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lli\Dropbox\Res-clim\DICE-2023\DICE23-Excel\"/>
    </mc:Choice>
  </mc:AlternateContent>
  <xr:revisionPtr revIDLastSave="0" documentId="13_ncr:1_{935138AD-22EC-41D7-973C-EFC52FB3871E}" xr6:coauthVersionLast="47" xr6:coauthVersionMax="47" xr10:uidLastSave="{00000000-0000-0000-0000-000000000000}"/>
  <bookViews>
    <workbookView xWindow="-108" yWindow="-108" windowWidth="23256" windowHeight="12576" tabRatio="713" xr2:uid="{00000000-000D-0000-FFFF-FFFF00000000}"/>
  </bookViews>
  <sheets>
    <sheet name="Version notes and copyright" sheetId="97" r:id="rId1"/>
    <sheet name="Interpretation" sheetId="102" r:id="rId2"/>
    <sheet name="Parameters" sheetId="27" r:id="rId3"/>
    <sheet name="GAMS" sheetId="92" r:id="rId4"/>
    <sheet name="Base" sheetId="48" r:id="rId5"/>
    <sheet name="Opt" sheetId="99" r:id="rId6"/>
    <sheet name="Lim2" sheetId="101" r:id="rId7"/>
    <sheet name="Graphs" sheetId="60" r:id="rId8"/>
    <sheet name="GAMSbase" sheetId="71" state="hidden" r:id="rId9"/>
    <sheet name="BaseComp" sheetId="72" state="hidden" r:id="rId10"/>
    <sheet name="GAMSopt" sheetId="79" state="hidden" r:id="rId11"/>
    <sheet name="OptComp" sheetId="74" state="hidden" r:id="rId12"/>
    <sheet name="GAMSlim2" sheetId="83" state="hidden" r:id="rId13"/>
    <sheet name="Lim2Comp" sheetId="75" state="hidden" r:id="rId14"/>
    <sheet name="GAMSstern" sheetId="82" state="hidden" r:id="rId15"/>
    <sheet name="SternComp" sheetId="76" state="hidden" r:id="rId16"/>
    <sheet name="GAMSsternCa" sheetId="81" state="hidden" r:id="rId17"/>
    <sheet name="SternCalComp" sheetId="77" state="hidden" r:id="rId18"/>
    <sheet name="GAMSCopen" sheetId="80" state="hidden" r:id="rId19"/>
    <sheet name="CopenComp" sheetId="78" state="hidden" r:id="rId20"/>
  </sheets>
  <definedNames>
    <definedName name="Base">Base!$A$1:$BI$72</definedName>
    <definedName name="Copen">#REF!</definedName>
    <definedName name="LimTwo">#REF!</definedName>
    <definedName name="LSGRGeng_RelaxBounds" localSheetId="4" hidden="1">2</definedName>
    <definedName name="Optimal">#REF!</definedName>
    <definedName name="param_cuthi" localSheetId="4" hidden="1">2E+30</definedName>
    <definedName name="param_cutlo" localSheetId="4" hidden="1">-2E+30</definedName>
    <definedName name="param_epstep" localSheetId="4" hidden="1">0.000001</definedName>
    <definedName name="param_iisbnd" localSheetId="4" hidden="1">0</definedName>
    <definedName name="solver_adj" localSheetId="4" hidden="1">Base!$B$71:$D$71</definedName>
    <definedName name="solver_adj" localSheetId="6" hidden="1">'Lim2'!$E$71:$G$71</definedName>
    <definedName name="solver_adj" localSheetId="5" hidden="1">Opt!$N$71:$S$71</definedName>
    <definedName name="solver_adj_ob" localSheetId="4" hidden="1">1</definedName>
    <definedName name="solver_adj_ob1" localSheetId="4" hidden="1">1</definedName>
    <definedName name="solver_adj_ob2" localSheetId="4" hidden="1">1</definedName>
    <definedName name="solver_adj_ob3" localSheetId="4" hidden="1">1</definedName>
    <definedName name="solver_adj1" localSheetId="4" hidden="1">Base!$B$69:$J$69</definedName>
    <definedName name="solver_adj2" localSheetId="4" hidden="1">Base!$D$71</definedName>
    <definedName name="solver_adj3" localSheetId="4" hidden="1">Base!$F$71:$H$71</definedName>
    <definedName name="solver_bigm" localSheetId="4" hidden="1">1000000</definedName>
    <definedName name="solver_bnd" localSheetId="4" hidden="1">1</definedName>
    <definedName name="solver_cha" localSheetId="4" hidden="1">0</definedName>
    <definedName name="solver_chc1" localSheetId="4" hidden="1">0</definedName>
    <definedName name="solver_chc2" localSheetId="4" hidden="1">0</definedName>
    <definedName name="solver_chc3" localSheetId="4" hidden="1">0</definedName>
    <definedName name="solver_chc4" localSheetId="4" hidden="1">0</definedName>
    <definedName name="solver_chn" localSheetId="4" hidden="1">4</definedName>
    <definedName name="solver_chp1" localSheetId="4" hidden="1">0</definedName>
    <definedName name="solver_chp2" localSheetId="4" hidden="1">0</definedName>
    <definedName name="solver_chp3" localSheetId="4" hidden="1">0</definedName>
    <definedName name="solver_chp4" localSheetId="4" hidden="1">0</definedName>
    <definedName name="solver_cht" localSheetId="4" hidden="1">0</definedName>
    <definedName name="solver_cir1" localSheetId="4" hidden="1">1</definedName>
    <definedName name="solver_cir2" localSheetId="4" hidden="1">1</definedName>
    <definedName name="solver_cir3" localSheetId="4" hidden="1">1</definedName>
    <definedName name="solver_cir4" localSheetId="4" hidden="1">1</definedName>
    <definedName name="solver_con" localSheetId="4" hidden="1">" "</definedName>
    <definedName name="solver_con1" localSheetId="4" hidden="1">" "</definedName>
    <definedName name="solver_con2" localSheetId="4" hidden="1">" "</definedName>
    <definedName name="solver_con3" localSheetId="4" hidden="1">" "</definedName>
    <definedName name="solver_con4" localSheetId="4" hidden="1">" "</definedName>
    <definedName name="solver_corr" hidden="1">1</definedName>
    <definedName name="solver_ctp1" hidden="1">0</definedName>
    <definedName name="solver_ctp2" hidden="1">0</definedName>
    <definedName name="solver_cvg" localSheetId="4" hidden="1">0.0000000001</definedName>
    <definedName name="solver_cvg" localSheetId="6" hidden="1">0.0001</definedName>
    <definedName name="solver_cvg" localSheetId="5" hidden="1">0.0001</definedName>
    <definedName name="solver_cvg" localSheetId="2" hidden="1">0.0001</definedName>
    <definedName name="solver_dia" localSheetId="4" hidden="1">5</definedName>
    <definedName name="solver_dia" localSheetId="2" hidden="1">5</definedName>
    <definedName name="solver_disp" hidden="1">0</definedName>
    <definedName name="solver_drv" localSheetId="4" hidden="1">1</definedName>
    <definedName name="solver_drv" localSheetId="6" hidden="1">2</definedName>
    <definedName name="solver_drv" localSheetId="5" hidden="1">2</definedName>
    <definedName name="solver_drv" localSheetId="2" hidden="1">1</definedName>
    <definedName name="solver_eng" localSheetId="4" hidden="1">1</definedName>
    <definedName name="solver_eng" localSheetId="7" hidden="1">1</definedName>
    <definedName name="solver_eng" localSheetId="6" hidden="1">1</definedName>
    <definedName name="solver_eng" localSheetId="5" hidden="1">1</definedName>
    <definedName name="solver_eng" localSheetId="2" hidden="1">1</definedName>
    <definedName name="solver_est" localSheetId="4" hidden="1">1</definedName>
    <definedName name="solver_est" localSheetId="6" hidden="1">1</definedName>
    <definedName name="solver_est" localSheetId="5" hidden="1">1</definedName>
    <definedName name="solver_est" localSheetId="2" hidden="1">1</definedName>
    <definedName name="solver_eval" hidden="1">0</definedName>
    <definedName name="solver_glb" localSheetId="4" hidden="1">-1E+30</definedName>
    <definedName name="solver_gub" localSheetId="4" hidden="1">1E+30</definedName>
    <definedName name="solver_iao" localSheetId="4" hidden="1">0</definedName>
    <definedName name="solver_inc" localSheetId="4" hidden="1">0</definedName>
    <definedName name="solver_int" localSheetId="4" hidden="1">0</definedName>
    <definedName name="solver_int" localSheetId="2" hidden="1">0</definedName>
    <definedName name="solver_irs" localSheetId="4" hidden="1">0</definedName>
    <definedName name="solver_ism" localSheetId="4" hidden="1">0</definedName>
    <definedName name="solver_itr" localSheetId="4" hidden="1">1000</definedName>
    <definedName name="solver_itr" localSheetId="6" hidden="1">2147483647</definedName>
    <definedName name="solver_itr" localSheetId="5" hidden="1">2147483647</definedName>
    <definedName name="solver_itr" localSheetId="2" hidden="1">100</definedName>
    <definedName name="solver_kiv" localSheetId="4" hidden="1">2E+30</definedName>
    <definedName name="solver_lcens" hidden="1">-1E+30</definedName>
    <definedName name="solver_lcut" hidden="1">-1E+30</definedName>
    <definedName name="solver_lhs_ob1" localSheetId="4" hidden="1">0</definedName>
    <definedName name="solver_lhs_ob2" localSheetId="4" hidden="1">0</definedName>
    <definedName name="solver_lhs_ob3" localSheetId="4" hidden="1">0</definedName>
    <definedName name="solver_lhs_ob4" localSheetId="4" hidden="1">0</definedName>
    <definedName name="solver_lhs1" localSheetId="4" hidden="1">Base!$C$71:$Z$71</definedName>
    <definedName name="solver_lhs1" localSheetId="6" hidden="1">'Lim2'!$B$48:$BF$48</definedName>
    <definedName name="solver_lhs1" localSheetId="5" hidden="1">Opt!$C$71:$R$71</definedName>
    <definedName name="solver_lhs2" localSheetId="4" hidden="1">Base!$C$71:$Z$71</definedName>
    <definedName name="solver_lhs2" localSheetId="6" hidden="1">'Lim2'!$C$71:$AB$71</definedName>
    <definedName name="solver_lhs2" localSheetId="5" hidden="1">Opt!$C$71:$R$71</definedName>
    <definedName name="solver_lhs3" localSheetId="4" hidden="1">Base!$C$71:$Z$71</definedName>
    <definedName name="solver_lhs3" localSheetId="6" hidden="1">'Lim2'!$D$71:$R$71</definedName>
    <definedName name="solver_lhs4" localSheetId="4" hidden="1">Base!$C$71:$Z$71</definedName>
    <definedName name="solver_lin" localSheetId="4" hidden="1">2</definedName>
    <definedName name="solver_lin" localSheetId="2" hidden="1">2</definedName>
    <definedName name="solver_log" localSheetId="4" hidden="1">1</definedName>
    <definedName name="solver_lva" localSheetId="4" hidden="1">0</definedName>
    <definedName name="solver_mda" localSheetId="4" hidden="1">4</definedName>
    <definedName name="solver_mda" localSheetId="2" hidden="1">4</definedName>
    <definedName name="solver_mip" localSheetId="4" hidden="1">2147483647</definedName>
    <definedName name="solver_mip" localSheetId="6" hidden="1">2147483647</definedName>
    <definedName name="solver_mip" localSheetId="5" hidden="1">2147483647</definedName>
    <definedName name="solver_mni" localSheetId="4" hidden="1">30</definedName>
    <definedName name="solver_mni" localSheetId="6" hidden="1">30</definedName>
    <definedName name="solver_mni" localSheetId="5" hidden="1">30</definedName>
    <definedName name="solver_mod" localSheetId="4" hidden="1">3</definedName>
    <definedName name="solver_mod" localSheetId="2" hidden="1">3</definedName>
    <definedName name="solver_mrt" localSheetId="4" hidden="1">0.075</definedName>
    <definedName name="solver_mrt" localSheetId="6" hidden="1">0.075</definedName>
    <definedName name="solver_mrt" localSheetId="5" hidden="1">0.075</definedName>
    <definedName name="solver_msl" localSheetId="4" hidden="1">2</definedName>
    <definedName name="solver_msl" localSheetId="6" hidden="1">2</definedName>
    <definedName name="solver_msl" localSheetId="5" hidden="1">2</definedName>
    <definedName name="solver_neg" localSheetId="4" hidden="1">1</definedName>
    <definedName name="solver_neg" localSheetId="7" hidden="1">1</definedName>
    <definedName name="solver_neg" localSheetId="6" hidden="1">1</definedName>
    <definedName name="solver_neg" localSheetId="5" hidden="1">1</definedName>
    <definedName name="solver_neg" localSheetId="2" hidden="1">2</definedName>
    <definedName name="solver_nod" localSheetId="4" hidden="1">2147483647</definedName>
    <definedName name="solver_nod" localSheetId="6" hidden="1">2147483647</definedName>
    <definedName name="solver_nod" localSheetId="5" hidden="1">2147483647</definedName>
    <definedName name="solver_nopt" localSheetId="4" hidden="1">1</definedName>
    <definedName name="solver_nsim" hidden="1">1</definedName>
    <definedName name="solver_nsopt" localSheetId="4" hidden="1">-1</definedName>
    <definedName name="solver_nssim" hidden="1">-1</definedName>
    <definedName name="solver_ntr" localSheetId="4" hidden="1">0</definedName>
    <definedName name="solver_ntr" localSheetId="2" hidden="1">0</definedName>
    <definedName name="solver_ntri" hidden="1">1000</definedName>
    <definedName name="solver_num" localSheetId="4" hidden="1">0</definedName>
    <definedName name="solver_num" localSheetId="7" hidden="1">0</definedName>
    <definedName name="solver_num" localSheetId="6" hidden="1">3</definedName>
    <definedName name="solver_num" localSheetId="5" hidden="1">2</definedName>
    <definedName name="solver_num" localSheetId="2" hidden="1">0</definedName>
    <definedName name="solver_nwt" localSheetId="4" hidden="1">1</definedName>
    <definedName name="solver_nwt" localSheetId="6" hidden="1">1</definedName>
    <definedName name="solver_nwt" localSheetId="5" hidden="1">1</definedName>
    <definedName name="solver_nwt" localSheetId="2" hidden="1">1</definedName>
    <definedName name="solver_obc" localSheetId="4" hidden="1">0</definedName>
    <definedName name="solver_obp" localSheetId="4" hidden="1">0</definedName>
    <definedName name="solver_opt" localSheetId="4" hidden="1">Base!$B$66</definedName>
    <definedName name="solver_opt" localSheetId="6" hidden="1">'Lim2'!$B$66</definedName>
    <definedName name="solver_opt" localSheetId="5" hidden="1">Opt!$B$66</definedName>
    <definedName name="solver_opt_ob" localSheetId="4" hidden="1">1</definedName>
    <definedName name="solver_pre" localSheetId="4" hidden="1">0.000000001</definedName>
    <definedName name="solver_pre" localSheetId="6" hidden="1">0.000001</definedName>
    <definedName name="solver_pre" localSheetId="5" hidden="1">0.000001</definedName>
    <definedName name="solver_pre" localSheetId="2" hidden="1">0.000001</definedName>
    <definedName name="solver_psi" localSheetId="4" hidden="1">0</definedName>
    <definedName name="solver_rbv" localSheetId="4" hidden="1">1</definedName>
    <definedName name="solver_rbv" localSheetId="6" hidden="1">2</definedName>
    <definedName name="solver_rbv" localSheetId="5" hidden="1">2</definedName>
    <definedName name="solver_rdp" localSheetId="4" hidden="1">0</definedName>
    <definedName name="solver_reco1" localSheetId="4" hidden="1">0</definedName>
    <definedName name="solver_reco2" localSheetId="4" hidden="1">0</definedName>
    <definedName name="solver_reco3" localSheetId="4" hidden="1">0</definedName>
    <definedName name="solver_reco4" localSheetId="4" hidden="1">0</definedName>
    <definedName name="solver_rel1" localSheetId="4" hidden="1">1</definedName>
    <definedName name="solver_rel1" localSheetId="6" hidden="1">1</definedName>
    <definedName name="solver_rel1" localSheetId="5" hidden="1">1</definedName>
    <definedName name="solver_rel2" localSheetId="4" hidden="1">1</definedName>
    <definedName name="solver_rel2" localSheetId="6" hidden="1">3</definedName>
    <definedName name="solver_rel2" localSheetId="5" hidden="1">3</definedName>
    <definedName name="solver_rel3" localSheetId="4" hidden="1">1</definedName>
    <definedName name="solver_rel3" localSheetId="6" hidden="1">1</definedName>
    <definedName name="solver_rel4" localSheetId="4" hidden="1">1</definedName>
    <definedName name="solver_rep" localSheetId="4" hidden="1">0</definedName>
    <definedName name="solver_rgen" hidden="1">1</definedName>
    <definedName name="solver_rhs1" localSheetId="4" hidden="1">Base!$C$72:$Z$72</definedName>
    <definedName name="solver_rhs1" localSheetId="6" hidden="1">2</definedName>
    <definedName name="solver_rhs1" localSheetId="5" hidden="1">1</definedName>
    <definedName name="solver_rhs2" localSheetId="4" hidden="1">Base!$C$72:$Z$72</definedName>
    <definedName name="solver_rhs2" localSheetId="6" hidden="1">0.1</definedName>
    <definedName name="solver_rhs2" localSheetId="5" hidden="1">0.07</definedName>
    <definedName name="solver_rhs3" localSheetId="4" hidden="1">Base!$C$72:$Z$72</definedName>
    <definedName name="solver_rhs3" localSheetId="6" hidden="1">1</definedName>
    <definedName name="solver_rhs4" localSheetId="4" hidden="1">Base!$C$72:$Z$72</definedName>
    <definedName name="solver_rlx" localSheetId="4" hidden="1">2</definedName>
    <definedName name="solver_rlx" localSheetId="6" hidden="1">2</definedName>
    <definedName name="solver_rlx" localSheetId="5" hidden="1">2</definedName>
    <definedName name="solver_rsd" localSheetId="4" hidden="1">0</definedName>
    <definedName name="solver_rsd" localSheetId="6" hidden="1">0</definedName>
    <definedName name="solver_rsd" localSheetId="5" hidden="1">0</definedName>
    <definedName name="solver_rsmp" hidden="1">2</definedName>
    <definedName name="solver_rtr" localSheetId="4" hidden="1">0</definedName>
    <definedName name="solver_rxc1" localSheetId="4" hidden="1">0</definedName>
    <definedName name="solver_rxc2" localSheetId="4" hidden="1">1</definedName>
    <definedName name="solver_rxc3" localSheetId="4" hidden="1">1</definedName>
    <definedName name="solver_rxc4" localSheetId="4" hidden="1">1</definedName>
    <definedName name="solver_rxv" localSheetId="4" hidden="1">0</definedName>
    <definedName name="solver_rxv1" localSheetId="4" hidden="1">0</definedName>
    <definedName name="solver_rxv2" localSheetId="4" hidden="1">1</definedName>
    <definedName name="solver_rxv3" localSheetId="4" hidden="1">1</definedName>
    <definedName name="solver_scl" localSheetId="4" hidden="1">2</definedName>
    <definedName name="solver_scl" localSheetId="6" hidden="1">2</definedName>
    <definedName name="solver_scl" localSheetId="5" hidden="1">2</definedName>
    <definedName name="solver_scl" localSheetId="2" hidden="1">2</definedName>
    <definedName name="solver_seed" hidden="1">0</definedName>
    <definedName name="solver_sel" localSheetId="4" hidden="1">1</definedName>
    <definedName name="solver_sho" localSheetId="4" hidden="1">2</definedName>
    <definedName name="solver_sho" localSheetId="6" hidden="1">2</definedName>
    <definedName name="solver_sho" localSheetId="5" hidden="1">2</definedName>
    <definedName name="solver_sho" localSheetId="2" hidden="1">2</definedName>
    <definedName name="solver_slv" localSheetId="4" hidden="1">0</definedName>
    <definedName name="solver_slv" localSheetId="2" hidden="1">0</definedName>
    <definedName name="solver_slvu" localSheetId="4" hidden="1">0</definedName>
    <definedName name="solver_slvu" localSheetId="2" hidden="1">0</definedName>
    <definedName name="solver_spid" localSheetId="4" hidden="1">" "</definedName>
    <definedName name="solver_srvr" localSheetId="4" hidden="1">" "</definedName>
    <definedName name="solver_ssz" localSheetId="4" hidden="1">100</definedName>
    <definedName name="solver_ssz" localSheetId="6" hidden="1">100</definedName>
    <definedName name="solver_ssz" localSheetId="5" hidden="1">100</definedName>
    <definedName name="solver_strm" hidden="1">0</definedName>
    <definedName name="solver_tim" localSheetId="4" hidden="1">100</definedName>
    <definedName name="solver_tim" localSheetId="6" hidden="1">2147483647</definedName>
    <definedName name="solver_tim" localSheetId="5" hidden="1">2147483647</definedName>
    <definedName name="solver_tim" localSheetId="2" hidden="1">100</definedName>
    <definedName name="solver_tms" localSheetId="4" hidden="1">0</definedName>
    <definedName name="solver_tol" localSheetId="4" hidden="1">0.05</definedName>
    <definedName name="solver_tol" localSheetId="6" hidden="1">0.01</definedName>
    <definedName name="solver_tol" localSheetId="5" hidden="1">0.01</definedName>
    <definedName name="solver_tol" localSheetId="2" hidden="1">0.05</definedName>
    <definedName name="solver_tree_a" localSheetId="4" hidden="1">1</definedName>
    <definedName name="solver_tree_b" localSheetId="4" hidden="1">1</definedName>
    <definedName name="solver_tree_ce" localSheetId="4" hidden="1">1</definedName>
    <definedName name="solver_tree_dn" localSheetId="4" hidden="1">1</definedName>
    <definedName name="solver_tree_rt" localSheetId="4" hidden="1">1000000000000</definedName>
    <definedName name="solver_typ" localSheetId="4" hidden="1">1</definedName>
    <definedName name="solver_typ" localSheetId="7" hidden="1">1</definedName>
    <definedName name="solver_typ" localSheetId="6" hidden="1">1</definedName>
    <definedName name="solver_typ" localSheetId="5" hidden="1">1</definedName>
    <definedName name="solver_typ" localSheetId="2" hidden="1">2</definedName>
    <definedName name="solver_ucens" hidden="1">1E+30</definedName>
    <definedName name="solver_ucut" hidden="1">1E+30</definedName>
    <definedName name="solver_umod" localSheetId="4" hidden="1">1</definedName>
    <definedName name="solver_urs" localSheetId="4" hidden="1">0</definedName>
    <definedName name="solver_urs" localSheetId="2" hidden="1">0</definedName>
    <definedName name="solver_userid" localSheetId="4" hidden="1">2123</definedName>
    <definedName name="solver_val" localSheetId="4" hidden="1">0</definedName>
    <definedName name="solver_val" localSheetId="7" hidden="1">0</definedName>
    <definedName name="solver_val" localSheetId="6" hidden="1">0</definedName>
    <definedName name="solver_val" localSheetId="5" hidden="1">0</definedName>
    <definedName name="solver_val" localSheetId="2" hidden="1">0</definedName>
    <definedName name="solver_var" localSheetId="4" hidden="1">" "</definedName>
    <definedName name="solver_var1" localSheetId="4" hidden="1">" "</definedName>
    <definedName name="solver_var2" localSheetId="4" hidden="1">" "</definedName>
    <definedName name="solver_var3" localSheetId="4" hidden="1">" "</definedName>
    <definedName name="solver_ver" localSheetId="4" hidden="1">3</definedName>
    <definedName name="solver_ver" localSheetId="7" hidden="1">3</definedName>
    <definedName name="solver_ver" localSheetId="6" hidden="1">3</definedName>
    <definedName name="solver_ver" localSheetId="5" hidden="1">3</definedName>
    <definedName name="solver_ver" localSheetId="2" hidden="1">3</definedName>
    <definedName name="solver_vir" localSheetId="4" hidden="1">1</definedName>
    <definedName name="solver_vir1" localSheetId="4" hidden="1">1</definedName>
    <definedName name="solver_vir2" localSheetId="4" hidden="1">1</definedName>
    <definedName name="solver_vir3" localSheetId="4" hidden="1">1</definedName>
    <definedName name="solver_vol" localSheetId="4" hidden="1">0</definedName>
    <definedName name="solver_vst" localSheetId="4" hidden="1">0</definedName>
    <definedName name="solver_vst1" localSheetId="4" hidden="1">0</definedName>
    <definedName name="solver_vst2" localSheetId="4" hidden="1">0</definedName>
    <definedName name="solver_vst3" localSheetId="4" hidden="1">0</definedName>
    <definedName name="solveri_ISpPars_J11" localSheetId="2" hidden="1">"RiskSolver.UI.Charts.InputDlgPars:-1000001;1;1;25;12;50;71;0;90;80;0;0;0;0;"</definedName>
    <definedName name="solveri_ISpPars_J12" localSheetId="2" hidden="1">"RiskSolver.UI.Charts.InputDlgPars:-1000001;1;1;45;12;30;71;0;90;80;0;0;0;0;"</definedName>
    <definedName name="solveri_ISpPars_J14" localSheetId="2" hidden="1">"RiskSolver.UI.Charts.InputDlgPars:-1000001;1;1;25;12;50;71;0;90;80;0;0;0;0;"</definedName>
    <definedName name="solveri_ISpPars_J17" localSheetId="2" hidden="1">"RiskSolver.UI.Charts.InputDlgPars:-1000001;1;1;25;12;50;71;0;90;80;0;0;0;0;"</definedName>
    <definedName name="solveri_ISpPars_J18" localSheetId="2" hidden="1">"RiskSolver.UI.Charts.InputDlgPars:-1000001;1;1;25;12;50;71;0;90;80;0;0;0;0;"</definedName>
    <definedName name="solveri_ISpPars_J21" localSheetId="2" hidden="1">"RiskSolver.UI.Charts.InputDlgPars:-1000001;1;1;25;12;50;71;0;90;80;0;0;0;0;"</definedName>
    <definedName name="solveri_ISpPars_J23" localSheetId="2" hidden="1">"RiskSolver.UI.Charts.InputDlgPars:-1000001;1;1;25;12;50;71;0;90;80;0;0;0;0;"</definedName>
    <definedName name="Stern">#REF!</definedName>
    <definedName name="SternCalib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6" i="48" l="1"/>
  <c r="CD132" i="101"/>
  <c r="CC132" i="101"/>
  <c r="CB132" i="101"/>
  <c r="CA132" i="101"/>
  <c r="BZ132" i="101"/>
  <c r="BY132" i="101"/>
  <c r="BX132" i="101"/>
  <c r="BW132" i="101"/>
  <c r="BV132" i="101"/>
  <c r="BU132" i="101"/>
  <c r="BT132" i="101"/>
  <c r="BS132" i="101"/>
  <c r="BR132" i="101"/>
  <c r="BQ132" i="101"/>
  <c r="BP132" i="101"/>
  <c r="BO132" i="101"/>
  <c r="BN132" i="101"/>
  <c r="BM132" i="101"/>
  <c r="BL132" i="101"/>
  <c r="BK132" i="101"/>
  <c r="BJ132" i="101"/>
  <c r="BI132" i="101"/>
  <c r="BH132" i="101"/>
  <c r="BG132" i="101"/>
  <c r="BF132" i="101"/>
  <c r="BE132" i="101"/>
  <c r="BD132" i="101"/>
  <c r="BC132" i="101"/>
  <c r="BB132" i="101"/>
  <c r="BA132" i="101"/>
  <c r="AZ132" i="101"/>
  <c r="AY132" i="101"/>
  <c r="AX132" i="101"/>
  <c r="AW132" i="101"/>
  <c r="AV132" i="101"/>
  <c r="AU132" i="101"/>
  <c r="AT132" i="101"/>
  <c r="AS132" i="101"/>
  <c r="AR132" i="101"/>
  <c r="AQ132" i="101"/>
  <c r="AP132" i="101"/>
  <c r="AO132" i="101"/>
  <c r="AN132" i="101"/>
  <c r="AM132" i="101"/>
  <c r="AL132" i="101"/>
  <c r="AK132" i="101"/>
  <c r="AJ132" i="101"/>
  <c r="AI132" i="101"/>
  <c r="AH132" i="101"/>
  <c r="AG132" i="101"/>
  <c r="AF132" i="101"/>
  <c r="AE132" i="101"/>
  <c r="AD132" i="101"/>
  <c r="AC132" i="101"/>
  <c r="I244" i="99"/>
  <c r="M244" i="99"/>
  <c r="U244" i="99"/>
  <c r="Y244" i="99"/>
  <c r="AG244" i="99"/>
  <c r="AK106" i="99"/>
  <c r="AK132" i="99" s="1"/>
  <c r="AK242" i="99" s="1"/>
  <c r="AS244" i="99"/>
  <c r="AW106" i="99"/>
  <c r="AW132" i="99" s="1"/>
  <c r="AW242" i="99" s="1"/>
  <c r="BI244" i="99"/>
  <c r="BU244" i="99"/>
  <c r="CD244" i="99"/>
  <c r="CD300" i="99" s="1"/>
  <c r="CC106" i="99"/>
  <c r="CC132" i="99" s="1"/>
  <c r="CC242" i="99" s="1"/>
  <c r="CC298" i="99" s="1"/>
  <c r="BQ244" i="99"/>
  <c r="BE244" i="99"/>
  <c r="G66" i="101"/>
  <c r="G66" i="99"/>
  <c r="CD253" i="99"/>
  <c r="CD309" i="99" s="1"/>
  <c r="CC253" i="99"/>
  <c r="CC309" i="99" s="1"/>
  <c r="CD230" i="99"/>
  <c r="CC230" i="99"/>
  <c r="CD229" i="99"/>
  <c r="CC229" i="99"/>
  <c r="CD228" i="99"/>
  <c r="CC228" i="99"/>
  <c r="CD227" i="99"/>
  <c r="CC227" i="99"/>
  <c r="CD226" i="99"/>
  <c r="CC226" i="99"/>
  <c r="CD225" i="99"/>
  <c r="CC225" i="99"/>
  <c r="CD224" i="99"/>
  <c r="CC224" i="99"/>
  <c r="CD223" i="99"/>
  <c r="CC223" i="99"/>
  <c r="CD222" i="99"/>
  <c r="CC222" i="99"/>
  <c r="CD221" i="99"/>
  <c r="CC221" i="99"/>
  <c r="CD220" i="99"/>
  <c r="CC220" i="99"/>
  <c r="CD219" i="99"/>
  <c r="CC219" i="99"/>
  <c r="CD218" i="99"/>
  <c r="CC218" i="99"/>
  <c r="CD217" i="99"/>
  <c r="CC217" i="99"/>
  <c r="CD216" i="99"/>
  <c r="CC216" i="99"/>
  <c r="CD215" i="99"/>
  <c r="CC215" i="99"/>
  <c r="CD214" i="99"/>
  <c r="CC214" i="99"/>
  <c r="CD213" i="99"/>
  <c r="CC213" i="99"/>
  <c r="CD212" i="99"/>
  <c r="CC212" i="99"/>
  <c r="CD211" i="99"/>
  <c r="CC211" i="99"/>
  <c r="CD210" i="99"/>
  <c r="CC210" i="99"/>
  <c r="CD209" i="99"/>
  <c r="CC209" i="99"/>
  <c r="CD208" i="99"/>
  <c r="CC208" i="99"/>
  <c r="CD207" i="99"/>
  <c r="CC207" i="99"/>
  <c r="CD206" i="99"/>
  <c r="CC206" i="99"/>
  <c r="CD205" i="99"/>
  <c r="CC205" i="99"/>
  <c r="CD204" i="99"/>
  <c r="CC204" i="99"/>
  <c r="CD203" i="99"/>
  <c r="CC203" i="99"/>
  <c r="CD202" i="99"/>
  <c r="CC202" i="99"/>
  <c r="CD201" i="99"/>
  <c r="CC201" i="99"/>
  <c r="CD200" i="99"/>
  <c r="CC200" i="99"/>
  <c r="CD199" i="99"/>
  <c r="CC199" i="99"/>
  <c r="CD198" i="99"/>
  <c r="CC198" i="99"/>
  <c r="CD197" i="99"/>
  <c r="CC197" i="99"/>
  <c r="CD196" i="99"/>
  <c r="CC196" i="99"/>
  <c r="CD195" i="99"/>
  <c r="CC195" i="99"/>
  <c r="CD194" i="99"/>
  <c r="CC194" i="99"/>
  <c r="CD193" i="99"/>
  <c r="CC193" i="99"/>
  <c r="CD192" i="99"/>
  <c r="CC192" i="99"/>
  <c r="CD191" i="99"/>
  <c r="CC191" i="99"/>
  <c r="CD190" i="99"/>
  <c r="CC190" i="99"/>
  <c r="CD189" i="99"/>
  <c r="CC189" i="99"/>
  <c r="CC70" i="99" s="1"/>
  <c r="CD188" i="99"/>
  <c r="CC188" i="99"/>
  <c r="CD187" i="99"/>
  <c r="CC187" i="99"/>
  <c r="CD186" i="99"/>
  <c r="CC186" i="99"/>
  <c r="CD185" i="99"/>
  <c r="CC185" i="99"/>
  <c r="CD184" i="99"/>
  <c r="CC184" i="99"/>
  <c r="CD183" i="99"/>
  <c r="CC183" i="99"/>
  <c r="CC84" i="99" s="1"/>
  <c r="CD182" i="99"/>
  <c r="CC182" i="99"/>
  <c r="CD181" i="99"/>
  <c r="CC181" i="99"/>
  <c r="CD180" i="99"/>
  <c r="CC180" i="99"/>
  <c r="CD179" i="99"/>
  <c r="CC179" i="99"/>
  <c r="CD178" i="99"/>
  <c r="CC178" i="99"/>
  <c r="CD177" i="99"/>
  <c r="CC177" i="99"/>
  <c r="CC131" i="99" s="1"/>
  <c r="CD176" i="99"/>
  <c r="CD104" i="99" s="1"/>
  <c r="CD134" i="99" s="1"/>
  <c r="CD240" i="99" s="1"/>
  <c r="CD296" i="99" s="1"/>
  <c r="CC176" i="99"/>
  <c r="CC104" i="99" s="1"/>
  <c r="CC134" i="99" s="1"/>
  <c r="CC240" i="99" s="1"/>
  <c r="CC296" i="99" s="1"/>
  <c r="CD175" i="99"/>
  <c r="CD231" i="99" s="1"/>
  <c r="CD102" i="99" s="1"/>
  <c r="CC175" i="99"/>
  <c r="CD174" i="99"/>
  <c r="CC174" i="99"/>
  <c r="CD173" i="99"/>
  <c r="CC173" i="99"/>
  <c r="CD172" i="99"/>
  <c r="CC172" i="99"/>
  <c r="CD171" i="99"/>
  <c r="CC171" i="99"/>
  <c r="CD170" i="99"/>
  <c r="CC170" i="99"/>
  <c r="CD169" i="99"/>
  <c r="CC169" i="99"/>
  <c r="CC145" i="99"/>
  <c r="CD145" i="99" s="1"/>
  <c r="CC144" i="99"/>
  <c r="CC143" i="99"/>
  <c r="CD139" i="99"/>
  <c r="CC139" i="99"/>
  <c r="CC133" i="99"/>
  <c r="CD131" i="99"/>
  <c r="CD129" i="99"/>
  <c r="CC129" i="99"/>
  <c r="CD125" i="99"/>
  <c r="CC125" i="99"/>
  <c r="CD123" i="99"/>
  <c r="CC123" i="99"/>
  <c r="CD120" i="99"/>
  <c r="CC120" i="99"/>
  <c r="CD117" i="99"/>
  <c r="CC117" i="99"/>
  <c r="CD115" i="99"/>
  <c r="CC115" i="99"/>
  <c r="CD106" i="99"/>
  <c r="CD132" i="99" s="1"/>
  <c r="CD242" i="99" s="1"/>
  <c r="CD298" i="99" s="1"/>
  <c r="CD103" i="99"/>
  <c r="CD133" i="99" s="1"/>
  <c r="CC103" i="99"/>
  <c r="CC95" i="99"/>
  <c r="CD95" i="99" s="1"/>
  <c r="CC93" i="99"/>
  <c r="CD93" i="99" s="1"/>
  <c r="CD88" i="99"/>
  <c r="CC88" i="99"/>
  <c r="CD87" i="99"/>
  <c r="CD84" i="99"/>
  <c r="CD77" i="99"/>
  <c r="CC77" i="99"/>
  <c r="CD74" i="99"/>
  <c r="CC74" i="99"/>
  <c r="CD72" i="99"/>
  <c r="CC72" i="99"/>
  <c r="CD70" i="99"/>
  <c r="CC68" i="99"/>
  <c r="CD68" i="99" s="1"/>
  <c r="CC39" i="99"/>
  <c r="CC38" i="99"/>
  <c r="CD38" i="99" s="1"/>
  <c r="CC32" i="99"/>
  <c r="CC269" i="99" s="1"/>
  <c r="CC325" i="99" s="1"/>
  <c r="CC31" i="99"/>
  <c r="CD31" i="99" s="1"/>
  <c r="CC25" i="99"/>
  <c r="CC264" i="99" s="1"/>
  <c r="CC320" i="99" s="1"/>
  <c r="CC17" i="99"/>
  <c r="CD17" i="99" s="1"/>
  <c r="CC15" i="99"/>
  <c r="CD15" i="99" s="1"/>
  <c r="CC12" i="99"/>
  <c r="CD13" i="99" s="1"/>
  <c r="CC2" i="99"/>
  <c r="CC29" i="99" s="1"/>
  <c r="CC1" i="99"/>
  <c r="CD1" i="99" s="1"/>
  <c r="CD158" i="99" s="1"/>
  <c r="CD159" i="99" s="1"/>
  <c r="CD253" i="101"/>
  <c r="CD309" i="101" s="1"/>
  <c r="CC253" i="101"/>
  <c r="CC309" i="101" s="1"/>
  <c r="CD244" i="101"/>
  <c r="CD300" i="101" s="1"/>
  <c r="CC244" i="101"/>
  <c r="CC300" i="101" s="1"/>
  <c r="CD230" i="101"/>
  <c r="CC230" i="101"/>
  <c r="CD229" i="101"/>
  <c r="CC229" i="101"/>
  <c r="CD228" i="101"/>
  <c r="CC228" i="101"/>
  <c r="CD227" i="101"/>
  <c r="CC227" i="101"/>
  <c r="CD226" i="101"/>
  <c r="CC226" i="101"/>
  <c r="CD225" i="101"/>
  <c r="CC225" i="101"/>
  <c r="CD224" i="101"/>
  <c r="CC224" i="101"/>
  <c r="CD223" i="101"/>
  <c r="CC223" i="101"/>
  <c r="CD222" i="101"/>
  <c r="CC222" i="101"/>
  <c r="CD221" i="101"/>
  <c r="CC221" i="101"/>
  <c r="CD220" i="101"/>
  <c r="CC220" i="101"/>
  <c r="CD219" i="101"/>
  <c r="CC219" i="101"/>
  <c r="CD218" i="101"/>
  <c r="CC218" i="101"/>
  <c r="CD217" i="101"/>
  <c r="CC217" i="101"/>
  <c r="CD216" i="101"/>
  <c r="CC216" i="101"/>
  <c r="CD215" i="101"/>
  <c r="CC215" i="101"/>
  <c r="CD214" i="101"/>
  <c r="CC214" i="101"/>
  <c r="CD213" i="101"/>
  <c r="CC213" i="101"/>
  <c r="CD212" i="101"/>
  <c r="CC212" i="101"/>
  <c r="CD211" i="101"/>
  <c r="CC211" i="101"/>
  <c r="CD210" i="101"/>
  <c r="CC210" i="101"/>
  <c r="CD209" i="101"/>
  <c r="CC209" i="101"/>
  <c r="CD208" i="101"/>
  <c r="CC208" i="101"/>
  <c r="CD207" i="101"/>
  <c r="CC207" i="101"/>
  <c r="CD206" i="101"/>
  <c r="CC206" i="101"/>
  <c r="CD205" i="101"/>
  <c r="CC205" i="101"/>
  <c r="CD204" i="101"/>
  <c r="CC204" i="101"/>
  <c r="CD203" i="101"/>
  <c r="CC203" i="101"/>
  <c r="CD202" i="101"/>
  <c r="CC202" i="101"/>
  <c r="CD201" i="101"/>
  <c r="CC201" i="101"/>
  <c r="CD200" i="101"/>
  <c r="CC200" i="101"/>
  <c r="CD199" i="101"/>
  <c r="CC199" i="101"/>
  <c r="CD198" i="101"/>
  <c r="CC198" i="101"/>
  <c r="CD197" i="101"/>
  <c r="CC197" i="101"/>
  <c r="CD196" i="101"/>
  <c r="CC196" i="101"/>
  <c r="CD195" i="101"/>
  <c r="CC195" i="101"/>
  <c r="CD194" i="101"/>
  <c r="CC194" i="101"/>
  <c r="CD193" i="101"/>
  <c r="CC193" i="101"/>
  <c r="CD192" i="101"/>
  <c r="CC192" i="101"/>
  <c r="CD191" i="101"/>
  <c r="CC191" i="101"/>
  <c r="CD190" i="101"/>
  <c r="CC190" i="101"/>
  <c r="CD189" i="101"/>
  <c r="CC189" i="101"/>
  <c r="CC70" i="101" s="1"/>
  <c r="CD188" i="101"/>
  <c r="CC188" i="101"/>
  <c r="CD187" i="101"/>
  <c r="CC187" i="101"/>
  <c r="CD186" i="101"/>
  <c r="CC186" i="101"/>
  <c r="CD185" i="101"/>
  <c r="CC185" i="101"/>
  <c r="CD184" i="101"/>
  <c r="CC184" i="101"/>
  <c r="CD183" i="101"/>
  <c r="CC183" i="101"/>
  <c r="CC84" i="101" s="1"/>
  <c r="CD182" i="101"/>
  <c r="CC182" i="101"/>
  <c r="CD181" i="101"/>
  <c r="CC181" i="101"/>
  <c r="CD180" i="101"/>
  <c r="CC180" i="101"/>
  <c r="CD179" i="101"/>
  <c r="CC179" i="101"/>
  <c r="CD178" i="101"/>
  <c r="CC178" i="101"/>
  <c r="CD177" i="101"/>
  <c r="CC177" i="101"/>
  <c r="CC131" i="101" s="1"/>
  <c r="CD176" i="101"/>
  <c r="CC176" i="101"/>
  <c r="CD175" i="101"/>
  <c r="CD231" i="101" s="1"/>
  <c r="CD102" i="101" s="1"/>
  <c r="CC175" i="101"/>
  <c r="CD174" i="101"/>
  <c r="CC174" i="101"/>
  <c r="CD173" i="101"/>
  <c r="CC173" i="101"/>
  <c r="CD172" i="101"/>
  <c r="CC172" i="101"/>
  <c r="CD171" i="101"/>
  <c r="CC171" i="101"/>
  <c r="CD170" i="101"/>
  <c r="CC170" i="101"/>
  <c r="CD169" i="101"/>
  <c r="CC169" i="101"/>
  <c r="CC145" i="101"/>
  <c r="CD145" i="101" s="1"/>
  <c r="CC144" i="101"/>
  <c r="CC143" i="101"/>
  <c r="CD139" i="101"/>
  <c r="CC139" i="101"/>
  <c r="CC242" i="101"/>
  <c r="CC298" i="101" s="1"/>
  <c r="CD131" i="101"/>
  <c r="CD129" i="101"/>
  <c r="CC129" i="101"/>
  <c r="CD125" i="101"/>
  <c r="CC125" i="101"/>
  <c r="CD123" i="101"/>
  <c r="CC123" i="101"/>
  <c r="CD120" i="101"/>
  <c r="CC120" i="101"/>
  <c r="CD117" i="101"/>
  <c r="CC117" i="101"/>
  <c r="CD115" i="101"/>
  <c r="CC115" i="101"/>
  <c r="CD106" i="101"/>
  <c r="CD242" i="101" s="1"/>
  <c r="CD298" i="101" s="1"/>
  <c r="CC106" i="101"/>
  <c r="CD104" i="101"/>
  <c r="CD134" i="101" s="1"/>
  <c r="CD240" i="101" s="1"/>
  <c r="CD296" i="101" s="1"/>
  <c r="CC104" i="101"/>
  <c r="CC134" i="101" s="1"/>
  <c r="CC240" i="101" s="1"/>
  <c r="CC296" i="101" s="1"/>
  <c r="CD103" i="101"/>
  <c r="CD133" i="101" s="1"/>
  <c r="CC103" i="101"/>
  <c r="CC133" i="101" s="1"/>
  <c r="CC95" i="101"/>
  <c r="CD95" i="101" s="1"/>
  <c r="CC93" i="101"/>
  <c r="CD93" i="101" s="1"/>
  <c r="CD88" i="101"/>
  <c r="CC88" i="101"/>
  <c r="CD87" i="101"/>
  <c r="CD84" i="101"/>
  <c r="CD77" i="101"/>
  <c r="CC77" i="101"/>
  <c r="CD74" i="101"/>
  <c r="CC74" i="101"/>
  <c r="CD72" i="101"/>
  <c r="CC72" i="101"/>
  <c r="CD70" i="101"/>
  <c r="CC38" i="101"/>
  <c r="CC39" i="101" s="1"/>
  <c r="CC32" i="101"/>
  <c r="CC269" i="101" s="1"/>
  <c r="CC325" i="101" s="1"/>
  <c r="CC31" i="101"/>
  <c r="CD31" i="101" s="1"/>
  <c r="CC25" i="101"/>
  <c r="CC264" i="101" s="1"/>
  <c r="CC320" i="101" s="1"/>
  <c r="CC17" i="101"/>
  <c r="CD17" i="101" s="1"/>
  <c r="CC15" i="101"/>
  <c r="CD15" i="101" s="1"/>
  <c r="CC12" i="101"/>
  <c r="CC2" i="101"/>
  <c r="CC29" i="101" s="1"/>
  <c r="CC1" i="101"/>
  <c r="CD1" i="101" s="1"/>
  <c r="CD158" i="101" s="1"/>
  <c r="CD159" i="101" s="1"/>
  <c r="CB13" i="101"/>
  <c r="CA13" i="101"/>
  <c r="BZ13" i="101"/>
  <c r="BY13" i="101"/>
  <c r="BX13" i="101"/>
  <c r="BW13" i="101"/>
  <c r="BV13" i="101"/>
  <c r="BU13" i="101"/>
  <c r="BT13" i="101"/>
  <c r="BS13" i="101"/>
  <c r="BR13" i="101"/>
  <c r="BQ13" i="101"/>
  <c r="BP13" i="101"/>
  <c r="BO13" i="101"/>
  <c r="BN13" i="101"/>
  <c r="BM13" i="101"/>
  <c r="BL13" i="101"/>
  <c r="BK13" i="101"/>
  <c r="BJ13" i="101"/>
  <c r="BI13" i="101"/>
  <c r="BH13" i="101"/>
  <c r="BG13" i="101"/>
  <c r="BF13" i="101"/>
  <c r="BE13" i="101"/>
  <c r="BD13" i="101"/>
  <c r="BC13" i="101"/>
  <c r="BB13" i="101"/>
  <c r="BA13" i="101"/>
  <c r="AZ13" i="101"/>
  <c r="AY13" i="101"/>
  <c r="AX13" i="101"/>
  <c r="AW13" i="101"/>
  <c r="AV13" i="101"/>
  <c r="AU13" i="101"/>
  <c r="AT13" i="101"/>
  <c r="AS13" i="101"/>
  <c r="AR13" i="101"/>
  <c r="AQ13" i="101"/>
  <c r="AP13" i="101"/>
  <c r="AO13" i="101"/>
  <c r="AN13" i="101"/>
  <c r="AM13" i="101"/>
  <c r="CB158" i="101"/>
  <c r="CA158" i="101"/>
  <c r="BZ158" i="101"/>
  <c r="BY158" i="101"/>
  <c r="BX158" i="101"/>
  <c r="BW158" i="101"/>
  <c r="BV158" i="101"/>
  <c r="BU158" i="101"/>
  <c r="BT158" i="101"/>
  <c r="BS158" i="101"/>
  <c r="BR158" i="101"/>
  <c r="BQ158" i="101"/>
  <c r="BP158" i="101"/>
  <c r="BO158" i="101"/>
  <c r="BN158" i="101"/>
  <c r="BM158" i="101"/>
  <c r="BL158" i="101"/>
  <c r="BK158" i="101"/>
  <c r="BJ158" i="101"/>
  <c r="BI158" i="101"/>
  <c r="BH158" i="101"/>
  <c r="BG158" i="101"/>
  <c r="BF158" i="101"/>
  <c r="BE158" i="101"/>
  <c r="BD158" i="101"/>
  <c r="BC158" i="101"/>
  <c r="BB158" i="101"/>
  <c r="BA158" i="101"/>
  <c r="AZ158" i="101"/>
  <c r="AY158" i="101"/>
  <c r="AX158" i="101"/>
  <c r="AW158" i="101"/>
  <c r="AV158" i="101"/>
  <c r="AU158" i="101"/>
  <c r="AT158" i="101"/>
  <c r="AS158" i="101"/>
  <c r="AR158" i="101"/>
  <c r="AQ158" i="101"/>
  <c r="AP158" i="101"/>
  <c r="AO158" i="101"/>
  <c r="AN158" i="101"/>
  <c r="AM158" i="101"/>
  <c r="AL158" i="101"/>
  <c r="AK158" i="101"/>
  <c r="AJ158" i="101"/>
  <c r="AI158" i="101"/>
  <c r="AH158" i="101"/>
  <c r="AG158" i="101"/>
  <c r="AF158" i="101"/>
  <c r="AE158" i="101"/>
  <c r="AD158" i="101"/>
  <c r="AC158" i="101"/>
  <c r="AB158" i="101"/>
  <c r="AA158" i="101"/>
  <c r="Z158" i="101"/>
  <c r="Y158" i="101"/>
  <c r="X158" i="101"/>
  <c r="W158" i="101"/>
  <c r="V158" i="101"/>
  <c r="U158" i="101"/>
  <c r="T158" i="101"/>
  <c r="S158" i="101"/>
  <c r="R158" i="101"/>
  <c r="Q158" i="101"/>
  <c r="P158" i="101"/>
  <c r="O158" i="101"/>
  <c r="N158" i="101"/>
  <c r="M158" i="101"/>
  <c r="L158" i="101"/>
  <c r="K158" i="101"/>
  <c r="J158" i="101"/>
  <c r="I158" i="101"/>
  <c r="H158" i="101"/>
  <c r="G158" i="101"/>
  <c r="F158" i="101"/>
  <c r="E158" i="101"/>
  <c r="D158" i="101"/>
  <c r="C158" i="101"/>
  <c r="CB158" i="99"/>
  <c r="CA158" i="99"/>
  <c r="BZ158" i="99"/>
  <c r="BY158" i="99"/>
  <c r="BX158" i="99"/>
  <c r="BW158" i="99"/>
  <c r="BV158" i="99"/>
  <c r="BU158" i="99"/>
  <c r="BT158" i="99"/>
  <c r="BS158" i="99"/>
  <c r="BR158" i="99"/>
  <c r="BQ158" i="99"/>
  <c r="BP158" i="99"/>
  <c r="BO158" i="99"/>
  <c r="BN158" i="99"/>
  <c r="BM158" i="99"/>
  <c r="BL158" i="99"/>
  <c r="BK158" i="99"/>
  <c r="BJ158" i="99"/>
  <c r="BI158" i="99"/>
  <c r="BH158" i="99"/>
  <c r="BG158" i="99"/>
  <c r="BF158" i="99"/>
  <c r="BE158" i="99"/>
  <c r="BD158" i="99"/>
  <c r="BC158" i="99"/>
  <c r="BB158" i="99"/>
  <c r="BA158" i="99"/>
  <c r="AZ158" i="99"/>
  <c r="AY158" i="99"/>
  <c r="AX158" i="99"/>
  <c r="AW158" i="99"/>
  <c r="AV158" i="99"/>
  <c r="AU158" i="99"/>
  <c r="AT158" i="99"/>
  <c r="AS158" i="99"/>
  <c r="AR158" i="99"/>
  <c r="AQ158" i="99"/>
  <c r="AP158" i="99"/>
  <c r="AO158" i="99"/>
  <c r="AN158" i="99"/>
  <c r="AM158" i="99"/>
  <c r="AL158" i="99"/>
  <c r="AK158" i="99"/>
  <c r="AJ158" i="99"/>
  <c r="AI158" i="99"/>
  <c r="AH158" i="99"/>
  <c r="AG158" i="99"/>
  <c r="AF158" i="99"/>
  <c r="AE158" i="99"/>
  <c r="AD158" i="99"/>
  <c r="AC158" i="99"/>
  <c r="AB158" i="99"/>
  <c r="AA158" i="99"/>
  <c r="Z158" i="99"/>
  <c r="Y158" i="99"/>
  <c r="X158" i="99"/>
  <c r="W158" i="99"/>
  <c r="V158" i="99"/>
  <c r="U158" i="99"/>
  <c r="T158" i="99"/>
  <c r="S158" i="99"/>
  <c r="R158" i="99"/>
  <c r="Q158" i="99"/>
  <c r="P158" i="99"/>
  <c r="O158" i="99"/>
  <c r="N158" i="99"/>
  <c r="M158" i="99"/>
  <c r="L158" i="99"/>
  <c r="K158" i="99"/>
  <c r="J158" i="99"/>
  <c r="I158" i="99"/>
  <c r="H158" i="99"/>
  <c r="G158" i="99"/>
  <c r="F158" i="99"/>
  <c r="E158" i="99"/>
  <c r="D158" i="99"/>
  <c r="C158" i="99"/>
  <c r="CD253" i="48"/>
  <c r="CD309" i="48" s="1"/>
  <c r="CC253" i="48"/>
  <c r="CC309" i="48" s="1"/>
  <c r="CD244" i="48"/>
  <c r="CD300" i="48" s="1"/>
  <c r="CC244" i="48"/>
  <c r="CC300" i="48" s="1"/>
  <c r="CD230" i="48"/>
  <c r="CC230" i="48"/>
  <c r="CD229" i="48"/>
  <c r="CC229" i="48"/>
  <c r="CD228" i="48"/>
  <c r="CC228" i="48"/>
  <c r="CD227" i="48"/>
  <c r="CC227" i="48"/>
  <c r="CD226" i="48"/>
  <c r="CC226" i="48"/>
  <c r="CD225" i="48"/>
  <c r="CC225" i="48"/>
  <c r="CD224" i="48"/>
  <c r="CC224" i="48"/>
  <c r="CD223" i="48"/>
  <c r="CC223" i="48"/>
  <c r="CD222" i="48"/>
  <c r="CC222" i="48"/>
  <c r="CD221" i="48"/>
  <c r="CC221" i="48"/>
  <c r="CD220" i="48"/>
  <c r="CC220" i="48"/>
  <c r="CD219" i="48"/>
  <c r="CC219" i="48"/>
  <c r="CD218" i="48"/>
  <c r="CC218" i="48"/>
  <c r="CD217" i="48"/>
  <c r="CC217" i="48"/>
  <c r="CD216" i="48"/>
  <c r="CC216" i="48"/>
  <c r="CD215" i="48"/>
  <c r="CC215" i="48"/>
  <c r="CD214" i="48"/>
  <c r="CC214" i="48"/>
  <c r="CD213" i="48"/>
  <c r="CC213" i="48"/>
  <c r="CD212" i="48"/>
  <c r="CC212" i="48"/>
  <c r="CD211" i="48"/>
  <c r="CC211" i="48"/>
  <c r="CD210" i="48"/>
  <c r="CC210" i="48"/>
  <c r="CD209" i="48"/>
  <c r="CC209" i="48"/>
  <c r="CD208" i="48"/>
  <c r="CC208" i="48"/>
  <c r="CD207" i="48"/>
  <c r="CC207" i="48"/>
  <c r="CD206" i="48"/>
  <c r="CC206" i="48"/>
  <c r="CD205" i="48"/>
  <c r="CC205" i="48"/>
  <c r="CD204" i="48"/>
  <c r="CC204" i="48"/>
  <c r="CD203" i="48"/>
  <c r="CC203" i="48"/>
  <c r="CD202" i="48"/>
  <c r="CC202" i="48"/>
  <c r="CD201" i="48"/>
  <c r="CC201" i="48"/>
  <c r="CD200" i="48"/>
  <c r="CC200" i="48"/>
  <c r="CD199" i="48"/>
  <c r="CC199" i="48"/>
  <c r="CD198" i="48"/>
  <c r="CC198" i="48"/>
  <c r="CD197" i="48"/>
  <c r="CC197" i="48"/>
  <c r="CD196" i="48"/>
  <c r="CC196" i="48"/>
  <c r="CD195" i="48"/>
  <c r="CC195" i="48"/>
  <c r="CD194" i="48"/>
  <c r="CC194" i="48"/>
  <c r="CD193" i="48"/>
  <c r="CC193" i="48"/>
  <c r="CD192" i="48"/>
  <c r="CC192" i="48"/>
  <c r="CD191" i="48"/>
  <c r="CC191" i="48"/>
  <c r="CD190" i="48"/>
  <c r="CC190" i="48"/>
  <c r="CD189" i="48"/>
  <c r="CC189" i="48"/>
  <c r="CC70" i="48" s="1"/>
  <c r="CD188" i="48"/>
  <c r="CC188" i="48"/>
  <c r="CD187" i="48"/>
  <c r="CC187" i="48"/>
  <c r="CD186" i="48"/>
  <c r="CC186" i="48"/>
  <c r="CD185" i="48"/>
  <c r="CC185" i="48"/>
  <c r="CD184" i="48"/>
  <c r="CC184" i="48"/>
  <c r="CD183" i="48"/>
  <c r="CC183" i="48"/>
  <c r="CC84" i="48" s="1"/>
  <c r="CD182" i="48"/>
  <c r="CC182" i="48"/>
  <c r="CD181" i="48"/>
  <c r="CC181" i="48"/>
  <c r="CD180" i="48"/>
  <c r="CC180" i="48"/>
  <c r="CD179" i="48"/>
  <c r="CC179" i="48"/>
  <c r="CD178" i="48"/>
  <c r="CC178" i="48"/>
  <c r="CD177" i="48"/>
  <c r="CC177" i="48"/>
  <c r="CC131" i="48" s="1"/>
  <c r="CD176" i="48"/>
  <c r="CC176" i="48"/>
  <c r="CD175" i="48"/>
  <c r="CD231" i="48" s="1"/>
  <c r="CD102" i="48" s="1"/>
  <c r="CC175" i="48"/>
  <c r="CD174" i="48"/>
  <c r="CC174" i="48"/>
  <c r="CD173" i="48"/>
  <c r="CC173" i="48"/>
  <c r="CD172" i="48"/>
  <c r="CC172" i="48"/>
  <c r="CD171" i="48"/>
  <c r="CC171" i="48"/>
  <c r="CD170" i="48"/>
  <c r="CC170" i="48"/>
  <c r="CD169" i="48"/>
  <c r="CC169" i="48"/>
  <c r="CC145" i="48"/>
  <c r="CD145" i="48" s="1"/>
  <c r="CC144" i="48"/>
  <c r="CC143" i="48"/>
  <c r="CD139" i="48"/>
  <c r="CC139" i="48"/>
  <c r="CC133" i="48"/>
  <c r="CC132" i="48"/>
  <c r="CC242" i="48" s="1"/>
  <c r="CC298" i="48" s="1"/>
  <c r="CD131" i="48"/>
  <c r="CD129" i="48"/>
  <c r="CC129" i="48"/>
  <c r="CD125" i="48"/>
  <c r="CC125" i="48"/>
  <c r="CD123" i="48"/>
  <c r="CC123" i="48"/>
  <c r="CD120" i="48"/>
  <c r="CC120" i="48"/>
  <c r="CD117" i="48"/>
  <c r="CC117" i="48"/>
  <c r="CD115" i="48"/>
  <c r="CC115" i="48"/>
  <c r="CD106" i="48"/>
  <c r="CD132" i="48" s="1"/>
  <c r="CD242" i="48" s="1"/>
  <c r="CD298" i="48" s="1"/>
  <c r="CC106" i="48"/>
  <c r="CD104" i="48"/>
  <c r="CD134" i="48" s="1"/>
  <c r="CD240" i="48" s="1"/>
  <c r="CD296" i="48" s="1"/>
  <c r="CC104" i="48"/>
  <c r="CC134" i="48" s="1"/>
  <c r="CC240" i="48" s="1"/>
  <c r="CC296" i="48" s="1"/>
  <c r="CD103" i="48"/>
  <c r="CD133" i="48" s="1"/>
  <c r="CC103" i="48"/>
  <c r="CC95" i="48"/>
  <c r="CD95" i="48" s="1"/>
  <c r="CC93" i="48"/>
  <c r="CD93" i="48" s="1"/>
  <c r="CD88" i="48"/>
  <c r="CC88" i="48"/>
  <c r="CD87" i="48"/>
  <c r="CD84" i="48"/>
  <c r="CD77" i="48"/>
  <c r="CC77" i="48"/>
  <c r="CD74" i="48"/>
  <c r="CC74" i="48"/>
  <c r="CD72" i="48"/>
  <c r="CC72" i="48"/>
  <c r="CD70" i="48"/>
  <c r="CC68" i="48"/>
  <c r="CD68" i="48" s="1"/>
  <c r="CC39" i="48"/>
  <c r="CC38" i="48"/>
  <c r="CD38" i="48" s="1"/>
  <c r="CC32" i="48"/>
  <c r="CC269" i="48" s="1"/>
  <c r="CC325" i="48" s="1"/>
  <c r="CC31" i="48"/>
  <c r="CD31" i="48" s="1"/>
  <c r="CC25" i="48"/>
  <c r="CC264" i="48" s="1"/>
  <c r="CC320" i="48" s="1"/>
  <c r="CC17" i="48"/>
  <c r="CD17" i="48" s="1"/>
  <c r="CC15" i="48"/>
  <c r="CD15" i="48" s="1"/>
  <c r="CC12" i="48"/>
  <c r="CD12" i="48" s="1"/>
  <c r="CD13" i="48" s="1"/>
  <c r="CC2" i="48"/>
  <c r="CC29" i="48" s="1"/>
  <c r="CC1" i="48"/>
  <c r="CD1" i="48" s="1"/>
  <c r="CD158" i="48" s="1"/>
  <c r="CD159" i="48" s="1"/>
  <c r="AA158" i="48"/>
  <c r="Z158" i="48"/>
  <c r="Y158" i="48"/>
  <c r="X158" i="48"/>
  <c r="W158" i="48"/>
  <c r="V158" i="48"/>
  <c r="U158" i="48"/>
  <c r="T158" i="48"/>
  <c r="S158" i="48"/>
  <c r="R158" i="48"/>
  <c r="Q158" i="48"/>
  <c r="P158" i="48"/>
  <c r="O158" i="48"/>
  <c r="N158" i="48"/>
  <c r="M158" i="48"/>
  <c r="L158" i="48"/>
  <c r="K158" i="48"/>
  <c r="J158" i="48"/>
  <c r="I158" i="48"/>
  <c r="H158" i="48"/>
  <c r="G158" i="48"/>
  <c r="F158" i="48"/>
  <c r="E158" i="48"/>
  <c r="D158" i="48"/>
  <c r="C158" i="48"/>
  <c r="CA158" i="48"/>
  <c r="BZ158" i="48"/>
  <c r="BY158" i="48"/>
  <c r="BX158" i="48"/>
  <c r="BW158" i="48"/>
  <c r="BV158" i="48"/>
  <c r="BU158" i="48"/>
  <c r="BT158" i="48"/>
  <c r="BS158" i="48"/>
  <c r="BR158" i="48"/>
  <c r="BQ158" i="48"/>
  <c r="BP158" i="48"/>
  <c r="BO158" i="48"/>
  <c r="BN158" i="48"/>
  <c r="BM158" i="48"/>
  <c r="BL158" i="48"/>
  <c r="BK158" i="48"/>
  <c r="BJ158" i="48"/>
  <c r="BI158" i="48"/>
  <c r="BH158" i="48"/>
  <c r="BG158" i="48"/>
  <c r="BF158" i="48"/>
  <c r="BE158" i="48"/>
  <c r="BD158" i="48"/>
  <c r="BC158" i="48"/>
  <c r="BB158" i="48"/>
  <c r="BA158" i="48"/>
  <c r="AZ158" i="48"/>
  <c r="AY158" i="48"/>
  <c r="AX158" i="48"/>
  <c r="AW158" i="48"/>
  <c r="AV158" i="48"/>
  <c r="AU158" i="48"/>
  <c r="AT158" i="48"/>
  <c r="AS158" i="48"/>
  <c r="AR158" i="48"/>
  <c r="AQ158" i="48"/>
  <c r="AP158" i="48"/>
  <c r="AO158" i="48"/>
  <c r="AN158" i="48"/>
  <c r="AM158" i="48"/>
  <c r="AL158" i="48"/>
  <c r="AK158" i="48"/>
  <c r="AJ158" i="48"/>
  <c r="AI158" i="48"/>
  <c r="AH158" i="48"/>
  <c r="AG158" i="48"/>
  <c r="AF158" i="48"/>
  <c r="AE158" i="48"/>
  <c r="AD158" i="48"/>
  <c r="AC158" i="48"/>
  <c r="AB158" i="48"/>
  <c r="CB158" i="48"/>
  <c r="CB230" i="101"/>
  <c r="CA230" i="101"/>
  <c r="BZ230" i="101"/>
  <c r="BY230" i="101"/>
  <c r="BX230" i="101"/>
  <c r="BW230" i="101"/>
  <c r="BV230" i="101"/>
  <c r="BU230" i="101"/>
  <c r="BT230" i="101"/>
  <c r="BS230" i="101"/>
  <c r="BR230" i="101"/>
  <c r="BQ230" i="101"/>
  <c r="BP230" i="101"/>
  <c r="BO230" i="101"/>
  <c r="BN230" i="101"/>
  <c r="BM230" i="101"/>
  <c r="BL230" i="101"/>
  <c r="BK230" i="101"/>
  <c r="BJ230" i="101"/>
  <c r="BI230" i="101"/>
  <c r="BH230" i="101"/>
  <c r="BG230" i="101"/>
  <c r="BF230" i="101"/>
  <c r="BE230" i="101"/>
  <c r="BD230" i="101"/>
  <c r="BC230" i="101"/>
  <c r="BB230" i="101"/>
  <c r="BA230" i="101"/>
  <c r="AZ230" i="101"/>
  <c r="AY230" i="101"/>
  <c r="AX230" i="101"/>
  <c r="AW230" i="101"/>
  <c r="AV230" i="101"/>
  <c r="AU230" i="101"/>
  <c r="AT230" i="101"/>
  <c r="AS230" i="101"/>
  <c r="AR230" i="101"/>
  <c r="AQ230" i="101"/>
  <c r="AP230" i="101"/>
  <c r="AO230" i="101"/>
  <c r="AN230" i="101"/>
  <c r="AM230" i="101"/>
  <c r="AL230" i="101"/>
  <c r="AK230" i="101"/>
  <c r="AJ230" i="101"/>
  <c r="AI230" i="101"/>
  <c r="AH230" i="101"/>
  <c r="AG230" i="101"/>
  <c r="AF230" i="101"/>
  <c r="AE230" i="101"/>
  <c r="AD230" i="101"/>
  <c r="AC230" i="101"/>
  <c r="AB230" i="101"/>
  <c r="AA230" i="101"/>
  <c r="Z230" i="101"/>
  <c r="Y230" i="101"/>
  <c r="X230" i="101"/>
  <c r="W230" i="101"/>
  <c r="V230" i="101"/>
  <c r="U230" i="101"/>
  <c r="T230" i="101"/>
  <c r="S230" i="101"/>
  <c r="R230" i="101"/>
  <c r="Q230" i="101"/>
  <c r="P230" i="101"/>
  <c r="O230" i="101"/>
  <c r="N230" i="101"/>
  <c r="M230" i="101"/>
  <c r="L230" i="101"/>
  <c r="K230" i="101"/>
  <c r="J230" i="101"/>
  <c r="I230" i="101"/>
  <c r="H230" i="101"/>
  <c r="G230" i="101"/>
  <c r="F230" i="101"/>
  <c r="E230" i="101"/>
  <c r="D230" i="101"/>
  <c r="C230" i="101"/>
  <c r="B230" i="101"/>
  <c r="CB229" i="101"/>
  <c r="CA229" i="101"/>
  <c r="BZ229" i="101"/>
  <c r="BY229" i="101"/>
  <c r="BX229" i="101"/>
  <c r="BW229" i="101"/>
  <c r="BV229" i="101"/>
  <c r="BU229" i="101"/>
  <c r="BT229" i="101"/>
  <c r="BS229" i="101"/>
  <c r="BR229" i="101"/>
  <c r="BQ229" i="101"/>
  <c r="BP229" i="101"/>
  <c r="BO229" i="101"/>
  <c r="BN229" i="101"/>
  <c r="BM229" i="101"/>
  <c r="BL229" i="101"/>
  <c r="BK229" i="101"/>
  <c r="BJ229" i="101"/>
  <c r="BI229" i="101"/>
  <c r="BH229" i="101"/>
  <c r="BG229" i="101"/>
  <c r="BF229" i="101"/>
  <c r="BE229" i="101"/>
  <c r="BD229" i="101"/>
  <c r="BC229" i="101"/>
  <c r="BB229" i="101"/>
  <c r="BA229" i="101"/>
  <c r="AZ229" i="101"/>
  <c r="AY229" i="101"/>
  <c r="AX229" i="101"/>
  <c r="AW229" i="101"/>
  <c r="AV229" i="101"/>
  <c r="AU229" i="101"/>
  <c r="AT229" i="101"/>
  <c r="AS229" i="101"/>
  <c r="AR229" i="101"/>
  <c r="AQ229" i="101"/>
  <c r="AP229" i="101"/>
  <c r="AO229" i="101"/>
  <c r="AN229" i="101"/>
  <c r="AM229" i="101"/>
  <c r="AL229" i="101"/>
  <c r="AK229" i="101"/>
  <c r="AJ229" i="101"/>
  <c r="AI229" i="101"/>
  <c r="AH229" i="101"/>
  <c r="AG229" i="101"/>
  <c r="AF229" i="101"/>
  <c r="AE229" i="101"/>
  <c r="AD229" i="101"/>
  <c r="AC229" i="101"/>
  <c r="AB229" i="101"/>
  <c r="AA229" i="101"/>
  <c r="Z229" i="101"/>
  <c r="Y229" i="101"/>
  <c r="X229" i="101"/>
  <c r="W229" i="101"/>
  <c r="V229" i="101"/>
  <c r="U229" i="101"/>
  <c r="T229" i="101"/>
  <c r="S229" i="101"/>
  <c r="R229" i="101"/>
  <c r="Q229" i="101"/>
  <c r="P229" i="101"/>
  <c r="O229" i="101"/>
  <c r="N229" i="101"/>
  <c r="M229" i="101"/>
  <c r="L229" i="101"/>
  <c r="K229" i="101"/>
  <c r="J229" i="101"/>
  <c r="I229" i="101"/>
  <c r="H229" i="101"/>
  <c r="G229" i="101"/>
  <c r="F229" i="101"/>
  <c r="E229" i="101"/>
  <c r="D229" i="101"/>
  <c r="C229" i="101"/>
  <c r="B229" i="101"/>
  <c r="CB228" i="101"/>
  <c r="CA228" i="101"/>
  <c r="BZ228" i="101"/>
  <c r="BY228" i="101"/>
  <c r="BX228" i="101"/>
  <c r="BW228" i="101"/>
  <c r="BV228" i="101"/>
  <c r="BU228" i="101"/>
  <c r="BT228" i="101"/>
  <c r="BS228" i="101"/>
  <c r="BR228" i="101"/>
  <c r="BQ228" i="101"/>
  <c r="BP228" i="101"/>
  <c r="BO228" i="101"/>
  <c r="BN228" i="101"/>
  <c r="BM228" i="101"/>
  <c r="BL228" i="101"/>
  <c r="BK228" i="101"/>
  <c r="BJ228" i="101"/>
  <c r="BI228" i="101"/>
  <c r="BH228" i="101"/>
  <c r="BG228" i="101"/>
  <c r="BF228" i="101"/>
  <c r="BE228" i="101"/>
  <c r="BD228" i="101"/>
  <c r="BC228" i="101"/>
  <c r="BB228" i="101"/>
  <c r="BA228" i="101"/>
  <c r="AZ228" i="101"/>
  <c r="AY228" i="101"/>
  <c r="AX228" i="101"/>
  <c r="AW228" i="101"/>
  <c r="AV228" i="101"/>
  <c r="AU228" i="101"/>
  <c r="AT228" i="101"/>
  <c r="AS228" i="101"/>
  <c r="AR228" i="101"/>
  <c r="AQ228" i="101"/>
  <c r="AP228" i="101"/>
  <c r="AO228" i="101"/>
  <c r="AN228" i="101"/>
  <c r="AM228" i="101"/>
  <c r="AL228" i="101"/>
  <c r="AK228" i="101"/>
  <c r="AJ228" i="101"/>
  <c r="AI228" i="101"/>
  <c r="AH228" i="101"/>
  <c r="AG228" i="101"/>
  <c r="AF228" i="101"/>
  <c r="AE228" i="101"/>
  <c r="AD228" i="101"/>
  <c r="AC228" i="101"/>
  <c r="AB228" i="101"/>
  <c r="AA228" i="101"/>
  <c r="Z228" i="101"/>
  <c r="Y228" i="101"/>
  <c r="X228" i="101"/>
  <c r="W228" i="101"/>
  <c r="V228" i="101"/>
  <c r="U228" i="101"/>
  <c r="T228" i="101"/>
  <c r="S228" i="101"/>
  <c r="R228" i="101"/>
  <c r="Q228" i="101"/>
  <c r="P228" i="101"/>
  <c r="O228" i="101"/>
  <c r="N228" i="101"/>
  <c r="M228" i="101"/>
  <c r="L228" i="101"/>
  <c r="K228" i="101"/>
  <c r="J228" i="101"/>
  <c r="I228" i="101"/>
  <c r="H228" i="101"/>
  <c r="G228" i="101"/>
  <c r="F228" i="101"/>
  <c r="E228" i="101"/>
  <c r="D228" i="101"/>
  <c r="C228" i="101"/>
  <c r="B228" i="101"/>
  <c r="CB227" i="101"/>
  <c r="CA227" i="101"/>
  <c r="BZ227" i="101"/>
  <c r="BY227" i="101"/>
  <c r="BX227" i="101"/>
  <c r="BW227" i="101"/>
  <c r="BV227" i="101"/>
  <c r="BU227" i="101"/>
  <c r="BT227" i="101"/>
  <c r="BS227" i="101"/>
  <c r="BR227" i="101"/>
  <c r="BQ227" i="101"/>
  <c r="BP227" i="101"/>
  <c r="BO227" i="101"/>
  <c r="BN227" i="101"/>
  <c r="BM227" i="101"/>
  <c r="BL227" i="101"/>
  <c r="BK227" i="101"/>
  <c r="BJ227" i="101"/>
  <c r="BI227" i="101"/>
  <c r="BH227" i="101"/>
  <c r="BG227" i="101"/>
  <c r="BF227" i="101"/>
  <c r="BE227" i="101"/>
  <c r="BD227" i="101"/>
  <c r="BC227" i="101"/>
  <c r="BB227" i="101"/>
  <c r="BA227" i="101"/>
  <c r="AZ227" i="101"/>
  <c r="AY227" i="101"/>
  <c r="AX227" i="101"/>
  <c r="AW227" i="101"/>
  <c r="AV227" i="101"/>
  <c r="AU227" i="101"/>
  <c r="AT227" i="101"/>
  <c r="AS227" i="101"/>
  <c r="AR227" i="101"/>
  <c r="AQ227" i="101"/>
  <c r="AP227" i="101"/>
  <c r="AO227" i="101"/>
  <c r="AN227" i="101"/>
  <c r="AM227" i="101"/>
  <c r="AL227" i="101"/>
  <c r="AK227" i="101"/>
  <c r="AJ227" i="101"/>
  <c r="AI227" i="101"/>
  <c r="AH227" i="101"/>
  <c r="AG227" i="101"/>
  <c r="AF227" i="101"/>
  <c r="AE227" i="101"/>
  <c r="AD227" i="101"/>
  <c r="AC227" i="101"/>
  <c r="AB227" i="101"/>
  <c r="AA227" i="101"/>
  <c r="Z227" i="101"/>
  <c r="Y227" i="101"/>
  <c r="X227" i="101"/>
  <c r="W227" i="101"/>
  <c r="V227" i="101"/>
  <c r="U227" i="101"/>
  <c r="T227" i="101"/>
  <c r="S227" i="101"/>
  <c r="R227" i="101"/>
  <c r="Q227" i="101"/>
  <c r="P227" i="101"/>
  <c r="O227" i="101"/>
  <c r="N227" i="101"/>
  <c r="M227" i="101"/>
  <c r="L227" i="101"/>
  <c r="K227" i="101"/>
  <c r="J227" i="101"/>
  <c r="I227" i="101"/>
  <c r="H227" i="101"/>
  <c r="G227" i="101"/>
  <c r="F227" i="101"/>
  <c r="E227" i="101"/>
  <c r="D227" i="101"/>
  <c r="C227" i="101"/>
  <c r="B227" i="101"/>
  <c r="CB226" i="101"/>
  <c r="CA226" i="101"/>
  <c r="BZ226" i="101"/>
  <c r="BY226" i="101"/>
  <c r="BX226" i="101"/>
  <c r="BW226" i="101"/>
  <c r="BV226" i="101"/>
  <c r="BU226" i="101"/>
  <c r="BT226" i="101"/>
  <c r="BS226" i="101"/>
  <c r="BR226" i="101"/>
  <c r="BQ226" i="101"/>
  <c r="BP226" i="101"/>
  <c r="BO226" i="101"/>
  <c r="BN226" i="101"/>
  <c r="BM226" i="101"/>
  <c r="BL226" i="101"/>
  <c r="BK226" i="101"/>
  <c r="BJ226" i="101"/>
  <c r="BI226" i="101"/>
  <c r="BH226" i="101"/>
  <c r="BG226" i="101"/>
  <c r="BF226" i="101"/>
  <c r="BE226" i="101"/>
  <c r="BD226" i="101"/>
  <c r="BC226" i="101"/>
  <c r="BB226" i="101"/>
  <c r="BA226" i="101"/>
  <c r="AZ226" i="101"/>
  <c r="AY226" i="101"/>
  <c r="AX226" i="101"/>
  <c r="AW226" i="101"/>
  <c r="AV226" i="101"/>
  <c r="AU226" i="101"/>
  <c r="AT226" i="101"/>
  <c r="AS226" i="101"/>
  <c r="AR226" i="101"/>
  <c r="AQ226" i="101"/>
  <c r="AP226" i="101"/>
  <c r="AO226" i="101"/>
  <c r="AN226" i="101"/>
  <c r="AM226" i="101"/>
  <c r="AL226" i="101"/>
  <c r="AK226" i="101"/>
  <c r="AJ226" i="101"/>
  <c r="AI226" i="101"/>
  <c r="AH226" i="101"/>
  <c r="AG226" i="101"/>
  <c r="AF226" i="101"/>
  <c r="AE226" i="101"/>
  <c r="AD226" i="101"/>
  <c r="AC226" i="101"/>
  <c r="AB226" i="101"/>
  <c r="AA226" i="101"/>
  <c r="Z226" i="101"/>
  <c r="Y226" i="101"/>
  <c r="X226" i="101"/>
  <c r="W226" i="101"/>
  <c r="V226" i="101"/>
  <c r="U226" i="101"/>
  <c r="T226" i="101"/>
  <c r="S226" i="101"/>
  <c r="R226" i="101"/>
  <c r="Q226" i="101"/>
  <c r="P226" i="101"/>
  <c r="O226" i="101"/>
  <c r="N226" i="101"/>
  <c r="M226" i="101"/>
  <c r="L226" i="101"/>
  <c r="K226" i="101"/>
  <c r="J226" i="101"/>
  <c r="I226" i="101"/>
  <c r="H226" i="101"/>
  <c r="G226" i="101"/>
  <c r="F226" i="101"/>
  <c r="E226" i="101"/>
  <c r="D226" i="101"/>
  <c r="C226" i="101"/>
  <c r="B226" i="101"/>
  <c r="CB225" i="101"/>
  <c r="CA225" i="101"/>
  <c r="BZ225" i="101"/>
  <c r="BY225" i="101"/>
  <c r="BX225" i="101"/>
  <c r="BW225" i="101"/>
  <c r="BV225" i="101"/>
  <c r="BU225" i="101"/>
  <c r="BT225" i="101"/>
  <c r="BS225" i="101"/>
  <c r="BR225" i="101"/>
  <c r="BQ225" i="101"/>
  <c r="BP225" i="101"/>
  <c r="BO225" i="101"/>
  <c r="BN225" i="101"/>
  <c r="BM225" i="101"/>
  <c r="BL225" i="101"/>
  <c r="BK225" i="101"/>
  <c r="BJ225" i="101"/>
  <c r="BI225" i="101"/>
  <c r="BH225" i="101"/>
  <c r="BG225" i="101"/>
  <c r="BF225" i="101"/>
  <c r="BE225" i="101"/>
  <c r="BD225" i="101"/>
  <c r="BC225" i="101"/>
  <c r="BB225" i="101"/>
  <c r="BA225" i="101"/>
  <c r="AZ225" i="101"/>
  <c r="AY225" i="101"/>
  <c r="AX225" i="101"/>
  <c r="AW225" i="101"/>
  <c r="AV225" i="101"/>
  <c r="AU225" i="101"/>
  <c r="AT225" i="101"/>
  <c r="AS225" i="101"/>
  <c r="AR225" i="101"/>
  <c r="AQ225" i="101"/>
  <c r="AP225" i="101"/>
  <c r="AO225" i="101"/>
  <c r="AN225" i="101"/>
  <c r="AM225" i="101"/>
  <c r="AL225" i="101"/>
  <c r="AK225" i="101"/>
  <c r="AJ225" i="101"/>
  <c r="AI225" i="101"/>
  <c r="AH225" i="101"/>
  <c r="AG225" i="101"/>
  <c r="AF225" i="101"/>
  <c r="AE225" i="101"/>
  <c r="AD225" i="101"/>
  <c r="AC225" i="101"/>
  <c r="AB225" i="101"/>
  <c r="AA225" i="101"/>
  <c r="Z225" i="101"/>
  <c r="Y225" i="101"/>
  <c r="X225" i="101"/>
  <c r="W225" i="101"/>
  <c r="V225" i="101"/>
  <c r="U225" i="101"/>
  <c r="T225" i="101"/>
  <c r="S225" i="101"/>
  <c r="R225" i="101"/>
  <c r="Q225" i="101"/>
  <c r="P225" i="101"/>
  <c r="O225" i="101"/>
  <c r="N225" i="101"/>
  <c r="M225" i="101"/>
  <c r="L225" i="101"/>
  <c r="K225" i="101"/>
  <c r="J225" i="101"/>
  <c r="I225" i="101"/>
  <c r="H225" i="101"/>
  <c r="G225" i="101"/>
  <c r="F225" i="101"/>
  <c r="E225" i="101"/>
  <c r="D225" i="101"/>
  <c r="C225" i="101"/>
  <c r="B225" i="101"/>
  <c r="CB224" i="101"/>
  <c r="CA224" i="101"/>
  <c r="BZ224" i="101"/>
  <c r="BY224" i="101"/>
  <c r="BX224" i="101"/>
  <c r="BW224" i="101"/>
  <c r="BV224" i="101"/>
  <c r="BU224" i="101"/>
  <c r="BT224" i="101"/>
  <c r="BS224" i="101"/>
  <c r="BR224" i="101"/>
  <c r="BQ224" i="101"/>
  <c r="BP224" i="101"/>
  <c r="BO224" i="101"/>
  <c r="BN224" i="101"/>
  <c r="BM224" i="101"/>
  <c r="BL224" i="101"/>
  <c r="BK224" i="101"/>
  <c r="BJ224" i="101"/>
  <c r="BI224" i="101"/>
  <c r="BH224" i="101"/>
  <c r="BG224" i="101"/>
  <c r="BF224" i="101"/>
  <c r="BE224" i="101"/>
  <c r="BD224" i="101"/>
  <c r="BC224" i="101"/>
  <c r="BB224" i="101"/>
  <c r="BA224" i="101"/>
  <c r="AZ224" i="101"/>
  <c r="AY224" i="101"/>
  <c r="AX224" i="101"/>
  <c r="AW224" i="101"/>
  <c r="AV224" i="101"/>
  <c r="AU224" i="101"/>
  <c r="AT224" i="101"/>
  <c r="AS224" i="101"/>
  <c r="AR224" i="101"/>
  <c r="AQ224" i="101"/>
  <c r="AP224" i="101"/>
  <c r="AO224" i="101"/>
  <c r="AN224" i="101"/>
  <c r="AM224" i="101"/>
  <c r="AL224" i="101"/>
  <c r="AK224" i="101"/>
  <c r="AJ224" i="101"/>
  <c r="AI224" i="101"/>
  <c r="AH224" i="101"/>
  <c r="AG224" i="101"/>
  <c r="AF224" i="101"/>
  <c r="AE224" i="101"/>
  <c r="AD224" i="101"/>
  <c r="AC224" i="101"/>
  <c r="AB224" i="101"/>
  <c r="AA224" i="101"/>
  <c r="Z224" i="101"/>
  <c r="Y224" i="101"/>
  <c r="X224" i="101"/>
  <c r="W224" i="101"/>
  <c r="V224" i="101"/>
  <c r="U224" i="101"/>
  <c r="T224" i="101"/>
  <c r="S224" i="101"/>
  <c r="R224" i="101"/>
  <c r="Q224" i="101"/>
  <c r="P224" i="101"/>
  <c r="O224" i="101"/>
  <c r="N224" i="101"/>
  <c r="M224" i="101"/>
  <c r="L224" i="101"/>
  <c r="K224" i="101"/>
  <c r="J224" i="101"/>
  <c r="I224" i="101"/>
  <c r="H224" i="101"/>
  <c r="G224" i="101"/>
  <c r="F224" i="101"/>
  <c r="E224" i="101"/>
  <c r="D224" i="101"/>
  <c r="C224" i="101"/>
  <c r="B224" i="101"/>
  <c r="CB223" i="101"/>
  <c r="CA223" i="101"/>
  <c r="BZ223" i="101"/>
  <c r="BY223" i="101"/>
  <c r="BX223" i="101"/>
  <c r="BW223" i="101"/>
  <c r="BV223" i="101"/>
  <c r="BU223" i="101"/>
  <c r="BT223" i="101"/>
  <c r="BS223" i="101"/>
  <c r="BR223" i="101"/>
  <c r="BQ223" i="101"/>
  <c r="BP223" i="101"/>
  <c r="BO223" i="101"/>
  <c r="BN223" i="101"/>
  <c r="BM223" i="101"/>
  <c r="BL223" i="101"/>
  <c r="BK223" i="101"/>
  <c r="BJ223" i="101"/>
  <c r="BI223" i="101"/>
  <c r="BH223" i="101"/>
  <c r="BG223" i="101"/>
  <c r="BF223" i="101"/>
  <c r="BE223" i="101"/>
  <c r="BD223" i="101"/>
  <c r="BC223" i="101"/>
  <c r="BB223" i="101"/>
  <c r="BA223" i="101"/>
  <c r="AZ223" i="101"/>
  <c r="AY223" i="101"/>
  <c r="AX223" i="101"/>
  <c r="AW223" i="101"/>
  <c r="AV223" i="101"/>
  <c r="AU223" i="101"/>
  <c r="AT223" i="101"/>
  <c r="AS223" i="101"/>
  <c r="AR223" i="101"/>
  <c r="AQ223" i="101"/>
  <c r="AP223" i="101"/>
  <c r="AO223" i="101"/>
  <c r="AN223" i="101"/>
  <c r="AM223" i="101"/>
  <c r="AL223" i="101"/>
  <c r="AK223" i="101"/>
  <c r="AJ223" i="101"/>
  <c r="AI223" i="101"/>
  <c r="AH223" i="101"/>
  <c r="AG223" i="101"/>
  <c r="AF223" i="101"/>
  <c r="AE223" i="101"/>
  <c r="AD223" i="101"/>
  <c r="AC223" i="101"/>
  <c r="AB223" i="101"/>
  <c r="AA223" i="101"/>
  <c r="Z223" i="101"/>
  <c r="Y223" i="101"/>
  <c r="X223" i="101"/>
  <c r="W223" i="101"/>
  <c r="V223" i="101"/>
  <c r="U223" i="101"/>
  <c r="T223" i="101"/>
  <c r="S223" i="101"/>
  <c r="R223" i="101"/>
  <c r="Q223" i="101"/>
  <c r="P223" i="101"/>
  <c r="O223" i="101"/>
  <c r="N223" i="101"/>
  <c r="M223" i="101"/>
  <c r="L223" i="101"/>
  <c r="K223" i="101"/>
  <c r="J223" i="101"/>
  <c r="I223" i="101"/>
  <c r="H223" i="101"/>
  <c r="G223" i="101"/>
  <c r="F223" i="101"/>
  <c r="E223" i="101"/>
  <c r="D223" i="101"/>
  <c r="C223" i="101"/>
  <c r="B223" i="101"/>
  <c r="CB222" i="101"/>
  <c r="CA222" i="101"/>
  <c r="BZ222" i="101"/>
  <c r="BY222" i="101"/>
  <c r="BX222" i="101"/>
  <c r="BW222" i="101"/>
  <c r="BV222" i="101"/>
  <c r="BU222" i="101"/>
  <c r="BT222" i="101"/>
  <c r="BS222" i="101"/>
  <c r="BR222" i="101"/>
  <c r="BQ222" i="101"/>
  <c r="BP222" i="101"/>
  <c r="BO222" i="101"/>
  <c r="BN222" i="101"/>
  <c r="BM222" i="101"/>
  <c r="BL222" i="101"/>
  <c r="BK222" i="101"/>
  <c r="BJ222" i="101"/>
  <c r="BI222" i="101"/>
  <c r="BH222" i="101"/>
  <c r="BG222" i="101"/>
  <c r="BF222" i="101"/>
  <c r="BE222" i="101"/>
  <c r="BD222" i="101"/>
  <c r="BC222" i="101"/>
  <c r="BB222" i="101"/>
  <c r="BA222" i="101"/>
  <c r="AZ222" i="101"/>
  <c r="AY222" i="101"/>
  <c r="AX222" i="101"/>
  <c r="AW222" i="101"/>
  <c r="AV222" i="101"/>
  <c r="AU222" i="101"/>
  <c r="AT222" i="101"/>
  <c r="AS222" i="101"/>
  <c r="AR222" i="101"/>
  <c r="AQ222" i="101"/>
  <c r="AP222" i="101"/>
  <c r="AO222" i="101"/>
  <c r="AN222" i="101"/>
  <c r="AM222" i="101"/>
  <c r="AL222" i="101"/>
  <c r="AK222" i="101"/>
  <c r="AJ222" i="101"/>
  <c r="AI222" i="101"/>
  <c r="AH222" i="101"/>
  <c r="AG222" i="101"/>
  <c r="AF222" i="101"/>
  <c r="AE222" i="101"/>
  <c r="AD222" i="101"/>
  <c r="AC222" i="101"/>
  <c r="AB222" i="101"/>
  <c r="AA222" i="101"/>
  <c r="Z222" i="101"/>
  <c r="Y222" i="101"/>
  <c r="X222" i="101"/>
  <c r="W222" i="101"/>
  <c r="V222" i="101"/>
  <c r="U222" i="101"/>
  <c r="T222" i="101"/>
  <c r="S222" i="101"/>
  <c r="R222" i="101"/>
  <c r="Q222" i="101"/>
  <c r="P222" i="101"/>
  <c r="O222" i="101"/>
  <c r="N222" i="101"/>
  <c r="M222" i="101"/>
  <c r="L222" i="101"/>
  <c r="K222" i="101"/>
  <c r="J222" i="101"/>
  <c r="I222" i="101"/>
  <c r="H222" i="101"/>
  <c r="G222" i="101"/>
  <c r="F222" i="101"/>
  <c r="E222" i="101"/>
  <c r="D222" i="101"/>
  <c r="C222" i="101"/>
  <c r="B222" i="101"/>
  <c r="CB221" i="101"/>
  <c r="CA221" i="101"/>
  <c r="BZ221" i="101"/>
  <c r="BY221" i="101"/>
  <c r="BX221" i="101"/>
  <c r="BW221" i="101"/>
  <c r="BV221" i="101"/>
  <c r="BU221" i="101"/>
  <c r="BT221" i="101"/>
  <c r="BS221" i="101"/>
  <c r="BR221" i="101"/>
  <c r="BQ221" i="101"/>
  <c r="BP221" i="101"/>
  <c r="BO221" i="101"/>
  <c r="BN221" i="101"/>
  <c r="BM221" i="101"/>
  <c r="BL221" i="101"/>
  <c r="BK221" i="101"/>
  <c r="BJ221" i="101"/>
  <c r="BI221" i="101"/>
  <c r="BH221" i="101"/>
  <c r="BG221" i="101"/>
  <c r="BF221" i="101"/>
  <c r="BE221" i="101"/>
  <c r="BD221" i="101"/>
  <c r="BC221" i="101"/>
  <c r="BB221" i="101"/>
  <c r="BA221" i="101"/>
  <c r="AZ221" i="101"/>
  <c r="AY221" i="101"/>
  <c r="AX221" i="101"/>
  <c r="AW221" i="101"/>
  <c r="AV221" i="101"/>
  <c r="AU221" i="101"/>
  <c r="AT221" i="101"/>
  <c r="AS221" i="101"/>
  <c r="AR221" i="101"/>
  <c r="AQ221" i="101"/>
  <c r="AP221" i="101"/>
  <c r="AO221" i="101"/>
  <c r="AN221" i="101"/>
  <c r="AM221" i="101"/>
  <c r="AL221" i="101"/>
  <c r="AK221" i="101"/>
  <c r="AJ221" i="101"/>
  <c r="AI221" i="101"/>
  <c r="AH221" i="101"/>
  <c r="AG221" i="101"/>
  <c r="AF221" i="101"/>
  <c r="AE221" i="101"/>
  <c r="AD221" i="101"/>
  <c r="AC221" i="101"/>
  <c r="AB221" i="101"/>
  <c r="AA221" i="101"/>
  <c r="Z221" i="101"/>
  <c r="Y221" i="101"/>
  <c r="X221" i="101"/>
  <c r="W221" i="101"/>
  <c r="V221" i="101"/>
  <c r="U221" i="101"/>
  <c r="T221" i="101"/>
  <c r="S221" i="101"/>
  <c r="R221" i="101"/>
  <c r="Q221" i="101"/>
  <c r="P221" i="101"/>
  <c r="O221" i="101"/>
  <c r="N221" i="101"/>
  <c r="M221" i="101"/>
  <c r="L221" i="101"/>
  <c r="K221" i="101"/>
  <c r="J221" i="101"/>
  <c r="I221" i="101"/>
  <c r="H221" i="101"/>
  <c r="G221" i="101"/>
  <c r="F221" i="101"/>
  <c r="E221" i="101"/>
  <c r="D221" i="101"/>
  <c r="C221" i="101"/>
  <c r="B221" i="101"/>
  <c r="CB220" i="101"/>
  <c r="CA220" i="101"/>
  <c r="BZ220" i="101"/>
  <c r="BY220" i="101"/>
  <c r="BX220" i="101"/>
  <c r="BW220" i="101"/>
  <c r="BV220" i="101"/>
  <c r="BU220" i="101"/>
  <c r="BT220" i="101"/>
  <c r="BS220" i="101"/>
  <c r="BR220" i="101"/>
  <c r="BQ220" i="101"/>
  <c r="BP220" i="101"/>
  <c r="BO220" i="101"/>
  <c r="BN220" i="101"/>
  <c r="BM220" i="101"/>
  <c r="BL220" i="101"/>
  <c r="BK220" i="101"/>
  <c r="BJ220" i="101"/>
  <c r="BI220" i="101"/>
  <c r="BH220" i="101"/>
  <c r="BG220" i="101"/>
  <c r="BF220" i="101"/>
  <c r="BE220" i="101"/>
  <c r="BD220" i="101"/>
  <c r="BC220" i="101"/>
  <c r="BB220" i="101"/>
  <c r="BA220" i="101"/>
  <c r="AZ220" i="101"/>
  <c r="AY220" i="101"/>
  <c r="AX220" i="101"/>
  <c r="AW220" i="101"/>
  <c r="AV220" i="101"/>
  <c r="AU220" i="101"/>
  <c r="AT220" i="101"/>
  <c r="AS220" i="101"/>
  <c r="AR220" i="101"/>
  <c r="AQ220" i="101"/>
  <c r="AP220" i="101"/>
  <c r="AO220" i="101"/>
  <c r="AN220" i="101"/>
  <c r="AM220" i="101"/>
  <c r="AL220" i="101"/>
  <c r="AK220" i="101"/>
  <c r="AJ220" i="101"/>
  <c r="AI220" i="101"/>
  <c r="AH220" i="101"/>
  <c r="AG220" i="101"/>
  <c r="AF220" i="101"/>
  <c r="AE220" i="101"/>
  <c r="AD220" i="101"/>
  <c r="AC220" i="101"/>
  <c r="AB220" i="101"/>
  <c r="AA220" i="101"/>
  <c r="Z220" i="101"/>
  <c r="Y220" i="101"/>
  <c r="X220" i="101"/>
  <c r="W220" i="101"/>
  <c r="V220" i="101"/>
  <c r="U220" i="101"/>
  <c r="T220" i="101"/>
  <c r="S220" i="101"/>
  <c r="R220" i="101"/>
  <c r="Q220" i="101"/>
  <c r="P220" i="101"/>
  <c r="O220" i="101"/>
  <c r="N220" i="101"/>
  <c r="M220" i="101"/>
  <c r="L220" i="101"/>
  <c r="K220" i="101"/>
  <c r="J220" i="101"/>
  <c r="I220" i="101"/>
  <c r="H220" i="101"/>
  <c r="G220" i="101"/>
  <c r="F220" i="101"/>
  <c r="E220" i="101"/>
  <c r="D220" i="101"/>
  <c r="C220" i="101"/>
  <c r="B220" i="101"/>
  <c r="CB219" i="101"/>
  <c r="CA219" i="101"/>
  <c r="BZ219" i="101"/>
  <c r="BY219" i="101"/>
  <c r="BX219" i="101"/>
  <c r="BW219" i="101"/>
  <c r="BV219" i="101"/>
  <c r="BU219" i="101"/>
  <c r="BT219" i="101"/>
  <c r="BS219" i="101"/>
  <c r="BR219" i="101"/>
  <c r="BQ219" i="101"/>
  <c r="BP219" i="101"/>
  <c r="BO219" i="101"/>
  <c r="BN219" i="101"/>
  <c r="BM219" i="101"/>
  <c r="BL219" i="101"/>
  <c r="BK219" i="101"/>
  <c r="BJ219" i="101"/>
  <c r="BI219" i="101"/>
  <c r="BH219" i="101"/>
  <c r="BG219" i="101"/>
  <c r="BF219" i="101"/>
  <c r="BE219" i="101"/>
  <c r="BD219" i="101"/>
  <c r="BC219" i="101"/>
  <c r="BB219" i="101"/>
  <c r="BA219" i="101"/>
  <c r="AZ219" i="101"/>
  <c r="AY219" i="101"/>
  <c r="AX219" i="101"/>
  <c r="AW219" i="101"/>
  <c r="AV219" i="101"/>
  <c r="AU219" i="101"/>
  <c r="AT219" i="101"/>
  <c r="AS219" i="101"/>
  <c r="AR219" i="101"/>
  <c r="AQ219" i="101"/>
  <c r="AP219" i="101"/>
  <c r="AO219" i="101"/>
  <c r="AN219" i="101"/>
  <c r="AM219" i="101"/>
  <c r="AL219" i="101"/>
  <c r="AK219" i="101"/>
  <c r="AJ219" i="101"/>
  <c r="AI219" i="101"/>
  <c r="AH219" i="101"/>
  <c r="AG219" i="101"/>
  <c r="AF219" i="101"/>
  <c r="AE219" i="101"/>
  <c r="AD219" i="101"/>
  <c r="AC219" i="101"/>
  <c r="AB219" i="101"/>
  <c r="AA219" i="101"/>
  <c r="Z219" i="101"/>
  <c r="Y219" i="101"/>
  <c r="X219" i="101"/>
  <c r="W219" i="101"/>
  <c r="V219" i="101"/>
  <c r="U219" i="101"/>
  <c r="T219" i="101"/>
  <c r="S219" i="101"/>
  <c r="R219" i="101"/>
  <c r="Q219" i="101"/>
  <c r="P219" i="101"/>
  <c r="O219" i="101"/>
  <c r="N219" i="101"/>
  <c r="M219" i="101"/>
  <c r="L219" i="101"/>
  <c r="K219" i="101"/>
  <c r="J219" i="101"/>
  <c r="I219" i="101"/>
  <c r="H219" i="101"/>
  <c r="G219" i="101"/>
  <c r="F219" i="101"/>
  <c r="E219" i="101"/>
  <c r="D219" i="101"/>
  <c r="C219" i="101"/>
  <c r="B219" i="101"/>
  <c r="CB218" i="101"/>
  <c r="CA218" i="101"/>
  <c r="BZ218" i="101"/>
  <c r="BY218" i="101"/>
  <c r="BX218" i="101"/>
  <c r="BW218" i="101"/>
  <c r="BV218" i="101"/>
  <c r="BU218" i="101"/>
  <c r="BT218" i="101"/>
  <c r="BS218" i="101"/>
  <c r="BR218" i="101"/>
  <c r="BQ218" i="101"/>
  <c r="BP218" i="101"/>
  <c r="BO218" i="101"/>
  <c r="BN218" i="101"/>
  <c r="BM218" i="101"/>
  <c r="BL218" i="101"/>
  <c r="BK218" i="101"/>
  <c r="BJ218" i="101"/>
  <c r="BI218" i="101"/>
  <c r="BH218" i="101"/>
  <c r="BG218" i="101"/>
  <c r="BF218" i="101"/>
  <c r="BE218" i="101"/>
  <c r="BD218" i="101"/>
  <c r="BC218" i="101"/>
  <c r="BB218" i="101"/>
  <c r="BA218" i="101"/>
  <c r="AZ218" i="101"/>
  <c r="AY218" i="101"/>
  <c r="AX218" i="101"/>
  <c r="AW218" i="101"/>
  <c r="AV218" i="101"/>
  <c r="AU218" i="101"/>
  <c r="AT218" i="101"/>
  <c r="AS218" i="101"/>
  <c r="AR218" i="101"/>
  <c r="AQ218" i="101"/>
  <c r="AP218" i="101"/>
  <c r="AO218" i="101"/>
  <c r="AN218" i="101"/>
  <c r="AM218" i="101"/>
  <c r="AL218" i="101"/>
  <c r="AK218" i="101"/>
  <c r="AJ218" i="101"/>
  <c r="AI218" i="101"/>
  <c r="AH218" i="101"/>
  <c r="AG218" i="101"/>
  <c r="AF218" i="101"/>
  <c r="AE218" i="101"/>
  <c r="AD218" i="101"/>
  <c r="AC218" i="101"/>
  <c r="AB218" i="101"/>
  <c r="AA218" i="101"/>
  <c r="Z218" i="101"/>
  <c r="Y218" i="101"/>
  <c r="X218" i="101"/>
  <c r="W218" i="101"/>
  <c r="V218" i="101"/>
  <c r="U218" i="101"/>
  <c r="T218" i="101"/>
  <c r="S218" i="101"/>
  <c r="R218" i="101"/>
  <c r="Q218" i="101"/>
  <c r="P218" i="101"/>
  <c r="O218" i="101"/>
  <c r="N218" i="101"/>
  <c r="M218" i="101"/>
  <c r="L218" i="101"/>
  <c r="K218" i="101"/>
  <c r="J218" i="101"/>
  <c r="I218" i="101"/>
  <c r="H218" i="101"/>
  <c r="G218" i="101"/>
  <c r="F218" i="101"/>
  <c r="E218" i="101"/>
  <c r="D218" i="101"/>
  <c r="C218" i="101"/>
  <c r="B218" i="101"/>
  <c r="CB217" i="101"/>
  <c r="CA217" i="101"/>
  <c r="BZ217" i="101"/>
  <c r="BY217" i="101"/>
  <c r="BX217" i="101"/>
  <c r="BW217" i="101"/>
  <c r="BV217" i="101"/>
  <c r="BU217" i="101"/>
  <c r="BT217" i="101"/>
  <c r="BS217" i="101"/>
  <c r="BR217" i="101"/>
  <c r="BQ217" i="101"/>
  <c r="BP217" i="101"/>
  <c r="BO217" i="101"/>
  <c r="BN217" i="101"/>
  <c r="BM217" i="101"/>
  <c r="BL217" i="101"/>
  <c r="BL120" i="101" s="1"/>
  <c r="BK217" i="101"/>
  <c r="BJ217" i="101"/>
  <c r="BI217" i="101"/>
  <c r="BH217" i="101"/>
  <c r="BG217" i="101"/>
  <c r="BF217" i="101"/>
  <c r="BE217" i="101"/>
  <c r="BD217" i="101"/>
  <c r="BC217" i="101"/>
  <c r="BB217" i="101"/>
  <c r="BA217" i="101"/>
  <c r="AZ217" i="101"/>
  <c r="AZ120" i="101" s="1"/>
  <c r="AY217" i="101"/>
  <c r="AX217" i="101"/>
  <c r="AW217" i="101"/>
  <c r="AV217" i="101"/>
  <c r="AU217" i="101"/>
  <c r="AT217" i="101"/>
  <c r="AS217" i="101"/>
  <c r="AR217" i="101"/>
  <c r="AQ217" i="101"/>
  <c r="AP217" i="101"/>
  <c r="AO217" i="101"/>
  <c r="AN217" i="101"/>
  <c r="AN120" i="101" s="1"/>
  <c r="AM217" i="101"/>
  <c r="AL217" i="101"/>
  <c r="AK217" i="101"/>
  <c r="AJ217" i="101"/>
  <c r="AI217" i="101"/>
  <c r="AH217" i="101"/>
  <c r="AG217" i="101"/>
  <c r="AF217" i="101"/>
  <c r="AE217" i="101"/>
  <c r="AD217" i="101"/>
  <c r="AC217" i="101"/>
  <c r="AB217" i="101"/>
  <c r="AB120" i="101" s="1"/>
  <c r="AA217" i="101"/>
  <c r="Z217" i="101"/>
  <c r="Y217" i="101"/>
  <c r="X217" i="101"/>
  <c r="W217" i="101"/>
  <c r="V217" i="101"/>
  <c r="U217" i="101"/>
  <c r="T217" i="101"/>
  <c r="S217" i="101"/>
  <c r="R217" i="101"/>
  <c r="Q217" i="101"/>
  <c r="P217" i="101"/>
  <c r="P120" i="101" s="1"/>
  <c r="O217" i="101"/>
  <c r="N217" i="101"/>
  <c r="M217" i="101"/>
  <c r="L217" i="101"/>
  <c r="K217" i="101"/>
  <c r="J217" i="101"/>
  <c r="I217" i="101"/>
  <c r="H217" i="101"/>
  <c r="G217" i="101"/>
  <c r="F217" i="101"/>
  <c r="E217" i="101"/>
  <c r="D217" i="101"/>
  <c r="D120" i="101" s="1"/>
  <c r="C217" i="101"/>
  <c r="B217" i="101"/>
  <c r="CB216" i="101"/>
  <c r="CA216" i="101"/>
  <c r="BZ216" i="101"/>
  <c r="BY216" i="101"/>
  <c r="BX216" i="101"/>
  <c r="BW216" i="101"/>
  <c r="BV216" i="101"/>
  <c r="BU216" i="101"/>
  <c r="BT216" i="101"/>
  <c r="BS216" i="101"/>
  <c r="BR216" i="101"/>
  <c r="BQ216" i="101"/>
  <c r="BP216" i="101"/>
  <c r="BO216" i="101"/>
  <c r="BN216" i="101"/>
  <c r="BM216" i="101"/>
  <c r="BL216" i="101"/>
  <c r="BK216" i="101"/>
  <c r="BJ216" i="101"/>
  <c r="BI216" i="101"/>
  <c r="BH216" i="101"/>
  <c r="BG216" i="101"/>
  <c r="BG123" i="101" s="1"/>
  <c r="BF216" i="101"/>
  <c r="BE216" i="101"/>
  <c r="BD216" i="101"/>
  <c r="BC216" i="101"/>
  <c r="BB216" i="101"/>
  <c r="BA216" i="101"/>
  <c r="AZ216" i="101"/>
  <c r="AY216" i="101"/>
  <c r="AX216" i="101"/>
  <c r="AW216" i="101"/>
  <c r="AV216" i="101"/>
  <c r="AU216" i="101"/>
  <c r="AU123" i="101" s="1"/>
  <c r="AT216" i="101"/>
  <c r="AS216" i="101"/>
  <c r="AR216" i="101"/>
  <c r="AQ216" i="101"/>
  <c r="AP216" i="101"/>
  <c r="AO216" i="101"/>
  <c r="AN216" i="101"/>
  <c r="AM216" i="101"/>
  <c r="AL216" i="101"/>
  <c r="AK216" i="101"/>
  <c r="AJ216" i="101"/>
  <c r="AI216" i="101"/>
  <c r="AI123" i="101" s="1"/>
  <c r="AH216" i="101"/>
  <c r="AG216" i="101"/>
  <c r="AF216" i="101"/>
  <c r="AE216" i="101"/>
  <c r="AD216" i="101"/>
  <c r="AC216" i="101"/>
  <c r="AB216" i="101"/>
  <c r="AA216" i="101"/>
  <c r="Z216" i="101"/>
  <c r="Y216" i="101"/>
  <c r="X216" i="101"/>
  <c r="W216" i="101"/>
  <c r="W123" i="101" s="1"/>
  <c r="V216" i="101"/>
  <c r="U216" i="101"/>
  <c r="T216" i="101"/>
  <c r="S216" i="101"/>
  <c r="R216" i="101"/>
  <c r="Q216" i="101"/>
  <c r="P216" i="101"/>
  <c r="O216" i="101"/>
  <c r="N216" i="101"/>
  <c r="M216" i="101"/>
  <c r="L216" i="101"/>
  <c r="K216" i="101"/>
  <c r="K123" i="101" s="1"/>
  <c r="J216" i="101"/>
  <c r="I216" i="101"/>
  <c r="H216" i="101"/>
  <c r="G216" i="101"/>
  <c r="F216" i="101"/>
  <c r="E216" i="101"/>
  <c r="D216" i="101"/>
  <c r="C216" i="101"/>
  <c r="B216" i="101"/>
  <c r="CB215" i="101"/>
  <c r="CA215" i="101"/>
  <c r="BZ215" i="101"/>
  <c r="BY215" i="101"/>
  <c r="BX215" i="101"/>
  <c r="BW215" i="101"/>
  <c r="BV215" i="101"/>
  <c r="BU215" i="101"/>
  <c r="BT215" i="101"/>
  <c r="BS215" i="101"/>
  <c r="BR215" i="101"/>
  <c r="BQ215" i="101"/>
  <c r="BP215" i="101"/>
  <c r="BO215" i="101"/>
  <c r="BN215" i="101"/>
  <c r="BN125" i="101" s="1"/>
  <c r="BM215" i="101"/>
  <c r="BL215" i="101"/>
  <c r="BK215" i="101"/>
  <c r="BJ215" i="101"/>
  <c r="BI215" i="101"/>
  <c r="BH215" i="101"/>
  <c r="BG215" i="101"/>
  <c r="BF215" i="101"/>
  <c r="BE215" i="101"/>
  <c r="BD215" i="101"/>
  <c r="BC215" i="101"/>
  <c r="BB215" i="101"/>
  <c r="BB125" i="101" s="1"/>
  <c r="BA215" i="101"/>
  <c r="AZ215" i="101"/>
  <c r="AY215" i="101"/>
  <c r="AX215" i="101"/>
  <c r="AW215" i="101"/>
  <c r="AV215" i="101"/>
  <c r="AU215" i="101"/>
  <c r="AT215" i="101"/>
  <c r="AS215" i="101"/>
  <c r="AR215" i="101"/>
  <c r="AQ215" i="101"/>
  <c r="AP215" i="101"/>
  <c r="AP125" i="101" s="1"/>
  <c r="AO215" i="101"/>
  <c r="AN215" i="101"/>
  <c r="AM215" i="101"/>
  <c r="AL215" i="101"/>
  <c r="AK215" i="101"/>
  <c r="AJ215" i="101"/>
  <c r="AI215" i="101"/>
  <c r="AH215" i="101"/>
  <c r="AG215" i="101"/>
  <c r="AF215" i="101"/>
  <c r="AE215" i="101"/>
  <c r="AD215" i="101"/>
  <c r="AD125" i="101" s="1"/>
  <c r="AC215" i="101"/>
  <c r="AB215" i="101"/>
  <c r="AA215" i="101"/>
  <c r="Z215" i="101"/>
  <c r="Y215" i="101"/>
  <c r="X215" i="101"/>
  <c r="W215" i="101"/>
  <c r="V215" i="101"/>
  <c r="U215" i="101"/>
  <c r="T215" i="101"/>
  <c r="S215" i="101"/>
  <c r="R215" i="101"/>
  <c r="R125" i="101" s="1"/>
  <c r="Q215" i="101"/>
  <c r="P215" i="101"/>
  <c r="O215" i="101"/>
  <c r="N215" i="101"/>
  <c r="M215" i="101"/>
  <c r="L215" i="101"/>
  <c r="K215" i="101"/>
  <c r="J215" i="101"/>
  <c r="I215" i="101"/>
  <c r="H215" i="101"/>
  <c r="G215" i="101"/>
  <c r="F215" i="101"/>
  <c r="F125" i="101" s="1"/>
  <c r="E215" i="101"/>
  <c r="D215" i="101"/>
  <c r="C215" i="101"/>
  <c r="B215" i="101"/>
  <c r="CB214" i="101"/>
  <c r="CA214" i="101"/>
  <c r="BZ214" i="101"/>
  <c r="BY214" i="101"/>
  <c r="BX214" i="101"/>
  <c r="BW214" i="101"/>
  <c r="BV214" i="101"/>
  <c r="BU214" i="101"/>
  <c r="BT214" i="101"/>
  <c r="BS214" i="101"/>
  <c r="BR214" i="101"/>
  <c r="BQ214" i="101"/>
  <c r="BP214" i="101"/>
  <c r="BO214" i="101"/>
  <c r="BN214" i="101"/>
  <c r="BM214" i="101"/>
  <c r="BL214" i="101"/>
  <c r="BK214" i="101"/>
  <c r="BJ214" i="101"/>
  <c r="BI214" i="101"/>
  <c r="BH214" i="101"/>
  <c r="BG214" i="101"/>
  <c r="BF214" i="101"/>
  <c r="BE214" i="101"/>
  <c r="BD214" i="101"/>
  <c r="BC214" i="101"/>
  <c r="BB214" i="101"/>
  <c r="BA214" i="101"/>
  <c r="AZ214" i="101"/>
  <c r="AY214" i="101"/>
  <c r="AX214" i="101"/>
  <c r="AW214" i="101"/>
  <c r="AV214" i="101"/>
  <c r="AU214" i="101"/>
  <c r="AT214" i="101"/>
  <c r="AS214" i="101"/>
  <c r="AR214" i="101"/>
  <c r="AQ214" i="101"/>
  <c r="AP214" i="101"/>
  <c r="AO214" i="101"/>
  <c r="AN214" i="101"/>
  <c r="AM214" i="101"/>
  <c r="AL214" i="101"/>
  <c r="AK214" i="101"/>
  <c r="AJ214" i="101"/>
  <c r="AI214" i="101"/>
  <c r="AH214" i="101"/>
  <c r="AG214" i="101"/>
  <c r="AF214" i="101"/>
  <c r="AE214" i="101"/>
  <c r="AD214" i="101"/>
  <c r="AC214" i="101"/>
  <c r="AB214" i="101"/>
  <c r="AA214" i="101"/>
  <c r="Z214" i="101"/>
  <c r="Y214" i="101"/>
  <c r="X214" i="101"/>
  <c r="W214" i="101"/>
  <c r="V214" i="101"/>
  <c r="U214" i="101"/>
  <c r="T214" i="101"/>
  <c r="S214" i="101"/>
  <c r="R214" i="101"/>
  <c r="Q214" i="101"/>
  <c r="P214" i="101"/>
  <c r="O214" i="101"/>
  <c r="N214" i="101"/>
  <c r="M214" i="101"/>
  <c r="L214" i="101"/>
  <c r="K214" i="101"/>
  <c r="J214" i="101"/>
  <c r="I214" i="101"/>
  <c r="H214" i="101"/>
  <c r="G214" i="101"/>
  <c r="F214" i="101"/>
  <c r="E214" i="101"/>
  <c r="D214" i="101"/>
  <c r="C214" i="101"/>
  <c r="B214" i="101"/>
  <c r="CB213" i="101"/>
  <c r="CA213" i="101"/>
  <c r="BZ213" i="101"/>
  <c r="BY213" i="101"/>
  <c r="BX213" i="101"/>
  <c r="BW213" i="101"/>
  <c r="BV213" i="101"/>
  <c r="BU213" i="101"/>
  <c r="BT213" i="101"/>
  <c r="BS213" i="101"/>
  <c r="BR213" i="101"/>
  <c r="BQ213" i="101"/>
  <c r="BP213" i="101"/>
  <c r="BO213" i="101"/>
  <c r="BN213" i="101"/>
  <c r="BM213" i="101"/>
  <c r="BL213" i="101"/>
  <c r="BK213" i="101"/>
  <c r="BJ213" i="101"/>
  <c r="BI213" i="101"/>
  <c r="BH213" i="101"/>
  <c r="BG213" i="101"/>
  <c r="BF213" i="101"/>
  <c r="BE213" i="101"/>
  <c r="BD213" i="101"/>
  <c r="BC213" i="101"/>
  <c r="BB213" i="101"/>
  <c r="BA213" i="101"/>
  <c r="AZ213" i="101"/>
  <c r="AY213" i="101"/>
  <c r="AX213" i="101"/>
  <c r="AW213" i="101"/>
  <c r="AV213" i="101"/>
  <c r="AU213" i="101"/>
  <c r="AT213" i="101"/>
  <c r="AS213" i="101"/>
  <c r="AR213" i="101"/>
  <c r="AQ213" i="101"/>
  <c r="AP213" i="101"/>
  <c r="AO213" i="101"/>
  <c r="AN213" i="101"/>
  <c r="AM213" i="101"/>
  <c r="AL213" i="101"/>
  <c r="AK213" i="101"/>
  <c r="AJ213" i="101"/>
  <c r="AI213" i="101"/>
  <c r="AH213" i="101"/>
  <c r="AG213" i="101"/>
  <c r="AF213" i="101"/>
  <c r="AE213" i="101"/>
  <c r="AD213" i="101"/>
  <c r="AC213" i="101"/>
  <c r="AB213" i="101"/>
  <c r="AA213" i="101"/>
  <c r="Z213" i="101"/>
  <c r="Y213" i="101"/>
  <c r="X213" i="101"/>
  <c r="W213" i="101"/>
  <c r="V213" i="101"/>
  <c r="U213" i="101"/>
  <c r="T213" i="101"/>
  <c r="S213" i="101"/>
  <c r="R213" i="101"/>
  <c r="Q213" i="101"/>
  <c r="P213" i="101"/>
  <c r="O213" i="101"/>
  <c r="N213" i="101"/>
  <c r="M213" i="101"/>
  <c r="L213" i="101"/>
  <c r="K213" i="101"/>
  <c r="J213" i="101"/>
  <c r="I213" i="101"/>
  <c r="H213" i="101"/>
  <c r="G213" i="101"/>
  <c r="F213" i="101"/>
  <c r="E213" i="101"/>
  <c r="D213" i="101"/>
  <c r="C213" i="101"/>
  <c r="B213" i="101"/>
  <c r="CB212" i="101"/>
  <c r="CA212" i="101"/>
  <c r="BZ212" i="101"/>
  <c r="BY212" i="101"/>
  <c r="BX212" i="101"/>
  <c r="BW212" i="101"/>
  <c r="BV212" i="101"/>
  <c r="BU212" i="101"/>
  <c r="BT212" i="101"/>
  <c r="BS212" i="101"/>
  <c r="BR212" i="101"/>
  <c r="BQ212" i="101"/>
  <c r="BP212" i="101"/>
  <c r="BO212" i="101"/>
  <c r="BN212" i="101"/>
  <c r="BM212" i="101"/>
  <c r="BL212" i="101"/>
  <c r="BK212" i="101"/>
  <c r="BJ212" i="101"/>
  <c r="BI212" i="101"/>
  <c r="BH212" i="101"/>
  <c r="BG212" i="101"/>
  <c r="BF212" i="101"/>
  <c r="BE212" i="101"/>
  <c r="BD212" i="101"/>
  <c r="BC212" i="101"/>
  <c r="BB212" i="101"/>
  <c r="BA212" i="101"/>
  <c r="AZ212" i="101"/>
  <c r="AY212" i="101"/>
  <c r="AX212" i="101"/>
  <c r="AW212" i="101"/>
  <c r="AV212" i="101"/>
  <c r="AU212" i="101"/>
  <c r="AT212" i="101"/>
  <c r="AS212" i="101"/>
  <c r="AR212" i="101"/>
  <c r="AQ212" i="101"/>
  <c r="AP212" i="101"/>
  <c r="AO212" i="101"/>
  <c r="AN212" i="101"/>
  <c r="AM212" i="101"/>
  <c r="AL212" i="101"/>
  <c r="AK212" i="101"/>
  <c r="AJ212" i="101"/>
  <c r="AI212" i="101"/>
  <c r="AH212" i="101"/>
  <c r="AG212" i="101"/>
  <c r="AF212" i="101"/>
  <c r="AE212" i="101"/>
  <c r="AD212" i="101"/>
  <c r="AC212" i="101"/>
  <c r="AB212" i="101"/>
  <c r="AA212" i="101"/>
  <c r="Z212" i="101"/>
  <c r="Y212" i="101"/>
  <c r="X212" i="101"/>
  <c r="W212" i="101"/>
  <c r="V212" i="101"/>
  <c r="U212" i="101"/>
  <c r="T212" i="101"/>
  <c r="S212" i="101"/>
  <c r="R212" i="101"/>
  <c r="Q212" i="101"/>
  <c r="P212" i="101"/>
  <c r="O212" i="101"/>
  <c r="N212" i="101"/>
  <c r="M212" i="101"/>
  <c r="L212" i="101"/>
  <c r="K212" i="101"/>
  <c r="J212" i="101"/>
  <c r="I212" i="101"/>
  <c r="H212" i="101"/>
  <c r="G212" i="101"/>
  <c r="F212" i="101"/>
  <c r="E212" i="101"/>
  <c r="D212" i="101"/>
  <c r="C212" i="101"/>
  <c r="B212" i="101"/>
  <c r="CB211" i="101"/>
  <c r="CA211" i="101"/>
  <c r="BZ211" i="101"/>
  <c r="BY211" i="101"/>
  <c r="BX211" i="101"/>
  <c r="BW211" i="101"/>
  <c r="BV211" i="101"/>
  <c r="BU211" i="101"/>
  <c r="BT211" i="101"/>
  <c r="BS211" i="101"/>
  <c r="BR211" i="101"/>
  <c r="BQ211" i="101"/>
  <c r="BP211" i="101"/>
  <c r="BO211" i="101"/>
  <c r="BN211" i="101"/>
  <c r="BM211" i="101"/>
  <c r="BL211" i="101"/>
  <c r="BK211" i="101"/>
  <c r="BJ211" i="101"/>
  <c r="BI211" i="101"/>
  <c r="BH211" i="101"/>
  <c r="BG211" i="101"/>
  <c r="BF211" i="101"/>
  <c r="BE211" i="101"/>
  <c r="BD211" i="101"/>
  <c r="BC211" i="101"/>
  <c r="BB211" i="101"/>
  <c r="BA211" i="101"/>
  <c r="AZ211" i="101"/>
  <c r="AY211" i="101"/>
  <c r="AX211" i="101"/>
  <c r="AW211" i="101"/>
  <c r="AV211" i="101"/>
  <c r="AU211" i="101"/>
  <c r="AT211" i="101"/>
  <c r="AS211" i="101"/>
  <c r="AR211" i="101"/>
  <c r="AQ211" i="101"/>
  <c r="AP211" i="101"/>
  <c r="AO211" i="101"/>
  <c r="AN211" i="101"/>
  <c r="AM211" i="101"/>
  <c r="AL211" i="101"/>
  <c r="AK211" i="101"/>
  <c r="AJ211" i="101"/>
  <c r="AI211" i="101"/>
  <c r="AH211" i="101"/>
  <c r="AG211" i="101"/>
  <c r="AF211" i="101"/>
  <c r="AE211" i="101"/>
  <c r="AD211" i="101"/>
  <c r="AC211" i="101"/>
  <c r="AB211" i="101"/>
  <c r="AA211" i="101"/>
  <c r="Z211" i="101"/>
  <c r="Y211" i="101"/>
  <c r="X211" i="101"/>
  <c r="W211" i="101"/>
  <c r="V211" i="101"/>
  <c r="U211" i="101"/>
  <c r="T211" i="101"/>
  <c r="S211" i="101"/>
  <c r="R211" i="101"/>
  <c r="Q211" i="101"/>
  <c r="P211" i="101"/>
  <c r="O211" i="101"/>
  <c r="N211" i="101"/>
  <c r="M211" i="101"/>
  <c r="L211" i="101"/>
  <c r="K211" i="101"/>
  <c r="J211" i="101"/>
  <c r="I211" i="101"/>
  <c r="H211" i="101"/>
  <c r="G211" i="101"/>
  <c r="F211" i="101"/>
  <c r="E211" i="101"/>
  <c r="D211" i="101"/>
  <c r="C211" i="101"/>
  <c r="B211" i="101"/>
  <c r="CB210" i="101"/>
  <c r="CA210" i="101"/>
  <c r="BZ210" i="101"/>
  <c r="BY210" i="101"/>
  <c r="BX210" i="101"/>
  <c r="BW210" i="101"/>
  <c r="BV210" i="101"/>
  <c r="BU210" i="101"/>
  <c r="BT210" i="101"/>
  <c r="BS210" i="101"/>
  <c r="BR210" i="101"/>
  <c r="BQ210" i="101"/>
  <c r="BP210" i="101"/>
  <c r="BO210" i="101"/>
  <c r="BN210" i="101"/>
  <c r="BM210" i="101"/>
  <c r="BL210" i="101"/>
  <c r="BK210" i="101"/>
  <c r="BJ210" i="101"/>
  <c r="BI210" i="101"/>
  <c r="BH210" i="101"/>
  <c r="BG210" i="101"/>
  <c r="BF210" i="101"/>
  <c r="BE210" i="101"/>
  <c r="BD210" i="101"/>
  <c r="BC210" i="101"/>
  <c r="BB210" i="101"/>
  <c r="BA210" i="101"/>
  <c r="AZ210" i="101"/>
  <c r="AY210" i="101"/>
  <c r="AX210" i="101"/>
  <c r="AW210" i="101"/>
  <c r="AV210" i="101"/>
  <c r="AU210" i="101"/>
  <c r="AT210" i="101"/>
  <c r="AS210" i="101"/>
  <c r="AR210" i="101"/>
  <c r="AQ210" i="101"/>
  <c r="AP210" i="101"/>
  <c r="AO210" i="101"/>
  <c r="AN210" i="101"/>
  <c r="AM210" i="101"/>
  <c r="AL210" i="101"/>
  <c r="AK210" i="101"/>
  <c r="AJ210" i="101"/>
  <c r="AI210" i="101"/>
  <c r="AH210" i="101"/>
  <c r="AG210" i="101"/>
  <c r="AF210" i="101"/>
  <c r="AE210" i="101"/>
  <c r="AD210" i="101"/>
  <c r="AC210" i="101"/>
  <c r="AB210" i="101"/>
  <c r="AA210" i="101"/>
  <c r="Z210" i="101"/>
  <c r="Y210" i="101"/>
  <c r="X210" i="101"/>
  <c r="W210" i="101"/>
  <c r="V210" i="101"/>
  <c r="U210" i="101"/>
  <c r="T210" i="101"/>
  <c r="S210" i="101"/>
  <c r="R210" i="101"/>
  <c r="Q210" i="101"/>
  <c r="P210" i="101"/>
  <c r="O210" i="101"/>
  <c r="N210" i="101"/>
  <c r="M210" i="101"/>
  <c r="L210" i="101"/>
  <c r="K210" i="101"/>
  <c r="J210" i="101"/>
  <c r="I210" i="101"/>
  <c r="H210" i="101"/>
  <c r="G210" i="101"/>
  <c r="F210" i="101"/>
  <c r="E210" i="101"/>
  <c r="D210" i="101"/>
  <c r="C210" i="101"/>
  <c r="B210" i="101"/>
  <c r="CB209" i="101"/>
  <c r="CA209" i="101"/>
  <c r="BZ209" i="101"/>
  <c r="BY209" i="101"/>
  <c r="BX209" i="101"/>
  <c r="BW209" i="101"/>
  <c r="BV209" i="101"/>
  <c r="BU209" i="101"/>
  <c r="BT209" i="101"/>
  <c r="BS209" i="101"/>
  <c r="BR209" i="101"/>
  <c r="BQ209" i="101"/>
  <c r="BP209" i="101"/>
  <c r="BO209" i="101"/>
  <c r="BN209" i="101"/>
  <c r="BM209" i="101"/>
  <c r="BL209" i="101"/>
  <c r="BK209" i="101"/>
  <c r="BJ209" i="101"/>
  <c r="BI209" i="101"/>
  <c r="BH209" i="101"/>
  <c r="BG209" i="101"/>
  <c r="BF209" i="101"/>
  <c r="BE209" i="101"/>
  <c r="BD209" i="101"/>
  <c r="BC209" i="101"/>
  <c r="BB209" i="101"/>
  <c r="BA209" i="101"/>
  <c r="AZ209" i="101"/>
  <c r="AY209" i="101"/>
  <c r="AX209" i="101"/>
  <c r="AW209" i="101"/>
  <c r="AV209" i="101"/>
  <c r="AU209" i="101"/>
  <c r="AT209" i="101"/>
  <c r="AS209" i="101"/>
  <c r="AR209" i="101"/>
  <c r="AQ209" i="101"/>
  <c r="AP209" i="101"/>
  <c r="AO209" i="101"/>
  <c r="AN209" i="101"/>
  <c r="AM209" i="101"/>
  <c r="AL209" i="101"/>
  <c r="AK209" i="101"/>
  <c r="AJ209" i="101"/>
  <c r="AI209" i="101"/>
  <c r="AH209" i="101"/>
  <c r="AG209" i="101"/>
  <c r="AF209" i="101"/>
  <c r="AE209" i="101"/>
  <c r="AD209" i="101"/>
  <c r="AC209" i="101"/>
  <c r="AB209" i="101"/>
  <c r="AA209" i="101"/>
  <c r="Z209" i="101"/>
  <c r="Y209" i="101"/>
  <c r="X209" i="101"/>
  <c r="W209" i="101"/>
  <c r="V209" i="101"/>
  <c r="U209" i="101"/>
  <c r="T209" i="101"/>
  <c r="S209" i="101"/>
  <c r="R209" i="101"/>
  <c r="Q209" i="101"/>
  <c r="P209" i="101"/>
  <c r="O209" i="101"/>
  <c r="N209" i="101"/>
  <c r="M209" i="101"/>
  <c r="L209" i="101"/>
  <c r="K209" i="101"/>
  <c r="J209" i="101"/>
  <c r="I209" i="101"/>
  <c r="H209" i="101"/>
  <c r="G209" i="101"/>
  <c r="F209" i="101"/>
  <c r="E209" i="101"/>
  <c r="D209" i="101"/>
  <c r="C209" i="101"/>
  <c r="B209" i="101"/>
  <c r="CB208" i="101"/>
  <c r="CA208" i="101"/>
  <c r="BZ208" i="101"/>
  <c r="BY208" i="101"/>
  <c r="BX208" i="101"/>
  <c r="BW208" i="101"/>
  <c r="BV208" i="101"/>
  <c r="BU208" i="101"/>
  <c r="BT208" i="101"/>
  <c r="BS208" i="101"/>
  <c r="BR208" i="101"/>
  <c r="BQ208" i="101"/>
  <c r="BP208" i="101"/>
  <c r="BO208" i="101"/>
  <c r="BN208" i="101"/>
  <c r="BM208" i="101"/>
  <c r="BL208" i="101"/>
  <c r="BK208" i="101"/>
  <c r="BJ208" i="101"/>
  <c r="BI208" i="101"/>
  <c r="BH208" i="101"/>
  <c r="BG208" i="101"/>
  <c r="BF208" i="101"/>
  <c r="BE208" i="101"/>
  <c r="BD208" i="101"/>
  <c r="BC208" i="101"/>
  <c r="BB208" i="101"/>
  <c r="BA208" i="101"/>
  <c r="AZ208" i="101"/>
  <c r="AY208" i="101"/>
  <c r="AX208" i="101"/>
  <c r="AW208" i="101"/>
  <c r="AV208" i="101"/>
  <c r="AU208" i="101"/>
  <c r="AT208" i="101"/>
  <c r="AS208" i="101"/>
  <c r="AR208" i="101"/>
  <c r="AQ208" i="101"/>
  <c r="AP208" i="101"/>
  <c r="AO208" i="101"/>
  <c r="AN208" i="101"/>
  <c r="AM208" i="101"/>
  <c r="AL208" i="101"/>
  <c r="AK208" i="101"/>
  <c r="AJ208" i="101"/>
  <c r="AI208" i="101"/>
  <c r="AH208" i="101"/>
  <c r="AG208" i="101"/>
  <c r="AF208" i="101"/>
  <c r="AE208" i="101"/>
  <c r="AD208" i="101"/>
  <c r="AC208" i="101"/>
  <c r="AB208" i="101"/>
  <c r="AA208" i="101"/>
  <c r="Z208" i="101"/>
  <c r="Y208" i="101"/>
  <c r="X208" i="101"/>
  <c r="W208" i="101"/>
  <c r="V208" i="101"/>
  <c r="U208" i="101"/>
  <c r="T208" i="101"/>
  <c r="S208" i="101"/>
  <c r="R208" i="101"/>
  <c r="Q208" i="101"/>
  <c r="P208" i="101"/>
  <c r="O208" i="101"/>
  <c r="N208" i="101"/>
  <c r="M208" i="101"/>
  <c r="L208" i="101"/>
  <c r="K208" i="101"/>
  <c r="J208" i="101"/>
  <c r="I208" i="101"/>
  <c r="H208" i="101"/>
  <c r="G208" i="101"/>
  <c r="F208" i="101"/>
  <c r="E208" i="101"/>
  <c r="D208" i="101"/>
  <c r="C208" i="101"/>
  <c r="B208" i="101"/>
  <c r="CB207" i="101"/>
  <c r="CA207" i="101"/>
  <c r="BZ207" i="101"/>
  <c r="BY207" i="101"/>
  <c r="BX207" i="101"/>
  <c r="BW207" i="101"/>
  <c r="BV207" i="101"/>
  <c r="BU207" i="101"/>
  <c r="BT207" i="101"/>
  <c r="BS207" i="101"/>
  <c r="BR207" i="101"/>
  <c r="BQ207" i="101"/>
  <c r="BP207" i="101"/>
  <c r="BO207" i="101"/>
  <c r="BN207" i="101"/>
  <c r="BM207" i="101"/>
  <c r="BL207" i="101"/>
  <c r="BK207" i="101"/>
  <c r="BJ207" i="101"/>
  <c r="BI207" i="101"/>
  <c r="BH207" i="101"/>
  <c r="BG207" i="101"/>
  <c r="BF207" i="101"/>
  <c r="BE207" i="101"/>
  <c r="BD207" i="101"/>
  <c r="BC207" i="101"/>
  <c r="BB207" i="101"/>
  <c r="BA207" i="101"/>
  <c r="AZ207" i="101"/>
  <c r="AY207" i="101"/>
  <c r="AX207" i="101"/>
  <c r="AW207" i="101"/>
  <c r="AV207" i="101"/>
  <c r="AU207" i="101"/>
  <c r="AT207" i="101"/>
  <c r="AS207" i="101"/>
  <c r="AR207" i="101"/>
  <c r="AQ207" i="101"/>
  <c r="AP207" i="101"/>
  <c r="AO207" i="101"/>
  <c r="AN207" i="101"/>
  <c r="AM207" i="101"/>
  <c r="AL207" i="101"/>
  <c r="AK207" i="101"/>
  <c r="AJ207" i="101"/>
  <c r="AI207" i="101"/>
  <c r="AH207" i="101"/>
  <c r="AG207" i="101"/>
  <c r="AF207" i="101"/>
  <c r="AE207" i="101"/>
  <c r="AD207" i="101"/>
  <c r="AC207" i="101"/>
  <c r="AB207" i="101"/>
  <c r="AA207" i="101"/>
  <c r="Z207" i="101"/>
  <c r="Y207" i="101"/>
  <c r="X207" i="101"/>
  <c r="W207" i="101"/>
  <c r="V207" i="101"/>
  <c r="U207" i="101"/>
  <c r="T207" i="101"/>
  <c r="S207" i="101"/>
  <c r="R207" i="101"/>
  <c r="Q207" i="101"/>
  <c r="P207" i="101"/>
  <c r="O207" i="101"/>
  <c r="N207" i="101"/>
  <c r="M207" i="101"/>
  <c r="L207" i="101"/>
  <c r="K207" i="101"/>
  <c r="J207" i="101"/>
  <c r="I207" i="101"/>
  <c r="H207" i="101"/>
  <c r="G207" i="101"/>
  <c r="F207" i="101"/>
  <c r="E207" i="101"/>
  <c r="D207" i="101"/>
  <c r="C207" i="101"/>
  <c r="B207" i="101"/>
  <c r="CB206" i="101"/>
  <c r="CA206" i="101"/>
  <c r="BZ206" i="101"/>
  <c r="BY206" i="101"/>
  <c r="BX206" i="101"/>
  <c r="BW206" i="101"/>
  <c r="BV206" i="101"/>
  <c r="BU206" i="101"/>
  <c r="BT206" i="101"/>
  <c r="BS206" i="101"/>
  <c r="BR206" i="101"/>
  <c r="BQ206" i="101"/>
  <c r="BP206" i="101"/>
  <c r="BO206" i="101"/>
  <c r="BN206" i="101"/>
  <c r="BM206" i="101"/>
  <c r="BL206" i="101"/>
  <c r="BK206" i="101"/>
  <c r="BJ206" i="101"/>
  <c r="BI206" i="101"/>
  <c r="BH206" i="101"/>
  <c r="BG206" i="101"/>
  <c r="BF206" i="101"/>
  <c r="BE206" i="101"/>
  <c r="BD206" i="101"/>
  <c r="BC206" i="101"/>
  <c r="BB206" i="101"/>
  <c r="BA206" i="101"/>
  <c r="AZ206" i="101"/>
  <c r="AY206" i="101"/>
  <c r="AX206" i="101"/>
  <c r="AW206" i="101"/>
  <c r="AV206" i="101"/>
  <c r="AU206" i="101"/>
  <c r="AT206" i="101"/>
  <c r="AS206" i="101"/>
  <c r="AR206" i="101"/>
  <c r="AQ206" i="101"/>
  <c r="AP206" i="101"/>
  <c r="AO206" i="101"/>
  <c r="AN206" i="101"/>
  <c r="AM206" i="101"/>
  <c r="AL206" i="101"/>
  <c r="AK206" i="101"/>
  <c r="AJ206" i="101"/>
  <c r="AI206" i="101"/>
  <c r="AH206" i="101"/>
  <c r="AG206" i="101"/>
  <c r="AF206" i="101"/>
  <c r="AE206" i="101"/>
  <c r="AD206" i="101"/>
  <c r="AC206" i="101"/>
  <c r="AB206" i="101"/>
  <c r="AA206" i="101"/>
  <c r="Z206" i="101"/>
  <c r="Y206" i="101"/>
  <c r="X206" i="101"/>
  <c r="W206" i="101"/>
  <c r="V206" i="101"/>
  <c r="U206" i="101"/>
  <c r="T206" i="101"/>
  <c r="S206" i="101"/>
  <c r="R206" i="101"/>
  <c r="Q206" i="101"/>
  <c r="P206" i="101"/>
  <c r="O206" i="101"/>
  <c r="N206" i="101"/>
  <c r="M206" i="101"/>
  <c r="L206" i="101"/>
  <c r="K206" i="101"/>
  <c r="J206" i="101"/>
  <c r="I206" i="101"/>
  <c r="H206" i="101"/>
  <c r="G206" i="101"/>
  <c r="F206" i="101"/>
  <c r="E206" i="101"/>
  <c r="D206" i="101"/>
  <c r="C206" i="101"/>
  <c r="B206" i="101"/>
  <c r="CB205" i="101"/>
  <c r="CA205" i="101"/>
  <c r="BZ205" i="101"/>
  <c r="BY205" i="101"/>
  <c r="BX205" i="101"/>
  <c r="BW205" i="101"/>
  <c r="BV205" i="101"/>
  <c r="BU205" i="101"/>
  <c r="BT205" i="101"/>
  <c r="BS205" i="101"/>
  <c r="BR205" i="101"/>
  <c r="BQ205" i="101"/>
  <c r="BP205" i="101"/>
  <c r="BO205" i="101"/>
  <c r="BN205" i="101"/>
  <c r="BM205" i="101"/>
  <c r="BL205" i="101"/>
  <c r="BK205" i="101"/>
  <c r="BJ205" i="101"/>
  <c r="BI205" i="101"/>
  <c r="BH205" i="101"/>
  <c r="BG205" i="101"/>
  <c r="BF205" i="101"/>
  <c r="BE205" i="101"/>
  <c r="BD205" i="101"/>
  <c r="BC205" i="101"/>
  <c r="BB205" i="101"/>
  <c r="BA205" i="101"/>
  <c r="AZ205" i="101"/>
  <c r="AY205" i="101"/>
  <c r="AX205" i="101"/>
  <c r="AW205" i="101"/>
  <c r="AV205" i="101"/>
  <c r="AU205" i="101"/>
  <c r="AT205" i="101"/>
  <c r="AS205" i="101"/>
  <c r="AR205" i="101"/>
  <c r="AQ205" i="101"/>
  <c r="AP205" i="101"/>
  <c r="AO205" i="101"/>
  <c r="AN205" i="101"/>
  <c r="AM205" i="101"/>
  <c r="AL205" i="101"/>
  <c r="AK205" i="101"/>
  <c r="AJ205" i="101"/>
  <c r="AI205" i="101"/>
  <c r="AH205" i="101"/>
  <c r="AG205" i="101"/>
  <c r="AF205" i="101"/>
  <c r="AE205" i="101"/>
  <c r="AD205" i="101"/>
  <c r="AC205" i="101"/>
  <c r="AB205" i="101"/>
  <c r="AA205" i="101"/>
  <c r="Z205" i="101"/>
  <c r="Y205" i="101"/>
  <c r="X205" i="101"/>
  <c r="W205" i="101"/>
  <c r="V205" i="101"/>
  <c r="U205" i="101"/>
  <c r="T205" i="101"/>
  <c r="S205" i="101"/>
  <c r="R205" i="101"/>
  <c r="Q205" i="101"/>
  <c r="P205" i="101"/>
  <c r="O205" i="101"/>
  <c r="N205" i="101"/>
  <c r="M205" i="101"/>
  <c r="L205" i="101"/>
  <c r="K205" i="101"/>
  <c r="J205" i="101"/>
  <c r="I205" i="101"/>
  <c r="H205" i="101"/>
  <c r="G205" i="101"/>
  <c r="F205" i="101"/>
  <c r="E205" i="101"/>
  <c r="D205" i="101"/>
  <c r="C205" i="101"/>
  <c r="B205" i="101"/>
  <c r="CB204" i="101"/>
  <c r="CA204" i="101"/>
  <c r="BZ204" i="101"/>
  <c r="BY204" i="101"/>
  <c r="BX204" i="101"/>
  <c r="BW204" i="101"/>
  <c r="BV204" i="101"/>
  <c r="BU204" i="101"/>
  <c r="BT204" i="101"/>
  <c r="BS204" i="101"/>
  <c r="BR204" i="101"/>
  <c r="BQ204" i="101"/>
  <c r="BP204" i="101"/>
  <c r="BO204" i="101"/>
  <c r="BN204" i="101"/>
  <c r="BM204" i="101"/>
  <c r="BL204" i="101"/>
  <c r="BK204" i="101"/>
  <c r="BJ204" i="101"/>
  <c r="BI204" i="101"/>
  <c r="BH204" i="101"/>
  <c r="BG204" i="101"/>
  <c r="BF204" i="101"/>
  <c r="BE204" i="101"/>
  <c r="BD204" i="101"/>
  <c r="BC204" i="101"/>
  <c r="BB204" i="101"/>
  <c r="BA204" i="101"/>
  <c r="AZ204" i="101"/>
  <c r="AY204" i="101"/>
  <c r="AX204" i="101"/>
  <c r="AW204" i="101"/>
  <c r="AV204" i="101"/>
  <c r="AU204" i="101"/>
  <c r="AT204" i="101"/>
  <c r="AS204" i="101"/>
  <c r="AR204" i="101"/>
  <c r="AQ204" i="101"/>
  <c r="AP204" i="101"/>
  <c r="AO204" i="101"/>
  <c r="AN204" i="101"/>
  <c r="AM204" i="101"/>
  <c r="AL204" i="101"/>
  <c r="AK204" i="101"/>
  <c r="AJ204" i="101"/>
  <c r="AI204" i="101"/>
  <c r="AH204" i="101"/>
  <c r="AG204" i="101"/>
  <c r="AF204" i="101"/>
  <c r="AE204" i="101"/>
  <c r="AD204" i="101"/>
  <c r="AC204" i="101"/>
  <c r="AB204" i="101"/>
  <c r="AA204" i="101"/>
  <c r="Z204" i="101"/>
  <c r="Y204" i="101"/>
  <c r="X204" i="101"/>
  <c r="W204" i="101"/>
  <c r="V204" i="101"/>
  <c r="U204" i="101"/>
  <c r="T204" i="101"/>
  <c r="S204" i="101"/>
  <c r="R204" i="101"/>
  <c r="Q204" i="101"/>
  <c r="P204" i="101"/>
  <c r="O204" i="101"/>
  <c r="N204" i="101"/>
  <c r="M204" i="101"/>
  <c r="L204" i="101"/>
  <c r="K204" i="101"/>
  <c r="J204" i="101"/>
  <c r="I204" i="101"/>
  <c r="H204" i="101"/>
  <c r="G204" i="101"/>
  <c r="F204" i="101"/>
  <c r="E204" i="101"/>
  <c r="D204" i="101"/>
  <c r="C204" i="101"/>
  <c r="B204" i="101"/>
  <c r="CB203" i="101"/>
  <c r="CA203" i="101"/>
  <c r="BZ203" i="101"/>
  <c r="BY203" i="101"/>
  <c r="BX203" i="101"/>
  <c r="BW203" i="101"/>
  <c r="BV203" i="101"/>
  <c r="BU203" i="101"/>
  <c r="BT203" i="101"/>
  <c r="BS203" i="101"/>
  <c r="BR203" i="101"/>
  <c r="BQ203" i="101"/>
  <c r="BP203" i="101"/>
  <c r="BO203" i="101"/>
  <c r="BN203" i="101"/>
  <c r="BM203" i="101"/>
  <c r="BL203" i="101"/>
  <c r="BK203" i="101"/>
  <c r="BJ203" i="101"/>
  <c r="BI203" i="101"/>
  <c r="BH203" i="101"/>
  <c r="BG203" i="101"/>
  <c r="BF203" i="101"/>
  <c r="BE203" i="101"/>
  <c r="BD203" i="101"/>
  <c r="BC203" i="101"/>
  <c r="BB203" i="101"/>
  <c r="BA203" i="101"/>
  <c r="AZ203" i="101"/>
  <c r="AY203" i="101"/>
  <c r="AX203" i="101"/>
  <c r="AW203" i="101"/>
  <c r="AV203" i="101"/>
  <c r="AU203" i="101"/>
  <c r="AT203" i="101"/>
  <c r="AS203" i="101"/>
  <c r="AR203" i="101"/>
  <c r="AQ203" i="101"/>
  <c r="AP203" i="101"/>
  <c r="AO203" i="101"/>
  <c r="AN203" i="101"/>
  <c r="AM203" i="101"/>
  <c r="AL203" i="101"/>
  <c r="AK203" i="101"/>
  <c r="AJ203" i="101"/>
  <c r="AI203" i="101"/>
  <c r="AH203" i="101"/>
  <c r="AG203" i="101"/>
  <c r="AF203" i="101"/>
  <c r="AE203" i="101"/>
  <c r="AD203" i="101"/>
  <c r="AC203" i="101"/>
  <c r="AB203" i="101"/>
  <c r="AA203" i="101"/>
  <c r="Z203" i="101"/>
  <c r="Y203" i="101"/>
  <c r="X203" i="101"/>
  <c r="W203" i="101"/>
  <c r="V203" i="101"/>
  <c r="U203" i="101"/>
  <c r="T203" i="101"/>
  <c r="S203" i="101"/>
  <c r="R203" i="101"/>
  <c r="Q203" i="101"/>
  <c r="P203" i="101"/>
  <c r="O203" i="101"/>
  <c r="N203" i="101"/>
  <c r="M203" i="101"/>
  <c r="L203" i="101"/>
  <c r="K203" i="101"/>
  <c r="J203" i="101"/>
  <c r="I203" i="101"/>
  <c r="H203" i="101"/>
  <c r="G203" i="101"/>
  <c r="F203" i="101"/>
  <c r="E203" i="101"/>
  <c r="D203" i="101"/>
  <c r="C203" i="101"/>
  <c r="B203" i="101"/>
  <c r="CB202" i="101"/>
  <c r="CA202" i="101"/>
  <c r="BZ202" i="101"/>
  <c r="BY202" i="101"/>
  <c r="BX202" i="101"/>
  <c r="BW202" i="101"/>
  <c r="BV202" i="101"/>
  <c r="BU202" i="101"/>
  <c r="BT202" i="101"/>
  <c r="BS202" i="101"/>
  <c r="BR202" i="101"/>
  <c r="BQ202" i="101"/>
  <c r="BP202" i="101"/>
  <c r="BO202" i="101"/>
  <c r="BN202" i="101"/>
  <c r="BM202" i="101"/>
  <c r="BL202" i="101"/>
  <c r="BK202" i="101"/>
  <c r="BJ202" i="101"/>
  <c r="BI202" i="101"/>
  <c r="BH202" i="101"/>
  <c r="BG202" i="101"/>
  <c r="BF202" i="101"/>
  <c r="BE202" i="101"/>
  <c r="BD202" i="101"/>
  <c r="BC202" i="101"/>
  <c r="BB202" i="101"/>
  <c r="BA202" i="101"/>
  <c r="AZ202" i="101"/>
  <c r="AY202" i="101"/>
  <c r="AX202" i="101"/>
  <c r="AW202" i="101"/>
  <c r="AV202" i="101"/>
  <c r="AU202" i="101"/>
  <c r="AT202" i="101"/>
  <c r="AS202" i="101"/>
  <c r="AR202" i="101"/>
  <c r="AQ202" i="101"/>
  <c r="AP202" i="101"/>
  <c r="AO202" i="101"/>
  <c r="AN202" i="101"/>
  <c r="AM202" i="101"/>
  <c r="AL202" i="101"/>
  <c r="AK202" i="101"/>
  <c r="AJ202" i="101"/>
  <c r="AI202" i="101"/>
  <c r="AH202" i="101"/>
  <c r="AG202" i="101"/>
  <c r="AF202" i="101"/>
  <c r="AE202" i="101"/>
  <c r="AD202" i="101"/>
  <c r="AC202" i="101"/>
  <c r="AB202" i="101"/>
  <c r="AA202" i="101"/>
  <c r="Z202" i="101"/>
  <c r="Y202" i="101"/>
  <c r="X202" i="101"/>
  <c r="W202" i="101"/>
  <c r="V202" i="101"/>
  <c r="U202" i="101"/>
  <c r="T202" i="101"/>
  <c r="S202" i="101"/>
  <c r="R202" i="101"/>
  <c r="Q202" i="101"/>
  <c r="P202" i="101"/>
  <c r="O202" i="101"/>
  <c r="N202" i="101"/>
  <c r="M202" i="101"/>
  <c r="L202" i="101"/>
  <c r="K202" i="101"/>
  <c r="J202" i="101"/>
  <c r="I202" i="101"/>
  <c r="H202" i="101"/>
  <c r="G202" i="101"/>
  <c r="F202" i="101"/>
  <c r="E202" i="101"/>
  <c r="D202" i="101"/>
  <c r="C202" i="101"/>
  <c r="B202" i="101"/>
  <c r="CB201" i="101"/>
  <c r="CA201" i="101"/>
  <c r="BZ201" i="101"/>
  <c r="BY201" i="101"/>
  <c r="BX201" i="101"/>
  <c r="BW201" i="101"/>
  <c r="BV201" i="101"/>
  <c r="BU201" i="101"/>
  <c r="BT201" i="101"/>
  <c r="BS201" i="101"/>
  <c r="BR201" i="101"/>
  <c r="BQ201" i="101"/>
  <c r="BP201" i="101"/>
  <c r="BO201" i="101"/>
  <c r="BN201" i="101"/>
  <c r="BM201" i="101"/>
  <c r="BL201" i="101"/>
  <c r="BK201" i="101"/>
  <c r="BJ201" i="101"/>
  <c r="BI201" i="101"/>
  <c r="BH201" i="101"/>
  <c r="BG201" i="101"/>
  <c r="BF201" i="101"/>
  <c r="BE201" i="101"/>
  <c r="BD201" i="101"/>
  <c r="BC201" i="101"/>
  <c r="BB201" i="101"/>
  <c r="BA201" i="101"/>
  <c r="AZ201" i="101"/>
  <c r="AY201" i="101"/>
  <c r="AX201" i="101"/>
  <c r="AW201" i="101"/>
  <c r="AV201" i="101"/>
  <c r="AU201" i="101"/>
  <c r="AT201" i="101"/>
  <c r="AS201" i="101"/>
  <c r="AR201" i="101"/>
  <c r="AQ201" i="101"/>
  <c r="AP201" i="101"/>
  <c r="AO201" i="101"/>
  <c r="AN201" i="101"/>
  <c r="AM201" i="101"/>
  <c r="AL201" i="101"/>
  <c r="AK201" i="101"/>
  <c r="AJ201" i="101"/>
  <c r="AI201" i="101"/>
  <c r="AH201" i="101"/>
  <c r="AG201" i="101"/>
  <c r="AF201" i="101"/>
  <c r="AE201" i="101"/>
  <c r="AD201" i="101"/>
  <c r="AC201" i="101"/>
  <c r="AB201" i="101"/>
  <c r="AA201" i="101"/>
  <c r="Z201" i="101"/>
  <c r="Y201" i="101"/>
  <c r="X201" i="101"/>
  <c r="W201" i="101"/>
  <c r="V201" i="101"/>
  <c r="U201" i="101"/>
  <c r="T201" i="101"/>
  <c r="S201" i="101"/>
  <c r="R201" i="101"/>
  <c r="Q201" i="101"/>
  <c r="P201" i="101"/>
  <c r="O201" i="101"/>
  <c r="N201" i="101"/>
  <c r="M201" i="101"/>
  <c r="L201" i="101"/>
  <c r="K201" i="101"/>
  <c r="J201" i="101"/>
  <c r="I201" i="101"/>
  <c r="H201" i="101"/>
  <c r="G201" i="101"/>
  <c r="F201" i="101"/>
  <c r="E201" i="101"/>
  <c r="D201" i="101"/>
  <c r="C201" i="101"/>
  <c r="B201" i="101"/>
  <c r="CB200" i="101"/>
  <c r="CA200" i="101"/>
  <c r="BZ200" i="101"/>
  <c r="BY200" i="101"/>
  <c r="BX200" i="101"/>
  <c r="BW200" i="101"/>
  <c r="BV200" i="101"/>
  <c r="BU200" i="101"/>
  <c r="BT200" i="101"/>
  <c r="BS200" i="101"/>
  <c r="BR200" i="101"/>
  <c r="BQ200" i="101"/>
  <c r="BP200" i="101"/>
  <c r="BO200" i="101"/>
  <c r="BN200" i="101"/>
  <c r="BM200" i="101"/>
  <c r="BL200" i="101"/>
  <c r="BK200" i="101"/>
  <c r="BJ200" i="101"/>
  <c r="BI200" i="101"/>
  <c r="BH200" i="101"/>
  <c r="BG200" i="101"/>
  <c r="BF200" i="101"/>
  <c r="BE200" i="101"/>
  <c r="BD200" i="101"/>
  <c r="BC200" i="101"/>
  <c r="BB200" i="101"/>
  <c r="BA200" i="101"/>
  <c r="AZ200" i="101"/>
  <c r="AY200" i="101"/>
  <c r="AX200" i="101"/>
  <c r="AW200" i="101"/>
  <c r="AV200" i="101"/>
  <c r="AU200" i="101"/>
  <c r="AT200" i="101"/>
  <c r="AS200" i="101"/>
  <c r="AR200" i="101"/>
  <c r="AQ200" i="101"/>
  <c r="AP200" i="101"/>
  <c r="AO200" i="101"/>
  <c r="AN200" i="101"/>
  <c r="AM200" i="101"/>
  <c r="AL200" i="101"/>
  <c r="AK200" i="101"/>
  <c r="AJ200" i="101"/>
  <c r="AI200" i="101"/>
  <c r="AH200" i="101"/>
  <c r="AG200" i="101"/>
  <c r="AF200" i="101"/>
  <c r="AE200" i="101"/>
  <c r="AD200" i="101"/>
  <c r="AC200" i="101"/>
  <c r="AB200" i="101"/>
  <c r="AA200" i="101"/>
  <c r="Z200" i="101"/>
  <c r="Y200" i="101"/>
  <c r="X200" i="101"/>
  <c r="W200" i="101"/>
  <c r="V200" i="101"/>
  <c r="U200" i="101"/>
  <c r="T200" i="101"/>
  <c r="S200" i="101"/>
  <c r="R200" i="101"/>
  <c r="Q200" i="101"/>
  <c r="P200" i="101"/>
  <c r="O200" i="101"/>
  <c r="N200" i="101"/>
  <c r="M200" i="101"/>
  <c r="L200" i="101"/>
  <c r="K200" i="101"/>
  <c r="J200" i="101"/>
  <c r="I200" i="101"/>
  <c r="H200" i="101"/>
  <c r="G200" i="101"/>
  <c r="F200" i="101"/>
  <c r="E200" i="101"/>
  <c r="D200" i="101"/>
  <c r="C200" i="101"/>
  <c r="B200" i="101"/>
  <c r="CB199" i="101"/>
  <c r="CA199" i="101"/>
  <c r="BZ199" i="101"/>
  <c r="BY199" i="101"/>
  <c r="BX199" i="101"/>
  <c r="BW199" i="101"/>
  <c r="BV199" i="101"/>
  <c r="BU199" i="101"/>
  <c r="BT199" i="101"/>
  <c r="BS199" i="101"/>
  <c r="BR199" i="101"/>
  <c r="BQ199" i="101"/>
  <c r="BP199" i="101"/>
  <c r="BO199" i="101"/>
  <c r="BN199" i="101"/>
  <c r="BM199" i="101"/>
  <c r="BL199" i="101"/>
  <c r="BK199" i="101"/>
  <c r="BJ199" i="101"/>
  <c r="BI199" i="101"/>
  <c r="BH199" i="101"/>
  <c r="BG199" i="101"/>
  <c r="BF199" i="101"/>
  <c r="BE199" i="101"/>
  <c r="BD199" i="101"/>
  <c r="BC199" i="101"/>
  <c r="BB199" i="101"/>
  <c r="BA199" i="101"/>
  <c r="AZ199" i="101"/>
  <c r="AY199" i="101"/>
  <c r="AX199" i="101"/>
  <c r="AW199" i="101"/>
  <c r="AV199" i="101"/>
  <c r="AU199" i="101"/>
  <c r="AT199" i="101"/>
  <c r="AS199" i="101"/>
  <c r="AR199" i="101"/>
  <c r="AQ199" i="101"/>
  <c r="AP199" i="101"/>
  <c r="AO199" i="101"/>
  <c r="AN199" i="101"/>
  <c r="AM199" i="101"/>
  <c r="AL199" i="101"/>
  <c r="AK199" i="101"/>
  <c r="AJ199" i="101"/>
  <c r="AI199" i="101"/>
  <c r="AH199" i="101"/>
  <c r="AG199" i="101"/>
  <c r="AF199" i="101"/>
  <c r="AE199" i="101"/>
  <c r="AD199" i="101"/>
  <c r="AC199" i="101"/>
  <c r="AB199" i="101"/>
  <c r="AA199" i="101"/>
  <c r="Z199" i="101"/>
  <c r="Y199" i="101"/>
  <c r="X199" i="101"/>
  <c r="W199" i="101"/>
  <c r="V199" i="101"/>
  <c r="U199" i="101"/>
  <c r="T199" i="101"/>
  <c r="S199" i="101"/>
  <c r="R199" i="101"/>
  <c r="Q199" i="101"/>
  <c r="P199" i="101"/>
  <c r="O199" i="101"/>
  <c r="N199" i="101"/>
  <c r="M199" i="101"/>
  <c r="L199" i="101"/>
  <c r="K199" i="101"/>
  <c r="J199" i="101"/>
  <c r="I199" i="101"/>
  <c r="H199" i="101"/>
  <c r="G199" i="101"/>
  <c r="F199" i="101"/>
  <c r="E199" i="101"/>
  <c r="D199" i="101"/>
  <c r="C199" i="101"/>
  <c r="B199" i="101"/>
  <c r="CB198" i="101"/>
  <c r="CA198" i="101"/>
  <c r="BZ198" i="101"/>
  <c r="BY198" i="101"/>
  <c r="BX198" i="101"/>
  <c r="BW198" i="101"/>
  <c r="BV198" i="101"/>
  <c r="BU198" i="101"/>
  <c r="BT198" i="101"/>
  <c r="BS198" i="101"/>
  <c r="BR198" i="101"/>
  <c r="BQ198" i="101"/>
  <c r="BP198" i="101"/>
  <c r="BO198" i="101"/>
  <c r="BN198" i="101"/>
  <c r="BM198" i="101"/>
  <c r="BL198" i="101"/>
  <c r="BK198" i="101"/>
  <c r="BJ198" i="101"/>
  <c r="BI198" i="101"/>
  <c r="BH198" i="101"/>
  <c r="BG198" i="101"/>
  <c r="BF198" i="101"/>
  <c r="BE198" i="101"/>
  <c r="BD198" i="101"/>
  <c r="BC198" i="101"/>
  <c r="BB198" i="101"/>
  <c r="BA198" i="101"/>
  <c r="AZ198" i="101"/>
  <c r="AY198" i="101"/>
  <c r="AX198" i="101"/>
  <c r="AW198" i="101"/>
  <c r="AV198" i="101"/>
  <c r="AU198" i="101"/>
  <c r="AT198" i="101"/>
  <c r="AS198" i="101"/>
  <c r="AR198" i="101"/>
  <c r="AQ198" i="101"/>
  <c r="AP198" i="101"/>
  <c r="AO198" i="101"/>
  <c r="AN198" i="101"/>
  <c r="AM198" i="101"/>
  <c r="AL198" i="101"/>
  <c r="AK198" i="101"/>
  <c r="AJ198" i="101"/>
  <c r="AI198" i="101"/>
  <c r="AH198" i="101"/>
  <c r="AG198" i="101"/>
  <c r="AF198" i="101"/>
  <c r="AE198" i="101"/>
  <c r="AD198" i="101"/>
  <c r="AC198" i="101"/>
  <c r="AB198" i="101"/>
  <c r="AA198" i="101"/>
  <c r="Z198" i="101"/>
  <c r="Y198" i="101"/>
  <c r="X198" i="101"/>
  <c r="W198" i="101"/>
  <c r="V198" i="101"/>
  <c r="U198" i="101"/>
  <c r="T198" i="101"/>
  <c r="S198" i="101"/>
  <c r="R198" i="101"/>
  <c r="Q198" i="101"/>
  <c r="P198" i="101"/>
  <c r="O198" i="101"/>
  <c r="N198" i="101"/>
  <c r="M198" i="101"/>
  <c r="L198" i="101"/>
  <c r="K198" i="101"/>
  <c r="J198" i="101"/>
  <c r="I198" i="101"/>
  <c r="H198" i="101"/>
  <c r="G198" i="101"/>
  <c r="F198" i="101"/>
  <c r="E198" i="101"/>
  <c r="D198" i="101"/>
  <c r="C198" i="101"/>
  <c r="B198" i="101"/>
  <c r="CB197" i="101"/>
  <c r="CA197" i="101"/>
  <c r="BZ197" i="101"/>
  <c r="BY197" i="101"/>
  <c r="BX197" i="101"/>
  <c r="BW197" i="101"/>
  <c r="BV197" i="101"/>
  <c r="BU197" i="101"/>
  <c r="BT197" i="101"/>
  <c r="BS197" i="101"/>
  <c r="BR197" i="101"/>
  <c r="BQ197" i="101"/>
  <c r="BP197" i="101"/>
  <c r="BO197" i="101"/>
  <c r="BN197" i="101"/>
  <c r="BM197" i="101"/>
  <c r="BL197" i="101"/>
  <c r="BK197" i="101"/>
  <c r="BJ197" i="101"/>
  <c r="BI197" i="101"/>
  <c r="BH197" i="101"/>
  <c r="BG197" i="101"/>
  <c r="BF197" i="101"/>
  <c r="BE197" i="101"/>
  <c r="BD197" i="101"/>
  <c r="BC197" i="101"/>
  <c r="BB197" i="101"/>
  <c r="BA197" i="101"/>
  <c r="AZ197" i="101"/>
  <c r="AY197" i="101"/>
  <c r="AX197" i="101"/>
  <c r="AW197" i="101"/>
  <c r="AV197" i="101"/>
  <c r="AU197" i="101"/>
  <c r="AT197" i="101"/>
  <c r="AS197" i="101"/>
  <c r="AR197" i="101"/>
  <c r="AQ197" i="101"/>
  <c r="AP197" i="101"/>
  <c r="AO197" i="101"/>
  <c r="AN197" i="101"/>
  <c r="AM197" i="101"/>
  <c r="AL197" i="101"/>
  <c r="AK197" i="101"/>
  <c r="AJ197" i="101"/>
  <c r="AI197" i="101"/>
  <c r="AH197" i="101"/>
  <c r="AG197" i="101"/>
  <c r="AF197" i="101"/>
  <c r="AE197" i="101"/>
  <c r="AD197" i="101"/>
  <c r="AC197" i="101"/>
  <c r="AB197" i="101"/>
  <c r="AA197" i="101"/>
  <c r="Z197" i="101"/>
  <c r="Y197" i="101"/>
  <c r="X197" i="101"/>
  <c r="W197" i="101"/>
  <c r="V197" i="101"/>
  <c r="U197" i="101"/>
  <c r="T197" i="101"/>
  <c r="S197" i="101"/>
  <c r="R197" i="101"/>
  <c r="Q197" i="101"/>
  <c r="P197" i="101"/>
  <c r="O197" i="101"/>
  <c r="N197" i="101"/>
  <c r="M197" i="101"/>
  <c r="L197" i="101"/>
  <c r="K197" i="101"/>
  <c r="J197" i="101"/>
  <c r="I197" i="101"/>
  <c r="H197" i="101"/>
  <c r="G197" i="101"/>
  <c r="F197" i="101"/>
  <c r="E197" i="101"/>
  <c r="D197" i="101"/>
  <c r="C197" i="101"/>
  <c r="B197" i="101"/>
  <c r="CB196" i="101"/>
  <c r="CA196" i="101"/>
  <c r="BZ196" i="101"/>
  <c r="BY196" i="101"/>
  <c r="BX196" i="101"/>
  <c r="BW196" i="101"/>
  <c r="BV196" i="101"/>
  <c r="BU196" i="101"/>
  <c r="BT196" i="101"/>
  <c r="BS196" i="101"/>
  <c r="BR196" i="101"/>
  <c r="BQ196" i="101"/>
  <c r="BP196" i="101"/>
  <c r="BO196" i="101"/>
  <c r="BN196" i="101"/>
  <c r="BM196" i="101"/>
  <c r="BL196" i="101"/>
  <c r="BK196" i="101"/>
  <c r="BJ196" i="101"/>
  <c r="BI196" i="101"/>
  <c r="BH196" i="101"/>
  <c r="BG196" i="101"/>
  <c r="BF196" i="101"/>
  <c r="BE196" i="101"/>
  <c r="BD196" i="101"/>
  <c r="BC196" i="101"/>
  <c r="BB196" i="101"/>
  <c r="BA196" i="101"/>
  <c r="AZ196" i="101"/>
  <c r="AY196" i="101"/>
  <c r="AX196" i="101"/>
  <c r="AW196" i="101"/>
  <c r="AV196" i="101"/>
  <c r="AU196" i="101"/>
  <c r="AT196" i="101"/>
  <c r="AS196" i="101"/>
  <c r="AR196" i="101"/>
  <c r="AQ196" i="101"/>
  <c r="AP196" i="101"/>
  <c r="AO196" i="101"/>
  <c r="AN196" i="101"/>
  <c r="AM196" i="101"/>
  <c r="AL196" i="101"/>
  <c r="AK196" i="101"/>
  <c r="AJ196" i="101"/>
  <c r="AI196" i="101"/>
  <c r="AH196" i="101"/>
  <c r="AG196" i="101"/>
  <c r="AF196" i="101"/>
  <c r="AE196" i="101"/>
  <c r="AD196" i="101"/>
  <c r="AC196" i="101"/>
  <c r="AB196" i="101"/>
  <c r="AA196" i="101"/>
  <c r="Z196" i="101"/>
  <c r="Y196" i="101"/>
  <c r="X196" i="101"/>
  <c r="W196" i="101"/>
  <c r="V196" i="101"/>
  <c r="U196" i="101"/>
  <c r="T196" i="101"/>
  <c r="S196" i="101"/>
  <c r="R196" i="101"/>
  <c r="Q196" i="101"/>
  <c r="P196" i="101"/>
  <c r="O196" i="101"/>
  <c r="N196" i="101"/>
  <c r="M196" i="101"/>
  <c r="L196" i="101"/>
  <c r="K196" i="101"/>
  <c r="J196" i="101"/>
  <c r="I196" i="101"/>
  <c r="H196" i="101"/>
  <c r="G196" i="101"/>
  <c r="F196" i="101"/>
  <c r="E196" i="101"/>
  <c r="D196" i="101"/>
  <c r="C196" i="101"/>
  <c r="B196" i="101"/>
  <c r="CB195" i="101"/>
  <c r="CA195" i="101"/>
  <c r="BZ195" i="101"/>
  <c r="BY195" i="101"/>
  <c r="BX195" i="101"/>
  <c r="BW195" i="101"/>
  <c r="BV195" i="101"/>
  <c r="BU195" i="101"/>
  <c r="BT195" i="101"/>
  <c r="BS195" i="101"/>
  <c r="BR195" i="101"/>
  <c r="BQ195" i="101"/>
  <c r="BP195" i="101"/>
  <c r="BO195" i="101"/>
  <c r="BN195" i="101"/>
  <c r="BM195" i="101"/>
  <c r="BL195" i="101"/>
  <c r="BK195" i="101"/>
  <c r="BJ195" i="101"/>
  <c r="BI195" i="101"/>
  <c r="BH195" i="101"/>
  <c r="BG195" i="101"/>
  <c r="BF195" i="101"/>
  <c r="BE195" i="101"/>
  <c r="BD195" i="101"/>
  <c r="BC195" i="101"/>
  <c r="BB195" i="101"/>
  <c r="BA195" i="101"/>
  <c r="AZ195" i="101"/>
  <c r="AY195" i="101"/>
  <c r="AX195" i="101"/>
  <c r="AW195" i="101"/>
  <c r="AV195" i="101"/>
  <c r="AU195" i="101"/>
  <c r="AT195" i="101"/>
  <c r="AS195" i="101"/>
  <c r="AR195" i="101"/>
  <c r="AQ195" i="101"/>
  <c r="AP195" i="101"/>
  <c r="AO195" i="101"/>
  <c r="AN195" i="101"/>
  <c r="AM195" i="101"/>
  <c r="AL195" i="101"/>
  <c r="AK195" i="101"/>
  <c r="AJ195" i="101"/>
  <c r="AI195" i="101"/>
  <c r="AH195" i="101"/>
  <c r="AG195" i="101"/>
  <c r="AF195" i="101"/>
  <c r="AE195" i="101"/>
  <c r="AD195" i="101"/>
  <c r="AC195" i="101"/>
  <c r="AB195" i="101"/>
  <c r="AA195" i="101"/>
  <c r="Z195" i="101"/>
  <c r="Y195" i="101"/>
  <c r="X195" i="101"/>
  <c r="W195" i="101"/>
  <c r="V195" i="101"/>
  <c r="U195" i="101"/>
  <c r="T195" i="101"/>
  <c r="S195" i="101"/>
  <c r="R195" i="101"/>
  <c r="Q195" i="101"/>
  <c r="P195" i="101"/>
  <c r="O195" i="101"/>
  <c r="N195" i="101"/>
  <c r="M195" i="101"/>
  <c r="L195" i="101"/>
  <c r="K195" i="101"/>
  <c r="J195" i="101"/>
  <c r="I195" i="101"/>
  <c r="H195" i="101"/>
  <c r="G195" i="101"/>
  <c r="F195" i="101"/>
  <c r="E195" i="101"/>
  <c r="D195" i="101"/>
  <c r="C195" i="101"/>
  <c r="B195" i="101"/>
  <c r="CB194" i="101"/>
  <c r="CA194" i="101"/>
  <c r="BZ194" i="101"/>
  <c r="BY194" i="101"/>
  <c r="BX194" i="101"/>
  <c r="BW194" i="101"/>
  <c r="BV194" i="101"/>
  <c r="BU194" i="101"/>
  <c r="BT194" i="101"/>
  <c r="BS194" i="101"/>
  <c r="BR194" i="101"/>
  <c r="BQ194" i="101"/>
  <c r="BP194" i="101"/>
  <c r="BO194" i="101"/>
  <c r="BN194" i="101"/>
  <c r="BM194" i="101"/>
  <c r="BL194" i="101"/>
  <c r="BK194" i="101"/>
  <c r="BJ194" i="101"/>
  <c r="BI194" i="101"/>
  <c r="BH194" i="101"/>
  <c r="BG194" i="101"/>
  <c r="BF194" i="101"/>
  <c r="BE194" i="101"/>
  <c r="BD194" i="101"/>
  <c r="BC194" i="101"/>
  <c r="BB194" i="101"/>
  <c r="BA194" i="101"/>
  <c r="AZ194" i="101"/>
  <c r="AY194" i="101"/>
  <c r="AX194" i="101"/>
  <c r="AW194" i="101"/>
  <c r="AV194" i="101"/>
  <c r="AU194" i="101"/>
  <c r="AT194" i="101"/>
  <c r="AS194" i="101"/>
  <c r="AR194" i="101"/>
  <c r="AQ194" i="101"/>
  <c r="AP194" i="101"/>
  <c r="AO194" i="101"/>
  <c r="AN194" i="101"/>
  <c r="AM194" i="101"/>
  <c r="AL194" i="101"/>
  <c r="AK194" i="101"/>
  <c r="AJ194" i="101"/>
  <c r="AI194" i="101"/>
  <c r="AH194" i="101"/>
  <c r="AG194" i="101"/>
  <c r="AF194" i="101"/>
  <c r="AE194" i="101"/>
  <c r="AD194" i="101"/>
  <c r="AC194" i="101"/>
  <c r="AB194" i="101"/>
  <c r="AA194" i="101"/>
  <c r="Z194" i="101"/>
  <c r="Y194" i="101"/>
  <c r="X194" i="101"/>
  <c r="W194" i="101"/>
  <c r="V194" i="101"/>
  <c r="U194" i="101"/>
  <c r="T194" i="101"/>
  <c r="S194" i="101"/>
  <c r="R194" i="101"/>
  <c r="Q194" i="101"/>
  <c r="P194" i="101"/>
  <c r="O194" i="101"/>
  <c r="N194" i="101"/>
  <c r="M194" i="101"/>
  <c r="L194" i="101"/>
  <c r="K194" i="101"/>
  <c r="J194" i="101"/>
  <c r="I194" i="101"/>
  <c r="H194" i="101"/>
  <c r="G194" i="101"/>
  <c r="F194" i="101"/>
  <c r="E194" i="101"/>
  <c r="D194" i="101"/>
  <c r="C194" i="101"/>
  <c r="B194" i="101"/>
  <c r="CB193" i="101"/>
  <c r="CA193" i="101"/>
  <c r="BZ193" i="101"/>
  <c r="BY193" i="101"/>
  <c r="BX193" i="101"/>
  <c r="BW193" i="101"/>
  <c r="BV193" i="101"/>
  <c r="BU193" i="101"/>
  <c r="BT193" i="101"/>
  <c r="BS193" i="101"/>
  <c r="BR193" i="101"/>
  <c r="BQ193" i="101"/>
  <c r="BP193" i="101"/>
  <c r="BO193" i="101"/>
  <c r="BN193" i="101"/>
  <c r="BM193" i="101"/>
  <c r="BL193" i="101"/>
  <c r="BK193" i="101"/>
  <c r="BJ193" i="101"/>
  <c r="BI193" i="101"/>
  <c r="BH193" i="101"/>
  <c r="BG193" i="101"/>
  <c r="BF193" i="101"/>
  <c r="BE193" i="101"/>
  <c r="BD193" i="101"/>
  <c r="BC193" i="101"/>
  <c r="BB193" i="101"/>
  <c r="BA193" i="101"/>
  <c r="AZ193" i="101"/>
  <c r="AY193" i="101"/>
  <c r="AX193" i="101"/>
  <c r="AW193" i="101"/>
  <c r="AV193" i="101"/>
  <c r="AU193" i="101"/>
  <c r="AT193" i="101"/>
  <c r="AS193" i="101"/>
  <c r="AR193" i="101"/>
  <c r="AQ193" i="101"/>
  <c r="AP193" i="101"/>
  <c r="AO193" i="101"/>
  <c r="AN193" i="101"/>
  <c r="AM193" i="101"/>
  <c r="AL193" i="101"/>
  <c r="AK193" i="101"/>
  <c r="AJ193" i="101"/>
  <c r="AI193" i="101"/>
  <c r="AH193" i="101"/>
  <c r="AG193" i="101"/>
  <c r="AF193" i="101"/>
  <c r="AE193" i="101"/>
  <c r="AD193" i="101"/>
  <c r="AC193" i="101"/>
  <c r="AB193" i="101"/>
  <c r="AA193" i="101"/>
  <c r="Z193" i="101"/>
  <c r="Y193" i="101"/>
  <c r="X193" i="101"/>
  <c r="W193" i="101"/>
  <c r="V193" i="101"/>
  <c r="U193" i="101"/>
  <c r="T193" i="101"/>
  <c r="S193" i="101"/>
  <c r="R193" i="101"/>
  <c r="Q193" i="101"/>
  <c r="P193" i="101"/>
  <c r="O193" i="101"/>
  <c r="N193" i="101"/>
  <c r="M193" i="101"/>
  <c r="L193" i="101"/>
  <c r="K193" i="101"/>
  <c r="J193" i="101"/>
  <c r="I193" i="101"/>
  <c r="H193" i="101"/>
  <c r="G193" i="101"/>
  <c r="F193" i="101"/>
  <c r="E193" i="101"/>
  <c r="D193" i="101"/>
  <c r="C193" i="101"/>
  <c r="B193" i="101"/>
  <c r="CB192" i="101"/>
  <c r="CA192" i="101"/>
  <c r="BZ192" i="101"/>
  <c r="BY192" i="101"/>
  <c r="BX192" i="101"/>
  <c r="BW192" i="101"/>
  <c r="BV192" i="101"/>
  <c r="BU192" i="101"/>
  <c r="BT192" i="101"/>
  <c r="BS192" i="101"/>
  <c r="BR192" i="101"/>
  <c r="BQ192" i="101"/>
  <c r="BP192" i="101"/>
  <c r="BO192" i="101"/>
  <c r="BN192" i="101"/>
  <c r="BM192" i="101"/>
  <c r="BL192" i="101"/>
  <c r="BK192" i="101"/>
  <c r="BJ192" i="101"/>
  <c r="BI192" i="101"/>
  <c r="BH192" i="101"/>
  <c r="BG192" i="101"/>
  <c r="BF192" i="101"/>
  <c r="BE192" i="101"/>
  <c r="BD192" i="101"/>
  <c r="BC192" i="101"/>
  <c r="BB192" i="101"/>
  <c r="BA192" i="101"/>
  <c r="AZ192" i="101"/>
  <c r="AY192" i="101"/>
  <c r="AX192" i="101"/>
  <c r="AW192" i="101"/>
  <c r="AV192" i="101"/>
  <c r="AU192" i="101"/>
  <c r="AT192" i="101"/>
  <c r="AS192" i="101"/>
  <c r="AR192" i="101"/>
  <c r="AQ192" i="101"/>
  <c r="AP192" i="101"/>
  <c r="AO192" i="101"/>
  <c r="AN192" i="101"/>
  <c r="AM192" i="101"/>
  <c r="AL192" i="101"/>
  <c r="AK192" i="101"/>
  <c r="AJ192" i="101"/>
  <c r="AI192" i="101"/>
  <c r="AH192" i="101"/>
  <c r="AG192" i="101"/>
  <c r="AF192" i="101"/>
  <c r="AE192" i="101"/>
  <c r="AD192" i="101"/>
  <c r="AC192" i="101"/>
  <c r="AB192" i="101"/>
  <c r="AA192" i="101"/>
  <c r="Z192" i="101"/>
  <c r="Y192" i="101"/>
  <c r="X192" i="101"/>
  <c r="W192" i="101"/>
  <c r="V192" i="101"/>
  <c r="U192" i="101"/>
  <c r="T192" i="101"/>
  <c r="S192" i="101"/>
  <c r="R192" i="101"/>
  <c r="Q192" i="101"/>
  <c r="P192" i="101"/>
  <c r="O192" i="101"/>
  <c r="N192" i="101"/>
  <c r="M192" i="101"/>
  <c r="L192" i="101"/>
  <c r="K192" i="101"/>
  <c r="J192" i="101"/>
  <c r="I192" i="101"/>
  <c r="H192" i="101"/>
  <c r="G192" i="101"/>
  <c r="F192" i="101"/>
  <c r="E192" i="101"/>
  <c r="D192" i="101"/>
  <c r="C192" i="101"/>
  <c r="B192" i="101"/>
  <c r="CB191" i="101"/>
  <c r="CA191" i="101"/>
  <c r="BZ191" i="101"/>
  <c r="BY191" i="101"/>
  <c r="BX191" i="101"/>
  <c r="BW191" i="101"/>
  <c r="BV191" i="101"/>
  <c r="BU191" i="101"/>
  <c r="BT191" i="101"/>
  <c r="BS191" i="101"/>
  <c r="BR191" i="101"/>
  <c r="BQ191" i="101"/>
  <c r="BP191" i="101"/>
  <c r="BO191" i="101"/>
  <c r="BN191" i="101"/>
  <c r="BM191" i="101"/>
  <c r="BL191" i="101"/>
  <c r="BK191" i="101"/>
  <c r="BJ191" i="101"/>
  <c r="BI191" i="101"/>
  <c r="BH191" i="101"/>
  <c r="BG191" i="101"/>
  <c r="BF191" i="101"/>
  <c r="BE191" i="101"/>
  <c r="BD191" i="101"/>
  <c r="BC191" i="101"/>
  <c r="BB191" i="101"/>
  <c r="BA191" i="101"/>
  <c r="AZ191" i="101"/>
  <c r="AY191" i="101"/>
  <c r="AX191" i="101"/>
  <c r="AW191" i="101"/>
  <c r="AV191" i="101"/>
  <c r="AU191" i="101"/>
  <c r="AT191" i="101"/>
  <c r="AS191" i="101"/>
  <c r="AR191" i="101"/>
  <c r="AQ191" i="101"/>
  <c r="AP191" i="101"/>
  <c r="AO191" i="101"/>
  <c r="AN191" i="101"/>
  <c r="AM191" i="101"/>
  <c r="AL191" i="101"/>
  <c r="AK191" i="101"/>
  <c r="AJ191" i="101"/>
  <c r="AI191" i="101"/>
  <c r="AH191" i="101"/>
  <c r="AG191" i="101"/>
  <c r="AF191" i="101"/>
  <c r="AE191" i="101"/>
  <c r="AD191" i="101"/>
  <c r="AC191" i="101"/>
  <c r="AB191" i="101"/>
  <c r="AA191" i="101"/>
  <c r="Z191" i="101"/>
  <c r="Y191" i="101"/>
  <c r="X191" i="101"/>
  <c r="W191" i="101"/>
  <c r="V191" i="101"/>
  <c r="U191" i="101"/>
  <c r="T191" i="101"/>
  <c r="S191" i="101"/>
  <c r="R191" i="101"/>
  <c r="Q191" i="101"/>
  <c r="P191" i="101"/>
  <c r="O191" i="101"/>
  <c r="N191" i="101"/>
  <c r="M191" i="101"/>
  <c r="L191" i="101"/>
  <c r="K191" i="101"/>
  <c r="J191" i="101"/>
  <c r="I191" i="101"/>
  <c r="H191" i="101"/>
  <c r="G191" i="101"/>
  <c r="F191" i="101"/>
  <c r="E191" i="101"/>
  <c r="D191" i="101"/>
  <c r="C191" i="101"/>
  <c r="B191" i="101"/>
  <c r="CB190" i="101"/>
  <c r="CA190" i="101"/>
  <c r="BZ190" i="101"/>
  <c r="BY190" i="101"/>
  <c r="BX190" i="101"/>
  <c r="BW190" i="101"/>
  <c r="BV190" i="101"/>
  <c r="BU190" i="101"/>
  <c r="BT190" i="101"/>
  <c r="BS190" i="101"/>
  <c r="BR190" i="101"/>
  <c r="BQ190" i="101"/>
  <c r="BP190" i="101"/>
  <c r="BO190" i="101"/>
  <c r="BN190" i="101"/>
  <c r="BM190" i="101"/>
  <c r="BL190" i="101"/>
  <c r="BK190" i="101"/>
  <c r="BJ190" i="101"/>
  <c r="BI190" i="101"/>
  <c r="BH190" i="101"/>
  <c r="BG190" i="101"/>
  <c r="BF190" i="101"/>
  <c r="BE190" i="101"/>
  <c r="BD190" i="101"/>
  <c r="BC190" i="101"/>
  <c r="BB190" i="101"/>
  <c r="BA190" i="101"/>
  <c r="AZ190" i="101"/>
  <c r="AY190" i="101"/>
  <c r="AX190" i="101"/>
  <c r="AW190" i="101"/>
  <c r="AV190" i="101"/>
  <c r="AU190" i="101"/>
  <c r="AT190" i="101"/>
  <c r="AS190" i="101"/>
  <c r="AR190" i="101"/>
  <c r="AQ190" i="101"/>
  <c r="AP190" i="101"/>
  <c r="AO190" i="101"/>
  <c r="AN190" i="101"/>
  <c r="AM190" i="101"/>
  <c r="AL190" i="101"/>
  <c r="AK190" i="101"/>
  <c r="AJ190" i="101"/>
  <c r="AI190" i="101"/>
  <c r="AH190" i="101"/>
  <c r="AG190" i="101"/>
  <c r="AF190" i="101"/>
  <c r="AE190" i="101"/>
  <c r="AD190" i="101"/>
  <c r="AC190" i="101"/>
  <c r="AB190" i="101"/>
  <c r="AA190" i="101"/>
  <c r="Z190" i="101"/>
  <c r="Y190" i="101"/>
  <c r="X190" i="101"/>
  <c r="W190" i="101"/>
  <c r="V190" i="101"/>
  <c r="U190" i="101"/>
  <c r="T190" i="101"/>
  <c r="S190" i="101"/>
  <c r="R190" i="101"/>
  <c r="Q190" i="101"/>
  <c r="P190" i="101"/>
  <c r="O190" i="101"/>
  <c r="N190" i="101"/>
  <c r="M190" i="101"/>
  <c r="L190" i="101"/>
  <c r="K190" i="101"/>
  <c r="J190" i="101"/>
  <c r="I190" i="101"/>
  <c r="H190" i="101"/>
  <c r="G190" i="101"/>
  <c r="F190" i="101"/>
  <c r="E190" i="101"/>
  <c r="D190" i="101"/>
  <c r="C190" i="101"/>
  <c r="B190" i="101"/>
  <c r="CB189" i="101"/>
  <c r="CB70" i="101" s="1"/>
  <c r="CA189" i="101"/>
  <c r="BZ189" i="101"/>
  <c r="BY189" i="101"/>
  <c r="BX189" i="101"/>
  <c r="BW189" i="101"/>
  <c r="BV189" i="101"/>
  <c r="BU189" i="101"/>
  <c r="BT189" i="101"/>
  <c r="BS189" i="101"/>
  <c r="BR189" i="101"/>
  <c r="BQ189" i="101"/>
  <c r="BP189" i="101"/>
  <c r="BP70" i="101" s="1"/>
  <c r="BO189" i="101"/>
  <c r="BN189" i="101"/>
  <c r="BM189" i="101"/>
  <c r="BL189" i="101"/>
  <c r="BK189" i="101"/>
  <c r="BJ189" i="101"/>
  <c r="BI189" i="101"/>
  <c r="BH189" i="101"/>
  <c r="BG189" i="101"/>
  <c r="BF189" i="101"/>
  <c r="BE189" i="101"/>
  <c r="BD189" i="101"/>
  <c r="BD70" i="101" s="1"/>
  <c r="BC189" i="101"/>
  <c r="BB189" i="101"/>
  <c r="BA189" i="101"/>
  <c r="BA70" i="101" s="1"/>
  <c r="AZ189" i="101"/>
  <c r="AY189" i="101"/>
  <c r="AX189" i="101"/>
  <c r="AW189" i="101"/>
  <c r="AV189" i="101"/>
  <c r="AU189" i="101"/>
  <c r="AT189" i="101"/>
  <c r="AS189" i="101"/>
  <c r="AR189" i="101"/>
  <c r="AR70" i="101" s="1"/>
  <c r="AQ189" i="101"/>
  <c r="AP189" i="101"/>
  <c r="AO189" i="101"/>
  <c r="AN189" i="101"/>
  <c r="AM189" i="101"/>
  <c r="AL189" i="101"/>
  <c r="AK189" i="101"/>
  <c r="AJ189" i="101"/>
  <c r="AI189" i="101"/>
  <c r="AH189" i="101"/>
  <c r="AG189" i="101"/>
  <c r="AF189" i="101"/>
  <c r="AF70" i="101" s="1"/>
  <c r="AE189" i="101"/>
  <c r="AD189" i="101"/>
  <c r="AC189" i="101"/>
  <c r="AB189" i="101"/>
  <c r="AA189" i="101"/>
  <c r="Z189" i="101"/>
  <c r="Y189" i="101"/>
  <c r="X189" i="101"/>
  <c r="W189" i="101"/>
  <c r="V189" i="101"/>
  <c r="U189" i="101"/>
  <c r="T189" i="101"/>
  <c r="T70" i="101" s="1"/>
  <c r="S189" i="101"/>
  <c r="R189" i="101"/>
  <c r="Q189" i="101"/>
  <c r="P189" i="101"/>
  <c r="O189" i="101"/>
  <c r="N189" i="101"/>
  <c r="M189" i="101"/>
  <c r="L189" i="101"/>
  <c r="K189" i="101"/>
  <c r="J189" i="101"/>
  <c r="I189" i="101"/>
  <c r="H189" i="101"/>
  <c r="H70" i="101" s="1"/>
  <c r="G189" i="101"/>
  <c r="F189" i="101"/>
  <c r="E189" i="101"/>
  <c r="D189" i="101"/>
  <c r="C189" i="101"/>
  <c r="B189" i="101"/>
  <c r="CB188" i="101"/>
  <c r="CA188" i="101"/>
  <c r="BZ188" i="101"/>
  <c r="BY188" i="101"/>
  <c r="BX188" i="101"/>
  <c r="BW188" i="101"/>
  <c r="BV188" i="101"/>
  <c r="BU188" i="101"/>
  <c r="BT188" i="101"/>
  <c r="BS188" i="101"/>
  <c r="BR188" i="101"/>
  <c r="BQ188" i="101"/>
  <c r="BP188" i="101"/>
  <c r="BO188" i="101"/>
  <c r="BN188" i="101"/>
  <c r="BM188" i="101"/>
  <c r="BL188" i="101"/>
  <c r="BK188" i="101"/>
  <c r="BJ188" i="101"/>
  <c r="BI188" i="101"/>
  <c r="BH188" i="101"/>
  <c r="BG188" i="101"/>
  <c r="BF188" i="101"/>
  <c r="BE188" i="101"/>
  <c r="BD188" i="101"/>
  <c r="BC188" i="101"/>
  <c r="BB188" i="101"/>
  <c r="BA188" i="101"/>
  <c r="AZ188" i="101"/>
  <c r="AY188" i="101"/>
  <c r="AX188" i="101"/>
  <c r="AW188" i="101"/>
  <c r="AV188" i="101"/>
  <c r="AU188" i="101"/>
  <c r="AT188" i="101"/>
  <c r="AS188" i="101"/>
  <c r="AR188" i="101"/>
  <c r="AQ188" i="101"/>
  <c r="AP188" i="101"/>
  <c r="AO188" i="101"/>
  <c r="AN188" i="101"/>
  <c r="AM188" i="101"/>
  <c r="AL188" i="101"/>
  <c r="AK188" i="101"/>
  <c r="AJ188" i="101"/>
  <c r="AI188" i="101"/>
  <c r="AH188" i="101"/>
  <c r="AG188" i="101"/>
  <c r="AF188" i="101"/>
  <c r="AE188" i="101"/>
  <c r="AD188" i="101"/>
  <c r="AC188" i="101"/>
  <c r="AB188" i="101"/>
  <c r="AA188" i="101"/>
  <c r="Z188" i="101"/>
  <c r="Y188" i="101"/>
  <c r="X188" i="101"/>
  <c r="W188" i="101"/>
  <c r="V188" i="101"/>
  <c r="U188" i="101"/>
  <c r="T188" i="101"/>
  <c r="S188" i="101"/>
  <c r="R188" i="101"/>
  <c r="Q188" i="101"/>
  <c r="P188" i="101"/>
  <c r="O188" i="101"/>
  <c r="N188" i="101"/>
  <c r="M188" i="101"/>
  <c r="L188" i="101"/>
  <c r="K188" i="101"/>
  <c r="J188" i="101"/>
  <c r="I188" i="101"/>
  <c r="H188" i="101"/>
  <c r="G188" i="101"/>
  <c r="F188" i="101"/>
  <c r="E188" i="101"/>
  <c r="D188" i="101"/>
  <c r="C188" i="101"/>
  <c r="B188" i="101"/>
  <c r="CB187" i="101"/>
  <c r="CA187" i="101"/>
  <c r="BZ187" i="101"/>
  <c r="BY187" i="101"/>
  <c r="BX187" i="101"/>
  <c r="BW187" i="101"/>
  <c r="BV187" i="101"/>
  <c r="BU187" i="101"/>
  <c r="BT187" i="101"/>
  <c r="BS187" i="101"/>
  <c r="BR187" i="101"/>
  <c r="BQ187" i="101"/>
  <c r="BP187" i="101"/>
  <c r="BO187" i="101"/>
  <c r="BN187" i="101"/>
  <c r="BM187" i="101"/>
  <c r="BL187" i="101"/>
  <c r="BK187" i="101"/>
  <c r="BJ187" i="101"/>
  <c r="BI187" i="101"/>
  <c r="BH187" i="101"/>
  <c r="BG187" i="101"/>
  <c r="BF187" i="101"/>
  <c r="BE187" i="101"/>
  <c r="BD187" i="101"/>
  <c r="BC187" i="101"/>
  <c r="BB187" i="101"/>
  <c r="BA187" i="101"/>
  <c r="AZ187" i="101"/>
  <c r="AY187" i="101"/>
  <c r="AX187" i="101"/>
  <c r="AW187" i="101"/>
  <c r="AV187" i="101"/>
  <c r="AU187" i="101"/>
  <c r="AT187" i="101"/>
  <c r="AS187" i="101"/>
  <c r="AR187" i="101"/>
  <c r="AQ187" i="101"/>
  <c r="AP187" i="101"/>
  <c r="AO187" i="101"/>
  <c r="AN187" i="101"/>
  <c r="AM187" i="101"/>
  <c r="AL187" i="101"/>
  <c r="AK187" i="101"/>
  <c r="AJ187" i="101"/>
  <c r="AI187" i="101"/>
  <c r="AH187" i="101"/>
  <c r="AG187" i="101"/>
  <c r="AF187" i="101"/>
  <c r="AE187" i="101"/>
  <c r="AD187" i="101"/>
  <c r="AC187" i="101"/>
  <c r="AB187" i="101"/>
  <c r="AA187" i="101"/>
  <c r="Z187" i="101"/>
  <c r="Y187" i="101"/>
  <c r="X187" i="101"/>
  <c r="W187" i="101"/>
  <c r="V187" i="101"/>
  <c r="U187" i="101"/>
  <c r="T187" i="101"/>
  <c r="S187" i="101"/>
  <c r="R187" i="101"/>
  <c r="Q187" i="101"/>
  <c r="P187" i="101"/>
  <c r="O187" i="101"/>
  <c r="N187" i="101"/>
  <c r="M187" i="101"/>
  <c r="L187" i="101"/>
  <c r="K187" i="101"/>
  <c r="J187" i="101"/>
  <c r="I187" i="101"/>
  <c r="H187" i="101"/>
  <c r="G187" i="101"/>
  <c r="F187" i="101"/>
  <c r="E187" i="101"/>
  <c r="D187" i="101"/>
  <c r="C187" i="101"/>
  <c r="B187" i="101"/>
  <c r="CB186" i="101"/>
  <c r="CA186" i="101"/>
  <c r="BZ186" i="101"/>
  <c r="BY186" i="101"/>
  <c r="BX186" i="101"/>
  <c r="BW186" i="101"/>
  <c r="BV186" i="101"/>
  <c r="BU186" i="101"/>
  <c r="BT186" i="101"/>
  <c r="BS186" i="101"/>
  <c r="BR186" i="101"/>
  <c r="BQ186" i="101"/>
  <c r="BP186" i="101"/>
  <c r="BO186" i="101"/>
  <c r="BN186" i="101"/>
  <c r="BM186" i="101"/>
  <c r="BL186" i="101"/>
  <c r="BK186" i="101"/>
  <c r="BJ186" i="101"/>
  <c r="BI186" i="101"/>
  <c r="BH186" i="101"/>
  <c r="BG186" i="101"/>
  <c r="BF186" i="101"/>
  <c r="BE186" i="101"/>
  <c r="BD186" i="101"/>
  <c r="BC186" i="101"/>
  <c r="BB186" i="101"/>
  <c r="BA186" i="101"/>
  <c r="AZ186" i="101"/>
  <c r="AY186" i="101"/>
  <c r="AX186" i="101"/>
  <c r="AW186" i="101"/>
  <c r="AV186" i="101"/>
  <c r="AU186" i="101"/>
  <c r="AT186" i="101"/>
  <c r="AS186" i="101"/>
  <c r="AR186" i="101"/>
  <c r="AQ186" i="101"/>
  <c r="AP186" i="101"/>
  <c r="AO186" i="101"/>
  <c r="AN186" i="101"/>
  <c r="AM186" i="101"/>
  <c r="AL186" i="101"/>
  <c r="AK186" i="101"/>
  <c r="AJ186" i="101"/>
  <c r="AI186" i="101"/>
  <c r="AH186" i="101"/>
  <c r="AG186" i="101"/>
  <c r="AF186" i="101"/>
  <c r="AE186" i="101"/>
  <c r="AD186" i="101"/>
  <c r="AC186" i="101"/>
  <c r="AB186" i="101"/>
  <c r="AA186" i="101"/>
  <c r="Z186" i="101"/>
  <c r="Y186" i="101"/>
  <c r="X186" i="101"/>
  <c r="W186" i="101"/>
  <c r="V186" i="101"/>
  <c r="U186" i="101"/>
  <c r="T186" i="101"/>
  <c r="S186" i="101"/>
  <c r="R186" i="101"/>
  <c r="Q186" i="101"/>
  <c r="P186" i="101"/>
  <c r="O186" i="101"/>
  <c r="N186" i="101"/>
  <c r="M186" i="101"/>
  <c r="L186" i="101"/>
  <c r="K186" i="101"/>
  <c r="J186" i="101"/>
  <c r="I186" i="101"/>
  <c r="H186" i="101"/>
  <c r="G186" i="101"/>
  <c r="F186" i="101"/>
  <c r="E186" i="101"/>
  <c r="D186" i="101"/>
  <c r="C186" i="101"/>
  <c r="B186" i="101"/>
  <c r="CB185" i="101"/>
  <c r="CA185" i="101"/>
  <c r="BZ185" i="101"/>
  <c r="BY185" i="101"/>
  <c r="BX185" i="101"/>
  <c r="BW185" i="101"/>
  <c r="BV185" i="101"/>
  <c r="BU185" i="101"/>
  <c r="BT185" i="101"/>
  <c r="BS185" i="101"/>
  <c r="BR185" i="101"/>
  <c r="BQ185" i="101"/>
  <c r="BP185" i="101"/>
  <c r="BO185" i="101"/>
  <c r="BN185" i="101"/>
  <c r="BM185" i="101"/>
  <c r="BL185" i="101"/>
  <c r="BK185" i="101"/>
  <c r="BJ185" i="101"/>
  <c r="BI185" i="101"/>
  <c r="BH185" i="101"/>
  <c r="BG185" i="101"/>
  <c r="BF185" i="101"/>
  <c r="BE185" i="101"/>
  <c r="BD185" i="101"/>
  <c r="BC185" i="101"/>
  <c r="BB185" i="101"/>
  <c r="BA185" i="101"/>
  <c r="AZ185" i="101"/>
  <c r="AY185" i="101"/>
  <c r="AX185" i="101"/>
  <c r="AW185" i="101"/>
  <c r="AV185" i="101"/>
  <c r="AU185" i="101"/>
  <c r="AT185" i="101"/>
  <c r="AS185" i="101"/>
  <c r="AR185" i="101"/>
  <c r="AQ185" i="101"/>
  <c r="AP185" i="101"/>
  <c r="AO185" i="101"/>
  <c r="AN185" i="101"/>
  <c r="AM185" i="101"/>
  <c r="AL185" i="101"/>
  <c r="AK185" i="101"/>
  <c r="AJ185" i="101"/>
  <c r="AI185" i="101"/>
  <c r="AH185" i="101"/>
  <c r="AG185" i="101"/>
  <c r="AF185" i="101"/>
  <c r="AE185" i="101"/>
  <c r="AD185" i="101"/>
  <c r="AC185" i="101"/>
  <c r="AB185" i="101"/>
  <c r="AA185" i="101"/>
  <c r="Z185" i="101"/>
  <c r="Y185" i="101"/>
  <c r="X185" i="101"/>
  <c r="W185" i="101"/>
  <c r="V185" i="101"/>
  <c r="U185" i="101"/>
  <c r="T185" i="101"/>
  <c r="S185" i="101"/>
  <c r="R185" i="101"/>
  <c r="Q185" i="101"/>
  <c r="P185" i="101"/>
  <c r="O185" i="101"/>
  <c r="N185" i="101"/>
  <c r="M185" i="101"/>
  <c r="L185" i="101"/>
  <c r="K185" i="101"/>
  <c r="J185" i="101"/>
  <c r="I185" i="101"/>
  <c r="H185" i="101"/>
  <c r="G185" i="101"/>
  <c r="F185" i="101"/>
  <c r="E185" i="101"/>
  <c r="D185" i="101"/>
  <c r="C185" i="101"/>
  <c r="B185" i="101"/>
  <c r="CB184" i="101"/>
  <c r="CA184" i="101"/>
  <c r="BZ184" i="101"/>
  <c r="BY184" i="101"/>
  <c r="BX184" i="101"/>
  <c r="BW184" i="101"/>
  <c r="BV184" i="101"/>
  <c r="BU184" i="101"/>
  <c r="BT184" i="101"/>
  <c r="BS184" i="101"/>
  <c r="BR184" i="101"/>
  <c r="BQ184" i="101"/>
  <c r="BP184" i="101"/>
  <c r="BO184" i="101"/>
  <c r="BN184" i="101"/>
  <c r="BM184" i="101"/>
  <c r="BL184" i="101"/>
  <c r="BK184" i="101"/>
  <c r="BJ184" i="101"/>
  <c r="BI184" i="101"/>
  <c r="BH184" i="101"/>
  <c r="BG184" i="101"/>
  <c r="BF184" i="101"/>
  <c r="BE184" i="101"/>
  <c r="BD184" i="101"/>
  <c r="BC184" i="101"/>
  <c r="BB184" i="101"/>
  <c r="BA184" i="101"/>
  <c r="AZ184" i="101"/>
  <c r="AY184" i="101"/>
  <c r="AX184" i="101"/>
  <c r="AW184" i="101"/>
  <c r="AV184" i="101"/>
  <c r="AU184" i="101"/>
  <c r="AT184" i="101"/>
  <c r="AS184" i="101"/>
  <c r="AR184" i="101"/>
  <c r="AQ184" i="101"/>
  <c r="AP184" i="101"/>
  <c r="AO184" i="101"/>
  <c r="AN184" i="101"/>
  <c r="AM184" i="101"/>
  <c r="AL184" i="101"/>
  <c r="AK184" i="101"/>
  <c r="AJ184" i="101"/>
  <c r="AI184" i="101"/>
  <c r="AH184" i="101"/>
  <c r="AG184" i="101"/>
  <c r="AF184" i="101"/>
  <c r="AE184" i="101"/>
  <c r="AD184" i="101"/>
  <c r="AC184" i="101"/>
  <c r="AB184" i="101"/>
  <c r="AA184" i="101"/>
  <c r="Z184" i="101"/>
  <c r="Y184" i="101"/>
  <c r="X184" i="101"/>
  <c r="W184" i="101"/>
  <c r="V184" i="101"/>
  <c r="U184" i="101"/>
  <c r="T184" i="101"/>
  <c r="S184" i="101"/>
  <c r="R184" i="101"/>
  <c r="Q184" i="101"/>
  <c r="P184" i="101"/>
  <c r="O184" i="101"/>
  <c r="N184" i="101"/>
  <c r="M184" i="101"/>
  <c r="L184" i="101"/>
  <c r="K184" i="101"/>
  <c r="J184" i="101"/>
  <c r="I184" i="101"/>
  <c r="H184" i="101"/>
  <c r="G184" i="101"/>
  <c r="F184" i="101"/>
  <c r="E184" i="101"/>
  <c r="D184" i="101"/>
  <c r="C184" i="101"/>
  <c r="B184" i="101"/>
  <c r="CB183" i="101"/>
  <c r="CA183" i="101"/>
  <c r="BZ183" i="101"/>
  <c r="BY183" i="101"/>
  <c r="BX183" i="101"/>
  <c r="BW183" i="101"/>
  <c r="BV183" i="101"/>
  <c r="BU88" i="101" s="1"/>
  <c r="BU183" i="101"/>
  <c r="BT183" i="101"/>
  <c r="BS183" i="101"/>
  <c r="BR183" i="101"/>
  <c r="BQ183" i="101"/>
  <c r="BP183" i="101"/>
  <c r="BO183" i="101"/>
  <c r="BN183" i="101"/>
  <c r="BM183" i="101"/>
  <c r="BL183" i="101"/>
  <c r="BK183" i="101"/>
  <c r="BJ183" i="101"/>
  <c r="BI88" i="101" s="1"/>
  <c r="BI183" i="101"/>
  <c r="BH183" i="101"/>
  <c r="BG183" i="101"/>
  <c r="BG84" i="101" s="1"/>
  <c r="BF183" i="101"/>
  <c r="BE88" i="101" s="1"/>
  <c r="BE183" i="101"/>
  <c r="BD183" i="101"/>
  <c r="BC183" i="101"/>
  <c r="BB183" i="101"/>
  <c r="BA183" i="101"/>
  <c r="AZ183" i="101"/>
  <c r="AY183" i="101"/>
  <c r="AX183" i="101"/>
  <c r="AW88" i="101" s="1"/>
  <c r="AW183" i="101"/>
  <c r="AV183" i="101"/>
  <c r="AU183" i="101"/>
  <c r="AT183" i="101"/>
  <c r="AS183" i="101"/>
  <c r="AR183" i="101"/>
  <c r="AQ183" i="101"/>
  <c r="AP183" i="101"/>
  <c r="AO183" i="101"/>
  <c r="AN183" i="101"/>
  <c r="AM183" i="101"/>
  <c r="AL183" i="101"/>
  <c r="AK88" i="101" s="1"/>
  <c r="AK183" i="101"/>
  <c r="AJ183" i="101"/>
  <c r="AI183" i="101"/>
  <c r="AH183" i="101"/>
  <c r="AG183" i="101"/>
  <c r="AF183" i="101"/>
  <c r="AE183" i="101"/>
  <c r="AD183" i="101"/>
  <c r="AC183" i="101"/>
  <c r="AB183" i="101"/>
  <c r="AA183" i="101"/>
  <c r="Z183" i="101"/>
  <c r="Y88" i="101" s="1"/>
  <c r="Y183" i="101"/>
  <c r="X183" i="101"/>
  <c r="W183" i="101"/>
  <c r="V183" i="101"/>
  <c r="U88" i="101" s="1"/>
  <c r="U183" i="101"/>
  <c r="T183" i="101"/>
  <c r="S183" i="101"/>
  <c r="R183" i="101"/>
  <c r="Q183" i="101"/>
  <c r="P183" i="101"/>
  <c r="O183" i="101"/>
  <c r="N88" i="101" s="1"/>
  <c r="N183" i="101"/>
  <c r="M88" i="101" s="1"/>
  <c r="M183" i="101"/>
  <c r="L183" i="101"/>
  <c r="K183" i="101"/>
  <c r="J183" i="101"/>
  <c r="I183" i="101"/>
  <c r="H183" i="101"/>
  <c r="G183" i="101"/>
  <c r="F183" i="101"/>
  <c r="E183" i="101"/>
  <c r="D183" i="101"/>
  <c r="C183" i="101"/>
  <c r="B183" i="101"/>
  <c r="B84" i="101" s="1"/>
  <c r="CB182" i="101"/>
  <c r="CA182" i="101"/>
  <c r="BZ182" i="101"/>
  <c r="BY182" i="101"/>
  <c r="BX182" i="101"/>
  <c r="BW182" i="101"/>
  <c r="BV182" i="101"/>
  <c r="BU182" i="101"/>
  <c r="BT182" i="101"/>
  <c r="BS182" i="101"/>
  <c r="BR182" i="101"/>
  <c r="BQ182" i="101"/>
  <c r="BP182" i="101"/>
  <c r="BO182" i="101"/>
  <c r="BN182" i="101"/>
  <c r="BM182" i="101"/>
  <c r="BL182" i="101"/>
  <c r="BK182" i="101"/>
  <c r="BJ182" i="101"/>
  <c r="BI182" i="101"/>
  <c r="BH182" i="101"/>
  <c r="BG182" i="101"/>
  <c r="BF182" i="101"/>
  <c r="BE182" i="101"/>
  <c r="BD182" i="101"/>
  <c r="BC182" i="101"/>
  <c r="BB182" i="101"/>
  <c r="BA182" i="101"/>
  <c r="AZ182" i="101"/>
  <c r="AY182" i="101"/>
  <c r="AX182" i="101"/>
  <c r="AW182" i="101"/>
  <c r="AV182" i="101"/>
  <c r="AU182" i="101"/>
  <c r="AT182" i="101"/>
  <c r="AS182" i="101"/>
  <c r="AR182" i="101"/>
  <c r="AQ182" i="101"/>
  <c r="AP182" i="101"/>
  <c r="AO182" i="101"/>
  <c r="AN182" i="101"/>
  <c r="AM182" i="101"/>
  <c r="AL182" i="101"/>
  <c r="AK182" i="101"/>
  <c r="AJ182" i="101"/>
  <c r="AI182" i="101"/>
  <c r="AH182" i="101"/>
  <c r="AG182" i="101"/>
  <c r="AF182" i="101"/>
  <c r="AE182" i="101"/>
  <c r="AD182" i="101"/>
  <c r="AC182" i="101"/>
  <c r="AB182" i="101"/>
  <c r="AA182" i="101"/>
  <c r="Z182" i="101"/>
  <c r="Y182" i="101"/>
  <c r="X182" i="101"/>
  <c r="W182" i="101"/>
  <c r="V182" i="101"/>
  <c r="U182" i="101"/>
  <c r="T182" i="101"/>
  <c r="S182" i="101"/>
  <c r="R182" i="101"/>
  <c r="Q182" i="101"/>
  <c r="P182" i="101"/>
  <c r="O182" i="101"/>
  <c r="N182" i="101"/>
  <c r="M182" i="101"/>
  <c r="L182" i="101"/>
  <c r="K182" i="101"/>
  <c r="J182" i="101"/>
  <c r="I182" i="101"/>
  <c r="H182" i="101"/>
  <c r="G182" i="101"/>
  <c r="F182" i="101"/>
  <c r="E182" i="101"/>
  <c r="D182" i="101"/>
  <c r="C182" i="101"/>
  <c r="B182" i="101"/>
  <c r="CB181" i="101"/>
  <c r="CA181" i="101"/>
  <c r="BZ181" i="101"/>
  <c r="BY181" i="101"/>
  <c r="BX181" i="101"/>
  <c r="BX77" i="101" s="1"/>
  <c r="BW181" i="101"/>
  <c r="BV181" i="101"/>
  <c r="BU181" i="101"/>
  <c r="BT181" i="101"/>
  <c r="BS181" i="101"/>
  <c r="BR181" i="101"/>
  <c r="BQ181" i="101"/>
  <c r="BP181" i="101"/>
  <c r="BO181" i="101"/>
  <c r="BN181" i="101"/>
  <c r="BM181" i="101"/>
  <c r="BL181" i="101"/>
  <c r="BL77" i="101" s="1"/>
  <c r="BK181" i="101"/>
  <c r="BJ181" i="101"/>
  <c r="BI181" i="101"/>
  <c r="BI77" i="101" s="1"/>
  <c r="BH181" i="101"/>
  <c r="BG181" i="101"/>
  <c r="BF181" i="101"/>
  <c r="BE181" i="101"/>
  <c r="BD181" i="101"/>
  <c r="BC181" i="101"/>
  <c r="BB181" i="101"/>
  <c r="BA181" i="101"/>
  <c r="AZ181" i="101"/>
  <c r="AZ77" i="101" s="1"/>
  <c r="AY181" i="101"/>
  <c r="AX181" i="101"/>
  <c r="AW181" i="101"/>
  <c r="AW77" i="101" s="1"/>
  <c r="AV181" i="101"/>
  <c r="AU181" i="101"/>
  <c r="AT181" i="101"/>
  <c r="AS181" i="101"/>
  <c r="AR181" i="101"/>
  <c r="AQ181" i="101"/>
  <c r="AP181" i="101"/>
  <c r="AO181" i="101"/>
  <c r="AN181" i="101"/>
  <c r="AN77" i="101" s="1"/>
  <c r="AM181" i="101"/>
  <c r="AL181" i="101"/>
  <c r="AK181" i="101"/>
  <c r="AJ181" i="101"/>
  <c r="AI181" i="101"/>
  <c r="AH181" i="101"/>
  <c r="AG181" i="101"/>
  <c r="AF181" i="101"/>
  <c r="AE181" i="101"/>
  <c r="AD181" i="101"/>
  <c r="AC181" i="101"/>
  <c r="AC77" i="101" s="1"/>
  <c r="AB181" i="101"/>
  <c r="AB77" i="101" s="1"/>
  <c r="AA181" i="101"/>
  <c r="Z181" i="101"/>
  <c r="Y181" i="101"/>
  <c r="X181" i="101"/>
  <c r="W181" i="101"/>
  <c r="V181" i="101"/>
  <c r="U181" i="101"/>
  <c r="T181" i="101"/>
  <c r="S181" i="101"/>
  <c r="R181" i="101"/>
  <c r="Q181" i="101"/>
  <c r="P181" i="101"/>
  <c r="P77" i="101" s="1"/>
  <c r="O181" i="101"/>
  <c r="N181" i="101"/>
  <c r="M181" i="101"/>
  <c r="M77" i="101" s="1"/>
  <c r="L181" i="101"/>
  <c r="K181" i="101"/>
  <c r="J181" i="101"/>
  <c r="I181" i="101"/>
  <c r="H181" i="101"/>
  <c r="G181" i="101"/>
  <c r="F181" i="101"/>
  <c r="E181" i="101"/>
  <c r="D181" i="101"/>
  <c r="D77" i="101" s="1"/>
  <c r="C181" i="101"/>
  <c r="B181" i="101"/>
  <c r="CB180" i="101"/>
  <c r="CA180" i="101"/>
  <c r="BZ180" i="101"/>
  <c r="BY180" i="101"/>
  <c r="BX180" i="101"/>
  <c r="BW180" i="101"/>
  <c r="BV180" i="101"/>
  <c r="BU180" i="101"/>
  <c r="BT180" i="101"/>
  <c r="BS180" i="101"/>
  <c r="BS72" i="101" s="1"/>
  <c r="BR180" i="101"/>
  <c r="BQ180" i="101"/>
  <c r="BP180" i="101"/>
  <c r="BO180" i="101"/>
  <c r="BO72" i="101" s="1"/>
  <c r="BN180" i="101"/>
  <c r="BM180" i="101"/>
  <c r="BL180" i="101"/>
  <c r="BK180" i="101"/>
  <c r="BJ180" i="101"/>
  <c r="BI180" i="101"/>
  <c r="BH180" i="101"/>
  <c r="BG180" i="101"/>
  <c r="BG72" i="101" s="1"/>
  <c r="BF180" i="101"/>
  <c r="BE180" i="101"/>
  <c r="BD180" i="101"/>
  <c r="BD72" i="101" s="1"/>
  <c r="BC180" i="101"/>
  <c r="BB180" i="101"/>
  <c r="BA180" i="101"/>
  <c r="AZ180" i="101"/>
  <c r="AY180" i="101"/>
  <c r="AX180" i="101"/>
  <c r="AW180" i="101"/>
  <c r="AV180" i="101"/>
  <c r="AU180" i="101"/>
  <c r="AU72" i="101" s="1"/>
  <c r="AT180" i="101"/>
  <c r="AS180" i="101"/>
  <c r="AR180" i="101"/>
  <c r="AQ180" i="101"/>
  <c r="AP180" i="101"/>
  <c r="AO180" i="101"/>
  <c r="AN180" i="101"/>
  <c r="AM180" i="101"/>
  <c r="AL180" i="101"/>
  <c r="AK180" i="101"/>
  <c r="AJ180" i="101"/>
  <c r="AI180" i="101"/>
  <c r="AI72" i="101" s="1"/>
  <c r="AH180" i="101"/>
  <c r="AG180" i="101"/>
  <c r="AF180" i="101"/>
  <c r="AE180" i="101"/>
  <c r="AD180" i="101"/>
  <c r="AC180" i="101"/>
  <c r="AB180" i="101"/>
  <c r="AA180" i="101"/>
  <c r="Z180" i="101"/>
  <c r="Y180" i="101"/>
  <c r="X180" i="101"/>
  <c r="W180" i="101"/>
  <c r="W72" i="101" s="1"/>
  <c r="V180" i="101"/>
  <c r="U180" i="101"/>
  <c r="T180" i="101"/>
  <c r="S180" i="101"/>
  <c r="R180" i="101"/>
  <c r="Q180" i="101"/>
  <c r="P180" i="101"/>
  <c r="O180" i="101"/>
  <c r="N180" i="101"/>
  <c r="M180" i="101"/>
  <c r="L180" i="101"/>
  <c r="K180" i="101"/>
  <c r="K72" i="101" s="1"/>
  <c r="J180" i="101"/>
  <c r="I180" i="101"/>
  <c r="H180" i="101"/>
  <c r="H72" i="101" s="1"/>
  <c r="G180" i="101"/>
  <c r="F180" i="101"/>
  <c r="E180" i="101"/>
  <c r="D180" i="101"/>
  <c r="C180" i="101"/>
  <c r="B180" i="101"/>
  <c r="CB179" i="101"/>
  <c r="CA179" i="101"/>
  <c r="CA74" i="101" s="1"/>
  <c r="BZ179" i="101"/>
  <c r="BZ74" i="101" s="1"/>
  <c r="BY179" i="101"/>
  <c r="BX179" i="101"/>
  <c r="BW179" i="101"/>
  <c r="BV179" i="101"/>
  <c r="BU179" i="101"/>
  <c r="BT179" i="101"/>
  <c r="BS179" i="101"/>
  <c r="BR179" i="101"/>
  <c r="BQ179" i="101"/>
  <c r="BP179" i="101"/>
  <c r="BO179" i="101"/>
  <c r="BN179" i="101"/>
  <c r="BN74" i="101" s="1"/>
  <c r="BM179" i="101"/>
  <c r="BL179" i="101"/>
  <c r="BK179" i="101"/>
  <c r="BJ179" i="101"/>
  <c r="BI179" i="101"/>
  <c r="BH179" i="101"/>
  <c r="BG179" i="101"/>
  <c r="BF179" i="101"/>
  <c r="BE179" i="101"/>
  <c r="BD179" i="101"/>
  <c r="BC179" i="101"/>
  <c r="BB179" i="101"/>
  <c r="BB74" i="101" s="1"/>
  <c r="BA179" i="101"/>
  <c r="AZ179" i="101"/>
  <c r="AY179" i="101"/>
  <c r="AX179" i="101"/>
  <c r="AW179" i="101"/>
  <c r="AV179" i="101"/>
  <c r="AU179" i="101"/>
  <c r="AT179" i="101"/>
  <c r="AS179" i="101"/>
  <c r="AR179" i="101"/>
  <c r="AQ179" i="101"/>
  <c r="AP179" i="101"/>
  <c r="AP74" i="101" s="1"/>
  <c r="AO179" i="101"/>
  <c r="AN179" i="101"/>
  <c r="AM179" i="101"/>
  <c r="AM74" i="101" s="1"/>
  <c r="AL179" i="101"/>
  <c r="AK179" i="101"/>
  <c r="AJ179" i="101"/>
  <c r="AI179" i="101"/>
  <c r="AH179" i="101"/>
  <c r="AG179" i="101"/>
  <c r="AF179" i="101"/>
  <c r="AE179" i="101"/>
  <c r="AD179" i="101"/>
  <c r="AD74" i="101" s="1"/>
  <c r="AC179" i="101"/>
  <c r="AB179" i="101"/>
  <c r="AA179" i="101"/>
  <c r="AA74" i="101" s="1"/>
  <c r="Z179" i="101"/>
  <c r="Y179" i="101"/>
  <c r="X179" i="101"/>
  <c r="W179" i="101"/>
  <c r="V179" i="101"/>
  <c r="U179" i="101"/>
  <c r="T179" i="101"/>
  <c r="S179" i="101"/>
  <c r="R179" i="101"/>
  <c r="R74" i="101" s="1"/>
  <c r="Q179" i="101"/>
  <c r="P179" i="101"/>
  <c r="O179" i="101"/>
  <c r="N179" i="101"/>
  <c r="M179" i="101"/>
  <c r="L179" i="101"/>
  <c r="K179" i="101"/>
  <c r="J179" i="101"/>
  <c r="I179" i="101"/>
  <c r="H179" i="101"/>
  <c r="G179" i="101"/>
  <c r="F179" i="101"/>
  <c r="F74" i="101" s="1"/>
  <c r="E179" i="101"/>
  <c r="D179" i="101"/>
  <c r="C179" i="101"/>
  <c r="B179" i="101"/>
  <c r="CB178" i="101"/>
  <c r="CA178" i="101"/>
  <c r="BZ178" i="101"/>
  <c r="BY178" i="101"/>
  <c r="BX178" i="101"/>
  <c r="BW178" i="101"/>
  <c r="BV178" i="101"/>
  <c r="BV103" i="101" s="1"/>
  <c r="BV133" i="101" s="1"/>
  <c r="BU178" i="101"/>
  <c r="BU103" i="101" s="1"/>
  <c r="BU133" i="101" s="1"/>
  <c r="BT178" i="101"/>
  <c r="BS178" i="101"/>
  <c r="BR178" i="101"/>
  <c r="BR103" i="101" s="1"/>
  <c r="BR133" i="101" s="1"/>
  <c r="BQ178" i="101"/>
  <c r="BP178" i="101"/>
  <c r="BO178" i="101"/>
  <c r="BN178" i="101"/>
  <c r="BM178" i="101"/>
  <c r="BL178" i="101"/>
  <c r="BK178" i="101"/>
  <c r="BJ178" i="101"/>
  <c r="BI178" i="101"/>
  <c r="BI103" i="101" s="1"/>
  <c r="BI133" i="101" s="1"/>
  <c r="BH178" i="101"/>
  <c r="BG178" i="101"/>
  <c r="BF178" i="101"/>
  <c r="BE178" i="101"/>
  <c r="BD178" i="101"/>
  <c r="BC178" i="101"/>
  <c r="BB178" i="101"/>
  <c r="BA178" i="101"/>
  <c r="AZ178" i="101"/>
  <c r="AY178" i="101"/>
  <c r="AX178" i="101"/>
  <c r="AW178" i="101"/>
  <c r="AV178" i="101"/>
  <c r="AU178" i="101"/>
  <c r="AT178" i="101"/>
  <c r="AS178" i="101"/>
  <c r="AR178" i="101"/>
  <c r="AQ178" i="101"/>
  <c r="AP178" i="101"/>
  <c r="AO178" i="101"/>
  <c r="AN178" i="101"/>
  <c r="AM178" i="101"/>
  <c r="AL178" i="101"/>
  <c r="AL103" i="101" s="1"/>
  <c r="AL133" i="101" s="1"/>
  <c r="AK178" i="101"/>
  <c r="AK103" i="101" s="1"/>
  <c r="AK133" i="101" s="1"/>
  <c r="AJ178" i="101"/>
  <c r="AI178" i="101"/>
  <c r="AH178" i="101"/>
  <c r="AH103" i="101" s="1"/>
  <c r="AG178" i="101"/>
  <c r="AG103" i="101" s="1"/>
  <c r="AG105" i="101" s="1"/>
  <c r="AG106" i="101" s="1"/>
  <c r="AG242" i="101" s="1"/>
  <c r="AG298" i="101" s="1"/>
  <c r="AF178" i="101"/>
  <c r="AE178" i="101"/>
  <c r="AD178" i="101"/>
  <c r="AC178" i="101"/>
  <c r="AB178" i="101"/>
  <c r="AA178" i="101"/>
  <c r="Z178" i="101"/>
  <c r="Y178" i="101"/>
  <c r="Y103" i="101" s="1"/>
  <c r="Y133" i="101" s="1"/>
  <c r="X178" i="101"/>
  <c r="W178" i="101"/>
  <c r="V178" i="101"/>
  <c r="U178" i="101"/>
  <c r="T178" i="101"/>
  <c r="S178" i="101"/>
  <c r="R178" i="101"/>
  <c r="Q178" i="101"/>
  <c r="P178" i="101"/>
  <c r="O178" i="101"/>
  <c r="N178" i="101"/>
  <c r="M178" i="101"/>
  <c r="M103" i="101" s="1"/>
  <c r="M133" i="101" s="1"/>
  <c r="L178" i="101"/>
  <c r="K178" i="101"/>
  <c r="J178" i="101"/>
  <c r="I178" i="101"/>
  <c r="H178" i="101"/>
  <c r="G178" i="101"/>
  <c r="F178" i="101"/>
  <c r="E178" i="101"/>
  <c r="D178" i="101"/>
  <c r="C178" i="101"/>
  <c r="B178" i="101"/>
  <c r="B103" i="101" s="1"/>
  <c r="B133" i="101" s="1"/>
  <c r="CB177" i="101"/>
  <c r="CB131" i="101" s="1"/>
  <c r="CA177" i="101"/>
  <c r="BZ177" i="101"/>
  <c r="BY177" i="101"/>
  <c r="BX177" i="101"/>
  <c r="BX131" i="101" s="1"/>
  <c r="BW177" i="101"/>
  <c r="BV177" i="101"/>
  <c r="BU177" i="101"/>
  <c r="BT177" i="101"/>
  <c r="BS177" i="101"/>
  <c r="BR177" i="101"/>
  <c r="BQ177" i="101"/>
  <c r="BQ231" i="101" s="1"/>
  <c r="BQ102" i="101" s="1"/>
  <c r="BP177" i="101"/>
  <c r="BP231" i="101" s="1"/>
  <c r="BP102" i="101" s="1"/>
  <c r="BO177" i="101"/>
  <c r="BN177" i="101"/>
  <c r="BM177" i="101"/>
  <c r="BL177" i="101"/>
  <c r="BK177" i="101"/>
  <c r="BK231" i="101" s="1"/>
  <c r="BK102" i="101" s="1"/>
  <c r="BJ177" i="101"/>
  <c r="BI177" i="101"/>
  <c r="BH177" i="101"/>
  <c r="BG177" i="101"/>
  <c r="BF177" i="101"/>
  <c r="BE177" i="101"/>
  <c r="BD177" i="101"/>
  <c r="BC177" i="101"/>
  <c r="BB177" i="101"/>
  <c r="BB131" i="101" s="1"/>
  <c r="BA177" i="101"/>
  <c r="AZ177" i="101"/>
  <c r="AY177" i="101"/>
  <c r="AY131" i="101" s="1"/>
  <c r="AX177" i="101"/>
  <c r="AW177" i="101"/>
  <c r="AV177" i="101"/>
  <c r="AU177" i="101"/>
  <c r="AT177" i="101"/>
  <c r="AS177" i="101"/>
  <c r="AR177" i="101"/>
  <c r="AR231" i="101" s="1"/>
  <c r="AR102" i="101" s="1"/>
  <c r="AQ177" i="101"/>
  <c r="AP177" i="101"/>
  <c r="AO177" i="101"/>
  <c r="AO131" i="101" s="1"/>
  <c r="AN177" i="101"/>
  <c r="AN131" i="101" s="1"/>
  <c r="AM177" i="101"/>
  <c r="AL177" i="101"/>
  <c r="AL231" i="101" s="1"/>
  <c r="AL102" i="101" s="1"/>
  <c r="AK177" i="101"/>
  <c r="AJ177" i="101"/>
  <c r="AI177" i="101"/>
  <c r="AH177" i="101"/>
  <c r="AG177" i="101"/>
  <c r="AF177" i="101"/>
  <c r="AF131" i="101" s="1"/>
  <c r="AE177" i="101"/>
  <c r="AD177" i="101"/>
  <c r="AC177" i="101"/>
  <c r="AB177" i="101"/>
  <c r="AA177" i="101"/>
  <c r="AA131" i="101" s="1"/>
  <c r="Z177" i="101"/>
  <c r="Y177" i="101"/>
  <c r="X177" i="101"/>
  <c r="W177" i="101"/>
  <c r="V177" i="101"/>
  <c r="U177" i="101"/>
  <c r="U231" i="101" s="1"/>
  <c r="U102" i="101" s="1"/>
  <c r="T177" i="101"/>
  <c r="T231" i="101" s="1"/>
  <c r="T102" i="101" s="1"/>
  <c r="S177" i="101"/>
  <c r="R177" i="101"/>
  <c r="Q177" i="101"/>
  <c r="P177" i="101"/>
  <c r="O177" i="101"/>
  <c r="N177" i="101"/>
  <c r="M177" i="101"/>
  <c r="L177" i="101"/>
  <c r="K177" i="101"/>
  <c r="J177" i="101"/>
  <c r="I177" i="101"/>
  <c r="I131" i="101" s="1"/>
  <c r="H177" i="101"/>
  <c r="H131" i="101" s="1"/>
  <c r="G177" i="101"/>
  <c r="F177" i="101"/>
  <c r="E177" i="101"/>
  <c r="D177" i="101"/>
  <c r="C177" i="101"/>
  <c r="B177" i="101"/>
  <c r="B231" i="101" s="1"/>
  <c r="B102" i="101" s="1"/>
  <c r="CB176" i="101"/>
  <c r="CA176" i="101"/>
  <c r="BZ176" i="101"/>
  <c r="BY176" i="101"/>
  <c r="BX176" i="101"/>
  <c r="BW176" i="101"/>
  <c r="BW104" i="101" s="1"/>
  <c r="BW134" i="101" s="1"/>
  <c r="BW240" i="101" s="1"/>
  <c r="BW296" i="101" s="1"/>
  <c r="BV176" i="101"/>
  <c r="BU176" i="101"/>
  <c r="BT176" i="101"/>
  <c r="BT104" i="101" s="1"/>
  <c r="BT134" i="101" s="1"/>
  <c r="BT240" i="101" s="1"/>
  <c r="BT296" i="101" s="1"/>
  <c r="BS176" i="101"/>
  <c r="BR176" i="101"/>
  <c r="BQ176" i="101"/>
  <c r="BP176" i="101"/>
  <c r="BO176" i="101"/>
  <c r="BN176" i="101"/>
  <c r="BM176" i="101"/>
  <c r="BL176" i="101"/>
  <c r="BK176" i="101"/>
  <c r="BK104" i="101" s="1"/>
  <c r="BK134" i="101" s="1"/>
  <c r="BK240" i="101" s="1"/>
  <c r="BK296" i="101" s="1"/>
  <c r="BJ176" i="101"/>
  <c r="BI176" i="101"/>
  <c r="BH176" i="101"/>
  <c r="BG176" i="101"/>
  <c r="BF176" i="101"/>
  <c r="BE176" i="101"/>
  <c r="BD176" i="101"/>
  <c r="BC176" i="101"/>
  <c r="BB176" i="101"/>
  <c r="BA176" i="101"/>
  <c r="AZ176" i="101"/>
  <c r="AY176" i="101"/>
  <c r="AY104" i="101" s="1"/>
  <c r="AY134" i="101" s="1"/>
  <c r="AY240" i="101" s="1"/>
  <c r="AY296" i="101" s="1"/>
  <c r="AX176" i="101"/>
  <c r="AW176" i="101"/>
  <c r="AV176" i="101"/>
  <c r="AU176" i="101"/>
  <c r="AU104" i="101" s="1"/>
  <c r="AU134" i="101" s="1"/>
  <c r="AU240" i="101" s="1"/>
  <c r="AU296" i="101" s="1"/>
  <c r="AT176" i="101"/>
  <c r="AS176" i="101"/>
  <c r="AR176" i="101"/>
  <c r="AQ176" i="101"/>
  <c r="AP176" i="101"/>
  <c r="AO176" i="101"/>
  <c r="AN176" i="101"/>
  <c r="AM176" i="101"/>
  <c r="AL176" i="101"/>
  <c r="AK176" i="101"/>
  <c r="AJ176" i="101"/>
  <c r="AI176" i="101"/>
  <c r="AI104" i="101" s="1"/>
  <c r="AI134" i="101" s="1"/>
  <c r="AI240" i="101" s="1"/>
  <c r="AI296" i="101" s="1"/>
  <c r="AH176" i="101"/>
  <c r="AG176" i="101"/>
  <c r="AF176" i="101"/>
  <c r="AE176" i="101"/>
  <c r="AD176" i="101"/>
  <c r="AC176" i="101"/>
  <c r="AB176" i="101"/>
  <c r="AB104" i="101" s="1"/>
  <c r="AB134" i="101" s="1"/>
  <c r="AB240" i="101" s="1"/>
  <c r="AB296" i="101" s="1"/>
  <c r="AA176" i="101"/>
  <c r="AA104" i="101" s="1"/>
  <c r="AA134" i="101" s="1"/>
  <c r="AA240" i="101" s="1"/>
  <c r="AA296" i="101" s="1"/>
  <c r="Z176" i="101"/>
  <c r="Y176" i="101"/>
  <c r="X176" i="101"/>
  <c r="W176" i="101"/>
  <c r="V176" i="101"/>
  <c r="U176" i="101"/>
  <c r="T176" i="101"/>
  <c r="S176" i="101"/>
  <c r="R176" i="101"/>
  <c r="Q176" i="101"/>
  <c r="P176" i="101"/>
  <c r="O176" i="101"/>
  <c r="O104" i="101" s="1"/>
  <c r="O134" i="101" s="1"/>
  <c r="O240" i="101" s="1"/>
  <c r="O296" i="101" s="1"/>
  <c r="N176" i="101"/>
  <c r="M176" i="101"/>
  <c r="L176" i="101"/>
  <c r="K176" i="101"/>
  <c r="J176" i="101"/>
  <c r="I176" i="101"/>
  <c r="H176" i="101"/>
  <c r="G176" i="101"/>
  <c r="F176" i="101"/>
  <c r="E176" i="101"/>
  <c r="D176" i="101"/>
  <c r="C176" i="101"/>
  <c r="C104" i="101" s="1"/>
  <c r="C134" i="101" s="1"/>
  <c r="C240" i="101" s="1"/>
  <c r="C296" i="101" s="1"/>
  <c r="B176" i="101"/>
  <c r="CB175" i="101"/>
  <c r="CB231" i="101" s="1"/>
  <c r="CB102" i="101" s="1"/>
  <c r="CA175" i="101"/>
  <c r="BZ175" i="101"/>
  <c r="BY175" i="101"/>
  <c r="BY129" i="101" s="1"/>
  <c r="BX175" i="101"/>
  <c r="BW175" i="101"/>
  <c r="BV175" i="101"/>
  <c r="BU175" i="101"/>
  <c r="BT175" i="101"/>
  <c r="BS175" i="101"/>
  <c r="BS129" i="101" s="1"/>
  <c r="BR175" i="101"/>
  <c r="BQ175" i="101"/>
  <c r="BP175" i="101"/>
  <c r="BO175" i="101"/>
  <c r="BO231" i="101" s="1"/>
  <c r="BO102" i="101" s="1"/>
  <c r="BN175" i="101"/>
  <c r="BM175" i="101"/>
  <c r="BM129" i="101" s="1"/>
  <c r="BL175" i="101"/>
  <c r="BK175" i="101"/>
  <c r="BJ175" i="101"/>
  <c r="BI175" i="101"/>
  <c r="BH175" i="101"/>
  <c r="BG175" i="101"/>
  <c r="BF175" i="101"/>
  <c r="BE175" i="101"/>
  <c r="BD175" i="101"/>
  <c r="BD231" i="101" s="1"/>
  <c r="BD102" i="101" s="1"/>
  <c r="BC175" i="101"/>
  <c r="BB175" i="101"/>
  <c r="BA175" i="101"/>
  <c r="AZ175" i="101"/>
  <c r="AY175" i="101"/>
  <c r="AX175" i="101"/>
  <c r="AW175" i="101"/>
  <c r="AV175" i="101"/>
  <c r="AU175" i="101"/>
  <c r="AU129" i="101" s="1"/>
  <c r="AT175" i="101"/>
  <c r="AS175" i="101"/>
  <c r="AR175" i="101"/>
  <c r="AQ175" i="101"/>
  <c r="AQ129" i="101" s="1"/>
  <c r="AP175" i="101"/>
  <c r="AP129" i="101" s="1"/>
  <c r="AO175" i="101"/>
  <c r="AN175" i="101"/>
  <c r="AM175" i="101"/>
  <c r="AL175" i="101"/>
  <c r="AK175" i="101"/>
  <c r="AK231" i="101" s="1"/>
  <c r="AK102" i="101" s="1"/>
  <c r="AJ175" i="101"/>
  <c r="AI175" i="101"/>
  <c r="AH175" i="101"/>
  <c r="AG175" i="101"/>
  <c r="AF175" i="101"/>
  <c r="AE175" i="101"/>
  <c r="AE129" i="101" s="1"/>
  <c r="AD175" i="101"/>
  <c r="AC175" i="101"/>
  <c r="AB175" i="101"/>
  <c r="AA175" i="101"/>
  <c r="Z175" i="101"/>
  <c r="Y175" i="101"/>
  <c r="X175" i="101"/>
  <c r="W175" i="101"/>
  <c r="W231" i="101" s="1"/>
  <c r="W102" i="101" s="1"/>
  <c r="V175" i="101"/>
  <c r="U175" i="101"/>
  <c r="T175" i="101"/>
  <c r="S175" i="101"/>
  <c r="R175" i="101"/>
  <c r="Q175" i="101"/>
  <c r="P175" i="101"/>
  <c r="P231" i="101" s="1"/>
  <c r="P102" i="101" s="1"/>
  <c r="O175" i="101"/>
  <c r="N175" i="101"/>
  <c r="M175" i="101"/>
  <c r="L175" i="101"/>
  <c r="K175" i="101"/>
  <c r="J175" i="101"/>
  <c r="I175" i="101"/>
  <c r="H175" i="101"/>
  <c r="G175" i="101"/>
  <c r="F175" i="101"/>
  <c r="E175" i="101"/>
  <c r="D175" i="101"/>
  <c r="C175" i="101"/>
  <c r="B175" i="101"/>
  <c r="CB174" i="101"/>
  <c r="CB139" i="101" s="1"/>
  <c r="CA174" i="101"/>
  <c r="BZ174" i="101"/>
  <c r="BZ139" i="101" s="1"/>
  <c r="BY174" i="101"/>
  <c r="BY139" i="101" s="1"/>
  <c r="BX174" i="101"/>
  <c r="BW174" i="101"/>
  <c r="BV174" i="101"/>
  <c r="BV139" i="101" s="1"/>
  <c r="BU174" i="101"/>
  <c r="BT174" i="101"/>
  <c r="BS174" i="101"/>
  <c r="BS139" i="101" s="1"/>
  <c r="BR174" i="101"/>
  <c r="BQ174" i="101"/>
  <c r="BP174" i="101"/>
  <c r="BO174" i="101"/>
  <c r="BN174" i="101"/>
  <c r="BM174" i="101"/>
  <c r="BM139" i="101" s="1"/>
  <c r="BL174" i="101"/>
  <c r="BK174" i="101"/>
  <c r="BJ174" i="101"/>
  <c r="BI174" i="101"/>
  <c r="BH174" i="101"/>
  <c r="BG174" i="101"/>
  <c r="BG139" i="101" s="1"/>
  <c r="BF174" i="101"/>
  <c r="BE174" i="101"/>
  <c r="BD174" i="101"/>
  <c r="BC174" i="101"/>
  <c r="BB174" i="101"/>
  <c r="BB139" i="101" s="1"/>
  <c r="BA174" i="101"/>
  <c r="BA139" i="101" s="1"/>
  <c r="AZ174" i="101"/>
  <c r="AY174" i="101"/>
  <c r="AX174" i="101"/>
  <c r="AW174" i="101"/>
  <c r="AV174" i="101"/>
  <c r="AU174" i="101"/>
  <c r="AU139" i="101" s="1"/>
  <c r="AT174" i="101"/>
  <c r="AS174" i="101"/>
  <c r="AR174" i="101"/>
  <c r="AQ174" i="101"/>
  <c r="AP174" i="101"/>
  <c r="AO174" i="101"/>
  <c r="AN174" i="101"/>
  <c r="AM174" i="101"/>
  <c r="AL174" i="101"/>
  <c r="AL139" i="101" s="1"/>
  <c r="AK174" i="101"/>
  <c r="AJ174" i="101"/>
  <c r="AJ139" i="101" s="1"/>
  <c r="AI174" i="101"/>
  <c r="AI139" i="101" s="1"/>
  <c r="AH174" i="101"/>
  <c r="AG174" i="101"/>
  <c r="AF174" i="101"/>
  <c r="AE174" i="101"/>
  <c r="AD174" i="101"/>
  <c r="AC174" i="101"/>
  <c r="AC139" i="101" s="1"/>
  <c r="AB174" i="101"/>
  <c r="AA174" i="101"/>
  <c r="Z174" i="101"/>
  <c r="Z139" i="101" s="1"/>
  <c r="Y174" i="101"/>
  <c r="X174" i="101"/>
  <c r="X139" i="101" s="1"/>
  <c r="W174" i="101"/>
  <c r="V174" i="101"/>
  <c r="U174" i="101"/>
  <c r="T174" i="101"/>
  <c r="S174" i="101"/>
  <c r="R174" i="101"/>
  <c r="R139" i="101" s="1"/>
  <c r="Q174" i="101"/>
  <c r="Q139" i="101" s="1"/>
  <c r="P174" i="101"/>
  <c r="O174" i="101"/>
  <c r="N174" i="101"/>
  <c r="M174" i="101"/>
  <c r="L174" i="101"/>
  <c r="L139" i="101" s="1"/>
  <c r="K174" i="101"/>
  <c r="K139" i="101" s="1"/>
  <c r="J174" i="101"/>
  <c r="I174" i="101"/>
  <c r="H174" i="101"/>
  <c r="G174" i="101"/>
  <c r="F174" i="101"/>
  <c r="E174" i="101"/>
  <c r="D174" i="101"/>
  <c r="C174" i="101"/>
  <c r="B174" i="101"/>
  <c r="CB173" i="101"/>
  <c r="CA173" i="101"/>
  <c r="BZ173" i="101"/>
  <c r="BY173" i="101"/>
  <c r="BX173" i="101"/>
  <c r="BW173" i="101"/>
  <c r="BV173" i="101"/>
  <c r="BU173" i="101"/>
  <c r="BT173" i="101"/>
  <c r="BT115" i="101" s="1"/>
  <c r="BS173" i="101"/>
  <c r="BR173" i="101"/>
  <c r="BQ173" i="101"/>
  <c r="BQ115" i="101" s="1"/>
  <c r="BP173" i="101"/>
  <c r="BO173" i="101"/>
  <c r="BN173" i="101"/>
  <c r="BM173" i="101"/>
  <c r="BL173" i="101"/>
  <c r="BK173" i="101"/>
  <c r="BJ173" i="101"/>
  <c r="BI173" i="101"/>
  <c r="BI115" i="101" s="1"/>
  <c r="BH173" i="101"/>
  <c r="BH115" i="101" s="1"/>
  <c r="BG173" i="101"/>
  <c r="BF173" i="101"/>
  <c r="BE173" i="101"/>
  <c r="BD173" i="101"/>
  <c r="BC173" i="101"/>
  <c r="BB173" i="101"/>
  <c r="BA173" i="101"/>
  <c r="AZ173" i="101"/>
  <c r="AY173" i="101"/>
  <c r="AX173" i="101"/>
  <c r="AW173" i="101"/>
  <c r="AV173" i="101"/>
  <c r="AU173" i="101"/>
  <c r="AT173" i="101"/>
  <c r="AS173" i="101"/>
  <c r="AS115" i="101" s="1"/>
  <c r="AR173" i="101"/>
  <c r="AQ173" i="101"/>
  <c r="AP173" i="101"/>
  <c r="AO173" i="101"/>
  <c r="AN173" i="101"/>
  <c r="AM173" i="101"/>
  <c r="AL173" i="101"/>
  <c r="AK173" i="101"/>
  <c r="AJ173" i="101"/>
  <c r="AJ115" i="101" s="1"/>
  <c r="AI173" i="101"/>
  <c r="AH173" i="101"/>
  <c r="AG173" i="101"/>
  <c r="AG115" i="101" s="1"/>
  <c r="AF173" i="101"/>
  <c r="AF115" i="101" s="1"/>
  <c r="AE173" i="101"/>
  <c r="AD173" i="101"/>
  <c r="AC173" i="101"/>
  <c r="AB173" i="101"/>
  <c r="AA173" i="101"/>
  <c r="Z173" i="101"/>
  <c r="Z115" i="101" s="1"/>
  <c r="Y173" i="101"/>
  <c r="Y115" i="101" s="1"/>
  <c r="X173" i="101"/>
  <c r="X115" i="101" s="1"/>
  <c r="W173" i="101"/>
  <c r="V173" i="101"/>
  <c r="U173" i="101"/>
  <c r="T173" i="101"/>
  <c r="S173" i="101"/>
  <c r="S115" i="101" s="1"/>
  <c r="R173" i="101"/>
  <c r="Q173" i="101"/>
  <c r="P173" i="101"/>
  <c r="O173" i="101"/>
  <c r="N173" i="101"/>
  <c r="M173" i="101"/>
  <c r="L173" i="101"/>
  <c r="K173" i="101"/>
  <c r="J173" i="101"/>
  <c r="I173" i="101"/>
  <c r="I115" i="101" s="1"/>
  <c r="H173" i="101"/>
  <c r="G173" i="101"/>
  <c r="G115" i="101" s="1"/>
  <c r="F173" i="101"/>
  <c r="E173" i="101"/>
  <c r="D173" i="101"/>
  <c r="C173" i="101"/>
  <c r="B173" i="101"/>
  <c r="CB172" i="101"/>
  <c r="CA172" i="101"/>
  <c r="CA117" i="101" s="1"/>
  <c r="BZ172" i="101"/>
  <c r="BY172" i="101"/>
  <c r="BX172" i="101"/>
  <c r="BX117" i="101" s="1"/>
  <c r="BW172" i="101"/>
  <c r="BW117" i="101" s="1"/>
  <c r="BV172" i="101"/>
  <c r="BU172" i="101"/>
  <c r="BT172" i="101"/>
  <c r="BS172" i="101"/>
  <c r="BR172" i="101"/>
  <c r="BQ172" i="101"/>
  <c r="BP172" i="101"/>
  <c r="BO172" i="101"/>
  <c r="BO117" i="101" s="1"/>
  <c r="BN172" i="101"/>
  <c r="BM172" i="101"/>
  <c r="BL172" i="101"/>
  <c r="BK172" i="101"/>
  <c r="BJ172" i="101"/>
  <c r="BI172" i="101"/>
  <c r="BH172" i="101"/>
  <c r="BG172" i="101"/>
  <c r="BF172" i="101"/>
  <c r="BE172" i="101"/>
  <c r="BD172" i="101"/>
  <c r="BC172" i="101"/>
  <c r="BC117" i="101" s="1"/>
  <c r="BB172" i="101"/>
  <c r="BA172" i="101"/>
  <c r="AZ172" i="101"/>
  <c r="AZ117" i="101" s="1"/>
  <c r="AY172" i="101"/>
  <c r="AX172" i="101"/>
  <c r="AW172" i="101"/>
  <c r="AW117" i="101" s="1"/>
  <c r="AV172" i="101"/>
  <c r="AU172" i="101"/>
  <c r="AT172" i="101"/>
  <c r="AS172" i="101"/>
  <c r="AR172" i="101"/>
  <c r="AR117" i="101" s="1"/>
  <c r="AQ172" i="101"/>
  <c r="AQ117" i="101" s="1"/>
  <c r="AP172" i="101"/>
  <c r="AO172" i="101"/>
  <c r="AN172" i="101"/>
  <c r="AN117" i="101" s="1"/>
  <c r="AM172" i="101"/>
  <c r="AL172" i="101"/>
  <c r="AL117" i="101" s="1"/>
  <c r="AK172" i="101"/>
  <c r="AJ172" i="101"/>
  <c r="AI172" i="101"/>
  <c r="AH172" i="101"/>
  <c r="AH117" i="101" s="1"/>
  <c r="AG172" i="101"/>
  <c r="AF172" i="101"/>
  <c r="AE172" i="101"/>
  <c r="AE117" i="101" s="1"/>
  <c r="AD172" i="101"/>
  <c r="AC172" i="101"/>
  <c r="AC117" i="101" s="1"/>
  <c r="AB172" i="101"/>
  <c r="AB117" i="101" s="1"/>
  <c r="AA172" i="101"/>
  <c r="Z172" i="101"/>
  <c r="Y172" i="101"/>
  <c r="Y117" i="101" s="1"/>
  <c r="X172" i="101"/>
  <c r="W172" i="101"/>
  <c r="V172" i="101"/>
  <c r="V117" i="101" s="1"/>
  <c r="U172" i="101"/>
  <c r="T172" i="101"/>
  <c r="S172" i="101"/>
  <c r="S117" i="101" s="1"/>
  <c r="R172" i="101"/>
  <c r="Q172" i="101"/>
  <c r="P172" i="101"/>
  <c r="O172" i="101"/>
  <c r="N172" i="101"/>
  <c r="M172" i="101"/>
  <c r="M117" i="101" s="1"/>
  <c r="L172" i="101"/>
  <c r="K172" i="101"/>
  <c r="J172" i="101"/>
  <c r="I172" i="101"/>
  <c r="H172" i="101"/>
  <c r="G172" i="101"/>
  <c r="G117" i="101" s="1"/>
  <c r="F172" i="101"/>
  <c r="E172" i="101"/>
  <c r="D172" i="101"/>
  <c r="D117" i="101" s="1"/>
  <c r="C172" i="101"/>
  <c r="B172" i="101"/>
  <c r="CB171" i="101"/>
  <c r="CA171" i="101"/>
  <c r="BZ171" i="101"/>
  <c r="BY171" i="101"/>
  <c r="BX171" i="101"/>
  <c r="BW171" i="101"/>
  <c r="BV171" i="101"/>
  <c r="BU171" i="101"/>
  <c r="BT171" i="101"/>
  <c r="BS171" i="101"/>
  <c r="BR171" i="101"/>
  <c r="BQ171" i="101"/>
  <c r="BP171" i="101"/>
  <c r="BO171" i="101"/>
  <c r="BN171" i="101"/>
  <c r="BM171" i="101"/>
  <c r="BL171" i="101"/>
  <c r="BK171" i="101"/>
  <c r="BJ171" i="101"/>
  <c r="BI171" i="101"/>
  <c r="BH171" i="101"/>
  <c r="BG171" i="101"/>
  <c r="BF171" i="101"/>
  <c r="BE171" i="101"/>
  <c r="BD171" i="101"/>
  <c r="BC171" i="101"/>
  <c r="BB171" i="101"/>
  <c r="BA171" i="101"/>
  <c r="AZ171" i="101"/>
  <c r="AY171" i="101"/>
  <c r="AX171" i="101"/>
  <c r="AW171" i="101"/>
  <c r="AV171" i="101"/>
  <c r="AU171" i="101"/>
  <c r="AT171" i="101"/>
  <c r="AS171" i="101"/>
  <c r="AR171" i="101"/>
  <c r="AQ171" i="101"/>
  <c r="AP171" i="101"/>
  <c r="AO171" i="101"/>
  <c r="AN171" i="101"/>
  <c r="AM171" i="101"/>
  <c r="AL171" i="101"/>
  <c r="AK171" i="101"/>
  <c r="AJ171" i="101"/>
  <c r="AI171" i="101"/>
  <c r="AH171" i="101"/>
  <c r="AG171" i="101"/>
  <c r="AF171" i="101"/>
  <c r="AE171" i="101"/>
  <c r="AD171" i="101"/>
  <c r="AC171" i="101"/>
  <c r="AB171" i="101"/>
  <c r="AA171" i="101"/>
  <c r="Z171" i="101"/>
  <c r="Y171" i="101"/>
  <c r="X171" i="101"/>
  <c r="W171" i="101"/>
  <c r="V171" i="101"/>
  <c r="U171" i="101"/>
  <c r="T171" i="101"/>
  <c r="S171" i="101"/>
  <c r="R171" i="101"/>
  <c r="Q171" i="101"/>
  <c r="P171" i="101"/>
  <c r="O171" i="101"/>
  <c r="N171" i="101"/>
  <c r="M171" i="101"/>
  <c r="L171" i="101"/>
  <c r="K171" i="101"/>
  <c r="J171" i="101"/>
  <c r="I171" i="101"/>
  <c r="H171" i="101"/>
  <c r="G171" i="101"/>
  <c r="F171" i="101"/>
  <c r="E171" i="101"/>
  <c r="D171" i="101"/>
  <c r="C171" i="101"/>
  <c r="B171" i="101"/>
  <c r="CB170" i="101"/>
  <c r="CA170" i="101"/>
  <c r="BZ170" i="101"/>
  <c r="BY170" i="101"/>
  <c r="BX170" i="101"/>
  <c r="BW170" i="101"/>
  <c r="BV170" i="101"/>
  <c r="BU170" i="101"/>
  <c r="BT170" i="101"/>
  <c r="BS170" i="101"/>
  <c r="BR170" i="101"/>
  <c r="BQ170" i="101"/>
  <c r="BP170" i="101"/>
  <c r="BO170" i="101"/>
  <c r="BN170" i="101"/>
  <c r="BM170" i="101"/>
  <c r="BL170" i="101"/>
  <c r="BK170" i="101"/>
  <c r="BJ170" i="101"/>
  <c r="BI170" i="101"/>
  <c r="BH170" i="101"/>
  <c r="BG170" i="101"/>
  <c r="BF170" i="101"/>
  <c r="BE170" i="101"/>
  <c r="BD170" i="101"/>
  <c r="BC170" i="101"/>
  <c r="BB170" i="101"/>
  <c r="BA170" i="101"/>
  <c r="AZ170" i="101"/>
  <c r="AY170" i="101"/>
  <c r="AX170" i="101"/>
  <c r="AW170" i="101"/>
  <c r="AV170" i="101"/>
  <c r="AU170" i="101"/>
  <c r="AT170" i="101"/>
  <c r="AS170" i="101"/>
  <c r="AR170" i="101"/>
  <c r="AQ170" i="101"/>
  <c r="AP170" i="101"/>
  <c r="AO170" i="101"/>
  <c r="AN170" i="101"/>
  <c r="AM170" i="101"/>
  <c r="AL170" i="101"/>
  <c r="AK170" i="101"/>
  <c r="AJ170" i="101"/>
  <c r="AI170" i="101"/>
  <c r="AH170" i="101"/>
  <c r="AG170" i="101"/>
  <c r="AF170" i="101"/>
  <c r="AE170" i="101"/>
  <c r="AD170" i="101"/>
  <c r="AC170" i="101"/>
  <c r="AB170" i="101"/>
  <c r="AA170" i="101"/>
  <c r="Z170" i="101"/>
  <c r="Y170" i="101"/>
  <c r="X170" i="101"/>
  <c r="W170" i="101"/>
  <c r="V170" i="101"/>
  <c r="U170" i="101"/>
  <c r="T170" i="101"/>
  <c r="S170" i="101"/>
  <c r="R170" i="101"/>
  <c r="Q170" i="101"/>
  <c r="P170" i="101"/>
  <c r="O170" i="101"/>
  <c r="N170" i="101"/>
  <c r="M170" i="101"/>
  <c r="L170" i="101"/>
  <c r="K170" i="101"/>
  <c r="J170" i="101"/>
  <c r="I170" i="101"/>
  <c r="H170" i="101"/>
  <c r="G170" i="101"/>
  <c r="F170" i="101"/>
  <c r="E170" i="101"/>
  <c r="D170" i="101"/>
  <c r="C170" i="101"/>
  <c r="B170" i="101"/>
  <c r="CB169" i="101"/>
  <c r="CA169" i="101"/>
  <c r="BZ169" i="101"/>
  <c r="BY169" i="101"/>
  <c r="BX169" i="101"/>
  <c r="BW169" i="101"/>
  <c r="BV169" i="101"/>
  <c r="BU169" i="101"/>
  <c r="BT169" i="101"/>
  <c r="BS169" i="101"/>
  <c r="BR169" i="101"/>
  <c r="BQ169" i="101"/>
  <c r="BP169" i="101"/>
  <c r="BO169" i="101"/>
  <c r="BN169" i="101"/>
  <c r="BM169" i="101"/>
  <c r="BL169" i="101"/>
  <c r="BK169" i="101"/>
  <c r="BJ169" i="101"/>
  <c r="BI169" i="101"/>
  <c r="BH169" i="101"/>
  <c r="BG169" i="101"/>
  <c r="BF169" i="101"/>
  <c r="BE169" i="101"/>
  <c r="BD169" i="101"/>
  <c r="BC169" i="101"/>
  <c r="BB169" i="101"/>
  <c r="BA169" i="101"/>
  <c r="AZ169" i="101"/>
  <c r="AY169" i="101"/>
  <c r="AX169" i="101"/>
  <c r="AW169" i="101"/>
  <c r="AV169" i="101"/>
  <c r="AU169" i="101"/>
  <c r="AT169" i="101"/>
  <c r="AS169" i="101"/>
  <c r="AR169" i="101"/>
  <c r="AQ169" i="101"/>
  <c r="AP169" i="101"/>
  <c r="AO169" i="101"/>
  <c r="AN169" i="101"/>
  <c r="AM169" i="101"/>
  <c r="AL169" i="101"/>
  <c r="AK169" i="101"/>
  <c r="AJ169" i="101"/>
  <c r="AI169" i="101"/>
  <c r="AH169" i="101"/>
  <c r="AG169" i="101"/>
  <c r="AF169" i="101"/>
  <c r="AE169" i="101"/>
  <c r="AD169" i="101"/>
  <c r="AC169" i="101"/>
  <c r="AB169" i="101"/>
  <c r="AA169" i="101"/>
  <c r="Z169" i="101"/>
  <c r="Y169" i="101"/>
  <c r="X169" i="101"/>
  <c r="W169" i="101"/>
  <c r="V169" i="101"/>
  <c r="U169" i="101"/>
  <c r="T169" i="101"/>
  <c r="S169" i="101"/>
  <c r="R169" i="101"/>
  <c r="Q169" i="101"/>
  <c r="P169" i="101"/>
  <c r="O169" i="101"/>
  <c r="N169" i="101"/>
  <c r="M169" i="101"/>
  <c r="L169" i="101"/>
  <c r="K169" i="101"/>
  <c r="J169" i="101"/>
  <c r="I169" i="101"/>
  <c r="H169" i="101"/>
  <c r="G169" i="101"/>
  <c r="F169" i="101"/>
  <c r="E169" i="101"/>
  <c r="D169" i="101"/>
  <c r="C169" i="101"/>
  <c r="B169" i="101"/>
  <c r="C117" i="101"/>
  <c r="O117" i="101"/>
  <c r="AA117" i="101"/>
  <c r="AY117" i="101"/>
  <c r="BK117" i="101"/>
  <c r="BL117" i="101"/>
  <c r="H115" i="101"/>
  <c r="T115" i="101"/>
  <c r="U115" i="101"/>
  <c r="AR115" i="101"/>
  <c r="BE115" i="101"/>
  <c r="BP115" i="101"/>
  <c r="CB115" i="101"/>
  <c r="B139" i="101"/>
  <c r="M139" i="101"/>
  <c r="N139" i="101"/>
  <c r="Y139" i="101"/>
  <c r="AW139" i="101"/>
  <c r="AX139" i="101"/>
  <c r="BI139" i="101"/>
  <c r="BJ139" i="101"/>
  <c r="F129" i="101"/>
  <c r="G231" i="101"/>
  <c r="G102" i="101" s="1"/>
  <c r="R129" i="101"/>
  <c r="S231" i="101"/>
  <c r="S102" i="101" s="1"/>
  <c r="AD231" i="101"/>
  <c r="AD102" i="101" s="1"/>
  <c r="AQ231" i="101"/>
  <c r="AQ102" i="101" s="1"/>
  <c r="BB231" i="101"/>
  <c r="BB102" i="101" s="1"/>
  <c r="BC231" i="101"/>
  <c r="BC102" i="101" s="1"/>
  <c r="BN129" i="101"/>
  <c r="CA129" i="101"/>
  <c r="K104" i="101"/>
  <c r="K134" i="101" s="1"/>
  <c r="K240" i="101" s="1"/>
  <c r="K296" i="101" s="1"/>
  <c r="L104" i="101"/>
  <c r="L134" i="101" s="1"/>
  <c r="L240" i="101" s="1"/>
  <c r="L296" i="101" s="1"/>
  <c r="W104" i="101"/>
  <c r="W134" i="101" s="1"/>
  <c r="W240" i="101" s="1"/>
  <c r="W296" i="101" s="1"/>
  <c r="X104" i="101"/>
  <c r="X134" i="101" s="1"/>
  <c r="X240" i="101" s="1"/>
  <c r="X296" i="101" s="1"/>
  <c r="AV104" i="101"/>
  <c r="AV134" i="101" s="1"/>
  <c r="AV240" i="101" s="1"/>
  <c r="AV296" i="101" s="1"/>
  <c r="BG104" i="101"/>
  <c r="BG134" i="101" s="1"/>
  <c r="BG240" i="101" s="1"/>
  <c r="BG296" i="101" s="1"/>
  <c r="BH104" i="101"/>
  <c r="BH134" i="101" s="1"/>
  <c r="BH240" i="101" s="1"/>
  <c r="BH296" i="101" s="1"/>
  <c r="BS104" i="101"/>
  <c r="BS134" i="101" s="1"/>
  <c r="BS240" i="101" s="1"/>
  <c r="BS296" i="101" s="1"/>
  <c r="D231" i="101"/>
  <c r="D102" i="101" s="1"/>
  <c r="E231" i="101"/>
  <c r="E102" i="101" s="1"/>
  <c r="Q231" i="101"/>
  <c r="Q102" i="101" s="1"/>
  <c r="AB131" i="101"/>
  <c r="AC131" i="101"/>
  <c r="AZ231" i="101"/>
  <c r="AZ102" i="101" s="1"/>
  <c r="BA231" i="101"/>
  <c r="BA102" i="101" s="1"/>
  <c r="BL131" i="101"/>
  <c r="BM131" i="101"/>
  <c r="BY131" i="101"/>
  <c r="I103" i="101"/>
  <c r="I105" i="101" s="1"/>
  <c r="I106" i="101" s="1"/>
  <c r="I132" i="101" s="1"/>
  <c r="I242" i="101" s="1"/>
  <c r="I298" i="101" s="1"/>
  <c r="J103" i="101"/>
  <c r="U103" i="101"/>
  <c r="U105" i="101" s="1"/>
  <c r="U106" i="101" s="1"/>
  <c r="U132" i="101" s="1"/>
  <c r="U242" i="101" s="1"/>
  <c r="U298" i="101" s="1"/>
  <c r="V103" i="101"/>
  <c r="AS103" i="101"/>
  <c r="AS133" i="101" s="1"/>
  <c r="AT103" i="101"/>
  <c r="AT133" i="101" s="1"/>
  <c r="BE103" i="101"/>
  <c r="BE133" i="101" s="1"/>
  <c r="BF103" i="101"/>
  <c r="BF133" i="101" s="1"/>
  <c r="B74" i="101"/>
  <c r="C74" i="101"/>
  <c r="N74" i="101"/>
  <c r="O74" i="101"/>
  <c r="Z74" i="101"/>
  <c r="BJ74" i="101"/>
  <c r="BK74" i="101"/>
  <c r="BV74" i="101"/>
  <c r="BW74" i="101"/>
  <c r="T72" i="101"/>
  <c r="AE72" i="101"/>
  <c r="AQ72" i="101"/>
  <c r="AR72" i="101"/>
  <c r="BC72" i="101"/>
  <c r="BP72" i="101"/>
  <c r="CA72" i="101"/>
  <c r="CB72" i="101"/>
  <c r="L77" i="101"/>
  <c r="X77" i="101"/>
  <c r="Y77" i="101"/>
  <c r="AJ77" i="101"/>
  <c r="AK77" i="101"/>
  <c r="AV77" i="101"/>
  <c r="BT77" i="101"/>
  <c r="BU77" i="101"/>
  <c r="I88" i="101"/>
  <c r="K84" i="101"/>
  <c r="V88" i="101"/>
  <c r="AG88" i="101"/>
  <c r="AH88" i="101"/>
  <c r="AS88" i="101"/>
  <c r="AT88" i="101"/>
  <c r="BQ88" i="101"/>
  <c r="BR88" i="101"/>
  <c r="D70" i="101"/>
  <c r="E70" i="101"/>
  <c r="P70" i="101"/>
  <c r="Q70" i="101"/>
  <c r="AC70" i="101"/>
  <c r="AN70" i="101"/>
  <c r="AO70" i="101"/>
  <c r="AZ70" i="101"/>
  <c r="BL70" i="101"/>
  <c r="BM70" i="101"/>
  <c r="BX70" i="101"/>
  <c r="BY70" i="101"/>
  <c r="B110" i="101"/>
  <c r="B274" i="101" s="1"/>
  <c r="B330" i="101" s="1"/>
  <c r="C125" i="101"/>
  <c r="O125" i="101"/>
  <c r="Z125" i="101"/>
  <c r="AL125" i="101"/>
  <c r="AM125" i="101"/>
  <c r="AX125" i="101"/>
  <c r="AY125" i="101"/>
  <c r="BJ125" i="101"/>
  <c r="BK125" i="101"/>
  <c r="BV125" i="101"/>
  <c r="BW125" i="101"/>
  <c r="G123" i="101"/>
  <c r="H123" i="101"/>
  <c r="S123" i="101"/>
  <c r="T123" i="101"/>
  <c r="AF123" i="101"/>
  <c r="AQ123" i="101"/>
  <c r="AR123" i="101"/>
  <c r="BC123" i="101"/>
  <c r="BD123" i="101"/>
  <c r="BO123" i="101"/>
  <c r="BP123" i="101"/>
  <c r="CA123" i="101"/>
  <c r="CB123" i="101"/>
  <c r="L120" i="101"/>
  <c r="M120" i="101"/>
  <c r="Y120" i="101"/>
  <c r="AJ120" i="101"/>
  <c r="AK120" i="101"/>
  <c r="AV120" i="101"/>
  <c r="AW120" i="101"/>
  <c r="BH120" i="101"/>
  <c r="BI120" i="101"/>
  <c r="BT120" i="101"/>
  <c r="BU120" i="101"/>
  <c r="BX120" i="101"/>
  <c r="BA120" i="101"/>
  <c r="AO120" i="101"/>
  <c r="AC120" i="101"/>
  <c r="Q120" i="101"/>
  <c r="E120" i="101"/>
  <c r="BT123" i="101"/>
  <c r="BS123" i="101"/>
  <c r="BH123" i="101"/>
  <c r="AV123" i="101"/>
  <c r="AJ123" i="101"/>
  <c r="X123" i="101"/>
  <c r="L123" i="101"/>
  <c r="CA125" i="101"/>
  <c r="BZ125" i="101"/>
  <c r="BO125" i="101"/>
  <c r="AE125" i="101"/>
  <c r="S125" i="101"/>
  <c r="G125" i="101"/>
  <c r="B137" i="101"/>
  <c r="B278" i="101" s="1"/>
  <c r="B334" i="101" s="1"/>
  <c r="BQ70" i="101"/>
  <c r="BE70" i="101"/>
  <c r="AS70" i="101"/>
  <c r="AG70" i="101"/>
  <c r="U70" i="101"/>
  <c r="I70" i="101"/>
  <c r="BJ88" i="101"/>
  <c r="AX88" i="101"/>
  <c r="AL88" i="101"/>
  <c r="Z88" i="101"/>
  <c r="B88" i="101"/>
  <c r="BY77" i="101"/>
  <c r="BM77" i="101"/>
  <c r="BA77" i="101"/>
  <c r="AO77" i="101"/>
  <c r="Q77" i="101"/>
  <c r="E77" i="101"/>
  <c r="BO74" i="101"/>
  <c r="BC74" i="101"/>
  <c r="AQ74" i="101"/>
  <c r="AE74" i="101"/>
  <c r="BJ103" i="101"/>
  <c r="BJ133" i="101" s="1"/>
  <c r="AX103" i="101"/>
  <c r="AX133" i="101" s="1"/>
  <c r="AW103" i="101"/>
  <c r="AW133" i="101" s="1"/>
  <c r="Z103" i="101"/>
  <c r="Z133" i="101" s="1"/>
  <c r="N103" i="101"/>
  <c r="N133" i="101" s="1"/>
  <c r="BN131" i="101"/>
  <c r="BE131" i="101"/>
  <c r="BD131" i="101"/>
  <c r="AS131" i="101"/>
  <c r="AQ131" i="101"/>
  <c r="AP131" i="101"/>
  <c r="AG131" i="101"/>
  <c r="AE131" i="101"/>
  <c r="AD131" i="101"/>
  <c r="U131" i="101"/>
  <c r="R131" i="101"/>
  <c r="BX104" i="101"/>
  <c r="BX134" i="101" s="1"/>
  <c r="BX240" i="101" s="1"/>
  <c r="BX296" i="101" s="1"/>
  <c r="BV104" i="101"/>
  <c r="BV134" i="101" s="1"/>
  <c r="BV240" i="101" s="1"/>
  <c r="BV296" i="101" s="1"/>
  <c r="BL104" i="101"/>
  <c r="BL134" i="101" s="1"/>
  <c r="BL240" i="101" s="1"/>
  <c r="BL296" i="101" s="1"/>
  <c r="BJ104" i="101"/>
  <c r="BJ134" i="101" s="1"/>
  <c r="BJ240" i="101" s="1"/>
  <c r="BJ296" i="101" s="1"/>
  <c r="AZ104" i="101"/>
  <c r="AZ134" i="101" s="1"/>
  <c r="AZ240" i="101" s="1"/>
  <c r="AZ296" i="101" s="1"/>
  <c r="AN104" i="101"/>
  <c r="AN134" i="101" s="1"/>
  <c r="AN240" i="101" s="1"/>
  <c r="AN296" i="101" s="1"/>
  <c r="AM104" i="101"/>
  <c r="AM134" i="101" s="1"/>
  <c r="AM240" i="101" s="1"/>
  <c r="AM296" i="101" s="1"/>
  <c r="P104" i="101"/>
  <c r="P134" i="101" s="1"/>
  <c r="P240" i="101" s="1"/>
  <c r="P296" i="101" s="1"/>
  <c r="B104" i="101"/>
  <c r="B134" i="101" s="1"/>
  <c r="B240" i="101" s="1"/>
  <c r="B296" i="101" s="1"/>
  <c r="BQ129" i="101"/>
  <c r="BG129" i="101"/>
  <c r="BE129" i="101"/>
  <c r="BD129" i="101"/>
  <c r="AS129" i="101"/>
  <c r="AR129" i="101"/>
  <c r="AI129" i="101"/>
  <c r="AG129" i="101"/>
  <c r="AF129" i="101"/>
  <c r="K231" i="101"/>
  <c r="K102" i="101" s="1"/>
  <c r="I129" i="101"/>
  <c r="H231" i="101"/>
  <c r="H102" i="101" s="1"/>
  <c r="BX139" i="101"/>
  <c r="BN139" i="101"/>
  <c r="BL139" i="101"/>
  <c r="BK139" i="101"/>
  <c r="AZ139" i="101"/>
  <c r="AY139" i="101"/>
  <c r="AP139" i="101"/>
  <c r="AO139" i="101"/>
  <c r="AN139" i="101"/>
  <c r="AM139" i="101"/>
  <c r="AD139" i="101"/>
  <c r="AB139" i="101"/>
  <c r="AA139" i="101"/>
  <c r="P139" i="101"/>
  <c r="O139" i="101"/>
  <c r="F139" i="101"/>
  <c r="E139" i="101"/>
  <c r="D139" i="101"/>
  <c r="C139" i="101"/>
  <c r="BU115" i="101"/>
  <c r="BS115" i="101"/>
  <c r="BR115" i="101"/>
  <c r="BG115" i="101"/>
  <c r="BF115" i="101"/>
  <c r="AW115" i="101"/>
  <c r="AV115" i="101"/>
  <c r="AU115" i="101"/>
  <c r="AT115" i="101"/>
  <c r="AK115" i="101"/>
  <c r="AI115" i="101"/>
  <c r="AH115" i="101"/>
  <c r="W115" i="101"/>
  <c r="V115" i="101"/>
  <c r="M115" i="101"/>
  <c r="L115" i="101"/>
  <c r="K115" i="101"/>
  <c r="J115" i="101"/>
  <c r="BP117" i="101"/>
  <c r="BD117" i="101"/>
  <c r="AP117" i="101"/>
  <c r="AF117" i="101"/>
  <c r="AD117" i="101"/>
  <c r="T117" i="101"/>
  <c r="R117" i="101"/>
  <c r="Q117" i="101"/>
  <c r="H117" i="101"/>
  <c r="F117" i="101"/>
  <c r="E117" i="101"/>
  <c r="A230" i="101"/>
  <c r="A229" i="101"/>
  <c r="A228" i="101"/>
  <c r="A227" i="101"/>
  <c r="A226" i="101"/>
  <c r="A225" i="101"/>
  <c r="A224" i="101"/>
  <c r="A223" i="101"/>
  <c r="A222" i="101"/>
  <c r="A221" i="101"/>
  <c r="A220" i="101"/>
  <c r="A219" i="101"/>
  <c r="A218" i="101"/>
  <c r="A217" i="101"/>
  <c r="A216" i="101"/>
  <c r="A215" i="101"/>
  <c r="A214" i="101"/>
  <c r="A213" i="101"/>
  <c r="A212" i="101"/>
  <c r="A211" i="101"/>
  <c r="A210" i="101"/>
  <c r="A209" i="101"/>
  <c r="A208" i="101"/>
  <c r="A207" i="101"/>
  <c r="A206" i="101"/>
  <c r="A205" i="101"/>
  <c r="A204" i="101"/>
  <c r="A203" i="101"/>
  <c r="A202" i="101"/>
  <c r="A201" i="101"/>
  <c r="A200" i="101"/>
  <c r="A199" i="101"/>
  <c r="A198" i="101"/>
  <c r="A197" i="101"/>
  <c r="A196" i="101"/>
  <c r="A195" i="101"/>
  <c r="A194" i="101"/>
  <c r="A193" i="101"/>
  <c r="A192" i="101"/>
  <c r="A191" i="101"/>
  <c r="A190" i="101"/>
  <c r="A189" i="101"/>
  <c r="A188" i="101"/>
  <c r="A187" i="101"/>
  <c r="A186" i="101"/>
  <c r="A185" i="101"/>
  <c r="A184" i="101"/>
  <c r="A183" i="101"/>
  <c r="A182" i="101"/>
  <c r="A181" i="101"/>
  <c r="A180" i="101"/>
  <c r="A179" i="101"/>
  <c r="A178" i="101"/>
  <c r="A177" i="101"/>
  <c r="A176" i="101"/>
  <c r="A175" i="101"/>
  <c r="A174" i="101"/>
  <c r="A173" i="101"/>
  <c r="A172" i="101"/>
  <c r="A171" i="101"/>
  <c r="A170" i="101"/>
  <c r="A169" i="101"/>
  <c r="R347" i="101"/>
  <c r="CB253" i="101"/>
  <c r="CA253" i="101"/>
  <c r="BZ253" i="101"/>
  <c r="BY253" i="101"/>
  <c r="BX253" i="101"/>
  <c r="BW253" i="101"/>
  <c r="BV253" i="101"/>
  <c r="BU253" i="101"/>
  <c r="BT253" i="101"/>
  <c r="BS253" i="101"/>
  <c r="BR253" i="101"/>
  <c r="BQ253" i="101"/>
  <c r="BP253" i="101"/>
  <c r="BO253" i="101"/>
  <c r="BN253" i="101"/>
  <c r="BM253" i="101"/>
  <c r="BL253" i="101"/>
  <c r="BK253" i="101"/>
  <c r="BJ253" i="101"/>
  <c r="BI253" i="101"/>
  <c r="BH253" i="101"/>
  <c r="BG253" i="101"/>
  <c r="BF253" i="101"/>
  <c r="BE253" i="101"/>
  <c r="BD253" i="101"/>
  <c r="BC253" i="101"/>
  <c r="BB253" i="101"/>
  <c r="BA253" i="101"/>
  <c r="AZ253" i="101"/>
  <c r="AY253" i="101"/>
  <c r="AX253" i="101"/>
  <c r="AW253" i="101"/>
  <c r="AV253" i="101"/>
  <c r="AU253" i="101"/>
  <c r="AT253" i="101"/>
  <c r="AS253" i="101"/>
  <c r="AR253" i="101"/>
  <c r="AQ253" i="101"/>
  <c r="AP253" i="101"/>
  <c r="AO253" i="101"/>
  <c r="AN253" i="101"/>
  <c r="AM253" i="101"/>
  <c r="AL253" i="101"/>
  <c r="AK253" i="101"/>
  <c r="AJ253" i="101"/>
  <c r="AI253" i="101"/>
  <c r="AH253" i="101"/>
  <c r="AG253" i="101"/>
  <c r="AF253" i="101"/>
  <c r="AE253" i="101"/>
  <c r="AD253" i="101"/>
  <c r="AC253" i="101"/>
  <c r="AB253" i="101"/>
  <c r="AA253" i="101"/>
  <c r="Z253" i="101"/>
  <c r="Y253" i="101"/>
  <c r="X253" i="101"/>
  <c r="W253" i="101"/>
  <c r="V253" i="101"/>
  <c r="U253" i="101"/>
  <c r="T253" i="101"/>
  <c r="S253" i="101"/>
  <c r="R253" i="101"/>
  <c r="Q253" i="101"/>
  <c r="P253" i="101"/>
  <c r="O253" i="101"/>
  <c r="N253" i="101"/>
  <c r="M253" i="101"/>
  <c r="L253" i="101"/>
  <c r="K253" i="101"/>
  <c r="J253" i="101"/>
  <c r="I253" i="101"/>
  <c r="H253" i="101"/>
  <c r="G253" i="101"/>
  <c r="F253" i="101"/>
  <c r="E253" i="101"/>
  <c r="D253" i="101"/>
  <c r="C253" i="101"/>
  <c r="B253" i="101"/>
  <c r="B247" i="101"/>
  <c r="CB244" i="101"/>
  <c r="CA244" i="101"/>
  <c r="BZ244" i="101"/>
  <c r="BY244" i="101"/>
  <c r="BX244" i="101"/>
  <c r="BW244" i="101"/>
  <c r="BV244" i="101"/>
  <c r="BU244" i="101"/>
  <c r="BT244" i="101"/>
  <c r="BS244" i="101"/>
  <c r="BR244" i="101"/>
  <c r="BQ244" i="101"/>
  <c r="BP244" i="101"/>
  <c r="BO244" i="101"/>
  <c r="BN244" i="101"/>
  <c r="BM244" i="101"/>
  <c r="BL244" i="101"/>
  <c r="BK244" i="101"/>
  <c r="BJ244" i="101"/>
  <c r="BI244" i="101"/>
  <c r="BH244" i="101"/>
  <c r="BG244" i="101"/>
  <c r="BF244" i="101"/>
  <c r="BE244" i="101"/>
  <c r="BD244" i="101"/>
  <c r="BC244" i="101"/>
  <c r="BB244" i="101"/>
  <c r="BA244" i="101"/>
  <c r="AZ244" i="101"/>
  <c r="AY244" i="101"/>
  <c r="AX244" i="101"/>
  <c r="AW244" i="101"/>
  <c r="AV244" i="101"/>
  <c r="AU244" i="101"/>
  <c r="AT244" i="101"/>
  <c r="AS244" i="101"/>
  <c r="AR244" i="101"/>
  <c r="AQ244" i="101"/>
  <c r="AP244" i="101"/>
  <c r="AO244" i="101"/>
  <c r="AN244" i="101"/>
  <c r="AM244" i="101"/>
  <c r="AL244" i="101"/>
  <c r="AK244" i="101"/>
  <c r="AJ244" i="101"/>
  <c r="AI244" i="101"/>
  <c r="AH244" i="101"/>
  <c r="AG244" i="101"/>
  <c r="AF244" i="101"/>
  <c r="AE244" i="101"/>
  <c r="AD244" i="101"/>
  <c r="AC244" i="101"/>
  <c r="AB244" i="101"/>
  <c r="AA244" i="101"/>
  <c r="Z244" i="101"/>
  <c r="Y244" i="101"/>
  <c r="X244" i="101"/>
  <c r="W244" i="101"/>
  <c r="V244" i="101"/>
  <c r="U244" i="101"/>
  <c r="T244" i="101"/>
  <c r="S244" i="101"/>
  <c r="R244" i="101"/>
  <c r="Q244" i="101"/>
  <c r="P244" i="101"/>
  <c r="O244" i="101"/>
  <c r="N244" i="101"/>
  <c r="M244" i="101"/>
  <c r="L244" i="101"/>
  <c r="K244" i="101"/>
  <c r="J244" i="101"/>
  <c r="I244" i="101"/>
  <c r="H244" i="101"/>
  <c r="G244" i="101"/>
  <c r="F244" i="101"/>
  <c r="E244" i="101"/>
  <c r="D244" i="101"/>
  <c r="C244" i="101"/>
  <c r="B244" i="101"/>
  <c r="Y231" i="101"/>
  <c r="Y102" i="101" s="1"/>
  <c r="BR120" i="101"/>
  <c r="BF120" i="101"/>
  <c r="AT120" i="101"/>
  <c r="AH120" i="101"/>
  <c r="V120" i="101"/>
  <c r="J120" i="101"/>
  <c r="N125" i="101"/>
  <c r="B125" i="101"/>
  <c r="B124" i="101" s="1"/>
  <c r="B279" i="101" s="1"/>
  <c r="B335" i="101" s="1"/>
  <c r="B112" i="101"/>
  <c r="BY88" i="101"/>
  <c r="BM88" i="101"/>
  <c r="BA88" i="101"/>
  <c r="AO88" i="101"/>
  <c r="AC88" i="101"/>
  <c r="Q88" i="101"/>
  <c r="E88" i="101"/>
  <c r="AX74" i="101"/>
  <c r="AL74" i="101"/>
  <c r="BZ131" i="101"/>
  <c r="AX104" i="101"/>
  <c r="AX134" i="101" s="1"/>
  <c r="AX240" i="101" s="1"/>
  <c r="AX296" i="101" s="1"/>
  <c r="AL104" i="101"/>
  <c r="AL134" i="101" s="1"/>
  <c r="AL240" i="101" s="1"/>
  <c r="AL296" i="101" s="1"/>
  <c r="Z104" i="101"/>
  <c r="Z134" i="101" s="1"/>
  <c r="Z240" i="101" s="1"/>
  <c r="Z296" i="101" s="1"/>
  <c r="N104" i="101"/>
  <c r="N134" i="101" s="1"/>
  <c r="N240" i="101" s="1"/>
  <c r="N296" i="101" s="1"/>
  <c r="BW231" i="101"/>
  <c r="BW102" i="101" s="1"/>
  <c r="BV231" i="101"/>
  <c r="BU231" i="101"/>
  <c r="BS231" i="101"/>
  <c r="BS102" i="101" s="1"/>
  <c r="BJ231" i="101"/>
  <c r="BI231" i="101"/>
  <c r="BH231" i="101"/>
  <c r="BH102" i="101" s="1"/>
  <c r="BE231" i="101"/>
  <c r="BE102" i="101" s="1"/>
  <c r="AY231" i="101"/>
  <c r="AY102" i="101" s="1"/>
  <c r="AX231" i="101"/>
  <c r="AW231" i="101"/>
  <c r="AV231" i="101"/>
  <c r="AM231" i="101"/>
  <c r="AM102" i="101" s="1"/>
  <c r="AJ231" i="101"/>
  <c r="AA231" i="101"/>
  <c r="AA102" i="101" s="1"/>
  <c r="Z231" i="101"/>
  <c r="X231" i="101"/>
  <c r="X102" i="101" s="1"/>
  <c r="O231" i="101"/>
  <c r="O102" i="101" s="1"/>
  <c r="N231" i="101"/>
  <c r="N102" i="101" s="1"/>
  <c r="M231" i="101"/>
  <c r="M102" i="101" s="1"/>
  <c r="L231" i="101"/>
  <c r="C231" i="101"/>
  <c r="BV115" i="101"/>
  <c r="BJ115" i="101"/>
  <c r="AX115" i="101"/>
  <c r="AL115" i="101"/>
  <c r="N115" i="101"/>
  <c r="B115" i="101"/>
  <c r="BR117" i="101"/>
  <c r="BF117" i="101"/>
  <c r="AT117" i="101"/>
  <c r="J117" i="101"/>
  <c r="A166" i="101"/>
  <c r="A165" i="101"/>
  <c r="A164" i="101"/>
  <c r="A163" i="101"/>
  <c r="A162" i="101"/>
  <c r="Y145" i="101"/>
  <c r="Z145" i="101" s="1"/>
  <c r="AA145" i="101" s="1"/>
  <c r="AB145" i="101" s="1"/>
  <c r="AC145" i="101" s="1"/>
  <c r="AD145" i="101" s="1"/>
  <c r="AE145" i="101" s="1"/>
  <c r="AF145" i="101" s="1"/>
  <c r="AG145" i="101" s="1"/>
  <c r="AH145" i="101" s="1"/>
  <c r="AI145" i="101" s="1"/>
  <c r="AJ145" i="101" s="1"/>
  <c r="AK145" i="101" s="1"/>
  <c r="AL145" i="101" s="1"/>
  <c r="AM145" i="101" s="1"/>
  <c r="AN145" i="101" s="1"/>
  <c r="AO145" i="101" s="1"/>
  <c r="AP145" i="101" s="1"/>
  <c r="AQ145" i="101" s="1"/>
  <c r="AR145" i="101" s="1"/>
  <c r="AS145" i="101" s="1"/>
  <c r="AT145" i="101" s="1"/>
  <c r="AU145" i="101" s="1"/>
  <c r="AV145" i="101" s="1"/>
  <c r="AW145" i="101" s="1"/>
  <c r="AX145" i="101" s="1"/>
  <c r="AY145" i="101" s="1"/>
  <c r="AZ145" i="101" s="1"/>
  <c r="BA145" i="101" s="1"/>
  <c r="BB145" i="101" s="1"/>
  <c r="BC145" i="101" s="1"/>
  <c r="BD145" i="101" s="1"/>
  <c r="BE145" i="101" s="1"/>
  <c r="BF145" i="101" s="1"/>
  <c r="BG145" i="101" s="1"/>
  <c r="BH145" i="101" s="1"/>
  <c r="BI145" i="101" s="1"/>
  <c r="BJ145" i="101" s="1"/>
  <c r="BK145" i="101" s="1"/>
  <c r="BL145" i="101" s="1"/>
  <c r="BM145" i="101" s="1"/>
  <c r="BN145" i="101" s="1"/>
  <c r="BO145" i="101" s="1"/>
  <c r="BP145" i="101" s="1"/>
  <c r="BQ145" i="101" s="1"/>
  <c r="BR145" i="101" s="1"/>
  <c r="BS145" i="101" s="1"/>
  <c r="BT145" i="101" s="1"/>
  <c r="BU145" i="101" s="1"/>
  <c r="BV145" i="101" s="1"/>
  <c r="BW145" i="101" s="1"/>
  <c r="BX145" i="101" s="1"/>
  <c r="BY145" i="101" s="1"/>
  <c r="BZ145" i="101" s="1"/>
  <c r="CA145" i="101" s="1"/>
  <c r="CB145" i="101" s="1"/>
  <c r="T145" i="101"/>
  <c r="U145" i="101" s="1"/>
  <c r="V145" i="101" s="1"/>
  <c r="W145" i="101" s="1"/>
  <c r="X145" i="101" s="1"/>
  <c r="S145" i="101"/>
  <c r="R145" i="101"/>
  <c r="Q145" i="101"/>
  <c r="P145" i="101"/>
  <c r="O145" i="101"/>
  <c r="N145" i="101"/>
  <c r="M145" i="101"/>
  <c r="L145" i="101"/>
  <c r="K145" i="101"/>
  <c r="J145" i="101"/>
  <c r="I145" i="101"/>
  <c r="H145" i="101"/>
  <c r="G145" i="101"/>
  <c r="F145" i="101"/>
  <c r="E145" i="101"/>
  <c r="D145" i="101"/>
  <c r="C145" i="101"/>
  <c r="B145" i="101"/>
  <c r="AO144" i="101"/>
  <c r="AN144" i="101"/>
  <c r="AM144" i="101"/>
  <c r="AL144" i="101"/>
  <c r="AK144" i="101"/>
  <c r="AJ144" i="101"/>
  <c r="AI144" i="101"/>
  <c r="AH144" i="101"/>
  <c r="AG144" i="101"/>
  <c r="AF144" i="101"/>
  <c r="AE144" i="101"/>
  <c r="AD144" i="101"/>
  <c r="AC144" i="101"/>
  <c r="AB144" i="101"/>
  <c r="AA144" i="101"/>
  <c r="Z144" i="101"/>
  <c r="Y144" i="101"/>
  <c r="X144" i="101"/>
  <c r="W144" i="101"/>
  <c r="V144" i="101"/>
  <c r="U144" i="101"/>
  <c r="T144" i="101"/>
  <c r="S144" i="101"/>
  <c r="R144" i="101"/>
  <c r="Q144" i="101"/>
  <c r="P144" i="101"/>
  <c r="O144" i="101"/>
  <c r="N144" i="101"/>
  <c r="M144" i="101"/>
  <c r="L144" i="101"/>
  <c r="K144" i="101"/>
  <c r="J144" i="101"/>
  <c r="I144" i="101"/>
  <c r="H144" i="101"/>
  <c r="G144" i="101"/>
  <c r="F144" i="101"/>
  <c r="E144" i="101"/>
  <c r="D144" i="101"/>
  <c r="C144" i="101"/>
  <c r="B144" i="101"/>
  <c r="AO143" i="101"/>
  <c r="AN143" i="101"/>
  <c r="AM143" i="101"/>
  <c r="AL143" i="101"/>
  <c r="AK143" i="101"/>
  <c r="AJ143" i="101"/>
  <c r="AI143" i="101"/>
  <c r="AH143" i="101"/>
  <c r="AG143" i="101"/>
  <c r="AF143" i="101"/>
  <c r="AE143" i="101"/>
  <c r="AD143" i="101"/>
  <c r="AC143" i="101"/>
  <c r="AB143" i="101"/>
  <c r="AA143" i="101"/>
  <c r="Z143" i="101"/>
  <c r="Y143" i="101"/>
  <c r="X143" i="101"/>
  <c r="W143" i="101"/>
  <c r="V143" i="101"/>
  <c r="U143" i="101"/>
  <c r="T143" i="101"/>
  <c r="S143" i="101"/>
  <c r="R143" i="101"/>
  <c r="Q143" i="101"/>
  <c r="P143" i="101"/>
  <c r="O143" i="101"/>
  <c r="N143" i="101"/>
  <c r="M143" i="101"/>
  <c r="L143" i="101"/>
  <c r="K143" i="101"/>
  <c r="J143" i="101"/>
  <c r="I143" i="101"/>
  <c r="H143" i="101"/>
  <c r="G143" i="101"/>
  <c r="F143" i="101"/>
  <c r="E143" i="101"/>
  <c r="D143" i="101"/>
  <c r="C143" i="101"/>
  <c r="CA139" i="101"/>
  <c r="BW139" i="101"/>
  <c r="BU139" i="101"/>
  <c r="BT139" i="101"/>
  <c r="BR139" i="101"/>
  <c r="BQ139" i="101"/>
  <c r="BP139" i="101"/>
  <c r="BO139" i="101"/>
  <c r="BH139" i="101"/>
  <c r="BF139" i="101"/>
  <c r="BE139" i="101"/>
  <c r="BD139" i="101"/>
  <c r="BC139" i="101"/>
  <c r="AV139" i="101"/>
  <c r="AT139" i="101"/>
  <c r="AS139" i="101"/>
  <c r="AR139" i="101"/>
  <c r="AQ139" i="101"/>
  <c r="AK139" i="101"/>
  <c r="AH139" i="101"/>
  <c r="AG139" i="101"/>
  <c r="AF139" i="101"/>
  <c r="AE139" i="101"/>
  <c r="W139" i="101"/>
  <c r="V139" i="101"/>
  <c r="U139" i="101"/>
  <c r="T139" i="101"/>
  <c r="S139" i="101"/>
  <c r="J139" i="101"/>
  <c r="I139" i="101"/>
  <c r="H139" i="101"/>
  <c r="G139" i="101"/>
  <c r="B136" i="101"/>
  <c r="B277" i="101" s="1"/>
  <c r="B333" i="101" s="1"/>
  <c r="BL242" i="101"/>
  <c r="BL298" i="101" s="1"/>
  <c r="CA131" i="101"/>
  <c r="BW131" i="101"/>
  <c r="BV131" i="101"/>
  <c r="BU131" i="101"/>
  <c r="BT131" i="101"/>
  <c r="BS131" i="101"/>
  <c r="BR131" i="101"/>
  <c r="BO131" i="101"/>
  <c r="BK131" i="101"/>
  <c r="BJ131" i="101"/>
  <c r="BI131" i="101"/>
  <c r="BH131" i="101"/>
  <c r="BG131" i="101"/>
  <c r="BF131" i="101"/>
  <c r="BC131" i="101"/>
  <c r="AZ131" i="101"/>
  <c r="AX131" i="101"/>
  <c r="AW131" i="101"/>
  <c r="AV131" i="101"/>
  <c r="AU131" i="101"/>
  <c r="AT131" i="101"/>
  <c r="AM131" i="101"/>
  <c r="AL131" i="101"/>
  <c r="AK131" i="101"/>
  <c r="AJ131" i="101"/>
  <c r="AI131" i="101"/>
  <c r="AH131" i="101"/>
  <c r="Z131" i="101"/>
  <c r="Y131" i="101"/>
  <c r="X131" i="101"/>
  <c r="W131" i="101"/>
  <c r="V131" i="101"/>
  <c r="P131" i="101"/>
  <c r="O131" i="101"/>
  <c r="N131" i="101"/>
  <c r="M131" i="101"/>
  <c r="L131" i="101"/>
  <c r="K131" i="101"/>
  <c r="J131" i="101"/>
  <c r="C131" i="101"/>
  <c r="B131" i="101"/>
  <c r="CB129" i="101"/>
  <c r="BZ129" i="101"/>
  <c r="BX129" i="101"/>
  <c r="BW129" i="101"/>
  <c r="BV129" i="101"/>
  <c r="BU129" i="101"/>
  <c r="BT129" i="101"/>
  <c r="BP129" i="101"/>
  <c r="BL129" i="101"/>
  <c r="BK129" i="101"/>
  <c r="BJ129" i="101"/>
  <c r="BI129" i="101"/>
  <c r="BH129" i="101"/>
  <c r="BA129" i="101"/>
  <c r="AZ129" i="101"/>
  <c r="AY129" i="101"/>
  <c r="AX129" i="101"/>
  <c r="AW129" i="101"/>
  <c r="AV129" i="101"/>
  <c r="AO129" i="101"/>
  <c r="AN129" i="101"/>
  <c r="AM129" i="101"/>
  <c r="AL129" i="101"/>
  <c r="AK129" i="101"/>
  <c r="AJ129" i="101"/>
  <c r="AC129" i="101"/>
  <c r="AB129" i="101"/>
  <c r="AA129" i="101"/>
  <c r="Z129" i="101"/>
  <c r="Y129" i="101"/>
  <c r="X129" i="101"/>
  <c r="Q129" i="101"/>
  <c r="P129" i="101"/>
  <c r="O129" i="101"/>
  <c r="N129" i="101"/>
  <c r="M129" i="101"/>
  <c r="L129" i="101"/>
  <c r="G129" i="101"/>
  <c r="E129" i="101"/>
  <c r="D129" i="101"/>
  <c r="C129" i="101"/>
  <c r="B129" i="101"/>
  <c r="CB125" i="101"/>
  <c r="BY125" i="101"/>
  <c r="BX125" i="101"/>
  <c r="BU125" i="101"/>
  <c r="BT125" i="101"/>
  <c r="BS125" i="101"/>
  <c r="BR125" i="101"/>
  <c r="BQ125" i="101"/>
  <c r="BP125" i="101"/>
  <c r="BM125" i="101"/>
  <c r="BL125" i="101"/>
  <c r="BI125" i="101"/>
  <c r="BH125" i="101"/>
  <c r="BG125" i="101"/>
  <c r="BF125" i="101"/>
  <c r="BE125" i="101"/>
  <c r="BD125" i="101"/>
  <c r="BC125" i="101"/>
  <c r="BA125" i="101"/>
  <c r="AZ125" i="101"/>
  <c r="AW125" i="101"/>
  <c r="AV125" i="101"/>
  <c r="AU125" i="101"/>
  <c r="AT125" i="101"/>
  <c r="AS125" i="101"/>
  <c r="AR125" i="101"/>
  <c r="AQ125" i="101"/>
  <c r="AO125" i="101"/>
  <c r="AN125" i="101"/>
  <c r="AK125" i="101"/>
  <c r="AJ125" i="101"/>
  <c r="AI125" i="101"/>
  <c r="AH125" i="101"/>
  <c r="AG125" i="101"/>
  <c r="AF125" i="101"/>
  <c r="AC125" i="101"/>
  <c r="AB125" i="101"/>
  <c r="AA125" i="101"/>
  <c r="Y125" i="101"/>
  <c r="X125" i="101"/>
  <c r="W125" i="101"/>
  <c r="V125" i="101"/>
  <c r="U125" i="101"/>
  <c r="T125" i="101"/>
  <c r="Q125" i="101"/>
  <c r="P125" i="101"/>
  <c r="M125" i="101"/>
  <c r="L125" i="101"/>
  <c r="K125" i="101"/>
  <c r="J125" i="101"/>
  <c r="I125" i="101"/>
  <c r="H125" i="101"/>
  <c r="E125" i="101"/>
  <c r="D125" i="101"/>
  <c r="BZ123" i="101"/>
  <c r="BY123" i="101"/>
  <c r="BX123" i="101"/>
  <c r="BW123" i="101"/>
  <c r="BV123" i="101"/>
  <c r="BU123" i="101"/>
  <c r="BR123" i="101"/>
  <c r="BQ123" i="101"/>
  <c r="BN123" i="101"/>
  <c r="BM123" i="101"/>
  <c r="BL123" i="101"/>
  <c r="BK123" i="101"/>
  <c r="BJ123" i="101"/>
  <c r="BI123" i="101"/>
  <c r="BF123" i="101"/>
  <c r="BE123" i="101"/>
  <c r="BB123" i="101"/>
  <c r="BA123" i="101"/>
  <c r="AZ123" i="101"/>
  <c r="AY123" i="101"/>
  <c r="AX123" i="101"/>
  <c r="AW123" i="101"/>
  <c r="AT123" i="101"/>
  <c r="AS123" i="101"/>
  <c r="AP123" i="101"/>
  <c r="AO123" i="101"/>
  <c r="AN123" i="101"/>
  <c r="AM123" i="101"/>
  <c r="AL123" i="101"/>
  <c r="AK123" i="101"/>
  <c r="AH123" i="101"/>
  <c r="AG123" i="101"/>
  <c r="AE123" i="101"/>
  <c r="AD123" i="101"/>
  <c r="AC123" i="101"/>
  <c r="AB123" i="101"/>
  <c r="AA123" i="101"/>
  <c r="Z123" i="101"/>
  <c r="Y123" i="101"/>
  <c r="V123" i="101"/>
  <c r="U123" i="101"/>
  <c r="R123" i="101"/>
  <c r="Q123" i="101"/>
  <c r="P123" i="101"/>
  <c r="O123" i="101"/>
  <c r="N123" i="101"/>
  <c r="M123" i="101"/>
  <c r="J123" i="101"/>
  <c r="I123" i="101"/>
  <c r="F123" i="101"/>
  <c r="E123" i="101"/>
  <c r="D123" i="101"/>
  <c r="C123" i="101"/>
  <c r="B123" i="101"/>
  <c r="B122" i="101" s="1"/>
  <c r="B280" i="101" s="1"/>
  <c r="B336" i="101" s="1"/>
  <c r="CB120" i="101"/>
  <c r="CA120" i="101"/>
  <c r="BZ120" i="101"/>
  <c r="BY120" i="101"/>
  <c r="BW120" i="101"/>
  <c r="BV120" i="101"/>
  <c r="BS120" i="101"/>
  <c r="BQ120" i="101"/>
  <c r="BP120" i="101"/>
  <c r="BO120" i="101"/>
  <c r="BN120" i="101"/>
  <c r="BM120" i="101"/>
  <c r="BK120" i="101"/>
  <c r="BJ120" i="101"/>
  <c r="BG120" i="101"/>
  <c r="BE120" i="101"/>
  <c r="BD120" i="101"/>
  <c r="BC120" i="101"/>
  <c r="BB120" i="101"/>
  <c r="AY120" i="101"/>
  <c r="AX120" i="101"/>
  <c r="AU120" i="101"/>
  <c r="AS120" i="101"/>
  <c r="AR120" i="101"/>
  <c r="AQ120" i="101"/>
  <c r="AP120" i="101"/>
  <c r="AM120" i="101"/>
  <c r="AL120" i="101"/>
  <c r="AI120" i="101"/>
  <c r="AG120" i="101"/>
  <c r="AF120" i="101"/>
  <c r="AE120" i="101"/>
  <c r="AD120" i="101"/>
  <c r="AA120" i="101"/>
  <c r="Z120" i="101"/>
  <c r="X120" i="101"/>
  <c r="W120" i="101"/>
  <c r="U120" i="101"/>
  <c r="T120" i="101"/>
  <c r="S120" i="101"/>
  <c r="R120" i="101"/>
  <c r="O120" i="101"/>
  <c r="N120" i="101"/>
  <c r="K120" i="101"/>
  <c r="I120" i="101"/>
  <c r="H120" i="101"/>
  <c r="G120" i="101"/>
  <c r="F120" i="101"/>
  <c r="C120" i="101"/>
  <c r="B120" i="101"/>
  <c r="B119" i="101" s="1"/>
  <c r="B281" i="101" s="1"/>
  <c r="B337" i="101" s="1"/>
  <c r="CB117" i="101"/>
  <c r="BZ117" i="101"/>
  <c r="BY117" i="101"/>
  <c r="BV117" i="101"/>
  <c r="BU117" i="101"/>
  <c r="BT117" i="101"/>
  <c r="BS117" i="101"/>
  <c r="BQ117" i="101"/>
  <c r="BN117" i="101"/>
  <c r="BM117" i="101"/>
  <c r="BJ117" i="101"/>
  <c r="BI117" i="101"/>
  <c r="BH117" i="101"/>
  <c r="BG117" i="101"/>
  <c r="BE117" i="101"/>
  <c r="BB117" i="101"/>
  <c r="BA117" i="101"/>
  <c r="AX117" i="101"/>
  <c r="AV117" i="101"/>
  <c r="AU117" i="101"/>
  <c r="AS117" i="101"/>
  <c r="AO117" i="101"/>
  <c r="AM117" i="101"/>
  <c r="AK117" i="101"/>
  <c r="AJ117" i="101"/>
  <c r="AI117" i="101"/>
  <c r="AG117" i="101"/>
  <c r="Z117" i="101"/>
  <c r="X117" i="101"/>
  <c r="W117" i="101"/>
  <c r="U117" i="101"/>
  <c r="P117" i="101"/>
  <c r="N117" i="101"/>
  <c r="L117" i="101"/>
  <c r="K117" i="101"/>
  <c r="I117" i="101"/>
  <c r="B117" i="101"/>
  <c r="CA115" i="101"/>
  <c r="BZ115" i="101"/>
  <c r="BY115" i="101"/>
  <c r="BX115" i="101"/>
  <c r="BW115" i="101"/>
  <c r="BO115" i="101"/>
  <c r="BN115" i="101"/>
  <c r="BM115" i="101"/>
  <c r="BL115" i="101"/>
  <c r="BK115" i="101"/>
  <c r="BD115" i="101"/>
  <c r="BC115" i="101"/>
  <c r="BB115" i="101"/>
  <c r="BA115" i="101"/>
  <c r="AZ115" i="101"/>
  <c r="AY115" i="101"/>
  <c r="AQ115" i="101"/>
  <c r="AP115" i="101"/>
  <c r="AO115" i="101"/>
  <c r="AN115" i="101"/>
  <c r="AM115" i="101"/>
  <c r="AE115" i="101"/>
  <c r="AD115" i="101"/>
  <c r="AC115" i="101"/>
  <c r="AB115" i="101"/>
  <c r="AA115" i="101"/>
  <c r="R115" i="101"/>
  <c r="Q115" i="101"/>
  <c r="P115" i="101"/>
  <c r="O115" i="101"/>
  <c r="F115" i="101"/>
  <c r="E115" i="101"/>
  <c r="D115" i="101"/>
  <c r="C115" i="101"/>
  <c r="B111" i="101"/>
  <c r="B275" i="101" s="1"/>
  <c r="B331" i="101" s="1"/>
  <c r="B109" i="101"/>
  <c r="CB106" i="101"/>
  <c r="CB242" i="101" s="1"/>
  <c r="CB298" i="101" s="1"/>
  <c r="CA106" i="101"/>
  <c r="CA242" i="101" s="1"/>
  <c r="CA298" i="101" s="1"/>
  <c r="BZ106" i="101"/>
  <c r="BZ242" i="101" s="1"/>
  <c r="BZ298" i="101" s="1"/>
  <c r="BY106" i="101"/>
  <c r="BY242" i="101" s="1"/>
  <c r="BY298" i="101" s="1"/>
  <c r="BX106" i="101"/>
  <c r="BX242" i="101" s="1"/>
  <c r="BX298" i="101" s="1"/>
  <c r="BW106" i="101"/>
  <c r="BW242" i="101" s="1"/>
  <c r="BW298" i="101" s="1"/>
  <c r="BV106" i="101"/>
  <c r="BV242" i="101" s="1"/>
  <c r="BU106" i="101"/>
  <c r="BU242" i="101" s="1"/>
  <c r="BT106" i="101"/>
  <c r="BT242" i="101" s="1"/>
  <c r="BT298" i="101" s="1"/>
  <c r="BS106" i="101"/>
  <c r="BR106" i="101"/>
  <c r="BR242" i="101" s="1"/>
  <c r="BQ106" i="101"/>
  <c r="BQ242" i="101" s="1"/>
  <c r="BQ298" i="101" s="1"/>
  <c r="BP106" i="101"/>
  <c r="BP242" i="101" s="1"/>
  <c r="BP298" i="101" s="1"/>
  <c r="BO106" i="101"/>
  <c r="BO242" i="101" s="1"/>
  <c r="BO298" i="101" s="1"/>
  <c r="BN106" i="101"/>
  <c r="BN242" i="101" s="1"/>
  <c r="BN298" i="101" s="1"/>
  <c r="BM106" i="101"/>
  <c r="BM242" i="101" s="1"/>
  <c r="BM298" i="101" s="1"/>
  <c r="BL106" i="101"/>
  <c r="BK106" i="101"/>
  <c r="BK242" i="101" s="1"/>
  <c r="BK298" i="101" s="1"/>
  <c r="BJ106" i="101"/>
  <c r="BJ242" i="101" s="1"/>
  <c r="BI106" i="101"/>
  <c r="BI242" i="101" s="1"/>
  <c r="BH106" i="101"/>
  <c r="BH242" i="101" s="1"/>
  <c r="BH298" i="101" s="1"/>
  <c r="BG106" i="101"/>
  <c r="BF106" i="101"/>
  <c r="BF242" i="101" s="1"/>
  <c r="BE106" i="101"/>
  <c r="BE242" i="101" s="1"/>
  <c r="BE298" i="101" s="1"/>
  <c r="BD106" i="101"/>
  <c r="BD242" i="101" s="1"/>
  <c r="BD298" i="101" s="1"/>
  <c r="BC106" i="101"/>
  <c r="BC242" i="101" s="1"/>
  <c r="BC298" i="101" s="1"/>
  <c r="BB106" i="101"/>
  <c r="BB242" i="101" s="1"/>
  <c r="BB298" i="101" s="1"/>
  <c r="BA106" i="101"/>
  <c r="BA242" i="101" s="1"/>
  <c r="BA298" i="101" s="1"/>
  <c r="AZ106" i="101"/>
  <c r="AZ242" i="101" s="1"/>
  <c r="AZ298" i="101" s="1"/>
  <c r="AY106" i="101"/>
  <c r="AY242" i="101" s="1"/>
  <c r="AY298" i="101" s="1"/>
  <c r="AX106" i="101"/>
  <c r="AX242" i="101" s="1"/>
  <c r="AW106" i="101"/>
  <c r="AW242" i="101" s="1"/>
  <c r="AV106" i="101"/>
  <c r="AV242" i="101" s="1"/>
  <c r="AV298" i="101" s="1"/>
  <c r="AU106" i="101"/>
  <c r="AT106" i="101"/>
  <c r="AT242" i="101" s="1"/>
  <c r="AS106" i="101"/>
  <c r="AS242" i="101" s="1"/>
  <c r="AS298" i="101" s="1"/>
  <c r="AR106" i="101"/>
  <c r="AR242" i="101" s="1"/>
  <c r="AR298" i="101" s="1"/>
  <c r="AQ106" i="101"/>
  <c r="AQ242" i="101" s="1"/>
  <c r="AQ298" i="101" s="1"/>
  <c r="AP106" i="101"/>
  <c r="AP242" i="101" s="1"/>
  <c r="AP298" i="101" s="1"/>
  <c r="AO106" i="101"/>
  <c r="AO242" i="101" s="1"/>
  <c r="AO298" i="101" s="1"/>
  <c r="AN106" i="101"/>
  <c r="AN242" i="101" s="1"/>
  <c r="AN298" i="101" s="1"/>
  <c r="AM106" i="101"/>
  <c r="AM242" i="101" s="1"/>
  <c r="AM298" i="101" s="1"/>
  <c r="AL106" i="101"/>
  <c r="AL242" i="101" s="1"/>
  <c r="AK106" i="101"/>
  <c r="AK242" i="101" s="1"/>
  <c r="AE105" i="101"/>
  <c r="AE106" i="101" s="1"/>
  <c r="AE242" i="101" s="1"/>
  <c r="AE298" i="101" s="1"/>
  <c r="CB104" i="101"/>
  <c r="CB134" i="101" s="1"/>
  <c r="CB240" i="101" s="1"/>
  <c r="CB296" i="101" s="1"/>
  <c r="CA104" i="101"/>
  <c r="CA134" i="101" s="1"/>
  <c r="CA240" i="101" s="1"/>
  <c r="CA296" i="101" s="1"/>
  <c r="BZ104" i="101"/>
  <c r="BZ134" i="101" s="1"/>
  <c r="BZ240" i="101" s="1"/>
  <c r="BZ296" i="101" s="1"/>
  <c r="BY104" i="101"/>
  <c r="BY134" i="101" s="1"/>
  <c r="BY240" i="101" s="1"/>
  <c r="BY296" i="101" s="1"/>
  <c r="BU104" i="101"/>
  <c r="BU134" i="101" s="1"/>
  <c r="BU240" i="101" s="1"/>
  <c r="BU296" i="101" s="1"/>
  <c r="BR104" i="101"/>
  <c r="BR134" i="101" s="1"/>
  <c r="BR240" i="101" s="1"/>
  <c r="BR296" i="101" s="1"/>
  <c r="BQ104" i="101"/>
  <c r="BQ134" i="101" s="1"/>
  <c r="BQ240" i="101" s="1"/>
  <c r="BQ296" i="101" s="1"/>
  <c r="BP104" i="101"/>
  <c r="BP134" i="101" s="1"/>
  <c r="BP240" i="101" s="1"/>
  <c r="BP296" i="101" s="1"/>
  <c r="BO104" i="101"/>
  <c r="BO134" i="101" s="1"/>
  <c r="BO240" i="101" s="1"/>
  <c r="BO296" i="101" s="1"/>
  <c r="BN104" i="101"/>
  <c r="BN134" i="101" s="1"/>
  <c r="BN240" i="101" s="1"/>
  <c r="BN296" i="101" s="1"/>
  <c r="BM104" i="101"/>
  <c r="BM134" i="101" s="1"/>
  <c r="BM240" i="101" s="1"/>
  <c r="BM296" i="101" s="1"/>
  <c r="BI104" i="101"/>
  <c r="BI134" i="101" s="1"/>
  <c r="BI240" i="101" s="1"/>
  <c r="BI296" i="101" s="1"/>
  <c r="BF104" i="101"/>
  <c r="BF134" i="101" s="1"/>
  <c r="BF240" i="101" s="1"/>
  <c r="BF296" i="101" s="1"/>
  <c r="BE104" i="101"/>
  <c r="BE134" i="101" s="1"/>
  <c r="BE240" i="101" s="1"/>
  <c r="BE296" i="101" s="1"/>
  <c r="BD104" i="101"/>
  <c r="BD134" i="101" s="1"/>
  <c r="BD240" i="101" s="1"/>
  <c r="BD296" i="101" s="1"/>
  <c r="BC104" i="101"/>
  <c r="BC134" i="101" s="1"/>
  <c r="BC240" i="101" s="1"/>
  <c r="BC296" i="101" s="1"/>
  <c r="BB104" i="101"/>
  <c r="BB134" i="101" s="1"/>
  <c r="BB240" i="101" s="1"/>
  <c r="BB296" i="101" s="1"/>
  <c r="BA104" i="101"/>
  <c r="BA134" i="101" s="1"/>
  <c r="BA240" i="101" s="1"/>
  <c r="BA296" i="101" s="1"/>
  <c r="AW104" i="101"/>
  <c r="AW134" i="101" s="1"/>
  <c r="AW240" i="101" s="1"/>
  <c r="AW296" i="101" s="1"/>
  <c r="AT104" i="101"/>
  <c r="AT134" i="101" s="1"/>
  <c r="AT240" i="101" s="1"/>
  <c r="AT296" i="101" s="1"/>
  <c r="AS104" i="101"/>
  <c r="AS134" i="101" s="1"/>
  <c r="AS240" i="101" s="1"/>
  <c r="AS296" i="101" s="1"/>
  <c r="AR104" i="101"/>
  <c r="AR134" i="101" s="1"/>
  <c r="AR240" i="101" s="1"/>
  <c r="AR296" i="101" s="1"/>
  <c r="AQ104" i="101"/>
  <c r="AQ134" i="101" s="1"/>
  <c r="AQ240" i="101" s="1"/>
  <c r="AQ296" i="101" s="1"/>
  <c r="AP104" i="101"/>
  <c r="AP134" i="101" s="1"/>
  <c r="AP240" i="101" s="1"/>
  <c r="AP296" i="101" s="1"/>
  <c r="AO104" i="101"/>
  <c r="AO134" i="101" s="1"/>
  <c r="AO240" i="101" s="1"/>
  <c r="AO296" i="101" s="1"/>
  <c r="AK104" i="101"/>
  <c r="AK134" i="101" s="1"/>
  <c r="AK240" i="101" s="1"/>
  <c r="AK296" i="101" s="1"/>
  <c r="AJ104" i="101"/>
  <c r="AJ134" i="101" s="1"/>
  <c r="AJ240" i="101" s="1"/>
  <c r="AJ296" i="101" s="1"/>
  <c r="AH104" i="101"/>
  <c r="AH134" i="101" s="1"/>
  <c r="AH240" i="101" s="1"/>
  <c r="AH296" i="101" s="1"/>
  <c r="AG104" i="101"/>
  <c r="AG134" i="101" s="1"/>
  <c r="AG240" i="101" s="1"/>
  <c r="AG296" i="101" s="1"/>
  <c r="AF104" i="101"/>
  <c r="AF134" i="101" s="1"/>
  <c r="AF240" i="101" s="1"/>
  <c r="AF296" i="101" s="1"/>
  <c r="AE104" i="101"/>
  <c r="AE134" i="101" s="1"/>
  <c r="AE240" i="101" s="1"/>
  <c r="AE296" i="101" s="1"/>
  <c r="AD104" i="101"/>
  <c r="AD134" i="101" s="1"/>
  <c r="AD240" i="101" s="1"/>
  <c r="AD296" i="101" s="1"/>
  <c r="AC104" i="101"/>
  <c r="AC134" i="101" s="1"/>
  <c r="AC240" i="101" s="1"/>
  <c r="AC296" i="101" s="1"/>
  <c r="Y104" i="101"/>
  <c r="Y134" i="101" s="1"/>
  <c r="Y240" i="101" s="1"/>
  <c r="Y296" i="101" s="1"/>
  <c r="V104" i="101"/>
  <c r="V134" i="101" s="1"/>
  <c r="V240" i="101" s="1"/>
  <c r="V296" i="101" s="1"/>
  <c r="U104" i="101"/>
  <c r="U134" i="101" s="1"/>
  <c r="U240" i="101" s="1"/>
  <c r="U296" i="101" s="1"/>
  <c r="T104" i="101"/>
  <c r="T134" i="101" s="1"/>
  <c r="T240" i="101" s="1"/>
  <c r="T296" i="101" s="1"/>
  <c r="S104" i="101"/>
  <c r="S134" i="101" s="1"/>
  <c r="S240" i="101" s="1"/>
  <c r="S296" i="101" s="1"/>
  <c r="R104" i="101"/>
  <c r="R134" i="101" s="1"/>
  <c r="R240" i="101" s="1"/>
  <c r="R296" i="101" s="1"/>
  <c r="Q104" i="101"/>
  <c r="Q134" i="101" s="1"/>
  <c r="Q240" i="101" s="1"/>
  <c r="Q296" i="101" s="1"/>
  <c r="M104" i="101"/>
  <c r="M134" i="101" s="1"/>
  <c r="M240" i="101" s="1"/>
  <c r="M296" i="101" s="1"/>
  <c r="J104" i="101"/>
  <c r="J134" i="101" s="1"/>
  <c r="J240" i="101" s="1"/>
  <c r="J296" i="101" s="1"/>
  <c r="I104" i="101"/>
  <c r="I134" i="101" s="1"/>
  <c r="I240" i="101" s="1"/>
  <c r="I296" i="101" s="1"/>
  <c r="H104" i="101"/>
  <c r="H134" i="101" s="1"/>
  <c r="H240" i="101" s="1"/>
  <c r="H296" i="101" s="1"/>
  <c r="G104" i="101"/>
  <c r="G134" i="101" s="1"/>
  <c r="G240" i="101" s="1"/>
  <c r="G296" i="101" s="1"/>
  <c r="F104" i="101"/>
  <c r="F134" i="101" s="1"/>
  <c r="F240" i="101" s="1"/>
  <c r="F296" i="101" s="1"/>
  <c r="E104" i="101"/>
  <c r="E134" i="101" s="1"/>
  <c r="E240" i="101" s="1"/>
  <c r="E296" i="101" s="1"/>
  <c r="D104" i="101"/>
  <c r="D134" i="101" s="1"/>
  <c r="D240" i="101" s="1"/>
  <c r="D296" i="101" s="1"/>
  <c r="CB103" i="101"/>
  <c r="CB133" i="101" s="1"/>
  <c r="CA103" i="101"/>
  <c r="CA133" i="101" s="1"/>
  <c r="BZ103" i="101"/>
  <c r="BZ133" i="101" s="1"/>
  <c r="BY103" i="101"/>
  <c r="BY133" i="101" s="1"/>
  <c r="BX103" i="101"/>
  <c r="BX133" i="101" s="1"/>
  <c r="BW103" i="101"/>
  <c r="BW133" i="101" s="1"/>
  <c r="BT103" i="101"/>
  <c r="BT133" i="101" s="1"/>
  <c r="BS103" i="101"/>
  <c r="BS133" i="101" s="1"/>
  <c r="BQ103" i="101"/>
  <c r="BQ133" i="101" s="1"/>
  <c r="BP103" i="101"/>
  <c r="BP133" i="101" s="1"/>
  <c r="BO103" i="101"/>
  <c r="BO133" i="101" s="1"/>
  <c r="BN103" i="101"/>
  <c r="BN133" i="101" s="1"/>
  <c r="BM103" i="101"/>
  <c r="BM133" i="101" s="1"/>
  <c r="BL103" i="101"/>
  <c r="BL133" i="101" s="1"/>
  <c r="BK103" i="101"/>
  <c r="BK133" i="101" s="1"/>
  <c r="BH103" i="101"/>
  <c r="BH133" i="101" s="1"/>
  <c r="BG103" i="101"/>
  <c r="BG133" i="101" s="1"/>
  <c r="BD103" i="101"/>
  <c r="BD133" i="101" s="1"/>
  <c r="BC103" i="101"/>
  <c r="BC133" i="101" s="1"/>
  <c r="BB103" i="101"/>
  <c r="BB133" i="101" s="1"/>
  <c r="BA103" i="101"/>
  <c r="BA133" i="101" s="1"/>
  <c r="AZ103" i="101"/>
  <c r="AZ133" i="101" s="1"/>
  <c r="AY103" i="101"/>
  <c r="AY133" i="101" s="1"/>
  <c r="AV103" i="101"/>
  <c r="AV133" i="101" s="1"/>
  <c r="AU103" i="101"/>
  <c r="AU133" i="101" s="1"/>
  <c r="AR103" i="101"/>
  <c r="AR133" i="101" s="1"/>
  <c r="AQ103" i="101"/>
  <c r="AQ133" i="101" s="1"/>
  <c r="AP103" i="101"/>
  <c r="AP133" i="101" s="1"/>
  <c r="AO103" i="101"/>
  <c r="AO133" i="101" s="1"/>
  <c r="AN103" i="101"/>
  <c r="AN133" i="101" s="1"/>
  <c r="AM103" i="101"/>
  <c r="AM133" i="101" s="1"/>
  <c r="AJ103" i="101"/>
  <c r="AJ133" i="101" s="1"/>
  <c r="AI103" i="101"/>
  <c r="AI133" i="101" s="1"/>
  <c r="AF103" i="101"/>
  <c r="AF133" i="101" s="1"/>
  <c r="AE103" i="101"/>
  <c r="AE133" i="101" s="1"/>
  <c r="AD103" i="101"/>
  <c r="AC103" i="101"/>
  <c r="AC133" i="101" s="1"/>
  <c r="AB103" i="101"/>
  <c r="AB133" i="101" s="1"/>
  <c r="AA103" i="101"/>
  <c r="AA133" i="101" s="1"/>
  <c r="X103" i="101"/>
  <c r="X133" i="101" s="1"/>
  <c r="W103" i="101"/>
  <c r="W133" i="101" s="1"/>
  <c r="T103" i="101"/>
  <c r="T133" i="101" s="1"/>
  <c r="S103" i="101"/>
  <c r="S133" i="101" s="1"/>
  <c r="R103" i="101"/>
  <c r="Q103" i="101"/>
  <c r="Q133" i="101" s="1"/>
  <c r="P103" i="101"/>
  <c r="P133" i="101" s="1"/>
  <c r="O103" i="101"/>
  <c r="O133" i="101" s="1"/>
  <c r="L103" i="101"/>
  <c r="L133" i="101" s="1"/>
  <c r="K103" i="101"/>
  <c r="K133" i="101" s="1"/>
  <c r="H103" i="101"/>
  <c r="H133" i="101" s="1"/>
  <c r="G103" i="101"/>
  <c r="G133" i="101" s="1"/>
  <c r="F103" i="101"/>
  <c r="E103" i="101"/>
  <c r="E133" i="101" s="1"/>
  <c r="D103" i="101"/>
  <c r="D133" i="101" s="1"/>
  <c r="C103" i="101"/>
  <c r="C133" i="101" s="1"/>
  <c r="BV102" i="101"/>
  <c r="BU102" i="101"/>
  <c r="BJ102" i="101"/>
  <c r="BI102" i="101"/>
  <c r="AX102" i="101"/>
  <c r="AW102" i="101"/>
  <c r="AV102" i="101"/>
  <c r="AJ102" i="101"/>
  <c r="Z102" i="101"/>
  <c r="L102" i="101"/>
  <c r="C102" i="101"/>
  <c r="C100" i="101"/>
  <c r="B100" i="101"/>
  <c r="B99" i="101"/>
  <c r="B97" i="101"/>
  <c r="B98" i="101" s="1"/>
  <c r="BC95" i="101"/>
  <c r="BD95" i="101" s="1"/>
  <c r="BE95" i="101" s="1"/>
  <c r="BF95" i="101" s="1"/>
  <c r="BG95" i="101" s="1"/>
  <c r="BH95" i="101" s="1"/>
  <c r="BI95" i="101" s="1"/>
  <c r="BJ95" i="101" s="1"/>
  <c r="BK95" i="101" s="1"/>
  <c r="BL95" i="101" s="1"/>
  <c r="BM95" i="101" s="1"/>
  <c r="BN95" i="101" s="1"/>
  <c r="BO95" i="101" s="1"/>
  <c r="BP95" i="101" s="1"/>
  <c r="BQ95" i="101" s="1"/>
  <c r="BR95" i="101" s="1"/>
  <c r="BS95" i="101" s="1"/>
  <c r="BT95" i="101" s="1"/>
  <c r="BU95" i="101" s="1"/>
  <c r="BV95" i="101" s="1"/>
  <c r="BW95" i="101" s="1"/>
  <c r="BX95" i="101" s="1"/>
  <c r="BY95" i="101" s="1"/>
  <c r="BZ95" i="101" s="1"/>
  <c r="CA95" i="101" s="1"/>
  <c r="CB95" i="101" s="1"/>
  <c r="C95" i="101"/>
  <c r="D95" i="101" s="1"/>
  <c r="E95" i="101" s="1"/>
  <c r="F95" i="101" s="1"/>
  <c r="G95" i="101" s="1"/>
  <c r="H95" i="101" s="1"/>
  <c r="I95" i="101" s="1"/>
  <c r="J95" i="101" s="1"/>
  <c r="K95" i="101" s="1"/>
  <c r="L95" i="101" s="1"/>
  <c r="M95" i="101" s="1"/>
  <c r="N95" i="101" s="1"/>
  <c r="O95" i="101" s="1"/>
  <c r="P95" i="101" s="1"/>
  <c r="Q95" i="101" s="1"/>
  <c r="R95" i="101" s="1"/>
  <c r="S95" i="101" s="1"/>
  <c r="T95" i="101" s="1"/>
  <c r="U95" i="101" s="1"/>
  <c r="V95" i="101" s="1"/>
  <c r="W95" i="101" s="1"/>
  <c r="X95" i="101" s="1"/>
  <c r="Y95" i="101" s="1"/>
  <c r="Z95" i="101" s="1"/>
  <c r="AA95" i="101" s="1"/>
  <c r="AB95" i="101" s="1"/>
  <c r="AC95" i="101" s="1"/>
  <c r="AD95" i="101" s="1"/>
  <c r="AE95" i="101" s="1"/>
  <c r="AF95" i="101" s="1"/>
  <c r="AG95" i="101" s="1"/>
  <c r="AH95" i="101" s="1"/>
  <c r="AI95" i="101" s="1"/>
  <c r="AJ95" i="101" s="1"/>
  <c r="AK95" i="101" s="1"/>
  <c r="AL95" i="101" s="1"/>
  <c r="AM95" i="101" s="1"/>
  <c r="AN95" i="101" s="1"/>
  <c r="AO95" i="101" s="1"/>
  <c r="AP95" i="101" s="1"/>
  <c r="AQ95" i="101" s="1"/>
  <c r="AR95" i="101" s="1"/>
  <c r="AS95" i="101" s="1"/>
  <c r="AT95" i="101" s="1"/>
  <c r="AU95" i="101" s="1"/>
  <c r="AV95" i="101" s="1"/>
  <c r="AW95" i="101" s="1"/>
  <c r="AX95" i="101" s="1"/>
  <c r="AY95" i="101" s="1"/>
  <c r="AZ95" i="101" s="1"/>
  <c r="BA95" i="101" s="1"/>
  <c r="BB95" i="101" s="1"/>
  <c r="BM93" i="101"/>
  <c r="BN93" i="101" s="1"/>
  <c r="BO93" i="101" s="1"/>
  <c r="BP93" i="101" s="1"/>
  <c r="BQ93" i="101" s="1"/>
  <c r="BR93" i="101" s="1"/>
  <c r="BS93" i="101" s="1"/>
  <c r="BT93" i="101" s="1"/>
  <c r="BU93" i="101" s="1"/>
  <c r="BV93" i="101" s="1"/>
  <c r="BW93" i="101" s="1"/>
  <c r="BX93" i="101" s="1"/>
  <c r="BY93" i="101" s="1"/>
  <c r="BZ93" i="101" s="1"/>
  <c r="CA93" i="101" s="1"/>
  <c r="CB93" i="101" s="1"/>
  <c r="M93" i="101"/>
  <c r="N93" i="101" s="1"/>
  <c r="O93" i="101" s="1"/>
  <c r="P93" i="101" s="1"/>
  <c r="Q93" i="101" s="1"/>
  <c r="R93" i="101" s="1"/>
  <c r="S93" i="101" s="1"/>
  <c r="T93" i="101" s="1"/>
  <c r="U93" i="101" s="1"/>
  <c r="V93" i="101" s="1"/>
  <c r="W93" i="101" s="1"/>
  <c r="X93" i="101" s="1"/>
  <c r="Y93" i="101" s="1"/>
  <c r="Z93" i="101" s="1"/>
  <c r="AA93" i="101" s="1"/>
  <c r="AB93" i="101" s="1"/>
  <c r="AC93" i="101" s="1"/>
  <c r="AD93" i="101" s="1"/>
  <c r="AE93" i="101" s="1"/>
  <c r="AF93" i="101" s="1"/>
  <c r="AG93" i="101" s="1"/>
  <c r="AH93" i="101" s="1"/>
  <c r="AI93" i="101" s="1"/>
  <c r="AJ93" i="101" s="1"/>
  <c r="AK93" i="101" s="1"/>
  <c r="AL93" i="101" s="1"/>
  <c r="AM93" i="101" s="1"/>
  <c r="AN93" i="101" s="1"/>
  <c r="AO93" i="101" s="1"/>
  <c r="AP93" i="101" s="1"/>
  <c r="AQ93" i="101" s="1"/>
  <c r="AR93" i="101" s="1"/>
  <c r="AS93" i="101" s="1"/>
  <c r="AT93" i="101" s="1"/>
  <c r="AU93" i="101" s="1"/>
  <c r="AV93" i="101" s="1"/>
  <c r="AW93" i="101" s="1"/>
  <c r="AX93" i="101" s="1"/>
  <c r="AY93" i="101" s="1"/>
  <c r="AZ93" i="101" s="1"/>
  <c r="BA93" i="101" s="1"/>
  <c r="BB93" i="101" s="1"/>
  <c r="BC93" i="101" s="1"/>
  <c r="BD93" i="101" s="1"/>
  <c r="BE93" i="101" s="1"/>
  <c r="BF93" i="101" s="1"/>
  <c r="BG93" i="101" s="1"/>
  <c r="BH93" i="101" s="1"/>
  <c r="BI93" i="101" s="1"/>
  <c r="BJ93" i="101" s="1"/>
  <c r="BK93" i="101" s="1"/>
  <c r="BL93" i="101" s="1"/>
  <c r="E93" i="101"/>
  <c r="F93" i="101" s="1"/>
  <c r="G93" i="101" s="1"/>
  <c r="H93" i="101" s="1"/>
  <c r="I93" i="101" s="1"/>
  <c r="J93" i="101" s="1"/>
  <c r="K93" i="101" s="1"/>
  <c r="L93" i="101" s="1"/>
  <c r="D93" i="101"/>
  <c r="C93" i="101"/>
  <c r="CA88" i="101"/>
  <c r="BZ88" i="101"/>
  <c r="BX88" i="101"/>
  <c r="BW88" i="101"/>
  <c r="BV88" i="101"/>
  <c r="BT88" i="101"/>
  <c r="BS88" i="101"/>
  <c r="BP88" i="101"/>
  <c r="BO88" i="101"/>
  <c r="BN88" i="101"/>
  <c r="BL88" i="101"/>
  <c r="BK88" i="101"/>
  <c r="BH88" i="101"/>
  <c r="BG88" i="101"/>
  <c r="BF88" i="101"/>
  <c r="BD88" i="101"/>
  <c r="BC88" i="101"/>
  <c r="BB88" i="101"/>
  <c r="AZ88" i="101"/>
  <c r="AY88" i="101"/>
  <c r="AV88" i="101"/>
  <c r="AU88" i="101"/>
  <c r="AR88" i="101"/>
  <c r="AQ88" i="101"/>
  <c r="AP88" i="101"/>
  <c r="AN88" i="101"/>
  <c r="AM88" i="101"/>
  <c r="AJ88" i="101"/>
  <c r="AI88" i="101"/>
  <c r="AF88" i="101"/>
  <c r="AE88" i="101"/>
  <c r="AD88" i="101"/>
  <c r="AB88" i="101"/>
  <c r="AA88" i="101"/>
  <c r="X88" i="101"/>
  <c r="W88" i="101"/>
  <c r="T88" i="101"/>
  <c r="S88" i="101"/>
  <c r="R88" i="101"/>
  <c r="P88" i="101"/>
  <c r="O88" i="101"/>
  <c r="L88" i="101"/>
  <c r="K88" i="101"/>
  <c r="J88" i="101"/>
  <c r="H88" i="101"/>
  <c r="G88" i="101"/>
  <c r="F88" i="101"/>
  <c r="D88" i="101"/>
  <c r="C88" i="101"/>
  <c r="CB84" i="101"/>
  <c r="CA84" i="101"/>
  <c r="BY84" i="101"/>
  <c r="BX84" i="101"/>
  <c r="BW84" i="101"/>
  <c r="BU84" i="101"/>
  <c r="BT84" i="101"/>
  <c r="BQ84" i="101"/>
  <c r="BP84" i="101"/>
  <c r="BO84" i="101"/>
  <c r="BM84" i="101"/>
  <c r="BL84" i="101"/>
  <c r="BI84" i="101"/>
  <c r="BH84" i="101"/>
  <c r="BE84" i="101"/>
  <c r="BD84" i="101"/>
  <c r="BC84" i="101"/>
  <c r="BA84" i="101"/>
  <c r="AZ84" i="101"/>
  <c r="AW84" i="101"/>
  <c r="AV84" i="101"/>
  <c r="AT84" i="101"/>
  <c r="AS84" i="101"/>
  <c r="AR84" i="101"/>
  <c r="AQ84" i="101"/>
  <c r="AO84" i="101"/>
  <c r="AN84" i="101"/>
  <c r="AK84" i="101"/>
  <c r="AJ84" i="101"/>
  <c r="AG84" i="101"/>
  <c r="AF84" i="101"/>
  <c r="AE84" i="101"/>
  <c r="AC84" i="101"/>
  <c r="AB84" i="101"/>
  <c r="Y84" i="101"/>
  <c r="X84" i="101"/>
  <c r="U84" i="101"/>
  <c r="T84" i="101"/>
  <c r="S84" i="101"/>
  <c r="Q84" i="101"/>
  <c r="P84" i="101"/>
  <c r="M84" i="101"/>
  <c r="L84" i="101"/>
  <c r="I84" i="101"/>
  <c r="H84" i="101"/>
  <c r="G84" i="101"/>
  <c r="E84" i="101"/>
  <c r="D84" i="101"/>
  <c r="CB77" i="101"/>
  <c r="CA77" i="101"/>
  <c r="BZ77" i="101"/>
  <c r="BW77" i="101"/>
  <c r="BV77" i="101"/>
  <c r="BS77" i="101"/>
  <c r="BR77" i="101"/>
  <c r="BQ77" i="101"/>
  <c r="BP77" i="101"/>
  <c r="BO77" i="101"/>
  <c r="BN77" i="101"/>
  <c r="BK77" i="101"/>
  <c r="BJ77" i="101"/>
  <c r="BH77" i="101"/>
  <c r="BG77" i="101"/>
  <c r="BF77" i="101"/>
  <c r="BE77" i="101"/>
  <c r="BD77" i="101"/>
  <c r="BC77" i="101"/>
  <c r="BB77" i="101"/>
  <c r="AY77" i="101"/>
  <c r="AX77" i="101"/>
  <c r="AU77" i="101"/>
  <c r="AT77" i="101"/>
  <c r="AS77" i="101"/>
  <c r="AR77" i="101"/>
  <c r="AQ77" i="101"/>
  <c r="AP77" i="101"/>
  <c r="AM77" i="101"/>
  <c r="AL77" i="101"/>
  <c r="AI77" i="101"/>
  <c r="AH77" i="101"/>
  <c r="AG77" i="101"/>
  <c r="AF77" i="101"/>
  <c r="AE77" i="101"/>
  <c r="AD77" i="101"/>
  <c r="AA77" i="101"/>
  <c r="Z77" i="101"/>
  <c r="W77" i="101"/>
  <c r="V77" i="101"/>
  <c r="U77" i="101"/>
  <c r="T77" i="101"/>
  <c r="S77" i="101"/>
  <c r="R77" i="101"/>
  <c r="O77" i="101"/>
  <c r="N77" i="101"/>
  <c r="K77" i="101"/>
  <c r="J77" i="101"/>
  <c r="I77" i="101"/>
  <c r="H77" i="101"/>
  <c r="G77" i="101"/>
  <c r="F77" i="101"/>
  <c r="C77" i="101"/>
  <c r="B77" i="101"/>
  <c r="E76" i="101"/>
  <c r="B76" i="101"/>
  <c r="CB74" i="101"/>
  <c r="BY74" i="101"/>
  <c r="BX74" i="101"/>
  <c r="BU74" i="101"/>
  <c r="BT74" i="101"/>
  <c r="BS74" i="101"/>
  <c r="BR74" i="101"/>
  <c r="BQ74" i="101"/>
  <c r="BP74" i="101"/>
  <c r="BM74" i="101"/>
  <c r="BL74" i="101"/>
  <c r="BI74" i="101"/>
  <c r="BH74" i="101"/>
  <c r="BG74" i="101"/>
  <c r="BF74" i="101"/>
  <c r="BE74" i="101"/>
  <c r="BD74" i="101"/>
  <c r="BA74" i="101"/>
  <c r="AZ74" i="101"/>
  <c r="AY74" i="101"/>
  <c r="AW74" i="101"/>
  <c r="AV74" i="101"/>
  <c r="AU74" i="101"/>
  <c r="AT74" i="101"/>
  <c r="AS74" i="101"/>
  <c r="AR74" i="101"/>
  <c r="AO74" i="101"/>
  <c r="AN74" i="101"/>
  <c r="AK74" i="101"/>
  <c r="AJ74" i="101"/>
  <c r="AI74" i="101"/>
  <c r="AH74" i="101"/>
  <c r="AG74" i="101"/>
  <c r="AF74" i="101"/>
  <c r="AC74" i="101"/>
  <c r="AB74" i="101"/>
  <c r="Y74" i="101"/>
  <c r="X74" i="101"/>
  <c r="W74" i="101"/>
  <c r="V74" i="101"/>
  <c r="U74" i="101"/>
  <c r="T74" i="101"/>
  <c r="S74" i="101"/>
  <c r="Q74" i="101"/>
  <c r="P74" i="101"/>
  <c r="M74" i="101"/>
  <c r="L74" i="101"/>
  <c r="K74" i="101"/>
  <c r="J74" i="101"/>
  <c r="I74" i="101"/>
  <c r="H74" i="101"/>
  <c r="G74" i="101"/>
  <c r="E74" i="101"/>
  <c r="D74" i="101"/>
  <c r="BZ72" i="101"/>
  <c r="BY72" i="101"/>
  <c r="BX72" i="101"/>
  <c r="BW72" i="101"/>
  <c r="BV72" i="101"/>
  <c r="BU72" i="101"/>
  <c r="BT72" i="101"/>
  <c r="BR72" i="101"/>
  <c r="BQ72" i="101"/>
  <c r="BN72" i="101"/>
  <c r="BM72" i="101"/>
  <c r="BL72" i="101"/>
  <c r="BK72" i="101"/>
  <c r="BJ72" i="101"/>
  <c r="BI72" i="101"/>
  <c r="BH72" i="101"/>
  <c r="BF72" i="101"/>
  <c r="BE72" i="101"/>
  <c r="BB72" i="101"/>
  <c r="BA72" i="101"/>
  <c r="AZ72" i="101"/>
  <c r="AY72" i="101"/>
  <c r="AX72" i="101"/>
  <c r="AW72" i="101"/>
  <c r="AV72" i="101"/>
  <c r="AT72" i="101"/>
  <c r="AS72" i="101"/>
  <c r="AP72" i="101"/>
  <c r="AO72" i="101"/>
  <c r="AN72" i="101"/>
  <c r="AM72" i="101"/>
  <c r="AL72" i="101"/>
  <c r="AK72" i="101"/>
  <c r="AJ72" i="101"/>
  <c r="AH72" i="101"/>
  <c r="AG72" i="101"/>
  <c r="AF72" i="101"/>
  <c r="AD72" i="101"/>
  <c r="AC72" i="101"/>
  <c r="AB72" i="101"/>
  <c r="AA72" i="101"/>
  <c r="Z72" i="101"/>
  <c r="Y72" i="101"/>
  <c r="X72" i="101"/>
  <c r="V72" i="101"/>
  <c r="U72" i="101"/>
  <c r="S72" i="101"/>
  <c r="R72" i="101"/>
  <c r="Q72" i="101"/>
  <c r="P72" i="101"/>
  <c r="O72" i="101"/>
  <c r="N72" i="101"/>
  <c r="M72" i="101"/>
  <c r="L72" i="101"/>
  <c r="J72" i="101"/>
  <c r="I72" i="101"/>
  <c r="G72" i="101"/>
  <c r="F72" i="101"/>
  <c r="E72" i="101"/>
  <c r="D72" i="101"/>
  <c r="C72" i="101"/>
  <c r="B72" i="101"/>
  <c r="CA70" i="101"/>
  <c r="BZ70" i="101"/>
  <c r="BW70" i="101"/>
  <c r="BV70" i="101"/>
  <c r="BU70" i="101"/>
  <c r="BT70" i="101"/>
  <c r="BS70" i="101"/>
  <c r="BR70" i="101"/>
  <c r="BO70" i="101"/>
  <c r="BN70" i="101"/>
  <c r="BK70" i="101"/>
  <c r="BJ70" i="101"/>
  <c r="BI70" i="101"/>
  <c r="BH70" i="101"/>
  <c r="BG70" i="101"/>
  <c r="BF70" i="101"/>
  <c r="BC70" i="101"/>
  <c r="BB70" i="101"/>
  <c r="AY70" i="101"/>
  <c r="AX70" i="101"/>
  <c r="AW70" i="101"/>
  <c r="AV70" i="101"/>
  <c r="AU70" i="101"/>
  <c r="AT70" i="101"/>
  <c r="AQ70" i="101"/>
  <c r="AP70" i="101"/>
  <c r="AM70" i="101"/>
  <c r="AL70" i="101"/>
  <c r="AK70" i="101"/>
  <c r="AJ70" i="101"/>
  <c r="AI70" i="101"/>
  <c r="AH70" i="101"/>
  <c r="AE70" i="101"/>
  <c r="AD70" i="101"/>
  <c r="AB70" i="101"/>
  <c r="AA70" i="101"/>
  <c r="Z70" i="101"/>
  <c r="Y70" i="101"/>
  <c r="X70" i="101"/>
  <c r="W70" i="101"/>
  <c r="V70" i="101"/>
  <c r="S70" i="101"/>
  <c r="R70" i="101"/>
  <c r="O70" i="101"/>
  <c r="N70" i="101"/>
  <c r="M70" i="101"/>
  <c r="L70" i="101"/>
  <c r="K70" i="101"/>
  <c r="J70" i="101"/>
  <c r="G70" i="101"/>
  <c r="F70" i="101"/>
  <c r="C70" i="101"/>
  <c r="B70" i="101"/>
  <c r="B38" i="101"/>
  <c r="AO32" i="101"/>
  <c r="AO269" i="101" s="1"/>
  <c r="AN32" i="101"/>
  <c r="AN269" i="101" s="1"/>
  <c r="AM32" i="101"/>
  <c r="AM269" i="101" s="1"/>
  <c r="AM325" i="101" s="1"/>
  <c r="AL32" i="101"/>
  <c r="AL269" i="101" s="1"/>
  <c r="AL325" i="101" s="1"/>
  <c r="AK32" i="101"/>
  <c r="AK269" i="101" s="1"/>
  <c r="AK325" i="101" s="1"/>
  <c r="AJ32" i="101"/>
  <c r="AJ269" i="101" s="1"/>
  <c r="AI32" i="101"/>
  <c r="AI269" i="101" s="1"/>
  <c r="AI325" i="101" s="1"/>
  <c r="AH32" i="101"/>
  <c r="AH269" i="101" s="1"/>
  <c r="AH325" i="101" s="1"/>
  <c r="AG32" i="101"/>
  <c r="AG269" i="101" s="1"/>
  <c r="AG325" i="101" s="1"/>
  <c r="AF32" i="101"/>
  <c r="AF269" i="101" s="1"/>
  <c r="AF325" i="101" s="1"/>
  <c r="AE32" i="101"/>
  <c r="AE269" i="101" s="1"/>
  <c r="AE325" i="101" s="1"/>
  <c r="AD32" i="101"/>
  <c r="AD269" i="101" s="1"/>
  <c r="AD325" i="101" s="1"/>
  <c r="AC32" i="101"/>
  <c r="AC269" i="101" s="1"/>
  <c r="AB32" i="101"/>
  <c r="AB269" i="101" s="1"/>
  <c r="AA32" i="101"/>
  <c r="AA269" i="101" s="1"/>
  <c r="AA325" i="101" s="1"/>
  <c r="Z32" i="101"/>
  <c r="Z269" i="101" s="1"/>
  <c r="Z325" i="101" s="1"/>
  <c r="Y32" i="101"/>
  <c r="Y269" i="101" s="1"/>
  <c r="Y325" i="101" s="1"/>
  <c r="X32" i="101"/>
  <c r="X269" i="101" s="1"/>
  <c r="W32" i="101"/>
  <c r="W269" i="101" s="1"/>
  <c r="W325" i="101" s="1"/>
  <c r="V32" i="101"/>
  <c r="V269" i="101" s="1"/>
  <c r="V325" i="101" s="1"/>
  <c r="U32" i="101"/>
  <c r="U269" i="101" s="1"/>
  <c r="U325" i="101" s="1"/>
  <c r="T32" i="101"/>
  <c r="T269" i="101" s="1"/>
  <c r="T325" i="101" s="1"/>
  <c r="S32" i="101"/>
  <c r="S269" i="101" s="1"/>
  <c r="S325" i="101" s="1"/>
  <c r="R32" i="101"/>
  <c r="R269" i="101" s="1"/>
  <c r="R325" i="101" s="1"/>
  <c r="Q32" i="101"/>
  <c r="Q269" i="101" s="1"/>
  <c r="P32" i="101"/>
  <c r="P269" i="101" s="1"/>
  <c r="O32" i="101"/>
  <c r="O269" i="101" s="1"/>
  <c r="O325" i="101" s="1"/>
  <c r="N32" i="101"/>
  <c r="N269" i="101" s="1"/>
  <c r="N325" i="101" s="1"/>
  <c r="M32" i="101"/>
  <c r="M269" i="101" s="1"/>
  <c r="M325" i="101" s="1"/>
  <c r="L32" i="101"/>
  <c r="L269" i="101" s="1"/>
  <c r="K32" i="101"/>
  <c r="K269" i="101" s="1"/>
  <c r="K325" i="101" s="1"/>
  <c r="J32" i="101"/>
  <c r="J269" i="101" s="1"/>
  <c r="J325" i="101" s="1"/>
  <c r="I32" i="101"/>
  <c r="I269" i="101" s="1"/>
  <c r="I325" i="101" s="1"/>
  <c r="H32" i="101"/>
  <c r="H269" i="101" s="1"/>
  <c r="H325" i="101" s="1"/>
  <c r="G32" i="101"/>
  <c r="G269" i="101" s="1"/>
  <c r="G325" i="101" s="1"/>
  <c r="F32" i="101"/>
  <c r="F269" i="101" s="1"/>
  <c r="F325" i="101" s="1"/>
  <c r="E32" i="101"/>
  <c r="E269" i="101" s="1"/>
  <c r="D32" i="101"/>
  <c r="D269" i="101" s="1"/>
  <c r="C32" i="101"/>
  <c r="C269" i="101" s="1"/>
  <c r="C325" i="101" s="1"/>
  <c r="O31" i="101"/>
  <c r="P31" i="101" s="1"/>
  <c r="Q31" i="101" s="1"/>
  <c r="R31" i="101" s="1"/>
  <c r="S31" i="101" s="1"/>
  <c r="T31" i="101" s="1"/>
  <c r="U31" i="101" s="1"/>
  <c r="V31" i="101" s="1"/>
  <c r="W31" i="101" s="1"/>
  <c r="X31" i="101" s="1"/>
  <c r="Y31" i="101" s="1"/>
  <c r="Z31" i="101" s="1"/>
  <c r="AA31" i="101" s="1"/>
  <c r="AB31" i="101" s="1"/>
  <c r="AC31" i="101" s="1"/>
  <c r="AD31" i="101" s="1"/>
  <c r="AE31" i="101" s="1"/>
  <c r="AF31" i="101" s="1"/>
  <c r="AG31" i="101" s="1"/>
  <c r="AH31" i="101" s="1"/>
  <c r="AI31" i="101" s="1"/>
  <c r="AJ31" i="101" s="1"/>
  <c r="AK31" i="101" s="1"/>
  <c r="AL31" i="101" s="1"/>
  <c r="AM31" i="101" s="1"/>
  <c r="AN31" i="101" s="1"/>
  <c r="AO31" i="101" s="1"/>
  <c r="AP31" i="101" s="1"/>
  <c r="AQ31" i="101" s="1"/>
  <c r="AR31" i="101" s="1"/>
  <c r="AS31" i="101" s="1"/>
  <c r="AT31" i="101" s="1"/>
  <c r="AU31" i="101" s="1"/>
  <c r="AV31" i="101" s="1"/>
  <c r="AW31" i="101" s="1"/>
  <c r="AX31" i="101" s="1"/>
  <c r="AY31" i="101" s="1"/>
  <c r="AZ31" i="101" s="1"/>
  <c r="BA31" i="101" s="1"/>
  <c r="BB31" i="101" s="1"/>
  <c r="BC31" i="101" s="1"/>
  <c r="BD31" i="101" s="1"/>
  <c r="BE31" i="101" s="1"/>
  <c r="BF31" i="101" s="1"/>
  <c r="BG31" i="101" s="1"/>
  <c r="BH31" i="101" s="1"/>
  <c r="BI31" i="101" s="1"/>
  <c r="BJ31" i="101" s="1"/>
  <c r="BK31" i="101" s="1"/>
  <c r="BL31" i="101" s="1"/>
  <c r="BM31" i="101" s="1"/>
  <c r="BN31" i="101" s="1"/>
  <c r="BO31" i="101" s="1"/>
  <c r="BP31" i="101" s="1"/>
  <c r="BQ31" i="101" s="1"/>
  <c r="BR31" i="101" s="1"/>
  <c r="BS31" i="101" s="1"/>
  <c r="BT31" i="101" s="1"/>
  <c r="BU31" i="101" s="1"/>
  <c r="BV31" i="101" s="1"/>
  <c r="BW31" i="101" s="1"/>
  <c r="BX31" i="101" s="1"/>
  <c r="BY31" i="101" s="1"/>
  <c r="BZ31" i="101" s="1"/>
  <c r="CA31" i="101" s="1"/>
  <c r="CB31" i="101" s="1"/>
  <c r="D31" i="101"/>
  <c r="E31" i="101" s="1"/>
  <c r="F31" i="101" s="1"/>
  <c r="G31" i="101" s="1"/>
  <c r="H31" i="101" s="1"/>
  <c r="I31" i="101" s="1"/>
  <c r="J31" i="101" s="1"/>
  <c r="K31" i="101" s="1"/>
  <c r="L31" i="101" s="1"/>
  <c r="M31" i="101" s="1"/>
  <c r="N31" i="101" s="1"/>
  <c r="C31" i="101"/>
  <c r="B31" i="101"/>
  <c r="B30" i="101"/>
  <c r="B29" i="101" s="1"/>
  <c r="B27" i="101"/>
  <c r="H25" i="101"/>
  <c r="G25" i="101"/>
  <c r="B21" i="101"/>
  <c r="B20" i="101"/>
  <c r="D17" i="101"/>
  <c r="E17" i="101" s="1"/>
  <c r="F17" i="101" s="1"/>
  <c r="G17" i="101" s="1"/>
  <c r="H17" i="101" s="1"/>
  <c r="I17" i="101" s="1"/>
  <c r="J17" i="101" s="1"/>
  <c r="K17" i="101" s="1"/>
  <c r="L17" i="101" s="1"/>
  <c r="M17" i="101" s="1"/>
  <c r="N17" i="101" s="1"/>
  <c r="O17" i="101" s="1"/>
  <c r="P17" i="101" s="1"/>
  <c r="Q17" i="101" s="1"/>
  <c r="R17" i="101" s="1"/>
  <c r="S17" i="101" s="1"/>
  <c r="T17" i="101" s="1"/>
  <c r="U17" i="101" s="1"/>
  <c r="V17" i="101" s="1"/>
  <c r="W17" i="101" s="1"/>
  <c r="X17" i="101" s="1"/>
  <c r="Y17" i="101" s="1"/>
  <c r="Z17" i="101" s="1"/>
  <c r="AA17" i="101" s="1"/>
  <c r="AB17" i="101" s="1"/>
  <c r="AC17" i="101" s="1"/>
  <c r="AD17" i="101" s="1"/>
  <c r="AE17" i="101" s="1"/>
  <c r="AF17" i="101" s="1"/>
  <c r="AG17" i="101" s="1"/>
  <c r="AH17" i="101" s="1"/>
  <c r="AI17" i="101" s="1"/>
  <c r="AJ17" i="101" s="1"/>
  <c r="AK17" i="101" s="1"/>
  <c r="AL17" i="101" s="1"/>
  <c r="AM17" i="101" s="1"/>
  <c r="AN17" i="101" s="1"/>
  <c r="AO17" i="101" s="1"/>
  <c r="AP17" i="101" s="1"/>
  <c r="AQ17" i="101" s="1"/>
  <c r="AR17" i="101" s="1"/>
  <c r="AS17" i="101" s="1"/>
  <c r="AT17" i="101" s="1"/>
  <c r="AU17" i="101" s="1"/>
  <c r="AV17" i="101" s="1"/>
  <c r="AW17" i="101" s="1"/>
  <c r="AX17" i="101" s="1"/>
  <c r="AY17" i="101" s="1"/>
  <c r="AZ17" i="101" s="1"/>
  <c r="BA17" i="101" s="1"/>
  <c r="BB17" i="101" s="1"/>
  <c r="BC17" i="101" s="1"/>
  <c r="BD17" i="101" s="1"/>
  <c r="BE17" i="101" s="1"/>
  <c r="BF17" i="101" s="1"/>
  <c r="BG17" i="101" s="1"/>
  <c r="BH17" i="101" s="1"/>
  <c r="BI17" i="101" s="1"/>
  <c r="BJ17" i="101" s="1"/>
  <c r="BK17" i="101" s="1"/>
  <c r="BL17" i="101" s="1"/>
  <c r="BM17" i="101" s="1"/>
  <c r="BN17" i="101" s="1"/>
  <c r="BO17" i="101" s="1"/>
  <c r="BP17" i="101" s="1"/>
  <c r="BQ17" i="101" s="1"/>
  <c r="BR17" i="101" s="1"/>
  <c r="BS17" i="101" s="1"/>
  <c r="BT17" i="101" s="1"/>
  <c r="BU17" i="101" s="1"/>
  <c r="BV17" i="101" s="1"/>
  <c r="BW17" i="101" s="1"/>
  <c r="BX17" i="101" s="1"/>
  <c r="BY17" i="101" s="1"/>
  <c r="BZ17" i="101" s="1"/>
  <c r="CA17" i="101" s="1"/>
  <c r="CB17" i="101" s="1"/>
  <c r="C17" i="101"/>
  <c r="B17" i="101"/>
  <c r="B16" i="101"/>
  <c r="C15" i="101"/>
  <c r="B15" i="101"/>
  <c r="B249" i="101" s="1"/>
  <c r="B305" i="101" s="1"/>
  <c r="BX80" i="101"/>
  <c r="BV80" i="101"/>
  <c r="BO80" i="101"/>
  <c r="BL80" i="101"/>
  <c r="BJ80" i="101"/>
  <c r="BC80" i="101"/>
  <c r="AZ80" i="101"/>
  <c r="AX80" i="101"/>
  <c r="D12" i="101"/>
  <c r="B11" i="101"/>
  <c r="B10" i="101"/>
  <c r="C12" i="101" s="1"/>
  <c r="B8" i="101"/>
  <c r="B58" i="101" s="1"/>
  <c r="B7" i="101"/>
  <c r="B6" i="101"/>
  <c r="B5" i="101"/>
  <c r="F2" i="101"/>
  <c r="G2" i="101" s="1"/>
  <c r="H2" i="101" s="1"/>
  <c r="I2" i="101" s="1"/>
  <c r="J2" i="101" s="1"/>
  <c r="K2" i="101" s="1"/>
  <c r="L2" i="101" s="1"/>
  <c r="M2" i="101" s="1"/>
  <c r="N2" i="101" s="1"/>
  <c r="O2" i="101" s="1"/>
  <c r="P2" i="101" s="1"/>
  <c r="Q2" i="101" s="1"/>
  <c r="R2" i="101" s="1"/>
  <c r="S2" i="101" s="1"/>
  <c r="T2" i="101" s="1"/>
  <c r="U2" i="101" s="1"/>
  <c r="V2" i="101" s="1"/>
  <c r="W2" i="101" s="1"/>
  <c r="X2" i="101" s="1"/>
  <c r="Y2" i="101" s="1"/>
  <c r="Z2" i="101" s="1"/>
  <c r="AA2" i="101" s="1"/>
  <c r="AB2" i="101" s="1"/>
  <c r="AC2" i="101" s="1"/>
  <c r="AD2" i="101" s="1"/>
  <c r="AE2" i="101" s="1"/>
  <c r="AF2" i="101" s="1"/>
  <c r="AG2" i="101" s="1"/>
  <c r="AH2" i="101" s="1"/>
  <c r="AI2" i="101" s="1"/>
  <c r="AJ2" i="101" s="1"/>
  <c r="AK2" i="101" s="1"/>
  <c r="AL2" i="101" s="1"/>
  <c r="AM2" i="101" s="1"/>
  <c r="AN2" i="101" s="1"/>
  <c r="AO2" i="101" s="1"/>
  <c r="AP2" i="101" s="1"/>
  <c r="AQ2" i="101" s="1"/>
  <c r="AR2" i="101" s="1"/>
  <c r="AS2" i="101" s="1"/>
  <c r="AT2" i="101" s="1"/>
  <c r="AU2" i="101" s="1"/>
  <c r="AV2" i="101" s="1"/>
  <c r="AW2" i="101" s="1"/>
  <c r="AX2" i="101" s="1"/>
  <c r="AY2" i="101" s="1"/>
  <c r="AZ2" i="101" s="1"/>
  <c r="BA2" i="101" s="1"/>
  <c r="BB2" i="101" s="1"/>
  <c r="BC2" i="101" s="1"/>
  <c r="BD2" i="101" s="1"/>
  <c r="BE2" i="101" s="1"/>
  <c r="BF2" i="101" s="1"/>
  <c r="BG2" i="101" s="1"/>
  <c r="BH2" i="101" s="1"/>
  <c r="BI2" i="101" s="1"/>
  <c r="BJ2" i="101" s="1"/>
  <c r="BK2" i="101" s="1"/>
  <c r="BL2" i="101" s="1"/>
  <c r="BM2" i="101" s="1"/>
  <c r="BN2" i="101" s="1"/>
  <c r="BO2" i="101" s="1"/>
  <c r="BP2" i="101" s="1"/>
  <c r="BQ2" i="101" s="1"/>
  <c r="BR2" i="101" s="1"/>
  <c r="BS2" i="101" s="1"/>
  <c r="BT2" i="101" s="1"/>
  <c r="BU2" i="101" s="1"/>
  <c r="BV2" i="101" s="1"/>
  <c r="BW2" i="101" s="1"/>
  <c r="BX2" i="101" s="1"/>
  <c r="BY2" i="101" s="1"/>
  <c r="BZ2" i="101" s="1"/>
  <c r="CA2" i="101" s="1"/>
  <c r="CB2" i="101" s="1"/>
  <c r="E2" i="101"/>
  <c r="D2" i="101"/>
  <c r="C2" i="101"/>
  <c r="AP1" i="101"/>
  <c r="AQ1" i="101" s="1"/>
  <c r="AO1" i="101"/>
  <c r="CB230" i="99"/>
  <c r="CA230" i="99"/>
  <c r="BZ230" i="99"/>
  <c r="BY230" i="99"/>
  <c r="BX230" i="99"/>
  <c r="BW230" i="99"/>
  <c r="BV230" i="99"/>
  <c r="BU230" i="99"/>
  <c r="BT230" i="99"/>
  <c r="BS230" i="99"/>
  <c r="BR230" i="99"/>
  <c r="BQ230" i="99"/>
  <c r="BP230" i="99"/>
  <c r="BO230" i="99"/>
  <c r="BN230" i="99"/>
  <c r="BM230" i="99"/>
  <c r="BL230" i="99"/>
  <c r="BK230" i="99"/>
  <c r="BJ230" i="99"/>
  <c r="BI230" i="99"/>
  <c r="BH230" i="99"/>
  <c r="BG230" i="99"/>
  <c r="BF230" i="99"/>
  <c r="BE230" i="99"/>
  <c r="BD230" i="99"/>
  <c r="BC230" i="99"/>
  <c r="BB230" i="99"/>
  <c r="BA230" i="99"/>
  <c r="AZ230" i="99"/>
  <c r="AY230" i="99"/>
  <c r="AX230" i="99"/>
  <c r="AW230" i="99"/>
  <c r="AV230" i="99"/>
  <c r="AU230" i="99"/>
  <c r="AT230" i="99"/>
  <c r="AS230" i="99"/>
  <c r="AR230" i="99"/>
  <c r="AQ230" i="99"/>
  <c r="AP230" i="99"/>
  <c r="AO230" i="99"/>
  <c r="AN230" i="99"/>
  <c r="AM230" i="99"/>
  <c r="AL230" i="99"/>
  <c r="AK230" i="99"/>
  <c r="AJ230" i="99"/>
  <c r="AI230" i="99"/>
  <c r="AH230" i="99"/>
  <c r="AG230" i="99"/>
  <c r="AF230" i="99"/>
  <c r="AE230" i="99"/>
  <c r="AD230" i="99"/>
  <c r="AC230" i="99"/>
  <c r="AB230" i="99"/>
  <c r="AA230" i="99"/>
  <c r="Z230" i="99"/>
  <c r="Y230" i="99"/>
  <c r="X230" i="99"/>
  <c r="W230" i="99"/>
  <c r="V230" i="99"/>
  <c r="U230" i="99"/>
  <c r="T230" i="99"/>
  <c r="S230" i="99"/>
  <c r="R230" i="99"/>
  <c r="Q230" i="99"/>
  <c r="P230" i="99"/>
  <c r="O230" i="99"/>
  <c r="N230" i="99"/>
  <c r="M230" i="99"/>
  <c r="L230" i="99"/>
  <c r="K230" i="99"/>
  <c r="J230" i="99"/>
  <c r="I230" i="99"/>
  <c r="H230" i="99"/>
  <c r="G230" i="99"/>
  <c r="F230" i="99"/>
  <c r="E230" i="99"/>
  <c r="D230" i="99"/>
  <c r="C230" i="99"/>
  <c r="B230" i="99"/>
  <c r="CB229" i="99"/>
  <c r="CA229" i="99"/>
  <c r="BZ229" i="99"/>
  <c r="BY229" i="99"/>
  <c r="BX229" i="99"/>
  <c r="BW229" i="99"/>
  <c r="BV229" i="99"/>
  <c r="BU229" i="99"/>
  <c r="BT229" i="99"/>
  <c r="BS229" i="99"/>
  <c r="BR229" i="99"/>
  <c r="BQ229" i="99"/>
  <c r="BP229" i="99"/>
  <c r="BO229" i="99"/>
  <c r="BN229" i="99"/>
  <c r="BM229" i="99"/>
  <c r="BL229" i="99"/>
  <c r="BK229" i="99"/>
  <c r="BJ229" i="99"/>
  <c r="BI229" i="99"/>
  <c r="BH229" i="99"/>
  <c r="BG229" i="99"/>
  <c r="BF229" i="99"/>
  <c r="BE229" i="99"/>
  <c r="BD229" i="99"/>
  <c r="BC229" i="99"/>
  <c r="BB229" i="99"/>
  <c r="BA229" i="99"/>
  <c r="AZ229" i="99"/>
  <c r="AY229" i="99"/>
  <c r="AX229" i="99"/>
  <c r="AW229" i="99"/>
  <c r="AV229" i="99"/>
  <c r="AU229" i="99"/>
  <c r="AT229" i="99"/>
  <c r="AS229" i="99"/>
  <c r="AR229" i="99"/>
  <c r="AQ229" i="99"/>
  <c r="AP229" i="99"/>
  <c r="AO229" i="99"/>
  <c r="AN229" i="99"/>
  <c r="AM229" i="99"/>
  <c r="AL229" i="99"/>
  <c r="AK229" i="99"/>
  <c r="AJ229" i="99"/>
  <c r="AI229" i="99"/>
  <c r="AH229" i="99"/>
  <c r="AG229" i="99"/>
  <c r="AF229" i="99"/>
  <c r="AE229" i="99"/>
  <c r="AD229" i="99"/>
  <c r="AC229" i="99"/>
  <c r="AB229" i="99"/>
  <c r="AA229" i="99"/>
  <c r="Z229" i="99"/>
  <c r="Y229" i="99"/>
  <c r="X229" i="99"/>
  <c r="W229" i="99"/>
  <c r="V229" i="99"/>
  <c r="U229" i="99"/>
  <c r="T229" i="99"/>
  <c r="S229" i="99"/>
  <c r="R229" i="99"/>
  <c r="Q229" i="99"/>
  <c r="P229" i="99"/>
  <c r="O229" i="99"/>
  <c r="N229" i="99"/>
  <c r="M229" i="99"/>
  <c r="L229" i="99"/>
  <c r="K229" i="99"/>
  <c r="J229" i="99"/>
  <c r="I229" i="99"/>
  <c r="H229" i="99"/>
  <c r="G229" i="99"/>
  <c r="F229" i="99"/>
  <c r="E229" i="99"/>
  <c r="D229" i="99"/>
  <c r="C229" i="99"/>
  <c r="B229" i="99"/>
  <c r="CB228" i="99"/>
  <c r="CA228" i="99"/>
  <c r="BZ228" i="99"/>
  <c r="BY228" i="99"/>
  <c r="BX228" i="99"/>
  <c r="BW228" i="99"/>
  <c r="BV228" i="99"/>
  <c r="BU228" i="99"/>
  <c r="BT228" i="99"/>
  <c r="BS228" i="99"/>
  <c r="BR228" i="99"/>
  <c r="BQ228" i="99"/>
  <c r="BP228" i="99"/>
  <c r="BO228" i="99"/>
  <c r="BN228" i="99"/>
  <c r="BM228" i="99"/>
  <c r="BL228" i="99"/>
  <c r="BK228" i="99"/>
  <c r="BJ228" i="99"/>
  <c r="BI228" i="99"/>
  <c r="BH228" i="99"/>
  <c r="BG228" i="99"/>
  <c r="BF228" i="99"/>
  <c r="BE228" i="99"/>
  <c r="BD228" i="99"/>
  <c r="BC228" i="99"/>
  <c r="BB228" i="99"/>
  <c r="BA228" i="99"/>
  <c r="AZ228" i="99"/>
  <c r="AY228" i="99"/>
  <c r="AX228" i="99"/>
  <c r="AW228" i="99"/>
  <c r="AV228" i="99"/>
  <c r="AU228" i="99"/>
  <c r="AT228" i="99"/>
  <c r="AS228" i="99"/>
  <c r="AR228" i="99"/>
  <c r="AQ228" i="99"/>
  <c r="AP228" i="99"/>
  <c r="AO228" i="99"/>
  <c r="AN228" i="99"/>
  <c r="AM228" i="99"/>
  <c r="AL228" i="99"/>
  <c r="AK228" i="99"/>
  <c r="AJ228" i="99"/>
  <c r="AI228" i="99"/>
  <c r="AH228" i="99"/>
  <c r="AG228" i="99"/>
  <c r="AF228" i="99"/>
  <c r="AE228" i="99"/>
  <c r="AD228" i="99"/>
  <c r="AC228" i="99"/>
  <c r="AB228" i="99"/>
  <c r="AA228" i="99"/>
  <c r="Z228" i="99"/>
  <c r="Y228" i="99"/>
  <c r="X228" i="99"/>
  <c r="W228" i="99"/>
  <c r="V228" i="99"/>
  <c r="U228" i="99"/>
  <c r="T228" i="99"/>
  <c r="S228" i="99"/>
  <c r="R228" i="99"/>
  <c r="Q228" i="99"/>
  <c r="P228" i="99"/>
  <c r="O228" i="99"/>
  <c r="N228" i="99"/>
  <c r="M228" i="99"/>
  <c r="L228" i="99"/>
  <c r="K228" i="99"/>
  <c r="J228" i="99"/>
  <c r="I228" i="99"/>
  <c r="H228" i="99"/>
  <c r="G228" i="99"/>
  <c r="F228" i="99"/>
  <c r="E228" i="99"/>
  <c r="D228" i="99"/>
  <c r="C228" i="99"/>
  <c r="B228" i="99"/>
  <c r="CB227" i="99"/>
  <c r="CA227" i="99"/>
  <c r="BZ227" i="99"/>
  <c r="BY227" i="99"/>
  <c r="BX227" i="99"/>
  <c r="BW227" i="99"/>
  <c r="BV227" i="99"/>
  <c r="BU227" i="99"/>
  <c r="BT227" i="99"/>
  <c r="BS227" i="99"/>
  <c r="BR227" i="99"/>
  <c r="BQ227" i="99"/>
  <c r="BP227" i="99"/>
  <c r="BO227" i="99"/>
  <c r="BN227" i="99"/>
  <c r="BM227" i="99"/>
  <c r="BL227" i="99"/>
  <c r="BK227" i="99"/>
  <c r="BJ227" i="99"/>
  <c r="BI227" i="99"/>
  <c r="BH227" i="99"/>
  <c r="BG227" i="99"/>
  <c r="BF227" i="99"/>
  <c r="BE227" i="99"/>
  <c r="BD227" i="99"/>
  <c r="BC227" i="99"/>
  <c r="BB227" i="99"/>
  <c r="BA227" i="99"/>
  <c r="AZ227" i="99"/>
  <c r="AY227" i="99"/>
  <c r="AX227" i="99"/>
  <c r="AW227" i="99"/>
  <c r="AV227" i="99"/>
  <c r="AU227" i="99"/>
  <c r="AT227" i="99"/>
  <c r="AS227" i="99"/>
  <c r="AR227" i="99"/>
  <c r="AQ227" i="99"/>
  <c r="AP227" i="99"/>
  <c r="AO227" i="99"/>
  <c r="AN227" i="99"/>
  <c r="AM227" i="99"/>
  <c r="AL227" i="99"/>
  <c r="AK227" i="99"/>
  <c r="AJ227" i="99"/>
  <c r="AI227" i="99"/>
  <c r="AH227" i="99"/>
  <c r="AG227" i="99"/>
  <c r="AF227" i="99"/>
  <c r="AE227" i="99"/>
  <c r="AD227" i="99"/>
  <c r="AC227" i="99"/>
  <c r="AB227" i="99"/>
  <c r="AA227" i="99"/>
  <c r="Z227" i="99"/>
  <c r="Y227" i="99"/>
  <c r="X227" i="99"/>
  <c r="W227" i="99"/>
  <c r="V227" i="99"/>
  <c r="U227" i="99"/>
  <c r="T227" i="99"/>
  <c r="S227" i="99"/>
  <c r="R227" i="99"/>
  <c r="Q227" i="99"/>
  <c r="P227" i="99"/>
  <c r="O227" i="99"/>
  <c r="N227" i="99"/>
  <c r="M227" i="99"/>
  <c r="L227" i="99"/>
  <c r="K227" i="99"/>
  <c r="J227" i="99"/>
  <c r="I227" i="99"/>
  <c r="H227" i="99"/>
  <c r="G227" i="99"/>
  <c r="F227" i="99"/>
  <c r="E227" i="99"/>
  <c r="D227" i="99"/>
  <c r="C227" i="99"/>
  <c r="B227" i="99"/>
  <c r="CB226" i="99"/>
  <c r="CA226" i="99"/>
  <c r="BZ226" i="99"/>
  <c r="BY226" i="99"/>
  <c r="BX226" i="99"/>
  <c r="BW226" i="99"/>
  <c r="BV226" i="99"/>
  <c r="BU226" i="99"/>
  <c r="BT226" i="99"/>
  <c r="BS226" i="99"/>
  <c r="BR226" i="99"/>
  <c r="BQ226" i="99"/>
  <c r="BP226" i="99"/>
  <c r="BO226" i="99"/>
  <c r="BN226" i="99"/>
  <c r="BM226" i="99"/>
  <c r="BL226" i="99"/>
  <c r="BK226" i="99"/>
  <c r="BJ226" i="99"/>
  <c r="BI226" i="99"/>
  <c r="BH226" i="99"/>
  <c r="BG226" i="99"/>
  <c r="BF226" i="99"/>
  <c r="BE226" i="99"/>
  <c r="BD226" i="99"/>
  <c r="BC226" i="99"/>
  <c r="BB226" i="99"/>
  <c r="BA226" i="99"/>
  <c r="AZ226" i="99"/>
  <c r="AY226" i="99"/>
  <c r="AX226" i="99"/>
  <c r="AW226" i="99"/>
  <c r="AV226" i="99"/>
  <c r="AU226" i="99"/>
  <c r="AT226" i="99"/>
  <c r="AS226" i="99"/>
  <c r="AR226" i="99"/>
  <c r="AQ226" i="99"/>
  <c r="AP226" i="99"/>
  <c r="AO226" i="99"/>
  <c r="AN226" i="99"/>
  <c r="AM226" i="99"/>
  <c r="AL226" i="99"/>
  <c r="AK226" i="99"/>
  <c r="AJ226" i="99"/>
  <c r="AI226" i="99"/>
  <c r="AH226" i="99"/>
  <c r="AG226" i="99"/>
  <c r="AF226" i="99"/>
  <c r="AE226" i="99"/>
  <c r="AD226" i="99"/>
  <c r="AC226" i="99"/>
  <c r="AB226" i="99"/>
  <c r="AA226" i="99"/>
  <c r="Z226" i="99"/>
  <c r="Y226" i="99"/>
  <c r="X226" i="99"/>
  <c r="W226" i="99"/>
  <c r="V226" i="99"/>
  <c r="U226" i="99"/>
  <c r="T226" i="99"/>
  <c r="S226" i="99"/>
  <c r="R226" i="99"/>
  <c r="Q226" i="99"/>
  <c r="P226" i="99"/>
  <c r="O226" i="99"/>
  <c r="N226" i="99"/>
  <c r="M226" i="99"/>
  <c r="L226" i="99"/>
  <c r="K226" i="99"/>
  <c r="J226" i="99"/>
  <c r="I226" i="99"/>
  <c r="H226" i="99"/>
  <c r="G226" i="99"/>
  <c r="F226" i="99"/>
  <c r="E226" i="99"/>
  <c r="D226" i="99"/>
  <c r="C226" i="99"/>
  <c r="B226" i="99"/>
  <c r="CB225" i="99"/>
  <c r="CA225" i="99"/>
  <c r="BZ225" i="99"/>
  <c r="BY225" i="99"/>
  <c r="BX225" i="99"/>
  <c r="BW225" i="99"/>
  <c r="BV225" i="99"/>
  <c r="BU225" i="99"/>
  <c r="BT225" i="99"/>
  <c r="BS225" i="99"/>
  <c r="BR225" i="99"/>
  <c r="BQ225" i="99"/>
  <c r="BP225" i="99"/>
  <c r="BO225" i="99"/>
  <c r="BN225" i="99"/>
  <c r="BM225" i="99"/>
  <c r="BL225" i="99"/>
  <c r="BK225" i="99"/>
  <c r="BJ225" i="99"/>
  <c r="BI225" i="99"/>
  <c r="BH225" i="99"/>
  <c r="BG225" i="99"/>
  <c r="BF225" i="99"/>
  <c r="BE225" i="99"/>
  <c r="BD225" i="99"/>
  <c r="BC225" i="99"/>
  <c r="BB225" i="99"/>
  <c r="BA225" i="99"/>
  <c r="AZ225" i="99"/>
  <c r="AY225" i="99"/>
  <c r="AX225" i="99"/>
  <c r="AW225" i="99"/>
  <c r="AV225" i="99"/>
  <c r="AU225" i="99"/>
  <c r="AT225" i="99"/>
  <c r="AS225" i="99"/>
  <c r="AR225" i="99"/>
  <c r="AQ225" i="99"/>
  <c r="AP225" i="99"/>
  <c r="AO225" i="99"/>
  <c r="AN225" i="99"/>
  <c r="AM225" i="99"/>
  <c r="AL225" i="99"/>
  <c r="AK225" i="99"/>
  <c r="AJ225" i="99"/>
  <c r="AI225" i="99"/>
  <c r="AH225" i="99"/>
  <c r="AG225" i="99"/>
  <c r="AF225" i="99"/>
  <c r="AE225" i="99"/>
  <c r="AD225" i="99"/>
  <c r="AC225" i="99"/>
  <c r="AB225" i="99"/>
  <c r="AA225" i="99"/>
  <c r="Z225" i="99"/>
  <c r="Y225" i="99"/>
  <c r="X225" i="99"/>
  <c r="W225" i="99"/>
  <c r="V225" i="99"/>
  <c r="U225" i="99"/>
  <c r="T225" i="99"/>
  <c r="S225" i="99"/>
  <c r="R225" i="99"/>
  <c r="Q225" i="99"/>
  <c r="P225" i="99"/>
  <c r="O225" i="99"/>
  <c r="N225" i="99"/>
  <c r="M225" i="99"/>
  <c r="L225" i="99"/>
  <c r="K225" i="99"/>
  <c r="J225" i="99"/>
  <c r="I225" i="99"/>
  <c r="H225" i="99"/>
  <c r="G225" i="99"/>
  <c r="F225" i="99"/>
  <c r="E225" i="99"/>
  <c r="D225" i="99"/>
  <c r="C225" i="99"/>
  <c r="B225" i="99"/>
  <c r="CB224" i="99"/>
  <c r="CA224" i="99"/>
  <c r="BZ224" i="99"/>
  <c r="BY224" i="99"/>
  <c r="BX224" i="99"/>
  <c r="BW224" i="99"/>
  <c r="BV224" i="99"/>
  <c r="BU224" i="99"/>
  <c r="BT224" i="99"/>
  <c r="BS224" i="99"/>
  <c r="BR224" i="99"/>
  <c r="BQ224" i="99"/>
  <c r="BP224" i="99"/>
  <c r="BO224" i="99"/>
  <c r="BN224" i="99"/>
  <c r="BM224" i="99"/>
  <c r="BL224" i="99"/>
  <c r="BK224" i="99"/>
  <c r="BJ224" i="99"/>
  <c r="BI224" i="99"/>
  <c r="BH224" i="99"/>
  <c r="BG224" i="99"/>
  <c r="BF224" i="99"/>
  <c r="BE224" i="99"/>
  <c r="BD224" i="99"/>
  <c r="BC224" i="99"/>
  <c r="BB224" i="99"/>
  <c r="BA224" i="99"/>
  <c r="AZ224" i="99"/>
  <c r="AY224" i="99"/>
  <c r="AX224" i="99"/>
  <c r="AW224" i="99"/>
  <c r="AV224" i="99"/>
  <c r="AU224" i="99"/>
  <c r="AT224" i="99"/>
  <c r="AS224" i="99"/>
  <c r="AR224" i="99"/>
  <c r="AQ224" i="99"/>
  <c r="AP224" i="99"/>
  <c r="AO224" i="99"/>
  <c r="AN224" i="99"/>
  <c r="AM224" i="99"/>
  <c r="AL224" i="99"/>
  <c r="AK224" i="99"/>
  <c r="AJ224" i="99"/>
  <c r="AI224" i="99"/>
  <c r="AH224" i="99"/>
  <c r="AG224" i="99"/>
  <c r="AF224" i="99"/>
  <c r="AE224" i="99"/>
  <c r="AD224" i="99"/>
  <c r="AC224" i="99"/>
  <c r="AB224" i="99"/>
  <c r="AA224" i="99"/>
  <c r="Z224" i="99"/>
  <c r="Y224" i="99"/>
  <c r="X224" i="99"/>
  <c r="W224" i="99"/>
  <c r="V224" i="99"/>
  <c r="U224" i="99"/>
  <c r="T224" i="99"/>
  <c r="S224" i="99"/>
  <c r="R224" i="99"/>
  <c r="Q224" i="99"/>
  <c r="P224" i="99"/>
  <c r="O224" i="99"/>
  <c r="N224" i="99"/>
  <c r="M224" i="99"/>
  <c r="L224" i="99"/>
  <c r="K224" i="99"/>
  <c r="J224" i="99"/>
  <c r="I224" i="99"/>
  <c r="H224" i="99"/>
  <c r="G224" i="99"/>
  <c r="F224" i="99"/>
  <c r="E224" i="99"/>
  <c r="D224" i="99"/>
  <c r="C224" i="99"/>
  <c r="B224" i="99"/>
  <c r="CB223" i="99"/>
  <c r="CA223" i="99"/>
  <c r="BZ223" i="99"/>
  <c r="BY223" i="99"/>
  <c r="BX223" i="99"/>
  <c r="BW223" i="99"/>
  <c r="BV223" i="99"/>
  <c r="BU223" i="99"/>
  <c r="BT223" i="99"/>
  <c r="BS223" i="99"/>
  <c r="BR223" i="99"/>
  <c r="BQ223" i="99"/>
  <c r="BP223" i="99"/>
  <c r="BO223" i="99"/>
  <c r="BN223" i="99"/>
  <c r="BM223" i="99"/>
  <c r="BL223" i="99"/>
  <c r="BK223" i="99"/>
  <c r="BJ223" i="99"/>
  <c r="BI223" i="99"/>
  <c r="BH223" i="99"/>
  <c r="BG223" i="99"/>
  <c r="BF223" i="99"/>
  <c r="BE223" i="99"/>
  <c r="BD223" i="99"/>
  <c r="BC223" i="99"/>
  <c r="BB223" i="99"/>
  <c r="BA223" i="99"/>
  <c r="AZ223" i="99"/>
  <c r="AY223" i="99"/>
  <c r="AX223" i="99"/>
  <c r="AW223" i="99"/>
  <c r="AV223" i="99"/>
  <c r="AU223" i="99"/>
  <c r="AT223" i="99"/>
  <c r="AS223" i="99"/>
  <c r="AR223" i="99"/>
  <c r="AQ223" i="99"/>
  <c r="AP223" i="99"/>
  <c r="AO223" i="99"/>
  <c r="AN223" i="99"/>
  <c r="AM223" i="99"/>
  <c r="AL223" i="99"/>
  <c r="AK223" i="99"/>
  <c r="AJ223" i="99"/>
  <c r="AI223" i="99"/>
  <c r="AH223" i="99"/>
  <c r="AG223" i="99"/>
  <c r="AF223" i="99"/>
  <c r="AE223" i="99"/>
  <c r="AD223" i="99"/>
  <c r="AC223" i="99"/>
  <c r="AB223" i="99"/>
  <c r="AA223" i="99"/>
  <c r="Z223" i="99"/>
  <c r="Y223" i="99"/>
  <c r="X223" i="99"/>
  <c r="W223" i="99"/>
  <c r="V223" i="99"/>
  <c r="U223" i="99"/>
  <c r="T223" i="99"/>
  <c r="S223" i="99"/>
  <c r="R223" i="99"/>
  <c r="Q223" i="99"/>
  <c r="P223" i="99"/>
  <c r="O223" i="99"/>
  <c r="N223" i="99"/>
  <c r="M223" i="99"/>
  <c r="L223" i="99"/>
  <c r="K223" i="99"/>
  <c r="J223" i="99"/>
  <c r="I223" i="99"/>
  <c r="H223" i="99"/>
  <c r="G223" i="99"/>
  <c r="F223" i="99"/>
  <c r="E223" i="99"/>
  <c r="D223" i="99"/>
  <c r="C223" i="99"/>
  <c r="B223" i="99"/>
  <c r="CB222" i="99"/>
  <c r="CA222" i="99"/>
  <c r="BZ222" i="99"/>
  <c r="BY222" i="99"/>
  <c r="BX222" i="99"/>
  <c r="BW222" i="99"/>
  <c r="BV222" i="99"/>
  <c r="BU222" i="99"/>
  <c r="BT222" i="99"/>
  <c r="BS222" i="99"/>
  <c r="BR222" i="99"/>
  <c r="BQ222" i="99"/>
  <c r="BP222" i="99"/>
  <c r="BO222" i="99"/>
  <c r="BN222" i="99"/>
  <c r="BM222" i="99"/>
  <c r="BL222" i="99"/>
  <c r="BK222" i="99"/>
  <c r="BJ222" i="99"/>
  <c r="BI222" i="99"/>
  <c r="BH222" i="99"/>
  <c r="BG222" i="99"/>
  <c r="BF222" i="99"/>
  <c r="BE222" i="99"/>
  <c r="BD222" i="99"/>
  <c r="BC222" i="99"/>
  <c r="BB222" i="99"/>
  <c r="BA222" i="99"/>
  <c r="AZ222" i="99"/>
  <c r="AY222" i="99"/>
  <c r="AX222" i="99"/>
  <c r="AW222" i="99"/>
  <c r="AV222" i="99"/>
  <c r="AU222" i="99"/>
  <c r="AT222" i="99"/>
  <c r="AS222" i="99"/>
  <c r="AR222" i="99"/>
  <c r="AQ222" i="99"/>
  <c r="AP222" i="99"/>
  <c r="AO222" i="99"/>
  <c r="AN222" i="99"/>
  <c r="AM222" i="99"/>
  <c r="AL222" i="99"/>
  <c r="AK222" i="99"/>
  <c r="AJ222" i="99"/>
  <c r="AI222" i="99"/>
  <c r="AH222" i="99"/>
  <c r="AG222" i="99"/>
  <c r="AF222" i="99"/>
  <c r="AE222" i="99"/>
  <c r="AD222" i="99"/>
  <c r="AC222" i="99"/>
  <c r="AB222" i="99"/>
  <c r="AA222" i="99"/>
  <c r="Z222" i="99"/>
  <c r="Y222" i="99"/>
  <c r="X222" i="99"/>
  <c r="W222" i="99"/>
  <c r="V222" i="99"/>
  <c r="U222" i="99"/>
  <c r="T222" i="99"/>
  <c r="S222" i="99"/>
  <c r="R222" i="99"/>
  <c r="Q222" i="99"/>
  <c r="P222" i="99"/>
  <c r="O222" i="99"/>
  <c r="N222" i="99"/>
  <c r="M222" i="99"/>
  <c r="L222" i="99"/>
  <c r="K222" i="99"/>
  <c r="J222" i="99"/>
  <c r="I222" i="99"/>
  <c r="H222" i="99"/>
  <c r="G222" i="99"/>
  <c r="F222" i="99"/>
  <c r="E222" i="99"/>
  <c r="D222" i="99"/>
  <c r="C222" i="99"/>
  <c r="B222" i="99"/>
  <c r="CB221" i="99"/>
  <c r="CA221" i="99"/>
  <c r="BZ221" i="99"/>
  <c r="BY221" i="99"/>
  <c r="BX221" i="99"/>
  <c r="BW221" i="99"/>
  <c r="BV221" i="99"/>
  <c r="BU221" i="99"/>
  <c r="BT221" i="99"/>
  <c r="BS221" i="99"/>
  <c r="BR221" i="99"/>
  <c r="BQ221" i="99"/>
  <c r="BP221" i="99"/>
  <c r="BO221" i="99"/>
  <c r="BN221" i="99"/>
  <c r="BM221" i="99"/>
  <c r="BL221" i="99"/>
  <c r="BK221" i="99"/>
  <c r="BJ221" i="99"/>
  <c r="BI221" i="99"/>
  <c r="BH221" i="99"/>
  <c r="BG221" i="99"/>
  <c r="BF221" i="99"/>
  <c r="BE221" i="99"/>
  <c r="BD221" i="99"/>
  <c r="BC221" i="99"/>
  <c r="BB221" i="99"/>
  <c r="BA221" i="99"/>
  <c r="AZ221" i="99"/>
  <c r="AY221" i="99"/>
  <c r="AX221" i="99"/>
  <c r="AW221" i="99"/>
  <c r="AV221" i="99"/>
  <c r="AU221" i="99"/>
  <c r="AT221" i="99"/>
  <c r="AS221" i="99"/>
  <c r="AR221" i="99"/>
  <c r="AQ221" i="99"/>
  <c r="AP221" i="99"/>
  <c r="AO221" i="99"/>
  <c r="AN221" i="99"/>
  <c r="AM221" i="99"/>
  <c r="AL221" i="99"/>
  <c r="AK221" i="99"/>
  <c r="AJ221" i="99"/>
  <c r="AI221" i="99"/>
  <c r="AH221" i="99"/>
  <c r="AG221" i="99"/>
  <c r="AF221" i="99"/>
  <c r="AE221" i="99"/>
  <c r="AD221" i="99"/>
  <c r="AC221" i="99"/>
  <c r="AB221" i="99"/>
  <c r="AA221" i="99"/>
  <c r="Z221" i="99"/>
  <c r="Y221" i="99"/>
  <c r="X221" i="99"/>
  <c r="W221" i="99"/>
  <c r="V221" i="99"/>
  <c r="U221" i="99"/>
  <c r="T221" i="99"/>
  <c r="S221" i="99"/>
  <c r="R221" i="99"/>
  <c r="Q221" i="99"/>
  <c r="P221" i="99"/>
  <c r="O221" i="99"/>
  <c r="N221" i="99"/>
  <c r="M221" i="99"/>
  <c r="L221" i="99"/>
  <c r="K221" i="99"/>
  <c r="J221" i="99"/>
  <c r="I221" i="99"/>
  <c r="H221" i="99"/>
  <c r="G221" i="99"/>
  <c r="F221" i="99"/>
  <c r="E221" i="99"/>
  <c r="D221" i="99"/>
  <c r="C221" i="99"/>
  <c r="B221" i="99"/>
  <c r="CB220" i="99"/>
  <c r="CA220" i="99"/>
  <c r="BZ220" i="99"/>
  <c r="BY220" i="99"/>
  <c r="BX220" i="99"/>
  <c r="BW220" i="99"/>
  <c r="BV220" i="99"/>
  <c r="BU220" i="99"/>
  <c r="BT220" i="99"/>
  <c r="BS220" i="99"/>
  <c r="BR220" i="99"/>
  <c r="BQ220" i="99"/>
  <c r="BP220" i="99"/>
  <c r="BO220" i="99"/>
  <c r="BN220" i="99"/>
  <c r="BM220" i="99"/>
  <c r="BL220" i="99"/>
  <c r="BK220" i="99"/>
  <c r="BJ220" i="99"/>
  <c r="BI220" i="99"/>
  <c r="BH220" i="99"/>
  <c r="BG220" i="99"/>
  <c r="BF220" i="99"/>
  <c r="BE220" i="99"/>
  <c r="BD220" i="99"/>
  <c r="BC220" i="99"/>
  <c r="BB220" i="99"/>
  <c r="BA220" i="99"/>
  <c r="AZ220" i="99"/>
  <c r="AY220" i="99"/>
  <c r="AX220" i="99"/>
  <c r="AW220" i="99"/>
  <c r="AV220" i="99"/>
  <c r="AU220" i="99"/>
  <c r="AT220" i="99"/>
  <c r="AS220" i="99"/>
  <c r="AR220" i="99"/>
  <c r="AQ220" i="99"/>
  <c r="AP220" i="99"/>
  <c r="AO220" i="99"/>
  <c r="AN220" i="99"/>
  <c r="AM220" i="99"/>
  <c r="AL220" i="99"/>
  <c r="AK220" i="99"/>
  <c r="AJ220" i="99"/>
  <c r="AI220" i="99"/>
  <c r="AH220" i="99"/>
  <c r="AG220" i="99"/>
  <c r="AF220" i="99"/>
  <c r="AE220" i="99"/>
  <c r="AD220" i="99"/>
  <c r="AC220" i="99"/>
  <c r="AB220" i="99"/>
  <c r="AA220" i="99"/>
  <c r="Z220" i="99"/>
  <c r="Y220" i="99"/>
  <c r="X220" i="99"/>
  <c r="W220" i="99"/>
  <c r="V220" i="99"/>
  <c r="U220" i="99"/>
  <c r="T220" i="99"/>
  <c r="S220" i="99"/>
  <c r="R220" i="99"/>
  <c r="Q220" i="99"/>
  <c r="P220" i="99"/>
  <c r="O220" i="99"/>
  <c r="N220" i="99"/>
  <c r="M220" i="99"/>
  <c r="L220" i="99"/>
  <c r="K220" i="99"/>
  <c r="J220" i="99"/>
  <c r="I220" i="99"/>
  <c r="H220" i="99"/>
  <c r="G220" i="99"/>
  <c r="F220" i="99"/>
  <c r="E220" i="99"/>
  <c r="D220" i="99"/>
  <c r="C220" i="99"/>
  <c r="B220" i="99"/>
  <c r="CB219" i="99"/>
  <c r="CA219" i="99"/>
  <c r="BZ219" i="99"/>
  <c r="BY219" i="99"/>
  <c r="BX219" i="99"/>
  <c r="BW219" i="99"/>
  <c r="BV219" i="99"/>
  <c r="BU219" i="99"/>
  <c r="BT219" i="99"/>
  <c r="BS219" i="99"/>
  <c r="BR219" i="99"/>
  <c r="BQ219" i="99"/>
  <c r="BP219" i="99"/>
  <c r="BO219" i="99"/>
  <c r="BN219" i="99"/>
  <c r="BM219" i="99"/>
  <c r="BL219" i="99"/>
  <c r="BK219" i="99"/>
  <c r="BJ219" i="99"/>
  <c r="BI219" i="99"/>
  <c r="BH219" i="99"/>
  <c r="BG219" i="99"/>
  <c r="BF219" i="99"/>
  <c r="BE219" i="99"/>
  <c r="BD219" i="99"/>
  <c r="BC219" i="99"/>
  <c r="BB219" i="99"/>
  <c r="BA219" i="99"/>
  <c r="AZ219" i="99"/>
  <c r="AY219" i="99"/>
  <c r="AX219" i="99"/>
  <c r="AW219" i="99"/>
  <c r="AV219" i="99"/>
  <c r="AU219" i="99"/>
  <c r="AT219" i="99"/>
  <c r="AS219" i="99"/>
  <c r="AR219" i="99"/>
  <c r="AQ219" i="99"/>
  <c r="AP219" i="99"/>
  <c r="AO219" i="99"/>
  <c r="AN219" i="99"/>
  <c r="AM219" i="99"/>
  <c r="AL219" i="99"/>
  <c r="AK219" i="99"/>
  <c r="AJ219" i="99"/>
  <c r="AI219" i="99"/>
  <c r="AH219" i="99"/>
  <c r="AG219" i="99"/>
  <c r="AF219" i="99"/>
  <c r="AE219" i="99"/>
  <c r="AD219" i="99"/>
  <c r="AC219" i="99"/>
  <c r="AB219" i="99"/>
  <c r="AA219" i="99"/>
  <c r="Z219" i="99"/>
  <c r="Y219" i="99"/>
  <c r="X219" i="99"/>
  <c r="W219" i="99"/>
  <c r="V219" i="99"/>
  <c r="U219" i="99"/>
  <c r="T219" i="99"/>
  <c r="S219" i="99"/>
  <c r="R219" i="99"/>
  <c r="Q219" i="99"/>
  <c r="P219" i="99"/>
  <c r="O219" i="99"/>
  <c r="N219" i="99"/>
  <c r="M219" i="99"/>
  <c r="L219" i="99"/>
  <c r="K219" i="99"/>
  <c r="J219" i="99"/>
  <c r="I219" i="99"/>
  <c r="H219" i="99"/>
  <c r="G219" i="99"/>
  <c r="F219" i="99"/>
  <c r="E219" i="99"/>
  <c r="D219" i="99"/>
  <c r="C219" i="99"/>
  <c r="B219" i="99"/>
  <c r="CB218" i="99"/>
  <c r="CA218" i="99"/>
  <c r="BZ218" i="99"/>
  <c r="BY218" i="99"/>
  <c r="BX218" i="99"/>
  <c r="BW218" i="99"/>
  <c r="BV218" i="99"/>
  <c r="BU218" i="99"/>
  <c r="BT218" i="99"/>
  <c r="BS218" i="99"/>
  <c r="BR218" i="99"/>
  <c r="BQ218" i="99"/>
  <c r="BP218" i="99"/>
  <c r="BO218" i="99"/>
  <c r="BN218" i="99"/>
  <c r="BM218" i="99"/>
  <c r="BL218" i="99"/>
  <c r="BK218" i="99"/>
  <c r="BJ218" i="99"/>
  <c r="BI218" i="99"/>
  <c r="BH218" i="99"/>
  <c r="BG218" i="99"/>
  <c r="BF218" i="99"/>
  <c r="BE218" i="99"/>
  <c r="BD218" i="99"/>
  <c r="BC218" i="99"/>
  <c r="BB218" i="99"/>
  <c r="BA218" i="99"/>
  <c r="AZ218" i="99"/>
  <c r="AY218" i="99"/>
  <c r="AX218" i="99"/>
  <c r="AW218" i="99"/>
  <c r="AV218" i="99"/>
  <c r="AU218" i="99"/>
  <c r="AT218" i="99"/>
  <c r="AS218" i="99"/>
  <c r="AR218" i="99"/>
  <c r="AQ218" i="99"/>
  <c r="AP218" i="99"/>
  <c r="AO218" i="99"/>
  <c r="AN218" i="99"/>
  <c r="AM218" i="99"/>
  <c r="AL218" i="99"/>
  <c r="AK218" i="99"/>
  <c r="AJ218" i="99"/>
  <c r="AI218" i="99"/>
  <c r="AH218" i="99"/>
  <c r="AG218" i="99"/>
  <c r="AF218" i="99"/>
  <c r="AE218" i="99"/>
  <c r="AD218" i="99"/>
  <c r="AC218" i="99"/>
  <c r="AB218" i="99"/>
  <c r="AA218" i="99"/>
  <c r="Z218" i="99"/>
  <c r="Y218" i="99"/>
  <c r="X218" i="99"/>
  <c r="W218" i="99"/>
  <c r="V218" i="99"/>
  <c r="U218" i="99"/>
  <c r="T218" i="99"/>
  <c r="S218" i="99"/>
  <c r="R218" i="99"/>
  <c r="Q218" i="99"/>
  <c r="P218" i="99"/>
  <c r="O218" i="99"/>
  <c r="N218" i="99"/>
  <c r="M218" i="99"/>
  <c r="L218" i="99"/>
  <c r="K218" i="99"/>
  <c r="J218" i="99"/>
  <c r="I218" i="99"/>
  <c r="H218" i="99"/>
  <c r="G218" i="99"/>
  <c r="F218" i="99"/>
  <c r="E218" i="99"/>
  <c r="D218" i="99"/>
  <c r="C218" i="99"/>
  <c r="B218" i="99"/>
  <c r="CB217" i="99"/>
  <c r="CA217" i="99"/>
  <c r="BZ217" i="99"/>
  <c r="BY217" i="99"/>
  <c r="BX217" i="99"/>
  <c r="BX120" i="99" s="1"/>
  <c r="BW217" i="99"/>
  <c r="BV217" i="99"/>
  <c r="BU217" i="99"/>
  <c r="BT217" i="99"/>
  <c r="BS217" i="99"/>
  <c r="BR217" i="99"/>
  <c r="BQ217" i="99"/>
  <c r="BP217" i="99"/>
  <c r="BO217" i="99"/>
  <c r="BN217" i="99"/>
  <c r="BM217" i="99"/>
  <c r="BL217" i="99"/>
  <c r="BL120" i="99" s="1"/>
  <c r="BK217" i="99"/>
  <c r="BJ217" i="99"/>
  <c r="BI217" i="99"/>
  <c r="BH217" i="99"/>
  <c r="BG217" i="99"/>
  <c r="BF217" i="99"/>
  <c r="BE217" i="99"/>
  <c r="BD217" i="99"/>
  <c r="BC217" i="99"/>
  <c r="BB217" i="99"/>
  <c r="BA217" i="99"/>
  <c r="AZ217" i="99"/>
  <c r="AZ120" i="99" s="1"/>
  <c r="AY217" i="99"/>
  <c r="AX217" i="99"/>
  <c r="AW217" i="99"/>
  <c r="AV217" i="99"/>
  <c r="AU217" i="99"/>
  <c r="AT217" i="99"/>
  <c r="AS217" i="99"/>
  <c r="AR217" i="99"/>
  <c r="AQ217" i="99"/>
  <c r="AP217" i="99"/>
  <c r="AO217" i="99"/>
  <c r="AN217" i="99"/>
  <c r="AN120" i="99" s="1"/>
  <c r="AM217" i="99"/>
  <c r="AL217" i="99"/>
  <c r="AK217" i="99"/>
  <c r="AJ217" i="99"/>
  <c r="AI217" i="99"/>
  <c r="AH217" i="99"/>
  <c r="AG217" i="99"/>
  <c r="AF217" i="99"/>
  <c r="AE217" i="99"/>
  <c r="AD217" i="99"/>
  <c r="AC217" i="99"/>
  <c r="AB217" i="99"/>
  <c r="AB120" i="99" s="1"/>
  <c r="AA217" i="99"/>
  <c r="Z217" i="99"/>
  <c r="Y217" i="99"/>
  <c r="X217" i="99"/>
  <c r="W217" i="99"/>
  <c r="V217" i="99"/>
  <c r="U217" i="99"/>
  <c r="T217" i="99"/>
  <c r="S217" i="99"/>
  <c r="R217" i="99"/>
  <c r="Q217" i="99"/>
  <c r="P217" i="99"/>
  <c r="P120" i="99" s="1"/>
  <c r="O217" i="99"/>
  <c r="N217" i="99"/>
  <c r="M217" i="99"/>
  <c r="L217" i="99"/>
  <c r="K217" i="99"/>
  <c r="J217" i="99"/>
  <c r="I217" i="99"/>
  <c r="H217" i="99"/>
  <c r="G217" i="99"/>
  <c r="F217" i="99"/>
  <c r="E217" i="99"/>
  <c r="D217" i="99"/>
  <c r="D120" i="99" s="1"/>
  <c r="C217" i="99"/>
  <c r="B217" i="99"/>
  <c r="CB216" i="99"/>
  <c r="CA216" i="99"/>
  <c r="BZ216" i="99"/>
  <c r="BY216" i="99"/>
  <c r="BX216" i="99"/>
  <c r="BW216" i="99"/>
  <c r="BV216" i="99"/>
  <c r="BU216" i="99"/>
  <c r="BT216" i="99"/>
  <c r="BS216" i="99"/>
  <c r="BS123" i="99" s="1"/>
  <c r="BR216" i="99"/>
  <c r="BQ216" i="99"/>
  <c r="BP216" i="99"/>
  <c r="BO216" i="99"/>
  <c r="BN216" i="99"/>
  <c r="BM216" i="99"/>
  <c r="BL216" i="99"/>
  <c r="BK216" i="99"/>
  <c r="BJ216" i="99"/>
  <c r="BI216" i="99"/>
  <c r="BH216" i="99"/>
  <c r="BG216" i="99"/>
  <c r="BG123" i="99" s="1"/>
  <c r="BF216" i="99"/>
  <c r="BE216" i="99"/>
  <c r="BD216" i="99"/>
  <c r="BC216" i="99"/>
  <c r="BB216" i="99"/>
  <c r="BA216" i="99"/>
  <c r="AZ216" i="99"/>
  <c r="AY216" i="99"/>
  <c r="AX216" i="99"/>
  <c r="AW216" i="99"/>
  <c r="AV216" i="99"/>
  <c r="AU216" i="99"/>
  <c r="AU123" i="99" s="1"/>
  <c r="AT216" i="99"/>
  <c r="AS216" i="99"/>
  <c r="AR216" i="99"/>
  <c r="AQ216" i="99"/>
  <c r="AP216" i="99"/>
  <c r="AO216" i="99"/>
  <c r="AN216" i="99"/>
  <c r="AM216" i="99"/>
  <c r="AL216" i="99"/>
  <c r="AK216" i="99"/>
  <c r="AJ216" i="99"/>
  <c r="AI216" i="99"/>
  <c r="AI123" i="99" s="1"/>
  <c r="AH216" i="99"/>
  <c r="AG216" i="99"/>
  <c r="AF216" i="99"/>
  <c r="AE216" i="99"/>
  <c r="AD216" i="99"/>
  <c r="AC216" i="99"/>
  <c r="AB216" i="99"/>
  <c r="AA216" i="99"/>
  <c r="Z216" i="99"/>
  <c r="Y216" i="99"/>
  <c r="X216" i="99"/>
  <c r="W216" i="99"/>
  <c r="W123" i="99" s="1"/>
  <c r="V216" i="99"/>
  <c r="U216" i="99"/>
  <c r="T216" i="99"/>
  <c r="S216" i="99"/>
  <c r="R216" i="99"/>
  <c r="Q216" i="99"/>
  <c r="P216" i="99"/>
  <c r="O216" i="99"/>
  <c r="N216" i="99"/>
  <c r="M216" i="99"/>
  <c r="L216" i="99"/>
  <c r="K216" i="99"/>
  <c r="K123" i="99" s="1"/>
  <c r="J216" i="99"/>
  <c r="I216" i="99"/>
  <c r="H216" i="99"/>
  <c r="G216" i="99"/>
  <c r="F216" i="99"/>
  <c r="E216" i="99"/>
  <c r="D216" i="99"/>
  <c r="C216" i="99"/>
  <c r="B216" i="99"/>
  <c r="CB215" i="99"/>
  <c r="CA215" i="99"/>
  <c r="BZ215" i="99"/>
  <c r="BZ125" i="99" s="1"/>
  <c r="BY215" i="99"/>
  <c r="BX215" i="99"/>
  <c r="BW215" i="99"/>
  <c r="BV215" i="99"/>
  <c r="BU215" i="99"/>
  <c r="BT215" i="99"/>
  <c r="BS215" i="99"/>
  <c r="BR215" i="99"/>
  <c r="BQ215" i="99"/>
  <c r="BP215" i="99"/>
  <c r="BO215" i="99"/>
  <c r="BN215" i="99"/>
  <c r="BN125" i="99" s="1"/>
  <c r="BM215" i="99"/>
  <c r="BL215" i="99"/>
  <c r="BK215" i="99"/>
  <c r="BJ215" i="99"/>
  <c r="BI215" i="99"/>
  <c r="BH215" i="99"/>
  <c r="BG215" i="99"/>
  <c r="BF215" i="99"/>
  <c r="BE215" i="99"/>
  <c r="BD215" i="99"/>
  <c r="BC215" i="99"/>
  <c r="BB215" i="99"/>
  <c r="BA215" i="99"/>
  <c r="AZ215" i="99"/>
  <c r="AY215" i="99"/>
  <c r="AX215" i="99"/>
  <c r="AW215" i="99"/>
  <c r="AV215" i="99"/>
  <c r="AU215" i="99"/>
  <c r="AT215" i="99"/>
  <c r="AS215" i="99"/>
  <c r="AR215" i="99"/>
  <c r="AQ215" i="99"/>
  <c r="AP215" i="99"/>
  <c r="AP125" i="99" s="1"/>
  <c r="AO215" i="99"/>
  <c r="AN215" i="99"/>
  <c r="AM215" i="99"/>
  <c r="AL215" i="99"/>
  <c r="AK215" i="99"/>
  <c r="AJ215" i="99"/>
  <c r="AI215" i="99"/>
  <c r="AH215" i="99"/>
  <c r="AG215" i="99"/>
  <c r="AF215" i="99"/>
  <c r="AE215" i="99"/>
  <c r="AD215" i="99"/>
  <c r="AD125" i="99" s="1"/>
  <c r="AC215" i="99"/>
  <c r="AB215" i="99"/>
  <c r="AA215" i="99"/>
  <c r="Z215" i="99"/>
  <c r="Y215" i="99"/>
  <c r="X215" i="99"/>
  <c r="W215" i="99"/>
  <c r="V215" i="99"/>
  <c r="U215" i="99"/>
  <c r="T215" i="99"/>
  <c r="S215" i="99"/>
  <c r="R215" i="99"/>
  <c r="R125" i="99" s="1"/>
  <c r="Q215" i="99"/>
  <c r="P215" i="99"/>
  <c r="O215" i="99"/>
  <c r="N215" i="99"/>
  <c r="M215" i="99"/>
  <c r="L215" i="99"/>
  <c r="K215" i="99"/>
  <c r="J215" i="99"/>
  <c r="I215" i="99"/>
  <c r="H215" i="99"/>
  <c r="G215" i="99"/>
  <c r="F215" i="99"/>
  <c r="F125" i="99" s="1"/>
  <c r="E215" i="99"/>
  <c r="D215" i="99"/>
  <c r="C215" i="99"/>
  <c r="B215" i="99"/>
  <c r="CB214" i="99"/>
  <c r="CA214" i="99"/>
  <c r="BZ214" i="99"/>
  <c r="BY214" i="99"/>
  <c r="BX214" i="99"/>
  <c r="BW214" i="99"/>
  <c r="BV214" i="99"/>
  <c r="BU214" i="99"/>
  <c r="BT214" i="99"/>
  <c r="BS214" i="99"/>
  <c r="BR214" i="99"/>
  <c r="BQ214" i="99"/>
  <c r="BP214" i="99"/>
  <c r="BO214" i="99"/>
  <c r="BN214" i="99"/>
  <c r="BM214" i="99"/>
  <c r="BL214" i="99"/>
  <c r="BK214" i="99"/>
  <c r="BJ214" i="99"/>
  <c r="BI214" i="99"/>
  <c r="BH214" i="99"/>
  <c r="BG214" i="99"/>
  <c r="BF214" i="99"/>
  <c r="BE214" i="99"/>
  <c r="BD214" i="99"/>
  <c r="BC214" i="99"/>
  <c r="BB214" i="99"/>
  <c r="BA214" i="99"/>
  <c r="AZ214" i="99"/>
  <c r="AY214" i="99"/>
  <c r="AX214" i="99"/>
  <c r="AW214" i="99"/>
  <c r="AV214" i="99"/>
  <c r="AU214" i="99"/>
  <c r="AT214" i="99"/>
  <c r="AS214" i="99"/>
  <c r="AR214" i="99"/>
  <c r="AQ214" i="99"/>
  <c r="AP214" i="99"/>
  <c r="AO214" i="99"/>
  <c r="AN214" i="99"/>
  <c r="AM214" i="99"/>
  <c r="AL214" i="99"/>
  <c r="AK214" i="99"/>
  <c r="AJ214" i="99"/>
  <c r="AI214" i="99"/>
  <c r="AH214" i="99"/>
  <c r="AG214" i="99"/>
  <c r="AF214" i="99"/>
  <c r="AE214" i="99"/>
  <c r="AD214" i="99"/>
  <c r="AC214" i="99"/>
  <c r="AB214" i="99"/>
  <c r="AA214" i="99"/>
  <c r="Z214" i="99"/>
  <c r="Y214" i="99"/>
  <c r="X214" i="99"/>
  <c r="W214" i="99"/>
  <c r="V214" i="99"/>
  <c r="U214" i="99"/>
  <c r="T214" i="99"/>
  <c r="S214" i="99"/>
  <c r="R214" i="99"/>
  <c r="Q214" i="99"/>
  <c r="P214" i="99"/>
  <c r="O214" i="99"/>
  <c r="N214" i="99"/>
  <c r="M214" i="99"/>
  <c r="L214" i="99"/>
  <c r="K214" i="99"/>
  <c r="J214" i="99"/>
  <c r="I214" i="99"/>
  <c r="H214" i="99"/>
  <c r="G214" i="99"/>
  <c r="F214" i="99"/>
  <c r="E214" i="99"/>
  <c r="D214" i="99"/>
  <c r="C214" i="99"/>
  <c r="B214" i="99"/>
  <c r="CB213" i="99"/>
  <c r="CA213" i="99"/>
  <c r="BZ213" i="99"/>
  <c r="BY213" i="99"/>
  <c r="BX213" i="99"/>
  <c r="BW213" i="99"/>
  <c r="BV213" i="99"/>
  <c r="BU213" i="99"/>
  <c r="BT213" i="99"/>
  <c r="BS213" i="99"/>
  <c r="BR213" i="99"/>
  <c r="BQ213" i="99"/>
  <c r="BP213" i="99"/>
  <c r="BO213" i="99"/>
  <c r="BN213" i="99"/>
  <c r="BM213" i="99"/>
  <c r="BL213" i="99"/>
  <c r="BK213" i="99"/>
  <c r="BJ213" i="99"/>
  <c r="BI213" i="99"/>
  <c r="BH213" i="99"/>
  <c r="BG213" i="99"/>
  <c r="BF213" i="99"/>
  <c r="BE213" i="99"/>
  <c r="BD213" i="99"/>
  <c r="BC213" i="99"/>
  <c r="BB213" i="99"/>
  <c r="BA213" i="99"/>
  <c r="AZ213" i="99"/>
  <c r="AY213" i="99"/>
  <c r="AX213" i="99"/>
  <c r="AW213" i="99"/>
  <c r="AV213" i="99"/>
  <c r="AU213" i="99"/>
  <c r="AT213" i="99"/>
  <c r="AS213" i="99"/>
  <c r="AR213" i="99"/>
  <c r="AQ213" i="99"/>
  <c r="AP213" i="99"/>
  <c r="AO213" i="99"/>
  <c r="AN213" i="99"/>
  <c r="AM213" i="99"/>
  <c r="AL213" i="99"/>
  <c r="AK213" i="99"/>
  <c r="AJ213" i="99"/>
  <c r="AI213" i="99"/>
  <c r="AH213" i="99"/>
  <c r="AG213" i="99"/>
  <c r="AF213" i="99"/>
  <c r="AE213" i="99"/>
  <c r="AD213" i="99"/>
  <c r="AC213" i="99"/>
  <c r="AB213" i="99"/>
  <c r="AA213" i="99"/>
  <c r="Z213" i="99"/>
  <c r="Y213" i="99"/>
  <c r="X213" i="99"/>
  <c r="W213" i="99"/>
  <c r="V213" i="99"/>
  <c r="U213" i="99"/>
  <c r="T213" i="99"/>
  <c r="S213" i="99"/>
  <c r="R213" i="99"/>
  <c r="Q213" i="99"/>
  <c r="P213" i="99"/>
  <c r="O213" i="99"/>
  <c r="N213" i="99"/>
  <c r="M213" i="99"/>
  <c r="L213" i="99"/>
  <c r="K213" i="99"/>
  <c r="J213" i="99"/>
  <c r="I213" i="99"/>
  <c r="H213" i="99"/>
  <c r="G213" i="99"/>
  <c r="F213" i="99"/>
  <c r="E213" i="99"/>
  <c r="D213" i="99"/>
  <c r="C213" i="99"/>
  <c r="B213" i="99"/>
  <c r="CB212" i="99"/>
  <c r="CA212" i="99"/>
  <c r="BZ212" i="99"/>
  <c r="BY212" i="99"/>
  <c r="BX212" i="99"/>
  <c r="BW212" i="99"/>
  <c r="BV212" i="99"/>
  <c r="BU212" i="99"/>
  <c r="BT212" i="99"/>
  <c r="BS212" i="99"/>
  <c r="BR212" i="99"/>
  <c r="BQ212" i="99"/>
  <c r="BP212" i="99"/>
  <c r="BO212" i="99"/>
  <c r="BN212" i="99"/>
  <c r="BM212" i="99"/>
  <c r="BL212" i="99"/>
  <c r="BK212" i="99"/>
  <c r="BJ212" i="99"/>
  <c r="BI212" i="99"/>
  <c r="BH212" i="99"/>
  <c r="BG212" i="99"/>
  <c r="BF212" i="99"/>
  <c r="BE212" i="99"/>
  <c r="BD212" i="99"/>
  <c r="BC212" i="99"/>
  <c r="BB212" i="99"/>
  <c r="BA212" i="99"/>
  <c r="AZ212" i="99"/>
  <c r="AY212" i="99"/>
  <c r="AX212" i="99"/>
  <c r="AW212" i="99"/>
  <c r="AV212" i="99"/>
  <c r="AU212" i="99"/>
  <c r="AT212" i="99"/>
  <c r="AS212" i="99"/>
  <c r="AR212" i="99"/>
  <c r="AQ212" i="99"/>
  <c r="AP212" i="99"/>
  <c r="AO212" i="99"/>
  <c r="AN212" i="99"/>
  <c r="AM212" i="99"/>
  <c r="AL212" i="99"/>
  <c r="AK212" i="99"/>
  <c r="AJ212" i="99"/>
  <c r="AI212" i="99"/>
  <c r="AH212" i="99"/>
  <c r="AG212" i="99"/>
  <c r="AF212" i="99"/>
  <c r="AE212" i="99"/>
  <c r="AD212" i="99"/>
  <c r="AC212" i="99"/>
  <c r="AB212" i="99"/>
  <c r="AA212" i="99"/>
  <c r="Z212" i="99"/>
  <c r="Y212" i="99"/>
  <c r="X212" i="99"/>
  <c r="W212" i="99"/>
  <c r="V212" i="99"/>
  <c r="U212" i="99"/>
  <c r="T212" i="99"/>
  <c r="S212" i="99"/>
  <c r="R212" i="99"/>
  <c r="Q212" i="99"/>
  <c r="P212" i="99"/>
  <c r="O212" i="99"/>
  <c r="N212" i="99"/>
  <c r="M212" i="99"/>
  <c r="L212" i="99"/>
  <c r="K212" i="99"/>
  <c r="J212" i="99"/>
  <c r="I212" i="99"/>
  <c r="H212" i="99"/>
  <c r="G212" i="99"/>
  <c r="F212" i="99"/>
  <c r="E212" i="99"/>
  <c r="D212" i="99"/>
  <c r="C212" i="99"/>
  <c r="B212" i="99"/>
  <c r="CB211" i="99"/>
  <c r="CA211" i="99"/>
  <c r="BZ211" i="99"/>
  <c r="BY211" i="99"/>
  <c r="BX211" i="99"/>
  <c r="BW211" i="99"/>
  <c r="BV211" i="99"/>
  <c r="BU211" i="99"/>
  <c r="BT211" i="99"/>
  <c r="BS211" i="99"/>
  <c r="BR211" i="99"/>
  <c r="BQ211" i="99"/>
  <c r="BP211" i="99"/>
  <c r="BO211" i="99"/>
  <c r="BN211" i="99"/>
  <c r="BM211" i="99"/>
  <c r="BL211" i="99"/>
  <c r="BK211" i="99"/>
  <c r="BJ211" i="99"/>
  <c r="BI211" i="99"/>
  <c r="BH211" i="99"/>
  <c r="BG211" i="99"/>
  <c r="BF211" i="99"/>
  <c r="BE211" i="99"/>
  <c r="BD211" i="99"/>
  <c r="BC211" i="99"/>
  <c r="BB211" i="99"/>
  <c r="BA211" i="99"/>
  <c r="AZ211" i="99"/>
  <c r="AY211" i="99"/>
  <c r="AX211" i="99"/>
  <c r="AW211" i="99"/>
  <c r="AV211" i="99"/>
  <c r="AU211" i="99"/>
  <c r="AT211" i="99"/>
  <c r="AS211" i="99"/>
  <c r="AR211" i="99"/>
  <c r="AQ211" i="99"/>
  <c r="AP211" i="99"/>
  <c r="AO211" i="99"/>
  <c r="AN211" i="99"/>
  <c r="AM211" i="99"/>
  <c r="AL211" i="99"/>
  <c r="AK211" i="99"/>
  <c r="AJ211" i="99"/>
  <c r="AI211" i="99"/>
  <c r="AH211" i="99"/>
  <c r="AG211" i="99"/>
  <c r="AF211" i="99"/>
  <c r="AE211" i="99"/>
  <c r="AD211" i="99"/>
  <c r="AC211" i="99"/>
  <c r="AB211" i="99"/>
  <c r="AA211" i="99"/>
  <c r="Z211" i="99"/>
  <c r="Y211" i="99"/>
  <c r="X211" i="99"/>
  <c r="W211" i="99"/>
  <c r="V211" i="99"/>
  <c r="U211" i="99"/>
  <c r="T211" i="99"/>
  <c r="S211" i="99"/>
  <c r="R211" i="99"/>
  <c r="Q211" i="99"/>
  <c r="P211" i="99"/>
  <c r="O211" i="99"/>
  <c r="N211" i="99"/>
  <c r="M211" i="99"/>
  <c r="L211" i="99"/>
  <c r="K211" i="99"/>
  <c r="J211" i="99"/>
  <c r="I211" i="99"/>
  <c r="H211" i="99"/>
  <c r="G211" i="99"/>
  <c r="F211" i="99"/>
  <c r="E211" i="99"/>
  <c r="D211" i="99"/>
  <c r="C211" i="99"/>
  <c r="B211" i="99"/>
  <c r="CB210" i="99"/>
  <c r="CA210" i="99"/>
  <c r="BZ210" i="99"/>
  <c r="BY210" i="99"/>
  <c r="BX210" i="99"/>
  <c r="BW210" i="99"/>
  <c r="BV210" i="99"/>
  <c r="BU210" i="99"/>
  <c r="BT210" i="99"/>
  <c r="BS210" i="99"/>
  <c r="BR210" i="99"/>
  <c r="BQ210" i="99"/>
  <c r="BP210" i="99"/>
  <c r="BO210" i="99"/>
  <c r="BN210" i="99"/>
  <c r="BM210" i="99"/>
  <c r="BL210" i="99"/>
  <c r="BK210" i="99"/>
  <c r="BJ210" i="99"/>
  <c r="BI210" i="99"/>
  <c r="BH210" i="99"/>
  <c r="BG210" i="99"/>
  <c r="BF210" i="99"/>
  <c r="BE210" i="99"/>
  <c r="BD210" i="99"/>
  <c r="BC210" i="99"/>
  <c r="BB210" i="99"/>
  <c r="BA210" i="99"/>
  <c r="AZ210" i="99"/>
  <c r="AY210" i="99"/>
  <c r="AX210" i="99"/>
  <c r="AW210" i="99"/>
  <c r="AV210" i="99"/>
  <c r="AU210" i="99"/>
  <c r="AT210" i="99"/>
  <c r="AS210" i="99"/>
  <c r="AR210" i="99"/>
  <c r="AQ210" i="99"/>
  <c r="AP210" i="99"/>
  <c r="AO210" i="99"/>
  <c r="AN210" i="99"/>
  <c r="AM210" i="99"/>
  <c r="AL210" i="99"/>
  <c r="AK210" i="99"/>
  <c r="AJ210" i="99"/>
  <c r="AI210" i="99"/>
  <c r="AH210" i="99"/>
  <c r="AG210" i="99"/>
  <c r="AF210" i="99"/>
  <c r="AE210" i="99"/>
  <c r="AD210" i="99"/>
  <c r="AC210" i="99"/>
  <c r="AB210" i="99"/>
  <c r="AA210" i="99"/>
  <c r="Z210" i="99"/>
  <c r="Y210" i="99"/>
  <c r="X210" i="99"/>
  <c r="W210" i="99"/>
  <c r="V210" i="99"/>
  <c r="U210" i="99"/>
  <c r="T210" i="99"/>
  <c r="S210" i="99"/>
  <c r="R210" i="99"/>
  <c r="Q210" i="99"/>
  <c r="P210" i="99"/>
  <c r="O210" i="99"/>
  <c r="N210" i="99"/>
  <c r="M210" i="99"/>
  <c r="L210" i="99"/>
  <c r="K210" i="99"/>
  <c r="J210" i="99"/>
  <c r="I210" i="99"/>
  <c r="H210" i="99"/>
  <c r="G210" i="99"/>
  <c r="F210" i="99"/>
  <c r="E210" i="99"/>
  <c r="D210" i="99"/>
  <c r="C210" i="99"/>
  <c r="B210" i="99"/>
  <c r="CB209" i="99"/>
  <c r="CA209" i="99"/>
  <c r="BZ209" i="99"/>
  <c r="BY209" i="99"/>
  <c r="BX209" i="99"/>
  <c r="BW209" i="99"/>
  <c r="BV209" i="99"/>
  <c r="BU209" i="99"/>
  <c r="BT209" i="99"/>
  <c r="BS209" i="99"/>
  <c r="BR209" i="99"/>
  <c r="BQ209" i="99"/>
  <c r="BP209" i="99"/>
  <c r="BO209" i="99"/>
  <c r="BN209" i="99"/>
  <c r="BM209" i="99"/>
  <c r="BL209" i="99"/>
  <c r="BK209" i="99"/>
  <c r="BJ209" i="99"/>
  <c r="BI209" i="99"/>
  <c r="BH209" i="99"/>
  <c r="BG209" i="99"/>
  <c r="BF209" i="99"/>
  <c r="BE209" i="99"/>
  <c r="BD209" i="99"/>
  <c r="BC209" i="99"/>
  <c r="BB209" i="99"/>
  <c r="BA209" i="99"/>
  <c r="AZ209" i="99"/>
  <c r="AY209" i="99"/>
  <c r="AX209" i="99"/>
  <c r="AW209" i="99"/>
  <c r="AV209" i="99"/>
  <c r="AU209" i="99"/>
  <c r="AT209" i="99"/>
  <c r="AS209" i="99"/>
  <c r="AR209" i="99"/>
  <c r="AQ209" i="99"/>
  <c r="AP209" i="99"/>
  <c r="AO209" i="99"/>
  <c r="AN209" i="99"/>
  <c r="AM209" i="99"/>
  <c r="AL209" i="99"/>
  <c r="AK209" i="99"/>
  <c r="AJ209" i="99"/>
  <c r="AI209" i="99"/>
  <c r="AH209" i="99"/>
  <c r="AG209" i="99"/>
  <c r="AF209" i="99"/>
  <c r="AE209" i="99"/>
  <c r="AD209" i="99"/>
  <c r="AC209" i="99"/>
  <c r="AB209" i="99"/>
  <c r="AA209" i="99"/>
  <c r="Z209" i="99"/>
  <c r="Y209" i="99"/>
  <c r="X209" i="99"/>
  <c r="W209" i="99"/>
  <c r="V209" i="99"/>
  <c r="U209" i="99"/>
  <c r="T209" i="99"/>
  <c r="S209" i="99"/>
  <c r="R209" i="99"/>
  <c r="Q209" i="99"/>
  <c r="P209" i="99"/>
  <c r="O209" i="99"/>
  <c r="N209" i="99"/>
  <c r="M209" i="99"/>
  <c r="L209" i="99"/>
  <c r="K209" i="99"/>
  <c r="J209" i="99"/>
  <c r="I209" i="99"/>
  <c r="H209" i="99"/>
  <c r="G209" i="99"/>
  <c r="F209" i="99"/>
  <c r="E209" i="99"/>
  <c r="D209" i="99"/>
  <c r="C209" i="99"/>
  <c r="B209" i="99"/>
  <c r="CB208" i="99"/>
  <c r="CA208" i="99"/>
  <c r="BZ208" i="99"/>
  <c r="BY208" i="99"/>
  <c r="BX208" i="99"/>
  <c r="BW208" i="99"/>
  <c r="BV208" i="99"/>
  <c r="BU208" i="99"/>
  <c r="BT208" i="99"/>
  <c r="BS208" i="99"/>
  <c r="BR208" i="99"/>
  <c r="BQ208" i="99"/>
  <c r="BP208" i="99"/>
  <c r="BO208" i="99"/>
  <c r="BN208" i="99"/>
  <c r="BM208" i="99"/>
  <c r="BL208" i="99"/>
  <c r="BK208" i="99"/>
  <c r="BJ208" i="99"/>
  <c r="BI208" i="99"/>
  <c r="BH208" i="99"/>
  <c r="BG208" i="99"/>
  <c r="BF208" i="99"/>
  <c r="BE208" i="99"/>
  <c r="BD208" i="99"/>
  <c r="BC208" i="99"/>
  <c r="BB208" i="99"/>
  <c r="BA208" i="99"/>
  <c r="AZ208" i="99"/>
  <c r="AY208" i="99"/>
  <c r="AX208" i="99"/>
  <c r="AW208" i="99"/>
  <c r="AV208" i="99"/>
  <c r="AU208" i="99"/>
  <c r="AT208" i="99"/>
  <c r="AS208" i="99"/>
  <c r="AR208" i="99"/>
  <c r="AQ208" i="99"/>
  <c r="AP208" i="99"/>
  <c r="AO208" i="99"/>
  <c r="AN208" i="99"/>
  <c r="AM208" i="99"/>
  <c r="AL208" i="99"/>
  <c r="AK208" i="99"/>
  <c r="AJ208" i="99"/>
  <c r="AI208" i="99"/>
  <c r="AH208" i="99"/>
  <c r="AG208" i="99"/>
  <c r="AF208" i="99"/>
  <c r="AE208" i="99"/>
  <c r="AD208" i="99"/>
  <c r="AC208" i="99"/>
  <c r="AB208" i="99"/>
  <c r="AA208" i="99"/>
  <c r="Z208" i="99"/>
  <c r="Y208" i="99"/>
  <c r="X208" i="99"/>
  <c r="W208" i="99"/>
  <c r="V208" i="99"/>
  <c r="U208" i="99"/>
  <c r="T208" i="99"/>
  <c r="S208" i="99"/>
  <c r="R208" i="99"/>
  <c r="Q208" i="99"/>
  <c r="P208" i="99"/>
  <c r="O208" i="99"/>
  <c r="N208" i="99"/>
  <c r="M208" i="99"/>
  <c r="L208" i="99"/>
  <c r="K208" i="99"/>
  <c r="J208" i="99"/>
  <c r="I208" i="99"/>
  <c r="H208" i="99"/>
  <c r="G208" i="99"/>
  <c r="F208" i="99"/>
  <c r="E208" i="99"/>
  <c r="D208" i="99"/>
  <c r="C208" i="99"/>
  <c r="B208" i="99"/>
  <c r="CB207" i="99"/>
  <c r="CA207" i="99"/>
  <c r="BZ207" i="99"/>
  <c r="BY207" i="99"/>
  <c r="BX207" i="99"/>
  <c r="BW207" i="99"/>
  <c r="BV207" i="99"/>
  <c r="BU207" i="99"/>
  <c r="BT207" i="99"/>
  <c r="BS207" i="99"/>
  <c r="BR207" i="99"/>
  <c r="BQ207" i="99"/>
  <c r="BP207" i="99"/>
  <c r="BO207" i="99"/>
  <c r="BN207" i="99"/>
  <c r="BM207" i="99"/>
  <c r="BL207" i="99"/>
  <c r="BK207" i="99"/>
  <c r="BJ207" i="99"/>
  <c r="BI207" i="99"/>
  <c r="BH207" i="99"/>
  <c r="BG207" i="99"/>
  <c r="BF207" i="99"/>
  <c r="BE207" i="99"/>
  <c r="BD207" i="99"/>
  <c r="BC207" i="99"/>
  <c r="BB207" i="99"/>
  <c r="BA207" i="99"/>
  <c r="AZ207" i="99"/>
  <c r="AY207" i="99"/>
  <c r="AX207" i="99"/>
  <c r="AW207" i="99"/>
  <c r="AV207" i="99"/>
  <c r="AU207" i="99"/>
  <c r="AT207" i="99"/>
  <c r="AS207" i="99"/>
  <c r="AR207" i="99"/>
  <c r="AQ207" i="99"/>
  <c r="AP207" i="99"/>
  <c r="AO207" i="99"/>
  <c r="AN207" i="99"/>
  <c r="AM207" i="99"/>
  <c r="AL207" i="99"/>
  <c r="AK207" i="99"/>
  <c r="AJ207" i="99"/>
  <c r="AI207" i="99"/>
  <c r="AH207" i="99"/>
  <c r="AG207" i="99"/>
  <c r="AF207" i="99"/>
  <c r="AE207" i="99"/>
  <c r="AD207" i="99"/>
  <c r="AC207" i="99"/>
  <c r="AB207" i="99"/>
  <c r="AA207" i="99"/>
  <c r="Z207" i="99"/>
  <c r="Y207" i="99"/>
  <c r="X207" i="99"/>
  <c r="W207" i="99"/>
  <c r="V207" i="99"/>
  <c r="U207" i="99"/>
  <c r="T207" i="99"/>
  <c r="S207" i="99"/>
  <c r="R207" i="99"/>
  <c r="Q207" i="99"/>
  <c r="P207" i="99"/>
  <c r="O207" i="99"/>
  <c r="N207" i="99"/>
  <c r="M207" i="99"/>
  <c r="L207" i="99"/>
  <c r="K207" i="99"/>
  <c r="J207" i="99"/>
  <c r="I207" i="99"/>
  <c r="H207" i="99"/>
  <c r="G207" i="99"/>
  <c r="F207" i="99"/>
  <c r="E207" i="99"/>
  <c r="D207" i="99"/>
  <c r="C207" i="99"/>
  <c r="B207" i="99"/>
  <c r="CB206" i="99"/>
  <c r="CA206" i="99"/>
  <c r="BZ206" i="99"/>
  <c r="BY206" i="99"/>
  <c r="BX206" i="99"/>
  <c r="BW206" i="99"/>
  <c r="BV206" i="99"/>
  <c r="BU206" i="99"/>
  <c r="BT206" i="99"/>
  <c r="BS206" i="99"/>
  <c r="BR206" i="99"/>
  <c r="BQ206" i="99"/>
  <c r="BP206" i="99"/>
  <c r="BO206" i="99"/>
  <c r="BN206" i="99"/>
  <c r="BM206" i="99"/>
  <c r="BL206" i="99"/>
  <c r="BK206" i="99"/>
  <c r="BJ206" i="99"/>
  <c r="BI206" i="99"/>
  <c r="BH206" i="99"/>
  <c r="BG206" i="99"/>
  <c r="BF206" i="99"/>
  <c r="BE206" i="99"/>
  <c r="BD206" i="99"/>
  <c r="BC206" i="99"/>
  <c r="BB206" i="99"/>
  <c r="BA206" i="99"/>
  <c r="AZ206" i="99"/>
  <c r="AY206" i="99"/>
  <c r="AX206" i="99"/>
  <c r="AW206" i="99"/>
  <c r="AV206" i="99"/>
  <c r="AU206" i="99"/>
  <c r="AT206" i="99"/>
  <c r="AS206" i="99"/>
  <c r="AR206" i="99"/>
  <c r="AQ206" i="99"/>
  <c r="AP206" i="99"/>
  <c r="AO206" i="99"/>
  <c r="AN206" i="99"/>
  <c r="AM206" i="99"/>
  <c r="AL206" i="99"/>
  <c r="AK206" i="99"/>
  <c r="AJ206" i="99"/>
  <c r="AI206" i="99"/>
  <c r="AH206" i="99"/>
  <c r="AG206" i="99"/>
  <c r="AF206" i="99"/>
  <c r="AE206" i="99"/>
  <c r="AD206" i="99"/>
  <c r="AC206" i="99"/>
  <c r="AB206" i="99"/>
  <c r="AA206" i="99"/>
  <c r="Z206" i="99"/>
  <c r="Y206" i="99"/>
  <c r="X206" i="99"/>
  <c r="W206" i="99"/>
  <c r="V206" i="99"/>
  <c r="U206" i="99"/>
  <c r="T206" i="99"/>
  <c r="S206" i="99"/>
  <c r="R206" i="99"/>
  <c r="Q206" i="99"/>
  <c r="P206" i="99"/>
  <c r="O206" i="99"/>
  <c r="N206" i="99"/>
  <c r="M206" i="99"/>
  <c r="L206" i="99"/>
  <c r="K206" i="99"/>
  <c r="J206" i="99"/>
  <c r="I206" i="99"/>
  <c r="H206" i="99"/>
  <c r="G206" i="99"/>
  <c r="F206" i="99"/>
  <c r="E206" i="99"/>
  <c r="D206" i="99"/>
  <c r="C206" i="99"/>
  <c r="B206" i="99"/>
  <c r="CB205" i="99"/>
  <c r="CA205" i="99"/>
  <c r="BZ205" i="99"/>
  <c r="BY205" i="99"/>
  <c r="BX205" i="99"/>
  <c r="BW205" i="99"/>
  <c r="BV205" i="99"/>
  <c r="BU205" i="99"/>
  <c r="BT205" i="99"/>
  <c r="BS205" i="99"/>
  <c r="BR205" i="99"/>
  <c r="BQ205" i="99"/>
  <c r="BP205" i="99"/>
  <c r="BO205" i="99"/>
  <c r="BN205" i="99"/>
  <c r="BM205" i="99"/>
  <c r="BL205" i="99"/>
  <c r="BK205" i="99"/>
  <c r="BJ205" i="99"/>
  <c r="BI205" i="99"/>
  <c r="BH205" i="99"/>
  <c r="BG205" i="99"/>
  <c r="BF205" i="99"/>
  <c r="BE205" i="99"/>
  <c r="BD205" i="99"/>
  <c r="BC205" i="99"/>
  <c r="BB205" i="99"/>
  <c r="BA205" i="99"/>
  <c r="AZ205" i="99"/>
  <c r="AY205" i="99"/>
  <c r="AX205" i="99"/>
  <c r="AW205" i="99"/>
  <c r="AV205" i="99"/>
  <c r="AU205" i="99"/>
  <c r="AT205" i="99"/>
  <c r="AS205" i="99"/>
  <c r="AR205" i="99"/>
  <c r="AQ205" i="99"/>
  <c r="AP205" i="99"/>
  <c r="AO205" i="99"/>
  <c r="AN205" i="99"/>
  <c r="AM205" i="99"/>
  <c r="AL205" i="99"/>
  <c r="AK205" i="99"/>
  <c r="AJ205" i="99"/>
  <c r="AI205" i="99"/>
  <c r="AH205" i="99"/>
  <c r="AG205" i="99"/>
  <c r="AF205" i="99"/>
  <c r="AE205" i="99"/>
  <c r="AD205" i="99"/>
  <c r="AC205" i="99"/>
  <c r="AB205" i="99"/>
  <c r="AA205" i="99"/>
  <c r="Z205" i="99"/>
  <c r="Y205" i="99"/>
  <c r="X205" i="99"/>
  <c r="W205" i="99"/>
  <c r="V205" i="99"/>
  <c r="U205" i="99"/>
  <c r="T205" i="99"/>
  <c r="S205" i="99"/>
  <c r="R205" i="99"/>
  <c r="Q205" i="99"/>
  <c r="P205" i="99"/>
  <c r="O205" i="99"/>
  <c r="N205" i="99"/>
  <c r="M205" i="99"/>
  <c r="L205" i="99"/>
  <c r="K205" i="99"/>
  <c r="J205" i="99"/>
  <c r="I205" i="99"/>
  <c r="H205" i="99"/>
  <c r="G205" i="99"/>
  <c r="F205" i="99"/>
  <c r="E205" i="99"/>
  <c r="D205" i="99"/>
  <c r="C205" i="99"/>
  <c r="B205" i="99"/>
  <c r="CB204" i="99"/>
  <c r="CA204" i="99"/>
  <c r="BZ204" i="99"/>
  <c r="BY204" i="99"/>
  <c r="BX204" i="99"/>
  <c r="BW204" i="99"/>
  <c r="BV204" i="99"/>
  <c r="BU204" i="99"/>
  <c r="BT204" i="99"/>
  <c r="BS204" i="99"/>
  <c r="BR204" i="99"/>
  <c r="BQ204" i="99"/>
  <c r="BP204" i="99"/>
  <c r="BO204" i="99"/>
  <c r="BN204" i="99"/>
  <c r="BM204" i="99"/>
  <c r="BL204" i="99"/>
  <c r="BK204" i="99"/>
  <c r="BJ204" i="99"/>
  <c r="BI204" i="99"/>
  <c r="BH204" i="99"/>
  <c r="BG204" i="99"/>
  <c r="BF204" i="99"/>
  <c r="BE204" i="99"/>
  <c r="BD204" i="99"/>
  <c r="BC204" i="99"/>
  <c r="BB204" i="99"/>
  <c r="BA204" i="99"/>
  <c r="AZ204" i="99"/>
  <c r="AY204" i="99"/>
  <c r="AX204" i="99"/>
  <c r="AW204" i="99"/>
  <c r="AV204" i="99"/>
  <c r="AU204" i="99"/>
  <c r="AT204" i="99"/>
  <c r="AS204" i="99"/>
  <c r="AR204" i="99"/>
  <c r="AQ204" i="99"/>
  <c r="AP204" i="99"/>
  <c r="AO204" i="99"/>
  <c r="AN204" i="99"/>
  <c r="AM204" i="99"/>
  <c r="AL204" i="99"/>
  <c r="AK204" i="99"/>
  <c r="AJ204" i="99"/>
  <c r="AI204" i="99"/>
  <c r="AH204" i="99"/>
  <c r="AG204" i="99"/>
  <c r="AF204" i="99"/>
  <c r="AE204" i="99"/>
  <c r="AD204" i="99"/>
  <c r="AC204" i="99"/>
  <c r="AB204" i="99"/>
  <c r="AA204" i="99"/>
  <c r="Z204" i="99"/>
  <c r="Y204" i="99"/>
  <c r="X204" i="99"/>
  <c r="W204" i="99"/>
  <c r="V204" i="99"/>
  <c r="U204" i="99"/>
  <c r="T204" i="99"/>
  <c r="S204" i="99"/>
  <c r="R204" i="99"/>
  <c r="Q204" i="99"/>
  <c r="P204" i="99"/>
  <c r="O204" i="99"/>
  <c r="N204" i="99"/>
  <c r="M204" i="99"/>
  <c r="L204" i="99"/>
  <c r="K204" i="99"/>
  <c r="J204" i="99"/>
  <c r="I204" i="99"/>
  <c r="H204" i="99"/>
  <c r="G204" i="99"/>
  <c r="F204" i="99"/>
  <c r="E204" i="99"/>
  <c r="D204" i="99"/>
  <c r="C204" i="99"/>
  <c r="B204" i="99"/>
  <c r="CB203" i="99"/>
  <c r="CA203" i="99"/>
  <c r="BZ203" i="99"/>
  <c r="BY203" i="99"/>
  <c r="BX203" i="99"/>
  <c r="BW203" i="99"/>
  <c r="BV203" i="99"/>
  <c r="BU203" i="99"/>
  <c r="BT203" i="99"/>
  <c r="BS203" i="99"/>
  <c r="BR203" i="99"/>
  <c r="BQ203" i="99"/>
  <c r="BP203" i="99"/>
  <c r="BO203" i="99"/>
  <c r="BN203" i="99"/>
  <c r="BM203" i="99"/>
  <c r="BL203" i="99"/>
  <c r="BK203" i="99"/>
  <c r="BJ203" i="99"/>
  <c r="BI203" i="99"/>
  <c r="BH203" i="99"/>
  <c r="BG203" i="99"/>
  <c r="BF203" i="99"/>
  <c r="BE203" i="99"/>
  <c r="BD203" i="99"/>
  <c r="BC203" i="99"/>
  <c r="BB203" i="99"/>
  <c r="BA203" i="99"/>
  <c r="AZ203" i="99"/>
  <c r="AY203" i="99"/>
  <c r="AX203" i="99"/>
  <c r="AW203" i="99"/>
  <c r="AV203" i="99"/>
  <c r="AU203" i="99"/>
  <c r="AT203" i="99"/>
  <c r="AS203" i="99"/>
  <c r="AR203" i="99"/>
  <c r="AQ203" i="99"/>
  <c r="AP203" i="99"/>
  <c r="AO203" i="99"/>
  <c r="AN203" i="99"/>
  <c r="AM203" i="99"/>
  <c r="AL203" i="99"/>
  <c r="AK203" i="99"/>
  <c r="AJ203" i="99"/>
  <c r="AI203" i="99"/>
  <c r="AH203" i="99"/>
  <c r="AG203" i="99"/>
  <c r="AF203" i="99"/>
  <c r="AE203" i="99"/>
  <c r="AD203" i="99"/>
  <c r="AC203" i="99"/>
  <c r="AB203" i="99"/>
  <c r="AA203" i="99"/>
  <c r="Z203" i="99"/>
  <c r="Y203" i="99"/>
  <c r="X203" i="99"/>
  <c r="W203" i="99"/>
  <c r="V203" i="99"/>
  <c r="U203" i="99"/>
  <c r="T203" i="99"/>
  <c r="S203" i="99"/>
  <c r="R203" i="99"/>
  <c r="Q203" i="99"/>
  <c r="P203" i="99"/>
  <c r="O203" i="99"/>
  <c r="N203" i="99"/>
  <c r="M203" i="99"/>
  <c r="L203" i="99"/>
  <c r="K203" i="99"/>
  <c r="J203" i="99"/>
  <c r="I203" i="99"/>
  <c r="H203" i="99"/>
  <c r="G203" i="99"/>
  <c r="F203" i="99"/>
  <c r="E203" i="99"/>
  <c r="D203" i="99"/>
  <c r="C203" i="99"/>
  <c r="B203" i="99"/>
  <c r="CB202" i="99"/>
  <c r="CA202" i="99"/>
  <c r="BZ202" i="99"/>
  <c r="BY202" i="99"/>
  <c r="BX202" i="99"/>
  <c r="BW202" i="99"/>
  <c r="BV202" i="99"/>
  <c r="BU202" i="99"/>
  <c r="BT202" i="99"/>
  <c r="BS202" i="99"/>
  <c r="BR202" i="99"/>
  <c r="BQ202" i="99"/>
  <c r="BP202" i="99"/>
  <c r="BO202" i="99"/>
  <c r="BN202" i="99"/>
  <c r="BM202" i="99"/>
  <c r="BL202" i="99"/>
  <c r="BK202" i="99"/>
  <c r="BJ202" i="99"/>
  <c r="BI202" i="99"/>
  <c r="BH202" i="99"/>
  <c r="BG202" i="99"/>
  <c r="BF202" i="99"/>
  <c r="BE202" i="99"/>
  <c r="BD202" i="99"/>
  <c r="BC202" i="99"/>
  <c r="BB202" i="99"/>
  <c r="BA202" i="99"/>
  <c r="AZ202" i="99"/>
  <c r="AY202" i="99"/>
  <c r="AX202" i="99"/>
  <c r="AW202" i="99"/>
  <c r="AV202" i="99"/>
  <c r="AU202" i="99"/>
  <c r="AT202" i="99"/>
  <c r="AS202" i="99"/>
  <c r="AR202" i="99"/>
  <c r="AQ202" i="99"/>
  <c r="AP202" i="99"/>
  <c r="AO202" i="99"/>
  <c r="AN202" i="99"/>
  <c r="AM202" i="99"/>
  <c r="AL202" i="99"/>
  <c r="AK202" i="99"/>
  <c r="AJ202" i="99"/>
  <c r="AI202" i="99"/>
  <c r="AH202" i="99"/>
  <c r="AG202" i="99"/>
  <c r="AF202" i="99"/>
  <c r="AE202" i="99"/>
  <c r="AD202" i="99"/>
  <c r="AC202" i="99"/>
  <c r="AB202" i="99"/>
  <c r="AA202" i="99"/>
  <c r="Z202" i="99"/>
  <c r="Y202" i="99"/>
  <c r="X202" i="99"/>
  <c r="W202" i="99"/>
  <c r="V202" i="99"/>
  <c r="U202" i="99"/>
  <c r="T202" i="99"/>
  <c r="S202" i="99"/>
  <c r="R202" i="99"/>
  <c r="Q202" i="99"/>
  <c r="P202" i="99"/>
  <c r="O202" i="99"/>
  <c r="N202" i="99"/>
  <c r="M202" i="99"/>
  <c r="L202" i="99"/>
  <c r="K202" i="99"/>
  <c r="J202" i="99"/>
  <c r="I202" i="99"/>
  <c r="H202" i="99"/>
  <c r="G202" i="99"/>
  <c r="F202" i="99"/>
  <c r="E202" i="99"/>
  <c r="D202" i="99"/>
  <c r="C202" i="99"/>
  <c r="B202" i="99"/>
  <c r="CB201" i="99"/>
  <c r="CA201" i="99"/>
  <c r="BZ201" i="99"/>
  <c r="BY201" i="99"/>
  <c r="BX201" i="99"/>
  <c r="BW201" i="99"/>
  <c r="BV201" i="99"/>
  <c r="BU201" i="99"/>
  <c r="BT201" i="99"/>
  <c r="BS201" i="99"/>
  <c r="BR201" i="99"/>
  <c r="BQ201" i="99"/>
  <c r="BP201" i="99"/>
  <c r="BO201" i="99"/>
  <c r="BN201" i="99"/>
  <c r="BM201" i="99"/>
  <c r="BL201" i="99"/>
  <c r="BK201" i="99"/>
  <c r="BJ201" i="99"/>
  <c r="BI201" i="99"/>
  <c r="BH201" i="99"/>
  <c r="BG201" i="99"/>
  <c r="BF201" i="99"/>
  <c r="BE201" i="99"/>
  <c r="BD201" i="99"/>
  <c r="BC201" i="99"/>
  <c r="BB201" i="99"/>
  <c r="BA201" i="99"/>
  <c r="AZ201" i="99"/>
  <c r="AY201" i="99"/>
  <c r="AX201" i="99"/>
  <c r="AW201" i="99"/>
  <c r="AV201" i="99"/>
  <c r="AU201" i="99"/>
  <c r="AT201" i="99"/>
  <c r="AS201" i="99"/>
  <c r="AR201" i="99"/>
  <c r="AQ201" i="99"/>
  <c r="AP201" i="99"/>
  <c r="AO201" i="99"/>
  <c r="AN201" i="99"/>
  <c r="AM201" i="99"/>
  <c r="AL201" i="99"/>
  <c r="AK201" i="99"/>
  <c r="AJ201" i="99"/>
  <c r="AI201" i="99"/>
  <c r="AH201" i="99"/>
  <c r="AG201" i="99"/>
  <c r="AF201" i="99"/>
  <c r="AE201" i="99"/>
  <c r="AD201" i="99"/>
  <c r="AC201" i="99"/>
  <c r="AB201" i="99"/>
  <c r="AA201" i="99"/>
  <c r="Z201" i="99"/>
  <c r="Y201" i="99"/>
  <c r="X201" i="99"/>
  <c r="W201" i="99"/>
  <c r="V201" i="99"/>
  <c r="U201" i="99"/>
  <c r="T201" i="99"/>
  <c r="S201" i="99"/>
  <c r="R201" i="99"/>
  <c r="Q201" i="99"/>
  <c r="P201" i="99"/>
  <c r="O201" i="99"/>
  <c r="N201" i="99"/>
  <c r="M201" i="99"/>
  <c r="L201" i="99"/>
  <c r="K201" i="99"/>
  <c r="J201" i="99"/>
  <c r="I201" i="99"/>
  <c r="H201" i="99"/>
  <c r="G201" i="99"/>
  <c r="F201" i="99"/>
  <c r="E201" i="99"/>
  <c r="D201" i="99"/>
  <c r="C201" i="99"/>
  <c r="B201" i="99"/>
  <c r="CB200" i="99"/>
  <c r="CA200" i="99"/>
  <c r="BZ200" i="99"/>
  <c r="BY200" i="99"/>
  <c r="BX200" i="99"/>
  <c r="BW200" i="99"/>
  <c r="BV200" i="99"/>
  <c r="BU200" i="99"/>
  <c r="BT200" i="99"/>
  <c r="BS200" i="99"/>
  <c r="BR200" i="99"/>
  <c r="BQ200" i="99"/>
  <c r="BP200" i="99"/>
  <c r="BO200" i="99"/>
  <c r="BN200" i="99"/>
  <c r="BM200" i="99"/>
  <c r="BL200" i="99"/>
  <c r="BK200" i="99"/>
  <c r="BJ200" i="99"/>
  <c r="BI200" i="99"/>
  <c r="BH200" i="99"/>
  <c r="BG200" i="99"/>
  <c r="BF200" i="99"/>
  <c r="BE200" i="99"/>
  <c r="BD200" i="99"/>
  <c r="BC200" i="99"/>
  <c r="BB200" i="99"/>
  <c r="BA200" i="99"/>
  <c r="AZ200" i="99"/>
  <c r="AY200" i="99"/>
  <c r="AX200" i="99"/>
  <c r="AW200" i="99"/>
  <c r="AV200" i="99"/>
  <c r="AU200" i="99"/>
  <c r="AT200" i="99"/>
  <c r="AS200" i="99"/>
  <c r="AR200" i="99"/>
  <c r="AQ200" i="99"/>
  <c r="AP200" i="99"/>
  <c r="AO200" i="99"/>
  <c r="AN200" i="99"/>
  <c r="AM200" i="99"/>
  <c r="AL200" i="99"/>
  <c r="AK200" i="99"/>
  <c r="AJ200" i="99"/>
  <c r="AI200" i="99"/>
  <c r="AH200" i="99"/>
  <c r="AG200" i="99"/>
  <c r="AF200" i="99"/>
  <c r="AE200" i="99"/>
  <c r="AD200" i="99"/>
  <c r="AC200" i="99"/>
  <c r="AB200" i="99"/>
  <c r="AA200" i="99"/>
  <c r="Z200" i="99"/>
  <c r="Y200" i="99"/>
  <c r="X200" i="99"/>
  <c r="W200" i="99"/>
  <c r="V200" i="99"/>
  <c r="U200" i="99"/>
  <c r="T200" i="99"/>
  <c r="S200" i="99"/>
  <c r="R200" i="99"/>
  <c r="Q200" i="99"/>
  <c r="P200" i="99"/>
  <c r="O200" i="99"/>
  <c r="N200" i="99"/>
  <c r="M200" i="99"/>
  <c r="L200" i="99"/>
  <c r="K200" i="99"/>
  <c r="J200" i="99"/>
  <c r="I200" i="99"/>
  <c r="H200" i="99"/>
  <c r="G200" i="99"/>
  <c r="F200" i="99"/>
  <c r="E200" i="99"/>
  <c r="D200" i="99"/>
  <c r="C200" i="99"/>
  <c r="B200" i="99"/>
  <c r="CB199" i="99"/>
  <c r="CA199" i="99"/>
  <c r="BZ199" i="99"/>
  <c r="BY199" i="99"/>
  <c r="BX199" i="99"/>
  <c r="BW199" i="99"/>
  <c r="BV199" i="99"/>
  <c r="BU199" i="99"/>
  <c r="BT199" i="99"/>
  <c r="BS199" i="99"/>
  <c r="BR199" i="99"/>
  <c r="BQ199" i="99"/>
  <c r="BP199" i="99"/>
  <c r="BO199" i="99"/>
  <c r="BN199" i="99"/>
  <c r="BM199" i="99"/>
  <c r="BL199" i="99"/>
  <c r="BK199" i="99"/>
  <c r="BJ199" i="99"/>
  <c r="BI199" i="99"/>
  <c r="BH199" i="99"/>
  <c r="BG199" i="99"/>
  <c r="BF199" i="99"/>
  <c r="BE199" i="99"/>
  <c r="BD199" i="99"/>
  <c r="BC199" i="99"/>
  <c r="BB199" i="99"/>
  <c r="BA199" i="99"/>
  <c r="AZ199" i="99"/>
  <c r="AY199" i="99"/>
  <c r="AX199" i="99"/>
  <c r="AW199" i="99"/>
  <c r="AV199" i="99"/>
  <c r="AU199" i="99"/>
  <c r="AT199" i="99"/>
  <c r="AS199" i="99"/>
  <c r="AR199" i="99"/>
  <c r="AQ199" i="99"/>
  <c r="AP199" i="99"/>
  <c r="AO199" i="99"/>
  <c r="AN199" i="99"/>
  <c r="AM199" i="99"/>
  <c r="AL199" i="99"/>
  <c r="AK199" i="99"/>
  <c r="AJ199" i="99"/>
  <c r="AI199" i="99"/>
  <c r="AH199" i="99"/>
  <c r="AG199" i="99"/>
  <c r="AF199" i="99"/>
  <c r="AE199" i="99"/>
  <c r="AD199" i="99"/>
  <c r="AC199" i="99"/>
  <c r="AB199" i="99"/>
  <c r="AA199" i="99"/>
  <c r="Z199" i="99"/>
  <c r="Y199" i="99"/>
  <c r="X199" i="99"/>
  <c r="W199" i="99"/>
  <c r="V199" i="99"/>
  <c r="U199" i="99"/>
  <c r="T199" i="99"/>
  <c r="S199" i="99"/>
  <c r="R199" i="99"/>
  <c r="Q199" i="99"/>
  <c r="P199" i="99"/>
  <c r="O199" i="99"/>
  <c r="N199" i="99"/>
  <c r="M199" i="99"/>
  <c r="L199" i="99"/>
  <c r="K199" i="99"/>
  <c r="J199" i="99"/>
  <c r="I199" i="99"/>
  <c r="H199" i="99"/>
  <c r="G199" i="99"/>
  <c r="F199" i="99"/>
  <c r="E199" i="99"/>
  <c r="D199" i="99"/>
  <c r="C199" i="99"/>
  <c r="B199" i="99"/>
  <c r="CB198" i="99"/>
  <c r="CA198" i="99"/>
  <c r="BZ198" i="99"/>
  <c r="BY198" i="99"/>
  <c r="BX198" i="99"/>
  <c r="BW198" i="99"/>
  <c r="BV198" i="99"/>
  <c r="BU198" i="99"/>
  <c r="BT198" i="99"/>
  <c r="BS198" i="99"/>
  <c r="BR198" i="99"/>
  <c r="BQ198" i="99"/>
  <c r="BP198" i="99"/>
  <c r="BO198" i="99"/>
  <c r="BN198" i="99"/>
  <c r="BM198" i="99"/>
  <c r="BL198" i="99"/>
  <c r="BK198" i="99"/>
  <c r="BJ198" i="99"/>
  <c r="BI198" i="99"/>
  <c r="BH198" i="99"/>
  <c r="BG198" i="99"/>
  <c r="BF198" i="99"/>
  <c r="BE198" i="99"/>
  <c r="BD198" i="99"/>
  <c r="BC198" i="99"/>
  <c r="BB198" i="99"/>
  <c r="BA198" i="99"/>
  <c r="AZ198" i="99"/>
  <c r="AY198" i="99"/>
  <c r="AX198" i="99"/>
  <c r="AW198" i="99"/>
  <c r="AV198" i="99"/>
  <c r="AU198" i="99"/>
  <c r="AT198" i="99"/>
  <c r="AS198" i="99"/>
  <c r="AR198" i="99"/>
  <c r="AQ198" i="99"/>
  <c r="AP198" i="99"/>
  <c r="AO198" i="99"/>
  <c r="AN198" i="99"/>
  <c r="AM198" i="99"/>
  <c r="AL198" i="99"/>
  <c r="AK198" i="99"/>
  <c r="AJ198" i="99"/>
  <c r="AI198" i="99"/>
  <c r="AH198" i="99"/>
  <c r="AG198" i="99"/>
  <c r="AF198" i="99"/>
  <c r="AE198" i="99"/>
  <c r="AD198" i="99"/>
  <c r="AC198" i="99"/>
  <c r="AB198" i="99"/>
  <c r="AA198" i="99"/>
  <c r="Z198" i="99"/>
  <c r="Y198" i="99"/>
  <c r="X198" i="99"/>
  <c r="W198" i="99"/>
  <c r="V198" i="99"/>
  <c r="U198" i="99"/>
  <c r="T198" i="99"/>
  <c r="S198" i="99"/>
  <c r="R198" i="99"/>
  <c r="Q198" i="99"/>
  <c r="P198" i="99"/>
  <c r="O198" i="99"/>
  <c r="N198" i="99"/>
  <c r="M198" i="99"/>
  <c r="L198" i="99"/>
  <c r="K198" i="99"/>
  <c r="J198" i="99"/>
  <c r="I198" i="99"/>
  <c r="H198" i="99"/>
  <c r="G198" i="99"/>
  <c r="F198" i="99"/>
  <c r="E198" i="99"/>
  <c r="D198" i="99"/>
  <c r="C198" i="99"/>
  <c r="B198" i="99"/>
  <c r="CB197" i="99"/>
  <c r="CA197" i="99"/>
  <c r="BZ197" i="99"/>
  <c r="BY197" i="99"/>
  <c r="BX197" i="99"/>
  <c r="BW197" i="99"/>
  <c r="BV197" i="99"/>
  <c r="BU197" i="99"/>
  <c r="BT197" i="99"/>
  <c r="BS197" i="99"/>
  <c r="BR197" i="99"/>
  <c r="BQ197" i="99"/>
  <c r="BP197" i="99"/>
  <c r="BO197" i="99"/>
  <c r="BN197" i="99"/>
  <c r="BM197" i="99"/>
  <c r="BL197" i="99"/>
  <c r="BK197" i="99"/>
  <c r="BJ197" i="99"/>
  <c r="BI197" i="99"/>
  <c r="BH197" i="99"/>
  <c r="BG197" i="99"/>
  <c r="BF197" i="99"/>
  <c r="BE197" i="99"/>
  <c r="BD197" i="99"/>
  <c r="BC197" i="99"/>
  <c r="BB197" i="99"/>
  <c r="BA197" i="99"/>
  <c r="AZ197" i="99"/>
  <c r="AY197" i="99"/>
  <c r="AX197" i="99"/>
  <c r="AW197" i="99"/>
  <c r="AV197" i="99"/>
  <c r="AU197" i="99"/>
  <c r="AT197" i="99"/>
  <c r="AS197" i="99"/>
  <c r="AR197" i="99"/>
  <c r="AQ197" i="99"/>
  <c r="AP197" i="99"/>
  <c r="AO197" i="99"/>
  <c r="AN197" i="99"/>
  <c r="AM197" i="99"/>
  <c r="AL197" i="99"/>
  <c r="AK197" i="99"/>
  <c r="AJ197" i="99"/>
  <c r="AI197" i="99"/>
  <c r="AH197" i="99"/>
  <c r="AG197" i="99"/>
  <c r="AF197" i="99"/>
  <c r="AE197" i="99"/>
  <c r="AD197" i="99"/>
  <c r="AC197" i="99"/>
  <c r="AB197" i="99"/>
  <c r="AA197" i="99"/>
  <c r="Z197" i="99"/>
  <c r="Y197" i="99"/>
  <c r="X197" i="99"/>
  <c r="W197" i="99"/>
  <c r="V197" i="99"/>
  <c r="U197" i="99"/>
  <c r="T197" i="99"/>
  <c r="S197" i="99"/>
  <c r="R197" i="99"/>
  <c r="Q197" i="99"/>
  <c r="P197" i="99"/>
  <c r="O197" i="99"/>
  <c r="N197" i="99"/>
  <c r="M197" i="99"/>
  <c r="L197" i="99"/>
  <c r="K197" i="99"/>
  <c r="J197" i="99"/>
  <c r="I197" i="99"/>
  <c r="H197" i="99"/>
  <c r="G197" i="99"/>
  <c r="F197" i="99"/>
  <c r="E197" i="99"/>
  <c r="D197" i="99"/>
  <c r="C197" i="99"/>
  <c r="B197" i="99"/>
  <c r="CB196" i="99"/>
  <c r="CA196" i="99"/>
  <c r="BZ196" i="99"/>
  <c r="BY196" i="99"/>
  <c r="BX196" i="99"/>
  <c r="BW196" i="99"/>
  <c r="BV196" i="99"/>
  <c r="BU196" i="99"/>
  <c r="BT196" i="99"/>
  <c r="BS196" i="99"/>
  <c r="BR196" i="99"/>
  <c r="BQ196" i="99"/>
  <c r="BP196" i="99"/>
  <c r="BO196" i="99"/>
  <c r="BN196" i="99"/>
  <c r="BM196" i="99"/>
  <c r="BL196" i="99"/>
  <c r="BK196" i="99"/>
  <c r="BJ196" i="99"/>
  <c r="BI196" i="99"/>
  <c r="BH196" i="99"/>
  <c r="BG196" i="99"/>
  <c r="BF196" i="99"/>
  <c r="BE196" i="99"/>
  <c r="BD196" i="99"/>
  <c r="BC196" i="99"/>
  <c r="BB196" i="99"/>
  <c r="BA196" i="99"/>
  <c r="AZ196" i="99"/>
  <c r="AY196" i="99"/>
  <c r="AX196" i="99"/>
  <c r="AW196" i="99"/>
  <c r="AV196" i="99"/>
  <c r="AU196" i="99"/>
  <c r="AT196" i="99"/>
  <c r="AS196" i="99"/>
  <c r="AR196" i="99"/>
  <c r="AQ196" i="99"/>
  <c r="AP196" i="99"/>
  <c r="AO196" i="99"/>
  <c r="AN196" i="99"/>
  <c r="AM196" i="99"/>
  <c r="AL196" i="99"/>
  <c r="AK196" i="99"/>
  <c r="AJ196" i="99"/>
  <c r="AI196" i="99"/>
  <c r="AH196" i="99"/>
  <c r="AG196" i="99"/>
  <c r="AF196" i="99"/>
  <c r="AE196" i="99"/>
  <c r="AD196" i="99"/>
  <c r="AC196" i="99"/>
  <c r="AB196" i="99"/>
  <c r="AA196" i="99"/>
  <c r="Z196" i="99"/>
  <c r="Y196" i="99"/>
  <c r="X196" i="99"/>
  <c r="W196" i="99"/>
  <c r="V196" i="99"/>
  <c r="U196" i="99"/>
  <c r="T196" i="99"/>
  <c r="S196" i="99"/>
  <c r="R196" i="99"/>
  <c r="Q196" i="99"/>
  <c r="P196" i="99"/>
  <c r="O196" i="99"/>
  <c r="N196" i="99"/>
  <c r="M196" i="99"/>
  <c r="L196" i="99"/>
  <c r="K196" i="99"/>
  <c r="J196" i="99"/>
  <c r="I196" i="99"/>
  <c r="H196" i="99"/>
  <c r="G196" i="99"/>
  <c r="F196" i="99"/>
  <c r="E196" i="99"/>
  <c r="D196" i="99"/>
  <c r="C196" i="99"/>
  <c r="B196" i="99"/>
  <c r="CB195" i="99"/>
  <c r="CA195" i="99"/>
  <c r="BZ195" i="99"/>
  <c r="BY195" i="99"/>
  <c r="BX195" i="99"/>
  <c r="BW195" i="99"/>
  <c r="BV195" i="99"/>
  <c r="BU195" i="99"/>
  <c r="BT195" i="99"/>
  <c r="BS195" i="99"/>
  <c r="BR195" i="99"/>
  <c r="BQ195" i="99"/>
  <c r="BP195" i="99"/>
  <c r="BO195" i="99"/>
  <c r="BN195" i="99"/>
  <c r="BM195" i="99"/>
  <c r="BL195" i="99"/>
  <c r="BK195" i="99"/>
  <c r="BJ195" i="99"/>
  <c r="BI195" i="99"/>
  <c r="BH195" i="99"/>
  <c r="BG195" i="99"/>
  <c r="BF195" i="99"/>
  <c r="BE195" i="99"/>
  <c r="BD195" i="99"/>
  <c r="BC195" i="99"/>
  <c r="BB195" i="99"/>
  <c r="BA195" i="99"/>
  <c r="AZ195" i="99"/>
  <c r="AY195" i="99"/>
  <c r="AX195" i="99"/>
  <c r="AW195" i="99"/>
  <c r="AV195" i="99"/>
  <c r="AU195" i="99"/>
  <c r="AT195" i="99"/>
  <c r="AS195" i="99"/>
  <c r="AR195" i="99"/>
  <c r="AQ195" i="99"/>
  <c r="AP195" i="99"/>
  <c r="AO195" i="99"/>
  <c r="AN195" i="99"/>
  <c r="AM195" i="99"/>
  <c r="AL195" i="99"/>
  <c r="AK195" i="99"/>
  <c r="AJ195" i="99"/>
  <c r="AI195" i="99"/>
  <c r="AH195" i="99"/>
  <c r="AG195" i="99"/>
  <c r="AF195" i="99"/>
  <c r="AE195" i="99"/>
  <c r="AD195" i="99"/>
  <c r="AC195" i="99"/>
  <c r="AB195" i="99"/>
  <c r="AA195" i="99"/>
  <c r="Z195" i="99"/>
  <c r="Y195" i="99"/>
  <c r="X195" i="99"/>
  <c r="W195" i="99"/>
  <c r="V195" i="99"/>
  <c r="U195" i="99"/>
  <c r="T195" i="99"/>
  <c r="S195" i="99"/>
  <c r="R195" i="99"/>
  <c r="Q195" i="99"/>
  <c r="P195" i="99"/>
  <c r="O195" i="99"/>
  <c r="N195" i="99"/>
  <c r="M195" i="99"/>
  <c r="L195" i="99"/>
  <c r="K195" i="99"/>
  <c r="J195" i="99"/>
  <c r="I195" i="99"/>
  <c r="H195" i="99"/>
  <c r="G195" i="99"/>
  <c r="F195" i="99"/>
  <c r="E195" i="99"/>
  <c r="D195" i="99"/>
  <c r="C195" i="99"/>
  <c r="B195" i="99"/>
  <c r="CB194" i="99"/>
  <c r="CA194" i="99"/>
  <c r="BZ194" i="99"/>
  <c r="BY194" i="99"/>
  <c r="BX194" i="99"/>
  <c r="BW194" i="99"/>
  <c r="BV194" i="99"/>
  <c r="BU194" i="99"/>
  <c r="BT194" i="99"/>
  <c r="BS194" i="99"/>
  <c r="BR194" i="99"/>
  <c r="BQ194" i="99"/>
  <c r="BP194" i="99"/>
  <c r="BO194" i="99"/>
  <c r="BN194" i="99"/>
  <c r="BM194" i="99"/>
  <c r="BL194" i="99"/>
  <c r="BK194" i="99"/>
  <c r="BJ194" i="99"/>
  <c r="BI194" i="99"/>
  <c r="BH194" i="99"/>
  <c r="BG194" i="99"/>
  <c r="BF194" i="99"/>
  <c r="BE194" i="99"/>
  <c r="BD194" i="99"/>
  <c r="BC194" i="99"/>
  <c r="BB194" i="99"/>
  <c r="BA194" i="99"/>
  <c r="AZ194" i="99"/>
  <c r="AY194" i="99"/>
  <c r="AX194" i="99"/>
  <c r="AW194" i="99"/>
  <c r="AV194" i="99"/>
  <c r="AU194" i="99"/>
  <c r="AT194" i="99"/>
  <c r="AS194" i="99"/>
  <c r="AR194" i="99"/>
  <c r="AQ194" i="99"/>
  <c r="AP194" i="99"/>
  <c r="AO194" i="99"/>
  <c r="AN194" i="99"/>
  <c r="AM194" i="99"/>
  <c r="AL194" i="99"/>
  <c r="AK194" i="99"/>
  <c r="AJ194" i="99"/>
  <c r="AI194" i="99"/>
  <c r="AH194" i="99"/>
  <c r="AG194" i="99"/>
  <c r="AF194" i="99"/>
  <c r="AE194" i="99"/>
  <c r="AD194" i="99"/>
  <c r="AC194" i="99"/>
  <c r="AB194" i="99"/>
  <c r="AA194" i="99"/>
  <c r="Z194" i="99"/>
  <c r="Y194" i="99"/>
  <c r="X194" i="99"/>
  <c r="W194" i="99"/>
  <c r="V194" i="99"/>
  <c r="U194" i="99"/>
  <c r="T194" i="99"/>
  <c r="S194" i="99"/>
  <c r="R194" i="99"/>
  <c r="Q194" i="99"/>
  <c r="P194" i="99"/>
  <c r="O194" i="99"/>
  <c r="N194" i="99"/>
  <c r="M194" i="99"/>
  <c r="L194" i="99"/>
  <c r="K194" i="99"/>
  <c r="J194" i="99"/>
  <c r="I194" i="99"/>
  <c r="H194" i="99"/>
  <c r="G194" i="99"/>
  <c r="F194" i="99"/>
  <c r="E194" i="99"/>
  <c r="D194" i="99"/>
  <c r="C194" i="99"/>
  <c r="B194" i="99"/>
  <c r="CB193" i="99"/>
  <c r="CA193" i="99"/>
  <c r="BZ193" i="99"/>
  <c r="BY193" i="99"/>
  <c r="BX193" i="99"/>
  <c r="BW193" i="99"/>
  <c r="BV193" i="99"/>
  <c r="BU193" i="99"/>
  <c r="BT193" i="99"/>
  <c r="BS193" i="99"/>
  <c r="BR193" i="99"/>
  <c r="BQ193" i="99"/>
  <c r="BP193" i="99"/>
  <c r="BO193" i="99"/>
  <c r="BN193" i="99"/>
  <c r="BM193" i="99"/>
  <c r="BL193" i="99"/>
  <c r="BK193" i="99"/>
  <c r="BJ193" i="99"/>
  <c r="BI193" i="99"/>
  <c r="BH193" i="99"/>
  <c r="BG193" i="99"/>
  <c r="BF193" i="99"/>
  <c r="BE193" i="99"/>
  <c r="BD193" i="99"/>
  <c r="BC193" i="99"/>
  <c r="BB193" i="99"/>
  <c r="BA193" i="99"/>
  <c r="AZ193" i="99"/>
  <c r="AY193" i="99"/>
  <c r="AX193" i="99"/>
  <c r="AW193" i="99"/>
  <c r="AV193" i="99"/>
  <c r="AU193" i="99"/>
  <c r="AT193" i="99"/>
  <c r="AS193" i="99"/>
  <c r="AR193" i="99"/>
  <c r="AQ193" i="99"/>
  <c r="AP193" i="99"/>
  <c r="AO193" i="99"/>
  <c r="AN193" i="99"/>
  <c r="AM193" i="99"/>
  <c r="AL193" i="99"/>
  <c r="AK193" i="99"/>
  <c r="AJ193" i="99"/>
  <c r="AI193" i="99"/>
  <c r="AH193" i="99"/>
  <c r="AG193" i="99"/>
  <c r="AF193" i="99"/>
  <c r="AE193" i="99"/>
  <c r="AD193" i="99"/>
  <c r="AC193" i="99"/>
  <c r="AB193" i="99"/>
  <c r="AA193" i="99"/>
  <c r="Z193" i="99"/>
  <c r="Y193" i="99"/>
  <c r="X193" i="99"/>
  <c r="W193" i="99"/>
  <c r="V193" i="99"/>
  <c r="U193" i="99"/>
  <c r="T193" i="99"/>
  <c r="S193" i="99"/>
  <c r="R193" i="99"/>
  <c r="Q193" i="99"/>
  <c r="P193" i="99"/>
  <c r="O193" i="99"/>
  <c r="N193" i="99"/>
  <c r="M193" i="99"/>
  <c r="L193" i="99"/>
  <c r="K193" i="99"/>
  <c r="J193" i="99"/>
  <c r="I193" i="99"/>
  <c r="H193" i="99"/>
  <c r="G193" i="99"/>
  <c r="F193" i="99"/>
  <c r="E193" i="99"/>
  <c r="D193" i="99"/>
  <c r="C193" i="99"/>
  <c r="B193" i="99"/>
  <c r="CB192" i="99"/>
  <c r="CA192" i="99"/>
  <c r="BZ192" i="99"/>
  <c r="BY192" i="99"/>
  <c r="BX192" i="99"/>
  <c r="BW192" i="99"/>
  <c r="BV192" i="99"/>
  <c r="BU192" i="99"/>
  <c r="BT192" i="99"/>
  <c r="BS192" i="99"/>
  <c r="BR192" i="99"/>
  <c r="BQ192" i="99"/>
  <c r="BP192" i="99"/>
  <c r="BO192" i="99"/>
  <c r="BN192" i="99"/>
  <c r="BM192" i="99"/>
  <c r="BL192" i="99"/>
  <c r="BK192" i="99"/>
  <c r="BJ192" i="99"/>
  <c r="BI192" i="99"/>
  <c r="BH192" i="99"/>
  <c r="BG192" i="99"/>
  <c r="BF192" i="99"/>
  <c r="BE192" i="99"/>
  <c r="BD192" i="99"/>
  <c r="BC192" i="99"/>
  <c r="BB192" i="99"/>
  <c r="BA192" i="99"/>
  <c r="AZ192" i="99"/>
  <c r="AY192" i="99"/>
  <c r="AX192" i="99"/>
  <c r="AW192" i="99"/>
  <c r="AV192" i="99"/>
  <c r="AU192" i="99"/>
  <c r="AT192" i="99"/>
  <c r="AS192" i="99"/>
  <c r="AR192" i="99"/>
  <c r="AQ192" i="99"/>
  <c r="AP192" i="99"/>
  <c r="AO192" i="99"/>
  <c r="AN192" i="99"/>
  <c r="AM192" i="99"/>
  <c r="AL192" i="99"/>
  <c r="AK192" i="99"/>
  <c r="AJ192" i="99"/>
  <c r="AI192" i="99"/>
  <c r="AH192" i="99"/>
  <c r="AG192" i="99"/>
  <c r="AF192" i="99"/>
  <c r="AE192" i="99"/>
  <c r="AD192" i="99"/>
  <c r="AC192" i="99"/>
  <c r="AB192" i="99"/>
  <c r="AA192" i="99"/>
  <c r="Z192" i="99"/>
  <c r="Y192" i="99"/>
  <c r="X192" i="99"/>
  <c r="W192" i="99"/>
  <c r="V192" i="99"/>
  <c r="U192" i="99"/>
  <c r="T192" i="99"/>
  <c r="S192" i="99"/>
  <c r="R192" i="99"/>
  <c r="Q192" i="99"/>
  <c r="P192" i="99"/>
  <c r="O192" i="99"/>
  <c r="N192" i="99"/>
  <c r="M192" i="99"/>
  <c r="L192" i="99"/>
  <c r="K192" i="99"/>
  <c r="J192" i="99"/>
  <c r="I192" i="99"/>
  <c r="H192" i="99"/>
  <c r="G192" i="99"/>
  <c r="F192" i="99"/>
  <c r="E192" i="99"/>
  <c r="D192" i="99"/>
  <c r="C192" i="99"/>
  <c r="B192" i="99"/>
  <c r="CB191" i="99"/>
  <c r="CA191" i="99"/>
  <c r="BZ191" i="99"/>
  <c r="BY191" i="99"/>
  <c r="BX191" i="99"/>
  <c r="BW191" i="99"/>
  <c r="BV191" i="99"/>
  <c r="BU191" i="99"/>
  <c r="BT191" i="99"/>
  <c r="BS191" i="99"/>
  <c r="BR191" i="99"/>
  <c r="BQ191" i="99"/>
  <c r="BP191" i="99"/>
  <c r="BO191" i="99"/>
  <c r="BN191" i="99"/>
  <c r="BM191" i="99"/>
  <c r="BL191" i="99"/>
  <c r="BK191" i="99"/>
  <c r="BJ191" i="99"/>
  <c r="BI191" i="99"/>
  <c r="BH191" i="99"/>
  <c r="BG191" i="99"/>
  <c r="BF191" i="99"/>
  <c r="BE191" i="99"/>
  <c r="BD191" i="99"/>
  <c r="BC191" i="99"/>
  <c r="BB191" i="99"/>
  <c r="BA191" i="99"/>
  <c r="AZ191" i="99"/>
  <c r="AY191" i="99"/>
  <c r="AX191" i="99"/>
  <c r="AW191" i="99"/>
  <c r="AV191" i="99"/>
  <c r="AU191" i="99"/>
  <c r="AT191" i="99"/>
  <c r="AS191" i="99"/>
  <c r="AR191" i="99"/>
  <c r="AQ191" i="99"/>
  <c r="AP191" i="99"/>
  <c r="AO191" i="99"/>
  <c r="AN191" i="99"/>
  <c r="AM191" i="99"/>
  <c r="AL191" i="99"/>
  <c r="AK191" i="99"/>
  <c r="AJ191" i="99"/>
  <c r="AI191" i="99"/>
  <c r="AH191" i="99"/>
  <c r="AG191" i="99"/>
  <c r="AF191" i="99"/>
  <c r="AE191" i="99"/>
  <c r="AD191" i="99"/>
  <c r="AC191" i="99"/>
  <c r="AB191" i="99"/>
  <c r="AA191" i="99"/>
  <c r="Z191" i="99"/>
  <c r="Y191" i="99"/>
  <c r="X191" i="99"/>
  <c r="W191" i="99"/>
  <c r="V191" i="99"/>
  <c r="U191" i="99"/>
  <c r="T191" i="99"/>
  <c r="S191" i="99"/>
  <c r="R191" i="99"/>
  <c r="Q191" i="99"/>
  <c r="P191" i="99"/>
  <c r="O191" i="99"/>
  <c r="N191" i="99"/>
  <c r="M191" i="99"/>
  <c r="L191" i="99"/>
  <c r="K191" i="99"/>
  <c r="J191" i="99"/>
  <c r="I191" i="99"/>
  <c r="H191" i="99"/>
  <c r="G191" i="99"/>
  <c r="F191" i="99"/>
  <c r="E191" i="99"/>
  <c r="D191" i="99"/>
  <c r="C191" i="99"/>
  <c r="B191" i="99"/>
  <c r="CB190" i="99"/>
  <c r="CA190" i="99"/>
  <c r="BZ190" i="99"/>
  <c r="BY190" i="99"/>
  <c r="BX190" i="99"/>
  <c r="BW190" i="99"/>
  <c r="BV190" i="99"/>
  <c r="BU190" i="99"/>
  <c r="BT190" i="99"/>
  <c r="BS190" i="99"/>
  <c r="BR190" i="99"/>
  <c r="BQ190" i="99"/>
  <c r="BP190" i="99"/>
  <c r="BO190" i="99"/>
  <c r="BN190" i="99"/>
  <c r="BM190" i="99"/>
  <c r="BL190" i="99"/>
  <c r="BK190" i="99"/>
  <c r="BJ190" i="99"/>
  <c r="BI190" i="99"/>
  <c r="BH190" i="99"/>
  <c r="BG190" i="99"/>
  <c r="BF190" i="99"/>
  <c r="BE190" i="99"/>
  <c r="BD190" i="99"/>
  <c r="BC190" i="99"/>
  <c r="BB190" i="99"/>
  <c r="BA190" i="99"/>
  <c r="AZ190" i="99"/>
  <c r="AY190" i="99"/>
  <c r="AX190" i="99"/>
  <c r="AW190" i="99"/>
  <c r="AV190" i="99"/>
  <c r="AU190" i="99"/>
  <c r="AT190" i="99"/>
  <c r="AS190" i="99"/>
  <c r="AR190" i="99"/>
  <c r="AQ190" i="99"/>
  <c r="AP190" i="99"/>
  <c r="AO190" i="99"/>
  <c r="AN190" i="99"/>
  <c r="AM190" i="99"/>
  <c r="AL190" i="99"/>
  <c r="AK190" i="99"/>
  <c r="AJ190" i="99"/>
  <c r="AI190" i="99"/>
  <c r="AH190" i="99"/>
  <c r="AG190" i="99"/>
  <c r="AF190" i="99"/>
  <c r="AE190" i="99"/>
  <c r="AD190" i="99"/>
  <c r="AC190" i="99"/>
  <c r="AB190" i="99"/>
  <c r="AA190" i="99"/>
  <c r="Z190" i="99"/>
  <c r="Y190" i="99"/>
  <c r="X190" i="99"/>
  <c r="W190" i="99"/>
  <c r="V190" i="99"/>
  <c r="U190" i="99"/>
  <c r="T190" i="99"/>
  <c r="S190" i="99"/>
  <c r="R190" i="99"/>
  <c r="Q190" i="99"/>
  <c r="P190" i="99"/>
  <c r="O190" i="99"/>
  <c r="N190" i="99"/>
  <c r="M190" i="99"/>
  <c r="L190" i="99"/>
  <c r="K190" i="99"/>
  <c r="J190" i="99"/>
  <c r="I190" i="99"/>
  <c r="H190" i="99"/>
  <c r="G190" i="99"/>
  <c r="F190" i="99"/>
  <c r="E190" i="99"/>
  <c r="D190" i="99"/>
  <c r="C190" i="99"/>
  <c r="B190" i="99"/>
  <c r="CB189" i="99"/>
  <c r="CB70" i="99" s="1"/>
  <c r="CA189" i="99"/>
  <c r="BZ189" i="99"/>
  <c r="BY189" i="99"/>
  <c r="BX189" i="99"/>
  <c r="BW189" i="99"/>
  <c r="BV189" i="99"/>
  <c r="BU189" i="99"/>
  <c r="BT189" i="99"/>
  <c r="BS189" i="99"/>
  <c r="BR189" i="99"/>
  <c r="BQ189" i="99"/>
  <c r="BP189" i="99"/>
  <c r="BP70" i="99" s="1"/>
  <c r="BO189" i="99"/>
  <c r="BN189" i="99"/>
  <c r="BM189" i="99"/>
  <c r="BL189" i="99"/>
  <c r="BK189" i="99"/>
  <c r="BJ189" i="99"/>
  <c r="BI189" i="99"/>
  <c r="BH189" i="99"/>
  <c r="BG189" i="99"/>
  <c r="BF189" i="99"/>
  <c r="BE189" i="99"/>
  <c r="BD189" i="99"/>
  <c r="BD70" i="99" s="1"/>
  <c r="BC189" i="99"/>
  <c r="BB189" i="99"/>
  <c r="BA189" i="99"/>
  <c r="AZ189" i="99"/>
  <c r="AY189" i="99"/>
  <c r="AX189" i="99"/>
  <c r="AW189" i="99"/>
  <c r="AV189" i="99"/>
  <c r="AU189" i="99"/>
  <c r="AT189" i="99"/>
  <c r="AS189" i="99"/>
  <c r="AR189" i="99"/>
  <c r="AR70" i="99" s="1"/>
  <c r="AQ189" i="99"/>
  <c r="AP189" i="99"/>
  <c r="AO189" i="99"/>
  <c r="AN189" i="99"/>
  <c r="AM189" i="99"/>
  <c r="AL189" i="99"/>
  <c r="AK189" i="99"/>
  <c r="AJ189" i="99"/>
  <c r="AI189" i="99"/>
  <c r="AH189" i="99"/>
  <c r="AG189" i="99"/>
  <c r="AF189" i="99"/>
  <c r="AF70" i="99" s="1"/>
  <c r="AE189" i="99"/>
  <c r="AD189" i="99"/>
  <c r="AC189" i="99"/>
  <c r="AB189" i="99"/>
  <c r="AA189" i="99"/>
  <c r="Z189" i="99"/>
  <c r="Y189" i="99"/>
  <c r="X189" i="99"/>
  <c r="W189" i="99"/>
  <c r="V189" i="99"/>
  <c r="U189" i="99"/>
  <c r="T189" i="99"/>
  <c r="T70" i="99" s="1"/>
  <c r="S189" i="99"/>
  <c r="R189" i="99"/>
  <c r="Q189" i="99"/>
  <c r="P189" i="99"/>
  <c r="O189" i="99"/>
  <c r="N189" i="99"/>
  <c r="M189" i="99"/>
  <c r="L189" i="99"/>
  <c r="K189" i="99"/>
  <c r="J189" i="99"/>
  <c r="I189" i="99"/>
  <c r="H189" i="99"/>
  <c r="H70" i="99" s="1"/>
  <c r="G189" i="99"/>
  <c r="F189" i="99"/>
  <c r="E189" i="99"/>
  <c r="D189" i="99"/>
  <c r="C189" i="99"/>
  <c r="B189" i="99"/>
  <c r="CB188" i="99"/>
  <c r="CA188" i="99"/>
  <c r="BZ188" i="99"/>
  <c r="BY188" i="99"/>
  <c r="BX188" i="99"/>
  <c r="BW188" i="99"/>
  <c r="BV188" i="99"/>
  <c r="BU188" i="99"/>
  <c r="BT188" i="99"/>
  <c r="BS188" i="99"/>
  <c r="BR188" i="99"/>
  <c r="BQ188" i="99"/>
  <c r="BP188" i="99"/>
  <c r="BO188" i="99"/>
  <c r="BN188" i="99"/>
  <c r="BM188" i="99"/>
  <c r="BL188" i="99"/>
  <c r="BK188" i="99"/>
  <c r="BJ188" i="99"/>
  <c r="BI188" i="99"/>
  <c r="BH188" i="99"/>
  <c r="BG188" i="99"/>
  <c r="BF188" i="99"/>
  <c r="BE188" i="99"/>
  <c r="BD188" i="99"/>
  <c r="BC188" i="99"/>
  <c r="BB188" i="99"/>
  <c r="BA188" i="99"/>
  <c r="AZ188" i="99"/>
  <c r="AY188" i="99"/>
  <c r="AX188" i="99"/>
  <c r="AW188" i="99"/>
  <c r="AV188" i="99"/>
  <c r="AU188" i="99"/>
  <c r="AT188" i="99"/>
  <c r="AS188" i="99"/>
  <c r="AR188" i="99"/>
  <c r="AQ188" i="99"/>
  <c r="AP188" i="99"/>
  <c r="AO188" i="99"/>
  <c r="AN188" i="99"/>
  <c r="AM188" i="99"/>
  <c r="AL188" i="99"/>
  <c r="AK188" i="99"/>
  <c r="AJ188" i="99"/>
  <c r="AI188" i="99"/>
  <c r="AH188" i="99"/>
  <c r="AG188" i="99"/>
  <c r="AF188" i="99"/>
  <c r="AE188" i="99"/>
  <c r="AD188" i="99"/>
  <c r="AC188" i="99"/>
  <c r="AB188" i="99"/>
  <c r="AA188" i="99"/>
  <c r="Z188" i="99"/>
  <c r="Y188" i="99"/>
  <c r="X188" i="99"/>
  <c r="W188" i="99"/>
  <c r="V188" i="99"/>
  <c r="U188" i="99"/>
  <c r="T188" i="99"/>
  <c r="S188" i="99"/>
  <c r="R188" i="99"/>
  <c r="Q188" i="99"/>
  <c r="P188" i="99"/>
  <c r="O188" i="99"/>
  <c r="N188" i="99"/>
  <c r="M188" i="99"/>
  <c r="L188" i="99"/>
  <c r="K188" i="99"/>
  <c r="J188" i="99"/>
  <c r="I188" i="99"/>
  <c r="H188" i="99"/>
  <c r="G188" i="99"/>
  <c r="F188" i="99"/>
  <c r="E188" i="99"/>
  <c r="D188" i="99"/>
  <c r="C188" i="99"/>
  <c r="B188" i="99"/>
  <c r="CB187" i="99"/>
  <c r="CA187" i="99"/>
  <c r="BZ187" i="99"/>
  <c r="BY187" i="99"/>
  <c r="BX187" i="99"/>
  <c r="BW187" i="99"/>
  <c r="BV187" i="99"/>
  <c r="BU187" i="99"/>
  <c r="BT187" i="99"/>
  <c r="BS187" i="99"/>
  <c r="BR187" i="99"/>
  <c r="BQ187" i="99"/>
  <c r="BP187" i="99"/>
  <c r="BO187" i="99"/>
  <c r="BN187" i="99"/>
  <c r="BM187" i="99"/>
  <c r="BL187" i="99"/>
  <c r="BK187" i="99"/>
  <c r="BJ187" i="99"/>
  <c r="BI187" i="99"/>
  <c r="BH187" i="99"/>
  <c r="BG187" i="99"/>
  <c r="BF187" i="99"/>
  <c r="BE187" i="99"/>
  <c r="BD187" i="99"/>
  <c r="BC187" i="99"/>
  <c r="BB187" i="99"/>
  <c r="BA187" i="99"/>
  <c r="AZ187" i="99"/>
  <c r="AY187" i="99"/>
  <c r="AX187" i="99"/>
  <c r="AW187" i="99"/>
  <c r="AV187" i="99"/>
  <c r="AU187" i="99"/>
  <c r="AT187" i="99"/>
  <c r="AS187" i="99"/>
  <c r="AR187" i="99"/>
  <c r="AQ187" i="99"/>
  <c r="AP187" i="99"/>
  <c r="AO187" i="99"/>
  <c r="AN187" i="99"/>
  <c r="AM187" i="99"/>
  <c r="AL187" i="99"/>
  <c r="AK187" i="99"/>
  <c r="AJ187" i="99"/>
  <c r="AI187" i="99"/>
  <c r="AH187" i="99"/>
  <c r="AG187" i="99"/>
  <c r="AF187" i="99"/>
  <c r="AE187" i="99"/>
  <c r="AD187" i="99"/>
  <c r="AC187" i="99"/>
  <c r="AB187" i="99"/>
  <c r="AA187" i="99"/>
  <c r="Z187" i="99"/>
  <c r="Y187" i="99"/>
  <c r="X187" i="99"/>
  <c r="W187" i="99"/>
  <c r="V187" i="99"/>
  <c r="U187" i="99"/>
  <c r="T187" i="99"/>
  <c r="S187" i="99"/>
  <c r="R187" i="99"/>
  <c r="Q187" i="99"/>
  <c r="P187" i="99"/>
  <c r="O187" i="99"/>
  <c r="N187" i="99"/>
  <c r="M187" i="99"/>
  <c r="L187" i="99"/>
  <c r="K187" i="99"/>
  <c r="J187" i="99"/>
  <c r="I187" i="99"/>
  <c r="H187" i="99"/>
  <c r="G187" i="99"/>
  <c r="F187" i="99"/>
  <c r="E187" i="99"/>
  <c r="D187" i="99"/>
  <c r="C187" i="99"/>
  <c r="B187" i="99"/>
  <c r="CB186" i="99"/>
  <c r="CA186" i="99"/>
  <c r="BZ186" i="99"/>
  <c r="BY186" i="99"/>
  <c r="BX186" i="99"/>
  <c r="BW186" i="99"/>
  <c r="BV186" i="99"/>
  <c r="BU186" i="99"/>
  <c r="BT186" i="99"/>
  <c r="BS186" i="99"/>
  <c r="BR186" i="99"/>
  <c r="BQ186" i="99"/>
  <c r="BP186" i="99"/>
  <c r="BO186" i="99"/>
  <c r="BN186" i="99"/>
  <c r="BM186" i="99"/>
  <c r="BL186" i="99"/>
  <c r="BK186" i="99"/>
  <c r="BJ186" i="99"/>
  <c r="BI186" i="99"/>
  <c r="BH186" i="99"/>
  <c r="BG186" i="99"/>
  <c r="BF186" i="99"/>
  <c r="BE186" i="99"/>
  <c r="BD186" i="99"/>
  <c r="BC186" i="99"/>
  <c r="BB186" i="99"/>
  <c r="BA186" i="99"/>
  <c r="AZ186" i="99"/>
  <c r="AY186" i="99"/>
  <c r="AX186" i="99"/>
  <c r="AW186" i="99"/>
  <c r="AV186" i="99"/>
  <c r="AU186" i="99"/>
  <c r="AT186" i="99"/>
  <c r="AS186" i="99"/>
  <c r="AR186" i="99"/>
  <c r="AQ186" i="99"/>
  <c r="AP186" i="99"/>
  <c r="AO186" i="99"/>
  <c r="AN186" i="99"/>
  <c r="AM186" i="99"/>
  <c r="AL186" i="99"/>
  <c r="AK186" i="99"/>
  <c r="AJ186" i="99"/>
  <c r="AI186" i="99"/>
  <c r="AH186" i="99"/>
  <c r="AG186" i="99"/>
  <c r="AF186" i="99"/>
  <c r="AE186" i="99"/>
  <c r="AD186" i="99"/>
  <c r="AC186" i="99"/>
  <c r="AB186" i="99"/>
  <c r="AA186" i="99"/>
  <c r="Z186" i="99"/>
  <c r="Y186" i="99"/>
  <c r="X186" i="99"/>
  <c r="W186" i="99"/>
  <c r="V186" i="99"/>
  <c r="U186" i="99"/>
  <c r="T186" i="99"/>
  <c r="S186" i="99"/>
  <c r="R186" i="99"/>
  <c r="Q186" i="99"/>
  <c r="P186" i="99"/>
  <c r="O186" i="99"/>
  <c r="N186" i="99"/>
  <c r="M186" i="99"/>
  <c r="L186" i="99"/>
  <c r="K186" i="99"/>
  <c r="J186" i="99"/>
  <c r="I186" i="99"/>
  <c r="H186" i="99"/>
  <c r="G186" i="99"/>
  <c r="F186" i="99"/>
  <c r="E186" i="99"/>
  <c r="D186" i="99"/>
  <c r="C186" i="99"/>
  <c r="B186" i="99"/>
  <c r="CB185" i="99"/>
  <c r="CA185" i="99"/>
  <c r="BZ185" i="99"/>
  <c r="BY185" i="99"/>
  <c r="BX185" i="99"/>
  <c r="BW185" i="99"/>
  <c r="BV185" i="99"/>
  <c r="BU185" i="99"/>
  <c r="BT185" i="99"/>
  <c r="BS185" i="99"/>
  <c r="BR185" i="99"/>
  <c r="BQ185" i="99"/>
  <c r="BP185" i="99"/>
  <c r="BO185" i="99"/>
  <c r="BN185" i="99"/>
  <c r="BM185" i="99"/>
  <c r="BL185" i="99"/>
  <c r="BK185" i="99"/>
  <c r="BJ185" i="99"/>
  <c r="BI185" i="99"/>
  <c r="BH185" i="99"/>
  <c r="BG185" i="99"/>
  <c r="BF185" i="99"/>
  <c r="BE185" i="99"/>
  <c r="BD185" i="99"/>
  <c r="BC185" i="99"/>
  <c r="BB185" i="99"/>
  <c r="BA185" i="99"/>
  <c r="AZ185" i="99"/>
  <c r="AY185" i="99"/>
  <c r="AX185" i="99"/>
  <c r="AW185" i="99"/>
  <c r="AV185" i="99"/>
  <c r="AU185" i="99"/>
  <c r="AT185" i="99"/>
  <c r="AS185" i="99"/>
  <c r="AR185" i="99"/>
  <c r="AQ185" i="99"/>
  <c r="AP185" i="99"/>
  <c r="AO185" i="99"/>
  <c r="AN185" i="99"/>
  <c r="AM185" i="99"/>
  <c r="AL185" i="99"/>
  <c r="AK185" i="99"/>
  <c r="AJ185" i="99"/>
  <c r="AI185" i="99"/>
  <c r="AH185" i="99"/>
  <c r="AG185" i="99"/>
  <c r="AF185" i="99"/>
  <c r="AE185" i="99"/>
  <c r="AD185" i="99"/>
  <c r="AC185" i="99"/>
  <c r="AB185" i="99"/>
  <c r="AA185" i="99"/>
  <c r="Z185" i="99"/>
  <c r="Y185" i="99"/>
  <c r="X185" i="99"/>
  <c r="W185" i="99"/>
  <c r="V185" i="99"/>
  <c r="U185" i="99"/>
  <c r="T185" i="99"/>
  <c r="S185" i="99"/>
  <c r="R185" i="99"/>
  <c r="Q185" i="99"/>
  <c r="P185" i="99"/>
  <c r="O185" i="99"/>
  <c r="N185" i="99"/>
  <c r="M185" i="99"/>
  <c r="L185" i="99"/>
  <c r="K185" i="99"/>
  <c r="J185" i="99"/>
  <c r="I185" i="99"/>
  <c r="H185" i="99"/>
  <c r="G185" i="99"/>
  <c r="F185" i="99"/>
  <c r="E185" i="99"/>
  <c r="D185" i="99"/>
  <c r="C185" i="99"/>
  <c r="B185" i="99"/>
  <c r="CB184" i="99"/>
  <c r="CA184" i="99"/>
  <c r="BZ184" i="99"/>
  <c r="BY184" i="99"/>
  <c r="BX184" i="99"/>
  <c r="BW184" i="99"/>
  <c r="BV184" i="99"/>
  <c r="BU184" i="99"/>
  <c r="BT184" i="99"/>
  <c r="BS184" i="99"/>
  <c r="BR184" i="99"/>
  <c r="BQ184" i="99"/>
  <c r="BP184" i="99"/>
  <c r="BO184" i="99"/>
  <c r="BN184" i="99"/>
  <c r="BM184" i="99"/>
  <c r="BL184" i="99"/>
  <c r="BK184" i="99"/>
  <c r="BJ184" i="99"/>
  <c r="BI184" i="99"/>
  <c r="BH184" i="99"/>
  <c r="BG184" i="99"/>
  <c r="BF184" i="99"/>
  <c r="BE184" i="99"/>
  <c r="BD184" i="99"/>
  <c r="BC184" i="99"/>
  <c r="BB184" i="99"/>
  <c r="BA184" i="99"/>
  <c r="AZ184" i="99"/>
  <c r="AY184" i="99"/>
  <c r="AX184" i="99"/>
  <c r="AW184" i="99"/>
  <c r="AV184" i="99"/>
  <c r="AU184" i="99"/>
  <c r="AT184" i="99"/>
  <c r="AS184" i="99"/>
  <c r="AR184" i="99"/>
  <c r="AQ184" i="99"/>
  <c r="AP184" i="99"/>
  <c r="AO184" i="99"/>
  <c r="AN184" i="99"/>
  <c r="AM184" i="99"/>
  <c r="AL184" i="99"/>
  <c r="AK184" i="99"/>
  <c r="AJ184" i="99"/>
  <c r="AI184" i="99"/>
  <c r="AH184" i="99"/>
  <c r="AG184" i="99"/>
  <c r="AF184" i="99"/>
  <c r="AE184" i="99"/>
  <c r="AD184" i="99"/>
  <c r="AC184" i="99"/>
  <c r="AB184" i="99"/>
  <c r="AA184" i="99"/>
  <c r="Z184" i="99"/>
  <c r="Y184" i="99"/>
  <c r="X184" i="99"/>
  <c r="W184" i="99"/>
  <c r="V184" i="99"/>
  <c r="U184" i="99"/>
  <c r="T184" i="99"/>
  <c r="S184" i="99"/>
  <c r="R184" i="99"/>
  <c r="Q184" i="99"/>
  <c r="P184" i="99"/>
  <c r="O184" i="99"/>
  <c r="N184" i="99"/>
  <c r="M184" i="99"/>
  <c r="L184" i="99"/>
  <c r="K184" i="99"/>
  <c r="J184" i="99"/>
  <c r="I184" i="99"/>
  <c r="H184" i="99"/>
  <c r="G184" i="99"/>
  <c r="F184" i="99"/>
  <c r="E184" i="99"/>
  <c r="D184" i="99"/>
  <c r="C184" i="99"/>
  <c r="B184" i="99"/>
  <c r="CB183" i="99"/>
  <c r="CA183" i="99"/>
  <c r="BZ183" i="99"/>
  <c r="BY183" i="99"/>
  <c r="BX183" i="99"/>
  <c r="BW183" i="99"/>
  <c r="BV183" i="99"/>
  <c r="BU88" i="99" s="1"/>
  <c r="BU183" i="99"/>
  <c r="BT183" i="99"/>
  <c r="BS183" i="99"/>
  <c r="BR183" i="99"/>
  <c r="BQ183" i="99"/>
  <c r="BP183" i="99"/>
  <c r="BO183" i="99"/>
  <c r="BN183" i="99"/>
  <c r="BM183" i="99"/>
  <c r="BL183" i="99"/>
  <c r="BK183" i="99"/>
  <c r="BJ183" i="99"/>
  <c r="BI88" i="99" s="1"/>
  <c r="BI183" i="99"/>
  <c r="BH183" i="99"/>
  <c r="BG183" i="99"/>
  <c r="BF183" i="99"/>
  <c r="BE183" i="99"/>
  <c r="BD183" i="99"/>
  <c r="BC183" i="99"/>
  <c r="BB183" i="99"/>
  <c r="BA183" i="99"/>
  <c r="AZ183" i="99"/>
  <c r="AY183" i="99"/>
  <c r="AX183" i="99"/>
  <c r="AW88" i="99" s="1"/>
  <c r="AW183" i="99"/>
  <c r="AV183" i="99"/>
  <c r="AU183" i="99"/>
  <c r="AT183" i="99"/>
  <c r="AS183" i="99"/>
  <c r="AR183" i="99"/>
  <c r="AQ183" i="99"/>
  <c r="AP183" i="99"/>
  <c r="AO183" i="99"/>
  <c r="AN183" i="99"/>
  <c r="AM183" i="99"/>
  <c r="AL183" i="99"/>
  <c r="AK88" i="99" s="1"/>
  <c r="AK183" i="99"/>
  <c r="AJ183" i="99"/>
  <c r="AI183" i="99"/>
  <c r="AH183" i="99"/>
  <c r="AG183" i="99"/>
  <c r="AF183" i="99"/>
  <c r="AE183" i="99"/>
  <c r="AD183" i="99"/>
  <c r="AC183" i="99"/>
  <c r="AB183" i="99"/>
  <c r="AA183" i="99"/>
  <c r="Z183" i="99"/>
  <c r="Y88" i="99" s="1"/>
  <c r="Y183" i="99"/>
  <c r="X183" i="99"/>
  <c r="W183" i="99"/>
  <c r="V183" i="99"/>
  <c r="U183" i="99"/>
  <c r="T183" i="99"/>
  <c r="S183" i="99"/>
  <c r="R183" i="99"/>
  <c r="Q183" i="99"/>
  <c r="P183" i="99"/>
  <c r="O183" i="99"/>
  <c r="N183" i="99"/>
  <c r="M88" i="99" s="1"/>
  <c r="M183" i="99"/>
  <c r="L183" i="99"/>
  <c r="K183" i="99"/>
  <c r="J183" i="99"/>
  <c r="I183" i="99"/>
  <c r="H183" i="99"/>
  <c r="G183" i="99"/>
  <c r="F183" i="99"/>
  <c r="E183" i="99"/>
  <c r="D183" i="99"/>
  <c r="C183" i="99"/>
  <c r="B183" i="99"/>
  <c r="B84" i="99" s="1"/>
  <c r="CB182" i="99"/>
  <c r="CA182" i="99"/>
  <c r="BZ182" i="99"/>
  <c r="BY182" i="99"/>
  <c r="BX182" i="99"/>
  <c r="BW182" i="99"/>
  <c r="BV182" i="99"/>
  <c r="BU182" i="99"/>
  <c r="BT182" i="99"/>
  <c r="BS182" i="99"/>
  <c r="BR182" i="99"/>
  <c r="BQ182" i="99"/>
  <c r="BP182" i="99"/>
  <c r="BO182" i="99"/>
  <c r="BN182" i="99"/>
  <c r="BM182" i="99"/>
  <c r="BL182" i="99"/>
  <c r="BK182" i="99"/>
  <c r="BJ182" i="99"/>
  <c r="BI182" i="99"/>
  <c r="BH182" i="99"/>
  <c r="BG182" i="99"/>
  <c r="BF182" i="99"/>
  <c r="BE182" i="99"/>
  <c r="BD182" i="99"/>
  <c r="BC182" i="99"/>
  <c r="BB182" i="99"/>
  <c r="BA182" i="99"/>
  <c r="AZ182" i="99"/>
  <c r="AY182" i="99"/>
  <c r="AX182" i="99"/>
  <c r="AW182" i="99"/>
  <c r="AV182" i="99"/>
  <c r="AU182" i="99"/>
  <c r="AT182" i="99"/>
  <c r="AS182" i="99"/>
  <c r="AR182" i="99"/>
  <c r="AQ182" i="99"/>
  <c r="AP182" i="99"/>
  <c r="AO182" i="99"/>
  <c r="AN182" i="99"/>
  <c r="AM182" i="99"/>
  <c r="AL182" i="99"/>
  <c r="AK182" i="99"/>
  <c r="AJ182" i="99"/>
  <c r="AI182" i="99"/>
  <c r="AH182" i="99"/>
  <c r="AG182" i="99"/>
  <c r="AF182" i="99"/>
  <c r="AE182" i="99"/>
  <c r="AD182" i="99"/>
  <c r="AC182" i="99"/>
  <c r="AB182" i="99"/>
  <c r="AA182" i="99"/>
  <c r="Z182" i="99"/>
  <c r="Y182" i="99"/>
  <c r="X182" i="99"/>
  <c r="W182" i="99"/>
  <c r="V182" i="99"/>
  <c r="U182" i="99"/>
  <c r="T182" i="99"/>
  <c r="S182" i="99"/>
  <c r="R182" i="99"/>
  <c r="Q182" i="99"/>
  <c r="P182" i="99"/>
  <c r="O182" i="99"/>
  <c r="N182" i="99"/>
  <c r="M182" i="99"/>
  <c r="L182" i="99"/>
  <c r="K182" i="99"/>
  <c r="J182" i="99"/>
  <c r="I182" i="99"/>
  <c r="H182" i="99"/>
  <c r="G182" i="99"/>
  <c r="F182" i="99"/>
  <c r="E182" i="99"/>
  <c r="D182" i="99"/>
  <c r="C182" i="99"/>
  <c r="B182" i="99"/>
  <c r="CB181" i="99"/>
  <c r="CA181" i="99"/>
  <c r="BZ181" i="99"/>
  <c r="BY181" i="99"/>
  <c r="BX181" i="99"/>
  <c r="BX77" i="99" s="1"/>
  <c r="BW181" i="99"/>
  <c r="BV181" i="99"/>
  <c r="BU181" i="99"/>
  <c r="BT181" i="99"/>
  <c r="BS181" i="99"/>
  <c r="BR181" i="99"/>
  <c r="BQ181" i="99"/>
  <c r="BP181" i="99"/>
  <c r="BO181" i="99"/>
  <c r="BN181" i="99"/>
  <c r="BM181" i="99"/>
  <c r="BL181" i="99"/>
  <c r="BL77" i="99" s="1"/>
  <c r="BK181" i="99"/>
  <c r="BJ181" i="99"/>
  <c r="BI181" i="99"/>
  <c r="BH181" i="99"/>
  <c r="BG181" i="99"/>
  <c r="BF181" i="99"/>
  <c r="BE181" i="99"/>
  <c r="BD181" i="99"/>
  <c r="BC181" i="99"/>
  <c r="BB181" i="99"/>
  <c r="BA181" i="99"/>
  <c r="AZ181" i="99"/>
  <c r="AZ77" i="99" s="1"/>
  <c r="AY181" i="99"/>
  <c r="AX181" i="99"/>
  <c r="AW181" i="99"/>
  <c r="AV181" i="99"/>
  <c r="AU181" i="99"/>
  <c r="AT181" i="99"/>
  <c r="AS181" i="99"/>
  <c r="AR181" i="99"/>
  <c r="AQ181" i="99"/>
  <c r="AP181" i="99"/>
  <c r="AO181" i="99"/>
  <c r="AN181" i="99"/>
  <c r="AN77" i="99" s="1"/>
  <c r="AM181" i="99"/>
  <c r="AL181" i="99"/>
  <c r="AK181" i="99"/>
  <c r="AJ181" i="99"/>
  <c r="AI181" i="99"/>
  <c r="AH181" i="99"/>
  <c r="AG181" i="99"/>
  <c r="AF181" i="99"/>
  <c r="AE181" i="99"/>
  <c r="AD181" i="99"/>
  <c r="AC181" i="99"/>
  <c r="AB181" i="99"/>
  <c r="AB77" i="99" s="1"/>
  <c r="AA181" i="99"/>
  <c r="Z181" i="99"/>
  <c r="Y181" i="99"/>
  <c r="X181" i="99"/>
  <c r="W181" i="99"/>
  <c r="V181" i="99"/>
  <c r="U181" i="99"/>
  <c r="T181" i="99"/>
  <c r="S181" i="99"/>
  <c r="R181" i="99"/>
  <c r="Q181" i="99"/>
  <c r="P181" i="99"/>
  <c r="P77" i="99" s="1"/>
  <c r="O181" i="99"/>
  <c r="N181" i="99"/>
  <c r="M181" i="99"/>
  <c r="L181" i="99"/>
  <c r="K181" i="99"/>
  <c r="J181" i="99"/>
  <c r="I181" i="99"/>
  <c r="H181" i="99"/>
  <c r="G181" i="99"/>
  <c r="F181" i="99"/>
  <c r="E181" i="99"/>
  <c r="D181" i="99"/>
  <c r="D77" i="99" s="1"/>
  <c r="C181" i="99"/>
  <c r="B181" i="99"/>
  <c r="CB180" i="99"/>
  <c r="CA180" i="99"/>
  <c r="BZ180" i="99"/>
  <c r="BY180" i="99"/>
  <c r="BX180" i="99"/>
  <c r="BW180" i="99"/>
  <c r="BV180" i="99"/>
  <c r="BU180" i="99"/>
  <c r="BT180" i="99"/>
  <c r="BS180" i="99"/>
  <c r="BS72" i="99" s="1"/>
  <c r="BR180" i="99"/>
  <c r="BQ180" i="99"/>
  <c r="BP180" i="99"/>
  <c r="BO180" i="99"/>
  <c r="BN180" i="99"/>
  <c r="BM180" i="99"/>
  <c r="BL180" i="99"/>
  <c r="BK180" i="99"/>
  <c r="BJ180" i="99"/>
  <c r="BI180" i="99"/>
  <c r="BH180" i="99"/>
  <c r="BG180" i="99"/>
  <c r="BG72" i="99" s="1"/>
  <c r="BF180" i="99"/>
  <c r="BE180" i="99"/>
  <c r="BD180" i="99"/>
  <c r="BC180" i="99"/>
  <c r="BB180" i="99"/>
  <c r="BA180" i="99"/>
  <c r="AZ180" i="99"/>
  <c r="AY180" i="99"/>
  <c r="AX180" i="99"/>
  <c r="AW180" i="99"/>
  <c r="AV180" i="99"/>
  <c r="AU180" i="99"/>
  <c r="AU72" i="99" s="1"/>
  <c r="AT180" i="99"/>
  <c r="AS180" i="99"/>
  <c r="AR180" i="99"/>
  <c r="AQ180" i="99"/>
  <c r="AP180" i="99"/>
  <c r="AO180" i="99"/>
  <c r="AN180" i="99"/>
  <c r="AM180" i="99"/>
  <c r="AL180" i="99"/>
  <c r="AK180" i="99"/>
  <c r="AJ180" i="99"/>
  <c r="AI180" i="99"/>
  <c r="AI72" i="99" s="1"/>
  <c r="AH180" i="99"/>
  <c r="AG180" i="99"/>
  <c r="AF180" i="99"/>
  <c r="AE180" i="99"/>
  <c r="AD180" i="99"/>
  <c r="AC180" i="99"/>
  <c r="AB180" i="99"/>
  <c r="AA180" i="99"/>
  <c r="Z180" i="99"/>
  <c r="Y180" i="99"/>
  <c r="X180" i="99"/>
  <c r="W180" i="99"/>
  <c r="W72" i="99" s="1"/>
  <c r="V180" i="99"/>
  <c r="U180" i="99"/>
  <c r="T180" i="99"/>
  <c r="S180" i="99"/>
  <c r="R180" i="99"/>
  <c r="Q180" i="99"/>
  <c r="P180" i="99"/>
  <c r="O180" i="99"/>
  <c r="N180" i="99"/>
  <c r="M180" i="99"/>
  <c r="L180" i="99"/>
  <c r="K180" i="99"/>
  <c r="K72" i="99" s="1"/>
  <c r="J180" i="99"/>
  <c r="I180" i="99"/>
  <c r="H180" i="99"/>
  <c r="G180" i="99"/>
  <c r="F180" i="99"/>
  <c r="E180" i="99"/>
  <c r="D180" i="99"/>
  <c r="C180" i="99"/>
  <c r="B180" i="99"/>
  <c r="CB179" i="99"/>
  <c r="CA179" i="99"/>
  <c r="BZ179" i="99"/>
  <c r="BZ74" i="99" s="1"/>
  <c r="BY179" i="99"/>
  <c r="BX179" i="99"/>
  <c r="BW179" i="99"/>
  <c r="BV179" i="99"/>
  <c r="BU179" i="99"/>
  <c r="BT179" i="99"/>
  <c r="BS179" i="99"/>
  <c r="BR179" i="99"/>
  <c r="BQ179" i="99"/>
  <c r="BP179" i="99"/>
  <c r="BO179" i="99"/>
  <c r="BN179" i="99"/>
  <c r="BN74" i="99" s="1"/>
  <c r="BM179" i="99"/>
  <c r="BL179" i="99"/>
  <c r="BK179" i="99"/>
  <c r="BJ179" i="99"/>
  <c r="BI179" i="99"/>
  <c r="BH179" i="99"/>
  <c r="BG179" i="99"/>
  <c r="BF179" i="99"/>
  <c r="BE179" i="99"/>
  <c r="BD179" i="99"/>
  <c r="BC179" i="99"/>
  <c r="BB179" i="99"/>
  <c r="BB74" i="99" s="1"/>
  <c r="BA179" i="99"/>
  <c r="AZ179" i="99"/>
  <c r="AY179" i="99"/>
  <c r="AX179" i="99"/>
  <c r="AW179" i="99"/>
  <c r="AV179" i="99"/>
  <c r="AU179" i="99"/>
  <c r="AT179" i="99"/>
  <c r="AS179" i="99"/>
  <c r="AR179" i="99"/>
  <c r="AQ179" i="99"/>
  <c r="AP179" i="99"/>
  <c r="AP74" i="99" s="1"/>
  <c r="AO179" i="99"/>
  <c r="AN179" i="99"/>
  <c r="AM179" i="99"/>
  <c r="AL179" i="99"/>
  <c r="AK179" i="99"/>
  <c r="AJ179" i="99"/>
  <c r="AI179" i="99"/>
  <c r="AH179" i="99"/>
  <c r="AG179" i="99"/>
  <c r="AF179" i="99"/>
  <c r="AE179" i="99"/>
  <c r="AD179" i="99"/>
  <c r="AD74" i="99" s="1"/>
  <c r="AC179" i="99"/>
  <c r="AB179" i="99"/>
  <c r="AA179" i="99"/>
  <c r="Z179" i="99"/>
  <c r="Y179" i="99"/>
  <c r="X179" i="99"/>
  <c r="W179" i="99"/>
  <c r="V179" i="99"/>
  <c r="U179" i="99"/>
  <c r="T179" i="99"/>
  <c r="S179" i="99"/>
  <c r="R179" i="99"/>
  <c r="R74" i="99" s="1"/>
  <c r="Q179" i="99"/>
  <c r="P179" i="99"/>
  <c r="O179" i="99"/>
  <c r="N179" i="99"/>
  <c r="M179" i="99"/>
  <c r="L179" i="99"/>
  <c r="K179" i="99"/>
  <c r="J179" i="99"/>
  <c r="I179" i="99"/>
  <c r="H179" i="99"/>
  <c r="G179" i="99"/>
  <c r="F179" i="99"/>
  <c r="F74" i="99" s="1"/>
  <c r="E179" i="99"/>
  <c r="D179" i="99"/>
  <c r="C179" i="99"/>
  <c r="B179" i="99"/>
  <c r="CB178" i="99"/>
  <c r="CA178" i="99"/>
  <c r="BZ178" i="99"/>
  <c r="BY178" i="99"/>
  <c r="BX178" i="99"/>
  <c r="BW178" i="99"/>
  <c r="BV178" i="99"/>
  <c r="BU178" i="99"/>
  <c r="BU103" i="99" s="1"/>
  <c r="BU133" i="99" s="1"/>
  <c r="BT178" i="99"/>
  <c r="BS178" i="99"/>
  <c r="BR178" i="99"/>
  <c r="BQ178" i="99"/>
  <c r="BP178" i="99"/>
  <c r="BO178" i="99"/>
  <c r="BN178" i="99"/>
  <c r="BM178" i="99"/>
  <c r="BL178" i="99"/>
  <c r="BK178" i="99"/>
  <c r="BJ178" i="99"/>
  <c r="BI178" i="99"/>
  <c r="BI103" i="99" s="1"/>
  <c r="BI133" i="99" s="1"/>
  <c r="BH178" i="99"/>
  <c r="BG178" i="99"/>
  <c r="BF178" i="99"/>
  <c r="BE178" i="99"/>
  <c r="BD178" i="99"/>
  <c r="BC178" i="99"/>
  <c r="BB178" i="99"/>
  <c r="BA178" i="99"/>
  <c r="AZ178" i="99"/>
  <c r="AY178" i="99"/>
  <c r="AX178" i="99"/>
  <c r="AW178" i="99"/>
  <c r="AW103" i="99" s="1"/>
  <c r="AW133" i="99" s="1"/>
  <c r="AV178" i="99"/>
  <c r="AU178" i="99"/>
  <c r="AT178" i="99"/>
  <c r="AS178" i="99"/>
  <c r="AR178" i="99"/>
  <c r="AQ178" i="99"/>
  <c r="AP178" i="99"/>
  <c r="AO178" i="99"/>
  <c r="AN178" i="99"/>
  <c r="AM178" i="99"/>
  <c r="AL178" i="99"/>
  <c r="AK178" i="99"/>
  <c r="AK103" i="99" s="1"/>
  <c r="AK133" i="99" s="1"/>
  <c r="AJ178" i="99"/>
  <c r="AI178" i="99"/>
  <c r="AH178" i="99"/>
  <c r="AG178" i="99"/>
  <c r="AF178" i="99"/>
  <c r="AE178" i="99"/>
  <c r="AD178" i="99"/>
  <c r="AC178" i="99"/>
  <c r="AB178" i="99"/>
  <c r="AA178" i="99"/>
  <c r="Z178" i="99"/>
  <c r="Y178" i="99"/>
  <c r="Y103" i="99" s="1"/>
  <c r="Y133" i="99" s="1"/>
  <c r="X178" i="99"/>
  <c r="W178" i="99"/>
  <c r="V178" i="99"/>
  <c r="U178" i="99"/>
  <c r="T178" i="99"/>
  <c r="S178" i="99"/>
  <c r="R178" i="99"/>
  <c r="Q178" i="99"/>
  <c r="P178" i="99"/>
  <c r="O178" i="99"/>
  <c r="N178" i="99"/>
  <c r="M178" i="99"/>
  <c r="L178" i="99"/>
  <c r="K178" i="99"/>
  <c r="J178" i="99"/>
  <c r="I178" i="99"/>
  <c r="H178" i="99"/>
  <c r="G178" i="99"/>
  <c r="F178" i="99"/>
  <c r="E178" i="99"/>
  <c r="D178" i="99"/>
  <c r="C178" i="99"/>
  <c r="B178" i="99"/>
  <c r="CB177" i="99"/>
  <c r="CB131" i="99" s="1"/>
  <c r="CA177" i="99"/>
  <c r="BZ177" i="99"/>
  <c r="BY177" i="99"/>
  <c r="BX177" i="99"/>
  <c r="BW177" i="99"/>
  <c r="BV177" i="99"/>
  <c r="BU177" i="99"/>
  <c r="BT177" i="99"/>
  <c r="BS177" i="99"/>
  <c r="BR177" i="99"/>
  <c r="BQ177" i="99"/>
  <c r="BP177" i="99"/>
  <c r="BP131" i="99" s="1"/>
  <c r="BO177" i="99"/>
  <c r="BN177" i="99"/>
  <c r="BM177" i="99"/>
  <c r="BL177" i="99"/>
  <c r="BK177" i="99"/>
  <c r="BJ177" i="99"/>
  <c r="BI177" i="99"/>
  <c r="BH177" i="99"/>
  <c r="BG177" i="99"/>
  <c r="BF177" i="99"/>
  <c r="BE177" i="99"/>
  <c r="BD177" i="99"/>
  <c r="BC177" i="99"/>
  <c r="BB177" i="99"/>
  <c r="BA177" i="99"/>
  <c r="AZ177" i="99"/>
  <c r="AY177" i="99"/>
  <c r="AX177" i="99"/>
  <c r="AW177" i="99"/>
  <c r="AV177" i="99"/>
  <c r="AU177" i="99"/>
  <c r="AT177" i="99"/>
  <c r="AS177" i="99"/>
  <c r="AR177" i="99"/>
  <c r="AR131" i="99" s="1"/>
  <c r="AQ177" i="99"/>
  <c r="AP177" i="99"/>
  <c r="AO177" i="99"/>
  <c r="AN177" i="99"/>
  <c r="AM177" i="99"/>
  <c r="AL177" i="99"/>
  <c r="AK177" i="99"/>
  <c r="AJ177" i="99"/>
  <c r="AI177" i="99"/>
  <c r="AH177" i="99"/>
  <c r="AG177" i="99"/>
  <c r="AF177" i="99"/>
  <c r="AF131" i="99" s="1"/>
  <c r="AE177" i="99"/>
  <c r="AD177" i="99"/>
  <c r="AC177" i="99"/>
  <c r="AB177" i="99"/>
  <c r="AA177" i="99"/>
  <c r="Z177" i="99"/>
  <c r="Y177" i="99"/>
  <c r="X177" i="99"/>
  <c r="W177" i="99"/>
  <c r="V177" i="99"/>
  <c r="U177" i="99"/>
  <c r="T177" i="99"/>
  <c r="T131" i="99" s="1"/>
  <c r="S177" i="99"/>
  <c r="R177" i="99"/>
  <c r="Q177" i="99"/>
  <c r="P177" i="99"/>
  <c r="O177" i="99"/>
  <c r="N177" i="99"/>
  <c r="M177" i="99"/>
  <c r="L177" i="99"/>
  <c r="K177" i="99"/>
  <c r="J177" i="99"/>
  <c r="I177" i="99"/>
  <c r="H177" i="99"/>
  <c r="H131" i="99" s="1"/>
  <c r="G177" i="99"/>
  <c r="F177" i="99"/>
  <c r="E177" i="99"/>
  <c r="D177" i="99"/>
  <c r="C177" i="99"/>
  <c r="B177" i="99"/>
  <c r="CB176" i="99"/>
  <c r="CA176" i="99"/>
  <c r="BZ176" i="99"/>
  <c r="BY176" i="99"/>
  <c r="BX176" i="99"/>
  <c r="BW176" i="99"/>
  <c r="BW104" i="99" s="1"/>
  <c r="BW134" i="99" s="1"/>
  <c r="BW240" i="99" s="1"/>
  <c r="BW296" i="99" s="1"/>
  <c r="BV176" i="99"/>
  <c r="BU176" i="99"/>
  <c r="BT176" i="99"/>
  <c r="BS176" i="99"/>
  <c r="BR176" i="99"/>
  <c r="BQ176" i="99"/>
  <c r="BP176" i="99"/>
  <c r="BO176" i="99"/>
  <c r="BN176" i="99"/>
  <c r="BM176" i="99"/>
  <c r="BL176" i="99"/>
  <c r="BK176" i="99"/>
  <c r="BK104" i="99" s="1"/>
  <c r="BK134" i="99" s="1"/>
  <c r="BK240" i="99" s="1"/>
  <c r="BK296" i="99" s="1"/>
  <c r="BJ176" i="99"/>
  <c r="BI176" i="99"/>
  <c r="BH176" i="99"/>
  <c r="BG176" i="99"/>
  <c r="BF176" i="99"/>
  <c r="BE176" i="99"/>
  <c r="BD176" i="99"/>
  <c r="BC176" i="99"/>
  <c r="BB176" i="99"/>
  <c r="BA176" i="99"/>
  <c r="AZ176" i="99"/>
  <c r="AY176" i="99"/>
  <c r="AY104" i="99" s="1"/>
  <c r="AY134" i="99" s="1"/>
  <c r="AY240" i="99" s="1"/>
  <c r="AY296" i="99" s="1"/>
  <c r="AX176" i="99"/>
  <c r="AW176" i="99"/>
  <c r="AV176" i="99"/>
  <c r="AU176" i="99"/>
  <c r="AT176" i="99"/>
  <c r="AS176" i="99"/>
  <c r="AR176" i="99"/>
  <c r="AQ176" i="99"/>
  <c r="AP176" i="99"/>
  <c r="AO176" i="99"/>
  <c r="AN176" i="99"/>
  <c r="AM176" i="99"/>
  <c r="AM104" i="99" s="1"/>
  <c r="AM134" i="99" s="1"/>
  <c r="AM240" i="99" s="1"/>
  <c r="AM296" i="99" s="1"/>
  <c r="AL176" i="99"/>
  <c r="AK176" i="99"/>
  <c r="AJ176" i="99"/>
  <c r="AI176" i="99"/>
  <c r="AH176" i="99"/>
  <c r="AG176" i="99"/>
  <c r="AF176" i="99"/>
  <c r="AE176" i="99"/>
  <c r="AD176" i="99"/>
  <c r="AC176" i="99"/>
  <c r="AB176" i="99"/>
  <c r="AA176" i="99"/>
  <c r="AA104" i="99" s="1"/>
  <c r="AA134" i="99" s="1"/>
  <c r="AA240" i="99" s="1"/>
  <c r="AA296" i="99" s="1"/>
  <c r="Z176" i="99"/>
  <c r="Y176" i="99"/>
  <c r="X176" i="99"/>
  <c r="W176" i="99"/>
  <c r="V176" i="99"/>
  <c r="U176" i="99"/>
  <c r="T176" i="99"/>
  <c r="S176" i="99"/>
  <c r="R176" i="99"/>
  <c r="Q176" i="99"/>
  <c r="P176" i="99"/>
  <c r="O176" i="99"/>
  <c r="O104" i="99" s="1"/>
  <c r="O134" i="99" s="1"/>
  <c r="O240" i="99" s="1"/>
  <c r="O296" i="99" s="1"/>
  <c r="N176" i="99"/>
  <c r="M176" i="99"/>
  <c r="L176" i="99"/>
  <c r="K176" i="99"/>
  <c r="J176" i="99"/>
  <c r="I176" i="99"/>
  <c r="H176" i="99"/>
  <c r="G176" i="99"/>
  <c r="F176" i="99"/>
  <c r="E176" i="99"/>
  <c r="D176" i="99"/>
  <c r="C176" i="99"/>
  <c r="C104" i="99" s="1"/>
  <c r="C134" i="99" s="1"/>
  <c r="C240" i="99" s="1"/>
  <c r="C296" i="99" s="1"/>
  <c r="B176" i="99"/>
  <c r="CB175" i="99"/>
  <c r="CA175" i="99"/>
  <c r="BZ175" i="99"/>
  <c r="BY175" i="99"/>
  <c r="BX175" i="99"/>
  <c r="BW175" i="99"/>
  <c r="BV175" i="99"/>
  <c r="BU175" i="99"/>
  <c r="BT175" i="99"/>
  <c r="BS175" i="99"/>
  <c r="BR175" i="99"/>
  <c r="BR129" i="99" s="1"/>
  <c r="BQ175" i="99"/>
  <c r="BP175" i="99"/>
  <c r="BO175" i="99"/>
  <c r="BN175" i="99"/>
  <c r="BM175" i="99"/>
  <c r="BL175" i="99"/>
  <c r="BK175" i="99"/>
  <c r="BJ175" i="99"/>
  <c r="BI175" i="99"/>
  <c r="BH175" i="99"/>
  <c r="BG175" i="99"/>
  <c r="BF175" i="99"/>
  <c r="BF129" i="99" s="1"/>
  <c r="BE175" i="99"/>
  <c r="BD175" i="99"/>
  <c r="BC175" i="99"/>
  <c r="BB175" i="99"/>
  <c r="BA175" i="99"/>
  <c r="AZ175" i="99"/>
  <c r="AY175" i="99"/>
  <c r="AX175" i="99"/>
  <c r="AW175" i="99"/>
  <c r="AV175" i="99"/>
  <c r="AU175" i="99"/>
  <c r="AT175" i="99"/>
  <c r="AT231" i="99" s="1"/>
  <c r="AT102" i="99" s="1"/>
  <c r="AS175" i="99"/>
  <c r="AR175" i="99"/>
  <c r="AQ175" i="99"/>
  <c r="AP175" i="99"/>
  <c r="AO175" i="99"/>
  <c r="AN175" i="99"/>
  <c r="AM175" i="99"/>
  <c r="AL175" i="99"/>
  <c r="AK175" i="99"/>
  <c r="AJ175" i="99"/>
  <c r="AI175" i="99"/>
  <c r="AH175" i="99"/>
  <c r="AH129" i="99" s="1"/>
  <c r="AG175" i="99"/>
  <c r="AF175" i="99"/>
  <c r="AE175" i="99"/>
  <c r="AD175" i="99"/>
  <c r="AC175" i="99"/>
  <c r="AB175" i="99"/>
  <c r="AA175" i="99"/>
  <c r="Z175" i="99"/>
  <c r="Y175" i="99"/>
  <c r="X175" i="99"/>
  <c r="W175" i="99"/>
  <c r="V175" i="99"/>
  <c r="V231" i="99" s="1"/>
  <c r="V102" i="99" s="1"/>
  <c r="U175" i="99"/>
  <c r="T175" i="99"/>
  <c r="S175" i="99"/>
  <c r="R175" i="99"/>
  <c r="Q175" i="99"/>
  <c r="P175" i="99"/>
  <c r="O175" i="99"/>
  <c r="N175" i="99"/>
  <c r="M175" i="99"/>
  <c r="L175" i="99"/>
  <c r="K175" i="99"/>
  <c r="J175" i="99"/>
  <c r="J129" i="99" s="1"/>
  <c r="I175" i="99"/>
  <c r="H175" i="99"/>
  <c r="G175" i="99"/>
  <c r="F175" i="99"/>
  <c r="E175" i="99"/>
  <c r="D175" i="99"/>
  <c r="C175" i="99"/>
  <c r="B175" i="99"/>
  <c r="CB174" i="99"/>
  <c r="CA174" i="99"/>
  <c r="BZ174" i="99"/>
  <c r="BY174" i="99"/>
  <c r="BY139" i="99" s="1"/>
  <c r="BX174" i="99"/>
  <c r="BW174" i="99"/>
  <c r="BW139" i="99" s="1"/>
  <c r="BV174" i="99"/>
  <c r="BU174" i="99"/>
  <c r="BT174" i="99"/>
  <c r="BS174" i="99"/>
  <c r="BR174" i="99"/>
  <c r="BQ174" i="99"/>
  <c r="BP174" i="99"/>
  <c r="BO174" i="99"/>
  <c r="BN174" i="99"/>
  <c r="BM174" i="99"/>
  <c r="BM139" i="99" s="1"/>
  <c r="BL174" i="99"/>
  <c r="BK174" i="99"/>
  <c r="BK139" i="99" s="1"/>
  <c r="BJ174" i="99"/>
  <c r="BI174" i="99"/>
  <c r="BH174" i="99"/>
  <c r="BG174" i="99"/>
  <c r="BF174" i="99"/>
  <c r="BE174" i="99"/>
  <c r="BD174" i="99"/>
  <c r="BC174" i="99"/>
  <c r="BB174" i="99"/>
  <c r="BA174" i="99"/>
  <c r="BA139" i="99" s="1"/>
  <c r="AZ174" i="99"/>
  <c r="AY174" i="99"/>
  <c r="AY139" i="99" s="1"/>
  <c r="AX174" i="99"/>
  <c r="AW174" i="99"/>
  <c r="AV174" i="99"/>
  <c r="AU174" i="99"/>
  <c r="AT174" i="99"/>
  <c r="AS174" i="99"/>
  <c r="AR174" i="99"/>
  <c r="AQ174" i="99"/>
  <c r="AP174" i="99"/>
  <c r="AO174" i="99"/>
  <c r="AO139" i="99" s="1"/>
  <c r="AN174" i="99"/>
  <c r="AM174" i="99"/>
  <c r="AM139" i="99" s="1"/>
  <c r="AL174" i="99"/>
  <c r="AK174" i="99"/>
  <c r="AJ174" i="99"/>
  <c r="AI174" i="99"/>
  <c r="AH174" i="99"/>
  <c r="AG174" i="99"/>
  <c r="AF174" i="99"/>
  <c r="AE174" i="99"/>
  <c r="AD174" i="99"/>
  <c r="AC174" i="99"/>
  <c r="AC139" i="99" s="1"/>
  <c r="AB174" i="99"/>
  <c r="AA174" i="99"/>
  <c r="Z174" i="99"/>
  <c r="Y174" i="99"/>
  <c r="X174" i="99"/>
  <c r="W174" i="99"/>
  <c r="V174" i="99"/>
  <c r="U174" i="99"/>
  <c r="T174" i="99"/>
  <c r="S174" i="99"/>
  <c r="R174" i="99"/>
  <c r="Q174" i="99"/>
  <c r="Q139" i="99" s="1"/>
  <c r="P174" i="99"/>
  <c r="O174" i="99"/>
  <c r="N174" i="99"/>
  <c r="M174" i="99"/>
  <c r="L174" i="99"/>
  <c r="K174" i="99"/>
  <c r="J174" i="99"/>
  <c r="I174" i="99"/>
  <c r="H174" i="99"/>
  <c r="G174" i="99"/>
  <c r="F174" i="99"/>
  <c r="E174" i="99"/>
  <c r="E139" i="99" s="1"/>
  <c r="D174" i="99"/>
  <c r="C174" i="99"/>
  <c r="C139" i="99" s="1"/>
  <c r="B174" i="99"/>
  <c r="CB173" i="99"/>
  <c r="CA173" i="99"/>
  <c r="BZ173" i="99"/>
  <c r="BY173" i="99"/>
  <c r="BX173" i="99"/>
  <c r="BW173" i="99"/>
  <c r="BV173" i="99"/>
  <c r="BU173" i="99"/>
  <c r="BT173" i="99"/>
  <c r="BT115" i="99" s="1"/>
  <c r="BS173" i="99"/>
  <c r="BR173" i="99"/>
  <c r="BR115" i="99" s="1"/>
  <c r="BQ173" i="99"/>
  <c r="BP173" i="99"/>
  <c r="BO173" i="99"/>
  <c r="BN173" i="99"/>
  <c r="BM173" i="99"/>
  <c r="BL173" i="99"/>
  <c r="BK173" i="99"/>
  <c r="BJ173" i="99"/>
  <c r="BI173" i="99"/>
  <c r="BH173" i="99"/>
  <c r="BH115" i="99" s="1"/>
  <c r="BG173" i="99"/>
  <c r="BF173" i="99"/>
  <c r="BF115" i="99" s="1"/>
  <c r="BE173" i="99"/>
  <c r="BD173" i="99"/>
  <c r="BC173" i="99"/>
  <c r="BB173" i="99"/>
  <c r="BA173" i="99"/>
  <c r="AZ173" i="99"/>
  <c r="AY173" i="99"/>
  <c r="AX173" i="99"/>
  <c r="AW173" i="99"/>
  <c r="AV173" i="99"/>
  <c r="AV115" i="99" s="1"/>
  <c r="AU173" i="99"/>
  <c r="AT173" i="99"/>
  <c r="AT115" i="99" s="1"/>
  <c r="AS173" i="99"/>
  <c r="AR173" i="99"/>
  <c r="AQ173" i="99"/>
  <c r="AP173" i="99"/>
  <c r="AO173" i="99"/>
  <c r="AN173" i="99"/>
  <c r="AM173" i="99"/>
  <c r="AL173" i="99"/>
  <c r="AK173" i="99"/>
  <c r="AJ173" i="99"/>
  <c r="AJ115" i="99" s="1"/>
  <c r="AI173" i="99"/>
  <c r="AH173" i="99"/>
  <c r="AH115" i="99" s="1"/>
  <c r="AG173" i="99"/>
  <c r="AF173" i="99"/>
  <c r="AE173" i="99"/>
  <c r="AD173" i="99"/>
  <c r="AC173" i="99"/>
  <c r="AB173" i="99"/>
  <c r="AA173" i="99"/>
  <c r="Z173" i="99"/>
  <c r="Y173" i="99"/>
  <c r="X173" i="99"/>
  <c r="X115" i="99" s="1"/>
  <c r="W173" i="99"/>
  <c r="V173" i="99"/>
  <c r="V115" i="99" s="1"/>
  <c r="U173" i="99"/>
  <c r="T173" i="99"/>
  <c r="S173" i="99"/>
  <c r="R173" i="99"/>
  <c r="Q173" i="99"/>
  <c r="P173" i="99"/>
  <c r="O173" i="99"/>
  <c r="N173" i="99"/>
  <c r="M173" i="99"/>
  <c r="L173" i="99"/>
  <c r="L115" i="99" s="1"/>
  <c r="K173" i="99"/>
  <c r="J173" i="99"/>
  <c r="J115" i="99" s="1"/>
  <c r="I173" i="99"/>
  <c r="H173" i="99"/>
  <c r="G173" i="99"/>
  <c r="F173" i="99"/>
  <c r="E173" i="99"/>
  <c r="D173" i="99"/>
  <c r="C173" i="99"/>
  <c r="B173" i="99"/>
  <c r="CB172" i="99"/>
  <c r="CA172" i="99"/>
  <c r="CA117" i="99" s="1"/>
  <c r="BZ172" i="99"/>
  <c r="BY172" i="99"/>
  <c r="BY117" i="99" s="1"/>
  <c r="BX172" i="99"/>
  <c r="BW172" i="99"/>
  <c r="BV172" i="99"/>
  <c r="BU172" i="99"/>
  <c r="BT172" i="99"/>
  <c r="BS172" i="99"/>
  <c r="BR172" i="99"/>
  <c r="BQ172" i="99"/>
  <c r="BP172" i="99"/>
  <c r="BO172" i="99"/>
  <c r="BO117" i="99" s="1"/>
  <c r="BN172" i="99"/>
  <c r="BM172" i="99"/>
  <c r="BM117" i="99" s="1"/>
  <c r="BL172" i="99"/>
  <c r="BK172" i="99"/>
  <c r="BJ172" i="99"/>
  <c r="BI172" i="99"/>
  <c r="BH172" i="99"/>
  <c r="BG172" i="99"/>
  <c r="BF172" i="99"/>
  <c r="BE172" i="99"/>
  <c r="BD172" i="99"/>
  <c r="BC172" i="99"/>
  <c r="BC117" i="99" s="1"/>
  <c r="BB172" i="99"/>
  <c r="BA172" i="99"/>
  <c r="BA117" i="99" s="1"/>
  <c r="AZ172" i="99"/>
  <c r="AY172" i="99"/>
  <c r="AX172" i="99"/>
  <c r="AW172" i="99"/>
  <c r="AV172" i="99"/>
  <c r="AU172" i="99"/>
  <c r="AT172" i="99"/>
  <c r="AS172" i="99"/>
  <c r="AR172" i="99"/>
  <c r="AQ172" i="99"/>
  <c r="AP172" i="99"/>
  <c r="AO172" i="99"/>
  <c r="AO117" i="99" s="1"/>
  <c r="AN172" i="99"/>
  <c r="AM172" i="99"/>
  <c r="AL172" i="99"/>
  <c r="AK172" i="99"/>
  <c r="AJ172" i="99"/>
  <c r="AI172" i="99"/>
  <c r="AH172" i="99"/>
  <c r="AG172" i="99"/>
  <c r="AF172" i="99"/>
  <c r="AE172" i="99"/>
  <c r="AE117" i="99" s="1"/>
  <c r="AD172" i="99"/>
  <c r="AC172" i="99"/>
  <c r="AC117" i="99" s="1"/>
  <c r="AB172" i="99"/>
  <c r="AA172" i="99"/>
  <c r="Z172" i="99"/>
  <c r="Y172" i="99"/>
  <c r="X172" i="99"/>
  <c r="W172" i="99"/>
  <c r="V172" i="99"/>
  <c r="U172" i="99"/>
  <c r="T172" i="99"/>
  <c r="S172" i="99"/>
  <c r="S117" i="99" s="1"/>
  <c r="R172" i="99"/>
  <c r="Q172" i="99"/>
  <c r="Q117" i="99" s="1"/>
  <c r="P172" i="99"/>
  <c r="O172" i="99"/>
  <c r="N172" i="99"/>
  <c r="M172" i="99"/>
  <c r="L172" i="99"/>
  <c r="K172" i="99"/>
  <c r="J172" i="99"/>
  <c r="I172" i="99"/>
  <c r="H172" i="99"/>
  <c r="G172" i="99"/>
  <c r="G117" i="99" s="1"/>
  <c r="F172" i="99"/>
  <c r="E172" i="99"/>
  <c r="E117" i="99" s="1"/>
  <c r="D172" i="99"/>
  <c r="C172" i="99"/>
  <c r="B172" i="99"/>
  <c r="CB171" i="99"/>
  <c r="CA171" i="99"/>
  <c r="BZ171" i="99"/>
  <c r="BY171" i="99"/>
  <c r="BX171" i="99"/>
  <c r="BW171" i="99"/>
  <c r="BV171" i="99"/>
  <c r="BU171" i="99"/>
  <c r="BT171" i="99"/>
  <c r="BS171" i="99"/>
  <c r="BR171" i="99"/>
  <c r="BQ171" i="99"/>
  <c r="BP171" i="99"/>
  <c r="BO171" i="99"/>
  <c r="BN171" i="99"/>
  <c r="BM171" i="99"/>
  <c r="BL171" i="99"/>
  <c r="BK171" i="99"/>
  <c r="BJ171" i="99"/>
  <c r="BI171" i="99"/>
  <c r="BH171" i="99"/>
  <c r="BG171" i="99"/>
  <c r="BF171" i="99"/>
  <c r="BE171" i="99"/>
  <c r="BD171" i="99"/>
  <c r="BC171" i="99"/>
  <c r="BB171" i="99"/>
  <c r="BA171" i="99"/>
  <c r="AZ171" i="99"/>
  <c r="AY171" i="99"/>
  <c r="AX171" i="99"/>
  <c r="AW171" i="99"/>
  <c r="AV171" i="99"/>
  <c r="AU171" i="99"/>
  <c r="AT171" i="99"/>
  <c r="AS171" i="99"/>
  <c r="AR171" i="99"/>
  <c r="AQ171" i="99"/>
  <c r="AP171" i="99"/>
  <c r="AO171" i="99"/>
  <c r="AN171" i="99"/>
  <c r="AM171" i="99"/>
  <c r="AL171" i="99"/>
  <c r="AK171" i="99"/>
  <c r="AJ171" i="99"/>
  <c r="AI171" i="99"/>
  <c r="AH171" i="99"/>
  <c r="AG171" i="99"/>
  <c r="AF171" i="99"/>
  <c r="AE171" i="99"/>
  <c r="AD171" i="99"/>
  <c r="AC171" i="99"/>
  <c r="AB171" i="99"/>
  <c r="AA171" i="99"/>
  <c r="Z171" i="99"/>
  <c r="Y171" i="99"/>
  <c r="X171" i="99"/>
  <c r="W171" i="99"/>
  <c r="V171" i="99"/>
  <c r="U171" i="99"/>
  <c r="T171" i="99"/>
  <c r="S171" i="99"/>
  <c r="R171" i="99"/>
  <c r="Q171" i="99"/>
  <c r="P171" i="99"/>
  <c r="O171" i="99"/>
  <c r="N171" i="99"/>
  <c r="M171" i="99"/>
  <c r="L171" i="99"/>
  <c r="K171" i="99"/>
  <c r="J171" i="99"/>
  <c r="I171" i="99"/>
  <c r="H171" i="99"/>
  <c r="G171" i="99"/>
  <c r="F171" i="99"/>
  <c r="E171" i="99"/>
  <c r="D171" i="99"/>
  <c r="C171" i="99"/>
  <c r="B171" i="99"/>
  <c r="CB170" i="99"/>
  <c r="CA170" i="99"/>
  <c r="BZ170" i="99"/>
  <c r="BY170" i="99"/>
  <c r="BX170" i="99"/>
  <c r="BW170" i="99"/>
  <c r="BV170" i="99"/>
  <c r="BU170" i="99"/>
  <c r="BT170" i="99"/>
  <c r="BS170" i="99"/>
  <c r="BR170" i="99"/>
  <c r="BQ170" i="99"/>
  <c r="BP170" i="99"/>
  <c r="BO170" i="99"/>
  <c r="BN170" i="99"/>
  <c r="BM170" i="99"/>
  <c r="BL170" i="99"/>
  <c r="BK170" i="99"/>
  <c r="BJ170" i="99"/>
  <c r="BI170" i="99"/>
  <c r="BH170" i="99"/>
  <c r="BG170" i="99"/>
  <c r="BF170" i="99"/>
  <c r="BE170" i="99"/>
  <c r="BD170" i="99"/>
  <c r="BC170" i="99"/>
  <c r="BB170" i="99"/>
  <c r="BA170" i="99"/>
  <c r="AZ170" i="99"/>
  <c r="AY170" i="99"/>
  <c r="AX170" i="99"/>
  <c r="AW170" i="99"/>
  <c r="AV170" i="99"/>
  <c r="AU170" i="99"/>
  <c r="AT170" i="99"/>
  <c r="AS170" i="99"/>
  <c r="AR170" i="99"/>
  <c r="AQ170" i="99"/>
  <c r="AP170" i="99"/>
  <c r="AO170" i="99"/>
  <c r="AN170" i="99"/>
  <c r="AM170" i="99"/>
  <c r="AL170" i="99"/>
  <c r="AK170" i="99"/>
  <c r="AJ170" i="99"/>
  <c r="AI170" i="99"/>
  <c r="AH170" i="99"/>
  <c r="AG170" i="99"/>
  <c r="AF170" i="99"/>
  <c r="AE170" i="99"/>
  <c r="AD170" i="99"/>
  <c r="AC170" i="99"/>
  <c r="AB170" i="99"/>
  <c r="AA170" i="99"/>
  <c r="Z170" i="99"/>
  <c r="Y170" i="99"/>
  <c r="X170" i="99"/>
  <c r="W170" i="99"/>
  <c r="V170" i="99"/>
  <c r="U170" i="99"/>
  <c r="T170" i="99"/>
  <c r="S170" i="99"/>
  <c r="R170" i="99"/>
  <c r="Q170" i="99"/>
  <c r="P170" i="99"/>
  <c r="O170" i="99"/>
  <c r="N170" i="99"/>
  <c r="M170" i="99"/>
  <c r="L170" i="99"/>
  <c r="K170" i="99"/>
  <c r="J170" i="99"/>
  <c r="I170" i="99"/>
  <c r="H170" i="99"/>
  <c r="G170" i="99"/>
  <c r="F170" i="99"/>
  <c r="E170" i="99"/>
  <c r="D170" i="99"/>
  <c r="C170" i="99"/>
  <c r="B170" i="99"/>
  <c r="CB169" i="99"/>
  <c r="CA169" i="99"/>
  <c r="BZ169" i="99"/>
  <c r="BY169" i="99"/>
  <c r="BX169" i="99"/>
  <c r="BW169" i="99"/>
  <c r="BV169" i="99"/>
  <c r="BU169" i="99"/>
  <c r="BT169" i="99"/>
  <c r="BS169" i="99"/>
  <c r="BR169" i="99"/>
  <c r="BQ169" i="99"/>
  <c r="BP169" i="99"/>
  <c r="BO169" i="99"/>
  <c r="BN169" i="99"/>
  <c r="BM169" i="99"/>
  <c r="BL169" i="99"/>
  <c r="BK169" i="99"/>
  <c r="BJ169" i="99"/>
  <c r="BI169" i="99"/>
  <c r="BH169" i="99"/>
  <c r="BG169" i="99"/>
  <c r="BF169" i="99"/>
  <c r="BE169" i="99"/>
  <c r="BD169" i="99"/>
  <c r="BC169" i="99"/>
  <c r="BB169" i="99"/>
  <c r="BA169" i="99"/>
  <c r="AZ169" i="99"/>
  <c r="AY169" i="99"/>
  <c r="AX169" i="99"/>
  <c r="AW169" i="99"/>
  <c r="AV169" i="99"/>
  <c r="AU169" i="99"/>
  <c r="AT169" i="99"/>
  <c r="AS169" i="99"/>
  <c r="AR169" i="99"/>
  <c r="AQ169" i="99"/>
  <c r="AP169" i="99"/>
  <c r="AO169" i="99"/>
  <c r="AN169" i="99"/>
  <c r="AM169" i="99"/>
  <c r="AL169" i="99"/>
  <c r="AK169" i="99"/>
  <c r="AJ169" i="99"/>
  <c r="AI169" i="99"/>
  <c r="AH169" i="99"/>
  <c r="AG169" i="99"/>
  <c r="AF169" i="99"/>
  <c r="AE169" i="99"/>
  <c r="AD169" i="99"/>
  <c r="AC169" i="99"/>
  <c r="AB169" i="99"/>
  <c r="AA169" i="99"/>
  <c r="Z169" i="99"/>
  <c r="Y169" i="99"/>
  <c r="X169" i="99"/>
  <c r="W169" i="99"/>
  <c r="V169" i="99"/>
  <c r="U169" i="99"/>
  <c r="T169" i="99"/>
  <c r="S169" i="99"/>
  <c r="R169" i="99"/>
  <c r="Q169" i="99"/>
  <c r="P169" i="99"/>
  <c r="O169" i="99"/>
  <c r="N169" i="99"/>
  <c r="M169" i="99"/>
  <c r="L169" i="99"/>
  <c r="K169" i="99"/>
  <c r="J169" i="99"/>
  <c r="I169" i="99"/>
  <c r="H169" i="99"/>
  <c r="G169" i="99"/>
  <c r="F169" i="99"/>
  <c r="E169" i="99"/>
  <c r="D169" i="99"/>
  <c r="C169" i="99"/>
  <c r="B169" i="99"/>
  <c r="A230" i="99"/>
  <c r="A229" i="99"/>
  <c r="A228" i="99"/>
  <c r="A227" i="99"/>
  <c r="A226" i="99"/>
  <c r="A225" i="99"/>
  <c r="A224" i="99"/>
  <c r="A223" i="99"/>
  <c r="A222" i="99"/>
  <c r="A221" i="99"/>
  <c r="A220" i="99"/>
  <c r="A219" i="99"/>
  <c r="A218" i="99"/>
  <c r="A217" i="99"/>
  <c r="A216" i="99"/>
  <c r="A215" i="99"/>
  <c r="A214" i="99"/>
  <c r="A213" i="99"/>
  <c r="A212" i="99"/>
  <c r="A211" i="99"/>
  <c r="A210" i="99"/>
  <c r="A209" i="99"/>
  <c r="A208" i="99"/>
  <c r="A207" i="99"/>
  <c r="A206" i="99"/>
  <c r="A205" i="99"/>
  <c r="A204" i="99"/>
  <c r="A203" i="99"/>
  <c r="A202" i="99"/>
  <c r="A201" i="99"/>
  <c r="A200" i="99"/>
  <c r="A199" i="99"/>
  <c r="A198" i="99"/>
  <c r="A197" i="99"/>
  <c r="A196" i="99"/>
  <c r="A195" i="99"/>
  <c r="A194" i="99"/>
  <c r="A193" i="99"/>
  <c r="A192" i="99"/>
  <c r="A191" i="99"/>
  <c r="A190" i="99"/>
  <c r="A189" i="99"/>
  <c r="A188" i="99"/>
  <c r="A187" i="99"/>
  <c r="A186" i="99"/>
  <c r="A185" i="99"/>
  <c r="A184" i="99"/>
  <c r="A183" i="99"/>
  <c r="A182" i="99"/>
  <c r="A181" i="99"/>
  <c r="A180" i="99"/>
  <c r="A179" i="99"/>
  <c r="A178" i="99"/>
  <c r="A177" i="99"/>
  <c r="A176" i="99"/>
  <c r="A175" i="99"/>
  <c r="A174" i="99"/>
  <c r="A173" i="99"/>
  <c r="A172" i="99"/>
  <c r="A171" i="99"/>
  <c r="A170" i="99"/>
  <c r="A169" i="99"/>
  <c r="R347" i="99"/>
  <c r="CB253" i="99"/>
  <c r="CA253" i="99"/>
  <c r="BZ253" i="99"/>
  <c r="BY253" i="99"/>
  <c r="BX253" i="99"/>
  <c r="BW253" i="99"/>
  <c r="BV253" i="99"/>
  <c r="BU253" i="99"/>
  <c r="BT253" i="99"/>
  <c r="BS253" i="99"/>
  <c r="BR253" i="99"/>
  <c r="BQ253" i="99"/>
  <c r="BP253" i="99"/>
  <c r="BO253" i="99"/>
  <c r="BN253" i="99"/>
  <c r="BM253" i="99"/>
  <c r="BL253" i="99"/>
  <c r="BK253" i="99"/>
  <c r="BJ253" i="99"/>
  <c r="BI253" i="99"/>
  <c r="BH253" i="99"/>
  <c r="BG253" i="99"/>
  <c r="BF253" i="99"/>
  <c r="BE253" i="99"/>
  <c r="BD253" i="99"/>
  <c r="BC253" i="99"/>
  <c r="BB253" i="99"/>
  <c r="BA253" i="99"/>
  <c r="AZ253" i="99"/>
  <c r="AY253" i="99"/>
  <c r="AX253" i="99"/>
  <c r="AW253" i="99"/>
  <c r="AV253" i="99"/>
  <c r="AU253" i="99"/>
  <c r="AT253" i="99"/>
  <c r="AS253" i="99"/>
  <c r="AR253" i="99"/>
  <c r="AQ253" i="99"/>
  <c r="AP253" i="99"/>
  <c r="AO253" i="99"/>
  <c r="AN253" i="99"/>
  <c r="AM253" i="99"/>
  <c r="AL253" i="99"/>
  <c r="AK253" i="99"/>
  <c r="AJ253" i="99"/>
  <c r="AI253" i="99"/>
  <c r="AH253" i="99"/>
  <c r="AG253" i="99"/>
  <c r="AF253" i="99"/>
  <c r="AE253" i="99"/>
  <c r="AD253" i="99"/>
  <c r="AC253" i="99"/>
  <c r="AB253" i="99"/>
  <c r="AA253" i="99"/>
  <c r="Z253" i="99"/>
  <c r="Y253" i="99"/>
  <c r="X253" i="99"/>
  <c r="W253" i="99"/>
  <c r="V253" i="99"/>
  <c r="U253" i="99"/>
  <c r="T253" i="99"/>
  <c r="S253" i="99"/>
  <c r="R253" i="99"/>
  <c r="Q253" i="99"/>
  <c r="P253" i="99"/>
  <c r="O253" i="99"/>
  <c r="N253" i="99"/>
  <c r="M253" i="99"/>
  <c r="L253" i="99"/>
  <c r="K253" i="99"/>
  <c r="J253" i="99"/>
  <c r="I253" i="99"/>
  <c r="H253" i="99"/>
  <c r="G253" i="99"/>
  <c r="F253" i="99"/>
  <c r="E253" i="99"/>
  <c r="D253" i="99"/>
  <c r="C253" i="99"/>
  <c r="B253" i="99"/>
  <c r="B247" i="99"/>
  <c r="CB244" i="99"/>
  <c r="CA244" i="99"/>
  <c r="BZ244" i="99"/>
  <c r="BY244" i="99"/>
  <c r="BX244" i="99"/>
  <c r="BW244" i="99"/>
  <c r="BV244" i="99"/>
  <c r="BT244" i="99"/>
  <c r="BS244" i="99"/>
  <c r="BR244" i="99"/>
  <c r="BP244" i="99"/>
  <c r="BO244" i="99"/>
  <c r="BN244" i="99"/>
  <c r="BM244" i="99"/>
  <c r="BL244" i="99"/>
  <c r="BK244" i="99"/>
  <c r="BJ244" i="99"/>
  <c r="BH244" i="99"/>
  <c r="BG244" i="99"/>
  <c r="BF244" i="99"/>
  <c r="BD244" i="99"/>
  <c r="BC244" i="99"/>
  <c r="BB244" i="99"/>
  <c r="BA244" i="99"/>
  <c r="AZ244" i="99"/>
  <c r="AY244" i="99"/>
  <c r="AX244" i="99"/>
  <c r="AW244" i="99"/>
  <c r="AV244" i="99"/>
  <c r="AU244" i="99"/>
  <c r="AT244" i="99"/>
  <c r="AR244" i="99"/>
  <c r="AQ244" i="99"/>
  <c r="AP244" i="99"/>
  <c r="AO244" i="99"/>
  <c r="AN244" i="99"/>
  <c r="AM244" i="99"/>
  <c r="AL244" i="99"/>
  <c r="AJ244" i="99"/>
  <c r="AI244" i="99"/>
  <c r="AH244" i="99"/>
  <c r="AF244" i="99"/>
  <c r="AE244" i="99"/>
  <c r="AD244" i="99"/>
  <c r="AC244" i="99"/>
  <c r="AB244" i="99"/>
  <c r="AA244" i="99"/>
  <c r="Z244" i="99"/>
  <c r="X244" i="99"/>
  <c r="W244" i="99"/>
  <c r="V244" i="99"/>
  <c r="T244" i="99"/>
  <c r="S244" i="99"/>
  <c r="R244" i="99"/>
  <c r="Q244" i="99"/>
  <c r="P244" i="99"/>
  <c r="O244" i="99"/>
  <c r="N244" i="99"/>
  <c r="L244" i="99"/>
  <c r="K244" i="99"/>
  <c r="J244" i="99"/>
  <c r="H244" i="99"/>
  <c r="G244" i="99"/>
  <c r="F244" i="99"/>
  <c r="E244" i="99"/>
  <c r="D244" i="99"/>
  <c r="C244" i="99"/>
  <c r="B244" i="99"/>
  <c r="BY231" i="99"/>
  <c r="BJ231" i="99"/>
  <c r="AW231" i="99"/>
  <c r="AV231" i="99"/>
  <c r="AV102" i="99" s="1"/>
  <c r="AI231" i="99"/>
  <c r="AH231" i="99"/>
  <c r="AH102" i="99" s="1"/>
  <c r="U231" i="99"/>
  <c r="E231" i="99"/>
  <c r="E102" i="99" s="1"/>
  <c r="CB120" i="99"/>
  <c r="BP120" i="99"/>
  <c r="BD120" i="99"/>
  <c r="AR120" i="99"/>
  <c r="AF120" i="99"/>
  <c r="T120" i="99"/>
  <c r="H120" i="99"/>
  <c r="BT125" i="99"/>
  <c r="BS125" i="99"/>
  <c r="BH125" i="99"/>
  <c r="BG125" i="99"/>
  <c r="AV125" i="99"/>
  <c r="AU125" i="99"/>
  <c r="AJ125" i="99"/>
  <c r="AI125" i="99"/>
  <c r="X125" i="99"/>
  <c r="W125" i="99"/>
  <c r="L125" i="99"/>
  <c r="K125" i="99"/>
  <c r="CB103" i="99"/>
  <c r="CB133" i="99" s="1"/>
  <c r="BP103" i="99"/>
  <c r="BP133" i="99" s="1"/>
  <c r="BD103" i="99"/>
  <c r="BD133" i="99" s="1"/>
  <c r="AR103" i="99"/>
  <c r="AR133" i="99" s="1"/>
  <c r="AF103" i="99"/>
  <c r="T103" i="99"/>
  <c r="H103" i="99"/>
  <c r="BX131" i="99"/>
  <c r="BW131" i="99"/>
  <c r="BL131" i="99"/>
  <c r="BK131" i="99"/>
  <c r="AZ131" i="99"/>
  <c r="AY131" i="99"/>
  <c r="AN131" i="99"/>
  <c r="AM131" i="99"/>
  <c r="AB131" i="99"/>
  <c r="AA131" i="99"/>
  <c r="P131" i="99"/>
  <c r="O131" i="99"/>
  <c r="D131" i="99"/>
  <c r="C131" i="99"/>
  <c r="BZ231" i="99"/>
  <c r="BV231" i="99"/>
  <c r="BU231" i="99"/>
  <c r="BT231" i="99"/>
  <c r="BS231" i="99"/>
  <c r="BS102" i="99" s="1"/>
  <c r="BR231" i="99"/>
  <c r="BR102" i="99" s="1"/>
  <c r="BQ231" i="99"/>
  <c r="BN231" i="99"/>
  <c r="BN102" i="99" s="1"/>
  <c r="BM231" i="99"/>
  <c r="BI231" i="99"/>
  <c r="BH231" i="99"/>
  <c r="BG231" i="99"/>
  <c r="BG102" i="99" s="1"/>
  <c r="BE231" i="99"/>
  <c r="BB231" i="99"/>
  <c r="BA231" i="99"/>
  <c r="AX231" i="99"/>
  <c r="AU231" i="99"/>
  <c r="AU102" i="99" s="1"/>
  <c r="AS231" i="99"/>
  <c r="AS102" i="99" s="1"/>
  <c r="AP231" i="99"/>
  <c r="AO231" i="99"/>
  <c r="AL231" i="99"/>
  <c r="AK231" i="99"/>
  <c r="AJ231" i="99"/>
  <c r="AG231" i="99"/>
  <c r="AD231" i="99"/>
  <c r="AC231" i="99"/>
  <c r="Z231" i="99"/>
  <c r="Y231" i="99"/>
  <c r="Y102" i="99" s="1"/>
  <c r="X231" i="99"/>
  <c r="W231" i="99"/>
  <c r="W102" i="99" s="1"/>
  <c r="S129" i="99"/>
  <c r="R231" i="99"/>
  <c r="Q231" i="99"/>
  <c r="N231" i="99"/>
  <c r="M231" i="99"/>
  <c r="L231" i="99"/>
  <c r="K231" i="99"/>
  <c r="K102" i="99" s="1"/>
  <c r="I231" i="99"/>
  <c r="I102" i="99" s="1"/>
  <c r="F231" i="99"/>
  <c r="B231" i="99"/>
  <c r="B102" i="99" s="1"/>
  <c r="BX139" i="99"/>
  <c r="BL139" i="99"/>
  <c r="AZ139" i="99"/>
  <c r="AN139" i="99"/>
  <c r="AB139" i="99"/>
  <c r="AA139" i="99"/>
  <c r="P139" i="99"/>
  <c r="O139" i="99"/>
  <c r="D139" i="99"/>
  <c r="CB117" i="99"/>
  <c r="BP117" i="99"/>
  <c r="BD117" i="99"/>
  <c r="AR117" i="99"/>
  <c r="AQ117" i="99"/>
  <c r="AF117" i="99"/>
  <c r="T117" i="99"/>
  <c r="H117" i="99"/>
  <c r="A166" i="99"/>
  <c r="A165" i="99"/>
  <c r="A164" i="99"/>
  <c r="A163" i="99"/>
  <c r="A162" i="99"/>
  <c r="AT145" i="99"/>
  <c r="AU145" i="99" s="1"/>
  <c r="AV145" i="99" s="1"/>
  <c r="AW145" i="99" s="1"/>
  <c r="AX145" i="99" s="1"/>
  <c r="AY145" i="99" s="1"/>
  <c r="AZ145" i="99" s="1"/>
  <c r="BA145" i="99" s="1"/>
  <c r="BB145" i="99" s="1"/>
  <c r="BC145" i="99" s="1"/>
  <c r="BD145" i="99" s="1"/>
  <c r="BE145" i="99" s="1"/>
  <c r="BF145" i="99" s="1"/>
  <c r="BG145" i="99" s="1"/>
  <c r="BH145" i="99" s="1"/>
  <c r="BI145" i="99" s="1"/>
  <c r="BJ145" i="99" s="1"/>
  <c r="BK145" i="99" s="1"/>
  <c r="BL145" i="99" s="1"/>
  <c r="BM145" i="99" s="1"/>
  <c r="BN145" i="99" s="1"/>
  <c r="BO145" i="99" s="1"/>
  <c r="BP145" i="99" s="1"/>
  <c r="BQ145" i="99" s="1"/>
  <c r="BR145" i="99" s="1"/>
  <c r="BS145" i="99" s="1"/>
  <c r="BT145" i="99" s="1"/>
  <c r="BU145" i="99" s="1"/>
  <c r="BV145" i="99" s="1"/>
  <c r="BW145" i="99" s="1"/>
  <c r="BX145" i="99" s="1"/>
  <c r="BY145" i="99" s="1"/>
  <c r="BZ145" i="99" s="1"/>
  <c r="CA145" i="99" s="1"/>
  <c r="CB145" i="99" s="1"/>
  <c r="V145" i="99"/>
  <c r="W145" i="99" s="1"/>
  <c r="X145" i="99" s="1"/>
  <c r="Y145" i="99" s="1"/>
  <c r="Z145" i="99" s="1"/>
  <c r="AA145" i="99" s="1"/>
  <c r="AB145" i="99" s="1"/>
  <c r="AC145" i="99" s="1"/>
  <c r="AD145" i="99" s="1"/>
  <c r="AE145" i="99" s="1"/>
  <c r="AF145" i="99" s="1"/>
  <c r="AG145" i="99" s="1"/>
  <c r="AH145" i="99" s="1"/>
  <c r="AI145" i="99" s="1"/>
  <c r="AJ145" i="99" s="1"/>
  <c r="AK145" i="99" s="1"/>
  <c r="AL145" i="99" s="1"/>
  <c r="AM145" i="99" s="1"/>
  <c r="AN145" i="99" s="1"/>
  <c r="AO145" i="99" s="1"/>
  <c r="AP145" i="99" s="1"/>
  <c r="AQ145" i="99" s="1"/>
  <c r="AR145" i="99" s="1"/>
  <c r="AS145" i="99" s="1"/>
  <c r="R145" i="99"/>
  <c r="S145" i="99" s="1"/>
  <c r="T145" i="99" s="1"/>
  <c r="U145" i="99" s="1"/>
  <c r="Q145" i="99"/>
  <c r="P145" i="99"/>
  <c r="O145" i="99"/>
  <c r="N145" i="99"/>
  <c r="M145" i="99"/>
  <c r="L145" i="99"/>
  <c r="K145" i="99"/>
  <c r="J145" i="99"/>
  <c r="I145" i="99"/>
  <c r="H145" i="99"/>
  <c r="G145" i="99"/>
  <c r="F145" i="99"/>
  <c r="E145" i="99"/>
  <c r="D145" i="99"/>
  <c r="C145" i="99"/>
  <c r="B145" i="99"/>
  <c r="AO144" i="99"/>
  <c r="AN144" i="99"/>
  <c r="AM144" i="99"/>
  <c r="AL144" i="99"/>
  <c r="AK144" i="99"/>
  <c r="AJ144" i="99"/>
  <c r="AI144" i="99"/>
  <c r="AH144" i="99"/>
  <c r="AG144" i="99"/>
  <c r="AF144" i="99"/>
  <c r="AE144" i="99"/>
  <c r="AD144" i="99"/>
  <c r="AC144" i="99"/>
  <c r="AB144" i="99"/>
  <c r="AA144" i="99"/>
  <c r="Z144" i="99"/>
  <c r="Y144" i="99"/>
  <c r="X144" i="99"/>
  <c r="W144" i="99"/>
  <c r="V144" i="99"/>
  <c r="U144" i="99"/>
  <c r="T144" i="99"/>
  <c r="S144" i="99"/>
  <c r="R144" i="99"/>
  <c r="Q144" i="99"/>
  <c r="P144" i="99"/>
  <c r="O144" i="99"/>
  <c r="N144" i="99"/>
  <c r="M144" i="99"/>
  <c r="L144" i="99"/>
  <c r="K144" i="99"/>
  <c r="J144" i="99"/>
  <c r="I144" i="99"/>
  <c r="H144" i="99"/>
  <c r="G144" i="99"/>
  <c r="F144" i="99"/>
  <c r="E144" i="99"/>
  <c r="D144" i="99"/>
  <c r="C144" i="99"/>
  <c r="B144" i="99"/>
  <c r="AO143" i="99"/>
  <c r="AN143" i="99"/>
  <c r="AM143" i="99"/>
  <c r="AL143" i="99"/>
  <c r="AK143" i="99"/>
  <c r="AJ143" i="99"/>
  <c r="AI143" i="99"/>
  <c r="AH143" i="99"/>
  <c r="AG143" i="99"/>
  <c r="AF143" i="99"/>
  <c r="AE143" i="99"/>
  <c r="AD143" i="99"/>
  <c r="AC143" i="99"/>
  <c r="AB143" i="99"/>
  <c r="AA143" i="99"/>
  <c r="Z143" i="99"/>
  <c r="Y143" i="99"/>
  <c r="X143" i="99"/>
  <c r="W143" i="99"/>
  <c r="V143" i="99"/>
  <c r="U143" i="99"/>
  <c r="T143" i="99"/>
  <c r="S143" i="99"/>
  <c r="R143" i="99"/>
  <c r="Q143" i="99"/>
  <c r="P143" i="99"/>
  <c r="O143" i="99"/>
  <c r="N143" i="99"/>
  <c r="M143" i="99"/>
  <c r="L143" i="99"/>
  <c r="K143" i="99"/>
  <c r="J143" i="99"/>
  <c r="I143" i="99"/>
  <c r="H143" i="99"/>
  <c r="G143" i="99"/>
  <c r="F143" i="99"/>
  <c r="E143" i="99"/>
  <c r="D143" i="99"/>
  <c r="C143" i="99"/>
  <c r="CB139" i="99"/>
  <c r="CA139" i="99"/>
  <c r="BZ139" i="99"/>
  <c r="BV139" i="99"/>
  <c r="BU139" i="99"/>
  <c r="BT139" i="99"/>
  <c r="BS139" i="99"/>
  <c r="BR139" i="99"/>
  <c r="BQ139" i="99"/>
  <c r="BP139" i="99"/>
  <c r="BO139" i="99"/>
  <c r="BN139" i="99"/>
  <c r="BJ139" i="99"/>
  <c r="BI139" i="99"/>
  <c r="BH139" i="99"/>
  <c r="BG139" i="99"/>
  <c r="BF139" i="99"/>
  <c r="BE139" i="99"/>
  <c r="BD139" i="99"/>
  <c r="BC139" i="99"/>
  <c r="BB139" i="99"/>
  <c r="AX139" i="99"/>
  <c r="AW139" i="99"/>
  <c r="AV139" i="99"/>
  <c r="AU139" i="99"/>
  <c r="AT139" i="99"/>
  <c r="AS139" i="99"/>
  <c r="AR139" i="99"/>
  <c r="AQ139" i="99"/>
  <c r="AP139" i="99"/>
  <c r="AL139" i="99"/>
  <c r="AK139" i="99"/>
  <c r="AJ139" i="99"/>
  <c r="AI139" i="99"/>
  <c r="AH139" i="99"/>
  <c r="AG139" i="99"/>
  <c r="AF139" i="99"/>
  <c r="AE139" i="99"/>
  <c r="AD139" i="99"/>
  <c r="Z139" i="99"/>
  <c r="Y139" i="99"/>
  <c r="X139" i="99"/>
  <c r="W139" i="99"/>
  <c r="V139" i="99"/>
  <c r="U139" i="99"/>
  <c r="T139" i="99"/>
  <c r="S139" i="99"/>
  <c r="R139" i="99"/>
  <c r="N139" i="99"/>
  <c r="M139" i="99"/>
  <c r="L139" i="99"/>
  <c r="K139" i="99"/>
  <c r="J139" i="99"/>
  <c r="I139" i="99"/>
  <c r="H139" i="99"/>
  <c r="G139" i="99"/>
  <c r="F139" i="99"/>
  <c r="B139" i="99"/>
  <c r="B137" i="99"/>
  <c r="B278" i="99" s="1"/>
  <c r="B334" i="99" s="1"/>
  <c r="B136" i="99"/>
  <c r="B277" i="99" s="1"/>
  <c r="B333" i="99" s="1"/>
  <c r="BS134" i="99"/>
  <c r="BS240" i="99" s="1"/>
  <c r="BS296" i="99" s="1"/>
  <c r="CA131" i="99"/>
  <c r="BZ131" i="99"/>
  <c r="BY131" i="99"/>
  <c r="BV131" i="99"/>
  <c r="BU131" i="99"/>
  <c r="BT131" i="99"/>
  <c r="BS131" i="99"/>
  <c r="BR131" i="99"/>
  <c r="BQ131" i="99"/>
  <c r="BO131" i="99"/>
  <c r="BN131" i="99"/>
  <c r="BM131" i="99"/>
  <c r="BJ131" i="99"/>
  <c r="BI131" i="99"/>
  <c r="BH131" i="99"/>
  <c r="BG131" i="99"/>
  <c r="BF131" i="99"/>
  <c r="BE131" i="99"/>
  <c r="BD131" i="99"/>
  <c r="BC131" i="99"/>
  <c r="BB131" i="99"/>
  <c r="BA131" i="99"/>
  <c r="AX131" i="99"/>
  <c r="AW131" i="99"/>
  <c r="AV131" i="99"/>
  <c r="AU131" i="99"/>
  <c r="AT131" i="99"/>
  <c r="AS131" i="99"/>
  <c r="AQ131" i="99"/>
  <c r="AP131" i="99"/>
  <c r="AO131" i="99"/>
  <c r="AL131" i="99"/>
  <c r="AK131" i="99"/>
  <c r="AJ131" i="99"/>
  <c r="AI131" i="99"/>
  <c r="AH131" i="99"/>
  <c r="AG131" i="99"/>
  <c r="AE131" i="99"/>
  <c r="AD131" i="99"/>
  <c r="AC131" i="99"/>
  <c r="Z131" i="99"/>
  <c r="Y131" i="99"/>
  <c r="X131" i="99"/>
  <c r="W131" i="99"/>
  <c r="V131" i="99"/>
  <c r="U131" i="99"/>
  <c r="S131" i="99"/>
  <c r="R131" i="99"/>
  <c r="Q131" i="99"/>
  <c r="N131" i="99"/>
  <c r="M131" i="99"/>
  <c r="L131" i="99"/>
  <c r="K131" i="99"/>
  <c r="J131" i="99"/>
  <c r="I131" i="99"/>
  <c r="G131" i="99"/>
  <c r="F131" i="99"/>
  <c r="E131" i="99"/>
  <c r="B131" i="99"/>
  <c r="BZ129" i="99"/>
  <c r="BY129" i="99"/>
  <c r="BX129" i="99"/>
  <c r="BW129" i="99"/>
  <c r="BV129" i="99"/>
  <c r="BU129" i="99"/>
  <c r="BT129" i="99"/>
  <c r="BS129" i="99"/>
  <c r="BQ129" i="99"/>
  <c r="BN129" i="99"/>
  <c r="BM129" i="99"/>
  <c r="BL129" i="99"/>
  <c r="BK129" i="99"/>
  <c r="BJ129" i="99"/>
  <c r="BI129" i="99"/>
  <c r="BH129" i="99"/>
  <c r="BG129" i="99"/>
  <c r="BE129" i="99"/>
  <c r="BB129" i="99"/>
  <c r="BA129" i="99"/>
  <c r="AZ129" i="99"/>
  <c r="AY129" i="99"/>
  <c r="AX129" i="99"/>
  <c r="AW129" i="99"/>
  <c r="AV129" i="99"/>
  <c r="AU129" i="99"/>
  <c r="AS129" i="99"/>
  <c r="AP129" i="99"/>
  <c r="AO129" i="99"/>
  <c r="AN129" i="99"/>
  <c r="AM129" i="99"/>
  <c r="AL129" i="99"/>
  <c r="AK129" i="99"/>
  <c r="AJ129" i="99"/>
  <c r="AI129" i="99"/>
  <c r="AG129" i="99"/>
  <c r="AD129" i="99"/>
  <c r="AC129" i="99"/>
  <c r="AB129" i="99"/>
  <c r="AA129" i="99"/>
  <c r="Z129" i="99"/>
  <c r="Y129" i="99"/>
  <c r="X129" i="99"/>
  <c r="W129" i="99"/>
  <c r="U129" i="99"/>
  <c r="R129" i="99"/>
  <c r="Q129" i="99"/>
  <c r="P129" i="99"/>
  <c r="O129" i="99"/>
  <c r="N129" i="99"/>
  <c r="M129" i="99"/>
  <c r="L129" i="99"/>
  <c r="K129" i="99"/>
  <c r="I129" i="99"/>
  <c r="F129" i="99"/>
  <c r="E129" i="99"/>
  <c r="D129" i="99"/>
  <c r="C129" i="99"/>
  <c r="B129" i="99"/>
  <c r="CB125" i="99"/>
  <c r="CA125" i="99"/>
  <c r="BY125" i="99"/>
  <c r="BX125" i="99"/>
  <c r="BW125" i="99"/>
  <c r="BV125" i="99"/>
  <c r="BU125" i="99"/>
  <c r="BR125" i="99"/>
  <c r="BQ125" i="99"/>
  <c r="BP125" i="99"/>
  <c r="BO125" i="99"/>
  <c r="BM125" i="99"/>
  <c r="BL125" i="99"/>
  <c r="BK125" i="99"/>
  <c r="BJ125" i="99"/>
  <c r="BI125" i="99"/>
  <c r="BF125" i="99"/>
  <c r="BE125" i="99"/>
  <c r="BD125" i="99"/>
  <c r="BC125" i="99"/>
  <c r="BB125" i="99"/>
  <c r="BA125" i="99"/>
  <c r="AZ125" i="99"/>
  <c r="AY125" i="99"/>
  <c r="AX125" i="99"/>
  <c r="AW125" i="99"/>
  <c r="AT125" i="99"/>
  <c r="AS125" i="99"/>
  <c r="AR125" i="99"/>
  <c r="AQ125" i="99"/>
  <c r="AO125" i="99"/>
  <c r="AN125" i="99"/>
  <c r="AM125" i="99"/>
  <c r="AL125" i="99"/>
  <c r="AK125" i="99"/>
  <c r="AH125" i="99"/>
  <c r="AG125" i="99"/>
  <c r="AF125" i="99"/>
  <c r="AE125" i="99"/>
  <c r="AC125" i="99"/>
  <c r="AB125" i="99"/>
  <c r="AA125" i="99"/>
  <c r="Z125" i="99"/>
  <c r="Y125" i="99"/>
  <c r="V125" i="99"/>
  <c r="U125" i="99"/>
  <c r="T125" i="99"/>
  <c r="S125" i="99"/>
  <c r="Q125" i="99"/>
  <c r="P125" i="99"/>
  <c r="O125" i="99"/>
  <c r="N125" i="99"/>
  <c r="M125" i="99"/>
  <c r="J125" i="99"/>
  <c r="I125" i="99"/>
  <c r="H125" i="99"/>
  <c r="G125" i="99"/>
  <c r="E125" i="99"/>
  <c r="D125" i="99"/>
  <c r="C125" i="99"/>
  <c r="B125" i="99"/>
  <c r="B124" i="99" s="1"/>
  <c r="B279" i="99" s="1"/>
  <c r="B335" i="99" s="1"/>
  <c r="CB123" i="99"/>
  <c r="CA123" i="99"/>
  <c r="BZ123" i="99"/>
  <c r="BY123" i="99"/>
  <c r="BX123" i="99"/>
  <c r="BW123" i="99"/>
  <c r="BV123" i="99"/>
  <c r="BU123" i="99"/>
  <c r="BT123" i="99"/>
  <c r="BR123" i="99"/>
  <c r="BQ123" i="99"/>
  <c r="BP123" i="99"/>
  <c r="BO123" i="99"/>
  <c r="BN123" i="99"/>
  <c r="BM123" i="99"/>
  <c r="BL123" i="99"/>
  <c r="BK123" i="99"/>
  <c r="BJ123" i="99"/>
  <c r="BI123" i="99"/>
  <c r="BH123" i="99"/>
  <c r="BF123" i="99"/>
  <c r="BE123" i="99"/>
  <c r="BD123" i="99"/>
  <c r="BC123" i="99"/>
  <c r="BB123" i="99"/>
  <c r="BA123" i="99"/>
  <c r="AZ123" i="99"/>
  <c r="AY123" i="99"/>
  <c r="AX123" i="99"/>
  <c r="AW123" i="99"/>
  <c r="AV123" i="99"/>
  <c r="AT123" i="99"/>
  <c r="AS123" i="99"/>
  <c r="AR123" i="99"/>
  <c r="AQ123" i="99"/>
  <c r="AP123" i="99"/>
  <c r="AO123" i="99"/>
  <c r="AN123" i="99"/>
  <c r="AM123" i="99"/>
  <c r="AL123" i="99"/>
  <c r="AK123" i="99"/>
  <c r="AJ123" i="99"/>
  <c r="AH123" i="99"/>
  <c r="AG123" i="99"/>
  <c r="AF123" i="99"/>
  <c r="AE123" i="99"/>
  <c r="AD123" i="99"/>
  <c r="AC123" i="99"/>
  <c r="AB123" i="99"/>
  <c r="AA123" i="99"/>
  <c r="Z123" i="99"/>
  <c r="Y123" i="99"/>
  <c r="X123" i="99"/>
  <c r="V123" i="99"/>
  <c r="U123" i="99"/>
  <c r="T123" i="99"/>
  <c r="S123" i="99"/>
  <c r="R123" i="99"/>
  <c r="Q123" i="99"/>
  <c r="P123" i="99"/>
  <c r="O123" i="99"/>
  <c r="N123" i="99"/>
  <c r="M123" i="99"/>
  <c r="L123" i="99"/>
  <c r="J123" i="99"/>
  <c r="I123" i="99"/>
  <c r="H123" i="99"/>
  <c r="G123" i="99"/>
  <c r="F123" i="99"/>
  <c r="E123" i="99"/>
  <c r="D123" i="99"/>
  <c r="C123" i="99"/>
  <c r="B123" i="99"/>
  <c r="B122" i="99"/>
  <c r="B280" i="99" s="1"/>
  <c r="B336" i="99" s="1"/>
  <c r="CA120" i="99"/>
  <c r="BZ120" i="99"/>
  <c r="BY120" i="99"/>
  <c r="BW120" i="99"/>
  <c r="BV120" i="99"/>
  <c r="BU120" i="99"/>
  <c r="BT120" i="99"/>
  <c r="BS120" i="99"/>
  <c r="BR120" i="99"/>
  <c r="BQ120" i="99"/>
  <c r="BO120" i="99"/>
  <c r="BN120" i="99"/>
  <c r="BM120" i="99"/>
  <c r="BK120" i="99"/>
  <c r="BJ120" i="99"/>
  <c r="BI120" i="99"/>
  <c r="BH120" i="99"/>
  <c r="BG120" i="99"/>
  <c r="BF120" i="99"/>
  <c r="BE120" i="99"/>
  <c r="BC120" i="99"/>
  <c r="BB120" i="99"/>
  <c r="BA120" i="99"/>
  <c r="AY120" i="99"/>
  <c r="AX120" i="99"/>
  <c r="AW120" i="99"/>
  <c r="AV120" i="99"/>
  <c r="AU120" i="99"/>
  <c r="AT120" i="99"/>
  <c r="AS120" i="99"/>
  <c r="AQ120" i="99"/>
  <c r="AP120" i="99"/>
  <c r="AO120" i="99"/>
  <c r="AM120" i="99"/>
  <c r="AL120" i="99"/>
  <c r="AK120" i="99"/>
  <c r="AJ120" i="99"/>
  <c r="AI120" i="99"/>
  <c r="AH120" i="99"/>
  <c r="AG120" i="99"/>
  <c r="AE120" i="99"/>
  <c r="AD120" i="99"/>
  <c r="AC120" i="99"/>
  <c r="AA120" i="99"/>
  <c r="Z120" i="99"/>
  <c r="Y120" i="99"/>
  <c r="X120" i="99"/>
  <c r="W120" i="99"/>
  <c r="V120" i="99"/>
  <c r="U120" i="99"/>
  <c r="S120" i="99"/>
  <c r="R120" i="99"/>
  <c r="Q120" i="99"/>
  <c r="O120" i="99"/>
  <c r="N120" i="99"/>
  <c r="M120" i="99"/>
  <c r="L120" i="99"/>
  <c r="K120" i="99"/>
  <c r="J120" i="99"/>
  <c r="I120" i="99"/>
  <c r="G120" i="99"/>
  <c r="F120" i="99"/>
  <c r="E120" i="99"/>
  <c r="C120" i="99"/>
  <c r="B120" i="99"/>
  <c r="B119" i="99" s="1"/>
  <c r="BZ117" i="99"/>
  <c r="BX117" i="99"/>
  <c r="BW117" i="99"/>
  <c r="BV117" i="99"/>
  <c r="BU117" i="99"/>
  <c r="BT117" i="99"/>
  <c r="BS117" i="99"/>
  <c r="BR117" i="99"/>
  <c r="BQ117" i="99"/>
  <c r="BN117" i="99"/>
  <c r="BL117" i="99"/>
  <c r="BK117" i="99"/>
  <c r="BJ117" i="99"/>
  <c r="BI117" i="99"/>
  <c r="BH117" i="99"/>
  <c r="BG117" i="99"/>
  <c r="BF117" i="99"/>
  <c r="BE117" i="99"/>
  <c r="BB117" i="99"/>
  <c r="AZ117" i="99"/>
  <c r="AY117" i="99"/>
  <c r="AX117" i="99"/>
  <c r="AW117" i="99"/>
  <c r="AV117" i="99"/>
  <c r="AU117" i="99"/>
  <c r="AT117" i="99"/>
  <c r="AS117" i="99"/>
  <c r="AP117" i="99"/>
  <c r="AN117" i="99"/>
  <c r="AM117" i="99"/>
  <c r="AL117" i="99"/>
  <c r="AK117" i="99"/>
  <c r="AJ117" i="99"/>
  <c r="AI117" i="99"/>
  <c r="AH117" i="99"/>
  <c r="AG117" i="99"/>
  <c r="AD117" i="99"/>
  <c r="AB117" i="99"/>
  <c r="AA117" i="99"/>
  <c r="Z117" i="99"/>
  <c r="Y117" i="99"/>
  <c r="X117" i="99"/>
  <c r="W117" i="99"/>
  <c r="V117" i="99"/>
  <c r="U117" i="99"/>
  <c r="R117" i="99"/>
  <c r="P117" i="99"/>
  <c r="O117" i="99"/>
  <c r="N117" i="99"/>
  <c r="M117" i="99"/>
  <c r="L117" i="99"/>
  <c r="K117" i="99"/>
  <c r="J117" i="99"/>
  <c r="I117" i="99"/>
  <c r="F117" i="99"/>
  <c r="D117" i="99"/>
  <c r="C117" i="99"/>
  <c r="B117" i="99"/>
  <c r="CB115" i="99"/>
  <c r="CA115" i="99"/>
  <c r="BZ115" i="99"/>
  <c r="BY115" i="99"/>
  <c r="BX115" i="99"/>
  <c r="BW115" i="99"/>
  <c r="BV115" i="99"/>
  <c r="BU115" i="99"/>
  <c r="BS115" i="99"/>
  <c r="BQ115" i="99"/>
  <c r="BP115" i="99"/>
  <c r="BO115" i="99"/>
  <c r="BN115" i="99"/>
  <c r="BM115" i="99"/>
  <c r="BL115" i="99"/>
  <c r="BK115" i="99"/>
  <c r="BJ115" i="99"/>
  <c r="BI115" i="99"/>
  <c r="BG115" i="99"/>
  <c r="BE115" i="99"/>
  <c r="BD115" i="99"/>
  <c r="BC115" i="99"/>
  <c r="BB115" i="99"/>
  <c r="BA115" i="99"/>
  <c r="AZ115" i="99"/>
  <c r="AY115" i="99"/>
  <c r="AX115" i="99"/>
  <c r="AW115" i="99"/>
  <c r="AU115" i="99"/>
  <c r="AS115" i="99"/>
  <c r="AR115" i="99"/>
  <c r="AQ115" i="99"/>
  <c r="AP115" i="99"/>
  <c r="AO115" i="99"/>
  <c r="AN115" i="99"/>
  <c r="AM115" i="99"/>
  <c r="AL115" i="99"/>
  <c r="AK115" i="99"/>
  <c r="AI115" i="99"/>
  <c r="AG115" i="99"/>
  <c r="AF115" i="99"/>
  <c r="AE115" i="99"/>
  <c r="AD115" i="99"/>
  <c r="AC115" i="99"/>
  <c r="AB115" i="99"/>
  <c r="AA115" i="99"/>
  <c r="Z115" i="99"/>
  <c r="Y115" i="99"/>
  <c r="W115" i="99"/>
  <c r="U115" i="99"/>
  <c r="T115" i="99"/>
  <c r="S115" i="99"/>
  <c r="R115" i="99"/>
  <c r="Q115" i="99"/>
  <c r="P115" i="99"/>
  <c r="O115" i="99"/>
  <c r="N115" i="99"/>
  <c r="M115" i="99"/>
  <c r="K115" i="99"/>
  <c r="I115" i="99"/>
  <c r="H115" i="99"/>
  <c r="G115" i="99"/>
  <c r="F115" i="99"/>
  <c r="E115" i="99"/>
  <c r="D115" i="99"/>
  <c r="C115" i="99"/>
  <c r="B115" i="99"/>
  <c r="B112" i="99"/>
  <c r="B111" i="99"/>
  <c r="B110" i="99"/>
  <c r="B274" i="99" s="1"/>
  <c r="B330" i="99" s="1"/>
  <c r="B109" i="99"/>
  <c r="CB106" i="99"/>
  <c r="CB132" i="99" s="1"/>
  <c r="CB242" i="99" s="1"/>
  <c r="CA106" i="99"/>
  <c r="CA132" i="99" s="1"/>
  <c r="CA242" i="99" s="1"/>
  <c r="BZ106" i="99"/>
  <c r="BZ132" i="99" s="1"/>
  <c r="BZ242" i="99" s="1"/>
  <c r="BZ298" i="99" s="1"/>
  <c r="BY106" i="99"/>
  <c r="BY132" i="99" s="1"/>
  <c r="BY242" i="99" s="1"/>
  <c r="BY298" i="99" s="1"/>
  <c r="BX106" i="99"/>
  <c r="BX132" i="99" s="1"/>
  <c r="BX242" i="99" s="1"/>
  <c r="BX298" i="99" s="1"/>
  <c r="BW106" i="99"/>
  <c r="BW132" i="99" s="1"/>
  <c r="BW242" i="99" s="1"/>
  <c r="BW298" i="99" s="1"/>
  <c r="BV106" i="99"/>
  <c r="BV132" i="99" s="1"/>
  <c r="BV242" i="99" s="1"/>
  <c r="BV298" i="99" s="1"/>
  <c r="BT106" i="99"/>
  <c r="BT132" i="99" s="1"/>
  <c r="BT242" i="99" s="1"/>
  <c r="BT298" i="99" s="1"/>
  <c r="BS106" i="99"/>
  <c r="BS132" i="99" s="1"/>
  <c r="BS242" i="99" s="1"/>
  <c r="BS298" i="99" s="1"/>
  <c r="BR106" i="99"/>
  <c r="BR132" i="99" s="1"/>
  <c r="BR242" i="99" s="1"/>
  <c r="BR298" i="99" s="1"/>
  <c r="BP106" i="99"/>
  <c r="BP132" i="99" s="1"/>
  <c r="BP242" i="99" s="1"/>
  <c r="BO106" i="99"/>
  <c r="BO132" i="99" s="1"/>
  <c r="BO242" i="99" s="1"/>
  <c r="BN106" i="99"/>
  <c r="BN132" i="99" s="1"/>
  <c r="BN242" i="99" s="1"/>
  <c r="BN298" i="99" s="1"/>
  <c r="BM106" i="99"/>
  <c r="BM132" i="99" s="1"/>
  <c r="BM242" i="99" s="1"/>
  <c r="BM298" i="99" s="1"/>
  <c r="BL106" i="99"/>
  <c r="BL132" i="99" s="1"/>
  <c r="BL242" i="99" s="1"/>
  <c r="BL298" i="99" s="1"/>
  <c r="BK106" i="99"/>
  <c r="BK132" i="99" s="1"/>
  <c r="BK242" i="99" s="1"/>
  <c r="BK298" i="99" s="1"/>
  <c r="BJ106" i="99"/>
  <c r="BJ132" i="99" s="1"/>
  <c r="BJ242" i="99" s="1"/>
  <c r="BJ298" i="99" s="1"/>
  <c r="BH106" i="99"/>
  <c r="BH132" i="99" s="1"/>
  <c r="BH242" i="99" s="1"/>
  <c r="BH298" i="99" s="1"/>
  <c r="BG106" i="99"/>
  <c r="BG132" i="99" s="1"/>
  <c r="BG242" i="99" s="1"/>
  <c r="BG298" i="99" s="1"/>
  <c r="BF106" i="99"/>
  <c r="BF132" i="99" s="1"/>
  <c r="BF242" i="99" s="1"/>
  <c r="BF298" i="99" s="1"/>
  <c r="BD106" i="99"/>
  <c r="BD132" i="99" s="1"/>
  <c r="BD242" i="99" s="1"/>
  <c r="BC106" i="99"/>
  <c r="BC132" i="99" s="1"/>
  <c r="BC242" i="99" s="1"/>
  <c r="BB106" i="99"/>
  <c r="BB132" i="99" s="1"/>
  <c r="BB242" i="99" s="1"/>
  <c r="BB298" i="99" s="1"/>
  <c r="BA106" i="99"/>
  <c r="BA132" i="99" s="1"/>
  <c r="BA242" i="99" s="1"/>
  <c r="BA298" i="99" s="1"/>
  <c r="AZ106" i="99"/>
  <c r="AZ132" i="99" s="1"/>
  <c r="AZ242" i="99" s="1"/>
  <c r="AZ298" i="99" s="1"/>
  <c r="AY106" i="99"/>
  <c r="AY132" i="99" s="1"/>
  <c r="AY242" i="99" s="1"/>
  <c r="AY298" i="99" s="1"/>
  <c r="AX106" i="99"/>
  <c r="AX132" i="99" s="1"/>
  <c r="AX242" i="99" s="1"/>
  <c r="AX298" i="99" s="1"/>
  <c r="AV106" i="99"/>
  <c r="AV132" i="99" s="1"/>
  <c r="AV242" i="99" s="1"/>
  <c r="AV298" i="99" s="1"/>
  <c r="AU106" i="99"/>
  <c r="AU132" i="99" s="1"/>
  <c r="AU242" i="99" s="1"/>
  <c r="AU298" i="99" s="1"/>
  <c r="AT106" i="99"/>
  <c r="AT132" i="99" s="1"/>
  <c r="AT242" i="99" s="1"/>
  <c r="AT298" i="99" s="1"/>
  <c r="AR106" i="99"/>
  <c r="AR132" i="99" s="1"/>
  <c r="AR242" i="99" s="1"/>
  <c r="AQ106" i="99"/>
  <c r="AQ132" i="99" s="1"/>
  <c r="AQ242" i="99" s="1"/>
  <c r="AP106" i="99"/>
  <c r="AP132" i="99" s="1"/>
  <c r="AP242" i="99" s="1"/>
  <c r="AP298" i="99" s="1"/>
  <c r="AO106" i="99"/>
  <c r="AO132" i="99" s="1"/>
  <c r="AO242" i="99" s="1"/>
  <c r="AO298" i="99" s="1"/>
  <c r="AN106" i="99"/>
  <c r="AN132" i="99" s="1"/>
  <c r="AN242" i="99" s="1"/>
  <c r="AN298" i="99" s="1"/>
  <c r="AM106" i="99"/>
  <c r="AM132" i="99" s="1"/>
  <c r="AM242" i="99" s="1"/>
  <c r="AM298" i="99" s="1"/>
  <c r="AL106" i="99"/>
  <c r="AL132" i="99" s="1"/>
  <c r="AL242" i="99" s="1"/>
  <c r="AL298" i="99" s="1"/>
  <c r="AC105" i="99"/>
  <c r="AC106" i="99" s="1"/>
  <c r="AC132" i="99" s="1"/>
  <c r="AC242" i="99" s="1"/>
  <c r="AC298" i="99" s="1"/>
  <c r="Q105" i="99"/>
  <c r="Q106" i="99" s="1"/>
  <c r="Q132" i="99" s="1"/>
  <c r="Q242" i="99" s="1"/>
  <c r="Q298" i="99" s="1"/>
  <c r="E105" i="99"/>
  <c r="E106" i="99" s="1"/>
  <c r="E132" i="99" s="1"/>
  <c r="E242" i="99" s="1"/>
  <c r="E298" i="99" s="1"/>
  <c r="CB104" i="99"/>
  <c r="CB134" i="99" s="1"/>
  <c r="CB240" i="99" s="1"/>
  <c r="CB296" i="99" s="1"/>
  <c r="CA104" i="99"/>
  <c r="CA134" i="99" s="1"/>
  <c r="CA240" i="99" s="1"/>
  <c r="CA296" i="99" s="1"/>
  <c r="BZ104" i="99"/>
  <c r="BZ134" i="99" s="1"/>
  <c r="BZ240" i="99" s="1"/>
  <c r="BZ296" i="99" s="1"/>
  <c r="BY104" i="99"/>
  <c r="BY134" i="99" s="1"/>
  <c r="BY240" i="99" s="1"/>
  <c r="BY296" i="99" s="1"/>
  <c r="BX104" i="99"/>
  <c r="BX134" i="99" s="1"/>
  <c r="BX240" i="99" s="1"/>
  <c r="BX296" i="99" s="1"/>
  <c r="BV104" i="99"/>
  <c r="BV134" i="99" s="1"/>
  <c r="BV240" i="99" s="1"/>
  <c r="BV296" i="99" s="1"/>
  <c r="BU104" i="99"/>
  <c r="BU134" i="99" s="1"/>
  <c r="BU240" i="99" s="1"/>
  <c r="BU296" i="99" s="1"/>
  <c r="BT104" i="99"/>
  <c r="BT134" i="99" s="1"/>
  <c r="BT240" i="99" s="1"/>
  <c r="BT296" i="99" s="1"/>
  <c r="BS104" i="99"/>
  <c r="BR104" i="99"/>
  <c r="BR134" i="99" s="1"/>
  <c r="BR240" i="99" s="1"/>
  <c r="BR296" i="99" s="1"/>
  <c r="BQ104" i="99"/>
  <c r="BQ134" i="99" s="1"/>
  <c r="BQ240" i="99" s="1"/>
  <c r="BQ296" i="99" s="1"/>
  <c r="BP104" i="99"/>
  <c r="BP134" i="99" s="1"/>
  <c r="BP240" i="99" s="1"/>
  <c r="BP296" i="99" s="1"/>
  <c r="BO104" i="99"/>
  <c r="BO134" i="99" s="1"/>
  <c r="BO240" i="99" s="1"/>
  <c r="BO296" i="99" s="1"/>
  <c r="BN104" i="99"/>
  <c r="BN134" i="99" s="1"/>
  <c r="BN240" i="99" s="1"/>
  <c r="BN296" i="99" s="1"/>
  <c r="BM104" i="99"/>
  <c r="BM134" i="99" s="1"/>
  <c r="BM240" i="99" s="1"/>
  <c r="BM296" i="99" s="1"/>
  <c r="BL104" i="99"/>
  <c r="BL134" i="99" s="1"/>
  <c r="BL240" i="99" s="1"/>
  <c r="BL296" i="99" s="1"/>
  <c r="BJ104" i="99"/>
  <c r="BJ134" i="99" s="1"/>
  <c r="BJ240" i="99" s="1"/>
  <c r="BJ296" i="99" s="1"/>
  <c r="BI104" i="99"/>
  <c r="BI134" i="99" s="1"/>
  <c r="BI240" i="99" s="1"/>
  <c r="BI296" i="99" s="1"/>
  <c r="BH104" i="99"/>
  <c r="BH134" i="99" s="1"/>
  <c r="BH240" i="99" s="1"/>
  <c r="BH296" i="99" s="1"/>
  <c r="BG104" i="99"/>
  <c r="BG134" i="99" s="1"/>
  <c r="BG240" i="99" s="1"/>
  <c r="BG296" i="99" s="1"/>
  <c r="BF104" i="99"/>
  <c r="BF134" i="99" s="1"/>
  <c r="BF240" i="99" s="1"/>
  <c r="BF296" i="99" s="1"/>
  <c r="BE104" i="99"/>
  <c r="BE134" i="99" s="1"/>
  <c r="BE240" i="99" s="1"/>
  <c r="BE296" i="99" s="1"/>
  <c r="BD104" i="99"/>
  <c r="BD134" i="99" s="1"/>
  <c r="BD240" i="99" s="1"/>
  <c r="BD296" i="99" s="1"/>
  <c r="BC104" i="99"/>
  <c r="BC134" i="99" s="1"/>
  <c r="BC240" i="99" s="1"/>
  <c r="BC296" i="99" s="1"/>
  <c r="BB104" i="99"/>
  <c r="BB134" i="99" s="1"/>
  <c r="BB240" i="99" s="1"/>
  <c r="BB296" i="99" s="1"/>
  <c r="BA104" i="99"/>
  <c r="BA134" i="99" s="1"/>
  <c r="BA240" i="99" s="1"/>
  <c r="BA296" i="99" s="1"/>
  <c r="AZ104" i="99"/>
  <c r="AZ134" i="99" s="1"/>
  <c r="AZ240" i="99" s="1"/>
  <c r="AZ296" i="99" s="1"/>
  <c r="AX104" i="99"/>
  <c r="AX134" i="99" s="1"/>
  <c r="AX240" i="99" s="1"/>
  <c r="AX296" i="99" s="1"/>
  <c r="AW104" i="99"/>
  <c r="AW134" i="99" s="1"/>
  <c r="AW240" i="99" s="1"/>
  <c r="AW296" i="99" s="1"/>
  <c r="AV104" i="99"/>
  <c r="AV134" i="99" s="1"/>
  <c r="AV240" i="99" s="1"/>
  <c r="AV296" i="99" s="1"/>
  <c r="AU104" i="99"/>
  <c r="AU134" i="99" s="1"/>
  <c r="AU240" i="99" s="1"/>
  <c r="AU296" i="99" s="1"/>
  <c r="AT104" i="99"/>
  <c r="AT134" i="99" s="1"/>
  <c r="AT240" i="99" s="1"/>
  <c r="AT296" i="99" s="1"/>
  <c r="AS104" i="99"/>
  <c r="AS134" i="99" s="1"/>
  <c r="AS240" i="99" s="1"/>
  <c r="AS296" i="99" s="1"/>
  <c r="AR104" i="99"/>
  <c r="AR134" i="99" s="1"/>
  <c r="AR240" i="99" s="1"/>
  <c r="AR296" i="99" s="1"/>
  <c r="AQ104" i="99"/>
  <c r="AQ134" i="99" s="1"/>
  <c r="AQ240" i="99" s="1"/>
  <c r="AQ296" i="99" s="1"/>
  <c r="AP104" i="99"/>
  <c r="AP134" i="99" s="1"/>
  <c r="AP240" i="99" s="1"/>
  <c r="AP296" i="99" s="1"/>
  <c r="AO104" i="99"/>
  <c r="AO134" i="99" s="1"/>
  <c r="AO240" i="99" s="1"/>
  <c r="AO296" i="99" s="1"/>
  <c r="AN104" i="99"/>
  <c r="AN134" i="99" s="1"/>
  <c r="AN240" i="99" s="1"/>
  <c r="AN296" i="99" s="1"/>
  <c r="AL104" i="99"/>
  <c r="AL134" i="99" s="1"/>
  <c r="AL240" i="99" s="1"/>
  <c r="AL296" i="99" s="1"/>
  <c r="AK104" i="99"/>
  <c r="AK134" i="99" s="1"/>
  <c r="AK240" i="99" s="1"/>
  <c r="AK296" i="99" s="1"/>
  <c r="AJ104" i="99"/>
  <c r="AJ134" i="99" s="1"/>
  <c r="AJ240" i="99" s="1"/>
  <c r="AJ296" i="99" s="1"/>
  <c r="AI104" i="99"/>
  <c r="AI134" i="99" s="1"/>
  <c r="AI240" i="99" s="1"/>
  <c r="AI296" i="99" s="1"/>
  <c r="AH104" i="99"/>
  <c r="AH134" i="99" s="1"/>
  <c r="AH240" i="99" s="1"/>
  <c r="AH296" i="99" s="1"/>
  <c r="AG104" i="99"/>
  <c r="AG134" i="99" s="1"/>
  <c r="AG240" i="99" s="1"/>
  <c r="AG296" i="99" s="1"/>
  <c r="AF104" i="99"/>
  <c r="AF134" i="99" s="1"/>
  <c r="AF240" i="99" s="1"/>
  <c r="AF296" i="99" s="1"/>
  <c r="AE104" i="99"/>
  <c r="AE134" i="99" s="1"/>
  <c r="AE240" i="99" s="1"/>
  <c r="AE296" i="99" s="1"/>
  <c r="AD104" i="99"/>
  <c r="AD134" i="99" s="1"/>
  <c r="AD240" i="99" s="1"/>
  <c r="AD296" i="99" s="1"/>
  <c r="AC104" i="99"/>
  <c r="AC134" i="99" s="1"/>
  <c r="AC240" i="99" s="1"/>
  <c r="AC296" i="99" s="1"/>
  <c r="AB104" i="99"/>
  <c r="AB134" i="99" s="1"/>
  <c r="AB240" i="99" s="1"/>
  <c r="AB296" i="99" s="1"/>
  <c r="Z104" i="99"/>
  <c r="Z134" i="99" s="1"/>
  <c r="Z240" i="99" s="1"/>
  <c r="Z296" i="99" s="1"/>
  <c r="Y104" i="99"/>
  <c r="Y134" i="99" s="1"/>
  <c r="Y240" i="99" s="1"/>
  <c r="Y296" i="99" s="1"/>
  <c r="X104" i="99"/>
  <c r="X134" i="99" s="1"/>
  <c r="X240" i="99" s="1"/>
  <c r="X296" i="99" s="1"/>
  <c r="W104" i="99"/>
  <c r="W134" i="99" s="1"/>
  <c r="W240" i="99" s="1"/>
  <c r="W296" i="99" s="1"/>
  <c r="V104" i="99"/>
  <c r="V134" i="99" s="1"/>
  <c r="V240" i="99" s="1"/>
  <c r="V296" i="99" s="1"/>
  <c r="U104" i="99"/>
  <c r="U134" i="99" s="1"/>
  <c r="U240" i="99" s="1"/>
  <c r="U296" i="99" s="1"/>
  <c r="T104" i="99"/>
  <c r="T134" i="99" s="1"/>
  <c r="T240" i="99" s="1"/>
  <c r="T296" i="99" s="1"/>
  <c r="S104" i="99"/>
  <c r="S134" i="99" s="1"/>
  <c r="S240" i="99" s="1"/>
  <c r="S296" i="99" s="1"/>
  <c r="R104" i="99"/>
  <c r="R134" i="99" s="1"/>
  <c r="R240" i="99" s="1"/>
  <c r="R296" i="99" s="1"/>
  <c r="Q104" i="99"/>
  <c r="Q134" i="99" s="1"/>
  <c r="Q240" i="99" s="1"/>
  <c r="Q296" i="99" s="1"/>
  <c r="P104" i="99"/>
  <c r="P134" i="99" s="1"/>
  <c r="P240" i="99" s="1"/>
  <c r="P296" i="99" s="1"/>
  <c r="N104" i="99"/>
  <c r="N134" i="99" s="1"/>
  <c r="N240" i="99" s="1"/>
  <c r="N296" i="99" s="1"/>
  <c r="M104" i="99"/>
  <c r="M134" i="99" s="1"/>
  <c r="M240" i="99" s="1"/>
  <c r="M296" i="99" s="1"/>
  <c r="L104" i="99"/>
  <c r="L134" i="99" s="1"/>
  <c r="L240" i="99" s="1"/>
  <c r="L296" i="99" s="1"/>
  <c r="K104" i="99"/>
  <c r="K134" i="99" s="1"/>
  <c r="K240" i="99" s="1"/>
  <c r="K296" i="99" s="1"/>
  <c r="J104" i="99"/>
  <c r="J134" i="99" s="1"/>
  <c r="J240" i="99" s="1"/>
  <c r="J296" i="99" s="1"/>
  <c r="I104" i="99"/>
  <c r="I134" i="99" s="1"/>
  <c r="I240" i="99" s="1"/>
  <c r="I296" i="99" s="1"/>
  <c r="H104" i="99"/>
  <c r="H134" i="99" s="1"/>
  <c r="H240" i="99" s="1"/>
  <c r="H296" i="99" s="1"/>
  <c r="G104" i="99"/>
  <c r="G134" i="99" s="1"/>
  <c r="G240" i="99" s="1"/>
  <c r="G296" i="99" s="1"/>
  <c r="F104" i="99"/>
  <c r="F134" i="99" s="1"/>
  <c r="F240" i="99" s="1"/>
  <c r="F296" i="99" s="1"/>
  <c r="E104" i="99"/>
  <c r="E134" i="99" s="1"/>
  <c r="E240" i="99" s="1"/>
  <c r="E296" i="99" s="1"/>
  <c r="D104" i="99"/>
  <c r="D134" i="99" s="1"/>
  <c r="D240" i="99" s="1"/>
  <c r="D296" i="99" s="1"/>
  <c r="B104" i="99"/>
  <c r="B134" i="99" s="1"/>
  <c r="B240" i="99" s="1"/>
  <c r="B296" i="99" s="1"/>
  <c r="CA103" i="99"/>
  <c r="CA133" i="99" s="1"/>
  <c r="BZ103" i="99"/>
  <c r="BZ133" i="99" s="1"/>
  <c r="BY103" i="99"/>
  <c r="BY133" i="99" s="1"/>
  <c r="BX103" i="99"/>
  <c r="BX133" i="99" s="1"/>
  <c r="BW103" i="99"/>
  <c r="BW133" i="99" s="1"/>
  <c r="BV103" i="99"/>
  <c r="BV133" i="99" s="1"/>
  <c r="BT103" i="99"/>
  <c r="BT133" i="99" s="1"/>
  <c r="BS103" i="99"/>
  <c r="BS133" i="99" s="1"/>
  <c r="BR103" i="99"/>
  <c r="BR133" i="99" s="1"/>
  <c r="BQ103" i="99"/>
  <c r="BQ133" i="99" s="1"/>
  <c r="BO103" i="99"/>
  <c r="BO133" i="99" s="1"/>
  <c r="BN103" i="99"/>
  <c r="BN133" i="99" s="1"/>
  <c r="BM103" i="99"/>
  <c r="BM133" i="99" s="1"/>
  <c r="BL103" i="99"/>
  <c r="BL133" i="99" s="1"/>
  <c r="BK103" i="99"/>
  <c r="BK133" i="99" s="1"/>
  <c r="BJ103" i="99"/>
  <c r="BJ133" i="99" s="1"/>
  <c r="BH103" i="99"/>
  <c r="BH133" i="99" s="1"/>
  <c r="BG103" i="99"/>
  <c r="BG133" i="99" s="1"/>
  <c r="BF103" i="99"/>
  <c r="BF133" i="99" s="1"/>
  <c r="BE103" i="99"/>
  <c r="BE133" i="99" s="1"/>
  <c r="BC103" i="99"/>
  <c r="BC133" i="99" s="1"/>
  <c r="BB103" i="99"/>
  <c r="BB133" i="99" s="1"/>
  <c r="BA103" i="99"/>
  <c r="BA133" i="99" s="1"/>
  <c r="AZ103" i="99"/>
  <c r="AZ133" i="99" s="1"/>
  <c r="AY103" i="99"/>
  <c r="AY133" i="99" s="1"/>
  <c r="AX103" i="99"/>
  <c r="AX133" i="99" s="1"/>
  <c r="AV103" i="99"/>
  <c r="AV133" i="99" s="1"/>
  <c r="AU103" i="99"/>
  <c r="AU133" i="99" s="1"/>
  <c r="AT103" i="99"/>
  <c r="AT133" i="99" s="1"/>
  <c r="AS103" i="99"/>
  <c r="AS133" i="99" s="1"/>
  <c r="AQ103" i="99"/>
  <c r="AQ133" i="99" s="1"/>
  <c r="AP103" i="99"/>
  <c r="AP133" i="99" s="1"/>
  <c r="AO103" i="99"/>
  <c r="AO133" i="99" s="1"/>
  <c r="AN103" i="99"/>
  <c r="AN133" i="99" s="1"/>
  <c r="AM103" i="99"/>
  <c r="AM133" i="99" s="1"/>
  <c r="AL103" i="99"/>
  <c r="AL133" i="99" s="1"/>
  <c r="AJ103" i="99"/>
  <c r="AI103" i="99"/>
  <c r="AI133" i="99" s="1"/>
  <c r="AH103" i="99"/>
  <c r="AH133" i="99" s="1"/>
  <c r="AG103" i="99"/>
  <c r="AG133" i="99" s="1"/>
  <c r="AE103" i="99"/>
  <c r="AD103" i="99"/>
  <c r="AC103" i="99"/>
  <c r="AC133" i="99" s="1"/>
  <c r="AB103" i="99"/>
  <c r="AB133" i="99" s="1"/>
  <c r="AA103" i="99"/>
  <c r="AA133" i="99" s="1"/>
  <c r="Z103" i="99"/>
  <c r="Z133" i="99" s="1"/>
  <c r="X103" i="99"/>
  <c r="W103" i="99"/>
  <c r="W133" i="99" s="1"/>
  <c r="V103" i="99"/>
  <c r="V133" i="99" s="1"/>
  <c r="U103" i="99"/>
  <c r="U133" i="99" s="1"/>
  <c r="S103" i="99"/>
  <c r="R103" i="99"/>
  <c r="Q103" i="99"/>
  <c r="Q133" i="99" s="1"/>
  <c r="P103" i="99"/>
  <c r="P133" i="99" s="1"/>
  <c r="O103" i="99"/>
  <c r="O133" i="99" s="1"/>
  <c r="N103" i="99"/>
  <c r="N133" i="99" s="1"/>
  <c r="M103" i="99"/>
  <c r="M133" i="99" s="1"/>
  <c r="L103" i="99"/>
  <c r="K103" i="99"/>
  <c r="K133" i="99" s="1"/>
  <c r="J103" i="99"/>
  <c r="J133" i="99" s="1"/>
  <c r="I103" i="99"/>
  <c r="I133" i="99" s="1"/>
  <c r="G103" i="99"/>
  <c r="F103" i="99"/>
  <c r="F105" i="99" s="1"/>
  <c r="F106" i="99" s="1"/>
  <c r="F132" i="99" s="1"/>
  <c r="F242" i="99" s="1"/>
  <c r="F298" i="99" s="1"/>
  <c r="E103" i="99"/>
  <c r="E133" i="99" s="1"/>
  <c r="D103" i="99"/>
  <c r="D133" i="99" s="1"/>
  <c r="C103" i="99"/>
  <c r="C133" i="99" s="1"/>
  <c r="B103" i="99"/>
  <c r="B133" i="99" s="1"/>
  <c r="BZ102" i="99"/>
  <c r="BY102" i="99"/>
  <c r="BV102" i="99"/>
  <c r="BU102" i="99"/>
  <c r="BT102" i="99"/>
  <c r="BQ102" i="99"/>
  <c r="BM102" i="99"/>
  <c r="BJ102" i="99"/>
  <c r="BI102" i="99"/>
  <c r="BH102" i="99"/>
  <c r="BE102" i="99"/>
  <c r="BB102" i="99"/>
  <c r="BA102" i="99"/>
  <c r="AX102" i="99"/>
  <c r="AW102" i="99"/>
  <c r="AP102" i="99"/>
  <c r="AO102" i="99"/>
  <c r="AL102" i="99"/>
  <c r="AK102" i="99"/>
  <c r="AJ102" i="99"/>
  <c r="AI102" i="99"/>
  <c r="AG102" i="99"/>
  <c r="AD102" i="99"/>
  <c r="AC102" i="99"/>
  <c r="Z102" i="99"/>
  <c r="X102" i="99"/>
  <c r="U102" i="99"/>
  <c r="R102" i="99"/>
  <c r="Q102" i="99"/>
  <c r="N102" i="99"/>
  <c r="M102" i="99"/>
  <c r="L102" i="99"/>
  <c r="F102" i="99"/>
  <c r="C100" i="99"/>
  <c r="B100" i="99"/>
  <c r="B99" i="99"/>
  <c r="B97" i="99"/>
  <c r="B98" i="99" s="1"/>
  <c r="BC95" i="99"/>
  <c r="BD95" i="99" s="1"/>
  <c r="BE95" i="99" s="1"/>
  <c r="BF95" i="99" s="1"/>
  <c r="BG95" i="99" s="1"/>
  <c r="BH95" i="99" s="1"/>
  <c r="BI95" i="99" s="1"/>
  <c r="BJ95" i="99" s="1"/>
  <c r="BK95" i="99" s="1"/>
  <c r="BL95" i="99" s="1"/>
  <c r="BM95" i="99" s="1"/>
  <c r="BN95" i="99" s="1"/>
  <c r="BO95" i="99" s="1"/>
  <c r="BP95" i="99" s="1"/>
  <c r="BQ95" i="99" s="1"/>
  <c r="BR95" i="99" s="1"/>
  <c r="BS95" i="99" s="1"/>
  <c r="BT95" i="99" s="1"/>
  <c r="BU95" i="99" s="1"/>
  <c r="BV95" i="99" s="1"/>
  <c r="BW95" i="99" s="1"/>
  <c r="BX95" i="99" s="1"/>
  <c r="BY95" i="99" s="1"/>
  <c r="BZ95" i="99" s="1"/>
  <c r="CA95" i="99" s="1"/>
  <c r="CB95" i="99" s="1"/>
  <c r="W95" i="99"/>
  <c r="X95" i="99" s="1"/>
  <c r="Y95" i="99" s="1"/>
  <c r="Z95" i="99" s="1"/>
  <c r="AA95" i="99" s="1"/>
  <c r="AB95" i="99" s="1"/>
  <c r="AC95" i="99" s="1"/>
  <c r="AD95" i="99" s="1"/>
  <c r="AE95" i="99" s="1"/>
  <c r="AF95" i="99" s="1"/>
  <c r="AG95" i="99" s="1"/>
  <c r="AH95" i="99" s="1"/>
  <c r="AI95" i="99" s="1"/>
  <c r="AJ95" i="99" s="1"/>
  <c r="AK95" i="99" s="1"/>
  <c r="AL95" i="99" s="1"/>
  <c r="AM95" i="99" s="1"/>
  <c r="AN95" i="99" s="1"/>
  <c r="AO95" i="99" s="1"/>
  <c r="AP95" i="99" s="1"/>
  <c r="AQ95" i="99" s="1"/>
  <c r="AR95" i="99" s="1"/>
  <c r="AS95" i="99" s="1"/>
  <c r="AT95" i="99" s="1"/>
  <c r="AU95" i="99" s="1"/>
  <c r="AV95" i="99" s="1"/>
  <c r="AW95" i="99" s="1"/>
  <c r="AX95" i="99" s="1"/>
  <c r="AY95" i="99" s="1"/>
  <c r="AZ95" i="99" s="1"/>
  <c r="BA95" i="99" s="1"/>
  <c r="BB95" i="99" s="1"/>
  <c r="S95" i="99"/>
  <c r="T95" i="99" s="1"/>
  <c r="U95" i="99" s="1"/>
  <c r="V95" i="99" s="1"/>
  <c r="C95" i="99"/>
  <c r="D95" i="99" s="1"/>
  <c r="E95" i="99" s="1"/>
  <c r="F95" i="99" s="1"/>
  <c r="G95" i="99" s="1"/>
  <c r="H95" i="99" s="1"/>
  <c r="I95" i="99" s="1"/>
  <c r="J95" i="99" s="1"/>
  <c r="K95" i="99" s="1"/>
  <c r="L95" i="99" s="1"/>
  <c r="M95" i="99" s="1"/>
  <c r="N95" i="99" s="1"/>
  <c r="O95" i="99" s="1"/>
  <c r="P95" i="99" s="1"/>
  <c r="Q95" i="99" s="1"/>
  <c r="R95" i="99" s="1"/>
  <c r="G93" i="99"/>
  <c r="H93" i="99" s="1"/>
  <c r="I93" i="99" s="1"/>
  <c r="J93" i="99" s="1"/>
  <c r="K93" i="99" s="1"/>
  <c r="L93" i="99" s="1"/>
  <c r="M93" i="99" s="1"/>
  <c r="N93" i="99" s="1"/>
  <c r="O93" i="99" s="1"/>
  <c r="P93" i="99" s="1"/>
  <c r="Q93" i="99" s="1"/>
  <c r="R93" i="99" s="1"/>
  <c r="S93" i="99" s="1"/>
  <c r="T93" i="99" s="1"/>
  <c r="U93" i="99" s="1"/>
  <c r="V93" i="99" s="1"/>
  <c r="W93" i="99" s="1"/>
  <c r="X93" i="99" s="1"/>
  <c r="Y93" i="99" s="1"/>
  <c r="Z93" i="99" s="1"/>
  <c r="AA93" i="99" s="1"/>
  <c r="AB93" i="99" s="1"/>
  <c r="AC93" i="99" s="1"/>
  <c r="AD93" i="99" s="1"/>
  <c r="AE93" i="99" s="1"/>
  <c r="AF93" i="99" s="1"/>
  <c r="AG93" i="99" s="1"/>
  <c r="AH93" i="99" s="1"/>
  <c r="AI93" i="99" s="1"/>
  <c r="AJ93" i="99" s="1"/>
  <c r="AK93" i="99" s="1"/>
  <c r="AL93" i="99" s="1"/>
  <c r="AM93" i="99" s="1"/>
  <c r="AN93" i="99" s="1"/>
  <c r="AO93" i="99" s="1"/>
  <c r="AP93" i="99" s="1"/>
  <c r="AQ93" i="99" s="1"/>
  <c r="AR93" i="99" s="1"/>
  <c r="AS93" i="99" s="1"/>
  <c r="AT93" i="99" s="1"/>
  <c r="AU93" i="99" s="1"/>
  <c r="AV93" i="99" s="1"/>
  <c r="AW93" i="99" s="1"/>
  <c r="AX93" i="99" s="1"/>
  <c r="AY93" i="99" s="1"/>
  <c r="AZ93" i="99" s="1"/>
  <c r="BA93" i="99" s="1"/>
  <c r="BB93" i="99" s="1"/>
  <c r="BC93" i="99" s="1"/>
  <c r="BD93" i="99" s="1"/>
  <c r="BE93" i="99" s="1"/>
  <c r="BF93" i="99" s="1"/>
  <c r="BG93" i="99" s="1"/>
  <c r="BH93" i="99" s="1"/>
  <c r="BI93" i="99" s="1"/>
  <c r="BJ93" i="99" s="1"/>
  <c r="BK93" i="99" s="1"/>
  <c r="BL93" i="99" s="1"/>
  <c r="BM93" i="99" s="1"/>
  <c r="BN93" i="99" s="1"/>
  <c r="BO93" i="99" s="1"/>
  <c r="BP93" i="99" s="1"/>
  <c r="BQ93" i="99" s="1"/>
  <c r="BR93" i="99" s="1"/>
  <c r="BS93" i="99" s="1"/>
  <c r="BT93" i="99" s="1"/>
  <c r="BU93" i="99" s="1"/>
  <c r="BV93" i="99" s="1"/>
  <c r="BW93" i="99" s="1"/>
  <c r="BX93" i="99" s="1"/>
  <c r="BY93" i="99" s="1"/>
  <c r="BZ93" i="99" s="1"/>
  <c r="CA93" i="99" s="1"/>
  <c r="CB93" i="99" s="1"/>
  <c r="E93" i="99"/>
  <c r="F93" i="99" s="1"/>
  <c r="C93" i="99"/>
  <c r="D93" i="99" s="1"/>
  <c r="CB88" i="99"/>
  <c r="CA88" i="99"/>
  <c r="BZ88" i="99"/>
  <c r="BY88" i="99"/>
  <c r="BX88" i="99"/>
  <c r="BW88" i="99"/>
  <c r="BV88" i="99"/>
  <c r="BT88" i="99"/>
  <c r="BS88" i="99"/>
  <c r="BR88" i="99"/>
  <c r="BQ88" i="99"/>
  <c r="BP88" i="99"/>
  <c r="BO88" i="99"/>
  <c r="BN88" i="99"/>
  <c r="BM88" i="99"/>
  <c r="BL88" i="99"/>
  <c r="BK88" i="99"/>
  <c r="BJ88" i="99"/>
  <c r="BH88" i="99"/>
  <c r="BG88" i="99"/>
  <c r="BF88" i="99"/>
  <c r="BE88" i="99"/>
  <c r="BD88" i="99"/>
  <c r="BC88" i="99"/>
  <c r="BB88" i="99"/>
  <c r="BA88" i="99"/>
  <c r="AZ88" i="99"/>
  <c r="AY88" i="99"/>
  <c r="AX88" i="99"/>
  <c r="AV88" i="99"/>
  <c r="AU88" i="99"/>
  <c r="AT88" i="99"/>
  <c r="AS88" i="99"/>
  <c r="AR88" i="99"/>
  <c r="AQ88" i="99"/>
  <c r="AP88" i="99"/>
  <c r="AO88" i="99"/>
  <c r="AN88" i="99"/>
  <c r="AM88" i="99"/>
  <c r="AL88" i="99"/>
  <c r="AJ88" i="99"/>
  <c r="AI88" i="99"/>
  <c r="AH88" i="99"/>
  <c r="AG88" i="99"/>
  <c r="AF88" i="99"/>
  <c r="AE88" i="99"/>
  <c r="AD88" i="99"/>
  <c r="AC88" i="99"/>
  <c r="AB88" i="99"/>
  <c r="AA88" i="99"/>
  <c r="Z88" i="99"/>
  <c r="X88" i="99"/>
  <c r="W88" i="99"/>
  <c r="V88" i="99"/>
  <c r="U88" i="99"/>
  <c r="T88" i="99"/>
  <c r="S88" i="99"/>
  <c r="R88" i="99"/>
  <c r="Q88" i="99"/>
  <c r="P88" i="99"/>
  <c r="O88" i="99"/>
  <c r="N88" i="99"/>
  <c r="L88" i="99"/>
  <c r="K88" i="99"/>
  <c r="J88" i="99"/>
  <c r="I88" i="99"/>
  <c r="H88" i="99"/>
  <c r="G88" i="99"/>
  <c r="F88" i="99"/>
  <c r="E88" i="99"/>
  <c r="D88" i="99"/>
  <c r="C88" i="99"/>
  <c r="B88" i="99"/>
  <c r="CB84" i="99"/>
  <c r="CA84" i="99"/>
  <c r="BZ84" i="99"/>
  <c r="BY84" i="99"/>
  <c r="BX84" i="99"/>
  <c r="BW84" i="99"/>
  <c r="BU84" i="99"/>
  <c r="BT84" i="99"/>
  <c r="BS84" i="99"/>
  <c r="BR84" i="99"/>
  <c r="BQ84" i="99"/>
  <c r="BP84" i="99"/>
  <c r="BO84" i="99"/>
  <c r="BN84" i="99"/>
  <c r="BM84" i="99"/>
  <c r="BL84" i="99"/>
  <c r="BK84" i="99"/>
  <c r="BI84" i="99"/>
  <c r="BH84" i="99"/>
  <c r="BG84" i="99"/>
  <c r="BF84" i="99"/>
  <c r="BE84" i="99"/>
  <c r="BD84" i="99"/>
  <c r="BC84" i="99"/>
  <c r="BB84" i="99"/>
  <c r="BA84" i="99"/>
  <c r="AZ84" i="99"/>
  <c r="AY84" i="99"/>
  <c r="AW84" i="99"/>
  <c r="AV84" i="99"/>
  <c r="AU84" i="99"/>
  <c r="AT84" i="99"/>
  <c r="AS84" i="99"/>
  <c r="AR84" i="99"/>
  <c r="AQ84" i="99"/>
  <c r="AP84" i="99"/>
  <c r="AO84" i="99"/>
  <c r="AN84" i="99"/>
  <c r="AM84" i="99"/>
  <c r="AK84" i="99"/>
  <c r="AJ84" i="99"/>
  <c r="AI84" i="99"/>
  <c r="AH84" i="99"/>
  <c r="AG84" i="99"/>
  <c r="AF84" i="99"/>
  <c r="AE84" i="99"/>
  <c r="AD84" i="99"/>
  <c r="AC84" i="99"/>
  <c r="AB84" i="99"/>
  <c r="AA84" i="99"/>
  <c r="Z84" i="99"/>
  <c r="Y84" i="99"/>
  <c r="X84" i="99"/>
  <c r="W84" i="99"/>
  <c r="V84" i="99"/>
  <c r="U84" i="99"/>
  <c r="T84" i="99"/>
  <c r="S84" i="99"/>
  <c r="R84" i="99"/>
  <c r="Q84" i="99"/>
  <c r="P84" i="99"/>
  <c r="O84" i="99"/>
  <c r="M84" i="99"/>
  <c r="L84" i="99"/>
  <c r="K84" i="99"/>
  <c r="J84" i="99"/>
  <c r="I84" i="99"/>
  <c r="H84" i="99"/>
  <c r="G84" i="99"/>
  <c r="F84" i="99"/>
  <c r="E84" i="99"/>
  <c r="D84" i="99"/>
  <c r="C84" i="99"/>
  <c r="CB77" i="99"/>
  <c r="CA77" i="99"/>
  <c r="BZ77" i="99"/>
  <c r="BY77" i="99"/>
  <c r="BW77" i="99"/>
  <c r="BV77" i="99"/>
  <c r="BU77" i="99"/>
  <c r="BT77" i="99"/>
  <c r="BS77" i="99"/>
  <c r="BR77" i="99"/>
  <c r="BQ77" i="99"/>
  <c r="BP77" i="99"/>
  <c r="BO77" i="99"/>
  <c r="BN77" i="99"/>
  <c r="BM77" i="99"/>
  <c r="BK77" i="99"/>
  <c r="BJ77" i="99"/>
  <c r="BI77" i="99"/>
  <c r="BH77" i="99"/>
  <c r="BG77" i="99"/>
  <c r="BF77" i="99"/>
  <c r="BE77" i="99"/>
  <c r="BD77" i="99"/>
  <c r="BC77" i="99"/>
  <c r="BB77" i="99"/>
  <c r="BA77" i="99"/>
  <c r="AY77" i="99"/>
  <c r="AX77" i="99"/>
  <c r="AW77" i="99"/>
  <c r="AV77" i="99"/>
  <c r="AU77" i="99"/>
  <c r="AT77" i="99"/>
  <c r="AS77" i="99"/>
  <c r="AR77" i="99"/>
  <c r="AQ77" i="99"/>
  <c r="AP77" i="99"/>
  <c r="AO77" i="99"/>
  <c r="AM77" i="99"/>
  <c r="AL77" i="99"/>
  <c r="AK77" i="99"/>
  <c r="AJ77" i="99"/>
  <c r="AI77" i="99"/>
  <c r="AH77" i="99"/>
  <c r="AG77" i="99"/>
  <c r="AF77" i="99"/>
  <c r="AE77" i="99"/>
  <c r="AD77" i="99"/>
  <c r="AC77" i="99"/>
  <c r="AA77" i="99"/>
  <c r="Z77" i="99"/>
  <c r="Y77" i="99"/>
  <c r="X77" i="99"/>
  <c r="W77" i="99"/>
  <c r="V77" i="99"/>
  <c r="U77" i="99"/>
  <c r="T77" i="99"/>
  <c r="S77" i="99"/>
  <c r="R77" i="99"/>
  <c r="Q77" i="99"/>
  <c r="O77" i="99"/>
  <c r="N77" i="99"/>
  <c r="M77" i="99"/>
  <c r="L77" i="99"/>
  <c r="K77" i="99"/>
  <c r="J77" i="99"/>
  <c r="I77" i="99"/>
  <c r="H77" i="99"/>
  <c r="G77" i="99"/>
  <c r="F77" i="99"/>
  <c r="E77" i="99"/>
  <c r="C77" i="99"/>
  <c r="B77" i="99"/>
  <c r="E76" i="99"/>
  <c r="B76" i="99"/>
  <c r="CB74" i="99"/>
  <c r="CA74" i="99"/>
  <c r="BY74" i="99"/>
  <c r="BX74" i="99"/>
  <c r="BW74" i="99"/>
  <c r="BV74" i="99"/>
  <c r="BU74" i="99"/>
  <c r="BT74" i="99"/>
  <c r="BS74" i="99"/>
  <c r="BR74" i="99"/>
  <c r="BQ74" i="99"/>
  <c r="BP74" i="99"/>
  <c r="BO74" i="99"/>
  <c r="BM74" i="99"/>
  <c r="BL74" i="99"/>
  <c r="BK74" i="99"/>
  <c r="BJ74" i="99"/>
  <c r="BI74" i="99"/>
  <c r="BH74" i="99"/>
  <c r="BG74" i="99"/>
  <c r="BF74" i="99"/>
  <c r="BE74" i="99"/>
  <c r="BD74" i="99"/>
  <c r="BC74" i="99"/>
  <c r="BA74" i="99"/>
  <c r="AZ74" i="99"/>
  <c r="AY74" i="99"/>
  <c r="AX74" i="99"/>
  <c r="AW74" i="99"/>
  <c r="AV74" i="99"/>
  <c r="AU74" i="99"/>
  <c r="AT74" i="99"/>
  <c r="AS74" i="99"/>
  <c r="AR74" i="99"/>
  <c r="AQ74" i="99"/>
  <c r="AO74" i="99"/>
  <c r="AN74" i="99"/>
  <c r="AM74" i="99"/>
  <c r="AL74" i="99"/>
  <c r="AK74" i="99"/>
  <c r="AJ74" i="99"/>
  <c r="AI74" i="99"/>
  <c r="AH74" i="99"/>
  <c r="AG74" i="99"/>
  <c r="AF74" i="99"/>
  <c r="AE74" i="99"/>
  <c r="AC74" i="99"/>
  <c r="AB74" i="99"/>
  <c r="AA74" i="99"/>
  <c r="Z74" i="99"/>
  <c r="Y74" i="99"/>
  <c r="X74" i="99"/>
  <c r="W74" i="99"/>
  <c r="V74" i="99"/>
  <c r="U74" i="99"/>
  <c r="T74" i="99"/>
  <c r="S74" i="99"/>
  <c r="Q74" i="99"/>
  <c r="P74" i="99"/>
  <c r="O74" i="99"/>
  <c r="N74" i="99"/>
  <c r="M74" i="99"/>
  <c r="L74" i="99"/>
  <c r="K74" i="99"/>
  <c r="J74" i="99"/>
  <c r="I74" i="99"/>
  <c r="H74" i="99"/>
  <c r="G74" i="99"/>
  <c r="E74" i="99"/>
  <c r="D74" i="99"/>
  <c r="C74" i="99"/>
  <c r="B74" i="99"/>
  <c r="CB72" i="99"/>
  <c r="CA72" i="99"/>
  <c r="BZ72" i="99"/>
  <c r="BY72" i="99"/>
  <c r="BX72" i="99"/>
  <c r="BW72" i="99"/>
  <c r="BV72" i="99"/>
  <c r="BU72" i="99"/>
  <c r="BT72" i="99"/>
  <c r="BR72" i="99"/>
  <c r="BQ72" i="99"/>
  <c r="BP72" i="99"/>
  <c r="BO72" i="99"/>
  <c r="BN72" i="99"/>
  <c r="BM72" i="99"/>
  <c r="BL72" i="99"/>
  <c r="BK72" i="99"/>
  <c r="BJ72" i="99"/>
  <c r="BI72" i="99"/>
  <c r="BH72" i="99"/>
  <c r="BF72" i="99"/>
  <c r="BE72" i="99"/>
  <c r="BD72" i="99"/>
  <c r="BC72" i="99"/>
  <c r="BB72" i="99"/>
  <c r="BA72" i="99"/>
  <c r="AZ72" i="99"/>
  <c r="AY72" i="99"/>
  <c r="AX72" i="99"/>
  <c r="AW72" i="99"/>
  <c r="AV72" i="99"/>
  <c r="AT72" i="99"/>
  <c r="AS72" i="99"/>
  <c r="AR72" i="99"/>
  <c r="AQ72" i="99"/>
  <c r="AP72" i="99"/>
  <c r="AO72" i="99"/>
  <c r="AN72" i="99"/>
  <c r="AM72" i="99"/>
  <c r="AL72" i="99"/>
  <c r="AK72" i="99"/>
  <c r="AJ72" i="99"/>
  <c r="AH72" i="99"/>
  <c r="AG72" i="99"/>
  <c r="AF72" i="99"/>
  <c r="AE72" i="99"/>
  <c r="AD72" i="99"/>
  <c r="AC72" i="99"/>
  <c r="AB72" i="99"/>
  <c r="AA72" i="99"/>
  <c r="Z72" i="99"/>
  <c r="Y72" i="99"/>
  <c r="X72" i="99"/>
  <c r="V72" i="99"/>
  <c r="U72" i="99"/>
  <c r="T72" i="99"/>
  <c r="S72" i="99"/>
  <c r="R72" i="99"/>
  <c r="Q72" i="99"/>
  <c r="P72" i="99"/>
  <c r="O72" i="99"/>
  <c r="N72" i="99"/>
  <c r="M72" i="99"/>
  <c r="L72" i="99"/>
  <c r="J72" i="99"/>
  <c r="I72" i="99"/>
  <c r="H72" i="99"/>
  <c r="G72" i="99"/>
  <c r="F72" i="99"/>
  <c r="E72" i="99"/>
  <c r="D72" i="99"/>
  <c r="C72" i="99"/>
  <c r="B72" i="99"/>
  <c r="CA70" i="99"/>
  <c r="BZ70" i="99"/>
  <c r="BY70" i="99"/>
  <c r="BX70" i="99"/>
  <c r="BW70" i="99"/>
  <c r="BV70" i="99"/>
  <c r="BU70" i="99"/>
  <c r="BT70" i="99"/>
  <c r="BS70" i="99"/>
  <c r="BR70" i="99"/>
  <c r="BQ70" i="99"/>
  <c r="BO70" i="99"/>
  <c r="BN70" i="99"/>
  <c r="BM70" i="99"/>
  <c r="BL70" i="99"/>
  <c r="BK70" i="99"/>
  <c r="BJ70" i="99"/>
  <c r="BI70" i="99"/>
  <c r="BH70" i="99"/>
  <c r="BG70" i="99"/>
  <c r="BF70" i="99"/>
  <c r="BE70" i="99"/>
  <c r="BC70" i="99"/>
  <c r="BB70" i="99"/>
  <c r="BA70" i="99"/>
  <c r="AZ70" i="99"/>
  <c r="AY70" i="99"/>
  <c r="AX70" i="99"/>
  <c r="AW70" i="99"/>
  <c r="AV70" i="99"/>
  <c r="AU70" i="99"/>
  <c r="AT70" i="99"/>
  <c r="AS70" i="99"/>
  <c r="AQ70" i="99"/>
  <c r="AP70" i="99"/>
  <c r="AO70" i="99"/>
  <c r="AN70" i="99"/>
  <c r="AM70" i="99"/>
  <c r="AL70" i="99"/>
  <c r="AK70" i="99"/>
  <c r="AJ70" i="99"/>
  <c r="AI70" i="99"/>
  <c r="AH70" i="99"/>
  <c r="AG70" i="99"/>
  <c r="AE70" i="99"/>
  <c r="AD70" i="99"/>
  <c r="AC70" i="99"/>
  <c r="AB70" i="99"/>
  <c r="AA70" i="99"/>
  <c r="Z70" i="99"/>
  <c r="Y70" i="99"/>
  <c r="X70" i="99"/>
  <c r="W70" i="99"/>
  <c r="V70" i="99"/>
  <c r="U70" i="99"/>
  <c r="S70" i="99"/>
  <c r="R70" i="99"/>
  <c r="Q70" i="99"/>
  <c r="P70" i="99"/>
  <c r="O70" i="99"/>
  <c r="N70" i="99"/>
  <c r="M70" i="99"/>
  <c r="L70" i="99"/>
  <c r="K70" i="99"/>
  <c r="J70" i="99"/>
  <c r="I70" i="99"/>
  <c r="G70" i="99"/>
  <c r="F70" i="99"/>
  <c r="E70" i="99"/>
  <c r="D70" i="99"/>
  <c r="C70" i="99"/>
  <c r="B70" i="99"/>
  <c r="C68" i="99"/>
  <c r="D68" i="99" s="1"/>
  <c r="E68" i="99" s="1"/>
  <c r="F68" i="99" s="1"/>
  <c r="G68" i="99" s="1"/>
  <c r="H68" i="99" s="1"/>
  <c r="I68" i="99" s="1"/>
  <c r="J68" i="99" s="1"/>
  <c r="K68" i="99" s="1"/>
  <c r="L68" i="99" s="1"/>
  <c r="M68" i="99" s="1"/>
  <c r="N68" i="99" s="1"/>
  <c r="O68" i="99" s="1"/>
  <c r="P68" i="99" s="1"/>
  <c r="Q68" i="99" s="1"/>
  <c r="R68" i="99" s="1"/>
  <c r="S68" i="99" s="1"/>
  <c r="T68" i="99" s="1"/>
  <c r="U68" i="99" s="1"/>
  <c r="V68" i="99" s="1"/>
  <c r="W68" i="99" s="1"/>
  <c r="X68" i="99" s="1"/>
  <c r="Y68" i="99" s="1"/>
  <c r="Z68" i="99" s="1"/>
  <c r="AA68" i="99" s="1"/>
  <c r="AB68" i="99" s="1"/>
  <c r="AC68" i="99" s="1"/>
  <c r="AD68" i="99" s="1"/>
  <c r="AE68" i="99" s="1"/>
  <c r="AF68" i="99" s="1"/>
  <c r="AG68" i="99" s="1"/>
  <c r="AH68" i="99" s="1"/>
  <c r="AI68" i="99" s="1"/>
  <c r="AJ68" i="99" s="1"/>
  <c r="AK68" i="99" s="1"/>
  <c r="AL68" i="99" s="1"/>
  <c r="AM68" i="99" s="1"/>
  <c r="AN68" i="99" s="1"/>
  <c r="AO68" i="99" s="1"/>
  <c r="AP68" i="99" s="1"/>
  <c r="AQ68" i="99" s="1"/>
  <c r="AR68" i="99" s="1"/>
  <c r="AS68" i="99" s="1"/>
  <c r="AT68" i="99" s="1"/>
  <c r="AU68" i="99" s="1"/>
  <c r="AV68" i="99" s="1"/>
  <c r="AW68" i="99" s="1"/>
  <c r="AX68" i="99" s="1"/>
  <c r="AY68" i="99" s="1"/>
  <c r="AZ68" i="99" s="1"/>
  <c r="BA68" i="99" s="1"/>
  <c r="BB68" i="99" s="1"/>
  <c r="BC68" i="99" s="1"/>
  <c r="BD68" i="99" s="1"/>
  <c r="BE68" i="99" s="1"/>
  <c r="BF68" i="99" s="1"/>
  <c r="BG68" i="99" s="1"/>
  <c r="BH68" i="99" s="1"/>
  <c r="BI68" i="99" s="1"/>
  <c r="BJ68" i="99" s="1"/>
  <c r="BK68" i="99" s="1"/>
  <c r="BL68" i="99" s="1"/>
  <c r="BM68" i="99" s="1"/>
  <c r="BN68" i="99" s="1"/>
  <c r="BO68" i="99" s="1"/>
  <c r="BP68" i="99" s="1"/>
  <c r="BQ68" i="99" s="1"/>
  <c r="BR68" i="99" s="1"/>
  <c r="BS68" i="99" s="1"/>
  <c r="BT68" i="99" s="1"/>
  <c r="BU68" i="99" s="1"/>
  <c r="BV68" i="99" s="1"/>
  <c r="BW68" i="99" s="1"/>
  <c r="BX68" i="99" s="1"/>
  <c r="BY68" i="99" s="1"/>
  <c r="BZ68" i="99" s="1"/>
  <c r="CA68" i="99" s="1"/>
  <c r="CB68" i="99" s="1"/>
  <c r="B38" i="99"/>
  <c r="B248" i="99" s="1"/>
  <c r="B304" i="99" s="1"/>
  <c r="AO32" i="99"/>
  <c r="AO269" i="99" s="1"/>
  <c r="AO325" i="99" s="1"/>
  <c r="AN32" i="99"/>
  <c r="AN269" i="99" s="1"/>
  <c r="AM32" i="99"/>
  <c r="AM269" i="99" s="1"/>
  <c r="AM325" i="99" s="1"/>
  <c r="AL32" i="99"/>
  <c r="AL269" i="99" s="1"/>
  <c r="AL325" i="99" s="1"/>
  <c r="AK32" i="99"/>
  <c r="AK269" i="99" s="1"/>
  <c r="AK325" i="99" s="1"/>
  <c r="AJ32" i="99"/>
  <c r="AJ269" i="99" s="1"/>
  <c r="AJ325" i="99" s="1"/>
  <c r="AI32" i="99"/>
  <c r="AI269" i="99" s="1"/>
  <c r="AI325" i="99" s="1"/>
  <c r="AH32" i="99"/>
  <c r="AH269" i="99" s="1"/>
  <c r="AH325" i="99" s="1"/>
  <c r="AG32" i="99"/>
  <c r="AG269" i="99" s="1"/>
  <c r="AG325" i="99" s="1"/>
  <c r="AF32" i="99"/>
  <c r="AF269" i="99" s="1"/>
  <c r="AF325" i="99" s="1"/>
  <c r="AE32" i="99"/>
  <c r="AE269" i="99" s="1"/>
  <c r="AE325" i="99" s="1"/>
  <c r="AD32" i="99"/>
  <c r="AD269" i="99" s="1"/>
  <c r="AD325" i="99" s="1"/>
  <c r="AC32" i="99"/>
  <c r="AC269" i="99" s="1"/>
  <c r="AC325" i="99" s="1"/>
  <c r="AB32" i="99"/>
  <c r="AB269" i="99" s="1"/>
  <c r="AA32" i="99"/>
  <c r="AA269" i="99" s="1"/>
  <c r="AA325" i="99" s="1"/>
  <c r="Z32" i="99"/>
  <c r="Z269" i="99" s="1"/>
  <c r="Z325" i="99" s="1"/>
  <c r="Y32" i="99"/>
  <c r="Y269" i="99" s="1"/>
  <c r="Y325" i="99" s="1"/>
  <c r="X32" i="99"/>
  <c r="X269" i="99" s="1"/>
  <c r="X325" i="99" s="1"/>
  <c r="W32" i="99"/>
  <c r="W269" i="99" s="1"/>
  <c r="W325" i="99" s="1"/>
  <c r="V32" i="99"/>
  <c r="V269" i="99" s="1"/>
  <c r="V325" i="99" s="1"/>
  <c r="U32" i="99"/>
  <c r="U269" i="99" s="1"/>
  <c r="U325" i="99" s="1"/>
  <c r="T32" i="99"/>
  <c r="T269" i="99" s="1"/>
  <c r="T325" i="99" s="1"/>
  <c r="S32" i="99"/>
  <c r="S269" i="99" s="1"/>
  <c r="S325" i="99" s="1"/>
  <c r="R32" i="99"/>
  <c r="R269" i="99" s="1"/>
  <c r="R325" i="99" s="1"/>
  <c r="Q32" i="99"/>
  <c r="Q269" i="99" s="1"/>
  <c r="Q325" i="99" s="1"/>
  <c r="P32" i="99"/>
  <c r="P269" i="99" s="1"/>
  <c r="O32" i="99"/>
  <c r="O269" i="99" s="1"/>
  <c r="O325" i="99" s="1"/>
  <c r="N32" i="99"/>
  <c r="N269" i="99" s="1"/>
  <c r="N325" i="99" s="1"/>
  <c r="M32" i="99"/>
  <c r="M269" i="99" s="1"/>
  <c r="M325" i="99" s="1"/>
  <c r="L32" i="99"/>
  <c r="L269" i="99" s="1"/>
  <c r="L325" i="99" s="1"/>
  <c r="K32" i="99"/>
  <c r="K269" i="99" s="1"/>
  <c r="K325" i="99" s="1"/>
  <c r="J32" i="99"/>
  <c r="J269" i="99" s="1"/>
  <c r="J325" i="99" s="1"/>
  <c r="I32" i="99"/>
  <c r="I269" i="99" s="1"/>
  <c r="I325" i="99" s="1"/>
  <c r="H32" i="99"/>
  <c r="H269" i="99" s="1"/>
  <c r="H325" i="99" s="1"/>
  <c r="G32" i="99"/>
  <c r="G269" i="99" s="1"/>
  <c r="G325" i="99" s="1"/>
  <c r="F32" i="99"/>
  <c r="F269" i="99" s="1"/>
  <c r="F325" i="99" s="1"/>
  <c r="E32" i="99"/>
  <c r="E269" i="99" s="1"/>
  <c r="E325" i="99" s="1"/>
  <c r="D32" i="99"/>
  <c r="D269" i="99" s="1"/>
  <c r="C32" i="99"/>
  <c r="C269" i="99" s="1"/>
  <c r="C325" i="99" s="1"/>
  <c r="E31" i="99"/>
  <c r="F31" i="99" s="1"/>
  <c r="G31" i="99" s="1"/>
  <c r="H31" i="99" s="1"/>
  <c r="I31" i="99" s="1"/>
  <c r="J31" i="99" s="1"/>
  <c r="K31" i="99" s="1"/>
  <c r="L31" i="99" s="1"/>
  <c r="M31" i="99" s="1"/>
  <c r="N31" i="99" s="1"/>
  <c r="O31" i="99" s="1"/>
  <c r="P31" i="99" s="1"/>
  <c r="Q31" i="99" s="1"/>
  <c r="R31" i="99" s="1"/>
  <c r="S31" i="99" s="1"/>
  <c r="T31" i="99" s="1"/>
  <c r="U31" i="99" s="1"/>
  <c r="V31" i="99" s="1"/>
  <c r="W31" i="99" s="1"/>
  <c r="X31" i="99" s="1"/>
  <c r="Y31" i="99" s="1"/>
  <c r="Z31" i="99" s="1"/>
  <c r="AA31" i="99" s="1"/>
  <c r="AB31" i="99" s="1"/>
  <c r="AC31" i="99" s="1"/>
  <c r="AD31" i="99" s="1"/>
  <c r="AE31" i="99" s="1"/>
  <c r="AF31" i="99" s="1"/>
  <c r="AG31" i="99" s="1"/>
  <c r="AH31" i="99" s="1"/>
  <c r="AI31" i="99" s="1"/>
  <c r="AJ31" i="99" s="1"/>
  <c r="AK31" i="99" s="1"/>
  <c r="AL31" i="99" s="1"/>
  <c r="AM31" i="99" s="1"/>
  <c r="AN31" i="99" s="1"/>
  <c r="AO31" i="99" s="1"/>
  <c r="AP31" i="99" s="1"/>
  <c r="AQ31" i="99" s="1"/>
  <c r="AR31" i="99" s="1"/>
  <c r="AS31" i="99" s="1"/>
  <c r="AT31" i="99" s="1"/>
  <c r="AU31" i="99" s="1"/>
  <c r="AV31" i="99" s="1"/>
  <c r="AW31" i="99" s="1"/>
  <c r="AX31" i="99" s="1"/>
  <c r="AY31" i="99" s="1"/>
  <c r="AZ31" i="99" s="1"/>
  <c r="BA31" i="99" s="1"/>
  <c r="BB31" i="99" s="1"/>
  <c r="BC31" i="99" s="1"/>
  <c r="BD31" i="99" s="1"/>
  <c r="BE31" i="99" s="1"/>
  <c r="BF31" i="99" s="1"/>
  <c r="BG31" i="99" s="1"/>
  <c r="BH31" i="99" s="1"/>
  <c r="BI31" i="99" s="1"/>
  <c r="BJ31" i="99" s="1"/>
  <c r="BK31" i="99" s="1"/>
  <c r="BL31" i="99" s="1"/>
  <c r="BM31" i="99" s="1"/>
  <c r="BN31" i="99" s="1"/>
  <c r="BO31" i="99" s="1"/>
  <c r="BP31" i="99" s="1"/>
  <c r="BQ31" i="99" s="1"/>
  <c r="BR31" i="99" s="1"/>
  <c r="BS31" i="99" s="1"/>
  <c r="BT31" i="99" s="1"/>
  <c r="BU31" i="99" s="1"/>
  <c r="BV31" i="99" s="1"/>
  <c r="BW31" i="99" s="1"/>
  <c r="BX31" i="99" s="1"/>
  <c r="BY31" i="99" s="1"/>
  <c r="BZ31" i="99" s="1"/>
  <c r="CA31" i="99" s="1"/>
  <c r="CB31" i="99" s="1"/>
  <c r="D31" i="99"/>
  <c r="B31" i="99"/>
  <c r="C31" i="99" s="1"/>
  <c r="B30" i="99"/>
  <c r="B29" i="99" s="1"/>
  <c r="B27" i="99"/>
  <c r="I25" i="99"/>
  <c r="J25" i="99" s="1"/>
  <c r="H25" i="99"/>
  <c r="G25" i="99"/>
  <c r="B21" i="99"/>
  <c r="B20" i="99"/>
  <c r="B17" i="99"/>
  <c r="C17" i="99" s="1"/>
  <c r="D17" i="99" s="1"/>
  <c r="E17" i="99" s="1"/>
  <c r="F17" i="99" s="1"/>
  <c r="G17" i="99" s="1"/>
  <c r="H17" i="99" s="1"/>
  <c r="I17" i="99" s="1"/>
  <c r="J17" i="99" s="1"/>
  <c r="K17" i="99" s="1"/>
  <c r="L17" i="99" s="1"/>
  <c r="M17" i="99" s="1"/>
  <c r="N17" i="99" s="1"/>
  <c r="O17" i="99" s="1"/>
  <c r="P17" i="99" s="1"/>
  <c r="Q17" i="99" s="1"/>
  <c r="R17" i="99" s="1"/>
  <c r="S17" i="99" s="1"/>
  <c r="T17" i="99" s="1"/>
  <c r="U17" i="99" s="1"/>
  <c r="V17" i="99" s="1"/>
  <c r="W17" i="99" s="1"/>
  <c r="X17" i="99" s="1"/>
  <c r="Y17" i="99" s="1"/>
  <c r="Z17" i="99" s="1"/>
  <c r="AA17" i="99" s="1"/>
  <c r="AB17" i="99" s="1"/>
  <c r="AC17" i="99" s="1"/>
  <c r="AD17" i="99" s="1"/>
  <c r="AE17" i="99" s="1"/>
  <c r="AF17" i="99" s="1"/>
  <c r="AG17" i="99" s="1"/>
  <c r="AH17" i="99" s="1"/>
  <c r="AI17" i="99" s="1"/>
  <c r="AJ17" i="99" s="1"/>
  <c r="AK17" i="99" s="1"/>
  <c r="AL17" i="99" s="1"/>
  <c r="AM17" i="99" s="1"/>
  <c r="AN17" i="99" s="1"/>
  <c r="AO17" i="99" s="1"/>
  <c r="AP17" i="99" s="1"/>
  <c r="AQ17" i="99" s="1"/>
  <c r="AR17" i="99" s="1"/>
  <c r="AS17" i="99" s="1"/>
  <c r="AT17" i="99" s="1"/>
  <c r="AU17" i="99" s="1"/>
  <c r="AV17" i="99" s="1"/>
  <c r="AW17" i="99" s="1"/>
  <c r="AX17" i="99" s="1"/>
  <c r="AY17" i="99" s="1"/>
  <c r="AZ17" i="99" s="1"/>
  <c r="BA17" i="99" s="1"/>
  <c r="BB17" i="99" s="1"/>
  <c r="BC17" i="99" s="1"/>
  <c r="BD17" i="99" s="1"/>
  <c r="BE17" i="99" s="1"/>
  <c r="BF17" i="99" s="1"/>
  <c r="BG17" i="99" s="1"/>
  <c r="BH17" i="99" s="1"/>
  <c r="BI17" i="99" s="1"/>
  <c r="BJ17" i="99" s="1"/>
  <c r="BK17" i="99" s="1"/>
  <c r="BL17" i="99" s="1"/>
  <c r="BM17" i="99" s="1"/>
  <c r="BN17" i="99" s="1"/>
  <c r="BO17" i="99" s="1"/>
  <c r="BP17" i="99" s="1"/>
  <c r="BQ17" i="99" s="1"/>
  <c r="BR17" i="99" s="1"/>
  <c r="BS17" i="99" s="1"/>
  <c r="BT17" i="99" s="1"/>
  <c r="BU17" i="99" s="1"/>
  <c r="BV17" i="99" s="1"/>
  <c r="BW17" i="99" s="1"/>
  <c r="BX17" i="99" s="1"/>
  <c r="BY17" i="99" s="1"/>
  <c r="BZ17" i="99" s="1"/>
  <c r="CA17" i="99" s="1"/>
  <c r="CB17" i="99" s="1"/>
  <c r="B16" i="99"/>
  <c r="B15" i="99" s="1"/>
  <c r="B11" i="99"/>
  <c r="B10" i="99"/>
  <c r="C12" i="99" s="1"/>
  <c r="B8" i="99"/>
  <c r="B58" i="99" s="1"/>
  <c r="B252" i="99" s="1"/>
  <c r="B308" i="99" s="1"/>
  <c r="B7" i="99"/>
  <c r="B6" i="99"/>
  <c r="B5" i="99"/>
  <c r="E2" i="99"/>
  <c r="F2" i="99" s="1"/>
  <c r="G2" i="99" s="1"/>
  <c r="H2" i="99" s="1"/>
  <c r="I2" i="99" s="1"/>
  <c r="J2" i="99" s="1"/>
  <c r="K2" i="99" s="1"/>
  <c r="L2" i="99" s="1"/>
  <c r="M2" i="99" s="1"/>
  <c r="N2" i="99" s="1"/>
  <c r="O2" i="99" s="1"/>
  <c r="P2" i="99" s="1"/>
  <c r="Q2" i="99" s="1"/>
  <c r="R2" i="99" s="1"/>
  <c r="S2" i="99" s="1"/>
  <c r="T2" i="99" s="1"/>
  <c r="U2" i="99" s="1"/>
  <c r="V2" i="99" s="1"/>
  <c r="W2" i="99" s="1"/>
  <c r="X2" i="99" s="1"/>
  <c r="Y2" i="99" s="1"/>
  <c r="Z2" i="99" s="1"/>
  <c r="AA2" i="99" s="1"/>
  <c r="AB2" i="99" s="1"/>
  <c r="AC2" i="99" s="1"/>
  <c r="AD2" i="99" s="1"/>
  <c r="AE2" i="99" s="1"/>
  <c r="AF2" i="99" s="1"/>
  <c r="AG2" i="99" s="1"/>
  <c r="AH2" i="99" s="1"/>
  <c r="AI2" i="99" s="1"/>
  <c r="AJ2" i="99" s="1"/>
  <c r="AK2" i="99" s="1"/>
  <c r="AL2" i="99" s="1"/>
  <c r="AM2" i="99" s="1"/>
  <c r="AN2" i="99" s="1"/>
  <c r="AO2" i="99" s="1"/>
  <c r="AP2" i="99" s="1"/>
  <c r="AQ2" i="99" s="1"/>
  <c r="AR2" i="99" s="1"/>
  <c r="AS2" i="99" s="1"/>
  <c r="AT2" i="99" s="1"/>
  <c r="AU2" i="99" s="1"/>
  <c r="AV2" i="99" s="1"/>
  <c r="AW2" i="99" s="1"/>
  <c r="AX2" i="99" s="1"/>
  <c r="AY2" i="99" s="1"/>
  <c r="AZ2" i="99" s="1"/>
  <c r="BA2" i="99" s="1"/>
  <c r="BB2" i="99" s="1"/>
  <c r="BC2" i="99" s="1"/>
  <c r="BD2" i="99" s="1"/>
  <c r="BE2" i="99" s="1"/>
  <c r="BF2" i="99" s="1"/>
  <c r="BG2" i="99" s="1"/>
  <c r="BH2" i="99" s="1"/>
  <c r="BI2" i="99" s="1"/>
  <c r="BJ2" i="99" s="1"/>
  <c r="BK2" i="99" s="1"/>
  <c r="BL2" i="99" s="1"/>
  <c r="BM2" i="99" s="1"/>
  <c r="BN2" i="99" s="1"/>
  <c r="BO2" i="99" s="1"/>
  <c r="BP2" i="99" s="1"/>
  <c r="BQ2" i="99" s="1"/>
  <c r="BR2" i="99" s="1"/>
  <c r="BS2" i="99" s="1"/>
  <c r="BT2" i="99" s="1"/>
  <c r="BU2" i="99" s="1"/>
  <c r="BV2" i="99" s="1"/>
  <c r="BW2" i="99" s="1"/>
  <c r="BX2" i="99" s="1"/>
  <c r="BY2" i="99" s="1"/>
  <c r="BZ2" i="99" s="1"/>
  <c r="CA2" i="99" s="1"/>
  <c r="CB2" i="99" s="1"/>
  <c r="D2" i="99"/>
  <c r="C2" i="99"/>
  <c r="AO1" i="99"/>
  <c r="G66" i="48"/>
  <c r="B283" i="48"/>
  <c r="B280" i="48"/>
  <c r="CB269" i="48"/>
  <c r="CA269" i="48"/>
  <c r="BZ269" i="48"/>
  <c r="BY269" i="48"/>
  <c r="BX269" i="48"/>
  <c r="BW269" i="48"/>
  <c r="BV269" i="48"/>
  <c r="BU269" i="48"/>
  <c r="BT269" i="48"/>
  <c r="BS269" i="48"/>
  <c r="BR269" i="48"/>
  <c r="BQ269" i="48"/>
  <c r="BP269" i="48"/>
  <c r="BO269" i="48"/>
  <c r="BN269" i="48"/>
  <c r="BM269" i="48"/>
  <c r="BL269" i="48"/>
  <c r="BK269" i="48"/>
  <c r="BJ269" i="48"/>
  <c r="BI269" i="48"/>
  <c r="BH269" i="48"/>
  <c r="BG269" i="48"/>
  <c r="BF269" i="48"/>
  <c r="BE269" i="48"/>
  <c r="BD269" i="48"/>
  <c r="BC269" i="48"/>
  <c r="BB269" i="48"/>
  <c r="BA269" i="48"/>
  <c r="AZ269" i="48"/>
  <c r="AY269" i="48"/>
  <c r="AX269" i="48"/>
  <c r="AW269" i="48"/>
  <c r="AV269" i="48"/>
  <c r="AU269" i="48"/>
  <c r="AT269" i="48"/>
  <c r="AS269" i="48"/>
  <c r="AR269" i="48"/>
  <c r="AQ269" i="48"/>
  <c r="AP269" i="48"/>
  <c r="AO269" i="48"/>
  <c r="AN269" i="48"/>
  <c r="AM269" i="48"/>
  <c r="AL269" i="48"/>
  <c r="AK269" i="48"/>
  <c r="AJ269" i="48"/>
  <c r="AI269" i="48"/>
  <c r="AH269" i="48"/>
  <c r="AG269" i="48"/>
  <c r="AF269" i="48"/>
  <c r="AE269" i="48"/>
  <c r="AD269" i="48"/>
  <c r="AC269" i="48"/>
  <c r="AB269" i="48"/>
  <c r="AA269" i="48"/>
  <c r="Z269" i="48"/>
  <c r="Y269" i="48"/>
  <c r="X269" i="48"/>
  <c r="W269" i="48"/>
  <c r="V269" i="48"/>
  <c r="U269" i="48"/>
  <c r="T269" i="48"/>
  <c r="S269" i="48"/>
  <c r="R269" i="48"/>
  <c r="Q269" i="48"/>
  <c r="P269" i="48"/>
  <c r="O269" i="48"/>
  <c r="N269" i="48"/>
  <c r="M269" i="48"/>
  <c r="L269" i="48"/>
  <c r="K269" i="48"/>
  <c r="J269" i="48"/>
  <c r="I269" i="48"/>
  <c r="H269" i="48"/>
  <c r="G269" i="48"/>
  <c r="F269" i="48"/>
  <c r="E269" i="48"/>
  <c r="D269" i="48"/>
  <c r="C269" i="48"/>
  <c r="CB264" i="48"/>
  <c r="CA264" i="48"/>
  <c r="BZ264" i="48"/>
  <c r="BY264" i="48"/>
  <c r="BX264" i="48"/>
  <c r="BW264" i="48"/>
  <c r="BV264" i="48"/>
  <c r="BU264" i="48"/>
  <c r="BT264" i="48"/>
  <c r="BS264" i="48"/>
  <c r="BR264" i="48"/>
  <c r="BQ264" i="48"/>
  <c r="BP264" i="48"/>
  <c r="BO264" i="48"/>
  <c r="BN264" i="48"/>
  <c r="BM264" i="48"/>
  <c r="BL264" i="48"/>
  <c r="BK264" i="48"/>
  <c r="BJ264" i="48"/>
  <c r="BI264" i="48"/>
  <c r="BH264" i="48"/>
  <c r="BG264" i="48"/>
  <c r="BF264" i="48"/>
  <c r="BE264" i="48"/>
  <c r="BD264" i="48"/>
  <c r="BC264" i="48"/>
  <c r="BB264" i="48"/>
  <c r="BA264" i="48"/>
  <c r="AZ264" i="48"/>
  <c r="AY264" i="48"/>
  <c r="AX264" i="48"/>
  <c r="AW264" i="48"/>
  <c r="AV264" i="48"/>
  <c r="AU264" i="48"/>
  <c r="AT264" i="48"/>
  <c r="AS264" i="48"/>
  <c r="AR264" i="48"/>
  <c r="AQ264" i="48"/>
  <c r="AP264" i="48"/>
  <c r="AO264" i="48"/>
  <c r="AN264" i="48"/>
  <c r="AM264" i="48"/>
  <c r="AL264" i="48"/>
  <c r="AK264" i="48"/>
  <c r="AJ264" i="48"/>
  <c r="AI264" i="48"/>
  <c r="AH264" i="48"/>
  <c r="AG264" i="48"/>
  <c r="AF264" i="48"/>
  <c r="AE264" i="48"/>
  <c r="AD264" i="48"/>
  <c r="AC264" i="48"/>
  <c r="AB264" i="48"/>
  <c r="AA264" i="48"/>
  <c r="Z264" i="48"/>
  <c r="Y264" i="48"/>
  <c r="X264" i="48"/>
  <c r="W264" i="48"/>
  <c r="V264" i="48"/>
  <c r="U264" i="48"/>
  <c r="T264" i="48"/>
  <c r="S264" i="48"/>
  <c r="R264" i="48"/>
  <c r="Q264" i="48"/>
  <c r="P264" i="48"/>
  <c r="O264" i="48"/>
  <c r="N264" i="48"/>
  <c r="M264" i="48"/>
  <c r="L264" i="48"/>
  <c r="K264" i="48"/>
  <c r="J264" i="48"/>
  <c r="I264" i="48"/>
  <c r="H264" i="48"/>
  <c r="G264" i="48"/>
  <c r="F264" i="48"/>
  <c r="E264" i="48"/>
  <c r="D264" i="48"/>
  <c r="C264" i="48"/>
  <c r="B264" i="48"/>
  <c r="CB263" i="48"/>
  <c r="CA263" i="48"/>
  <c r="BZ263" i="48"/>
  <c r="BY263" i="48"/>
  <c r="BX263" i="48"/>
  <c r="BW263" i="48"/>
  <c r="BV263" i="48"/>
  <c r="BU263" i="48"/>
  <c r="BT263" i="48"/>
  <c r="BS263" i="48"/>
  <c r="BR263" i="48"/>
  <c r="BQ263" i="48"/>
  <c r="BP263" i="48"/>
  <c r="BO263" i="48"/>
  <c r="BN263" i="48"/>
  <c r="BM263" i="48"/>
  <c r="BL263" i="48"/>
  <c r="BK263" i="48"/>
  <c r="BJ263" i="48"/>
  <c r="BI263" i="48"/>
  <c r="BH263" i="48"/>
  <c r="BG263" i="48"/>
  <c r="BF263" i="48"/>
  <c r="BE263" i="48"/>
  <c r="BD263" i="48"/>
  <c r="BC263" i="48"/>
  <c r="BB263" i="48"/>
  <c r="BA263" i="48"/>
  <c r="AZ263" i="48"/>
  <c r="AY263" i="48"/>
  <c r="AX263" i="48"/>
  <c r="AW263" i="48"/>
  <c r="AV263" i="48"/>
  <c r="AU263" i="48"/>
  <c r="AT263" i="48"/>
  <c r="AS263" i="48"/>
  <c r="AR263" i="48"/>
  <c r="AQ263" i="48"/>
  <c r="AP263" i="48"/>
  <c r="AO263" i="48"/>
  <c r="AN263" i="48"/>
  <c r="AM263" i="48"/>
  <c r="AL263" i="48"/>
  <c r="AK263" i="48"/>
  <c r="AJ263" i="48"/>
  <c r="AI263" i="48"/>
  <c r="AH263" i="48"/>
  <c r="AG263" i="48"/>
  <c r="AF263" i="48"/>
  <c r="AE263" i="48"/>
  <c r="AD263" i="48"/>
  <c r="AC263" i="48"/>
  <c r="AB263" i="48"/>
  <c r="AA263" i="48"/>
  <c r="Z263" i="48"/>
  <c r="Y263" i="48"/>
  <c r="X263" i="48"/>
  <c r="W263" i="48"/>
  <c r="V263" i="48"/>
  <c r="U263" i="48"/>
  <c r="T263" i="48"/>
  <c r="S263" i="48"/>
  <c r="R263" i="48"/>
  <c r="Q263" i="48"/>
  <c r="P263" i="48"/>
  <c r="O263" i="48"/>
  <c r="N263" i="48"/>
  <c r="M263" i="48"/>
  <c r="L263" i="48"/>
  <c r="K263" i="48"/>
  <c r="J263" i="48"/>
  <c r="I263" i="48"/>
  <c r="H263" i="48"/>
  <c r="G263" i="48"/>
  <c r="F263" i="48"/>
  <c r="E263" i="48"/>
  <c r="D263" i="48"/>
  <c r="C263" i="48"/>
  <c r="B263" i="48"/>
  <c r="CB262" i="48"/>
  <c r="CA262" i="48"/>
  <c r="BZ262" i="48"/>
  <c r="BY262" i="48"/>
  <c r="BX262" i="48"/>
  <c r="BW262" i="48"/>
  <c r="BV262" i="48"/>
  <c r="BU262" i="48"/>
  <c r="BT262" i="48"/>
  <c r="BS262" i="48"/>
  <c r="BR262" i="48"/>
  <c r="BQ262" i="48"/>
  <c r="BP262" i="48"/>
  <c r="BO262" i="48"/>
  <c r="BN262" i="48"/>
  <c r="BM262" i="48"/>
  <c r="BL262" i="48"/>
  <c r="BK262" i="48"/>
  <c r="BJ262" i="48"/>
  <c r="BI262" i="48"/>
  <c r="BH262" i="48"/>
  <c r="BG262" i="48"/>
  <c r="BF262" i="48"/>
  <c r="BE262" i="48"/>
  <c r="BD262" i="48"/>
  <c r="BC262" i="48"/>
  <c r="BB262" i="48"/>
  <c r="BA262" i="48"/>
  <c r="AZ262" i="48"/>
  <c r="AY262" i="48"/>
  <c r="AX262" i="48"/>
  <c r="AW262" i="48"/>
  <c r="AV262" i="48"/>
  <c r="AU262" i="48"/>
  <c r="AT262" i="48"/>
  <c r="AS262" i="48"/>
  <c r="AR262" i="48"/>
  <c r="AQ262" i="48"/>
  <c r="AP262" i="48"/>
  <c r="AO262" i="48"/>
  <c r="AN262" i="48"/>
  <c r="AM262" i="48"/>
  <c r="AL262" i="48"/>
  <c r="AK262" i="48"/>
  <c r="AJ262" i="48"/>
  <c r="AI262" i="48"/>
  <c r="AH262" i="48"/>
  <c r="AG262" i="48"/>
  <c r="AF262" i="48"/>
  <c r="AE262" i="48"/>
  <c r="AD262" i="48"/>
  <c r="AC262" i="48"/>
  <c r="AB262" i="48"/>
  <c r="AA262" i="48"/>
  <c r="Z262" i="48"/>
  <c r="Y262" i="48"/>
  <c r="X262" i="48"/>
  <c r="W262" i="48"/>
  <c r="V262" i="48"/>
  <c r="U262" i="48"/>
  <c r="T262" i="48"/>
  <c r="S262" i="48"/>
  <c r="R262" i="48"/>
  <c r="Q262" i="48"/>
  <c r="P262" i="48"/>
  <c r="O262" i="48"/>
  <c r="N262" i="48"/>
  <c r="M262" i="48"/>
  <c r="L262" i="48"/>
  <c r="K262" i="48"/>
  <c r="J262" i="48"/>
  <c r="I262" i="48"/>
  <c r="H262" i="48"/>
  <c r="G262" i="48"/>
  <c r="F262" i="48"/>
  <c r="E262" i="48"/>
  <c r="D262" i="48"/>
  <c r="C262" i="48"/>
  <c r="B262" i="48"/>
  <c r="CB253" i="48"/>
  <c r="CA253" i="48"/>
  <c r="BZ253" i="48"/>
  <c r="BY253" i="48"/>
  <c r="BX253" i="48"/>
  <c r="BW253" i="48"/>
  <c r="BV253" i="48"/>
  <c r="BU253" i="48"/>
  <c r="BT253" i="48"/>
  <c r="BS253" i="48"/>
  <c r="BR253" i="48"/>
  <c r="BQ253" i="48"/>
  <c r="BP253" i="48"/>
  <c r="BO253" i="48"/>
  <c r="BN253" i="48"/>
  <c r="BM253" i="48"/>
  <c r="BL253" i="48"/>
  <c r="BK253" i="48"/>
  <c r="BJ253" i="48"/>
  <c r="BI253" i="48"/>
  <c r="BH253" i="48"/>
  <c r="BG253" i="48"/>
  <c r="BF253" i="48"/>
  <c r="BE253" i="48"/>
  <c r="BD253" i="48"/>
  <c r="BC253" i="48"/>
  <c r="BB253" i="48"/>
  <c r="BA253" i="48"/>
  <c r="AZ253" i="48"/>
  <c r="AY253" i="48"/>
  <c r="AX253" i="48"/>
  <c r="AW253" i="48"/>
  <c r="AV253" i="48"/>
  <c r="AU253" i="48"/>
  <c r="AT253" i="48"/>
  <c r="AS253" i="48"/>
  <c r="AR253" i="48"/>
  <c r="AQ253" i="48"/>
  <c r="AP253" i="48"/>
  <c r="AO253" i="48"/>
  <c r="AN253" i="48"/>
  <c r="AM253" i="48"/>
  <c r="AL253" i="48"/>
  <c r="AK253" i="48"/>
  <c r="AJ253" i="48"/>
  <c r="AI253" i="48"/>
  <c r="AH253" i="48"/>
  <c r="AG253" i="48"/>
  <c r="AF253" i="48"/>
  <c r="AE253" i="48"/>
  <c r="AD253" i="48"/>
  <c r="AC253" i="48"/>
  <c r="AB253" i="48"/>
  <c r="AA253" i="48"/>
  <c r="Z253" i="48"/>
  <c r="Y253" i="48"/>
  <c r="X253" i="48"/>
  <c r="W253" i="48"/>
  <c r="V253" i="48"/>
  <c r="U253" i="48"/>
  <c r="T253" i="48"/>
  <c r="S253" i="48"/>
  <c r="R253" i="48"/>
  <c r="Q253" i="48"/>
  <c r="P253" i="48"/>
  <c r="O253" i="48"/>
  <c r="N253" i="48"/>
  <c r="M253" i="48"/>
  <c r="L253" i="48"/>
  <c r="K253" i="48"/>
  <c r="J253" i="48"/>
  <c r="I253" i="48"/>
  <c r="H253" i="48"/>
  <c r="G253" i="48"/>
  <c r="F253" i="48"/>
  <c r="E253" i="48"/>
  <c r="D253" i="48"/>
  <c r="C253" i="48"/>
  <c r="B253" i="48"/>
  <c r="B252" i="48"/>
  <c r="B250" i="48"/>
  <c r="CB249" i="48"/>
  <c r="CA249" i="48"/>
  <c r="BZ249" i="48"/>
  <c r="BY249" i="48"/>
  <c r="BX249" i="48"/>
  <c r="BW249" i="48"/>
  <c r="BV249" i="48"/>
  <c r="BU249" i="48"/>
  <c r="BT249" i="48"/>
  <c r="BS249" i="48"/>
  <c r="BR249" i="48"/>
  <c r="BQ249" i="48"/>
  <c r="BP249" i="48"/>
  <c r="BO249" i="48"/>
  <c r="BN249" i="48"/>
  <c r="BM249" i="48"/>
  <c r="BL249" i="48"/>
  <c r="BK249" i="48"/>
  <c r="BJ249" i="48"/>
  <c r="BI249" i="48"/>
  <c r="BH249" i="48"/>
  <c r="BG249" i="48"/>
  <c r="BF249" i="48"/>
  <c r="BE249" i="48"/>
  <c r="BD249" i="48"/>
  <c r="BC249" i="48"/>
  <c r="BB249" i="48"/>
  <c r="BA249" i="48"/>
  <c r="AZ249" i="48"/>
  <c r="AY249" i="48"/>
  <c r="AX249" i="48"/>
  <c r="AW249" i="48"/>
  <c r="AV249" i="48"/>
  <c r="AU249" i="48"/>
  <c r="AT249" i="48"/>
  <c r="AS249" i="48"/>
  <c r="AR249" i="48"/>
  <c r="AQ249" i="48"/>
  <c r="AP249" i="48"/>
  <c r="AO249" i="48"/>
  <c r="AN249" i="48"/>
  <c r="AM249" i="48"/>
  <c r="AL249" i="48"/>
  <c r="AK249" i="48"/>
  <c r="AJ249" i="48"/>
  <c r="AI249" i="48"/>
  <c r="AH249" i="48"/>
  <c r="AG249" i="48"/>
  <c r="AF249" i="48"/>
  <c r="AE249" i="48"/>
  <c r="AD249" i="48"/>
  <c r="AC249" i="48"/>
  <c r="AB249" i="48"/>
  <c r="AA249" i="48"/>
  <c r="Z249" i="48"/>
  <c r="Y249" i="48"/>
  <c r="X249" i="48"/>
  <c r="W249" i="48"/>
  <c r="V249" i="48"/>
  <c r="U249" i="48"/>
  <c r="T249" i="48"/>
  <c r="S249" i="48"/>
  <c r="R249" i="48"/>
  <c r="Q249" i="48"/>
  <c r="P249" i="48"/>
  <c r="O249" i="48"/>
  <c r="N249" i="48"/>
  <c r="M249" i="48"/>
  <c r="L249" i="48"/>
  <c r="K249" i="48"/>
  <c r="J249" i="48"/>
  <c r="I249" i="48"/>
  <c r="H249" i="48"/>
  <c r="G249" i="48"/>
  <c r="F249" i="48"/>
  <c r="E249" i="48"/>
  <c r="D249" i="48"/>
  <c r="C249" i="48"/>
  <c r="B249" i="48"/>
  <c r="CB248" i="48"/>
  <c r="CA248" i="48"/>
  <c r="BZ248" i="48"/>
  <c r="BY248" i="48"/>
  <c r="BX248" i="48"/>
  <c r="BW248" i="48"/>
  <c r="BV248" i="48"/>
  <c r="BU248" i="48"/>
  <c r="BT248" i="48"/>
  <c r="BS248" i="48"/>
  <c r="BR248" i="48"/>
  <c r="BQ248" i="48"/>
  <c r="BP248" i="48"/>
  <c r="BO248" i="48"/>
  <c r="BN248" i="48"/>
  <c r="BM248" i="48"/>
  <c r="BL248" i="48"/>
  <c r="BK248" i="48"/>
  <c r="BJ248" i="48"/>
  <c r="BI248" i="48"/>
  <c r="BH248" i="48"/>
  <c r="BG248" i="48"/>
  <c r="BF248" i="48"/>
  <c r="BE248" i="48"/>
  <c r="BD248" i="48"/>
  <c r="BC248" i="48"/>
  <c r="BB248" i="48"/>
  <c r="BA248" i="48"/>
  <c r="AZ248" i="48"/>
  <c r="AY248" i="48"/>
  <c r="AX248" i="48"/>
  <c r="AW248" i="48"/>
  <c r="AV248" i="48"/>
  <c r="AU248" i="48"/>
  <c r="AT248" i="48"/>
  <c r="AS248" i="48"/>
  <c r="AR248" i="48"/>
  <c r="AQ248" i="48"/>
  <c r="AP248" i="48"/>
  <c r="AO248" i="48"/>
  <c r="AN248" i="48"/>
  <c r="AM248" i="48"/>
  <c r="AL248" i="48"/>
  <c r="AK248" i="48"/>
  <c r="AJ248" i="48"/>
  <c r="AI248" i="48"/>
  <c r="AH248" i="48"/>
  <c r="AG248" i="48"/>
  <c r="AF248" i="48"/>
  <c r="AE248" i="48"/>
  <c r="AD248" i="48"/>
  <c r="AC248" i="48"/>
  <c r="AB248" i="48"/>
  <c r="AA248" i="48"/>
  <c r="Z248" i="48"/>
  <c r="Y248" i="48"/>
  <c r="X248" i="48"/>
  <c r="W248" i="48"/>
  <c r="V248" i="48"/>
  <c r="U248" i="48"/>
  <c r="T248" i="48"/>
  <c r="S248" i="48"/>
  <c r="R248" i="48"/>
  <c r="Q248" i="48"/>
  <c r="P248" i="48"/>
  <c r="O248" i="48"/>
  <c r="N248" i="48"/>
  <c r="M248" i="48"/>
  <c r="L248" i="48"/>
  <c r="K248" i="48"/>
  <c r="J248" i="48"/>
  <c r="I248" i="48"/>
  <c r="H248" i="48"/>
  <c r="G248" i="48"/>
  <c r="F248" i="48"/>
  <c r="E248" i="48"/>
  <c r="D248" i="48"/>
  <c r="C248" i="48"/>
  <c r="B248" i="48"/>
  <c r="B247" i="48"/>
  <c r="CB244" i="48"/>
  <c r="CA244" i="48"/>
  <c r="BZ244" i="48"/>
  <c r="BY244" i="48"/>
  <c r="BX244" i="48"/>
  <c r="BW244" i="48"/>
  <c r="BV244" i="48"/>
  <c r="BU244" i="48"/>
  <c r="BT244" i="48"/>
  <c r="BS244" i="48"/>
  <c r="BR244" i="48"/>
  <c r="BQ244" i="48"/>
  <c r="BP244" i="48"/>
  <c r="BO244" i="48"/>
  <c r="BN244" i="48"/>
  <c r="BM244" i="48"/>
  <c r="BL244" i="48"/>
  <c r="BK244" i="48"/>
  <c r="BJ244" i="48"/>
  <c r="BI244" i="48"/>
  <c r="BH244" i="48"/>
  <c r="BG244" i="48"/>
  <c r="BF244" i="48"/>
  <c r="BE244" i="48"/>
  <c r="BD244" i="48"/>
  <c r="BC244" i="48"/>
  <c r="BB244" i="48"/>
  <c r="BA244" i="48"/>
  <c r="AZ244" i="48"/>
  <c r="AY244" i="48"/>
  <c r="AX244" i="48"/>
  <c r="AW244" i="48"/>
  <c r="AV244" i="48"/>
  <c r="AU244" i="48"/>
  <c r="AT244" i="48"/>
  <c r="AS244" i="48"/>
  <c r="AR244" i="48"/>
  <c r="AQ244" i="48"/>
  <c r="AP244" i="48"/>
  <c r="AO244" i="48"/>
  <c r="AN244" i="48"/>
  <c r="AM244" i="48"/>
  <c r="AL244" i="48"/>
  <c r="AK244" i="48"/>
  <c r="AJ244" i="48"/>
  <c r="AI244" i="48"/>
  <c r="AH244" i="48"/>
  <c r="AG244" i="48"/>
  <c r="AF244" i="48"/>
  <c r="AE244" i="48"/>
  <c r="AD244" i="48"/>
  <c r="AC244" i="48"/>
  <c r="AB244" i="48"/>
  <c r="AA244" i="48"/>
  <c r="Z244" i="48"/>
  <c r="Y244" i="48"/>
  <c r="X244" i="48"/>
  <c r="W244" i="48"/>
  <c r="V244" i="48"/>
  <c r="U244" i="48"/>
  <c r="T244" i="48"/>
  <c r="S244" i="48"/>
  <c r="R244" i="48"/>
  <c r="Q244" i="48"/>
  <c r="P244" i="48"/>
  <c r="O244" i="48"/>
  <c r="N244" i="48"/>
  <c r="M244" i="48"/>
  <c r="L244" i="48"/>
  <c r="K244" i="48"/>
  <c r="J244" i="48"/>
  <c r="I244" i="48"/>
  <c r="H244" i="48"/>
  <c r="G244" i="48"/>
  <c r="F244" i="48"/>
  <c r="E244" i="48"/>
  <c r="D244" i="48"/>
  <c r="C244" i="48"/>
  <c r="B244" i="48"/>
  <c r="CB139" i="48"/>
  <c r="CA139" i="48"/>
  <c r="BZ139" i="48"/>
  <c r="BY139" i="48"/>
  <c r="BX139" i="48"/>
  <c r="BW139" i="48"/>
  <c r="BV139" i="48"/>
  <c r="BU139" i="48"/>
  <c r="BT139" i="48"/>
  <c r="BS139" i="48"/>
  <c r="BR139" i="48"/>
  <c r="BQ139" i="48"/>
  <c r="BP139" i="48"/>
  <c r="BO139" i="48"/>
  <c r="BN139" i="48"/>
  <c r="BM139" i="48"/>
  <c r="BL139" i="48"/>
  <c r="BK139" i="48"/>
  <c r="BJ139" i="48"/>
  <c r="BI139" i="48"/>
  <c r="BH139" i="48"/>
  <c r="BG139" i="48"/>
  <c r="BF139" i="48"/>
  <c r="BE139" i="48"/>
  <c r="BD139" i="48"/>
  <c r="BC139" i="48"/>
  <c r="BB139" i="48"/>
  <c r="BA139" i="48"/>
  <c r="AZ139" i="48"/>
  <c r="AY139" i="48"/>
  <c r="AX139" i="48"/>
  <c r="AW139" i="48"/>
  <c r="AV139" i="48"/>
  <c r="AU139" i="48"/>
  <c r="AT139" i="48"/>
  <c r="AS139" i="48"/>
  <c r="AR139" i="48"/>
  <c r="AQ139" i="48"/>
  <c r="AP139" i="48"/>
  <c r="AO139" i="48"/>
  <c r="AN139" i="48"/>
  <c r="AM139" i="48"/>
  <c r="AL139" i="48"/>
  <c r="AK139" i="48"/>
  <c r="AJ139" i="48"/>
  <c r="AI139" i="48"/>
  <c r="AH139" i="48"/>
  <c r="AG139" i="48"/>
  <c r="AF139" i="48"/>
  <c r="AE139" i="48"/>
  <c r="AD139" i="48"/>
  <c r="AC139" i="48"/>
  <c r="AB139" i="48"/>
  <c r="AA139" i="48"/>
  <c r="Z139" i="48"/>
  <c r="Y139" i="48"/>
  <c r="X139" i="48"/>
  <c r="W139" i="48"/>
  <c r="V139" i="48"/>
  <c r="U139" i="48"/>
  <c r="T139" i="48"/>
  <c r="S139" i="48"/>
  <c r="R139" i="48"/>
  <c r="Q139" i="48"/>
  <c r="P139" i="48"/>
  <c r="O139" i="48"/>
  <c r="N139" i="48"/>
  <c r="M139" i="48"/>
  <c r="L139" i="48"/>
  <c r="K139" i="48"/>
  <c r="J139" i="48"/>
  <c r="I139" i="48"/>
  <c r="H139" i="48"/>
  <c r="G139" i="48"/>
  <c r="F139" i="48"/>
  <c r="E139" i="48"/>
  <c r="D139" i="48"/>
  <c r="C139" i="48"/>
  <c r="B139" i="48"/>
  <c r="B137" i="48"/>
  <c r="B278" i="48" s="1"/>
  <c r="B136" i="48"/>
  <c r="B277" i="48" s="1"/>
  <c r="CB131" i="48"/>
  <c r="CA131" i="48"/>
  <c r="BZ131" i="48"/>
  <c r="BY131" i="48"/>
  <c r="BX131" i="48"/>
  <c r="BW131" i="48"/>
  <c r="BV131" i="48"/>
  <c r="BU131" i="48"/>
  <c r="BT131" i="48"/>
  <c r="BS131" i="48"/>
  <c r="BR131" i="48"/>
  <c r="BQ131" i="48"/>
  <c r="BP131" i="48"/>
  <c r="BO131" i="48"/>
  <c r="BN131" i="48"/>
  <c r="BM131" i="48"/>
  <c r="BL131" i="48"/>
  <c r="BK131" i="48"/>
  <c r="BJ131" i="48"/>
  <c r="BI131" i="48"/>
  <c r="BH131" i="48"/>
  <c r="BG131" i="48"/>
  <c r="BF131" i="48"/>
  <c r="BE131" i="48"/>
  <c r="BD131" i="48"/>
  <c r="BC131" i="48"/>
  <c r="BB131" i="48"/>
  <c r="BA131" i="48"/>
  <c r="AZ131" i="48"/>
  <c r="AY131" i="48"/>
  <c r="AX131" i="48"/>
  <c r="AW131" i="48"/>
  <c r="AV131" i="48"/>
  <c r="AU131" i="48"/>
  <c r="AT131" i="48"/>
  <c r="AS131" i="48"/>
  <c r="AR131" i="48"/>
  <c r="AQ131" i="48"/>
  <c r="AP131" i="48"/>
  <c r="AO131" i="48"/>
  <c r="AN131" i="48"/>
  <c r="AM131" i="48"/>
  <c r="AL131" i="48"/>
  <c r="AK131" i="48"/>
  <c r="AJ131" i="48"/>
  <c r="AI131" i="48"/>
  <c r="AH131" i="48"/>
  <c r="AG131" i="48"/>
  <c r="AF131" i="48"/>
  <c r="AE131" i="48"/>
  <c r="AD131" i="48"/>
  <c r="AC131" i="48"/>
  <c r="AB131" i="48"/>
  <c r="AA131" i="48"/>
  <c r="Z131" i="48"/>
  <c r="Y131" i="48"/>
  <c r="X131" i="48"/>
  <c r="W131" i="48"/>
  <c r="V131" i="48"/>
  <c r="U131" i="48"/>
  <c r="T131" i="48"/>
  <c r="S131" i="48"/>
  <c r="R131" i="48"/>
  <c r="Q131" i="48"/>
  <c r="P131" i="48"/>
  <c r="O131" i="48"/>
  <c r="N131" i="48"/>
  <c r="M131" i="48"/>
  <c r="L131" i="48"/>
  <c r="K131" i="48"/>
  <c r="J131" i="48"/>
  <c r="I131" i="48"/>
  <c r="H131" i="48"/>
  <c r="G131" i="48"/>
  <c r="F131" i="48"/>
  <c r="E131" i="48"/>
  <c r="D131" i="48"/>
  <c r="C131" i="48"/>
  <c r="B131" i="48"/>
  <c r="CB129" i="48"/>
  <c r="CA129" i="48"/>
  <c r="BZ129" i="48"/>
  <c r="BY129" i="48"/>
  <c r="BX129" i="48"/>
  <c r="BW129" i="48"/>
  <c r="BV129" i="48"/>
  <c r="BU129" i="48"/>
  <c r="BT129" i="48"/>
  <c r="BS129" i="48"/>
  <c r="BR129" i="48"/>
  <c r="BQ129" i="48"/>
  <c r="BP129" i="48"/>
  <c r="BO129" i="48"/>
  <c r="BN129" i="48"/>
  <c r="BM129" i="48"/>
  <c r="BL129" i="48"/>
  <c r="BK129" i="48"/>
  <c r="BJ129" i="48"/>
  <c r="BI129" i="48"/>
  <c r="BH129" i="48"/>
  <c r="BG129" i="48"/>
  <c r="BF129" i="48"/>
  <c r="BE129" i="48"/>
  <c r="BD129" i="48"/>
  <c r="BC129" i="48"/>
  <c r="BB129" i="48"/>
  <c r="BA129" i="48"/>
  <c r="AZ129" i="48"/>
  <c r="AY129" i="48"/>
  <c r="AX129" i="48"/>
  <c r="AW129" i="48"/>
  <c r="AV129" i="48"/>
  <c r="AU129" i="48"/>
  <c r="AT129" i="48"/>
  <c r="AS129" i="48"/>
  <c r="AR129" i="48"/>
  <c r="AQ129" i="48"/>
  <c r="AP129" i="48"/>
  <c r="AO129" i="48"/>
  <c r="AN129" i="48"/>
  <c r="AM129" i="48"/>
  <c r="AL129" i="48"/>
  <c r="AK129" i="48"/>
  <c r="AJ129" i="48"/>
  <c r="AI129" i="48"/>
  <c r="AH129" i="48"/>
  <c r="AG129" i="48"/>
  <c r="AF129" i="48"/>
  <c r="AE129" i="48"/>
  <c r="AD129" i="48"/>
  <c r="AC129" i="48"/>
  <c r="AB129" i="48"/>
  <c r="AA129" i="48"/>
  <c r="Z129" i="48"/>
  <c r="Y129" i="48"/>
  <c r="X129" i="48"/>
  <c r="W129" i="48"/>
  <c r="V129" i="48"/>
  <c r="U129" i="48"/>
  <c r="T129" i="48"/>
  <c r="S129" i="48"/>
  <c r="R129" i="48"/>
  <c r="Q129" i="48"/>
  <c r="P129" i="48"/>
  <c r="O129" i="48"/>
  <c r="N129" i="48"/>
  <c r="M129" i="48"/>
  <c r="L129" i="48"/>
  <c r="K129" i="48"/>
  <c r="J129" i="48"/>
  <c r="I129" i="48"/>
  <c r="H129" i="48"/>
  <c r="G129" i="48"/>
  <c r="F129" i="48"/>
  <c r="E129" i="48"/>
  <c r="D129" i="48"/>
  <c r="C129" i="48"/>
  <c r="B129" i="48"/>
  <c r="CB125" i="48"/>
  <c r="CA125" i="48"/>
  <c r="BZ125" i="48"/>
  <c r="BY125" i="48"/>
  <c r="BX125" i="48"/>
  <c r="BW125" i="48"/>
  <c r="BV125" i="48"/>
  <c r="BU125" i="48"/>
  <c r="BT125" i="48"/>
  <c r="BS125" i="48"/>
  <c r="BR125" i="48"/>
  <c r="BQ125" i="48"/>
  <c r="BP125" i="48"/>
  <c r="BO125" i="48"/>
  <c r="BN125" i="48"/>
  <c r="BM125" i="48"/>
  <c r="BL125" i="48"/>
  <c r="BK125" i="48"/>
  <c r="BJ125" i="48"/>
  <c r="BI125" i="48"/>
  <c r="BH125" i="48"/>
  <c r="BG125" i="48"/>
  <c r="BF125" i="48"/>
  <c r="BE125" i="48"/>
  <c r="BD125" i="48"/>
  <c r="BC125" i="48"/>
  <c r="BB125" i="48"/>
  <c r="BA125" i="48"/>
  <c r="AZ125" i="48"/>
  <c r="AY125" i="48"/>
  <c r="AX125" i="48"/>
  <c r="AW125" i="48"/>
  <c r="AV125" i="48"/>
  <c r="AU125" i="48"/>
  <c r="AT125" i="48"/>
  <c r="AS125" i="48"/>
  <c r="AR125" i="48"/>
  <c r="AQ125" i="48"/>
  <c r="AP125" i="48"/>
  <c r="AO125" i="48"/>
  <c r="AN125" i="48"/>
  <c r="AM125" i="48"/>
  <c r="AL125" i="48"/>
  <c r="AK125" i="48"/>
  <c r="AJ125" i="48"/>
  <c r="AI125" i="48"/>
  <c r="AH125" i="48"/>
  <c r="AG125" i="48"/>
  <c r="AF125" i="48"/>
  <c r="AE125" i="48"/>
  <c r="AD125" i="48"/>
  <c r="AC125" i="48"/>
  <c r="AB125" i="48"/>
  <c r="AA125" i="48"/>
  <c r="Z125" i="48"/>
  <c r="Y125" i="48"/>
  <c r="X125" i="48"/>
  <c r="W125" i="48"/>
  <c r="V125" i="48"/>
  <c r="U125" i="48"/>
  <c r="T125" i="48"/>
  <c r="S125" i="48"/>
  <c r="R125" i="48"/>
  <c r="Q125" i="48"/>
  <c r="P125" i="48"/>
  <c r="O125" i="48"/>
  <c r="N125" i="48"/>
  <c r="M125" i="48"/>
  <c r="L125" i="48"/>
  <c r="K125" i="48"/>
  <c r="J125" i="48"/>
  <c r="I125" i="48"/>
  <c r="H125" i="48"/>
  <c r="G125" i="48"/>
  <c r="F125" i="48"/>
  <c r="E125" i="48"/>
  <c r="D125" i="48"/>
  <c r="C125" i="48"/>
  <c r="B125" i="48"/>
  <c r="CB123" i="48"/>
  <c r="CA123" i="48"/>
  <c r="BZ123" i="48"/>
  <c r="BY123" i="48"/>
  <c r="BX123" i="48"/>
  <c r="BW123" i="48"/>
  <c r="BV123" i="48"/>
  <c r="BU123" i="48"/>
  <c r="BT123" i="48"/>
  <c r="BS123" i="48"/>
  <c r="BR123" i="48"/>
  <c r="BQ123" i="48"/>
  <c r="BP123" i="48"/>
  <c r="BO123" i="48"/>
  <c r="BN123" i="48"/>
  <c r="BM123" i="48"/>
  <c r="BL123" i="48"/>
  <c r="BK123" i="48"/>
  <c r="BJ123" i="48"/>
  <c r="BI123" i="48"/>
  <c r="BH123" i="48"/>
  <c r="BG123" i="48"/>
  <c r="BF123" i="48"/>
  <c r="BE123" i="48"/>
  <c r="BD123" i="48"/>
  <c r="BC123" i="48"/>
  <c r="BB123" i="48"/>
  <c r="BA123" i="48"/>
  <c r="AZ123" i="48"/>
  <c r="AY123" i="48"/>
  <c r="AX123" i="48"/>
  <c r="AW123" i="48"/>
  <c r="AV123" i="48"/>
  <c r="AU123" i="48"/>
  <c r="AT123" i="48"/>
  <c r="AS123" i="48"/>
  <c r="AR123" i="48"/>
  <c r="AQ123" i="48"/>
  <c r="AP123" i="48"/>
  <c r="AO123" i="48"/>
  <c r="AN123" i="48"/>
  <c r="AM123" i="48"/>
  <c r="AL123" i="48"/>
  <c r="AK123" i="48"/>
  <c r="AJ123" i="48"/>
  <c r="AI123" i="48"/>
  <c r="AH123" i="48"/>
  <c r="AG123" i="48"/>
  <c r="AF123" i="48"/>
  <c r="AE123" i="48"/>
  <c r="AD123" i="48"/>
  <c r="AC123" i="48"/>
  <c r="AB123" i="48"/>
  <c r="AA123" i="48"/>
  <c r="Z123" i="48"/>
  <c r="Y123" i="48"/>
  <c r="X123" i="48"/>
  <c r="W123" i="48"/>
  <c r="V123" i="48"/>
  <c r="U123" i="48"/>
  <c r="T123" i="48"/>
  <c r="S123" i="48"/>
  <c r="R123" i="48"/>
  <c r="Q123" i="48"/>
  <c r="P123" i="48"/>
  <c r="O123" i="48"/>
  <c r="N123" i="48"/>
  <c r="M123" i="48"/>
  <c r="L123" i="48"/>
  <c r="K123" i="48"/>
  <c r="J123" i="48"/>
  <c r="I123" i="48"/>
  <c r="H123" i="48"/>
  <c r="G123" i="48"/>
  <c r="F123" i="48"/>
  <c r="E123" i="48"/>
  <c r="CB120" i="48"/>
  <c r="CA120" i="48"/>
  <c r="BZ120" i="48"/>
  <c r="BY120" i="48"/>
  <c r="BX120" i="48"/>
  <c r="BW120" i="48"/>
  <c r="BV120" i="48"/>
  <c r="BU120" i="48"/>
  <c r="BT120" i="48"/>
  <c r="BS120" i="48"/>
  <c r="BR120" i="48"/>
  <c r="BQ120" i="48"/>
  <c r="BP120" i="48"/>
  <c r="BO120" i="48"/>
  <c r="BN120" i="48"/>
  <c r="BM120" i="48"/>
  <c r="BL120" i="48"/>
  <c r="BK120" i="48"/>
  <c r="BJ120" i="48"/>
  <c r="BI120" i="48"/>
  <c r="BH120" i="48"/>
  <c r="BG120" i="48"/>
  <c r="BF120" i="48"/>
  <c r="BE120" i="48"/>
  <c r="BD120" i="48"/>
  <c r="BC120" i="48"/>
  <c r="BB120" i="48"/>
  <c r="BA120" i="48"/>
  <c r="AZ120" i="48"/>
  <c r="AY120" i="48"/>
  <c r="AX120" i="48"/>
  <c r="AW120" i="48"/>
  <c r="AV120" i="48"/>
  <c r="AU120" i="48"/>
  <c r="AT120" i="48"/>
  <c r="AS120" i="48"/>
  <c r="AR120" i="48"/>
  <c r="AQ120" i="48"/>
  <c r="AP120" i="48"/>
  <c r="AO120" i="48"/>
  <c r="AN120" i="48"/>
  <c r="AM120" i="48"/>
  <c r="AL120" i="48"/>
  <c r="AK120" i="48"/>
  <c r="AJ120" i="48"/>
  <c r="AI120" i="48"/>
  <c r="AH120" i="48"/>
  <c r="AG120" i="48"/>
  <c r="AF120" i="48"/>
  <c r="AE120" i="48"/>
  <c r="AD120" i="48"/>
  <c r="AC120" i="48"/>
  <c r="AB120" i="48"/>
  <c r="AA120" i="48"/>
  <c r="Z120" i="48"/>
  <c r="Y120" i="48"/>
  <c r="X120" i="48"/>
  <c r="W120" i="48"/>
  <c r="V120" i="48"/>
  <c r="U120" i="48"/>
  <c r="T120" i="48"/>
  <c r="S120" i="48"/>
  <c r="R120" i="48"/>
  <c r="Q120" i="48"/>
  <c r="P120" i="48"/>
  <c r="O120" i="48"/>
  <c r="N120" i="48"/>
  <c r="M120" i="48"/>
  <c r="L120" i="48"/>
  <c r="K120" i="48"/>
  <c r="J120" i="48"/>
  <c r="I120" i="48"/>
  <c r="H120" i="48"/>
  <c r="G120" i="48"/>
  <c r="F120" i="48"/>
  <c r="E120" i="48"/>
  <c r="D120" i="48"/>
  <c r="C120" i="48"/>
  <c r="B120" i="48"/>
  <c r="CB117" i="48"/>
  <c r="CA117" i="48"/>
  <c r="BZ117" i="48"/>
  <c r="BY117" i="48"/>
  <c r="BX117" i="48"/>
  <c r="BW117" i="48"/>
  <c r="BV117" i="48"/>
  <c r="BU117" i="48"/>
  <c r="BT117" i="48"/>
  <c r="BS117" i="48"/>
  <c r="BR117" i="48"/>
  <c r="BQ117" i="48"/>
  <c r="BP117" i="48"/>
  <c r="BO117" i="48"/>
  <c r="BN117" i="48"/>
  <c r="BM117" i="48"/>
  <c r="BL117" i="48"/>
  <c r="BK117" i="48"/>
  <c r="BJ117" i="48"/>
  <c r="BI117" i="48"/>
  <c r="BH117" i="48"/>
  <c r="BG117" i="48"/>
  <c r="BF117" i="48"/>
  <c r="BE117" i="48"/>
  <c r="BD117" i="48"/>
  <c r="BC117" i="48"/>
  <c r="BB117" i="48"/>
  <c r="BA117" i="48"/>
  <c r="AZ117" i="48"/>
  <c r="AY117" i="48"/>
  <c r="AX117" i="48"/>
  <c r="AW117" i="48"/>
  <c r="AV117" i="48"/>
  <c r="AU117" i="48"/>
  <c r="AT117" i="48"/>
  <c r="AS117" i="48"/>
  <c r="AR117" i="48"/>
  <c r="AQ117" i="48"/>
  <c r="AP117" i="48"/>
  <c r="AO117" i="48"/>
  <c r="AN117" i="48"/>
  <c r="AM117" i="48"/>
  <c r="AL117" i="48"/>
  <c r="AK117" i="48"/>
  <c r="AJ117" i="48"/>
  <c r="AI117" i="48"/>
  <c r="AH117" i="48"/>
  <c r="AG117" i="48"/>
  <c r="AF117" i="48"/>
  <c r="AE117" i="48"/>
  <c r="AD117" i="48"/>
  <c r="AC117" i="48"/>
  <c r="AB117" i="48"/>
  <c r="AA117" i="48"/>
  <c r="Z117" i="48"/>
  <c r="Y117" i="48"/>
  <c r="X117" i="48"/>
  <c r="W117" i="48"/>
  <c r="V117" i="48"/>
  <c r="U117" i="48"/>
  <c r="T117" i="48"/>
  <c r="S117" i="48"/>
  <c r="R117" i="48"/>
  <c r="Q117" i="48"/>
  <c r="P117" i="48"/>
  <c r="O117" i="48"/>
  <c r="N117" i="48"/>
  <c r="M117" i="48"/>
  <c r="L117" i="48"/>
  <c r="K117" i="48"/>
  <c r="J117" i="48"/>
  <c r="I117" i="48"/>
  <c r="H117" i="48"/>
  <c r="G117" i="48"/>
  <c r="F117" i="48"/>
  <c r="E117" i="48"/>
  <c r="D117" i="48"/>
  <c r="C117" i="48"/>
  <c r="B117" i="48"/>
  <c r="CB115" i="48"/>
  <c r="CA115" i="48"/>
  <c r="BZ115" i="48"/>
  <c r="BY115" i="48"/>
  <c r="BX115" i="48"/>
  <c r="BW115" i="48"/>
  <c r="BV115" i="48"/>
  <c r="BU115" i="48"/>
  <c r="BT115" i="48"/>
  <c r="BS115" i="48"/>
  <c r="BR115" i="48"/>
  <c r="BQ115" i="48"/>
  <c r="BP115" i="48"/>
  <c r="BO115" i="48"/>
  <c r="BN115" i="48"/>
  <c r="BM115" i="48"/>
  <c r="BL115" i="48"/>
  <c r="BK115" i="48"/>
  <c r="BJ115" i="48"/>
  <c r="BI115" i="48"/>
  <c r="BH115" i="48"/>
  <c r="BG115" i="48"/>
  <c r="BF115" i="48"/>
  <c r="BE115" i="48"/>
  <c r="BD115" i="48"/>
  <c r="BC115" i="48"/>
  <c r="BB115" i="48"/>
  <c r="BA115" i="48"/>
  <c r="AZ115" i="48"/>
  <c r="AY115" i="48"/>
  <c r="AX115" i="48"/>
  <c r="AW115" i="48"/>
  <c r="AV115" i="48"/>
  <c r="AU115" i="48"/>
  <c r="AT115" i="48"/>
  <c r="AS115" i="48"/>
  <c r="AR115" i="48"/>
  <c r="AQ115" i="48"/>
  <c r="AP115" i="48"/>
  <c r="AO115" i="48"/>
  <c r="AN115" i="48"/>
  <c r="AM115" i="48"/>
  <c r="AL115" i="48"/>
  <c r="AK115" i="48"/>
  <c r="AJ115" i="48"/>
  <c r="AI115" i="48"/>
  <c r="AH115" i="48"/>
  <c r="AG115" i="48"/>
  <c r="AF115" i="48"/>
  <c r="AE115" i="48"/>
  <c r="AD115" i="48"/>
  <c r="AC115" i="48"/>
  <c r="AB115" i="48"/>
  <c r="AA115" i="48"/>
  <c r="Z115" i="48"/>
  <c r="Y115" i="48"/>
  <c r="X115" i="48"/>
  <c r="W115" i="48"/>
  <c r="V115" i="48"/>
  <c r="U115" i="48"/>
  <c r="T115" i="48"/>
  <c r="S115" i="48"/>
  <c r="R115" i="48"/>
  <c r="Q115" i="48"/>
  <c r="P115" i="48"/>
  <c r="O115" i="48"/>
  <c r="N115" i="48"/>
  <c r="M115" i="48"/>
  <c r="L115" i="48"/>
  <c r="K115" i="48"/>
  <c r="J115" i="48"/>
  <c r="I115" i="48"/>
  <c r="H115" i="48"/>
  <c r="G115" i="48"/>
  <c r="F115" i="48"/>
  <c r="E115" i="48"/>
  <c r="D115" i="48"/>
  <c r="C115" i="48"/>
  <c r="B115" i="48"/>
  <c r="B112" i="48"/>
  <c r="B276" i="48" s="1"/>
  <c r="B111" i="48"/>
  <c r="B275" i="48" s="1"/>
  <c r="B110" i="48"/>
  <c r="B274" i="48" s="1"/>
  <c r="B109" i="48"/>
  <c r="B273" i="48" s="1"/>
  <c r="CB104" i="48"/>
  <c r="CA104" i="48"/>
  <c r="BZ104" i="48"/>
  <c r="BY104" i="48"/>
  <c r="BX104" i="48"/>
  <c r="BW104" i="48"/>
  <c r="BV104" i="48"/>
  <c r="BU104" i="48"/>
  <c r="BT104" i="48"/>
  <c r="BS104" i="48"/>
  <c r="BR104" i="48"/>
  <c r="BQ104" i="48"/>
  <c r="BP104" i="48"/>
  <c r="BO104" i="48"/>
  <c r="BN104" i="48"/>
  <c r="BM104" i="48"/>
  <c r="BL104" i="48"/>
  <c r="BK104" i="48"/>
  <c r="BJ104" i="48"/>
  <c r="BI104" i="48"/>
  <c r="BH104" i="48"/>
  <c r="BG104" i="48"/>
  <c r="BF104" i="48"/>
  <c r="BE104" i="48"/>
  <c r="BD104" i="48"/>
  <c r="BC104" i="48"/>
  <c r="BB104" i="48"/>
  <c r="BA104" i="48"/>
  <c r="AZ104" i="48"/>
  <c r="AY104" i="48"/>
  <c r="AX104" i="48"/>
  <c r="AW104" i="48"/>
  <c r="AV104" i="48"/>
  <c r="AU104" i="48"/>
  <c r="AT104" i="48"/>
  <c r="AS104" i="48"/>
  <c r="AR104" i="48"/>
  <c r="AQ104" i="48"/>
  <c r="AP104" i="48"/>
  <c r="AO104" i="48"/>
  <c r="AN104" i="48"/>
  <c r="AM104" i="48"/>
  <c r="AL104" i="48"/>
  <c r="AK104" i="48"/>
  <c r="AJ104" i="48"/>
  <c r="AI104" i="48"/>
  <c r="AH104" i="48"/>
  <c r="AG104" i="48"/>
  <c r="AF104" i="48"/>
  <c r="AE104" i="48"/>
  <c r="AD104" i="48"/>
  <c r="AC104" i="48"/>
  <c r="AB104" i="48"/>
  <c r="AA104" i="48"/>
  <c r="Z104" i="48"/>
  <c r="Y104" i="48"/>
  <c r="X104" i="48"/>
  <c r="W104" i="48"/>
  <c r="V104" i="48"/>
  <c r="U104" i="48"/>
  <c r="T104" i="48"/>
  <c r="S104" i="48"/>
  <c r="R104" i="48"/>
  <c r="Q104" i="48"/>
  <c r="P104" i="48"/>
  <c r="O104" i="48"/>
  <c r="N104" i="48"/>
  <c r="M104" i="48"/>
  <c r="L104" i="48"/>
  <c r="K104" i="48"/>
  <c r="J104" i="48"/>
  <c r="I104" i="48"/>
  <c r="H104" i="48"/>
  <c r="G104" i="48"/>
  <c r="F104" i="48"/>
  <c r="E104" i="48"/>
  <c r="D104" i="48"/>
  <c r="C104" i="48"/>
  <c r="B104" i="48"/>
  <c r="CB103" i="48"/>
  <c r="CA103" i="48"/>
  <c r="BZ103" i="48"/>
  <c r="BY103" i="48"/>
  <c r="BX103" i="48"/>
  <c r="BW103" i="48"/>
  <c r="BV103" i="48"/>
  <c r="BU103" i="48"/>
  <c r="BT103" i="48"/>
  <c r="BS103" i="48"/>
  <c r="BR103" i="48"/>
  <c r="BQ103" i="48"/>
  <c r="BP103" i="48"/>
  <c r="BO103" i="48"/>
  <c r="BN103" i="48"/>
  <c r="BM103" i="48"/>
  <c r="BL103" i="48"/>
  <c r="BK103" i="48"/>
  <c r="BJ103" i="48"/>
  <c r="BI103" i="48"/>
  <c r="BH103" i="48"/>
  <c r="BG103" i="48"/>
  <c r="BF103" i="48"/>
  <c r="BE103" i="48"/>
  <c r="BD103" i="48"/>
  <c r="BC103" i="48"/>
  <c r="BB103" i="48"/>
  <c r="BA103" i="48"/>
  <c r="AZ103" i="48"/>
  <c r="AY103" i="48"/>
  <c r="AX103" i="48"/>
  <c r="AW103" i="48"/>
  <c r="AV103" i="48"/>
  <c r="AU103" i="48"/>
  <c r="AT103" i="48"/>
  <c r="AS103" i="48"/>
  <c r="AR103" i="48"/>
  <c r="AQ103" i="48"/>
  <c r="AP103" i="48"/>
  <c r="AO103" i="48"/>
  <c r="AN103" i="48"/>
  <c r="AM103" i="48"/>
  <c r="AL103" i="48"/>
  <c r="AK103" i="48"/>
  <c r="AJ103" i="48"/>
  <c r="AI103" i="48"/>
  <c r="AH103" i="48"/>
  <c r="AG103" i="48"/>
  <c r="AF103" i="48"/>
  <c r="AE103" i="48"/>
  <c r="AD103" i="48"/>
  <c r="AC103" i="48"/>
  <c r="AB103" i="48"/>
  <c r="AA103" i="48"/>
  <c r="Z103" i="48"/>
  <c r="Y103" i="48"/>
  <c r="X103" i="48"/>
  <c r="W103" i="48"/>
  <c r="V103" i="48"/>
  <c r="U103" i="48"/>
  <c r="T103" i="48"/>
  <c r="S103" i="48"/>
  <c r="R103" i="48"/>
  <c r="Q103" i="48"/>
  <c r="P103" i="48"/>
  <c r="O103" i="48"/>
  <c r="N103" i="48"/>
  <c r="M103" i="48"/>
  <c r="L103" i="48"/>
  <c r="K103" i="48"/>
  <c r="J103" i="48"/>
  <c r="I103" i="48"/>
  <c r="H103" i="48"/>
  <c r="G103" i="48"/>
  <c r="F103" i="48"/>
  <c r="E103" i="48"/>
  <c r="D103" i="48"/>
  <c r="C103" i="48"/>
  <c r="B103" i="48"/>
  <c r="CB102" i="48"/>
  <c r="CA102" i="48"/>
  <c r="BZ102" i="48"/>
  <c r="BY102" i="48"/>
  <c r="BX102" i="48"/>
  <c r="BW102" i="48"/>
  <c r="BV102" i="48"/>
  <c r="BU102" i="48"/>
  <c r="BT102" i="48"/>
  <c r="BS102" i="48"/>
  <c r="BR102" i="48"/>
  <c r="BQ102" i="48"/>
  <c r="BP102" i="48"/>
  <c r="BO102" i="48"/>
  <c r="BN102" i="48"/>
  <c r="BM102" i="48"/>
  <c r="BL102" i="48"/>
  <c r="BK102" i="48"/>
  <c r="BJ102" i="48"/>
  <c r="BI102" i="48"/>
  <c r="BH102" i="48"/>
  <c r="BG102" i="48"/>
  <c r="BF102" i="48"/>
  <c r="BE102" i="48"/>
  <c r="BD102" i="48"/>
  <c r="BC102" i="48"/>
  <c r="BB102" i="48"/>
  <c r="BA102" i="48"/>
  <c r="AZ102" i="48"/>
  <c r="AY102" i="48"/>
  <c r="AX102" i="48"/>
  <c r="AW102" i="48"/>
  <c r="AV102" i="48"/>
  <c r="AU102" i="48"/>
  <c r="AT102" i="48"/>
  <c r="AS102" i="48"/>
  <c r="AR102" i="48"/>
  <c r="AQ102" i="48"/>
  <c r="AP102" i="48"/>
  <c r="AO102" i="48"/>
  <c r="AN102" i="48"/>
  <c r="AM102" i="48"/>
  <c r="AL102" i="48"/>
  <c r="AK102" i="48"/>
  <c r="AJ102" i="48"/>
  <c r="AI102" i="48"/>
  <c r="AH102" i="48"/>
  <c r="AG102" i="48"/>
  <c r="AF102" i="48"/>
  <c r="AE102" i="48"/>
  <c r="AD102" i="48"/>
  <c r="AC102" i="48"/>
  <c r="AB102" i="48"/>
  <c r="AA102" i="48"/>
  <c r="Z102" i="48"/>
  <c r="Y102" i="48"/>
  <c r="X102" i="48"/>
  <c r="W102" i="48"/>
  <c r="V102" i="48"/>
  <c r="U102" i="48"/>
  <c r="T102" i="48"/>
  <c r="S102" i="48"/>
  <c r="R102" i="48"/>
  <c r="Q102" i="48"/>
  <c r="P102" i="48"/>
  <c r="O102" i="48"/>
  <c r="N102" i="48"/>
  <c r="M102" i="48"/>
  <c r="L102" i="48"/>
  <c r="K102" i="48"/>
  <c r="J102" i="48"/>
  <c r="I102" i="48"/>
  <c r="H102" i="48"/>
  <c r="G102" i="48"/>
  <c r="F102" i="48"/>
  <c r="E102" i="48"/>
  <c r="D102" i="48"/>
  <c r="C102" i="48"/>
  <c r="B102" i="48"/>
  <c r="B99" i="48"/>
  <c r="B97" i="48"/>
  <c r="CA88" i="48"/>
  <c r="BZ88" i="48"/>
  <c r="BY88" i="48"/>
  <c r="BX88" i="48"/>
  <c r="BW88" i="48"/>
  <c r="BV88" i="48"/>
  <c r="BU88" i="48"/>
  <c r="BT88" i="48"/>
  <c r="BS88" i="48"/>
  <c r="BR88" i="48"/>
  <c r="BQ88" i="48"/>
  <c r="BP88" i="48"/>
  <c r="BO88" i="48"/>
  <c r="BN88" i="48"/>
  <c r="BM88" i="48"/>
  <c r="BL88" i="48"/>
  <c r="BK88" i="48"/>
  <c r="BJ88" i="48"/>
  <c r="BI88" i="48"/>
  <c r="BH88" i="48"/>
  <c r="BG88" i="48"/>
  <c r="BF88" i="48"/>
  <c r="BE88" i="48"/>
  <c r="BD88" i="48"/>
  <c r="BC88" i="48"/>
  <c r="BB88" i="48"/>
  <c r="BA88" i="48"/>
  <c r="AZ88" i="48"/>
  <c r="AY88" i="48"/>
  <c r="AX88" i="48"/>
  <c r="AW88" i="48"/>
  <c r="AV88" i="48"/>
  <c r="AU88" i="48"/>
  <c r="AT88" i="48"/>
  <c r="AS88" i="48"/>
  <c r="AR88" i="48"/>
  <c r="AQ88" i="48"/>
  <c r="AP88" i="48"/>
  <c r="AO88" i="48"/>
  <c r="AN88" i="48"/>
  <c r="AM88" i="48"/>
  <c r="AL88" i="48"/>
  <c r="AK88" i="48"/>
  <c r="AJ88" i="48"/>
  <c r="AI88" i="48"/>
  <c r="AH88" i="48"/>
  <c r="AG88" i="48"/>
  <c r="AF88" i="48"/>
  <c r="AE88" i="48"/>
  <c r="AD88" i="48"/>
  <c r="AC88" i="48"/>
  <c r="AB88" i="48"/>
  <c r="AA88" i="48"/>
  <c r="Z88" i="48"/>
  <c r="Y88" i="48"/>
  <c r="X88" i="48"/>
  <c r="W88" i="48"/>
  <c r="V88" i="48"/>
  <c r="U88" i="48"/>
  <c r="T88" i="48"/>
  <c r="S88" i="48"/>
  <c r="R88" i="48"/>
  <c r="Q88" i="48"/>
  <c r="P88" i="48"/>
  <c r="O88" i="48"/>
  <c r="N88" i="48"/>
  <c r="M88" i="48"/>
  <c r="L88" i="48"/>
  <c r="K88" i="48"/>
  <c r="J88" i="48"/>
  <c r="I88" i="48"/>
  <c r="H88" i="48"/>
  <c r="G88" i="48"/>
  <c r="F88" i="48"/>
  <c r="E88" i="48"/>
  <c r="D88" i="48"/>
  <c r="C88" i="48"/>
  <c r="B88" i="48"/>
  <c r="CB84" i="48"/>
  <c r="CA84" i="48"/>
  <c r="BZ84" i="48"/>
  <c r="BY84" i="48"/>
  <c r="BX84" i="48"/>
  <c r="BW84" i="48"/>
  <c r="BV84" i="48"/>
  <c r="BU84" i="48"/>
  <c r="BT84" i="48"/>
  <c r="BS84" i="48"/>
  <c r="BR84" i="48"/>
  <c r="BQ84" i="48"/>
  <c r="BP84" i="48"/>
  <c r="BO84" i="48"/>
  <c r="BN84" i="48"/>
  <c r="BM84" i="48"/>
  <c r="BL84" i="48"/>
  <c r="BK84" i="48"/>
  <c r="BJ84" i="48"/>
  <c r="BI84" i="48"/>
  <c r="BH84" i="48"/>
  <c r="BG84" i="48"/>
  <c r="BF84" i="48"/>
  <c r="BE84" i="48"/>
  <c r="BD84" i="48"/>
  <c r="BC84" i="48"/>
  <c r="BB84" i="48"/>
  <c r="BA84" i="48"/>
  <c r="AZ84" i="48"/>
  <c r="AY84" i="48"/>
  <c r="AX84" i="48"/>
  <c r="AW84" i="48"/>
  <c r="AV84" i="48"/>
  <c r="AU84" i="48"/>
  <c r="AT84" i="48"/>
  <c r="AS84" i="48"/>
  <c r="AR84" i="48"/>
  <c r="AQ84" i="48"/>
  <c r="AP84" i="48"/>
  <c r="AO84" i="48"/>
  <c r="AN84" i="48"/>
  <c r="AM84" i="48"/>
  <c r="AL84" i="48"/>
  <c r="AK84" i="48"/>
  <c r="AJ84" i="48"/>
  <c r="AI84" i="48"/>
  <c r="AH84" i="48"/>
  <c r="AG84" i="48"/>
  <c r="AF84" i="48"/>
  <c r="AE84" i="48"/>
  <c r="AD84" i="48"/>
  <c r="AC84" i="48"/>
  <c r="AB84" i="48"/>
  <c r="AA84" i="48"/>
  <c r="Z84" i="48"/>
  <c r="Y84" i="48"/>
  <c r="X84" i="48"/>
  <c r="W84" i="48"/>
  <c r="V84" i="48"/>
  <c r="U84" i="48"/>
  <c r="T84" i="48"/>
  <c r="S84" i="48"/>
  <c r="R84" i="48"/>
  <c r="Q84" i="48"/>
  <c r="P84" i="48"/>
  <c r="O84" i="48"/>
  <c r="N84" i="48"/>
  <c r="M84" i="48"/>
  <c r="L84" i="48"/>
  <c r="K84" i="48"/>
  <c r="J84" i="48"/>
  <c r="I84" i="48"/>
  <c r="H84" i="48"/>
  <c r="G84" i="48"/>
  <c r="F84" i="48"/>
  <c r="E84" i="48"/>
  <c r="D84" i="48"/>
  <c r="C84" i="48"/>
  <c r="B84" i="48"/>
  <c r="CB77" i="48"/>
  <c r="CA77" i="48"/>
  <c r="BZ77" i="48"/>
  <c r="BY77" i="48"/>
  <c r="BX77" i="48"/>
  <c r="BW77" i="48"/>
  <c r="BV77" i="48"/>
  <c r="BU77" i="48"/>
  <c r="BT77" i="48"/>
  <c r="BS77" i="48"/>
  <c r="BR77" i="48"/>
  <c r="BQ77" i="48"/>
  <c r="BP77" i="48"/>
  <c r="BO77" i="48"/>
  <c r="BN77" i="48"/>
  <c r="BM77" i="48"/>
  <c r="BL77" i="48"/>
  <c r="BK77" i="48"/>
  <c r="BJ77" i="48"/>
  <c r="BI77" i="48"/>
  <c r="BH77" i="48"/>
  <c r="BG77" i="48"/>
  <c r="BF77" i="48"/>
  <c r="BE77" i="48"/>
  <c r="BD77" i="48"/>
  <c r="BC77" i="48"/>
  <c r="BB77" i="48"/>
  <c r="BA77" i="48"/>
  <c r="AZ77" i="48"/>
  <c r="AY77" i="48"/>
  <c r="AX77" i="48"/>
  <c r="AW77" i="48"/>
  <c r="AV77" i="48"/>
  <c r="AU77" i="48"/>
  <c r="AT77" i="48"/>
  <c r="AS77" i="48"/>
  <c r="AR77" i="48"/>
  <c r="AQ77" i="48"/>
  <c r="AP77" i="48"/>
  <c r="AO77" i="48"/>
  <c r="AN77" i="48"/>
  <c r="AM77" i="48"/>
  <c r="AL77" i="48"/>
  <c r="AK77" i="48"/>
  <c r="AJ77" i="48"/>
  <c r="AI77" i="48"/>
  <c r="AH77" i="48"/>
  <c r="AG77" i="48"/>
  <c r="AF77" i="48"/>
  <c r="AE77" i="48"/>
  <c r="AD77" i="48"/>
  <c r="AC77" i="48"/>
  <c r="AB77" i="48"/>
  <c r="AA77" i="48"/>
  <c r="Z77" i="48"/>
  <c r="Y77" i="48"/>
  <c r="X77" i="48"/>
  <c r="W77" i="48"/>
  <c r="V77" i="48"/>
  <c r="U77" i="48"/>
  <c r="T77" i="48"/>
  <c r="S77" i="48"/>
  <c r="R77" i="48"/>
  <c r="Q77" i="48"/>
  <c r="P77" i="48"/>
  <c r="O77" i="48"/>
  <c r="N77" i="48"/>
  <c r="M77" i="48"/>
  <c r="L77" i="48"/>
  <c r="K77" i="48"/>
  <c r="J77" i="48"/>
  <c r="I77" i="48"/>
  <c r="H77" i="48"/>
  <c r="G77" i="48"/>
  <c r="F77" i="48"/>
  <c r="E77" i="48"/>
  <c r="D77" i="48"/>
  <c r="C77" i="48"/>
  <c r="B77" i="48"/>
  <c r="CB74" i="48"/>
  <c r="CA74" i="48"/>
  <c r="BZ74" i="48"/>
  <c r="BY74" i="48"/>
  <c r="BX74" i="48"/>
  <c r="BW74" i="48"/>
  <c r="BV74" i="48"/>
  <c r="BU74" i="48"/>
  <c r="BT74" i="48"/>
  <c r="BS74" i="48"/>
  <c r="BR74" i="48"/>
  <c r="BQ74" i="48"/>
  <c r="BP74" i="48"/>
  <c r="BO74" i="48"/>
  <c r="BN74" i="48"/>
  <c r="BM74" i="48"/>
  <c r="BL74" i="48"/>
  <c r="BK74" i="48"/>
  <c r="BJ74" i="48"/>
  <c r="BI74" i="48"/>
  <c r="BH74" i="48"/>
  <c r="BG74" i="48"/>
  <c r="BF74" i="48"/>
  <c r="BE74" i="48"/>
  <c r="BD74" i="48"/>
  <c r="BC74" i="48"/>
  <c r="BB74" i="48"/>
  <c r="BA74" i="48"/>
  <c r="AZ74" i="48"/>
  <c r="AY74" i="48"/>
  <c r="AX74" i="48"/>
  <c r="AW74" i="48"/>
  <c r="AV74" i="48"/>
  <c r="AU74" i="48"/>
  <c r="AT74" i="48"/>
  <c r="AS74" i="48"/>
  <c r="AR74" i="48"/>
  <c r="AQ74" i="48"/>
  <c r="AP74" i="48"/>
  <c r="AO74" i="48"/>
  <c r="AN74" i="48"/>
  <c r="AM74" i="48"/>
  <c r="AL74" i="48"/>
  <c r="AK74" i="48"/>
  <c r="AJ74" i="48"/>
  <c r="AI74" i="48"/>
  <c r="AH74" i="48"/>
  <c r="AG74" i="48"/>
  <c r="AF74" i="48"/>
  <c r="AE74" i="48"/>
  <c r="AD74" i="48"/>
  <c r="AC74" i="48"/>
  <c r="AB74" i="48"/>
  <c r="AA74" i="48"/>
  <c r="Z74" i="48"/>
  <c r="Y74" i="48"/>
  <c r="X74" i="48"/>
  <c r="W74" i="48"/>
  <c r="V74" i="48"/>
  <c r="U74" i="48"/>
  <c r="T74" i="48"/>
  <c r="S74" i="48"/>
  <c r="R74" i="48"/>
  <c r="Q74" i="48"/>
  <c r="P74" i="48"/>
  <c r="O74" i="48"/>
  <c r="N74" i="48"/>
  <c r="M74" i="48"/>
  <c r="L74" i="48"/>
  <c r="K74" i="48"/>
  <c r="J74" i="48"/>
  <c r="I74" i="48"/>
  <c r="H74" i="48"/>
  <c r="G74" i="48"/>
  <c r="F74" i="48"/>
  <c r="E74" i="48"/>
  <c r="D74" i="48"/>
  <c r="C74" i="48"/>
  <c r="B74" i="48"/>
  <c r="CB72" i="48"/>
  <c r="CA72" i="48"/>
  <c r="BZ72" i="48"/>
  <c r="BY72" i="48"/>
  <c r="BX72" i="48"/>
  <c r="BW72" i="48"/>
  <c r="BV72" i="48"/>
  <c r="BU72" i="48"/>
  <c r="BT72" i="48"/>
  <c r="BS72" i="48"/>
  <c r="BR72" i="48"/>
  <c r="BQ72" i="48"/>
  <c r="BP72" i="48"/>
  <c r="BO72" i="48"/>
  <c r="BN72" i="48"/>
  <c r="BM72" i="48"/>
  <c r="BL72" i="48"/>
  <c r="BK72" i="48"/>
  <c r="BJ72" i="48"/>
  <c r="BI72" i="48"/>
  <c r="BH72" i="48"/>
  <c r="BG72" i="48"/>
  <c r="BF72" i="48"/>
  <c r="BE72" i="48"/>
  <c r="BD72" i="48"/>
  <c r="BC72" i="48"/>
  <c r="BB72" i="48"/>
  <c r="BA72" i="48"/>
  <c r="AZ72" i="48"/>
  <c r="AY72" i="48"/>
  <c r="AX72" i="48"/>
  <c r="AW72" i="48"/>
  <c r="AV72" i="48"/>
  <c r="AU72" i="48"/>
  <c r="AT72" i="48"/>
  <c r="AS72" i="48"/>
  <c r="AR72" i="48"/>
  <c r="AQ72" i="48"/>
  <c r="AP72" i="48"/>
  <c r="AO72" i="48"/>
  <c r="AN72" i="48"/>
  <c r="AM72" i="48"/>
  <c r="AL72" i="48"/>
  <c r="AK72" i="48"/>
  <c r="AJ72" i="48"/>
  <c r="AI72" i="48"/>
  <c r="AH72" i="48"/>
  <c r="AG72" i="48"/>
  <c r="AF72" i="48"/>
  <c r="AE72" i="48"/>
  <c r="AD72" i="48"/>
  <c r="AC72" i="48"/>
  <c r="AB72" i="48"/>
  <c r="AA72" i="48"/>
  <c r="Z72" i="48"/>
  <c r="Y72" i="48"/>
  <c r="X72" i="48"/>
  <c r="W72" i="48"/>
  <c r="V72" i="48"/>
  <c r="U72" i="48"/>
  <c r="T72" i="48"/>
  <c r="S72" i="48"/>
  <c r="R72" i="48"/>
  <c r="Q72" i="48"/>
  <c r="P72" i="48"/>
  <c r="O72" i="48"/>
  <c r="N72" i="48"/>
  <c r="M72" i="48"/>
  <c r="L72" i="48"/>
  <c r="K72" i="48"/>
  <c r="J72" i="48"/>
  <c r="I72" i="48"/>
  <c r="H72" i="48"/>
  <c r="G72" i="48"/>
  <c r="F72" i="48"/>
  <c r="E72" i="48"/>
  <c r="D72" i="48"/>
  <c r="C72" i="48"/>
  <c r="B72" i="48"/>
  <c r="CB70" i="48"/>
  <c r="CA70" i="48"/>
  <c r="BZ70" i="48"/>
  <c r="BY70" i="48"/>
  <c r="BX70" i="48"/>
  <c r="BW70" i="48"/>
  <c r="BV70" i="48"/>
  <c r="BU70" i="48"/>
  <c r="BT70" i="48"/>
  <c r="BS70" i="48"/>
  <c r="BR70" i="48"/>
  <c r="BQ70" i="48"/>
  <c r="BP70" i="48"/>
  <c r="BO70" i="48"/>
  <c r="BN70" i="48"/>
  <c r="BM70" i="48"/>
  <c r="BL70" i="48"/>
  <c r="BK70" i="48"/>
  <c r="BJ70" i="48"/>
  <c r="BI70" i="48"/>
  <c r="BH70" i="48"/>
  <c r="BG70" i="48"/>
  <c r="BF70" i="48"/>
  <c r="BE70" i="48"/>
  <c r="BD70" i="48"/>
  <c r="BC70" i="48"/>
  <c r="BB70" i="48"/>
  <c r="BA70" i="48"/>
  <c r="AZ70" i="48"/>
  <c r="AY70" i="48"/>
  <c r="AX70" i="48"/>
  <c r="AW70" i="48"/>
  <c r="AV70" i="48"/>
  <c r="AU70" i="48"/>
  <c r="AT70" i="48"/>
  <c r="AS70" i="48"/>
  <c r="AR70" i="48"/>
  <c r="AQ70" i="48"/>
  <c r="AP70" i="48"/>
  <c r="AO70" i="48"/>
  <c r="AN70" i="48"/>
  <c r="AM70" i="48"/>
  <c r="AL70" i="48"/>
  <c r="AK70" i="48"/>
  <c r="AJ70" i="48"/>
  <c r="AI70" i="48"/>
  <c r="AH70" i="48"/>
  <c r="AG70" i="48"/>
  <c r="AF70" i="48"/>
  <c r="AE70" i="48"/>
  <c r="AD70" i="48"/>
  <c r="AC70" i="48"/>
  <c r="AB70" i="48"/>
  <c r="AA70" i="48"/>
  <c r="Z70" i="48"/>
  <c r="Y70" i="48"/>
  <c r="X70" i="48"/>
  <c r="W70" i="48"/>
  <c r="V70" i="48"/>
  <c r="U70" i="48"/>
  <c r="T70" i="48"/>
  <c r="S70" i="48"/>
  <c r="R70" i="48"/>
  <c r="Q70" i="48"/>
  <c r="P70" i="48"/>
  <c r="O70" i="48"/>
  <c r="N70" i="48"/>
  <c r="M70" i="48"/>
  <c r="L70" i="48"/>
  <c r="K70" i="48"/>
  <c r="J70" i="48"/>
  <c r="I70" i="48"/>
  <c r="H70" i="48"/>
  <c r="G70" i="48"/>
  <c r="F70" i="48"/>
  <c r="E70" i="48"/>
  <c r="D70" i="48"/>
  <c r="C70" i="48"/>
  <c r="B70" i="48"/>
  <c r="D123" i="48"/>
  <c r="C123" i="48"/>
  <c r="B123" i="48"/>
  <c r="B122" i="48"/>
  <c r="B124" i="48"/>
  <c r="B279" i="48" s="1"/>
  <c r="CB171" i="48"/>
  <c r="CA171" i="48"/>
  <c r="BZ171" i="48"/>
  <c r="BY171" i="48"/>
  <c r="BX171" i="48"/>
  <c r="BW171" i="48"/>
  <c r="BV171" i="48"/>
  <c r="BU171" i="48"/>
  <c r="BT171" i="48"/>
  <c r="BS171" i="48"/>
  <c r="BR171" i="48"/>
  <c r="BQ171" i="48"/>
  <c r="BP171" i="48"/>
  <c r="BO171" i="48"/>
  <c r="BN171" i="48"/>
  <c r="BM171" i="48"/>
  <c r="BL171" i="48"/>
  <c r="BK171" i="48"/>
  <c r="BJ171" i="48"/>
  <c r="BI171" i="48"/>
  <c r="BH171" i="48"/>
  <c r="BG171" i="48"/>
  <c r="BF171" i="48"/>
  <c r="BE171" i="48"/>
  <c r="BD171" i="48"/>
  <c r="BC171" i="48"/>
  <c r="BB171" i="48"/>
  <c r="BA171" i="48"/>
  <c r="AZ171" i="48"/>
  <c r="AY171" i="48"/>
  <c r="AX171" i="48"/>
  <c r="AW171" i="48"/>
  <c r="AV171" i="48"/>
  <c r="AU171" i="48"/>
  <c r="AT171" i="48"/>
  <c r="AS171" i="48"/>
  <c r="AR171" i="48"/>
  <c r="AQ171" i="48"/>
  <c r="AP171" i="48"/>
  <c r="AO171" i="48"/>
  <c r="AN171" i="48"/>
  <c r="AM171" i="48"/>
  <c r="AL171" i="48"/>
  <c r="AK171" i="48"/>
  <c r="AJ171" i="48"/>
  <c r="AI171" i="48"/>
  <c r="AH171" i="48"/>
  <c r="AG171" i="48"/>
  <c r="AF171" i="48"/>
  <c r="AE171" i="48"/>
  <c r="AD171" i="48"/>
  <c r="AC171" i="48"/>
  <c r="AB171" i="48"/>
  <c r="AA171" i="48"/>
  <c r="Z171" i="48"/>
  <c r="Y171" i="48"/>
  <c r="X171" i="48"/>
  <c r="W171" i="48"/>
  <c r="V171" i="48"/>
  <c r="U171" i="48"/>
  <c r="T171" i="48"/>
  <c r="S171" i="48"/>
  <c r="R171" i="48"/>
  <c r="Q171" i="48"/>
  <c r="P171" i="48"/>
  <c r="O171" i="48"/>
  <c r="N171" i="48"/>
  <c r="M171" i="48"/>
  <c r="L171" i="48"/>
  <c r="K171" i="48"/>
  <c r="J171" i="48"/>
  <c r="I171" i="48"/>
  <c r="H171" i="48"/>
  <c r="G171" i="48"/>
  <c r="F171" i="48"/>
  <c r="E171" i="48"/>
  <c r="D171" i="48"/>
  <c r="C171" i="48"/>
  <c r="B171" i="48"/>
  <c r="A171" i="48"/>
  <c r="CB170" i="48"/>
  <c r="CA170" i="48"/>
  <c r="BZ170" i="48"/>
  <c r="BY170" i="48"/>
  <c r="BX170" i="48"/>
  <c r="BW170" i="48"/>
  <c r="BV170" i="48"/>
  <c r="BU170" i="48"/>
  <c r="BT170" i="48"/>
  <c r="BS170" i="48"/>
  <c r="BR170" i="48"/>
  <c r="BQ170" i="48"/>
  <c r="BP170" i="48"/>
  <c r="BO170" i="48"/>
  <c r="BN170" i="48"/>
  <c r="BM170" i="48"/>
  <c r="BL170" i="48"/>
  <c r="BK170" i="48"/>
  <c r="BJ170" i="48"/>
  <c r="BI170" i="48"/>
  <c r="BH170" i="48"/>
  <c r="BG170" i="48"/>
  <c r="BF170" i="48"/>
  <c r="BE170" i="48"/>
  <c r="BD170" i="48"/>
  <c r="BC170" i="48"/>
  <c r="BB170" i="48"/>
  <c r="BA170" i="48"/>
  <c r="AZ170" i="48"/>
  <c r="AY170" i="48"/>
  <c r="AX170" i="48"/>
  <c r="AW170" i="48"/>
  <c r="AV170" i="48"/>
  <c r="AU170" i="48"/>
  <c r="AT170" i="48"/>
  <c r="AS170" i="48"/>
  <c r="AR170" i="48"/>
  <c r="AQ170" i="48"/>
  <c r="AP170" i="48"/>
  <c r="AO170" i="48"/>
  <c r="AN170" i="48"/>
  <c r="AM170" i="48"/>
  <c r="AL170" i="48"/>
  <c r="AK170" i="48"/>
  <c r="AJ170" i="48"/>
  <c r="AI170" i="48"/>
  <c r="AH170" i="48"/>
  <c r="AG170" i="48"/>
  <c r="AF170" i="48"/>
  <c r="AE170" i="48"/>
  <c r="AD170" i="48"/>
  <c r="AC170" i="48"/>
  <c r="AB170" i="48"/>
  <c r="AA170" i="48"/>
  <c r="Z170" i="48"/>
  <c r="Y170" i="48"/>
  <c r="X170" i="48"/>
  <c r="W170" i="48"/>
  <c r="V170" i="48"/>
  <c r="U170" i="48"/>
  <c r="T170" i="48"/>
  <c r="S170" i="48"/>
  <c r="R170" i="48"/>
  <c r="Q170" i="48"/>
  <c r="P170" i="48"/>
  <c r="O170" i="48"/>
  <c r="N170" i="48"/>
  <c r="M170" i="48"/>
  <c r="L170" i="48"/>
  <c r="K170" i="48"/>
  <c r="J170" i="48"/>
  <c r="I170" i="48"/>
  <c r="H170" i="48"/>
  <c r="G170" i="48"/>
  <c r="F170" i="48"/>
  <c r="E170" i="48"/>
  <c r="D170" i="48"/>
  <c r="C170" i="48"/>
  <c r="B170" i="48"/>
  <c r="A170" i="48"/>
  <c r="CB169" i="48"/>
  <c r="CA169" i="48"/>
  <c r="BZ169" i="48"/>
  <c r="BY169" i="48"/>
  <c r="BX169" i="48"/>
  <c r="BW169" i="48"/>
  <c r="BV169" i="48"/>
  <c r="BU169" i="48"/>
  <c r="BT169" i="48"/>
  <c r="BS169" i="48"/>
  <c r="BR169" i="48"/>
  <c r="BQ169" i="48"/>
  <c r="BP169" i="48"/>
  <c r="BO169" i="48"/>
  <c r="BN169" i="48"/>
  <c r="BM169" i="48"/>
  <c r="BL169" i="48"/>
  <c r="BK169" i="48"/>
  <c r="BJ169" i="48"/>
  <c r="BI169" i="48"/>
  <c r="BH169" i="48"/>
  <c r="BG169" i="48"/>
  <c r="BF169" i="48"/>
  <c r="BE169" i="48"/>
  <c r="BD169" i="48"/>
  <c r="BC169" i="48"/>
  <c r="BB169" i="48"/>
  <c r="BA169" i="48"/>
  <c r="AZ169" i="48"/>
  <c r="AY169" i="48"/>
  <c r="AX169" i="48"/>
  <c r="AW169" i="48"/>
  <c r="AV169" i="48"/>
  <c r="AU169" i="48"/>
  <c r="AT169" i="48"/>
  <c r="AS169" i="48"/>
  <c r="AR169" i="48"/>
  <c r="AQ169" i="48"/>
  <c r="AP169" i="48"/>
  <c r="AO169" i="48"/>
  <c r="AN169" i="48"/>
  <c r="AM169" i="48"/>
  <c r="AL169" i="48"/>
  <c r="AK169" i="48"/>
  <c r="AJ169" i="48"/>
  <c r="AI169" i="48"/>
  <c r="AH169" i="48"/>
  <c r="AG169" i="48"/>
  <c r="AF169" i="48"/>
  <c r="AE169" i="48"/>
  <c r="AD169" i="48"/>
  <c r="AC169" i="48"/>
  <c r="AB169" i="48"/>
  <c r="AA169" i="48"/>
  <c r="Z169" i="48"/>
  <c r="Y169" i="48"/>
  <c r="X169" i="48"/>
  <c r="W169" i="48"/>
  <c r="V169" i="48"/>
  <c r="U169" i="48"/>
  <c r="T169" i="48"/>
  <c r="S169" i="48"/>
  <c r="R169" i="48"/>
  <c r="Q169" i="48"/>
  <c r="P169" i="48"/>
  <c r="O169" i="48"/>
  <c r="N169" i="48"/>
  <c r="M169" i="48"/>
  <c r="L169" i="48"/>
  <c r="K169" i="48"/>
  <c r="J169" i="48"/>
  <c r="I169" i="48"/>
  <c r="H169" i="48"/>
  <c r="G169" i="48"/>
  <c r="F169" i="48"/>
  <c r="E169" i="48"/>
  <c r="D169" i="48"/>
  <c r="C169" i="48"/>
  <c r="B169" i="48"/>
  <c r="A169" i="48"/>
  <c r="CB230" i="48"/>
  <c r="CA230" i="48"/>
  <c r="BZ230" i="48"/>
  <c r="BY230" i="48"/>
  <c r="BX230" i="48"/>
  <c r="BW230" i="48"/>
  <c r="BV230" i="48"/>
  <c r="BU230" i="48"/>
  <c r="BT230" i="48"/>
  <c r="BS230" i="48"/>
  <c r="BR230" i="48"/>
  <c r="BQ230" i="48"/>
  <c r="BP230" i="48"/>
  <c r="BO230" i="48"/>
  <c r="BN230" i="48"/>
  <c r="BM230" i="48"/>
  <c r="BL230" i="48"/>
  <c r="BK230" i="48"/>
  <c r="BJ230" i="48"/>
  <c r="BI230" i="48"/>
  <c r="BH230" i="48"/>
  <c r="BG230" i="48"/>
  <c r="BF230" i="48"/>
  <c r="BE230" i="48"/>
  <c r="BD230" i="48"/>
  <c r="BC230" i="48"/>
  <c r="BB230" i="48"/>
  <c r="BA230" i="48"/>
  <c r="AZ230" i="48"/>
  <c r="AY230" i="48"/>
  <c r="AX230" i="48"/>
  <c r="AW230" i="48"/>
  <c r="AV230" i="48"/>
  <c r="AU230" i="48"/>
  <c r="AT230" i="48"/>
  <c r="AS230" i="48"/>
  <c r="AR230" i="48"/>
  <c r="AQ230" i="48"/>
  <c r="AP230" i="48"/>
  <c r="AO230" i="48"/>
  <c r="AN230" i="48"/>
  <c r="AM230" i="48"/>
  <c r="AL230" i="48"/>
  <c r="AK230" i="48"/>
  <c r="AJ230" i="48"/>
  <c r="AI230" i="48"/>
  <c r="AH230" i="48"/>
  <c r="AG230" i="48"/>
  <c r="AF230" i="48"/>
  <c r="AE230" i="48"/>
  <c r="AD230" i="48"/>
  <c r="AC230" i="48"/>
  <c r="AB230" i="48"/>
  <c r="AA230" i="48"/>
  <c r="Z230" i="48"/>
  <c r="Y230" i="48"/>
  <c r="X230" i="48"/>
  <c r="W230" i="48"/>
  <c r="V230" i="48"/>
  <c r="U230" i="48"/>
  <c r="T230" i="48"/>
  <c r="S230" i="48"/>
  <c r="R230" i="48"/>
  <c r="Q230" i="48"/>
  <c r="P230" i="48"/>
  <c r="O230" i="48"/>
  <c r="N230" i="48"/>
  <c r="M230" i="48"/>
  <c r="L230" i="48"/>
  <c r="K230" i="48"/>
  <c r="J230" i="48"/>
  <c r="I230" i="48"/>
  <c r="H230" i="48"/>
  <c r="G230" i="48"/>
  <c r="F230" i="48"/>
  <c r="E230" i="48"/>
  <c r="D230" i="48"/>
  <c r="C230" i="48"/>
  <c r="B230" i="48"/>
  <c r="A230" i="48"/>
  <c r="CB229" i="48"/>
  <c r="CA229" i="48"/>
  <c r="BZ229" i="48"/>
  <c r="BY229" i="48"/>
  <c r="BX229" i="48"/>
  <c r="BW229" i="48"/>
  <c r="BV229" i="48"/>
  <c r="BU229" i="48"/>
  <c r="BT229" i="48"/>
  <c r="BS229" i="48"/>
  <c r="BR229" i="48"/>
  <c r="BQ229" i="48"/>
  <c r="BP229" i="48"/>
  <c r="BO229" i="48"/>
  <c r="BN229" i="48"/>
  <c r="BM229" i="48"/>
  <c r="BL229" i="48"/>
  <c r="BK229" i="48"/>
  <c r="BJ229" i="48"/>
  <c r="BI229" i="48"/>
  <c r="BH229" i="48"/>
  <c r="BG229" i="48"/>
  <c r="BF229" i="48"/>
  <c r="BE229" i="48"/>
  <c r="BD229" i="48"/>
  <c r="BC229" i="48"/>
  <c r="BB229" i="48"/>
  <c r="BA229" i="48"/>
  <c r="AZ229" i="48"/>
  <c r="AY229" i="48"/>
  <c r="AX229" i="48"/>
  <c r="AW229" i="48"/>
  <c r="AV229" i="48"/>
  <c r="AU229" i="48"/>
  <c r="AT229" i="48"/>
  <c r="AS229" i="48"/>
  <c r="AR229" i="48"/>
  <c r="AQ229" i="48"/>
  <c r="AP229" i="48"/>
  <c r="AO229" i="48"/>
  <c r="AN229" i="48"/>
  <c r="AM229" i="48"/>
  <c r="AL229" i="48"/>
  <c r="AK229" i="48"/>
  <c r="AJ229" i="48"/>
  <c r="AI229" i="48"/>
  <c r="AH229" i="48"/>
  <c r="AG229" i="48"/>
  <c r="AF229" i="48"/>
  <c r="AE229" i="48"/>
  <c r="AD229" i="48"/>
  <c r="AC229" i="48"/>
  <c r="AB229" i="48"/>
  <c r="AA229" i="48"/>
  <c r="Z229" i="48"/>
  <c r="Y229" i="48"/>
  <c r="X229" i="48"/>
  <c r="W229" i="48"/>
  <c r="V229" i="48"/>
  <c r="U229" i="48"/>
  <c r="T229" i="48"/>
  <c r="S229" i="48"/>
  <c r="R229" i="48"/>
  <c r="Q229" i="48"/>
  <c r="P229" i="48"/>
  <c r="O229" i="48"/>
  <c r="N229" i="48"/>
  <c r="M229" i="48"/>
  <c r="L229" i="48"/>
  <c r="K229" i="48"/>
  <c r="J229" i="48"/>
  <c r="I229" i="48"/>
  <c r="H229" i="48"/>
  <c r="G229" i="48"/>
  <c r="F229" i="48"/>
  <c r="E229" i="48"/>
  <c r="D229" i="48"/>
  <c r="C229" i="48"/>
  <c r="B229" i="48"/>
  <c r="A229" i="48"/>
  <c r="CB228" i="48"/>
  <c r="CA228" i="48"/>
  <c r="BZ228" i="48"/>
  <c r="BY228" i="48"/>
  <c r="BX228" i="48"/>
  <c r="BW228" i="48"/>
  <c r="BV228" i="48"/>
  <c r="BU228" i="48"/>
  <c r="BT228" i="48"/>
  <c r="BS228" i="48"/>
  <c r="BR228" i="48"/>
  <c r="BQ228" i="48"/>
  <c r="BP228" i="48"/>
  <c r="BO228" i="48"/>
  <c r="BN228" i="48"/>
  <c r="BM228" i="48"/>
  <c r="BL228" i="48"/>
  <c r="BK228" i="48"/>
  <c r="BJ228" i="48"/>
  <c r="BI228" i="48"/>
  <c r="BH228" i="48"/>
  <c r="BG228" i="48"/>
  <c r="BF228" i="48"/>
  <c r="BE228" i="48"/>
  <c r="BD228" i="48"/>
  <c r="BC228" i="48"/>
  <c r="BB228" i="48"/>
  <c r="BA228" i="48"/>
  <c r="AZ228" i="48"/>
  <c r="AY228" i="48"/>
  <c r="AX228" i="48"/>
  <c r="AW228" i="48"/>
  <c r="AV228" i="48"/>
  <c r="AU228" i="48"/>
  <c r="AT228" i="48"/>
  <c r="AS228" i="48"/>
  <c r="AR228" i="48"/>
  <c r="AQ228" i="48"/>
  <c r="AP228" i="48"/>
  <c r="AO228" i="48"/>
  <c r="AN228" i="48"/>
  <c r="AM228" i="48"/>
  <c r="AL228" i="48"/>
  <c r="AK228" i="48"/>
  <c r="AJ228" i="48"/>
  <c r="AI228" i="48"/>
  <c r="AH228" i="48"/>
  <c r="AG228" i="48"/>
  <c r="AF228" i="48"/>
  <c r="AE228" i="48"/>
  <c r="AD228" i="48"/>
  <c r="AC228" i="48"/>
  <c r="AB228" i="48"/>
  <c r="AA228" i="48"/>
  <c r="Z228" i="48"/>
  <c r="Y228" i="48"/>
  <c r="X228" i="48"/>
  <c r="W228" i="48"/>
  <c r="V228" i="48"/>
  <c r="U228" i="48"/>
  <c r="T228" i="48"/>
  <c r="S228" i="48"/>
  <c r="R228" i="48"/>
  <c r="Q228" i="48"/>
  <c r="P228" i="48"/>
  <c r="O228" i="48"/>
  <c r="N228" i="48"/>
  <c r="M228" i="48"/>
  <c r="L228" i="48"/>
  <c r="K228" i="48"/>
  <c r="J228" i="48"/>
  <c r="I228" i="48"/>
  <c r="H228" i="48"/>
  <c r="G228" i="48"/>
  <c r="F228" i="48"/>
  <c r="E228" i="48"/>
  <c r="D228" i="48"/>
  <c r="C228" i="48"/>
  <c r="B228" i="48"/>
  <c r="A228" i="48"/>
  <c r="CB227" i="48"/>
  <c r="CA227" i="48"/>
  <c r="BZ227" i="48"/>
  <c r="BY227" i="48"/>
  <c r="BX227" i="48"/>
  <c r="BW227" i="48"/>
  <c r="BV227" i="48"/>
  <c r="BU227" i="48"/>
  <c r="BT227" i="48"/>
  <c r="BS227" i="48"/>
  <c r="BR227" i="48"/>
  <c r="BQ227" i="48"/>
  <c r="BP227" i="48"/>
  <c r="BO227" i="48"/>
  <c r="BN227" i="48"/>
  <c r="BM227" i="48"/>
  <c r="BL227" i="48"/>
  <c r="BK227" i="48"/>
  <c r="BJ227" i="48"/>
  <c r="BI227" i="48"/>
  <c r="BH227" i="48"/>
  <c r="BG227" i="48"/>
  <c r="BF227" i="48"/>
  <c r="BE227" i="48"/>
  <c r="BD227" i="48"/>
  <c r="BC227" i="48"/>
  <c r="BB227" i="48"/>
  <c r="BA227" i="48"/>
  <c r="AZ227" i="48"/>
  <c r="AY227" i="48"/>
  <c r="AX227" i="48"/>
  <c r="AW227" i="48"/>
  <c r="AV227" i="48"/>
  <c r="AU227" i="48"/>
  <c r="AT227" i="48"/>
  <c r="AS227" i="48"/>
  <c r="AR227" i="48"/>
  <c r="AQ227" i="48"/>
  <c r="AP227" i="48"/>
  <c r="AO227" i="48"/>
  <c r="AN227" i="48"/>
  <c r="AM227" i="48"/>
  <c r="AL227" i="48"/>
  <c r="AK227" i="48"/>
  <c r="AJ227" i="48"/>
  <c r="AI227" i="48"/>
  <c r="AH227" i="48"/>
  <c r="AG227" i="48"/>
  <c r="AF227" i="48"/>
  <c r="AE227" i="48"/>
  <c r="AD227" i="48"/>
  <c r="AC227" i="48"/>
  <c r="AB227" i="48"/>
  <c r="AA227" i="48"/>
  <c r="Z227" i="48"/>
  <c r="Y227" i="48"/>
  <c r="X227" i="48"/>
  <c r="W227" i="48"/>
  <c r="V227" i="48"/>
  <c r="U227" i="48"/>
  <c r="T227" i="48"/>
  <c r="S227" i="48"/>
  <c r="R227" i="48"/>
  <c r="Q227" i="48"/>
  <c r="P227" i="48"/>
  <c r="O227" i="48"/>
  <c r="N227" i="48"/>
  <c r="M227" i="48"/>
  <c r="L227" i="48"/>
  <c r="K227" i="48"/>
  <c r="J227" i="48"/>
  <c r="I227" i="48"/>
  <c r="H227" i="48"/>
  <c r="G227" i="48"/>
  <c r="F227" i="48"/>
  <c r="E227" i="48"/>
  <c r="D227" i="48"/>
  <c r="C227" i="48"/>
  <c r="B227" i="48"/>
  <c r="A227" i="48"/>
  <c r="CB226" i="48"/>
  <c r="CA226" i="48"/>
  <c r="BZ226" i="48"/>
  <c r="BY226" i="48"/>
  <c r="BX226" i="48"/>
  <c r="BW226" i="48"/>
  <c r="BV226" i="48"/>
  <c r="BU226" i="48"/>
  <c r="BT226" i="48"/>
  <c r="BS226" i="48"/>
  <c r="BR226" i="48"/>
  <c r="BQ226" i="48"/>
  <c r="BP226" i="48"/>
  <c r="BO226" i="48"/>
  <c r="BN226" i="48"/>
  <c r="BM226" i="48"/>
  <c r="BL226" i="48"/>
  <c r="BK226" i="48"/>
  <c r="BJ226" i="48"/>
  <c r="BI226" i="48"/>
  <c r="BH226" i="48"/>
  <c r="BG226" i="48"/>
  <c r="BF226" i="48"/>
  <c r="BE226" i="48"/>
  <c r="BD226" i="48"/>
  <c r="BC226" i="48"/>
  <c r="BB226" i="48"/>
  <c r="BA226" i="48"/>
  <c r="AZ226" i="48"/>
  <c r="AY226" i="48"/>
  <c r="AX226" i="48"/>
  <c r="AW226" i="48"/>
  <c r="AV226" i="48"/>
  <c r="AU226" i="48"/>
  <c r="AT226" i="48"/>
  <c r="AS226" i="48"/>
  <c r="AR226" i="48"/>
  <c r="AQ226" i="48"/>
  <c r="AP226" i="48"/>
  <c r="AO226" i="48"/>
  <c r="AN226" i="48"/>
  <c r="AM226" i="48"/>
  <c r="AL226" i="48"/>
  <c r="AK226" i="48"/>
  <c r="AJ226" i="48"/>
  <c r="AI226" i="48"/>
  <c r="AH226" i="48"/>
  <c r="AG226" i="48"/>
  <c r="AF226" i="48"/>
  <c r="AE226" i="48"/>
  <c r="AD226" i="48"/>
  <c r="AC226" i="48"/>
  <c r="AB226" i="48"/>
  <c r="AA226" i="48"/>
  <c r="Z226" i="48"/>
  <c r="Y226" i="48"/>
  <c r="X226" i="48"/>
  <c r="W226" i="48"/>
  <c r="V226" i="48"/>
  <c r="U226" i="48"/>
  <c r="T226" i="48"/>
  <c r="S226" i="48"/>
  <c r="R226" i="48"/>
  <c r="Q226" i="48"/>
  <c r="P226" i="48"/>
  <c r="O226" i="48"/>
  <c r="N226" i="48"/>
  <c r="M226" i="48"/>
  <c r="L226" i="48"/>
  <c r="K226" i="48"/>
  <c r="J226" i="48"/>
  <c r="I226" i="48"/>
  <c r="H226" i="48"/>
  <c r="G226" i="48"/>
  <c r="F226" i="48"/>
  <c r="E226" i="48"/>
  <c r="D226" i="48"/>
  <c r="C226" i="48"/>
  <c r="B226" i="48"/>
  <c r="A226" i="48"/>
  <c r="CB225" i="48"/>
  <c r="CA225" i="48"/>
  <c r="BZ225" i="48"/>
  <c r="BY225" i="48"/>
  <c r="BX225" i="48"/>
  <c r="BW225" i="48"/>
  <c r="BV225" i="48"/>
  <c r="BU225" i="48"/>
  <c r="BT225" i="48"/>
  <c r="BS225" i="48"/>
  <c r="BR225" i="48"/>
  <c r="BQ225" i="48"/>
  <c r="BP225" i="48"/>
  <c r="BO225" i="48"/>
  <c r="BN225" i="48"/>
  <c r="BM225" i="48"/>
  <c r="BL225" i="48"/>
  <c r="BK225" i="48"/>
  <c r="BJ225" i="48"/>
  <c r="BI225" i="48"/>
  <c r="BH225" i="48"/>
  <c r="BG225" i="48"/>
  <c r="BF225" i="48"/>
  <c r="BE225" i="48"/>
  <c r="BD225" i="48"/>
  <c r="BC225" i="48"/>
  <c r="BB225" i="48"/>
  <c r="BA225" i="48"/>
  <c r="AZ225" i="48"/>
  <c r="AY225" i="48"/>
  <c r="AX225" i="48"/>
  <c r="AW225" i="48"/>
  <c r="AV225" i="48"/>
  <c r="AU225" i="48"/>
  <c r="AT225" i="48"/>
  <c r="AS225" i="48"/>
  <c r="AR225" i="48"/>
  <c r="AQ225" i="48"/>
  <c r="AP225" i="48"/>
  <c r="AO225" i="48"/>
  <c r="AN225" i="48"/>
  <c r="AM225" i="48"/>
  <c r="AL225" i="48"/>
  <c r="AK225" i="48"/>
  <c r="AJ225" i="48"/>
  <c r="AI225" i="48"/>
  <c r="AH225" i="48"/>
  <c r="AG225" i="48"/>
  <c r="AF225" i="48"/>
  <c r="AE225" i="48"/>
  <c r="AD225" i="48"/>
  <c r="AC225" i="48"/>
  <c r="AB225" i="48"/>
  <c r="AA225" i="48"/>
  <c r="Z225" i="48"/>
  <c r="Y225" i="48"/>
  <c r="X225" i="48"/>
  <c r="W225" i="48"/>
  <c r="V225" i="48"/>
  <c r="U225" i="48"/>
  <c r="T225" i="48"/>
  <c r="S225" i="48"/>
  <c r="R225" i="48"/>
  <c r="Q225" i="48"/>
  <c r="P225" i="48"/>
  <c r="O225" i="48"/>
  <c r="N225" i="48"/>
  <c r="M225" i="48"/>
  <c r="L225" i="48"/>
  <c r="K225" i="48"/>
  <c r="J225" i="48"/>
  <c r="I225" i="48"/>
  <c r="H225" i="48"/>
  <c r="G225" i="48"/>
  <c r="F225" i="48"/>
  <c r="E225" i="48"/>
  <c r="D225" i="48"/>
  <c r="C225" i="48"/>
  <c r="B225" i="48"/>
  <c r="A225" i="48"/>
  <c r="CB224" i="48"/>
  <c r="CA224" i="48"/>
  <c r="BZ224" i="48"/>
  <c r="BY224" i="48"/>
  <c r="BX224" i="48"/>
  <c r="BW224" i="48"/>
  <c r="BV224" i="48"/>
  <c r="BU224" i="48"/>
  <c r="BT224" i="48"/>
  <c r="BS224" i="48"/>
  <c r="BR224" i="48"/>
  <c r="BQ224" i="48"/>
  <c r="BP224" i="48"/>
  <c r="BO224" i="48"/>
  <c r="BN224" i="48"/>
  <c r="BM224" i="48"/>
  <c r="BL224" i="48"/>
  <c r="BK224" i="48"/>
  <c r="BJ224" i="48"/>
  <c r="BI224" i="48"/>
  <c r="BH224" i="48"/>
  <c r="BG224" i="48"/>
  <c r="BF224" i="48"/>
  <c r="BE224" i="48"/>
  <c r="BD224" i="48"/>
  <c r="BC224" i="48"/>
  <c r="BB224" i="48"/>
  <c r="BA224" i="48"/>
  <c r="AZ224" i="48"/>
  <c r="AY224" i="48"/>
  <c r="AX224" i="48"/>
  <c r="AW224" i="48"/>
  <c r="AV224" i="48"/>
  <c r="AU224" i="48"/>
  <c r="AT224" i="48"/>
  <c r="AS224" i="48"/>
  <c r="AR224" i="48"/>
  <c r="AQ224" i="48"/>
  <c r="AP224" i="48"/>
  <c r="AO224" i="48"/>
  <c r="AN224" i="48"/>
  <c r="AM224" i="48"/>
  <c r="AL224" i="48"/>
  <c r="AK224" i="48"/>
  <c r="AJ224" i="48"/>
  <c r="AI224" i="48"/>
  <c r="AH224" i="48"/>
  <c r="AG224" i="48"/>
  <c r="AF224" i="48"/>
  <c r="AE224" i="48"/>
  <c r="AD224" i="48"/>
  <c r="AC224" i="48"/>
  <c r="AB224" i="48"/>
  <c r="AA224" i="48"/>
  <c r="Z224" i="48"/>
  <c r="Y224" i="48"/>
  <c r="X224" i="48"/>
  <c r="W224" i="48"/>
  <c r="V224" i="48"/>
  <c r="U224" i="48"/>
  <c r="T224" i="48"/>
  <c r="S224" i="48"/>
  <c r="R224" i="48"/>
  <c r="Q224" i="48"/>
  <c r="P224" i="48"/>
  <c r="O224" i="48"/>
  <c r="N224" i="48"/>
  <c r="M224" i="48"/>
  <c r="L224" i="48"/>
  <c r="K224" i="48"/>
  <c r="J224" i="48"/>
  <c r="I224" i="48"/>
  <c r="H224" i="48"/>
  <c r="G224" i="48"/>
  <c r="F224" i="48"/>
  <c r="E224" i="48"/>
  <c r="D224" i="48"/>
  <c r="C224" i="48"/>
  <c r="B224" i="48"/>
  <c r="A224" i="48"/>
  <c r="CB223" i="48"/>
  <c r="CA223" i="48"/>
  <c r="BZ223" i="48"/>
  <c r="BY223" i="48"/>
  <c r="BX223" i="48"/>
  <c r="BW223" i="48"/>
  <c r="BV223" i="48"/>
  <c r="BU223" i="48"/>
  <c r="BT223" i="48"/>
  <c r="BS223" i="48"/>
  <c r="BR223" i="48"/>
  <c r="BQ223" i="48"/>
  <c r="BP223" i="48"/>
  <c r="BO223" i="48"/>
  <c r="BN223" i="48"/>
  <c r="BM223" i="48"/>
  <c r="BL223" i="48"/>
  <c r="BK223" i="48"/>
  <c r="BJ223" i="48"/>
  <c r="BI223" i="48"/>
  <c r="BH223" i="48"/>
  <c r="BG223" i="48"/>
  <c r="BF223" i="48"/>
  <c r="BE223" i="48"/>
  <c r="BD223" i="48"/>
  <c r="BC223" i="48"/>
  <c r="BB223" i="48"/>
  <c r="BA223" i="48"/>
  <c r="AZ223" i="48"/>
  <c r="AY223" i="48"/>
  <c r="AX223" i="48"/>
  <c r="AW223" i="48"/>
  <c r="AV223" i="48"/>
  <c r="AU223" i="48"/>
  <c r="AT223" i="48"/>
  <c r="AS223" i="48"/>
  <c r="AR223" i="48"/>
  <c r="AQ223" i="48"/>
  <c r="AP223" i="48"/>
  <c r="AO223" i="48"/>
  <c r="AN223" i="48"/>
  <c r="AM223" i="48"/>
  <c r="AL223" i="48"/>
  <c r="AK223" i="48"/>
  <c r="AJ223" i="48"/>
  <c r="AI223" i="48"/>
  <c r="AH223" i="48"/>
  <c r="AG223" i="48"/>
  <c r="AF223" i="48"/>
  <c r="AE223" i="48"/>
  <c r="AD223" i="48"/>
  <c r="AC223" i="48"/>
  <c r="AB223" i="48"/>
  <c r="AA223" i="48"/>
  <c r="Z223" i="48"/>
  <c r="Y223" i="48"/>
  <c r="X223" i="48"/>
  <c r="W223" i="48"/>
  <c r="V223" i="48"/>
  <c r="U223" i="48"/>
  <c r="T223" i="48"/>
  <c r="S223" i="48"/>
  <c r="R223" i="48"/>
  <c r="Q223" i="48"/>
  <c r="P223" i="48"/>
  <c r="O223" i="48"/>
  <c r="N223" i="48"/>
  <c r="M223" i="48"/>
  <c r="L223" i="48"/>
  <c r="K223" i="48"/>
  <c r="J223" i="48"/>
  <c r="I223" i="48"/>
  <c r="H223" i="48"/>
  <c r="G223" i="48"/>
  <c r="F223" i="48"/>
  <c r="E223" i="48"/>
  <c r="D223" i="48"/>
  <c r="C223" i="48"/>
  <c r="B223" i="48"/>
  <c r="A223" i="48"/>
  <c r="I145" i="48"/>
  <c r="H145" i="48"/>
  <c r="G145" i="48"/>
  <c r="F145" i="48"/>
  <c r="E145" i="48"/>
  <c r="D145" i="48"/>
  <c r="R145" i="48"/>
  <c r="S145" i="48" s="1"/>
  <c r="T145" i="48" s="1"/>
  <c r="U145" i="48" s="1"/>
  <c r="V145" i="48" s="1"/>
  <c r="W145" i="48" s="1"/>
  <c r="X145" i="48" s="1"/>
  <c r="Y145" i="48" s="1"/>
  <c r="Z145" i="48" s="1"/>
  <c r="AA145" i="48" s="1"/>
  <c r="AB145" i="48" s="1"/>
  <c r="AC145" i="48" s="1"/>
  <c r="AD145" i="48" s="1"/>
  <c r="AE145" i="48" s="1"/>
  <c r="AF145" i="48" s="1"/>
  <c r="AG145" i="48" s="1"/>
  <c r="AH145" i="48" s="1"/>
  <c r="AI145" i="48" s="1"/>
  <c r="AJ145" i="48" s="1"/>
  <c r="AK145" i="48" s="1"/>
  <c r="AL145" i="48" s="1"/>
  <c r="AM145" i="48" s="1"/>
  <c r="AN145" i="48" s="1"/>
  <c r="AO145" i="48" s="1"/>
  <c r="AP145" i="48" s="1"/>
  <c r="AQ145" i="48" s="1"/>
  <c r="AR145" i="48" s="1"/>
  <c r="AS145" i="48" s="1"/>
  <c r="AT145" i="48" s="1"/>
  <c r="AU145" i="48" s="1"/>
  <c r="AV145" i="48" s="1"/>
  <c r="AW145" i="48" s="1"/>
  <c r="AX145" i="48" s="1"/>
  <c r="AY145" i="48" s="1"/>
  <c r="AZ145" i="48" s="1"/>
  <c r="BA145" i="48" s="1"/>
  <c r="BB145" i="48" s="1"/>
  <c r="BC145" i="48" s="1"/>
  <c r="BD145" i="48" s="1"/>
  <c r="BE145" i="48" s="1"/>
  <c r="BF145" i="48" s="1"/>
  <c r="BG145" i="48" s="1"/>
  <c r="BH145" i="48" s="1"/>
  <c r="BI145" i="48" s="1"/>
  <c r="BJ145" i="48" s="1"/>
  <c r="BK145" i="48" s="1"/>
  <c r="BL145" i="48" s="1"/>
  <c r="BM145" i="48" s="1"/>
  <c r="BN145" i="48" s="1"/>
  <c r="BO145" i="48" s="1"/>
  <c r="BP145" i="48" s="1"/>
  <c r="BQ145" i="48" s="1"/>
  <c r="BR145" i="48" s="1"/>
  <c r="BS145" i="48" s="1"/>
  <c r="BT145" i="48" s="1"/>
  <c r="BU145" i="48" s="1"/>
  <c r="BV145" i="48" s="1"/>
  <c r="BW145" i="48" s="1"/>
  <c r="BX145" i="48" s="1"/>
  <c r="BY145" i="48" s="1"/>
  <c r="BZ145" i="48" s="1"/>
  <c r="CA145" i="48" s="1"/>
  <c r="CB145" i="48" s="1"/>
  <c r="Q145" i="48"/>
  <c r="P145" i="48"/>
  <c r="O145" i="48"/>
  <c r="N145" i="48"/>
  <c r="M145" i="48"/>
  <c r="L145" i="48"/>
  <c r="K145" i="48"/>
  <c r="J145" i="48"/>
  <c r="C145" i="48"/>
  <c r="AO144" i="48"/>
  <c r="AN144" i="48"/>
  <c r="AM144" i="48"/>
  <c r="AL144" i="48"/>
  <c r="AK144" i="48"/>
  <c r="AJ144" i="48"/>
  <c r="AI144" i="48"/>
  <c r="AH144" i="48"/>
  <c r="AG144" i="48"/>
  <c r="AF144" i="48"/>
  <c r="AE144" i="48"/>
  <c r="AD144" i="48"/>
  <c r="AC144" i="48"/>
  <c r="AB144" i="48"/>
  <c r="AA144" i="48"/>
  <c r="Z144" i="48"/>
  <c r="Y144" i="48"/>
  <c r="X144" i="48"/>
  <c r="W144" i="48"/>
  <c r="V144" i="48"/>
  <c r="U144" i="48"/>
  <c r="T144" i="48"/>
  <c r="S144" i="48"/>
  <c r="R144" i="48"/>
  <c r="Q144" i="48"/>
  <c r="P144" i="48"/>
  <c r="O144" i="48"/>
  <c r="N144" i="48"/>
  <c r="M144" i="48"/>
  <c r="L144" i="48"/>
  <c r="K144" i="48"/>
  <c r="J144" i="48"/>
  <c r="I144" i="48"/>
  <c r="H144" i="48"/>
  <c r="G144" i="48"/>
  <c r="F144" i="48"/>
  <c r="D144" i="48"/>
  <c r="C144" i="48"/>
  <c r="E144" i="48"/>
  <c r="AO143" i="48"/>
  <c r="AN143" i="48"/>
  <c r="AM143" i="48"/>
  <c r="AL143" i="48"/>
  <c r="AK143" i="48"/>
  <c r="AJ143" i="48"/>
  <c r="AI143" i="48"/>
  <c r="AH143" i="48"/>
  <c r="AG143" i="48"/>
  <c r="AF143" i="48"/>
  <c r="AE143" i="48"/>
  <c r="AD143" i="48"/>
  <c r="AC143" i="48"/>
  <c r="AB143" i="48"/>
  <c r="AA143" i="48"/>
  <c r="Z143" i="48"/>
  <c r="Y143" i="48"/>
  <c r="X143" i="48"/>
  <c r="W143" i="48"/>
  <c r="V143" i="48"/>
  <c r="U143" i="48"/>
  <c r="T143" i="48"/>
  <c r="S143" i="48"/>
  <c r="R143" i="48"/>
  <c r="Q143" i="48"/>
  <c r="P143" i="48"/>
  <c r="O143" i="48"/>
  <c r="N143" i="48"/>
  <c r="M143" i="48"/>
  <c r="L143" i="48"/>
  <c r="K143" i="48"/>
  <c r="J143" i="48"/>
  <c r="I143" i="48"/>
  <c r="H143" i="48"/>
  <c r="G143" i="48"/>
  <c r="F143" i="48"/>
  <c r="D143" i="48"/>
  <c r="C143" i="48"/>
  <c r="E143" i="48"/>
  <c r="AM309" i="48"/>
  <c r="CB222" i="48"/>
  <c r="CA222" i="48"/>
  <c r="BZ222" i="48"/>
  <c r="BY222" i="48"/>
  <c r="BX222" i="48"/>
  <c r="BW222" i="48"/>
  <c r="BV222" i="48"/>
  <c r="BU222" i="48"/>
  <c r="BT222" i="48"/>
  <c r="BS222" i="48"/>
  <c r="BR222" i="48"/>
  <c r="BQ222" i="48"/>
  <c r="BP222" i="48"/>
  <c r="BO222" i="48"/>
  <c r="BN222" i="48"/>
  <c r="BM222" i="48"/>
  <c r="BL222" i="48"/>
  <c r="BK222" i="48"/>
  <c r="BJ222" i="48"/>
  <c r="BI222" i="48"/>
  <c r="BH222" i="48"/>
  <c r="BG222" i="48"/>
  <c r="BF222" i="48"/>
  <c r="BE222" i="48"/>
  <c r="BD222" i="48"/>
  <c r="BC222" i="48"/>
  <c r="BB222" i="48"/>
  <c r="BA222" i="48"/>
  <c r="AZ222" i="48"/>
  <c r="AY222" i="48"/>
  <c r="AX222" i="48"/>
  <c r="AW222" i="48"/>
  <c r="AV222" i="48"/>
  <c r="AU222" i="48"/>
  <c r="AT222" i="48"/>
  <c r="AS222" i="48"/>
  <c r="AR222" i="48"/>
  <c r="AQ222" i="48"/>
  <c r="AP222" i="48"/>
  <c r="AO222" i="48"/>
  <c r="AN222" i="48"/>
  <c r="AM222" i="48"/>
  <c r="AL222" i="48"/>
  <c r="AK222" i="48"/>
  <c r="AJ222" i="48"/>
  <c r="AI222" i="48"/>
  <c r="AH222" i="48"/>
  <c r="AG222" i="48"/>
  <c r="AF222" i="48"/>
  <c r="AE222" i="48"/>
  <c r="AD222" i="48"/>
  <c r="AC222" i="48"/>
  <c r="AB222" i="48"/>
  <c r="AA222" i="48"/>
  <c r="Z222" i="48"/>
  <c r="Y222" i="48"/>
  <c r="X222" i="48"/>
  <c r="W222" i="48"/>
  <c r="V222" i="48"/>
  <c r="U222" i="48"/>
  <c r="T222" i="48"/>
  <c r="S222" i="48"/>
  <c r="R222" i="48"/>
  <c r="Q222" i="48"/>
  <c r="P222" i="48"/>
  <c r="O222" i="48"/>
  <c r="N222" i="48"/>
  <c r="M222" i="48"/>
  <c r="L222" i="48"/>
  <c r="K222" i="48"/>
  <c r="J222" i="48"/>
  <c r="I222" i="48"/>
  <c r="H222" i="48"/>
  <c r="G222" i="48"/>
  <c r="F222" i="48"/>
  <c r="E222" i="48"/>
  <c r="D222" i="48"/>
  <c r="C222" i="48"/>
  <c r="B222" i="48"/>
  <c r="A222" i="48"/>
  <c r="CB221" i="48"/>
  <c r="CA221" i="48"/>
  <c r="BZ221" i="48"/>
  <c r="BY221" i="48"/>
  <c r="BX221" i="48"/>
  <c r="BW221" i="48"/>
  <c r="BV221" i="48"/>
  <c r="BU221" i="48"/>
  <c r="BT221" i="48"/>
  <c r="BS221" i="48"/>
  <c r="BR221" i="48"/>
  <c r="BQ221" i="48"/>
  <c r="BP221" i="48"/>
  <c r="BO221" i="48"/>
  <c r="BN221" i="48"/>
  <c r="BM221" i="48"/>
  <c r="BL221" i="48"/>
  <c r="BK221" i="48"/>
  <c r="BJ221" i="48"/>
  <c r="BI221" i="48"/>
  <c r="BH221" i="48"/>
  <c r="BG221" i="48"/>
  <c r="BF221" i="48"/>
  <c r="BE221" i="48"/>
  <c r="BD221" i="48"/>
  <c r="BC221" i="48"/>
  <c r="BB221" i="48"/>
  <c r="BA221" i="48"/>
  <c r="AZ221" i="48"/>
  <c r="AY221" i="48"/>
  <c r="AX221" i="48"/>
  <c r="AW221" i="48"/>
  <c r="AV221" i="48"/>
  <c r="AU221" i="48"/>
  <c r="AT221" i="48"/>
  <c r="AS221" i="48"/>
  <c r="AR221" i="48"/>
  <c r="AQ221" i="48"/>
  <c r="AP221" i="48"/>
  <c r="AO221" i="48"/>
  <c r="AN221" i="48"/>
  <c r="AM221" i="48"/>
  <c r="AL221" i="48"/>
  <c r="AK221" i="48"/>
  <c r="AJ221" i="48"/>
  <c r="AI221" i="48"/>
  <c r="AH221" i="48"/>
  <c r="AG221" i="48"/>
  <c r="AF221" i="48"/>
  <c r="AE221" i="48"/>
  <c r="AD221" i="48"/>
  <c r="AC221" i="48"/>
  <c r="AB221" i="48"/>
  <c r="AA221" i="48"/>
  <c r="Z221" i="48"/>
  <c r="Y221" i="48"/>
  <c r="X221" i="48"/>
  <c r="W221" i="48"/>
  <c r="V221" i="48"/>
  <c r="U221" i="48"/>
  <c r="T221" i="48"/>
  <c r="S221" i="48"/>
  <c r="R221" i="48"/>
  <c r="Q221" i="48"/>
  <c r="P221" i="48"/>
  <c r="O221" i="48"/>
  <c r="N221" i="48"/>
  <c r="M221" i="48"/>
  <c r="L221" i="48"/>
  <c r="K221" i="48"/>
  <c r="J221" i="48"/>
  <c r="I221" i="48"/>
  <c r="H221" i="48"/>
  <c r="G221" i="48"/>
  <c r="F221" i="48"/>
  <c r="E221" i="48"/>
  <c r="D221" i="48"/>
  <c r="C221" i="48"/>
  <c r="B221" i="48"/>
  <c r="A221" i="48"/>
  <c r="CB220" i="48"/>
  <c r="CA220" i="48"/>
  <c r="BZ220" i="48"/>
  <c r="BY220" i="48"/>
  <c r="BX220" i="48"/>
  <c r="BW220" i="48"/>
  <c r="BV220" i="48"/>
  <c r="BU220" i="48"/>
  <c r="BT220" i="48"/>
  <c r="BS220" i="48"/>
  <c r="BR220" i="48"/>
  <c r="BQ220" i="48"/>
  <c r="BP220" i="48"/>
  <c r="BO220" i="48"/>
  <c r="BN220" i="48"/>
  <c r="BM220" i="48"/>
  <c r="BL220" i="48"/>
  <c r="BK220" i="48"/>
  <c r="BJ220" i="48"/>
  <c r="BI220" i="48"/>
  <c r="BH220" i="48"/>
  <c r="BG220" i="48"/>
  <c r="BF220" i="48"/>
  <c r="BE220" i="48"/>
  <c r="BD220" i="48"/>
  <c r="BC220" i="48"/>
  <c r="BB220" i="48"/>
  <c r="BA220" i="48"/>
  <c r="AZ220" i="48"/>
  <c r="AY220" i="48"/>
  <c r="AX220" i="48"/>
  <c r="AW220" i="48"/>
  <c r="AV220" i="48"/>
  <c r="AU220" i="48"/>
  <c r="AT220" i="48"/>
  <c r="AS220" i="48"/>
  <c r="AR220" i="48"/>
  <c r="AQ220" i="48"/>
  <c r="AP220" i="48"/>
  <c r="AO220" i="48"/>
  <c r="AN220" i="48"/>
  <c r="AM220" i="48"/>
  <c r="AL220" i="48"/>
  <c r="AK220" i="48"/>
  <c r="AJ220" i="48"/>
  <c r="AI220" i="48"/>
  <c r="AH220" i="48"/>
  <c r="AG220" i="48"/>
  <c r="AF220" i="48"/>
  <c r="AE220" i="48"/>
  <c r="AD220" i="48"/>
  <c r="AC220" i="48"/>
  <c r="AB220" i="48"/>
  <c r="AA220" i="48"/>
  <c r="Z220" i="48"/>
  <c r="Y220" i="48"/>
  <c r="X220" i="48"/>
  <c r="W220" i="48"/>
  <c r="V220" i="48"/>
  <c r="U220" i="48"/>
  <c r="T220" i="48"/>
  <c r="S220" i="48"/>
  <c r="R220" i="48"/>
  <c r="Q220" i="48"/>
  <c r="P220" i="48"/>
  <c r="O220" i="48"/>
  <c r="N220" i="48"/>
  <c r="M220" i="48"/>
  <c r="L220" i="48"/>
  <c r="K220" i="48"/>
  <c r="J220" i="48"/>
  <c r="I220" i="48"/>
  <c r="H220" i="48"/>
  <c r="G220" i="48"/>
  <c r="F220" i="48"/>
  <c r="E220" i="48"/>
  <c r="D220" i="48"/>
  <c r="C220" i="48"/>
  <c r="B220" i="48"/>
  <c r="A220" i="48"/>
  <c r="CB219" i="48"/>
  <c r="CA219" i="48"/>
  <c r="BZ219" i="48"/>
  <c r="BY219" i="48"/>
  <c r="BX219" i="48"/>
  <c r="BW219" i="48"/>
  <c r="BV219" i="48"/>
  <c r="BU219" i="48"/>
  <c r="BT219" i="48"/>
  <c r="BS219" i="48"/>
  <c r="BR219" i="48"/>
  <c r="BQ219" i="48"/>
  <c r="BP219" i="48"/>
  <c r="BO219" i="48"/>
  <c r="BN219" i="48"/>
  <c r="BM219" i="48"/>
  <c r="BL219" i="48"/>
  <c r="BK219" i="48"/>
  <c r="BJ219" i="48"/>
  <c r="BI219" i="48"/>
  <c r="BH219" i="48"/>
  <c r="BG219" i="48"/>
  <c r="BF219" i="48"/>
  <c r="BE219" i="48"/>
  <c r="BD219" i="48"/>
  <c r="BC219" i="48"/>
  <c r="BB219" i="48"/>
  <c r="BA219" i="48"/>
  <c r="AZ219" i="48"/>
  <c r="AY219" i="48"/>
  <c r="AX219" i="48"/>
  <c r="AW219" i="48"/>
  <c r="AV219" i="48"/>
  <c r="AU219" i="48"/>
  <c r="AT219" i="48"/>
  <c r="AS219" i="48"/>
  <c r="AR219" i="48"/>
  <c r="AQ219" i="48"/>
  <c r="AP219" i="48"/>
  <c r="AO219" i="48"/>
  <c r="AN219" i="48"/>
  <c r="AM219" i="48"/>
  <c r="AL219" i="48"/>
  <c r="AK219" i="48"/>
  <c r="AJ219" i="48"/>
  <c r="AI219" i="48"/>
  <c r="AH219" i="48"/>
  <c r="AG219" i="48"/>
  <c r="AF219" i="48"/>
  <c r="AE219" i="48"/>
  <c r="AD219" i="48"/>
  <c r="AC219" i="48"/>
  <c r="AB219" i="48"/>
  <c r="AA219" i="48"/>
  <c r="Z219" i="48"/>
  <c r="Y219" i="48"/>
  <c r="X219" i="48"/>
  <c r="W219" i="48"/>
  <c r="V219" i="48"/>
  <c r="U219" i="48"/>
  <c r="T219" i="48"/>
  <c r="S219" i="48"/>
  <c r="R219" i="48"/>
  <c r="Q219" i="48"/>
  <c r="P219" i="48"/>
  <c r="O219" i="48"/>
  <c r="N219" i="48"/>
  <c r="M219" i="48"/>
  <c r="L219" i="48"/>
  <c r="K219" i="48"/>
  <c r="J219" i="48"/>
  <c r="I219" i="48"/>
  <c r="H219" i="48"/>
  <c r="G219" i="48"/>
  <c r="F219" i="48"/>
  <c r="E219" i="48"/>
  <c r="D219" i="48"/>
  <c r="C219" i="48"/>
  <c r="B219" i="48"/>
  <c r="A219" i="48"/>
  <c r="CB218" i="48"/>
  <c r="CA218" i="48"/>
  <c r="BZ218" i="48"/>
  <c r="BY218" i="48"/>
  <c r="BX218" i="48"/>
  <c r="BW218" i="48"/>
  <c r="BV218" i="48"/>
  <c r="BU218" i="48"/>
  <c r="BT218" i="48"/>
  <c r="BS218" i="48"/>
  <c r="BR218" i="48"/>
  <c r="BQ218" i="48"/>
  <c r="BP218" i="48"/>
  <c r="BO218" i="48"/>
  <c r="BN218" i="48"/>
  <c r="BM218" i="48"/>
  <c r="BL218" i="48"/>
  <c r="BK218" i="48"/>
  <c r="BJ218" i="48"/>
  <c r="BI218" i="48"/>
  <c r="BH218" i="48"/>
  <c r="BG218" i="48"/>
  <c r="BF218" i="48"/>
  <c r="BE218" i="48"/>
  <c r="BD218" i="48"/>
  <c r="BC218" i="48"/>
  <c r="BB218" i="48"/>
  <c r="BA218" i="48"/>
  <c r="AZ218" i="48"/>
  <c r="AY218" i="48"/>
  <c r="AX218" i="48"/>
  <c r="AW218" i="48"/>
  <c r="AV218" i="48"/>
  <c r="AU218" i="48"/>
  <c r="AT218" i="48"/>
  <c r="AS218" i="48"/>
  <c r="AR218" i="48"/>
  <c r="AQ218" i="48"/>
  <c r="AP218" i="48"/>
  <c r="AO218" i="48"/>
  <c r="AN218" i="48"/>
  <c r="AM218" i="48"/>
  <c r="AL218" i="48"/>
  <c r="AK218" i="48"/>
  <c r="AJ218" i="48"/>
  <c r="AI218" i="48"/>
  <c r="AH218" i="48"/>
  <c r="AG218" i="48"/>
  <c r="AF218" i="48"/>
  <c r="AE218" i="48"/>
  <c r="AD218" i="48"/>
  <c r="AC218" i="48"/>
  <c r="AB218" i="48"/>
  <c r="AA218" i="48"/>
  <c r="Z218" i="48"/>
  <c r="Y218" i="48"/>
  <c r="X218" i="48"/>
  <c r="W218" i="48"/>
  <c r="V218" i="48"/>
  <c r="U218" i="48"/>
  <c r="T218" i="48"/>
  <c r="S218" i="48"/>
  <c r="R218" i="48"/>
  <c r="Q218" i="48"/>
  <c r="P218" i="48"/>
  <c r="O218" i="48"/>
  <c r="N218" i="48"/>
  <c r="M218" i="48"/>
  <c r="L218" i="48"/>
  <c r="K218" i="48"/>
  <c r="J218" i="48"/>
  <c r="I218" i="48"/>
  <c r="H218" i="48"/>
  <c r="G218" i="48"/>
  <c r="F218" i="48"/>
  <c r="E218" i="48"/>
  <c r="D218" i="48"/>
  <c r="C218" i="48"/>
  <c r="B218" i="48"/>
  <c r="A218" i="48"/>
  <c r="CB217" i="48"/>
  <c r="CA217" i="48"/>
  <c r="BZ217" i="48"/>
  <c r="BY217" i="48"/>
  <c r="BX217" i="48"/>
  <c r="BW217" i="48"/>
  <c r="BV217" i="48"/>
  <c r="BU217" i="48"/>
  <c r="BT217" i="48"/>
  <c r="BS217" i="48"/>
  <c r="BR217" i="48"/>
  <c r="BQ217" i="48"/>
  <c r="BP217" i="48"/>
  <c r="BO217" i="48"/>
  <c r="BN217" i="48"/>
  <c r="BM217" i="48"/>
  <c r="BL217" i="48"/>
  <c r="BK217" i="48"/>
  <c r="BJ217" i="48"/>
  <c r="BI217" i="48"/>
  <c r="BH217" i="48"/>
  <c r="BG217" i="48"/>
  <c r="BF217" i="48"/>
  <c r="BE217" i="48"/>
  <c r="BD217" i="48"/>
  <c r="BC217" i="48"/>
  <c r="BB217" i="48"/>
  <c r="BA217" i="48"/>
  <c r="AZ217" i="48"/>
  <c r="AY217" i="48"/>
  <c r="AX217" i="48"/>
  <c r="AW217" i="48"/>
  <c r="AV217" i="48"/>
  <c r="AU217" i="48"/>
  <c r="AT217" i="48"/>
  <c r="AS217" i="48"/>
  <c r="AR217" i="48"/>
  <c r="AQ217" i="48"/>
  <c r="AP217" i="48"/>
  <c r="AO217" i="48"/>
  <c r="AN217" i="48"/>
  <c r="AM217" i="48"/>
  <c r="AL217" i="48"/>
  <c r="AK217" i="48"/>
  <c r="AJ217" i="48"/>
  <c r="AI217" i="48"/>
  <c r="AH217" i="48"/>
  <c r="AG217" i="48"/>
  <c r="AF217" i="48"/>
  <c r="AE217" i="48"/>
  <c r="AD217" i="48"/>
  <c r="AC217" i="48"/>
  <c r="AB217" i="48"/>
  <c r="AA217" i="48"/>
  <c r="Z217" i="48"/>
  <c r="Y217" i="48"/>
  <c r="X217" i="48"/>
  <c r="W217" i="48"/>
  <c r="V217" i="48"/>
  <c r="U217" i="48"/>
  <c r="T217" i="48"/>
  <c r="S217" i="48"/>
  <c r="R217" i="48"/>
  <c r="Q217" i="48"/>
  <c r="P217" i="48"/>
  <c r="O217" i="48"/>
  <c r="N217" i="48"/>
  <c r="M217" i="48"/>
  <c r="L217" i="48"/>
  <c r="K217" i="48"/>
  <c r="J217" i="48"/>
  <c r="I217" i="48"/>
  <c r="H217" i="48"/>
  <c r="G217" i="48"/>
  <c r="F217" i="48"/>
  <c r="E217" i="48"/>
  <c r="D217" i="48"/>
  <c r="C217" i="48"/>
  <c r="B217" i="48"/>
  <c r="A217" i="48"/>
  <c r="CB216" i="48"/>
  <c r="CA216" i="48"/>
  <c r="BZ216" i="48"/>
  <c r="BY216" i="48"/>
  <c r="BX216" i="48"/>
  <c r="BW216" i="48"/>
  <c r="BV216" i="48"/>
  <c r="BU216" i="48"/>
  <c r="BT216" i="48"/>
  <c r="BS216" i="48"/>
  <c r="BR216" i="48"/>
  <c r="BQ216" i="48"/>
  <c r="BP216" i="48"/>
  <c r="BO216" i="48"/>
  <c r="BN216" i="48"/>
  <c r="BM216" i="48"/>
  <c r="BL216" i="48"/>
  <c r="BK216" i="48"/>
  <c r="BJ216" i="48"/>
  <c r="BI216" i="48"/>
  <c r="BH216" i="48"/>
  <c r="BG216" i="48"/>
  <c r="BF216" i="48"/>
  <c r="BE216" i="48"/>
  <c r="BD216" i="48"/>
  <c r="BC216" i="48"/>
  <c r="BB216" i="48"/>
  <c r="BA216" i="48"/>
  <c r="AZ216" i="48"/>
  <c r="AY216" i="48"/>
  <c r="AX216" i="48"/>
  <c r="AW216" i="48"/>
  <c r="AV216" i="48"/>
  <c r="AU216" i="48"/>
  <c r="AT216" i="48"/>
  <c r="AS216" i="48"/>
  <c r="AR216" i="48"/>
  <c r="AQ216" i="48"/>
  <c r="AP216" i="48"/>
  <c r="AO216" i="48"/>
  <c r="AN216" i="48"/>
  <c r="AM216" i="48"/>
  <c r="AL216" i="48"/>
  <c r="AK216" i="48"/>
  <c r="AJ216" i="48"/>
  <c r="AI216" i="48"/>
  <c r="AH216" i="48"/>
  <c r="AG216" i="48"/>
  <c r="AF216" i="48"/>
  <c r="AE216" i="48"/>
  <c r="AD216" i="48"/>
  <c r="AC216" i="48"/>
  <c r="AB216" i="48"/>
  <c r="AA216" i="48"/>
  <c r="Z216" i="48"/>
  <c r="Y216" i="48"/>
  <c r="X216" i="48"/>
  <c r="W216" i="48"/>
  <c r="V216" i="48"/>
  <c r="U216" i="48"/>
  <c r="T216" i="48"/>
  <c r="S216" i="48"/>
  <c r="R216" i="48"/>
  <c r="Q216" i="48"/>
  <c r="P216" i="48"/>
  <c r="O216" i="48"/>
  <c r="N216" i="48"/>
  <c r="M216" i="48"/>
  <c r="L216" i="48"/>
  <c r="K216" i="48"/>
  <c r="J216" i="48"/>
  <c r="I216" i="48"/>
  <c r="H216" i="48"/>
  <c r="G216" i="48"/>
  <c r="F216" i="48"/>
  <c r="E216" i="48"/>
  <c r="D216" i="48"/>
  <c r="C216" i="48"/>
  <c r="B216" i="48"/>
  <c r="A216" i="48"/>
  <c r="CB215" i="48"/>
  <c r="CA215" i="48"/>
  <c r="BZ215" i="48"/>
  <c r="BY215" i="48"/>
  <c r="BX215" i="48"/>
  <c r="BW215" i="48"/>
  <c r="BV215" i="48"/>
  <c r="BU215" i="48"/>
  <c r="BT215" i="48"/>
  <c r="BS215" i="48"/>
  <c r="BR215" i="48"/>
  <c r="BQ215" i="48"/>
  <c r="BP215" i="48"/>
  <c r="BO215" i="48"/>
  <c r="BN215" i="48"/>
  <c r="BM215" i="48"/>
  <c r="BL215" i="48"/>
  <c r="BK215" i="48"/>
  <c r="BJ215" i="48"/>
  <c r="BI215" i="48"/>
  <c r="BH215" i="48"/>
  <c r="BG215" i="48"/>
  <c r="BF215" i="48"/>
  <c r="BE215" i="48"/>
  <c r="BD215" i="48"/>
  <c r="BC215" i="48"/>
  <c r="BB215" i="48"/>
  <c r="BA215" i="48"/>
  <c r="AZ215" i="48"/>
  <c r="AY215" i="48"/>
  <c r="AX215" i="48"/>
  <c r="AW215" i="48"/>
  <c r="AV215" i="48"/>
  <c r="AU215" i="48"/>
  <c r="AT215" i="48"/>
  <c r="AS215" i="48"/>
  <c r="AR215" i="48"/>
  <c r="AQ215" i="48"/>
  <c r="AP215" i="48"/>
  <c r="AO215" i="48"/>
  <c r="AN215" i="48"/>
  <c r="AM215" i="48"/>
  <c r="AL215" i="48"/>
  <c r="AK215" i="48"/>
  <c r="AJ215" i="48"/>
  <c r="AI215" i="48"/>
  <c r="AH215" i="48"/>
  <c r="AG215" i="48"/>
  <c r="AF215" i="48"/>
  <c r="AE215" i="48"/>
  <c r="AD215" i="48"/>
  <c r="AC215" i="48"/>
  <c r="AB215" i="48"/>
  <c r="AA215" i="48"/>
  <c r="Z215" i="48"/>
  <c r="Y215" i="48"/>
  <c r="X215" i="48"/>
  <c r="W215" i="48"/>
  <c r="V215" i="48"/>
  <c r="U215" i="48"/>
  <c r="T215" i="48"/>
  <c r="S215" i="48"/>
  <c r="R215" i="48"/>
  <c r="Q215" i="48"/>
  <c r="P215" i="48"/>
  <c r="O215" i="48"/>
  <c r="N215" i="48"/>
  <c r="M215" i="48"/>
  <c r="L215" i="48"/>
  <c r="K215" i="48"/>
  <c r="J215" i="48"/>
  <c r="I215" i="48"/>
  <c r="H215" i="48"/>
  <c r="G215" i="48"/>
  <c r="F215" i="48"/>
  <c r="E215" i="48"/>
  <c r="D215" i="48"/>
  <c r="C215" i="48"/>
  <c r="B215" i="48"/>
  <c r="A215" i="48"/>
  <c r="CB214" i="48"/>
  <c r="CA214" i="48"/>
  <c r="BZ214" i="48"/>
  <c r="BY214" i="48"/>
  <c r="BX214" i="48"/>
  <c r="BW214" i="48"/>
  <c r="BV214" i="48"/>
  <c r="BU214" i="48"/>
  <c r="BT214" i="48"/>
  <c r="BS214" i="48"/>
  <c r="BR214" i="48"/>
  <c r="BQ214" i="48"/>
  <c r="BP214" i="48"/>
  <c r="BO214" i="48"/>
  <c r="BN214" i="48"/>
  <c r="BM214" i="48"/>
  <c r="BL214" i="48"/>
  <c r="BK214" i="48"/>
  <c r="BJ214" i="48"/>
  <c r="BI214" i="48"/>
  <c r="BH214" i="48"/>
  <c r="BG214" i="48"/>
  <c r="BF214" i="48"/>
  <c r="BE214" i="48"/>
  <c r="BD214" i="48"/>
  <c r="BC214" i="48"/>
  <c r="BB214" i="48"/>
  <c r="BA214" i="48"/>
  <c r="AZ214" i="48"/>
  <c r="AY214" i="48"/>
  <c r="AX214" i="48"/>
  <c r="AW214" i="48"/>
  <c r="AV214" i="48"/>
  <c r="AU214" i="48"/>
  <c r="AT214" i="48"/>
  <c r="AS214" i="48"/>
  <c r="AR214" i="48"/>
  <c r="AQ214" i="48"/>
  <c r="AP214" i="48"/>
  <c r="AO214" i="48"/>
  <c r="AN214" i="48"/>
  <c r="AM214" i="48"/>
  <c r="AL214" i="48"/>
  <c r="AK214" i="48"/>
  <c r="AJ214" i="48"/>
  <c r="AI214" i="48"/>
  <c r="AH214" i="48"/>
  <c r="AG214" i="48"/>
  <c r="AF214" i="48"/>
  <c r="AE214" i="48"/>
  <c r="AD214" i="48"/>
  <c r="AC214" i="48"/>
  <c r="AB214" i="48"/>
  <c r="AA214" i="48"/>
  <c r="Z214" i="48"/>
  <c r="Y214" i="48"/>
  <c r="X214" i="48"/>
  <c r="W214" i="48"/>
  <c r="V214" i="48"/>
  <c r="U214" i="48"/>
  <c r="T214" i="48"/>
  <c r="S214" i="48"/>
  <c r="R214" i="48"/>
  <c r="Q214" i="48"/>
  <c r="P214" i="48"/>
  <c r="O214" i="48"/>
  <c r="N214" i="48"/>
  <c r="M214" i="48"/>
  <c r="L214" i="48"/>
  <c r="K214" i="48"/>
  <c r="J214" i="48"/>
  <c r="I214" i="48"/>
  <c r="H214" i="48"/>
  <c r="G214" i="48"/>
  <c r="F214" i="48"/>
  <c r="E214" i="48"/>
  <c r="D214" i="48"/>
  <c r="C214" i="48"/>
  <c r="B214" i="48"/>
  <c r="A214" i="48"/>
  <c r="CB213" i="48"/>
  <c r="CA213" i="48"/>
  <c r="BZ213" i="48"/>
  <c r="BY213" i="48"/>
  <c r="BX213" i="48"/>
  <c r="BW213" i="48"/>
  <c r="BV213" i="48"/>
  <c r="BU213" i="48"/>
  <c r="BT213" i="48"/>
  <c r="BS213" i="48"/>
  <c r="BR213" i="48"/>
  <c r="BQ213" i="48"/>
  <c r="BP213" i="48"/>
  <c r="BO213" i="48"/>
  <c r="BN213" i="48"/>
  <c r="BM213" i="48"/>
  <c r="BL213" i="48"/>
  <c r="BK213" i="48"/>
  <c r="BJ213" i="48"/>
  <c r="BI213" i="48"/>
  <c r="BH213" i="48"/>
  <c r="BG213" i="48"/>
  <c r="BF213" i="48"/>
  <c r="BE213" i="48"/>
  <c r="BD213" i="48"/>
  <c r="BC213" i="48"/>
  <c r="BB213" i="48"/>
  <c r="BA213" i="48"/>
  <c r="AZ213" i="48"/>
  <c r="AY213" i="48"/>
  <c r="AX213" i="48"/>
  <c r="AW213" i="48"/>
  <c r="AV213" i="48"/>
  <c r="AU213" i="48"/>
  <c r="AT213" i="48"/>
  <c r="AS213" i="48"/>
  <c r="AR213" i="48"/>
  <c r="AQ213" i="48"/>
  <c r="AP213" i="48"/>
  <c r="AO213" i="48"/>
  <c r="AN213" i="48"/>
  <c r="AM213" i="48"/>
  <c r="AL213" i="48"/>
  <c r="AK213" i="48"/>
  <c r="AJ213" i="48"/>
  <c r="AI213" i="48"/>
  <c r="AH213" i="48"/>
  <c r="AG213" i="48"/>
  <c r="AF213" i="48"/>
  <c r="AE213" i="48"/>
  <c r="AD213" i="48"/>
  <c r="AC213" i="48"/>
  <c r="AB213" i="48"/>
  <c r="AA213" i="48"/>
  <c r="Z213" i="48"/>
  <c r="Y213" i="48"/>
  <c r="X213" i="48"/>
  <c r="W213" i="48"/>
  <c r="V213" i="48"/>
  <c r="U213" i="48"/>
  <c r="T213" i="48"/>
  <c r="S213" i="48"/>
  <c r="R213" i="48"/>
  <c r="Q213" i="48"/>
  <c r="P213" i="48"/>
  <c r="O213" i="48"/>
  <c r="N213" i="48"/>
  <c r="M213" i="48"/>
  <c r="L213" i="48"/>
  <c r="K213" i="48"/>
  <c r="J213" i="48"/>
  <c r="I213" i="48"/>
  <c r="H213" i="48"/>
  <c r="G213" i="48"/>
  <c r="F213" i="48"/>
  <c r="E213" i="48"/>
  <c r="D213" i="48"/>
  <c r="C213" i="48"/>
  <c r="B213" i="48"/>
  <c r="A213" i="48"/>
  <c r="CB212" i="48"/>
  <c r="CA212" i="48"/>
  <c r="BZ212" i="48"/>
  <c r="BY212" i="48"/>
  <c r="BX212" i="48"/>
  <c r="BW212" i="48"/>
  <c r="BV212" i="48"/>
  <c r="BU212" i="48"/>
  <c r="BT212" i="48"/>
  <c r="BS212" i="48"/>
  <c r="BR212" i="48"/>
  <c r="BQ212" i="48"/>
  <c r="BP212" i="48"/>
  <c r="BO212" i="48"/>
  <c r="BN212" i="48"/>
  <c r="BM212" i="48"/>
  <c r="BL212" i="48"/>
  <c r="BK212" i="48"/>
  <c r="BJ212" i="48"/>
  <c r="BI212" i="48"/>
  <c r="BH212" i="48"/>
  <c r="BG212" i="48"/>
  <c r="BF212" i="48"/>
  <c r="BE212" i="48"/>
  <c r="BD212" i="48"/>
  <c r="BC212" i="48"/>
  <c r="BB212" i="48"/>
  <c r="BA212" i="48"/>
  <c r="AZ212" i="48"/>
  <c r="AY212" i="48"/>
  <c r="AX212" i="48"/>
  <c r="AW212" i="48"/>
  <c r="AV212" i="48"/>
  <c r="AU212" i="48"/>
  <c r="AT212" i="48"/>
  <c r="AS212" i="48"/>
  <c r="AR212" i="48"/>
  <c r="AQ212" i="48"/>
  <c r="AP212" i="48"/>
  <c r="AO212" i="48"/>
  <c r="AN212" i="48"/>
  <c r="AM212" i="48"/>
  <c r="AL212" i="48"/>
  <c r="AK212" i="48"/>
  <c r="AJ212" i="48"/>
  <c r="AI212" i="48"/>
  <c r="AH212" i="48"/>
  <c r="AG212" i="48"/>
  <c r="AF212" i="48"/>
  <c r="AE212" i="48"/>
  <c r="AD212" i="48"/>
  <c r="AC212" i="48"/>
  <c r="AB212" i="48"/>
  <c r="AA212" i="48"/>
  <c r="Z212" i="48"/>
  <c r="Y212" i="48"/>
  <c r="X212" i="48"/>
  <c r="W212" i="48"/>
  <c r="V212" i="48"/>
  <c r="U212" i="48"/>
  <c r="T212" i="48"/>
  <c r="S212" i="48"/>
  <c r="R212" i="48"/>
  <c r="Q212" i="48"/>
  <c r="P212" i="48"/>
  <c r="O212" i="48"/>
  <c r="N212" i="48"/>
  <c r="M212" i="48"/>
  <c r="L212" i="48"/>
  <c r="K212" i="48"/>
  <c r="J212" i="48"/>
  <c r="I212" i="48"/>
  <c r="H212" i="48"/>
  <c r="G212" i="48"/>
  <c r="F212" i="48"/>
  <c r="E212" i="48"/>
  <c r="D212" i="48"/>
  <c r="C212" i="48"/>
  <c r="B212" i="48"/>
  <c r="A212" i="48"/>
  <c r="CB211" i="48"/>
  <c r="CA211" i="48"/>
  <c r="BZ211" i="48"/>
  <c r="BY211" i="48"/>
  <c r="BX211" i="48"/>
  <c r="BW211" i="48"/>
  <c r="BV211" i="48"/>
  <c r="BU211" i="48"/>
  <c r="BT211" i="48"/>
  <c r="BS211" i="48"/>
  <c r="BR211" i="48"/>
  <c r="BQ211" i="48"/>
  <c r="BP211" i="48"/>
  <c r="BO211" i="48"/>
  <c r="BN211" i="48"/>
  <c r="BM211" i="48"/>
  <c r="BL211" i="48"/>
  <c r="BK211" i="48"/>
  <c r="BJ211" i="48"/>
  <c r="BI211" i="48"/>
  <c r="BH211" i="48"/>
  <c r="BG211" i="48"/>
  <c r="BF211" i="48"/>
  <c r="BE211" i="48"/>
  <c r="BD211" i="48"/>
  <c r="BC211" i="48"/>
  <c r="BB211" i="48"/>
  <c r="BA211" i="48"/>
  <c r="AZ211" i="48"/>
  <c r="AY211" i="48"/>
  <c r="AX211" i="48"/>
  <c r="AW211" i="48"/>
  <c r="AV211" i="48"/>
  <c r="AU211" i="48"/>
  <c r="AT211" i="48"/>
  <c r="AS211" i="48"/>
  <c r="AR211" i="48"/>
  <c r="AQ211" i="48"/>
  <c r="AP211" i="48"/>
  <c r="AO211" i="48"/>
  <c r="AN211" i="48"/>
  <c r="AM211" i="48"/>
  <c r="AL211" i="48"/>
  <c r="AK211" i="48"/>
  <c r="AJ211" i="48"/>
  <c r="AI211" i="48"/>
  <c r="AH211" i="48"/>
  <c r="AG211" i="48"/>
  <c r="AF211" i="48"/>
  <c r="AE211" i="48"/>
  <c r="AD211" i="48"/>
  <c r="AC211" i="48"/>
  <c r="AB211" i="48"/>
  <c r="AA211" i="48"/>
  <c r="Z211" i="48"/>
  <c r="Y211" i="48"/>
  <c r="X211" i="48"/>
  <c r="W211" i="48"/>
  <c r="V211" i="48"/>
  <c r="U211" i="48"/>
  <c r="T211" i="48"/>
  <c r="S211" i="48"/>
  <c r="R211" i="48"/>
  <c r="Q211" i="48"/>
  <c r="P211" i="48"/>
  <c r="O211" i="48"/>
  <c r="N211" i="48"/>
  <c r="M211" i="48"/>
  <c r="L211" i="48"/>
  <c r="K211" i="48"/>
  <c r="J211" i="48"/>
  <c r="I211" i="48"/>
  <c r="H211" i="48"/>
  <c r="G211" i="48"/>
  <c r="F211" i="48"/>
  <c r="E211" i="48"/>
  <c r="D211" i="48"/>
  <c r="C211" i="48"/>
  <c r="B211" i="48"/>
  <c r="A211" i="48"/>
  <c r="CB210" i="48"/>
  <c r="CA210" i="48"/>
  <c r="BZ210" i="48"/>
  <c r="BY210" i="48"/>
  <c r="BX210" i="48"/>
  <c r="BW210" i="48"/>
  <c r="BV210" i="48"/>
  <c r="BU210" i="48"/>
  <c r="BT210" i="48"/>
  <c r="BS210" i="48"/>
  <c r="BR210" i="48"/>
  <c r="BQ210" i="48"/>
  <c r="BP210" i="48"/>
  <c r="BO210" i="48"/>
  <c r="BN210" i="48"/>
  <c r="BM210" i="48"/>
  <c r="BL210" i="48"/>
  <c r="BK210" i="48"/>
  <c r="BJ210" i="48"/>
  <c r="BI210" i="48"/>
  <c r="BH210" i="48"/>
  <c r="BG210" i="48"/>
  <c r="BF210" i="48"/>
  <c r="BE210" i="48"/>
  <c r="BD210" i="48"/>
  <c r="BC210" i="48"/>
  <c r="BB210" i="48"/>
  <c r="BA210" i="48"/>
  <c r="AZ210" i="48"/>
  <c r="AY210" i="48"/>
  <c r="AX210" i="48"/>
  <c r="AW210" i="48"/>
  <c r="AV210" i="48"/>
  <c r="AU210" i="48"/>
  <c r="AT210" i="48"/>
  <c r="AS210" i="48"/>
  <c r="AR210" i="48"/>
  <c r="AQ210" i="48"/>
  <c r="AP210" i="48"/>
  <c r="AO210" i="48"/>
  <c r="AN210" i="48"/>
  <c r="AM210" i="48"/>
  <c r="AL210" i="48"/>
  <c r="AK210" i="48"/>
  <c r="AJ210" i="48"/>
  <c r="AI210" i="48"/>
  <c r="AH210" i="48"/>
  <c r="AG210" i="48"/>
  <c r="AF210" i="48"/>
  <c r="AE210" i="48"/>
  <c r="AD210" i="48"/>
  <c r="AC210" i="48"/>
  <c r="AB210" i="48"/>
  <c r="AA210" i="48"/>
  <c r="Z210" i="48"/>
  <c r="Y210" i="48"/>
  <c r="X210" i="48"/>
  <c r="W210" i="48"/>
  <c r="V210" i="48"/>
  <c r="U210" i="48"/>
  <c r="T210" i="48"/>
  <c r="S210" i="48"/>
  <c r="R210" i="48"/>
  <c r="Q210" i="48"/>
  <c r="P210" i="48"/>
  <c r="O210" i="48"/>
  <c r="N210" i="48"/>
  <c r="M210" i="48"/>
  <c r="L210" i="48"/>
  <c r="K210" i="48"/>
  <c r="J210" i="48"/>
  <c r="I210" i="48"/>
  <c r="H210" i="48"/>
  <c r="G210" i="48"/>
  <c r="F210" i="48"/>
  <c r="E210" i="48"/>
  <c r="D210" i="48"/>
  <c r="C210" i="48"/>
  <c r="B210" i="48"/>
  <c r="A210" i="48"/>
  <c r="CB209" i="48"/>
  <c r="CA209" i="48"/>
  <c r="BZ209" i="48"/>
  <c r="BY209" i="48"/>
  <c r="BX209" i="48"/>
  <c r="BW209" i="48"/>
  <c r="BV209" i="48"/>
  <c r="BU209" i="48"/>
  <c r="BT209" i="48"/>
  <c r="BS209" i="48"/>
  <c r="BR209" i="48"/>
  <c r="BQ209" i="48"/>
  <c r="BP209" i="48"/>
  <c r="BO209" i="48"/>
  <c r="BN209" i="48"/>
  <c r="BM209" i="48"/>
  <c r="BL209" i="48"/>
  <c r="BK209" i="48"/>
  <c r="BJ209" i="48"/>
  <c r="BI209" i="48"/>
  <c r="BH209" i="48"/>
  <c r="BG209" i="48"/>
  <c r="BF209" i="48"/>
  <c r="BE209" i="48"/>
  <c r="BD209" i="48"/>
  <c r="BC209" i="48"/>
  <c r="BB209" i="48"/>
  <c r="BA209" i="48"/>
  <c r="AZ209" i="48"/>
  <c r="AY209" i="48"/>
  <c r="AX209" i="48"/>
  <c r="AW209" i="48"/>
  <c r="AV209" i="48"/>
  <c r="AU209" i="48"/>
  <c r="AT209" i="48"/>
  <c r="AS209" i="48"/>
  <c r="AR209" i="48"/>
  <c r="AQ209" i="48"/>
  <c r="AP209" i="48"/>
  <c r="AO209" i="48"/>
  <c r="AN209" i="48"/>
  <c r="AM209" i="48"/>
  <c r="AL209" i="48"/>
  <c r="AK209" i="48"/>
  <c r="AJ209" i="48"/>
  <c r="AI209" i="48"/>
  <c r="AH209" i="48"/>
  <c r="AG209" i="48"/>
  <c r="AF209" i="48"/>
  <c r="AE209" i="48"/>
  <c r="AD209" i="48"/>
  <c r="AC209" i="48"/>
  <c r="AB209" i="48"/>
  <c r="AA209" i="48"/>
  <c r="Z209" i="48"/>
  <c r="Y209" i="48"/>
  <c r="X209" i="48"/>
  <c r="W209" i="48"/>
  <c r="V209" i="48"/>
  <c r="U209" i="48"/>
  <c r="T209" i="48"/>
  <c r="S209" i="48"/>
  <c r="R209" i="48"/>
  <c r="Q209" i="48"/>
  <c r="P209" i="48"/>
  <c r="O209" i="48"/>
  <c r="N209" i="48"/>
  <c r="M209" i="48"/>
  <c r="L209" i="48"/>
  <c r="K209" i="48"/>
  <c r="J209" i="48"/>
  <c r="I209" i="48"/>
  <c r="H209" i="48"/>
  <c r="G209" i="48"/>
  <c r="F209" i="48"/>
  <c r="E209" i="48"/>
  <c r="D209" i="48"/>
  <c r="C209" i="48"/>
  <c r="B209" i="48"/>
  <c r="A209" i="48"/>
  <c r="CB208" i="48"/>
  <c r="CA208" i="48"/>
  <c r="BZ208" i="48"/>
  <c r="BY208" i="48"/>
  <c r="BX208" i="48"/>
  <c r="BW208" i="48"/>
  <c r="BV208" i="48"/>
  <c r="BU208" i="48"/>
  <c r="BT208" i="48"/>
  <c r="BS208" i="48"/>
  <c r="BR208" i="48"/>
  <c r="BQ208" i="48"/>
  <c r="BP208" i="48"/>
  <c r="BO208" i="48"/>
  <c r="BN208" i="48"/>
  <c r="BM208" i="48"/>
  <c r="BL208" i="48"/>
  <c r="BK208" i="48"/>
  <c r="BJ208" i="48"/>
  <c r="BI208" i="48"/>
  <c r="BH208" i="48"/>
  <c r="BG208" i="48"/>
  <c r="BF208" i="48"/>
  <c r="BE208" i="48"/>
  <c r="BD208" i="48"/>
  <c r="BC208" i="48"/>
  <c r="BB208" i="48"/>
  <c r="BA208" i="48"/>
  <c r="AZ208" i="48"/>
  <c r="AY208" i="48"/>
  <c r="AX208" i="48"/>
  <c r="AW208" i="48"/>
  <c r="AV208" i="48"/>
  <c r="AU208" i="48"/>
  <c r="AT208" i="48"/>
  <c r="AS208" i="48"/>
  <c r="AR208" i="48"/>
  <c r="AQ208" i="48"/>
  <c r="AP208" i="48"/>
  <c r="AO208" i="48"/>
  <c r="AN208" i="48"/>
  <c r="AM208" i="48"/>
  <c r="AL208" i="48"/>
  <c r="AK208" i="48"/>
  <c r="AJ208" i="48"/>
  <c r="AI208" i="48"/>
  <c r="AH208" i="48"/>
  <c r="AG208" i="48"/>
  <c r="AF208" i="48"/>
  <c r="AE208" i="48"/>
  <c r="AD208" i="48"/>
  <c r="AC208" i="48"/>
  <c r="AB208" i="48"/>
  <c r="AA208" i="48"/>
  <c r="Z208" i="48"/>
  <c r="Y208" i="48"/>
  <c r="X208" i="48"/>
  <c r="W208" i="48"/>
  <c r="V208" i="48"/>
  <c r="U208" i="48"/>
  <c r="T208" i="48"/>
  <c r="S208" i="48"/>
  <c r="R208" i="48"/>
  <c r="Q208" i="48"/>
  <c r="P208" i="48"/>
  <c r="O208" i="48"/>
  <c r="N208" i="48"/>
  <c r="M208" i="48"/>
  <c r="L208" i="48"/>
  <c r="K208" i="48"/>
  <c r="J208" i="48"/>
  <c r="I208" i="48"/>
  <c r="H208" i="48"/>
  <c r="G208" i="48"/>
  <c r="F208" i="48"/>
  <c r="E208" i="48"/>
  <c r="D208" i="48"/>
  <c r="C208" i="48"/>
  <c r="B208" i="48"/>
  <c r="A208" i="48"/>
  <c r="CB207" i="48"/>
  <c r="CA207" i="48"/>
  <c r="BZ207" i="48"/>
  <c r="BY207" i="48"/>
  <c r="BX207" i="48"/>
  <c r="BW207" i="48"/>
  <c r="BV207" i="48"/>
  <c r="BU207" i="48"/>
  <c r="BT207" i="48"/>
  <c r="BS207" i="48"/>
  <c r="BR207" i="48"/>
  <c r="BQ207" i="48"/>
  <c r="BP207" i="48"/>
  <c r="BO207" i="48"/>
  <c r="BN207" i="48"/>
  <c r="BM207" i="48"/>
  <c r="BL207" i="48"/>
  <c r="BK207" i="48"/>
  <c r="BJ207" i="48"/>
  <c r="BI207" i="48"/>
  <c r="BH207" i="48"/>
  <c r="BG207" i="48"/>
  <c r="BF207" i="48"/>
  <c r="BE207" i="48"/>
  <c r="BD207" i="48"/>
  <c r="BC207" i="48"/>
  <c r="BB207" i="48"/>
  <c r="BA207" i="48"/>
  <c r="AZ207" i="48"/>
  <c r="AY207" i="48"/>
  <c r="AX207" i="48"/>
  <c r="AW207" i="48"/>
  <c r="AV207" i="48"/>
  <c r="AU207" i="48"/>
  <c r="AT207" i="48"/>
  <c r="AS207" i="48"/>
  <c r="AR207" i="48"/>
  <c r="AQ207" i="48"/>
  <c r="AP207" i="48"/>
  <c r="AO207" i="48"/>
  <c r="AN207" i="48"/>
  <c r="AM207" i="48"/>
  <c r="AL207" i="48"/>
  <c r="AK207" i="48"/>
  <c r="AJ207" i="48"/>
  <c r="AI207" i="48"/>
  <c r="AH207" i="48"/>
  <c r="AG207" i="48"/>
  <c r="AF207" i="48"/>
  <c r="AE207" i="48"/>
  <c r="AD207" i="48"/>
  <c r="AC207" i="48"/>
  <c r="AB207" i="48"/>
  <c r="AA207" i="48"/>
  <c r="Z207" i="48"/>
  <c r="Y207" i="48"/>
  <c r="X207" i="48"/>
  <c r="W207" i="48"/>
  <c r="V207" i="48"/>
  <c r="U207" i="48"/>
  <c r="T207" i="48"/>
  <c r="S207" i="48"/>
  <c r="R207" i="48"/>
  <c r="Q207" i="48"/>
  <c r="P207" i="48"/>
  <c r="O207" i="48"/>
  <c r="N207" i="48"/>
  <c r="M207" i="48"/>
  <c r="L207" i="48"/>
  <c r="K207" i="48"/>
  <c r="J207" i="48"/>
  <c r="I207" i="48"/>
  <c r="H207" i="48"/>
  <c r="G207" i="48"/>
  <c r="F207" i="48"/>
  <c r="E207" i="48"/>
  <c r="D207" i="48"/>
  <c r="C207" i="48"/>
  <c r="B207" i="48"/>
  <c r="A207" i="48"/>
  <c r="CB206" i="48"/>
  <c r="CA206" i="48"/>
  <c r="BZ206" i="48"/>
  <c r="BY206" i="48"/>
  <c r="BX206" i="48"/>
  <c r="BW206" i="48"/>
  <c r="BV206" i="48"/>
  <c r="BU206" i="48"/>
  <c r="BT206" i="48"/>
  <c r="BS206" i="48"/>
  <c r="BR206" i="48"/>
  <c r="BQ206" i="48"/>
  <c r="BP206" i="48"/>
  <c r="BO206" i="48"/>
  <c r="BN206" i="48"/>
  <c r="BM206" i="48"/>
  <c r="BL206" i="48"/>
  <c r="BK206" i="48"/>
  <c r="BJ206" i="48"/>
  <c r="BI206" i="48"/>
  <c r="BH206" i="48"/>
  <c r="BG206" i="48"/>
  <c r="BF206" i="48"/>
  <c r="BE206" i="48"/>
  <c r="BD206" i="48"/>
  <c r="BC206" i="48"/>
  <c r="BB206" i="48"/>
  <c r="BA206" i="48"/>
  <c r="AZ206" i="48"/>
  <c r="AY206" i="48"/>
  <c r="AX206" i="48"/>
  <c r="AW206" i="48"/>
  <c r="AV206" i="48"/>
  <c r="AU206" i="48"/>
  <c r="AT206" i="48"/>
  <c r="AS206" i="48"/>
  <c r="AR206" i="48"/>
  <c r="AQ206" i="48"/>
  <c r="AP206" i="48"/>
  <c r="AO206" i="48"/>
  <c r="AN206" i="48"/>
  <c r="AM206" i="48"/>
  <c r="AL206" i="48"/>
  <c r="AK206" i="48"/>
  <c r="AJ206" i="48"/>
  <c r="AI206" i="48"/>
  <c r="AH206" i="48"/>
  <c r="AG206" i="48"/>
  <c r="AF206" i="48"/>
  <c r="AE206" i="48"/>
  <c r="AD206" i="48"/>
  <c r="AC206" i="48"/>
  <c r="AB206" i="48"/>
  <c r="AA206" i="48"/>
  <c r="Z206" i="48"/>
  <c r="Y206" i="48"/>
  <c r="X206" i="48"/>
  <c r="W206" i="48"/>
  <c r="V206" i="48"/>
  <c r="U206" i="48"/>
  <c r="T206" i="48"/>
  <c r="S206" i="48"/>
  <c r="R206" i="48"/>
  <c r="Q206" i="48"/>
  <c r="P206" i="48"/>
  <c r="O206" i="48"/>
  <c r="N206" i="48"/>
  <c r="M206" i="48"/>
  <c r="L206" i="48"/>
  <c r="K206" i="48"/>
  <c r="J206" i="48"/>
  <c r="I206" i="48"/>
  <c r="H206" i="48"/>
  <c r="G206" i="48"/>
  <c r="F206" i="48"/>
  <c r="E206" i="48"/>
  <c r="D206" i="48"/>
  <c r="C206" i="48"/>
  <c r="B206" i="48"/>
  <c r="A206" i="48"/>
  <c r="CB205" i="48"/>
  <c r="CA205" i="48"/>
  <c r="BZ205" i="48"/>
  <c r="BY205" i="48"/>
  <c r="BX205" i="48"/>
  <c r="BW205" i="48"/>
  <c r="BV205" i="48"/>
  <c r="BU205" i="48"/>
  <c r="BT205" i="48"/>
  <c r="BS205" i="48"/>
  <c r="BR205" i="48"/>
  <c r="BQ205" i="48"/>
  <c r="BP205" i="48"/>
  <c r="BO205" i="48"/>
  <c r="BN205" i="48"/>
  <c r="BM205" i="48"/>
  <c r="BL205" i="48"/>
  <c r="BK205" i="48"/>
  <c r="BJ205" i="48"/>
  <c r="BI205" i="48"/>
  <c r="BH205" i="48"/>
  <c r="BG205" i="48"/>
  <c r="BF205" i="48"/>
  <c r="BE205" i="48"/>
  <c r="BD205" i="48"/>
  <c r="BC205" i="48"/>
  <c r="BB205" i="48"/>
  <c r="BA205" i="48"/>
  <c r="AZ205" i="48"/>
  <c r="AY205" i="48"/>
  <c r="AX205" i="48"/>
  <c r="AW205" i="48"/>
  <c r="AV205" i="48"/>
  <c r="AU205" i="48"/>
  <c r="AT205" i="48"/>
  <c r="AS205" i="48"/>
  <c r="AR205" i="48"/>
  <c r="AQ205" i="48"/>
  <c r="AP205" i="48"/>
  <c r="AO205" i="48"/>
  <c r="AN205" i="48"/>
  <c r="AM205" i="48"/>
  <c r="AL205" i="48"/>
  <c r="AK205" i="48"/>
  <c r="AJ205" i="48"/>
  <c r="AI205" i="48"/>
  <c r="AH205" i="48"/>
  <c r="AG205" i="48"/>
  <c r="AF205" i="48"/>
  <c r="AE205" i="48"/>
  <c r="AD205" i="48"/>
  <c r="AC205" i="48"/>
  <c r="AB205" i="48"/>
  <c r="AA205" i="48"/>
  <c r="Z205" i="48"/>
  <c r="Y205" i="48"/>
  <c r="X205" i="48"/>
  <c r="W205" i="48"/>
  <c r="V205" i="48"/>
  <c r="U205" i="48"/>
  <c r="T205" i="48"/>
  <c r="S205" i="48"/>
  <c r="R205" i="48"/>
  <c r="Q205" i="48"/>
  <c r="P205" i="48"/>
  <c r="O205" i="48"/>
  <c r="N205" i="48"/>
  <c r="M205" i="48"/>
  <c r="L205" i="48"/>
  <c r="K205" i="48"/>
  <c r="J205" i="48"/>
  <c r="I205" i="48"/>
  <c r="H205" i="48"/>
  <c r="G205" i="48"/>
  <c r="F205" i="48"/>
  <c r="E205" i="48"/>
  <c r="D205" i="48"/>
  <c r="C205" i="48"/>
  <c r="B205" i="48"/>
  <c r="A205" i="48"/>
  <c r="CB204" i="48"/>
  <c r="CA204" i="48"/>
  <c r="BZ204" i="48"/>
  <c r="BY204" i="48"/>
  <c r="BX204" i="48"/>
  <c r="BW204" i="48"/>
  <c r="BV204" i="48"/>
  <c r="BU204" i="48"/>
  <c r="BT204" i="48"/>
  <c r="BS204" i="48"/>
  <c r="BR204" i="48"/>
  <c r="BQ204" i="48"/>
  <c r="BP204" i="48"/>
  <c r="BO204" i="48"/>
  <c r="BN204" i="48"/>
  <c r="BM204" i="48"/>
  <c r="BL204" i="48"/>
  <c r="BK204" i="48"/>
  <c r="BJ204" i="48"/>
  <c r="BI204" i="48"/>
  <c r="BH204" i="48"/>
  <c r="BG204" i="48"/>
  <c r="BF204" i="48"/>
  <c r="BE204" i="48"/>
  <c r="BD204" i="48"/>
  <c r="BC204" i="48"/>
  <c r="BB204" i="48"/>
  <c r="BA204" i="48"/>
  <c r="AZ204" i="48"/>
  <c r="AY204" i="48"/>
  <c r="AX204" i="48"/>
  <c r="AW204" i="48"/>
  <c r="AV204" i="48"/>
  <c r="AU204" i="48"/>
  <c r="AT204" i="48"/>
  <c r="AS204" i="48"/>
  <c r="AR204" i="48"/>
  <c r="AQ204" i="48"/>
  <c r="AP204" i="48"/>
  <c r="AO204" i="48"/>
  <c r="AN204" i="48"/>
  <c r="AM204" i="48"/>
  <c r="AL204" i="48"/>
  <c r="AK204" i="48"/>
  <c r="AJ204" i="48"/>
  <c r="AI204" i="48"/>
  <c r="AH204" i="48"/>
  <c r="AG204" i="48"/>
  <c r="AF204" i="48"/>
  <c r="AE204" i="48"/>
  <c r="AD204" i="48"/>
  <c r="AC204" i="48"/>
  <c r="AB204" i="48"/>
  <c r="AA204" i="48"/>
  <c r="Z204" i="48"/>
  <c r="Y204" i="48"/>
  <c r="X204" i="48"/>
  <c r="W204" i="48"/>
  <c r="V204" i="48"/>
  <c r="U204" i="48"/>
  <c r="T204" i="48"/>
  <c r="S204" i="48"/>
  <c r="R204" i="48"/>
  <c r="Q204" i="48"/>
  <c r="P204" i="48"/>
  <c r="O204" i="48"/>
  <c r="N204" i="48"/>
  <c r="M204" i="48"/>
  <c r="L204" i="48"/>
  <c r="K204" i="48"/>
  <c r="J204" i="48"/>
  <c r="I204" i="48"/>
  <c r="H204" i="48"/>
  <c r="G204" i="48"/>
  <c r="F204" i="48"/>
  <c r="E204" i="48"/>
  <c r="D204" i="48"/>
  <c r="C204" i="48"/>
  <c r="B204" i="48"/>
  <c r="A204" i="48"/>
  <c r="CB203" i="48"/>
  <c r="CA203" i="48"/>
  <c r="BZ203" i="48"/>
  <c r="BY203" i="48"/>
  <c r="BX203" i="48"/>
  <c r="BW203" i="48"/>
  <c r="BV203" i="48"/>
  <c r="BU203" i="48"/>
  <c r="BT203" i="48"/>
  <c r="BS203" i="48"/>
  <c r="BR203" i="48"/>
  <c r="BQ203" i="48"/>
  <c r="BP203" i="48"/>
  <c r="BO203" i="48"/>
  <c r="BN203" i="48"/>
  <c r="BM203" i="48"/>
  <c r="BL203" i="48"/>
  <c r="BK203" i="48"/>
  <c r="BJ203" i="48"/>
  <c r="BI203" i="48"/>
  <c r="BH203" i="48"/>
  <c r="BG203" i="48"/>
  <c r="BF203" i="48"/>
  <c r="BE203" i="48"/>
  <c r="BD203" i="48"/>
  <c r="BC203" i="48"/>
  <c r="BB203" i="48"/>
  <c r="BA203" i="48"/>
  <c r="AZ203" i="48"/>
  <c r="AY203" i="48"/>
  <c r="AX203" i="48"/>
  <c r="AW203" i="48"/>
  <c r="AV203" i="48"/>
  <c r="AU203" i="48"/>
  <c r="AT203" i="48"/>
  <c r="AS203" i="48"/>
  <c r="AR203" i="48"/>
  <c r="AQ203" i="48"/>
  <c r="AP203" i="48"/>
  <c r="AO203" i="48"/>
  <c r="AN203" i="48"/>
  <c r="AM203" i="48"/>
  <c r="AL203" i="48"/>
  <c r="AK203" i="48"/>
  <c r="AJ203" i="48"/>
  <c r="AI203" i="48"/>
  <c r="AH203" i="48"/>
  <c r="AG203" i="48"/>
  <c r="AF203" i="48"/>
  <c r="AE203" i="48"/>
  <c r="AD203" i="48"/>
  <c r="AC203" i="48"/>
  <c r="AB203" i="48"/>
  <c r="AA203" i="48"/>
  <c r="Z203" i="48"/>
  <c r="Y203" i="48"/>
  <c r="X203" i="48"/>
  <c r="W203" i="48"/>
  <c r="V203" i="48"/>
  <c r="U203" i="48"/>
  <c r="T203" i="48"/>
  <c r="S203" i="48"/>
  <c r="R203" i="48"/>
  <c r="Q203" i="48"/>
  <c r="P203" i="48"/>
  <c r="O203" i="48"/>
  <c r="N203" i="48"/>
  <c r="M203" i="48"/>
  <c r="L203" i="48"/>
  <c r="K203" i="48"/>
  <c r="J203" i="48"/>
  <c r="I203" i="48"/>
  <c r="H203" i="48"/>
  <c r="G203" i="48"/>
  <c r="F203" i="48"/>
  <c r="E203" i="48"/>
  <c r="D203" i="48"/>
  <c r="C203" i="48"/>
  <c r="B203" i="48"/>
  <c r="A203" i="48"/>
  <c r="CB202" i="48"/>
  <c r="CA202" i="48"/>
  <c r="BZ202" i="48"/>
  <c r="BY202" i="48"/>
  <c r="BX202" i="48"/>
  <c r="BW202" i="48"/>
  <c r="BV202" i="48"/>
  <c r="BU202" i="48"/>
  <c r="BT202" i="48"/>
  <c r="BS202" i="48"/>
  <c r="BR202" i="48"/>
  <c r="BQ202" i="48"/>
  <c r="BP202" i="48"/>
  <c r="BO202" i="48"/>
  <c r="BN202" i="48"/>
  <c r="BM202" i="48"/>
  <c r="BL202" i="48"/>
  <c r="BK202" i="48"/>
  <c r="BJ202" i="48"/>
  <c r="BI202" i="48"/>
  <c r="BH202" i="48"/>
  <c r="BG202" i="48"/>
  <c r="BF202" i="48"/>
  <c r="BE202" i="48"/>
  <c r="BD202" i="48"/>
  <c r="BC202" i="48"/>
  <c r="BB202" i="48"/>
  <c r="BA202" i="48"/>
  <c r="AZ202" i="48"/>
  <c r="AY202" i="48"/>
  <c r="AX202" i="48"/>
  <c r="AW202" i="48"/>
  <c r="AV202" i="48"/>
  <c r="AU202" i="48"/>
  <c r="AT202" i="48"/>
  <c r="AS202" i="48"/>
  <c r="AR202" i="48"/>
  <c r="AQ202" i="48"/>
  <c r="AP202" i="48"/>
  <c r="AO202" i="48"/>
  <c r="AN202" i="48"/>
  <c r="AM202" i="48"/>
  <c r="AL202" i="48"/>
  <c r="AK202" i="48"/>
  <c r="AJ202" i="48"/>
  <c r="AI202" i="48"/>
  <c r="AH202" i="48"/>
  <c r="AG202" i="48"/>
  <c r="AF202" i="48"/>
  <c r="AE202" i="48"/>
  <c r="AD202" i="48"/>
  <c r="AC202" i="48"/>
  <c r="AB202" i="48"/>
  <c r="AA202" i="48"/>
  <c r="Z202" i="48"/>
  <c r="Y202" i="48"/>
  <c r="X202" i="48"/>
  <c r="W202" i="48"/>
  <c r="V202" i="48"/>
  <c r="U202" i="48"/>
  <c r="T202" i="48"/>
  <c r="S202" i="48"/>
  <c r="R202" i="48"/>
  <c r="Q202" i="48"/>
  <c r="P202" i="48"/>
  <c r="O202" i="48"/>
  <c r="N202" i="48"/>
  <c r="M202" i="48"/>
  <c r="L202" i="48"/>
  <c r="K202" i="48"/>
  <c r="J202" i="48"/>
  <c r="I202" i="48"/>
  <c r="H202" i="48"/>
  <c r="G202" i="48"/>
  <c r="F202" i="48"/>
  <c r="E202" i="48"/>
  <c r="D202" i="48"/>
  <c r="C202" i="48"/>
  <c r="B202" i="48"/>
  <c r="A202" i="48"/>
  <c r="CB201" i="48"/>
  <c r="CA201" i="48"/>
  <c r="BZ201" i="48"/>
  <c r="BY201" i="48"/>
  <c r="BX201" i="48"/>
  <c r="BW201" i="48"/>
  <c r="BV201" i="48"/>
  <c r="BU201" i="48"/>
  <c r="BT201" i="48"/>
  <c r="BS201" i="48"/>
  <c r="BR201" i="48"/>
  <c r="BQ201" i="48"/>
  <c r="BP201" i="48"/>
  <c r="BO201" i="48"/>
  <c r="BN201" i="48"/>
  <c r="BM201" i="48"/>
  <c r="BL201" i="48"/>
  <c r="BK201" i="48"/>
  <c r="BJ201" i="48"/>
  <c r="BI201" i="48"/>
  <c r="BH201" i="48"/>
  <c r="BG201" i="48"/>
  <c r="BF201" i="48"/>
  <c r="BE201" i="48"/>
  <c r="BD201" i="48"/>
  <c r="BC201" i="48"/>
  <c r="BB201" i="48"/>
  <c r="BA201" i="48"/>
  <c r="AZ201" i="48"/>
  <c r="AY201" i="48"/>
  <c r="AX201" i="48"/>
  <c r="AW201" i="48"/>
  <c r="AV201" i="48"/>
  <c r="AU201" i="48"/>
  <c r="AT201" i="48"/>
  <c r="AS201" i="48"/>
  <c r="AR201" i="48"/>
  <c r="AQ201" i="48"/>
  <c r="AP201" i="48"/>
  <c r="AO201" i="48"/>
  <c r="AN201" i="48"/>
  <c r="AM201" i="48"/>
  <c r="AL201" i="48"/>
  <c r="AK201" i="48"/>
  <c r="AJ201" i="48"/>
  <c r="AI201" i="48"/>
  <c r="AH201" i="48"/>
  <c r="AG201" i="48"/>
  <c r="AF201" i="48"/>
  <c r="AE201" i="48"/>
  <c r="AD201" i="48"/>
  <c r="AC201" i="48"/>
  <c r="AB201" i="48"/>
  <c r="AA201" i="48"/>
  <c r="Z201" i="48"/>
  <c r="Y201" i="48"/>
  <c r="X201" i="48"/>
  <c r="W201" i="48"/>
  <c r="V201" i="48"/>
  <c r="U201" i="48"/>
  <c r="T201" i="48"/>
  <c r="S201" i="48"/>
  <c r="R201" i="48"/>
  <c r="Q201" i="48"/>
  <c r="P201" i="48"/>
  <c r="O201" i="48"/>
  <c r="N201" i="48"/>
  <c r="M201" i="48"/>
  <c r="L201" i="48"/>
  <c r="K201" i="48"/>
  <c r="J201" i="48"/>
  <c r="I201" i="48"/>
  <c r="H201" i="48"/>
  <c r="G201" i="48"/>
  <c r="F201" i="48"/>
  <c r="E201" i="48"/>
  <c r="D201" i="48"/>
  <c r="C201" i="48"/>
  <c r="B201" i="48"/>
  <c r="A201" i="48"/>
  <c r="CB200" i="48"/>
  <c r="CA200" i="48"/>
  <c r="BZ200" i="48"/>
  <c r="BY200" i="48"/>
  <c r="BX200" i="48"/>
  <c r="BW200" i="48"/>
  <c r="BV200" i="48"/>
  <c r="BU200" i="48"/>
  <c r="BT200" i="48"/>
  <c r="BS200" i="48"/>
  <c r="BR200" i="48"/>
  <c r="BQ200" i="48"/>
  <c r="BP200" i="48"/>
  <c r="BO200" i="48"/>
  <c r="BN200" i="48"/>
  <c r="BM200" i="48"/>
  <c r="BL200" i="48"/>
  <c r="BK200" i="48"/>
  <c r="BJ200" i="48"/>
  <c r="BI200" i="48"/>
  <c r="BH200" i="48"/>
  <c r="BG200" i="48"/>
  <c r="BF200" i="48"/>
  <c r="BE200" i="48"/>
  <c r="BD200" i="48"/>
  <c r="BC200" i="48"/>
  <c r="BB200" i="48"/>
  <c r="BA200" i="48"/>
  <c r="AZ200" i="48"/>
  <c r="AY200" i="48"/>
  <c r="AX200" i="48"/>
  <c r="AW200" i="48"/>
  <c r="AV200" i="48"/>
  <c r="AU200" i="48"/>
  <c r="AT200" i="48"/>
  <c r="AS200" i="48"/>
  <c r="AR200" i="48"/>
  <c r="AQ200" i="48"/>
  <c r="AP200" i="48"/>
  <c r="AO200" i="48"/>
  <c r="AN200" i="48"/>
  <c r="AM200" i="48"/>
  <c r="AL200" i="48"/>
  <c r="AK200" i="48"/>
  <c r="AJ200" i="48"/>
  <c r="AI200" i="48"/>
  <c r="AH200" i="48"/>
  <c r="AG200" i="48"/>
  <c r="AF200" i="48"/>
  <c r="AE200" i="48"/>
  <c r="AD200" i="48"/>
  <c r="AC200" i="48"/>
  <c r="AB200" i="48"/>
  <c r="AA200" i="48"/>
  <c r="Z200" i="48"/>
  <c r="Y200" i="48"/>
  <c r="X200" i="48"/>
  <c r="W200" i="48"/>
  <c r="V200" i="48"/>
  <c r="U200" i="48"/>
  <c r="T200" i="48"/>
  <c r="S200" i="48"/>
  <c r="R200" i="48"/>
  <c r="Q200" i="48"/>
  <c r="P200" i="48"/>
  <c r="O200" i="48"/>
  <c r="N200" i="48"/>
  <c r="M200" i="48"/>
  <c r="L200" i="48"/>
  <c r="K200" i="48"/>
  <c r="J200" i="48"/>
  <c r="I200" i="48"/>
  <c r="H200" i="48"/>
  <c r="G200" i="48"/>
  <c r="F200" i="48"/>
  <c r="E200" i="48"/>
  <c r="D200" i="48"/>
  <c r="C200" i="48"/>
  <c r="B200" i="48"/>
  <c r="A200" i="48"/>
  <c r="CB199" i="48"/>
  <c r="CA199" i="48"/>
  <c r="BZ199" i="48"/>
  <c r="BY199" i="48"/>
  <c r="BX199" i="48"/>
  <c r="BW199" i="48"/>
  <c r="BV199" i="48"/>
  <c r="BU199" i="48"/>
  <c r="BT199" i="48"/>
  <c r="BS199" i="48"/>
  <c r="BR199" i="48"/>
  <c r="BQ199" i="48"/>
  <c r="BP199" i="48"/>
  <c r="BO199" i="48"/>
  <c r="BN199" i="48"/>
  <c r="BM199" i="48"/>
  <c r="BL199" i="48"/>
  <c r="BK199" i="48"/>
  <c r="BJ199" i="48"/>
  <c r="BI199" i="48"/>
  <c r="BH199" i="48"/>
  <c r="BG199" i="48"/>
  <c r="BF199" i="48"/>
  <c r="BE199" i="48"/>
  <c r="BD199" i="48"/>
  <c r="BC199" i="48"/>
  <c r="BB199" i="48"/>
  <c r="BA199" i="48"/>
  <c r="AZ199" i="48"/>
  <c r="AY199" i="48"/>
  <c r="AX199" i="48"/>
  <c r="AW199" i="48"/>
  <c r="AV199" i="48"/>
  <c r="AU199" i="48"/>
  <c r="AT199" i="48"/>
  <c r="AS199" i="48"/>
  <c r="AR199" i="48"/>
  <c r="AQ199" i="48"/>
  <c r="AP199" i="48"/>
  <c r="AO199" i="48"/>
  <c r="AN199" i="48"/>
  <c r="AM199" i="48"/>
  <c r="AL199" i="48"/>
  <c r="AK199" i="48"/>
  <c r="AJ199" i="48"/>
  <c r="AI199" i="48"/>
  <c r="AH199" i="48"/>
  <c r="AG199" i="48"/>
  <c r="AF199" i="48"/>
  <c r="AE199" i="48"/>
  <c r="AD199" i="48"/>
  <c r="AC199" i="48"/>
  <c r="AB199" i="48"/>
  <c r="AA199" i="48"/>
  <c r="Z199" i="48"/>
  <c r="Y199" i="48"/>
  <c r="X199" i="48"/>
  <c r="W199" i="48"/>
  <c r="V199" i="48"/>
  <c r="U199" i="48"/>
  <c r="T199" i="48"/>
  <c r="S199" i="48"/>
  <c r="R199" i="48"/>
  <c r="Q199" i="48"/>
  <c r="P199" i="48"/>
  <c r="O199" i="48"/>
  <c r="N199" i="48"/>
  <c r="M199" i="48"/>
  <c r="L199" i="48"/>
  <c r="K199" i="48"/>
  <c r="J199" i="48"/>
  <c r="I199" i="48"/>
  <c r="H199" i="48"/>
  <c r="G199" i="48"/>
  <c r="F199" i="48"/>
  <c r="E199" i="48"/>
  <c r="D199" i="48"/>
  <c r="C199" i="48"/>
  <c r="B199" i="48"/>
  <c r="A199" i="48"/>
  <c r="CB198" i="48"/>
  <c r="CA198" i="48"/>
  <c r="BZ198" i="48"/>
  <c r="BY198" i="48"/>
  <c r="BX198" i="48"/>
  <c r="BW198" i="48"/>
  <c r="BV198" i="48"/>
  <c r="BU198" i="48"/>
  <c r="BT198" i="48"/>
  <c r="BS198" i="48"/>
  <c r="BR198" i="48"/>
  <c r="BQ198" i="48"/>
  <c r="BP198" i="48"/>
  <c r="BO198" i="48"/>
  <c r="BN198" i="48"/>
  <c r="BM198" i="48"/>
  <c r="BL198" i="48"/>
  <c r="BK198" i="48"/>
  <c r="BJ198" i="48"/>
  <c r="BI198" i="48"/>
  <c r="BH198" i="48"/>
  <c r="BG198" i="48"/>
  <c r="BF198" i="48"/>
  <c r="BE198" i="48"/>
  <c r="BD198" i="48"/>
  <c r="BC198" i="48"/>
  <c r="BB198" i="48"/>
  <c r="BA198" i="48"/>
  <c r="AZ198" i="48"/>
  <c r="AY198" i="48"/>
  <c r="AX198" i="48"/>
  <c r="AW198" i="48"/>
  <c r="AV198" i="48"/>
  <c r="AU198" i="48"/>
  <c r="AT198" i="48"/>
  <c r="AS198" i="48"/>
  <c r="AR198" i="48"/>
  <c r="AQ198" i="48"/>
  <c r="AP198" i="48"/>
  <c r="AO198" i="48"/>
  <c r="AN198" i="48"/>
  <c r="AM198" i="48"/>
  <c r="AL198" i="48"/>
  <c r="AK198" i="48"/>
  <c r="AJ198" i="48"/>
  <c r="AI198" i="48"/>
  <c r="AH198" i="48"/>
  <c r="AG198" i="48"/>
  <c r="AF198" i="48"/>
  <c r="AE198" i="48"/>
  <c r="AD198" i="48"/>
  <c r="AC198" i="48"/>
  <c r="AB198" i="48"/>
  <c r="AA198" i="48"/>
  <c r="Z198" i="48"/>
  <c r="Y198" i="48"/>
  <c r="X198" i="48"/>
  <c r="W198" i="48"/>
  <c r="V198" i="48"/>
  <c r="U198" i="48"/>
  <c r="T198" i="48"/>
  <c r="S198" i="48"/>
  <c r="R198" i="48"/>
  <c r="Q198" i="48"/>
  <c r="P198" i="48"/>
  <c r="O198" i="48"/>
  <c r="N198" i="48"/>
  <c r="M198" i="48"/>
  <c r="L198" i="48"/>
  <c r="K198" i="48"/>
  <c r="J198" i="48"/>
  <c r="I198" i="48"/>
  <c r="H198" i="48"/>
  <c r="G198" i="48"/>
  <c r="F198" i="48"/>
  <c r="E198" i="48"/>
  <c r="D198" i="48"/>
  <c r="C198" i="48"/>
  <c r="B198" i="48"/>
  <c r="A198" i="48"/>
  <c r="CB197" i="48"/>
  <c r="CA197" i="48"/>
  <c r="BZ197" i="48"/>
  <c r="BY197" i="48"/>
  <c r="BX197" i="48"/>
  <c r="BW197" i="48"/>
  <c r="BV197" i="48"/>
  <c r="BU197" i="48"/>
  <c r="BT197" i="48"/>
  <c r="BS197" i="48"/>
  <c r="BR197" i="48"/>
  <c r="BQ197" i="48"/>
  <c r="BP197" i="48"/>
  <c r="BO197" i="48"/>
  <c r="BN197" i="48"/>
  <c r="BM197" i="48"/>
  <c r="BL197" i="48"/>
  <c r="BK197" i="48"/>
  <c r="BJ197" i="48"/>
  <c r="BI197" i="48"/>
  <c r="BH197" i="48"/>
  <c r="BG197" i="48"/>
  <c r="BF197" i="48"/>
  <c r="BE197" i="48"/>
  <c r="BD197" i="48"/>
  <c r="BC197" i="48"/>
  <c r="BB197" i="48"/>
  <c r="BA197" i="48"/>
  <c r="AZ197" i="48"/>
  <c r="AY197" i="48"/>
  <c r="AX197" i="48"/>
  <c r="AW197" i="48"/>
  <c r="AV197" i="48"/>
  <c r="AU197" i="48"/>
  <c r="AT197" i="48"/>
  <c r="AS197" i="48"/>
  <c r="AR197" i="48"/>
  <c r="AQ197" i="48"/>
  <c r="AP197" i="48"/>
  <c r="AO197" i="48"/>
  <c r="AN197" i="48"/>
  <c r="AM197" i="48"/>
  <c r="AL197" i="48"/>
  <c r="AK197" i="48"/>
  <c r="AJ197" i="48"/>
  <c r="AI197" i="48"/>
  <c r="AH197" i="48"/>
  <c r="AG197" i="48"/>
  <c r="AF197" i="48"/>
  <c r="AE197" i="48"/>
  <c r="AD197" i="48"/>
  <c r="AC197" i="48"/>
  <c r="AB197" i="48"/>
  <c r="AA197" i="48"/>
  <c r="Z197" i="48"/>
  <c r="Y197" i="48"/>
  <c r="X197" i="48"/>
  <c r="W197" i="48"/>
  <c r="V197" i="48"/>
  <c r="U197" i="48"/>
  <c r="T197" i="48"/>
  <c r="S197" i="48"/>
  <c r="R197" i="48"/>
  <c r="Q197" i="48"/>
  <c r="P197" i="48"/>
  <c r="O197" i="48"/>
  <c r="N197" i="48"/>
  <c r="M197" i="48"/>
  <c r="L197" i="48"/>
  <c r="K197" i="48"/>
  <c r="J197" i="48"/>
  <c r="I197" i="48"/>
  <c r="H197" i="48"/>
  <c r="G197" i="48"/>
  <c r="F197" i="48"/>
  <c r="E197" i="48"/>
  <c r="D197" i="48"/>
  <c r="C197" i="48"/>
  <c r="B197" i="48"/>
  <c r="A197" i="48"/>
  <c r="CB196" i="48"/>
  <c r="CA196" i="48"/>
  <c r="BZ196" i="48"/>
  <c r="BY196" i="48"/>
  <c r="BX196" i="48"/>
  <c r="BW196" i="48"/>
  <c r="BV196" i="48"/>
  <c r="BU196" i="48"/>
  <c r="BT196" i="48"/>
  <c r="BS196" i="48"/>
  <c r="BR196" i="48"/>
  <c r="BQ196" i="48"/>
  <c r="BP196" i="48"/>
  <c r="BO196" i="48"/>
  <c r="BN196" i="48"/>
  <c r="BM196" i="48"/>
  <c r="BL196" i="48"/>
  <c r="BK196" i="48"/>
  <c r="BJ196" i="48"/>
  <c r="BI196" i="48"/>
  <c r="BH196" i="48"/>
  <c r="BG196" i="48"/>
  <c r="BF196" i="48"/>
  <c r="BE196" i="48"/>
  <c r="BD196" i="48"/>
  <c r="BC196" i="48"/>
  <c r="BB196" i="48"/>
  <c r="BA196" i="48"/>
  <c r="AZ196" i="48"/>
  <c r="AY196" i="48"/>
  <c r="AX196" i="48"/>
  <c r="AW196" i="48"/>
  <c r="AV196" i="48"/>
  <c r="AU196" i="48"/>
  <c r="AT196" i="48"/>
  <c r="AS196" i="48"/>
  <c r="AR196" i="48"/>
  <c r="AQ196" i="48"/>
  <c r="AP196" i="48"/>
  <c r="AO196" i="48"/>
  <c r="AN196" i="48"/>
  <c r="AM196" i="48"/>
  <c r="AL196" i="48"/>
  <c r="AK196" i="48"/>
  <c r="AJ196" i="48"/>
  <c r="AI196" i="48"/>
  <c r="AH196" i="48"/>
  <c r="AG196" i="48"/>
  <c r="AF196" i="48"/>
  <c r="AE196" i="48"/>
  <c r="AD196" i="48"/>
  <c r="AC196" i="48"/>
  <c r="AB196" i="48"/>
  <c r="AA196" i="48"/>
  <c r="Z196" i="48"/>
  <c r="Y196" i="48"/>
  <c r="X196" i="48"/>
  <c r="W196" i="48"/>
  <c r="V196" i="48"/>
  <c r="U196" i="48"/>
  <c r="T196" i="48"/>
  <c r="S196" i="48"/>
  <c r="R196" i="48"/>
  <c r="Q196" i="48"/>
  <c r="P196" i="48"/>
  <c r="O196" i="48"/>
  <c r="N196" i="48"/>
  <c r="M196" i="48"/>
  <c r="L196" i="48"/>
  <c r="K196" i="48"/>
  <c r="J196" i="48"/>
  <c r="I196" i="48"/>
  <c r="H196" i="48"/>
  <c r="G196" i="48"/>
  <c r="F196" i="48"/>
  <c r="E196" i="48"/>
  <c r="D196" i="48"/>
  <c r="C196" i="48"/>
  <c r="B196" i="48"/>
  <c r="A196" i="48"/>
  <c r="CB195" i="48"/>
  <c r="CA195" i="48"/>
  <c r="BZ195" i="48"/>
  <c r="BY195" i="48"/>
  <c r="BX195" i="48"/>
  <c r="BW195" i="48"/>
  <c r="BV195" i="48"/>
  <c r="BU195" i="48"/>
  <c r="BT195" i="48"/>
  <c r="BS195" i="48"/>
  <c r="BR195" i="48"/>
  <c r="BQ195" i="48"/>
  <c r="BP195" i="48"/>
  <c r="BO195" i="48"/>
  <c r="BN195" i="48"/>
  <c r="BM195" i="48"/>
  <c r="BL195" i="48"/>
  <c r="BK195" i="48"/>
  <c r="BJ195" i="48"/>
  <c r="BI195" i="48"/>
  <c r="BH195" i="48"/>
  <c r="BG195" i="48"/>
  <c r="BF195" i="48"/>
  <c r="BE195" i="48"/>
  <c r="BD195" i="48"/>
  <c r="BC195" i="48"/>
  <c r="BB195" i="48"/>
  <c r="BA195" i="48"/>
  <c r="AZ195" i="48"/>
  <c r="AY195" i="48"/>
  <c r="AX195" i="48"/>
  <c r="AW195" i="48"/>
  <c r="AV195" i="48"/>
  <c r="AU195" i="48"/>
  <c r="AT195" i="48"/>
  <c r="AS195" i="48"/>
  <c r="AR195" i="48"/>
  <c r="AQ195" i="48"/>
  <c r="AP195" i="48"/>
  <c r="AO195" i="48"/>
  <c r="AN195" i="48"/>
  <c r="AM195" i="48"/>
  <c r="AL195" i="48"/>
  <c r="AK195" i="48"/>
  <c r="AJ195" i="48"/>
  <c r="AI195" i="48"/>
  <c r="AH195" i="48"/>
  <c r="AG195" i="48"/>
  <c r="AF195" i="48"/>
  <c r="AE195" i="48"/>
  <c r="AD195" i="48"/>
  <c r="AC195" i="48"/>
  <c r="AB195" i="48"/>
  <c r="AA195" i="48"/>
  <c r="Z195" i="48"/>
  <c r="Y195" i="48"/>
  <c r="X195" i="48"/>
  <c r="W195" i="48"/>
  <c r="V195" i="48"/>
  <c r="U195" i="48"/>
  <c r="T195" i="48"/>
  <c r="S195" i="48"/>
  <c r="R195" i="48"/>
  <c r="Q195" i="48"/>
  <c r="P195" i="48"/>
  <c r="O195" i="48"/>
  <c r="N195" i="48"/>
  <c r="M195" i="48"/>
  <c r="L195" i="48"/>
  <c r="K195" i="48"/>
  <c r="J195" i="48"/>
  <c r="I195" i="48"/>
  <c r="H195" i="48"/>
  <c r="G195" i="48"/>
  <c r="F195" i="48"/>
  <c r="E195" i="48"/>
  <c r="D195" i="48"/>
  <c r="C195" i="48"/>
  <c r="B195" i="48"/>
  <c r="A195" i="48"/>
  <c r="CB194" i="48"/>
  <c r="CA194" i="48"/>
  <c r="BZ194" i="48"/>
  <c r="BY194" i="48"/>
  <c r="BX194" i="48"/>
  <c r="BW194" i="48"/>
  <c r="BV194" i="48"/>
  <c r="BU194" i="48"/>
  <c r="BT194" i="48"/>
  <c r="BS194" i="48"/>
  <c r="BR194" i="48"/>
  <c r="BQ194" i="48"/>
  <c r="BP194" i="48"/>
  <c r="BO194" i="48"/>
  <c r="BN194" i="48"/>
  <c r="BM194" i="48"/>
  <c r="BL194" i="48"/>
  <c r="BK194" i="48"/>
  <c r="BJ194" i="48"/>
  <c r="BI194" i="48"/>
  <c r="BH194" i="48"/>
  <c r="BG194" i="48"/>
  <c r="BF194" i="48"/>
  <c r="BE194" i="48"/>
  <c r="BD194" i="48"/>
  <c r="BC194" i="48"/>
  <c r="BB194" i="48"/>
  <c r="BA194" i="48"/>
  <c r="AZ194" i="48"/>
  <c r="AY194" i="48"/>
  <c r="AX194" i="48"/>
  <c r="AW194" i="48"/>
  <c r="AV194" i="48"/>
  <c r="AU194" i="48"/>
  <c r="AT194" i="48"/>
  <c r="AS194" i="48"/>
  <c r="AR194" i="48"/>
  <c r="AQ194" i="48"/>
  <c r="AP194" i="48"/>
  <c r="AO194" i="48"/>
  <c r="AN194" i="48"/>
  <c r="AM194" i="48"/>
  <c r="AL194" i="48"/>
  <c r="AK194" i="48"/>
  <c r="AJ194" i="48"/>
  <c r="AI194" i="48"/>
  <c r="AH194" i="48"/>
  <c r="AG194" i="48"/>
  <c r="AF194" i="48"/>
  <c r="AE194" i="48"/>
  <c r="AD194" i="48"/>
  <c r="AC194" i="48"/>
  <c r="AB194" i="48"/>
  <c r="AA194" i="48"/>
  <c r="Z194" i="48"/>
  <c r="Y194" i="48"/>
  <c r="X194" i="48"/>
  <c r="W194" i="48"/>
  <c r="V194" i="48"/>
  <c r="U194" i="48"/>
  <c r="T194" i="48"/>
  <c r="S194" i="48"/>
  <c r="R194" i="48"/>
  <c r="Q194" i="48"/>
  <c r="P194" i="48"/>
  <c r="O194" i="48"/>
  <c r="N194" i="48"/>
  <c r="M194" i="48"/>
  <c r="L194" i="48"/>
  <c r="K194" i="48"/>
  <c r="J194" i="48"/>
  <c r="I194" i="48"/>
  <c r="H194" i="48"/>
  <c r="G194" i="48"/>
  <c r="F194" i="48"/>
  <c r="E194" i="48"/>
  <c r="D194" i="48"/>
  <c r="C194" i="48"/>
  <c r="B194" i="48"/>
  <c r="A194" i="48"/>
  <c r="CB193" i="48"/>
  <c r="CA193" i="48"/>
  <c r="BZ193" i="48"/>
  <c r="BY193" i="48"/>
  <c r="BX193" i="48"/>
  <c r="BW193" i="48"/>
  <c r="BV193" i="48"/>
  <c r="BU193" i="48"/>
  <c r="BT193" i="48"/>
  <c r="BS193" i="48"/>
  <c r="BR193" i="48"/>
  <c r="BQ193" i="48"/>
  <c r="BP193" i="48"/>
  <c r="BO193" i="48"/>
  <c r="BN193" i="48"/>
  <c r="BM193" i="48"/>
  <c r="BL193" i="48"/>
  <c r="BK193" i="48"/>
  <c r="BJ193" i="48"/>
  <c r="BI193" i="48"/>
  <c r="BH193" i="48"/>
  <c r="BG193" i="48"/>
  <c r="BF193" i="48"/>
  <c r="BE193" i="48"/>
  <c r="BD193" i="48"/>
  <c r="BC193" i="48"/>
  <c r="BB193" i="48"/>
  <c r="BA193" i="48"/>
  <c r="AZ193" i="48"/>
  <c r="AY193" i="48"/>
  <c r="AX193" i="48"/>
  <c r="AW193" i="48"/>
  <c r="AV193" i="48"/>
  <c r="AU193" i="48"/>
  <c r="AT193" i="48"/>
  <c r="AS193" i="48"/>
  <c r="AR193" i="48"/>
  <c r="AQ193" i="48"/>
  <c r="AP193" i="48"/>
  <c r="AO193" i="48"/>
  <c r="AN193" i="48"/>
  <c r="AM193" i="48"/>
  <c r="AL193" i="48"/>
  <c r="AK193" i="48"/>
  <c r="AJ193" i="48"/>
  <c r="AI193" i="48"/>
  <c r="AH193" i="48"/>
  <c r="AG193" i="48"/>
  <c r="AF193" i="48"/>
  <c r="AE193" i="48"/>
  <c r="AD193" i="48"/>
  <c r="AC193" i="48"/>
  <c r="AB193" i="48"/>
  <c r="AA193" i="48"/>
  <c r="Z193" i="48"/>
  <c r="Y193" i="48"/>
  <c r="X193" i="48"/>
  <c r="W193" i="48"/>
  <c r="V193" i="48"/>
  <c r="U193" i="48"/>
  <c r="T193" i="48"/>
  <c r="S193" i="48"/>
  <c r="R193" i="48"/>
  <c r="Q193" i="48"/>
  <c r="P193" i="48"/>
  <c r="O193" i="48"/>
  <c r="N193" i="48"/>
  <c r="M193" i="48"/>
  <c r="L193" i="48"/>
  <c r="K193" i="48"/>
  <c r="J193" i="48"/>
  <c r="I193" i="48"/>
  <c r="H193" i="48"/>
  <c r="G193" i="48"/>
  <c r="F193" i="48"/>
  <c r="E193" i="48"/>
  <c r="D193" i="48"/>
  <c r="C193" i="48"/>
  <c r="B193" i="48"/>
  <c r="A193" i="48"/>
  <c r="CB192" i="48"/>
  <c r="CA192" i="48"/>
  <c r="BZ192" i="48"/>
  <c r="BY192" i="48"/>
  <c r="BX192" i="48"/>
  <c r="BW192" i="48"/>
  <c r="BV192" i="48"/>
  <c r="BU192" i="48"/>
  <c r="BT192" i="48"/>
  <c r="BS192" i="48"/>
  <c r="BR192" i="48"/>
  <c r="BQ192" i="48"/>
  <c r="BP192" i="48"/>
  <c r="BO192" i="48"/>
  <c r="BN192" i="48"/>
  <c r="BM192" i="48"/>
  <c r="BL192" i="48"/>
  <c r="BK192" i="48"/>
  <c r="BJ192" i="48"/>
  <c r="BI192" i="48"/>
  <c r="BH192" i="48"/>
  <c r="BG192" i="48"/>
  <c r="BF192" i="48"/>
  <c r="BE192" i="48"/>
  <c r="BD192" i="48"/>
  <c r="BC192" i="48"/>
  <c r="BB192" i="48"/>
  <c r="BA192" i="48"/>
  <c r="AZ192" i="48"/>
  <c r="AY192" i="48"/>
  <c r="AX192" i="48"/>
  <c r="AW192" i="48"/>
  <c r="AV192" i="48"/>
  <c r="AU192" i="48"/>
  <c r="AT192" i="48"/>
  <c r="AS192" i="48"/>
  <c r="AR192" i="48"/>
  <c r="AQ192" i="48"/>
  <c r="AP192" i="48"/>
  <c r="AO192" i="48"/>
  <c r="AN192" i="48"/>
  <c r="AM192" i="48"/>
  <c r="AL192" i="48"/>
  <c r="AK192" i="48"/>
  <c r="AJ192" i="48"/>
  <c r="AI192" i="48"/>
  <c r="AH192" i="48"/>
  <c r="AG192" i="48"/>
  <c r="AF192" i="48"/>
  <c r="AE192" i="48"/>
  <c r="AD192" i="48"/>
  <c r="AC192" i="48"/>
  <c r="AB192" i="48"/>
  <c r="AA192" i="48"/>
  <c r="Z192" i="48"/>
  <c r="Y192" i="48"/>
  <c r="X192" i="48"/>
  <c r="W192" i="48"/>
  <c r="V192" i="48"/>
  <c r="U192" i="48"/>
  <c r="T192" i="48"/>
  <c r="S192" i="48"/>
  <c r="R192" i="48"/>
  <c r="Q192" i="48"/>
  <c r="P192" i="48"/>
  <c r="O192" i="48"/>
  <c r="N192" i="48"/>
  <c r="M192" i="48"/>
  <c r="L192" i="48"/>
  <c r="K192" i="48"/>
  <c r="J192" i="48"/>
  <c r="I192" i="48"/>
  <c r="H192" i="48"/>
  <c r="G192" i="48"/>
  <c r="F192" i="48"/>
  <c r="E192" i="48"/>
  <c r="D192" i="48"/>
  <c r="C192" i="48"/>
  <c r="B192" i="48"/>
  <c r="A192" i="48"/>
  <c r="CB191" i="48"/>
  <c r="CA191" i="48"/>
  <c r="BZ191" i="48"/>
  <c r="BY191" i="48"/>
  <c r="BX191" i="48"/>
  <c r="BW191" i="48"/>
  <c r="BV191" i="48"/>
  <c r="BU191" i="48"/>
  <c r="BT191" i="48"/>
  <c r="BS191" i="48"/>
  <c r="BR191" i="48"/>
  <c r="BQ191" i="48"/>
  <c r="BP191" i="48"/>
  <c r="BO191" i="48"/>
  <c r="BN191" i="48"/>
  <c r="BM191" i="48"/>
  <c r="BL191" i="48"/>
  <c r="BK191" i="48"/>
  <c r="BJ191" i="48"/>
  <c r="BI191" i="48"/>
  <c r="BH191" i="48"/>
  <c r="BG191" i="48"/>
  <c r="BF191" i="48"/>
  <c r="BE191" i="48"/>
  <c r="BD191" i="48"/>
  <c r="BC191" i="48"/>
  <c r="BB191" i="48"/>
  <c r="BA191" i="48"/>
  <c r="AZ191" i="48"/>
  <c r="AY191" i="48"/>
  <c r="AX191" i="48"/>
  <c r="AW191" i="48"/>
  <c r="AV191" i="48"/>
  <c r="AU191" i="48"/>
  <c r="AT191" i="48"/>
  <c r="AS191" i="48"/>
  <c r="AR191" i="48"/>
  <c r="AQ191" i="48"/>
  <c r="AP191" i="48"/>
  <c r="AO191" i="48"/>
  <c r="AN191" i="48"/>
  <c r="AM191" i="48"/>
  <c r="AL191" i="48"/>
  <c r="AK191" i="48"/>
  <c r="AJ191" i="48"/>
  <c r="AI191" i="48"/>
  <c r="AH191" i="48"/>
  <c r="AG191" i="48"/>
  <c r="AF191" i="48"/>
  <c r="AE191" i="48"/>
  <c r="AD191" i="48"/>
  <c r="AC191" i="48"/>
  <c r="AB191" i="48"/>
  <c r="AA191" i="48"/>
  <c r="Z191" i="48"/>
  <c r="Y191" i="48"/>
  <c r="X191" i="48"/>
  <c r="W191" i="48"/>
  <c r="V191" i="48"/>
  <c r="U191" i="48"/>
  <c r="T191" i="48"/>
  <c r="S191" i="48"/>
  <c r="R191" i="48"/>
  <c r="Q191" i="48"/>
  <c r="P191" i="48"/>
  <c r="O191" i="48"/>
  <c r="N191" i="48"/>
  <c r="M191" i="48"/>
  <c r="L191" i="48"/>
  <c r="K191" i="48"/>
  <c r="J191" i="48"/>
  <c r="I191" i="48"/>
  <c r="H191" i="48"/>
  <c r="G191" i="48"/>
  <c r="F191" i="48"/>
  <c r="E191" i="48"/>
  <c r="D191" i="48"/>
  <c r="C191" i="48"/>
  <c r="B191" i="48"/>
  <c r="A191" i="48"/>
  <c r="CB190" i="48"/>
  <c r="CA190" i="48"/>
  <c r="BZ190" i="48"/>
  <c r="BY190" i="48"/>
  <c r="BX190" i="48"/>
  <c r="BW190" i="48"/>
  <c r="BV190" i="48"/>
  <c r="BU190" i="48"/>
  <c r="BT190" i="48"/>
  <c r="BS190" i="48"/>
  <c r="BR190" i="48"/>
  <c r="BQ190" i="48"/>
  <c r="BP190" i="48"/>
  <c r="BO190" i="48"/>
  <c r="BN190" i="48"/>
  <c r="BM190" i="48"/>
  <c r="BL190" i="48"/>
  <c r="BK190" i="48"/>
  <c r="BJ190" i="48"/>
  <c r="BI190" i="48"/>
  <c r="BH190" i="48"/>
  <c r="BG190" i="48"/>
  <c r="BF190" i="48"/>
  <c r="BE190" i="48"/>
  <c r="BD190" i="48"/>
  <c r="BC190" i="48"/>
  <c r="BB190" i="48"/>
  <c r="BA190" i="48"/>
  <c r="AZ190" i="48"/>
  <c r="AY190" i="48"/>
  <c r="AX190" i="48"/>
  <c r="AW190" i="48"/>
  <c r="AV190" i="48"/>
  <c r="AU190" i="48"/>
  <c r="AT190" i="48"/>
  <c r="AS190" i="48"/>
  <c r="AR190" i="48"/>
  <c r="AQ190" i="48"/>
  <c r="AP190" i="48"/>
  <c r="AO190" i="48"/>
  <c r="AN190" i="48"/>
  <c r="AM190" i="48"/>
  <c r="AL190" i="48"/>
  <c r="AK190" i="48"/>
  <c r="AJ190" i="48"/>
  <c r="AI190" i="48"/>
  <c r="AH190" i="48"/>
  <c r="AG190" i="48"/>
  <c r="AF190" i="48"/>
  <c r="AE190" i="48"/>
  <c r="AD190" i="48"/>
  <c r="AC190" i="48"/>
  <c r="AB190" i="48"/>
  <c r="AA190" i="48"/>
  <c r="Z190" i="48"/>
  <c r="Y190" i="48"/>
  <c r="X190" i="48"/>
  <c r="W190" i="48"/>
  <c r="V190" i="48"/>
  <c r="U190" i="48"/>
  <c r="T190" i="48"/>
  <c r="S190" i="48"/>
  <c r="R190" i="48"/>
  <c r="Q190" i="48"/>
  <c r="P190" i="48"/>
  <c r="O190" i="48"/>
  <c r="N190" i="48"/>
  <c r="M190" i="48"/>
  <c r="L190" i="48"/>
  <c r="K190" i="48"/>
  <c r="J190" i="48"/>
  <c r="I190" i="48"/>
  <c r="H190" i="48"/>
  <c r="G190" i="48"/>
  <c r="F190" i="48"/>
  <c r="E190" i="48"/>
  <c r="D190" i="48"/>
  <c r="C190" i="48"/>
  <c r="B190" i="48"/>
  <c r="A190" i="48"/>
  <c r="CB189" i="48"/>
  <c r="CA189" i="48"/>
  <c r="BZ189" i="48"/>
  <c r="BY189" i="48"/>
  <c r="BX189" i="48"/>
  <c r="BW189" i="48"/>
  <c r="BV189" i="48"/>
  <c r="BU189" i="48"/>
  <c r="BT189" i="48"/>
  <c r="BS189" i="48"/>
  <c r="BR189" i="48"/>
  <c r="BQ189" i="48"/>
  <c r="BP189" i="48"/>
  <c r="BO189" i="48"/>
  <c r="BN189" i="48"/>
  <c r="BM189" i="48"/>
  <c r="BL189" i="48"/>
  <c r="BK189" i="48"/>
  <c r="BJ189" i="48"/>
  <c r="BI189" i="48"/>
  <c r="BH189" i="48"/>
  <c r="BG189" i="48"/>
  <c r="BF189" i="48"/>
  <c r="BE189" i="48"/>
  <c r="BD189" i="48"/>
  <c r="BC189" i="48"/>
  <c r="BB189" i="48"/>
  <c r="BA189" i="48"/>
  <c r="AZ189" i="48"/>
  <c r="AY189" i="48"/>
  <c r="AX189" i="48"/>
  <c r="AW189" i="48"/>
  <c r="AV189" i="48"/>
  <c r="AU189" i="48"/>
  <c r="AT189" i="48"/>
  <c r="AS189" i="48"/>
  <c r="AR189" i="48"/>
  <c r="AQ189" i="48"/>
  <c r="AP189" i="48"/>
  <c r="AO189" i="48"/>
  <c r="AN189" i="48"/>
  <c r="AM189" i="48"/>
  <c r="AL189" i="48"/>
  <c r="AK189" i="48"/>
  <c r="AJ189" i="48"/>
  <c r="AI189" i="48"/>
  <c r="AH189" i="48"/>
  <c r="AG189" i="48"/>
  <c r="AF189" i="48"/>
  <c r="AE189" i="48"/>
  <c r="AD189" i="48"/>
  <c r="AC189" i="48"/>
  <c r="AB189" i="48"/>
  <c r="AA189" i="48"/>
  <c r="Z189" i="48"/>
  <c r="Y189" i="48"/>
  <c r="X189" i="48"/>
  <c r="W189" i="48"/>
  <c r="V189" i="48"/>
  <c r="U189" i="48"/>
  <c r="T189" i="48"/>
  <c r="S189" i="48"/>
  <c r="R189" i="48"/>
  <c r="Q189" i="48"/>
  <c r="P189" i="48"/>
  <c r="O189" i="48"/>
  <c r="N189" i="48"/>
  <c r="M189" i="48"/>
  <c r="L189" i="48"/>
  <c r="K189" i="48"/>
  <c r="J189" i="48"/>
  <c r="I189" i="48"/>
  <c r="H189" i="48"/>
  <c r="G189" i="48"/>
  <c r="F189" i="48"/>
  <c r="E189" i="48"/>
  <c r="D189" i="48"/>
  <c r="C189" i="48"/>
  <c r="B189" i="48"/>
  <c r="A189" i="48"/>
  <c r="CB188" i="48"/>
  <c r="CA188" i="48"/>
  <c r="BZ188" i="48"/>
  <c r="BY188" i="48"/>
  <c r="BX188" i="48"/>
  <c r="BW188" i="48"/>
  <c r="BV188" i="48"/>
  <c r="BU188" i="48"/>
  <c r="BT188" i="48"/>
  <c r="BS188" i="48"/>
  <c r="BR188" i="48"/>
  <c r="BQ188" i="48"/>
  <c r="BP188" i="48"/>
  <c r="BO188" i="48"/>
  <c r="BN188" i="48"/>
  <c r="BM188" i="48"/>
  <c r="BL188" i="48"/>
  <c r="BK188" i="48"/>
  <c r="BJ188" i="48"/>
  <c r="BI188" i="48"/>
  <c r="BH188" i="48"/>
  <c r="BG188" i="48"/>
  <c r="BF188" i="48"/>
  <c r="BE188" i="48"/>
  <c r="BD188" i="48"/>
  <c r="BC188" i="48"/>
  <c r="BB188" i="48"/>
  <c r="BA188" i="48"/>
  <c r="AZ188" i="48"/>
  <c r="AY188" i="48"/>
  <c r="AX188" i="48"/>
  <c r="AW188" i="48"/>
  <c r="AV188" i="48"/>
  <c r="AU188" i="48"/>
  <c r="AT188" i="48"/>
  <c r="AS188" i="48"/>
  <c r="AR188" i="48"/>
  <c r="AQ188" i="48"/>
  <c r="AP188" i="48"/>
  <c r="AO188" i="48"/>
  <c r="AN188" i="48"/>
  <c r="AM188" i="48"/>
  <c r="AL188" i="48"/>
  <c r="AK188" i="48"/>
  <c r="AJ188" i="48"/>
  <c r="AI188" i="48"/>
  <c r="AH188" i="48"/>
  <c r="AG188" i="48"/>
  <c r="AF188" i="48"/>
  <c r="AE188" i="48"/>
  <c r="AD188" i="48"/>
  <c r="AC188" i="48"/>
  <c r="AB188" i="48"/>
  <c r="AA188" i="48"/>
  <c r="Z188" i="48"/>
  <c r="Y188" i="48"/>
  <c r="X188" i="48"/>
  <c r="W188" i="48"/>
  <c r="V188" i="48"/>
  <c r="U188" i="48"/>
  <c r="T188" i="48"/>
  <c r="S188" i="48"/>
  <c r="R188" i="48"/>
  <c r="Q188" i="48"/>
  <c r="P188" i="48"/>
  <c r="O188" i="48"/>
  <c r="N188" i="48"/>
  <c r="M188" i="48"/>
  <c r="L188" i="48"/>
  <c r="K188" i="48"/>
  <c r="J188" i="48"/>
  <c r="I188" i="48"/>
  <c r="H188" i="48"/>
  <c r="G188" i="48"/>
  <c r="F188" i="48"/>
  <c r="E188" i="48"/>
  <c r="D188" i="48"/>
  <c r="C188" i="48"/>
  <c r="B188" i="48"/>
  <c r="A188" i="48"/>
  <c r="CB187" i="48"/>
  <c r="CA187" i="48"/>
  <c r="BZ187" i="48"/>
  <c r="BY187" i="48"/>
  <c r="BX187" i="48"/>
  <c r="BW187" i="48"/>
  <c r="BV187" i="48"/>
  <c r="BU187" i="48"/>
  <c r="BT187" i="48"/>
  <c r="BS187" i="48"/>
  <c r="BR187" i="48"/>
  <c r="BQ187" i="48"/>
  <c r="BP187" i="48"/>
  <c r="BO187" i="48"/>
  <c r="BN187" i="48"/>
  <c r="BM187" i="48"/>
  <c r="BL187" i="48"/>
  <c r="BK187" i="48"/>
  <c r="BJ187" i="48"/>
  <c r="BI187" i="48"/>
  <c r="BH187" i="48"/>
  <c r="BG187" i="48"/>
  <c r="BF187" i="48"/>
  <c r="BE187" i="48"/>
  <c r="BD187" i="48"/>
  <c r="BC187" i="48"/>
  <c r="BB187" i="48"/>
  <c r="BA187" i="48"/>
  <c r="AZ187" i="48"/>
  <c r="AY187" i="48"/>
  <c r="AX187" i="48"/>
  <c r="AW187" i="48"/>
  <c r="AV187" i="48"/>
  <c r="AU187" i="48"/>
  <c r="AT187" i="48"/>
  <c r="AS187" i="48"/>
  <c r="AR187" i="48"/>
  <c r="AQ187" i="48"/>
  <c r="AP187" i="48"/>
  <c r="AO187" i="48"/>
  <c r="AN187" i="48"/>
  <c r="AM187" i="48"/>
  <c r="AL187" i="48"/>
  <c r="AK187" i="48"/>
  <c r="AJ187" i="48"/>
  <c r="AI187" i="48"/>
  <c r="AH187" i="48"/>
  <c r="AG187" i="48"/>
  <c r="AF187" i="48"/>
  <c r="AE187" i="48"/>
  <c r="AD187" i="48"/>
  <c r="AC187" i="48"/>
  <c r="AB187" i="48"/>
  <c r="AA187" i="48"/>
  <c r="Z187" i="48"/>
  <c r="Y187" i="48"/>
  <c r="X187" i="48"/>
  <c r="W187" i="48"/>
  <c r="V187" i="48"/>
  <c r="U187" i="48"/>
  <c r="T187" i="48"/>
  <c r="S187" i="48"/>
  <c r="R187" i="48"/>
  <c r="Q187" i="48"/>
  <c r="P187" i="48"/>
  <c r="O187" i="48"/>
  <c r="N187" i="48"/>
  <c r="M187" i="48"/>
  <c r="L187" i="48"/>
  <c r="K187" i="48"/>
  <c r="J187" i="48"/>
  <c r="I187" i="48"/>
  <c r="H187" i="48"/>
  <c r="G187" i="48"/>
  <c r="F187" i="48"/>
  <c r="E187" i="48"/>
  <c r="D187" i="48"/>
  <c r="C187" i="48"/>
  <c r="B187" i="48"/>
  <c r="A187" i="48"/>
  <c r="CB186" i="48"/>
  <c r="CA186" i="48"/>
  <c r="BZ186" i="48"/>
  <c r="BY186" i="48"/>
  <c r="BX186" i="48"/>
  <c r="BW186" i="48"/>
  <c r="BV186" i="48"/>
  <c r="BU186" i="48"/>
  <c r="BT186" i="48"/>
  <c r="BS186" i="48"/>
  <c r="BR186" i="48"/>
  <c r="BQ186" i="48"/>
  <c r="BP186" i="48"/>
  <c r="BO186" i="48"/>
  <c r="BN186" i="48"/>
  <c r="BM186" i="48"/>
  <c r="BL186" i="48"/>
  <c r="BK186" i="48"/>
  <c r="BJ186" i="48"/>
  <c r="BI186" i="48"/>
  <c r="BH186" i="48"/>
  <c r="BG186" i="48"/>
  <c r="BF186" i="48"/>
  <c r="BE186" i="48"/>
  <c r="BD186" i="48"/>
  <c r="BC186" i="48"/>
  <c r="BB186" i="48"/>
  <c r="BA186" i="48"/>
  <c r="AZ186" i="48"/>
  <c r="AY186" i="48"/>
  <c r="AX186" i="48"/>
  <c r="AW186" i="48"/>
  <c r="AV186" i="48"/>
  <c r="AU186" i="48"/>
  <c r="AT186" i="48"/>
  <c r="AS186" i="48"/>
  <c r="AR186" i="48"/>
  <c r="AQ186" i="48"/>
  <c r="AP186" i="48"/>
  <c r="AO186" i="48"/>
  <c r="AN186" i="48"/>
  <c r="AM186" i="48"/>
  <c r="AL186" i="48"/>
  <c r="AK186" i="48"/>
  <c r="AJ186" i="48"/>
  <c r="AI186" i="48"/>
  <c r="AH186" i="48"/>
  <c r="AG186" i="48"/>
  <c r="AF186" i="48"/>
  <c r="AE186" i="48"/>
  <c r="AD186" i="48"/>
  <c r="AC186" i="48"/>
  <c r="AB186" i="48"/>
  <c r="AA186" i="48"/>
  <c r="Z186" i="48"/>
  <c r="Y186" i="48"/>
  <c r="X186" i="48"/>
  <c r="W186" i="48"/>
  <c r="V186" i="48"/>
  <c r="U186" i="48"/>
  <c r="T186" i="48"/>
  <c r="S186" i="48"/>
  <c r="R186" i="48"/>
  <c r="Q186" i="48"/>
  <c r="P186" i="48"/>
  <c r="O186" i="48"/>
  <c r="N186" i="48"/>
  <c r="M186" i="48"/>
  <c r="L186" i="48"/>
  <c r="K186" i="48"/>
  <c r="J186" i="48"/>
  <c r="I186" i="48"/>
  <c r="H186" i="48"/>
  <c r="G186" i="48"/>
  <c r="F186" i="48"/>
  <c r="E186" i="48"/>
  <c r="D186" i="48"/>
  <c r="C186" i="48"/>
  <c r="B186" i="48"/>
  <c r="A186" i="48"/>
  <c r="CB185" i="48"/>
  <c r="CA185" i="48"/>
  <c r="BZ185" i="48"/>
  <c r="BY185" i="48"/>
  <c r="BX185" i="48"/>
  <c r="BW185" i="48"/>
  <c r="BV185" i="48"/>
  <c r="BU185" i="48"/>
  <c r="BT185" i="48"/>
  <c r="BS185" i="48"/>
  <c r="BR185" i="48"/>
  <c r="BQ185" i="48"/>
  <c r="BP185" i="48"/>
  <c r="BO185" i="48"/>
  <c r="BN185" i="48"/>
  <c r="BM185" i="48"/>
  <c r="BL185" i="48"/>
  <c r="BK185" i="48"/>
  <c r="BJ185" i="48"/>
  <c r="BI185" i="48"/>
  <c r="BH185" i="48"/>
  <c r="BG185" i="48"/>
  <c r="BF185" i="48"/>
  <c r="BE185" i="48"/>
  <c r="BD185" i="48"/>
  <c r="BC185" i="48"/>
  <c r="BB185" i="48"/>
  <c r="BA185" i="48"/>
  <c r="AZ185" i="48"/>
  <c r="AY185" i="48"/>
  <c r="AX185" i="48"/>
  <c r="AW185" i="48"/>
  <c r="AV185" i="48"/>
  <c r="AU185" i="48"/>
  <c r="AT185" i="48"/>
  <c r="AS185" i="48"/>
  <c r="AR185" i="48"/>
  <c r="AQ185" i="48"/>
  <c r="AP185" i="48"/>
  <c r="AO185" i="48"/>
  <c r="AN185" i="48"/>
  <c r="AM185" i="48"/>
  <c r="AL185" i="48"/>
  <c r="AK185" i="48"/>
  <c r="AJ185" i="48"/>
  <c r="AI185" i="48"/>
  <c r="AH185" i="48"/>
  <c r="AG185" i="48"/>
  <c r="AF185" i="48"/>
  <c r="AE185" i="48"/>
  <c r="AD185" i="48"/>
  <c r="AC185" i="48"/>
  <c r="AB185" i="48"/>
  <c r="AA185" i="48"/>
  <c r="Z185" i="48"/>
  <c r="Y185" i="48"/>
  <c r="X185" i="48"/>
  <c r="W185" i="48"/>
  <c r="V185" i="48"/>
  <c r="U185" i="48"/>
  <c r="T185" i="48"/>
  <c r="S185" i="48"/>
  <c r="R185" i="48"/>
  <c r="Q185" i="48"/>
  <c r="P185" i="48"/>
  <c r="O185" i="48"/>
  <c r="N185" i="48"/>
  <c r="M185" i="48"/>
  <c r="L185" i="48"/>
  <c r="K185" i="48"/>
  <c r="J185" i="48"/>
  <c r="I185" i="48"/>
  <c r="H185" i="48"/>
  <c r="G185" i="48"/>
  <c r="F185" i="48"/>
  <c r="E185" i="48"/>
  <c r="D185" i="48"/>
  <c r="C185" i="48"/>
  <c r="B185" i="48"/>
  <c r="A185" i="48"/>
  <c r="CB184" i="48"/>
  <c r="CA184" i="48"/>
  <c r="BZ184" i="48"/>
  <c r="BY184" i="48"/>
  <c r="BX184" i="48"/>
  <c r="BW184" i="48"/>
  <c r="BV184" i="48"/>
  <c r="BU184" i="48"/>
  <c r="BT184" i="48"/>
  <c r="BS184" i="48"/>
  <c r="BR184" i="48"/>
  <c r="BQ184" i="48"/>
  <c r="BP184" i="48"/>
  <c r="BO184" i="48"/>
  <c r="BN184" i="48"/>
  <c r="BM184" i="48"/>
  <c r="BL184" i="48"/>
  <c r="BK184" i="48"/>
  <c r="BJ184" i="48"/>
  <c r="BI184" i="48"/>
  <c r="BH184" i="48"/>
  <c r="BG184" i="48"/>
  <c r="BF184" i="48"/>
  <c r="BE184" i="48"/>
  <c r="BD184" i="48"/>
  <c r="BC184" i="48"/>
  <c r="BB184" i="48"/>
  <c r="BA184" i="48"/>
  <c r="AZ184" i="48"/>
  <c r="AY184" i="48"/>
  <c r="AX184" i="48"/>
  <c r="AW184" i="48"/>
  <c r="AV184" i="48"/>
  <c r="AU184" i="48"/>
  <c r="AT184" i="48"/>
  <c r="AS184" i="48"/>
  <c r="AR184" i="48"/>
  <c r="AQ184" i="48"/>
  <c r="AP184" i="48"/>
  <c r="AO184" i="48"/>
  <c r="AN184" i="48"/>
  <c r="AM184" i="48"/>
  <c r="AL184" i="48"/>
  <c r="AK184" i="48"/>
  <c r="AJ184" i="48"/>
  <c r="AI184" i="48"/>
  <c r="AH184" i="48"/>
  <c r="AG184" i="48"/>
  <c r="AF184" i="48"/>
  <c r="AE184" i="48"/>
  <c r="AD184" i="48"/>
  <c r="AC184" i="48"/>
  <c r="AB184" i="48"/>
  <c r="AA184" i="48"/>
  <c r="Z184" i="48"/>
  <c r="Y184" i="48"/>
  <c r="X184" i="48"/>
  <c r="W184" i="48"/>
  <c r="V184" i="48"/>
  <c r="U184" i="48"/>
  <c r="T184" i="48"/>
  <c r="S184" i="48"/>
  <c r="R184" i="48"/>
  <c r="Q184" i="48"/>
  <c r="P184" i="48"/>
  <c r="O184" i="48"/>
  <c r="N184" i="48"/>
  <c r="M184" i="48"/>
  <c r="L184" i="48"/>
  <c r="K184" i="48"/>
  <c r="J184" i="48"/>
  <c r="I184" i="48"/>
  <c r="H184" i="48"/>
  <c r="G184" i="48"/>
  <c r="F184" i="48"/>
  <c r="E184" i="48"/>
  <c r="D184" i="48"/>
  <c r="C184" i="48"/>
  <c r="B184" i="48"/>
  <c r="A184" i="48"/>
  <c r="CB183" i="48"/>
  <c r="CA183" i="48"/>
  <c r="BZ183" i="48"/>
  <c r="BY183" i="48"/>
  <c r="BX183" i="48"/>
  <c r="BW183" i="48"/>
  <c r="BV183" i="48"/>
  <c r="BU183" i="48"/>
  <c r="BT183" i="48"/>
  <c r="BS183" i="48"/>
  <c r="BR183" i="48"/>
  <c r="BQ183" i="48"/>
  <c r="BP183" i="48"/>
  <c r="BO183" i="48"/>
  <c r="BN183" i="48"/>
  <c r="BM183" i="48"/>
  <c r="BL183" i="48"/>
  <c r="BK183" i="48"/>
  <c r="BJ183" i="48"/>
  <c r="BI183" i="48"/>
  <c r="BH183" i="48"/>
  <c r="BG183" i="48"/>
  <c r="BF183" i="48"/>
  <c r="BE183" i="48"/>
  <c r="BD183" i="48"/>
  <c r="BC183" i="48"/>
  <c r="BB183" i="48"/>
  <c r="BA183" i="48"/>
  <c r="AZ183" i="48"/>
  <c r="AY183" i="48"/>
  <c r="AX183" i="48"/>
  <c r="AW183" i="48"/>
  <c r="AV183" i="48"/>
  <c r="AU183" i="48"/>
  <c r="AT183" i="48"/>
  <c r="AS183" i="48"/>
  <c r="AR183" i="48"/>
  <c r="AQ183" i="48"/>
  <c r="AP183" i="48"/>
  <c r="AO183" i="48"/>
  <c r="AN183" i="48"/>
  <c r="AM183" i="48"/>
  <c r="AL183" i="48"/>
  <c r="AK183" i="48"/>
  <c r="AJ183" i="48"/>
  <c r="AI183" i="48"/>
  <c r="AH183" i="48"/>
  <c r="AG183" i="48"/>
  <c r="AF183" i="48"/>
  <c r="AE183" i="48"/>
  <c r="AD183" i="48"/>
  <c r="AC183" i="48"/>
  <c r="AB183" i="48"/>
  <c r="AA183" i="48"/>
  <c r="Z183" i="48"/>
  <c r="Y183" i="48"/>
  <c r="X183" i="48"/>
  <c r="W183" i="48"/>
  <c r="V183" i="48"/>
  <c r="U183" i="48"/>
  <c r="T183" i="48"/>
  <c r="S183" i="48"/>
  <c r="R183" i="48"/>
  <c r="Q183" i="48"/>
  <c r="P183" i="48"/>
  <c r="O183" i="48"/>
  <c r="N183" i="48"/>
  <c r="M183" i="48"/>
  <c r="L183" i="48"/>
  <c r="K183" i="48"/>
  <c r="J183" i="48"/>
  <c r="I183" i="48"/>
  <c r="H183" i="48"/>
  <c r="G183" i="48"/>
  <c r="F183" i="48"/>
  <c r="E183" i="48"/>
  <c r="D183" i="48"/>
  <c r="C183" i="48"/>
  <c r="B183" i="48"/>
  <c r="A183" i="48"/>
  <c r="CB182" i="48"/>
  <c r="CA182" i="48"/>
  <c r="BZ182" i="48"/>
  <c r="BY182" i="48"/>
  <c r="BX182" i="48"/>
  <c r="BW182" i="48"/>
  <c r="BV182" i="48"/>
  <c r="BU182" i="48"/>
  <c r="BT182" i="48"/>
  <c r="BS182" i="48"/>
  <c r="BR182" i="48"/>
  <c r="BQ182" i="48"/>
  <c r="BP182" i="48"/>
  <c r="BO182" i="48"/>
  <c r="BN182" i="48"/>
  <c r="BM182" i="48"/>
  <c r="BL182" i="48"/>
  <c r="BK182" i="48"/>
  <c r="BJ182" i="48"/>
  <c r="BI182" i="48"/>
  <c r="BH182" i="48"/>
  <c r="BG182" i="48"/>
  <c r="BF182" i="48"/>
  <c r="BE182" i="48"/>
  <c r="BD182" i="48"/>
  <c r="BC182" i="48"/>
  <c r="BB182" i="48"/>
  <c r="BA182" i="48"/>
  <c r="AZ182" i="48"/>
  <c r="AY182" i="48"/>
  <c r="AX182" i="48"/>
  <c r="AW182" i="48"/>
  <c r="AV182" i="48"/>
  <c r="AU182" i="48"/>
  <c r="AT182" i="48"/>
  <c r="AS182" i="48"/>
  <c r="AR182" i="48"/>
  <c r="AQ182" i="48"/>
  <c r="AP182" i="48"/>
  <c r="AO182" i="48"/>
  <c r="AN182" i="48"/>
  <c r="AM182" i="48"/>
  <c r="AL182" i="48"/>
  <c r="AK182" i="48"/>
  <c r="AJ182" i="48"/>
  <c r="AI182" i="48"/>
  <c r="AH182" i="48"/>
  <c r="AG182" i="48"/>
  <c r="AF182" i="48"/>
  <c r="AE182" i="48"/>
  <c r="AD182" i="48"/>
  <c r="AC182" i="48"/>
  <c r="AB182" i="48"/>
  <c r="AA182" i="48"/>
  <c r="Z182" i="48"/>
  <c r="Y182" i="48"/>
  <c r="X182" i="48"/>
  <c r="W182" i="48"/>
  <c r="V182" i="48"/>
  <c r="U182" i="48"/>
  <c r="T182" i="48"/>
  <c r="S182" i="48"/>
  <c r="R182" i="48"/>
  <c r="Q182" i="48"/>
  <c r="P182" i="48"/>
  <c r="O182" i="48"/>
  <c r="N182" i="48"/>
  <c r="M182" i="48"/>
  <c r="L182" i="48"/>
  <c r="K182" i="48"/>
  <c r="J182" i="48"/>
  <c r="I182" i="48"/>
  <c r="H182" i="48"/>
  <c r="G182" i="48"/>
  <c r="F182" i="48"/>
  <c r="E182" i="48"/>
  <c r="D182" i="48"/>
  <c r="C182" i="48"/>
  <c r="B182" i="48"/>
  <c r="A182" i="48"/>
  <c r="CB181" i="48"/>
  <c r="CA181" i="48"/>
  <c r="BZ181" i="48"/>
  <c r="BY181" i="48"/>
  <c r="BX181" i="48"/>
  <c r="BW181" i="48"/>
  <c r="BV181" i="48"/>
  <c r="BU181" i="48"/>
  <c r="BT181" i="48"/>
  <c r="BS181" i="48"/>
  <c r="BR181" i="48"/>
  <c r="BQ181" i="48"/>
  <c r="BP181" i="48"/>
  <c r="BO181" i="48"/>
  <c r="BN181" i="48"/>
  <c r="BM181" i="48"/>
  <c r="BL181" i="48"/>
  <c r="BK181" i="48"/>
  <c r="BJ181" i="48"/>
  <c r="BI181" i="48"/>
  <c r="BH181" i="48"/>
  <c r="BG181" i="48"/>
  <c r="BF181" i="48"/>
  <c r="BE181" i="48"/>
  <c r="BD181" i="48"/>
  <c r="BC181" i="48"/>
  <c r="BB181" i="48"/>
  <c r="BA181" i="48"/>
  <c r="AZ181" i="48"/>
  <c r="AY181" i="48"/>
  <c r="AX181" i="48"/>
  <c r="AW181" i="48"/>
  <c r="AV181" i="48"/>
  <c r="AU181" i="48"/>
  <c r="AT181" i="48"/>
  <c r="AS181" i="48"/>
  <c r="AR181" i="48"/>
  <c r="AQ181" i="48"/>
  <c r="AP181" i="48"/>
  <c r="AO181" i="48"/>
  <c r="AN181" i="48"/>
  <c r="AM181" i="48"/>
  <c r="AL181" i="48"/>
  <c r="AK181" i="48"/>
  <c r="AJ181" i="48"/>
  <c r="AI181" i="48"/>
  <c r="AH181" i="48"/>
  <c r="AG181" i="48"/>
  <c r="AF181" i="48"/>
  <c r="AE181" i="48"/>
  <c r="AD181" i="48"/>
  <c r="AC181" i="48"/>
  <c r="AB181" i="48"/>
  <c r="AA181" i="48"/>
  <c r="Z181" i="48"/>
  <c r="Y181" i="48"/>
  <c r="X181" i="48"/>
  <c r="W181" i="48"/>
  <c r="V181" i="48"/>
  <c r="U181" i="48"/>
  <c r="T181" i="48"/>
  <c r="S181" i="48"/>
  <c r="R181" i="48"/>
  <c r="Q181" i="48"/>
  <c r="P181" i="48"/>
  <c r="O181" i="48"/>
  <c r="N181" i="48"/>
  <c r="M181" i="48"/>
  <c r="L181" i="48"/>
  <c r="K181" i="48"/>
  <c r="J181" i="48"/>
  <c r="I181" i="48"/>
  <c r="H181" i="48"/>
  <c r="G181" i="48"/>
  <c r="F181" i="48"/>
  <c r="E181" i="48"/>
  <c r="D181" i="48"/>
  <c r="C181" i="48"/>
  <c r="B181" i="48"/>
  <c r="A181" i="48"/>
  <c r="CB180" i="48"/>
  <c r="CA180" i="48"/>
  <c r="BZ180" i="48"/>
  <c r="BY180" i="48"/>
  <c r="BX180" i="48"/>
  <c r="BW180" i="48"/>
  <c r="BV180" i="48"/>
  <c r="BU180" i="48"/>
  <c r="BT180" i="48"/>
  <c r="BS180" i="48"/>
  <c r="BR180" i="48"/>
  <c r="BQ180" i="48"/>
  <c r="BP180" i="48"/>
  <c r="BO180" i="48"/>
  <c r="BN180" i="48"/>
  <c r="BM180" i="48"/>
  <c r="BL180" i="48"/>
  <c r="BK180" i="48"/>
  <c r="BJ180" i="48"/>
  <c r="BI180" i="48"/>
  <c r="BH180" i="48"/>
  <c r="BG180" i="48"/>
  <c r="BF180" i="48"/>
  <c r="BE180" i="48"/>
  <c r="BD180" i="48"/>
  <c r="BC180" i="48"/>
  <c r="BB180" i="48"/>
  <c r="BA180" i="48"/>
  <c r="AZ180" i="48"/>
  <c r="AY180" i="48"/>
  <c r="AX180" i="48"/>
  <c r="AW180" i="48"/>
  <c r="AV180" i="48"/>
  <c r="AU180" i="48"/>
  <c r="AT180" i="48"/>
  <c r="AS180" i="48"/>
  <c r="AR180" i="48"/>
  <c r="AQ180" i="48"/>
  <c r="AP180" i="48"/>
  <c r="AO180" i="48"/>
  <c r="AN180" i="48"/>
  <c r="AM180" i="48"/>
  <c r="AL180" i="48"/>
  <c r="AK180" i="48"/>
  <c r="AJ180" i="48"/>
  <c r="AI180" i="48"/>
  <c r="AH180" i="48"/>
  <c r="AG180" i="48"/>
  <c r="AF180" i="48"/>
  <c r="AE180" i="48"/>
  <c r="AD180" i="48"/>
  <c r="AC180" i="48"/>
  <c r="AB180" i="48"/>
  <c r="AA180" i="48"/>
  <c r="Z180" i="48"/>
  <c r="Y180" i="48"/>
  <c r="X180" i="48"/>
  <c r="W180" i="48"/>
  <c r="V180" i="48"/>
  <c r="U180" i="48"/>
  <c r="T180" i="48"/>
  <c r="S180" i="48"/>
  <c r="R180" i="48"/>
  <c r="Q180" i="48"/>
  <c r="P180" i="48"/>
  <c r="O180" i="48"/>
  <c r="N180" i="48"/>
  <c r="M180" i="48"/>
  <c r="L180" i="48"/>
  <c r="K180" i="48"/>
  <c r="J180" i="48"/>
  <c r="I180" i="48"/>
  <c r="H180" i="48"/>
  <c r="G180" i="48"/>
  <c r="F180" i="48"/>
  <c r="E180" i="48"/>
  <c r="D180" i="48"/>
  <c r="C180" i="48"/>
  <c r="B180" i="48"/>
  <c r="A180" i="48"/>
  <c r="CB179" i="48"/>
  <c r="CA179" i="48"/>
  <c r="BZ179" i="48"/>
  <c r="BY179" i="48"/>
  <c r="BX179" i="48"/>
  <c r="BW179" i="48"/>
  <c r="BV179" i="48"/>
  <c r="BU179" i="48"/>
  <c r="BT179" i="48"/>
  <c r="BS179" i="48"/>
  <c r="BR179" i="48"/>
  <c r="BQ179" i="48"/>
  <c r="BP179" i="48"/>
  <c r="BO179" i="48"/>
  <c r="BN179" i="48"/>
  <c r="BM179" i="48"/>
  <c r="BL179" i="48"/>
  <c r="BK179" i="48"/>
  <c r="BJ179" i="48"/>
  <c r="BI179" i="48"/>
  <c r="BH179" i="48"/>
  <c r="BG179" i="48"/>
  <c r="BF179" i="48"/>
  <c r="BE179" i="48"/>
  <c r="BD179" i="48"/>
  <c r="BC179" i="48"/>
  <c r="BB179" i="48"/>
  <c r="BA179" i="48"/>
  <c r="AZ179" i="48"/>
  <c r="AY179" i="48"/>
  <c r="AX179" i="48"/>
  <c r="AW179" i="48"/>
  <c r="AV179" i="48"/>
  <c r="AU179" i="48"/>
  <c r="AT179" i="48"/>
  <c r="AS179" i="48"/>
  <c r="AR179" i="48"/>
  <c r="AQ179" i="48"/>
  <c r="AP179" i="48"/>
  <c r="AO179" i="48"/>
  <c r="AN179" i="48"/>
  <c r="AM179" i="48"/>
  <c r="AL179" i="48"/>
  <c r="AK179" i="48"/>
  <c r="AJ179" i="48"/>
  <c r="AI179" i="48"/>
  <c r="AH179" i="48"/>
  <c r="AG179" i="48"/>
  <c r="AF179" i="48"/>
  <c r="AE179" i="48"/>
  <c r="AD179" i="48"/>
  <c r="AC179" i="48"/>
  <c r="AB179" i="48"/>
  <c r="AA179" i="48"/>
  <c r="Z179" i="48"/>
  <c r="Y179" i="48"/>
  <c r="X179" i="48"/>
  <c r="W179" i="48"/>
  <c r="V179" i="48"/>
  <c r="U179" i="48"/>
  <c r="T179" i="48"/>
  <c r="S179" i="48"/>
  <c r="R179" i="48"/>
  <c r="Q179" i="48"/>
  <c r="P179" i="48"/>
  <c r="O179" i="48"/>
  <c r="N179" i="48"/>
  <c r="M179" i="48"/>
  <c r="L179" i="48"/>
  <c r="K179" i="48"/>
  <c r="J179" i="48"/>
  <c r="I179" i="48"/>
  <c r="H179" i="48"/>
  <c r="G179" i="48"/>
  <c r="F179" i="48"/>
  <c r="E179" i="48"/>
  <c r="D179" i="48"/>
  <c r="C179" i="48"/>
  <c r="B179" i="48"/>
  <c r="A179" i="48"/>
  <c r="CB178" i="48"/>
  <c r="CA178" i="48"/>
  <c r="BZ178" i="48"/>
  <c r="BY178" i="48"/>
  <c r="BX178" i="48"/>
  <c r="BW178" i="48"/>
  <c r="BV178" i="48"/>
  <c r="BU178" i="48"/>
  <c r="BT178" i="48"/>
  <c r="BS178" i="48"/>
  <c r="BR178" i="48"/>
  <c r="BQ178" i="48"/>
  <c r="BP178" i="48"/>
  <c r="BO178" i="48"/>
  <c r="BN178" i="48"/>
  <c r="BM178" i="48"/>
  <c r="BL178" i="48"/>
  <c r="BK178" i="48"/>
  <c r="BJ178" i="48"/>
  <c r="BI178" i="48"/>
  <c r="BH178" i="48"/>
  <c r="BG178" i="48"/>
  <c r="BF178" i="48"/>
  <c r="BE178" i="48"/>
  <c r="BD178" i="48"/>
  <c r="BC178" i="48"/>
  <c r="BB178" i="48"/>
  <c r="BA178" i="48"/>
  <c r="AZ178" i="48"/>
  <c r="AY178" i="48"/>
  <c r="AX178" i="48"/>
  <c r="AW178" i="48"/>
  <c r="AV178" i="48"/>
  <c r="AU178" i="48"/>
  <c r="AT178" i="48"/>
  <c r="AS178" i="48"/>
  <c r="AR178" i="48"/>
  <c r="AQ178" i="48"/>
  <c r="AP178" i="48"/>
  <c r="AO178" i="48"/>
  <c r="AN178" i="48"/>
  <c r="AM178" i="48"/>
  <c r="AL178" i="48"/>
  <c r="AK178" i="48"/>
  <c r="AJ178" i="48"/>
  <c r="AI178" i="48"/>
  <c r="AH178" i="48"/>
  <c r="AG178" i="48"/>
  <c r="AF178" i="48"/>
  <c r="AE178" i="48"/>
  <c r="AD178" i="48"/>
  <c r="AC178" i="48"/>
  <c r="AB178" i="48"/>
  <c r="AA178" i="48"/>
  <c r="Z178" i="48"/>
  <c r="Y178" i="48"/>
  <c r="X178" i="48"/>
  <c r="W178" i="48"/>
  <c r="V178" i="48"/>
  <c r="U178" i="48"/>
  <c r="T178" i="48"/>
  <c r="S178" i="48"/>
  <c r="R178" i="48"/>
  <c r="Q178" i="48"/>
  <c r="P178" i="48"/>
  <c r="O178" i="48"/>
  <c r="N178" i="48"/>
  <c r="M178" i="48"/>
  <c r="L178" i="48"/>
  <c r="K178" i="48"/>
  <c r="J178" i="48"/>
  <c r="I178" i="48"/>
  <c r="H178" i="48"/>
  <c r="G178" i="48"/>
  <c r="F178" i="48"/>
  <c r="E178" i="48"/>
  <c r="D178" i="48"/>
  <c r="C178" i="48"/>
  <c r="B178" i="48"/>
  <c r="A178" i="48"/>
  <c r="CB177" i="48"/>
  <c r="CA177" i="48"/>
  <c r="BZ177" i="48"/>
  <c r="BY177" i="48"/>
  <c r="BX177" i="48"/>
  <c r="BW177" i="48"/>
  <c r="BV177" i="48"/>
  <c r="BU177" i="48"/>
  <c r="BT177" i="48"/>
  <c r="BS177" i="48"/>
  <c r="BR177" i="48"/>
  <c r="BQ177" i="48"/>
  <c r="BP177" i="48"/>
  <c r="BO177" i="48"/>
  <c r="BN177" i="48"/>
  <c r="BM177" i="48"/>
  <c r="BL177" i="48"/>
  <c r="BK177" i="48"/>
  <c r="BJ177" i="48"/>
  <c r="BI177" i="48"/>
  <c r="BH177" i="48"/>
  <c r="BG177" i="48"/>
  <c r="BF177" i="48"/>
  <c r="BE177" i="48"/>
  <c r="BD177" i="48"/>
  <c r="BC177" i="48"/>
  <c r="BB177" i="48"/>
  <c r="BA177" i="48"/>
  <c r="AZ177" i="48"/>
  <c r="AY177" i="48"/>
  <c r="AX177" i="48"/>
  <c r="AW177" i="48"/>
  <c r="AV177" i="48"/>
  <c r="AU177" i="48"/>
  <c r="AT177" i="48"/>
  <c r="AS177" i="48"/>
  <c r="AR177" i="48"/>
  <c r="AQ177" i="48"/>
  <c r="AP177" i="48"/>
  <c r="AO177" i="48"/>
  <c r="AN177" i="48"/>
  <c r="AM177" i="48"/>
  <c r="AL177" i="48"/>
  <c r="AK177" i="48"/>
  <c r="AJ177" i="48"/>
  <c r="AI177" i="48"/>
  <c r="AH177" i="48"/>
  <c r="AG177" i="48"/>
  <c r="AF177" i="48"/>
  <c r="AE177" i="48"/>
  <c r="AD177" i="48"/>
  <c r="AC177" i="48"/>
  <c r="AB177" i="48"/>
  <c r="AA177" i="48"/>
  <c r="Z177" i="48"/>
  <c r="Y177" i="48"/>
  <c r="X177" i="48"/>
  <c r="W177" i="48"/>
  <c r="V177" i="48"/>
  <c r="U177" i="48"/>
  <c r="T177" i="48"/>
  <c r="S177" i="48"/>
  <c r="R177" i="48"/>
  <c r="Q177" i="48"/>
  <c r="P177" i="48"/>
  <c r="O177" i="48"/>
  <c r="N177" i="48"/>
  <c r="M177" i="48"/>
  <c r="L177" i="48"/>
  <c r="K177" i="48"/>
  <c r="J177" i="48"/>
  <c r="I177" i="48"/>
  <c r="H177" i="48"/>
  <c r="G177" i="48"/>
  <c r="F177" i="48"/>
  <c r="E177" i="48"/>
  <c r="D177" i="48"/>
  <c r="C177" i="48"/>
  <c r="B177" i="48"/>
  <c r="A177" i="48"/>
  <c r="CB176" i="48"/>
  <c r="CA176" i="48"/>
  <c r="BZ176" i="48"/>
  <c r="BY176" i="48"/>
  <c r="BX176" i="48"/>
  <c r="BW176" i="48"/>
  <c r="BV176" i="48"/>
  <c r="BU176" i="48"/>
  <c r="BT176" i="48"/>
  <c r="BS176" i="48"/>
  <c r="BR176" i="48"/>
  <c r="BQ176" i="48"/>
  <c r="BP176" i="48"/>
  <c r="BO176" i="48"/>
  <c r="BN176" i="48"/>
  <c r="BM176" i="48"/>
  <c r="BL176" i="48"/>
  <c r="BK176" i="48"/>
  <c r="BJ176" i="48"/>
  <c r="BI176" i="48"/>
  <c r="BH176" i="48"/>
  <c r="BG176" i="48"/>
  <c r="BF176" i="48"/>
  <c r="BE176" i="48"/>
  <c r="BD176" i="48"/>
  <c r="BC176" i="48"/>
  <c r="BB176" i="48"/>
  <c r="BA176" i="48"/>
  <c r="AZ176" i="48"/>
  <c r="AY176" i="48"/>
  <c r="AX176" i="48"/>
  <c r="AW176" i="48"/>
  <c r="AV176" i="48"/>
  <c r="AU176" i="48"/>
  <c r="AT176" i="48"/>
  <c r="AS176" i="48"/>
  <c r="AR176" i="48"/>
  <c r="AQ176" i="48"/>
  <c r="AP176" i="48"/>
  <c r="AO176" i="48"/>
  <c r="AN176" i="48"/>
  <c r="AM176" i="48"/>
  <c r="AL176" i="48"/>
  <c r="AK176" i="48"/>
  <c r="AJ176" i="48"/>
  <c r="AI176" i="48"/>
  <c r="AH176" i="48"/>
  <c r="AG176" i="48"/>
  <c r="AF176" i="48"/>
  <c r="AE176" i="48"/>
  <c r="AD176" i="48"/>
  <c r="AC176" i="48"/>
  <c r="AB176" i="48"/>
  <c r="AA176" i="48"/>
  <c r="Z176" i="48"/>
  <c r="Y176" i="48"/>
  <c r="X176" i="48"/>
  <c r="W176" i="48"/>
  <c r="V176" i="48"/>
  <c r="U176" i="48"/>
  <c r="T176" i="48"/>
  <c r="S176" i="48"/>
  <c r="R176" i="48"/>
  <c r="Q176" i="48"/>
  <c r="P176" i="48"/>
  <c r="O176" i="48"/>
  <c r="N176" i="48"/>
  <c r="M176" i="48"/>
  <c r="L176" i="48"/>
  <c r="K176" i="48"/>
  <c r="J176" i="48"/>
  <c r="I176" i="48"/>
  <c r="H176" i="48"/>
  <c r="G176" i="48"/>
  <c r="F176" i="48"/>
  <c r="E176" i="48"/>
  <c r="D176" i="48"/>
  <c r="C176" i="48"/>
  <c r="B176" i="48"/>
  <c r="A176" i="48"/>
  <c r="CB175" i="48"/>
  <c r="CA175" i="48"/>
  <c r="BZ175" i="48"/>
  <c r="BY175" i="48"/>
  <c r="BX175" i="48"/>
  <c r="BW175" i="48"/>
  <c r="BV175" i="48"/>
  <c r="BU175" i="48"/>
  <c r="BT175" i="48"/>
  <c r="BS175" i="48"/>
  <c r="BR175" i="48"/>
  <c r="BQ175" i="48"/>
  <c r="BP175" i="48"/>
  <c r="BO175" i="48"/>
  <c r="BN175" i="48"/>
  <c r="BM175" i="48"/>
  <c r="BL175" i="48"/>
  <c r="BK175" i="48"/>
  <c r="BJ175" i="48"/>
  <c r="BI175" i="48"/>
  <c r="BH175" i="48"/>
  <c r="BG175" i="48"/>
  <c r="BF175" i="48"/>
  <c r="BE175" i="48"/>
  <c r="BD175" i="48"/>
  <c r="BC175" i="48"/>
  <c r="BB175" i="48"/>
  <c r="BA175" i="48"/>
  <c r="AZ175" i="48"/>
  <c r="AY175" i="48"/>
  <c r="AX175" i="48"/>
  <c r="AW175" i="48"/>
  <c r="AV175" i="48"/>
  <c r="AU175" i="48"/>
  <c r="AT175" i="48"/>
  <c r="AS175" i="48"/>
  <c r="AR175" i="48"/>
  <c r="AQ175" i="48"/>
  <c r="AP175" i="48"/>
  <c r="AO175" i="48"/>
  <c r="AN175" i="48"/>
  <c r="AM175" i="48"/>
  <c r="AL175" i="48"/>
  <c r="AK175" i="48"/>
  <c r="AJ175" i="48"/>
  <c r="AI175" i="48"/>
  <c r="AH175" i="48"/>
  <c r="AG175" i="48"/>
  <c r="AF175" i="48"/>
  <c r="AE175" i="48"/>
  <c r="AD175" i="48"/>
  <c r="AC175" i="48"/>
  <c r="AB175" i="48"/>
  <c r="AA175" i="48"/>
  <c r="Z175" i="48"/>
  <c r="Y175" i="48"/>
  <c r="X175" i="48"/>
  <c r="W175" i="48"/>
  <c r="V175" i="48"/>
  <c r="U175" i="48"/>
  <c r="T175" i="48"/>
  <c r="S175" i="48"/>
  <c r="R175" i="48"/>
  <c r="Q175" i="48"/>
  <c r="P175" i="48"/>
  <c r="O175" i="48"/>
  <c r="N175" i="48"/>
  <c r="M175" i="48"/>
  <c r="L175" i="48"/>
  <c r="K175" i="48"/>
  <c r="J175" i="48"/>
  <c r="I175" i="48"/>
  <c r="H175" i="48"/>
  <c r="G175" i="48"/>
  <c r="F175" i="48"/>
  <c r="E175" i="48"/>
  <c r="D175" i="48"/>
  <c r="C175" i="48"/>
  <c r="B175" i="48"/>
  <c r="A175" i="48"/>
  <c r="CB174" i="48"/>
  <c r="CA174" i="48"/>
  <c r="BZ174" i="48"/>
  <c r="BY174" i="48"/>
  <c r="BX174" i="48"/>
  <c r="BW174" i="48"/>
  <c r="BV174" i="48"/>
  <c r="BU174" i="48"/>
  <c r="BT174" i="48"/>
  <c r="BS174" i="48"/>
  <c r="BR174" i="48"/>
  <c r="BQ174" i="48"/>
  <c r="BP174" i="48"/>
  <c r="BO174" i="48"/>
  <c r="BN174" i="48"/>
  <c r="BM174" i="48"/>
  <c r="BL174" i="48"/>
  <c r="BK174" i="48"/>
  <c r="BJ174" i="48"/>
  <c r="BI174" i="48"/>
  <c r="BH174" i="48"/>
  <c r="BG174" i="48"/>
  <c r="BF174" i="48"/>
  <c r="BE174" i="48"/>
  <c r="BD174" i="48"/>
  <c r="BC174" i="48"/>
  <c r="BB174" i="48"/>
  <c r="BA174" i="48"/>
  <c r="AZ174" i="48"/>
  <c r="AY174" i="48"/>
  <c r="AX174" i="48"/>
  <c r="AW174" i="48"/>
  <c r="AV174" i="48"/>
  <c r="AU174" i="48"/>
  <c r="AT174" i="48"/>
  <c r="AS174" i="48"/>
  <c r="AR174" i="48"/>
  <c r="AQ174" i="48"/>
  <c r="AP174" i="48"/>
  <c r="AO174" i="48"/>
  <c r="AN174" i="48"/>
  <c r="AM174" i="48"/>
  <c r="AL174" i="48"/>
  <c r="AK174" i="48"/>
  <c r="AJ174" i="48"/>
  <c r="AI174" i="48"/>
  <c r="AH174" i="48"/>
  <c r="AG174" i="48"/>
  <c r="AF174" i="48"/>
  <c r="AE174" i="48"/>
  <c r="AD174" i="48"/>
  <c r="AC174" i="48"/>
  <c r="AB174" i="48"/>
  <c r="AA174" i="48"/>
  <c r="Z174" i="48"/>
  <c r="Y174" i="48"/>
  <c r="X174" i="48"/>
  <c r="W174" i="48"/>
  <c r="V174" i="48"/>
  <c r="U174" i="48"/>
  <c r="T174" i="48"/>
  <c r="S174" i="48"/>
  <c r="R174" i="48"/>
  <c r="Q174" i="48"/>
  <c r="P174" i="48"/>
  <c r="O174" i="48"/>
  <c r="N174" i="48"/>
  <c r="M174" i="48"/>
  <c r="L174" i="48"/>
  <c r="K174" i="48"/>
  <c r="J174" i="48"/>
  <c r="I174" i="48"/>
  <c r="H174" i="48"/>
  <c r="G174" i="48"/>
  <c r="F174" i="48"/>
  <c r="E174" i="48"/>
  <c r="D174" i="48"/>
  <c r="C174" i="48"/>
  <c r="B174" i="48"/>
  <c r="A174" i="48"/>
  <c r="CB173" i="48"/>
  <c r="CA173" i="48"/>
  <c r="BZ173" i="48"/>
  <c r="BY173" i="48"/>
  <c r="BX173" i="48"/>
  <c r="BW173" i="48"/>
  <c r="BV173" i="48"/>
  <c r="BU173" i="48"/>
  <c r="BT173" i="48"/>
  <c r="BS173" i="48"/>
  <c r="BR173" i="48"/>
  <c r="BQ173" i="48"/>
  <c r="BP173" i="48"/>
  <c r="BO173" i="48"/>
  <c r="BN173" i="48"/>
  <c r="BM173" i="48"/>
  <c r="BL173" i="48"/>
  <c r="BK173" i="48"/>
  <c r="BJ173" i="48"/>
  <c r="BI173" i="48"/>
  <c r="BH173" i="48"/>
  <c r="BG173" i="48"/>
  <c r="BF173" i="48"/>
  <c r="BE173" i="48"/>
  <c r="BD173" i="48"/>
  <c r="BC173" i="48"/>
  <c r="BB173" i="48"/>
  <c r="BA173" i="48"/>
  <c r="AZ173" i="48"/>
  <c r="AY173" i="48"/>
  <c r="AX173" i="48"/>
  <c r="AW173" i="48"/>
  <c r="AV173" i="48"/>
  <c r="AU173" i="48"/>
  <c r="AT173" i="48"/>
  <c r="AS173" i="48"/>
  <c r="AR173" i="48"/>
  <c r="AQ173" i="48"/>
  <c r="AP173" i="48"/>
  <c r="AO173" i="48"/>
  <c r="AN173" i="48"/>
  <c r="AM173" i="48"/>
  <c r="AL173" i="48"/>
  <c r="AK173" i="48"/>
  <c r="AJ173" i="48"/>
  <c r="AI173" i="48"/>
  <c r="AH173" i="48"/>
  <c r="AG173" i="48"/>
  <c r="AF173" i="48"/>
  <c r="AE173" i="48"/>
  <c r="AD173" i="48"/>
  <c r="AC173" i="48"/>
  <c r="AB173" i="48"/>
  <c r="AA173" i="48"/>
  <c r="Z173" i="48"/>
  <c r="Y173" i="48"/>
  <c r="X173" i="48"/>
  <c r="W173" i="48"/>
  <c r="V173" i="48"/>
  <c r="U173" i="48"/>
  <c r="T173" i="48"/>
  <c r="S173" i="48"/>
  <c r="R173" i="48"/>
  <c r="Q173" i="48"/>
  <c r="P173" i="48"/>
  <c r="O173" i="48"/>
  <c r="N173" i="48"/>
  <c r="M173" i="48"/>
  <c r="L173" i="48"/>
  <c r="K173" i="48"/>
  <c r="J173" i="48"/>
  <c r="I173" i="48"/>
  <c r="H173" i="48"/>
  <c r="G173" i="48"/>
  <c r="F173" i="48"/>
  <c r="E173" i="48"/>
  <c r="D173" i="48"/>
  <c r="C173" i="48"/>
  <c r="B173" i="48"/>
  <c r="A173" i="48"/>
  <c r="CB172" i="48"/>
  <c r="CA172" i="48"/>
  <c r="BZ172" i="48"/>
  <c r="BY172" i="48"/>
  <c r="BX172" i="48"/>
  <c r="BW172" i="48"/>
  <c r="BV172" i="48"/>
  <c r="BU172" i="48"/>
  <c r="BT172" i="48"/>
  <c r="BS172" i="48"/>
  <c r="BR172" i="48"/>
  <c r="BQ172" i="48"/>
  <c r="BP172" i="48"/>
  <c r="BO172" i="48"/>
  <c r="BN172" i="48"/>
  <c r="BM172" i="48"/>
  <c r="BL172" i="48"/>
  <c r="BK172" i="48"/>
  <c r="BJ172" i="48"/>
  <c r="BI172" i="48"/>
  <c r="BH172" i="48"/>
  <c r="BG172" i="48"/>
  <c r="BF172" i="48"/>
  <c r="BE172" i="48"/>
  <c r="BD172" i="48"/>
  <c r="BC172" i="48"/>
  <c r="BB172" i="48"/>
  <c r="BA172" i="48"/>
  <c r="AZ172" i="48"/>
  <c r="AY172" i="48"/>
  <c r="AX172" i="48"/>
  <c r="AW172" i="48"/>
  <c r="AV172" i="48"/>
  <c r="AU172" i="48"/>
  <c r="AT172" i="48"/>
  <c r="AS172" i="48"/>
  <c r="AR172" i="48"/>
  <c r="AQ172" i="48"/>
  <c r="AP172" i="48"/>
  <c r="AO172" i="48"/>
  <c r="AN172" i="48"/>
  <c r="AM172" i="48"/>
  <c r="AL172" i="48"/>
  <c r="AK172" i="48"/>
  <c r="AJ172" i="48"/>
  <c r="AI172" i="48"/>
  <c r="AH172" i="48"/>
  <c r="AG172" i="48"/>
  <c r="AF172" i="48"/>
  <c r="AE172" i="48"/>
  <c r="AD172" i="48"/>
  <c r="AC172" i="48"/>
  <c r="AB172" i="48"/>
  <c r="AA172" i="48"/>
  <c r="Z172" i="48"/>
  <c r="Y172" i="48"/>
  <c r="X172" i="48"/>
  <c r="W172" i="48"/>
  <c r="V172" i="48"/>
  <c r="U172" i="48"/>
  <c r="T172" i="48"/>
  <c r="S172" i="48"/>
  <c r="R172" i="48"/>
  <c r="Q172" i="48"/>
  <c r="P172" i="48"/>
  <c r="O172" i="48"/>
  <c r="N172" i="48"/>
  <c r="M172" i="48"/>
  <c r="L172" i="48"/>
  <c r="K172" i="48"/>
  <c r="J172" i="48"/>
  <c r="I172" i="48"/>
  <c r="H172" i="48"/>
  <c r="G172" i="48"/>
  <c r="F172" i="48"/>
  <c r="E172" i="48"/>
  <c r="D172" i="48"/>
  <c r="C172" i="48"/>
  <c r="B172" i="48"/>
  <c r="A172" i="48"/>
  <c r="A166" i="48"/>
  <c r="A165" i="48"/>
  <c r="A164" i="48"/>
  <c r="A163" i="48"/>
  <c r="A162" i="48"/>
  <c r="AU242" i="101" l="1"/>
  <c r="AU298" i="101" s="1"/>
  <c r="BG242" i="101"/>
  <c r="BG298" i="101" s="1"/>
  <c r="BS242" i="101"/>
  <c r="BS298" i="101" s="1"/>
  <c r="AK244" i="99"/>
  <c r="BU106" i="99"/>
  <c r="BU132" i="99" s="1"/>
  <c r="BU242" i="99" s="1"/>
  <c r="BI106" i="99"/>
  <c r="BI132" i="99" s="1"/>
  <c r="BI242" i="99" s="1"/>
  <c r="BI298" i="99" s="1"/>
  <c r="CC244" i="99"/>
  <c r="CC300" i="99" s="1"/>
  <c r="AS106" i="99"/>
  <c r="AS132" i="99" s="1"/>
  <c r="AS242" i="99" s="1"/>
  <c r="AS298" i="99" s="1"/>
  <c r="BE106" i="99"/>
  <c r="BE132" i="99" s="1"/>
  <c r="BE242" i="99" s="1"/>
  <c r="BE298" i="99" s="1"/>
  <c r="BQ106" i="99"/>
  <c r="BQ132" i="99" s="1"/>
  <c r="BQ242" i="99" s="1"/>
  <c r="BQ298" i="99" s="1"/>
  <c r="CD39" i="99"/>
  <c r="CD248" i="99"/>
  <c r="CD304" i="99" s="1"/>
  <c r="CC148" i="99"/>
  <c r="CD80" i="99"/>
  <c r="CD249" i="99"/>
  <c r="CD305" i="99" s="1"/>
  <c r="CD2" i="99"/>
  <c r="CD29" i="99" s="1"/>
  <c r="CD148" i="99" s="1"/>
  <c r="CD25" i="99"/>
  <c r="CC231" i="99"/>
  <c r="CC102" i="99" s="1"/>
  <c r="CC149" i="99"/>
  <c r="CC248" i="99"/>
  <c r="CC304" i="99" s="1"/>
  <c r="CD12" i="99"/>
  <c r="CD143" i="99"/>
  <c r="CD32" i="99" s="1"/>
  <c r="CD269" i="99" s="1"/>
  <c r="CD325" i="99" s="1"/>
  <c r="CC158" i="99"/>
  <c r="CC159" i="99" s="1"/>
  <c r="CC13" i="99" s="1"/>
  <c r="CC80" i="99" s="1"/>
  <c r="CC249" i="99"/>
  <c r="CC305" i="99" s="1"/>
  <c r="CD144" i="99"/>
  <c r="CC73" i="99"/>
  <c r="CC243" i="99" s="1"/>
  <c r="CC299" i="99" s="1"/>
  <c r="CD13" i="101"/>
  <c r="CD249" i="101"/>
  <c r="CD305" i="101" s="1"/>
  <c r="CC148" i="101"/>
  <c r="CD29" i="101"/>
  <c r="CD148" i="101" s="1"/>
  <c r="CD2" i="101"/>
  <c r="CD25" i="101"/>
  <c r="CC149" i="101"/>
  <c r="CC248" i="101"/>
  <c r="CC304" i="101" s="1"/>
  <c r="CD12" i="101"/>
  <c r="CD143" i="101"/>
  <c r="CD32" i="101" s="1"/>
  <c r="CD269" i="101" s="1"/>
  <c r="CD325" i="101" s="1"/>
  <c r="CC158" i="101"/>
  <c r="CC159" i="101" s="1"/>
  <c r="CC13" i="101" s="1"/>
  <c r="CB80" i="101" s="1"/>
  <c r="CC249" i="101"/>
  <c r="CC305" i="101" s="1"/>
  <c r="CD144" i="101"/>
  <c r="CC231" i="101"/>
  <c r="CC102" i="101" s="1"/>
  <c r="CB88" i="101"/>
  <c r="CC73" i="101"/>
  <c r="CC243" i="101" s="1"/>
  <c r="CC299" i="101" s="1"/>
  <c r="CD38" i="101"/>
  <c r="CD39" i="48"/>
  <c r="CD248" i="48"/>
  <c r="CD304" i="48" s="1"/>
  <c r="CC148" i="48"/>
  <c r="CD29" i="48"/>
  <c r="CD148" i="48" s="1"/>
  <c r="CD80" i="48"/>
  <c r="CD249" i="48"/>
  <c r="CD305" i="48" s="1"/>
  <c r="CD2" i="48"/>
  <c r="CD25" i="48"/>
  <c r="CC149" i="48"/>
  <c r="CC248" i="48"/>
  <c r="CC304" i="48" s="1"/>
  <c r="CD143" i="48"/>
  <c r="CD32" i="48" s="1"/>
  <c r="CD269" i="48" s="1"/>
  <c r="CD325" i="48" s="1"/>
  <c r="CC158" i="48"/>
  <c r="CC159" i="48" s="1"/>
  <c r="CC13" i="48" s="1"/>
  <c r="CC80" i="48" s="1"/>
  <c r="CC249" i="48"/>
  <c r="CC305" i="48" s="1"/>
  <c r="CD144" i="48"/>
  <c r="CC73" i="48"/>
  <c r="CC243" i="48" s="1"/>
  <c r="CC299" i="48" s="1"/>
  <c r="CC231" i="48"/>
  <c r="CC102" i="48" s="1"/>
  <c r="CB88" i="48"/>
  <c r="BE80" i="101"/>
  <c r="BQ80" i="101"/>
  <c r="AW80" i="101"/>
  <c r="BI80" i="101"/>
  <c r="BU80" i="101"/>
  <c r="BA80" i="101"/>
  <c r="BM80" i="101"/>
  <c r="BY80" i="101"/>
  <c r="T131" i="101"/>
  <c r="BQ131" i="101"/>
  <c r="BV84" i="101"/>
  <c r="AF105" i="101"/>
  <c r="AF106" i="101" s="1"/>
  <c r="AF242" i="101" s="1"/>
  <c r="AF298" i="101" s="1"/>
  <c r="AU84" i="101"/>
  <c r="AI105" i="101"/>
  <c r="AI106" i="101" s="1"/>
  <c r="AI242" i="101" s="1"/>
  <c r="AI298" i="101" s="1"/>
  <c r="Q131" i="101"/>
  <c r="BA131" i="101"/>
  <c r="AP231" i="101"/>
  <c r="AP102" i="101" s="1"/>
  <c r="BX231" i="101"/>
  <c r="BX102" i="101" s="1"/>
  <c r="AN231" i="101"/>
  <c r="AN102" i="101" s="1"/>
  <c r="AO231" i="101"/>
  <c r="AO102" i="101" s="1"/>
  <c r="AJ105" i="101"/>
  <c r="AJ106" i="101" s="1"/>
  <c r="AJ242" i="101" s="1"/>
  <c r="AJ298" i="101" s="1"/>
  <c r="AD129" i="101"/>
  <c r="BY231" i="101"/>
  <c r="BY102" i="101" s="1"/>
  <c r="F231" i="101"/>
  <c r="F102" i="101" s="1"/>
  <c r="AH84" i="101"/>
  <c r="BO129" i="101"/>
  <c r="AI84" i="101"/>
  <c r="D131" i="101"/>
  <c r="E131" i="101"/>
  <c r="AB231" i="101"/>
  <c r="AB102" i="101" s="1"/>
  <c r="BL231" i="101"/>
  <c r="BL102" i="101" s="1"/>
  <c r="V84" i="101"/>
  <c r="BR84" i="101"/>
  <c r="BB129" i="101"/>
  <c r="AC231" i="101"/>
  <c r="AC102" i="101" s="1"/>
  <c r="BM231" i="101"/>
  <c r="BM102" i="101" s="1"/>
  <c r="W84" i="101"/>
  <c r="BS84" i="101"/>
  <c r="S129" i="101"/>
  <c r="BC129" i="101"/>
  <c r="D105" i="101"/>
  <c r="D106" i="101" s="1"/>
  <c r="D132" i="101" s="1"/>
  <c r="D242" i="101" s="1"/>
  <c r="D298" i="101" s="1"/>
  <c r="CA231" i="101"/>
  <c r="CA102" i="101" s="1"/>
  <c r="J84" i="101"/>
  <c r="BF84" i="101"/>
  <c r="G105" i="101"/>
  <c r="G106" i="101" s="1"/>
  <c r="G132" i="101" s="1"/>
  <c r="G242" i="101" s="1"/>
  <c r="G298" i="101" s="1"/>
  <c r="L325" i="101"/>
  <c r="X325" i="101"/>
  <c r="AJ325" i="101"/>
  <c r="H105" i="101"/>
  <c r="H106" i="101" s="1"/>
  <c r="H132" i="101" s="1"/>
  <c r="H242" i="101" s="1"/>
  <c r="H298" i="101" s="1"/>
  <c r="AX84" i="101"/>
  <c r="BK84" i="101"/>
  <c r="K105" i="101"/>
  <c r="K106" i="101" s="1"/>
  <c r="K132" i="101" s="1"/>
  <c r="K242" i="101" s="1"/>
  <c r="K298" i="101" s="1"/>
  <c r="AK298" i="101"/>
  <c r="AW298" i="101"/>
  <c r="BI298" i="101"/>
  <c r="BU298" i="101"/>
  <c r="AG133" i="101"/>
  <c r="AE231" i="101"/>
  <c r="AE102" i="101" s="1"/>
  <c r="AS231" i="101"/>
  <c r="AS102" i="101" s="1"/>
  <c r="BG231" i="101"/>
  <c r="BG102" i="101" s="1"/>
  <c r="AL84" i="101"/>
  <c r="AY84" i="101"/>
  <c r="L105" i="101"/>
  <c r="L106" i="101" s="1"/>
  <c r="L132" i="101" s="1"/>
  <c r="L242" i="101" s="1"/>
  <c r="L298" i="101" s="1"/>
  <c r="AL298" i="101"/>
  <c r="AX298" i="101"/>
  <c r="BJ298" i="101"/>
  <c r="BV298" i="101"/>
  <c r="AR131" i="101"/>
  <c r="R231" i="101"/>
  <c r="R102" i="101" s="1"/>
  <c r="AF231" i="101"/>
  <c r="AF102" i="101" s="1"/>
  <c r="AU231" i="101"/>
  <c r="AU102" i="101" s="1"/>
  <c r="I231" i="101"/>
  <c r="I102" i="101" s="1"/>
  <c r="Z84" i="101"/>
  <c r="AM84" i="101"/>
  <c r="P105" i="101"/>
  <c r="P106" i="101" s="1"/>
  <c r="P132" i="101" s="1"/>
  <c r="P242" i="101" s="1"/>
  <c r="P298" i="101" s="1"/>
  <c r="S131" i="101"/>
  <c r="AG231" i="101"/>
  <c r="AG102" i="101" s="1"/>
  <c r="F131" i="101"/>
  <c r="N84" i="101"/>
  <c r="AA84" i="101"/>
  <c r="S105" i="101"/>
  <c r="S106" i="101" s="1"/>
  <c r="S132" i="101" s="1"/>
  <c r="S242" i="101" s="1"/>
  <c r="S298" i="101" s="1"/>
  <c r="T129" i="101"/>
  <c r="G131" i="101"/>
  <c r="AI231" i="101"/>
  <c r="AI102" i="101" s="1"/>
  <c r="O84" i="101"/>
  <c r="T105" i="101"/>
  <c r="T106" i="101" s="1"/>
  <c r="T132" i="101" s="1"/>
  <c r="T242" i="101" s="1"/>
  <c r="T298" i="101" s="1"/>
  <c r="H129" i="101"/>
  <c r="U129" i="101"/>
  <c r="C84" i="101"/>
  <c r="W105" i="101"/>
  <c r="W106" i="101" s="1"/>
  <c r="W132" i="101" s="1"/>
  <c r="W242" i="101" s="1"/>
  <c r="W298" i="101" s="1"/>
  <c r="W129" i="101"/>
  <c r="BP131" i="101"/>
  <c r="D325" i="101"/>
  <c r="P325" i="101"/>
  <c r="AB325" i="101"/>
  <c r="AN325" i="101"/>
  <c r="X105" i="101"/>
  <c r="X106" i="101" s="1"/>
  <c r="X132" i="101" s="1"/>
  <c r="X242" i="101" s="1"/>
  <c r="X298" i="101" s="1"/>
  <c r="K129" i="101"/>
  <c r="BJ84" i="101"/>
  <c r="E325" i="101"/>
  <c r="Q325" i="101"/>
  <c r="AC325" i="101"/>
  <c r="AO325" i="101"/>
  <c r="AB105" i="101"/>
  <c r="AB106" i="101" s="1"/>
  <c r="AB132" i="101" s="1"/>
  <c r="AB242" i="101" s="1"/>
  <c r="AB298" i="101" s="1"/>
  <c r="BN231" i="101"/>
  <c r="BN102" i="101" s="1"/>
  <c r="AR143" i="101"/>
  <c r="AR32" i="101" s="1"/>
  <c r="AR269" i="101" s="1"/>
  <c r="AR325" i="101" s="1"/>
  <c r="AQ159" i="101"/>
  <c r="AR144" i="101"/>
  <c r="AR1" i="101"/>
  <c r="E12" i="101"/>
  <c r="BB80" i="101"/>
  <c r="BN80" i="101"/>
  <c r="BZ80" i="101"/>
  <c r="C249" i="101"/>
  <c r="C305" i="101" s="1"/>
  <c r="BF80" i="101"/>
  <c r="BR80" i="101"/>
  <c r="D15" i="101"/>
  <c r="G264" i="101"/>
  <c r="G320" i="101" s="1"/>
  <c r="G149" i="101"/>
  <c r="G73" i="101"/>
  <c r="G243" i="101" s="1"/>
  <c r="G299" i="101" s="1"/>
  <c r="F25" i="101"/>
  <c r="B148" i="101"/>
  <c r="C29" i="101"/>
  <c r="BG80" i="101"/>
  <c r="BS80" i="101"/>
  <c r="H264" i="101"/>
  <c r="H320" i="101" s="1"/>
  <c r="H149" i="101"/>
  <c r="H73" i="101"/>
  <c r="H243" i="101" s="1"/>
  <c r="H299" i="101" s="1"/>
  <c r="I25" i="101"/>
  <c r="AV80" i="101"/>
  <c r="BH80" i="101"/>
  <c r="BT80" i="101"/>
  <c r="B248" i="101"/>
  <c r="B304" i="101" s="1"/>
  <c r="C38" i="101"/>
  <c r="B252" i="101"/>
  <c r="B308" i="101" s="1"/>
  <c r="B46" i="101"/>
  <c r="AQ144" i="101"/>
  <c r="AQ143" i="101"/>
  <c r="AQ32" i="101" s="1"/>
  <c r="AQ269" i="101" s="1"/>
  <c r="AQ325" i="101" s="1"/>
  <c r="AP159" i="101"/>
  <c r="AH159" i="101"/>
  <c r="V159" i="101"/>
  <c r="J159" i="101"/>
  <c r="AF159" i="101"/>
  <c r="T159" i="101"/>
  <c r="H159" i="101"/>
  <c r="AL159" i="101"/>
  <c r="Z159" i="101"/>
  <c r="N159" i="101"/>
  <c r="B159" i="101"/>
  <c r="AI159" i="101"/>
  <c r="W159" i="101"/>
  <c r="K159" i="101"/>
  <c r="AY80" i="101"/>
  <c r="BK80" i="101"/>
  <c r="BW80" i="101"/>
  <c r="J133" i="101"/>
  <c r="J105" i="101"/>
  <c r="J106" i="101" s="1"/>
  <c r="J132" i="101" s="1"/>
  <c r="J242" i="101" s="1"/>
  <c r="J298" i="101" s="1"/>
  <c r="V133" i="101"/>
  <c r="V105" i="101"/>
  <c r="V106" i="101" s="1"/>
  <c r="V132" i="101" s="1"/>
  <c r="V242" i="101" s="1"/>
  <c r="V298" i="101" s="1"/>
  <c r="AH133" i="101"/>
  <c r="AH105" i="101"/>
  <c r="AH106" i="101" s="1"/>
  <c r="AH242" i="101" s="1"/>
  <c r="AH298" i="101" s="1"/>
  <c r="AO159" i="101"/>
  <c r="AP144" i="101"/>
  <c r="AP143" i="101"/>
  <c r="AP32" i="101" s="1"/>
  <c r="AP269" i="101" s="1"/>
  <c r="AP325" i="101" s="1"/>
  <c r="M159" i="101"/>
  <c r="Y159" i="101"/>
  <c r="AK159" i="101"/>
  <c r="CA80" i="101"/>
  <c r="B273" i="101"/>
  <c r="B329" i="101" s="1"/>
  <c r="BD80" i="101"/>
  <c r="BP80" i="101"/>
  <c r="E159" i="101"/>
  <c r="Q159" i="101"/>
  <c r="AC159" i="101"/>
  <c r="B282" i="101"/>
  <c r="B338" i="101" s="1"/>
  <c r="B270" i="101"/>
  <c r="B326" i="101" s="1"/>
  <c r="C99" i="101"/>
  <c r="F133" i="101"/>
  <c r="F105" i="101"/>
  <c r="F106" i="101" s="1"/>
  <c r="F132" i="101" s="1"/>
  <c r="F242" i="101" s="1"/>
  <c r="F298" i="101" s="1"/>
  <c r="R133" i="101"/>
  <c r="R105" i="101"/>
  <c r="R106" i="101" s="1"/>
  <c r="R132" i="101" s="1"/>
  <c r="R242" i="101" s="1"/>
  <c r="R298" i="101" s="1"/>
  <c r="AD133" i="101"/>
  <c r="AD105" i="101"/>
  <c r="AD106" i="101" s="1"/>
  <c r="AD242" i="101" s="1"/>
  <c r="AD298" i="101" s="1"/>
  <c r="J129" i="101"/>
  <c r="J231" i="101"/>
  <c r="J102" i="101" s="1"/>
  <c r="V231" i="101"/>
  <c r="V102" i="101" s="1"/>
  <c r="V129" i="101"/>
  <c r="AH129" i="101"/>
  <c r="AH231" i="101"/>
  <c r="AH102" i="101" s="1"/>
  <c r="AT129" i="101"/>
  <c r="AT231" i="101"/>
  <c r="AT102" i="101" s="1"/>
  <c r="BF129" i="101"/>
  <c r="BF231" i="101"/>
  <c r="BF102" i="101" s="1"/>
  <c r="BR129" i="101"/>
  <c r="BR231" i="101"/>
  <c r="BR102" i="101" s="1"/>
  <c r="E353" i="101"/>
  <c r="B353" i="101"/>
  <c r="B276" i="101"/>
  <c r="B332" i="101" s="1"/>
  <c r="H353" i="101"/>
  <c r="E105" i="101"/>
  <c r="E106" i="101" s="1"/>
  <c r="E132" i="101" s="1"/>
  <c r="E242" i="101" s="1"/>
  <c r="E298" i="101" s="1"/>
  <c r="Q105" i="101"/>
  <c r="Q106" i="101" s="1"/>
  <c r="Q132" i="101" s="1"/>
  <c r="Q242" i="101" s="1"/>
  <c r="Q298" i="101" s="1"/>
  <c r="AC105" i="101"/>
  <c r="AC106" i="101" s="1"/>
  <c r="AC242" i="101" s="1"/>
  <c r="AC298" i="101" s="1"/>
  <c r="F84" i="101"/>
  <c r="R84" i="101"/>
  <c r="AD84" i="101"/>
  <c r="AP84" i="101"/>
  <c r="BB84" i="101"/>
  <c r="BN84" i="101"/>
  <c r="BZ84" i="101"/>
  <c r="I133" i="101"/>
  <c r="C159" i="101"/>
  <c r="C13" i="101" s="1"/>
  <c r="B80" i="101" s="1"/>
  <c r="O159" i="101"/>
  <c r="AA159" i="101"/>
  <c r="AM159" i="101"/>
  <c r="U133" i="101"/>
  <c r="D159" i="101"/>
  <c r="D13" i="101" s="1"/>
  <c r="C80" i="101" s="1"/>
  <c r="P159" i="101"/>
  <c r="AB159" i="101"/>
  <c r="AN159" i="101"/>
  <c r="BZ231" i="101"/>
  <c r="BZ102" i="101" s="1"/>
  <c r="G353" i="101"/>
  <c r="AT298" i="101"/>
  <c r="BF298" i="101"/>
  <c r="BR298" i="101"/>
  <c r="H355" i="101" s="1"/>
  <c r="F159" i="101"/>
  <c r="R159" i="101"/>
  <c r="AD159" i="101"/>
  <c r="G159" i="101"/>
  <c r="S159" i="101"/>
  <c r="AE159" i="101"/>
  <c r="B114" i="101"/>
  <c r="C353" i="101"/>
  <c r="I159" i="101"/>
  <c r="U159" i="101"/>
  <c r="AG159" i="101"/>
  <c r="F353" i="101"/>
  <c r="R353" i="101"/>
  <c r="M105" i="101"/>
  <c r="M106" i="101" s="1"/>
  <c r="M132" i="101" s="1"/>
  <c r="M242" i="101" s="1"/>
  <c r="M298" i="101" s="1"/>
  <c r="Y105" i="101"/>
  <c r="Y106" i="101" s="1"/>
  <c r="Y132" i="101" s="1"/>
  <c r="Y242" i="101" s="1"/>
  <c r="Y298" i="101" s="1"/>
  <c r="B105" i="101"/>
  <c r="B106" i="101" s="1"/>
  <c r="B132" i="101" s="1"/>
  <c r="B242" i="101" s="1"/>
  <c r="B298" i="101" s="1"/>
  <c r="N105" i="101"/>
  <c r="N106" i="101" s="1"/>
  <c r="N132" i="101" s="1"/>
  <c r="N242" i="101" s="1"/>
  <c r="N298" i="101" s="1"/>
  <c r="Z105" i="101"/>
  <c r="Z106" i="101" s="1"/>
  <c r="Z132" i="101" s="1"/>
  <c r="Z242" i="101" s="1"/>
  <c r="Z298" i="101" s="1"/>
  <c r="C105" i="101"/>
  <c r="C106" i="101" s="1"/>
  <c r="C132" i="101" s="1"/>
  <c r="C242" i="101" s="1"/>
  <c r="C298" i="101" s="1"/>
  <c r="O105" i="101"/>
  <c r="O106" i="101" s="1"/>
  <c r="O132" i="101" s="1"/>
  <c r="O242" i="101" s="1"/>
  <c r="O298" i="101" s="1"/>
  <c r="AA105" i="101"/>
  <c r="AA106" i="101" s="1"/>
  <c r="AA132" i="101" s="1"/>
  <c r="AA242" i="101" s="1"/>
  <c r="AA298" i="101" s="1"/>
  <c r="L159" i="101"/>
  <c r="X159" i="101"/>
  <c r="AJ159" i="101"/>
  <c r="BT231" i="101"/>
  <c r="BT102" i="101" s="1"/>
  <c r="F309" i="101"/>
  <c r="R309" i="101"/>
  <c r="AD309" i="101"/>
  <c r="AP309" i="101"/>
  <c r="BB309" i="101"/>
  <c r="BN309" i="101"/>
  <c r="BZ309" i="101"/>
  <c r="G300" i="101"/>
  <c r="S300" i="101"/>
  <c r="AE300" i="101"/>
  <c r="AQ300" i="101"/>
  <c r="BC300" i="101"/>
  <c r="BO300" i="101"/>
  <c r="CA300" i="101"/>
  <c r="B138" i="101"/>
  <c r="C122" i="101" s="1"/>
  <c r="H300" i="101"/>
  <c r="T300" i="101"/>
  <c r="AF300" i="101"/>
  <c r="AR300" i="101"/>
  <c r="BD300" i="101"/>
  <c r="BP300" i="101"/>
  <c r="CB300" i="101"/>
  <c r="G309" i="101"/>
  <c r="S309" i="101"/>
  <c r="AE309" i="101"/>
  <c r="AQ309" i="101"/>
  <c r="BC309" i="101"/>
  <c r="BO309" i="101"/>
  <c r="CA309" i="101"/>
  <c r="I300" i="101"/>
  <c r="U300" i="101"/>
  <c r="AG300" i="101"/>
  <c r="AS300" i="101"/>
  <c r="BE300" i="101"/>
  <c r="BQ300" i="101"/>
  <c r="H309" i="101"/>
  <c r="T309" i="101"/>
  <c r="AF309" i="101"/>
  <c r="AR309" i="101"/>
  <c r="BD309" i="101"/>
  <c r="BP309" i="101"/>
  <c r="CB309" i="101"/>
  <c r="J300" i="101"/>
  <c r="V300" i="101"/>
  <c r="AH300" i="101"/>
  <c r="AT300" i="101"/>
  <c r="BF300" i="101"/>
  <c r="BR300" i="101"/>
  <c r="I309" i="101"/>
  <c r="U309" i="101"/>
  <c r="AG309" i="101"/>
  <c r="AS309" i="101"/>
  <c r="BE309" i="101"/>
  <c r="BQ309" i="101"/>
  <c r="K300" i="101"/>
  <c r="W300" i="101"/>
  <c r="AI300" i="101"/>
  <c r="AU300" i="101"/>
  <c r="BG300" i="101"/>
  <c r="BS300" i="101"/>
  <c r="J309" i="101"/>
  <c r="V309" i="101"/>
  <c r="AH309" i="101"/>
  <c r="AT309" i="101"/>
  <c r="BF309" i="101"/>
  <c r="BR309" i="101"/>
  <c r="L300" i="101"/>
  <c r="X300" i="101"/>
  <c r="AJ300" i="101"/>
  <c r="AV300" i="101"/>
  <c r="BH300" i="101"/>
  <c r="BT300" i="101"/>
  <c r="K309" i="101"/>
  <c r="W309" i="101"/>
  <c r="AI309" i="101"/>
  <c r="AU309" i="101"/>
  <c r="BG309" i="101"/>
  <c r="BS309" i="101"/>
  <c r="M300" i="101"/>
  <c r="Y300" i="101"/>
  <c r="AK300" i="101"/>
  <c r="AW300" i="101"/>
  <c r="BI300" i="101"/>
  <c r="BU300" i="101"/>
  <c r="L309" i="101"/>
  <c r="X309" i="101"/>
  <c r="AJ309" i="101"/>
  <c r="AV309" i="101"/>
  <c r="BH309" i="101"/>
  <c r="BT309" i="101"/>
  <c r="B300" i="101"/>
  <c r="N300" i="101"/>
  <c r="Z300" i="101"/>
  <c r="AL300" i="101"/>
  <c r="AX300" i="101"/>
  <c r="BJ300" i="101"/>
  <c r="BV300" i="101"/>
  <c r="M309" i="101"/>
  <c r="Y309" i="101"/>
  <c r="AK309" i="101"/>
  <c r="AW309" i="101"/>
  <c r="BI309" i="101"/>
  <c r="BU309" i="101"/>
  <c r="C300" i="101"/>
  <c r="O300" i="101"/>
  <c r="AA300" i="101"/>
  <c r="AM300" i="101"/>
  <c r="AY300" i="101"/>
  <c r="BK300" i="101"/>
  <c r="BW300" i="101"/>
  <c r="B309" i="101"/>
  <c r="N309" i="101"/>
  <c r="Z309" i="101"/>
  <c r="AL309" i="101"/>
  <c r="AX309" i="101"/>
  <c r="BJ309" i="101"/>
  <c r="BV309" i="101"/>
  <c r="D300" i="101"/>
  <c r="P300" i="101"/>
  <c r="AB300" i="101"/>
  <c r="AN300" i="101"/>
  <c r="AZ300" i="101"/>
  <c r="BL300" i="101"/>
  <c r="BX300" i="101"/>
  <c r="C309" i="101"/>
  <c r="O309" i="101"/>
  <c r="AA309" i="101"/>
  <c r="AM309" i="101"/>
  <c r="AY309" i="101"/>
  <c r="BK309" i="101"/>
  <c r="BW309" i="101"/>
  <c r="E300" i="101"/>
  <c r="Q300" i="101"/>
  <c r="AC300" i="101"/>
  <c r="AO300" i="101"/>
  <c r="BA300" i="101"/>
  <c r="BM300" i="101"/>
  <c r="BY300" i="101"/>
  <c r="D309" i="101"/>
  <c r="P309" i="101"/>
  <c r="AB309" i="101"/>
  <c r="AN309" i="101"/>
  <c r="AZ309" i="101"/>
  <c r="BL309" i="101"/>
  <c r="BX309" i="101"/>
  <c r="F300" i="101"/>
  <c r="R300" i="101"/>
  <c r="AD300" i="101"/>
  <c r="AP300" i="101"/>
  <c r="BB300" i="101"/>
  <c r="BN300" i="101"/>
  <c r="BZ300" i="101"/>
  <c r="E309" i="101"/>
  <c r="Q309" i="101"/>
  <c r="AC309" i="101"/>
  <c r="AO309" i="101"/>
  <c r="BA309" i="101"/>
  <c r="BM309" i="101"/>
  <c r="BY309" i="101"/>
  <c r="AL84" i="99"/>
  <c r="AX84" i="99"/>
  <c r="BJ84" i="99"/>
  <c r="BV84" i="99"/>
  <c r="AB105" i="99"/>
  <c r="AB106" i="99" s="1"/>
  <c r="AB132" i="99" s="1"/>
  <c r="AB242" i="99" s="1"/>
  <c r="AB298" i="99" s="1"/>
  <c r="J231" i="99"/>
  <c r="J102" i="99" s="1"/>
  <c r="N84" i="99"/>
  <c r="AH105" i="99"/>
  <c r="AH106" i="99" s="1"/>
  <c r="AH132" i="99" s="1"/>
  <c r="AH242" i="99" s="1"/>
  <c r="AH298" i="99" s="1"/>
  <c r="V129" i="99"/>
  <c r="B138" i="99"/>
  <c r="BF231" i="99"/>
  <c r="BF102" i="99" s="1"/>
  <c r="AK298" i="99"/>
  <c r="D325" i="99"/>
  <c r="P325" i="99"/>
  <c r="AB325" i="99"/>
  <c r="AN325" i="99"/>
  <c r="D105" i="99"/>
  <c r="D106" i="99" s="1"/>
  <c r="D132" i="99" s="1"/>
  <c r="D242" i="99" s="1"/>
  <c r="D298" i="99" s="1"/>
  <c r="AW298" i="99"/>
  <c r="P105" i="99"/>
  <c r="P106" i="99" s="1"/>
  <c r="P132" i="99" s="1"/>
  <c r="P242" i="99" s="1"/>
  <c r="P298" i="99" s="1"/>
  <c r="AT129" i="99"/>
  <c r="BU298" i="99"/>
  <c r="B249" i="99"/>
  <c r="B305" i="99" s="1"/>
  <c r="C15" i="99"/>
  <c r="B46" i="99"/>
  <c r="D12" i="99"/>
  <c r="J264" i="99"/>
  <c r="J320" i="99" s="1"/>
  <c r="J149" i="99"/>
  <c r="J73" i="99"/>
  <c r="J243" i="99" s="1"/>
  <c r="J299" i="99" s="1"/>
  <c r="K25" i="99"/>
  <c r="B148" i="99"/>
  <c r="C29" i="99"/>
  <c r="G264" i="99"/>
  <c r="G320" i="99" s="1"/>
  <c r="G149" i="99"/>
  <c r="G73" i="99"/>
  <c r="G243" i="99" s="1"/>
  <c r="G299" i="99" s="1"/>
  <c r="H264" i="99"/>
  <c r="H320" i="99" s="1"/>
  <c r="H149" i="99"/>
  <c r="H73" i="99"/>
  <c r="H243" i="99" s="1"/>
  <c r="H299" i="99" s="1"/>
  <c r="I264" i="99"/>
  <c r="I320" i="99" s="1"/>
  <c r="I149" i="99"/>
  <c r="I73" i="99"/>
  <c r="I243" i="99" s="1"/>
  <c r="I299" i="99" s="1"/>
  <c r="H133" i="99"/>
  <c r="H105" i="99"/>
  <c r="H106" i="99" s="1"/>
  <c r="H132" i="99" s="1"/>
  <c r="H242" i="99" s="1"/>
  <c r="H298" i="99" s="1"/>
  <c r="T133" i="99"/>
  <c r="T105" i="99"/>
  <c r="T106" i="99" s="1"/>
  <c r="T132" i="99" s="1"/>
  <c r="T242" i="99" s="1"/>
  <c r="T298" i="99" s="1"/>
  <c r="AF133" i="99"/>
  <c r="AF105" i="99"/>
  <c r="AF106" i="99" s="1"/>
  <c r="AF132" i="99" s="1"/>
  <c r="AF242" i="99" s="1"/>
  <c r="AF298" i="99" s="1"/>
  <c r="AP143" i="99"/>
  <c r="AP32" i="99" s="1"/>
  <c r="AP269" i="99" s="1"/>
  <c r="AP325" i="99" s="1"/>
  <c r="AO159" i="99"/>
  <c r="AP144" i="99"/>
  <c r="AP1" i="99"/>
  <c r="C38" i="99"/>
  <c r="AL159" i="99"/>
  <c r="Z159" i="99"/>
  <c r="N159" i="99"/>
  <c r="B159" i="99"/>
  <c r="AK159" i="99"/>
  <c r="Y159" i="99"/>
  <c r="M159" i="99"/>
  <c r="AJ159" i="99"/>
  <c r="X159" i="99"/>
  <c r="L159" i="99"/>
  <c r="AH159" i="99"/>
  <c r="V159" i="99"/>
  <c r="J159" i="99"/>
  <c r="U159" i="99"/>
  <c r="T159" i="99"/>
  <c r="AG159" i="99"/>
  <c r="AF159" i="99"/>
  <c r="I159" i="99"/>
  <c r="H159" i="99"/>
  <c r="F25" i="99"/>
  <c r="F382" i="99"/>
  <c r="R105" i="99"/>
  <c r="R106" i="99" s="1"/>
  <c r="R132" i="99" s="1"/>
  <c r="R242" i="99" s="1"/>
  <c r="R298" i="99" s="1"/>
  <c r="R133" i="99"/>
  <c r="AE105" i="99"/>
  <c r="AE106" i="99" s="1"/>
  <c r="AE132" i="99" s="1"/>
  <c r="AE242" i="99" s="1"/>
  <c r="AE298" i="99" s="1"/>
  <c r="AE133" i="99"/>
  <c r="B273" i="99"/>
  <c r="B329" i="99" s="1"/>
  <c r="K159" i="99"/>
  <c r="W159" i="99"/>
  <c r="AI159" i="99"/>
  <c r="C382" i="99"/>
  <c r="AD105" i="99"/>
  <c r="AD106" i="99" s="1"/>
  <c r="AD132" i="99" s="1"/>
  <c r="AD242" i="99" s="1"/>
  <c r="AD298" i="99" s="1"/>
  <c r="AD133" i="99"/>
  <c r="V105" i="99"/>
  <c r="V106" i="99" s="1"/>
  <c r="V132" i="99" s="1"/>
  <c r="V242" i="99" s="1"/>
  <c r="V298" i="99" s="1"/>
  <c r="B282" i="99"/>
  <c r="B338" i="99" s="1"/>
  <c r="B270" i="99"/>
  <c r="B326" i="99" s="1"/>
  <c r="S105" i="99"/>
  <c r="S106" i="99" s="1"/>
  <c r="S132" i="99" s="1"/>
  <c r="S242" i="99" s="1"/>
  <c r="S298" i="99" s="1"/>
  <c r="S133" i="99"/>
  <c r="F133" i="99"/>
  <c r="G105" i="99"/>
  <c r="G106" i="99" s="1"/>
  <c r="G132" i="99" s="1"/>
  <c r="G242" i="99" s="1"/>
  <c r="G298" i="99" s="1"/>
  <c r="G133" i="99"/>
  <c r="C159" i="99"/>
  <c r="C13" i="99" s="1"/>
  <c r="B80" i="99" s="1"/>
  <c r="O159" i="99"/>
  <c r="AA159" i="99"/>
  <c r="AM159" i="99"/>
  <c r="AJ133" i="99"/>
  <c r="AJ105" i="99"/>
  <c r="AJ106" i="99" s="1"/>
  <c r="AJ132" i="99" s="1"/>
  <c r="AJ242" i="99" s="1"/>
  <c r="AJ298" i="99" s="1"/>
  <c r="B281" i="99"/>
  <c r="B337" i="99" s="1"/>
  <c r="C122" i="99"/>
  <c r="E159" i="99"/>
  <c r="Q159" i="99"/>
  <c r="AC159" i="99"/>
  <c r="X133" i="99"/>
  <c r="X105" i="99"/>
  <c r="X106" i="99" s="1"/>
  <c r="X132" i="99" s="1"/>
  <c r="X242" i="99" s="1"/>
  <c r="X298" i="99" s="1"/>
  <c r="L133" i="99"/>
  <c r="L105" i="99"/>
  <c r="L106" i="99" s="1"/>
  <c r="L132" i="99" s="1"/>
  <c r="L242" i="99" s="1"/>
  <c r="L298" i="99" s="1"/>
  <c r="B275" i="99"/>
  <c r="B331" i="99" s="1"/>
  <c r="H353" i="99"/>
  <c r="J105" i="99"/>
  <c r="J106" i="99" s="1"/>
  <c r="J132" i="99" s="1"/>
  <c r="J242" i="99" s="1"/>
  <c r="J298" i="99" s="1"/>
  <c r="B276" i="99"/>
  <c r="B332" i="99" s="1"/>
  <c r="C99" i="99"/>
  <c r="G353" i="99"/>
  <c r="I105" i="99"/>
  <c r="I106" i="99" s="1"/>
  <c r="I132" i="99" s="1"/>
  <c r="I242" i="99" s="1"/>
  <c r="I298" i="99" s="1"/>
  <c r="U105" i="99"/>
  <c r="U106" i="99" s="1"/>
  <c r="U132" i="99" s="1"/>
  <c r="U242" i="99" s="1"/>
  <c r="U298" i="99" s="1"/>
  <c r="AG105" i="99"/>
  <c r="AG106" i="99" s="1"/>
  <c r="AG132" i="99" s="1"/>
  <c r="AG242" i="99" s="1"/>
  <c r="AG298" i="99" s="1"/>
  <c r="D159" i="99"/>
  <c r="P159" i="99"/>
  <c r="AB159" i="99"/>
  <c r="AN159" i="99"/>
  <c r="K105" i="99"/>
  <c r="K106" i="99" s="1"/>
  <c r="K132" i="99" s="1"/>
  <c r="K242" i="99" s="1"/>
  <c r="K298" i="99" s="1"/>
  <c r="W105" i="99"/>
  <c r="W106" i="99" s="1"/>
  <c r="W132" i="99" s="1"/>
  <c r="W242" i="99" s="1"/>
  <c r="W298" i="99" s="1"/>
  <c r="AI105" i="99"/>
  <c r="AI106" i="99" s="1"/>
  <c r="AI132" i="99" s="1"/>
  <c r="AI242" i="99" s="1"/>
  <c r="AI298" i="99" s="1"/>
  <c r="F159" i="99"/>
  <c r="R159" i="99"/>
  <c r="AD159" i="99"/>
  <c r="BK231" i="99"/>
  <c r="BK102" i="99" s="1"/>
  <c r="C353" i="99"/>
  <c r="B114" i="99"/>
  <c r="G159" i="99"/>
  <c r="S159" i="99"/>
  <c r="AE159" i="99"/>
  <c r="C231" i="99"/>
  <c r="C102" i="99" s="1"/>
  <c r="O231" i="99"/>
  <c r="O102" i="99" s="1"/>
  <c r="AA231" i="99"/>
  <c r="AA102" i="99" s="1"/>
  <c r="AM231" i="99"/>
  <c r="AM102" i="99" s="1"/>
  <c r="AY231" i="99"/>
  <c r="AY102" i="99" s="1"/>
  <c r="BW231" i="99"/>
  <c r="BW102" i="99" s="1"/>
  <c r="BX231" i="99"/>
  <c r="BX102" i="99" s="1"/>
  <c r="F353" i="99"/>
  <c r="R353" i="99"/>
  <c r="M105" i="99"/>
  <c r="M106" i="99" s="1"/>
  <c r="M132" i="99" s="1"/>
  <c r="M242" i="99" s="1"/>
  <c r="M298" i="99" s="1"/>
  <c r="Y105" i="99"/>
  <c r="Y106" i="99" s="1"/>
  <c r="Y132" i="99" s="1"/>
  <c r="Y242" i="99" s="1"/>
  <c r="Y298" i="99" s="1"/>
  <c r="P231" i="99"/>
  <c r="P102" i="99" s="1"/>
  <c r="AB231" i="99"/>
  <c r="AB102" i="99" s="1"/>
  <c r="AN231" i="99"/>
  <c r="AN102" i="99" s="1"/>
  <c r="AZ231" i="99"/>
  <c r="AZ102" i="99" s="1"/>
  <c r="BL231" i="99"/>
  <c r="BL102" i="99" s="1"/>
  <c r="B105" i="99"/>
  <c r="B106" i="99" s="1"/>
  <c r="B132" i="99" s="1"/>
  <c r="B242" i="99" s="1"/>
  <c r="B298" i="99" s="1"/>
  <c r="N105" i="99"/>
  <c r="N106" i="99" s="1"/>
  <c r="N132" i="99" s="1"/>
  <c r="N242" i="99" s="1"/>
  <c r="N298" i="99" s="1"/>
  <c r="Z105" i="99"/>
  <c r="Z106" i="99" s="1"/>
  <c r="Z132" i="99" s="1"/>
  <c r="Z242" i="99" s="1"/>
  <c r="Z298" i="99" s="1"/>
  <c r="D231" i="99"/>
  <c r="D102" i="99" s="1"/>
  <c r="C105" i="99"/>
  <c r="C106" i="99" s="1"/>
  <c r="C132" i="99" s="1"/>
  <c r="C242" i="99" s="1"/>
  <c r="C298" i="99" s="1"/>
  <c r="O105" i="99"/>
  <c r="O106" i="99" s="1"/>
  <c r="O132" i="99" s="1"/>
  <c r="O242" i="99" s="1"/>
  <c r="O298" i="99" s="1"/>
  <c r="AA105" i="99"/>
  <c r="AA106" i="99" s="1"/>
  <c r="AA132" i="99" s="1"/>
  <c r="AA242" i="99" s="1"/>
  <c r="AA298" i="99" s="1"/>
  <c r="G129" i="99"/>
  <c r="G231" i="99"/>
  <c r="G102" i="99" s="1"/>
  <c r="AE231" i="99"/>
  <c r="AE102" i="99" s="1"/>
  <c r="AE129" i="99"/>
  <c r="AQ129" i="99"/>
  <c r="AQ231" i="99"/>
  <c r="AQ102" i="99" s="1"/>
  <c r="BC129" i="99"/>
  <c r="BC231" i="99"/>
  <c r="BC102" i="99" s="1"/>
  <c r="BO129" i="99"/>
  <c r="BO231" i="99"/>
  <c r="BO102" i="99" s="1"/>
  <c r="CA129" i="99"/>
  <c r="CA231" i="99"/>
  <c r="CA102" i="99" s="1"/>
  <c r="S231" i="99"/>
  <c r="S102" i="99" s="1"/>
  <c r="H231" i="99"/>
  <c r="H102" i="99" s="1"/>
  <c r="H129" i="99"/>
  <c r="T231" i="99"/>
  <c r="T102" i="99" s="1"/>
  <c r="T129" i="99"/>
  <c r="AF231" i="99"/>
  <c r="AF102" i="99" s="1"/>
  <c r="AF129" i="99"/>
  <c r="AR231" i="99"/>
  <c r="AR102" i="99" s="1"/>
  <c r="AR129" i="99"/>
  <c r="BD231" i="99"/>
  <c r="BD102" i="99" s="1"/>
  <c r="BD129" i="99"/>
  <c r="BP231" i="99"/>
  <c r="BP102" i="99" s="1"/>
  <c r="BP129" i="99"/>
  <c r="CB231" i="99"/>
  <c r="CB102" i="99" s="1"/>
  <c r="CB129" i="99"/>
  <c r="AQ298" i="99"/>
  <c r="BC298" i="99"/>
  <c r="BO298" i="99"/>
  <c r="CA298" i="99"/>
  <c r="E353" i="99"/>
  <c r="B353" i="99"/>
  <c r="AR298" i="99"/>
  <c r="BD298" i="99"/>
  <c r="BP298" i="99"/>
  <c r="CB298" i="99"/>
  <c r="J300" i="99"/>
  <c r="V300" i="99"/>
  <c r="AH300" i="99"/>
  <c r="AT300" i="99"/>
  <c r="BF300" i="99"/>
  <c r="BR300" i="99"/>
  <c r="K300" i="99"/>
  <c r="W300" i="99"/>
  <c r="L300" i="99"/>
  <c r="X300" i="99"/>
  <c r="AJ300" i="99"/>
  <c r="AV300" i="99"/>
  <c r="BH300" i="99"/>
  <c r="BT300" i="99"/>
  <c r="M300" i="99"/>
  <c r="Y300" i="99"/>
  <c r="K309" i="99"/>
  <c r="W309" i="99"/>
  <c r="AI309" i="99"/>
  <c r="AU309" i="99"/>
  <c r="BG309" i="99"/>
  <c r="BS309" i="99"/>
  <c r="B300" i="99"/>
  <c r="N300" i="99"/>
  <c r="Z300" i="99"/>
  <c r="AL300" i="99"/>
  <c r="AX300" i="99"/>
  <c r="BJ300" i="99"/>
  <c r="BV300" i="99"/>
  <c r="C300" i="99"/>
  <c r="O300" i="99"/>
  <c r="AA300" i="99"/>
  <c r="AM300" i="99"/>
  <c r="AY300" i="99"/>
  <c r="BK300" i="99"/>
  <c r="BW300" i="99"/>
  <c r="M309" i="99"/>
  <c r="Y309" i="99"/>
  <c r="AK309" i="99"/>
  <c r="AW309" i="99"/>
  <c r="BI309" i="99"/>
  <c r="BU309" i="99"/>
  <c r="D300" i="99"/>
  <c r="P300" i="99"/>
  <c r="AB300" i="99"/>
  <c r="AN300" i="99"/>
  <c r="AZ300" i="99"/>
  <c r="BL300" i="99"/>
  <c r="BX300" i="99"/>
  <c r="B309" i="99"/>
  <c r="N309" i="99"/>
  <c r="Z309" i="99"/>
  <c r="AL309" i="99"/>
  <c r="AX309" i="99"/>
  <c r="BJ309" i="99"/>
  <c r="BV309" i="99"/>
  <c r="E300" i="99"/>
  <c r="Q300" i="99"/>
  <c r="AC300" i="99"/>
  <c r="AO300" i="99"/>
  <c r="BA300" i="99"/>
  <c r="BM300" i="99"/>
  <c r="BY300" i="99"/>
  <c r="F300" i="99"/>
  <c r="R300" i="99"/>
  <c r="AD300" i="99"/>
  <c r="AP300" i="99"/>
  <c r="BB300" i="99"/>
  <c r="BN300" i="99"/>
  <c r="BZ300" i="99"/>
  <c r="D309" i="99"/>
  <c r="P309" i="99"/>
  <c r="AB309" i="99"/>
  <c r="AN309" i="99"/>
  <c r="AZ309" i="99"/>
  <c r="BL309" i="99"/>
  <c r="BX309" i="99"/>
  <c r="G300" i="99"/>
  <c r="S300" i="99"/>
  <c r="AE300" i="99"/>
  <c r="AQ300" i="99"/>
  <c r="BC300" i="99"/>
  <c r="BO300" i="99"/>
  <c r="CA300" i="99"/>
  <c r="H300" i="99"/>
  <c r="T300" i="99"/>
  <c r="AF300" i="99"/>
  <c r="AR300" i="99"/>
  <c r="BD300" i="99"/>
  <c r="BP300" i="99"/>
  <c r="CB300" i="99"/>
  <c r="I300" i="99"/>
  <c r="U300" i="99"/>
  <c r="AG300" i="99"/>
  <c r="AS300" i="99"/>
  <c r="BE300" i="99"/>
  <c r="BQ300" i="99"/>
  <c r="G309" i="99"/>
  <c r="S309" i="99"/>
  <c r="AE309" i="99"/>
  <c r="AQ309" i="99"/>
  <c r="BC309" i="99"/>
  <c r="BO309" i="99"/>
  <c r="CA309" i="99"/>
  <c r="C309" i="99"/>
  <c r="O309" i="99"/>
  <c r="AA309" i="99"/>
  <c r="AM309" i="99"/>
  <c r="AY309" i="99"/>
  <c r="BK309" i="99"/>
  <c r="BW309" i="99"/>
  <c r="E309" i="99"/>
  <c r="Q309" i="99"/>
  <c r="AC309" i="99"/>
  <c r="AO309" i="99"/>
  <c r="BA309" i="99"/>
  <c r="BM309" i="99"/>
  <c r="BY309" i="99"/>
  <c r="F309" i="99"/>
  <c r="R309" i="99"/>
  <c r="AD309" i="99"/>
  <c r="AP309" i="99"/>
  <c r="BB309" i="99"/>
  <c r="BN309" i="99"/>
  <c r="BZ309" i="99"/>
  <c r="H309" i="99"/>
  <c r="T309" i="99"/>
  <c r="AF309" i="99"/>
  <c r="AR309" i="99"/>
  <c r="BD309" i="99"/>
  <c r="BP309" i="99"/>
  <c r="CB309" i="99"/>
  <c r="I309" i="99"/>
  <c r="U309" i="99"/>
  <c r="AG309" i="99"/>
  <c r="AS309" i="99"/>
  <c r="BE309" i="99"/>
  <c r="BQ309" i="99"/>
  <c r="AI300" i="99"/>
  <c r="AU300" i="99"/>
  <c r="BG300" i="99"/>
  <c r="BS300" i="99"/>
  <c r="J309" i="99"/>
  <c r="V309" i="99"/>
  <c r="AH309" i="99"/>
  <c r="AT309" i="99"/>
  <c r="BF309" i="99"/>
  <c r="BR309" i="99"/>
  <c r="AK300" i="99"/>
  <c r="AW300" i="99"/>
  <c r="BI300" i="99"/>
  <c r="BU300" i="99"/>
  <c r="L309" i="99"/>
  <c r="X309" i="99"/>
  <c r="AJ309" i="99"/>
  <c r="AV309" i="99"/>
  <c r="BH309" i="99"/>
  <c r="BT309" i="99"/>
  <c r="B270" i="48"/>
  <c r="B282" i="48"/>
  <c r="AI300" i="48"/>
  <c r="AY300" i="48"/>
  <c r="AM300" i="48"/>
  <c r="R309" i="48"/>
  <c r="BY309" i="48"/>
  <c r="AO309" i="48"/>
  <c r="AK300" i="48"/>
  <c r="O309" i="48"/>
  <c r="BS300" i="48"/>
  <c r="W300" i="48"/>
  <c r="B335" i="48"/>
  <c r="BU309" i="48"/>
  <c r="BI309" i="48"/>
  <c r="AW309" i="48"/>
  <c r="AK309" i="48"/>
  <c r="Y309" i="48"/>
  <c r="M309" i="48"/>
  <c r="BQ300" i="48"/>
  <c r="BE300" i="48"/>
  <c r="AS300" i="48"/>
  <c r="AG300" i="48"/>
  <c r="U300" i="48"/>
  <c r="I300" i="48"/>
  <c r="BG309" i="48"/>
  <c r="AI309" i="48"/>
  <c r="BO300" i="48"/>
  <c r="BC300" i="48"/>
  <c r="S300" i="48"/>
  <c r="G300" i="48"/>
  <c r="BB300" i="48"/>
  <c r="F300" i="48"/>
  <c r="CB309" i="48"/>
  <c r="BD309" i="48"/>
  <c r="T309" i="48"/>
  <c r="BT309" i="48"/>
  <c r="BH309" i="48"/>
  <c r="AV309" i="48"/>
  <c r="AJ309" i="48"/>
  <c r="X309" i="48"/>
  <c r="L309" i="48"/>
  <c r="CB300" i="48"/>
  <c r="BP300" i="48"/>
  <c r="BD300" i="48"/>
  <c r="AR300" i="48"/>
  <c r="AF300" i="48"/>
  <c r="T300" i="48"/>
  <c r="H300" i="48"/>
  <c r="BS309" i="48"/>
  <c r="AU309" i="48"/>
  <c r="W309" i="48"/>
  <c r="K309" i="48"/>
  <c r="CA300" i="48"/>
  <c r="AQ300" i="48"/>
  <c r="AE300" i="48"/>
  <c r="BR309" i="48"/>
  <c r="BF309" i="48"/>
  <c r="AT309" i="48"/>
  <c r="AH309" i="48"/>
  <c r="V309" i="48"/>
  <c r="J309" i="48"/>
  <c r="BZ300" i="48"/>
  <c r="BN300" i="48"/>
  <c r="AP300" i="48"/>
  <c r="AD300" i="48"/>
  <c r="R300" i="48"/>
  <c r="BQ309" i="48"/>
  <c r="BE309" i="48"/>
  <c r="AS309" i="48"/>
  <c r="AG309" i="48"/>
  <c r="U309" i="48"/>
  <c r="I309" i="48"/>
  <c r="BY300" i="48"/>
  <c r="BM300" i="48"/>
  <c r="BA300" i="48"/>
  <c r="AO300" i="48"/>
  <c r="AC300" i="48"/>
  <c r="Q300" i="48"/>
  <c r="E300" i="48"/>
  <c r="BP309" i="48"/>
  <c r="AR309" i="48"/>
  <c r="AF309" i="48"/>
  <c r="H309" i="48"/>
  <c r="BX300" i="48"/>
  <c r="BL300" i="48"/>
  <c r="AZ300" i="48"/>
  <c r="AN300" i="48"/>
  <c r="AB300" i="48"/>
  <c r="P300" i="48"/>
  <c r="D300" i="48"/>
  <c r="CA309" i="48"/>
  <c r="BO309" i="48"/>
  <c r="BC309" i="48"/>
  <c r="AQ309" i="48"/>
  <c r="AE309" i="48"/>
  <c r="S309" i="48"/>
  <c r="G309" i="48"/>
  <c r="BW300" i="48"/>
  <c r="BK300" i="48"/>
  <c r="AA300" i="48"/>
  <c r="O300" i="48"/>
  <c r="B300" i="48"/>
  <c r="BZ309" i="48"/>
  <c r="BN309" i="48"/>
  <c r="BB309" i="48"/>
  <c r="AP309" i="48"/>
  <c r="AD309" i="48"/>
  <c r="F309" i="48"/>
  <c r="BV300" i="48"/>
  <c r="BJ300" i="48"/>
  <c r="AX300" i="48"/>
  <c r="AL300" i="48"/>
  <c r="Z300" i="48"/>
  <c r="N300" i="48"/>
  <c r="BM309" i="48"/>
  <c r="BA309" i="48"/>
  <c r="AC309" i="48"/>
  <c r="Q309" i="48"/>
  <c r="E309" i="48"/>
  <c r="BU300" i="48"/>
  <c r="BI300" i="48"/>
  <c r="AW300" i="48"/>
  <c r="Y300" i="48"/>
  <c r="M300" i="48"/>
  <c r="BX309" i="48"/>
  <c r="BL309" i="48"/>
  <c r="AZ309" i="48"/>
  <c r="AN309" i="48"/>
  <c r="AB309" i="48"/>
  <c r="P309" i="48"/>
  <c r="D309" i="48"/>
  <c r="BT300" i="48"/>
  <c r="BH300" i="48"/>
  <c r="AV300" i="48"/>
  <c r="AJ300" i="48"/>
  <c r="X300" i="48"/>
  <c r="L300" i="48"/>
  <c r="BW309" i="48"/>
  <c r="BK309" i="48"/>
  <c r="AY309" i="48"/>
  <c r="AA309" i="48"/>
  <c r="C309" i="48"/>
  <c r="BG300" i="48"/>
  <c r="AU300" i="48"/>
  <c r="K300" i="48"/>
  <c r="BV309" i="48"/>
  <c r="BJ309" i="48"/>
  <c r="AX309" i="48"/>
  <c r="AL309" i="48"/>
  <c r="Z309" i="48"/>
  <c r="N309" i="48"/>
  <c r="B309" i="48"/>
  <c r="BR300" i="48"/>
  <c r="BF300" i="48"/>
  <c r="AT300" i="48"/>
  <c r="AH300" i="48"/>
  <c r="V300" i="48"/>
  <c r="J300" i="48"/>
  <c r="M231" i="48"/>
  <c r="Y231" i="48"/>
  <c r="AK231" i="48"/>
  <c r="AW231" i="48"/>
  <c r="BI231" i="48"/>
  <c r="BU231" i="48"/>
  <c r="BT231" i="48"/>
  <c r="BH231" i="48"/>
  <c r="AV231" i="48"/>
  <c r="AJ231" i="48"/>
  <c r="X231" i="48"/>
  <c r="L231" i="48"/>
  <c r="BS231" i="48"/>
  <c r="BG231" i="48"/>
  <c r="AU231" i="48"/>
  <c r="AI231" i="48"/>
  <c r="W231" i="48"/>
  <c r="K231" i="48"/>
  <c r="BR231" i="48"/>
  <c r="BF231" i="48"/>
  <c r="AT231" i="48"/>
  <c r="AH231" i="48"/>
  <c r="V231" i="48"/>
  <c r="J231" i="48"/>
  <c r="BQ231" i="48"/>
  <c r="BE231" i="48"/>
  <c r="AS231" i="48"/>
  <c r="AG231" i="48"/>
  <c r="U231" i="48"/>
  <c r="I231" i="48"/>
  <c r="CB231" i="48"/>
  <c r="BP231" i="48"/>
  <c r="BD231" i="48"/>
  <c r="AR231" i="48"/>
  <c r="AF231" i="48"/>
  <c r="T231" i="48"/>
  <c r="H231" i="48"/>
  <c r="CA231" i="48"/>
  <c r="BO231" i="48"/>
  <c r="BC231" i="48"/>
  <c r="AQ231" i="48"/>
  <c r="AE231" i="48"/>
  <c r="S231" i="48"/>
  <c r="G231" i="48"/>
  <c r="BZ231" i="48"/>
  <c r="BN231" i="48"/>
  <c r="BB231" i="48"/>
  <c r="AP231" i="48"/>
  <c r="AD231" i="48"/>
  <c r="R231" i="48"/>
  <c r="F231" i="48"/>
  <c r="BY231" i="48"/>
  <c r="BM231" i="48"/>
  <c r="BA231" i="48"/>
  <c r="AO231" i="48"/>
  <c r="AC231" i="48"/>
  <c r="Q231" i="48"/>
  <c r="E231" i="48"/>
  <c r="BX231" i="48"/>
  <c r="BL231" i="48"/>
  <c r="AZ231" i="48"/>
  <c r="AN231" i="48"/>
  <c r="AB231" i="48"/>
  <c r="P231" i="48"/>
  <c r="D231" i="48"/>
  <c r="BW231" i="48"/>
  <c r="BK231" i="48"/>
  <c r="AY231" i="48"/>
  <c r="AM231" i="48"/>
  <c r="AA231" i="48"/>
  <c r="O231" i="48"/>
  <c r="C231" i="48"/>
  <c r="BV231" i="48"/>
  <c r="BJ231" i="48"/>
  <c r="AX231" i="48"/>
  <c r="AL231" i="48"/>
  <c r="Z231" i="48"/>
  <c r="N231" i="48"/>
  <c r="B231" i="48"/>
  <c r="R347" i="48"/>
  <c r="CD146" i="99" l="1"/>
  <c r="CD263" i="99" s="1"/>
  <c r="CD319" i="99" s="1"/>
  <c r="CD262" i="99"/>
  <c r="CD318" i="99" s="1"/>
  <c r="CC146" i="99"/>
  <c r="CC263" i="99" s="1"/>
  <c r="CC319" i="99" s="1"/>
  <c r="CC262" i="99"/>
  <c r="CC318" i="99" s="1"/>
  <c r="CC147" i="99"/>
  <c r="CC23" i="99" s="1"/>
  <c r="CC50" i="99" s="1"/>
  <c r="CC261" i="99" s="1"/>
  <c r="CD264" i="99"/>
  <c r="CD320" i="99" s="1"/>
  <c r="CD73" i="99"/>
  <c r="CD243" i="99" s="1"/>
  <c r="CD299" i="99" s="1"/>
  <c r="CD149" i="99"/>
  <c r="CC147" i="101"/>
  <c r="CC23" i="101" s="1"/>
  <c r="CC50" i="101" s="1"/>
  <c r="CC261" i="101" s="1"/>
  <c r="CD264" i="101"/>
  <c r="CD320" i="101" s="1"/>
  <c r="CD73" i="101"/>
  <c r="CD243" i="101" s="1"/>
  <c r="CD299" i="101" s="1"/>
  <c r="CD149" i="101"/>
  <c r="CD39" i="101"/>
  <c r="CD248" i="101"/>
  <c r="CD304" i="101" s="1"/>
  <c r="CD146" i="101"/>
  <c r="CD263" i="101" s="1"/>
  <c r="CD319" i="101" s="1"/>
  <c r="CD262" i="101"/>
  <c r="CD318" i="101" s="1"/>
  <c r="CC146" i="101"/>
  <c r="CC263" i="101" s="1"/>
  <c r="CC319" i="101" s="1"/>
  <c r="CC262" i="101"/>
  <c r="CC318" i="101" s="1"/>
  <c r="CD80" i="101"/>
  <c r="CC80" i="101"/>
  <c r="CC146" i="48"/>
  <c r="CC263" i="48" s="1"/>
  <c r="CC319" i="48" s="1"/>
  <c r="CC262" i="48"/>
  <c r="CC318" i="48" s="1"/>
  <c r="CD146" i="48"/>
  <c r="CD263" i="48" s="1"/>
  <c r="CD319" i="48" s="1"/>
  <c r="CD262" i="48"/>
  <c r="CD318" i="48" s="1"/>
  <c r="CD264" i="48"/>
  <c r="CD320" i="48" s="1"/>
  <c r="CD73" i="48"/>
  <c r="CD243" i="48" s="1"/>
  <c r="CD299" i="48" s="1"/>
  <c r="CD149" i="48"/>
  <c r="CD147" i="48" s="1"/>
  <c r="CD23" i="48" s="1"/>
  <c r="CD50" i="48" s="1"/>
  <c r="CD261" i="48" s="1"/>
  <c r="C382" i="101"/>
  <c r="F382" i="101"/>
  <c r="R355" i="101"/>
  <c r="H366" i="101"/>
  <c r="G355" i="101"/>
  <c r="F355" i="101"/>
  <c r="C280" i="101"/>
  <c r="C336" i="101" s="1"/>
  <c r="C124" i="101"/>
  <c r="H357" i="101"/>
  <c r="D249" i="101"/>
  <c r="D305" i="101" s="1"/>
  <c r="E15" i="101"/>
  <c r="R357" i="101"/>
  <c r="C355" i="101"/>
  <c r="F357" i="101"/>
  <c r="B250" i="101"/>
  <c r="B306" i="101" s="1"/>
  <c r="E13" i="101"/>
  <c r="D80" i="101" s="1"/>
  <c r="F12" i="101"/>
  <c r="F366" i="101"/>
  <c r="C357" i="101"/>
  <c r="AS143" i="101"/>
  <c r="AS32" i="101" s="1"/>
  <c r="AS269" i="101" s="1"/>
  <c r="AS325" i="101" s="1"/>
  <c r="AR159" i="101"/>
  <c r="AS144" i="101"/>
  <c r="AS1" i="101"/>
  <c r="E355" i="101"/>
  <c r="B355" i="101"/>
  <c r="G357" i="101"/>
  <c r="C282" i="101"/>
  <c r="C338" i="101" s="1"/>
  <c r="C270" i="101"/>
  <c r="C326" i="101" s="1"/>
  <c r="C148" i="101"/>
  <c r="D29" i="101"/>
  <c r="E357" i="101"/>
  <c r="B357" i="101"/>
  <c r="C366" i="101"/>
  <c r="B238" i="101"/>
  <c r="B294" i="101" s="1"/>
  <c r="B43" i="101"/>
  <c r="B47" i="101" s="1"/>
  <c r="B262" i="101"/>
  <c r="B318" i="101" s="1"/>
  <c r="B151" i="101"/>
  <c r="B146" i="101"/>
  <c r="B263" i="101" s="1"/>
  <c r="B319" i="101" s="1"/>
  <c r="E366" i="101"/>
  <c r="B366" i="101"/>
  <c r="C248" i="101"/>
  <c r="C304" i="101" s="1"/>
  <c r="C39" i="101"/>
  <c r="D38" i="101"/>
  <c r="F264" i="101"/>
  <c r="F320" i="101" s="1"/>
  <c r="F149" i="101"/>
  <c r="E25" i="101"/>
  <c r="F73" i="101"/>
  <c r="F243" i="101" s="1"/>
  <c r="F299" i="101" s="1"/>
  <c r="G366" i="101"/>
  <c r="R366" i="101"/>
  <c r="B237" i="101"/>
  <c r="B293" i="101" s="1"/>
  <c r="B116" i="101"/>
  <c r="I264" i="101"/>
  <c r="I320" i="101" s="1"/>
  <c r="I149" i="101"/>
  <c r="I73" i="101"/>
  <c r="I243" i="101" s="1"/>
  <c r="I299" i="101" s="1"/>
  <c r="J25" i="101"/>
  <c r="B238" i="99"/>
  <c r="B294" i="99" s="1"/>
  <c r="B43" i="99"/>
  <c r="B47" i="99" s="1"/>
  <c r="B258" i="99" s="1"/>
  <c r="B314" i="99" s="1"/>
  <c r="H355" i="99"/>
  <c r="H366" i="99"/>
  <c r="G355" i="99"/>
  <c r="C148" i="99"/>
  <c r="D29" i="99"/>
  <c r="F357" i="99"/>
  <c r="G366" i="99"/>
  <c r="E366" i="99"/>
  <c r="B366" i="99"/>
  <c r="B262" i="99"/>
  <c r="B318" i="99" s="1"/>
  <c r="B146" i="99"/>
  <c r="B263" i="99" s="1"/>
  <c r="B319" i="99" s="1"/>
  <c r="B151" i="99"/>
  <c r="C366" i="99"/>
  <c r="H357" i="99"/>
  <c r="C270" i="99"/>
  <c r="C326" i="99" s="1"/>
  <c r="C282" i="99"/>
  <c r="C338" i="99" s="1"/>
  <c r="C248" i="99"/>
  <c r="C304" i="99" s="1"/>
  <c r="C39" i="99"/>
  <c r="D38" i="99"/>
  <c r="K264" i="99"/>
  <c r="K320" i="99" s="1"/>
  <c r="K149" i="99"/>
  <c r="K73" i="99"/>
  <c r="K243" i="99" s="1"/>
  <c r="K299" i="99" s="1"/>
  <c r="L25" i="99"/>
  <c r="R357" i="99"/>
  <c r="C280" i="99"/>
  <c r="C336" i="99" s="1"/>
  <c r="C124" i="99"/>
  <c r="F264" i="99"/>
  <c r="F320" i="99" s="1"/>
  <c r="F149" i="99"/>
  <c r="F73" i="99"/>
  <c r="F243" i="99" s="1"/>
  <c r="F299" i="99" s="1"/>
  <c r="E25" i="99"/>
  <c r="E357" i="99"/>
  <c r="B357" i="99"/>
  <c r="R366" i="99"/>
  <c r="F366" i="99"/>
  <c r="G357" i="99"/>
  <c r="R355" i="99"/>
  <c r="F355" i="99"/>
  <c r="D13" i="99"/>
  <c r="C80" i="99" s="1"/>
  <c r="E12" i="99"/>
  <c r="C355" i="99"/>
  <c r="C357" i="99"/>
  <c r="B116" i="99"/>
  <c r="B237" i="99"/>
  <c r="B293" i="99" s="1"/>
  <c r="AQ143" i="99"/>
  <c r="AQ32" i="99" s="1"/>
  <c r="AQ269" i="99" s="1"/>
  <c r="AQ325" i="99" s="1"/>
  <c r="AP159" i="99"/>
  <c r="AQ144" i="99"/>
  <c r="AQ1" i="99"/>
  <c r="B250" i="99"/>
  <c r="B306" i="99" s="1"/>
  <c r="E355" i="99"/>
  <c r="B355" i="99"/>
  <c r="C249" i="99"/>
  <c r="C305" i="99" s="1"/>
  <c r="D15" i="99"/>
  <c r="C357" i="48"/>
  <c r="C366" i="48"/>
  <c r="H357" i="48"/>
  <c r="F366" i="48"/>
  <c r="F357" i="48"/>
  <c r="R366" i="48"/>
  <c r="G357" i="48"/>
  <c r="G366" i="48"/>
  <c r="R357" i="48"/>
  <c r="H366" i="48"/>
  <c r="CD147" i="99" l="1"/>
  <c r="CD23" i="99" s="1"/>
  <c r="CD50" i="99" s="1"/>
  <c r="CD261" i="99" s="1"/>
  <c r="CD147" i="101"/>
  <c r="CD23" i="101" s="1"/>
  <c r="CD50" i="101" s="1"/>
  <c r="CD261" i="101" s="1"/>
  <c r="CC147" i="48"/>
  <c r="CC23" i="48" s="1"/>
  <c r="CC50" i="48" s="1"/>
  <c r="E264" i="101"/>
  <c r="E320" i="101" s="1"/>
  <c r="E149" i="101"/>
  <c r="E73" i="101"/>
  <c r="E243" i="101" s="1"/>
  <c r="E299" i="101" s="1"/>
  <c r="D25" i="101"/>
  <c r="E29" i="101"/>
  <c r="D148" i="101"/>
  <c r="J264" i="101"/>
  <c r="J320" i="101" s="1"/>
  <c r="J149" i="101"/>
  <c r="J73" i="101"/>
  <c r="J243" i="101" s="1"/>
  <c r="J299" i="101" s="1"/>
  <c r="K25" i="101"/>
  <c r="B267" i="101"/>
  <c r="B323" i="101" s="1"/>
  <c r="B235" i="101"/>
  <c r="B291" i="101" s="1"/>
  <c r="B55" i="101"/>
  <c r="C262" i="101"/>
  <c r="C318" i="101" s="1"/>
  <c r="C146" i="101"/>
  <c r="C263" i="101" s="1"/>
  <c r="C319" i="101" s="1"/>
  <c r="E249" i="101"/>
  <c r="E305" i="101" s="1"/>
  <c r="F15" i="101"/>
  <c r="D248" i="101"/>
  <c r="D304" i="101" s="1"/>
  <c r="D39" i="101"/>
  <c r="E38" i="101"/>
  <c r="G12" i="101"/>
  <c r="F13" i="101"/>
  <c r="E80" i="101" s="1"/>
  <c r="B236" i="101"/>
  <c r="B292" i="101" s="1"/>
  <c r="B130" i="101"/>
  <c r="B42" i="101"/>
  <c r="B258" i="101"/>
  <c r="B314" i="101" s="1"/>
  <c r="B48" i="101"/>
  <c r="AT143" i="101"/>
  <c r="AT32" i="101" s="1"/>
  <c r="AT269" i="101" s="1"/>
  <c r="AT325" i="101" s="1"/>
  <c r="AS159" i="101"/>
  <c r="AT144" i="101"/>
  <c r="AT1" i="101"/>
  <c r="C279" i="101"/>
  <c r="C335" i="101" s="1"/>
  <c r="B48" i="99"/>
  <c r="B259" i="99" s="1"/>
  <c r="B315" i="99" s="1"/>
  <c r="E13" i="99"/>
  <c r="D80" i="99" s="1"/>
  <c r="F12" i="99"/>
  <c r="D248" i="99"/>
  <c r="D304" i="99" s="1"/>
  <c r="D39" i="99"/>
  <c r="E38" i="99"/>
  <c r="B236" i="99"/>
  <c r="B292" i="99" s="1"/>
  <c r="B130" i="99"/>
  <c r="B42" i="99"/>
  <c r="L264" i="99"/>
  <c r="L320" i="99" s="1"/>
  <c r="L149" i="99"/>
  <c r="L73" i="99"/>
  <c r="L243" i="99" s="1"/>
  <c r="L299" i="99" s="1"/>
  <c r="M25" i="99"/>
  <c r="E264" i="99"/>
  <c r="E320" i="99" s="1"/>
  <c r="E149" i="99"/>
  <c r="E73" i="99"/>
  <c r="E243" i="99" s="1"/>
  <c r="E299" i="99" s="1"/>
  <c r="D25" i="99"/>
  <c r="D249" i="99"/>
  <c r="D305" i="99" s="1"/>
  <c r="E15" i="99"/>
  <c r="AR143" i="99"/>
  <c r="AR32" i="99" s="1"/>
  <c r="AR269" i="99" s="1"/>
  <c r="AR325" i="99" s="1"/>
  <c r="AQ159" i="99"/>
  <c r="AR144" i="99"/>
  <c r="AR1" i="99"/>
  <c r="C262" i="99"/>
  <c r="C318" i="99" s="1"/>
  <c r="C146" i="99"/>
  <c r="C263" i="99" s="1"/>
  <c r="C319" i="99" s="1"/>
  <c r="B267" i="99"/>
  <c r="B323" i="99" s="1"/>
  <c r="B235" i="99"/>
  <c r="B291" i="99" s="1"/>
  <c r="B55" i="99"/>
  <c r="C279" i="99"/>
  <c r="C335" i="99" s="1"/>
  <c r="D148" i="99"/>
  <c r="E29" i="99"/>
  <c r="B76" i="48"/>
  <c r="CC261" i="48" l="1"/>
  <c r="D262" i="101"/>
  <c r="D318" i="101" s="1"/>
  <c r="D146" i="101"/>
  <c r="D263" i="101" s="1"/>
  <c r="D319" i="101" s="1"/>
  <c r="H12" i="101"/>
  <c r="G13" i="101"/>
  <c r="F80" i="101" s="1"/>
  <c r="B259" i="101"/>
  <c r="B315" i="101" s="1"/>
  <c r="B49" i="101"/>
  <c r="E148" i="101"/>
  <c r="F29" i="101"/>
  <c r="E248" i="101"/>
  <c r="E304" i="101" s="1"/>
  <c r="E39" i="101"/>
  <c r="F38" i="101"/>
  <c r="D264" i="101"/>
  <c r="D320" i="101" s="1"/>
  <c r="D149" i="101"/>
  <c r="D73" i="101"/>
  <c r="D243" i="101" s="1"/>
  <c r="D299" i="101" s="1"/>
  <c r="C25" i="101"/>
  <c r="AU143" i="101"/>
  <c r="AU32" i="101" s="1"/>
  <c r="AU269" i="101" s="1"/>
  <c r="AU325" i="101" s="1"/>
  <c r="AT159" i="101"/>
  <c r="AU144" i="101"/>
  <c r="AU1" i="101"/>
  <c r="B241" i="101"/>
  <c r="B297" i="101" s="1"/>
  <c r="B128" i="101"/>
  <c r="F249" i="101"/>
  <c r="F305" i="101" s="1"/>
  <c r="G15" i="101"/>
  <c r="K264" i="101"/>
  <c r="K320" i="101" s="1"/>
  <c r="K149" i="101"/>
  <c r="K73" i="101"/>
  <c r="K243" i="101" s="1"/>
  <c r="K299" i="101" s="1"/>
  <c r="L25" i="101"/>
  <c r="B49" i="99"/>
  <c r="B255" i="99" s="1"/>
  <c r="B311" i="99" s="1"/>
  <c r="B241" i="99"/>
  <c r="B297" i="99" s="1"/>
  <c r="B128" i="99"/>
  <c r="B239" i="99" s="1"/>
  <c r="B295" i="99" s="1"/>
  <c r="D262" i="99"/>
  <c r="D318" i="99" s="1"/>
  <c r="D146" i="99"/>
  <c r="D263" i="99" s="1"/>
  <c r="D319" i="99" s="1"/>
  <c r="E148" i="99"/>
  <c r="F29" i="99"/>
  <c r="D264" i="99"/>
  <c r="D320" i="99" s="1"/>
  <c r="D149" i="99"/>
  <c r="D147" i="99" s="1"/>
  <c r="D23" i="99" s="1"/>
  <c r="D50" i="99" s="1"/>
  <c r="D261" i="99" s="1"/>
  <c r="D73" i="99"/>
  <c r="D243" i="99" s="1"/>
  <c r="D299" i="99" s="1"/>
  <c r="C25" i="99"/>
  <c r="E248" i="99"/>
  <c r="E304" i="99" s="1"/>
  <c r="F38" i="99"/>
  <c r="E39" i="99"/>
  <c r="AS143" i="99"/>
  <c r="AS32" i="99" s="1"/>
  <c r="AS269" i="99" s="1"/>
  <c r="AS325" i="99" s="1"/>
  <c r="AR159" i="99"/>
  <c r="AS144" i="99"/>
  <c r="AS1" i="99"/>
  <c r="M264" i="99"/>
  <c r="M320" i="99" s="1"/>
  <c r="M149" i="99"/>
  <c r="M73" i="99"/>
  <c r="M243" i="99" s="1"/>
  <c r="M299" i="99" s="1"/>
  <c r="N25" i="99"/>
  <c r="G12" i="99"/>
  <c r="F13" i="99"/>
  <c r="E80" i="99" s="1"/>
  <c r="E249" i="99"/>
  <c r="E305" i="99" s="1"/>
  <c r="F15" i="99"/>
  <c r="G249" i="101" l="1"/>
  <c r="G305" i="101" s="1"/>
  <c r="H15" i="101"/>
  <c r="B255" i="101"/>
  <c r="B311" i="101" s="1"/>
  <c r="D147" i="101"/>
  <c r="D23" i="101" s="1"/>
  <c r="D50" i="101" s="1"/>
  <c r="D261" i="101" s="1"/>
  <c r="F248" i="101"/>
  <c r="F304" i="101" s="1"/>
  <c r="F39" i="101"/>
  <c r="G38" i="101"/>
  <c r="I12" i="101"/>
  <c r="H13" i="101"/>
  <c r="G80" i="101" s="1"/>
  <c r="B239" i="101"/>
  <c r="B295" i="101" s="1"/>
  <c r="F148" i="101"/>
  <c r="G29" i="101"/>
  <c r="AV143" i="101"/>
  <c r="AV32" i="101" s="1"/>
  <c r="AV269" i="101" s="1"/>
  <c r="AV325" i="101" s="1"/>
  <c r="AU159" i="101"/>
  <c r="AV144" i="101"/>
  <c r="AV1" i="101"/>
  <c r="L264" i="101"/>
  <c r="L320" i="101" s="1"/>
  <c r="L149" i="101"/>
  <c r="L73" i="101"/>
  <c r="L243" i="101" s="1"/>
  <c r="L299" i="101" s="1"/>
  <c r="M25" i="101"/>
  <c r="C264" i="101"/>
  <c r="C320" i="101" s="1"/>
  <c r="C149" i="101"/>
  <c r="C73" i="101"/>
  <c r="C243" i="101" s="1"/>
  <c r="C299" i="101" s="1"/>
  <c r="B25" i="101"/>
  <c r="E262" i="101"/>
  <c r="E318" i="101" s="1"/>
  <c r="E146" i="101"/>
  <c r="F249" i="99"/>
  <c r="F305" i="99" s="1"/>
  <c r="G15" i="99"/>
  <c r="C264" i="99"/>
  <c r="C320" i="99" s="1"/>
  <c r="C149" i="99"/>
  <c r="C147" i="99" s="1"/>
  <c r="C23" i="99" s="1"/>
  <c r="C50" i="99" s="1"/>
  <c r="C261" i="99" s="1"/>
  <c r="C73" i="99"/>
  <c r="C243" i="99" s="1"/>
  <c r="C299" i="99" s="1"/>
  <c r="B25" i="99"/>
  <c r="F148" i="99"/>
  <c r="G29" i="99"/>
  <c r="G13" i="99"/>
  <c r="F80" i="99" s="1"/>
  <c r="H12" i="99"/>
  <c r="E262" i="99"/>
  <c r="E318" i="99" s="1"/>
  <c r="E146" i="99"/>
  <c r="N264" i="99"/>
  <c r="N320" i="99" s="1"/>
  <c r="N149" i="99"/>
  <c r="N73" i="99"/>
  <c r="N243" i="99" s="1"/>
  <c r="N299" i="99" s="1"/>
  <c r="O25" i="99"/>
  <c r="F248" i="99"/>
  <c r="F304" i="99" s="1"/>
  <c r="F39" i="99"/>
  <c r="G38" i="99"/>
  <c r="AT143" i="99"/>
  <c r="AT32" i="99" s="1"/>
  <c r="AT269" i="99" s="1"/>
  <c r="AT325" i="99" s="1"/>
  <c r="AS159" i="99"/>
  <c r="AT144" i="99"/>
  <c r="AT1" i="99"/>
  <c r="C68" i="48"/>
  <c r="D68" i="48" s="1"/>
  <c r="E68" i="48" s="1"/>
  <c r="F68" i="48" s="1"/>
  <c r="G68" i="48" s="1"/>
  <c r="H68" i="48" s="1"/>
  <c r="I68" i="48" s="1"/>
  <c r="J68" i="48" s="1"/>
  <c r="K68" i="48" s="1"/>
  <c r="L68" i="48" s="1"/>
  <c r="M68" i="48" s="1"/>
  <c r="N68" i="48" s="1"/>
  <c r="O68" i="48" s="1"/>
  <c r="P68" i="48" s="1"/>
  <c r="Q68" i="48" s="1"/>
  <c r="R68" i="48" s="1"/>
  <c r="S68" i="48" s="1"/>
  <c r="T68" i="48" s="1"/>
  <c r="U68" i="48" s="1"/>
  <c r="V68" i="48" s="1"/>
  <c r="W68" i="48" s="1"/>
  <c r="X68" i="48" s="1"/>
  <c r="Y68" i="48" s="1"/>
  <c r="Z68" i="48" s="1"/>
  <c r="AA68" i="48" s="1"/>
  <c r="AB68" i="48" s="1"/>
  <c r="AC68" i="48" s="1"/>
  <c r="AD68" i="48" s="1"/>
  <c r="AE68" i="48" s="1"/>
  <c r="AF68" i="48" s="1"/>
  <c r="AG68" i="48" s="1"/>
  <c r="AH68" i="48" s="1"/>
  <c r="AI68" i="48" s="1"/>
  <c r="AJ68" i="48" s="1"/>
  <c r="AK68" i="48" s="1"/>
  <c r="AL68" i="48" s="1"/>
  <c r="AM68" i="48" s="1"/>
  <c r="AN68" i="48" s="1"/>
  <c r="AO68" i="48" s="1"/>
  <c r="AP68" i="48" s="1"/>
  <c r="AQ68" i="48" s="1"/>
  <c r="AR68" i="48" s="1"/>
  <c r="AS68" i="48" s="1"/>
  <c r="AT68" i="48" s="1"/>
  <c r="AU68" i="48" s="1"/>
  <c r="AV68" i="48" s="1"/>
  <c r="AW68" i="48" s="1"/>
  <c r="AX68" i="48" s="1"/>
  <c r="AY68" i="48" s="1"/>
  <c r="AZ68" i="48" s="1"/>
  <c r="BA68" i="48" s="1"/>
  <c r="BB68" i="48" s="1"/>
  <c r="BC68" i="48" s="1"/>
  <c r="BD68" i="48" s="1"/>
  <c r="BE68" i="48" s="1"/>
  <c r="BF68" i="48" s="1"/>
  <c r="BG68" i="48" s="1"/>
  <c r="BH68" i="48" s="1"/>
  <c r="BI68" i="48" s="1"/>
  <c r="BJ68" i="48" s="1"/>
  <c r="BK68" i="48" s="1"/>
  <c r="BL68" i="48" s="1"/>
  <c r="BM68" i="48" s="1"/>
  <c r="BN68" i="48" s="1"/>
  <c r="BO68" i="48" s="1"/>
  <c r="BP68" i="48" s="1"/>
  <c r="BQ68" i="48" s="1"/>
  <c r="BR68" i="48" s="1"/>
  <c r="BS68" i="48" s="1"/>
  <c r="BT68" i="48" s="1"/>
  <c r="BU68" i="48" s="1"/>
  <c r="BV68" i="48" s="1"/>
  <c r="BW68" i="48" s="1"/>
  <c r="BX68" i="48" s="1"/>
  <c r="BY68" i="48" s="1"/>
  <c r="BZ68" i="48" s="1"/>
  <c r="CA68" i="48" s="1"/>
  <c r="CB68" i="48" s="1"/>
  <c r="E76" i="48"/>
  <c r="I13" i="101" l="1"/>
  <c r="H80" i="101" s="1"/>
  <c r="J12" i="101"/>
  <c r="C147" i="101"/>
  <c r="C23" i="101" s="1"/>
  <c r="C50" i="101" s="1"/>
  <c r="C261" i="101" s="1"/>
  <c r="F262" i="101"/>
  <c r="F318" i="101" s="1"/>
  <c r="F146" i="101"/>
  <c r="M264" i="101"/>
  <c r="M320" i="101" s="1"/>
  <c r="M149" i="101"/>
  <c r="N25" i="101"/>
  <c r="M73" i="101"/>
  <c r="M243" i="101" s="1"/>
  <c r="M299" i="101" s="1"/>
  <c r="AW143" i="101"/>
  <c r="AW32" i="101" s="1"/>
  <c r="AW269" i="101" s="1"/>
  <c r="AW325" i="101" s="1"/>
  <c r="AV159" i="101"/>
  <c r="AW144" i="101"/>
  <c r="AW1" i="101"/>
  <c r="H249" i="101"/>
  <c r="H305" i="101" s="1"/>
  <c r="I15" i="101"/>
  <c r="G148" i="101"/>
  <c r="H29" i="101"/>
  <c r="E263" i="101"/>
  <c r="E319" i="101" s="1"/>
  <c r="E147" i="101"/>
  <c r="E23" i="101" s="1"/>
  <c r="E50" i="101" s="1"/>
  <c r="E261" i="101" s="1"/>
  <c r="B264" i="101"/>
  <c r="B320" i="101" s="1"/>
  <c r="B149" i="101"/>
  <c r="B73" i="101"/>
  <c r="B243" i="101" s="1"/>
  <c r="B299" i="101" s="1"/>
  <c r="G248" i="101"/>
  <c r="G304" i="101" s="1"/>
  <c r="H38" i="101"/>
  <c r="G39" i="101"/>
  <c r="G249" i="99"/>
  <c r="G305" i="99" s="1"/>
  <c r="H15" i="99"/>
  <c r="O264" i="99"/>
  <c r="O320" i="99" s="1"/>
  <c r="O149" i="99"/>
  <c r="O73" i="99"/>
  <c r="O243" i="99" s="1"/>
  <c r="O299" i="99" s="1"/>
  <c r="P25" i="99"/>
  <c r="G148" i="99"/>
  <c r="H29" i="99"/>
  <c r="H13" i="99"/>
  <c r="G80" i="99" s="1"/>
  <c r="I12" i="99"/>
  <c r="F262" i="99"/>
  <c r="F318" i="99" s="1"/>
  <c r="F146" i="99"/>
  <c r="AU143" i="99"/>
  <c r="AU32" i="99" s="1"/>
  <c r="AU269" i="99" s="1"/>
  <c r="AU325" i="99" s="1"/>
  <c r="AT159" i="99"/>
  <c r="AU144" i="99"/>
  <c r="AU1" i="99"/>
  <c r="G248" i="99"/>
  <c r="G304" i="99" s="1"/>
  <c r="H38" i="99"/>
  <c r="G39" i="99"/>
  <c r="E263" i="99"/>
  <c r="E319" i="99" s="1"/>
  <c r="E147" i="99"/>
  <c r="E23" i="99" s="1"/>
  <c r="E50" i="99" s="1"/>
  <c r="E261" i="99" s="1"/>
  <c r="B264" i="99"/>
  <c r="B320" i="99" s="1"/>
  <c r="B149" i="99"/>
  <c r="B147" i="99" s="1"/>
  <c r="B23" i="99" s="1"/>
  <c r="B73" i="99"/>
  <c r="B243" i="99" s="1"/>
  <c r="B299" i="99" s="1"/>
  <c r="I249" i="101" l="1"/>
  <c r="I305" i="101" s="1"/>
  <c r="J15" i="101"/>
  <c r="B147" i="101"/>
  <c r="B23" i="101" s="1"/>
  <c r="F263" i="101"/>
  <c r="F319" i="101" s="1"/>
  <c r="F147" i="101"/>
  <c r="F23" i="101" s="1"/>
  <c r="F50" i="101" s="1"/>
  <c r="F261" i="101" s="1"/>
  <c r="AX143" i="101"/>
  <c r="AX32" i="101" s="1"/>
  <c r="AX269" i="101" s="1"/>
  <c r="AX325" i="101" s="1"/>
  <c r="R382" i="101" s="1"/>
  <c r="AW159" i="101"/>
  <c r="AX144" i="101"/>
  <c r="AX1" i="101"/>
  <c r="G262" i="101"/>
  <c r="G318" i="101" s="1"/>
  <c r="G146" i="101"/>
  <c r="K12" i="101"/>
  <c r="J13" i="101"/>
  <c r="I80" i="101" s="1"/>
  <c r="H248" i="101"/>
  <c r="H304" i="101" s="1"/>
  <c r="I38" i="101"/>
  <c r="H39" i="101"/>
  <c r="H148" i="101"/>
  <c r="I29" i="101"/>
  <c r="N264" i="101"/>
  <c r="N320" i="101" s="1"/>
  <c r="N149" i="101"/>
  <c r="N73" i="101"/>
  <c r="N243" i="101" s="1"/>
  <c r="N299" i="101" s="1"/>
  <c r="O25" i="101"/>
  <c r="H248" i="99"/>
  <c r="H304" i="99" s="1"/>
  <c r="I38" i="99"/>
  <c r="H39" i="99"/>
  <c r="G262" i="99"/>
  <c r="G318" i="99" s="1"/>
  <c r="G146" i="99"/>
  <c r="AU159" i="99"/>
  <c r="AV144" i="99"/>
  <c r="AV143" i="99"/>
  <c r="AV32" i="99" s="1"/>
  <c r="AV269" i="99" s="1"/>
  <c r="AV325" i="99" s="1"/>
  <c r="AV1" i="99"/>
  <c r="H148" i="99"/>
  <c r="I29" i="99"/>
  <c r="P264" i="99"/>
  <c r="P320" i="99" s="1"/>
  <c r="P149" i="99"/>
  <c r="P73" i="99"/>
  <c r="P243" i="99" s="1"/>
  <c r="P299" i="99" s="1"/>
  <c r="Q25" i="99"/>
  <c r="I13" i="99"/>
  <c r="H80" i="99" s="1"/>
  <c r="J12" i="99"/>
  <c r="B283" i="99"/>
  <c r="B339" i="99" s="1"/>
  <c r="E396" i="99" s="1"/>
  <c r="B50" i="99"/>
  <c r="F263" i="99"/>
  <c r="F319" i="99" s="1"/>
  <c r="F147" i="99"/>
  <c r="F23" i="99" s="1"/>
  <c r="F50" i="99" s="1"/>
  <c r="F261" i="99" s="1"/>
  <c r="H249" i="99"/>
  <c r="H305" i="99" s="1"/>
  <c r="I15" i="99"/>
  <c r="B334" i="48"/>
  <c r="B333" i="48"/>
  <c r="B336" i="48"/>
  <c r="B119" i="48"/>
  <c r="B332" i="48"/>
  <c r="B331" i="48"/>
  <c r="B330" i="48"/>
  <c r="B329" i="48"/>
  <c r="CB134" i="48"/>
  <c r="CA134" i="48"/>
  <c r="BZ134" i="48"/>
  <c r="BY134" i="48"/>
  <c r="BX134" i="48"/>
  <c r="BW134" i="48"/>
  <c r="BV134" i="48"/>
  <c r="BU134" i="48"/>
  <c r="BT134" i="48"/>
  <c r="BS134" i="48"/>
  <c r="BR134" i="48"/>
  <c r="BQ134" i="48"/>
  <c r="BP134" i="48"/>
  <c r="BO134" i="48"/>
  <c r="BN134" i="48"/>
  <c r="BM134" i="48"/>
  <c r="BL134" i="48"/>
  <c r="BK134" i="48"/>
  <c r="BJ134" i="48"/>
  <c r="BI134" i="48"/>
  <c r="BH134" i="48"/>
  <c r="BG134" i="48"/>
  <c r="BF134" i="48"/>
  <c r="BE134" i="48"/>
  <c r="BC134" i="48"/>
  <c r="BB134" i="48"/>
  <c r="BA134" i="48"/>
  <c r="AZ134" i="48"/>
  <c r="AY134" i="48"/>
  <c r="AX134" i="48"/>
  <c r="AW134" i="48"/>
  <c r="AV134" i="48"/>
  <c r="AU134" i="48"/>
  <c r="AS134" i="48"/>
  <c r="AR134" i="48"/>
  <c r="AQ134" i="48"/>
  <c r="AP134" i="48"/>
  <c r="AO134" i="48"/>
  <c r="AN134" i="48"/>
  <c r="AM134" i="48"/>
  <c r="AK134" i="48"/>
  <c r="AJ134" i="48"/>
  <c r="AI134" i="48"/>
  <c r="AG134" i="48"/>
  <c r="AF134" i="48"/>
  <c r="AE134" i="48"/>
  <c r="AD134" i="48"/>
  <c r="AC134" i="48"/>
  <c r="AB134" i="48"/>
  <c r="AA134" i="48"/>
  <c r="Z134" i="48"/>
  <c r="Y134" i="48"/>
  <c r="X134" i="48"/>
  <c r="W134" i="48"/>
  <c r="V134" i="48"/>
  <c r="U134" i="48"/>
  <c r="T134" i="48"/>
  <c r="S134" i="48"/>
  <c r="R134" i="48"/>
  <c r="Q134" i="48"/>
  <c r="P134" i="48"/>
  <c r="O134" i="48"/>
  <c r="N134" i="48"/>
  <c r="M134" i="48"/>
  <c r="L134" i="48"/>
  <c r="K134" i="48"/>
  <c r="J134" i="48"/>
  <c r="I134" i="48"/>
  <c r="H134" i="48"/>
  <c r="G134" i="48"/>
  <c r="F134" i="48"/>
  <c r="E134" i="48"/>
  <c r="D134" i="48"/>
  <c r="C134" i="48"/>
  <c r="B134" i="48"/>
  <c r="CB133" i="48"/>
  <c r="CA133" i="48"/>
  <c r="BZ133" i="48"/>
  <c r="BY133" i="48"/>
  <c r="BX133" i="48"/>
  <c r="BW133" i="48"/>
  <c r="BV133" i="48"/>
  <c r="BU133" i="48"/>
  <c r="BT133" i="48"/>
  <c r="BS133" i="48"/>
  <c r="BR133" i="48"/>
  <c r="BQ133" i="48"/>
  <c r="BP133" i="48"/>
  <c r="BO133" i="48"/>
  <c r="BN133" i="48"/>
  <c r="BM133" i="48"/>
  <c r="BL133" i="48"/>
  <c r="BK133" i="48"/>
  <c r="BJ133" i="48"/>
  <c r="BI133" i="48"/>
  <c r="BH133" i="48"/>
  <c r="BG133" i="48"/>
  <c r="BF133" i="48"/>
  <c r="BE133" i="48"/>
  <c r="BD133" i="48"/>
  <c r="BC133" i="48"/>
  <c r="BB133" i="48"/>
  <c r="AZ133" i="48"/>
  <c r="AY133" i="48"/>
  <c r="AX133" i="48"/>
  <c r="AW133" i="48"/>
  <c r="AV133" i="48"/>
  <c r="AU133" i="48"/>
  <c r="AT133" i="48"/>
  <c r="AS133" i="48"/>
  <c r="AR133" i="48"/>
  <c r="AQ133" i="48"/>
  <c r="AO133" i="48"/>
  <c r="AN133" i="48"/>
  <c r="AM133" i="48"/>
  <c r="AL133" i="48"/>
  <c r="AK133" i="48"/>
  <c r="AJ133" i="48"/>
  <c r="AI133" i="48"/>
  <c r="AH133" i="48"/>
  <c r="AG133" i="48"/>
  <c r="AF133" i="48"/>
  <c r="AE133" i="48"/>
  <c r="AD133" i="48"/>
  <c r="AC133" i="48"/>
  <c r="AB133" i="48"/>
  <c r="AA133" i="48"/>
  <c r="Z133" i="48"/>
  <c r="Y133" i="48"/>
  <c r="X133" i="48"/>
  <c r="W133" i="48"/>
  <c r="V133" i="48"/>
  <c r="U133" i="48"/>
  <c r="S133" i="48"/>
  <c r="R133" i="48"/>
  <c r="Q133" i="48"/>
  <c r="P133" i="48"/>
  <c r="O133" i="48"/>
  <c r="N133" i="48"/>
  <c r="L133" i="48"/>
  <c r="K133" i="48"/>
  <c r="J133" i="48"/>
  <c r="I133" i="48"/>
  <c r="H133" i="48"/>
  <c r="G133" i="48"/>
  <c r="F133" i="48"/>
  <c r="E133" i="48"/>
  <c r="D133" i="48"/>
  <c r="C133" i="48"/>
  <c r="B133" i="48"/>
  <c r="C300" i="48"/>
  <c r="C93" i="48"/>
  <c r="D93" i="48" s="1"/>
  <c r="C95" i="48"/>
  <c r="D95" i="48" s="1"/>
  <c r="E95" i="48" s="1"/>
  <c r="F95" i="48" s="1"/>
  <c r="G95" i="48" s="1"/>
  <c r="H95" i="48" s="1"/>
  <c r="I95" i="48" s="1"/>
  <c r="J95" i="48" s="1"/>
  <c r="K95" i="48" s="1"/>
  <c r="L95" i="48" s="1"/>
  <c r="M95" i="48" s="1"/>
  <c r="N95" i="48" s="1"/>
  <c r="O95" i="48" s="1"/>
  <c r="P95" i="48" s="1"/>
  <c r="Q95" i="48" s="1"/>
  <c r="R95" i="48" s="1"/>
  <c r="S95" i="48" s="1"/>
  <c r="T95" i="48" s="1"/>
  <c r="U95" i="48" s="1"/>
  <c r="V95" i="48" s="1"/>
  <c r="W95" i="48" s="1"/>
  <c r="X95" i="48" s="1"/>
  <c r="Y95" i="48" s="1"/>
  <c r="Z95" i="48" s="1"/>
  <c r="AA95" i="48" s="1"/>
  <c r="AB95" i="48" s="1"/>
  <c r="AC95" i="48" s="1"/>
  <c r="AD95" i="48" s="1"/>
  <c r="AE95" i="48" s="1"/>
  <c r="AF95" i="48" s="1"/>
  <c r="AG95" i="48" s="1"/>
  <c r="AH95" i="48" s="1"/>
  <c r="AI95" i="48" s="1"/>
  <c r="AJ95" i="48" s="1"/>
  <c r="AK95" i="48" s="1"/>
  <c r="AL95" i="48" s="1"/>
  <c r="AM95" i="48" s="1"/>
  <c r="AN95" i="48" s="1"/>
  <c r="AO95" i="48" s="1"/>
  <c r="AP95" i="48" s="1"/>
  <c r="AQ95" i="48" s="1"/>
  <c r="AR95" i="48" s="1"/>
  <c r="AS95" i="48" s="1"/>
  <c r="AT95" i="48" s="1"/>
  <c r="AU95" i="48" s="1"/>
  <c r="AV95" i="48" s="1"/>
  <c r="AW95" i="48" s="1"/>
  <c r="AX95" i="48" s="1"/>
  <c r="AY95" i="48" s="1"/>
  <c r="AZ95" i="48" s="1"/>
  <c r="BA95" i="48" s="1"/>
  <c r="BB95" i="48" s="1"/>
  <c r="BC95" i="48" s="1"/>
  <c r="BD95" i="48" s="1"/>
  <c r="BE95" i="48" s="1"/>
  <c r="BF95" i="48" s="1"/>
  <c r="BG95" i="48" s="1"/>
  <c r="BH95" i="48" s="1"/>
  <c r="BI95" i="48" s="1"/>
  <c r="BJ95" i="48" s="1"/>
  <c r="BK95" i="48" s="1"/>
  <c r="BL95" i="48" s="1"/>
  <c r="BM95" i="48" s="1"/>
  <c r="BN95" i="48" s="1"/>
  <c r="BO95" i="48" s="1"/>
  <c r="BP95" i="48" s="1"/>
  <c r="BQ95" i="48" s="1"/>
  <c r="BR95" i="48" s="1"/>
  <c r="BS95" i="48" s="1"/>
  <c r="BT95" i="48" s="1"/>
  <c r="BU95" i="48" s="1"/>
  <c r="BV95" i="48" s="1"/>
  <c r="BW95" i="48" s="1"/>
  <c r="BX95" i="48" s="1"/>
  <c r="BY95" i="48" s="1"/>
  <c r="BZ95" i="48" s="1"/>
  <c r="CA95" i="48" s="1"/>
  <c r="CB95" i="48" s="1"/>
  <c r="B98" i="48"/>
  <c r="B100" i="48"/>
  <c r="C100" i="48" s="1"/>
  <c r="M133" i="48"/>
  <c r="T133" i="48"/>
  <c r="AP133" i="48"/>
  <c r="BA133" i="48"/>
  <c r="AH134" i="48"/>
  <c r="AL134" i="48"/>
  <c r="BD134" i="48"/>
  <c r="AT134" i="48"/>
  <c r="B144" i="48"/>
  <c r="B145" i="48"/>
  <c r="I148" i="101" l="1"/>
  <c r="J29" i="101"/>
  <c r="H262" i="101"/>
  <c r="H318" i="101" s="1"/>
  <c r="H146" i="101"/>
  <c r="G263" i="101"/>
  <c r="G319" i="101" s="1"/>
  <c r="G147" i="101"/>
  <c r="G23" i="101" s="1"/>
  <c r="G50" i="101" s="1"/>
  <c r="G261" i="101" s="1"/>
  <c r="B283" i="101"/>
  <c r="B339" i="101" s="1"/>
  <c r="E396" i="101" s="1"/>
  <c r="B50" i="101"/>
  <c r="J249" i="101"/>
  <c r="J305" i="101" s="1"/>
  <c r="K15" i="101"/>
  <c r="I248" i="101"/>
  <c r="I304" i="101" s="1"/>
  <c r="J38" i="101"/>
  <c r="I39" i="101"/>
  <c r="O264" i="101"/>
  <c r="O320" i="101" s="1"/>
  <c r="O149" i="101"/>
  <c r="O73" i="101"/>
  <c r="O243" i="101" s="1"/>
  <c r="O299" i="101" s="1"/>
  <c r="P25" i="101"/>
  <c r="AX159" i="101"/>
  <c r="AY144" i="101"/>
  <c r="AY143" i="101"/>
  <c r="AY32" i="101" s="1"/>
  <c r="AY269" i="101" s="1"/>
  <c r="AY325" i="101" s="1"/>
  <c r="AY1" i="101"/>
  <c r="L12" i="101"/>
  <c r="K13" i="101"/>
  <c r="J80" i="101" s="1"/>
  <c r="AV159" i="99"/>
  <c r="AV13" i="99" s="1"/>
  <c r="AW144" i="99"/>
  <c r="AW143" i="99"/>
  <c r="AW32" i="99" s="1"/>
  <c r="AW269" i="99" s="1"/>
  <c r="AW325" i="99" s="1"/>
  <c r="AW1" i="99"/>
  <c r="B261" i="99"/>
  <c r="B51" i="99"/>
  <c r="I249" i="99"/>
  <c r="I305" i="99" s="1"/>
  <c r="J15" i="99"/>
  <c r="J13" i="99"/>
  <c r="I80" i="99" s="1"/>
  <c r="K12" i="99"/>
  <c r="G263" i="99"/>
  <c r="G319" i="99" s="1"/>
  <c r="G147" i="99"/>
  <c r="G23" i="99" s="1"/>
  <c r="G50" i="99" s="1"/>
  <c r="G261" i="99" s="1"/>
  <c r="Q264" i="99"/>
  <c r="Q320" i="99" s="1"/>
  <c r="Q149" i="99"/>
  <c r="Q73" i="99"/>
  <c r="Q243" i="99" s="1"/>
  <c r="Q299" i="99" s="1"/>
  <c r="R25" i="99"/>
  <c r="I148" i="99"/>
  <c r="J29" i="99"/>
  <c r="I248" i="99"/>
  <c r="I304" i="99" s="1"/>
  <c r="J38" i="99"/>
  <c r="I39" i="99"/>
  <c r="H262" i="99"/>
  <c r="H318" i="99" s="1"/>
  <c r="H146" i="99"/>
  <c r="C240" i="48"/>
  <c r="C296" i="48" s="1"/>
  <c r="O240" i="48"/>
  <c r="O296" i="48" s="1"/>
  <c r="AA240" i="48"/>
  <c r="AA296" i="48" s="1"/>
  <c r="AO240" i="48"/>
  <c r="AO296" i="48" s="1"/>
  <c r="BB296" i="48"/>
  <c r="BB240" i="48"/>
  <c r="BO296" i="48"/>
  <c r="BO240" i="48"/>
  <c r="CA240" i="48"/>
  <c r="CA296" i="48" s="1"/>
  <c r="D240" i="48"/>
  <c r="D296" i="48" s="1"/>
  <c r="P240" i="48"/>
  <c r="P296" i="48" s="1"/>
  <c r="AB240" i="48"/>
  <c r="AB296" i="48" s="1"/>
  <c r="AP296" i="48"/>
  <c r="AP240" i="48"/>
  <c r="BC296" i="48"/>
  <c r="BC240" i="48"/>
  <c r="BP240" i="48"/>
  <c r="BP296" i="48" s="1"/>
  <c r="CB240" i="48"/>
  <c r="CB296" i="48" s="1"/>
  <c r="E240" i="48"/>
  <c r="E296" i="48" s="1"/>
  <c r="Q240" i="48"/>
  <c r="Q296" i="48" s="1"/>
  <c r="AC296" i="48"/>
  <c r="AC240" i="48"/>
  <c r="AQ296" i="48"/>
  <c r="AQ240" i="48"/>
  <c r="BE240" i="48"/>
  <c r="BE296" i="48" s="1"/>
  <c r="BQ240" i="48"/>
  <c r="BQ296" i="48" s="1"/>
  <c r="F240" i="48"/>
  <c r="F296" i="48" s="1"/>
  <c r="R240" i="48"/>
  <c r="R296" i="48" s="1"/>
  <c r="AD296" i="48"/>
  <c r="AD240" i="48"/>
  <c r="AR296" i="48"/>
  <c r="AR240" i="48"/>
  <c r="BF240" i="48"/>
  <c r="BF296" i="48" s="1"/>
  <c r="BR240" i="48"/>
  <c r="BR296" i="48" s="1"/>
  <c r="G240" i="48"/>
  <c r="G296" i="48" s="1"/>
  <c r="S240" i="48"/>
  <c r="S296" i="48" s="1"/>
  <c r="AE296" i="48"/>
  <c r="AE240" i="48"/>
  <c r="AS296" i="48"/>
  <c r="AS240" i="48"/>
  <c r="BG240" i="48"/>
  <c r="BG296" i="48" s="1"/>
  <c r="BS240" i="48"/>
  <c r="BS296" i="48" s="1"/>
  <c r="H240" i="48"/>
  <c r="H296" i="48" s="1"/>
  <c r="T240" i="48"/>
  <c r="T296" i="48" s="1"/>
  <c r="F353" i="48" s="1"/>
  <c r="AF296" i="48"/>
  <c r="AF240" i="48"/>
  <c r="AU296" i="48"/>
  <c r="AU240" i="48"/>
  <c r="BH240" i="48"/>
  <c r="BH296" i="48" s="1"/>
  <c r="BT240" i="48"/>
  <c r="BT296" i="48" s="1"/>
  <c r="I240" i="48"/>
  <c r="I296" i="48" s="1"/>
  <c r="U296" i="48"/>
  <c r="U240" i="48"/>
  <c r="AG296" i="48"/>
  <c r="AG240" i="48"/>
  <c r="AV296" i="48"/>
  <c r="AV240" i="48"/>
  <c r="BI240" i="48"/>
  <c r="BI296" i="48" s="1"/>
  <c r="BU240" i="48"/>
  <c r="BU296" i="48" s="1"/>
  <c r="B281" i="48"/>
  <c r="B337" i="48" s="1"/>
  <c r="AT296" i="48"/>
  <c r="AT240" i="48"/>
  <c r="J240" i="48"/>
  <c r="J296" i="48" s="1"/>
  <c r="V240" i="48"/>
  <c r="V296" i="48" s="1"/>
  <c r="AI296" i="48"/>
  <c r="AI240" i="48"/>
  <c r="AW240" i="48"/>
  <c r="AW296" i="48" s="1"/>
  <c r="BJ296" i="48"/>
  <c r="BJ240" i="48"/>
  <c r="BV296" i="48"/>
  <c r="BV240" i="48"/>
  <c r="BD240" i="48"/>
  <c r="BD296" i="48" s="1"/>
  <c r="K240" i="48"/>
  <c r="K296" i="48" s="1"/>
  <c r="W296" i="48"/>
  <c r="W240" i="48"/>
  <c r="AJ296" i="48"/>
  <c r="AJ240" i="48"/>
  <c r="AX296" i="48"/>
  <c r="AX240" i="48"/>
  <c r="BK296" i="48"/>
  <c r="BK240" i="48"/>
  <c r="BW240" i="48"/>
  <c r="BW296" i="48" s="1"/>
  <c r="AL240" i="48"/>
  <c r="AL296" i="48" s="1"/>
  <c r="L296" i="48"/>
  <c r="L240" i="48"/>
  <c r="X240" i="48"/>
  <c r="X296" i="48" s="1"/>
  <c r="AK296" i="48"/>
  <c r="AK240" i="48"/>
  <c r="AY296" i="48"/>
  <c r="AY240" i="48"/>
  <c r="BL240" i="48"/>
  <c r="BL296" i="48" s="1"/>
  <c r="BX240" i="48"/>
  <c r="BX296" i="48" s="1"/>
  <c r="AH296" i="48"/>
  <c r="AH240" i="48"/>
  <c r="M240" i="48"/>
  <c r="M296" i="48" s="1"/>
  <c r="Y296" i="48"/>
  <c r="Y240" i="48"/>
  <c r="AM296" i="48"/>
  <c r="AM240" i="48"/>
  <c r="AZ240" i="48"/>
  <c r="AZ296" i="48" s="1"/>
  <c r="BM240" i="48"/>
  <c r="BM296" i="48" s="1"/>
  <c r="BY296" i="48"/>
  <c r="BY240" i="48"/>
  <c r="B240" i="48"/>
  <c r="B296" i="48" s="1"/>
  <c r="N296" i="48"/>
  <c r="N240" i="48"/>
  <c r="Z296" i="48"/>
  <c r="Z240" i="48"/>
  <c r="AN240" i="48"/>
  <c r="AN296" i="48" s="1"/>
  <c r="BA240" i="48"/>
  <c r="BA296" i="48" s="1"/>
  <c r="BN296" i="48"/>
  <c r="BN240" i="48"/>
  <c r="BZ240" i="48"/>
  <c r="BZ296" i="48" s="1"/>
  <c r="C32" i="48"/>
  <c r="C325" i="48" s="1"/>
  <c r="B326" i="48"/>
  <c r="B338" i="48"/>
  <c r="E93" i="48"/>
  <c r="D32" i="48"/>
  <c r="D325" i="48" s="1"/>
  <c r="B114" i="48"/>
  <c r="B138" i="48"/>
  <c r="C99" i="48"/>
  <c r="B10" i="48"/>
  <c r="C12" i="48" s="1"/>
  <c r="B16" i="48"/>
  <c r="B17" i="48"/>
  <c r="H263" i="101" l="1"/>
  <c r="H319" i="101" s="1"/>
  <c r="H147" i="101"/>
  <c r="H23" i="101" s="1"/>
  <c r="H50" i="101" s="1"/>
  <c r="H261" i="101" s="1"/>
  <c r="J248" i="101"/>
  <c r="J304" i="101" s="1"/>
  <c r="K38" i="101"/>
  <c r="J39" i="101"/>
  <c r="M12" i="101"/>
  <c r="L13" i="101"/>
  <c r="K80" i="101" s="1"/>
  <c r="AY159" i="101"/>
  <c r="AZ144" i="101"/>
  <c r="AZ143" i="101"/>
  <c r="AZ32" i="101" s="1"/>
  <c r="AZ269" i="101" s="1"/>
  <c r="AZ325" i="101" s="1"/>
  <c r="AZ1" i="101"/>
  <c r="J148" i="101"/>
  <c r="K29" i="101"/>
  <c r="K249" i="101"/>
  <c r="K305" i="101" s="1"/>
  <c r="L15" i="101"/>
  <c r="I262" i="101"/>
  <c r="I318" i="101" s="1"/>
  <c r="I146" i="101"/>
  <c r="P264" i="101"/>
  <c r="P320" i="101" s="1"/>
  <c r="P149" i="101"/>
  <c r="Q25" i="101"/>
  <c r="P73" i="101"/>
  <c r="P243" i="101" s="1"/>
  <c r="P299" i="101" s="1"/>
  <c r="B261" i="101"/>
  <c r="B51" i="101"/>
  <c r="J249" i="99"/>
  <c r="J305" i="99" s="1"/>
  <c r="K15" i="99"/>
  <c r="J148" i="99"/>
  <c r="K29" i="99"/>
  <c r="R264" i="99"/>
  <c r="R320" i="99" s="1"/>
  <c r="R149" i="99"/>
  <c r="R73" i="99"/>
  <c r="R243" i="99" s="1"/>
  <c r="R299" i="99" s="1"/>
  <c r="S25" i="99"/>
  <c r="B260" i="99"/>
  <c r="B316" i="99" s="1"/>
  <c r="B52" i="99"/>
  <c r="I262" i="99"/>
  <c r="I318" i="99" s="1"/>
  <c r="I146" i="99"/>
  <c r="H263" i="99"/>
  <c r="H319" i="99" s="1"/>
  <c r="H147" i="99"/>
  <c r="H23" i="99" s="1"/>
  <c r="H50" i="99" s="1"/>
  <c r="H261" i="99" s="1"/>
  <c r="AW159" i="99"/>
  <c r="AW13" i="99" s="1"/>
  <c r="AV80" i="99" s="1"/>
  <c r="AX144" i="99"/>
  <c r="AX143" i="99"/>
  <c r="AX32" i="99" s="1"/>
  <c r="AX269" i="99" s="1"/>
  <c r="AX325" i="99" s="1"/>
  <c r="R382" i="99" s="1"/>
  <c r="AX1" i="99"/>
  <c r="E377" i="99"/>
  <c r="B377" i="99"/>
  <c r="L12" i="99"/>
  <c r="K13" i="99"/>
  <c r="J80" i="99" s="1"/>
  <c r="J248" i="99"/>
  <c r="J304" i="99" s="1"/>
  <c r="K38" i="99"/>
  <c r="J39" i="99"/>
  <c r="G353" i="48"/>
  <c r="H353" i="48"/>
  <c r="C353" i="48"/>
  <c r="R353" i="48"/>
  <c r="B237" i="48"/>
  <c r="B293" i="48" s="1"/>
  <c r="B238" i="48"/>
  <c r="B294" i="48" s="1"/>
  <c r="C122" i="48"/>
  <c r="C270" i="48"/>
  <c r="C326" i="48" s="1"/>
  <c r="C282" i="48"/>
  <c r="C338" i="48" s="1"/>
  <c r="D12" i="48"/>
  <c r="F93" i="48"/>
  <c r="E32" i="48"/>
  <c r="E325" i="48" s="1"/>
  <c r="B116" i="48"/>
  <c r="B43" i="48"/>
  <c r="C105" i="48"/>
  <c r="C106" i="48" s="1"/>
  <c r="C132" i="48" s="1"/>
  <c r="N12" i="101" l="1"/>
  <c r="M13" i="101"/>
  <c r="L80" i="101" s="1"/>
  <c r="B260" i="101"/>
  <c r="B316" i="101" s="1"/>
  <c r="B52" i="101"/>
  <c r="L249" i="101"/>
  <c r="L305" i="101" s="1"/>
  <c r="M15" i="101"/>
  <c r="K248" i="101"/>
  <c r="K304" i="101" s="1"/>
  <c r="L38" i="101"/>
  <c r="K39" i="101"/>
  <c r="K148" i="101"/>
  <c r="L29" i="101"/>
  <c r="Q264" i="101"/>
  <c r="Q320" i="101" s="1"/>
  <c r="Q149" i="101"/>
  <c r="Q73" i="101"/>
  <c r="Q243" i="101" s="1"/>
  <c r="Q299" i="101" s="1"/>
  <c r="R25" i="101"/>
  <c r="J146" i="101"/>
  <c r="J262" i="101"/>
  <c r="J318" i="101" s="1"/>
  <c r="AZ159" i="101"/>
  <c r="BA144" i="101"/>
  <c r="BA143" i="101"/>
  <c r="BA32" i="101" s="1"/>
  <c r="BA269" i="101" s="1"/>
  <c r="BA325" i="101" s="1"/>
  <c r="BA1" i="101"/>
  <c r="I263" i="101"/>
  <c r="I319" i="101" s="1"/>
  <c r="I147" i="101"/>
  <c r="I23" i="101" s="1"/>
  <c r="I50" i="101" s="1"/>
  <c r="I261" i="101" s="1"/>
  <c r="AX159" i="99"/>
  <c r="AX13" i="99" s="1"/>
  <c r="AW80" i="99" s="1"/>
  <c r="AY144" i="99"/>
  <c r="AY143" i="99"/>
  <c r="AY32" i="99" s="1"/>
  <c r="AY269" i="99" s="1"/>
  <c r="AY325" i="99" s="1"/>
  <c r="AY1" i="99"/>
  <c r="B246" i="99"/>
  <c r="B302" i="99" s="1"/>
  <c r="B57" i="99"/>
  <c r="B60" i="99" s="1"/>
  <c r="S264" i="99"/>
  <c r="S320" i="99" s="1"/>
  <c r="S149" i="99"/>
  <c r="S73" i="99"/>
  <c r="S243" i="99" s="1"/>
  <c r="S299" i="99" s="1"/>
  <c r="T25" i="99"/>
  <c r="M12" i="99"/>
  <c r="L13" i="99"/>
  <c r="K80" i="99" s="1"/>
  <c r="I263" i="99"/>
  <c r="I319" i="99" s="1"/>
  <c r="I147" i="99"/>
  <c r="I23" i="99" s="1"/>
  <c r="I50" i="99" s="1"/>
  <c r="I261" i="99" s="1"/>
  <c r="J262" i="99"/>
  <c r="J318" i="99" s="1"/>
  <c r="J146" i="99"/>
  <c r="K248" i="99"/>
  <c r="K304" i="99" s="1"/>
  <c r="L38" i="99"/>
  <c r="K39" i="99"/>
  <c r="K148" i="99"/>
  <c r="L29" i="99"/>
  <c r="K249" i="99"/>
  <c r="K305" i="99" s="1"/>
  <c r="L15" i="99"/>
  <c r="C242" i="48"/>
  <c r="C298" i="48" s="1"/>
  <c r="B236" i="48"/>
  <c r="B292" i="48" s="1"/>
  <c r="C280" i="48"/>
  <c r="C336" i="48" s="1"/>
  <c r="C124" i="48"/>
  <c r="C279" i="48" s="1"/>
  <c r="B130" i="48"/>
  <c r="E12" i="48"/>
  <c r="G93" i="48"/>
  <c r="F32" i="48"/>
  <c r="F325" i="48" s="1"/>
  <c r="B42" i="48"/>
  <c r="CA106" i="48"/>
  <c r="BV106" i="48"/>
  <c r="BQ106" i="48"/>
  <c r="BO106" i="48"/>
  <c r="BN106" i="48"/>
  <c r="BI106" i="48"/>
  <c r="BG106" i="48"/>
  <c r="BD106" i="48"/>
  <c r="BC106" i="48"/>
  <c r="BB106" i="48"/>
  <c r="AS106" i="48"/>
  <c r="AQ106" i="48"/>
  <c r="C63" i="27"/>
  <c r="C77" i="27"/>
  <c r="K262" i="101" l="1"/>
  <c r="K318" i="101" s="1"/>
  <c r="K146" i="101"/>
  <c r="L248" i="101"/>
  <c r="L304" i="101" s="1"/>
  <c r="L39" i="101"/>
  <c r="M38" i="101"/>
  <c r="O12" i="101"/>
  <c r="N13" i="101"/>
  <c r="M80" i="101" s="1"/>
  <c r="J263" i="101"/>
  <c r="J319" i="101" s="1"/>
  <c r="J147" i="101"/>
  <c r="J23" i="101" s="1"/>
  <c r="J50" i="101" s="1"/>
  <c r="J261" i="101" s="1"/>
  <c r="R264" i="101"/>
  <c r="R320" i="101" s="1"/>
  <c r="R149" i="101"/>
  <c r="R73" i="101"/>
  <c r="R243" i="101" s="1"/>
  <c r="R299" i="101" s="1"/>
  <c r="S25" i="101"/>
  <c r="M249" i="101"/>
  <c r="M305" i="101" s="1"/>
  <c r="N15" i="101"/>
  <c r="BA159" i="101"/>
  <c r="BB144" i="101"/>
  <c r="BB143" i="101"/>
  <c r="BB32" i="101" s="1"/>
  <c r="BB269" i="101" s="1"/>
  <c r="BB325" i="101" s="1"/>
  <c r="BB1" i="101"/>
  <c r="B246" i="101"/>
  <c r="B302" i="101" s="1"/>
  <c r="B57" i="101"/>
  <c r="B60" i="101" s="1"/>
  <c r="L148" i="101"/>
  <c r="M29" i="101"/>
  <c r="B254" i="99"/>
  <c r="B310" i="99" s="1"/>
  <c r="C58" i="99"/>
  <c r="B257" i="99"/>
  <c r="B313" i="99" s="1"/>
  <c r="B63" i="99"/>
  <c r="L248" i="99"/>
  <c r="L304" i="99" s="1"/>
  <c r="L39" i="99"/>
  <c r="M38" i="99"/>
  <c r="J263" i="99"/>
  <c r="J319" i="99" s="1"/>
  <c r="J147" i="99"/>
  <c r="J23" i="99" s="1"/>
  <c r="J50" i="99" s="1"/>
  <c r="J261" i="99" s="1"/>
  <c r="T264" i="99"/>
  <c r="T320" i="99" s="1"/>
  <c r="T149" i="99"/>
  <c r="T73" i="99"/>
  <c r="T243" i="99" s="1"/>
  <c r="T299" i="99" s="1"/>
  <c r="U25" i="99"/>
  <c r="L148" i="99"/>
  <c r="M29" i="99"/>
  <c r="AZ144" i="99"/>
  <c r="AZ143" i="99"/>
  <c r="AZ32" i="99" s="1"/>
  <c r="AZ269" i="99" s="1"/>
  <c r="AZ325" i="99" s="1"/>
  <c r="AY159" i="99"/>
  <c r="AY13" i="99" s="1"/>
  <c r="AX80" i="99" s="1"/>
  <c r="AZ1" i="99"/>
  <c r="K262" i="99"/>
  <c r="K318" i="99" s="1"/>
  <c r="K146" i="99"/>
  <c r="M13" i="99"/>
  <c r="L80" i="99" s="1"/>
  <c r="N12" i="99"/>
  <c r="L249" i="99"/>
  <c r="L305" i="99" s="1"/>
  <c r="M15" i="99"/>
  <c r="B241" i="48"/>
  <c r="B297" i="48" s="1"/>
  <c r="F12" i="48"/>
  <c r="H93" i="48"/>
  <c r="G32" i="48"/>
  <c r="G325" i="48" s="1"/>
  <c r="L105" i="48"/>
  <c r="L106" i="48" s="1"/>
  <c r="L132" i="48" s="1"/>
  <c r="X105" i="48"/>
  <c r="X106" i="48" s="1"/>
  <c r="X132" i="48" s="1"/>
  <c r="AJ105" i="48"/>
  <c r="AJ106" i="48" s="1"/>
  <c r="AJ132" i="48" s="1"/>
  <c r="AV106" i="48"/>
  <c r="AV132" i="48" s="1"/>
  <c r="BH106" i="48"/>
  <c r="BH132" i="48" s="1"/>
  <c r="BT106" i="48"/>
  <c r="BT132" i="48" s="1"/>
  <c r="M105" i="48"/>
  <c r="M106" i="48" s="1"/>
  <c r="M132" i="48" s="1"/>
  <c r="Y105" i="48"/>
  <c r="Y106" i="48" s="1"/>
  <c r="Y132" i="48" s="1"/>
  <c r="AK106" i="48"/>
  <c r="AK132" i="48" s="1"/>
  <c r="AW106" i="48"/>
  <c r="AW132" i="48" s="1"/>
  <c r="BU106" i="48"/>
  <c r="BU132" i="48" s="1"/>
  <c r="N105" i="48"/>
  <c r="N106" i="48" s="1"/>
  <c r="N132" i="48" s="1"/>
  <c r="Z105" i="48"/>
  <c r="Z106" i="48" s="1"/>
  <c r="Z132" i="48" s="1"/>
  <c r="AL106" i="48"/>
  <c r="AL132" i="48" s="1"/>
  <c r="AX106" i="48"/>
  <c r="AX132" i="48" s="1"/>
  <c r="BJ106" i="48"/>
  <c r="BJ132" i="48" s="1"/>
  <c r="B105" i="48"/>
  <c r="B106" i="48" s="1"/>
  <c r="B132" i="48" s="1"/>
  <c r="O105" i="48"/>
  <c r="O106" i="48" s="1"/>
  <c r="O132" i="48" s="1"/>
  <c r="AA105" i="48"/>
  <c r="AA106" i="48" s="1"/>
  <c r="AA132" i="48" s="1"/>
  <c r="AM106" i="48"/>
  <c r="AM132" i="48" s="1"/>
  <c r="AY106" i="48"/>
  <c r="AY132" i="48" s="1"/>
  <c r="BK106" i="48"/>
  <c r="BK132" i="48" s="1"/>
  <c r="BW106" i="48"/>
  <c r="BW132" i="48" s="1"/>
  <c r="D105" i="48"/>
  <c r="D106" i="48" s="1"/>
  <c r="D132" i="48" s="1"/>
  <c r="P105" i="48"/>
  <c r="P106" i="48" s="1"/>
  <c r="P132" i="48" s="1"/>
  <c r="AB105" i="48"/>
  <c r="AB106" i="48" s="1"/>
  <c r="AB132" i="48" s="1"/>
  <c r="AN106" i="48"/>
  <c r="AN132" i="48" s="1"/>
  <c r="AZ106" i="48"/>
  <c r="AZ132" i="48" s="1"/>
  <c r="BL106" i="48"/>
  <c r="BL132" i="48" s="1"/>
  <c r="BX106" i="48"/>
  <c r="BX132" i="48" s="1"/>
  <c r="W105" i="48"/>
  <c r="W106" i="48" s="1"/>
  <c r="W132" i="48" s="1"/>
  <c r="E105" i="48"/>
  <c r="E106" i="48" s="1"/>
  <c r="E132" i="48" s="1"/>
  <c r="Q105" i="48"/>
  <c r="Q106" i="48" s="1"/>
  <c r="Q132" i="48" s="1"/>
  <c r="AC105" i="48"/>
  <c r="AC106" i="48" s="1"/>
  <c r="AC132" i="48" s="1"/>
  <c r="AO106" i="48"/>
  <c r="AO132" i="48" s="1"/>
  <c r="BA106" i="48"/>
  <c r="BA132" i="48" s="1"/>
  <c r="BM106" i="48"/>
  <c r="BM132" i="48" s="1"/>
  <c r="BY106" i="48"/>
  <c r="BY132" i="48" s="1"/>
  <c r="BS106" i="48"/>
  <c r="BS132" i="48" s="1"/>
  <c r="F105" i="48"/>
  <c r="F106" i="48" s="1"/>
  <c r="F132" i="48" s="1"/>
  <c r="R105" i="48"/>
  <c r="R106" i="48" s="1"/>
  <c r="R132" i="48" s="1"/>
  <c r="AD105" i="48"/>
  <c r="AD106" i="48" s="1"/>
  <c r="AD132" i="48" s="1"/>
  <c r="AP106" i="48"/>
  <c r="AP132" i="48" s="1"/>
  <c r="BZ106" i="48"/>
  <c r="BZ132" i="48" s="1"/>
  <c r="AI105" i="48"/>
  <c r="AI106" i="48" s="1"/>
  <c r="AI132" i="48" s="1"/>
  <c r="G105" i="48"/>
  <c r="G106" i="48" s="1"/>
  <c r="G132" i="48" s="1"/>
  <c r="S105" i="48"/>
  <c r="S106" i="48" s="1"/>
  <c r="S132" i="48" s="1"/>
  <c r="AE105" i="48"/>
  <c r="AE106" i="48" s="1"/>
  <c r="AE132" i="48" s="1"/>
  <c r="H105" i="48"/>
  <c r="H106" i="48" s="1"/>
  <c r="H132" i="48" s="1"/>
  <c r="T105" i="48"/>
  <c r="T106" i="48" s="1"/>
  <c r="T132" i="48" s="1"/>
  <c r="AF105" i="48"/>
  <c r="AF106" i="48" s="1"/>
  <c r="AF132" i="48" s="1"/>
  <c r="AR106" i="48"/>
  <c r="AR132" i="48" s="1"/>
  <c r="BP106" i="48"/>
  <c r="BP132" i="48" s="1"/>
  <c r="CB106" i="48"/>
  <c r="CB132" i="48" s="1"/>
  <c r="AU106" i="48"/>
  <c r="AU132" i="48" s="1"/>
  <c r="I105" i="48"/>
  <c r="I106" i="48" s="1"/>
  <c r="I132" i="48" s="1"/>
  <c r="U105" i="48"/>
  <c r="U106" i="48" s="1"/>
  <c r="U132" i="48" s="1"/>
  <c r="AG105" i="48"/>
  <c r="AG106" i="48" s="1"/>
  <c r="AG132" i="48" s="1"/>
  <c r="BE106" i="48"/>
  <c r="BE132" i="48" s="1"/>
  <c r="K105" i="48"/>
  <c r="K106" i="48" s="1"/>
  <c r="K132" i="48" s="1"/>
  <c r="J105" i="48"/>
  <c r="J106" i="48" s="1"/>
  <c r="J132" i="48" s="1"/>
  <c r="V105" i="48"/>
  <c r="V106" i="48" s="1"/>
  <c r="V132" i="48" s="1"/>
  <c r="AH105" i="48"/>
  <c r="AH106" i="48" s="1"/>
  <c r="AH132" i="48" s="1"/>
  <c r="AT106" i="48"/>
  <c r="AT132" i="48" s="1"/>
  <c r="BF106" i="48"/>
  <c r="BF132" i="48" s="1"/>
  <c r="BR106" i="48"/>
  <c r="BR132" i="48" s="1"/>
  <c r="BI132" i="48"/>
  <c r="BV132" i="48"/>
  <c r="BB132" i="48"/>
  <c r="BN132" i="48"/>
  <c r="AQ132" i="48"/>
  <c r="BC132" i="48"/>
  <c r="BO132" i="48"/>
  <c r="CA132" i="48"/>
  <c r="BD132" i="48"/>
  <c r="AS132" i="48"/>
  <c r="BQ132" i="48"/>
  <c r="BG132" i="48"/>
  <c r="B257" i="101" l="1"/>
  <c r="B313" i="101" s="1"/>
  <c r="B63" i="101"/>
  <c r="M248" i="101"/>
  <c r="M304" i="101" s="1"/>
  <c r="M39" i="101"/>
  <c r="N38" i="101"/>
  <c r="M148" i="101"/>
  <c r="N29" i="101"/>
  <c r="L262" i="101"/>
  <c r="L318" i="101" s="1"/>
  <c r="L146" i="101"/>
  <c r="N249" i="101"/>
  <c r="N305" i="101" s="1"/>
  <c r="O15" i="101"/>
  <c r="K263" i="101"/>
  <c r="K319" i="101" s="1"/>
  <c r="K147" i="101"/>
  <c r="K23" i="101" s="1"/>
  <c r="K50" i="101" s="1"/>
  <c r="K261" i="101" s="1"/>
  <c r="E377" i="101"/>
  <c r="B377" i="101"/>
  <c r="BC144" i="101"/>
  <c r="BC143" i="101"/>
  <c r="BC32" i="101" s="1"/>
  <c r="BC269" i="101" s="1"/>
  <c r="BC325" i="101" s="1"/>
  <c r="BB159" i="101"/>
  <c r="BC1" i="101"/>
  <c r="S264" i="101"/>
  <c r="S320" i="101" s="1"/>
  <c r="S149" i="101"/>
  <c r="S73" i="101"/>
  <c r="S243" i="101" s="1"/>
  <c r="S299" i="101" s="1"/>
  <c r="T25" i="101"/>
  <c r="P12" i="101"/>
  <c r="O13" i="101"/>
  <c r="N80" i="101" s="1"/>
  <c r="B254" i="101"/>
  <c r="B310" i="101" s="1"/>
  <c r="C58" i="101"/>
  <c r="O12" i="99"/>
  <c r="N13" i="99"/>
  <c r="M80" i="99" s="1"/>
  <c r="L262" i="99"/>
  <c r="L318" i="99" s="1"/>
  <c r="L146" i="99"/>
  <c r="M249" i="99"/>
  <c r="M305" i="99" s="1"/>
  <c r="N15" i="99"/>
  <c r="B256" i="99"/>
  <c r="B312" i="99" s="1"/>
  <c r="B64" i="99"/>
  <c r="B65" i="99" s="1"/>
  <c r="M148" i="99"/>
  <c r="N29" i="99"/>
  <c r="K263" i="99"/>
  <c r="K319" i="99" s="1"/>
  <c r="K147" i="99"/>
  <c r="K23" i="99" s="1"/>
  <c r="K50" i="99" s="1"/>
  <c r="K261" i="99" s="1"/>
  <c r="U264" i="99"/>
  <c r="U320" i="99" s="1"/>
  <c r="U149" i="99"/>
  <c r="U73" i="99"/>
  <c r="U243" i="99" s="1"/>
  <c r="U299" i="99" s="1"/>
  <c r="V25" i="99"/>
  <c r="C252" i="99"/>
  <c r="C308" i="99" s="1"/>
  <c r="C61" i="99"/>
  <c r="B61" i="99" s="1"/>
  <c r="B62" i="99" s="1"/>
  <c r="C46" i="99"/>
  <c r="BA143" i="99"/>
  <c r="BA32" i="99" s="1"/>
  <c r="BA269" i="99" s="1"/>
  <c r="BA325" i="99" s="1"/>
  <c r="BA144" i="99"/>
  <c r="AZ159" i="99"/>
  <c r="AZ13" i="99" s="1"/>
  <c r="AY80" i="99" s="1"/>
  <c r="BA1" i="99"/>
  <c r="M248" i="99"/>
  <c r="M304" i="99" s="1"/>
  <c r="M39" i="99"/>
  <c r="N38" i="99"/>
  <c r="BM242" i="48"/>
  <c r="BM298" i="48" s="1"/>
  <c r="AO242" i="48"/>
  <c r="AO298" i="48" s="1"/>
  <c r="BN242" i="48"/>
  <c r="BN298" i="48" s="1"/>
  <c r="BK298" i="48"/>
  <c r="BK242" i="48"/>
  <c r="AW298" i="48"/>
  <c r="AW242" i="48"/>
  <c r="BE242" i="48"/>
  <c r="BE298" i="48" s="1"/>
  <c r="AM242" i="48"/>
  <c r="AM298" i="48" s="1"/>
  <c r="BC242" i="48"/>
  <c r="BC298" i="48" s="1"/>
  <c r="AQ242" i="48"/>
  <c r="AQ298" i="48" s="1"/>
  <c r="BB298" i="48"/>
  <c r="BB242" i="48"/>
  <c r="BV298" i="48"/>
  <c r="BV242" i="48"/>
  <c r="AP242" i="48"/>
  <c r="AP298" i="48" s="1"/>
  <c r="BT242" i="48"/>
  <c r="BT298" i="48" s="1"/>
  <c r="CA242" i="48"/>
  <c r="CA298" i="48" s="1"/>
  <c r="AL242" i="48"/>
  <c r="AL298" i="48" s="1"/>
  <c r="BO298" i="48"/>
  <c r="BO242" i="48"/>
  <c r="BA298" i="48"/>
  <c r="BA242" i="48"/>
  <c r="AK242" i="48"/>
  <c r="AK298" i="48" s="1"/>
  <c r="AU242" i="48"/>
  <c r="AU298" i="48" s="1"/>
  <c r="BG242" i="48"/>
  <c r="BG298" i="48" s="1"/>
  <c r="CB242" i="48"/>
  <c r="CB298" i="48" s="1"/>
  <c r="BX298" i="48"/>
  <c r="BX242" i="48"/>
  <c r="BQ298" i="48"/>
  <c r="BQ242" i="48"/>
  <c r="BF242" i="48"/>
  <c r="BF298" i="48" s="1"/>
  <c r="BP242" i="48"/>
  <c r="BP298" i="48" s="1"/>
  <c r="BL242" i="48"/>
  <c r="BL298" i="48" s="1"/>
  <c r="BH242" i="48"/>
  <c r="BH298" i="48" s="1"/>
  <c r="BY298" i="48"/>
  <c r="BY242" i="48"/>
  <c r="BW298" i="48"/>
  <c r="BW242" i="48"/>
  <c r="AT242" i="48"/>
  <c r="AT298" i="48" s="1"/>
  <c r="AZ242" i="48"/>
  <c r="AZ298" i="48" s="1"/>
  <c r="BJ242" i="48"/>
  <c r="BJ298" i="48" s="1"/>
  <c r="AV242" i="48"/>
  <c r="AV298" i="48" s="1"/>
  <c r="BU298" i="48"/>
  <c r="BU242" i="48"/>
  <c r="AY298" i="48"/>
  <c r="AY242" i="48"/>
  <c r="BZ242" i="48"/>
  <c r="BZ298" i="48" s="1"/>
  <c r="BI242" i="48"/>
  <c r="BI298" i="48" s="1"/>
  <c r="BR242" i="48"/>
  <c r="BR298" i="48" s="1"/>
  <c r="AS242" i="48"/>
  <c r="AS298" i="48" s="1"/>
  <c r="AR298" i="48"/>
  <c r="AR242" i="48"/>
  <c r="BD298" i="48"/>
  <c r="BD242" i="48"/>
  <c r="BS242" i="48"/>
  <c r="BS298" i="48" s="1"/>
  <c r="AN242" i="48"/>
  <c r="AN298" i="48" s="1"/>
  <c r="AX242" i="48"/>
  <c r="AX298" i="48" s="1"/>
  <c r="AC242" i="48"/>
  <c r="AC298" i="48" s="1"/>
  <c r="Q242" i="48"/>
  <c r="Q298" i="48" s="1"/>
  <c r="I242" i="48"/>
  <c r="I298" i="48" s="1"/>
  <c r="E242" i="48"/>
  <c r="E298" i="48" s="1"/>
  <c r="Y242" i="48"/>
  <c r="Y298" i="48" s="1"/>
  <c r="U242" i="48"/>
  <c r="U298" i="48" s="1"/>
  <c r="W242" i="48"/>
  <c r="W298" i="48" s="1"/>
  <c r="AA242" i="48"/>
  <c r="AA298" i="48" s="1"/>
  <c r="M242" i="48"/>
  <c r="M298" i="48" s="1"/>
  <c r="AI242" i="48"/>
  <c r="AI298" i="48" s="1"/>
  <c r="AD242" i="48"/>
  <c r="AD298" i="48" s="1"/>
  <c r="O242" i="48"/>
  <c r="O298" i="48" s="1"/>
  <c r="R242" i="48"/>
  <c r="R298" i="48" s="1"/>
  <c r="B242" i="48"/>
  <c r="B298" i="48" s="1"/>
  <c r="S242" i="48"/>
  <c r="S298" i="48" s="1"/>
  <c r="F242" i="48"/>
  <c r="F298" i="48" s="1"/>
  <c r="G242" i="48"/>
  <c r="G298" i="48" s="1"/>
  <c r="AJ242" i="48"/>
  <c r="AJ298" i="48" s="1"/>
  <c r="AH242" i="48"/>
  <c r="AH298" i="48" s="1"/>
  <c r="V242" i="48"/>
  <c r="V298" i="48" s="1"/>
  <c r="T242" i="48"/>
  <c r="T298" i="48" s="1"/>
  <c r="AB242" i="48"/>
  <c r="AB298" i="48" s="1"/>
  <c r="X242" i="48"/>
  <c r="X298" i="48" s="1"/>
  <c r="AF242" i="48"/>
  <c r="AF298" i="48" s="1"/>
  <c r="J242" i="48"/>
  <c r="J298" i="48" s="1"/>
  <c r="Z242" i="48"/>
  <c r="Z298" i="48" s="1"/>
  <c r="L242" i="48"/>
  <c r="L298" i="48" s="1"/>
  <c r="AG242" i="48"/>
  <c r="AG298" i="48" s="1"/>
  <c r="H242" i="48"/>
  <c r="H298" i="48" s="1"/>
  <c r="P242" i="48"/>
  <c r="P298" i="48" s="1"/>
  <c r="K242" i="48"/>
  <c r="K298" i="48" s="1"/>
  <c r="AE242" i="48"/>
  <c r="AE298" i="48" s="1"/>
  <c r="D242" i="48"/>
  <c r="D298" i="48" s="1"/>
  <c r="N242" i="48"/>
  <c r="N298" i="48" s="1"/>
  <c r="B128" i="48"/>
  <c r="G12" i="48"/>
  <c r="I93" i="48"/>
  <c r="H32" i="48"/>
  <c r="H325" i="48" s="1"/>
  <c r="C252" i="101" l="1"/>
  <c r="C308" i="101" s="1"/>
  <c r="C61" i="101"/>
  <c r="B61" i="101" s="1"/>
  <c r="B62" i="101" s="1"/>
  <c r="C46" i="101"/>
  <c r="B256" i="101"/>
  <c r="B312" i="101" s="1"/>
  <c r="B64" i="101"/>
  <c r="B65" i="101" s="1"/>
  <c r="P13" i="101"/>
  <c r="O80" i="101" s="1"/>
  <c r="Q12" i="101"/>
  <c r="T264" i="101"/>
  <c r="T320" i="101" s="1"/>
  <c r="T149" i="101"/>
  <c r="T73" i="101"/>
  <c r="T243" i="101" s="1"/>
  <c r="T299" i="101" s="1"/>
  <c r="U25" i="101"/>
  <c r="L263" i="101"/>
  <c r="L319" i="101" s="1"/>
  <c r="L147" i="101"/>
  <c r="L23" i="101" s="1"/>
  <c r="L50" i="101" s="1"/>
  <c r="L261" i="101" s="1"/>
  <c r="N148" i="101"/>
  <c r="O29" i="101"/>
  <c r="M262" i="101"/>
  <c r="M318" i="101" s="1"/>
  <c r="M146" i="101"/>
  <c r="BD143" i="101"/>
  <c r="BD32" i="101" s="1"/>
  <c r="BD269" i="101" s="1"/>
  <c r="BD325" i="101" s="1"/>
  <c r="BC159" i="101"/>
  <c r="BD144" i="101"/>
  <c r="BD1" i="101"/>
  <c r="N248" i="101"/>
  <c r="N304" i="101" s="1"/>
  <c r="N39" i="101"/>
  <c r="O38" i="101"/>
  <c r="O249" i="101"/>
  <c r="O305" i="101" s="1"/>
  <c r="P15" i="101"/>
  <c r="BB143" i="99"/>
  <c r="BB32" i="99" s="1"/>
  <c r="BB269" i="99" s="1"/>
  <c r="BB325" i="99" s="1"/>
  <c r="BA159" i="99"/>
  <c r="BA13" i="99" s="1"/>
  <c r="AZ80" i="99" s="1"/>
  <c r="BB144" i="99"/>
  <c r="BB1" i="99"/>
  <c r="N249" i="99"/>
  <c r="N305" i="99" s="1"/>
  <c r="O15" i="99"/>
  <c r="V264" i="99"/>
  <c r="V320" i="99" s="1"/>
  <c r="V149" i="99"/>
  <c r="V73" i="99"/>
  <c r="V243" i="99" s="1"/>
  <c r="V299" i="99" s="1"/>
  <c r="W25" i="99"/>
  <c r="L263" i="99"/>
  <c r="L319" i="99" s="1"/>
  <c r="L147" i="99"/>
  <c r="L23" i="99" s="1"/>
  <c r="L50" i="99" s="1"/>
  <c r="L261" i="99" s="1"/>
  <c r="C250" i="99"/>
  <c r="C306" i="99" s="1"/>
  <c r="C51" i="99"/>
  <c r="C260" i="99" s="1"/>
  <c r="C316" i="99" s="1"/>
  <c r="C150" i="99"/>
  <c r="C151" i="99"/>
  <c r="C152" i="99"/>
  <c r="C266" i="99" s="1"/>
  <c r="C322" i="99" s="1"/>
  <c r="N148" i="99"/>
  <c r="O29" i="99"/>
  <c r="N248" i="99"/>
  <c r="N304" i="99" s="1"/>
  <c r="N39" i="99"/>
  <c r="O38" i="99"/>
  <c r="M262" i="99"/>
  <c r="M318" i="99" s="1"/>
  <c r="M146" i="99"/>
  <c r="P12" i="99"/>
  <c r="O13" i="99"/>
  <c r="N80" i="99" s="1"/>
  <c r="H355" i="48"/>
  <c r="G355" i="48"/>
  <c r="F355" i="48"/>
  <c r="C355" i="48"/>
  <c r="R355" i="48"/>
  <c r="B239" i="48"/>
  <c r="B295" i="48" s="1"/>
  <c r="H12" i="48"/>
  <c r="J93" i="48"/>
  <c r="I32" i="48"/>
  <c r="I325" i="48" s="1"/>
  <c r="Q13" i="101" l="1"/>
  <c r="P80" i="101" s="1"/>
  <c r="R12" i="101"/>
  <c r="O148" i="101"/>
  <c r="P29" i="101"/>
  <c r="M263" i="101"/>
  <c r="M319" i="101" s="1"/>
  <c r="M147" i="101"/>
  <c r="M23" i="101" s="1"/>
  <c r="M50" i="101" s="1"/>
  <c r="M261" i="101" s="1"/>
  <c r="BE143" i="101"/>
  <c r="BE32" i="101" s="1"/>
  <c r="BE269" i="101" s="1"/>
  <c r="BE325" i="101" s="1"/>
  <c r="BD159" i="101"/>
  <c r="BE144" i="101"/>
  <c r="BE1" i="101"/>
  <c r="N262" i="101"/>
  <c r="N318" i="101" s="1"/>
  <c r="N146" i="101"/>
  <c r="C250" i="101"/>
  <c r="C306" i="101" s="1"/>
  <c r="C51" i="101"/>
  <c r="C151" i="101"/>
  <c r="C152" i="101"/>
  <c r="C266" i="101" s="1"/>
  <c r="C322" i="101" s="1"/>
  <c r="C150" i="101"/>
  <c r="P249" i="101"/>
  <c r="P305" i="101" s="1"/>
  <c r="Q15" i="101"/>
  <c r="U264" i="101"/>
  <c r="U320" i="101" s="1"/>
  <c r="U73" i="101"/>
  <c r="U243" i="101" s="1"/>
  <c r="U299" i="101" s="1"/>
  <c r="U149" i="101"/>
  <c r="V25" i="101"/>
  <c r="O248" i="101"/>
  <c r="O304" i="101" s="1"/>
  <c r="O39" i="101"/>
  <c r="P38" i="101"/>
  <c r="O249" i="99"/>
  <c r="O305" i="99" s="1"/>
  <c r="P15" i="99"/>
  <c r="M263" i="99"/>
  <c r="M319" i="99" s="1"/>
  <c r="M147" i="99"/>
  <c r="M23" i="99" s="1"/>
  <c r="M50" i="99" s="1"/>
  <c r="M261" i="99" s="1"/>
  <c r="O148" i="99"/>
  <c r="P29" i="99"/>
  <c r="W264" i="99"/>
  <c r="W320" i="99" s="1"/>
  <c r="W149" i="99"/>
  <c r="W73" i="99"/>
  <c r="W243" i="99" s="1"/>
  <c r="W299" i="99" s="1"/>
  <c r="X25" i="99"/>
  <c r="P13" i="99"/>
  <c r="O80" i="99" s="1"/>
  <c r="Q12" i="99"/>
  <c r="N262" i="99"/>
  <c r="N318" i="99" s="1"/>
  <c r="N146" i="99"/>
  <c r="BC143" i="99"/>
  <c r="BC32" i="99" s="1"/>
  <c r="BC269" i="99" s="1"/>
  <c r="BC325" i="99" s="1"/>
  <c r="BB159" i="99"/>
  <c r="BB13" i="99" s="1"/>
  <c r="BA80" i="99" s="1"/>
  <c r="BC144" i="99"/>
  <c r="BC1" i="99"/>
  <c r="C265" i="99"/>
  <c r="C321" i="99" s="1"/>
  <c r="C54" i="99"/>
  <c r="C97" i="99" s="1"/>
  <c r="O248" i="99"/>
  <c r="O304" i="99" s="1"/>
  <c r="O39" i="99"/>
  <c r="P38" i="99"/>
  <c r="C267" i="99"/>
  <c r="C323" i="99" s="1"/>
  <c r="C235" i="99"/>
  <c r="C291" i="99" s="1"/>
  <c r="C55" i="99"/>
  <c r="I12" i="48"/>
  <c r="K93" i="48"/>
  <c r="J32" i="48"/>
  <c r="J325" i="48" s="1"/>
  <c r="B30" i="48"/>
  <c r="B29" i="48" s="1"/>
  <c r="B148" i="48" s="1"/>
  <c r="B318" i="48" s="1"/>
  <c r="B31" i="48"/>
  <c r="C31" i="48" s="1"/>
  <c r="D31" i="48" s="1"/>
  <c r="E31" i="48" s="1"/>
  <c r="F31" i="48" s="1"/>
  <c r="G31" i="48" s="1"/>
  <c r="H31" i="48" s="1"/>
  <c r="I31" i="48" s="1"/>
  <c r="J31" i="48" s="1"/>
  <c r="K31" i="48" s="1"/>
  <c r="L31" i="48" s="1"/>
  <c r="M31" i="48" s="1"/>
  <c r="N31" i="48" s="1"/>
  <c r="O31" i="48" s="1"/>
  <c r="P31" i="48" s="1"/>
  <c r="Q31" i="48" s="1"/>
  <c r="R31" i="48" s="1"/>
  <c r="S31" i="48" s="1"/>
  <c r="T31" i="48" s="1"/>
  <c r="U31" i="48" s="1"/>
  <c r="V31" i="48" s="1"/>
  <c r="W31" i="48" s="1"/>
  <c r="X31" i="48" s="1"/>
  <c r="Y31" i="48" s="1"/>
  <c r="Z31" i="48" s="1"/>
  <c r="AA31" i="48" s="1"/>
  <c r="AB31" i="48" s="1"/>
  <c r="AC31" i="48" s="1"/>
  <c r="AD31" i="48" s="1"/>
  <c r="AE31" i="48" s="1"/>
  <c r="AF31" i="48" s="1"/>
  <c r="AG31" i="48" s="1"/>
  <c r="AH31" i="48" s="1"/>
  <c r="AI31" i="48" s="1"/>
  <c r="AJ31" i="48" s="1"/>
  <c r="AK31" i="48" s="1"/>
  <c r="AL31" i="48" s="1"/>
  <c r="AM31" i="48" s="1"/>
  <c r="AN31" i="48" s="1"/>
  <c r="AO31" i="48" s="1"/>
  <c r="AP31" i="48" s="1"/>
  <c r="AQ31" i="48" s="1"/>
  <c r="AR31" i="48" s="1"/>
  <c r="AS31" i="48" s="1"/>
  <c r="AT31" i="48" s="1"/>
  <c r="AU31" i="48" s="1"/>
  <c r="AV31" i="48" s="1"/>
  <c r="AW31" i="48" s="1"/>
  <c r="AX31" i="48" s="1"/>
  <c r="AY31" i="48" s="1"/>
  <c r="AZ31" i="48" s="1"/>
  <c r="BA31" i="48" s="1"/>
  <c r="BB31" i="48" s="1"/>
  <c r="BC31" i="48" s="1"/>
  <c r="BD31" i="48" s="1"/>
  <c r="BE31" i="48" s="1"/>
  <c r="BF31" i="48" s="1"/>
  <c r="BG31" i="48" s="1"/>
  <c r="BH31" i="48" s="1"/>
  <c r="BI31" i="48" s="1"/>
  <c r="BJ31" i="48" s="1"/>
  <c r="BK31" i="48" s="1"/>
  <c r="BL31" i="48" s="1"/>
  <c r="BM31" i="48" s="1"/>
  <c r="BN31" i="48" s="1"/>
  <c r="BO31" i="48" s="1"/>
  <c r="BP31" i="48" s="1"/>
  <c r="BQ31" i="48" s="1"/>
  <c r="BR31" i="48" s="1"/>
  <c r="BS31" i="48" s="1"/>
  <c r="BT31" i="48" s="1"/>
  <c r="BU31" i="48" s="1"/>
  <c r="BV31" i="48" s="1"/>
  <c r="BW31" i="48" s="1"/>
  <c r="BX31" i="48" s="1"/>
  <c r="BY31" i="48" s="1"/>
  <c r="BZ31" i="48" s="1"/>
  <c r="CA31" i="48" s="1"/>
  <c r="CB31" i="48" s="1"/>
  <c r="C260" i="101" l="1"/>
  <c r="C316" i="101" s="1"/>
  <c r="N263" i="101"/>
  <c r="N319" i="101" s="1"/>
  <c r="N147" i="101"/>
  <c r="N23" i="101" s="1"/>
  <c r="N50" i="101" s="1"/>
  <c r="N261" i="101" s="1"/>
  <c r="Q249" i="101"/>
  <c r="Q305" i="101" s="1"/>
  <c r="R15" i="101"/>
  <c r="P148" i="101"/>
  <c r="Q29" i="101"/>
  <c r="C267" i="101"/>
  <c r="C323" i="101" s="1"/>
  <c r="C235" i="101"/>
  <c r="C291" i="101" s="1"/>
  <c r="C55" i="101"/>
  <c r="V264" i="101"/>
  <c r="V320" i="101" s="1"/>
  <c r="V149" i="101"/>
  <c r="V73" i="101"/>
  <c r="V243" i="101" s="1"/>
  <c r="V299" i="101" s="1"/>
  <c r="W25" i="101"/>
  <c r="P248" i="101"/>
  <c r="P304" i="101" s="1"/>
  <c r="P39" i="101"/>
  <c r="Q38" i="101"/>
  <c r="O262" i="101"/>
  <c r="O318" i="101" s="1"/>
  <c r="O146" i="101"/>
  <c r="S13" i="101"/>
  <c r="R13" i="101"/>
  <c r="Q80" i="101" s="1"/>
  <c r="S12" i="101"/>
  <c r="BF143" i="101"/>
  <c r="BF32" i="101" s="1"/>
  <c r="BF269" i="101" s="1"/>
  <c r="BF325" i="101" s="1"/>
  <c r="G382" i="101" s="1"/>
  <c r="BE159" i="101"/>
  <c r="BF144" i="101"/>
  <c r="BF1" i="101"/>
  <c r="C265" i="101"/>
  <c r="C321" i="101" s="1"/>
  <c r="C54" i="101"/>
  <c r="C97" i="101" s="1"/>
  <c r="P148" i="99"/>
  <c r="Q29" i="99"/>
  <c r="O262" i="99"/>
  <c r="O318" i="99" s="1"/>
  <c r="O146" i="99"/>
  <c r="Q13" i="99"/>
  <c r="P80" i="99" s="1"/>
  <c r="R12" i="99"/>
  <c r="P248" i="99"/>
  <c r="P304" i="99" s="1"/>
  <c r="P39" i="99"/>
  <c r="Q38" i="99"/>
  <c r="P249" i="99"/>
  <c r="P305" i="99" s="1"/>
  <c r="Q15" i="99"/>
  <c r="N263" i="99"/>
  <c r="N319" i="99" s="1"/>
  <c r="N147" i="99"/>
  <c r="N23" i="99" s="1"/>
  <c r="N50" i="99" s="1"/>
  <c r="N261" i="99" s="1"/>
  <c r="C98" i="99"/>
  <c r="D99" i="99"/>
  <c r="BD143" i="99"/>
  <c r="BD32" i="99" s="1"/>
  <c r="BD269" i="99" s="1"/>
  <c r="BD325" i="99" s="1"/>
  <c r="BC159" i="99"/>
  <c r="BC13" i="99" s="1"/>
  <c r="BB80" i="99" s="1"/>
  <c r="BD144" i="99"/>
  <c r="BD1" i="99"/>
  <c r="X264" i="99"/>
  <c r="X320" i="99" s="1"/>
  <c r="X149" i="99"/>
  <c r="X73" i="99"/>
  <c r="X243" i="99" s="1"/>
  <c r="X299" i="99" s="1"/>
  <c r="Y25" i="99"/>
  <c r="J12" i="48"/>
  <c r="L93" i="48"/>
  <c r="K32" i="48"/>
  <c r="K325" i="48" s="1"/>
  <c r="B146" i="48"/>
  <c r="B319" i="48" s="1"/>
  <c r="C29" i="48"/>
  <c r="C148" i="48" s="1"/>
  <c r="C318" i="48" s="1"/>
  <c r="R249" i="101" l="1"/>
  <c r="R305" i="101" s="1"/>
  <c r="S15" i="101"/>
  <c r="W264" i="101"/>
  <c r="W320" i="101" s="1"/>
  <c r="W149" i="101"/>
  <c r="W73" i="101"/>
  <c r="W243" i="101" s="1"/>
  <c r="W299" i="101" s="1"/>
  <c r="X25" i="101"/>
  <c r="T13" i="101"/>
  <c r="S80" i="101" s="1"/>
  <c r="T12" i="101"/>
  <c r="R80" i="101"/>
  <c r="O263" i="101"/>
  <c r="O319" i="101" s="1"/>
  <c r="O147" i="101"/>
  <c r="O23" i="101" s="1"/>
  <c r="O50" i="101" s="1"/>
  <c r="O261" i="101" s="1"/>
  <c r="C98" i="101"/>
  <c r="D99" i="101"/>
  <c r="Q148" i="101"/>
  <c r="R29" i="101"/>
  <c r="BG143" i="101"/>
  <c r="BG32" i="101" s="1"/>
  <c r="BG269" i="101" s="1"/>
  <c r="BG325" i="101" s="1"/>
  <c r="BF159" i="101"/>
  <c r="BG144" i="101"/>
  <c r="BG1" i="101"/>
  <c r="Q248" i="101"/>
  <c r="Q304" i="101" s="1"/>
  <c r="Q39" i="101"/>
  <c r="R38" i="101"/>
  <c r="P262" i="101"/>
  <c r="P318" i="101" s="1"/>
  <c r="P146" i="101"/>
  <c r="O263" i="99"/>
  <c r="O319" i="99" s="1"/>
  <c r="O147" i="99"/>
  <c r="O23" i="99" s="1"/>
  <c r="O50" i="99" s="1"/>
  <c r="O261" i="99" s="1"/>
  <c r="C110" i="99"/>
  <c r="C109" i="99"/>
  <c r="C111" i="99"/>
  <c r="C112" i="99"/>
  <c r="Q148" i="99"/>
  <c r="R29" i="99"/>
  <c r="Y264" i="99"/>
  <c r="Y320" i="99" s="1"/>
  <c r="Y149" i="99"/>
  <c r="Y73" i="99"/>
  <c r="Y243" i="99" s="1"/>
  <c r="Y299" i="99" s="1"/>
  <c r="Z25" i="99"/>
  <c r="P262" i="99"/>
  <c r="P318" i="99" s="1"/>
  <c r="P146" i="99"/>
  <c r="Q248" i="99"/>
  <c r="Q304" i="99" s="1"/>
  <c r="R38" i="99"/>
  <c r="Q39" i="99"/>
  <c r="Q249" i="99"/>
  <c r="Q305" i="99" s="1"/>
  <c r="R15" i="99"/>
  <c r="BE143" i="99"/>
  <c r="BE32" i="99" s="1"/>
  <c r="BE269" i="99" s="1"/>
  <c r="BE325" i="99" s="1"/>
  <c r="BD159" i="99"/>
  <c r="BD13" i="99" s="1"/>
  <c r="BC80" i="99" s="1"/>
  <c r="BE144" i="99"/>
  <c r="BE1" i="99"/>
  <c r="D270" i="99"/>
  <c r="D326" i="99" s="1"/>
  <c r="D282" i="99"/>
  <c r="D338" i="99" s="1"/>
  <c r="S12" i="99"/>
  <c r="S13" i="99"/>
  <c r="R13" i="99"/>
  <c r="Q80" i="99" s="1"/>
  <c r="K12" i="48"/>
  <c r="M93" i="48"/>
  <c r="L32" i="48"/>
  <c r="L325" i="48" s="1"/>
  <c r="D29" i="48"/>
  <c r="D148" i="48" s="1"/>
  <c r="P263" i="101" l="1"/>
  <c r="P319" i="101" s="1"/>
  <c r="P147" i="101"/>
  <c r="P23" i="101" s="1"/>
  <c r="P50" i="101" s="1"/>
  <c r="P261" i="101" s="1"/>
  <c r="Q262" i="101"/>
  <c r="Q318" i="101" s="1"/>
  <c r="Q146" i="101"/>
  <c r="X264" i="101"/>
  <c r="X320" i="101" s="1"/>
  <c r="X149" i="101"/>
  <c r="X73" i="101"/>
  <c r="X243" i="101" s="1"/>
  <c r="X299" i="101" s="1"/>
  <c r="Y25" i="101"/>
  <c r="U13" i="101"/>
  <c r="T80" i="101" s="1"/>
  <c r="U12" i="101"/>
  <c r="R148" i="101"/>
  <c r="S29" i="101"/>
  <c r="D282" i="101"/>
  <c r="D338" i="101" s="1"/>
  <c r="D270" i="101"/>
  <c r="D326" i="101" s="1"/>
  <c r="S249" i="101"/>
  <c r="S305" i="101" s="1"/>
  <c r="T15" i="101"/>
  <c r="BH143" i="101"/>
  <c r="BH32" i="101" s="1"/>
  <c r="BH269" i="101" s="1"/>
  <c r="BH325" i="101" s="1"/>
  <c r="BG159" i="101"/>
  <c r="BH144" i="101"/>
  <c r="BH1" i="101"/>
  <c r="C112" i="101"/>
  <c r="C109" i="101"/>
  <c r="C111" i="101"/>
  <c r="C110" i="101"/>
  <c r="B362" i="101"/>
  <c r="E362" i="101"/>
  <c r="R248" i="101"/>
  <c r="R304" i="101" s="1"/>
  <c r="R39" i="101"/>
  <c r="S38" i="101"/>
  <c r="Z264" i="99"/>
  <c r="Z320" i="99" s="1"/>
  <c r="Z149" i="99"/>
  <c r="Z73" i="99"/>
  <c r="Z243" i="99" s="1"/>
  <c r="Z299" i="99" s="1"/>
  <c r="AA25" i="99"/>
  <c r="T13" i="99"/>
  <c r="S80" i="99" s="1"/>
  <c r="T12" i="99"/>
  <c r="R148" i="99"/>
  <c r="S29" i="99"/>
  <c r="C276" i="99"/>
  <c r="C332" i="99" s="1"/>
  <c r="R80" i="99"/>
  <c r="C275" i="99"/>
  <c r="C331" i="99" s="1"/>
  <c r="BF143" i="99"/>
  <c r="BF32" i="99" s="1"/>
  <c r="BF269" i="99" s="1"/>
  <c r="BF325" i="99" s="1"/>
  <c r="G382" i="99" s="1"/>
  <c r="BE159" i="99"/>
  <c r="BE13" i="99" s="1"/>
  <c r="BD80" i="99" s="1"/>
  <c r="BF144" i="99"/>
  <c r="BF1" i="99"/>
  <c r="C273" i="99"/>
  <c r="C329" i="99" s="1"/>
  <c r="C114" i="99"/>
  <c r="R248" i="99"/>
  <c r="R304" i="99" s="1"/>
  <c r="R39" i="99"/>
  <c r="S38" i="99"/>
  <c r="Q262" i="99"/>
  <c r="Q318" i="99" s="1"/>
  <c r="Q146" i="99"/>
  <c r="C274" i="99"/>
  <c r="C330" i="99" s="1"/>
  <c r="R249" i="99"/>
  <c r="R305" i="99" s="1"/>
  <c r="S15" i="99"/>
  <c r="P263" i="99"/>
  <c r="P319" i="99" s="1"/>
  <c r="P147" i="99"/>
  <c r="P23" i="99" s="1"/>
  <c r="P50" i="99" s="1"/>
  <c r="P261" i="99" s="1"/>
  <c r="D318" i="48"/>
  <c r="D146" i="48"/>
  <c r="L12" i="48"/>
  <c r="N93" i="48"/>
  <c r="M32" i="48"/>
  <c r="M325" i="48" s="1"/>
  <c r="C146" i="48"/>
  <c r="C319" i="48" s="1"/>
  <c r="E29" i="48"/>
  <c r="E148" i="48" s="1"/>
  <c r="B361" i="101" l="1"/>
  <c r="E361" i="101"/>
  <c r="Y264" i="101"/>
  <c r="Y320" i="101" s="1"/>
  <c r="Y149" i="101"/>
  <c r="Y73" i="101"/>
  <c r="Y243" i="101" s="1"/>
  <c r="Y299" i="101" s="1"/>
  <c r="Z25" i="101"/>
  <c r="T249" i="101"/>
  <c r="T305" i="101" s="1"/>
  <c r="U15" i="101"/>
  <c r="C274" i="101"/>
  <c r="C330" i="101" s="1"/>
  <c r="C275" i="101"/>
  <c r="C331" i="101" s="1"/>
  <c r="C273" i="101"/>
  <c r="C329" i="101" s="1"/>
  <c r="C114" i="101"/>
  <c r="C276" i="101"/>
  <c r="C332" i="101" s="1"/>
  <c r="BI143" i="101"/>
  <c r="BI32" i="101" s="1"/>
  <c r="BI269" i="101" s="1"/>
  <c r="BI325" i="101" s="1"/>
  <c r="BH159" i="101"/>
  <c r="BI144" i="101"/>
  <c r="BI1" i="101"/>
  <c r="Q263" i="101"/>
  <c r="Q319" i="101" s="1"/>
  <c r="Q147" i="101"/>
  <c r="Q23" i="101" s="1"/>
  <c r="Q50" i="101" s="1"/>
  <c r="Q261" i="101" s="1"/>
  <c r="S148" i="101"/>
  <c r="T29" i="101"/>
  <c r="R262" i="101"/>
  <c r="R318" i="101" s="1"/>
  <c r="R146" i="101"/>
  <c r="S248" i="101"/>
  <c r="S304" i="101" s="1"/>
  <c r="T38" i="101"/>
  <c r="S39" i="101"/>
  <c r="V12" i="101"/>
  <c r="V13" i="101"/>
  <c r="U80" i="101" s="1"/>
  <c r="E361" i="99"/>
  <c r="B361" i="99"/>
  <c r="S248" i="99"/>
  <c r="S304" i="99" s="1"/>
  <c r="T38" i="99"/>
  <c r="S39" i="99"/>
  <c r="S148" i="99"/>
  <c r="T29" i="99"/>
  <c r="R262" i="99"/>
  <c r="R318" i="99" s="1"/>
  <c r="R146" i="99"/>
  <c r="C237" i="99"/>
  <c r="C293" i="99" s="1"/>
  <c r="C116" i="99"/>
  <c r="C119" i="99"/>
  <c r="U13" i="99"/>
  <c r="T80" i="99" s="1"/>
  <c r="U12" i="99"/>
  <c r="Q263" i="99"/>
  <c r="Q319" i="99" s="1"/>
  <c r="Q147" i="99"/>
  <c r="Q23" i="99" s="1"/>
  <c r="Q50" i="99" s="1"/>
  <c r="Q261" i="99" s="1"/>
  <c r="BG143" i="99"/>
  <c r="BG32" i="99" s="1"/>
  <c r="BG269" i="99" s="1"/>
  <c r="BG325" i="99" s="1"/>
  <c r="BF159" i="99"/>
  <c r="BF13" i="99" s="1"/>
  <c r="BE80" i="99" s="1"/>
  <c r="BG144" i="99"/>
  <c r="BG1" i="99"/>
  <c r="S249" i="99"/>
  <c r="S305" i="99" s="1"/>
  <c r="T15" i="99"/>
  <c r="AA264" i="99"/>
  <c r="AA320" i="99" s="1"/>
  <c r="AA149" i="99"/>
  <c r="AA73" i="99"/>
  <c r="AA243" i="99" s="1"/>
  <c r="AA299" i="99" s="1"/>
  <c r="AB25" i="99"/>
  <c r="E362" i="99"/>
  <c r="B362" i="99"/>
  <c r="E318" i="48"/>
  <c r="E146" i="48"/>
  <c r="M12" i="48"/>
  <c r="O93" i="48"/>
  <c r="N32" i="48"/>
  <c r="N325" i="48" s="1"/>
  <c r="F29" i="48"/>
  <c r="F148" i="48" s="1"/>
  <c r="D319" i="48"/>
  <c r="E375" i="101" l="1"/>
  <c r="B375" i="101"/>
  <c r="T148" i="101"/>
  <c r="U29" i="101"/>
  <c r="U249" i="101"/>
  <c r="U305" i="101" s="1"/>
  <c r="V15" i="101"/>
  <c r="S262" i="101"/>
  <c r="S318" i="101" s="1"/>
  <c r="S146" i="101"/>
  <c r="W12" i="101"/>
  <c r="W13" i="101"/>
  <c r="V80" i="101" s="1"/>
  <c r="C116" i="101"/>
  <c r="C237" i="101"/>
  <c r="C293" i="101" s="1"/>
  <c r="C119" i="101"/>
  <c r="Z264" i="101"/>
  <c r="Z320" i="101" s="1"/>
  <c r="Z149" i="101"/>
  <c r="Z73" i="101"/>
  <c r="Z243" i="101" s="1"/>
  <c r="Z299" i="101" s="1"/>
  <c r="AA25" i="101"/>
  <c r="T248" i="101"/>
  <c r="T304" i="101" s="1"/>
  <c r="U38" i="101"/>
  <c r="T39" i="101"/>
  <c r="BJ143" i="101"/>
  <c r="BJ32" i="101" s="1"/>
  <c r="BJ269" i="101" s="1"/>
  <c r="BJ325" i="101" s="1"/>
  <c r="BI159" i="101"/>
  <c r="BJ144" i="101"/>
  <c r="BJ1" i="101"/>
  <c r="R263" i="101"/>
  <c r="R319" i="101" s="1"/>
  <c r="R147" i="101"/>
  <c r="R23" i="101" s="1"/>
  <c r="R50" i="101" s="1"/>
  <c r="R261" i="101" s="1"/>
  <c r="E375" i="99"/>
  <c r="B375" i="99"/>
  <c r="T148" i="99"/>
  <c r="U29" i="99"/>
  <c r="BG159" i="99"/>
  <c r="BG13" i="99" s="1"/>
  <c r="BF80" i="99" s="1"/>
  <c r="BH144" i="99"/>
  <c r="BH143" i="99"/>
  <c r="BH32" i="99" s="1"/>
  <c r="BH269" i="99" s="1"/>
  <c r="BH325" i="99" s="1"/>
  <c r="BH1" i="99"/>
  <c r="C281" i="99"/>
  <c r="C337" i="99" s="1"/>
  <c r="C236" i="99"/>
  <c r="C292" i="99" s="1"/>
  <c r="C130" i="99"/>
  <c r="C42" i="99"/>
  <c r="T248" i="99"/>
  <c r="T304" i="99" s="1"/>
  <c r="U38" i="99"/>
  <c r="T39" i="99"/>
  <c r="T249" i="99"/>
  <c r="T305" i="99" s="1"/>
  <c r="U15" i="99"/>
  <c r="V13" i="99"/>
  <c r="U80" i="99" s="1"/>
  <c r="V12" i="99"/>
  <c r="R263" i="99"/>
  <c r="R319" i="99" s="1"/>
  <c r="R147" i="99"/>
  <c r="R23" i="99" s="1"/>
  <c r="R50" i="99" s="1"/>
  <c r="R261" i="99" s="1"/>
  <c r="S262" i="99"/>
  <c r="S318" i="99" s="1"/>
  <c r="S146" i="99"/>
  <c r="AB264" i="99"/>
  <c r="AB320" i="99" s="1"/>
  <c r="AB149" i="99"/>
  <c r="AB73" i="99"/>
  <c r="AB243" i="99" s="1"/>
  <c r="AB299" i="99" s="1"/>
  <c r="AC25" i="99"/>
  <c r="F318" i="48"/>
  <c r="F146" i="48"/>
  <c r="N12" i="48"/>
  <c r="P93" i="48"/>
  <c r="O32" i="48"/>
  <c r="O325" i="48" s="1"/>
  <c r="E319" i="48"/>
  <c r="G29" i="48"/>
  <c r="G148" i="48" s="1"/>
  <c r="C281" i="101" l="1"/>
  <c r="C337" i="101" s="1"/>
  <c r="V249" i="101"/>
  <c r="V305" i="101" s="1"/>
  <c r="W15" i="101"/>
  <c r="U248" i="101"/>
  <c r="U304" i="101" s="1"/>
  <c r="V38" i="101"/>
  <c r="U39" i="101"/>
  <c r="C130" i="101"/>
  <c r="C236" i="101"/>
  <c r="C292" i="101" s="1"/>
  <c r="C42" i="101"/>
  <c r="U148" i="101"/>
  <c r="V29" i="101"/>
  <c r="B376" i="101"/>
  <c r="E376" i="101"/>
  <c r="X12" i="101"/>
  <c r="X13" i="101"/>
  <c r="W80" i="101" s="1"/>
  <c r="T262" i="101"/>
  <c r="T318" i="101" s="1"/>
  <c r="T146" i="101"/>
  <c r="S263" i="101"/>
  <c r="S319" i="101" s="1"/>
  <c r="S147" i="101"/>
  <c r="S23" i="101" s="1"/>
  <c r="S50" i="101" s="1"/>
  <c r="S261" i="101" s="1"/>
  <c r="AA264" i="101"/>
  <c r="AA320" i="101" s="1"/>
  <c r="AA149" i="101"/>
  <c r="AA73" i="101"/>
  <c r="AA243" i="101" s="1"/>
  <c r="AA299" i="101" s="1"/>
  <c r="AB25" i="101"/>
  <c r="BJ159" i="101"/>
  <c r="BK144" i="101"/>
  <c r="BK143" i="101"/>
  <c r="BK32" i="101" s="1"/>
  <c r="BK269" i="101" s="1"/>
  <c r="BK325" i="101" s="1"/>
  <c r="BK1" i="101"/>
  <c r="W12" i="99"/>
  <c r="W13" i="99"/>
  <c r="V80" i="99" s="1"/>
  <c r="S263" i="99"/>
  <c r="S319" i="99" s="1"/>
  <c r="S147" i="99"/>
  <c r="S23" i="99" s="1"/>
  <c r="S50" i="99" s="1"/>
  <c r="S261" i="99" s="1"/>
  <c r="BH159" i="99"/>
  <c r="BH13" i="99" s="1"/>
  <c r="BG80" i="99" s="1"/>
  <c r="BI144" i="99"/>
  <c r="BI143" i="99"/>
  <c r="BI32" i="99" s="1"/>
  <c r="BI269" i="99" s="1"/>
  <c r="BI325" i="99" s="1"/>
  <c r="BI1" i="99"/>
  <c r="AC264" i="99"/>
  <c r="AC320" i="99" s="1"/>
  <c r="AC149" i="99"/>
  <c r="AC73" i="99"/>
  <c r="AC243" i="99" s="1"/>
  <c r="AC299" i="99" s="1"/>
  <c r="AD25" i="99"/>
  <c r="C241" i="99"/>
  <c r="C297" i="99" s="1"/>
  <c r="C128" i="99"/>
  <c r="U148" i="99"/>
  <c r="V29" i="99"/>
  <c r="U248" i="99"/>
  <c r="U304" i="99" s="1"/>
  <c r="V38" i="99"/>
  <c r="U39" i="99"/>
  <c r="T262" i="99"/>
  <c r="T318" i="99" s="1"/>
  <c r="T146" i="99"/>
  <c r="U249" i="99"/>
  <c r="U305" i="99" s="1"/>
  <c r="V15" i="99"/>
  <c r="B376" i="99"/>
  <c r="E376" i="99"/>
  <c r="G318" i="48"/>
  <c r="G146" i="48"/>
  <c r="O12" i="48"/>
  <c r="Q93" i="48"/>
  <c r="P32" i="48"/>
  <c r="P325" i="48" s="1"/>
  <c r="F319" i="48"/>
  <c r="H29" i="48"/>
  <c r="H148" i="48" s="1"/>
  <c r="T263" i="101" l="1"/>
  <c r="T319" i="101" s="1"/>
  <c r="T147" i="101"/>
  <c r="T23" i="101" s="1"/>
  <c r="T50" i="101" s="1"/>
  <c r="T261" i="101" s="1"/>
  <c r="W249" i="101"/>
  <c r="W305" i="101" s="1"/>
  <c r="X15" i="101"/>
  <c r="V148" i="101"/>
  <c r="W29" i="101"/>
  <c r="U262" i="101"/>
  <c r="U318" i="101" s="1"/>
  <c r="U146" i="101"/>
  <c r="BK159" i="101"/>
  <c r="BL144" i="101"/>
  <c r="BL143" i="101"/>
  <c r="BL32" i="101" s="1"/>
  <c r="BL269" i="101" s="1"/>
  <c r="BL325" i="101" s="1"/>
  <c r="BL1" i="101"/>
  <c r="V248" i="101"/>
  <c r="V304" i="101" s="1"/>
  <c r="W38" i="101"/>
  <c r="V39" i="101"/>
  <c r="AB264" i="101"/>
  <c r="AB320" i="101" s="1"/>
  <c r="AB149" i="101"/>
  <c r="AB73" i="101"/>
  <c r="AB243" i="101" s="1"/>
  <c r="AB299" i="101" s="1"/>
  <c r="AC25" i="101"/>
  <c r="Y12" i="101"/>
  <c r="Y13" i="101"/>
  <c r="X80" i="101" s="1"/>
  <c r="C241" i="101"/>
  <c r="C297" i="101" s="1"/>
  <c r="C128" i="101"/>
  <c r="T263" i="99"/>
  <c r="T319" i="99" s="1"/>
  <c r="T147" i="99"/>
  <c r="T23" i="99" s="1"/>
  <c r="T50" i="99" s="1"/>
  <c r="T261" i="99" s="1"/>
  <c r="AD264" i="99"/>
  <c r="AD320" i="99" s="1"/>
  <c r="AD149" i="99"/>
  <c r="AD73" i="99"/>
  <c r="AD243" i="99" s="1"/>
  <c r="AD299" i="99" s="1"/>
  <c r="AE25" i="99"/>
  <c r="X12" i="99"/>
  <c r="X13" i="99"/>
  <c r="W80" i="99" s="1"/>
  <c r="V248" i="99"/>
  <c r="V304" i="99" s="1"/>
  <c r="V39" i="99"/>
  <c r="W38" i="99"/>
  <c r="C239" i="99"/>
  <c r="C295" i="99" s="1"/>
  <c r="C136" i="99"/>
  <c r="C137" i="99"/>
  <c r="V148" i="99"/>
  <c r="W29" i="99"/>
  <c r="BI159" i="99"/>
  <c r="BI13" i="99" s="1"/>
  <c r="BH80" i="99" s="1"/>
  <c r="BJ144" i="99"/>
  <c r="BJ143" i="99"/>
  <c r="BJ32" i="99" s="1"/>
  <c r="BJ269" i="99" s="1"/>
  <c r="BJ325" i="99" s="1"/>
  <c r="BJ1" i="99"/>
  <c r="V249" i="99"/>
  <c r="V305" i="99" s="1"/>
  <c r="W15" i="99"/>
  <c r="U262" i="99"/>
  <c r="U318" i="99" s="1"/>
  <c r="U146" i="99"/>
  <c r="H318" i="48"/>
  <c r="H146" i="48"/>
  <c r="P12" i="48"/>
  <c r="R93" i="48"/>
  <c r="Q32" i="48"/>
  <c r="Q325" i="48" s="1"/>
  <c r="G319" i="48"/>
  <c r="I29" i="48"/>
  <c r="I148" i="48" s="1"/>
  <c r="X249" i="101" l="1"/>
  <c r="X305" i="101" s="1"/>
  <c r="Y15" i="101"/>
  <c r="W148" i="101"/>
  <c r="X29" i="101"/>
  <c r="U263" i="101"/>
  <c r="U319" i="101" s="1"/>
  <c r="U147" i="101"/>
  <c r="U23" i="101" s="1"/>
  <c r="U50" i="101" s="1"/>
  <c r="U261" i="101" s="1"/>
  <c r="AC264" i="101"/>
  <c r="AC320" i="101" s="1"/>
  <c r="AC149" i="101"/>
  <c r="AC73" i="101"/>
  <c r="AC243" i="101" s="1"/>
  <c r="AC299" i="101" s="1"/>
  <c r="AD25" i="101"/>
  <c r="C239" i="101"/>
  <c r="C295" i="101" s="1"/>
  <c r="C137" i="101"/>
  <c r="C136" i="101"/>
  <c r="BL159" i="101"/>
  <c r="BM144" i="101"/>
  <c r="BM143" i="101"/>
  <c r="BM32" i="101" s="1"/>
  <c r="BM269" i="101" s="1"/>
  <c r="BM325" i="101" s="1"/>
  <c r="BM1" i="101"/>
  <c r="W248" i="101"/>
  <c r="W304" i="101" s="1"/>
  <c r="X38" i="101"/>
  <c r="W39" i="101"/>
  <c r="V262" i="101"/>
  <c r="V318" i="101" s="1"/>
  <c r="V146" i="101"/>
  <c r="Z12" i="101"/>
  <c r="Z13" i="101"/>
  <c r="Y80" i="101" s="1"/>
  <c r="Y12" i="99"/>
  <c r="Y13" i="99"/>
  <c r="X80" i="99" s="1"/>
  <c r="AE264" i="99"/>
  <c r="AE320" i="99" s="1"/>
  <c r="AE149" i="99"/>
  <c r="AE73" i="99"/>
  <c r="AE243" i="99" s="1"/>
  <c r="AE299" i="99" s="1"/>
  <c r="AF25" i="99"/>
  <c r="U263" i="99"/>
  <c r="U319" i="99" s="1"/>
  <c r="U147" i="99"/>
  <c r="U23" i="99" s="1"/>
  <c r="U50" i="99" s="1"/>
  <c r="U261" i="99" s="1"/>
  <c r="BJ159" i="99"/>
  <c r="BJ13" i="99" s="1"/>
  <c r="BI80" i="99" s="1"/>
  <c r="BK144" i="99"/>
  <c r="BK143" i="99"/>
  <c r="BK32" i="99" s="1"/>
  <c r="BK269" i="99" s="1"/>
  <c r="BK325" i="99" s="1"/>
  <c r="BK1" i="99"/>
  <c r="W248" i="99"/>
  <c r="W304" i="99" s="1"/>
  <c r="X38" i="99"/>
  <c r="W39" i="99"/>
  <c r="W148" i="99"/>
  <c r="X29" i="99"/>
  <c r="V262" i="99"/>
  <c r="V318" i="99" s="1"/>
  <c r="V146" i="99"/>
  <c r="W249" i="99"/>
  <c r="W305" i="99" s="1"/>
  <c r="X15" i="99"/>
  <c r="C278" i="99"/>
  <c r="C334" i="99" s="1"/>
  <c r="C277" i="99"/>
  <c r="C333" i="99" s="1"/>
  <c r="C138" i="99"/>
  <c r="I318" i="48"/>
  <c r="I146" i="48"/>
  <c r="I319" i="48" s="1"/>
  <c r="Q12" i="48"/>
  <c r="S93" i="48"/>
  <c r="R32" i="48"/>
  <c r="R325" i="48" s="1"/>
  <c r="H319" i="48"/>
  <c r="V263" i="101" l="1"/>
  <c r="V319" i="101" s="1"/>
  <c r="V147" i="101"/>
  <c r="V23" i="101" s="1"/>
  <c r="V50" i="101" s="1"/>
  <c r="V261" i="101" s="1"/>
  <c r="X148" i="101"/>
  <c r="Y29" i="101"/>
  <c r="W262" i="101"/>
  <c r="W318" i="101" s="1"/>
  <c r="W146" i="101"/>
  <c r="C278" i="101"/>
  <c r="C334" i="101" s="1"/>
  <c r="X248" i="101"/>
  <c r="X304" i="101" s="1"/>
  <c r="X39" i="101"/>
  <c r="Y38" i="101"/>
  <c r="AD264" i="101"/>
  <c r="AD320" i="101" s="1"/>
  <c r="AD149" i="101"/>
  <c r="AD73" i="101"/>
  <c r="AD243" i="101" s="1"/>
  <c r="AD299" i="101" s="1"/>
  <c r="AE25" i="101"/>
  <c r="Y249" i="101"/>
  <c r="Y305" i="101" s="1"/>
  <c r="Z15" i="101"/>
  <c r="BM159" i="101"/>
  <c r="BN144" i="101"/>
  <c r="BN143" i="101"/>
  <c r="BN32" i="101" s="1"/>
  <c r="BN269" i="101" s="1"/>
  <c r="BN325" i="101" s="1"/>
  <c r="BN1" i="101"/>
  <c r="C277" i="101"/>
  <c r="C333" i="101" s="1"/>
  <c r="C138" i="101"/>
  <c r="AA12" i="101"/>
  <c r="AA13" i="101"/>
  <c r="Z80" i="101" s="1"/>
  <c r="AF264" i="99"/>
  <c r="AF320" i="99" s="1"/>
  <c r="AF149" i="99"/>
  <c r="AF73" i="99"/>
  <c r="AF243" i="99" s="1"/>
  <c r="AF299" i="99" s="1"/>
  <c r="AG25" i="99"/>
  <c r="X248" i="99"/>
  <c r="X304" i="99" s="1"/>
  <c r="X39" i="99"/>
  <c r="Y38" i="99"/>
  <c r="BL144" i="99"/>
  <c r="BL143" i="99"/>
  <c r="BL32" i="99" s="1"/>
  <c r="BL269" i="99" s="1"/>
  <c r="BL325" i="99" s="1"/>
  <c r="BK159" i="99"/>
  <c r="BK13" i="99" s="1"/>
  <c r="BJ80" i="99" s="1"/>
  <c r="BL1" i="99"/>
  <c r="X148" i="99"/>
  <c r="Y29" i="99"/>
  <c r="X249" i="99"/>
  <c r="X305" i="99" s="1"/>
  <c r="Y15" i="99"/>
  <c r="C238" i="99"/>
  <c r="C294" i="99" s="1"/>
  <c r="C43" i="99"/>
  <c r="C47" i="99" s="1"/>
  <c r="D122" i="99"/>
  <c r="Z12" i="99"/>
  <c r="Z13" i="99"/>
  <c r="Y80" i="99" s="1"/>
  <c r="V263" i="99"/>
  <c r="V319" i="99" s="1"/>
  <c r="V147" i="99"/>
  <c r="V23" i="99" s="1"/>
  <c r="V50" i="99" s="1"/>
  <c r="V261" i="99" s="1"/>
  <c r="W262" i="99"/>
  <c r="W318" i="99" s="1"/>
  <c r="W146" i="99"/>
  <c r="R12" i="48"/>
  <c r="T93" i="48"/>
  <c r="S32" i="48"/>
  <c r="S325" i="48" s="1"/>
  <c r="AE264" i="101" l="1"/>
  <c r="AE320" i="101" s="1"/>
  <c r="AE149" i="101"/>
  <c r="AE73" i="101"/>
  <c r="AE243" i="101" s="1"/>
  <c r="AE299" i="101" s="1"/>
  <c r="AF25" i="101"/>
  <c r="W263" i="101"/>
  <c r="W319" i="101" s="1"/>
  <c r="W147" i="101"/>
  <c r="W23" i="101" s="1"/>
  <c r="W50" i="101" s="1"/>
  <c r="W261" i="101" s="1"/>
  <c r="Y148" i="101"/>
  <c r="Z29" i="101"/>
  <c r="Z249" i="101"/>
  <c r="Z305" i="101" s="1"/>
  <c r="AA15" i="101"/>
  <c r="Y248" i="101"/>
  <c r="Y304" i="101" s="1"/>
  <c r="Y39" i="101"/>
  <c r="Z38" i="101"/>
  <c r="X262" i="101"/>
  <c r="X318" i="101" s="1"/>
  <c r="X146" i="101"/>
  <c r="BO144" i="101"/>
  <c r="BO143" i="101"/>
  <c r="BO32" i="101" s="1"/>
  <c r="BO269" i="101" s="1"/>
  <c r="BO325" i="101" s="1"/>
  <c r="BN159" i="101"/>
  <c r="BO1" i="101"/>
  <c r="AB13" i="101"/>
  <c r="AA80" i="101" s="1"/>
  <c r="AB12" i="101"/>
  <c r="C238" i="101"/>
  <c r="C294" i="101" s="1"/>
  <c r="C43" i="101"/>
  <c r="C47" i="101" s="1"/>
  <c r="D122" i="101"/>
  <c r="Y248" i="99"/>
  <c r="Y304" i="99" s="1"/>
  <c r="Y39" i="99"/>
  <c r="Z38" i="99"/>
  <c r="W263" i="99"/>
  <c r="W319" i="99" s="1"/>
  <c r="W147" i="99"/>
  <c r="W23" i="99" s="1"/>
  <c r="W50" i="99" s="1"/>
  <c r="W261" i="99" s="1"/>
  <c r="AG264" i="99"/>
  <c r="AG320" i="99" s="1"/>
  <c r="AG149" i="99"/>
  <c r="AG73" i="99"/>
  <c r="AG243" i="99" s="1"/>
  <c r="AG299" i="99" s="1"/>
  <c r="AH25" i="99"/>
  <c r="X262" i="99"/>
  <c r="X318" i="99" s="1"/>
  <c r="X146" i="99"/>
  <c r="Y249" i="99"/>
  <c r="Y305" i="99" s="1"/>
  <c r="Z15" i="99"/>
  <c r="Y148" i="99"/>
  <c r="Z29" i="99"/>
  <c r="BM143" i="99"/>
  <c r="BM32" i="99" s="1"/>
  <c r="BM269" i="99" s="1"/>
  <c r="BM325" i="99" s="1"/>
  <c r="BM144" i="99"/>
  <c r="BL159" i="99"/>
  <c r="BL13" i="99" s="1"/>
  <c r="BK80" i="99" s="1"/>
  <c r="BM1" i="99"/>
  <c r="C258" i="99"/>
  <c r="C314" i="99" s="1"/>
  <c r="C48" i="99"/>
  <c r="AA12" i="99"/>
  <c r="AA13" i="99"/>
  <c r="Z80" i="99" s="1"/>
  <c r="D280" i="99"/>
  <c r="D336" i="99" s="1"/>
  <c r="D124" i="99"/>
  <c r="S12" i="48"/>
  <c r="U93" i="48"/>
  <c r="T32" i="48"/>
  <c r="T325" i="48" s="1"/>
  <c r="C258" i="101" l="1"/>
  <c r="C314" i="101" s="1"/>
  <c r="C48" i="101"/>
  <c r="Z248" i="101"/>
  <c r="Z304" i="101" s="1"/>
  <c r="Z39" i="101"/>
  <c r="AA38" i="101"/>
  <c r="AF264" i="101"/>
  <c r="AF320" i="101" s="1"/>
  <c r="AF149" i="101"/>
  <c r="AF73" i="101"/>
  <c r="AF243" i="101" s="1"/>
  <c r="AF299" i="101" s="1"/>
  <c r="AG25" i="101"/>
  <c r="AC13" i="101"/>
  <c r="AB80" i="101" s="1"/>
  <c r="AC12" i="101"/>
  <c r="BP143" i="101"/>
  <c r="BP32" i="101" s="1"/>
  <c r="BP269" i="101" s="1"/>
  <c r="BP325" i="101" s="1"/>
  <c r="BO159" i="101"/>
  <c r="BP144" i="101"/>
  <c r="BP1" i="101"/>
  <c r="AA249" i="101"/>
  <c r="AA305" i="101" s="1"/>
  <c r="AB15" i="101"/>
  <c r="Z148" i="101"/>
  <c r="AA29" i="101"/>
  <c r="D280" i="101"/>
  <c r="D336" i="101" s="1"/>
  <c r="D124" i="101"/>
  <c r="X263" i="101"/>
  <c r="X319" i="101" s="1"/>
  <c r="X147" i="101"/>
  <c r="X23" i="101" s="1"/>
  <c r="X50" i="101" s="1"/>
  <c r="X261" i="101" s="1"/>
  <c r="Y262" i="101"/>
  <c r="Y318" i="101" s="1"/>
  <c r="Y146" i="101"/>
  <c r="C259" i="99"/>
  <c r="C315" i="99" s="1"/>
  <c r="C49" i="99"/>
  <c r="BN143" i="99"/>
  <c r="BN32" i="99" s="1"/>
  <c r="BN269" i="99" s="1"/>
  <c r="BN325" i="99" s="1"/>
  <c r="BM159" i="99"/>
  <c r="BM13" i="99" s="1"/>
  <c r="BL80" i="99" s="1"/>
  <c r="BN144" i="99"/>
  <c r="BN1" i="99"/>
  <c r="Z148" i="99"/>
  <c r="AA29" i="99"/>
  <c r="Z248" i="99"/>
  <c r="Z304" i="99" s="1"/>
  <c r="Z39" i="99"/>
  <c r="AA38" i="99"/>
  <c r="Y262" i="99"/>
  <c r="Y318" i="99" s="1"/>
  <c r="Y146" i="99"/>
  <c r="AH264" i="99"/>
  <c r="AH320" i="99" s="1"/>
  <c r="AH149" i="99"/>
  <c r="AH73" i="99"/>
  <c r="AH243" i="99" s="1"/>
  <c r="AH299" i="99" s="1"/>
  <c r="AI25" i="99"/>
  <c r="X263" i="99"/>
  <c r="X319" i="99" s="1"/>
  <c r="X147" i="99"/>
  <c r="X23" i="99" s="1"/>
  <c r="X50" i="99" s="1"/>
  <c r="X261" i="99" s="1"/>
  <c r="D279" i="99"/>
  <c r="D335" i="99" s="1"/>
  <c r="AB12" i="99"/>
  <c r="AB13" i="99"/>
  <c r="AA80" i="99" s="1"/>
  <c r="Z249" i="99"/>
  <c r="Z305" i="99" s="1"/>
  <c r="AA15" i="99"/>
  <c r="T12" i="48"/>
  <c r="V93" i="48"/>
  <c r="U32" i="48"/>
  <c r="U325" i="48" s="1"/>
  <c r="AB249" i="101" l="1"/>
  <c r="AB305" i="101" s="1"/>
  <c r="AC15" i="101"/>
  <c r="BQ143" i="101"/>
  <c r="BQ32" i="101" s="1"/>
  <c r="BQ269" i="101" s="1"/>
  <c r="BQ325" i="101" s="1"/>
  <c r="BP159" i="101"/>
  <c r="BQ144" i="101"/>
  <c r="BQ1" i="101"/>
  <c r="AA248" i="101"/>
  <c r="AA304" i="101" s="1"/>
  <c r="AA39" i="101"/>
  <c r="AB38" i="101"/>
  <c r="D279" i="101"/>
  <c r="D335" i="101" s="1"/>
  <c r="AG264" i="101"/>
  <c r="AG320" i="101" s="1"/>
  <c r="AG73" i="101"/>
  <c r="AG243" i="101" s="1"/>
  <c r="AG299" i="101" s="1"/>
  <c r="AG149" i="101"/>
  <c r="AH25" i="101"/>
  <c r="Y263" i="101"/>
  <c r="Y319" i="101" s="1"/>
  <c r="Y147" i="101"/>
  <c r="Y23" i="101" s="1"/>
  <c r="Y50" i="101" s="1"/>
  <c r="Y261" i="101" s="1"/>
  <c r="AA148" i="101"/>
  <c r="AB29" i="101"/>
  <c r="C259" i="101"/>
  <c r="C315" i="101" s="1"/>
  <c r="C49" i="101"/>
  <c r="Z262" i="101"/>
  <c r="Z318" i="101" s="1"/>
  <c r="Z146" i="101"/>
  <c r="AD12" i="101"/>
  <c r="AD13" i="101"/>
  <c r="AC80" i="101" s="1"/>
  <c r="Y263" i="99"/>
  <c r="Y319" i="99" s="1"/>
  <c r="Y147" i="99"/>
  <c r="Y23" i="99" s="1"/>
  <c r="Y50" i="99" s="1"/>
  <c r="Y261" i="99" s="1"/>
  <c r="AC13" i="99"/>
  <c r="AB80" i="99" s="1"/>
  <c r="AC12" i="99"/>
  <c r="Z262" i="99"/>
  <c r="Z318" i="99" s="1"/>
  <c r="Z146" i="99"/>
  <c r="AA249" i="99"/>
  <c r="AA305" i="99" s="1"/>
  <c r="AB15" i="99"/>
  <c r="AI264" i="99"/>
  <c r="AI320" i="99" s="1"/>
  <c r="AI149" i="99"/>
  <c r="AI73" i="99"/>
  <c r="AI243" i="99" s="1"/>
  <c r="AI299" i="99" s="1"/>
  <c r="AJ25" i="99"/>
  <c r="AA248" i="99"/>
  <c r="AA304" i="99" s="1"/>
  <c r="AA39" i="99"/>
  <c r="AB38" i="99"/>
  <c r="C255" i="99"/>
  <c r="C311" i="99" s="1"/>
  <c r="C52" i="99"/>
  <c r="BO143" i="99"/>
  <c r="BO32" i="99" s="1"/>
  <c r="BO269" i="99" s="1"/>
  <c r="BO325" i="99" s="1"/>
  <c r="BN159" i="99"/>
  <c r="BN13" i="99" s="1"/>
  <c r="BM80" i="99" s="1"/>
  <c r="BO144" i="99"/>
  <c r="BO1" i="99"/>
  <c r="AA148" i="99"/>
  <c r="AB29" i="99"/>
  <c r="U12" i="48"/>
  <c r="W93" i="48"/>
  <c r="V32" i="48"/>
  <c r="V325" i="48" s="1"/>
  <c r="AH264" i="101" l="1"/>
  <c r="AH320" i="101" s="1"/>
  <c r="AH149" i="101"/>
  <c r="AI25" i="101"/>
  <c r="AH73" i="101"/>
  <c r="AH243" i="101" s="1"/>
  <c r="AH299" i="101" s="1"/>
  <c r="AB148" i="101"/>
  <c r="AC29" i="101"/>
  <c r="BR143" i="101"/>
  <c r="BR32" i="101" s="1"/>
  <c r="BR269" i="101" s="1"/>
  <c r="BR325" i="101" s="1"/>
  <c r="BQ159" i="101"/>
  <c r="BR144" i="101"/>
  <c r="BR1" i="101"/>
  <c r="AA262" i="101"/>
  <c r="AA318" i="101" s="1"/>
  <c r="AA146" i="101"/>
  <c r="AB248" i="101"/>
  <c r="AB304" i="101" s="1"/>
  <c r="AB39" i="101"/>
  <c r="AC38" i="101"/>
  <c r="AC249" i="101"/>
  <c r="AC305" i="101" s="1"/>
  <c r="AD15" i="101"/>
  <c r="Z263" i="101"/>
  <c r="Z319" i="101" s="1"/>
  <c r="Z147" i="101"/>
  <c r="Z23" i="101" s="1"/>
  <c r="Z50" i="101" s="1"/>
  <c r="Z261" i="101" s="1"/>
  <c r="C255" i="101"/>
  <c r="C311" i="101" s="1"/>
  <c r="C52" i="101"/>
  <c r="AE12" i="101"/>
  <c r="AE13" i="101"/>
  <c r="AD80" i="101" s="1"/>
  <c r="AB248" i="99"/>
  <c r="AB304" i="99" s="1"/>
  <c r="AB39" i="99"/>
  <c r="AC38" i="99"/>
  <c r="C246" i="99"/>
  <c r="C302" i="99" s="1"/>
  <c r="C57" i="99"/>
  <c r="Z263" i="99"/>
  <c r="Z319" i="99" s="1"/>
  <c r="Z147" i="99"/>
  <c r="Z23" i="99" s="1"/>
  <c r="Z50" i="99" s="1"/>
  <c r="Z261" i="99" s="1"/>
  <c r="AD13" i="99"/>
  <c r="AC80" i="99" s="1"/>
  <c r="AD12" i="99"/>
  <c r="AJ264" i="99"/>
  <c r="AJ320" i="99" s="1"/>
  <c r="AJ149" i="99"/>
  <c r="AJ73" i="99"/>
  <c r="AJ243" i="99" s="1"/>
  <c r="AJ299" i="99" s="1"/>
  <c r="AK25" i="99"/>
  <c r="AA262" i="99"/>
  <c r="AA318" i="99" s="1"/>
  <c r="AA146" i="99"/>
  <c r="AB249" i="99"/>
  <c r="AB305" i="99" s="1"/>
  <c r="AC15" i="99"/>
  <c r="BP143" i="99"/>
  <c r="BP32" i="99" s="1"/>
  <c r="BP269" i="99" s="1"/>
  <c r="BP325" i="99" s="1"/>
  <c r="BO159" i="99"/>
  <c r="BO13" i="99" s="1"/>
  <c r="BN80" i="99" s="1"/>
  <c r="BP144" i="99"/>
  <c r="BP1" i="99"/>
  <c r="AB148" i="99"/>
  <c r="AC29" i="99"/>
  <c r="V12" i="48"/>
  <c r="X93" i="48"/>
  <c r="W32" i="48"/>
  <c r="W325" i="48" s="1"/>
  <c r="AC148" i="101" l="1"/>
  <c r="AD29" i="101"/>
  <c r="AB262" i="101"/>
  <c r="AB318" i="101" s="1"/>
  <c r="AB146" i="101"/>
  <c r="AC248" i="101"/>
  <c r="AC304" i="101" s="1"/>
  <c r="AC39" i="101"/>
  <c r="AD38" i="101"/>
  <c r="AI264" i="101"/>
  <c r="AI320" i="101" s="1"/>
  <c r="AI149" i="101"/>
  <c r="AI73" i="101"/>
  <c r="AI243" i="101" s="1"/>
  <c r="AI299" i="101" s="1"/>
  <c r="AJ25" i="101"/>
  <c r="BS143" i="101"/>
  <c r="BS32" i="101" s="1"/>
  <c r="BS269" i="101" s="1"/>
  <c r="BS325" i="101" s="1"/>
  <c r="BR159" i="101"/>
  <c r="BS144" i="101"/>
  <c r="BS1" i="101"/>
  <c r="AF13" i="101"/>
  <c r="AE80" i="101" s="1"/>
  <c r="AF12" i="101"/>
  <c r="C246" i="101"/>
  <c r="C302" i="101" s="1"/>
  <c r="C57" i="101"/>
  <c r="C60" i="101"/>
  <c r="AD249" i="101"/>
  <c r="AD305" i="101" s="1"/>
  <c r="AE15" i="101"/>
  <c r="AA263" i="101"/>
  <c r="AA319" i="101" s="1"/>
  <c r="AA147" i="101"/>
  <c r="AA23" i="101" s="1"/>
  <c r="AA50" i="101" s="1"/>
  <c r="AA261" i="101" s="1"/>
  <c r="C254" i="99"/>
  <c r="C310" i="99" s="1"/>
  <c r="D58" i="99"/>
  <c r="AA263" i="99"/>
  <c r="AA319" i="99" s="1"/>
  <c r="AA147" i="99"/>
  <c r="AA23" i="99" s="1"/>
  <c r="AA50" i="99" s="1"/>
  <c r="AA261" i="99" s="1"/>
  <c r="AC148" i="99"/>
  <c r="AD29" i="99"/>
  <c r="AB262" i="99"/>
  <c r="AB318" i="99" s="1"/>
  <c r="AB146" i="99"/>
  <c r="BQ143" i="99"/>
  <c r="BQ32" i="99" s="1"/>
  <c r="BQ269" i="99" s="1"/>
  <c r="BQ325" i="99" s="1"/>
  <c r="BP159" i="99"/>
  <c r="BP13" i="99" s="1"/>
  <c r="BO80" i="99" s="1"/>
  <c r="BQ144" i="99"/>
  <c r="BQ1" i="99"/>
  <c r="C60" i="99"/>
  <c r="AK264" i="99"/>
  <c r="AK320" i="99" s="1"/>
  <c r="AK149" i="99"/>
  <c r="AK73" i="99"/>
  <c r="AK243" i="99" s="1"/>
  <c r="AK299" i="99" s="1"/>
  <c r="AL25" i="99"/>
  <c r="AC248" i="99"/>
  <c r="AC304" i="99" s="1"/>
  <c r="AD38" i="99"/>
  <c r="AC39" i="99"/>
  <c r="AE12" i="99"/>
  <c r="AE13" i="99"/>
  <c r="AD80" i="99" s="1"/>
  <c r="AC249" i="99"/>
  <c r="AC305" i="99" s="1"/>
  <c r="AD15" i="99"/>
  <c r="W12" i="48"/>
  <c r="Y93" i="48"/>
  <c r="X32" i="48"/>
  <c r="X325" i="48" s="1"/>
  <c r="BT143" i="101" l="1"/>
  <c r="BT32" i="101" s="1"/>
  <c r="BT269" i="101" s="1"/>
  <c r="BT325" i="101" s="1"/>
  <c r="BS159" i="101"/>
  <c r="BT144" i="101"/>
  <c r="BT1" i="101"/>
  <c r="AJ264" i="101"/>
  <c r="AJ320" i="101" s="1"/>
  <c r="AJ149" i="101"/>
  <c r="AJ73" i="101"/>
  <c r="AJ243" i="101" s="1"/>
  <c r="AJ299" i="101" s="1"/>
  <c r="AK25" i="101"/>
  <c r="AB263" i="101"/>
  <c r="AB319" i="101" s="1"/>
  <c r="AB147" i="101"/>
  <c r="AB23" i="101" s="1"/>
  <c r="AB50" i="101" s="1"/>
  <c r="AB261" i="101" s="1"/>
  <c r="C257" i="101"/>
  <c r="C313" i="101" s="1"/>
  <c r="C62" i="101"/>
  <c r="C63" i="101"/>
  <c r="C254" i="101"/>
  <c r="C310" i="101" s="1"/>
  <c r="D58" i="101"/>
  <c r="AD148" i="101"/>
  <c r="AE29" i="101"/>
  <c r="AC146" i="101"/>
  <c r="AC262" i="101"/>
  <c r="AC318" i="101" s="1"/>
  <c r="AE249" i="101"/>
  <c r="AE305" i="101" s="1"/>
  <c r="AF15" i="101"/>
  <c r="AG13" i="101"/>
  <c r="AF80" i="101" s="1"/>
  <c r="AG12" i="101"/>
  <c r="AD248" i="101"/>
  <c r="AD304" i="101" s="1"/>
  <c r="AD39" i="101"/>
  <c r="AE38" i="101"/>
  <c r="AL264" i="99"/>
  <c r="AL320" i="99" s="1"/>
  <c r="AL149" i="99"/>
  <c r="AL73" i="99"/>
  <c r="AL243" i="99" s="1"/>
  <c r="AL299" i="99" s="1"/>
  <c r="AM25" i="99"/>
  <c r="AD148" i="99"/>
  <c r="AE29" i="99"/>
  <c r="AC262" i="99"/>
  <c r="AC318" i="99" s="1"/>
  <c r="AC146" i="99"/>
  <c r="AB263" i="99"/>
  <c r="AB319" i="99" s="1"/>
  <c r="AB147" i="99"/>
  <c r="AB23" i="99" s="1"/>
  <c r="AB50" i="99" s="1"/>
  <c r="AB261" i="99" s="1"/>
  <c r="AD249" i="99"/>
  <c r="AD305" i="99" s="1"/>
  <c r="AE15" i="99"/>
  <c r="AD248" i="99"/>
  <c r="AD304" i="99" s="1"/>
  <c r="AD39" i="99"/>
  <c r="AE38" i="99"/>
  <c r="D252" i="99"/>
  <c r="D308" i="99" s="1"/>
  <c r="D61" i="99"/>
  <c r="D46" i="99"/>
  <c r="AF13" i="99"/>
  <c r="AE80" i="99" s="1"/>
  <c r="AF12" i="99"/>
  <c r="C257" i="99"/>
  <c r="C313" i="99" s="1"/>
  <c r="C62" i="99"/>
  <c r="C63" i="99"/>
  <c r="BR143" i="99"/>
  <c r="BR32" i="99" s="1"/>
  <c r="BR269" i="99" s="1"/>
  <c r="BR325" i="99" s="1"/>
  <c r="BQ159" i="99"/>
  <c r="BQ13" i="99" s="1"/>
  <c r="BR144" i="99"/>
  <c r="BR1" i="99"/>
  <c r="X12" i="48"/>
  <c r="Z93" i="48"/>
  <c r="Y32" i="48"/>
  <c r="Y325" i="48" s="1"/>
  <c r="BP80" i="99" l="1"/>
  <c r="AF249" i="101"/>
  <c r="AF305" i="101" s="1"/>
  <c r="AG15" i="101"/>
  <c r="AK264" i="101"/>
  <c r="AK320" i="101" s="1"/>
  <c r="AK149" i="101"/>
  <c r="AL25" i="101"/>
  <c r="AK73" i="101"/>
  <c r="AK243" i="101" s="1"/>
  <c r="AK299" i="101" s="1"/>
  <c r="AH12" i="101"/>
  <c r="AH13" i="101"/>
  <c r="AG80" i="101" s="1"/>
  <c r="BU143" i="101"/>
  <c r="BU32" i="101" s="1"/>
  <c r="BU269" i="101" s="1"/>
  <c r="BU325" i="101" s="1"/>
  <c r="BT159" i="101"/>
  <c r="BU144" i="101"/>
  <c r="BU1" i="101"/>
  <c r="AE148" i="101"/>
  <c r="AF29" i="101"/>
  <c r="D252" i="101"/>
  <c r="D308" i="101" s="1"/>
  <c r="D61" i="101"/>
  <c r="D46" i="101"/>
  <c r="AD262" i="101"/>
  <c r="AD318" i="101" s="1"/>
  <c r="AD146" i="101"/>
  <c r="AE248" i="101"/>
  <c r="AE304" i="101" s="1"/>
  <c r="AF38" i="101"/>
  <c r="AE39" i="101"/>
  <c r="AC263" i="101"/>
  <c r="AC319" i="101" s="1"/>
  <c r="AC147" i="101"/>
  <c r="AC23" i="101" s="1"/>
  <c r="AC50" i="101" s="1"/>
  <c r="AC261" i="101" s="1"/>
  <c r="C256" i="101"/>
  <c r="C312" i="101" s="1"/>
  <c r="B81" i="101"/>
  <c r="B82" i="101" s="1"/>
  <c r="C83" i="101" s="1"/>
  <c r="C64" i="101"/>
  <c r="C65" i="101" s="1"/>
  <c r="AC263" i="99"/>
  <c r="AC319" i="99" s="1"/>
  <c r="AC147" i="99"/>
  <c r="AC23" i="99" s="1"/>
  <c r="AC50" i="99" s="1"/>
  <c r="AC261" i="99" s="1"/>
  <c r="BS143" i="99"/>
  <c r="BS32" i="99" s="1"/>
  <c r="BS269" i="99" s="1"/>
  <c r="BS325" i="99" s="1"/>
  <c r="BR159" i="99"/>
  <c r="BR13" i="99" s="1"/>
  <c r="BQ80" i="99" s="1"/>
  <c r="BS144" i="99"/>
  <c r="BS1" i="99"/>
  <c r="D250" i="99"/>
  <c r="D306" i="99" s="1"/>
  <c r="D51" i="99"/>
  <c r="D260" i="99" s="1"/>
  <c r="D316" i="99" s="1"/>
  <c r="D150" i="99"/>
  <c r="D151" i="99"/>
  <c r="D152" i="99"/>
  <c r="D266" i="99" s="1"/>
  <c r="D322" i="99" s="1"/>
  <c r="AE248" i="99"/>
  <c r="AE304" i="99" s="1"/>
  <c r="AF38" i="99"/>
  <c r="AE39" i="99"/>
  <c r="AE148" i="99"/>
  <c r="AF29" i="99"/>
  <c r="AD262" i="99"/>
  <c r="AD318" i="99" s="1"/>
  <c r="AD146" i="99"/>
  <c r="C256" i="99"/>
  <c r="C312" i="99" s="1"/>
  <c r="B81" i="99"/>
  <c r="B82" i="99" s="1"/>
  <c r="C83" i="99" s="1"/>
  <c r="C64" i="99"/>
  <c r="C65" i="99" s="1"/>
  <c r="AE249" i="99"/>
  <c r="AE305" i="99" s="1"/>
  <c r="AF15" i="99"/>
  <c r="AM264" i="99"/>
  <c r="AM320" i="99" s="1"/>
  <c r="AM149" i="99"/>
  <c r="AM73" i="99"/>
  <c r="AM243" i="99" s="1"/>
  <c r="AM299" i="99" s="1"/>
  <c r="AN25" i="99"/>
  <c r="AG13" i="99"/>
  <c r="AF80" i="99" s="1"/>
  <c r="AG12" i="99"/>
  <c r="C377" i="99"/>
  <c r="F377" i="99"/>
  <c r="Y12" i="48"/>
  <c r="AA93" i="48"/>
  <c r="Z32" i="48"/>
  <c r="Z325" i="48" s="1"/>
  <c r="AI12" i="101" l="1"/>
  <c r="AI13" i="101"/>
  <c r="AH80" i="101" s="1"/>
  <c r="D250" i="101"/>
  <c r="D306" i="101" s="1"/>
  <c r="D51" i="101"/>
  <c r="D150" i="101"/>
  <c r="D151" i="101"/>
  <c r="D152" i="101"/>
  <c r="D266" i="101" s="1"/>
  <c r="D322" i="101" s="1"/>
  <c r="AD263" i="101"/>
  <c r="AD319" i="101" s="1"/>
  <c r="AD147" i="101"/>
  <c r="AD23" i="101" s="1"/>
  <c r="AD50" i="101" s="1"/>
  <c r="AD261" i="101" s="1"/>
  <c r="AE262" i="101"/>
  <c r="AE318" i="101" s="1"/>
  <c r="AE146" i="101"/>
  <c r="AL264" i="101"/>
  <c r="AL320" i="101" s="1"/>
  <c r="AL149" i="101"/>
  <c r="AM25" i="101"/>
  <c r="AL73" i="101"/>
  <c r="AL243" i="101" s="1"/>
  <c r="AL299" i="101" s="1"/>
  <c r="AF148" i="101"/>
  <c r="AG29" i="101"/>
  <c r="BV143" i="101"/>
  <c r="BV32" i="101" s="1"/>
  <c r="BV269" i="101" s="1"/>
  <c r="BV325" i="101" s="1"/>
  <c r="BU159" i="101"/>
  <c r="BV144" i="101"/>
  <c r="BV1" i="101"/>
  <c r="AG249" i="101"/>
  <c r="AG305" i="101" s="1"/>
  <c r="AH15" i="101"/>
  <c r="AF248" i="101"/>
  <c r="AF304" i="101" s="1"/>
  <c r="AG38" i="101"/>
  <c r="AF39" i="101"/>
  <c r="C247" i="101"/>
  <c r="C303" i="101" s="1"/>
  <c r="B87" i="101"/>
  <c r="C85" i="101"/>
  <c r="AN264" i="99"/>
  <c r="AN320" i="99" s="1"/>
  <c r="AN149" i="99"/>
  <c r="AN73" i="99"/>
  <c r="AN243" i="99" s="1"/>
  <c r="AN299" i="99" s="1"/>
  <c r="AO25" i="99"/>
  <c r="D265" i="99"/>
  <c r="D321" i="99" s="1"/>
  <c r="D54" i="99"/>
  <c r="D97" i="99" s="1"/>
  <c r="AF148" i="99"/>
  <c r="AG29" i="99"/>
  <c r="AE262" i="99"/>
  <c r="AE318" i="99" s="1"/>
  <c r="AE146" i="99"/>
  <c r="BS159" i="99"/>
  <c r="BS13" i="99" s="1"/>
  <c r="BR80" i="99" s="1"/>
  <c r="BT144" i="99"/>
  <c r="BT143" i="99"/>
  <c r="BT32" i="99" s="1"/>
  <c r="BT269" i="99" s="1"/>
  <c r="BT325" i="99" s="1"/>
  <c r="BT1" i="99"/>
  <c r="AF248" i="99"/>
  <c r="AF304" i="99" s="1"/>
  <c r="AG38" i="99"/>
  <c r="AF39" i="99"/>
  <c r="AD263" i="99"/>
  <c r="AD319" i="99" s="1"/>
  <c r="AD147" i="99"/>
  <c r="AD23" i="99" s="1"/>
  <c r="AD50" i="99" s="1"/>
  <c r="AD261" i="99" s="1"/>
  <c r="AH13" i="99"/>
  <c r="AG80" i="99" s="1"/>
  <c r="AH12" i="99"/>
  <c r="C247" i="99"/>
  <c r="C303" i="99" s="1"/>
  <c r="B87" i="99"/>
  <c r="C85" i="99"/>
  <c r="AF249" i="99"/>
  <c r="AF305" i="99" s="1"/>
  <c r="AG15" i="99"/>
  <c r="D267" i="99"/>
  <c r="D323" i="99" s="1"/>
  <c r="D235" i="99"/>
  <c r="D291" i="99" s="1"/>
  <c r="D55" i="99"/>
  <c r="Z12" i="48"/>
  <c r="AB93" i="48"/>
  <c r="AA32" i="48"/>
  <c r="AA325" i="48" s="1"/>
  <c r="AG148" i="101" l="1"/>
  <c r="AH29" i="101"/>
  <c r="D267" i="101"/>
  <c r="D323" i="101" s="1"/>
  <c r="D235" i="101"/>
  <c r="D291" i="101" s="1"/>
  <c r="D55" i="101"/>
  <c r="AM264" i="101"/>
  <c r="AM320" i="101" s="1"/>
  <c r="AM149" i="101"/>
  <c r="AM73" i="101"/>
  <c r="AM243" i="101" s="1"/>
  <c r="AM299" i="101" s="1"/>
  <c r="AN25" i="101"/>
  <c r="D265" i="101"/>
  <c r="D321" i="101" s="1"/>
  <c r="D54" i="101"/>
  <c r="D97" i="101" s="1"/>
  <c r="AG248" i="101"/>
  <c r="AG304" i="101" s="1"/>
  <c r="AH38" i="101"/>
  <c r="AG39" i="101"/>
  <c r="C377" i="101"/>
  <c r="F377" i="101"/>
  <c r="D260" i="101"/>
  <c r="D316" i="101" s="1"/>
  <c r="C288" i="101"/>
  <c r="C289" i="101"/>
  <c r="AE263" i="101"/>
  <c r="AE319" i="101" s="1"/>
  <c r="AE147" i="101"/>
  <c r="AE23" i="101" s="1"/>
  <c r="AE50" i="101" s="1"/>
  <c r="AE261" i="101" s="1"/>
  <c r="AH249" i="101"/>
  <c r="AH305" i="101" s="1"/>
  <c r="AI15" i="101"/>
  <c r="AF262" i="101"/>
  <c r="AF318" i="101" s="1"/>
  <c r="AF146" i="101"/>
  <c r="BV159" i="101"/>
  <c r="BW144" i="101"/>
  <c r="BW143" i="101"/>
  <c r="BW32" i="101" s="1"/>
  <c r="BW269" i="101" s="1"/>
  <c r="BW325" i="101" s="1"/>
  <c r="BW1" i="101"/>
  <c r="AJ13" i="101"/>
  <c r="AI80" i="101" s="1"/>
  <c r="AJ12" i="101"/>
  <c r="D98" i="99"/>
  <c r="E99" i="99"/>
  <c r="BT159" i="99"/>
  <c r="BT13" i="99" s="1"/>
  <c r="BS80" i="99" s="1"/>
  <c r="BU144" i="99"/>
  <c r="BU143" i="99"/>
  <c r="BU32" i="99" s="1"/>
  <c r="BU269" i="99" s="1"/>
  <c r="BU325" i="99" s="1"/>
  <c r="BU1" i="99"/>
  <c r="AG249" i="99"/>
  <c r="AG305" i="99" s="1"/>
  <c r="AH15" i="99"/>
  <c r="AI12" i="99"/>
  <c r="AI13" i="99"/>
  <c r="AH80" i="99" s="1"/>
  <c r="AG148" i="99"/>
  <c r="AH29" i="99"/>
  <c r="AE263" i="99"/>
  <c r="AE319" i="99" s="1"/>
  <c r="AE147" i="99"/>
  <c r="AE23" i="99" s="1"/>
  <c r="AE50" i="99" s="1"/>
  <c r="AE261" i="99" s="1"/>
  <c r="AO264" i="99"/>
  <c r="AO320" i="99" s="1"/>
  <c r="AO149" i="99"/>
  <c r="AO73" i="99"/>
  <c r="AO243" i="99" s="1"/>
  <c r="AO299" i="99" s="1"/>
  <c r="AP25" i="99"/>
  <c r="AF262" i="99"/>
  <c r="AF318" i="99" s="1"/>
  <c r="AF146" i="99"/>
  <c r="AG248" i="99"/>
  <c r="AG304" i="99" s="1"/>
  <c r="AH38" i="99"/>
  <c r="AG39" i="99"/>
  <c r="C289" i="99"/>
  <c r="C288" i="99"/>
  <c r="AA12" i="48"/>
  <c r="AC93" i="48"/>
  <c r="AB32" i="48"/>
  <c r="AB325" i="48" s="1"/>
  <c r="AK13" i="101" l="1"/>
  <c r="AJ80" i="101" s="1"/>
  <c r="AK12" i="101"/>
  <c r="AN264" i="101"/>
  <c r="AN320" i="101" s="1"/>
  <c r="AN149" i="101"/>
  <c r="AO25" i="101"/>
  <c r="AN73" i="101"/>
  <c r="AN243" i="101" s="1"/>
  <c r="AN299" i="101" s="1"/>
  <c r="AI249" i="101"/>
  <c r="AI305" i="101" s="1"/>
  <c r="AJ15" i="101"/>
  <c r="BW159" i="101"/>
  <c r="BX144" i="101"/>
  <c r="BX143" i="101"/>
  <c r="BX32" i="101" s="1"/>
  <c r="BX269" i="101" s="1"/>
  <c r="BX325" i="101" s="1"/>
  <c r="BX1" i="101"/>
  <c r="AH248" i="101"/>
  <c r="AH304" i="101" s="1"/>
  <c r="AI38" i="101"/>
  <c r="AH39" i="101"/>
  <c r="AF263" i="101"/>
  <c r="AF319" i="101" s="1"/>
  <c r="AF147" i="101"/>
  <c r="AF23" i="101" s="1"/>
  <c r="AF50" i="101" s="1"/>
  <c r="AF261" i="101" s="1"/>
  <c r="D98" i="101"/>
  <c r="E99" i="101"/>
  <c r="AH148" i="101"/>
  <c r="AI29" i="101"/>
  <c r="AG262" i="101"/>
  <c r="AG318" i="101" s="1"/>
  <c r="AG146" i="101"/>
  <c r="AP264" i="99"/>
  <c r="AP320" i="99" s="1"/>
  <c r="AP149" i="99"/>
  <c r="AP73" i="99"/>
  <c r="AP243" i="99" s="1"/>
  <c r="AP299" i="99" s="1"/>
  <c r="AQ25" i="99"/>
  <c r="BU159" i="99"/>
  <c r="BU13" i="99" s="1"/>
  <c r="BT80" i="99" s="1"/>
  <c r="BV144" i="99"/>
  <c r="BV143" i="99"/>
  <c r="BV32" i="99" s="1"/>
  <c r="BV269" i="99" s="1"/>
  <c r="BV325" i="99" s="1"/>
  <c r="BV1" i="99"/>
  <c r="AH249" i="99"/>
  <c r="AH305" i="99" s="1"/>
  <c r="AI15" i="99"/>
  <c r="AH248" i="99"/>
  <c r="AH304" i="99" s="1"/>
  <c r="AH39" i="99"/>
  <c r="AI38" i="99"/>
  <c r="AH148" i="99"/>
  <c r="AI29" i="99"/>
  <c r="AF263" i="99"/>
  <c r="AF319" i="99" s="1"/>
  <c r="AF147" i="99"/>
  <c r="AF23" i="99" s="1"/>
  <c r="AF50" i="99" s="1"/>
  <c r="AF261" i="99" s="1"/>
  <c r="AG262" i="99"/>
  <c r="AG318" i="99" s="1"/>
  <c r="AG146" i="99"/>
  <c r="E282" i="99"/>
  <c r="E338" i="99" s="1"/>
  <c r="E270" i="99"/>
  <c r="E326" i="99" s="1"/>
  <c r="D112" i="99"/>
  <c r="D111" i="99"/>
  <c r="D110" i="99"/>
  <c r="D109" i="99"/>
  <c r="AJ12" i="99"/>
  <c r="AJ13" i="99"/>
  <c r="AI80" i="99" s="1"/>
  <c r="AB12" i="48"/>
  <c r="AD93" i="48"/>
  <c r="AC32" i="48"/>
  <c r="AC325" i="48" s="1"/>
  <c r="AI148" i="101" l="1"/>
  <c r="AJ29" i="101"/>
  <c r="AH262" i="101"/>
  <c r="AH318" i="101" s="1"/>
  <c r="AH146" i="101"/>
  <c r="AL13" i="101"/>
  <c r="AK80" i="101" s="1"/>
  <c r="AL12" i="101"/>
  <c r="BX159" i="101"/>
  <c r="BY144" i="101"/>
  <c r="BY143" i="101"/>
  <c r="BY32" i="101" s="1"/>
  <c r="BY269" i="101" s="1"/>
  <c r="BY325" i="101" s="1"/>
  <c r="BY1" i="101"/>
  <c r="AO264" i="101"/>
  <c r="AO320" i="101" s="1"/>
  <c r="AO149" i="101"/>
  <c r="AO73" i="101"/>
  <c r="AO243" i="101" s="1"/>
  <c r="AO299" i="101" s="1"/>
  <c r="AP25" i="101"/>
  <c r="AG263" i="101"/>
  <c r="AG319" i="101" s="1"/>
  <c r="AG147" i="101"/>
  <c r="AG23" i="101" s="1"/>
  <c r="AG50" i="101" s="1"/>
  <c r="AG261" i="101" s="1"/>
  <c r="AI248" i="101"/>
  <c r="AI304" i="101" s="1"/>
  <c r="AJ38" i="101"/>
  <c r="AI39" i="101"/>
  <c r="E282" i="101"/>
  <c r="E338" i="101" s="1"/>
  <c r="E270" i="101"/>
  <c r="E326" i="101" s="1"/>
  <c r="D110" i="101"/>
  <c r="D112" i="101"/>
  <c r="D111" i="101"/>
  <c r="D109" i="101"/>
  <c r="AJ249" i="101"/>
  <c r="AJ305" i="101" s="1"/>
  <c r="AK15" i="101"/>
  <c r="D273" i="99"/>
  <c r="D329" i="99" s="1"/>
  <c r="D114" i="99"/>
  <c r="BV159" i="99"/>
  <c r="BV13" i="99" s="1"/>
  <c r="BU80" i="99" s="1"/>
  <c r="BW144" i="99"/>
  <c r="BW143" i="99"/>
  <c r="BW32" i="99" s="1"/>
  <c r="BW269" i="99" s="1"/>
  <c r="BW325" i="99" s="1"/>
  <c r="BW1" i="99"/>
  <c r="D274" i="99"/>
  <c r="D330" i="99" s="1"/>
  <c r="AQ264" i="99"/>
  <c r="AQ320" i="99" s="1"/>
  <c r="AQ149" i="99"/>
  <c r="AQ73" i="99"/>
  <c r="AQ243" i="99" s="1"/>
  <c r="AQ299" i="99" s="1"/>
  <c r="AR25" i="99"/>
  <c r="AH262" i="99"/>
  <c r="AH318" i="99" s="1"/>
  <c r="AH146" i="99"/>
  <c r="AK13" i="99"/>
  <c r="AJ80" i="99" s="1"/>
  <c r="AK12" i="99"/>
  <c r="AI148" i="99"/>
  <c r="AJ29" i="99"/>
  <c r="D276" i="99"/>
  <c r="D332" i="99" s="1"/>
  <c r="AI248" i="99"/>
  <c r="AI304" i="99" s="1"/>
  <c r="AJ38" i="99"/>
  <c r="AI39" i="99"/>
  <c r="AG263" i="99"/>
  <c r="AG319" i="99" s="1"/>
  <c r="AG147" i="99"/>
  <c r="AG23" i="99" s="1"/>
  <c r="AG50" i="99" s="1"/>
  <c r="AG261" i="99" s="1"/>
  <c r="D275" i="99"/>
  <c r="D331" i="99" s="1"/>
  <c r="AI249" i="99"/>
  <c r="AI305" i="99" s="1"/>
  <c r="AJ15" i="99"/>
  <c r="AC12" i="48"/>
  <c r="AE93" i="48"/>
  <c r="AD32" i="48"/>
  <c r="AD325" i="48" s="1"/>
  <c r="AH263" i="101" l="1"/>
  <c r="AH319" i="101" s="1"/>
  <c r="AH147" i="101"/>
  <c r="AH23" i="101" s="1"/>
  <c r="AH50" i="101" s="1"/>
  <c r="AH261" i="101" s="1"/>
  <c r="D275" i="101"/>
  <c r="D331" i="101" s="1"/>
  <c r="D276" i="101"/>
  <c r="D332" i="101" s="1"/>
  <c r="AP264" i="101"/>
  <c r="AP320" i="101" s="1"/>
  <c r="AP149" i="101"/>
  <c r="AP73" i="101"/>
  <c r="AP243" i="101" s="1"/>
  <c r="AP299" i="101" s="1"/>
  <c r="AQ25" i="101"/>
  <c r="AJ148" i="101"/>
  <c r="AK29" i="101"/>
  <c r="AI262" i="101"/>
  <c r="AI318" i="101" s="1"/>
  <c r="AI146" i="101"/>
  <c r="D273" i="101"/>
  <c r="D329" i="101" s="1"/>
  <c r="D114" i="101"/>
  <c r="AK249" i="101"/>
  <c r="AK305" i="101" s="1"/>
  <c r="AL15" i="101"/>
  <c r="AJ248" i="101"/>
  <c r="AJ304" i="101" s="1"/>
  <c r="AJ39" i="101"/>
  <c r="AK38" i="101"/>
  <c r="D274" i="101"/>
  <c r="D330" i="101" s="1"/>
  <c r="BY159" i="101"/>
  <c r="BZ144" i="101"/>
  <c r="BZ143" i="101"/>
  <c r="BZ32" i="101" s="1"/>
  <c r="BZ269" i="101" s="1"/>
  <c r="BZ325" i="101" s="1"/>
  <c r="H382" i="101" s="1"/>
  <c r="BZ1" i="101"/>
  <c r="AM12" i="101"/>
  <c r="AL80" i="101"/>
  <c r="D237" i="99"/>
  <c r="D293" i="99" s="1"/>
  <c r="D116" i="99"/>
  <c r="D119" i="99"/>
  <c r="AJ249" i="99"/>
  <c r="AJ305" i="99" s="1"/>
  <c r="AK15" i="99"/>
  <c r="AJ148" i="99"/>
  <c r="AK29" i="99"/>
  <c r="AI262" i="99"/>
  <c r="AI318" i="99" s="1"/>
  <c r="AI146" i="99"/>
  <c r="AR264" i="99"/>
  <c r="AR320" i="99" s="1"/>
  <c r="AR149" i="99"/>
  <c r="AR73" i="99"/>
  <c r="AR243" i="99" s="1"/>
  <c r="AR299" i="99" s="1"/>
  <c r="AS25" i="99"/>
  <c r="AH263" i="99"/>
  <c r="AH319" i="99" s="1"/>
  <c r="AH147" i="99"/>
  <c r="AH23" i="99" s="1"/>
  <c r="AH50" i="99" s="1"/>
  <c r="AH261" i="99" s="1"/>
  <c r="AL12" i="99"/>
  <c r="AL13" i="99"/>
  <c r="AK80" i="99" s="1"/>
  <c r="AJ248" i="99"/>
  <c r="AJ304" i="99" s="1"/>
  <c r="AJ39" i="99"/>
  <c r="AK38" i="99"/>
  <c r="BX144" i="99"/>
  <c r="BX143" i="99"/>
  <c r="BX32" i="99" s="1"/>
  <c r="BX269" i="99" s="1"/>
  <c r="BX325" i="99" s="1"/>
  <c r="BW159" i="99"/>
  <c r="BW13" i="99" s="1"/>
  <c r="BV80" i="99" s="1"/>
  <c r="BX1" i="99"/>
  <c r="AD12" i="48"/>
  <c r="AF93" i="48"/>
  <c r="AE32" i="48"/>
  <c r="AE325" i="48" s="1"/>
  <c r="AI263" i="101" l="1"/>
  <c r="AI319" i="101" s="1"/>
  <c r="AI147" i="101"/>
  <c r="AI23" i="101" s="1"/>
  <c r="AI50" i="101" s="1"/>
  <c r="AI261" i="101" s="1"/>
  <c r="AK248" i="101"/>
  <c r="AK304" i="101" s="1"/>
  <c r="AK39" i="101"/>
  <c r="AL38" i="101"/>
  <c r="AM80" i="101"/>
  <c r="AN12" i="101"/>
  <c r="AQ264" i="101"/>
  <c r="AQ320" i="101" s="1"/>
  <c r="AQ149" i="101"/>
  <c r="AQ73" i="101"/>
  <c r="AQ243" i="101" s="1"/>
  <c r="AQ299" i="101" s="1"/>
  <c r="AR25" i="101"/>
  <c r="CA144" i="101"/>
  <c r="CA143" i="101"/>
  <c r="CA32" i="101" s="1"/>
  <c r="CA269" i="101" s="1"/>
  <c r="CA325" i="101" s="1"/>
  <c r="BZ159" i="101"/>
  <c r="CA1" i="101"/>
  <c r="D237" i="101"/>
  <c r="D293" i="101" s="1"/>
  <c r="D116" i="101"/>
  <c r="D119" i="101"/>
  <c r="AK148" i="101"/>
  <c r="AL29" i="101"/>
  <c r="AL249" i="101"/>
  <c r="AL305" i="101" s="1"/>
  <c r="AM15" i="101"/>
  <c r="AJ262" i="101"/>
  <c r="AJ318" i="101" s="1"/>
  <c r="AJ146" i="101"/>
  <c r="AK249" i="99"/>
  <c r="AK305" i="99" s="1"/>
  <c r="AL15" i="99"/>
  <c r="AJ262" i="99"/>
  <c r="AJ318" i="99" s="1"/>
  <c r="AJ146" i="99"/>
  <c r="D281" i="99"/>
  <c r="D337" i="99" s="1"/>
  <c r="AS264" i="99"/>
  <c r="AS320" i="99" s="1"/>
  <c r="AS149" i="99"/>
  <c r="AS73" i="99"/>
  <c r="AS243" i="99" s="1"/>
  <c r="AS299" i="99" s="1"/>
  <c r="AT25" i="99"/>
  <c r="AM12" i="99"/>
  <c r="AM13" i="99"/>
  <c r="AL80" i="99" s="1"/>
  <c r="AI263" i="99"/>
  <c r="AI319" i="99" s="1"/>
  <c r="AI147" i="99"/>
  <c r="AI23" i="99" s="1"/>
  <c r="AI50" i="99" s="1"/>
  <c r="AI261" i="99" s="1"/>
  <c r="D236" i="99"/>
  <c r="D292" i="99" s="1"/>
  <c r="D130" i="99"/>
  <c r="D42" i="99"/>
  <c r="BY143" i="99"/>
  <c r="BY32" i="99" s="1"/>
  <c r="BY269" i="99" s="1"/>
  <c r="BY325" i="99" s="1"/>
  <c r="BX159" i="99"/>
  <c r="BX13" i="99" s="1"/>
  <c r="BW80" i="99" s="1"/>
  <c r="BY144" i="99"/>
  <c r="BY1" i="99"/>
  <c r="AK248" i="99"/>
  <c r="AK304" i="99" s="1"/>
  <c r="AK39" i="99"/>
  <c r="AL38" i="99"/>
  <c r="AK148" i="99"/>
  <c r="AL29" i="99"/>
  <c r="AE12" i="48"/>
  <c r="AG93" i="48"/>
  <c r="AF32" i="48"/>
  <c r="AF325" i="48" s="1"/>
  <c r="C362" i="101" l="1"/>
  <c r="F362" i="101"/>
  <c r="AR264" i="101"/>
  <c r="AR320" i="101" s="1"/>
  <c r="AR149" i="101"/>
  <c r="AR73" i="101"/>
  <c r="AR243" i="101" s="1"/>
  <c r="AR299" i="101" s="1"/>
  <c r="AS25" i="101"/>
  <c r="AM249" i="101"/>
  <c r="AM305" i="101" s="1"/>
  <c r="AN15" i="101"/>
  <c r="AJ263" i="101"/>
  <c r="AJ319" i="101" s="1"/>
  <c r="AJ147" i="101"/>
  <c r="AJ23" i="101" s="1"/>
  <c r="AJ50" i="101" s="1"/>
  <c r="AJ261" i="101" s="1"/>
  <c r="AL148" i="101"/>
  <c r="AM29" i="101"/>
  <c r="CB143" i="101"/>
  <c r="CB32" i="101" s="1"/>
  <c r="CB269" i="101" s="1"/>
  <c r="CB325" i="101" s="1"/>
  <c r="CA159" i="101"/>
  <c r="CB144" i="101"/>
  <c r="CB1" i="101"/>
  <c r="CB159" i="101" s="1"/>
  <c r="AK262" i="101"/>
  <c r="AK318" i="101" s="1"/>
  <c r="AK146" i="101"/>
  <c r="D281" i="101"/>
  <c r="D337" i="101" s="1"/>
  <c r="AL248" i="101"/>
  <c r="AL304" i="101" s="1"/>
  <c r="AL39" i="101"/>
  <c r="AM38" i="101"/>
  <c r="D236" i="101"/>
  <c r="D292" i="101" s="1"/>
  <c r="D130" i="101"/>
  <c r="D42" i="101"/>
  <c r="AN80" i="101"/>
  <c r="AO12" i="101"/>
  <c r="AK262" i="99"/>
  <c r="AK318" i="99" s="1"/>
  <c r="AK146" i="99"/>
  <c r="D241" i="99"/>
  <c r="D297" i="99" s="1"/>
  <c r="D128" i="99"/>
  <c r="AL148" i="99"/>
  <c r="AM29" i="99"/>
  <c r="AJ263" i="99"/>
  <c r="AJ319" i="99" s="1"/>
  <c r="AJ147" i="99"/>
  <c r="AJ23" i="99" s="1"/>
  <c r="AJ50" i="99" s="1"/>
  <c r="AJ261" i="99" s="1"/>
  <c r="AL248" i="99"/>
  <c r="AL304" i="99" s="1"/>
  <c r="AL39" i="99"/>
  <c r="AM38" i="99"/>
  <c r="AN12" i="99"/>
  <c r="AN13" i="99"/>
  <c r="AM80" i="99" s="1"/>
  <c r="AL249" i="99"/>
  <c r="AL305" i="99" s="1"/>
  <c r="AM15" i="99"/>
  <c r="AT264" i="99"/>
  <c r="AT320" i="99" s="1"/>
  <c r="AT149" i="99"/>
  <c r="AT73" i="99"/>
  <c r="AT243" i="99" s="1"/>
  <c r="AT299" i="99" s="1"/>
  <c r="AU25" i="99"/>
  <c r="BZ143" i="99"/>
  <c r="BZ32" i="99" s="1"/>
  <c r="BZ269" i="99" s="1"/>
  <c r="BZ325" i="99" s="1"/>
  <c r="H382" i="99" s="1"/>
  <c r="BY159" i="99"/>
  <c r="BY13" i="99" s="1"/>
  <c r="BX80" i="99" s="1"/>
  <c r="BZ144" i="99"/>
  <c r="BZ1" i="99"/>
  <c r="AF12" i="48"/>
  <c r="AH93" i="48"/>
  <c r="AG32" i="48"/>
  <c r="AG325" i="48" s="1"/>
  <c r="AK263" i="101" l="1"/>
  <c r="AK319" i="101" s="1"/>
  <c r="AK147" i="101"/>
  <c r="AK23" i="101" s="1"/>
  <c r="AK50" i="101" s="1"/>
  <c r="AK261" i="101" s="1"/>
  <c r="AS264" i="101"/>
  <c r="AS320" i="101" s="1"/>
  <c r="AS73" i="101"/>
  <c r="AS243" i="101" s="1"/>
  <c r="AS299" i="101" s="1"/>
  <c r="AS149" i="101"/>
  <c r="AT25" i="101"/>
  <c r="AN249" i="101"/>
  <c r="AN305" i="101" s="1"/>
  <c r="AO15" i="101"/>
  <c r="AP12" i="101"/>
  <c r="AO80" i="101"/>
  <c r="AM248" i="101"/>
  <c r="AM304" i="101" s="1"/>
  <c r="AM39" i="101"/>
  <c r="AN38" i="101"/>
  <c r="AM148" i="101"/>
  <c r="AN29" i="101"/>
  <c r="D241" i="101"/>
  <c r="D297" i="101" s="1"/>
  <c r="D128" i="101"/>
  <c r="C361" i="101"/>
  <c r="F361" i="101"/>
  <c r="AL262" i="101"/>
  <c r="AL318" i="101" s="1"/>
  <c r="AL146" i="101"/>
  <c r="AM148" i="99"/>
  <c r="AN29" i="99"/>
  <c r="AL262" i="99"/>
  <c r="AL318" i="99" s="1"/>
  <c r="AL146" i="99"/>
  <c r="AM249" i="99"/>
  <c r="AM305" i="99" s="1"/>
  <c r="AN15" i="99"/>
  <c r="AO13" i="99"/>
  <c r="AN80" i="99" s="1"/>
  <c r="AO12" i="99"/>
  <c r="AM248" i="99"/>
  <c r="AM304" i="99" s="1"/>
  <c r="AM39" i="99"/>
  <c r="AN38" i="99"/>
  <c r="D239" i="99"/>
  <c r="D295" i="99" s="1"/>
  <c r="D136" i="99"/>
  <c r="D137" i="99"/>
  <c r="CA143" i="99"/>
  <c r="CA32" i="99" s="1"/>
  <c r="CA269" i="99" s="1"/>
  <c r="CA325" i="99" s="1"/>
  <c r="BZ159" i="99"/>
  <c r="BZ13" i="99" s="1"/>
  <c r="BY80" i="99" s="1"/>
  <c r="CA144" i="99"/>
  <c r="CA1" i="99"/>
  <c r="F362" i="99"/>
  <c r="C362" i="99"/>
  <c r="C361" i="99"/>
  <c r="F361" i="99"/>
  <c r="AU264" i="99"/>
  <c r="AU320" i="99" s="1"/>
  <c r="AU149" i="99"/>
  <c r="AU73" i="99"/>
  <c r="AU243" i="99" s="1"/>
  <c r="AU299" i="99" s="1"/>
  <c r="AV25" i="99"/>
  <c r="AK263" i="99"/>
  <c r="AK319" i="99" s="1"/>
  <c r="AK147" i="99"/>
  <c r="AK23" i="99" s="1"/>
  <c r="AK50" i="99" s="1"/>
  <c r="AK261" i="99" s="1"/>
  <c r="AG12" i="48"/>
  <c r="AI93" i="48"/>
  <c r="AH32" i="48"/>
  <c r="AH325" i="48" s="1"/>
  <c r="AN148" i="101" l="1"/>
  <c r="AO29" i="101"/>
  <c r="AQ12" i="101"/>
  <c r="AP80" i="101"/>
  <c r="AM262" i="101"/>
  <c r="AM318" i="101" s="1"/>
  <c r="AM146" i="101"/>
  <c r="AO249" i="101"/>
  <c r="AO305" i="101" s="1"/>
  <c r="AP15" i="101"/>
  <c r="AT264" i="101"/>
  <c r="AT320" i="101" s="1"/>
  <c r="AT149" i="101"/>
  <c r="AT73" i="101"/>
  <c r="AT243" i="101" s="1"/>
  <c r="AT299" i="101" s="1"/>
  <c r="AU25" i="101"/>
  <c r="AL263" i="101"/>
  <c r="AL319" i="101" s="1"/>
  <c r="AL147" i="101"/>
  <c r="AL23" i="101" s="1"/>
  <c r="AL50" i="101" s="1"/>
  <c r="AL261" i="101" s="1"/>
  <c r="C375" i="101"/>
  <c r="F375" i="101"/>
  <c r="D239" i="101"/>
  <c r="D295" i="101" s="1"/>
  <c r="D137" i="101"/>
  <c r="D136" i="101"/>
  <c r="AN248" i="101"/>
  <c r="AN304" i="101" s="1"/>
  <c r="AN39" i="101"/>
  <c r="AO38" i="101"/>
  <c r="CB143" i="99"/>
  <c r="CB32" i="99" s="1"/>
  <c r="CB269" i="99" s="1"/>
  <c r="CB325" i="99" s="1"/>
  <c r="CA159" i="99"/>
  <c r="CA13" i="99" s="1"/>
  <c r="BZ80" i="99" s="1"/>
  <c r="CB144" i="99"/>
  <c r="CB1" i="99"/>
  <c r="CB159" i="99" s="1"/>
  <c r="CB13" i="99" s="1"/>
  <c r="AP13" i="99"/>
  <c r="AO80" i="99" s="1"/>
  <c r="AP12" i="99"/>
  <c r="AN249" i="99"/>
  <c r="AN305" i="99" s="1"/>
  <c r="AO15" i="99"/>
  <c r="AN248" i="99"/>
  <c r="AN304" i="99" s="1"/>
  <c r="AN39" i="99"/>
  <c r="AO38" i="99"/>
  <c r="AV264" i="99"/>
  <c r="AV320" i="99" s="1"/>
  <c r="AV149" i="99"/>
  <c r="AV73" i="99"/>
  <c r="AV243" i="99" s="1"/>
  <c r="AV299" i="99" s="1"/>
  <c r="AW25" i="99"/>
  <c r="AL263" i="99"/>
  <c r="AL319" i="99" s="1"/>
  <c r="AL147" i="99"/>
  <c r="AL23" i="99" s="1"/>
  <c r="AL50" i="99" s="1"/>
  <c r="AL261" i="99" s="1"/>
  <c r="D278" i="99"/>
  <c r="D334" i="99" s="1"/>
  <c r="F375" i="99"/>
  <c r="C375" i="99"/>
  <c r="D277" i="99"/>
  <c r="D333" i="99" s="1"/>
  <c r="D138" i="99"/>
  <c r="AN148" i="99"/>
  <c r="AO29" i="99"/>
  <c r="AM262" i="99"/>
  <c r="AM318" i="99" s="1"/>
  <c r="AM146" i="99"/>
  <c r="AH12" i="48"/>
  <c r="AJ93" i="48"/>
  <c r="AI32" i="48"/>
  <c r="AI325" i="48" s="1"/>
  <c r="CB80" i="99" l="1"/>
  <c r="CA80" i="99"/>
  <c r="AM263" i="101"/>
  <c r="AM319" i="101" s="1"/>
  <c r="AM147" i="101"/>
  <c r="AM23" i="101" s="1"/>
  <c r="AM50" i="101" s="1"/>
  <c r="AM261" i="101" s="1"/>
  <c r="AP249" i="101"/>
  <c r="AP305" i="101" s="1"/>
  <c r="AQ15" i="101"/>
  <c r="AO248" i="101"/>
  <c r="AO304" i="101" s="1"/>
  <c r="AO39" i="101"/>
  <c r="AP38" i="101"/>
  <c r="F376" i="101"/>
  <c r="C376" i="101"/>
  <c r="AQ80" i="101"/>
  <c r="AR12" i="101"/>
  <c r="AU264" i="101"/>
  <c r="AU320" i="101" s="1"/>
  <c r="AU149" i="101"/>
  <c r="AU73" i="101"/>
  <c r="AU243" i="101" s="1"/>
  <c r="AU299" i="101" s="1"/>
  <c r="AV25" i="101"/>
  <c r="D277" i="101"/>
  <c r="D333" i="101" s="1"/>
  <c r="D138" i="101"/>
  <c r="AO148" i="101"/>
  <c r="AP29" i="101"/>
  <c r="D278" i="101"/>
  <c r="D334" i="101" s="1"/>
  <c r="AN262" i="101"/>
  <c r="AN318" i="101" s="1"/>
  <c r="AN146" i="101"/>
  <c r="AO249" i="99"/>
  <c r="AO305" i="99" s="1"/>
  <c r="AP15" i="99"/>
  <c r="AM263" i="99"/>
  <c r="AM319" i="99" s="1"/>
  <c r="AM147" i="99"/>
  <c r="AM23" i="99" s="1"/>
  <c r="AM50" i="99" s="1"/>
  <c r="AM261" i="99" s="1"/>
  <c r="AQ13" i="99"/>
  <c r="AP80" i="99" s="1"/>
  <c r="AQ12" i="99"/>
  <c r="AO148" i="99"/>
  <c r="AP29" i="99"/>
  <c r="C376" i="99"/>
  <c r="F376" i="99"/>
  <c r="AO248" i="99"/>
  <c r="AO304" i="99" s="1"/>
  <c r="AP38" i="99"/>
  <c r="AO39" i="99"/>
  <c r="AN262" i="99"/>
  <c r="AN318" i="99" s="1"/>
  <c r="AN146" i="99"/>
  <c r="AW264" i="99"/>
  <c r="AW320" i="99" s="1"/>
  <c r="AW149" i="99"/>
  <c r="AW73" i="99"/>
  <c r="AW243" i="99" s="1"/>
  <c r="AW299" i="99" s="1"/>
  <c r="AX25" i="99"/>
  <c r="D238" i="99"/>
  <c r="D294" i="99" s="1"/>
  <c r="D43" i="99"/>
  <c r="D47" i="99" s="1"/>
  <c r="E122" i="99"/>
  <c r="AI12" i="48"/>
  <c r="AK93" i="48"/>
  <c r="AJ32" i="48"/>
  <c r="AJ325" i="48" s="1"/>
  <c r="D238" i="101" l="1"/>
  <c r="D294" i="101" s="1"/>
  <c r="D43" i="101"/>
  <c r="D47" i="101" s="1"/>
  <c r="E122" i="101"/>
  <c r="AP248" i="101"/>
  <c r="AP304" i="101" s="1"/>
  <c r="AP39" i="101"/>
  <c r="AQ38" i="101"/>
  <c r="AQ249" i="101"/>
  <c r="AQ305" i="101" s="1"/>
  <c r="AR15" i="101"/>
  <c r="AV264" i="101"/>
  <c r="AV320" i="101" s="1"/>
  <c r="AV149" i="101"/>
  <c r="AV73" i="101"/>
  <c r="AV243" i="101" s="1"/>
  <c r="AV299" i="101" s="1"/>
  <c r="AW25" i="101"/>
  <c r="AP148" i="101"/>
  <c r="AQ29" i="101"/>
  <c r="AN263" i="101"/>
  <c r="AN319" i="101" s="1"/>
  <c r="AN147" i="101"/>
  <c r="AN23" i="101" s="1"/>
  <c r="AN50" i="101" s="1"/>
  <c r="AN261" i="101" s="1"/>
  <c r="AO262" i="101"/>
  <c r="AO318" i="101" s="1"/>
  <c r="AO146" i="101"/>
  <c r="AR80" i="101"/>
  <c r="AS12" i="101"/>
  <c r="AN263" i="99"/>
  <c r="AN319" i="99" s="1"/>
  <c r="AN147" i="99"/>
  <c r="AN23" i="99" s="1"/>
  <c r="AN50" i="99" s="1"/>
  <c r="AN261" i="99" s="1"/>
  <c r="AP248" i="99"/>
  <c r="AP304" i="99" s="1"/>
  <c r="AP39" i="99"/>
  <c r="AQ38" i="99"/>
  <c r="AP249" i="99"/>
  <c r="AP305" i="99" s="1"/>
  <c r="AQ15" i="99"/>
  <c r="AR13" i="99"/>
  <c r="AQ80" i="99" s="1"/>
  <c r="AR12" i="99"/>
  <c r="E280" i="99"/>
  <c r="E336" i="99" s="1"/>
  <c r="E124" i="99"/>
  <c r="D258" i="99"/>
  <c r="D314" i="99" s="1"/>
  <c r="D48" i="99"/>
  <c r="AP148" i="99"/>
  <c r="AQ29" i="99"/>
  <c r="AX264" i="99"/>
  <c r="AX320" i="99" s="1"/>
  <c r="R377" i="99" s="1"/>
  <c r="AX149" i="99"/>
  <c r="AX73" i="99"/>
  <c r="AX243" i="99" s="1"/>
  <c r="AX299" i="99" s="1"/>
  <c r="AY25" i="99"/>
  <c r="AO262" i="99"/>
  <c r="AO318" i="99" s="1"/>
  <c r="AO146" i="99"/>
  <c r="AJ12" i="48"/>
  <c r="AL93" i="48"/>
  <c r="AK32" i="48"/>
  <c r="AK325" i="48" s="1"/>
  <c r="AQ248" i="101" l="1"/>
  <c r="AQ304" i="101" s="1"/>
  <c r="AR38" i="101"/>
  <c r="AQ39" i="101"/>
  <c r="AP262" i="101"/>
  <c r="AP318" i="101" s="1"/>
  <c r="AP146" i="101"/>
  <c r="AT12" i="101"/>
  <c r="AS80" i="101"/>
  <c r="AO263" i="101"/>
  <c r="AO319" i="101" s="1"/>
  <c r="AO147" i="101"/>
  <c r="AO23" i="101" s="1"/>
  <c r="AO50" i="101" s="1"/>
  <c r="AO261" i="101" s="1"/>
  <c r="AW264" i="101"/>
  <c r="AW320" i="101" s="1"/>
  <c r="AW149" i="101"/>
  <c r="AW73" i="101"/>
  <c r="AW243" i="101" s="1"/>
  <c r="AW299" i="101" s="1"/>
  <c r="AX25" i="101"/>
  <c r="E280" i="101"/>
  <c r="E336" i="101" s="1"/>
  <c r="E124" i="101"/>
  <c r="D258" i="101"/>
  <c r="D314" i="101" s="1"/>
  <c r="D48" i="101"/>
  <c r="AQ148" i="101"/>
  <c r="AR29" i="101"/>
  <c r="AR249" i="101"/>
  <c r="AR305" i="101" s="1"/>
  <c r="AS15" i="101"/>
  <c r="AQ249" i="99"/>
  <c r="AQ305" i="99" s="1"/>
  <c r="AR15" i="99"/>
  <c r="AP262" i="99"/>
  <c r="AP318" i="99" s="1"/>
  <c r="AP146" i="99"/>
  <c r="D259" i="99"/>
  <c r="D315" i="99" s="1"/>
  <c r="D49" i="99"/>
  <c r="AQ148" i="99"/>
  <c r="AR29" i="99"/>
  <c r="AQ248" i="99"/>
  <c r="AQ304" i="99" s="1"/>
  <c r="AR38" i="99"/>
  <c r="AQ39" i="99"/>
  <c r="AO263" i="99"/>
  <c r="AO319" i="99" s="1"/>
  <c r="AO147" i="99"/>
  <c r="AO23" i="99" s="1"/>
  <c r="AO50" i="99" s="1"/>
  <c r="AO261" i="99" s="1"/>
  <c r="AY264" i="99"/>
  <c r="AY320" i="99" s="1"/>
  <c r="AY149" i="99"/>
  <c r="AY73" i="99"/>
  <c r="AY243" i="99" s="1"/>
  <c r="AY299" i="99" s="1"/>
  <c r="AZ25" i="99"/>
  <c r="E279" i="99"/>
  <c r="E335" i="99" s="1"/>
  <c r="AS13" i="99"/>
  <c r="AR80" i="99" s="1"/>
  <c r="AS12" i="99"/>
  <c r="AK12" i="48"/>
  <c r="AM93" i="48"/>
  <c r="AL32" i="48"/>
  <c r="AL325" i="48" s="1"/>
  <c r="AU12" i="101" l="1"/>
  <c r="AV12" i="101" s="1"/>
  <c r="AW12" i="101" s="1"/>
  <c r="AX12" i="101" s="1"/>
  <c r="AY12" i="101" s="1"/>
  <c r="AZ12" i="101" s="1"/>
  <c r="BA12" i="101" s="1"/>
  <c r="BB12" i="101" s="1"/>
  <c r="BC12" i="101" s="1"/>
  <c r="BD12" i="101" s="1"/>
  <c r="BE12" i="101" s="1"/>
  <c r="BF12" i="101" s="1"/>
  <c r="BG12" i="101" s="1"/>
  <c r="BH12" i="101" s="1"/>
  <c r="BI12" i="101" s="1"/>
  <c r="BJ12" i="101" s="1"/>
  <c r="BK12" i="101" s="1"/>
  <c r="BL12" i="101" s="1"/>
  <c r="BM12" i="101" s="1"/>
  <c r="BN12" i="101" s="1"/>
  <c r="BO12" i="101" s="1"/>
  <c r="BP12" i="101" s="1"/>
  <c r="BQ12" i="101" s="1"/>
  <c r="BR12" i="101" s="1"/>
  <c r="BS12" i="101" s="1"/>
  <c r="BT12" i="101" s="1"/>
  <c r="BU12" i="101" s="1"/>
  <c r="BV12" i="101" s="1"/>
  <c r="BW12" i="101" s="1"/>
  <c r="BX12" i="101" s="1"/>
  <c r="BY12" i="101" s="1"/>
  <c r="BZ12" i="101" s="1"/>
  <c r="CA12" i="101" s="1"/>
  <c r="CB12" i="101" s="1"/>
  <c r="AP263" i="101"/>
  <c r="AP319" i="101" s="1"/>
  <c r="AP147" i="101"/>
  <c r="AP23" i="101" s="1"/>
  <c r="AP50" i="101" s="1"/>
  <c r="AP261" i="101" s="1"/>
  <c r="E279" i="101"/>
  <c r="E335" i="101" s="1"/>
  <c r="AQ262" i="101"/>
  <c r="AQ318" i="101" s="1"/>
  <c r="AQ146" i="101"/>
  <c r="AS249" i="101"/>
  <c r="AS305" i="101" s="1"/>
  <c r="AT15" i="101"/>
  <c r="D259" i="101"/>
  <c r="D315" i="101" s="1"/>
  <c r="D49" i="101"/>
  <c r="AR248" i="101"/>
  <c r="AR304" i="101" s="1"/>
  <c r="AS38" i="101"/>
  <c r="AR39" i="101"/>
  <c r="AX264" i="101"/>
  <c r="AX320" i="101" s="1"/>
  <c r="R377" i="101" s="1"/>
  <c r="AX149" i="101"/>
  <c r="AX73" i="101"/>
  <c r="AX243" i="101" s="1"/>
  <c r="AX299" i="101" s="1"/>
  <c r="AY25" i="101"/>
  <c r="AR148" i="101"/>
  <c r="AS29" i="101"/>
  <c r="AT13" i="99"/>
  <c r="AS80" i="99" s="1"/>
  <c r="AT12" i="99"/>
  <c r="D255" i="99"/>
  <c r="D311" i="99" s="1"/>
  <c r="D52" i="99"/>
  <c r="AP263" i="99"/>
  <c r="AP319" i="99" s="1"/>
  <c r="AP147" i="99"/>
  <c r="AP23" i="99" s="1"/>
  <c r="AP50" i="99" s="1"/>
  <c r="AP261" i="99" s="1"/>
  <c r="AR249" i="99"/>
  <c r="AR305" i="99" s="1"/>
  <c r="AS15" i="99"/>
  <c r="AR248" i="99"/>
  <c r="AR304" i="99" s="1"/>
  <c r="AS38" i="99"/>
  <c r="AR39" i="99"/>
  <c r="AR148" i="99"/>
  <c r="AS29" i="99"/>
  <c r="AZ264" i="99"/>
  <c r="AZ320" i="99" s="1"/>
  <c r="AZ149" i="99"/>
  <c r="AZ73" i="99"/>
  <c r="AZ243" i="99" s="1"/>
  <c r="AZ299" i="99" s="1"/>
  <c r="BA25" i="99"/>
  <c r="AQ262" i="99"/>
  <c r="AQ318" i="99" s="1"/>
  <c r="AQ146" i="99"/>
  <c r="F382" i="48"/>
  <c r="C382" i="48"/>
  <c r="AL12" i="48"/>
  <c r="AN93" i="48"/>
  <c r="AM32" i="48"/>
  <c r="AM325" i="48" s="1"/>
  <c r="AT249" i="101" l="1"/>
  <c r="AT305" i="101" s="1"/>
  <c r="AU15" i="101"/>
  <c r="AT80" i="101"/>
  <c r="AU80" i="101"/>
  <c r="AQ263" i="101"/>
  <c r="AQ319" i="101" s="1"/>
  <c r="AQ147" i="101"/>
  <c r="AQ23" i="101" s="1"/>
  <c r="AQ50" i="101" s="1"/>
  <c r="AQ261" i="101" s="1"/>
  <c r="AY264" i="101"/>
  <c r="AY320" i="101" s="1"/>
  <c r="AY149" i="101"/>
  <c r="AY73" i="101"/>
  <c r="AY243" i="101" s="1"/>
  <c r="AY299" i="101" s="1"/>
  <c r="AZ25" i="101"/>
  <c r="AS248" i="101"/>
  <c r="AS304" i="101" s="1"/>
  <c r="AT38" i="101"/>
  <c r="AS39" i="101"/>
  <c r="D255" i="101"/>
  <c r="D311" i="101" s="1"/>
  <c r="D52" i="101"/>
  <c r="AS148" i="101"/>
  <c r="AT29" i="101"/>
  <c r="AR262" i="101"/>
  <c r="AR318" i="101" s="1"/>
  <c r="AR146" i="101"/>
  <c r="D246" i="99"/>
  <c r="D302" i="99" s="1"/>
  <c r="D57" i="99"/>
  <c r="AU12" i="99"/>
  <c r="AV12" i="99" s="1"/>
  <c r="AW12" i="99" s="1"/>
  <c r="AX12" i="99" s="1"/>
  <c r="AY12" i="99" s="1"/>
  <c r="AZ12" i="99" s="1"/>
  <c r="BA12" i="99" s="1"/>
  <c r="BB12" i="99" s="1"/>
  <c r="BC12" i="99" s="1"/>
  <c r="BD12" i="99" s="1"/>
  <c r="BE12" i="99" s="1"/>
  <c r="BF12" i="99" s="1"/>
  <c r="BG12" i="99" s="1"/>
  <c r="BH12" i="99" s="1"/>
  <c r="BI12" i="99" s="1"/>
  <c r="BJ12" i="99" s="1"/>
  <c r="BK12" i="99" s="1"/>
  <c r="BL12" i="99" s="1"/>
  <c r="BM12" i="99" s="1"/>
  <c r="BN12" i="99" s="1"/>
  <c r="BO12" i="99" s="1"/>
  <c r="BP12" i="99" s="1"/>
  <c r="BQ12" i="99" s="1"/>
  <c r="BR12" i="99" s="1"/>
  <c r="BS12" i="99" s="1"/>
  <c r="BT12" i="99" s="1"/>
  <c r="BU12" i="99" s="1"/>
  <c r="BV12" i="99" s="1"/>
  <c r="BW12" i="99" s="1"/>
  <c r="BX12" i="99" s="1"/>
  <c r="BY12" i="99" s="1"/>
  <c r="BZ12" i="99" s="1"/>
  <c r="CA12" i="99" s="1"/>
  <c r="CB12" i="99" s="1"/>
  <c r="AU13" i="99"/>
  <c r="AS148" i="99"/>
  <c r="AT29" i="99"/>
  <c r="AR262" i="99"/>
  <c r="AR318" i="99" s="1"/>
  <c r="AR146" i="99"/>
  <c r="AS248" i="99"/>
  <c r="AS304" i="99" s="1"/>
  <c r="AT38" i="99"/>
  <c r="AS39" i="99"/>
  <c r="AQ263" i="99"/>
  <c r="AQ319" i="99" s="1"/>
  <c r="AQ147" i="99"/>
  <c r="AQ23" i="99" s="1"/>
  <c r="AQ50" i="99" s="1"/>
  <c r="AQ261" i="99" s="1"/>
  <c r="BA264" i="99"/>
  <c r="BA320" i="99" s="1"/>
  <c r="BA149" i="99"/>
  <c r="BA73" i="99"/>
  <c r="BA243" i="99" s="1"/>
  <c r="BA299" i="99" s="1"/>
  <c r="BB25" i="99"/>
  <c r="AS249" i="99"/>
  <c r="AS305" i="99" s="1"/>
  <c r="AT15" i="99"/>
  <c r="AM12" i="48"/>
  <c r="AO93" i="48"/>
  <c r="AN32" i="48"/>
  <c r="AN325" i="48" s="1"/>
  <c r="D246" i="101" l="1"/>
  <c r="D302" i="101" s="1"/>
  <c r="D57" i="101"/>
  <c r="D60" i="101"/>
  <c r="AU249" i="101"/>
  <c r="AU305" i="101" s="1"/>
  <c r="AV15" i="101"/>
  <c r="AT248" i="101"/>
  <c r="AT304" i="101" s="1"/>
  <c r="AU38" i="101"/>
  <c r="AT39" i="101"/>
  <c r="AZ264" i="101"/>
  <c r="AZ320" i="101" s="1"/>
  <c r="AZ149" i="101"/>
  <c r="AZ73" i="101"/>
  <c r="AZ243" i="101" s="1"/>
  <c r="AZ299" i="101" s="1"/>
  <c r="BA25" i="101"/>
  <c r="AR263" i="101"/>
  <c r="AR319" i="101" s="1"/>
  <c r="AR147" i="101"/>
  <c r="AR23" i="101" s="1"/>
  <c r="AR50" i="101" s="1"/>
  <c r="AR261" i="101" s="1"/>
  <c r="AS262" i="101"/>
  <c r="AS318" i="101" s="1"/>
  <c r="AS146" i="101"/>
  <c r="AT148" i="101"/>
  <c r="AU29" i="101"/>
  <c r="BB264" i="99"/>
  <c r="BB320" i="99" s="1"/>
  <c r="BB149" i="99"/>
  <c r="BB73" i="99"/>
  <c r="BB243" i="99" s="1"/>
  <c r="BB299" i="99" s="1"/>
  <c r="BC25" i="99"/>
  <c r="AS262" i="99"/>
  <c r="AS318" i="99" s="1"/>
  <c r="AS146" i="99"/>
  <c r="AT148" i="99"/>
  <c r="AU29" i="99"/>
  <c r="D254" i="99"/>
  <c r="D310" i="99" s="1"/>
  <c r="E58" i="99"/>
  <c r="AT248" i="99"/>
  <c r="AT304" i="99" s="1"/>
  <c r="AU38" i="99"/>
  <c r="AT39" i="99"/>
  <c r="D60" i="99"/>
  <c r="AT80" i="99"/>
  <c r="AU80" i="99"/>
  <c r="AT249" i="99"/>
  <c r="AT305" i="99" s="1"/>
  <c r="AU15" i="99"/>
  <c r="AR263" i="99"/>
  <c r="AR319" i="99" s="1"/>
  <c r="AR147" i="99"/>
  <c r="AR23" i="99" s="1"/>
  <c r="AR50" i="99" s="1"/>
  <c r="AR261" i="99" s="1"/>
  <c r="AN12" i="48"/>
  <c r="AP93" i="48"/>
  <c r="AO32" i="48"/>
  <c r="AO325" i="48" s="1"/>
  <c r="AU148" i="101" l="1"/>
  <c r="AV29" i="101"/>
  <c r="AV249" i="101"/>
  <c r="AV305" i="101" s="1"/>
  <c r="AW15" i="101"/>
  <c r="AT262" i="101"/>
  <c r="AT318" i="101" s="1"/>
  <c r="AT146" i="101"/>
  <c r="AS263" i="101"/>
  <c r="AS319" i="101" s="1"/>
  <c r="AS147" i="101"/>
  <c r="AS23" i="101" s="1"/>
  <c r="AS50" i="101" s="1"/>
  <c r="AS261" i="101" s="1"/>
  <c r="BA264" i="101"/>
  <c r="BA320" i="101" s="1"/>
  <c r="BA149" i="101"/>
  <c r="BA73" i="101"/>
  <c r="BA243" i="101" s="1"/>
  <c r="BA299" i="101" s="1"/>
  <c r="BB25" i="101"/>
  <c r="AU248" i="101"/>
  <c r="AU304" i="101" s="1"/>
  <c r="AV38" i="101"/>
  <c r="AU39" i="101"/>
  <c r="D257" i="101"/>
  <c r="D313" i="101" s="1"/>
  <c r="D63" i="101"/>
  <c r="D62" i="101"/>
  <c r="D254" i="101"/>
  <c r="D310" i="101" s="1"/>
  <c r="E58" i="101"/>
  <c r="AU248" i="99"/>
  <c r="AU304" i="99" s="1"/>
  <c r="AV38" i="99"/>
  <c r="AU39" i="99"/>
  <c r="AU148" i="99"/>
  <c r="AV29" i="99"/>
  <c r="AS263" i="99"/>
  <c r="AS319" i="99" s="1"/>
  <c r="AS147" i="99"/>
  <c r="AS23" i="99" s="1"/>
  <c r="AS50" i="99" s="1"/>
  <c r="AS261" i="99" s="1"/>
  <c r="AU249" i="99"/>
  <c r="AU305" i="99" s="1"/>
  <c r="AV15" i="99"/>
  <c r="AT262" i="99"/>
  <c r="AT318" i="99" s="1"/>
  <c r="AT146" i="99"/>
  <c r="BC264" i="99"/>
  <c r="BC320" i="99" s="1"/>
  <c r="BC149" i="99"/>
  <c r="BC73" i="99"/>
  <c r="BC243" i="99" s="1"/>
  <c r="BC299" i="99" s="1"/>
  <c r="BD25" i="99"/>
  <c r="E252" i="99"/>
  <c r="E308" i="99" s="1"/>
  <c r="E61" i="99"/>
  <c r="E46" i="99"/>
  <c r="D257" i="99"/>
  <c r="D313" i="99" s="1"/>
  <c r="D62" i="99"/>
  <c r="D63" i="99"/>
  <c r="AO12" i="48"/>
  <c r="AQ93" i="48"/>
  <c r="AT263" i="101" l="1"/>
  <c r="AT319" i="101" s="1"/>
  <c r="AT147" i="101"/>
  <c r="AT23" i="101" s="1"/>
  <c r="AT50" i="101" s="1"/>
  <c r="AT261" i="101" s="1"/>
  <c r="D256" i="101"/>
  <c r="D312" i="101" s="1"/>
  <c r="C81" i="101"/>
  <c r="C82" i="101" s="1"/>
  <c r="D64" i="101"/>
  <c r="D65" i="101" s="1"/>
  <c r="AW249" i="101"/>
  <c r="AW305" i="101" s="1"/>
  <c r="AX15" i="101"/>
  <c r="AV248" i="101"/>
  <c r="AV304" i="101" s="1"/>
  <c r="AV39" i="101"/>
  <c r="AW38" i="101"/>
  <c r="AV148" i="101"/>
  <c r="AW29" i="101"/>
  <c r="E252" i="101"/>
  <c r="E308" i="101" s="1"/>
  <c r="E61" i="101"/>
  <c r="E46" i="101"/>
  <c r="BB264" i="101"/>
  <c r="BB320" i="101" s="1"/>
  <c r="BB149" i="101"/>
  <c r="BB73" i="101"/>
  <c r="BB243" i="101" s="1"/>
  <c r="BB299" i="101" s="1"/>
  <c r="BC25" i="101"/>
  <c r="AU262" i="101"/>
  <c r="AU318" i="101" s="1"/>
  <c r="AU146" i="101"/>
  <c r="AV249" i="99"/>
  <c r="AV305" i="99" s="1"/>
  <c r="AW15" i="99"/>
  <c r="AV148" i="99"/>
  <c r="AW29" i="99"/>
  <c r="BD264" i="99"/>
  <c r="BD320" i="99" s="1"/>
  <c r="BD149" i="99"/>
  <c r="BD73" i="99"/>
  <c r="BD243" i="99" s="1"/>
  <c r="BD299" i="99" s="1"/>
  <c r="BE25" i="99"/>
  <c r="AU262" i="99"/>
  <c r="AU318" i="99" s="1"/>
  <c r="AU146" i="99"/>
  <c r="AV248" i="99"/>
  <c r="AV304" i="99" s="1"/>
  <c r="AV39" i="99"/>
  <c r="AW38" i="99"/>
  <c r="AT263" i="99"/>
  <c r="AT319" i="99" s="1"/>
  <c r="AT147" i="99"/>
  <c r="AT23" i="99" s="1"/>
  <c r="AT50" i="99" s="1"/>
  <c r="AT261" i="99" s="1"/>
  <c r="E250" i="99"/>
  <c r="E306" i="99" s="1"/>
  <c r="E51" i="99"/>
  <c r="E260" i="99" s="1"/>
  <c r="E316" i="99" s="1"/>
  <c r="E151" i="99"/>
  <c r="E150" i="99"/>
  <c r="E152" i="99"/>
  <c r="E266" i="99" s="1"/>
  <c r="E322" i="99" s="1"/>
  <c r="D256" i="99"/>
  <c r="D312" i="99" s="1"/>
  <c r="C81" i="99"/>
  <c r="C82" i="99" s="1"/>
  <c r="D64" i="99"/>
  <c r="D65" i="99" s="1"/>
  <c r="AP12" i="48"/>
  <c r="AR93" i="48"/>
  <c r="AX249" i="101" l="1"/>
  <c r="AX305" i="101" s="1"/>
  <c r="R362" i="101" s="1"/>
  <c r="AY15" i="101"/>
  <c r="AW148" i="101"/>
  <c r="AX29" i="101"/>
  <c r="E250" i="101"/>
  <c r="E306" i="101" s="1"/>
  <c r="E51" i="101"/>
  <c r="E152" i="101"/>
  <c r="E266" i="101" s="1"/>
  <c r="E322" i="101" s="1"/>
  <c r="E150" i="101"/>
  <c r="E151" i="101"/>
  <c r="BC264" i="101"/>
  <c r="BC320" i="101" s="1"/>
  <c r="BC149" i="101"/>
  <c r="BC73" i="101"/>
  <c r="BC243" i="101" s="1"/>
  <c r="BC299" i="101" s="1"/>
  <c r="BD25" i="101"/>
  <c r="AU263" i="101"/>
  <c r="AU319" i="101" s="1"/>
  <c r="AU147" i="101"/>
  <c r="AU23" i="101" s="1"/>
  <c r="AU50" i="101" s="1"/>
  <c r="AU261" i="101" s="1"/>
  <c r="AW248" i="101"/>
  <c r="AW304" i="101" s="1"/>
  <c r="AW39" i="101"/>
  <c r="AX38" i="101"/>
  <c r="AV262" i="101"/>
  <c r="AV318" i="101" s="1"/>
  <c r="AV146" i="101"/>
  <c r="AV262" i="99"/>
  <c r="AV318" i="99" s="1"/>
  <c r="AV146" i="99"/>
  <c r="AW148" i="99"/>
  <c r="AX29" i="99"/>
  <c r="AW248" i="99"/>
  <c r="AW304" i="99" s="1"/>
  <c r="AW39" i="99"/>
  <c r="AX38" i="99"/>
  <c r="AW249" i="99"/>
  <c r="AW305" i="99" s="1"/>
  <c r="AX15" i="99"/>
  <c r="AU263" i="99"/>
  <c r="AU319" i="99" s="1"/>
  <c r="AU147" i="99"/>
  <c r="AU23" i="99" s="1"/>
  <c r="AU50" i="99" s="1"/>
  <c r="AU261" i="99" s="1"/>
  <c r="E265" i="99"/>
  <c r="E321" i="99" s="1"/>
  <c r="E54" i="99"/>
  <c r="E97" i="99" s="1"/>
  <c r="E267" i="99"/>
  <c r="E323" i="99" s="1"/>
  <c r="E235" i="99"/>
  <c r="E291" i="99" s="1"/>
  <c r="E55" i="99"/>
  <c r="BE264" i="99"/>
  <c r="BE320" i="99" s="1"/>
  <c r="BE149" i="99"/>
  <c r="BE73" i="99"/>
  <c r="BE243" i="99" s="1"/>
  <c r="BE299" i="99" s="1"/>
  <c r="BF25" i="99"/>
  <c r="AQ12" i="48"/>
  <c r="AS93" i="48"/>
  <c r="E267" i="101" l="1"/>
  <c r="E323" i="101" s="1"/>
  <c r="E235" i="101"/>
  <c r="E291" i="101" s="1"/>
  <c r="E55" i="101"/>
  <c r="E260" i="101"/>
  <c r="E316" i="101" s="1"/>
  <c r="AV263" i="101"/>
  <c r="AV319" i="101" s="1"/>
  <c r="AV147" i="101"/>
  <c r="AV23" i="101" s="1"/>
  <c r="AV50" i="101" s="1"/>
  <c r="AV261" i="101" s="1"/>
  <c r="AX148" i="101"/>
  <c r="AY29" i="101"/>
  <c r="AW146" i="101"/>
  <c r="AW262" i="101"/>
  <c r="AW318" i="101" s="1"/>
  <c r="E265" i="101"/>
  <c r="E321" i="101" s="1"/>
  <c r="E54" i="101"/>
  <c r="E97" i="101" s="1"/>
  <c r="AY249" i="101"/>
  <c r="AY305" i="101" s="1"/>
  <c r="AZ15" i="101"/>
  <c r="BD264" i="101"/>
  <c r="BD320" i="101" s="1"/>
  <c r="BD149" i="101"/>
  <c r="BD73" i="101"/>
  <c r="BD243" i="101" s="1"/>
  <c r="BD299" i="101" s="1"/>
  <c r="BE25" i="101"/>
  <c r="AX248" i="101"/>
  <c r="AX304" i="101" s="1"/>
  <c r="R361" i="101" s="1"/>
  <c r="AX39" i="101"/>
  <c r="AY38" i="101"/>
  <c r="AX248" i="99"/>
  <c r="AX304" i="99" s="1"/>
  <c r="R361" i="99" s="1"/>
  <c r="AX39" i="99"/>
  <c r="AY38" i="99"/>
  <c r="AX249" i="99"/>
  <c r="AX305" i="99" s="1"/>
  <c r="R362" i="99" s="1"/>
  <c r="AY15" i="99"/>
  <c r="F99" i="99"/>
  <c r="E98" i="99"/>
  <c r="AX148" i="99"/>
  <c r="AY29" i="99"/>
  <c r="BF264" i="99"/>
  <c r="BF320" i="99" s="1"/>
  <c r="G377" i="99" s="1"/>
  <c r="BF149" i="99"/>
  <c r="BF73" i="99"/>
  <c r="BF243" i="99" s="1"/>
  <c r="BF299" i="99" s="1"/>
  <c r="BG25" i="99"/>
  <c r="AW262" i="99"/>
  <c r="AW318" i="99" s="1"/>
  <c r="AW146" i="99"/>
  <c r="AV263" i="99"/>
  <c r="AV319" i="99" s="1"/>
  <c r="AV147" i="99"/>
  <c r="AV23" i="99" s="1"/>
  <c r="AV50" i="99" s="1"/>
  <c r="AV261" i="99" s="1"/>
  <c r="AR12" i="48"/>
  <c r="AT93" i="48"/>
  <c r="AX262" i="101" l="1"/>
  <c r="AX318" i="101" s="1"/>
  <c r="R375" i="101" s="1"/>
  <c r="AX146" i="101"/>
  <c r="AY148" i="101"/>
  <c r="AZ29" i="101"/>
  <c r="AZ249" i="101"/>
  <c r="AZ305" i="101" s="1"/>
  <c r="BA15" i="101"/>
  <c r="F99" i="101"/>
  <c r="E98" i="101"/>
  <c r="AY248" i="101"/>
  <c r="AY304" i="101" s="1"/>
  <c r="AY39" i="101"/>
  <c r="AZ38" i="101"/>
  <c r="BE264" i="101"/>
  <c r="BE320" i="101" s="1"/>
  <c r="BE149" i="101"/>
  <c r="BE73" i="101"/>
  <c r="BE243" i="101" s="1"/>
  <c r="BE299" i="101" s="1"/>
  <c r="BF25" i="101"/>
  <c r="AW263" i="101"/>
  <c r="AW319" i="101" s="1"/>
  <c r="AW147" i="101"/>
  <c r="AW23" i="101" s="1"/>
  <c r="AW50" i="101" s="1"/>
  <c r="AW261" i="101" s="1"/>
  <c r="AY249" i="99"/>
  <c r="AY305" i="99" s="1"/>
  <c r="AZ15" i="99"/>
  <c r="AX262" i="99"/>
  <c r="AX318" i="99" s="1"/>
  <c r="R375" i="99" s="1"/>
  <c r="AX146" i="99"/>
  <c r="AY248" i="99"/>
  <c r="AY304" i="99" s="1"/>
  <c r="AY39" i="99"/>
  <c r="AZ38" i="99"/>
  <c r="AY148" i="99"/>
  <c r="AZ29" i="99"/>
  <c r="E110" i="99"/>
  <c r="E109" i="99"/>
  <c r="E112" i="99"/>
  <c r="E111" i="99"/>
  <c r="AW263" i="99"/>
  <c r="AW319" i="99" s="1"/>
  <c r="AW147" i="99"/>
  <c r="AW23" i="99" s="1"/>
  <c r="AW50" i="99" s="1"/>
  <c r="AW261" i="99" s="1"/>
  <c r="BG264" i="99"/>
  <c r="BG320" i="99" s="1"/>
  <c r="BG149" i="99"/>
  <c r="BG73" i="99"/>
  <c r="BG243" i="99" s="1"/>
  <c r="BG299" i="99" s="1"/>
  <c r="BH25" i="99"/>
  <c r="F282" i="99"/>
  <c r="F338" i="99" s="1"/>
  <c r="F270" i="99"/>
  <c r="F326" i="99" s="1"/>
  <c r="AS12" i="48"/>
  <c r="AU93" i="48"/>
  <c r="BA249" i="101" l="1"/>
  <c r="BA305" i="101" s="1"/>
  <c r="BB15" i="101"/>
  <c r="AZ248" i="101"/>
  <c r="AZ304" i="101" s="1"/>
  <c r="AZ39" i="101"/>
  <c r="BA38" i="101"/>
  <c r="F282" i="101"/>
  <c r="F338" i="101" s="1"/>
  <c r="F270" i="101"/>
  <c r="F326" i="101" s="1"/>
  <c r="AZ148" i="101"/>
  <c r="BA29" i="101"/>
  <c r="BF264" i="101"/>
  <c r="BF320" i="101" s="1"/>
  <c r="G377" i="101" s="1"/>
  <c r="BF149" i="101"/>
  <c r="BF73" i="101"/>
  <c r="BF243" i="101" s="1"/>
  <c r="BF299" i="101" s="1"/>
  <c r="BG25" i="101"/>
  <c r="AY262" i="101"/>
  <c r="AY318" i="101" s="1"/>
  <c r="AY146" i="101"/>
  <c r="AX263" i="101"/>
  <c r="AX319" i="101" s="1"/>
  <c r="R376" i="101" s="1"/>
  <c r="AX147" i="101"/>
  <c r="AX23" i="101" s="1"/>
  <c r="AX50" i="101" s="1"/>
  <c r="AX261" i="101" s="1"/>
  <c r="E110" i="101"/>
  <c r="E109" i="101"/>
  <c r="E112" i="101"/>
  <c r="E111" i="101"/>
  <c r="AZ248" i="99"/>
  <c r="AZ304" i="99" s="1"/>
  <c r="AZ39" i="99"/>
  <c r="BA38" i="99"/>
  <c r="AX263" i="99"/>
  <c r="AX319" i="99" s="1"/>
  <c r="R376" i="99" s="1"/>
  <c r="AX147" i="99"/>
  <c r="AX23" i="99" s="1"/>
  <c r="AX50" i="99" s="1"/>
  <c r="AX261" i="99" s="1"/>
  <c r="E274" i="99"/>
  <c r="E330" i="99" s="1"/>
  <c r="AZ249" i="99"/>
  <c r="AZ305" i="99" s="1"/>
  <c r="BA15" i="99"/>
  <c r="AY262" i="99"/>
  <c r="AY318" i="99" s="1"/>
  <c r="AY146" i="99"/>
  <c r="E275" i="99"/>
  <c r="E331" i="99" s="1"/>
  <c r="BH264" i="99"/>
  <c r="BH320" i="99" s="1"/>
  <c r="BH149" i="99"/>
  <c r="BH73" i="99"/>
  <c r="BH243" i="99" s="1"/>
  <c r="BH299" i="99" s="1"/>
  <c r="BI25" i="99"/>
  <c r="E276" i="99"/>
  <c r="E332" i="99" s="1"/>
  <c r="AZ148" i="99"/>
  <c r="BA29" i="99"/>
  <c r="E273" i="99"/>
  <c r="E329" i="99" s="1"/>
  <c r="E114" i="99"/>
  <c r="AT12" i="48"/>
  <c r="AV93" i="48"/>
  <c r="AZ262" i="101" l="1"/>
  <c r="AZ318" i="101" s="1"/>
  <c r="AZ146" i="101"/>
  <c r="BA248" i="101"/>
  <c r="BA304" i="101" s="1"/>
  <c r="BA39" i="101"/>
  <c r="BB38" i="101"/>
  <c r="E274" i="101"/>
  <c r="E330" i="101" s="1"/>
  <c r="AY263" i="101"/>
  <c r="AY319" i="101" s="1"/>
  <c r="AY147" i="101"/>
  <c r="AY23" i="101" s="1"/>
  <c r="AY50" i="101" s="1"/>
  <c r="AY261" i="101" s="1"/>
  <c r="BG264" i="101"/>
  <c r="BG320" i="101" s="1"/>
  <c r="BG149" i="101"/>
  <c r="BG73" i="101"/>
  <c r="BG243" i="101" s="1"/>
  <c r="BG299" i="101" s="1"/>
  <c r="BH25" i="101"/>
  <c r="BB249" i="101"/>
  <c r="BB305" i="101" s="1"/>
  <c r="BC15" i="101"/>
  <c r="E275" i="101"/>
  <c r="E331" i="101" s="1"/>
  <c r="E276" i="101"/>
  <c r="E332" i="101" s="1"/>
  <c r="E273" i="101"/>
  <c r="E329" i="101" s="1"/>
  <c r="E114" i="101"/>
  <c r="BA148" i="101"/>
  <c r="BB29" i="101"/>
  <c r="BI264" i="99"/>
  <c r="BI320" i="99" s="1"/>
  <c r="BI149" i="99"/>
  <c r="BI73" i="99"/>
  <c r="BI243" i="99" s="1"/>
  <c r="BI299" i="99" s="1"/>
  <c r="BJ25" i="99"/>
  <c r="BA148" i="99"/>
  <c r="BB29" i="99"/>
  <c r="AZ262" i="99"/>
  <c r="AZ318" i="99" s="1"/>
  <c r="AZ146" i="99"/>
  <c r="E237" i="99"/>
  <c r="E293" i="99" s="1"/>
  <c r="E116" i="99"/>
  <c r="E119" i="99"/>
  <c r="BA248" i="99"/>
  <c r="BA304" i="99" s="1"/>
  <c r="BB38" i="99"/>
  <c r="BA39" i="99"/>
  <c r="AY263" i="99"/>
  <c r="AY319" i="99" s="1"/>
  <c r="AY147" i="99"/>
  <c r="AY23" i="99" s="1"/>
  <c r="AY50" i="99" s="1"/>
  <c r="AY261" i="99" s="1"/>
  <c r="BA249" i="99"/>
  <c r="BA305" i="99" s="1"/>
  <c r="BB15" i="99"/>
  <c r="AU12" i="48"/>
  <c r="AW93" i="48"/>
  <c r="BB248" i="101" l="1"/>
  <c r="BB304" i="101" s="1"/>
  <c r="BB39" i="101"/>
  <c r="BC38" i="101"/>
  <c r="BB148" i="101"/>
  <c r="BC29" i="101"/>
  <c r="BC249" i="101"/>
  <c r="BC305" i="101" s="1"/>
  <c r="BD15" i="101"/>
  <c r="BA262" i="101"/>
  <c r="BA318" i="101" s="1"/>
  <c r="BA146" i="101"/>
  <c r="E237" i="101"/>
  <c r="E293" i="101" s="1"/>
  <c r="E116" i="101"/>
  <c r="E119" i="101"/>
  <c r="BH264" i="101"/>
  <c r="BH320" i="101" s="1"/>
  <c r="BH149" i="101"/>
  <c r="BH73" i="101"/>
  <c r="BH243" i="101" s="1"/>
  <c r="BH299" i="101" s="1"/>
  <c r="BI25" i="101"/>
  <c r="AZ263" i="101"/>
  <c r="AZ319" i="101" s="1"/>
  <c r="AZ147" i="101"/>
  <c r="AZ23" i="101" s="1"/>
  <c r="AZ50" i="101" s="1"/>
  <c r="AZ261" i="101" s="1"/>
  <c r="BB148" i="99"/>
  <c r="BC29" i="99"/>
  <c r="BA262" i="99"/>
  <c r="BA318" i="99" s="1"/>
  <c r="BA146" i="99"/>
  <c r="AZ263" i="99"/>
  <c r="AZ319" i="99" s="1"/>
  <c r="AZ147" i="99"/>
  <c r="AZ23" i="99" s="1"/>
  <c r="AZ50" i="99" s="1"/>
  <c r="AZ261" i="99" s="1"/>
  <c r="BJ264" i="99"/>
  <c r="BJ320" i="99" s="1"/>
  <c r="BJ149" i="99"/>
  <c r="BJ73" i="99"/>
  <c r="BJ243" i="99" s="1"/>
  <c r="BJ299" i="99" s="1"/>
  <c r="BK25" i="99"/>
  <c r="E281" i="99"/>
  <c r="E337" i="99" s="1"/>
  <c r="BB248" i="99"/>
  <c r="BB304" i="99" s="1"/>
  <c r="BB39" i="99"/>
  <c r="BC38" i="99"/>
  <c r="E236" i="99"/>
  <c r="E292" i="99" s="1"/>
  <c r="E130" i="99"/>
  <c r="E42" i="99"/>
  <c r="BB249" i="99"/>
  <c r="BB305" i="99" s="1"/>
  <c r="BC15" i="99"/>
  <c r="AV12" i="48"/>
  <c r="AX93" i="48"/>
  <c r="BB262" i="101" l="1"/>
  <c r="BB318" i="101" s="1"/>
  <c r="BB146" i="101"/>
  <c r="BI264" i="101"/>
  <c r="BI320" i="101" s="1"/>
  <c r="BI149" i="101"/>
  <c r="BJ25" i="101"/>
  <c r="BI73" i="101"/>
  <c r="BI243" i="101" s="1"/>
  <c r="BI299" i="101" s="1"/>
  <c r="BC248" i="101"/>
  <c r="BC304" i="101" s="1"/>
  <c r="BD38" i="101"/>
  <c r="BC39" i="101"/>
  <c r="E236" i="101"/>
  <c r="E292" i="101" s="1"/>
  <c r="E130" i="101"/>
  <c r="E42" i="101"/>
  <c r="BA263" i="101"/>
  <c r="BA319" i="101" s="1"/>
  <c r="BA147" i="101"/>
  <c r="BA23" i="101" s="1"/>
  <c r="BA50" i="101" s="1"/>
  <c r="BA261" i="101" s="1"/>
  <c r="BD249" i="101"/>
  <c r="BD305" i="101" s="1"/>
  <c r="BE15" i="101"/>
  <c r="BC148" i="101"/>
  <c r="BD29" i="101"/>
  <c r="E281" i="101"/>
  <c r="E337" i="101" s="1"/>
  <c r="BC249" i="99"/>
  <c r="BC305" i="99" s="1"/>
  <c r="BD15" i="99"/>
  <c r="E241" i="99"/>
  <c r="E297" i="99" s="1"/>
  <c r="E128" i="99"/>
  <c r="BA263" i="99"/>
  <c r="BA319" i="99" s="1"/>
  <c r="BA147" i="99"/>
  <c r="BA23" i="99" s="1"/>
  <c r="BA50" i="99" s="1"/>
  <c r="BA261" i="99" s="1"/>
  <c r="BC148" i="99"/>
  <c r="BD29" i="99"/>
  <c r="BK264" i="99"/>
  <c r="BK320" i="99" s="1"/>
  <c r="BK149" i="99"/>
  <c r="BK73" i="99"/>
  <c r="BK243" i="99" s="1"/>
  <c r="BK299" i="99" s="1"/>
  <c r="BL25" i="99"/>
  <c r="BC248" i="99"/>
  <c r="BC304" i="99" s="1"/>
  <c r="BD38" i="99"/>
  <c r="BC39" i="99"/>
  <c r="BB262" i="99"/>
  <c r="BB318" i="99" s="1"/>
  <c r="BB146" i="99"/>
  <c r="AW12" i="48"/>
  <c r="AY93" i="48"/>
  <c r="BD248" i="101" l="1"/>
  <c r="BD304" i="101" s="1"/>
  <c r="BE38" i="101"/>
  <c r="BD39" i="101"/>
  <c r="BC262" i="101"/>
  <c r="BC318" i="101" s="1"/>
  <c r="BC146" i="101"/>
  <c r="BJ264" i="101"/>
  <c r="BJ320" i="101" s="1"/>
  <c r="BJ149" i="101"/>
  <c r="BK25" i="101"/>
  <c r="BJ73" i="101"/>
  <c r="BJ243" i="101" s="1"/>
  <c r="BJ299" i="101" s="1"/>
  <c r="BE249" i="101"/>
  <c r="BE305" i="101" s="1"/>
  <c r="BF15" i="101"/>
  <c r="BB263" i="101"/>
  <c r="BB319" i="101" s="1"/>
  <c r="BB147" i="101"/>
  <c r="BB23" i="101" s="1"/>
  <c r="BB50" i="101" s="1"/>
  <c r="BB261" i="101" s="1"/>
  <c r="BD148" i="101"/>
  <c r="BE29" i="101"/>
  <c r="E241" i="101"/>
  <c r="E297" i="101" s="1"/>
  <c r="E128" i="101"/>
  <c r="E239" i="99"/>
  <c r="E295" i="99" s="1"/>
  <c r="E136" i="99"/>
  <c r="E137" i="99"/>
  <c r="BD248" i="99"/>
  <c r="BD304" i="99" s="1"/>
  <c r="BE38" i="99"/>
  <c r="BD39" i="99"/>
  <c r="BD249" i="99"/>
  <c r="BD305" i="99" s="1"/>
  <c r="BE15" i="99"/>
  <c r="BC262" i="99"/>
  <c r="BC318" i="99" s="1"/>
  <c r="BC146" i="99"/>
  <c r="BD148" i="99"/>
  <c r="BE29" i="99"/>
  <c r="BB263" i="99"/>
  <c r="BB319" i="99" s="1"/>
  <c r="BB147" i="99"/>
  <c r="BB23" i="99" s="1"/>
  <c r="BB50" i="99" s="1"/>
  <c r="BB261" i="99" s="1"/>
  <c r="BL264" i="99"/>
  <c r="BL320" i="99" s="1"/>
  <c r="BL149" i="99"/>
  <c r="BL73" i="99"/>
  <c r="BL243" i="99" s="1"/>
  <c r="BL299" i="99" s="1"/>
  <c r="BM25" i="99"/>
  <c r="AX12" i="48"/>
  <c r="AZ93" i="48"/>
  <c r="BK264" i="101" l="1"/>
  <c r="BK320" i="101" s="1"/>
  <c r="BK149" i="101"/>
  <c r="BK73" i="101"/>
  <c r="BK243" i="101" s="1"/>
  <c r="BK299" i="101" s="1"/>
  <c r="BL25" i="101"/>
  <c r="BD262" i="101"/>
  <c r="BD318" i="101" s="1"/>
  <c r="BD146" i="101"/>
  <c r="BC263" i="101"/>
  <c r="BC319" i="101" s="1"/>
  <c r="BC147" i="101"/>
  <c r="BC23" i="101" s="1"/>
  <c r="BC50" i="101" s="1"/>
  <c r="BC261" i="101" s="1"/>
  <c r="BE248" i="101"/>
  <c r="BE304" i="101" s="1"/>
  <c r="BF38" i="101"/>
  <c r="BE39" i="101"/>
  <c r="BE148" i="101"/>
  <c r="BF29" i="101"/>
  <c r="BF249" i="101"/>
  <c r="BF305" i="101" s="1"/>
  <c r="G362" i="101" s="1"/>
  <c r="BG15" i="101"/>
  <c r="E239" i="101"/>
  <c r="E295" i="101" s="1"/>
  <c r="E137" i="101"/>
  <c r="E136" i="101"/>
  <c r="BE248" i="99"/>
  <c r="BE304" i="99" s="1"/>
  <c r="BF38" i="99"/>
  <c r="BE39" i="99"/>
  <c r="BE148" i="99"/>
  <c r="BF29" i="99"/>
  <c r="BE249" i="99"/>
  <c r="BE305" i="99" s="1"/>
  <c r="BF15" i="99"/>
  <c r="E278" i="99"/>
  <c r="E334" i="99" s="1"/>
  <c r="BM264" i="99"/>
  <c r="BM320" i="99" s="1"/>
  <c r="BM149" i="99"/>
  <c r="BM73" i="99"/>
  <c r="BM243" i="99" s="1"/>
  <c r="BM299" i="99" s="1"/>
  <c r="BN25" i="99"/>
  <c r="E277" i="99"/>
  <c r="E333" i="99" s="1"/>
  <c r="E138" i="99"/>
  <c r="BD262" i="99"/>
  <c r="BD318" i="99" s="1"/>
  <c r="BD146" i="99"/>
  <c r="BC263" i="99"/>
  <c r="BC319" i="99" s="1"/>
  <c r="BC147" i="99"/>
  <c r="BC23" i="99" s="1"/>
  <c r="BC50" i="99" s="1"/>
  <c r="BC261" i="99" s="1"/>
  <c r="AY12" i="48"/>
  <c r="BA93" i="48"/>
  <c r="BG249" i="101" l="1"/>
  <c r="BG305" i="101" s="1"/>
  <c r="BH15" i="101"/>
  <c r="BD263" i="101"/>
  <c r="BD319" i="101" s="1"/>
  <c r="BD147" i="101"/>
  <c r="BD23" i="101" s="1"/>
  <c r="BD50" i="101" s="1"/>
  <c r="BD261" i="101" s="1"/>
  <c r="E278" i="101"/>
  <c r="E334" i="101" s="1"/>
  <c r="E277" i="101"/>
  <c r="E333" i="101" s="1"/>
  <c r="E138" i="101"/>
  <c r="BL264" i="101"/>
  <c r="BL320" i="101" s="1"/>
  <c r="BL149" i="101"/>
  <c r="BM25" i="101"/>
  <c r="BL73" i="101"/>
  <c r="BL243" i="101" s="1"/>
  <c r="BL299" i="101" s="1"/>
  <c r="BF148" i="101"/>
  <c r="BG29" i="101"/>
  <c r="BE262" i="101"/>
  <c r="BE318" i="101" s="1"/>
  <c r="BE146" i="101"/>
  <c r="BF248" i="101"/>
  <c r="BF304" i="101" s="1"/>
  <c r="G361" i="101" s="1"/>
  <c r="BG38" i="101"/>
  <c r="BF39" i="101"/>
  <c r="BF249" i="99"/>
  <c r="BF305" i="99" s="1"/>
  <c r="G362" i="99" s="1"/>
  <c r="BG15" i="99"/>
  <c r="BE262" i="99"/>
  <c r="BE318" i="99" s="1"/>
  <c r="BE146" i="99"/>
  <c r="BF148" i="99"/>
  <c r="BG29" i="99"/>
  <c r="BN264" i="99"/>
  <c r="BN320" i="99" s="1"/>
  <c r="BN149" i="99"/>
  <c r="BN73" i="99"/>
  <c r="BN243" i="99" s="1"/>
  <c r="BN299" i="99" s="1"/>
  <c r="BO25" i="99"/>
  <c r="BD263" i="99"/>
  <c r="BD319" i="99" s="1"/>
  <c r="BD147" i="99"/>
  <c r="BD23" i="99" s="1"/>
  <c r="BD50" i="99" s="1"/>
  <c r="BD261" i="99" s="1"/>
  <c r="E238" i="99"/>
  <c r="E294" i="99" s="1"/>
  <c r="E43" i="99"/>
  <c r="E47" i="99" s="1"/>
  <c r="F122" i="99"/>
  <c r="BF248" i="99"/>
  <c r="BF304" i="99" s="1"/>
  <c r="G361" i="99" s="1"/>
  <c r="BF39" i="99"/>
  <c r="BG38" i="99"/>
  <c r="AZ12" i="48"/>
  <c r="BB93" i="48"/>
  <c r="BG148" i="101" l="1"/>
  <c r="BH29" i="101"/>
  <c r="E238" i="101"/>
  <c r="E294" i="101" s="1"/>
  <c r="E43" i="101"/>
  <c r="F122" i="101"/>
  <c r="BF262" i="101"/>
  <c r="BF318" i="101" s="1"/>
  <c r="G375" i="101" s="1"/>
  <c r="BF146" i="101"/>
  <c r="BM264" i="101"/>
  <c r="BM320" i="101" s="1"/>
  <c r="BM149" i="101"/>
  <c r="BM73" i="101"/>
  <c r="BM243" i="101" s="1"/>
  <c r="BM299" i="101" s="1"/>
  <c r="BN25" i="101"/>
  <c r="BH249" i="101"/>
  <c r="BH305" i="101" s="1"/>
  <c r="BI15" i="101"/>
  <c r="BE263" i="101"/>
  <c r="BE319" i="101" s="1"/>
  <c r="BE147" i="101"/>
  <c r="BE23" i="101" s="1"/>
  <c r="BE50" i="101" s="1"/>
  <c r="BE261" i="101" s="1"/>
  <c r="BG248" i="101"/>
  <c r="BG304" i="101" s="1"/>
  <c r="BH38" i="101"/>
  <c r="BG39" i="101"/>
  <c r="BG148" i="99"/>
  <c r="BH29" i="99"/>
  <c r="BF262" i="99"/>
  <c r="BF318" i="99" s="1"/>
  <c r="G375" i="99" s="1"/>
  <c r="BF146" i="99"/>
  <c r="E258" i="99"/>
  <c r="E314" i="99" s="1"/>
  <c r="E48" i="99"/>
  <c r="BG249" i="99"/>
  <c r="BG305" i="99" s="1"/>
  <c r="BH15" i="99"/>
  <c r="BE263" i="99"/>
  <c r="BE319" i="99" s="1"/>
  <c r="BE147" i="99"/>
  <c r="BE23" i="99" s="1"/>
  <c r="BE50" i="99" s="1"/>
  <c r="BE261" i="99" s="1"/>
  <c r="BG248" i="99"/>
  <c r="BG304" i="99" s="1"/>
  <c r="BH38" i="99"/>
  <c r="BG39" i="99"/>
  <c r="F280" i="99"/>
  <c r="F336" i="99" s="1"/>
  <c r="F124" i="99"/>
  <c r="BO264" i="99"/>
  <c r="BO320" i="99" s="1"/>
  <c r="BO149" i="99"/>
  <c r="BO73" i="99"/>
  <c r="BO243" i="99" s="1"/>
  <c r="BO299" i="99" s="1"/>
  <c r="BP25" i="99"/>
  <c r="BA12" i="48"/>
  <c r="BC93" i="48"/>
  <c r="E47" i="101" l="1"/>
  <c r="BF263" i="101"/>
  <c r="BF319" i="101" s="1"/>
  <c r="G376" i="101" s="1"/>
  <c r="BF147" i="101"/>
  <c r="BF23" i="101" s="1"/>
  <c r="BF50" i="101" s="1"/>
  <c r="BF261" i="101" s="1"/>
  <c r="F280" i="101"/>
  <c r="F336" i="101" s="1"/>
  <c r="F124" i="101"/>
  <c r="E258" i="101"/>
  <c r="E314" i="101" s="1"/>
  <c r="E48" i="101"/>
  <c r="BN264" i="101"/>
  <c r="BN320" i="101" s="1"/>
  <c r="BN149" i="101"/>
  <c r="BN73" i="101"/>
  <c r="BN243" i="101" s="1"/>
  <c r="BN299" i="101" s="1"/>
  <c r="BO25" i="101"/>
  <c r="BI249" i="101"/>
  <c r="BI305" i="101" s="1"/>
  <c r="BJ15" i="101"/>
  <c r="BH248" i="101"/>
  <c r="BH304" i="101" s="1"/>
  <c r="BH39" i="101"/>
  <c r="BI38" i="101"/>
  <c r="BH148" i="101"/>
  <c r="BI29" i="101"/>
  <c r="BG262" i="101"/>
  <c r="BG318" i="101" s="1"/>
  <c r="BG146" i="101"/>
  <c r="E259" i="99"/>
  <c r="E315" i="99" s="1"/>
  <c r="E49" i="99"/>
  <c r="BH249" i="99"/>
  <c r="BH305" i="99" s="1"/>
  <c r="BI15" i="99"/>
  <c r="BF263" i="99"/>
  <c r="BF319" i="99" s="1"/>
  <c r="G376" i="99" s="1"/>
  <c r="BF147" i="99"/>
  <c r="BF23" i="99" s="1"/>
  <c r="BF50" i="99" s="1"/>
  <c r="BF261" i="99" s="1"/>
  <c r="F279" i="99"/>
  <c r="F335" i="99" s="1"/>
  <c r="BH248" i="99"/>
  <c r="BH304" i="99" s="1"/>
  <c r="BH39" i="99"/>
  <c r="BI38" i="99"/>
  <c r="BP264" i="99"/>
  <c r="BP320" i="99" s="1"/>
  <c r="BP149" i="99"/>
  <c r="BP73" i="99"/>
  <c r="BP243" i="99" s="1"/>
  <c r="BP299" i="99" s="1"/>
  <c r="BQ25" i="99"/>
  <c r="BH148" i="99"/>
  <c r="BI29" i="99"/>
  <c r="BG262" i="99"/>
  <c r="BG318" i="99" s="1"/>
  <c r="BG146" i="99"/>
  <c r="BB12" i="48"/>
  <c r="BD93" i="48"/>
  <c r="E259" i="101" l="1"/>
  <c r="E315" i="101" s="1"/>
  <c r="E49" i="101"/>
  <c r="F279" i="101"/>
  <c r="F335" i="101" s="1"/>
  <c r="BJ249" i="101"/>
  <c r="BJ305" i="101" s="1"/>
  <c r="BK15" i="101"/>
  <c r="BH262" i="101"/>
  <c r="BH318" i="101" s="1"/>
  <c r="BH146" i="101"/>
  <c r="BG263" i="101"/>
  <c r="BG319" i="101" s="1"/>
  <c r="BG147" i="101"/>
  <c r="BG23" i="101" s="1"/>
  <c r="BG50" i="101" s="1"/>
  <c r="BG261" i="101" s="1"/>
  <c r="BI248" i="101"/>
  <c r="BI304" i="101" s="1"/>
  <c r="BI39" i="101"/>
  <c r="BJ38" i="101"/>
  <c r="BI148" i="101"/>
  <c r="BJ29" i="101"/>
  <c r="BO264" i="101"/>
  <c r="BO320" i="101" s="1"/>
  <c r="BO149" i="101"/>
  <c r="BO73" i="101"/>
  <c r="BO243" i="101" s="1"/>
  <c r="BO299" i="101" s="1"/>
  <c r="BP25" i="101"/>
  <c r="BI249" i="99"/>
  <c r="BI305" i="99" s="1"/>
  <c r="BJ15" i="99"/>
  <c r="BI248" i="99"/>
  <c r="BI304" i="99" s="1"/>
  <c r="BI39" i="99"/>
  <c r="BJ38" i="99"/>
  <c r="BI148" i="99"/>
  <c r="BJ29" i="99"/>
  <c r="BH262" i="99"/>
  <c r="BH318" i="99" s="1"/>
  <c r="BH146" i="99"/>
  <c r="E255" i="99"/>
  <c r="E311" i="99" s="1"/>
  <c r="E52" i="99"/>
  <c r="BG263" i="99"/>
  <c r="BG319" i="99" s="1"/>
  <c r="BG147" i="99"/>
  <c r="BG23" i="99" s="1"/>
  <c r="BG50" i="99" s="1"/>
  <c r="BG261" i="99" s="1"/>
  <c r="BQ264" i="99"/>
  <c r="BQ320" i="99" s="1"/>
  <c r="BQ149" i="99"/>
  <c r="BQ73" i="99"/>
  <c r="BQ243" i="99" s="1"/>
  <c r="BQ299" i="99" s="1"/>
  <c r="BR25" i="99"/>
  <c r="BC12" i="48"/>
  <c r="BE93" i="48"/>
  <c r="BH263" i="101" l="1"/>
  <c r="BH319" i="101" s="1"/>
  <c r="BH147" i="101"/>
  <c r="BH23" i="101" s="1"/>
  <c r="BH50" i="101" s="1"/>
  <c r="BH261" i="101" s="1"/>
  <c r="BP264" i="101"/>
  <c r="BP320" i="101" s="1"/>
  <c r="BP149" i="101"/>
  <c r="BP73" i="101"/>
  <c r="BP243" i="101" s="1"/>
  <c r="BP299" i="101" s="1"/>
  <c r="BQ25" i="101"/>
  <c r="E255" i="101"/>
  <c r="E311" i="101" s="1"/>
  <c r="E52" i="101"/>
  <c r="BJ148" i="101"/>
  <c r="BK29" i="101"/>
  <c r="BJ248" i="101"/>
  <c r="BJ304" i="101" s="1"/>
  <c r="BJ39" i="101"/>
  <c r="BK38" i="101"/>
  <c r="BK249" i="101"/>
  <c r="BK305" i="101" s="1"/>
  <c r="BL15" i="101"/>
  <c r="BI262" i="101"/>
  <c r="BI318" i="101" s="1"/>
  <c r="BI146" i="101"/>
  <c r="BJ148" i="99"/>
  <c r="BK29" i="99"/>
  <c r="BJ248" i="99"/>
  <c r="BJ304" i="99" s="1"/>
  <c r="BJ39" i="99"/>
  <c r="BK38" i="99"/>
  <c r="BR264" i="99"/>
  <c r="BR320" i="99" s="1"/>
  <c r="BR149" i="99"/>
  <c r="BR73" i="99"/>
  <c r="BR243" i="99" s="1"/>
  <c r="BR299" i="99" s="1"/>
  <c r="BS25" i="99"/>
  <c r="BI262" i="99"/>
  <c r="BI318" i="99" s="1"/>
  <c r="BI146" i="99"/>
  <c r="E246" i="99"/>
  <c r="E302" i="99" s="1"/>
  <c r="E57" i="99"/>
  <c r="BH263" i="99"/>
  <c r="BH319" i="99" s="1"/>
  <c r="BH147" i="99"/>
  <c r="BH23" i="99" s="1"/>
  <c r="BH50" i="99" s="1"/>
  <c r="BH261" i="99" s="1"/>
  <c r="BJ249" i="99"/>
  <c r="BJ305" i="99" s="1"/>
  <c r="BK15" i="99"/>
  <c r="BD12" i="48"/>
  <c r="BF93" i="48"/>
  <c r="BQ264" i="101" l="1"/>
  <c r="BQ320" i="101" s="1"/>
  <c r="BQ73" i="101"/>
  <c r="BQ243" i="101" s="1"/>
  <c r="BQ299" i="101" s="1"/>
  <c r="BQ149" i="101"/>
  <c r="BR25" i="101"/>
  <c r="BK248" i="101"/>
  <c r="BK304" i="101" s="1"/>
  <c r="BK39" i="101"/>
  <c r="BL38" i="101"/>
  <c r="BI263" i="101"/>
  <c r="BI319" i="101" s="1"/>
  <c r="BI147" i="101"/>
  <c r="BI23" i="101" s="1"/>
  <c r="BI50" i="101" s="1"/>
  <c r="BI261" i="101" s="1"/>
  <c r="BJ262" i="101"/>
  <c r="BJ318" i="101" s="1"/>
  <c r="BJ146" i="101"/>
  <c r="BL249" i="101"/>
  <c r="BL305" i="101" s="1"/>
  <c r="BM15" i="101"/>
  <c r="BK148" i="101"/>
  <c r="BL29" i="101"/>
  <c r="E246" i="101"/>
  <c r="E302" i="101" s="1"/>
  <c r="E57" i="101"/>
  <c r="E60" i="101" s="1"/>
  <c r="BI263" i="99"/>
  <c r="BI319" i="99" s="1"/>
  <c r="BI147" i="99"/>
  <c r="BI23" i="99" s="1"/>
  <c r="BI50" i="99" s="1"/>
  <c r="BI261" i="99" s="1"/>
  <c r="BK249" i="99"/>
  <c r="BK305" i="99" s="1"/>
  <c r="BL15" i="99"/>
  <c r="BK248" i="99"/>
  <c r="BK304" i="99" s="1"/>
  <c r="BK39" i="99"/>
  <c r="BL38" i="99"/>
  <c r="E254" i="99"/>
  <c r="E310" i="99" s="1"/>
  <c r="F58" i="99"/>
  <c r="E60" i="99"/>
  <c r="BK148" i="99"/>
  <c r="BL29" i="99"/>
  <c r="BS264" i="99"/>
  <c r="BS320" i="99" s="1"/>
  <c r="BS149" i="99"/>
  <c r="BS73" i="99"/>
  <c r="BS243" i="99" s="1"/>
  <c r="BS299" i="99" s="1"/>
  <c r="BT25" i="99"/>
  <c r="BJ262" i="99"/>
  <c r="BJ318" i="99" s="1"/>
  <c r="BJ146" i="99"/>
  <c r="BE12" i="48"/>
  <c r="BG93" i="48"/>
  <c r="BK262" i="101" l="1"/>
  <c r="BK318" i="101" s="1"/>
  <c r="BK146" i="101"/>
  <c r="BJ263" i="101"/>
  <c r="BJ319" i="101" s="1"/>
  <c r="BJ147" i="101"/>
  <c r="BJ23" i="101" s="1"/>
  <c r="BJ50" i="101" s="1"/>
  <c r="BJ261" i="101" s="1"/>
  <c r="E257" i="101"/>
  <c r="E313" i="101" s="1"/>
  <c r="E62" i="101"/>
  <c r="E63" i="101"/>
  <c r="BM249" i="101"/>
  <c r="BM305" i="101" s="1"/>
  <c r="BN15" i="101"/>
  <c r="BR264" i="101"/>
  <c r="BR320" i="101" s="1"/>
  <c r="BR149" i="101"/>
  <c r="BR73" i="101"/>
  <c r="BR243" i="101" s="1"/>
  <c r="BR299" i="101" s="1"/>
  <c r="BS25" i="101"/>
  <c r="BL148" i="101"/>
  <c r="BM29" i="101"/>
  <c r="E254" i="101"/>
  <c r="E310" i="101" s="1"/>
  <c r="F58" i="101"/>
  <c r="BL248" i="101"/>
  <c r="BL304" i="101" s="1"/>
  <c r="BL39" i="101"/>
  <c r="BM38" i="101"/>
  <c r="BL249" i="99"/>
  <c r="BL305" i="99" s="1"/>
  <c r="BM15" i="99"/>
  <c r="BT264" i="99"/>
  <c r="BT320" i="99" s="1"/>
  <c r="BT149" i="99"/>
  <c r="BT73" i="99"/>
  <c r="BT243" i="99" s="1"/>
  <c r="BT299" i="99" s="1"/>
  <c r="BU25" i="99"/>
  <c r="BL148" i="99"/>
  <c r="BM29" i="99"/>
  <c r="BK262" i="99"/>
  <c r="BK318" i="99" s="1"/>
  <c r="BK146" i="99"/>
  <c r="BL248" i="99"/>
  <c r="BL304" i="99" s="1"/>
  <c r="BL39" i="99"/>
  <c r="BM38" i="99"/>
  <c r="BJ263" i="99"/>
  <c r="BJ319" i="99" s="1"/>
  <c r="BJ147" i="99"/>
  <c r="BJ23" i="99" s="1"/>
  <c r="BJ50" i="99" s="1"/>
  <c r="BJ261" i="99" s="1"/>
  <c r="E257" i="99"/>
  <c r="E313" i="99" s="1"/>
  <c r="E62" i="99"/>
  <c r="E63" i="99"/>
  <c r="F252" i="99"/>
  <c r="F308" i="99" s="1"/>
  <c r="F61" i="99"/>
  <c r="F46" i="99"/>
  <c r="BF12" i="48"/>
  <c r="BH93" i="48"/>
  <c r="BM248" i="101" l="1"/>
  <c r="BM304" i="101" s="1"/>
  <c r="BM39" i="101"/>
  <c r="BN38" i="101"/>
  <c r="BM148" i="101"/>
  <c r="BN29" i="101"/>
  <c r="BL262" i="101"/>
  <c r="BL318" i="101" s="1"/>
  <c r="BL146" i="101"/>
  <c r="BK263" i="101"/>
  <c r="BK319" i="101" s="1"/>
  <c r="BK147" i="101"/>
  <c r="BK23" i="101" s="1"/>
  <c r="BK50" i="101" s="1"/>
  <c r="BK261" i="101" s="1"/>
  <c r="BS264" i="101"/>
  <c r="BS320" i="101" s="1"/>
  <c r="BS149" i="101"/>
  <c r="BS73" i="101"/>
  <c r="BS243" i="101" s="1"/>
  <c r="BS299" i="101" s="1"/>
  <c r="BT25" i="101"/>
  <c r="BN249" i="101"/>
  <c r="BN305" i="101" s="1"/>
  <c r="BO15" i="101"/>
  <c r="F252" i="101"/>
  <c r="F308" i="101" s="1"/>
  <c r="F61" i="101"/>
  <c r="F46" i="101"/>
  <c r="E256" i="101"/>
  <c r="E312" i="101" s="1"/>
  <c r="E64" i="101"/>
  <c r="E65" i="101" s="1"/>
  <c r="D81" i="101"/>
  <c r="D82" i="101" s="1"/>
  <c r="D83" i="101" s="1"/>
  <c r="BL262" i="99"/>
  <c r="BL318" i="99" s="1"/>
  <c r="BL146" i="99"/>
  <c r="BU264" i="99"/>
  <c r="BU320" i="99" s="1"/>
  <c r="BU149" i="99"/>
  <c r="BU73" i="99"/>
  <c r="BU243" i="99" s="1"/>
  <c r="BU299" i="99" s="1"/>
  <c r="BV25" i="99"/>
  <c r="BM248" i="99"/>
  <c r="BM304" i="99" s="1"/>
  <c r="BN38" i="99"/>
  <c r="BM39" i="99"/>
  <c r="BM249" i="99"/>
  <c r="BM305" i="99" s="1"/>
  <c r="BN15" i="99"/>
  <c r="BM148" i="99"/>
  <c r="BN29" i="99"/>
  <c r="F250" i="99"/>
  <c r="F306" i="99" s="1"/>
  <c r="F51" i="99"/>
  <c r="F260" i="99" s="1"/>
  <c r="F316" i="99" s="1"/>
  <c r="F150" i="99"/>
  <c r="F152" i="99"/>
  <c r="F266" i="99" s="1"/>
  <c r="F322" i="99" s="1"/>
  <c r="F151" i="99"/>
  <c r="E256" i="99"/>
  <c r="E312" i="99" s="1"/>
  <c r="E64" i="99"/>
  <c r="E65" i="99" s="1"/>
  <c r="D81" i="99"/>
  <c r="D82" i="99" s="1"/>
  <c r="D83" i="99" s="1"/>
  <c r="BK263" i="99"/>
  <c r="BK319" i="99" s="1"/>
  <c r="BK147" i="99"/>
  <c r="BK23" i="99" s="1"/>
  <c r="BK50" i="99" s="1"/>
  <c r="BK261" i="99" s="1"/>
  <c r="BG12" i="48"/>
  <c r="BI93" i="48"/>
  <c r="BN148" i="101" l="1"/>
  <c r="BO29" i="101"/>
  <c r="BO249" i="101"/>
  <c r="BO305" i="101" s="1"/>
  <c r="BP15" i="101"/>
  <c r="BM262" i="101"/>
  <c r="BM318" i="101" s="1"/>
  <c r="BM146" i="101"/>
  <c r="BN248" i="101"/>
  <c r="BN304" i="101" s="1"/>
  <c r="BN39" i="101"/>
  <c r="BO38" i="101"/>
  <c r="BT264" i="101"/>
  <c r="BT320" i="101" s="1"/>
  <c r="BT149" i="101"/>
  <c r="BT73" i="101"/>
  <c r="BT243" i="101" s="1"/>
  <c r="BT299" i="101" s="1"/>
  <c r="BU25" i="101"/>
  <c r="D247" i="101"/>
  <c r="D303" i="101" s="1"/>
  <c r="C87" i="101"/>
  <c r="D85" i="101"/>
  <c r="F250" i="101"/>
  <c r="F306" i="101" s="1"/>
  <c r="F51" i="101"/>
  <c r="F150" i="101"/>
  <c r="F152" i="101"/>
  <c r="F266" i="101" s="1"/>
  <c r="F322" i="101" s="1"/>
  <c r="F151" i="101"/>
  <c r="BL263" i="101"/>
  <c r="BL319" i="101" s="1"/>
  <c r="BL147" i="101"/>
  <c r="BL23" i="101" s="1"/>
  <c r="BL50" i="101" s="1"/>
  <c r="BL261" i="101" s="1"/>
  <c r="F265" i="99"/>
  <c r="F321" i="99" s="1"/>
  <c r="F54" i="99"/>
  <c r="F97" i="99" s="1"/>
  <c r="F267" i="99"/>
  <c r="F323" i="99" s="1"/>
  <c r="F235" i="99"/>
  <c r="F291" i="99" s="1"/>
  <c r="F55" i="99"/>
  <c r="BN248" i="99"/>
  <c r="BN304" i="99" s="1"/>
  <c r="BN39" i="99"/>
  <c r="BO38" i="99"/>
  <c r="BV264" i="99"/>
  <c r="BV320" i="99" s="1"/>
  <c r="BV149" i="99"/>
  <c r="BV73" i="99"/>
  <c r="BV243" i="99" s="1"/>
  <c r="BV299" i="99" s="1"/>
  <c r="BW25" i="99"/>
  <c r="BN148" i="99"/>
  <c r="BO29" i="99"/>
  <c r="BM262" i="99"/>
  <c r="BM318" i="99" s="1"/>
  <c r="BM146" i="99"/>
  <c r="D247" i="99"/>
  <c r="D303" i="99" s="1"/>
  <c r="C87" i="99"/>
  <c r="D85" i="99"/>
  <c r="BN249" i="99"/>
  <c r="BN305" i="99" s="1"/>
  <c r="BO15" i="99"/>
  <c r="BL263" i="99"/>
  <c r="BL319" i="99" s="1"/>
  <c r="BL147" i="99"/>
  <c r="BL23" i="99" s="1"/>
  <c r="BL50" i="99" s="1"/>
  <c r="BL261" i="99" s="1"/>
  <c r="BH12" i="48"/>
  <c r="BJ93" i="48"/>
  <c r="BM263" i="101" l="1"/>
  <c r="BM319" i="101" s="1"/>
  <c r="BM147" i="101"/>
  <c r="BM23" i="101" s="1"/>
  <c r="BM50" i="101" s="1"/>
  <c r="BM261" i="101" s="1"/>
  <c r="BP249" i="101"/>
  <c r="BP305" i="101" s="1"/>
  <c r="BQ15" i="101"/>
  <c r="BO248" i="101"/>
  <c r="BO304" i="101" s="1"/>
  <c r="BP38" i="101"/>
  <c r="BO39" i="101"/>
  <c r="D288" i="101"/>
  <c r="D289" i="101"/>
  <c r="BO148" i="101"/>
  <c r="BP29" i="101"/>
  <c r="BU264" i="101"/>
  <c r="BU320" i="101" s="1"/>
  <c r="BU149" i="101"/>
  <c r="BV25" i="101"/>
  <c r="BU73" i="101"/>
  <c r="BU243" i="101" s="1"/>
  <c r="BU299" i="101" s="1"/>
  <c r="F265" i="101"/>
  <c r="F321" i="101" s="1"/>
  <c r="F54" i="101"/>
  <c r="F97" i="101" s="1"/>
  <c r="F260" i="101"/>
  <c r="F316" i="101" s="1"/>
  <c r="BN262" i="101"/>
  <c r="BN318" i="101" s="1"/>
  <c r="BN146" i="101"/>
  <c r="F267" i="101"/>
  <c r="F323" i="101" s="1"/>
  <c r="F235" i="101"/>
  <c r="F291" i="101" s="1"/>
  <c r="F55" i="101"/>
  <c r="BO248" i="99"/>
  <c r="BO304" i="99" s="1"/>
  <c r="BP38" i="99"/>
  <c r="BO39" i="99"/>
  <c r="BM263" i="99"/>
  <c r="BM319" i="99" s="1"/>
  <c r="BM147" i="99"/>
  <c r="BM23" i="99" s="1"/>
  <c r="BM50" i="99" s="1"/>
  <c r="BM261" i="99" s="1"/>
  <c r="G99" i="99"/>
  <c r="F98" i="99"/>
  <c r="BO148" i="99"/>
  <c r="BP29" i="99"/>
  <c r="D288" i="99"/>
  <c r="D289" i="99"/>
  <c r="BN262" i="99"/>
  <c r="BN318" i="99" s="1"/>
  <c r="BN146" i="99"/>
  <c r="BO249" i="99"/>
  <c r="BO305" i="99" s="1"/>
  <c r="BP15" i="99"/>
  <c r="BW264" i="99"/>
  <c r="BW320" i="99" s="1"/>
  <c r="BW149" i="99"/>
  <c r="BW73" i="99"/>
  <c r="BW243" i="99" s="1"/>
  <c r="BW299" i="99" s="1"/>
  <c r="BX25" i="99"/>
  <c r="BI12" i="48"/>
  <c r="BK93" i="48"/>
  <c r="BP248" i="101" l="1"/>
  <c r="BP304" i="101" s="1"/>
  <c r="BQ38" i="101"/>
  <c r="BP39" i="101"/>
  <c r="BQ249" i="101"/>
  <c r="BQ305" i="101" s="1"/>
  <c r="BR15" i="101"/>
  <c r="BP148" i="101"/>
  <c r="BQ29" i="101"/>
  <c r="G99" i="101"/>
  <c r="F98" i="101"/>
  <c r="BO262" i="101"/>
  <c r="BO318" i="101" s="1"/>
  <c r="BO146" i="101"/>
  <c r="BV264" i="101"/>
  <c r="BV320" i="101" s="1"/>
  <c r="BV149" i="101"/>
  <c r="BW25" i="101"/>
  <c r="BV73" i="101"/>
  <c r="BV243" i="101" s="1"/>
  <c r="BV299" i="101" s="1"/>
  <c r="BN263" i="101"/>
  <c r="BN319" i="101" s="1"/>
  <c r="BN147" i="101"/>
  <c r="BN23" i="101" s="1"/>
  <c r="BN50" i="101" s="1"/>
  <c r="BN261" i="101" s="1"/>
  <c r="F109" i="99"/>
  <c r="F112" i="99"/>
  <c r="F111" i="99"/>
  <c r="F110" i="99"/>
  <c r="BP249" i="99"/>
  <c r="BP305" i="99" s="1"/>
  <c r="BQ15" i="99"/>
  <c r="BO262" i="99"/>
  <c r="BO318" i="99" s="1"/>
  <c r="BO146" i="99"/>
  <c r="G282" i="99"/>
  <c r="G338" i="99" s="1"/>
  <c r="G270" i="99"/>
  <c r="G326" i="99" s="1"/>
  <c r="BN263" i="99"/>
  <c r="BN319" i="99" s="1"/>
  <c r="BN147" i="99"/>
  <c r="BN23" i="99" s="1"/>
  <c r="BN50" i="99" s="1"/>
  <c r="BN261" i="99" s="1"/>
  <c r="BP248" i="99"/>
  <c r="BP304" i="99" s="1"/>
  <c r="BQ38" i="99"/>
  <c r="BP39" i="99"/>
  <c r="BX264" i="99"/>
  <c r="BX320" i="99" s="1"/>
  <c r="BX149" i="99"/>
  <c r="BX73" i="99"/>
  <c r="BX243" i="99" s="1"/>
  <c r="BX299" i="99" s="1"/>
  <c r="BY25" i="99"/>
  <c r="BP148" i="99"/>
  <c r="BQ29" i="99"/>
  <c r="BJ12" i="48"/>
  <c r="BL93" i="48"/>
  <c r="BR249" i="101" l="1"/>
  <c r="BR305" i="101" s="1"/>
  <c r="BS15" i="101"/>
  <c r="BO263" i="101"/>
  <c r="BO319" i="101" s="1"/>
  <c r="BO147" i="101"/>
  <c r="BO23" i="101" s="1"/>
  <c r="BO50" i="101" s="1"/>
  <c r="BO261" i="101" s="1"/>
  <c r="F110" i="101"/>
  <c r="F109" i="101"/>
  <c r="F112" i="101"/>
  <c r="F111" i="101"/>
  <c r="G282" i="101"/>
  <c r="G338" i="101" s="1"/>
  <c r="G270" i="101"/>
  <c r="G326" i="101" s="1"/>
  <c r="BQ248" i="101"/>
  <c r="BQ304" i="101" s="1"/>
  <c r="BR38" i="101"/>
  <c r="BQ39" i="101"/>
  <c r="BQ148" i="101"/>
  <c r="BR29" i="101"/>
  <c r="BW264" i="101"/>
  <c r="BW320" i="101" s="1"/>
  <c r="BW149" i="101"/>
  <c r="BW73" i="101"/>
  <c r="BW243" i="101" s="1"/>
  <c r="BW299" i="101" s="1"/>
  <c r="BX25" i="101"/>
  <c r="BP262" i="101"/>
  <c r="BP318" i="101" s="1"/>
  <c r="BP146" i="101"/>
  <c r="BY264" i="99"/>
  <c r="BY320" i="99" s="1"/>
  <c r="BY149" i="99"/>
  <c r="BY73" i="99"/>
  <c r="BY243" i="99" s="1"/>
  <c r="BY299" i="99" s="1"/>
  <c r="BZ25" i="99"/>
  <c r="BO263" i="99"/>
  <c r="BO319" i="99" s="1"/>
  <c r="BO147" i="99"/>
  <c r="BO23" i="99" s="1"/>
  <c r="BO50" i="99" s="1"/>
  <c r="BO261" i="99" s="1"/>
  <c r="BQ148" i="99"/>
  <c r="BR29" i="99"/>
  <c r="BQ249" i="99"/>
  <c r="BQ305" i="99" s="1"/>
  <c r="BR15" i="99"/>
  <c r="BQ248" i="99"/>
  <c r="BQ304" i="99" s="1"/>
  <c r="BR38" i="99"/>
  <c r="BQ39" i="99"/>
  <c r="F274" i="99"/>
  <c r="F330" i="99" s="1"/>
  <c r="F275" i="99"/>
  <c r="F331" i="99" s="1"/>
  <c r="F276" i="99"/>
  <c r="F332" i="99" s="1"/>
  <c r="BP262" i="99"/>
  <c r="BP318" i="99" s="1"/>
  <c r="BP146" i="99"/>
  <c r="F273" i="99"/>
  <c r="F329" i="99" s="1"/>
  <c r="F114" i="99"/>
  <c r="BK12" i="48"/>
  <c r="BM93" i="48"/>
  <c r="BX264" i="101" l="1"/>
  <c r="BX320" i="101" s="1"/>
  <c r="BX149" i="101"/>
  <c r="BX73" i="101"/>
  <c r="BX243" i="101" s="1"/>
  <c r="BX299" i="101" s="1"/>
  <c r="BY25" i="101"/>
  <c r="F276" i="101"/>
  <c r="F332" i="101" s="1"/>
  <c r="BR248" i="101"/>
  <c r="BR304" i="101" s="1"/>
  <c r="BS38" i="101"/>
  <c r="BR39" i="101"/>
  <c r="F273" i="101"/>
  <c r="F329" i="101" s="1"/>
  <c r="F114" i="101"/>
  <c r="BR148" i="101"/>
  <c r="BS29" i="101"/>
  <c r="BQ262" i="101"/>
  <c r="BQ318" i="101" s="1"/>
  <c r="BQ146" i="101"/>
  <c r="BP263" i="101"/>
  <c r="BP319" i="101" s="1"/>
  <c r="BP147" i="101"/>
  <c r="BP23" i="101" s="1"/>
  <c r="BP50" i="101" s="1"/>
  <c r="BP261" i="101" s="1"/>
  <c r="BS249" i="101"/>
  <c r="BS305" i="101" s="1"/>
  <c r="BT15" i="101"/>
  <c r="F275" i="101"/>
  <c r="F331" i="101" s="1"/>
  <c r="F274" i="101"/>
  <c r="F330" i="101" s="1"/>
  <c r="BZ264" i="99"/>
  <c r="BZ320" i="99" s="1"/>
  <c r="H377" i="99" s="1"/>
  <c r="BZ149" i="99"/>
  <c r="BZ73" i="99"/>
  <c r="BZ243" i="99" s="1"/>
  <c r="BZ299" i="99" s="1"/>
  <c r="CA25" i="99"/>
  <c r="BR148" i="99"/>
  <c r="BS29" i="99"/>
  <c r="BR248" i="99"/>
  <c r="BR304" i="99" s="1"/>
  <c r="BR39" i="99"/>
  <c r="BS38" i="99"/>
  <c r="F237" i="99"/>
  <c r="F293" i="99" s="1"/>
  <c r="F116" i="99"/>
  <c r="F119" i="99"/>
  <c r="BP263" i="99"/>
  <c r="BP319" i="99" s="1"/>
  <c r="BP147" i="99"/>
  <c r="BP23" i="99" s="1"/>
  <c r="BP50" i="99" s="1"/>
  <c r="BP261" i="99" s="1"/>
  <c r="BQ262" i="99"/>
  <c r="BQ318" i="99" s="1"/>
  <c r="BQ146" i="99"/>
  <c r="BR249" i="99"/>
  <c r="BR305" i="99" s="1"/>
  <c r="BS15" i="99"/>
  <c r="BL12" i="48"/>
  <c r="BN93" i="48"/>
  <c r="BT249" i="101" l="1"/>
  <c r="BT305" i="101" s="1"/>
  <c r="BU15" i="101"/>
  <c r="BS248" i="101"/>
  <c r="BS304" i="101" s="1"/>
  <c r="BT38" i="101"/>
  <c r="BS39" i="101"/>
  <c r="BQ263" i="101"/>
  <c r="BQ319" i="101" s="1"/>
  <c r="BQ147" i="101"/>
  <c r="BQ23" i="101" s="1"/>
  <c r="BQ50" i="101" s="1"/>
  <c r="BQ261" i="101" s="1"/>
  <c r="BY264" i="101"/>
  <c r="BY320" i="101" s="1"/>
  <c r="BY149" i="101"/>
  <c r="BY73" i="101"/>
  <c r="BY243" i="101" s="1"/>
  <c r="BY299" i="101" s="1"/>
  <c r="BZ25" i="101"/>
  <c r="BS148" i="101"/>
  <c r="BT29" i="101"/>
  <c r="F237" i="101"/>
  <c r="F293" i="101" s="1"/>
  <c r="F116" i="101"/>
  <c r="F119" i="101"/>
  <c r="BR262" i="101"/>
  <c r="BR318" i="101" s="1"/>
  <c r="BR146" i="101"/>
  <c r="BS248" i="99"/>
  <c r="BS304" i="99" s="1"/>
  <c r="BT38" i="99"/>
  <c r="BS39" i="99"/>
  <c r="BS148" i="99"/>
  <c r="BT29" i="99"/>
  <c r="BR262" i="99"/>
  <c r="BR318" i="99" s="1"/>
  <c r="BR146" i="99"/>
  <c r="CA264" i="99"/>
  <c r="CA320" i="99" s="1"/>
  <c r="CA149" i="99"/>
  <c r="CA73" i="99"/>
  <c r="CA243" i="99" s="1"/>
  <c r="CA299" i="99" s="1"/>
  <c r="CB25" i="99"/>
  <c r="F281" i="99"/>
  <c r="F337" i="99" s="1"/>
  <c r="BS249" i="99"/>
  <c r="BS305" i="99" s="1"/>
  <c r="BT15" i="99"/>
  <c r="F236" i="99"/>
  <c r="F292" i="99" s="1"/>
  <c r="F130" i="99"/>
  <c r="F42" i="99"/>
  <c r="BQ263" i="99"/>
  <c r="BQ319" i="99" s="1"/>
  <c r="BQ147" i="99"/>
  <c r="BQ23" i="99" s="1"/>
  <c r="BQ50" i="99" s="1"/>
  <c r="BQ261" i="99" s="1"/>
  <c r="BM12" i="48"/>
  <c r="BO93" i="48"/>
  <c r="BT248" i="101" l="1"/>
  <c r="BT304" i="101" s="1"/>
  <c r="BT39" i="101"/>
  <c r="BU38" i="101"/>
  <c r="F281" i="101"/>
  <c r="F337" i="101" s="1"/>
  <c r="BR263" i="101"/>
  <c r="BR319" i="101" s="1"/>
  <c r="BR147" i="101"/>
  <c r="BR23" i="101" s="1"/>
  <c r="BR50" i="101" s="1"/>
  <c r="BR261" i="101" s="1"/>
  <c r="BS146" i="101"/>
  <c r="BS262" i="101"/>
  <c r="BS318" i="101" s="1"/>
  <c r="BZ264" i="101"/>
  <c r="BZ320" i="101" s="1"/>
  <c r="H377" i="101" s="1"/>
  <c r="BZ149" i="101"/>
  <c r="BZ73" i="101"/>
  <c r="BZ243" i="101" s="1"/>
  <c r="BZ299" i="101" s="1"/>
  <c r="CA25" i="101"/>
  <c r="BU249" i="101"/>
  <c r="BU305" i="101" s="1"/>
  <c r="BV15" i="101"/>
  <c r="F236" i="101"/>
  <c r="F292" i="101" s="1"/>
  <c r="F130" i="101"/>
  <c r="F42" i="101"/>
  <c r="BT148" i="101"/>
  <c r="BU29" i="101"/>
  <c r="CB264" i="99"/>
  <c r="CB320" i="99" s="1"/>
  <c r="CB149" i="99"/>
  <c r="CB73" i="99"/>
  <c r="CB243" i="99" s="1"/>
  <c r="CB299" i="99" s="1"/>
  <c r="BT148" i="99"/>
  <c r="BU29" i="99"/>
  <c r="BR263" i="99"/>
  <c r="BR319" i="99" s="1"/>
  <c r="BR147" i="99"/>
  <c r="BR23" i="99" s="1"/>
  <c r="BR50" i="99" s="1"/>
  <c r="BR261" i="99" s="1"/>
  <c r="BT249" i="99"/>
  <c r="BT305" i="99" s="1"/>
  <c r="BU15" i="99"/>
  <c r="BS262" i="99"/>
  <c r="BS318" i="99" s="1"/>
  <c r="BS146" i="99"/>
  <c r="F241" i="99"/>
  <c r="F297" i="99" s="1"/>
  <c r="F128" i="99"/>
  <c r="BT248" i="99"/>
  <c r="BT304" i="99" s="1"/>
  <c r="BT39" i="99"/>
  <c r="BU38" i="99"/>
  <c r="BN12" i="48"/>
  <c r="BP93" i="48"/>
  <c r="BV249" i="101" l="1"/>
  <c r="BV305" i="101" s="1"/>
  <c r="BW15" i="101"/>
  <c r="BS263" i="101"/>
  <c r="BS319" i="101" s="1"/>
  <c r="BS147" i="101"/>
  <c r="BS23" i="101" s="1"/>
  <c r="BS50" i="101" s="1"/>
  <c r="BS261" i="101" s="1"/>
  <c r="BU248" i="101"/>
  <c r="BU304" i="101" s="1"/>
  <c r="BU39" i="101"/>
  <c r="BV38" i="101"/>
  <c r="F241" i="101"/>
  <c r="F297" i="101" s="1"/>
  <c r="F128" i="101"/>
  <c r="CA264" i="101"/>
  <c r="CA320" i="101" s="1"/>
  <c r="CA149" i="101"/>
  <c r="CA73" i="101"/>
  <c r="CA243" i="101" s="1"/>
  <c r="CA299" i="101" s="1"/>
  <c r="CB25" i="101"/>
  <c r="BU148" i="101"/>
  <c r="BV29" i="101"/>
  <c r="BT262" i="101"/>
  <c r="BT318" i="101" s="1"/>
  <c r="BT146" i="101"/>
  <c r="BU248" i="99"/>
  <c r="BU304" i="99" s="1"/>
  <c r="BU39" i="99"/>
  <c r="BV38" i="99"/>
  <c r="BU148" i="99"/>
  <c r="BV29" i="99"/>
  <c r="BU249" i="99"/>
  <c r="BU305" i="99" s="1"/>
  <c r="BV15" i="99"/>
  <c r="BT262" i="99"/>
  <c r="BT318" i="99" s="1"/>
  <c r="BT146" i="99"/>
  <c r="F239" i="99"/>
  <c r="F295" i="99" s="1"/>
  <c r="F137" i="99"/>
  <c r="F136" i="99"/>
  <c r="BS263" i="99"/>
  <c r="BS319" i="99" s="1"/>
  <c r="BS147" i="99"/>
  <c r="BS23" i="99" s="1"/>
  <c r="BS50" i="99" s="1"/>
  <c r="BS261" i="99" s="1"/>
  <c r="BO12" i="48"/>
  <c r="BQ93" i="48"/>
  <c r="BV148" i="101" l="1"/>
  <c r="BW29" i="101"/>
  <c r="BW249" i="101"/>
  <c r="BW305" i="101" s="1"/>
  <c r="BX15" i="101"/>
  <c r="BU262" i="101"/>
  <c r="BU318" i="101" s="1"/>
  <c r="BU146" i="101"/>
  <c r="F239" i="101"/>
  <c r="F295" i="101" s="1"/>
  <c r="F136" i="101"/>
  <c r="F137" i="101"/>
  <c r="BV248" i="101"/>
  <c r="BV304" i="101" s="1"/>
  <c r="BV39" i="101"/>
  <c r="BW38" i="101"/>
  <c r="CB264" i="101"/>
  <c r="CB320" i="101" s="1"/>
  <c r="CB149" i="101"/>
  <c r="CB73" i="101"/>
  <c r="CB243" i="101" s="1"/>
  <c r="CB299" i="101" s="1"/>
  <c r="BT263" i="101"/>
  <c r="BT319" i="101" s="1"/>
  <c r="BT147" i="101"/>
  <c r="BT23" i="101" s="1"/>
  <c r="BT50" i="101" s="1"/>
  <c r="BT261" i="101" s="1"/>
  <c r="F278" i="99"/>
  <c r="F334" i="99" s="1"/>
  <c r="BV249" i="99"/>
  <c r="BV305" i="99" s="1"/>
  <c r="BW15" i="99"/>
  <c r="BT263" i="99"/>
  <c r="BT319" i="99" s="1"/>
  <c r="BT147" i="99"/>
  <c r="BT23" i="99" s="1"/>
  <c r="BT50" i="99" s="1"/>
  <c r="BT261" i="99" s="1"/>
  <c r="BV148" i="99"/>
  <c r="BW29" i="99"/>
  <c r="BU262" i="99"/>
  <c r="BU318" i="99" s="1"/>
  <c r="BU146" i="99"/>
  <c r="BV248" i="99"/>
  <c r="BV304" i="99" s="1"/>
  <c r="BV39" i="99"/>
  <c r="BW38" i="99"/>
  <c r="F277" i="99"/>
  <c r="F333" i="99" s="1"/>
  <c r="F138" i="99"/>
  <c r="BP12" i="48"/>
  <c r="BR93" i="48"/>
  <c r="BU263" i="101" l="1"/>
  <c r="BU319" i="101" s="1"/>
  <c r="BU147" i="101"/>
  <c r="BU23" i="101" s="1"/>
  <c r="BU50" i="101" s="1"/>
  <c r="BU261" i="101" s="1"/>
  <c r="BX249" i="101"/>
  <c r="BX305" i="101" s="1"/>
  <c r="BY15" i="101"/>
  <c r="BW248" i="101"/>
  <c r="BW304" i="101" s="1"/>
  <c r="BW39" i="101"/>
  <c r="BX38" i="101"/>
  <c r="F277" i="101"/>
  <c r="F333" i="101" s="1"/>
  <c r="F138" i="101"/>
  <c r="BW148" i="101"/>
  <c r="BX29" i="101"/>
  <c r="F278" i="101"/>
  <c r="F334" i="101" s="1"/>
  <c r="BV262" i="101"/>
  <c r="BV318" i="101" s="1"/>
  <c r="BV146" i="101"/>
  <c r="BV262" i="99"/>
  <c r="BV318" i="99" s="1"/>
  <c r="BV146" i="99"/>
  <c r="BW248" i="99"/>
  <c r="BW304" i="99" s="1"/>
  <c r="BW39" i="99"/>
  <c r="BX38" i="99"/>
  <c r="F238" i="99"/>
  <c r="F294" i="99" s="1"/>
  <c r="F43" i="99"/>
  <c r="F47" i="99" s="1"/>
  <c r="G122" i="99"/>
  <c r="BW148" i="99"/>
  <c r="BX29" i="99"/>
  <c r="BW249" i="99"/>
  <c r="BW305" i="99" s="1"/>
  <c r="BX15" i="99"/>
  <c r="BU263" i="99"/>
  <c r="BU319" i="99" s="1"/>
  <c r="BU147" i="99"/>
  <c r="BU23" i="99" s="1"/>
  <c r="BU50" i="99" s="1"/>
  <c r="BU261" i="99" s="1"/>
  <c r="BQ12" i="48"/>
  <c r="BS93" i="48"/>
  <c r="BV263" i="101" l="1"/>
  <c r="BV319" i="101" s="1"/>
  <c r="BV147" i="101"/>
  <c r="BV23" i="101" s="1"/>
  <c r="BV50" i="101" s="1"/>
  <c r="BV261" i="101" s="1"/>
  <c r="BX248" i="101"/>
  <c r="BX304" i="101" s="1"/>
  <c r="BX39" i="101"/>
  <c r="BY38" i="101"/>
  <c r="BX148" i="101"/>
  <c r="BY29" i="101"/>
  <c r="BW262" i="101"/>
  <c r="BW318" i="101" s="1"/>
  <c r="BW146" i="101"/>
  <c r="BY249" i="101"/>
  <c r="BY305" i="101" s="1"/>
  <c r="BZ15" i="101"/>
  <c r="F238" i="101"/>
  <c r="F294" i="101" s="1"/>
  <c r="F43" i="101"/>
  <c r="G122" i="101"/>
  <c r="BX248" i="99"/>
  <c r="BX304" i="99" s="1"/>
  <c r="BX39" i="99"/>
  <c r="BY38" i="99"/>
  <c r="BX249" i="99"/>
  <c r="BX305" i="99" s="1"/>
  <c r="BY15" i="99"/>
  <c r="BW262" i="99"/>
  <c r="BW318" i="99" s="1"/>
  <c r="BW146" i="99"/>
  <c r="BX148" i="99"/>
  <c r="BY29" i="99"/>
  <c r="F258" i="99"/>
  <c r="F314" i="99" s="1"/>
  <c r="F48" i="99"/>
  <c r="BV263" i="99"/>
  <c r="BV319" i="99" s="1"/>
  <c r="BV147" i="99"/>
  <c r="BV23" i="99" s="1"/>
  <c r="BV50" i="99" s="1"/>
  <c r="BV261" i="99" s="1"/>
  <c r="G280" i="99"/>
  <c r="G336" i="99" s="1"/>
  <c r="G124" i="99"/>
  <c r="BR12" i="48"/>
  <c r="BT93" i="48"/>
  <c r="F47" i="101" l="1"/>
  <c r="BY148" i="101"/>
  <c r="BZ29" i="101"/>
  <c r="BW263" i="101"/>
  <c r="BW319" i="101" s="1"/>
  <c r="BW147" i="101"/>
  <c r="BW23" i="101" s="1"/>
  <c r="BW50" i="101" s="1"/>
  <c r="BW261" i="101" s="1"/>
  <c r="BY248" i="101"/>
  <c r="BY304" i="101" s="1"/>
  <c r="BY39" i="101"/>
  <c r="BZ38" i="101"/>
  <c r="G280" i="101"/>
  <c r="G336" i="101" s="1"/>
  <c r="G124" i="101"/>
  <c r="F258" i="101"/>
  <c r="F314" i="101" s="1"/>
  <c r="F48" i="101"/>
  <c r="BZ249" i="101"/>
  <c r="BZ305" i="101" s="1"/>
  <c r="H362" i="101" s="1"/>
  <c r="CA15" i="101"/>
  <c r="BX262" i="101"/>
  <c r="BX318" i="101" s="1"/>
  <c r="BX146" i="101"/>
  <c r="BX262" i="99"/>
  <c r="BX318" i="99" s="1"/>
  <c r="BX146" i="99"/>
  <c r="BW263" i="99"/>
  <c r="BW319" i="99" s="1"/>
  <c r="BW147" i="99"/>
  <c r="BW23" i="99" s="1"/>
  <c r="BW50" i="99" s="1"/>
  <c r="BW261" i="99" s="1"/>
  <c r="BY249" i="99"/>
  <c r="BY305" i="99" s="1"/>
  <c r="BZ15" i="99"/>
  <c r="F259" i="99"/>
  <c r="F315" i="99" s="1"/>
  <c r="F49" i="99"/>
  <c r="BY148" i="99"/>
  <c r="BZ29" i="99"/>
  <c r="BY248" i="99"/>
  <c r="BY304" i="99" s="1"/>
  <c r="BZ38" i="99"/>
  <c r="BY39" i="99"/>
  <c r="G279" i="99"/>
  <c r="G335" i="99" s="1"/>
  <c r="BS12" i="48"/>
  <c r="BU93" i="48"/>
  <c r="BX263" i="101" l="1"/>
  <c r="BX319" i="101" s="1"/>
  <c r="BX147" i="101"/>
  <c r="BX23" i="101" s="1"/>
  <c r="BX50" i="101" s="1"/>
  <c r="BX261" i="101" s="1"/>
  <c r="CA249" i="101"/>
  <c r="CA305" i="101" s="1"/>
  <c r="CB15" i="101"/>
  <c r="BZ248" i="101"/>
  <c r="BZ304" i="101" s="1"/>
  <c r="H361" i="101" s="1"/>
  <c r="BZ39" i="101"/>
  <c r="CA38" i="101"/>
  <c r="F259" i="101"/>
  <c r="F315" i="101" s="1"/>
  <c r="F49" i="101"/>
  <c r="BZ148" i="101"/>
  <c r="CA29" i="101"/>
  <c r="G279" i="101"/>
  <c r="G335" i="101" s="1"/>
  <c r="BY262" i="101"/>
  <c r="BY318" i="101" s="1"/>
  <c r="BY146" i="101"/>
  <c r="F255" i="99"/>
  <c r="F311" i="99" s="1"/>
  <c r="F52" i="99"/>
  <c r="BZ248" i="99"/>
  <c r="BZ304" i="99" s="1"/>
  <c r="H361" i="99" s="1"/>
  <c r="BZ39" i="99"/>
  <c r="CA38" i="99"/>
  <c r="BZ249" i="99"/>
  <c r="BZ305" i="99" s="1"/>
  <c r="H362" i="99" s="1"/>
  <c r="CA15" i="99"/>
  <c r="BX263" i="99"/>
  <c r="BX319" i="99" s="1"/>
  <c r="BX147" i="99"/>
  <c r="BX23" i="99" s="1"/>
  <c r="BX50" i="99" s="1"/>
  <c r="BX261" i="99" s="1"/>
  <c r="BY262" i="99"/>
  <c r="BY318" i="99" s="1"/>
  <c r="BY146" i="99"/>
  <c r="BZ148" i="99"/>
  <c r="CA29" i="99"/>
  <c r="BT12" i="48"/>
  <c r="BV93" i="48"/>
  <c r="F255" i="101" l="1"/>
  <c r="F311" i="101" s="1"/>
  <c r="F52" i="101"/>
  <c r="CB249" i="101"/>
  <c r="CB305" i="101" s="1"/>
  <c r="CA248" i="101"/>
  <c r="CA304" i="101" s="1"/>
  <c r="CB38" i="101"/>
  <c r="CA39" i="101"/>
  <c r="CA148" i="101"/>
  <c r="CB29" i="101"/>
  <c r="CB148" i="101" s="1"/>
  <c r="BZ262" i="101"/>
  <c r="BZ318" i="101" s="1"/>
  <c r="H375" i="101" s="1"/>
  <c r="BZ146" i="101"/>
  <c r="BY263" i="101"/>
  <c r="BY319" i="101" s="1"/>
  <c r="BY147" i="101"/>
  <c r="BY23" i="101" s="1"/>
  <c r="BY50" i="101" s="1"/>
  <c r="BY261" i="101" s="1"/>
  <c r="CA248" i="99"/>
  <c r="CA304" i="99" s="1"/>
  <c r="CB38" i="99"/>
  <c r="CA39" i="99"/>
  <c r="CA249" i="99"/>
  <c r="CA305" i="99" s="1"/>
  <c r="CB15" i="99"/>
  <c r="BZ262" i="99"/>
  <c r="BZ318" i="99" s="1"/>
  <c r="H375" i="99" s="1"/>
  <c r="BZ146" i="99"/>
  <c r="F246" i="99"/>
  <c r="F302" i="99" s="1"/>
  <c r="F57" i="99"/>
  <c r="F60" i="99" s="1"/>
  <c r="CA148" i="99"/>
  <c r="CB29" i="99"/>
  <c r="CB148" i="99" s="1"/>
  <c r="BY263" i="99"/>
  <c r="BY319" i="99" s="1"/>
  <c r="BY147" i="99"/>
  <c r="BY23" i="99" s="1"/>
  <c r="BY50" i="99" s="1"/>
  <c r="BY261" i="99" s="1"/>
  <c r="BU12" i="48"/>
  <c r="BW93" i="48"/>
  <c r="CA262" i="101" l="1"/>
  <c r="CA318" i="101" s="1"/>
  <c r="CA146" i="101"/>
  <c r="CB248" i="101"/>
  <c r="CB304" i="101" s="1"/>
  <c r="CB39" i="101"/>
  <c r="F246" i="101"/>
  <c r="F302" i="101" s="1"/>
  <c r="F57" i="101"/>
  <c r="F60" i="101" s="1"/>
  <c r="CB262" i="101"/>
  <c r="CB318" i="101" s="1"/>
  <c r="CB146" i="101"/>
  <c r="BZ263" i="101"/>
  <c r="BZ319" i="101" s="1"/>
  <c r="H376" i="101" s="1"/>
  <c r="BZ147" i="101"/>
  <c r="BZ23" i="101" s="1"/>
  <c r="BZ50" i="101" s="1"/>
  <c r="BZ261" i="101" s="1"/>
  <c r="F257" i="99"/>
  <c r="F313" i="99" s="1"/>
  <c r="F63" i="99"/>
  <c r="F62" i="99"/>
  <c r="CA262" i="99"/>
  <c r="CA318" i="99" s="1"/>
  <c r="CA146" i="99"/>
  <c r="BZ263" i="99"/>
  <c r="BZ319" i="99" s="1"/>
  <c r="H376" i="99" s="1"/>
  <c r="BZ147" i="99"/>
  <c r="BZ23" i="99" s="1"/>
  <c r="BZ50" i="99" s="1"/>
  <c r="BZ261" i="99" s="1"/>
  <c r="F254" i="99"/>
  <c r="F310" i="99" s="1"/>
  <c r="G58" i="99"/>
  <c r="CB249" i="99"/>
  <c r="CB305" i="99" s="1"/>
  <c r="CB248" i="99"/>
  <c r="CB304" i="99" s="1"/>
  <c r="CB39" i="99"/>
  <c r="CB262" i="99"/>
  <c r="CB318" i="99" s="1"/>
  <c r="CB146" i="99"/>
  <c r="BV12" i="48"/>
  <c r="BX93" i="48"/>
  <c r="F257" i="101" l="1"/>
  <c r="F313" i="101" s="1"/>
  <c r="F62" i="101"/>
  <c r="F63" i="101"/>
  <c r="CB263" i="101"/>
  <c r="CB319" i="101" s="1"/>
  <c r="CB147" i="101"/>
  <c r="CB23" i="101" s="1"/>
  <c r="CB50" i="101" s="1"/>
  <c r="CB261" i="101" s="1"/>
  <c r="CA263" i="101"/>
  <c r="CA319" i="101" s="1"/>
  <c r="CA147" i="101"/>
  <c r="CA23" i="101" s="1"/>
  <c r="CA50" i="101" s="1"/>
  <c r="CA261" i="101" s="1"/>
  <c r="F254" i="101"/>
  <c r="F310" i="101" s="1"/>
  <c r="G58" i="101"/>
  <c r="CA263" i="99"/>
  <c r="CA319" i="99" s="1"/>
  <c r="CA147" i="99"/>
  <c r="CA23" i="99" s="1"/>
  <c r="CA50" i="99" s="1"/>
  <c r="CA261" i="99" s="1"/>
  <c r="CB263" i="99"/>
  <c r="CB319" i="99" s="1"/>
  <c r="CB147" i="99"/>
  <c r="CB23" i="99" s="1"/>
  <c r="CB50" i="99" s="1"/>
  <c r="CB261" i="99" s="1"/>
  <c r="F256" i="99"/>
  <c r="F312" i="99" s="1"/>
  <c r="E81" i="99"/>
  <c r="E82" i="99" s="1"/>
  <c r="E83" i="99" s="1"/>
  <c r="F64" i="99"/>
  <c r="F65" i="99" s="1"/>
  <c r="G252" i="99"/>
  <c r="G308" i="99" s="1"/>
  <c r="G61" i="99"/>
  <c r="G46" i="99"/>
  <c r="BW12" i="48"/>
  <c r="BY93" i="48"/>
  <c r="F256" i="101" l="1"/>
  <c r="F312" i="101" s="1"/>
  <c r="E81" i="101"/>
  <c r="E82" i="101" s="1"/>
  <c r="E83" i="101" s="1"/>
  <c r="F64" i="101"/>
  <c r="F65" i="101" s="1"/>
  <c r="G252" i="101"/>
  <c r="G308" i="101" s="1"/>
  <c r="G61" i="101"/>
  <c r="G46" i="101"/>
  <c r="E247" i="99"/>
  <c r="E303" i="99" s="1"/>
  <c r="D87" i="99"/>
  <c r="E85" i="99"/>
  <c r="G250" i="99"/>
  <c r="G306" i="99" s="1"/>
  <c r="G51" i="99"/>
  <c r="G260" i="99" s="1"/>
  <c r="G316" i="99" s="1"/>
  <c r="G150" i="99"/>
  <c r="G151" i="99"/>
  <c r="G152" i="99"/>
  <c r="G266" i="99" s="1"/>
  <c r="G322" i="99" s="1"/>
  <c r="BX12" i="48"/>
  <c r="BZ93" i="48"/>
  <c r="E247" i="101" l="1"/>
  <c r="E303" i="101" s="1"/>
  <c r="D87" i="101"/>
  <c r="E85" i="101"/>
  <c r="G250" i="101"/>
  <c r="G306" i="101" s="1"/>
  <c r="G51" i="101"/>
  <c r="G150" i="101"/>
  <c r="G151" i="101"/>
  <c r="G152" i="101"/>
  <c r="G266" i="101" s="1"/>
  <c r="G322" i="101" s="1"/>
  <c r="G265" i="99"/>
  <c r="G321" i="99" s="1"/>
  <c r="G54" i="99"/>
  <c r="G97" i="99" s="1"/>
  <c r="G267" i="99"/>
  <c r="G323" i="99" s="1"/>
  <c r="G235" i="99"/>
  <c r="G291" i="99" s="1"/>
  <c r="G55" i="99"/>
  <c r="E288" i="99"/>
  <c r="E289" i="99"/>
  <c r="BY12" i="48"/>
  <c r="CA93" i="48"/>
  <c r="G265" i="101" l="1"/>
  <c r="G321" i="101" s="1"/>
  <c r="G54" i="101"/>
  <c r="G97" i="101" s="1"/>
  <c r="E289" i="101"/>
  <c r="E288" i="101"/>
  <c r="G267" i="101"/>
  <c r="G323" i="101" s="1"/>
  <c r="G235" i="101"/>
  <c r="G291" i="101" s="1"/>
  <c r="G55" i="101"/>
  <c r="G260" i="101"/>
  <c r="G316" i="101" s="1"/>
  <c r="G98" i="99"/>
  <c r="H99" i="99"/>
  <c r="BZ12" i="48"/>
  <c r="CB93" i="48"/>
  <c r="H99" i="101" l="1"/>
  <c r="G98" i="101"/>
  <c r="H282" i="99"/>
  <c r="H338" i="99" s="1"/>
  <c r="H270" i="99"/>
  <c r="H326" i="99" s="1"/>
  <c r="G109" i="99"/>
  <c r="G111" i="99"/>
  <c r="G112" i="99"/>
  <c r="G110" i="99"/>
  <c r="CA12" i="48"/>
  <c r="G111" i="101" l="1"/>
  <c r="G110" i="101"/>
  <c r="G109" i="101"/>
  <c r="G112" i="101"/>
  <c r="H282" i="101"/>
  <c r="H338" i="101" s="1"/>
  <c r="H270" i="101"/>
  <c r="H326" i="101" s="1"/>
  <c r="G275" i="99"/>
  <c r="G331" i="99" s="1"/>
  <c r="G273" i="99"/>
  <c r="G329" i="99" s="1"/>
  <c r="G114" i="99"/>
  <c r="G276" i="99"/>
  <c r="G332" i="99" s="1"/>
  <c r="G274" i="99"/>
  <c r="G330" i="99" s="1"/>
  <c r="CB12" i="48"/>
  <c r="G276" i="101" l="1"/>
  <c r="G332" i="101" s="1"/>
  <c r="G274" i="101"/>
  <c r="G330" i="101" s="1"/>
  <c r="G275" i="101"/>
  <c r="G331" i="101" s="1"/>
  <c r="G273" i="101"/>
  <c r="G329" i="101" s="1"/>
  <c r="G114" i="101"/>
  <c r="G237" i="99"/>
  <c r="G293" i="99" s="1"/>
  <c r="G116" i="99"/>
  <c r="G119" i="99"/>
  <c r="G237" i="101" l="1"/>
  <c r="G293" i="101" s="1"/>
  <c r="G116" i="101"/>
  <c r="G119" i="101"/>
  <c r="G281" i="99"/>
  <c r="G337" i="99" s="1"/>
  <c r="G236" i="99"/>
  <c r="G292" i="99" s="1"/>
  <c r="G130" i="99"/>
  <c r="G42" i="99"/>
  <c r="G236" i="101" l="1"/>
  <c r="G292" i="101" s="1"/>
  <c r="G130" i="101"/>
  <c r="G42" i="101"/>
  <c r="G281" i="101"/>
  <c r="G337" i="101" s="1"/>
  <c r="G241" i="99"/>
  <c r="G297" i="99" s="1"/>
  <c r="G128" i="99"/>
  <c r="G241" i="101" l="1"/>
  <c r="G297" i="101" s="1"/>
  <c r="G128" i="101"/>
  <c r="G239" i="99"/>
  <c r="G295" i="99" s="1"/>
  <c r="G136" i="99"/>
  <c r="G137" i="99"/>
  <c r="G239" i="101" l="1"/>
  <c r="G295" i="101" s="1"/>
  <c r="G136" i="101"/>
  <c r="G137" i="101"/>
  <c r="G278" i="99"/>
  <c r="G334" i="99" s="1"/>
  <c r="G277" i="99"/>
  <c r="G333" i="99" s="1"/>
  <c r="G138" i="99"/>
  <c r="G277" i="101" l="1"/>
  <c r="G333" i="101" s="1"/>
  <c r="G138" i="101"/>
  <c r="G278" i="101"/>
  <c r="G334" i="101" s="1"/>
  <c r="G238" i="99"/>
  <c r="G294" i="99" s="1"/>
  <c r="G43" i="99"/>
  <c r="G47" i="99" s="1"/>
  <c r="H122" i="99"/>
  <c r="G238" i="101" l="1"/>
  <c r="G294" i="101" s="1"/>
  <c r="G43" i="101"/>
  <c r="H122" i="101"/>
  <c r="H280" i="99"/>
  <c r="H336" i="99" s="1"/>
  <c r="H124" i="99"/>
  <c r="G258" i="99"/>
  <c r="G314" i="99" s="1"/>
  <c r="G48" i="99"/>
  <c r="G47" i="101" l="1"/>
  <c r="H280" i="101"/>
  <c r="H336" i="101" s="1"/>
  <c r="H124" i="101"/>
  <c r="G258" i="101"/>
  <c r="G314" i="101" s="1"/>
  <c r="G48" i="101"/>
  <c r="G259" i="99"/>
  <c r="G315" i="99" s="1"/>
  <c r="G49" i="99"/>
  <c r="H279" i="99"/>
  <c r="H335" i="99" s="1"/>
  <c r="G259" i="101" l="1"/>
  <c r="G315" i="101" s="1"/>
  <c r="G49" i="101"/>
  <c r="H279" i="101"/>
  <c r="H335" i="101" s="1"/>
  <c r="G255" i="99"/>
  <c r="G311" i="99" s="1"/>
  <c r="G52" i="99"/>
  <c r="G255" i="101" l="1"/>
  <c r="G311" i="101" s="1"/>
  <c r="G52" i="101"/>
  <c r="G246" i="99"/>
  <c r="G302" i="99" s="1"/>
  <c r="G57" i="99"/>
  <c r="G60" i="99" s="1"/>
  <c r="G246" i="101" l="1"/>
  <c r="G302" i="101" s="1"/>
  <c r="G57" i="101"/>
  <c r="G60" i="101" s="1"/>
  <c r="G257" i="99"/>
  <c r="G313" i="99" s="1"/>
  <c r="G63" i="99"/>
  <c r="G62" i="99"/>
  <c r="G254" i="99"/>
  <c r="G310" i="99" s="1"/>
  <c r="H58" i="99"/>
  <c r="G257" i="101" l="1"/>
  <c r="G313" i="101" s="1"/>
  <c r="G62" i="101"/>
  <c r="G63" i="101"/>
  <c r="G254" i="101"/>
  <c r="G310" i="101" s="1"/>
  <c r="H58" i="101"/>
  <c r="H252" i="99"/>
  <c r="H308" i="99" s="1"/>
  <c r="H61" i="99"/>
  <c r="H46" i="99"/>
  <c r="G256" i="99"/>
  <c r="G312" i="99" s="1"/>
  <c r="F81" i="99"/>
  <c r="F82" i="99" s="1"/>
  <c r="F83" i="99" s="1"/>
  <c r="G64" i="99"/>
  <c r="G65" i="99" s="1"/>
  <c r="G256" i="101" l="1"/>
  <c r="G312" i="101" s="1"/>
  <c r="F81" i="101"/>
  <c r="F82" i="101" s="1"/>
  <c r="F83" i="101" s="1"/>
  <c r="G64" i="101"/>
  <c r="G65" i="101" s="1"/>
  <c r="H252" i="101"/>
  <c r="H308" i="101" s="1"/>
  <c r="H61" i="101"/>
  <c r="H46" i="101"/>
  <c r="H250" i="99"/>
  <c r="H306" i="99" s="1"/>
  <c r="H51" i="99"/>
  <c r="H260" i="99" s="1"/>
  <c r="H316" i="99" s="1"/>
  <c r="H150" i="99"/>
  <c r="H151" i="99"/>
  <c r="H152" i="99"/>
  <c r="H266" i="99" s="1"/>
  <c r="H322" i="99" s="1"/>
  <c r="F247" i="99"/>
  <c r="F303" i="99" s="1"/>
  <c r="E87" i="99"/>
  <c r="F85" i="99"/>
  <c r="H250" i="101" l="1"/>
  <c r="H306" i="101" s="1"/>
  <c r="H51" i="101"/>
  <c r="H260" i="101" s="1"/>
  <c r="H316" i="101" s="1"/>
  <c r="H150" i="101"/>
  <c r="H151" i="101"/>
  <c r="H152" i="101"/>
  <c r="H266" i="101" s="1"/>
  <c r="H322" i="101" s="1"/>
  <c r="F247" i="101"/>
  <c r="F303" i="101" s="1"/>
  <c r="E87" i="101"/>
  <c r="F85" i="101"/>
  <c r="H267" i="99"/>
  <c r="H323" i="99" s="1"/>
  <c r="H235" i="99"/>
  <c r="H291" i="99" s="1"/>
  <c r="H55" i="99"/>
  <c r="H265" i="99"/>
  <c r="H321" i="99" s="1"/>
  <c r="H54" i="99"/>
  <c r="H97" i="99" s="1"/>
  <c r="F289" i="99"/>
  <c r="F288" i="99"/>
  <c r="F288" i="101" l="1"/>
  <c r="F289" i="101"/>
  <c r="H267" i="101"/>
  <c r="H323" i="101" s="1"/>
  <c r="H235" i="101"/>
  <c r="H291" i="101" s="1"/>
  <c r="H55" i="101"/>
  <c r="H265" i="101"/>
  <c r="H321" i="101" s="1"/>
  <c r="H54" i="101"/>
  <c r="H97" i="101" s="1"/>
  <c r="H98" i="99"/>
  <c r="I99" i="99"/>
  <c r="I99" i="101" l="1"/>
  <c r="H98" i="101"/>
  <c r="I282" i="99"/>
  <c r="I338" i="99" s="1"/>
  <c r="I270" i="99"/>
  <c r="I326" i="99" s="1"/>
  <c r="H112" i="99"/>
  <c r="H111" i="99"/>
  <c r="H110" i="99"/>
  <c r="H109" i="99"/>
  <c r="H110" i="101" l="1"/>
  <c r="H112" i="101"/>
  <c r="H111" i="101"/>
  <c r="H109" i="101"/>
  <c r="I282" i="101"/>
  <c r="I338" i="101" s="1"/>
  <c r="I270" i="101"/>
  <c r="I326" i="101" s="1"/>
  <c r="H275" i="99"/>
  <c r="H331" i="99" s="1"/>
  <c r="H276" i="99"/>
  <c r="H332" i="99" s="1"/>
  <c r="H274" i="99"/>
  <c r="H330" i="99" s="1"/>
  <c r="H273" i="99"/>
  <c r="H329" i="99" s="1"/>
  <c r="H114" i="99"/>
  <c r="H273" i="101" l="1"/>
  <c r="H329" i="101" s="1"/>
  <c r="H114" i="101"/>
  <c r="H274" i="101"/>
  <c r="H330" i="101" s="1"/>
  <c r="H275" i="101"/>
  <c r="H331" i="101" s="1"/>
  <c r="H276" i="101"/>
  <c r="H332" i="101" s="1"/>
  <c r="H237" i="99"/>
  <c r="H293" i="99" s="1"/>
  <c r="H116" i="99"/>
  <c r="H119" i="99"/>
  <c r="H237" i="101" l="1"/>
  <c r="H293" i="101" s="1"/>
  <c r="H116" i="101"/>
  <c r="H119" i="101"/>
  <c r="H281" i="99"/>
  <c r="H337" i="99" s="1"/>
  <c r="H236" i="99"/>
  <c r="H292" i="99" s="1"/>
  <c r="H130" i="99"/>
  <c r="H42" i="99"/>
  <c r="H281" i="101" l="1"/>
  <c r="H337" i="101" s="1"/>
  <c r="H236" i="101"/>
  <c r="H292" i="101" s="1"/>
  <c r="H130" i="101"/>
  <c r="H42" i="101"/>
  <c r="H241" i="99"/>
  <c r="H297" i="99" s="1"/>
  <c r="H128" i="99"/>
  <c r="H241" i="101" l="1"/>
  <c r="H297" i="101" s="1"/>
  <c r="H128" i="101"/>
  <c r="H239" i="99"/>
  <c r="H295" i="99" s="1"/>
  <c r="H136" i="99"/>
  <c r="H137" i="99"/>
  <c r="H239" i="101" l="1"/>
  <c r="H295" i="101" s="1"/>
  <c r="H137" i="101"/>
  <c r="H136" i="101"/>
  <c r="H278" i="99"/>
  <c r="H334" i="99" s="1"/>
  <c r="H277" i="99"/>
  <c r="H333" i="99" s="1"/>
  <c r="H138" i="99"/>
  <c r="H278" i="101" l="1"/>
  <c r="H334" i="101" s="1"/>
  <c r="H277" i="101"/>
  <c r="H333" i="101" s="1"/>
  <c r="H138" i="101"/>
  <c r="H238" i="99"/>
  <c r="H294" i="99" s="1"/>
  <c r="H43" i="99"/>
  <c r="H47" i="99" s="1"/>
  <c r="I122" i="99"/>
  <c r="H238" i="101" l="1"/>
  <c r="H294" i="101" s="1"/>
  <c r="H43" i="101"/>
  <c r="I122" i="101"/>
  <c r="I280" i="99"/>
  <c r="I336" i="99" s="1"/>
  <c r="I124" i="99"/>
  <c r="H258" i="99"/>
  <c r="H314" i="99" s="1"/>
  <c r="H48" i="99"/>
  <c r="H47" i="101" l="1"/>
  <c r="I280" i="101"/>
  <c r="I336" i="101" s="1"/>
  <c r="I124" i="101"/>
  <c r="H258" i="101"/>
  <c r="H314" i="101" s="1"/>
  <c r="H48" i="101"/>
  <c r="I279" i="99"/>
  <c r="I335" i="99" s="1"/>
  <c r="H259" i="99"/>
  <c r="H315" i="99" s="1"/>
  <c r="H49" i="99"/>
  <c r="H259" i="101" l="1"/>
  <c r="H315" i="101" s="1"/>
  <c r="H49" i="101"/>
  <c r="I279" i="101"/>
  <c r="I335" i="101" s="1"/>
  <c r="H255" i="99"/>
  <c r="H311" i="99" s="1"/>
  <c r="H52" i="99"/>
  <c r="H255" i="101" l="1"/>
  <c r="H311" i="101" s="1"/>
  <c r="H52" i="101"/>
  <c r="H246" i="99"/>
  <c r="H302" i="99" s="1"/>
  <c r="H57" i="99"/>
  <c r="H60" i="99" s="1"/>
  <c r="H246" i="101" l="1"/>
  <c r="H302" i="101" s="1"/>
  <c r="H57" i="101"/>
  <c r="H60" i="101" s="1"/>
  <c r="H257" i="99"/>
  <c r="H313" i="99" s="1"/>
  <c r="H63" i="99"/>
  <c r="H62" i="99"/>
  <c r="H254" i="99"/>
  <c r="H310" i="99" s="1"/>
  <c r="I58" i="99"/>
  <c r="H257" i="101" l="1"/>
  <c r="H313" i="101" s="1"/>
  <c r="H63" i="101"/>
  <c r="H62" i="101"/>
  <c r="H254" i="101"/>
  <c r="H310" i="101" s="1"/>
  <c r="I58" i="101"/>
  <c r="I252" i="99"/>
  <c r="I308" i="99" s="1"/>
  <c r="I61" i="99"/>
  <c r="I46" i="99"/>
  <c r="H256" i="99"/>
  <c r="H312" i="99" s="1"/>
  <c r="G81" i="99"/>
  <c r="G82" i="99" s="1"/>
  <c r="G83" i="99" s="1"/>
  <c r="H64" i="99"/>
  <c r="H65" i="99" s="1"/>
  <c r="I252" i="101" l="1"/>
  <c r="I308" i="101" s="1"/>
  <c r="I61" i="101"/>
  <c r="I46" i="101"/>
  <c r="H256" i="101"/>
  <c r="H312" i="101" s="1"/>
  <c r="G81" i="101"/>
  <c r="G82" i="101" s="1"/>
  <c r="G83" i="101" s="1"/>
  <c r="H64" i="101"/>
  <c r="H65" i="101" s="1"/>
  <c r="I250" i="99"/>
  <c r="I306" i="99" s="1"/>
  <c r="I51" i="99"/>
  <c r="I260" i="99" s="1"/>
  <c r="I316" i="99" s="1"/>
  <c r="I152" i="99"/>
  <c r="I266" i="99" s="1"/>
  <c r="I322" i="99" s="1"/>
  <c r="I150" i="99"/>
  <c r="I151" i="99"/>
  <c r="G247" i="99"/>
  <c r="G303" i="99" s="1"/>
  <c r="F87" i="99"/>
  <c r="G85" i="99"/>
  <c r="G247" i="101" l="1"/>
  <c r="G303" i="101" s="1"/>
  <c r="F87" i="101"/>
  <c r="G85" i="101"/>
  <c r="I250" i="101"/>
  <c r="I306" i="101" s="1"/>
  <c r="I51" i="101"/>
  <c r="I260" i="101" s="1"/>
  <c r="I316" i="101" s="1"/>
  <c r="I152" i="101"/>
  <c r="I266" i="101" s="1"/>
  <c r="I322" i="101" s="1"/>
  <c r="I151" i="101"/>
  <c r="I150" i="101"/>
  <c r="I265" i="99"/>
  <c r="I321" i="99" s="1"/>
  <c r="I54" i="99"/>
  <c r="I97" i="99" s="1"/>
  <c r="G288" i="99"/>
  <c r="G289" i="99"/>
  <c r="I267" i="99"/>
  <c r="I323" i="99" s="1"/>
  <c r="I235" i="99"/>
  <c r="I291" i="99" s="1"/>
  <c r="I55" i="99"/>
  <c r="I267" i="101" l="1"/>
  <c r="I323" i="101" s="1"/>
  <c r="I235" i="101"/>
  <c r="I291" i="101" s="1"/>
  <c r="I55" i="101"/>
  <c r="I265" i="101"/>
  <c r="I321" i="101" s="1"/>
  <c r="I54" i="101"/>
  <c r="I97" i="101" s="1"/>
  <c r="G289" i="101"/>
  <c r="G288" i="101"/>
  <c r="J99" i="99"/>
  <c r="I98" i="99"/>
  <c r="B27" i="48"/>
  <c r="H25" i="48"/>
  <c r="H320" i="48" s="1"/>
  <c r="J99" i="101" l="1"/>
  <c r="I98" i="101"/>
  <c r="I110" i="99"/>
  <c r="I112" i="99"/>
  <c r="I109" i="99"/>
  <c r="I111" i="99"/>
  <c r="J282" i="99"/>
  <c r="J338" i="99" s="1"/>
  <c r="J270" i="99"/>
  <c r="J326" i="99" s="1"/>
  <c r="H149" i="48"/>
  <c r="H147" i="48" s="1"/>
  <c r="H23" i="48" s="1"/>
  <c r="H73" i="48"/>
  <c r="G25" i="48"/>
  <c r="G320" i="48" s="1"/>
  <c r="I25" i="48"/>
  <c r="I320" i="48" s="1"/>
  <c r="I111" i="101" l="1"/>
  <c r="I109" i="101"/>
  <c r="I110" i="101"/>
  <c r="I112" i="101"/>
  <c r="J282" i="101"/>
  <c r="J338" i="101" s="1"/>
  <c r="J270" i="101"/>
  <c r="J326" i="101" s="1"/>
  <c r="I275" i="99"/>
  <c r="I331" i="99" s="1"/>
  <c r="I273" i="99"/>
  <c r="I329" i="99" s="1"/>
  <c r="I114" i="99"/>
  <c r="I276" i="99"/>
  <c r="I332" i="99" s="1"/>
  <c r="I274" i="99"/>
  <c r="I330" i="99" s="1"/>
  <c r="H243" i="48"/>
  <c r="H299" i="48" s="1"/>
  <c r="I149" i="48"/>
  <c r="I147" i="48" s="1"/>
  <c r="I23" i="48" s="1"/>
  <c r="I73" i="48"/>
  <c r="G149" i="48"/>
  <c r="G147" i="48" s="1"/>
  <c r="G23" i="48" s="1"/>
  <c r="G73" i="48"/>
  <c r="J25" i="48"/>
  <c r="J320" i="48" s="1"/>
  <c r="F25" i="48"/>
  <c r="F320" i="48" s="1"/>
  <c r="I276" i="101" l="1"/>
  <c r="I332" i="101" s="1"/>
  <c r="I274" i="101"/>
  <c r="I330" i="101" s="1"/>
  <c r="I273" i="101"/>
  <c r="I329" i="101" s="1"/>
  <c r="I114" i="101"/>
  <c r="I275" i="101"/>
  <c r="I331" i="101" s="1"/>
  <c r="I237" i="99"/>
  <c r="I293" i="99" s="1"/>
  <c r="I116" i="99"/>
  <c r="I119" i="99"/>
  <c r="G243" i="48"/>
  <c r="G299" i="48" s="1"/>
  <c r="I243" i="48"/>
  <c r="I299" i="48" s="1"/>
  <c r="F149" i="48"/>
  <c r="F147" i="48" s="1"/>
  <c r="F23" i="48" s="1"/>
  <c r="F73" i="48"/>
  <c r="J149" i="48"/>
  <c r="J73" i="48"/>
  <c r="E25" i="48"/>
  <c r="E320" i="48" s="1"/>
  <c r="K25" i="48"/>
  <c r="K320" i="48" s="1"/>
  <c r="B20" i="48"/>
  <c r="I237" i="101" l="1"/>
  <c r="I293" i="101" s="1"/>
  <c r="I116" i="101"/>
  <c r="I119" i="101"/>
  <c r="I281" i="99"/>
  <c r="I337" i="99" s="1"/>
  <c r="I236" i="99"/>
  <c r="I292" i="99" s="1"/>
  <c r="I130" i="99"/>
  <c r="I42" i="99"/>
  <c r="J243" i="48"/>
  <c r="J299" i="48" s="1"/>
  <c r="F243" i="48"/>
  <c r="F299" i="48" s="1"/>
  <c r="K149" i="48"/>
  <c r="K73" i="48"/>
  <c r="E149" i="48"/>
  <c r="E147" i="48" s="1"/>
  <c r="E23" i="48" s="1"/>
  <c r="E73" i="48"/>
  <c r="L25" i="48"/>
  <c r="L320" i="48" s="1"/>
  <c r="D25" i="48"/>
  <c r="D320" i="48" s="1"/>
  <c r="C17" i="48"/>
  <c r="I281" i="101" l="1"/>
  <c r="I337" i="101" s="1"/>
  <c r="I236" i="101"/>
  <c r="I292" i="101" s="1"/>
  <c r="I130" i="101"/>
  <c r="I42" i="101"/>
  <c r="I241" i="99"/>
  <c r="I297" i="99" s="1"/>
  <c r="I128" i="99"/>
  <c r="K243" i="48"/>
  <c r="K299" i="48" s="1"/>
  <c r="E243" i="48"/>
  <c r="E299" i="48" s="1"/>
  <c r="D149" i="48"/>
  <c r="D147" i="48" s="1"/>
  <c r="D23" i="48" s="1"/>
  <c r="D73" i="48"/>
  <c r="L149" i="48"/>
  <c r="L73" i="48"/>
  <c r="C25" i="48"/>
  <c r="C320" i="48" s="1"/>
  <c r="M25" i="48"/>
  <c r="M320" i="48" s="1"/>
  <c r="D17" i="48"/>
  <c r="E17" i="48" s="1"/>
  <c r="F17" i="48" s="1"/>
  <c r="G17" i="48" s="1"/>
  <c r="H17" i="48" s="1"/>
  <c r="I17" i="48" s="1"/>
  <c r="J17" i="48" s="1"/>
  <c r="K17" i="48" s="1"/>
  <c r="L17" i="48" s="1"/>
  <c r="M17" i="48" s="1"/>
  <c r="N17" i="48" s="1"/>
  <c r="O17" i="48" s="1"/>
  <c r="P17" i="48" s="1"/>
  <c r="Q17" i="48" s="1"/>
  <c r="R17" i="48" s="1"/>
  <c r="S17" i="48" s="1"/>
  <c r="T17" i="48" s="1"/>
  <c r="U17" i="48" s="1"/>
  <c r="V17" i="48" s="1"/>
  <c r="W17" i="48" s="1"/>
  <c r="X17" i="48" s="1"/>
  <c r="Y17" i="48" s="1"/>
  <c r="Z17" i="48" s="1"/>
  <c r="AA17" i="48" s="1"/>
  <c r="AB17" i="48" s="1"/>
  <c r="AC17" i="48" s="1"/>
  <c r="AD17" i="48" s="1"/>
  <c r="AE17" i="48" s="1"/>
  <c r="AF17" i="48" s="1"/>
  <c r="AG17" i="48" s="1"/>
  <c r="AH17" i="48" s="1"/>
  <c r="AI17" i="48" s="1"/>
  <c r="AJ17" i="48" s="1"/>
  <c r="AK17" i="48" s="1"/>
  <c r="AL17" i="48" s="1"/>
  <c r="AM17" i="48" s="1"/>
  <c r="AN17" i="48" s="1"/>
  <c r="AO17" i="48" s="1"/>
  <c r="AP17" i="48" s="1"/>
  <c r="AQ17" i="48" s="1"/>
  <c r="AR17" i="48" s="1"/>
  <c r="AS17" i="48" s="1"/>
  <c r="AT17" i="48" s="1"/>
  <c r="AU17" i="48" s="1"/>
  <c r="AV17" i="48" s="1"/>
  <c r="AW17" i="48" s="1"/>
  <c r="AX17" i="48" s="1"/>
  <c r="AY17" i="48" s="1"/>
  <c r="AZ17" i="48" s="1"/>
  <c r="BA17" i="48" s="1"/>
  <c r="BB17" i="48" s="1"/>
  <c r="BC17" i="48" s="1"/>
  <c r="BD17" i="48" s="1"/>
  <c r="BE17" i="48" s="1"/>
  <c r="BF17" i="48" s="1"/>
  <c r="BG17" i="48" s="1"/>
  <c r="BH17" i="48" s="1"/>
  <c r="BI17" i="48" s="1"/>
  <c r="BJ17" i="48" s="1"/>
  <c r="BK17" i="48" s="1"/>
  <c r="BL17" i="48" s="1"/>
  <c r="BM17" i="48" s="1"/>
  <c r="BN17" i="48" s="1"/>
  <c r="BO17" i="48" s="1"/>
  <c r="BP17" i="48" s="1"/>
  <c r="BQ17" i="48" s="1"/>
  <c r="BR17" i="48" s="1"/>
  <c r="BS17" i="48" s="1"/>
  <c r="BT17" i="48" s="1"/>
  <c r="BU17" i="48" s="1"/>
  <c r="BV17" i="48" s="1"/>
  <c r="BW17" i="48" s="1"/>
  <c r="BX17" i="48" s="1"/>
  <c r="BY17" i="48" s="1"/>
  <c r="BZ17" i="48" s="1"/>
  <c r="CA17" i="48" s="1"/>
  <c r="CB17" i="48" s="1"/>
  <c r="I241" i="101" l="1"/>
  <c r="I297" i="101" s="1"/>
  <c r="I128" i="101"/>
  <c r="I239" i="99"/>
  <c r="I295" i="99" s="1"/>
  <c r="I137" i="99"/>
  <c r="I136" i="99"/>
  <c r="L243" i="48"/>
  <c r="L299" i="48" s="1"/>
  <c r="D243" i="48"/>
  <c r="D299" i="48" s="1"/>
  <c r="C149" i="48"/>
  <c r="C147" i="48" s="1"/>
  <c r="C23" i="48" s="1"/>
  <c r="C73" i="48"/>
  <c r="M149" i="48"/>
  <c r="M73" i="48"/>
  <c r="N25" i="48"/>
  <c r="N320" i="48" s="1"/>
  <c r="B25" i="48"/>
  <c r="I239" i="101" l="1"/>
  <c r="I295" i="101" s="1"/>
  <c r="I137" i="101"/>
  <c r="I136" i="101"/>
  <c r="I277" i="99"/>
  <c r="I333" i="99" s="1"/>
  <c r="I138" i="99"/>
  <c r="I278" i="99"/>
  <c r="I334" i="99" s="1"/>
  <c r="M243" i="48"/>
  <c r="M299" i="48" s="1"/>
  <c r="C243" i="48"/>
  <c r="C299" i="48" s="1"/>
  <c r="B73" i="48"/>
  <c r="B243" i="48" s="1"/>
  <c r="B320" i="48"/>
  <c r="B149" i="48"/>
  <c r="B147" i="48" s="1"/>
  <c r="B23" i="48" s="1"/>
  <c r="B339" i="48" s="1"/>
  <c r="N149" i="48"/>
  <c r="N73" i="48"/>
  <c r="O25" i="48"/>
  <c r="O320" i="48" s="1"/>
  <c r="I278" i="101" l="1"/>
  <c r="I334" i="101" s="1"/>
  <c r="I277" i="101"/>
  <c r="I333" i="101" s="1"/>
  <c r="I138" i="101"/>
  <c r="I238" i="99"/>
  <c r="I294" i="99" s="1"/>
  <c r="I43" i="99"/>
  <c r="I47" i="99" s="1"/>
  <c r="J122" i="99"/>
  <c r="N243" i="48"/>
  <c r="N299" i="48" s="1"/>
  <c r="B299" i="48"/>
  <c r="O149" i="48"/>
  <c r="O73" i="48"/>
  <c r="P25" i="48"/>
  <c r="P320" i="48" s="1"/>
  <c r="I238" i="101" l="1"/>
  <c r="I294" i="101" s="1"/>
  <c r="I43" i="101"/>
  <c r="J122" i="101"/>
  <c r="J280" i="99"/>
  <c r="J336" i="99" s="1"/>
  <c r="J124" i="99"/>
  <c r="I258" i="99"/>
  <c r="I314" i="99" s="1"/>
  <c r="I48" i="99"/>
  <c r="O243" i="48"/>
  <c r="O299" i="48" s="1"/>
  <c r="P149" i="48"/>
  <c r="P73" i="48"/>
  <c r="Q25" i="48"/>
  <c r="Q320" i="48" s="1"/>
  <c r="B7" i="48"/>
  <c r="I47" i="101" l="1"/>
  <c r="I258" i="101"/>
  <c r="I314" i="101" s="1"/>
  <c r="I48" i="101"/>
  <c r="J280" i="101"/>
  <c r="J336" i="101" s="1"/>
  <c r="J124" i="101"/>
  <c r="I259" i="99"/>
  <c r="I315" i="99" s="1"/>
  <c r="I49" i="99"/>
  <c r="J279" i="99"/>
  <c r="J335" i="99" s="1"/>
  <c r="P243" i="48"/>
  <c r="P299" i="48" s="1"/>
  <c r="Q149" i="48"/>
  <c r="Q73" i="48"/>
  <c r="R25" i="48"/>
  <c r="R320" i="48" s="1"/>
  <c r="I259" i="101" l="1"/>
  <c r="I315" i="101" s="1"/>
  <c r="I49" i="101"/>
  <c r="J279" i="101"/>
  <c r="J335" i="101" s="1"/>
  <c r="I255" i="99"/>
  <c r="I311" i="99" s="1"/>
  <c r="I52" i="99"/>
  <c r="Q243" i="48"/>
  <c r="Q299" i="48" s="1"/>
  <c r="R149" i="48"/>
  <c r="R73" i="48"/>
  <c r="S25" i="48"/>
  <c r="S320" i="48" s="1"/>
  <c r="I255" i="101" l="1"/>
  <c r="I311" i="101" s="1"/>
  <c r="I52" i="101"/>
  <c r="I246" i="99"/>
  <c r="I302" i="99" s="1"/>
  <c r="I57" i="99"/>
  <c r="I60" i="99" s="1"/>
  <c r="R243" i="48"/>
  <c r="R299" i="48" s="1"/>
  <c r="S149" i="48"/>
  <c r="S73" i="48"/>
  <c r="T25" i="48"/>
  <c r="T320" i="48" s="1"/>
  <c r="I246" i="101" l="1"/>
  <c r="I302" i="101" s="1"/>
  <c r="I57" i="101"/>
  <c r="I60" i="101" s="1"/>
  <c r="I257" i="99"/>
  <c r="I313" i="99" s="1"/>
  <c r="I63" i="99"/>
  <c r="I62" i="99"/>
  <c r="I254" i="99"/>
  <c r="I310" i="99" s="1"/>
  <c r="J58" i="99"/>
  <c r="S243" i="48"/>
  <c r="S299" i="48" s="1"/>
  <c r="T149" i="48"/>
  <c r="T73" i="48"/>
  <c r="U25" i="48"/>
  <c r="U320" i="48" s="1"/>
  <c r="I257" i="101" l="1"/>
  <c r="I313" i="101" s="1"/>
  <c r="I62" i="101"/>
  <c r="I63" i="101"/>
  <c r="I254" i="101"/>
  <c r="I310" i="101" s="1"/>
  <c r="J58" i="101"/>
  <c r="J252" i="99"/>
  <c r="J308" i="99" s="1"/>
  <c r="J61" i="99"/>
  <c r="J46" i="99"/>
  <c r="I256" i="99"/>
  <c r="I312" i="99" s="1"/>
  <c r="H81" i="99"/>
  <c r="H82" i="99" s="1"/>
  <c r="H83" i="99" s="1"/>
  <c r="I64" i="99"/>
  <c r="I65" i="99" s="1"/>
  <c r="T243" i="48"/>
  <c r="T299" i="48" s="1"/>
  <c r="U149" i="48"/>
  <c r="U73" i="48"/>
  <c r="V25" i="48"/>
  <c r="V320" i="48" s="1"/>
  <c r="J252" i="101" l="1"/>
  <c r="J308" i="101" s="1"/>
  <c r="J61" i="101"/>
  <c r="J46" i="101"/>
  <c r="I256" i="101"/>
  <c r="I312" i="101" s="1"/>
  <c r="H81" i="101"/>
  <c r="H82" i="101" s="1"/>
  <c r="H83" i="101" s="1"/>
  <c r="I64" i="101"/>
  <c r="I65" i="101" s="1"/>
  <c r="H247" i="99"/>
  <c r="H303" i="99" s="1"/>
  <c r="G87" i="99"/>
  <c r="H85" i="99"/>
  <c r="J250" i="99"/>
  <c r="J306" i="99" s="1"/>
  <c r="J51" i="99"/>
  <c r="J260" i="99" s="1"/>
  <c r="J316" i="99" s="1"/>
  <c r="J150" i="99"/>
  <c r="J151" i="99"/>
  <c r="J152" i="99"/>
  <c r="J266" i="99" s="1"/>
  <c r="J322" i="99" s="1"/>
  <c r="U243" i="48"/>
  <c r="U299" i="48" s="1"/>
  <c r="V149" i="48"/>
  <c r="V73" i="48"/>
  <c r="W25" i="48"/>
  <c r="W320" i="48" s="1"/>
  <c r="J250" i="101" l="1"/>
  <c r="J306" i="101" s="1"/>
  <c r="J51" i="101"/>
  <c r="J260" i="101" s="1"/>
  <c r="J316" i="101" s="1"/>
  <c r="J150" i="101"/>
  <c r="J151" i="101"/>
  <c r="J152" i="101"/>
  <c r="J266" i="101" s="1"/>
  <c r="J322" i="101" s="1"/>
  <c r="H247" i="101"/>
  <c r="H303" i="101" s="1"/>
  <c r="G87" i="101"/>
  <c r="H85" i="101"/>
  <c r="J267" i="99"/>
  <c r="J323" i="99" s="1"/>
  <c r="J235" i="99"/>
  <c r="J291" i="99" s="1"/>
  <c r="J55" i="99"/>
  <c r="J265" i="99"/>
  <c r="J321" i="99" s="1"/>
  <c r="J54" i="99"/>
  <c r="J97" i="99" s="1"/>
  <c r="H289" i="99"/>
  <c r="H288" i="99"/>
  <c r="V243" i="48"/>
  <c r="V299" i="48" s="1"/>
  <c r="W149" i="48"/>
  <c r="W73" i="48"/>
  <c r="X25" i="48"/>
  <c r="X320" i="48" s="1"/>
  <c r="H288" i="101" l="1"/>
  <c r="H289" i="101"/>
  <c r="J267" i="101"/>
  <c r="J323" i="101" s="1"/>
  <c r="J235" i="101"/>
  <c r="J291" i="101" s="1"/>
  <c r="J55" i="101"/>
  <c r="J265" i="101"/>
  <c r="J321" i="101" s="1"/>
  <c r="J54" i="101"/>
  <c r="J97" i="101" s="1"/>
  <c r="J98" i="99"/>
  <c r="K99" i="99"/>
  <c r="W243" i="48"/>
  <c r="W299" i="48" s="1"/>
  <c r="X149" i="48"/>
  <c r="X73" i="48"/>
  <c r="Y25" i="48"/>
  <c r="Y320" i="48" s="1"/>
  <c r="J98" i="101" l="1"/>
  <c r="K99" i="101"/>
  <c r="J111" i="99"/>
  <c r="J110" i="99"/>
  <c r="J112" i="99"/>
  <c r="J109" i="99"/>
  <c r="K282" i="99"/>
  <c r="K338" i="99" s="1"/>
  <c r="K270" i="99"/>
  <c r="K326" i="99" s="1"/>
  <c r="X243" i="48"/>
  <c r="X299" i="48" s="1"/>
  <c r="Y149" i="48"/>
  <c r="Y73" i="48"/>
  <c r="Z25" i="48"/>
  <c r="Z320" i="48" s="1"/>
  <c r="B38" i="48"/>
  <c r="B304" i="48" s="1"/>
  <c r="K282" i="101" l="1"/>
  <c r="K338" i="101" s="1"/>
  <c r="K270" i="101"/>
  <c r="K326" i="101" s="1"/>
  <c r="J110" i="101"/>
  <c r="J112" i="101"/>
  <c r="J109" i="101"/>
  <c r="J111" i="101"/>
  <c r="J273" i="99"/>
  <c r="J329" i="99" s="1"/>
  <c r="J114" i="99"/>
  <c r="J276" i="99"/>
  <c r="J332" i="99" s="1"/>
  <c r="J274" i="99"/>
  <c r="J330" i="99" s="1"/>
  <c r="J275" i="99"/>
  <c r="J331" i="99" s="1"/>
  <c r="Y243" i="48"/>
  <c r="Y299" i="48" s="1"/>
  <c r="Z149" i="48"/>
  <c r="Z73" i="48"/>
  <c r="AA25" i="48"/>
  <c r="AA320" i="48" s="1"/>
  <c r="C38" i="48"/>
  <c r="C304" i="48" s="1"/>
  <c r="J276" i="101" l="1"/>
  <c r="J332" i="101" s="1"/>
  <c r="J275" i="101"/>
  <c r="J331" i="101" s="1"/>
  <c r="J273" i="101"/>
  <c r="J329" i="101" s="1"/>
  <c r="J114" i="101"/>
  <c r="J274" i="101"/>
  <c r="J330" i="101" s="1"/>
  <c r="J237" i="99"/>
  <c r="J293" i="99" s="1"/>
  <c r="J116" i="99"/>
  <c r="J119" i="99"/>
  <c r="Z243" i="48"/>
  <c r="Z299" i="48" s="1"/>
  <c r="AA149" i="48"/>
  <c r="AA73" i="48"/>
  <c r="D38" i="48"/>
  <c r="D304" i="48" s="1"/>
  <c r="AB25" i="48"/>
  <c r="AB320" i="48" s="1"/>
  <c r="B23" i="74"/>
  <c r="BJ22" i="72"/>
  <c r="BI22" i="72"/>
  <c r="BH22" i="72"/>
  <c r="BG22" i="72"/>
  <c r="BF22" i="72"/>
  <c r="BE22" i="72"/>
  <c r="BD22" i="72"/>
  <c r="BC22" i="72"/>
  <c r="BB22" i="72"/>
  <c r="BA22" i="72"/>
  <c r="AZ22" i="72"/>
  <c r="AY22" i="72"/>
  <c r="AX22" i="72"/>
  <c r="AW22" i="72"/>
  <c r="AV22" i="72"/>
  <c r="AU22" i="72"/>
  <c r="AT22" i="72"/>
  <c r="AS22" i="72"/>
  <c r="AR22" i="72"/>
  <c r="AQ22" i="72"/>
  <c r="AP22" i="72"/>
  <c r="AO22" i="72"/>
  <c r="AN22" i="72"/>
  <c r="AM22" i="72"/>
  <c r="AL22" i="72"/>
  <c r="AK22" i="72"/>
  <c r="AJ22" i="72"/>
  <c r="AI22" i="72"/>
  <c r="AH22" i="72"/>
  <c r="AG22" i="72"/>
  <c r="AF22" i="72"/>
  <c r="AE22" i="72"/>
  <c r="AD22" i="72"/>
  <c r="AC22" i="72"/>
  <c r="AB22" i="72"/>
  <c r="AA22" i="72"/>
  <c r="Z22" i="72"/>
  <c r="Y22" i="72"/>
  <c r="X22" i="72"/>
  <c r="W22" i="72"/>
  <c r="V22" i="72"/>
  <c r="U22" i="72"/>
  <c r="T22" i="72"/>
  <c r="S22" i="72"/>
  <c r="R22" i="72"/>
  <c r="Q22" i="72"/>
  <c r="P22" i="72"/>
  <c r="O22" i="72"/>
  <c r="N22" i="72"/>
  <c r="M22" i="72"/>
  <c r="L22" i="72"/>
  <c r="K22" i="72"/>
  <c r="J22" i="72"/>
  <c r="I22" i="72"/>
  <c r="H22" i="72"/>
  <c r="G22" i="72"/>
  <c r="F22" i="72"/>
  <c r="E22" i="72"/>
  <c r="D22" i="72"/>
  <c r="C23" i="78"/>
  <c r="BJ43" i="78"/>
  <c r="B43" i="78"/>
  <c r="BJ42" i="78"/>
  <c r="BI42" i="78"/>
  <c r="BH42" i="78"/>
  <c r="BG42" i="78"/>
  <c r="BF42" i="78"/>
  <c r="BE42" i="78"/>
  <c r="BD42" i="78"/>
  <c r="BC42" i="78"/>
  <c r="BB42" i="78"/>
  <c r="BA42" i="78"/>
  <c r="AZ42" i="78"/>
  <c r="AY42" i="78"/>
  <c r="AX42" i="78"/>
  <c r="AW42" i="78"/>
  <c r="AV42" i="78"/>
  <c r="AU42" i="78"/>
  <c r="AT42" i="78"/>
  <c r="AS42" i="78"/>
  <c r="AR42" i="78"/>
  <c r="AQ42" i="78"/>
  <c r="AP42" i="78"/>
  <c r="AO42" i="78"/>
  <c r="AN42" i="78"/>
  <c r="AM42" i="78"/>
  <c r="AL42" i="78"/>
  <c r="AK42" i="78"/>
  <c r="AJ42" i="78"/>
  <c r="AI42" i="78"/>
  <c r="AH42" i="78"/>
  <c r="AG42" i="78"/>
  <c r="AF42" i="78"/>
  <c r="AE42" i="78"/>
  <c r="AD42" i="78"/>
  <c r="AC42" i="78"/>
  <c r="AB42" i="78"/>
  <c r="AA42" i="78"/>
  <c r="Z42" i="78"/>
  <c r="Y42" i="78"/>
  <c r="X42" i="78"/>
  <c r="W42" i="78"/>
  <c r="V42" i="78"/>
  <c r="U42" i="78"/>
  <c r="T42" i="78"/>
  <c r="S42" i="78"/>
  <c r="R42" i="78"/>
  <c r="Q42" i="78"/>
  <c r="P42" i="78"/>
  <c r="O42" i="78"/>
  <c r="N42" i="78"/>
  <c r="M42" i="78"/>
  <c r="L42" i="78"/>
  <c r="K42" i="78"/>
  <c r="J42" i="78"/>
  <c r="I42" i="78"/>
  <c r="H42" i="78"/>
  <c r="G42" i="78"/>
  <c r="F42" i="78"/>
  <c r="E42" i="78"/>
  <c r="D42" i="78"/>
  <c r="B42" i="78"/>
  <c r="BJ43" i="77"/>
  <c r="B43" i="77"/>
  <c r="BJ42" i="77"/>
  <c r="BI42" i="77"/>
  <c r="BH42" i="77"/>
  <c r="BG42" i="77"/>
  <c r="BF42" i="77"/>
  <c r="BE42" i="77"/>
  <c r="BD42" i="77"/>
  <c r="BC42" i="77"/>
  <c r="BB42" i="77"/>
  <c r="BA42" i="77"/>
  <c r="AZ42" i="77"/>
  <c r="AY42" i="77"/>
  <c r="AX42" i="77"/>
  <c r="AW42" i="77"/>
  <c r="AV42" i="77"/>
  <c r="AU42" i="77"/>
  <c r="AT42" i="77"/>
  <c r="AS42" i="77"/>
  <c r="AR42" i="77"/>
  <c r="AQ42" i="77"/>
  <c r="AP42" i="77"/>
  <c r="AO42" i="77"/>
  <c r="AN42" i="77"/>
  <c r="AM42" i="77"/>
  <c r="AL42" i="77"/>
  <c r="AK42" i="77"/>
  <c r="AJ42" i="77"/>
  <c r="AI42" i="77"/>
  <c r="AH42" i="77"/>
  <c r="AG42" i="77"/>
  <c r="AF42" i="77"/>
  <c r="AE42" i="77"/>
  <c r="AD42" i="77"/>
  <c r="AC42" i="77"/>
  <c r="AB42" i="77"/>
  <c r="AA42" i="77"/>
  <c r="Z42" i="77"/>
  <c r="Y42" i="77"/>
  <c r="X42" i="77"/>
  <c r="W42" i="77"/>
  <c r="V42" i="77"/>
  <c r="U42" i="77"/>
  <c r="T42" i="77"/>
  <c r="S42" i="77"/>
  <c r="R42" i="77"/>
  <c r="Q42" i="77"/>
  <c r="P42" i="77"/>
  <c r="O42" i="77"/>
  <c r="N42" i="77"/>
  <c r="M42" i="77"/>
  <c r="L42" i="77"/>
  <c r="K42" i="77"/>
  <c r="J42" i="77"/>
  <c r="I42" i="77"/>
  <c r="H42" i="77"/>
  <c r="G42" i="77"/>
  <c r="F42" i="77"/>
  <c r="E42" i="77"/>
  <c r="D42" i="77"/>
  <c r="B42" i="77"/>
  <c r="BJ43" i="76"/>
  <c r="B43" i="76"/>
  <c r="BJ42" i="76"/>
  <c r="BI42" i="76"/>
  <c r="BH42" i="76"/>
  <c r="BG42" i="76"/>
  <c r="BF42" i="76"/>
  <c r="BE42" i="76"/>
  <c r="BD42" i="76"/>
  <c r="BC42" i="76"/>
  <c r="BB42" i="76"/>
  <c r="BA42" i="76"/>
  <c r="AZ42" i="76"/>
  <c r="AY42" i="76"/>
  <c r="AX42" i="76"/>
  <c r="AW42" i="76"/>
  <c r="AV42" i="76"/>
  <c r="AU42" i="76"/>
  <c r="AT42" i="76"/>
  <c r="AS42" i="76"/>
  <c r="AR42" i="76"/>
  <c r="AQ42" i="76"/>
  <c r="AP42" i="76"/>
  <c r="AO42" i="76"/>
  <c r="AN42" i="76"/>
  <c r="AM42" i="76"/>
  <c r="AL42" i="76"/>
  <c r="AK42" i="76"/>
  <c r="AJ42" i="76"/>
  <c r="AI42" i="76"/>
  <c r="AH42" i="76"/>
  <c r="AG42" i="76"/>
  <c r="AF42" i="76"/>
  <c r="AE42" i="76"/>
  <c r="AD42" i="76"/>
  <c r="AC42" i="76"/>
  <c r="AB42" i="76"/>
  <c r="AA42" i="76"/>
  <c r="Z42" i="76"/>
  <c r="Y42" i="76"/>
  <c r="X42" i="76"/>
  <c r="W42" i="76"/>
  <c r="V42" i="76"/>
  <c r="U42" i="76"/>
  <c r="T42" i="76"/>
  <c r="S42" i="76"/>
  <c r="R42" i="76"/>
  <c r="Q42" i="76"/>
  <c r="P42" i="76"/>
  <c r="O42" i="76"/>
  <c r="N42" i="76"/>
  <c r="M42" i="76"/>
  <c r="L42" i="76"/>
  <c r="K42" i="76"/>
  <c r="J42" i="76"/>
  <c r="I42" i="76"/>
  <c r="H42" i="76"/>
  <c r="G42" i="76"/>
  <c r="F42" i="76"/>
  <c r="E42" i="76"/>
  <c r="D42" i="76"/>
  <c r="B42" i="76"/>
  <c r="BJ43" i="74"/>
  <c r="B43" i="74"/>
  <c r="BJ42" i="74"/>
  <c r="BI42" i="74"/>
  <c r="BH42" i="74"/>
  <c r="BG42" i="74"/>
  <c r="BF42" i="74"/>
  <c r="BE42" i="74"/>
  <c r="BD42" i="74"/>
  <c r="BC42" i="74"/>
  <c r="BB42" i="74"/>
  <c r="BA42" i="74"/>
  <c r="AZ42" i="74"/>
  <c r="AY42" i="74"/>
  <c r="AX42" i="74"/>
  <c r="AW42" i="74"/>
  <c r="AV42" i="74"/>
  <c r="AU42" i="74"/>
  <c r="AT42" i="74"/>
  <c r="AS42" i="74"/>
  <c r="AR42" i="74"/>
  <c r="AQ42" i="74"/>
  <c r="AP42" i="74"/>
  <c r="AO42" i="74"/>
  <c r="AN42" i="74"/>
  <c r="AM42" i="74"/>
  <c r="AL42" i="74"/>
  <c r="AK42" i="74"/>
  <c r="AJ42" i="74"/>
  <c r="AI42" i="74"/>
  <c r="AH42" i="74"/>
  <c r="AG42" i="74"/>
  <c r="AF42" i="74"/>
  <c r="AE42" i="74"/>
  <c r="AD42" i="74"/>
  <c r="AC42" i="74"/>
  <c r="AB42" i="74"/>
  <c r="AA42" i="74"/>
  <c r="Z42" i="74"/>
  <c r="Y42" i="74"/>
  <c r="X42" i="74"/>
  <c r="W42" i="74"/>
  <c r="V42" i="74"/>
  <c r="U42" i="74"/>
  <c r="T42" i="74"/>
  <c r="S42" i="74"/>
  <c r="R42" i="74"/>
  <c r="Q42" i="74"/>
  <c r="P42" i="74"/>
  <c r="O42" i="74"/>
  <c r="N42" i="74"/>
  <c r="M42" i="74"/>
  <c r="L42" i="74"/>
  <c r="K42" i="74"/>
  <c r="J42" i="74"/>
  <c r="I42" i="74"/>
  <c r="H42" i="74"/>
  <c r="G42" i="74"/>
  <c r="F42" i="74"/>
  <c r="E42" i="74"/>
  <c r="D42" i="74"/>
  <c r="B42" i="74"/>
  <c r="D38" i="72"/>
  <c r="B43" i="72"/>
  <c r="A43" i="72"/>
  <c r="BJ42" i="72"/>
  <c r="BI42" i="72"/>
  <c r="BH42" i="72"/>
  <c r="BG42" i="72"/>
  <c r="BF42" i="72"/>
  <c r="BE42" i="72"/>
  <c r="BD42" i="72"/>
  <c r="BC42" i="72"/>
  <c r="BB42" i="72"/>
  <c r="BA42" i="72"/>
  <c r="AZ42" i="72"/>
  <c r="AY42" i="72"/>
  <c r="AX42" i="72"/>
  <c r="AW42" i="72"/>
  <c r="AV42" i="72"/>
  <c r="AU42" i="72"/>
  <c r="AT42" i="72"/>
  <c r="AS42" i="72"/>
  <c r="AR42" i="72"/>
  <c r="AQ42" i="72"/>
  <c r="AP42" i="72"/>
  <c r="AO42" i="72"/>
  <c r="AN42" i="72"/>
  <c r="AM42" i="72"/>
  <c r="AL42" i="72"/>
  <c r="AK42" i="72"/>
  <c r="AJ42" i="72"/>
  <c r="AI42" i="72"/>
  <c r="AH42" i="72"/>
  <c r="AG42" i="72"/>
  <c r="AF42" i="72"/>
  <c r="AE42" i="72"/>
  <c r="AD42" i="72"/>
  <c r="AC42" i="72"/>
  <c r="AB42" i="72"/>
  <c r="AA42" i="72"/>
  <c r="Z42" i="72"/>
  <c r="Y42" i="72"/>
  <c r="X42" i="72"/>
  <c r="W42" i="72"/>
  <c r="V42" i="72"/>
  <c r="U42" i="72"/>
  <c r="T42" i="72"/>
  <c r="S42" i="72"/>
  <c r="R42" i="72"/>
  <c r="Q42" i="72"/>
  <c r="P42" i="72"/>
  <c r="O42" i="72"/>
  <c r="N42" i="72"/>
  <c r="M42" i="72"/>
  <c r="L42" i="72"/>
  <c r="K42" i="72"/>
  <c r="J42" i="72"/>
  <c r="I42" i="72"/>
  <c r="H42" i="72"/>
  <c r="G42" i="72"/>
  <c r="F42" i="72"/>
  <c r="E42" i="72"/>
  <c r="B42" i="72"/>
  <c r="A42" i="72"/>
  <c r="B42" i="75"/>
  <c r="D42" i="75"/>
  <c r="E42" i="75"/>
  <c r="F42" i="75"/>
  <c r="G42" i="75"/>
  <c r="H42" i="75"/>
  <c r="I42" i="75"/>
  <c r="J42" i="75"/>
  <c r="K42" i="75"/>
  <c r="L42" i="75"/>
  <c r="M42" i="75"/>
  <c r="N42" i="75"/>
  <c r="O42" i="75"/>
  <c r="P42" i="75"/>
  <c r="Q42" i="75"/>
  <c r="R42" i="75"/>
  <c r="S42" i="75"/>
  <c r="T42" i="75"/>
  <c r="U42" i="75"/>
  <c r="V42" i="75"/>
  <c r="W42" i="75"/>
  <c r="X42" i="75"/>
  <c r="Y42" i="75"/>
  <c r="Z42" i="75"/>
  <c r="AA42" i="75"/>
  <c r="AB42" i="75"/>
  <c r="AC42" i="75"/>
  <c r="AD42" i="75"/>
  <c r="AE42" i="75"/>
  <c r="AF42" i="75"/>
  <c r="AG42" i="75"/>
  <c r="AH42" i="75"/>
  <c r="AI42" i="75"/>
  <c r="AJ42" i="75"/>
  <c r="AK42" i="75"/>
  <c r="AL42" i="75"/>
  <c r="AM42" i="75"/>
  <c r="AN42" i="75"/>
  <c r="AO42" i="75"/>
  <c r="AP42" i="75"/>
  <c r="AQ42" i="75"/>
  <c r="AR42" i="75"/>
  <c r="AS42" i="75"/>
  <c r="AT42" i="75"/>
  <c r="AU42" i="75"/>
  <c r="AV42" i="75"/>
  <c r="AW42" i="75"/>
  <c r="AX42" i="75"/>
  <c r="AY42" i="75"/>
  <c r="AZ42" i="75"/>
  <c r="BA42" i="75"/>
  <c r="BB42" i="75"/>
  <c r="BC42" i="75"/>
  <c r="BD42" i="75"/>
  <c r="BE42" i="75"/>
  <c r="BF42" i="75"/>
  <c r="BG42" i="75"/>
  <c r="BH42" i="75"/>
  <c r="BI42" i="75"/>
  <c r="BJ42" i="75"/>
  <c r="B43" i="75"/>
  <c r="BJ43" i="75"/>
  <c r="D43" i="76"/>
  <c r="J237" i="101" l="1"/>
  <c r="J293" i="101" s="1"/>
  <c r="J116" i="101"/>
  <c r="J119" i="101"/>
  <c r="J281" i="99"/>
  <c r="J337" i="99" s="1"/>
  <c r="J236" i="99"/>
  <c r="J292" i="99" s="1"/>
  <c r="J130" i="99"/>
  <c r="J42" i="99"/>
  <c r="AA243" i="48"/>
  <c r="AA299" i="48" s="1"/>
  <c r="AB149" i="48"/>
  <c r="AB73" i="48"/>
  <c r="E38" i="48"/>
  <c r="E304" i="48" s="1"/>
  <c r="AC25" i="48"/>
  <c r="AC320" i="48" s="1"/>
  <c r="D43" i="77"/>
  <c r="C43" i="77"/>
  <c r="C43" i="75"/>
  <c r="C43" i="76"/>
  <c r="J281" i="101" l="1"/>
  <c r="J337" i="101" s="1"/>
  <c r="J236" i="101"/>
  <c r="J292" i="101" s="1"/>
  <c r="J130" i="101"/>
  <c r="J42" i="101"/>
  <c r="J241" i="99"/>
  <c r="J297" i="99" s="1"/>
  <c r="J128" i="99"/>
  <c r="AB243" i="48"/>
  <c r="AB299" i="48" s="1"/>
  <c r="AC149" i="48"/>
  <c r="AC73" i="48"/>
  <c r="F38" i="48"/>
  <c r="F304" i="48" s="1"/>
  <c r="AD25" i="48"/>
  <c r="AD320" i="48" s="1"/>
  <c r="C23" i="74"/>
  <c r="D23" i="74"/>
  <c r="C23" i="76"/>
  <c r="C23" i="75"/>
  <c r="C23" i="72"/>
  <c r="D43" i="75"/>
  <c r="D23" i="76"/>
  <c r="D23" i="72"/>
  <c r="E43" i="77"/>
  <c r="C39" i="48"/>
  <c r="J241" i="101" l="1"/>
  <c r="J297" i="101" s="1"/>
  <c r="J128" i="101"/>
  <c r="J239" i="99"/>
  <c r="J295" i="99" s="1"/>
  <c r="J136" i="99"/>
  <c r="J137" i="99"/>
  <c r="AC243" i="48"/>
  <c r="AC299" i="48" s="1"/>
  <c r="AD149" i="48"/>
  <c r="AD73" i="48"/>
  <c r="G38" i="48"/>
  <c r="G304" i="48" s="1"/>
  <c r="AE25" i="48"/>
  <c r="AE320" i="48" s="1"/>
  <c r="D23" i="75"/>
  <c r="B21" i="48"/>
  <c r="J239" i="101" l="1"/>
  <c r="J295" i="101" s="1"/>
  <c r="J136" i="101"/>
  <c r="J137" i="101"/>
  <c r="J278" i="99"/>
  <c r="J334" i="99" s="1"/>
  <c r="J277" i="99"/>
  <c r="J333" i="99" s="1"/>
  <c r="J138" i="99"/>
  <c r="AD243" i="48"/>
  <c r="AD299" i="48" s="1"/>
  <c r="AE149" i="48"/>
  <c r="AE73" i="48"/>
  <c r="H38" i="48"/>
  <c r="H304" i="48" s="1"/>
  <c r="AF25" i="48"/>
  <c r="AF320" i="48" s="1"/>
  <c r="F23" i="72"/>
  <c r="E23" i="74"/>
  <c r="E23" i="76"/>
  <c r="E23" i="72"/>
  <c r="F23" i="74"/>
  <c r="F23" i="78"/>
  <c r="J277" i="101" l="1"/>
  <c r="J333" i="101" s="1"/>
  <c r="J138" i="101"/>
  <c r="J278" i="101"/>
  <c r="J334" i="101" s="1"/>
  <c r="J238" i="99"/>
  <c r="J294" i="99" s="1"/>
  <c r="J43" i="99"/>
  <c r="J47" i="99" s="1"/>
  <c r="K122" i="99"/>
  <c r="AE243" i="48"/>
  <c r="AE299" i="48" s="1"/>
  <c r="AF149" i="48"/>
  <c r="AF73" i="48"/>
  <c r="I38" i="48"/>
  <c r="AG25" i="48"/>
  <c r="AG320" i="48" s="1"/>
  <c r="B15" i="48"/>
  <c r="B305" i="48" s="1"/>
  <c r="E23" i="75"/>
  <c r="C22" i="72"/>
  <c r="A1" i="77"/>
  <c r="A3" i="75"/>
  <c r="A4" i="75"/>
  <c r="A5" i="75"/>
  <c r="A6" i="75"/>
  <c r="A7" i="75"/>
  <c r="A8" i="75"/>
  <c r="A9" i="75"/>
  <c r="A11" i="75"/>
  <c r="A12" i="75"/>
  <c r="A13" i="75"/>
  <c r="A14" i="75"/>
  <c r="A15" i="75"/>
  <c r="A16" i="75"/>
  <c r="A17" i="75"/>
  <c r="A19" i="75"/>
  <c r="A21" i="75"/>
  <c r="A22" i="75"/>
  <c r="A23" i="75"/>
  <c r="A24" i="75"/>
  <c r="A25" i="75"/>
  <c r="A27" i="75"/>
  <c r="A31" i="75"/>
  <c r="A32" i="75"/>
  <c r="A33" i="75"/>
  <c r="A34" i="75"/>
  <c r="A35" i="75"/>
  <c r="A38" i="75"/>
  <c r="A39" i="75"/>
  <c r="A40" i="75"/>
  <c r="A41" i="75"/>
  <c r="A42" i="75"/>
  <c r="A43" i="75"/>
  <c r="A44" i="75"/>
  <c r="A46" i="75"/>
  <c r="A48" i="75"/>
  <c r="A49" i="75"/>
  <c r="A51" i="75"/>
  <c r="A52" i="75"/>
  <c r="A54" i="75"/>
  <c r="A55" i="75"/>
  <c r="A56" i="75"/>
  <c r="A57" i="75"/>
  <c r="A59" i="75"/>
  <c r="A60" i="75"/>
  <c r="A62" i="75"/>
  <c r="A63" i="75"/>
  <c r="A64" i="75"/>
  <c r="A65" i="75"/>
  <c r="A66" i="75"/>
  <c r="A67" i="75"/>
  <c r="A68" i="75"/>
  <c r="A70" i="75"/>
  <c r="A71" i="75"/>
  <c r="A72" i="75"/>
  <c r="A73" i="75"/>
  <c r="A74" i="75"/>
  <c r="A75" i="75"/>
  <c r="A76" i="75"/>
  <c r="A78" i="75"/>
  <c r="A79" i="75"/>
  <c r="A80" i="75"/>
  <c r="A81" i="75"/>
  <c r="A82" i="75"/>
  <c r="A83" i="75"/>
  <c r="A84" i="75"/>
  <c r="A86" i="75"/>
  <c r="A87" i="75"/>
  <c r="A88" i="75"/>
  <c r="A89" i="75"/>
  <c r="A91" i="75"/>
  <c r="A92" i="75"/>
  <c r="A94" i="75"/>
  <c r="A95" i="75"/>
  <c r="A96" i="75"/>
  <c r="A97" i="75"/>
  <c r="A98" i="75"/>
  <c r="A99" i="75"/>
  <c r="A100" i="75"/>
  <c r="A102" i="75"/>
  <c r="A103" i="75"/>
  <c r="A104" i="75"/>
  <c r="A105" i="75"/>
  <c r="A107" i="75"/>
  <c r="A108" i="75"/>
  <c r="A110" i="75"/>
  <c r="A111" i="75"/>
  <c r="A112" i="75"/>
  <c r="A113" i="75"/>
  <c r="A114" i="75"/>
  <c r="A115" i="75"/>
  <c r="A116" i="75"/>
  <c r="A118" i="75"/>
  <c r="A119" i="75"/>
  <c r="A120" i="75"/>
  <c r="A121" i="75"/>
  <c r="A122" i="75"/>
  <c r="A123" i="75"/>
  <c r="A124" i="75"/>
  <c r="A125" i="75"/>
  <c r="A126" i="75"/>
  <c r="A127" i="75"/>
  <c r="A129" i="75"/>
  <c r="A130" i="75"/>
  <c r="A131" i="75"/>
  <c r="A132" i="75"/>
  <c r="A134" i="75"/>
  <c r="A135" i="75"/>
  <c r="A138" i="75"/>
  <c r="A2" i="76"/>
  <c r="A3" i="76"/>
  <c r="A4" i="76"/>
  <c r="A5" i="76"/>
  <c r="A6" i="76"/>
  <c r="A9" i="76"/>
  <c r="A10" i="76"/>
  <c r="A11" i="76"/>
  <c r="A13" i="76"/>
  <c r="A14" i="76"/>
  <c r="A17" i="76"/>
  <c r="A18" i="76"/>
  <c r="A19" i="76"/>
  <c r="A20" i="76"/>
  <c r="A21" i="76"/>
  <c r="A22" i="76"/>
  <c r="A23" i="76"/>
  <c r="A25" i="76"/>
  <c r="A26" i="76"/>
  <c r="A27" i="76"/>
  <c r="A31" i="76"/>
  <c r="A32" i="76"/>
  <c r="A33" i="76"/>
  <c r="A36" i="76"/>
  <c r="A37" i="76"/>
  <c r="A38" i="76"/>
  <c r="A39" i="76"/>
  <c r="A40" i="76"/>
  <c r="A41" i="76"/>
  <c r="A42" i="76"/>
  <c r="A43" i="76"/>
  <c r="A44" i="76"/>
  <c r="A45" i="76"/>
  <c r="A46" i="76"/>
  <c r="A48" i="76"/>
  <c r="A49" i="76"/>
  <c r="A50" i="76"/>
  <c r="A53" i="76"/>
  <c r="A54" i="76"/>
  <c r="A55" i="76"/>
  <c r="A57" i="76"/>
  <c r="A58" i="76"/>
  <c r="A61" i="76"/>
  <c r="A62" i="76"/>
  <c r="A63" i="76"/>
  <c r="A64" i="76"/>
  <c r="A65" i="76"/>
  <c r="A66" i="76"/>
  <c r="A69" i="76"/>
  <c r="A70" i="76"/>
  <c r="A71" i="76"/>
  <c r="A72" i="76"/>
  <c r="A73" i="76"/>
  <c r="A74" i="76"/>
  <c r="A77" i="76"/>
  <c r="A78" i="76"/>
  <c r="A79" i="76"/>
  <c r="A80" i="76"/>
  <c r="A81" i="76"/>
  <c r="A82" i="76"/>
  <c r="A84" i="76"/>
  <c r="A85" i="76"/>
  <c r="A86" i="76"/>
  <c r="A87" i="76"/>
  <c r="A88" i="76"/>
  <c r="A89" i="76"/>
  <c r="A90" i="76"/>
  <c r="A93" i="76"/>
  <c r="A94" i="76"/>
  <c r="A95" i="76"/>
  <c r="A96" i="76"/>
  <c r="A97" i="76"/>
  <c r="A98" i="76"/>
  <c r="A101" i="76"/>
  <c r="A102" i="76"/>
  <c r="A103" i="76"/>
  <c r="A105" i="76"/>
  <c r="A109" i="76"/>
  <c r="A110" i="76"/>
  <c r="A111" i="76"/>
  <c r="A112" i="76"/>
  <c r="A113" i="76"/>
  <c r="A114" i="76"/>
  <c r="A117" i="76"/>
  <c r="A118" i="76"/>
  <c r="A119" i="76"/>
  <c r="A120" i="76"/>
  <c r="A121" i="76"/>
  <c r="A122" i="76"/>
  <c r="A123" i="76"/>
  <c r="A124" i="76"/>
  <c r="A125" i="76"/>
  <c r="A126" i="76"/>
  <c r="A127" i="76"/>
  <c r="A130" i="76"/>
  <c r="A133" i="76"/>
  <c r="A134" i="76"/>
  <c r="A135" i="76"/>
  <c r="A136" i="76"/>
  <c r="A138" i="76"/>
  <c r="A2" i="77"/>
  <c r="A3" i="77"/>
  <c r="A4" i="77"/>
  <c r="A6" i="77"/>
  <c r="A7" i="77"/>
  <c r="A8" i="77"/>
  <c r="A9" i="77"/>
  <c r="A10" i="77"/>
  <c r="A11" i="77"/>
  <c r="A14" i="77"/>
  <c r="A15" i="77"/>
  <c r="A16" i="77"/>
  <c r="A17" i="77"/>
  <c r="A19" i="77"/>
  <c r="A20" i="77"/>
  <c r="A22" i="77"/>
  <c r="A23" i="77"/>
  <c r="A24" i="77"/>
  <c r="A25" i="77"/>
  <c r="A26" i="77"/>
  <c r="A27" i="77"/>
  <c r="A31" i="77"/>
  <c r="A32" i="77"/>
  <c r="A34" i="77"/>
  <c r="A35" i="77"/>
  <c r="A36" i="77"/>
  <c r="A37" i="77"/>
  <c r="A38" i="77"/>
  <c r="A39" i="77"/>
  <c r="A40" i="77"/>
  <c r="A42" i="77"/>
  <c r="A43" i="77"/>
  <c r="A44" i="77"/>
  <c r="A45" i="77"/>
  <c r="A46" i="77"/>
  <c r="A48" i="77"/>
  <c r="A51" i="77"/>
  <c r="A52" i="77"/>
  <c r="A53" i="77"/>
  <c r="A54" i="77"/>
  <c r="A55" i="77"/>
  <c r="A56" i="77"/>
  <c r="A59" i="77"/>
  <c r="A60" i="77"/>
  <c r="A61" i="77"/>
  <c r="A62" i="77"/>
  <c r="A63" i="77"/>
  <c r="A64" i="77"/>
  <c r="A68" i="77"/>
  <c r="A69" i="77"/>
  <c r="A70" i="77"/>
  <c r="A71" i="77"/>
  <c r="A72" i="77"/>
  <c r="A75" i="77"/>
  <c r="A76" i="77"/>
  <c r="A77" i="77"/>
  <c r="A78" i="77"/>
  <c r="A79" i="77"/>
  <c r="A80" i="77"/>
  <c r="A83" i="77"/>
  <c r="A84" i="77"/>
  <c r="A85" i="77"/>
  <c r="A86" i="77"/>
  <c r="A87" i="77"/>
  <c r="A88" i="77"/>
  <c r="A91" i="77"/>
  <c r="A92" i="77"/>
  <c r="A93" i="77"/>
  <c r="A94" i="77"/>
  <c r="A95" i="77"/>
  <c r="A96" i="77"/>
  <c r="A100" i="77"/>
  <c r="A101" i="77"/>
  <c r="A102" i="77"/>
  <c r="A103" i="77"/>
  <c r="A104" i="77"/>
  <c r="A107" i="77"/>
  <c r="A108" i="77"/>
  <c r="A109" i="77"/>
  <c r="A110" i="77"/>
  <c r="A111" i="77"/>
  <c r="A112" i="77"/>
  <c r="A115" i="77"/>
  <c r="A116" i="77"/>
  <c r="A117" i="77"/>
  <c r="A118" i="77"/>
  <c r="A119" i="77"/>
  <c r="A120" i="77"/>
  <c r="A121" i="77"/>
  <c r="A122" i="77"/>
  <c r="A123" i="77"/>
  <c r="A124" i="77"/>
  <c r="A125" i="77"/>
  <c r="A126" i="77"/>
  <c r="A127" i="77"/>
  <c r="A131" i="77"/>
  <c r="A132" i="77"/>
  <c r="A133" i="77"/>
  <c r="A134" i="77"/>
  <c r="A135" i="77"/>
  <c r="A136" i="77"/>
  <c r="A3" i="78"/>
  <c r="A4" i="78"/>
  <c r="A5" i="78"/>
  <c r="A6" i="78"/>
  <c r="A9" i="78"/>
  <c r="A10" i="78"/>
  <c r="A11" i="78"/>
  <c r="A12" i="78"/>
  <c r="A13" i="78"/>
  <c r="A14" i="78"/>
  <c r="A16" i="78"/>
  <c r="A17" i="78"/>
  <c r="A18" i="78"/>
  <c r="A19" i="78"/>
  <c r="A20" i="78"/>
  <c r="A21" i="78"/>
  <c r="A22" i="78"/>
  <c r="A24" i="78"/>
  <c r="A25" i="78"/>
  <c r="A26" i="78"/>
  <c r="A27" i="78"/>
  <c r="A31" i="78"/>
  <c r="A32" i="78"/>
  <c r="A33" i="78"/>
  <c r="A34" i="78"/>
  <c r="A36" i="78"/>
  <c r="A37" i="78"/>
  <c r="A38" i="78"/>
  <c r="A39" i="78"/>
  <c r="A40" i="78"/>
  <c r="A41" i="78"/>
  <c r="A42" i="78"/>
  <c r="A43" i="78"/>
  <c r="A44" i="78"/>
  <c r="A45" i="78"/>
  <c r="A46" i="78"/>
  <c r="A48" i="78"/>
  <c r="A49" i="78"/>
  <c r="A50" i="78"/>
  <c r="A53" i="78"/>
  <c r="A54" i="78"/>
  <c r="A55" i="78"/>
  <c r="A56" i="78"/>
  <c r="A57" i="78"/>
  <c r="A58" i="78"/>
  <c r="A61" i="78"/>
  <c r="A62" i="78"/>
  <c r="A63" i="78"/>
  <c r="A65" i="78"/>
  <c r="A66" i="78"/>
  <c r="A69" i="78"/>
  <c r="A70" i="78"/>
  <c r="A71" i="78"/>
  <c r="A72" i="78"/>
  <c r="A73" i="78"/>
  <c r="A74" i="78"/>
  <c r="A77" i="78"/>
  <c r="A78" i="78"/>
  <c r="A79" i="78"/>
  <c r="A80" i="78"/>
  <c r="A81" i="78"/>
  <c r="A82" i="78"/>
  <c r="A85" i="78"/>
  <c r="A86" i="78"/>
  <c r="A87" i="78"/>
  <c r="A89" i="78"/>
  <c r="A90" i="78"/>
  <c r="A93" i="78"/>
  <c r="A94" i="78"/>
  <c r="A95" i="78"/>
  <c r="A96" i="78"/>
  <c r="A97" i="78"/>
  <c r="A98" i="78"/>
  <c r="A101" i="78"/>
  <c r="A102" i="78"/>
  <c r="A103" i="78"/>
  <c r="A104" i="78"/>
  <c r="A105" i="78"/>
  <c r="A109" i="78"/>
  <c r="A110" i="78"/>
  <c r="A111" i="78"/>
  <c r="A113" i="78"/>
  <c r="A114" i="78"/>
  <c r="A117" i="78"/>
  <c r="A118" i="78"/>
  <c r="A119" i="78"/>
  <c r="A120" i="78"/>
  <c r="A121" i="78"/>
  <c r="A122" i="78"/>
  <c r="A123" i="78"/>
  <c r="A124" i="78"/>
  <c r="A125" i="78"/>
  <c r="A126" i="78"/>
  <c r="A127" i="78"/>
  <c r="A129" i="78"/>
  <c r="A130" i="78"/>
  <c r="A132" i="78"/>
  <c r="A133" i="78"/>
  <c r="A134" i="78"/>
  <c r="A135" i="78"/>
  <c r="A136" i="78"/>
  <c r="A137" i="78"/>
  <c r="A138" i="78"/>
  <c r="A1" i="75"/>
  <c r="A119" i="74"/>
  <c r="A120" i="74"/>
  <c r="A121" i="74"/>
  <c r="A122" i="74"/>
  <c r="A123" i="74"/>
  <c r="A124" i="74"/>
  <c r="A125" i="74"/>
  <c r="A126" i="74"/>
  <c r="A127" i="74"/>
  <c r="A129" i="74"/>
  <c r="A130" i="74"/>
  <c r="A131" i="74"/>
  <c r="A134" i="74"/>
  <c r="A135" i="74"/>
  <c r="A138" i="74"/>
  <c r="A132" i="74"/>
  <c r="A3" i="74"/>
  <c r="A4" i="74"/>
  <c r="A5" i="74"/>
  <c r="A6" i="74"/>
  <c r="A7" i="74"/>
  <c r="A8" i="74"/>
  <c r="A9" i="74"/>
  <c r="A11" i="74"/>
  <c r="A12" i="74"/>
  <c r="A13" i="74"/>
  <c r="A14" i="74"/>
  <c r="A15" i="74"/>
  <c r="A16" i="74"/>
  <c r="A17" i="74"/>
  <c r="A19" i="74"/>
  <c r="A20" i="74"/>
  <c r="A21" i="74"/>
  <c r="A23" i="74"/>
  <c r="A24" i="74"/>
  <c r="A25" i="74"/>
  <c r="A27" i="74"/>
  <c r="A31" i="74"/>
  <c r="A32" i="74"/>
  <c r="A33" i="74"/>
  <c r="A34" i="74"/>
  <c r="A35" i="74"/>
  <c r="A36" i="74"/>
  <c r="A38" i="74"/>
  <c r="A39" i="74"/>
  <c r="A40" i="74"/>
  <c r="A41" i="74"/>
  <c r="A42" i="74"/>
  <c r="A43" i="74"/>
  <c r="A46" i="74"/>
  <c r="A48" i="74"/>
  <c r="A49" i="74"/>
  <c r="A50" i="74"/>
  <c r="A51" i="74"/>
  <c r="A52" i="74"/>
  <c r="A53" i="74"/>
  <c r="A55" i="74"/>
  <c r="A56" i="74"/>
  <c r="A57" i="74"/>
  <c r="A58" i="74"/>
  <c r="A59" i="74"/>
  <c r="A60" i="74"/>
  <c r="A63" i="74"/>
  <c r="A64" i="74"/>
  <c r="A65" i="74"/>
  <c r="A66" i="74"/>
  <c r="A67" i="74"/>
  <c r="A68" i="74"/>
  <c r="A69" i="74"/>
  <c r="A71" i="74"/>
  <c r="A72" i="74"/>
  <c r="A73" i="74"/>
  <c r="A74" i="74"/>
  <c r="A75" i="74"/>
  <c r="A76" i="74"/>
  <c r="A77" i="74"/>
  <c r="A79" i="74"/>
  <c r="A80" i="74"/>
  <c r="A81" i="74"/>
  <c r="A82" i="74"/>
  <c r="A83" i="74"/>
  <c r="A84" i="74"/>
  <c r="A85" i="74"/>
  <c r="A87" i="74"/>
  <c r="A88" i="74"/>
  <c r="A89" i="74"/>
  <c r="A90" i="74"/>
  <c r="A91" i="74"/>
  <c r="A92" i="74"/>
  <c r="A93" i="74"/>
  <c r="A95" i="74"/>
  <c r="A96" i="74"/>
  <c r="A97" i="74"/>
  <c r="A98" i="74"/>
  <c r="A99" i="74"/>
  <c r="A100" i="74"/>
  <c r="A101" i="74"/>
  <c r="A103" i="74"/>
  <c r="A104" i="74"/>
  <c r="A105" i="74"/>
  <c r="A107" i="74"/>
  <c r="A108" i="74"/>
  <c r="A109" i="74"/>
  <c r="A111" i="74"/>
  <c r="A112" i="74"/>
  <c r="A113" i="74"/>
  <c r="A114" i="74"/>
  <c r="A115" i="74"/>
  <c r="A116" i="74"/>
  <c r="A117" i="74"/>
  <c r="A118" i="74"/>
  <c r="A1" i="74"/>
  <c r="BJ138" i="78"/>
  <c r="C132" i="78"/>
  <c r="BJ131" i="78"/>
  <c r="BI131" i="78"/>
  <c r="BH131" i="78"/>
  <c r="BG131" i="78"/>
  <c r="BF131" i="78"/>
  <c r="BE131" i="78"/>
  <c r="BD131" i="78"/>
  <c r="BC131" i="78"/>
  <c r="BB131" i="78"/>
  <c r="BA131" i="78"/>
  <c r="AZ131" i="78"/>
  <c r="AY131" i="78"/>
  <c r="AX131" i="78"/>
  <c r="AW131" i="78"/>
  <c r="AV131" i="78"/>
  <c r="AU131" i="78"/>
  <c r="AT131" i="78"/>
  <c r="AS131" i="78"/>
  <c r="AR131" i="78"/>
  <c r="AQ131" i="78"/>
  <c r="AP131" i="78"/>
  <c r="AO131" i="78"/>
  <c r="AN131" i="78"/>
  <c r="AM131" i="78"/>
  <c r="AL131" i="78"/>
  <c r="AK131" i="78"/>
  <c r="AJ131" i="78"/>
  <c r="AI131" i="78"/>
  <c r="AH131" i="78"/>
  <c r="AG131" i="78"/>
  <c r="AF131" i="78"/>
  <c r="AE131" i="78"/>
  <c r="AD131" i="78"/>
  <c r="AC131" i="78"/>
  <c r="AB131" i="78"/>
  <c r="AA131" i="78"/>
  <c r="Z131" i="78"/>
  <c r="Y131" i="78"/>
  <c r="X131" i="78"/>
  <c r="W131" i="78"/>
  <c r="V131" i="78"/>
  <c r="U131" i="78"/>
  <c r="T131" i="78"/>
  <c r="S131" i="78"/>
  <c r="R131" i="78"/>
  <c r="Q131" i="78"/>
  <c r="P131" i="78"/>
  <c r="O131" i="78"/>
  <c r="N131" i="78"/>
  <c r="M131" i="78"/>
  <c r="L131" i="78"/>
  <c r="K131" i="78"/>
  <c r="J131" i="78"/>
  <c r="I131" i="78"/>
  <c r="H131" i="78"/>
  <c r="G131" i="78"/>
  <c r="F131" i="78"/>
  <c r="E131" i="78"/>
  <c r="D131" i="78"/>
  <c r="C131" i="78"/>
  <c r="BJ130" i="78"/>
  <c r="BI130" i="78"/>
  <c r="BH130" i="78"/>
  <c r="BG130" i="78"/>
  <c r="BF130" i="78"/>
  <c r="BE130" i="78"/>
  <c r="BD130" i="78"/>
  <c r="BC130" i="78"/>
  <c r="BB130" i="78"/>
  <c r="BA130" i="78"/>
  <c r="AZ130" i="78"/>
  <c r="AY130" i="78"/>
  <c r="AX130" i="78"/>
  <c r="AW130" i="78"/>
  <c r="AV130" i="78"/>
  <c r="AU130" i="78"/>
  <c r="AT130" i="78"/>
  <c r="AS130" i="78"/>
  <c r="AR130" i="78"/>
  <c r="AQ130" i="78"/>
  <c r="AP130" i="78"/>
  <c r="AO130" i="78"/>
  <c r="AN130" i="78"/>
  <c r="AM130" i="78"/>
  <c r="AL130" i="78"/>
  <c r="AK130" i="78"/>
  <c r="AJ130" i="78"/>
  <c r="AI130" i="78"/>
  <c r="AH130" i="78"/>
  <c r="AG130" i="78"/>
  <c r="AF130" i="78"/>
  <c r="AE130" i="78"/>
  <c r="AD130" i="78"/>
  <c r="AC130" i="78"/>
  <c r="AB130" i="78"/>
  <c r="AA130" i="78"/>
  <c r="Z130" i="78"/>
  <c r="Y130" i="78"/>
  <c r="X130" i="78"/>
  <c r="W130" i="78"/>
  <c r="V130" i="78"/>
  <c r="U130" i="78"/>
  <c r="T130" i="78"/>
  <c r="S130" i="78"/>
  <c r="R130" i="78"/>
  <c r="Q130" i="78"/>
  <c r="P130" i="78"/>
  <c r="O130" i="78"/>
  <c r="N130" i="78"/>
  <c r="M130" i="78"/>
  <c r="L130" i="78"/>
  <c r="K130" i="78"/>
  <c r="J130" i="78"/>
  <c r="I130" i="78"/>
  <c r="H130" i="78"/>
  <c r="G130" i="78"/>
  <c r="F130" i="78"/>
  <c r="E130" i="78"/>
  <c r="D130" i="78"/>
  <c r="C130" i="78"/>
  <c r="BJ129" i="78"/>
  <c r="BI129" i="78"/>
  <c r="BH129" i="78"/>
  <c r="BG129" i="78"/>
  <c r="BF129" i="78"/>
  <c r="BE129" i="78"/>
  <c r="BD129" i="78"/>
  <c r="BC129" i="78"/>
  <c r="BB129" i="78"/>
  <c r="BA129" i="78"/>
  <c r="AZ129" i="78"/>
  <c r="AY129" i="78"/>
  <c r="AX129" i="78"/>
  <c r="AW129" i="78"/>
  <c r="AV129" i="78"/>
  <c r="AU129" i="78"/>
  <c r="AT129" i="78"/>
  <c r="AS129" i="78"/>
  <c r="AR129" i="78"/>
  <c r="AQ129" i="78"/>
  <c r="AP129" i="78"/>
  <c r="AO129" i="78"/>
  <c r="AN129" i="78"/>
  <c r="AM129" i="78"/>
  <c r="AL129" i="78"/>
  <c r="AK129" i="78"/>
  <c r="AJ129" i="78"/>
  <c r="AI129" i="78"/>
  <c r="AH129" i="78"/>
  <c r="AG129" i="78"/>
  <c r="AF129" i="78"/>
  <c r="AE129" i="78"/>
  <c r="AD129" i="78"/>
  <c r="AC129" i="78"/>
  <c r="AB129" i="78"/>
  <c r="AA129" i="78"/>
  <c r="Z129" i="78"/>
  <c r="Y129" i="78"/>
  <c r="X129" i="78"/>
  <c r="W129" i="78"/>
  <c r="U129" i="78"/>
  <c r="T129" i="78"/>
  <c r="S129" i="78"/>
  <c r="R129" i="78"/>
  <c r="Q129" i="78"/>
  <c r="P129" i="78"/>
  <c r="O129" i="78"/>
  <c r="N129" i="78"/>
  <c r="M129" i="78"/>
  <c r="L129" i="78"/>
  <c r="K129" i="78"/>
  <c r="J129" i="78"/>
  <c r="I129" i="78"/>
  <c r="H129" i="78"/>
  <c r="G129" i="78"/>
  <c r="F129" i="78"/>
  <c r="BJ122" i="78"/>
  <c r="BI122" i="78"/>
  <c r="BH122" i="78"/>
  <c r="BG122" i="78"/>
  <c r="BF122" i="78"/>
  <c r="BE122" i="78"/>
  <c r="BD122" i="78"/>
  <c r="BC122" i="78"/>
  <c r="BB122" i="78"/>
  <c r="BA122" i="78"/>
  <c r="AZ122" i="78"/>
  <c r="AY122" i="78"/>
  <c r="AX122" i="78"/>
  <c r="AW122" i="78"/>
  <c r="AV122" i="78"/>
  <c r="AU122" i="78"/>
  <c r="AT122" i="78"/>
  <c r="AS122" i="78"/>
  <c r="AR122" i="78"/>
  <c r="AQ122" i="78"/>
  <c r="AP122" i="78"/>
  <c r="AO122" i="78"/>
  <c r="AN122" i="78"/>
  <c r="AM122" i="78"/>
  <c r="AL122" i="78"/>
  <c r="AK122" i="78"/>
  <c r="AJ122" i="78"/>
  <c r="AI122" i="78"/>
  <c r="AH122" i="78"/>
  <c r="AG122" i="78"/>
  <c r="AF122" i="78"/>
  <c r="AE122" i="78"/>
  <c r="AD122" i="78"/>
  <c r="AC122" i="78"/>
  <c r="AB122" i="78"/>
  <c r="AA122" i="78"/>
  <c r="Z122" i="78"/>
  <c r="Y122" i="78"/>
  <c r="X122" i="78"/>
  <c r="W122" i="78"/>
  <c r="V122" i="78"/>
  <c r="U122" i="78"/>
  <c r="T122" i="78"/>
  <c r="S122" i="78"/>
  <c r="R122" i="78"/>
  <c r="Q122" i="78"/>
  <c r="P122" i="78"/>
  <c r="O122" i="78"/>
  <c r="N122" i="78"/>
  <c r="M122" i="78"/>
  <c r="L122" i="78"/>
  <c r="K122" i="78"/>
  <c r="J122" i="78"/>
  <c r="I122" i="78"/>
  <c r="H122" i="78"/>
  <c r="G122" i="78"/>
  <c r="F122" i="78"/>
  <c r="E122" i="78"/>
  <c r="D122" i="78"/>
  <c r="C122" i="78"/>
  <c r="BJ118" i="78"/>
  <c r="BI118" i="78"/>
  <c r="BH118" i="78"/>
  <c r="BG118" i="78"/>
  <c r="BF118" i="78"/>
  <c r="BE118" i="78"/>
  <c r="BD118" i="78"/>
  <c r="BC118" i="78"/>
  <c r="BB118" i="78"/>
  <c r="BA118" i="78"/>
  <c r="AZ118" i="78"/>
  <c r="AY118" i="78"/>
  <c r="AX118" i="78"/>
  <c r="AW118" i="78"/>
  <c r="AV118" i="78"/>
  <c r="AU118" i="78"/>
  <c r="AT118" i="78"/>
  <c r="AS118" i="78"/>
  <c r="AR118" i="78"/>
  <c r="AQ118" i="78"/>
  <c r="AP118" i="78"/>
  <c r="AO118" i="78"/>
  <c r="AN118" i="78"/>
  <c r="AM118" i="78"/>
  <c r="AL118" i="78"/>
  <c r="AK118" i="78"/>
  <c r="AJ118" i="78"/>
  <c r="AI118" i="78"/>
  <c r="AH118" i="78"/>
  <c r="AG118" i="78"/>
  <c r="AF118" i="78"/>
  <c r="AE118" i="78"/>
  <c r="AD118" i="78"/>
  <c r="AC118" i="78"/>
  <c r="AB118" i="78"/>
  <c r="AA118" i="78"/>
  <c r="Z118" i="78"/>
  <c r="Y118" i="78"/>
  <c r="X118" i="78"/>
  <c r="W118" i="78"/>
  <c r="V118" i="78"/>
  <c r="U118" i="78"/>
  <c r="T118" i="78"/>
  <c r="S118" i="78"/>
  <c r="R118" i="78"/>
  <c r="Q118" i="78"/>
  <c r="P118" i="78"/>
  <c r="O118" i="78"/>
  <c r="N118" i="78"/>
  <c r="M118" i="78"/>
  <c r="L118" i="78"/>
  <c r="K118" i="78"/>
  <c r="J118" i="78"/>
  <c r="I118" i="78"/>
  <c r="H118" i="78"/>
  <c r="G118" i="78"/>
  <c r="F118" i="78"/>
  <c r="E118" i="78"/>
  <c r="D118" i="78"/>
  <c r="C118" i="78"/>
  <c r="BJ115" i="78"/>
  <c r="BI115" i="78"/>
  <c r="BH115" i="78"/>
  <c r="BG115" i="78"/>
  <c r="BF115" i="78"/>
  <c r="BE115" i="78"/>
  <c r="BD115" i="78"/>
  <c r="BC115" i="78"/>
  <c r="BB115" i="78"/>
  <c r="BA115" i="78"/>
  <c r="AZ115" i="78"/>
  <c r="AY115" i="78"/>
  <c r="AX115" i="78"/>
  <c r="AW115" i="78"/>
  <c r="AV115" i="78"/>
  <c r="AU115" i="78"/>
  <c r="AT115" i="78"/>
  <c r="AS115" i="78"/>
  <c r="AR115" i="78"/>
  <c r="AQ115" i="78"/>
  <c r="AP115" i="78"/>
  <c r="AO115" i="78"/>
  <c r="AN115" i="78"/>
  <c r="AM115" i="78"/>
  <c r="AL115" i="78"/>
  <c r="AK115" i="78"/>
  <c r="AJ115" i="78"/>
  <c r="AI115" i="78"/>
  <c r="AH115" i="78"/>
  <c r="AG115" i="78"/>
  <c r="AF115" i="78"/>
  <c r="AE115" i="78"/>
  <c r="AD115" i="78"/>
  <c r="AC115" i="78"/>
  <c r="AB115" i="78"/>
  <c r="AA115" i="78"/>
  <c r="Z115" i="78"/>
  <c r="Y115" i="78"/>
  <c r="X115" i="78"/>
  <c r="W115" i="78"/>
  <c r="V115" i="78"/>
  <c r="U115" i="78"/>
  <c r="T115" i="78"/>
  <c r="S115" i="78"/>
  <c r="R115" i="78"/>
  <c r="Q115" i="78"/>
  <c r="P115" i="78"/>
  <c r="O115" i="78"/>
  <c r="N115" i="78"/>
  <c r="M115" i="78"/>
  <c r="L115" i="78"/>
  <c r="K115" i="78"/>
  <c r="J115" i="78"/>
  <c r="I115" i="78"/>
  <c r="H115" i="78"/>
  <c r="G115" i="78"/>
  <c r="F115" i="78"/>
  <c r="E115" i="78"/>
  <c r="D115" i="78"/>
  <c r="C115" i="78"/>
  <c r="BJ111" i="78"/>
  <c r="BI111" i="78"/>
  <c r="BH111" i="78"/>
  <c r="BG111" i="78"/>
  <c r="BF111" i="78"/>
  <c r="BE111" i="78"/>
  <c r="BD111" i="78"/>
  <c r="BC111" i="78"/>
  <c r="BB111" i="78"/>
  <c r="BA111" i="78"/>
  <c r="AZ111" i="78"/>
  <c r="AY111" i="78"/>
  <c r="AX111" i="78"/>
  <c r="AW111" i="78"/>
  <c r="AV111" i="78"/>
  <c r="AU111" i="78"/>
  <c r="AT111" i="78"/>
  <c r="AS111" i="78"/>
  <c r="AR111" i="78"/>
  <c r="AQ111" i="78"/>
  <c r="AP111" i="78"/>
  <c r="AO111" i="78"/>
  <c r="AN111" i="78"/>
  <c r="AM111" i="78"/>
  <c r="AL111" i="78"/>
  <c r="AK111" i="78"/>
  <c r="AJ111" i="78"/>
  <c r="AI111" i="78"/>
  <c r="AH111" i="78"/>
  <c r="AG111" i="78"/>
  <c r="AF111" i="78"/>
  <c r="AE111" i="78"/>
  <c r="AD111" i="78"/>
  <c r="AC111" i="78"/>
  <c r="AB111" i="78"/>
  <c r="AA111" i="78"/>
  <c r="Z111" i="78"/>
  <c r="Y111" i="78"/>
  <c r="X111" i="78"/>
  <c r="W111" i="78"/>
  <c r="V111" i="78"/>
  <c r="U111" i="78"/>
  <c r="T111" i="78"/>
  <c r="S111" i="78"/>
  <c r="R111" i="78"/>
  <c r="Q111" i="78"/>
  <c r="P111" i="78"/>
  <c r="O111" i="78"/>
  <c r="N111" i="78"/>
  <c r="M111" i="78"/>
  <c r="L111" i="78"/>
  <c r="K111" i="78"/>
  <c r="J111" i="78"/>
  <c r="I111" i="78"/>
  <c r="H111" i="78"/>
  <c r="G111" i="78"/>
  <c r="F111" i="78"/>
  <c r="E111" i="78"/>
  <c r="D111" i="78"/>
  <c r="C111" i="78"/>
  <c r="BJ103" i="78"/>
  <c r="BI103" i="78"/>
  <c r="BH103" i="78"/>
  <c r="BG103" i="78"/>
  <c r="BF103" i="78"/>
  <c r="BE103" i="78"/>
  <c r="BD103" i="78"/>
  <c r="BC103" i="78"/>
  <c r="BB103" i="78"/>
  <c r="BA103" i="78"/>
  <c r="AZ103" i="78"/>
  <c r="AY103" i="78"/>
  <c r="AX103" i="78"/>
  <c r="AW103" i="78"/>
  <c r="AV103" i="78"/>
  <c r="AU103" i="78"/>
  <c r="AT103" i="78"/>
  <c r="AS103" i="78"/>
  <c r="AR103" i="78"/>
  <c r="AQ103" i="78"/>
  <c r="AP103" i="78"/>
  <c r="AO103" i="78"/>
  <c r="AN103" i="78"/>
  <c r="AM103" i="78"/>
  <c r="AL103" i="78"/>
  <c r="AK103" i="78"/>
  <c r="AJ103" i="78"/>
  <c r="AI103" i="78"/>
  <c r="AH103" i="78"/>
  <c r="AG103" i="78"/>
  <c r="AF103" i="78"/>
  <c r="AE103" i="78"/>
  <c r="AD103" i="78"/>
  <c r="AC103" i="78"/>
  <c r="AB103" i="78"/>
  <c r="AA103" i="78"/>
  <c r="Z103" i="78"/>
  <c r="Y103" i="78"/>
  <c r="X103" i="78"/>
  <c r="W103" i="78"/>
  <c r="V103" i="78"/>
  <c r="U103" i="78"/>
  <c r="T103" i="78"/>
  <c r="S103" i="78"/>
  <c r="R103" i="78"/>
  <c r="Q103" i="78"/>
  <c r="P103" i="78"/>
  <c r="O103" i="78"/>
  <c r="N103" i="78"/>
  <c r="M103" i="78"/>
  <c r="L103" i="78"/>
  <c r="K103" i="78"/>
  <c r="J103" i="78"/>
  <c r="I103" i="78"/>
  <c r="H103" i="78"/>
  <c r="G103" i="78"/>
  <c r="F103" i="78"/>
  <c r="E103" i="78"/>
  <c r="D103" i="78"/>
  <c r="C103" i="78"/>
  <c r="BJ102" i="78"/>
  <c r="BI102" i="78"/>
  <c r="BH102" i="78"/>
  <c r="BG102" i="78"/>
  <c r="BF102" i="78"/>
  <c r="BE102" i="78"/>
  <c r="BD102" i="78"/>
  <c r="BC102" i="78"/>
  <c r="BB102" i="78"/>
  <c r="BA102" i="78"/>
  <c r="AZ102" i="78"/>
  <c r="AY102" i="78"/>
  <c r="AX102" i="78"/>
  <c r="AW102" i="78"/>
  <c r="AV102" i="78"/>
  <c r="AU102" i="78"/>
  <c r="AT102" i="78"/>
  <c r="AS102" i="78"/>
  <c r="AR102" i="78"/>
  <c r="AQ102" i="78"/>
  <c r="AP102" i="78"/>
  <c r="AO102" i="78"/>
  <c r="AN102" i="78"/>
  <c r="AM102" i="78"/>
  <c r="AL102" i="78"/>
  <c r="AK102" i="78"/>
  <c r="AJ102" i="78"/>
  <c r="AI102" i="78"/>
  <c r="AH102" i="78"/>
  <c r="AG102" i="78"/>
  <c r="AF102" i="78"/>
  <c r="AE102" i="78"/>
  <c r="AD102" i="78"/>
  <c r="AC102" i="78"/>
  <c r="AB102" i="78"/>
  <c r="AA102" i="78"/>
  <c r="Z102" i="78"/>
  <c r="Y102" i="78"/>
  <c r="X102" i="78"/>
  <c r="W102" i="78"/>
  <c r="V102" i="78"/>
  <c r="U102" i="78"/>
  <c r="T102" i="78"/>
  <c r="S102" i="78"/>
  <c r="R102" i="78"/>
  <c r="Q102" i="78"/>
  <c r="P102" i="78"/>
  <c r="O102" i="78"/>
  <c r="N102" i="78"/>
  <c r="M102" i="78"/>
  <c r="L102" i="78"/>
  <c r="K102" i="78"/>
  <c r="J102" i="78"/>
  <c r="I102" i="78"/>
  <c r="H102" i="78"/>
  <c r="G102" i="78"/>
  <c r="F102" i="78"/>
  <c r="E102" i="78"/>
  <c r="D102" i="78"/>
  <c r="C102" i="78"/>
  <c r="BJ98" i="78"/>
  <c r="BI98" i="78"/>
  <c r="BH98" i="78"/>
  <c r="BG98" i="78"/>
  <c r="BF98" i="78"/>
  <c r="BE98" i="78"/>
  <c r="BD98" i="78"/>
  <c r="BC98" i="78"/>
  <c r="BB98" i="78"/>
  <c r="BA98" i="78"/>
  <c r="AZ98" i="78"/>
  <c r="AY98" i="78"/>
  <c r="AX98" i="78"/>
  <c r="AW98" i="78"/>
  <c r="AV98" i="78"/>
  <c r="AU98" i="78"/>
  <c r="AT98" i="78"/>
  <c r="AS98" i="78"/>
  <c r="AR98" i="78"/>
  <c r="AQ98" i="78"/>
  <c r="AP98" i="78"/>
  <c r="AO98" i="78"/>
  <c r="AN98" i="78"/>
  <c r="AM98" i="78"/>
  <c r="AL98" i="78"/>
  <c r="AK98" i="78"/>
  <c r="AJ98" i="78"/>
  <c r="AI98" i="78"/>
  <c r="AH98" i="78"/>
  <c r="AG98" i="78"/>
  <c r="AF98" i="78"/>
  <c r="AE98" i="78"/>
  <c r="AD98" i="78"/>
  <c r="AC98" i="78"/>
  <c r="AB98" i="78"/>
  <c r="AA98" i="78"/>
  <c r="Z98" i="78"/>
  <c r="Y98" i="78"/>
  <c r="X98" i="78"/>
  <c r="W98" i="78"/>
  <c r="V98" i="78"/>
  <c r="U98" i="78"/>
  <c r="T98" i="78"/>
  <c r="S98" i="78"/>
  <c r="R98" i="78"/>
  <c r="Q98" i="78"/>
  <c r="P98" i="78"/>
  <c r="O98" i="78"/>
  <c r="N98" i="78"/>
  <c r="M98" i="78"/>
  <c r="L98" i="78"/>
  <c r="K98" i="78"/>
  <c r="J98" i="78"/>
  <c r="I98" i="78"/>
  <c r="H98" i="78"/>
  <c r="G98" i="78"/>
  <c r="F98" i="78"/>
  <c r="E98" i="78"/>
  <c r="D98" i="78"/>
  <c r="C98" i="78"/>
  <c r="C97" i="78"/>
  <c r="BJ96" i="78"/>
  <c r="BI96" i="78"/>
  <c r="BH96" i="78"/>
  <c r="BG96" i="78"/>
  <c r="BF96" i="78"/>
  <c r="BE96" i="78"/>
  <c r="BD96" i="78"/>
  <c r="BC96" i="78"/>
  <c r="BB96" i="78"/>
  <c r="BA96" i="78"/>
  <c r="AZ96" i="78"/>
  <c r="AY96" i="78"/>
  <c r="AX96" i="78"/>
  <c r="AW96" i="78"/>
  <c r="AV96" i="78"/>
  <c r="AU96" i="78"/>
  <c r="AT96" i="78"/>
  <c r="AS96" i="78"/>
  <c r="AR96" i="78"/>
  <c r="AQ96" i="78"/>
  <c r="AP96" i="78"/>
  <c r="AO96" i="78"/>
  <c r="AN96" i="78"/>
  <c r="AM96" i="78"/>
  <c r="AL96" i="78"/>
  <c r="AK96" i="78"/>
  <c r="AJ96" i="78"/>
  <c r="AI96" i="78"/>
  <c r="AH96" i="78"/>
  <c r="AG96" i="78"/>
  <c r="AF96" i="78"/>
  <c r="AE96" i="78"/>
  <c r="AD96" i="78"/>
  <c r="AC96" i="78"/>
  <c r="AB96" i="78"/>
  <c r="AA96" i="78"/>
  <c r="Z96" i="78"/>
  <c r="Y96" i="78"/>
  <c r="X96" i="78"/>
  <c r="W96" i="78"/>
  <c r="V96" i="78"/>
  <c r="U96" i="78"/>
  <c r="T96" i="78"/>
  <c r="S96" i="78"/>
  <c r="R96" i="78"/>
  <c r="Q96" i="78"/>
  <c r="P96" i="78"/>
  <c r="O96" i="78"/>
  <c r="N96" i="78"/>
  <c r="M96" i="78"/>
  <c r="L96" i="78"/>
  <c r="K96" i="78"/>
  <c r="J96" i="78"/>
  <c r="I96" i="78"/>
  <c r="H96" i="78"/>
  <c r="G96" i="78"/>
  <c r="F96" i="78"/>
  <c r="E96" i="78"/>
  <c r="D96" i="78"/>
  <c r="C96" i="78"/>
  <c r="BJ95" i="78"/>
  <c r="BI95" i="78"/>
  <c r="BH95" i="78"/>
  <c r="BG95" i="78"/>
  <c r="BF95" i="78"/>
  <c r="BE95" i="78"/>
  <c r="BD95" i="78"/>
  <c r="BC95" i="78"/>
  <c r="BB95" i="78"/>
  <c r="BA95" i="78"/>
  <c r="AZ95" i="78"/>
  <c r="AY95" i="78"/>
  <c r="AX95" i="78"/>
  <c r="AW95" i="78"/>
  <c r="AV95" i="78"/>
  <c r="AU95" i="78"/>
  <c r="AT95" i="78"/>
  <c r="AS95" i="78"/>
  <c r="AR95" i="78"/>
  <c r="AQ95" i="78"/>
  <c r="AP95" i="78"/>
  <c r="AO95" i="78"/>
  <c r="AN95" i="78"/>
  <c r="AM95" i="78"/>
  <c r="AL95" i="78"/>
  <c r="AK95" i="78"/>
  <c r="AJ95" i="78"/>
  <c r="AI95" i="78"/>
  <c r="AH95" i="78"/>
  <c r="AG95" i="78"/>
  <c r="AF95" i="78"/>
  <c r="AE95" i="78"/>
  <c r="AD95" i="78"/>
  <c r="AC95" i="78"/>
  <c r="AB95" i="78"/>
  <c r="AA95" i="78"/>
  <c r="Z95" i="78"/>
  <c r="Y95" i="78"/>
  <c r="X95" i="78"/>
  <c r="W95" i="78"/>
  <c r="V95" i="78"/>
  <c r="U95" i="78"/>
  <c r="T95" i="78"/>
  <c r="S95" i="78"/>
  <c r="R95" i="78"/>
  <c r="Q95" i="78"/>
  <c r="P95" i="78"/>
  <c r="O95" i="78"/>
  <c r="N95" i="78"/>
  <c r="M95" i="78"/>
  <c r="L95" i="78"/>
  <c r="K95" i="78"/>
  <c r="J95" i="78"/>
  <c r="I95" i="78"/>
  <c r="H95" i="78"/>
  <c r="G95" i="78"/>
  <c r="F95" i="78"/>
  <c r="E95" i="78"/>
  <c r="D95" i="78"/>
  <c r="C95" i="78"/>
  <c r="BJ94" i="78"/>
  <c r="BI94" i="78"/>
  <c r="BH94" i="78"/>
  <c r="BG94" i="78"/>
  <c r="BF94" i="78"/>
  <c r="BE94" i="78"/>
  <c r="BD94" i="78"/>
  <c r="BC94" i="78"/>
  <c r="BB94" i="78"/>
  <c r="BA94" i="78"/>
  <c r="AZ94" i="78"/>
  <c r="AY94" i="78"/>
  <c r="AX94" i="78"/>
  <c r="AW94" i="78"/>
  <c r="AV94" i="78"/>
  <c r="AU94" i="78"/>
  <c r="AT94" i="78"/>
  <c r="AS94" i="78"/>
  <c r="AR94" i="78"/>
  <c r="AQ94" i="78"/>
  <c r="AP94" i="78"/>
  <c r="AO94" i="78"/>
  <c r="AN94" i="78"/>
  <c r="AM94" i="78"/>
  <c r="AL94" i="78"/>
  <c r="AK94" i="78"/>
  <c r="AJ94" i="78"/>
  <c r="AI94" i="78"/>
  <c r="AH94" i="78"/>
  <c r="AG94" i="78"/>
  <c r="AF94" i="78"/>
  <c r="AE94" i="78"/>
  <c r="AD94" i="78"/>
  <c r="AC94" i="78"/>
  <c r="AB94" i="78"/>
  <c r="AA94" i="78"/>
  <c r="Z94" i="78"/>
  <c r="Y94" i="78"/>
  <c r="X94" i="78"/>
  <c r="W94" i="78"/>
  <c r="V94" i="78"/>
  <c r="U94" i="78"/>
  <c r="T94" i="78"/>
  <c r="S94" i="78"/>
  <c r="R94" i="78"/>
  <c r="Q94" i="78"/>
  <c r="P94" i="78"/>
  <c r="O94" i="78"/>
  <c r="N94" i="78"/>
  <c r="M94" i="78"/>
  <c r="L94" i="78"/>
  <c r="K94" i="78"/>
  <c r="J94" i="78"/>
  <c r="I94" i="78"/>
  <c r="H94" i="78"/>
  <c r="G94" i="78"/>
  <c r="F94" i="78"/>
  <c r="E94" i="78"/>
  <c r="D94" i="78"/>
  <c r="BJ91" i="78"/>
  <c r="BI91" i="78"/>
  <c r="BH91" i="78"/>
  <c r="BG91" i="78"/>
  <c r="BF91" i="78"/>
  <c r="BE91" i="78"/>
  <c r="BD91" i="78"/>
  <c r="BC91" i="78"/>
  <c r="BB91" i="78"/>
  <c r="BA91" i="78"/>
  <c r="AZ91" i="78"/>
  <c r="AY91" i="78"/>
  <c r="AX91" i="78"/>
  <c r="AW91" i="78"/>
  <c r="AV91" i="78"/>
  <c r="AU91" i="78"/>
  <c r="AT91" i="78"/>
  <c r="AS91" i="78"/>
  <c r="AR91" i="78"/>
  <c r="AQ91" i="78"/>
  <c r="AP91" i="78"/>
  <c r="AO91" i="78"/>
  <c r="AN91" i="78"/>
  <c r="AM91" i="78"/>
  <c r="AL91" i="78"/>
  <c r="AK91" i="78"/>
  <c r="AJ91" i="78"/>
  <c r="AI91" i="78"/>
  <c r="AH91" i="78"/>
  <c r="AG91" i="78"/>
  <c r="AF91" i="78"/>
  <c r="AE91" i="78"/>
  <c r="AD91" i="78"/>
  <c r="AC91" i="78"/>
  <c r="AB91" i="78"/>
  <c r="AA91" i="78"/>
  <c r="Z91" i="78"/>
  <c r="Y91" i="78"/>
  <c r="X91" i="78"/>
  <c r="W91" i="78"/>
  <c r="V91" i="78"/>
  <c r="U91" i="78"/>
  <c r="T91" i="78"/>
  <c r="S91" i="78"/>
  <c r="R91" i="78"/>
  <c r="Q91" i="78"/>
  <c r="P91" i="78"/>
  <c r="O91" i="78"/>
  <c r="N91" i="78"/>
  <c r="M91" i="78"/>
  <c r="L91" i="78"/>
  <c r="K91" i="78"/>
  <c r="J91" i="78"/>
  <c r="I91" i="78"/>
  <c r="H91" i="78"/>
  <c r="G91" i="78"/>
  <c r="F91" i="78"/>
  <c r="E91" i="78"/>
  <c r="D91" i="78"/>
  <c r="C91" i="78"/>
  <c r="BJ86" i="78"/>
  <c r="BI86" i="78"/>
  <c r="BH86" i="78"/>
  <c r="BG86" i="78"/>
  <c r="BF86" i="78"/>
  <c r="BE86" i="78"/>
  <c r="BD86" i="78"/>
  <c r="BC86" i="78"/>
  <c r="BB86" i="78"/>
  <c r="BA86" i="78"/>
  <c r="AZ86" i="78"/>
  <c r="AY86" i="78"/>
  <c r="AX86" i="78"/>
  <c r="AW86" i="78"/>
  <c r="AV86" i="78"/>
  <c r="AU86" i="78"/>
  <c r="AT86" i="78"/>
  <c r="AS86" i="78"/>
  <c r="AR86" i="78"/>
  <c r="AQ86" i="78"/>
  <c r="AP86" i="78"/>
  <c r="AO86" i="78"/>
  <c r="AN86" i="78"/>
  <c r="AM86" i="78"/>
  <c r="AL86" i="78"/>
  <c r="AK86" i="78"/>
  <c r="AJ86" i="78"/>
  <c r="AI86" i="78"/>
  <c r="AH86" i="78"/>
  <c r="AG86" i="78"/>
  <c r="AF86" i="78"/>
  <c r="AE86" i="78"/>
  <c r="AD86" i="78"/>
  <c r="AC86" i="78"/>
  <c r="AB86" i="78"/>
  <c r="AA86" i="78"/>
  <c r="Z86" i="78"/>
  <c r="Y86" i="78"/>
  <c r="X86" i="78"/>
  <c r="W86" i="78"/>
  <c r="V86" i="78"/>
  <c r="U86" i="78"/>
  <c r="T86" i="78"/>
  <c r="S86" i="78"/>
  <c r="R86" i="78"/>
  <c r="Q86" i="78"/>
  <c r="P86" i="78"/>
  <c r="O86" i="78"/>
  <c r="N86" i="78"/>
  <c r="M86" i="78"/>
  <c r="L86" i="78"/>
  <c r="K86" i="78"/>
  <c r="J86" i="78"/>
  <c r="I86" i="78"/>
  <c r="H86" i="78"/>
  <c r="G86" i="78"/>
  <c r="F86" i="78"/>
  <c r="E86" i="78"/>
  <c r="D86" i="78"/>
  <c r="C86" i="78"/>
  <c r="BJ85" i="78"/>
  <c r="BI85" i="78"/>
  <c r="BH85" i="78"/>
  <c r="BG85" i="78"/>
  <c r="BF85" i="78"/>
  <c r="BE85" i="78"/>
  <c r="BD85" i="78"/>
  <c r="BC85" i="78"/>
  <c r="BB85" i="78"/>
  <c r="BA85" i="78"/>
  <c r="AZ85" i="78"/>
  <c r="AY85" i="78"/>
  <c r="AX85" i="78"/>
  <c r="AW85" i="78"/>
  <c r="AV85" i="78"/>
  <c r="AU85" i="78"/>
  <c r="AT85" i="78"/>
  <c r="AS85" i="78"/>
  <c r="AR85" i="78"/>
  <c r="AQ85" i="78"/>
  <c r="AP85" i="78"/>
  <c r="AO85" i="78"/>
  <c r="AN85" i="78"/>
  <c r="AM85" i="78"/>
  <c r="AL85" i="78"/>
  <c r="AK85" i="78"/>
  <c r="AJ85" i="78"/>
  <c r="AI85" i="78"/>
  <c r="AH85" i="78"/>
  <c r="AG85" i="78"/>
  <c r="AF85" i="78"/>
  <c r="AE85" i="78"/>
  <c r="AD85" i="78"/>
  <c r="AC85" i="78"/>
  <c r="AB85" i="78"/>
  <c r="AA85" i="78"/>
  <c r="Z85" i="78"/>
  <c r="Y85" i="78"/>
  <c r="X85" i="78"/>
  <c r="W85" i="78"/>
  <c r="V85" i="78"/>
  <c r="U85" i="78"/>
  <c r="T85" i="78"/>
  <c r="S85" i="78"/>
  <c r="R85" i="78"/>
  <c r="Q85" i="78"/>
  <c r="P85" i="78"/>
  <c r="O85" i="78"/>
  <c r="N85" i="78"/>
  <c r="M85" i="78"/>
  <c r="L85" i="78"/>
  <c r="K85" i="78"/>
  <c r="J85" i="78"/>
  <c r="I85" i="78"/>
  <c r="H85" i="78"/>
  <c r="G85" i="78"/>
  <c r="F85" i="78"/>
  <c r="E85" i="78"/>
  <c r="D85" i="78"/>
  <c r="C85" i="78"/>
  <c r="BJ84" i="78"/>
  <c r="BI84" i="78"/>
  <c r="BH84" i="78"/>
  <c r="BG84" i="78"/>
  <c r="BF84" i="78"/>
  <c r="BE84" i="78"/>
  <c r="BD84" i="78"/>
  <c r="BC84" i="78"/>
  <c r="BB84" i="78"/>
  <c r="BA84" i="78"/>
  <c r="AZ84" i="78"/>
  <c r="AY84" i="78"/>
  <c r="AX84" i="78"/>
  <c r="AW84" i="78"/>
  <c r="AV84" i="78"/>
  <c r="AU84" i="78"/>
  <c r="AT84" i="78"/>
  <c r="AS84" i="78"/>
  <c r="AR84" i="78"/>
  <c r="AQ84" i="78"/>
  <c r="AP84" i="78"/>
  <c r="AO84" i="78"/>
  <c r="AN84" i="78"/>
  <c r="AM84" i="78"/>
  <c r="AL84" i="78"/>
  <c r="AK84" i="78"/>
  <c r="AJ84" i="78"/>
  <c r="AI84" i="78"/>
  <c r="AH84" i="78"/>
  <c r="AG84" i="78"/>
  <c r="AF84" i="78"/>
  <c r="AE84" i="78"/>
  <c r="AD84" i="78"/>
  <c r="AC84" i="78"/>
  <c r="AB84" i="78"/>
  <c r="AA84" i="78"/>
  <c r="Z84" i="78"/>
  <c r="Y84" i="78"/>
  <c r="X84" i="78"/>
  <c r="W84" i="78"/>
  <c r="V84" i="78"/>
  <c r="U84" i="78"/>
  <c r="T84" i="78"/>
  <c r="S84" i="78"/>
  <c r="R84" i="78"/>
  <c r="Q84" i="78"/>
  <c r="P84" i="78"/>
  <c r="O84" i="78"/>
  <c r="N84" i="78"/>
  <c r="M84" i="78"/>
  <c r="L84" i="78"/>
  <c r="K84" i="78"/>
  <c r="J84" i="78"/>
  <c r="I84" i="78"/>
  <c r="H84" i="78"/>
  <c r="G84" i="78"/>
  <c r="F84" i="78"/>
  <c r="E84" i="78"/>
  <c r="D84" i="78"/>
  <c r="BJ83" i="78"/>
  <c r="BI83" i="78"/>
  <c r="BH83" i="78"/>
  <c r="BG83" i="78"/>
  <c r="BF83" i="78"/>
  <c r="BE83" i="78"/>
  <c r="BD83" i="78"/>
  <c r="BC83" i="78"/>
  <c r="BB83" i="78"/>
  <c r="BA83" i="78"/>
  <c r="AZ83" i="78"/>
  <c r="AY83" i="78"/>
  <c r="AX83" i="78"/>
  <c r="AW83" i="78"/>
  <c r="AV83" i="78"/>
  <c r="AU83" i="78"/>
  <c r="AT83" i="78"/>
  <c r="AS83" i="78"/>
  <c r="AR83" i="78"/>
  <c r="AQ83" i="78"/>
  <c r="AP83" i="78"/>
  <c r="AO83" i="78"/>
  <c r="AN83" i="78"/>
  <c r="AM83" i="78"/>
  <c r="AL83" i="78"/>
  <c r="AK83" i="78"/>
  <c r="AJ83" i="78"/>
  <c r="AI83" i="78"/>
  <c r="AH83" i="78"/>
  <c r="AG83" i="78"/>
  <c r="AF83" i="78"/>
  <c r="AE83" i="78"/>
  <c r="AD83" i="78"/>
  <c r="AC83" i="78"/>
  <c r="AB83" i="78"/>
  <c r="AA83" i="78"/>
  <c r="Z83" i="78"/>
  <c r="Y83" i="78"/>
  <c r="X83" i="78"/>
  <c r="W83" i="78"/>
  <c r="V83" i="78"/>
  <c r="U83" i="78"/>
  <c r="T83" i="78"/>
  <c r="S83" i="78"/>
  <c r="R83" i="78"/>
  <c r="Q83" i="78"/>
  <c r="P83" i="78"/>
  <c r="O83" i="78"/>
  <c r="N83" i="78"/>
  <c r="M83" i="78"/>
  <c r="L83" i="78"/>
  <c r="K83" i="78"/>
  <c r="J83" i="78"/>
  <c r="I83" i="78"/>
  <c r="H83" i="78"/>
  <c r="G83" i="78"/>
  <c r="F83" i="78"/>
  <c r="E83" i="78"/>
  <c r="D83" i="78"/>
  <c r="BJ82" i="78"/>
  <c r="BI82" i="78"/>
  <c r="BH82" i="78"/>
  <c r="BG82" i="78"/>
  <c r="BF82" i="78"/>
  <c r="BE82" i="78"/>
  <c r="BD82" i="78"/>
  <c r="BC82" i="78"/>
  <c r="BB82" i="78"/>
  <c r="BA82" i="78"/>
  <c r="AZ82" i="78"/>
  <c r="AY82" i="78"/>
  <c r="AX82" i="78"/>
  <c r="AW82" i="78"/>
  <c r="AV82" i="78"/>
  <c r="AU82" i="78"/>
  <c r="AT82" i="78"/>
  <c r="AS82" i="78"/>
  <c r="AR82" i="78"/>
  <c r="AQ82" i="78"/>
  <c r="AP82" i="78"/>
  <c r="AO82" i="78"/>
  <c r="AN82" i="78"/>
  <c r="AM82" i="78"/>
  <c r="AL82" i="78"/>
  <c r="AK82" i="78"/>
  <c r="AJ82" i="78"/>
  <c r="AI82" i="78"/>
  <c r="AH82" i="78"/>
  <c r="AG82" i="78"/>
  <c r="AF82" i="78"/>
  <c r="AE82" i="78"/>
  <c r="AD82" i="78"/>
  <c r="AC82" i="78"/>
  <c r="AB82" i="78"/>
  <c r="AA82" i="78"/>
  <c r="Z82" i="78"/>
  <c r="Y82" i="78"/>
  <c r="X82" i="78"/>
  <c r="W82" i="78"/>
  <c r="V82" i="78"/>
  <c r="U82" i="78"/>
  <c r="T82" i="78"/>
  <c r="S82" i="78"/>
  <c r="R82" i="78"/>
  <c r="Q82" i="78"/>
  <c r="P82" i="78"/>
  <c r="O82" i="78"/>
  <c r="N82" i="78"/>
  <c r="M82" i="78"/>
  <c r="L82" i="78"/>
  <c r="K82" i="78"/>
  <c r="J82" i="78"/>
  <c r="I82" i="78"/>
  <c r="H82" i="78"/>
  <c r="G82" i="78"/>
  <c r="F82" i="78"/>
  <c r="E82" i="78"/>
  <c r="D82" i="78"/>
  <c r="BJ81" i="78"/>
  <c r="BI81" i="78"/>
  <c r="BH81" i="78"/>
  <c r="BG81" i="78"/>
  <c r="BF81" i="78"/>
  <c r="BE81" i="78"/>
  <c r="BD81" i="78"/>
  <c r="BC81" i="78"/>
  <c r="BB81" i="78"/>
  <c r="BA81" i="78"/>
  <c r="AZ81" i="78"/>
  <c r="AY81" i="78"/>
  <c r="AX81" i="78"/>
  <c r="AW81" i="78"/>
  <c r="AV81" i="78"/>
  <c r="AU81" i="78"/>
  <c r="AT81" i="78"/>
  <c r="AS81" i="78"/>
  <c r="AR81" i="78"/>
  <c r="AQ81" i="78"/>
  <c r="AP81" i="78"/>
  <c r="AO81" i="78"/>
  <c r="AN81" i="78"/>
  <c r="AM81" i="78"/>
  <c r="AL81" i="78"/>
  <c r="AK81" i="78"/>
  <c r="AJ81" i="78"/>
  <c r="AI81" i="78"/>
  <c r="AH81" i="78"/>
  <c r="AG81" i="78"/>
  <c r="AF81" i="78"/>
  <c r="AE81" i="78"/>
  <c r="AD81" i="78"/>
  <c r="AC81" i="78"/>
  <c r="AB81" i="78"/>
  <c r="AA81" i="78"/>
  <c r="Z81" i="78"/>
  <c r="Y81" i="78"/>
  <c r="X81" i="78"/>
  <c r="W81" i="78"/>
  <c r="V81" i="78"/>
  <c r="U81" i="78"/>
  <c r="T81" i="78"/>
  <c r="S81" i="78"/>
  <c r="R81" i="78"/>
  <c r="Q81" i="78"/>
  <c r="P81" i="78"/>
  <c r="O81" i="78"/>
  <c r="N81" i="78"/>
  <c r="M81" i="78"/>
  <c r="L81" i="78"/>
  <c r="K81" i="78"/>
  <c r="J81" i="78"/>
  <c r="I81" i="78"/>
  <c r="H81" i="78"/>
  <c r="G81" i="78"/>
  <c r="F81" i="78"/>
  <c r="E81" i="78"/>
  <c r="D81" i="78"/>
  <c r="C81" i="78"/>
  <c r="BJ80" i="78"/>
  <c r="BI80" i="78"/>
  <c r="BH80" i="78"/>
  <c r="BG80" i="78"/>
  <c r="BF80" i="78"/>
  <c r="BE80" i="78"/>
  <c r="BD80" i="78"/>
  <c r="BC80" i="78"/>
  <c r="BB80" i="78"/>
  <c r="BA80" i="78"/>
  <c r="AZ80" i="78"/>
  <c r="AY80" i="78"/>
  <c r="AX80" i="78"/>
  <c r="AW80" i="78"/>
  <c r="AV80" i="78"/>
  <c r="AU80" i="78"/>
  <c r="AT80" i="78"/>
  <c r="AS80" i="78"/>
  <c r="AR80" i="78"/>
  <c r="AQ80" i="78"/>
  <c r="AP80" i="78"/>
  <c r="AO80" i="78"/>
  <c r="AN80" i="78"/>
  <c r="AM80" i="78"/>
  <c r="AL80" i="78"/>
  <c r="AK80" i="78"/>
  <c r="AJ80" i="78"/>
  <c r="AI80" i="78"/>
  <c r="AH80" i="78"/>
  <c r="AG80" i="78"/>
  <c r="AF80" i="78"/>
  <c r="AE80" i="78"/>
  <c r="AD80" i="78"/>
  <c r="AC80" i="78"/>
  <c r="AB80" i="78"/>
  <c r="AA80" i="78"/>
  <c r="Z80" i="78"/>
  <c r="Y80" i="78"/>
  <c r="X80" i="78"/>
  <c r="W80" i="78"/>
  <c r="V80" i="78"/>
  <c r="U80" i="78"/>
  <c r="T80" i="78"/>
  <c r="S80" i="78"/>
  <c r="R80" i="78"/>
  <c r="Q80" i="78"/>
  <c r="P80" i="78"/>
  <c r="O80" i="78"/>
  <c r="N80" i="78"/>
  <c r="M80" i="78"/>
  <c r="L80" i="78"/>
  <c r="K80" i="78"/>
  <c r="J80" i="78"/>
  <c r="I80" i="78"/>
  <c r="H80" i="78"/>
  <c r="G80" i="78"/>
  <c r="F80" i="78"/>
  <c r="E80" i="78"/>
  <c r="D80" i="78"/>
  <c r="BJ79" i="78"/>
  <c r="BI79" i="78"/>
  <c r="BH79" i="78"/>
  <c r="BG79" i="78"/>
  <c r="BF79" i="78"/>
  <c r="BE79" i="78"/>
  <c r="BD79" i="78"/>
  <c r="BC79" i="78"/>
  <c r="BB79" i="78"/>
  <c r="BA79" i="78"/>
  <c r="AZ79" i="78"/>
  <c r="AY79" i="78"/>
  <c r="AX79" i="78"/>
  <c r="AW79" i="78"/>
  <c r="AV79" i="78"/>
  <c r="AU79" i="78"/>
  <c r="AT79" i="78"/>
  <c r="AS79" i="78"/>
  <c r="AR79" i="78"/>
  <c r="AQ79" i="78"/>
  <c r="AP79" i="78"/>
  <c r="AO79" i="78"/>
  <c r="AN79" i="78"/>
  <c r="AM79" i="78"/>
  <c r="AL79" i="78"/>
  <c r="AK79" i="78"/>
  <c r="AJ79" i="78"/>
  <c r="AI79" i="78"/>
  <c r="AH79" i="78"/>
  <c r="AG79" i="78"/>
  <c r="AF79" i="78"/>
  <c r="AE79" i="78"/>
  <c r="AD79" i="78"/>
  <c r="AC79" i="78"/>
  <c r="AB79" i="78"/>
  <c r="AA79" i="78"/>
  <c r="Z79" i="78"/>
  <c r="Y79" i="78"/>
  <c r="X79" i="78"/>
  <c r="W79" i="78"/>
  <c r="V79" i="78"/>
  <c r="U79" i="78"/>
  <c r="T79" i="78"/>
  <c r="S79" i="78"/>
  <c r="R79" i="78"/>
  <c r="Q79" i="78"/>
  <c r="P79" i="78"/>
  <c r="O79" i="78"/>
  <c r="N79" i="78"/>
  <c r="M79" i="78"/>
  <c r="L79" i="78"/>
  <c r="K79" i="78"/>
  <c r="J79" i="78"/>
  <c r="I79" i="78"/>
  <c r="H79" i="78"/>
  <c r="G79" i="78"/>
  <c r="F79" i="78"/>
  <c r="E79" i="78"/>
  <c r="D79" i="78"/>
  <c r="BJ78" i="78"/>
  <c r="BI78" i="78"/>
  <c r="BH78" i="78"/>
  <c r="BG78" i="78"/>
  <c r="BF78" i="78"/>
  <c r="BE78" i="78"/>
  <c r="BD78" i="78"/>
  <c r="BC78" i="78"/>
  <c r="BB78" i="78"/>
  <c r="BA78" i="78"/>
  <c r="AZ78" i="78"/>
  <c r="AY78" i="78"/>
  <c r="AX78" i="78"/>
  <c r="AW78" i="78"/>
  <c r="AV78" i="78"/>
  <c r="AU78" i="78"/>
  <c r="AT78" i="78"/>
  <c r="AS78" i="78"/>
  <c r="AR78" i="78"/>
  <c r="AQ78" i="78"/>
  <c r="AP78" i="78"/>
  <c r="AO78" i="78"/>
  <c r="AN78" i="78"/>
  <c r="AM78" i="78"/>
  <c r="AL78" i="78"/>
  <c r="AK78" i="78"/>
  <c r="AJ78" i="78"/>
  <c r="AI78" i="78"/>
  <c r="AH78" i="78"/>
  <c r="AG78" i="78"/>
  <c r="AF78" i="78"/>
  <c r="AE78" i="78"/>
  <c r="AD78" i="78"/>
  <c r="AC78" i="78"/>
  <c r="AB78" i="78"/>
  <c r="AA78" i="78"/>
  <c r="Z78" i="78"/>
  <c r="Y78" i="78"/>
  <c r="X78" i="78"/>
  <c r="W78" i="78"/>
  <c r="V78" i="78"/>
  <c r="U78" i="78"/>
  <c r="T78" i="78"/>
  <c r="S78" i="78"/>
  <c r="R78" i="78"/>
  <c r="Q78" i="78"/>
  <c r="P78" i="78"/>
  <c r="O78" i="78"/>
  <c r="N78" i="78"/>
  <c r="M78" i="78"/>
  <c r="L78" i="78"/>
  <c r="K78" i="78"/>
  <c r="J78" i="78"/>
  <c r="I78" i="78"/>
  <c r="H78" i="78"/>
  <c r="G78" i="78"/>
  <c r="F78" i="78"/>
  <c r="E78" i="78"/>
  <c r="D78" i="78"/>
  <c r="C78" i="78"/>
  <c r="BJ77" i="78"/>
  <c r="BI77" i="78"/>
  <c r="BH77" i="78"/>
  <c r="BG77" i="78"/>
  <c r="BF77" i="78"/>
  <c r="BE77" i="78"/>
  <c r="BD77" i="78"/>
  <c r="BC77" i="78"/>
  <c r="BB77" i="78"/>
  <c r="BA77" i="78"/>
  <c r="AZ77" i="78"/>
  <c r="AY77" i="78"/>
  <c r="AX77" i="78"/>
  <c r="AW77" i="78"/>
  <c r="AV77" i="78"/>
  <c r="AU77" i="78"/>
  <c r="AT77" i="78"/>
  <c r="AS77" i="78"/>
  <c r="AR77" i="78"/>
  <c r="AQ77" i="78"/>
  <c r="AP77" i="78"/>
  <c r="AO77" i="78"/>
  <c r="AN77" i="78"/>
  <c r="AM77" i="78"/>
  <c r="AL77" i="78"/>
  <c r="AK77" i="78"/>
  <c r="AJ77" i="78"/>
  <c r="AI77" i="78"/>
  <c r="AH77" i="78"/>
  <c r="AG77" i="78"/>
  <c r="AF77" i="78"/>
  <c r="AE77" i="78"/>
  <c r="AD77" i="78"/>
  <c r="AC77" i="78"/>
  <c r="AB77" i="78"/>
  <c r="AA77" i="78"/>
  <c r="Z77" i="78"/>
  <c r="Y77" i="78"/>
  <c r="X77" i="78"/>
  <c r="W77" i="78"/>
  <c r="V77" i="78"/>
  <c r="U77" i="78"/>
  <c r="T77" i="78"/>
  <c r="S77" i="78"/>
  <c r="R77" i="78"/>
  <c r="Q77" i="78"/>
  <c r="P77" i="78"/>
  <c r="O77" i="78"/>
  <c r="N77" i="78"/>
  <c r="M77" i="78"/>
  <c r="L77" i="78"/>
  <c r="K77" i="78"/>
  <c r="J77" i="78"/>
  <c r="I77" i="78"/>
  <c r="H77" i="78"/>
  <c r="G77" i="78"/>
  <c r="F77" i="78"/>
  <c r="E77" i="78"/>
  <c r="D77" i="78"/>
  <c r="BJ76" i="78"/>
  <c r="BI76" i="78"/>
  <c r="BH76" i="78"/>
  <c r="BG76" i="78"/>
  <c r="BF76" i="78"/>
  <c r="BE76" i="78"/>
  <c r="BD76" i="78"/>
  <c r="BC76" i="78"/>
  <c r="BB76" i="78"/>
  <c r="BA76" i="78"/>
  <c r="AZ76" i="78"/>
  <c r="AY76" i="78"/>
  <c r="AX76" i="78"/>
  <c r="AW76" i="78"/>
  <c r="AV76" i="78"/>
  <c r="AU76" i="78"/>
  <c r="AT76" i="78"/>
  <c r="AS76" i="78"/>
  <c r="AR76" i="78"/>
  <c r="AQ76" i="78"/>
  <c r="AP76" i="78"/>
  <c r="AO76" i="78"/>
  <c r="AN76" i="78"/>
  <c r="AM76" i="78"/>
  <c r="AL76" i="78"/>
  <c r="AK76" i="78"/>
  <c r="AJ76" i="78"/>
  <c r="AI76" i="78"/>
  <c r="AH76" i="78"/>
  <c r="AG76" i="78"/>
  <c r="AF76" i="78"/>
  <c r="AE76" i="78"/>
  <c r="AD76" i="78"/>
  <c r="AC76" i="78"/>
  <c r="AB76" i="78"/>
  <c r="AA76" i="78"/>
  <c r="Z76" i="78"/>
  <c r="Y76" i="78"/>
  <c r="X76" i="78"/>
  <c r="W76" i="78"/>
  <c r="V76" i="78"/>
  <c r="U76" i="78"/>
  <c r="T76" i="78"/>
  <c r="S76" i="78"/>
  <c r="R76" i="78"/>
  <c r="Q76" i="78"/>
  <c r="P76" i="78"/>
  <c r="O76" i="78"/>
  <c r="N76" i="78"/>
  <c r="M76" i="78"/>
  <c r="L76" i="78"/>
  <c r="K76" i="78"/>
  <c r="J76" i="78"/>
  <c r="I76" i="78"/>
  <c r="H76" i="78"/>
  <c r="G76" i="78"/>
  <c r="F76" i="78"/>
  <c r="E76" i="78"/>
  <c r="D76" i="78"/>
  <c r="BJ75" i="78"/>
  <c r="BI75" i="78"/>
  <c r="BH75" i="78"/>
  <c r="BG75" i="78"/>
  <c r="BF75" i="78"/>
  <c r="BE75" i="78"/>
  <c r="BD75" i="78"/>
  <c r="BC75" i="78"/>
  <c r="BB75" i="78"/>
  <c r="BA75" i="78"/>
  <c r="AZ75" i="78"/>
  <c r="AY75" i="78"/>
  <c r="AX75" i="78"/>
  <c r="AW75" i="78"/>
  <c r="AV75" i="78"/>
  <c r="AU75" i="78"/>
  <c r="AT75" i="78"/>
  <c r="AS75" i="78"/>
  <c r="AR75" i="78"/>
  <c r="AQ75" i="78"/>
  <c r="AP75" i="78"/>
  <c r="AO75" i="78"/>
  <c r="AN75" i="78"/>
  <c r="AM75" i="78"/>
  <c r="AL75" i="78"/>
  <c r="AK75" i="78"/>
  <c r="AJ75" i="78"/>
  <c r="AI75" i="78"/>
  <c r="AH75" i="78"/>
  <c r="AG75" i="78"/>
  <c r="AF75" i="78"/>
  <c r="AE75" i="78"/>
  <c r="AD75" i="78"/>
  <c r="AC75" i="78"/>
  <c r="AB75" i="78"/>
  <c r="AA75" i="78"/>
  <c r="Z75" i="78"/>
  <c r="Y75" i="78"/>
  <c r="X75" i="78"/>
  <c r="W75" i="78"/>
  <c r="V75" i="78"/>
  <c r="U75" i="78"/>
  <c r="T75" i="78"/>
  <c r="S75" i="78"/>
  <c r="R75" i="78"/>
  <c r="Q75" i="78"/>
  <c r="P75" i="78"/>
  <c r="O75" i="78"/>
  <c r="N75" i="78"/>
  <c r="M75" i="78"/>
  <c r="L75" i="78"/>
  <c r="K75" i="78"/>
  <c r="J75" i="78"/>
  <c r="I75" i="78"/>
  <c r="H75" i="78"/>
  <c r="G75" i="78"/>
  <c r="F75" i="78"/>
  <c r="E75" i="78"/>
  <c r="D75" i="78"/>
  <c r="BJ74" i="78"/>
  <c r="BI74" i="78"/>
  <c r="BH74" i="78"/>
  <c r="BG74" i="78"/>
  <c r="BF74" i="78"/>
  <c r="BE74" i="78"/>
  <c r="BD74" i="78"/>
  <c r="BC74" i="78"/>
  <c r="BB74" i="78"/>
  <c r="BA74" i="78"/>
  <c r="AZ74" i="78"/>
  <c r="AY74" i="78"/>
  <c r="AX74" i="78"/>
  <c r="AW74" i="78"/>
  <c r="AV74" i="78"/>
  <c r="AU74" i="78"/>
  <c r="AT74" i="78"/>
  <c r="AS74" i="78"/>
  <c r="AR74" i="78"/>
  <c r="AQ74" i="78"/>
  <c r="AP74" i="78"/>
  <c r="AO74" i="78"/>
  <c r="AN74" i="78"/>
  <c r="AM74" i="78"/>
  <c r="AL74" i="78"/>
  <c r="AK74" i="78"/>
  <c r="AJ74" i="78"/>
  <c r="AI74" i="78"/>
  <c r="AH74" i="78"/>
  <c r="AG74" i="78"/>
  <c r="AF74" i="78"/>
  <c r="AE74" i="78"/>
  <c r="AD74" i="78"/>
  <c r="AC74" i="78"/>
  <c r="AB74" i="78"/>
  <c r="AA74" i="78"/>
  <c r="Z74" i="78"/>
  <c r="Y74" i="78"/>
  <c r="X74" i="78"/>
  <c r="W74" i="78"/>
  <c r="V74" i="78"/>
  <c r="U74" i="78"/>
  <c r="T74" i="78"/>
  <c r="S74" i="78"/>
  <c r="R74" i="78"/>
  <c r="Q74" i="78"/>
  <c r="P74" i="78"/>
  <c r="O74" i="78"/>
  <c r="N74" i="78"/>
  <c r="M74" i="78"/>
  <c r="L74" i="78"/>
  <c r="K74" i="78"/>
  <c r="J74" i="78"/>
  <c r="I74" i="78"/>
  <c r="H74" i="78"/>
  <c r="G74" i="78"/>
  <c r="F74" i="78"/>
  <c r="E74" i="78"/>
  <c r="D74" i="78"/>
  <c r="BJ72" i="78"/>
  <c r="BI72" i="78"/>
  <c r="BH72" i="78"/>
  <c r="BG72" i="78"/>
  <c r="BF72" i="78"/>
  <c r="BE72" i="78"/>
  <c r="BD72" i="78"/>
  <c r="BC72" i="78"/>
  <c r="BB72" i="78"/>
  <c r="BA72" i="78"/>
  <c r="AZ72" i="78"/>
  <c r="AY72" i="78"/>
  <c r="AX72" i="78"/>
  <c r="AW72" i="78"/>
  <c r="AV72" i="78"/>
  <c r="AU72" i="78"/>
  <c r="AT72" i="78"/>
  <c r="AS72" i="78"/>
  <c r="AR72" i="78"/>
  <c r="AQ72" i="78"/>
  <c r="AP72" i="78"/>
  <c r="AO72" i="78"/>
  <c r="AN72" i="78"/>
  <c r="AM72" i="78"/>
  <c r="AL72" i="78"/>
  <c r="AK72" i="78"/>
  <c r="AJ72" i="78"/>
  <c r="AI72" i="78"/>
  <c r="AH72" i="78"/>
  <c r="AG72" i="78"/>
  <c r="AF72" i="78"/>
  <c r="AE72" i="78"/>
  <c r="AD72" i="78"/>
  <c r="AC72" i="78"/>
  <c r="AB72" i="78"/>
  <c r="AA72" i="78"/>
  <c r="Z72" i="78"/>
  <c r="Y72" i="78"/>
  <c r="X72" i="78"/>
  <c r="W72" i="78"/>
  <c r="V72" i="78"/>
  <c r="U72" i="78"/>
  <c r="T72" i="78"/>
  <c r="S72" i="78"/>
  <c r="R72" i="78"/>
  <c r="Q72" i="78"/>
  <c r="P72" i="78"/>
  <c r="O72" i="78"/>
  <c r="N72" i="78"/>
  <c r="M72" i="78"/>
  <c r="L72" i="78"/>
  <c r="K72" i="78"/>
  <c r="J72" i="78"/>
  <c r="I72" i="78"/>
  <c r="H72" i="78"/>
  <c r="G72" i="78"/>
  <c r="F72" i="78"/>
  <c r="E72" i="78"/>
  <c r="D72" i="78"/>
  <c r="C72" i="78"/>
  <c r="BJ71" i="78"/>
  <c r="BI71" i="78"/>
  <c r="BH71" i="78"/>
  <c r="BG71" i="78"/>
  <c r="BF71" i="78"/>
  <c r="BE71" i="78"/>
  <c r="BD71" i="78"/>
  <c r="BC71" i="78"/>
  <c r="BB71" i="78"/>
  <c r="BA71" i="78"/>
  <c r="AZ71" i="78"/>
  <c r="AY71" i="78"/>
  <c r="AX71" i="78"/>
  <c r="AW71" i="78"/>
  <c r="AV71" i="78"/>
  <c r="AU71" i="78"/>
  <c r="AT71" i="78"/>
  <c r="AS71" i="78"/>
  <c r="AR71" i="78"/>
  <c r="AQ71" i="78"/>
  <c r="AP71" i="78"/>
  <c r="AO71" i="78"/>
  <c r="AN71" i="78"/>
  <c r="AM71" i="78"/>
  <c r="AL71" i="78"/>
  <c r="AK71" i="78"/>
  <c r="AJ71" i="78"/>
  <c r="AI71" i="78"/>
  <c r="AH71" i="78"/>
  <c r="AG71" i="78"/>
  <c r="AF71" i="78"/>
  <c r="AE71" i="78"/>
  <c r="AD71" i="78"/>
  <c r="AC71" i="78"/>
  <c r="AB71" i="78"/>
  <c r="AA71" i="78"/>
  <c r="Z71" i="78"/>
  <c r="Y71" i="78"/>
  <c r="X71" i="78"/>
  <c r="W71" i="78"/>
  <c r="V71" i="78"/>
  <c r="U71" i="78"/>
  <c r="T71" i="78"/>
  <c r="S71" i="78"/>
  <c r="R71" i="78"/>
  <c r="Q71" i="78"/>
  <c r="P71" i="78"/>
  <c r="O71" i="78"/>
  <c r="N71" i="78"/>
  <c r="M71" i="78"/>
  <c r="L71" i="78"/>
  <c r="K71" i="78"/>
  <c r="J71" i="78"/>
  <c r="I71" i="78"/>
  <c r="H71" i="78"/>
  <c r="G71" i="78"/>
  <c r="F71" i="78"/>
  <c r="E71" i="78"/>
  <c r="D71" i="78"/>
  <c r="BJ70" i="78"/>
  <c r="BI70" i="78"/>
  <c r="BH70" i="78"/>
  <c r="BG70" i="78"/>
  <c r="BF70" i="78"/>
  <c r="BE70" i="78"/>
  <c r="BD70" i="78"/>
  <c r="BC70" i="78"/>
  <c r="BB70" i="78"/>
  <c r="BA70" i="78"/>
  <c r="AZ70" i="78"/>
  <c r="AY70" i="78"/>
  <c r="AX70" i="78"/>
  <c r="AW70" i="78"/>
  <c r="AV70" i="78"/>
  <c r="AU70" i="78"/>
  <c r="AT70" i="78"/>
  <c r="AS70" i="78"/>
  <c r="AR70" i="78"/>
  <c r="AQ70" i="78"/>
  <c r="AP70" i="78"/>
  <c r="AO70" i="78"/>
  <c r="AN70" i="78"/>
  <c r="AM70" i="78"/>
  <c r="AL70" i="78"/>
  <c r="AK70" i="78"/>
  <c r="AJ70" i="78"/>
  <c r="AI70" i="78"/>
  <c r="AH70" i="78"/>
  <c r="AG70" i="78"/>
  <c r="AF70" i="78"/>
  <c r="AE70" i="78"/>
  <c r="AD70" i="78"/>
  <c r="AC70" i="78"/>
  <c r="AB70" i="78"/>
  <c r="AA70" i="78"/>
  <c r="Z70" i="78"/>
  <c r="Y70" i="78"/>
  <c r="X70" i="78"/>
  <c r="W70" i="78"/>
  <c r="V70" i="78"/>
  <c r="U70" i="78"/>
  <c r="T70" i="78"/>
  <c r="S70" i="78"/>
  <c r="R70" i="78"/>
  <c r="Q70" i="78"/>
  <c r="P70" i="78"/>
  <c r="O70" i="78"/>
  <c r="N70" i="78"/>
  <c r="M70" i="78"/>
  <c r="L70" i="78"/>
  <c r="K70" i="78"/>
  <c r="J70" i="78"/>
  <c r="I70" i="78"/>
  <c r="H70" i="78"/>
  <c r="G70" i="78"/>
  <c r="F70" i="78"/>
  <c r="E70" i="78"/>
  <c r="D70" i="78"/>
  <c r="BJ69" i="78"/>
  <c r="BI69" i="78"/>
  <c r="BH69" i="78"/>
  <c r="BG69" i="78"/>
  <c r="BF69" i="78"/>
  <c r="BE69" i="78"/>
  <c r="BD69" i="78"/>
  <c r="BC69" i="78"/>
  <c r="BB69" i="78"/>
  <c r="BA69" i="78"/>
  <c r="AZ69" i="78"/>
  <c r="AY69" i="78"/>
  <c r="AX69" i="78"/>
  <c r="AW69" i="78"/>
  <c r="AV69" i="78"/>
  <c r="AU69" i="78"/>
  <c r="AT69" i="78"/>
  <c r="AS69" i="78"/>
  <c r="AR69" i="78"/>
  <c r="AQ69" i="78"/>
  <c r="AP69" i="78"/>
  <c r="AO69" i="78"/>
  <c r="AN69" i="78"/>
  <c r="AM69" i="78"/>
  <c r="AL69" i="78"/>
  <c r="AK69" i="78"/>
  <c r="AJ69" i="78"/>
  <c r="AI69" i="78"/>
  <c r="AH69" i="78"/>
  <c r="AG69" i="78"/>
  <c r="AF69" i="78"/>
  <c r="AE69" i="78"/>
  <c r="AD69" i="78"/>
  <c r="AC69" i="78"/>
  <c r="AB69" i="78"/>
  <c r="AA69" i="78"/>
  <c r="Z69" i="78"/>
  <c r="Y69" i="78"/>
  <c r="X69" i="78"/>
  <c r="W69" i="78"/>
  <c r="V69" i="78"/>
  <c r="U69" i="78"/>
  <c r="T69" i="78"/>
  <c r="S69" i="78"/>
  <c r="R69" i="78"/>
  <c r="Q69" i="78"/>
  <c r="P69" i="78"/>
  <c r="O69" i="78"/>
  <c r="N69" i="78"/>
  <c r="M69" i="78"/>
  <c r="L69" i="78"/>
  <c r="K69" i="78"/>
  <c r="J69" i="78"/>
  <c r="I69" i="78"/>
  <c r="H69" i="78"/>
  <c r="G69" i="78"/>
  <c r="F69" i="78"/>
  <c r="E69" i="78"/>
  <c r="D69" i="78"/>
  <c r="BJ68" i="78"/>
  <c r="BI68" i="78"/>
  <c r="BH68" i="78"/>
  <c r="BG68" i="78"/>
  <c r="BF68" i="78"/>
  <c r="BE68" i="78"/>
  <c r="BD68" i="78"/>
  <c r="BC68" i="78"/>
  <c r="BB68" i="78"/>
  <c r="BA68" i="78"/>
  <c r="AZ68" i="78"/>
  <c r="AY68" i="78"/>
  <c r="AX68" i="78"/>
  <c r="AW68" i="78"/>
  <c r="AV68" i="78"/>
  <c r="AU68" i="78"/>
  <c r="AT68" i="78"/>
  <c r="AS68" i="78"/>
  <c r="AR68" i="78"/>
  <c r="AQ68" i="78"/>
  <c r="AP68" i="78"/>
  <c r="AO68" i="78"/>
  <c r="AN68" i="78"/>
  <c r="AM68" i="78"/>
  <c r="AL68" i="78"/>
  <c r="AK68" i="78"/>
  <c r="AJ68" i="78"/>
  <c r="AI68" i="78"/>
  <c r="AH68" i="78"/>
  <c r="AG68" i="78"/>
  <c r="AF68" i="78"/>
  <c r="AE68" i="78"/>
  <c r="AD68" i="78"/>
  <c r="AC68" i="78"/>
  <c r="AB68" i="78"/>
  <c r="AA68" i="78"/>
  <c r="Z68" i="78"/>
  <c r="Y68" i="78"/>
  <c r="X68" i="78"/>
  <c r="W68" i="78"/>
  <c r="V68" i="78"/>
  <c r="U68" i="78"/>
  <c r="T68" i="78"/>
  <c r="S68" i="78"/>
  <c r="R68" i="78"/>
  <c r="Q68" i="78"/>
  <c r="P68" i="78"/>
  <c r="O68" i="78"/>
  <c r="N68" i="78"/>
  <c r="M68" i="78"/>
  <c r="L68" i="78"/>
  <c r="K68" i="78"/>
  <c r="J68" i="78"/>
  <c r="I68" i="78"/>
  <c r="H68" i="78"/>
  <c r="G68" i="78"/>
  <c r="F68" i="78"/>
  <c r="E68" i="78"/>
  <c r="D68" i="78"/>
  <c r="BJ67" i="78"/>
  <c r="BI67" i="78"/>
  <c r="BH67" i="78"/>
  <c r="BG67" i="78"/>
  <c r="BF67" i="78"/>
  <c r="BE67" i="78"/>
  <c r="BD67" i="78"/>
  <c r="BC67" i="78"/>
  <c r="BB67" i="78"/>
  <c r="BA67" i="78"/>
  <c r="AZ67" i="78"/>
  <c r="AY67" i="78"/>
  <c r="AX67" i="78"/>
  <c r="AW67" i="78"/>
  <c r="AV67" i="78"/>
  <c r="AU67" i="78"/>
  <c r="AT67" i="78"/>
  <c r="AS67" i="78"/>
  <c r="AR67" i="78"/>
  <c r="AQ67" i="78"/>
  <c r="AP67" i="78"/>
  <c r="AO67" i="78"/>
  <c r="AN67" i="78"/>
  <c r="AM67" i="78"/>
  <c r="AL67" i="78"/>
  <c r="AK67" i="78"/>
  <c r="AJ67" i="78"/>
  <c r="AI67" i="78"/>
  <c r="AH67" i="78"/>
  <c r="AG67" i="78"/>
  <c r="AF67" i="78"/>
  <c r="AE67" i="78"/>
  <c r="AD67" i="78"/>
  <c r="AC67" i="78"/>
  <c r="AB67" i="78"/>
  <c r="AA67" i="78"/>
  <c r="Z67" i="78"/>
  <c r="Y67" i="78"/>
  <c r="X67" i="78"/>
  <c r="W67" i="78"/>
  <c r="V67" i="78"/>
  <c r="U67" i="78"/>
  <c r="T67" i="78"/>
  <c r="S67" i="78"/>
  <c r="R67" i="78"/>
  <c r="Q67" i="78"/>
  <c r="P67" i="78"/>
  <c r="O67" i="78"/>
  <c r="N67" i="78"/>
  <c r="M67" i="78"/>
  <c r="L67" i="78"/>
  <c r="K67" i="78"/>
  <c r="J67" i="78"/>
  <c r="I67" i="78"/>
  <c r="H67" i="78"/>
  <c r="G67" i="78"/>
  <c r="F67" i="78"/>
  <c r="E67" i="78"/>
  <c r="D67" i="78"/>
  <c r="BJ66" i="78"/>
  <c r="BI66" i="78"/>
  <c r="BH66" i="78"/>
  <c r="BG66" i="78"/>
  <c r="BF66" i="78"/>
  <c r="BE66" i="78"/>
  <c r="BD66" i="78"/>
  <c r="BC66" i="78"/>
  <c r="BB66" i="78"/>
  <c r="BA66" i="78"/>
  <c r="AZ66" i="78"/>
  <c r="AY66" i="78"/>
  <c r="AX66" i="78"/>
  <c r="AW66" i="78"/>
  <c r="AV66" i="78"/>
  <c r="AU66" i="78"/>
  <c r="AT66" i="78"/>
  <c r="AS66" i="78"/>
  <c r="AR66" i="78"/>
  <c r="AQ66" i="78"/>
  <c r="AP66" i="78"/>
  <c r="AO66" i="78"/>
  <c r="AN66" i="78"/>
  <c r="AM66" i="78"/>
  <c r="AL66" i="78"/>
  <c r="AK66" i="78"/>
  <c r="AJ66" i="78"/>
  <c r="AI66" i="78"/>
  <c r="AH66" i="78"/>
  <c r="AG66" i="78"/>
  <c r="AF66" i="78"/>
  <c r="AE66" i="78"/>
  <c r="AD66" i="78"/>
  <c r="AC66" i="78"/>
  <c r="AB66" i="78"/>
  <c r="AA66" i="78"/>
  <c r="Z66" i="78"/>
  <c r="Y66" i="78"/>
  <c r="X66" i="78"/>
  <c r="W66" i="78"/>
  <c r="V66" i="78"/>
  <c r="U66" i="78"/>
  <c r="T66" i="78"/>
  <c r="S66" i="78"/>
  <c r="R66" i="78"/>
  <c r="Q66" i="78"/>
  <c r="P66" i="78"/>
  <c r="O66" i="78"/>
  <c r="N66" i="78"/>
  <c r="M66" i="78"/>
  <c r="L66" i="78"/>
  <c r="K66" i="78"/>
  <c r="J66" i="78"/>
  <c r="I66" i="78"/>
  <c r="H66" i="78"/>
  <c r="G66" i="78"/>
  <c r="F66" i="78"/>
  <c r="E66" i="78"/>
  <c r="D66" i="78"/>
  <c r="BJ65" i="78"/>
  <c r="BI65" i="78"/>
  <c r="BH65" i="78"/>
  <c r="BG65" i="78"/>
  <c r="BF65" i="78"/>
  <c r="BE65" i="78"/>
  <c r="BD65" i="78"/>
  <c r="BC65" i="78"/>
  <c r="BB65" i="78"/>
  <c r="BA65" i="78"/>
  <c r="AZ65" i="78"/>
  <c r="AY65" i="78"/>
  <c r="AX65" i="78"/>
  <c r="AW65" i="78"/>
  <c r="AV65" i="78"/>
  <c r="AU65" i="78"/>
  <c r="AT65" i="78"/>
  <c r="AS65" i="78"/>
  <c r="AR65" i="78"/>
  <c r="AQ65" i="78"/>
  <c r="AP65" i="78"/>
  <c r="AO65" i="78"/>
  <c r="AN65" i="78"/>
  <c r="AM65" i="78"/>
  <c r="AL65" i="78"/>
  <c r="AK65" i="78"/>
  <c r="AJ65" i="78"/>
  <c r="AI65" i="78"/>
  <c r="AH65" i="78"/>
  <c r="AG65" i="78"/>
  <c r="AF65" i="78"/>
  <c r="AE65" i="78"/>
  <c r="AD65" i="78"/>
  <c r="AC65" i="78"/>
  <c r="AB65" i="78"/>
  <c r="AA65" i="78"/>
  <c r="Z65" i="78"/>
  <c r="Y65" i="78"/>
  <c r="X65" i="78"/>
  <c r="W65" i="78"/>
  <c r="V65" i="78"/>
  <c r="U65" i="78"/>
  <c r="T65" i="78"/>
  <c r="S65" i="78"/>
  <c r="R65" i="78"/>
  <c r="Q65" i="78"/>
  <c r="P65" i="78"/>
  <c r="O65" i="78"/>
  <c r="N65" i="78"/>
  <c r="M65" i="78"/>
  <c r="L65" i="78"/>
  <c r="K65" i="78"/>
  <c r="J65" i="78"/>
  <c r="I65" i="78"/>
  <c r="H65" i="78"/>
  <c r="G65" i="78"/>
  <c r="F65" i="78"/>
  <c r="E65" i="78"/>
  <c r="D65" i="78"/>
  <c r="BJ64" i="78"/>
  <c r="BI64" i="78"/>
  <c r="BH64" i="78"/>
  <c r="BG64" i="78"/>
  <c r="BF64" i="78"/>
  <c r="BE64" i="78"/>
  <c r="BD64" i="78"/>
  <c r="BC64" i="78"/>
  <c r="BB64" i="78"/>
  <c r="BA64" i="78"/>
  <c r="AZ64" i="78"/>
  <c r="AY64" i="78"/>
  <c r="AX64" i="78"/>
  <c r="AW64" i="78"/>
  <c r="AV64" i="78"/>
  <c r="AU64" i="78"/>
  <c r="AT64" i="78"/>
  <c r="AS64" i="78"/>
  <c r="AR64" i="78"/>
  <c r="AQ64" i="78"/>
  <c r="AP64" i="78"/>
  <c r="AO64" i="78"/>
  <c r="AN64" i="78"/>
  <c r="AM64" i="78"/>
  <c r="AL64" i="78"/>
  <c r="AK64" i="78"/>
  <c r="AJ64" i="78"/>
  <c r="AI64" i="78"/>
  <c r="AH64" i="78"/>
  <c r="AG64" i="78"/>
  <c r="AF64" i="78"/>
  <c r="AE64" i="78"/>
  <c r="AD64" i="78"/>
  <c r="AC64" i="78"/>
  <c r="AB64" i="78"/>
  <c r="AA64" i="78"/>
  <c r="Z64" i="78"/>
  <c r="Y64" i="78"/>
  <c r="X64" i="78"/>
  <c r="W64" i="78"/>
  <c r="V64" i="78"/>
  <c r="U64" i="78"/>
  <c r="T64" i="78"/>
  <c r="S64" i="78"/>
  <c r="R64" i="78"/>
  <c r="Q64" i="78"/>
  <c r="P64" i="78"/>
  <c r="O64" i="78"/>
  <c r="N64" i="78"/>
  <c r="M64" i="78"/>
  <c r="L64" i="78"/>
  <c r="K64" i="78"/>
  <c r="J64" i="78"/>
  <c r="I64" i="78"/>
  <c r="H64" i="78"/>
  <c r="G64" i="78"/>
  <c r="F64" i="78"/>
  <c r="E64" i="78"/>
  <c r="D64" i="78"/>
  <c r="C64" i="78"/>
  <c r="BJ63" i="78"/>
  <c r="BI63" i="78"/>
  <c r="BH63" i="78"/>
  <c r="BG63" i="78"/>
  <c r="BF63" i="78"/>
  <c r="BE63" i="78"/>
  <c r="BD63" i="78"/>
  <c r="BC63" i="78"/>
  <c r="BB63" i="78"/>
  <c r="BA63" i="78"/>
  <c r="AZ63" i="78"/>
  <c r="AY63" i="78"/>
  <c r="AX63" i="78"/>
  <c r="AW63" i="78"/>
  <c r="AV63" i="78"/>
  <c r="AU63" i="78"/>
  <c r="AT63" i="78"/>
  <c r="AS63" i="78"/>
  <c r="AR63" i="78"/>
  <c r="AQ63" i="78"/>
  <c r="AP63" i="78"/>
  <c r="AO63" i="78"/>
  <c r="AN63" i="78"/>
  <c r="AM63" i="78"/>
  <c r="AL63" i="78"/>
  <c r="AK63" i="78"/>
  <c r="AJ63" i="78"/>
  <c r="AI63" i="78"/>
  <c r="AH63" i="78"/>
  <c r="AG63" i="78"/>
  <c r="AF63" i="78"/>
  <c r="AE63" i="78"/>
  <c r="AD63" i="78"/>
  <c r="AC63" i="78"/>
  <c r="AB63" i="78"/>
  <c r="AA63" i="78"/>
  <c r="Z63" i="78"/>
  <c r="Y63" i="78"/>
  <c r="X63" i="78"/>
  <c r="W63" i="78"/>
  <c r="V63" i="78"/>
  <c r="U63" i="78"/>
  <c r="T63" i="78"/>
  <c r="S63" i="78"/>
  <c r="R63" i="78"/>
  <c r="Q63" i="78"/>
  <c r="P63" i="78"/>
  <c r="O63" i="78"/>
  <c r="N63" i="78"/>
  <c r="M63" i="78"/>
  <c r="L63" i="78"/>
  <c r="K63" i="78"/>
  <c r="J63" i="78"/>
  <c r="I63" i="78"/>
  <c r="H63" i="78"/>
  <c r="G63" i="78"/>
  <c r="F63" i="78"/>
  <c r="E63" i="78"/>
  <c r="D63" i="78"/>
  <c r="BJ62" i="78"/>
  <c r="BI62" i="78"/>
  <c r="BH62" i="78"/>
  <c r="BG62" i="78"/>
  <c r="BF62" i="78"/>
  <c r="BE62" i="78"/>
  <c r="BD62" i="78"/>
  <c r="BC62" i="78"/>
  <c r="BB62" i="78"/>
  <c r="BA62" i="78"/>
  <c r="AZ62" i="78"/>
  <c r="AY62" i="78"/>
  <c r="AX62" i="78"/>
  <c r="AW62" i="78"/>
  <c r="AV62" i="78"/>
  <c r="AU62" i="78"/>
  <c r="AT62" i="78"/>
  <c r="AS62" i="78"/>
  <c r="AR62" i="78"/>
  <c r="AQ62" i="78"/>
  <c r="AP62" i="78"/>
  <c r="AO62" i="78"/>
  <c r="AN62" i="78"/>
  <c r="AM62" i="78"/>
  <c r="AL62" i="78"/>
  <c r="AK62" i="78"/>
  <c r="AJ62" i="78"/>
  <c r="AI62" i="78"/>
  <c r="AH62" i="78"/>
  <c r="AG62" i="78"/>
  <c r="AF62" i="78"/>
  <c r="AE62" i="78"/>
  <c r="AD62" i="78"/>
  <c r="AC62" i="78"/>
  <c r="AB62" i="78"/>
  <c r="AA62" i="78"/>
  <c r="Z62" i="78"/>
  <c r="Y62" i="78"/>
  <c r="X62" i="78"/>
  <c r="W62" i="78"/>
  <c r="V62" i="78"/>
  <c r="U62" i="78"/>
  <c r="T62" i="78"/>
  <c r="S62" i="78"/>
  <c r="R62" i="78"/>
  <c r="Q62" i="78"/>
  <c r="P62" i="78"/>
  <c r="O62" i="78"/>
  <c r="N62" i="78"/>
  <c r="M62" i="78"/>
  <c r="L62" i="78"/>
  <c r="K62" i="78"/>
  <c r="J62" i="78"/>
  <c r="I62" i="78"/>
  <c r="H62" i="78"/>
  <c r="G62" i="78"/>
  <c r="F62" i="78"/>
  <c r="E62" i="78"/>
  <c r="D62" i="78"/>
  <c r="BJ61" i="78"/>
  <c r="BI61" i="78"/>
  <c r="BH61" i="78"/>
  <c r="BG61" i="78"/>
  <c r="BF61" i="78"/>
  <c r="BE61" i="78"/>
  <c r="BD61" i="78"/>
  <c r="BC61" i="78"/>
  <c r="BB61" i="78"/>
  <c r="BA61" i="78"/>
  <c r="AZ61" i="78"/>
  <c r="AY61" i="78"/>
  <c r="AX61" i="78"/>
  <c r="AW61" i="78"/>
  <c r="AV61" i="78"/>
  <c r="AU61" i="78"/>
  <c r="AT61" i="78"/>
  <c r="AS61" i="78"/>
  <c r="AR61" i="78"/>
  <c r="AQ61" i="78"/>
  <c r="AP61" i="78"/>
  <c r="AO61" i="78"/>
  <c r="AN61" i="78"/>
  <c r="AM61" i="78"/>
  <c r="AL61" i="78"/>
  <c r="AK61" i="78"/>
  <c r="AJ61" i="78"/>
  <c r="AI61" i="78"/>
  <c r="AH61" i="78"/>
  <c r="AG61" i="78"/>
  <c r="AF61" i="78"/>
  <c r="AE61" i="78"/>
  <c r="AD61" i="78"/>
  <c r="AC61" i="78"/>
  <c r="AB61" i="78"/>
  <c r="AA61" i="78"/>
  <c r="Z61" i="78"/>
  <c r="Y61" i="78"/>
  <c r="X61" i="78"/>
  <c r="W61" i="78"/>
  <c r="V61" i="78"/>
  <c r="U61" i="78"/>
  <c r="T61" i="78"/>
  <c r="S61" i="78"/>
  <c r="R61" i="78"/>
  <c r="Q61" i="78"/>
  <c r="P61" i="78"/>
  <c r="O61" i="78"/>
  <c r="N61" i="78"/>
  <c r="M61" i="78"/>
  <c r="L61" i="78"/>
  <c r="K61" i="78"/>
  <c r="J61" i="78"/>
  <c r="I61" i="78"/>
  <c r="H61" i="78"/>
  <c r="G61" i="78"/>
  <c r="F61" i="78"/>
  <c r="E61" i="78"/>
  <c r="D61" i="78"/>
  <c r="BJ60" i="78"/>
  <c r="BI60" i="78"/>
  <c r="BH60" i="78"/>
  <c r="BG60" i="78"/>
  <c r="BF60" i="78"/>
  <c r="BE60" i="78"/>
  <c r="BD60" i="78"/>
  <c r="BC60" i="78"/>
  <c r="BB60" i="78"/>
  <c r="BA60" i="78"/>
  <c r="AZ60" i="78"/>
  <c r="AY60" i="78"/>
  <c r="AX60" i="78"/>
  <c r="AW60" i="78"/>
  <c r="AV60" i="78"/>
  <c r="AU60" i="78"/>
  <c r="AT60" i="78"/>
  <c r="AS60" i="78"/>
  <c r="AR60" i="78"/>
  <c r="AQ60" i="78"/>
  <c r="AP60" i="78"/>
  <c r="AO60" i="78"/>
  <c r="AN60" i="78"/>
  <c r="AM60" i="78"/>
  <c r="AL60" i="78"/>
  <c r="AK60" i="78"/>
  <c r="AJ60" i="78"/>
  <c r="AI60" i="78"/>
  <c r="AH60" i="78"/>
  <c r="AG60" i="78"/>
  <c r="AF60" i="78"/>
  <c r="AE60" i="78"/>
  <c r="AD60" i="78"/>
  <c r="AC60" i="78"/>
  <c r="AB60" i="78"/>
  <c r="AA60" i="78"/>
  <c r="Z60" i="78"/>
  <c r="Y60" i="78"/>
  <c r="X60" i="78"/>
  <c r="W60" i="78"/>
  <c r="V60" i="78"/>
  <c r="U60" i="78"/>
  <c r="T60" i="78"/>
  <c r="S60" i="78"/>
  <c r="R60" i="78"/>
  <c r="Q60" i="78"/>
  <c r="P60" i="78"/>
  <c r="O60" i="78"/>
  <c r="N60" i="78"/>
  <c r="M60" i="78"/>
  <c r="L60" i="78"/>
  <c r="K60" i="78"/>
  <c r="J60" i="78"/>
  <c r="I60" i="78"/>
  <c r="H60" i="78"/>
  <c r="G60" i="78"/>
  <c r="F60" i="78"/>
  <c r="E60" i="78"/>
  <c r="D60" i="78"/>
  <c r="BJ59" i="78"/>
  <c r="BI59" i="78"/>
  <c r="BH59" i="78"/>
  <c r="BG59" i="78"/>
  <c r="BF59" i="78"/>
  <c r="BE59" i="78"/>
  <c r="BD59" i="78"/>
  <c r="BC59" i="78"/>
  <c r="BB59" i="78"/>
  <c r="BA59" i="78"/>
  <c r="AZ59" i="78"/>
  <c r="AY59" i="78"/>
  <c r="AX59" i="78"/>
  <c r="AW59" i="78"/>
  <c r="AV59" i="78"/>
  <c r="AU59" i="78"/>
  <c r="AT59" i="78"/>
  <c r="AS59" i="78"/>
  <c r="AR59" i="78"/>
  <c r="AQ59" i="78"/>
  <c r="AP59" i="78"/>
  <c r="AO59" i="78"/>
  <c r="AN59" i="78"/>
  <c r="AM59" i="78"/>
  <c r="AL59" i="78"/>
  <c r="AK59" i="78"/>
  <c r="AJ59" i="78"/>
  <c r="AI59" i="78"/>
  <c r="AH59" i="78"/>
  <c r="AG59" i="78"/>
  <c r="AF59" i="78"/>
  <c r="AE59" i="78"/>
  <c r="AD59" i="78"/>
  <c r="AC59" i="78"/>
  <c r="AB59" i="78"/>
  <c r="AA59" i="78"/>
  <c r="Z59" i="78"/>
  <c r="Y59" i="78"/>
  <c r="X59" i="78"/>
  <c r="W59" i="78"/>
  <c r="V59" i="78"/>
  <c r="U59" i="78"/>
  <c r="T59" i="78"/>
  <c r="S59" i="78"/>
  <c r="R59" i="78"/>
  <c r="Q59" i="78"/>
  <c r="P59" i="78"/>
  <c r="O59" i="78"/>
  <c r="N59" i="78"/>
  <c r="M59" i="78"/>
  <c r="L59" i="78"/>
  <c r="K59" i="78"/>
  <c r="J59" i="78"/>
  <c r="I59" i="78"/>
  <c r="H59" i="78"/>
  <c r="G59" i="78"/>
  <c r="F59" i="78"/>
  <c r="E59" i="78"/>
  <c r="D59" i="78"/>
  <c r="C59" i="78"/>
  <c r="BJ58" i="78"/>
  <c r="BI58" i="78"/>
  <c r="BH58" i="78"/>
  <c r="BG58" i="78"/>
  <c r="BF58" i="78"/>
  <c r="BE58" i="78"/>
  <c r="BD58" i="78"/>
  <c r="BC58" i="78"/>
  <c r="BB58" i="78"/>
  <c r="BA58" i="78"/>
  <c r="AZ58" i="78"/>
  <c r="AY58" i="78"/>
  <c r="AX58" i="78"/>
  <c r="AW58" i="78"/>
  <c r="AV58" i="78"/>
  <c r="AU58" i="78"/>
  <c r="AT58" i="78"/>
  <c r="AS58" i="78"/>
  <c r="AR58" i="78"/>
  <c r="AQ58" i="78"/>
  <c r="AP58" i="78"/>
  <c r="AO58" i="78"/>
  <c r="AN58" i="78"/>
  <c r="AM58" i="78"/>
  <c r="AL58" i="78"/>
  <c r="AK58" i="78"/>
  <c r="AJ58" i="78"/>
  <c r="AI58" i="78"/>
  <c r="AH58" i="78"/>
  <c r="AG58" i="78"/>
  <c r="AF58" i="78"/>
  <c r="AE58" i="78"/>
  <c r="AD58" i="78"/>
  <c r="AC58" i="78"/>
  <c r="AB58" i="78"/>
  <c r="AA58" i="78"/>
  <c r="Z58" i="78"/>
  <c r="Y58" i="78"/>
  <c r="X58" i="78"/>
  <c r="W58" i="78"/>
  <c r="V58" i="78"/>
  <c r="U58" i="78"/>
  <c r="T58" i="78"/>
  <c r="S58" i="78"/>
  <c r="R58" i="78"/>
  <c r="Q58" i="78"/>
  <c r="P58" i="78"/>
  <c r="O58" i="78"/>
  <c r="N58" i="78"/>
  <c r="M58" i="78"/>
  <c r="L58" i="78"/>
  <c r="K58" i="78"/>
  <c r="J58" i="78"/>
  <c r="I58" i="78"/>
  <c r="H58" i="78"/>
  <c r="G58" i="78"/>
  <c r="F58" i="78"/>
  <c r="E58" i="78"/>
  <c r="D58" i="78"/>
  <c r="C58" i="78"/>
  <c r="BJ57" i="78"/>
  <c r="BI57" i="78"/>
  <c r="BH57" i="78"/>
  <c r="BG57" i="78"/>
  <c r="BF57" i="78"/>
  <c r="BE57" i="78"/>
  <c r="BD57" i="78"/>
  <c r="BC57" i="78"/>
  <c r="BB57" i="78"/>
  <c r="BA57" i="78"/>
  <c r="AZ57" i="78"/>
  <c r="AY57" i="78"/>
  <c r="AX57" i="78"/>
  <c r="AW57" i="78"/>
  <c r="AV57" i="78"/>
  <c r="AU57" i="78"/>
  <c r="AT57" i="78"/>
  <c r="AS57" i="78"/>
  <c r="AR57" i="78"/>
  <c r="AQ57" i="78"/>
  <c r="AP57" i="78"/>
  <c r="AO57" i="78"/>
  <c r="AN57" i="78"/>
  <c r="AM57" i="78"/>
  <c r="AL57" i="78"/>
  <c r="AK57" i="78"/>
  <c r="AJ57" i="78"/>
  <c r="AI57" i="78"/>
  <c r="AH57" i="78"/>
  <c r="AG57" i="78"/>
  <c r="AF57" i="78"/>
  <c r="AE57" i="78"/>
  <c r="AD57" i="78"/>
  <c r="AC57" i="78"/>
  <c r="AB57" i="78"/>
  <c r="AA57" i="78"/>
  <c r="Z57" i="78"/>
  <c r="Y57" i="78"/>
  <c r="X57" i="78"/>
  <c r="W57" i="78"/>
  <c r="V57" i="78"/>
  <c r="U57" i="78"/>
  <c r="T57" i="78"/>
  <c r="S57" i="78"/>
  <c r="R57" i="78"/>
  <c r="Q57" i="78"/>
  <c r="P57" i="78"/>
  <c r="O57" i="78"/>
  <c r="N57" i="78"/>
  <c r="M57" i="78"/>
  <c r="L57" i="78"/>
  <c r="K57" i="78"/>
  <c r="J57" i="78"/>
  <c r="I57" i="78"/>
  <c r="H57" i="78"/>
  <c r="G57" i="78"/>
  <c r="F57" i="78"/>
  <c r="E57" i="78"/>
  <c r="D57" i="78"/>
  <c r="BJ56" i="78"/>
  <c r="BI56" i="78"/>
  <c r="BH56" i="78"/>
  <c r="BG56" i="78"/>
  <c r="BF56" i="78"/>
  <c r="BE56" i="78"/>
  <c r="BD56" i="78"/>
  <c r="BC56" i="78"/>
  <c r="BB56" i="78"/>
  <c r="BA56" i="78"/>
  <c r="AZ56" i="78"/>
  <c r="AY56" i="78"/>
  <c r="AX56" i="78"/>
  <c r="AW56" i="78"/>
  <c r="AV56" i="78"/>
  <c r="AU56" i="78"/>
  <c r="AT56" i="78"/>
  <c r="AS56" i="78"/>
  <c r="AR56" i="78"/>
  <c r="AQ56" i="78"/>
  <c r="AP56" i="78"/>
  <c r="AO56" i="78"/>
  <c r="AN56" i="78"/>
  <c r="AM56" i="78"/>
  <c r="AL56" i="78"/>
  <c r="AK56" i="78"/>
  <c r="AJ56" i="78"/>
  <c r="AI56" i="78"/>
  <c r="AH56" i="78"/>
  <c r="AG56" i="78"/>
  <c r="AF56" i="78"/>
  <c r="AE56" i="78"/>
  <c r="AD56" i="78"/>
  <c r="AC56" i="78"/>
  <c r="AB56" i="78"/>
  <c r="AA56" i="78"/>
  <c r="Z56" i="78"/>
  <c r="Y56" i="78"/>
  <c r="X56" i="78"/>
  <c r="W56" i="78"/>
  <c r="V56" i="78"/>
  <c r="U56" i="78"/>
  <c r="T56" i="78"/>
  <c r="S56" i="78"/>
  <c r="R56" i="78"/>
  <c r="Q56" i="78"/>
  <c r="P56" i="78"/>
  <c r="O56" i="78"/>
  <c r="N56" i="78"/>
  <c r="M56" i="78"/>
  <c r="L56" i="78"/>
  <c r="K56" i="78"/>
  <c r="J56" i="78"/>
  <c r="I56" i="78"/>
  <c r="H56" i="78"/>
  <c r="G56" i="78"/>
  <c r="F56" i="78"/>
  <c r="E56" i="78"/>
  <c r="D56" i="78"/>
  <c r="C56" i="78"/>
  <c r="BJ55" i="78"/>
  <c r="BI55" i="78"/>
  <c r="BH55" i="78"/>
  <c r="BG55" i="78"/>
  <c r="BF55" i="78"/>
  <c r="BE55" i="78"/>
  <c r="BD55" i="78"/>
  <c r="BC55" i="78"/>
  <c r="BB55" i="78"/>
  <c r="BA55" i="78"/>
  <c r="AZ55" i="78"/>
  <c r="AY55" i="78"/>
  <c r="AX55" i="78"/>
  <c r="AW55" i="78"/>
  <c r="AV55" i="78"/>
  <c r="AU55" i="78"/>
  <c r="AT55" i="78"/>
  <c r="AS55" i="78"/>
  <c r="AR55" i="78"/>
  <c r="AQ55" i="78"/>
  <c r="AP55" i="78"/>
  <c r="AO55" i="78"/>
  <c r="AN55" i="78"/>
  <c r="AM55" i="78"/>
  <c r="AL55" i="78"/>
  <c r="AK55" i="78"/>
  <c r="AJ55" i="78"/>
  <c r="AI55" i="78"/>
  <c r="AH55" i="78"/>
  <c r="AG55" i="78"/>
  <c r="AF55" i="78"/>
  <c r="AE55" i="78"/>
  <c r="AD55" i="78"/>
  <c r="AC55" i="78"/>
  <c r="AB55" i="78"/>
  <c r="AA55" i="78"/>
  <c r="Z55" i="78"/>
  <c r="Y55" i="78"/>
  <c r="X55" i="78"/>
  <c r="W55" i="78"/>
  <c r="V55" i="78"/>
  <c r="U55" i="78"/>
  <c r="T55" i="78"/>
  <c r="S55" i="78"/>
  <c r="R55" i="78"/>
  <c r="Q55" i="78"/>
  <c r="P55" i="78"/>
  <c r="O55" i="78"/>
  <c r="N55" i="78"/>
  <c r="M55" i="78"/>
  <c r="L55" i="78"/>
  <c r="K55" i="78"/>
  <c r="J55" i="78"/>
  <c r="I55" i="78"/>
  <c r="H55" i="78"/>
  <c r="G55" i="78"/>
  <c r="F55" i="78"/>
  <c r="E55" i="78"/>
  <c r="D55" i="78"/>
  <c r="C55" i="78"/>
  <c r="C54" i="78"/>
  <c r="BJ52" i="78"/>
  <c r="BI52" i="78"/>
  <c r="BH52" i="78"/>
  <c r="BG52" i="78"/>
  <c r="BF52" i="78"/>
  <c r="BE52" i="78"/>
  <c r="BD52" i="78"/>
  <c r="BC52" i="78"/>
  <c r="BB52" i="78"/>
  <c r="BA52" i="78"/>
  <c r="AZ52" i="78"/>
  <c r="AY52" i="78"/>
  <c r="AX52" i="78"/>
  <c r="AW52" i="78"/>
  <c r="AV52" i="78"/>
  <c r="AU52" i="78"/>
  <c r="AT52" i="78"/>
  <c r="AS52" i="78"/>
  <c r="AR52" i="78"/>
  <c r="AQ52" i="78"/>
  <c r="AP52" i="78"/>
  <c r="AO52" i="78"/>
  <c r="AN52" i="78"/>
  <c r="AM52" i="78"/>
  <c r="AL52" i="78"/>
  <c r="AK52" i="78"/>
  <c r="AJ52" i="78"/>
  <c r="AI52" i="78"/>
  <c r="AH52" i="78"/>
  <c r="AG52" i="78"/>
  <c r="AF52" i="78"/>
  <c r="AE52" i="78"/>
  <c r="AD52" i="78"/>
  <c r="AC52" i="78"/>
  <c r="AB52" i="78"/>
  <c r="AA52" i="78"/>
  <c r="Z52" i="78"/>
  <c r="Y52" i="78"/>
  <c r="X52" i="78"/>
  <c r="W52" i="78"/>
  <c r="V52" i="78"/>
  <c r="U52" i="78"/>
  <c r="T52" i="78"/>
  <c r="S52" i="78"/>
  <c r="R52" i="78"/>
  <c r="Q52" i="78"/>
  <c r="P52" i="78"/>
  <c r="O52" i="78"/>
  <c r="N52" i="78"/>
  <c r="M52" i="78"/>
  <c r="L52" i="78"/>
  <c r="K52" i="78"/>
  <c r="J52" i="78"/>
  <c r="I52" i="78"/>
  <c r="H52" i="78"/>
  <c r="G52" i="78"/>
  <c r="F52" i="78"/>
  <c r="E52" i="78"/>
  <c r="D52" i="78"/>
  <c r="C52" i="78"/>
  <c r="BJ51" i="78"/>
  <c r="BI51" i="78"/>
  <c r="BH51" i="78"/>
  <c r="BG51" i="78"/>
  <c r="BF51" i="78"/>
  <c r="BE51" i="78"/>
  <c r="BD51" i="78"/>
  <c r="BC51" i="78"/>
  <c r="BB51" i="78"/>
  <c r="BA51" i="78"/>
  <c r="AZ51" i="78"/>
  <c r="AY51" i="78"/>
  <c r="AX51" i="78"/>
  <c r="AW51" i="78"/>
  <c r="AV51" i="78"/>
  <c r="AU51" i="78"/>
  <c r="AT51" i="78"/>
  <c r="AS51" i="78"/>
  <c r="AR51" i="78"/>
  <c r="AQ51" i="78"/>
  <c r="AP51" i="78"/>
  <c r="AO51" i="78"/>
  <c r="AN51" i="78"/>
  <c r="AM51" i="78"/>
  <c r="AL51" i="78"/>
  <c r="AK51" i="78"/>
  <c r="AJ51" i="78"/>
  <c r="AI51" i="78"/>
  <c r="AH51" i="78"/>
  <c r="AG51" i="78"/>
  <c r="AF51" i="78"/>
  <c r="AE51" i="78"/>
  <c r="AD51" i="78"/>
  <c r="AC51" i="78"/>
  <c r="AB51" i="78"/>
  <c r="AA51" i="78"/>
  <c r="Z51" i="78"/>
  <c r="Y51" i="78"/>
  <c r="X51" i="78"/>
  <c r="W51" i="78"/>
  <c r="V51" i="78"/>
  <c r="U51" i="78"/>
  <c r="T51" i="78"/>
  <c r="S51" i="78"/>
  <c r="R51" i="78"/>
  <c r="Q51" i="78"/>
  <c r="P51" i="78"/>
  <c r="O51" i="78"/>
  <c r="N51" i="78"/>
  <c r="M51" i="78"/>
  <c r="L51" i="78"/>
  <c r="K51" i="78"/>
  <c r="J51" i="78"/>
  <c r="I51" i="78"/>
  <c r="H51" i="78"/>
  <c r="G51" i="78"/>
  <c r="F51" i="78"/>
  <c r="E51" i="78"/>
  <c r="D51" i="78"/>
  <c r="C51" i="78"/>
  <c r="BJ50" i="78"/>
  <c r="BI50" i="78"/>
  <c r="BH50" i="78"/>
  <c r="BG50" i="78"/>
  <c r="BF50" i="78"/>
  <c r="BE50" i="78"/>
  <c r="BD50" i="78"/>
  <c r="BC50" i="78"/>
  <c r="BB50" i="78"/>
  <c r="BA50" i="78"/>
  <c r="AZ50" i="78"/>
  <c r="AY50" i="78"/>
  <c r="AX50" i="78"/>
  <c r="AW50" i="78"/>
  <c r="AV50" i="78"/>
  <c r="AU50" i="78"/>
  <c r="AT50" i="78"/>
  <c r="AS50" i="78"/>
  <c r="AR50" i="78"/>
  <c r="AQ50" i="78"/>
  <c r="AP50" i="78"/>
  <c r="AO50" i="78"/>
  <c r="AN50" i="78"/>
  <c r="AM50" i="78"/>
  <c r="AL50" i="78"/>
  <c r="AK50" i="78"/>
  <c r="AJ50" i="78"/>
  <c r="AI50" i="78"/>
  <c r="AH50" i="78"/>
  <c r="AG50" i="78"/>
  <c r="AF50" i="78"/>
  <c r="AE50" i="78"/>
  <c r="AD50" i="78"/>
  <c r="AC50" i="78"/>
  <c r="AB50" i="78"/>
  <c r="AA50" i="78"/>
  <c r="Z50" i="78"/>
  <c r="Y50" i="78"/>
  <c r="X50" i="78"/>
  <c r="W50" i="78"/>
  <c r="V50" i="78"/>
  <c r="U50" i="78"/>
  <c r="T50" i="78"/>
  <c r="S50" i="78"/>
  <c r="R50" i="78"/>
  <c r="Q50" i="78"/>
  <c r="P50" i="78"/>
  <c r="O50" i="78"/>
  <c r="N50" i="78"/>
  <c r="M50" i="78"/>
  <c r="L50" i="78"/>
  <c r="K50" i="78"/>
  <c r="J50" i="78"/>
  <c r="I50" i="78"/>
  <c r="H50" i="78"/>
  <c r="G50" i="78"/>
  <c r="F50" i="78"/>
  <c r="E50" i="78"/>
  <c r="D50" i="78"/>
  <c r="BJ49" i="78"/>
  <c r="BI49" i="78"/>
  <c r="BH49" i="78"/>
  <c r="BG49" i="78"/>
  <c r="BF49" i="78"/>
  <c r="BE49" i="78"/>
  <c r="BD49" i="78"/>
  <c r="BC49" i="78"/>
  <c r="BB49" i="78"/>
  <c r="BA49" i="78"/>
  <c r="AZ49" i="78"/>
  <c r="AY49" i="78"/>
  <c r="AX49" i="78"/>
  <c r="AW49" i="78"/>
  <c r="AV49" i="78"/>
  <c r="AU49" i="78"/>
  <c r="AT49" i="78"/>
  <c r="AS49" i="78"/>
  <c r="AR49" i="78"/>
  <c r="AQ49" i="78"/>
  <c r="AP49" i="78"/>
  <c r="AO49" i="78"/>
  <c r="AN49" i="78"/>
  <c r="AM49" i="78"/>
  <c r="AL49" i="78"/>
  <c r="AK49" i="78"/>
  <c r="AJ49" i="78"/>
  <c r="AI49" i="78"/>
  <c r="AH49" i="78"/>
  <c r="AG49" i="78"/>
  <c r="AF49" i="78"/>
  <c r="AE49" i="78"/>
  <c r="AD49" i="78"/>
  <c r="AC49" i="78"/>
  <c r="AB49" i="78"/>
  <c r="AA49" i="78"/>
  <c r="Z49" i="78"/>
  <c r="Y49" i="78"/>
  <c r="X49" i="78"/>
  <c r="W49" i="78"/>
  <c r="V49" i="78"/>
  <c r="U49" i="78"/>
  <c r="T49" i="78"/>
  <c r="S49" i="78"/>
  <c r="R49" i="78"/>
  <c r="Q49" i="78"/>
  <c r="P49" i="78"/>
  <c r="O49" i="78"/>
  <c r="N49" i="78"/>
  <c r="M49" i="78"/>
  <c r="L49" i="78"/>
  <c r="K49" i="78"/>
  <c r="J49" i="78"/>
  <c r="I49" i="78"/>
  <c r="H49" i="78"/>
  <c r="G49" i="78"/>
  <c r="F49" i="78"/>
  <c r="E49" i="78"/>
  <c r="D49" i="78"/>
  <c r="BJ48" i="78"/>
  <c r="BI48" i="78"/>
  <c r="BH48" i="78"/>
  <c r="BG48" i="78"/>
  <c r="BF48" i="78"/>
  <c r="BE48" i="78"/>
  <c r="BD48" i="78"/>
  <c r="BC48" i="78"/>
  <c r="BB48" i="78"/>
  <c r="BA48" i="78"/>
  <c r="AZ48" i="78"/>
  <c r="AY48" i="78"/>
  <c r="AX48" i="78"/>
  <c r="AW48" i="78"/>
  <c r="AV48" i="78"/>
  <c r="AU48" i="78"/>
  <c r="AT48" i="78"/>
  <c r="AS48" i="78"/>
  <c r="AR48" i="78"/>
  <c r="AQ48" i="78"/>
  <c r="AP48" i="78"/>
  <c r="AO48" i="78"/>
  <c r="AN48" i="78"/>
  <c r="AM48" i="78"/>
  <c r="AL48" i="78"/>
  <c r="AK48" i="78"/>
  <c r="AJ48" i="78"/>
  <c r="AI48" i="78"/>
  <c r="AH48" i="78"/>
  <c r="AG48" i="78"/>
  <c r="AF48" i="78"/>
  <c r="AE48" i="78"/>
  <c r="AD48" i="78"/>
  <c r="AC48" i="78"/>
  <c r="AB48" i="78"/>
  <c r="AA48" i="78"/>
  <c r="Z48" i="78"/>
  <c r="Y48" i="78"/>
  <c r="X48" i="78"/>
  <c r="W48" i="78"/>
  <c r="V48" i="78"/>
  <c r="U48" i="78"/>
  <c r="T48" i="78"/>
  <c r="S48" i="78"/>
  <c r="R48" i="78"/>
  <c r="Q48" i="78"/>
  <c r="P48" i="78"/>
  <c r="O48" i="78"/>
  <c r="N48" i="78"/>
  <c r="M48" i="78"/>
  <c r="L48" i="78"/>
  <c r="K48" i="78"/>
  <c r="J48" i="78"/>
  <c r="I48" i="78"/>
  <c r="H48" i="78"/>
  <c r="G48" i="78"/>
  <c r="F48" i="78"/>
  <c r="E48" i="78"/>
  <c r="D48" i="78"/>
  <c r="C48" i="78"/>
  <c r="BJ46" i="78"/>
  <c r="BI46" i="78"/>
  <c r="BH46" i="78"/>
  <c r="BG46" i="78"/>
  <c r="BF46" i="78"/>
  <c r="BE46" i="78"/>
  <c r="BD46" i="78"/>
  <c r="BC46" i="78"/>
  <c r="BB46" i="78"/>
  <c r="BA46" i="78"/>
  <c r="AZ46" i="78"/>
  <c r="AY46" i="78"/>
  <c r="AX46" i="78"/>
  <c r="AW46" i="78"/>
  <c r="AV46" i="78"/>
  <c r="AU46" i="78"/>
  <c r="AT46" i="78"/>
  <c r="AS46" i="78"/>
  <c r="AR46" i="78"/>
  <c r="AQ46" i="78"/>
  <c r="AP46" i="78"/>
  <c r="AO46" i="78"/>
  <c r="AN46" i="78"/>
  <c r="AM46" i="78"/>
  <c r="AL46" i="78"/>
  <c r="AK46" i="78"/>
  <c r="AJ46" i="78"/>
  <c r="AI46" i="78"/>
  <c r="AH46" i="78"/>
  <c r="AG46" i="78"/>
  <c r="AF46" i="78"/>
  <c r="AE46" i="78"/>
  <c r="AD46" i="78"/>
  <c r="AC46" i="78"/>
  <c r="AB46" i="78"/>
  <c r="AA46" i="78"/>
  <c r="Z46" i="78"/>
  <c r="Y46" i="78"/>
  <c r="X46" i="78"/>
  <c r="W46" i="78"/>
  <c r="V46" i="78"/>
  <c r="U46" i="78"/>
  <c r="T46" i="78"/>
  <c r="S46" i="78"/>
  <c r="R46" i="78"/>
  <c r="Q46" i="78"/>
  <c r="P46" i="78"/>
  <c r="O46" i="78"/>
  <c r="N46" i="78"/>
  <c r="M46" i="78"/>
  <c r="L46" i="78"/>
  <c r="K46" i="78"/>
  <c r="J46" i="78"/>
  <c r="I46" i="78"/>
  <c r="H46" i="78"/>
  <c r="G46" i="78"/>
  <c r="F46" i="78"/>
  <c r="E46" i="78"/>
  <c r="D46" i="78"/>
  <c r="C46" i="78"/>
  <c r="BJ45" i="78"/>
  <c r="BI45" i="78"/>
  <c r="BH45" i="78"/>
  <c r="BG45" i="78"/>
  <c r="BF45" i="78"/>
  <c r="BE45" i="78"/>
  <c r="BD45" i="78"/>
  <c r="BC45" i="78"/>
  <c r="BB45" i="78"/>
  <c r="BA45" i="78"/>
  <c r="AZ45" i="78"/>
  <c r="AY45" i="78"/>
  <c r="AX45" i="78"/>
  <c r="AW45" i="78"/>
  <c r="AV45" i="78"/>
  <c r="AU45" i="78"/>
  <c r="AT45" i="78"/>
  <c r="AS45" i="78"/>
  <c r="AR45" i="78"/>
  <c r="AQ45" i="78"/>
  <c r="AP45" i="78"/>
  <c r="AO45" i="78"/>
  <c r="AN45" i="78"/>
  <c r="AM45" i="78"/>
  <c r="AL45" i="78"/>
  <c r="AK45" i="78"/>
  <c r="AJ45" i="78"/>
  <c r="AI45" i="78"/>
  <c r="AH45" i="78"/>
  <c r="AG45" i="78"/>
  <c r="AF45" i="78"/>
  <c r="AE45" i="78"/>
  <c r="AD45" i="78"/>
  <c r="AC45" i="78"/>
  <c r="AB45" i="78"/>
  <c r="AA45" i="78"/>
  <c r="Z45" i="78"/>
  <c r="Y45" i="78"/>
  <c r="X45" i="78"/>
  <c r="W45" i="78"/>
  <c r="V45" i="78"/>
  <c r="U45" i="78"/>
  <c r="T45" i="78"/>
  <c r="S45" i="78"/>
  <c r="R45" i="78"/>
  <c r="Q45" i="78"/>
  <c r="P45" i="78"/>
  <c r="O45" i="78"/>
  <c r="N45" i="78"/>
  <c r="M45" i="78"/>
  <c r="L45" i="78"/>
  <c r="K45" i="78"/>
  <c r="J45" i="78"/>
  <c r="I45" i="78"/>
  <c r="H45" i="78"/>
  <c r="G45" i="78"/>
  <c r="F45" i="78"/>
  <c r="E45" i="78"/>
  <c r="D45" i="78"/>
  <c r="BJ40" i="78"/>
  <c r="BI40" i="78"/>
  <c r="BH40" i="78"/>
  <c r="BG40" i="78"/>
  <c r="BF40" i="78"/>
  <c r="BE40" i="78"/>
  <c r="BD40" i="78"/>
  <c r="BC40" i="78"/>
  <c r="BB40" i="78"/>
  <c r="BA40" i="78"/>
  <c r="AZ40" i="78"/>
  <c r="AY40" i="78"/>
  <c r="AX40" i="78"/>
  <c r="AW40" i="78"/>
  <c r="AV40" i="78"/>
  <c r="AU40" i="78"/>
  <c r="AT40" i="78"/>
  <c r="AS40" i="78"/>
  <c r="AR40" i="78"/>
  <c r="AQ40" i="78"/>
  <c r="AP40" i="78"/>
  <c r="AO40" i="78"/>
  <c r="AN40" i="78"/>
  <c r="AM40" i="78"/>
  <c r="AL40" i="78"/>
  <c r="AK40" i="78"/>
  <c r="AJ40" i="78"/>
  <c r="AI40" i="78"/>
  <c r="AH40" i="78"/>
  <c r="AG40" i="78"/>
  <c r="AF40" i="78"/>
  <c r="AE40" i="78"/>
  <c r="AD40" i="78"/>
  <c r="AC40" i="78"/>
  <c r="AB40" i="78"/>
  <c r="AA40" i="78"/>
  <c r="Z40" i="78"/>
  <c r="Y40" i="78"/>
  <c r="X40" i="78"/>
  <c r="W40" i="78"/>
  <c r="V40" i="78"/>
  <c r="U40" i="78"/>
  <c r="T40" i="78"/>
  <c r="S40" i="78"/>
  <c r="R40" i="78"/>
  <c r="Q40" i="78"/>
  <c r="P40" i="78"/>
  <c r="O40" i="78"/>
  <c r="N40" i="78"/>
  <c r="M40" i="78"/>
  <c r="L40" i="78"/>
  <c r="K40" i="78"/>
  <c r="J40" i="78"/>
  <c r="I40" i="78"/>
  <c r="H40" i="78"/>
  <c r="G40" i="78"/>
  <c r="F40" i="78"/>
  <c r="E40" i="78"/>
  <c r="D40" i="78"/>
  <c r="C40" i="78"/>
  <c r="BJ39" i="78"/>
  <c r="BI39" i="78"/>
  <c r="BH39" i="78"/>
  <c r="BG39" i="78"/>
  <c r="BF39" i="78"/>
  <c r="BE39" i="78"/>
  <c r="BD39" i="78"/>
  <c r="BC39" i="78"/>
  <c r="BB39" i="78"/>
  <c r="BA39" i="78"/>
  <c r="AZ39" i="78"/>
  <c r="AY39" i="78"/>
  <c r="AX39" i="78"/>
  <c r="AW39" i="78"/>
  <c r="AV39" i="78"/>
  <c r="AU39" i="78"/>
  <c r="AT39" i="78"/>
  <c r="AS39" i="78"/>
  <c r="AR39" i="78"/>
  <c r="AQ39" i="78"/>
  <c r="AP39" i="78"/>
  <c r="AO39" i="78"/>
  <c r="AN39" i="78"/>
  <c r="AM39" i="78"/>
  <c r="AL39" i="78"/>
  <c r="AK39" i="78"/>
  <c r="AJ39" i="78"/>
  <c r="AI39" i="78"/>
  <c r="AH39" i="78"/>
  <c r="AG39" i="78"/>
  <c r="AF39" i="78"/>
  <c r="AE39" i="78"/>
  <c r="AD39" i="78"/>
  <c r="AC39" i="78"/>
  <c r="AB39" i="78"/>
  <c r="AA39" i="78"/>
  <c r="Z39" i="78"/>
  <c r="Y39" i="78"/>
  <c r="X39" i="78"/>
  <c r="W39" i="78"/>
  <c r="V39" i="78"/>
  <c r="U39" i="78"/>
  <c r="T39" i="78"/>
  <c r="S39" i="78"/>
  <c r="R39" i="78"/>
  <c r="Q39" i="78"/>
  <c r="P39" i="78"/>
  <c r="O39" i="78"/>
  <c r="N39" i="78"/>
  <c r="M39" i="78"/>
  <c r="L39" i="78"/>
  <c r="K39" i="78"/>
  <c r="J39" i="78"/>
  <c r="I39" i="78"/>
  <c r="H39" i="78"/>
  <c r="G39" i="78"/>
  <c r="F39" i="78"/>
  <c r="E39" i="78"/>
  <c r="D39" i="78"/>
  <c r="BJ38" i="78"/>
  <c r="BI38" i="78"/>
  <c r="BH38" i="78"/>
  <c r="BG38" i="78"/>
  <c r="BF38" i="78"/>
  <c r="BE38" i="78"/>
  <c r="BD38" i="78"/>
  <c r="BC38" i="78"/>
  <c r="BB38" i="78"/>
  <c r="BA38" i="78"/>
  <c r="AZ38" i="78"/>
  <c r="AY38" i="78"/>
  <c r="AX38" i="78"/>
  <c r="AW38" i="78"/>
  <c r="AV38" i="78"/>
  <c r="AU38" i="78"/>
  <c r="AT38" i="78"/>
  <c r="AS38" i="78"/>
  <c r="AR38" i="78"/>
  <c r="AQ38" i="78"/>
  <c r="AP38" i="78"/>
  <c r="AO38" i="78"/>
  <c r="AN38" i="78"/>
  <c r="AM38" i="78"/>
  <c r="AL38" i="78"/>
  <c r="AK38" i="78"/>
  <c r="AJ38" i="78"/>
  <c r="AI38" i="78"/>
  <c r="AH38" i="78"/>
  <c r="AG38" i="78"/>
  <c r="AF38" i="78"/>
  <c r="AE38" i="78"/>
  <c r="AD38" i="78"/>
  <c r="AC38" i="78"/>
  <c r="AB38" i="78"/>
  <c r="AA38" i="78"/>
  <c r="Z38" i="78"/>
  <c r="Y38" i="78"/>
  <c r="X38" i="78"/>
  <c r="W38" i="78"/>
  <c r="V38" i="78"/>
  <c r="U38" i="78"/>
  <c r="T38" i="78"/>
  <c r="S38" i="78"/>
  <c r="R38" i="78"/>
  <c r="Q38" i="78"/>
  <c r="P38" i="78"/>
  <c r="O38" i="78"/>
  <c r="N38" i="78"/>
  <c r="M38" i="78"/>
  <c r="L38" i="78"/>
  <c r="K38" i="78"/>
  <c r="J38" i="78"/>
  <c r="I38" i="78"/>
  <c r="H38" i="78"/>
  <c r="G38" i="78"/>
  <c r="F38" i="78"/>
  <c r="E38" i="78"/>
  <c r="D38" i="78"/>
  <c r="BJ37" i="78"/>
  <c r="BI37" i="78"/>
  <c r="BH37" i="78"/>
  <c r="BG37" i="78"/>
  <c r="BF37" i="78"/>
  <c r="BE37" i="78"/>
  <c r="BD37" i="78"/>
  <c r="BC37" i="78"/>
  <c r="BB37" i="78"/>
  <c r="BA37" i="78"/>
  <c r="AZ37" i="78"/>
  <c r="AY37" i="78"/>
  <c r="AX37" i="78"/>
  <c r="AW37" i="78"/>
  <c r="AV37" i="78"/>
  <c r="AU37" i="78"/>
  <c r="AT37" i="78"/>
  <c r="AS37" i="78"/>
  <c r="AR37" i="78"/>
  <c r="AQ37" i="78"/>
  <c r="AP37" i="78"/>
  <c r="AO37" i="78"/>
  <c r="AN37" i="78"/>
  <c r="AM37" i="78"/>
  <c r="AL37" i="78"/>
  <c r="AK37" i="78"/>
  <c r="AJ37" i="78"/>
  <c r="AI37" i="78"/>
  <c r="AH37" i="78"/>
  <c r="AG37" i="78"/>
  <c r="AF37" i="78"/>
  <c r="AE37" i="78"/>
  <c r="AD37" i="78"/>
  <c r="AC37" i="78"/>
  <c r="AB37" i="78"/>
  <c r="AA37" i="78"/>
  <c r="Z37" i="78"/>
  <c r="Y37" i="78"/>
  <c r="X37" i="78"/>
  <c r="W37" i="78"/>
  <c r="V37" i="78"/>
  <c r="U37" i="78"/>
  <c r="T37" i="78"/>
  <c r="S37" i="78"/>
  <c r="R37" i="78"/>
  <c r="Q37" i="78"/>
  <c r="P37" i="78"/>
  <c r="O37" i="78"/>
  <c r="N37" i="78"/>
  <c r="M37" i="78"/>
  <c r="L37" i="78"/>
  <c r="K37" i="78"/>
  <c r="J37" i="78"/>
  <c r="I37" i="78"/>
  <c r="H37" i="78"/>
  <c r="G37" i="78"/>
  <c r="F37" i="78"/>
  <c r="E37" i="78"/>
  <c r="D37" i="78"/>
  <c r="BJ36" i="78"/>
  <c r="BI36" i="78"/>
  <c r="BH36" i="78"/>
  <c r="BG36" i="78"/>
  <c r="BF36" i="78"/>
  <c r="BE36" i="78"/>
  <c r="BD36" i="78"/>
  <c r="BC36" i="78"/>
  <c r="BB36" i="78"/>
  <c r="BA36" i="78"/>
  <c r="AZ36" i="78"/>
  <c r="AY36" i="78"/>
  <c r="AX36" i="78"/>
  <c r="AW36" i="78"/>
  <c r="AV36" i="78"/>
  <c r="AU36" i="78"/>
  <c r="AT36" i="78"/>
  <c r="AS36" i="78"/>
  <c r="AR36" i="78"/>
  <c r="AQ36" i="78"/>
  <c r="AP36" i="78"/>
  <c r="AO36" i="78"/>
  <c r="AN36" i="78"/>
  <c r="AM36" i="78"/>
  <c r="AL36" i="78"/>
  <c r="AK36" i="78"/>
  <c r="AJ36" i="78"/>
  <c r="AI36" i="78"/>
  <c r="AH36" i="78"/>
  <c r="AG36" i="78"/>
  <c r="AF36" i="78"/>
  <c r="AE36" i="78"/>
  <c r="AD36" i="78"/>
  <c r="AC36" i="78"/>
  <c r="AB36" i="78"/>
  <c r="AA36" i="78"/>
  <c r="Z36" i="78"/>
  <c r="Y36" i="78"/>
  <c r="X36" i="78"/>
  <c r="W36" i="78"/>
  <c r="V36" i="78"/>
  <c r="U36" i="78"/>
  <c r="T36" i="78"/>
  <c r="S36" i="78"/>
  <c r="R36" i="78"/>
  <c r="Q36" i="78"/>
  <c r="P36" i="78"/>
  <c r="O36" i="78"/>
  <c r="N36" i="78"/>
  <c r="M36" i="78"/>
  <c r="L36" i="78"/>
  <c r="K36" i="78"/>
  <c r="J36" i="78"/>
  <c r="I36" i="78"/>
  <c r="H36" i="78"/>
  <c r="G36" i="78"/>
  <c r="F36" i="78"/>
  <c r="E36" i="78"/>
  <c r="D36" i="78"/>
  <c r="BJ35" i="78"/>
  <c r="BI35" i="78"/>
  <c r="BH35" i="78"/>
  <c r="BG35" i="78"/>
  <c r="BF35" i="78"/>
  <c r="BE35" i="78"/>
  <c r="BD35" i="78"/>
  <c r="BC35" i="78"/>
  <c r="BB35" i="78"/>
  <c r="BA35" i="78"/>
  <c r="AZ35" i="78"/>
  <c r="AY35" i="78"/>
  <c r="AX35" i="78"/>
  <c r="AW35" i="78"/>
  <c r="AV35" i="78"/>
  <c r="AU35" i="78"/>
  <c r="AT35" i="78"/>
  <c r="AS35" i="78"/>
  <c r="AR35" i="78"/>
  <c r="AQ35" i="78"/>
  <c r="AP35" i="78"/>
  <c r="AO35" i="78"/>
  <c r="AN35" i="78"/>
  <c r="AM35" i="78"/>
  <c r="AL35" i="78"/>
  <c r="AK35" i="78"/>
  <c r="AJ35" i="78"/>
  <c r="AI35" i="78"/>
  <c r="AH35" i="78"/>
  <c r="AG35" i="78"/>
  <c r="AF35" i="78"/>
  <c r="AE35" i="78"/>
  <c r="D35" i="78"/>
  <c r="BJ33" i="78"/>
  <c r="BI33" i="78"/>
  <c r="BH33" i="78"/>
  <c r="BG33" i="78"/>
  <c r="BF33" i="78"/>
  <c r="BE33" i="78"/>
  <c r="BD33" i="78"/>
  <c r="BC33" i="78"/>
  <c r="BB33" i="78"/>
  <c r="BA33" i="78"/>
  <c r="AZ33" i="78"/>
  <c r="AY33" i="78"/>
  <c r="AX33" i="78"/>
  <c r="AW33" i="78"/>
  <c r="AV33" i="78"/>
  <c r="AU33" i="78"/>
  <c r="AT33" i="78"/>
  <c r="AS33" i="78"/>
  <c r="AR33" i="78"/>
  <c r="AQ33" i="78"/>
  <c r="AP33" i="78"/>
  <c r="AO33" i="78"/>
  <c r="AN33" i="78"/>
  <c r="AM33" i="78"/>
  <c r="AL33" i="78"/>
  <c r="AK33" i="78"/>
  <c r="AJ33" i="78"/>
  <c r="AI33" i="78"/>
  <c r="AH33" i="78"/>
  <c r="AG33" i="78"/>
  <c r="AF33" i="78"/>
  <c r="AE33" i="78"/>
  <c r="AD33" i="78"/>
  <c r="AC33" i="78"/>
  <c r="AB33" i="78"/>
  <c r="AA33" i="78"/>
  <c r="Z33" i="78"/>
  <c r="Y33" i="78"/>
  <c r="X33" i="78"/>
  <c r="W33" i="78"/>
  <c r="V33" i="78"/>
  <c r="U33" i="78"/>
  <c r="T33" i="78"/>
  <c r="S33" i="78"/>
  <c r="R33" i="78"/>
  <c r="Q33" i="78"/>
  <c r="P33" i="78"/>
  <c r="O33" i="78"/>
  <c r="N33" i="78"/>
  <c r="M33" i="78"/>
  <c r="L33" i="78"/>
  <c r="K33" i="78"/>
  <c r="J33" i="78"/>
  <c r="I33" i="78"/>
  <c r="H33" i="78"/>
  <c r="G33" i="78"/>
  <c r="F33" i="78"/>
  <c r="E33" i="78"/>
  <c r="D33" i="78"/>
  <c r="BJ31" i="78"/>
  <c r="BI31" i="78"/>
  <c r="BH31" i="78"/>
  <c r="BG31" i="78"/>
  <c r="BF31" i="78"/>
  <c r="BE31" i="78"/>
  <c r="BD31" i="78"/>
  <c r="BC31" i="78"/>
  <c r="BB31" i="78"/>
  <c r="BA31" i="78"/>
  <c r="AZ31" i="78"/>
  <c r="AY31" i="78"/>
  <c r="AX31" i="78"/>
  <c r="AW31" i="78"/>
  <c r="AV31" i="78"/>
  <c r="AU31" i="78"/>
  <c r="AT31" i="78"/>
  <c r="AS31" i="78"/>
  <c r="AR31" i="78"/>
  <c r="AQ31" i="78"/>
  <c r="AP31" i="78"/>
  <c r="AO31" i="78"/>
  <c r="AN31" i="78"/>
  <c r="AM31" i="78"/>
  <c r="AL31" i="78"/>
  <c r="AK31" i="78"/>
  <c r="AJ31" i="78"/>
  <c r="AI31" i="78"/>
  <c r="AH31" i="78"/>
  <c r="AG31" i="78"/>
  <c r="AF31" i="78"/>
  <c r="AE31" i="78"/>
  <c r="AD31" i="78"/>
  <c r="AC31" i="78"/>
  <c r="AB31" i="78"/>
  <c r="AA31" i="78"/>
  <c r="Z31" i="78"/>
  <c r="Y31" i="78"/>
  <c r="X31" i="78"/>
  <c r="W31" i="78"/>
  <c r="V31" i="78"/>
  <c r="U31" i="78"/>
  <c r="T31" i="78"/>
  <c r="S31" i="78"/>
  <c r="R31" i="78"/>
  <c r="Q31" i="78"/>
  <c r="P31" i="78"/>
  <c r="O31" i="78"/>
  <c r="N31" i="78"/>
  <c r="M31" i="78"/>
  <c r="L31" i="78"/>
  <c r="K31" i="78"/>
  <c r="J31" i="78"/>
  <c r="I31" i="78"/>
  <c r="H31" i="78"/>
  <c r="G31" i="78"/>
  <c r="F31" i="78"/>
  <c r="E31" i="78"/>
  <c r="D31" i="78"/>
  <c r="C31" i="78"/>
  <c r="BJ30" i="78"/>
  <c r="BI30" i="78"/>
  <c r="BH30" i="78"/>
  <c r="BG30" i="78"/>
  <c r="BF30" i="78"/>
  <c r="BE30" i="78"/>
  <c r="BD30" i="78"/>
  <c r="BC30" i="78"/>
  <c r="BB30" i="78"/>
  <c r="BA30" i="78"/>
  <c r="AZ30" i="78"/>
  <c r="AY30" i="78"/>
  <c r="AX30" i="78"/>
  <c r="AW30" i="78"/>
  <c r="AV30" i="78"/>
  <c r="AU30" i="78"/>
  <c r="AT30" i="78"/>
  <c r="AS30" i="78"/>
  <c r="AR30" i="78"/>
  <c r="AQ30" i="78"/>
  <c r="AP30" i="78"/>
  <c r="AO30" i="78"/>
  <c r="AN30" i="78"/>
  <c r="AM30" i="78"/>
  <c r="AL30" i="78"/>
  <c r="AK30" i="78"/>
  <c r="AJ30" i="78"/>
  <c r="AI30" i="78"/>
  <c r="AH30" i="78"/>
  <c r="AG30" i="78"/>
  <c r="AF30" i="78"/>
  <c r="AE30" i="78"/>
  <c r="AD30" i="78"/>
  <c r="AC30" i="78"/>
  <c r="AB30" i="78"/>
  <c r="AA30" i="78"/>
  <c r="Z30" i="78"/>
  <c r="Y30" i="78"/>
  <c r="X30" i="78"/>
  <c r="W30" i="78"/>
  <c r="V30" i="78"/>
  <c r="U30" i="78"/>
  <c r="T30" i="78"/>
  <c r="S30" i="78"/>
  <c r="R30" i="78"/>
  <c r="Q30" i="78"/>
  <c r="P30" i="78"/>
  <c r="O30" i="78"/>
  <c r="N30" i="78"/>
  <c r="M30" i="78"/>
  <c r="L30" i="78"/>
  <c r="K30" i="78"/>
  <c r="J30" i="78"/>
  <c r="I30" i="78"/>
  <c r="H30" i="78"/>
  <c r="G30" i="78"/>
  <c r="F30" i="78"/>
  <c r="E30" i="78"/>
  <c r="D30" i="78"/>
  <c r="BJ29" i="78"/>
  <c r="BI29" i="78"/>
  <c r="BH29" i="78"/>
  <c r="BG29" i="78"/>
  <c r="BF29" i="78"/>
  <c r="BE29" i="78"/>
  <c r="BD29" i="78"/>
  <c r="BC29" i="78"/>
  <c r="BB29" i="78"/>
  <c r="BA29" i="78"/>
  <c r="AZ29" i="78"/>
  <c r="AY29" i="78"/>
  <c r="AX29" i="78"/>
  <c r="AW29" i="78"/>
  <c r="AV29" i="78"/>
  <c r="AU29" i="78"/>
  <c r="AT29" i="78"/>
  <c r="AS29" i="78"/>
  <c r="AR29" i="78"/>
  <c r="AQ29" i="78"/>
  <c r="AP29" i="78"/>
  <c r="AO29" i="78"/>
  <c r="AN29" i="78"/>
  <c r="AM29" i="78"/>
  <c r="AL29" i="78"/>
  <c r="AK29" i="78"/>
  <c r="AJ29" i="78"/>
  <c r="AI29" i="78"/>
  <c r="AH29" i="78"/>
  <c r="AG29" i="78"/>
  <c r="AF29" i="78"/>
  <c r="AE29" i="78"/>
  <c r="AD29" i="78"/>
  <c r="AC29" i="78"/>
  <c r="AB29" i="78"/>
  <c r="AA29" i="78"/>
  <c r="Z29" i="78"/>
  <c r="Y29" i="78"/>
  <c r="X29" i="78"/>
  <c r="W29" i="78"/>
  <c r="V29" i="78"/>
  <c r="U29" i="78"/>
  <c r="T29" i="78"/>
  <c r="S29" i="78"/>
  <c r="R29" i="78"/>
  <c r="Q29" i="78"/>
  <c r="P29" i="78"/>
  <c r="O29" i="78"/>
  <c r="N29" i="78"/>
  <c r="M29" i="78"/>
  <c r="L29" i="78"/>
  <c r="K29" i="78"/>
  <c r="J29" i="78"/>
  <c r="I29" i="78"/>
  <c r="H29" i="78"/>
  <c r="G29" i="78"/>
  <c r="F29" i="78"/>
  <c r="E29" i="78"/>
  <c r="D29" i="78"/>
  <c r="BJ28" i="78"/>
  <c r="BI28" i="78"/>
  <c r="BH28" i="78"/>
  <c r="BG28" i="78"/>
  <c r="BF28" i="78"/>
  <c r="BE28" i="78"/>
  <c r="BD28" i="78"/>
  <c r="BC28" i="78"/>
  <c r="BB28" i="78"/>
  <c r="BA28" i="78"/>
  <c r="AZ28" i="78"/>
  <c r="AY28" i="78"/>
  <c r="AX28" i="78"/>
  <c r="AW28" i="78"/>
  <c r="AV28" i="78"/>
  <c r="AU28" i="78"/>
  <c r="AT28" i="78"/>
  <c r="AS28" i="78"/>
  <c r="AR28" i="78"/>
  <c r="AQ28" i="78"/>
  <c r="AP28" i="78"/>
  <c r="AO28" i="78"/>
  <c r="AN28" i="78"/>
  <c r="AM28" i="78"/>
  <c r="AL28" i="78"/>
  <c r="AK28" i="78"/>
  <c r="AJ28" i="78"/>
  <c r="AI28" i="78"/>
  <c r="AH28" i="78"/>
  <c r="AG28" i="78"/>
  <c r="AF28" i="78"/>
  <c r="AE28" i="78"/>
  <c r="AD28" i="78"/>
  <c r="AC28" i="78"/>
  <c r="AB28" i="78"/>
  <c r="AA28" i="78"/>
  <c r="Z28" i="78"/>
  <c r="Y28" i="78"/>
  <c r="X28" i="78"/>
  <c r="W28" i="78"/>
  <c r="V28" i="78"/>
  <c r="U28" i="78"/>
  <c r="T28" i="78"/>
  <c r="S28" i="78"/>
  <c r="R28" i="78"/>
  <c r="Q28" i="78"/>
  <c r="P28" i="78"/>
  <c r="O28" i="78"/>
  <c r="N28" i="78"/>
  <c r="M28" i="78"/>
  <c r="L28" i="78"/>
  <c r="K28" i="78"/>
  <c r="J28" i="78"/>
  <c r="I28" i="78"/>
  <c r="H28" i="78"/>
  <c r="G28" i="78"/>
  <c r="F28" i="78"/>
  <c r="E28" i="78"/>
  <c r="D28" i="78"/>
  <c r="BJ27" i="78"/>
  <c r="BI27" i="78"/>
  <c r="BH27" i="78"/>
  <c r="BG27" i="78"/>
  <c r="BF27" i="78"/>
  <c r="BE27" i="78"/>
  <c r="BD27" i="78"/>
  <c r="BC27" i="78"/>
  <c r="BB27" i="78"/>
  <c r="BA27" i="78"/>
  <c r="AZ27" i="78"/>
  <c r="AY27" i="78"/>
  <c r="AX27" i="78"/>
  <c r="AW27" i="78"/>
  <c r="AV27" i="78"/>
  <c r="AU27" i="78"/>
  <c r="AT27" i="78"/>
  <c r="AS27" i="78"/>
  <c r="AR27" i="78"/>
  <c r="AQ27" i="78"/>
  <c r="AP27" i="78"/>
  <c r="AO27" i="78"/>
  <c r="AN27" i="78"/>
  <c r="AM27" i="78"/>
  <c r="AL27" i="78"/>
  <c r="AK27" i="78"/>
  <c r="AJ27" i="78"/>
  <c r="AI27" i="78"/>
  <c r="AH27" i="78"/>
  <c r="AG27" i="78"/>
  <c r="AF27" i="78"/>
  <c r="AE27" i="78"/>
  <c r="AD27" i="78"/>
  <c r="AC27" i="78"/>
  <c r="AB27" i="78"/>
  <c r="AA27" i="78"/>
  <c r="Z27" i="78"/>
  <c r="Y27" i="78"/>
  <c r="X27" i="78"/>
  <c r="W27" i="78"/>
  <c r="V27" i="78"/>
  <c r="U27" i="78"/>
  <c r="T27" i="78"/>
  <c r="S27" i="78"/>
  <c r="R27" i="78"/>
  <c r="Q27" i="78"/>
  <c r="P27" i="78"/>
  <c r="O27" i="78"/>
  <c r="N27" i="78"/>
  <c r="M27" i="78"/>
  <c r="L27" i="78"/>
  <c r="K27" i="78"/>
  <c r="J27" i="78"/>
  <c r="I27" i="78"/>
  <c r="H27" i="78"/>
  <c r="G27" i="78"/>
  <c r="F27" i="78"/>
  <c r="E27" i="78"/>
  <c r="D27" i="78"/>
  <c r="BJ26" i="78"/>
  <c r="BI26" i="78"/>
  <c r="BH26" i="78"/>
  <c r="BG26" i="78"/>
  <c r="BF26" i="78"/>
  <c r="BE26" i="78"/>
  <c r="BD26" i="78"/>
  <c r="BC26" i="78"/>
  <c r="BB26" i="78"/>
  <c r="BA26" i="78"/>
  <c r="AZ26" i="78"/>
  <c r="AY26" i="78"/>
  <c r="AX26" i="78"/>
  <c r="AW26" i="78"/>
  <c r="AV26" i="78"/>
  <c r="AU26" i="78"/>
  <c r="AT26" i="78"/>
  <c r="AS26" i="78"/>
  <c r="AR26" i="78"/>
  <c r="AQ26" i="78"/>
  <c r="AP26" i="78"/>
  <c r="AO26" i="78"/>
  <c r="AN26" i="78"/>
  <c r="AM26" i="78"/>
  <c r="AL26" i="78"/>
  <c r="AK26" i="78"/>
  <c r="AJ26" i="78"/>
  <c r="AI26" i="78"/>
  <c r="AH26" i="78"/>
  <c r="AG26" i="78"/>
  <c r="AF26" i="78"/>
  <c r="AE26" i="78"/>
  <c r="AD26" i="78"/>
  <c r="AC26" i="78"/>
  <c r="AB26" i="78"/>
  <c r="AA26" i="78"/>
  <c r="Z26" i="78"/>
  <c r="Y26" i="78"/>
  <c r="X26" i="78"/>
  <c r="W26" i="78"/>
  <c r="V26" i="78"/>
  <c r="U26" i="78"/>
  <c r="T26" i="78"/>
  <c r="S26" i="78"/>
  <c r="R26" i="78"/>
  <c r="Q26" i="78"/>
  <c r="P26" i="78"/>
  <c r="O26" i="78"/>
  <c r="N26" i="78"/>
  <c r="M26" i="78"/>
  <c r="L26" i="78"/>
  <c r="K26" i="78"/>
  <c r="J26" i="78"/>
  <c r="I26" i="78"/>
  <c r="H26" i="78"/>
  <c r="G26" i="78"/>
  <c r="F26" i="78"/>
  <c r="E26" i="78"/>
  <c r="D26" i="78"/>
  <c r="BJ25" i="78"/>
  <c r="BI25" i="78"/>
  <c r="BH25" i="78"/>
  <c r="BG25" i="78"/>
  <c r="BF25" i="78"/>
  <c r="BE25" i="78"/>
  <c r="BD25" i="78"/>
  <c r="BC25" i="78"/>
  <c r="BB25" i="78"/>
  <c r="BA25" i="78"/>
  <c r="AZ25" i="78"/>
  <c r="AY25" i="78"/>
  <c r="AX25" i="78"/>
  <c r="AW25" i="78"/>
  <c r="AV25" i="78"/>
  <c r="AU25" i="78"/>
  <c r="AT25" i="78"/>
  <c r="AS25" i="78"/>
  <c r="AR25" i="78"/>
  <c r="AQ25" i="78"/>
  <c r="AP25" i="78"/>
  <c r="AO25" i="78"/>
  <c r="AN25" i="78"/>
  <c r="AM25" i="78"/>
  <c r="AL25" i="78"/>
  <c r="AK25" i="78"/>
  <c r="AJ25" i="78"/>
  <c r="AI25" i="78"/>
  <c r="AH25" i="78"/>
  <c r="AG25" i="78"/>
  <c r="AF25" i="78"/>
  <c r="AE25" i="78"/>
  <c r="AD25" i="78"/>
  <c r="AC25" i="78"/>
  <c r="AB25" i="78"/>
  <c r="AA25" i="78"/>
  <c r="Z25" i="78"/>
  <c r="Y25" i="78"/>
  <c r="X25" i="78"/>
  <c r="W25" i="78"/>
  <c r="V25" i="78"/>
  <c r="U25" i="78"/>
  <c r="T25" i="78"/>
  <c r="S25" i="78"/>
  <c r="R25" i="78"/>
  <c r="Q25" i="78"/>
  <c r="P25" i="78"/>
  <c r="O25" i="78"/>
  <c r="N25" i="78"/>
  <c r="M25" i="78"/>
  <c r="L25" i="78"/>
  <c r="K25" i="78"/>
  <c r="J25" i="78"/>
  <c r="I25" i="78"/>
  <c r="H25" i="78"/>
  <c r="G25" i="78"/>
  <c r="F25" i="78"/>
  <c r="E25" i="78"/>
  <c r="D25" i="78"/>
  <c r="BJ24" i="78"/>
  <c r="BI24" i="78"/>
  <c r="BH24" i="78"/>
  <c r="BG24" i="78"/>
  <c r="BF24" i="78"/>
  <c r="BE24" i="78"/>
  <c r="BD24" i="78"/>
  <c r="BC24" i="78"/>
  <c r="BB24" i="78"/>
  <c r="BA24" i="78"/>
  <c r="AZ24" i="78"/>
  <c r="AY24" i="78"/>
  <c r="AX24" i="78"/>
  <c r="AW24" i="78"/>
  <c r="AV24" i="78"/>
  <c r="AU24" i="78"/>
  <c r="AT24" i="78"/>
  <c r="AS24" i="78"/>
  <c r="AR24" i="78"/>
  <c r="AQ24" i="78"/>
  <c r="AP24" i="78"/>
  <c r="AO24" i="78"/>
  <c r="AN24" i="78"/>
  <c r="AM24" i="78"/>
  <c r="AL24" i="78"/>
  <c r="AK24" i="78"/>
  <c r="AJ24" i="78"/>
  <c r="AI24" i="78"/>
  <c r="AH24" i="78"/>
  <c r="AG24" i="78"/>
  <c r="AF24" i="78"/>
  <c r="AE24" i="78"/>
  <c r="AD24" i="78"/>
  <c r="AC24" i="78"/>
  <c r="AB24" i="78"/>
  <c r="AA24" i="78"/>
  <c r="Z24" i="78"/>
  <c r="Y24" i="78"/>
  <c r="X24" i="78"/>
  <c r="W24" i="78"/>
  <c r="V24" i="78"/>
  <c r="U24" i="78"/>
  <c r="T24" i="78"/>
  <c r="S24" i="78"/>
  <c r="R24" i="78"/>
  <c r="Q24" i="78"/>
  <c r="P24" i="78"/>
  <c r="O24" i="78"/>
  <c r="N24" i="78"/>
  <c r="M24" i="78"/>
  <c r="L24" i="78"/>
  <c r="K24" i="78"/>
  <c r="J24" i="78"/>
  <c r="I24" i="78"/>
  <c r="H24" i="78"/>
  <c r="G24" i="78"/>
  <c r="F24" i="78"/>
  <c r="E24" i="78"/>
  <c r="D24" i="78"/>
  <c r="C24" i="78"/>
  <c r="BJ22" i="78"/>
  <c r="BI22" i="78"/>
  <c r="BH22" i="78"/>
  <c r="BG22" i="78"/>
  <c r="BF22" i="78"/>
  <c r="BE22" i="78"/>
  <c r="BD22" i="78"/>
  <c r="BC22" i="78"/>
  <c r="BB22" i="78"/>
  <c r="BA22" i="78"/>
  <c r="AZ22" i="78"/>
  <c r="AY22" i="78"/>
  <c r="AX22" i="78"/>
  <c r="AW22" i="78"/>
  <c r="AV22" i="78"/>
  <c r="AU22" i="78"/>
  <c r="AT22" i="78"/>
  <c r="AS22" i="78"/>
  <c r="AR22" i="78"/>
  <c r="AQ22" i="78"/>
  <c r="AP22" i="78"/>
  <c r="AO22" i="78"/>
  <c r="AN22" i="78"/>
  <c r="AM22" i="78"/>
  <c r="AL22" i="78"/>
  <c r="AK22" i="78"/>
  <c r="AJ22" i="78"/>
  <c r="AI22" i="78"/>
  <c r="AH22" i="78"/>
  <c r="AG22" i="78"/>
  <c r="AF22" i="78"/>
  <c r="AE22" i="78"/>
  <c r="AD22" i="78"/>
  <c r="AC22" i="78"/>
  <c r="AB22" i="78"/>
  <c r="AA22" i="78"/>
  <c r="Z22" i="78"/>
  <c r="Y22" i="78"/>
  <c r="X22" i="78"/>
  <c r="W22" i="78"/>
  <c r="V22" i="78"/>
  <c r="U22" i="78"/>
  <c r="T22" i="78"/>
  <c r="S22" i="78"/>
  <c r="R22" i="78"/>
  <c r="Q22" i="78"/>
  <c r="P22" i="78"/>
  <c r="O22" i="78"/>
  <c r="N22" i="78"/>
  <c r="M22" i="78"/>
  <c r="L22" i="78"/>
  <c r="K22" i="78"/>
  <c r="J22" i="78"/>
  <c r="I22" i="78"/>
  <c r="H22" i="78"/>
  <c r="G22" i="78"/>
  <c r="F22" i="78"/>
  <c r="E22" i="78"/>
  <c r="D22" i="78"/>
  <c r="BJ20" i="78"/>
  <c r="BI20" i="78"/>
  <c r="BH20" i="78"/>
  <c r="BG20" i="78"/>
  <c r="BF20" i="78"/>
  <c r="BE20" i="78"/>
  <c r="BD20" i="78"/>
  <c r="BC20" i="78"/>
  <c r="BB20" i="78"/>
  <c r="BA20" i="78"/>
  <c r="AZ20" i="78"/>
  <c r="AY20" i="78"/>
  <c r="AX20" i="78"/>
  <c r="AW20" i="78"/>
  <c r="AV20" i="78"/>
  <c r="AU20" i="78"/>
  <c r="AT20" i="78"/>
  <c r="AS20" i="78"/>
  <c r="AR20" i="78"/>
  <c r="AQ20" i="78"/>
  <c r="AP20" i="78"/>
  <c r="AO20" i="78"/>
  <c r="AN20" i="78"/>
  <c r="AM20" i="78"/>
  <c r="AL20" i="78"/>
  <c r="AK20" i="78"/>
  <c r="AJ20" i="78"/>
  <c r="AI20" i="78"/>
  <c r="AH20" i="78"/>
  <c r="AG20" i="78"/>
  <c r="AF20" i="78"/>
  <c r="AE20" i="78"/>
  <c r="AD20" i="78"/>
  <c r="AC20" i="78"/>
  <c r="AB20" i="78"/>
  <c r="AA20" i="78"/>
  <c r="Z20" i="78"/>
  <c r="Y20" i="78"/>
  <c r="X20" i="78"/>
  <c r="W20" i="78"/>
  <c r="V20" i="78"/>
  <c r="U20" i="78"/>
  <c r="T20" i="78"/>
  <c r="S20" i="78"/>
  <c r="R20" i="78"/>
  <c r="Q20" i="78"/>
  <c r="P20" i="78"/>
  <c r="O20" i="78"/>
  <c r="N20" i="78"/>
  <c r="M20" i="78"/>
  <c r="L20" i="78"/>
  <c r="K20" i="78"/>
  <c r="J20" i="78"/>
  <c r="I20" i="78"/>
  <c r="H20" i="78"/>
  <c r="G20" i="78"/>
  <c r="F20" i="78"/>
  <c r="E20" i="78"/>
  <c r="D20" i="78"/>
  <c r="C20" i="78"/>
  <c r="BJ19" i="78"/>
  <c r="BI19" i="78"/>
  <c r="BH19" i="78"/>
  <c r="BG19" i="78"/>
  <c r="BF19" i="78"/>
  <c r="BE19" i="78"/>
  <c r="BD19" i="78"/>
  <c r="BC19" i="78"/>
  <c r="BB19" i="78"/>
  <c r="BA19" i="78"/>
  <c r="AZ19" i="78"/>
  <c r="AY19" i="78"/>
  <c r="AX19" i="78"/>
  <c r="AW19" i="78"/>
  <c r="AV19" i="78"/>
  <c r="AU19" i="78"/>
  <c r="AT19" i="78"/>
  <c r="AS19" i="78"/>
  <c r="AR19" i="78"/>
  <c r="AQ19" i="78"/>
  <c r="AP19" i="78"/>
  <c r="AO19" i="78"/>
  <c r="AN19" i="78"/>
  <c r="AM19" i="78"/>
  <c r="AL19" i="78"/>
  <c r="AK19" i="78"/>
  <c r="AJ19" i="78"/>
  <c r="AI19" i="78"/>
  <c r="AH19" i="78"/>
  <c r="AG19" i="78"/>
  <c r="AF19" i="78"/>
  <c r="AE19" i="78"/>
  <c r="AD19" i="78"/>
  <c r="AC19" i="78"/>
  <c r="AB19" i="78"/>
  <c r="AA19" i="78"/>
  <c r="Z19" i="78"/>
  <c r="Y19" i="78"/>
  <c r="X19" i="78"/>
  <c r="W19" i="78"/>
  <c r="V19" i="78"/>
  <c r="U19" i="78"/>
  <c r="T19" i="78"/>
  <c r="S19" i="78"/>
  <c r="R19" i="78"/>
  <c r="Q19" i="78"/>
  <c r="P19" i="78"/>
  <c r="O19" i="78"/>
  <c r="N19" i="78"/>
  <c r="M19" i="78"/>
  <c r="L19" i="78"/>
  <c r="K19" i="78"/>
  <c r="J19" i="78"/>
  <c r="I19" i="78"/>
  <c r="H19" i="78"/>
  <c r="G19" i="78"/>
  <c r="F19" i="78"/>
  <c r="E19" i="78"/>
  <c r="D19" i="78"/>
  <c r="BJ17" i="78"/>
  <c r="BI17" i="78"/>
  <c r="BH17" i="78"/>
  <c r="BG17" i="78"/>
  <c r="BF17" i="78"/>
  <c r="BE17" i="78"/>
  <c r="BD17" i="78"/>
  <c r="BC17" i="78"/>
  <c r="BB17" i="78"/>
  <c r="BA17" i="78"/>
  <c r="AZ17" i="78"/>
  <c r="AY17" i="78"/>
  <c r="AX17" i="78"/>
  <c r="AW17" i="78"/>
  <c r="AV17" i="78"/>
  <c r="AU17" i="78"/>
  <c r="AT17" i="78"/>
  <c r="AS17" i="78"/>
  <c r="AR17" i="78"/>
  <c r="AQ17" i="78"/>
  <c r="AP17" i="78"/>
  <c r="AO17" i="78"/>
  <c r="AN17" i="78"/>
  <c r="AM17" i="78"/>
  <c r="AL17" i="78"/>
  <c r="AK17" i="78"/>
  <c r="AJ17" i="78"/>
  <c r="AI17" i="78"/>
  <c r="AH17" i="78"/>
  <c r="AG17" i="78"/>
  <c r="AF17" i="78"/>
  <c r="AE17" i="78"/>
  <c r="AD17" i="78"/>
  <c r="AC17" i="78"/>
  <c r="AB17" i="78"/>
  <c r="AA17" i="78"/>
  <c r="Z17" i="78"/>
  <c r="Y17" i="78"/>
  <c r="X17" i="78"/>
  <c r="W17" i="78"/>
  <c r="V17" i="78"/>
  <c r="U17" i="78"/>
  <c r="T17" i="78"/>
  <c r="S17" i="78"/>
  <c r="R17" i="78"/>
  <c r="Q17" i="78"/>
  <c r="P17" i="78"/>
  <c r="O17" i="78"/>
  <c r="N17" i="78"/>
  <c r="M17" i="78"/>
  <c r="L17" i="78"/>
  <c r="K17" i="78"/>
  <c r="J17" i="78"/>
  <c r="I17" i="78"/>
  <c r="H17" i="78"/>
  <c r="G17" i="78"/>
  <c r="F17" i="78"/>
  <c r="E17" i="78"/>
  <c r="D17" i="78"/>
  <c r="BJ16" i="78"/>
  <c r="BI16" i="78"/>
  <c r="BH16" i="78"/>
  <c r="BG16" i="78"/>
  <c r="BF16" i="78"/>
  <c r="BE16" i="78"/>
  <c r="BD16" i="78"/>
  <c r="BC16" i="78"/>
  <c r="BB16" i="78"/>
  <c r="BA16" i="78"/>
  <c r="AZ16" i="78"/>
  <c r="AY16" i="78"/>
  <c r="AX16" i="78"/>
  <c r="AW16" i="78"/>
  <c r="AV16" i="78"/>
  <c r="AU16" i="78"/>
  <c r="AT16" i="78"/>
  <c r="AS16" i="78"/>
  <c r="AR16" i="78"/>
  <c r="AQ16" i="78"/>
  <c r="AP16" i="78"/>
  <c r="AO16" i="78"/>
  <c r="AN16" i="78"/>
  <c r="AM16" i="78"/>
  <c r="AL16" i="78"/>
  <c r="AK16" i="78"/>
  <c r="AJ16" i="78"/>
  <c r="AI16" i="78"/>
  <c r="AH16" i="78"/>
  <c r="AG16" i="78"/>
  <c r="AF16" i="78"/>
  <c r="AE16" i="78"/>
  <c r="AD16" i="78"/>
  <c r="AC16" i="78"/>
  <c r="AB16" i="78"/>
  <c r="AA16" i="78"/>
  <c r="Z16" i="78"/>
  <c r="Y16" i="78"/>
  <c r="X16" i="78"/>
  <c r="W16" i="78"/>
  <c r="V16" i="78"/>
  <c r="U16" i="78"/>
  <c r="T16" i="78"/>
  <c r="S16" i="78"/>
  <c r="R16" i="78"/>
  <c r="Q16" i="78"/>
  <c r="P16" i="78"/>
  <c r="O16" i="78"/>
  <c r="N16" i="78"/>
  <c r="M16" i="78"/>
  <c r="L16" i="78"/>
  <c r="K16" i="78"/>
  <c r="J16" i="78"/>
  <c r="I16" i="78"/>
  <c r="H16" i="78"/>
  <c r="G16" i="78"/>
  <c r="F16" i="78"/>
  <c r="E16" i="78"/>
  <c r="D16" i="78"/>
  <c r="BJ14" i="78"/>
  <c r="BI14" i="78"/>
  <c r="BH14" i="78"/>
  <c r="BG14" i="78"/>
  <c r="BF14" i="78"/>
  <c r="BE14" i="78"/>
  <c r="BD14" i="78"/>
  <c r="BC14" i="78"/>
  <c r="BB14" i="78"/>
  <c r="BA14" i="78"/>
  <c r="AZ14" i="78"/>
  <c r="AY14" i="78"/>
  <c r="AX14" i="78"/>
  <c r="AW14" i="78"/>
  <c r="AV14" i="78"/>
  <c r="AU14" i="78"/>
  <c r="AT14" i="78"/>
  <c r="AS14" i="78"/>
  <c r="AR14" i="78"/>
  <c r="AQ14" i="78"/>
  <c r="AP14" i="78"/>
  <c r="AO14" i="78"/>
  <c r="AN14" i="78"/>
  <c r="AM14" i="78"/>
  <c r="AL14" i="78"/>
  <c r="AK14" i="78"/>
  <c r="AJ14" i="78"/>
  <c r="AI14" i="78"/>
  <c r="AH14" i="78"/>
  <c r="AG14" i="78"/>
  <c r="AF14" i="78"/>
  <c r="AE14" i="78"/>
  <c r="AD14" i="78"/>
  <c r="AC14" i="78"/>
  <c r="AB14" i="78"/>
  <c r="AA14" i="78"/>
  <c r="Z14" i="78"/>
  <c r="Y14" i="78"/>
  <c r="X14" i="78"/>
  <c r="W14" i="78"/>
  <c r="V14" i="78"/>
  <c r="U14" i="78"/>
  <c r="T14" i="78"/>
  <c r="S14" i="78"/>
  <c r="R14" i="78"/>
  <c r="Q14" i="78"/>
  <c r="P14" i="78"/>
  <c r="O14" i="78"/>
  <c r="N14" i="78"/>
  <c r="M14" i="78"/>
  <c r="L14" i="78"/>
  <c r="K14" i="78"/>
  <c r="J14" i="78"/>
  <c r="I14" i="78"/>
  <c r="H14" i="78"/>
  <c r="G14" i="78"/>
  <c r="F14" i="78"/>
  <c r="E14" i="78"/>
  <c r="D14" i="78"/>
  <c r="C14" i="78"/>
  <c r="BJ13" i="78"/>
  <c r="BI13" i="78"/>
  <c r="BH13" i="78"/>
  <c r="BG13" i="78"/>
  <c r="BF13" i="78"/>
  <c r="BE13" i="78"/>
  <c r="BD13" i="78"/>
  <c r="BC13" i="78"/>
  <c r="BB13" i="78"/>
  <c r="BA13" i="78"/>
  <c r="AZ13" i="78"/>
  <c r="AY13" i="78"/>
  <c r="AX13" i="78"/>
  <c r="AW13" i="78"/>
  <c r="AV13" i="78"/>
  <c r="AU13" i="78"/>
  <c r="AT13" i="78"/>
  <c r="AS13" i="78"/>
  <c r="AR13" i="78"/>
  <c r="AQ13" i="78"/>
  <c r="AP13" i="78"/>
  <c r="AO13" i="78"/>
  <c r="AN13" i="78"/>
  <c r="AM13" i="78"/>
  <c r="AL13" i="78"/>
  <c r="AK13" i="78"/>
  <c r="AJ13" i="78"/>
  <c r="AI13" i="78"/>
  <c r="AH13" i="78"/>
  <c r="AG13" i="78"/>
  <c r="AF13" i="78"/>
  <c r="AE13" i="78"/>
  <c r="AD13" i="78"/>
  <c r="AC13" i="78"/>
  <c r="AB13" i="78"/>
  <c r="AA13" i="78"/>
  <c r="Z13" i="78"/>
  <c r="Y13" i="78"/>
  <c r="X13" i="78"/>
  <c r="W13" i="78"/>
  <c r="V13" i="78"/>
  <c r="U13" i="78"/>
  <c r="T13" i="78"/>
  <c r="S13" i="78"/>
  <c r="R13" i="78"/>
  <c r="Q13" i="78"/>
  <c r="P13" i="78"/>
  <c r="O13" i="78"/>
  <c r="N13" i="78"/>
  <c r="M13" i="78"/>
  <c r="L13" i="78"/>
  <c r="K13" i="78"/>
  <c r="J13" i="78"/>
  <c r="I13" i="78"/>
  <c r="H13" i="78"/>
  <c r="G13" i="78"/>
  <c r="F13" i="78"/>
  <c r="E13" i="78"/>
  <c r="D13" i="78"/>
  <c r="BJ12" i="78"/>
  <c r="BI12" i="78"/>
  <c r="BH12" i="78"/>
  <c r="BG12" i="78"/>
  <c r="BF12" i="78"/>
  <c r="BE12" i="78"/>
  <c r="BD12" i="78"/>
  <c r="BC12" i="78"/>
  <c r="BB12" i="78"/>
  <c r="BA12" i="78"/>
  <c r="AZ12" i="78"/>
  <c r="AY12" i="78"/>
  <c r="AX12" i="78"/>
  <c r="AW12" i="78"/>
  <c r="AV12" i="78"/>
  <c r="AU12" i="78"/>
  <c r="AT12" i="78"/>
  <c r="AS12" i="78"/>
  <c r="AR12" i="78"/>
  <c r="AQ12" i="78"/>
  <c r="AP12" i="78"/>
  <c r="AO12" i="78"/>
  <c r="AN12" i="78"/>
  <c r="AM12" i="78"/>
  <c r="AL12" i="78"/>
  <c r="AK12" i="78"/>
  <c r="AJ12" i="78"/>
  <c r="AI12" i="78"/>
  <c r="AH12" i="78"/>
  <c r="AG12" i="78"/>
  <c r="AF12" i="78"/>
  <c r="AE12" i="78"/>
  <c r="AD12" i="78"/>
  <c r="AC12" i="78"/>
  <c r="AB12" i="78"/>
  <c r="AA12" i="78"/>
  <c r="Z12" i="78"/>
  <c r="Y12" i="78"/>
  <c r="X12" i="78"/>
  <c r="W12" i="78"/>
  <c r="V12" i="78"/>
  <c r="U12" i="78"/>
  <c r="T12" i="78"/>
  <c r="S12" i="78"/>
  <c r="R12" i="78"/>
  <c r="Q12" i="78"/>
  <c r="P12" i="78"/>
  <c r="O12" i="78"/>
  <c r="N12" i="78"/>
  <c r="M12" i="78"/>
  <c r="L12" i="78"/>
  <c r="K12" i="78"/>
  <c r="J12" i="78"/>
  <c r="I12" i="78"/>
  <c r="H12" i="78"/>
  <c r="G12" i="78"/>
  <c r="F12" i="78"/>
  <c r="E12" i="78"/>
  <c r="D12" i="78"/>
  <c r="BJ11" i="78"/>
  <c r="BI11" i="78"/>
  <c r="BH11" i="78"/>
  <c r="BG11" i="78"/>
  <c r="BF11" i="78"/>
  <c r="BE11" i="78"/>
  <c r="BD11" i="78"/>
  <c r="BC11" i="78"/>
  <c r="BB11" i="78"/>
  <c r="BA11" i="78"/>
  <c r="AZ11" i="78"/>
  <c r="AY11" i="78"/>
  <c r="AX11" i="78"/>
  <c r="AW11" i="78"/>
  <c r="AV11" i="78"/>
  <c r="AU11" i="78"/>
  <c r="AT11" i="78"/>
  <c r="AS11" i="78"/>
  <c r="AR11" i="78"/>
  <c r="AQ11" i="78"/>
  <c r="AP11" i="78"/>
  <c r="AO11" i="78"/>
  <c r="AN11" i="78"/>
  <c r="AM11" i="78"/>
  <c r="AL11" i="78"/>
  <c r="AK11" i="78"/>
  <c r="AJ11" i="78"/>
  <c r="AI11" i="78"/>
  <c r="AH11" i="78"/>
  <c r="AG11" i="78"/>
  <c r="AF11" i="78"/>
  <c r="AE11" i="78"/>
  <c r="AD11" i="78"/>
  <c r="AC11" i="78"/>
  <c r="AB11" i="78"/>
  <c r="AA11" i="78"/>
  <c r="Z11" i="78"/>
  <c r="Y11" i="78"/>
  <c r="X11" i="78"/>
  <c r="W11" i="78"/>
  <c r="V11" i="78"/>
  <c r="U11" i="78"/>
  <c r="T11" i="78"/>
  <c r="S11" i="78"/>
  <c r="R11" i="78"/>
  <c r="Q11" i="78"/>
  <c r="P11" i="78"/>
  <c r="O11" i="78"/>
  <c r="N11" i="78"/>
  <c r="M11" i="78"/>
  <c r="L11" i="78"/>
  <c r="K11" i="78"/>
  <c r="J11" i="78"/>
  <c r="I11" i="78"/>
  <c r="H11" i="78"/>
  <c r="G11" i="78"/>
  <c r="F11" i="78"/>
  <c r="E11" i="78"/>
  <c r="D11" i="78"/>
  <c r="BJ10" i="78"/>
  <c r="BI10" i="78"/>
  <c r="BH10" i="78"/>
  <c r="BG10" i="78"/>
  <c r="BF10" i="78"/>
  <c r="BE10" i="78"/>
  <c r="BD10" i="78"/>
  <c r="BC10" i="78"/>
  <c r="BB10" i="78"/>
  <c r="BA10" i="78"/>
  <c r="AZ10" i="78"/>
  <c r="AY10" i="78"/>
  <c r="AX10" i="78"/>
  <c r="AW10" i="78"/>
  <c r="AV10" i="78"/>
  <c r="AU10" i="78"/>
  <c r="AT10" i="78"/>
  <c r="AS10" i="78"/>
  <c r="AR10" i="78"/>
  <c r="AQ10" i="78"/>
  <c r="AP10" i="78"/>
  <c r="AO10" i="78"/>
  <c r="AN10" i="78"/>
  <c r="AM10" i="78"/>
  <c r="AL10" i="78"/>
  <c r="AK10" i="78"/>
  <c r="AJ10" i="78"/>
  <c r="AI10" i="78"/>
  <c r="AH10" i="78"/>
  <c r="AG10" i="78"/>
  <c r="AF10" i="78"/>
  <c r="AE10" i="78"/>
  <c r="AD10" i="78"/>
  <c r="AC10" i="78"/>
  <c r="AB10" i="78"/>
  <c r="AA10" i="78"/>
  <c r="Z10" i="78"/>
  <c r="Y10" i="78"/>
  <c r="X10" i="78"/>
  <c r="W10" i="78"/>
  <c r="V10" i="78"/>
  <c r="U10" i="78"/>
  <c r="T10" i="78"/>
  <c r="S10" i="78"/>
  <c r="R10" i="78"/>
  <c r="Q10" i="78"/>
  <c r="P10" i="78"/>
  <c r="O10" i="78"/>
  <c r="N10" i="78"/>
  <c r="M10" i="78"/>
  <c r="L10" i="78"/>
  <c r="K10" i="78"/>
  <c r="J10" i="78"/>
  <c r="I10" i="78"/>
  <c r="H10" i="78"/>
  <c r="G10" i="78"/>
  <c r="F10" i="78"/>
  <c r="E10" i="78"/>
  <c r="D10" i="78"/>
  <c r="BJ9" i="78"/>
  <c r="BI9" i="78"/>
  <c r="BH9" i="78"/>
  <c r="BG9" i="78"/>
  <c r="BF9" i="78"/>
  <c r="BE9" i="78"/>
  <c r="BD9" i="78"/>
  <c r="BC9" i="78"/>
  <c r="BB9" i="78"/>
  <c r="BA9" i="78"/>
  <c r="AZ9" i="78"/>
  <c r="AY9" i="78"/>
  <c r="AX9" i="78"/>
  <c r="AW9" i="78"/>
  <c r="AV9" i="78"/>
  <c r="AU9" i="78"/>
  <c r="AT9" i="78"/>
  <c r="AS9" i="78"/>
  <c r="AR9" i="78"/>
  <c r="AQ9" i="78"/>
  <c r="AP9" i="78"/>
  <c r="AO9" i="78"/>
  <c r="AN9" i="78"/>
  <c r="AM9" i="78"/>
  <c r="AL9" i="78"/>
  <c r="AK9" i="78"/>
  <c r="AJ9" i="78"/>
  <c r="AI9" i="78"/>
  <c r="AH9" i="78"/>
  <c r="AG9" i="78"/>
  <c r="AF9" i="78"/>
  <c r="AE9" i="78"/>
  <c r="AD9" i="78"/>
  <c r="AC9" i="78"/>
  <c r="AB9" i="78"/>
  <c r="AA9" i="78"/>
  <c r="Z9" i="78"/>
  <c r="Y9" i="78"/>
  <c r="X9" i="78"/>
  <c r="W9" i="78"/>
  <c r="V9" i="78"/>
  <c r="U9" i="78"/>
  <c r="T9" i="78"/>
  <c r="S9" i="78"/>
  <c r="R9" i="78"/>
  <c r="Q9" i="78"/>
  <c r="P9" i="78"/>
  <c r="O9" i="78"/>
  <c r="N9" i="78"/>
  <c r="M9" i="78"/>
  <c r="L9" i="78"/>
  <c r="K9" i="78"/>
  <c r="J9" i="78"/>
  <c r="I9" i="78"/>
  <c r="H9" i="78"/>
  <c r="G9" i="78"/>
  <c r="F9" i="78"/>
  <c r="E9" i="78"/>
  <c r="D9" i="78"/>
  <c r="BJ8" i="78"/>
  <c r="BI8" i="78"/>
  <c r="BH8" i="78"/>
  <c r="BG8" i="78"/>
  <c r="BF8" i="78"/>
  <c r="BE8" i="78"/>
  <c r="BD8" i="78"/>
  <c r="BC8" i="78"/>
  <c r="BB8" i="78"/>
  <c r="BA8" i="78"/>
  <c r="AZ8" i="78"/>
  <c r="AY8" i="78"/>
  <c r="AX8" i="78"/>
  <c r="AW8" i="78"/>
  <c r="AV8" i="78"/>
  <c r="AU8" i="78"/>
  <c r="AT8" i="78"/>
  <c r="AS8" i="78"/>
  <c r="AR8" i="78"/>
  <c r="AQ8" i="78"/>
  <c r="AP8" i="78"/>
  <c r="AO8" i="78"/>
  <c r="AN8" i="78"/>
  <c r="AM8" i="78"/>
  <c r="AL8" i="78"/>
  <c r="AK8" i="78"/>
  <c r="AJ8" i="78"/>
  <c r="AI8" i="78"/>
  <c r="AH8" i="78"/>
  <c r="AG8" i="78"/>
  <c r="AF8" i="78"/>
  <c r="AE8" i="78"/>
  <c r="AD8" i="78"/>
  <c r="AC8" i="78"/>
  <c r="AB8" i="78"/>
  <c r="AA8" i="78"/>
  <c r="Z8" i="78"/>
  <c r="Y8" i="78"/>
  <c r="X8" i="78"/>
  <c r="W8" i="78"/>
  <c r="V8" i="78"/>
  <c r="U8" i="78"/>
  <c r="T8" i="78"/>
  <c r="S8" i="78"/>
  <c r="R8" i="78"/>
  <c r="Q8" i="78"/>
  <c r="P8" i="78"/>
  <c r="O8" i="78"/>
  <c r="N8" i="78"/>
  <c r="M8" i="78"/>
  <c r="L8" i="78"/>
  <c r="K8" i="78"/>
  <c r="J8" i="78"/>
  <c r="I8" i="78"/>
  <c r="H8" i="78"/>
  <c r="G8" i="78"/>
  <c r="F8" i="78"/>
  <c r="E8" i="78"/>
  <c r="D8" i="78"/>
  <c r="BJ7" i="78"/>
  <c r="BI7" i="78"/>
  <c r="BH7" i="78"/>
  <c r="BG7" i="78"/>
  <c r="BF7" i="78"/>
  <c r="BE7" i="78"/>
  <c r="BD7" i="78"/>
  <c r="BC7" i="78"/>
  <c r="BB7" i="78"/>
  <c r="BA7" i="78"/>
  <c r="AZ7" i="78"/>
  <c r="AY7" i="78"/>
  <c r="AX7" i="78"/>
  <c r="AW7" i="78"/>
  <c r="AV7" i="78"/>
  <c r="AU7" i="78"/>
  <c r="AT7" i="78"/>
  <c r="AS7" i="78"/>
  <c r="AR7" i="78"/>
  <c r="AQ7" i="78"/>
  <c r="AP7" i="78"/>
  <c r="AO7" i="78"/>
  <c r="AN7" i="78"/>
  <c r="AM7" i="78"/>
  <c r="AL7" i="78"/>
  <c r="AK7" i="78"/>
  <c r="AJ7" i="78"/>
  <c r="AI7" i="78"/>
  <c r="AH7" i="78"/>
  <c r="AG7" i="78"/>
  <c r="AF7" i="78"/>
  <c r="AE7" i="78"/>
  <c r="AD7" i="78"/>
  <c r="AC7" i="78"/>
  <c r="AB7" i="78"/>
  <c r="AA7" i="78"/>
  <c r="Z7" i="78"/>
  <c r="Y7" i="78"/>
  <c r="X7" i="78"/>
  <c r="W7" i="78"/>
  <c r="V7" i="78"/>
  <c r="U7" i="78"/>
  <c r="T7" i="78"/>
  <c r="S7" i="78"/>
  <c r="R7" i="78"/>
  <c r="Q7" i="78"/>
  <c r="P7" i="78"/>
  <c r="O7" i="78"/>
  <c r="N7" i="78"/>
  <c r="M7" i="78"/>
  <c r="L7" i="78"/>
  <c r="K7" i="78"/>
  <c r="J7" i="78"/>
  <c r="I7" i="78"/>
  <c r="H7" i="78"/>
  <c r="G7" i="78"/>
  <c r="F7" i="78"/>
  <c r="E7" i="78"/>
  <c r="D7" i="78"/>
  <c r="BJ6" i="78"/>
  <c r="BI6" i="78"/>
  <c r="BH6" i="78"/>
  <c r="BG6" i="78"/>
  <c r="BF6" i="78"/>
  <c r="BE6" i="78"/>
  <c r="BD6" i="78"/>
  <c r="BC6" i="78"/>
  <c r="BB6" i="78"/>
  <c r="BA6" i="78"/>
  <c r="AZ6" i="78"/>
  <c r="AY6" i="78"/>
  <c r="AX6" i="78"/>
  <c r="AW6" i="78"/>
  <c r="AV6" i="78"/>
  <c r="AU6" i="78"/>
  <c r="AT6" i="78"/>
  <c r="AS6" i="78"/>
  <c r="AR6" i="78"/>
  <c r="AQ6" i="78"/>
  <c r="AP6" i="78"/>
  <c r="AO6" i="78"/>
  <c r="AN6" i="78"/>
  <c r="AM6" i="78"/>
  <c r="AL6" i="78"/>
  <c r="AK6" i="78"/>
  <c r="AJ6" i="78"/>
  <c r="AI6" i="78"/>
  <c r="AH6" i="78"/>
  <c r="AG6" i="78"/>
  <c r="AF6" i="78"/>
  <c r="AE6" i="78"/>
  <c r="AD6" i="78"/>
  <c r="AC6" i="78"/>
  <c r="AB6" i="78"/>
  <c r="AA6" i="78"/>
  <c r="Z6" i="78"/>
  <c r="Y6" i="78"/>
  <c r="X6" i="78"/>
  <c r="W6" i="78"/>
  <c r="V6" i="78"/>
  <c r="U6" i="78"/>
  <c r="T6" i="78"/>
  <c r="S6" i="78"/>
  <c r="R6" i="78"/>
  <c r="Q6" i="78"/>
  <c r="P6" i="78"/>
  <c r="O6" i="78"/>
  <c r="N6" i="78"/>
  <c r="M6" i="78"/>
  <c r="L6" i="78"/>
  <c r="K6" i="78"/>
  <c r="J6" i="78"/>
  <c r="I6" i="78"/>
  <c r="H6" i="78"/>
  <c r="G6" i="78"/>
  <c r="F6" i="78"/>
  <c r="E6" i="78"/>
  <c r="D6" i="78"/>
  <c r="BJ5" i="78"/>
  <c r="BI5" i="78"/>
  <c r="BH5" i="78"/>
  <c r="BG5" i="78"/>
  <c r="BF5" i="78"/>
  <c r="BE5" i="78"/>
  <c r="BD5" i="78"/>
  <c r="BC5" i="78"/>
  <c r="BB5" i="78"/>
  <c r="BA5" i="78"/>
  <c r="AZ5" i="78"/>
  <c r="AY5" i="78"/>
  <c r="AX5" i="78"/>
  <c r="AW5" i="78"/>
  <c r="AV5" i="78"/>
  <c r="AU5" i="78"/>
  <c r="AT5" i="78"/>
  <c r="AS5" i="78"/>
  <c r="AR5" i="78"/>
  <c r="AQ5" i="78"/>
  <c r="AP5" i="78"/>
  <c r="AO5" i="78"/>
  <c r="AN5" i="78"/>
  <c r="AM5" i="78"/>
  <c r="AL5" i="78"/>
  <c r="AK5" i="78"/>
  <c r="AJ5" i="78"/>
  <c r="AI5" i="78"/>
  <c r="AH5" i="78"/>
  <c r="AG5" i="78"/>
  <c r="AF5" i="78"/>
  <c r="AE5" i="78"/>
  <c r="AD5" i="78"/>
  <c r="AC5" i="78"/>
  <c r="AB5" i="78"/>
  <c r="AA5" i="78"/>
  <c r="Z5" i="78"/>
  <c r="Y5" i="78"/>
  <c r="X5" i="78"/>
  <c r="W5" i="78"/>
  <c r="V5" i="78"/>
  <c r="U5" i="78"/>
  <c r="T5" i="78"/>
  <c r="S5" i="78"/>
  <c r="R5" i="78"/>
  <c r="Q5" i="78"/>
  <c r="P5" i="78"/>
  <c r="O5" i="78"/>
  <c r="N5" i="78"/>
  <c r="M5" i="78"/>
  <c r="L5" i="78"/>
  <c r="K5" i="78"/>
  <c r="J5" i="78"/>
  <c r="I5" i="78"/>
  <c r="H5" i="78"/>
  <c r="G5" i="78"/>
  <c r="F5" i="78"/>
  <c r="E5" i="78"/>
  <c r="D5" i="78"/>
  <c r="BJ4" i="78"/>
  <c r="BI4" i="78"/>
  <c r="BH4" i="78"/>
  <c r="BG4" i="78"/>
  <c r="BF4" i="78"/>
  <c r="BE4" i="78"/>
  <c r="BD4" i="78"/>
  <c r="BC4" i="78"/>
  <c r="BB4" i="78"/>
  <c r="BA4" i="78"/>
  <c r="AZ4" i="78"/>
  <c r="AY4" i="78"/>
  <c r="AX4" i="78"/>
  <c r="AW4" i="78"/>
  <c r="AV4" i="78"/>
  <c r="AU4" i="78"/>
  <c r="AT4" i="78"/>
  <c r="AS4" i="78"/>
  <c r="AR4" i="78"/>
  <c r="AQ4" i="78"/>
  <c r="AP4" i="78"/>
  <c r="AO4" i="78"/>
  <c r="AN4" i="78"/>
  <c r="AM4" i="78"/>
  <c r="AL4" i="78"/>
  <c r="AK4" i="78"/>
  <c r="AJ4" i="78"/>
  <c r="AI4" i="78"/>
  <c r="AH4" i="78"/>
  <c r="AG4" i="78"/>
  <c r="AF4" i="78"/>
  <c r="AE4" i="78"/>
  <c r="AD4" i="78"/>
  <c r="AC4" i="78"/>
  <c r="AB4" i="78"/>
  <c r="AA4" i="78"/>
  <c r="Z4" i="78"/>
  <c r="Y4" i="78"/>
  <c r="X4" i="78"/>
  <c r="W4" i="78"/>
  <c r="V4" i="78"/>
  <c r="U4" i="78"/>
  <c r="T4" i="78"/>
  <c r="S4" i="78"/>
  <c r="R4" i="78"/>
  <c r="Q4" i="78"/>
  <c r="P4" i="78"/>
  <c r="O4" i="78"/>
  <c r="N4" i="78"/>
  <c r="M4" i="78"/>
  <c r="L4" i="78"/>
  <c r="K4" i="78"/>
  <c r="J4" i="78"/>
  <c r="I4" i="78"/>
  <c r="H4" i="78"/>
  <c r="G4" i="78"/>
  <c r="F4" i="78"/>
  <c r="E4" i="78"/>
  <c r="D4" i="78"/>
  <c r="C4" i="78"/>
  <c r="BJ3" i="78"/>
  <c r="BI3" i="78"/>
  <c r="BH3" i="78"/>
  <c r="BG3" i="78"/>
  <c r="BF3" i="78"/>
  <c r="BE3" i="78"/>
  <c r="BD3" i="78"/>
  <c r="BC3" i="78"/>
  <c r="BB3" i="78"/>
  <c r="BA3" i="78"/>
  <c r="AZ3" i="78"/>
  <c r="AY3" i="78"/>
  <c r="AX3" i="78"/>
  <c r="AW3" i="78"/>
  <c r="AV3" i="78"/>
  <c r="AU3" i="78"/>
  <c r="AT3" i="78"/>
  <c r="AS3" i="78"/>
  <c r="AR3" i="78"/>
  <c r="AQ3" i="78"/>
  <c r="AP3" i="78"/>
  <c r="AO3" i="78"/>
  <c r="AN3" i="78"/>
  <c r="AM3" i="78"/>
  <c r="AL3" i="78"/>
  <c r="AK3" i="78"/>
  <c r="AJ3" i="78"/>
  <c r="AI3" i="78"/>
  <c r="AH3" i="78"/>
  <c r="AG3" i="78"/>
  <c r="AF3" i="78"/>
  <c r="AE3" i="78"/>
  <c r="AD3" i="78"/>
  <c r="AC3" i="78"/>
  <c r="AB3" i="78"/>
  <c r="AA3" i="78"/>
  <c r="Z3" i="78"/>
  <c r="Y3" i="78"/>
  <c r="X3" i="78"/>
  <c r="W3" i="78"/>
  <c r="V3" i="78"/>
  <c r="U3" i="78"/>
  <c r="T3" i="78"/>
  <c r="S3" i="78"/>
  <c r="R3" i="78"/>
  <c r="Q3" i="78"/>
  <c r="P3" i="78"/>
  <c r="O3" i="78"/>
  <c r="N3" i="78"/>
  <c r="M3" i="78"/>
  <c r="L3" i="78"/>
  <c r="K3" i="78"/>
  <c r="J3" i="78"/>
  <c r="I3" i="78"/>
  <c r="H3" i="78"/>
  <c r="G3" i="78"/>
  <c r="F3" i="78"/>
  <c r="E3" i="78"/>
  <c r="D3" i="78"/>
  <c r="C3" i="78"/>
  <c r="A131" i="78"/>
  <c r="A116" i="78"/>
  <c r="A115" i="78"/>
  <c r="A112" i="78"/>
  <c r="A108" i="78"/>
  <c r="A107" i="78"/>
  <c r="A100" i="78"/>
  <c r="A99" i="78"/>
  <c r="A92" i="78"/>
  <c r="A91" i="78"/>
  <c r="A88" i="78"/>
  <c r="A84" i="78"/>
  <c r="A83" i="78"/>
  <c r="A76" i="78"/>
  <c r="A75" i="78"/>
  <c r="A68" i="78"/>
  <c r="A67" i="78"/>
  <c r="A64" i="78"/>
  <c r="A60" i="78"/>
  <c r="A59" i="78"/>
  <c r="A52" i="78"/>
  <c r="A51" i="78"/>
  <c r="A35" i="78"/>
  <c r="A23" i="78"/>
  <c r="A15" i="78"/>
  <c r="A8" i="78"/>
  <c r="A7" i="78"/>
  <c r="A2" i="78"/>
  <c r="A1" i="78"/>
  <c r="BJ138" i="77"/>
  <c r="C137" i="77"/>
  <c r="BJ135" i="77"/>
  <c r="BI135" i="77"/>
  <c r="BH135" i="77"/>
  <c r="BG135" i="77"/>
  <c r="BF135" i="77"/>
  <c r="BE135" i="77"/>
  <c r="BD135" i="77"/>
  <c r="BC135" i="77"/>
  <c r="BB135" i="77"/>
  <c r="BA135" i="77"/>
  <c r="AZ135" i="77"/>
  <c r="AY135" i="77"/>
  <c r="AX135" i="77"/>
  <c r="AW135" i="77"/>
  <c r="AV135" i="77"/>
  <c r="AU135" i="77"/>
  <c r="AT135" i="77"/>
  <c r="AS135" i="77"/>
  <c r="AR135" i="77"/>
  <c r="AQ135" i="77"/>
  <c r="AP135" i="77"/>
  <c r="AO135" i="77"/>
  <c r="AN135" i="77"/>
  <c r="AM135" i="77"/>
  <c r="AL135" i="77"/>
  <c r="AK135" i="77"/>
  <c r="AJ135" i="77"/>
  <c r="AI135" i="77"/>
  <c r="AH135" i="77"/>
  <c r="AG135" i="77"/>
  <c r="AF135" i="77"/>
  <c r="AE135" i="77"/>
  <c r="AD135" i="77"/>
  <c r="AC135" i="77"/>
  <c r="AB135" i="77"/>
  <c r="AA135" i="77"/>
  <c r="Z135" i="77"/>
  <c r="Y135" i="77"/>
  <c r="X135" i="77"/>
  <c r="W135" i="77"/>
  <c r="V135" i="77"/>
  <c r="U135" i="77"/>
  <c r="T135" i="77"/>
  <c r="S135" i="77"/>
  <c r="R135" i="77"/>
  <c r="Q135" i="77"/>
  <c r="P135" i="77"/>
  <c r="O135" i="77"/>
  <c r="N135" i="77"/>
  <c r="M135" i="77"/>
  <c r="L135" i="77"/>
  <c r="K135" i="77"/>
  <c r="J135" i="77"/>
  <c r="I135" i="77"/>
  <c r="H135" i="77"/>
  <c r="G135" i="77"/>
  <c r="F135" i="77"/>
  <c r="E135" i="77"/>
  <c r="D135" i="77"/>
  <c r="C135" i="77"/>
  <c r="BJ132" i="77"/>
  <c r="BI132" i="77"/>
  <c r="BH132" i="77"/>
  <c r="BG132" i="77"/>
  <c r="BF132" i="77"/>
  <c r="BE132" i="77"/>
  <c r="BD132" i="77"/>
  <c r="BC132" i="77"/>
  <c r="BB132" i="77"/>
  <c r="BA132" i="77"/>
  <c r="AZ132" i="77"/>
  <c r="AY132" i="77"/>
  <c r="AX132" i="77"/>
  <c r="AW132" i="77"/>
  <c r="AV132" i="77"/>
  <c r="AU132" i="77"/>
  <c r="AT132" i="77"/>
  <c r="AS132" i="77"/>
  <c r="AR132" i="77"/>
  <c r="AQ132" i="77"/>
  <c r="AP132" i="77"/>
  <c r="AO132" i="77"/>
  <c r="AN132" i="77"/>
  <c r="AM132" i="77"/>
  <c r="AL132" i="77"/>
  <c r="AK132" i="77"/>
  <c r="AJ132" i="77"/>
  <c r="AI132" i="77"/>
  <c r="AH132" i="77"/>
  <c r="AG132" i="77"/>
  <c r="AF132" i="77"/>
  <c r="AE132" i="77"/>
  <c r="AD132" i="77"/>
  <c r="AC132" i="77"/>
  <c r="AB132" i="77"/>
  <c r="AA132" i="77"/>
  <c r="Z132" i="77"/>
  <c r="Y132" i="77"/>
  <c r="X132" i="77"/>
  <c r="W132" i="77"/>
  <c r="V132" i="77"/>
  <c r="U132" i="77"/>
  <c r="T132" i="77"/>
  <c r="S132" i="77"/>
  <c r="R132" i="77"/>
  <c r="Q132" i="77"/>
  <c r="P132" i="77"/>
  <c r="O132" i="77"/>
  <c r="N132" i="77"/>
  <c r="M132" i="77"/>
  <c r="L132" i="77"/>
  <c r="K132" i="77"/>
  <c r="J132" i="77"/>
  <c r="I132" i="77"/>
  <c r="H132" i="77"/>
  <c r="G132" i="77"/>
  <c r="F132" i="77"/>
  <c r="E132" i="77"/>
  <c r="D132" i="77"/>
  <c r="C132" i="77"/>
  <c r="BJ131" i="77"/>
  <c r="BI131" i="77"/>
  <c r="BH131" i="77"/>
  <c r="BG131" i="77"/>
  <c r="BF131" i="77"/>
  <c r="BE131" i="77"/>
  <c r="BD131" i="77"/>
  <c r="BC131" i="77"/>
  <c r="BB131" i="77"/>
  <c r="BA131" i="77"/>
  <c r="AZ131" i="77"/>
  <c r="AY131" i="77"/>
  <c r="AX131" i="77"/>
  <c r="AW131" i="77"/>
  <c r="AV131" i="77"/>
  <c r="AU131" i="77"/>
  <c r="AT131" i="77"/>
  <c r="AS131" i="77"/>
  <c r="AR131" i="77"/>
  <c r="AQ131" i="77"/>
  <c r="AP131" i="77"/>
  <c r="AO131" i="77"/>
  <c r="AN131" i="77"/>
  <c r="AM131" i="77"/>
  <c r="AL131" i="77"/>
  <c r="AK131" i="77"/>
  <c r="AJ131" i="77"/>
  <c r="AI131" i="77"/>
  <c r="AH131" i="77"/>
  <c r="AG131" i="77"/>
  <c r="AF131" i="77"/>
  <c r="AE131" i="77"/>
  <c r="AD131" i="77"/>
  <c r="AC131" i="77"/>
  <c r="AB131" i="77"/>
  <c r="AA131" i="77"/>
  <c r="Z131" i="77"/>
  <c r="Y131" i="77"/>
  <c r="X131" i="77"/>
  <c r="W131" i="77"/>
  <c r="V131" i="77"/>
  <c r="U131" i="77"/>
  <c r="T131" i="77"/>
  <c r="S131" i="77"/>
  <c r="R131" i="77"/>
  <c r="Q131" i="77"/>
  <c r="P131" i="77"/>
  <c r="O131" i="77"/>
  <c r="N131" i="77"/>
  <c r="M131" i="77"/>
  <c r="L131" i="77"/>
  <c r="K131" i="77"/>
  <c r="J131" i="77"/>
  <c r="I131" i="77"/>
  <c r="H131" i="77"/>
  <c r="G131" i="77"/>
  <c r="F131" i="77"/>
  <c r="E131" i="77"/>
  <c r="D131" i="77"/>
  <c r="C131" i="77"/>
  <c r="BJ130" i="77"/>
  <c r="BI130" i="77"/>
  <c r="BH130" i="77"/>
  <c r="BG130" i="77"/>
  <c r="BF130" i="77"/>
  <c r="BE130" i="77"/>
  <c r="BD130" i="77"/>
  <c r="BC130" i="77"/>
  <c r="BB130" i="77"/>
  <c r="BA130" i="77"/>
  <c r="AZ130" i="77"/>
  <c r="AY130" i="77"/>
  <c r="AX130" i="77"/>
  <c r="AW130" i="77"/>
  <c r="AV130" i="77"/>
  <c r="AU130" i="77"/>
  <c r="AT130" i="77"/>
  <c r="AS130" i="77"/>
  <c r="AR130" i="77"/>
  <c r="AQ130" i="77"/>
  <c r="AP130" i="77"/>
  <c r="AO130" i="77"/>
  <c r="AN130" i="77"/>
  <c r="AM130" i="77"/>
  <c r="AL130" i="77"/>
  <c r="AK130" i="77"/>
  <c r="AJ130" i="77"/>
  <c r="AI130" i="77"/>
  <c r="AH130" i="77"/>
  <c r="AG130" i="77"/>
  <c r="AF130" i="77"/>
  <c r="AE130" i="77"/>
  <c r="AD130" i="77"/>
  <c r="AC130" i="77"/>
  <c r="AB130" i="77"/>
  <c r="AA130" i="77"/>
  <c r="Z130" i="77"/>
  <c r="Y130" i="77"/>
  <c r="X130" i="77"/>
  <c r="W130" i="77"/>
  <c r="V130" i="77"/>
  <c r="U130" i="77"/>
  <c r="T130" i="77"/>
  <c r="S130" i="77"/>
  <c r="R130" i="77"/>
  <c r="Q130" i="77"/>
  <c r="P130" i="77"/>
  <c r="O130" i="77"/>
  <c r="N130" i="77"/>
  <c r="M130" i="77"/>
  <c r="L130" i="77"/>
  <c r="K130" i="77"/>
  <c r="J130" i="77"/>
  <c r="I130" i="77"/>
  <c r="H130" i="77"/>
  <c r="G130" i="77"/>
  <c r="F130" i="77"/>
  <c r="E130" i="77"/>
  <c r="D130" i="77"/>
  <c r="C130" i="77"/>
  <c r="BJ129" i="77"/>
  <c r="BI129" i="77"/>
  <c r="BH129" i="77"/>
  <c r="BG129" i="77"/>
  <c r="BF129" i="77"/>
  <c r="BE129" i="77"/>
  <c r="BD129" i="77"/>
  <c r="BC129" i="77"/>
  <c r="BB129" i="77"/>
  <c r="BA129" i="77"/>
  <c r="AZ129" i="77"/>
  <c r="AY129" i="77"/>
  <c r="AX129" i="77"/>
  <c r="AW129" i="77"/>
  <c r="AV129" i="77"/>
  <c r="AU129" i="77"/>
  <c r="AT129" i="77"/>
  <c r="AS129" i="77"/>
  <c r="AR129" i="77"/>
  <c r="AQ129" i="77"/>
  <c r="AP129" i="77"/>
  <c r="AO129" i="77"/>
  <c r="AN129" i="77"/>
  <c r="AM129" i="77"/>
  <c r="AL129" i="77"/>
  <c r="AK129" i="77"/>
  <c r="AJ129" i="77"/>
  <c r="AI129" i="77"/>
  <c r="AH129" i="77"/>
  <c r="AG129" i="77"/>
  <c r="AF129" i="77"/>
  <c r="AE129" i="77"/>
  <c r="AD129" i="77"/>
  <c r="AC129" i="77"/>
  <c r="AB129" i="77"/>
  <c r="AA129" i="77"/>
  <c r="Z129" i="77"/>
  <c r="Y129" i="77"/>
  <c r="X129" i="77"/>
  <c r="W129" i="77"/>
  <c r="U129" i="77"/>
  <c r="T129" i="77"/>
  <c r="S129" i="77"/>
  <c r="R129" i="77"/>
  <c r="Q129" i="77"/>
  <c r="P129" i="77"/>
  <c r="O129" i="77"/>
  <c r="N129" i="77"/>
  <c r="M129" i="77"/>
  <c r="L129" i="77"/>
  <c r="K129" i="77"/>
  <c r="J129" i="77"/>
  <c r="I129" i="77"/>
  <c r="H129" i="77"/>
  <c r="G129" i="77"/>
  <c r="F129" i="77"/>
  <c r="D129" i="77"/>
  <c r="BJ122" i="77"/>
  <c r="BI122" i="77"/>
  <c r="BH122" i="77"/>
  <c r="BG122" i="77"/>
  <c r="BF122" i="77"/>
  <c r="BE122" i="77"/>
  <c r="BD122" i="77"/>
  <c r="BC122" i="77"/>
  <c r="BB122" i="77"/>
  <c r="BA122" i="77"/>
  <c r="AZ122" i="77"/>
  <c r="AY122" i="77"/>
  <c r="AX122" i="77"/>
  <c r="AW122" i="77"/>
  <c r="AV122" i="77"/>
  <c r="AU122" i="77"/>
  <c r="AT122" i="77"/>
  <c r="AS122" i="77"/>
  <c r="AR122" i="77"/>
  <c r="AQ122" i="77"/>
  <c r="AP122" i="77"/>
  <c r="AO122" i="77"/>
  <c r="AN122" i="77"/>
  <c r="AM122" i="77"/>
  <c r="AL122" i="77"/>
  <c r="AK122" i="77"/>
  <c r="AJ122" i="77"/>
  <c r="AI122" i="77"/>
  <c r="AH122" i="77"/>
  <c r="AG122" i="77"/>
  <c r="AF122" i="77"/>
  <c r="AE122" i="77"/>
  <c r="AD122" i="77"/>
  <c r="AC122" i="77"/>
  <c r="AB122" i="77"/>
  <c r="AA122" i="77"/>
  <c r="Z122" i="77"/>
  <c r="Y122" i="77"/>
  <c r="X122" i="77"/>
  <c r="W122" i="77"/>
  <c r="V122" i="77"/>
  <c r="U122" i="77"/>
  <c r="T122" i="77"/>
  <c r="S122" i="77"/>
  <c r="R122" i="77"/>
  <c r="Q122" i="77"/>
  <c r="P122" i="77"/>
  <c r="O122" i="77"/>
  <c r="N122" i="77"/>
  <c r="M122" i="77"/>
  <c r="L122" i="77"/>
  <c r="K122" i="77"/>
  <c r="J122" i="77"/>
  <c r="I122" i="77"/>
  <c r="H122" i="77"/>
  <c r="G122" i="77"/>
  <c r="F122" i="77"/>
  <c r="E122" i="77"/>
  <c r="D122" i="77"/>
  <c r="C122" i="77"/>
  <c r="BJ118" i="77"/>
  <c r="BI118" i="77"/>
  <c r="BH118" i="77"/>
  <c r="BG118" i="77"/>
  <c r="BF118" i="77"/>
  <c r="BE118" i="77"/>
  <c r="BD118" i="77"/>
  <c r="BC118" i="77"/>
  <c r="BB118" i="77"/>
  <c r="BA118" i="77"/>
  <c r="AZ118" i="77"/>
  <c r="AY118" i="77"/>
  <c r="AX118" i="77"/>
  <c r="AW118" i="77"/>
  <c r="AV118" i="77"/>
  <c r="AU118" i="77"/>
  <c r="AT118" i="77"/>
  <c r="AS118" i="77"/>
  <c r="AR118" i="77"/>
  <c r="AQ118" i="77"/>
  <c r="AP118" i="77"/>
  <c r="AO118" i="77"/>
  <c r="AN118" i="77"/>
  <c r="AM118" i="77"/>
  <c r="AL118" i="77"/>
  <c r="AK118" i="77"/>
  <c r="AJ118" i="77"/>
  <c r="AI118" i="77"/>
  <c r="AH118" i="77"/>
  <c r="AG118" i="77"/>
  <c r="AF118" i="77"/>
  <c r="AE118" i="77"/>
  <c r="AD118" i="77"/>
  <c r="AC118" i="77"/>
  <c r="AB118" i="77"/>
  <c r="AA118" i="77"/>
  <c r="Z118" i="77"/>
  <c r="Y118" i="77"/>
  <c r="X118" i="77"/>
  <c r="W118" i="77"/>
  <c r="V118" i="77"/>
  <c r="U118" i="77"/>
  <c r="T118" i="77"/>
  <c r="S118" i="77"/>
  <c r="R118" i="77"/>
  <c r="Q118" i="77"/>
  <c r="P118" i="77"/>
  <c r="O118" i="77"/>
  <c r="N118" i="77"/>
  <c r="M118" i="77"/>
  <c r="L118" i="77"/>
  <c r="K118" i="77"/>
  <c r="J118" i="77"/>
  <c r="I118" i="77"/>
  <c r="H118" i="77"/>
  <c r="G118" i="77"/>
  <c r="F118" i="77"/>
  <c r="E118" i="77"/>
  <c r="D118" i="77"/>
  <c r="C118" i="77"/>
  <c r="BJ115" i="77"/>
  <c r="BI115" i="77"/>
  <c r="BH115" i="77"/>
  <c r="BG115" i="77"/>
  <c r="BF115" i="77"/>
  <c r="BE115" i="77"/>
  <c r="BD115" i="77"/>
  <c r="BC115" i="77"/>
  <c r="BB115" i="77"/>
  <c r="BA115" i="77"/>
  <c r="AZ115" i="77"/>
  <c r="AY115" i="77"/>
  <c r="AX115" i="77"/>
  <c r="AW115" i="77"/>
  <c r="AV115" i="77"/>
  <c r="AU115" i="77"/>
  <c r="AT115" i="77"/>
  <c r="AS115" i="77"/>
  <c r="AR115" i="77"/>
  <c r="AQ115" i="77"/>
  <c r="AP115" i="77"/>
  <c r="AO115" i="77"/>
  <c r="AN115" i="77"/>
  <c r="AM115" i="77"/>
  <c r="AL115" i="77"/>
  <c r="AK115" i="77"/>
  <c r="AJ115" i="77"/>
  <c r="AI115" i="77"/>
  <c r="AH115" i="77"/>
  <c r="AG115" i="77"/>
  <c r="AF115" i="77"/>
  <c r="AE115" i="77"/>
  <c r="AD115" i="77"/>
  <c r="AC115" i="77"/>
  <c r="AB115" i="77"/>
  <c r="AA115" i="77"/>
  <c r="Z115" i="77"/>
  <c r="Y115" i="77"/>
  <c r="X115" i="77"/>
  <c r="W115" i="77"/>
  <c r="V115" i="77"/>
  <c r="U115" i="77"/>
  <c r="T115" i="77"/>
  <c r="S115" i="77"/>
  <c r="R115" i="77"/>
  <c r="Q115" i="77"/>
  <c r="P115" i="77"/>
  <c r="O115" i="77"/>
  <c r="N115" i="77"/>
  <c r="M115" i="77"/>
  <c r="L115" i="77"/>
  <c r="K115" i="77"/>
  <c r="J115" i="77"/>
  <c r="I115" i="77"/>
  <c r="H115" i="77"/>
  <c r="G115" i="77"/>
  <c r="F115" i="77"/>
  <c r="E115" i="77"/>
  <c r="D115" i="77"/>
  <c r="C115" i="77"/>
  <c r="BJ111" i="77"/>
  <c r="BI111" i="77"/>
  <c r="BH111" i="77"/>
  <c r="BG111" i="77"/>
  <c r="BF111" i="77"/>
  <c r="BE111" i="77"/>
  <c r="BD111" i="77"/>
  <c r="BC111" i="77"/>
  <c r="BB111" i="77"/>
  <c r="BA111" i="77"/>
  <c r="AZ111" i="77"/>
  <c r="AY111" i="77"/>
  <c r="AX111" i="77"/>
  <c r="AW111" i="77"/>
  <c r="AV111" i="77"/>
  <c r="AU111" i="77"/>
  <c r="AT111" i="77"/>
  <c r="AS111" i="77"/>
  <c r="AR111" i="77"/>
  <c r="AQ111" i="77"/>
  <c r="AP111" i="77"/>
  <c r="AO111" i="77"/>
  <c r="AN111" i="77"/>
  <c r="AM111" i="77"/>
  <c r="AL111" i="77"/>
  <c r="AK111" i="77"/>
  <c r="AJ111" i="77"/>
  <c r="AI111" i="77"/>
  <c r="AH111" i="77"/>
  <c r="AG111" i="77"/>
  <c r="AF111" i="77"/>
  <c r="AE111" i="77"/>
  <c r="AD111" i="77"/>
  <c r="AC111" i="77"/>
  <c r="AB111" i="77"/>
  <c r="AA111" i="77"/>
  <c r="Z111" i="77"/>
  <c r="Y111" i="77"/>
  <c r="X111" i="77"/>
  <c r="W111" i="77"/>
  <c r="V111" i="77"/>
  <c r="U111" i="77"/>
  <c r="T111" i="77"/>
  <c r="S111" i="77"/>
  <c r="R111" i="77"/>
  <c r="Q111" i="77"/>
  <c r="P111" i="77"/>
  <c r="O111" i="77"/>
  <c r="N111" i="77"/>
  <c r="M111" i="77"/>
  <c r="L111" i="77"/>
  <c r="K111" i="77"/>
  <c r="J111" i="77"/>
  <c r="I111" i="77"/>
  <c r="H111" i="77"/>
  <c r="G111" i="77"/>
  <c r="F111" i="77"/>
  <c r="E111" i="77"/>
  <c r="D111" i="77"/>
  <c r="C111" i="77"/>
  <c r="BJ103" i="77"/>
  <c r="BI103" i="77"/>
  <c r="BH103" i="77"/>
  <c r="BG103" i="77"/>
  <c r="BF103" i="77"/>
  <c r="BE103" i="77"/>
  <c r="BD103" i="77"/>
  <c r="BC103" i="77"/>
  <c r="BB103" i="77"/>
  <c r="BA103" i="77"/>
  <c r="AZ103" i="77"/>
  <c r="AY103" i="77"/>
  <c r="AX103" i="77"/>
  <c r="AW103" i="77"/>
  <c r="AV103" i="77"/>
  <c r="AU103" i="77"/>
  <c r="AT103" i="77"/>
  <c r="AS103" i="77"/>
  <c r="AR103" i="77"/>
  <c r="AQ103" i="77"/>
  <c r="AP103" i="77"/>
  <c r="AO103" i="77"/>
  <c r="AN103" i="77"/>
  <c r="AM103" i="77"/>
  <c r="AL103" i="77"/>
  <c r="AK103" i="77"/>
  <c r="AJ103" i="77"/>
  <c r="AI103" i="77"/>
  <c r="AH103" i="77"/>
  <c r="AG103" i="77"/>
  <c r="AF103" i="77"/>
  <c r="AE103" i="77"/>
  <c r="AD103" i="77"/>
  <c r="AC103" i="77"/>
  <c r="AB103" i="77"/>
  <c r="AA103" i="77"/>
  <c r="Z103" i="77"/>
  <c r="Y103" i="77"/>
  <c r="X103" i="77"/>
  <c r="W103" i="77"/>
  <c r="V103" i="77"/>
  <c r="U103" i="77"/>
  <c r="T103" i="77"/>
  <c r="S103" i="77"/>
  <c r="R103" i="77"/>
  <c r="Q103" i="77"/>
  <c r="P103" i="77"/>
  <c r="O103" i="77"/>
  <c r="N103" i="77"/>
  <c r="M103" i="77"/>
  <c r="L103" i="77"/>
  <c r="K103" i="77"/>
  <c r="J103" i="77"/>
  <c r="I103" i="77"/>
  <c r="H103" i="77"/>
  <c r="G103" i="77"/>
  <c r="F103" i="77"/>
  <c r="E103" i="77"/>
  <c r="D103" i="77"/>
  <c r="C103" i="77"/>
  <c r="BJ102" i="77"/>
  <c r="BI102" i="77"/>
  <c r="BH102" i="77"/>
  <c r="BG102" i="77"/>
  <c r="BF102" i="77"/>
  <c r="BE102" i="77"/>
  <c r="BD102" i="77"/>
  <c r="BC102" i="77"/>
  <c r="BB102" i="77"/>
  <c r="BA102" i="77"/>
  <c r="AZ102" i="77"/>
  <c r="AY102" i="77"/>
  <c r="AX102" i="77"/>
  <c r="AW102" i="77"/>
  <c r="AV102" i="77"/>
  <c r="AU102" i="77"/>
  <c r="AT102" i="77"/>
  <c r="AS102" i="77"/>
  <c r="AR102" i="77"/>
  <c r="AQ102" i="77"/>
  <c r="AP102" i="77"/>
  <c r="AO102" i="77"/>
  <c r="AN102" i="77"/>
  <c r="AM102" i="77"/>
  <c r="AL102" i="77"/>
  <c r="AK102" i="77"/>
  <c r="AJ102" i="77"/>
  <c r="AI102" i="77"/>
  <c r="AH102" i="77"/>
  <c r="AG102" i="77"/>
  <c r="AF102" i="77"/>
  <c r="AE102" i="77"/>
  <c r="AD102" i="77"/>
  <c r="AC102" i="77"/>
  <c r="AB102" i="77"/>
  <c r="AA102" i="77"/>
  <c r="Z102" i="77"/>
  <c r="Y102" i="77"/>
  <c r="X102" i="77"/>
  <c r="W102" i="77"/>
  <c r="V102" i="77"/>
  <c r="U102" i="77"/>
  <c r="T102" i="77"/>
  <c r="S102" i="77"/>
  <c r="R102" i="77"/>
  <c r="Q102" i="77"/>
  <c r="P102" i="77"/>
  <c r="O102" i="77"/>
  <c r="N102" i="77"/>
  <c r="M102" i="77"/>
  <c r="L102" i="77"/>
  <c r="K102" i="77"/>
  <c r="J102" i="77"/>
  <c r="I102" i="77"/>
  <c r="H102" i="77"/>
  <c r="G102" i="77"/>
  <c r="F102" i="77"/>
  <c r="E102" i="77"/>
  <c r="D102" i="77"/>
  <c r="C102" i="77"/>
  <c r="C99" i="77"/>
  <c r="BJ98" i="77"/>
  <c r="BI98" i="77"/>
  <c r="BH98" i="77"/>
  <c r="BG98" i="77"/>
  <c r="BF98" i="77"/>
  <c r="BE98" i="77"/>
  <c r="BD98" i="77"/>
  <c r="BC98" i="77"/>
  <c r="BB98" i="77"/>
  <c r="BA98" i="77"/>
  <c r="AZ98" i="77"/>
  <c r="AY98" i="77"/>
  <c r="AX98" i="77"/>
  <c r="AW98" i="77"/>
  <c r="AV98" i="77"/>
  <c r="AU98" i="77"/>
  <c r="AT98" i="77"/>
  <c r="AS98" i="77"/>
  <c r="AR98" i="77"/>
  <c r="AQ98" i="77"/>
  <c r="AP98" i="77"/>
  <c r="AO98" i="77"/>
  <c r="AN98" i="77"/>
  <c r="AM98" i="77"/>
  <c r="AL98" i="77"/>
  <c r="AK98" i="77"/>
  <c r="AJ98" i="77"/>
  <c r="AI98" i="77"/>
  <c r="AH98" i="77"/>
  <c r="AG98" i="77"/>
  <c r="AF98" i="77"/>
  <c r="AE98" i="77"/>
  <c r="AD98" i="77"/>
  <c r="AC98" i="77"/>
  <c r="AB98" i="77"/>
  <c r="AA98" i="77"/>
  <c r="Z98" i="77"/>
  <c r="Y98" i="77"/>
  <c r="X98" i="77"/>
  <c r="W98" i="77"/>
  <c r="V98" i="77"/>
  <c r="U98" i="77"/>
  <c r="T98" i="77"/>
  <c r="S98" i="77"/>
  <c r="R98" i="77"/>
  <c r="Q98" i="77"/>
  <c r="P98" i="77"/>
  <c r="O98" i="77"/>
  <c r="N98" i="77"/>
  <c r="M98" i="77"/>
  <c r="L98" i="77"/>
  <c r="K98" i="77"/>
  <c r="J98" i="77"/>
  <c r="I98" i="77"/>
  <c r="H98" i="77"/>
  <c r="G98" i="77"/>
  <c r="F98" i="77"/>
  <c r="E98" i="77"/>
  <c r="D98" i="77"/>
  <c r="C98" i="77"/>
  <c r="C97" i="77"/>
  <c r="BJ96" i="77"/>
  <c r="BI96" i="77"/>
  <c r="BH96" i="77"/>
  <c r="BG96" i="77"/>
  <c r="BF96" i="77"/>
  <c r="BE96" i="77"/>
  <c r="BD96" i="77"/>
  <c r="BC96" i="77"/>
  <c r="BB96" i="77"/>
  <c r="BA96" i="77"/>
  <c r="AZ96" i="77"/>
  <c r="AY96" i="77"/>
  <c r="AX96" i="77"/>
  <c r="AW96" i="77"/>
  <c r="AV96" i="77"/>
  <c r="AU96" i="77"/>
  <c r="AT96" i="77"/>
  <c r="AS96" i="77"/>
  <c r="AR96" i="77"/>
  <c r="AQ96" i="77"/>
  <c r="AP96" i="77"/>
  <c r="AO96" i="77"/>
  <c r="AN96" i="77"/>
  <c r="AM96" i="77"/>
  <c r="AL96" i="77"/>
  <c r="AK96" i="77"/>
  <c r="AJ96" i="77"/>
  <c r="AI96" i="77"/>
  <c r="AH96" i="77"/>
  <c r="AG96" i="77"/>
  <c r="AF96" i="77"/>
  <c r="AE96" i="77"/>
  <c r="AD96" i="77"/>
  <c r="AC96" i="77"/>
  <c r="AB96" i="77"/>
  <c r="AA96" i="77"/>
  <c r="Z96" i="77"/>
  <c r="Y96" i="77"/>
  <c r="X96" i="77"/>
  <c r="W96" i="77"/>
  <c r="V96" i="77"/>
  <c r="U96" i="77"/>
  <c r="T96" i="77"/>
  <c r="S96" i="77"/>
  <c r="R96" i="77"/>
  <c r="Q96" i="77"/>
  <c r="P96" i="77"/>
  <c r="O96" i="77"/>
  <c r="N96" i="77"/>
  <c r="M96" i="77"/>
  <c r="L96" i="77"/>
  <c r="K96" i="77"/>
  <c r="J96" i="77"/>
  <c r="I96" i="77"/>
  <c r="H96" i="77"/>
  <c r="G96" i="77"/>
  <c r="F96" i="77"/>
  <c r="E96" i="77"/>
  <c r="D96" i="77"/>
  <c r="C96" i="77"/>
  <c r="BJ95" i="77"/>
  <c r="BI95" i="77"/>
  <c r="BH95" i="77"/>
  <c r="BG95" i="77"/>
  <c r="BF95" i="77"/>
  <c r="BE95" i="77"/>
  <c r="BD95" i="77"/>
  <c r="BC95" i="77"/>
  <c r="BB95" i="77"/>
  <c r="BA95" i="77"/>
  <c r="AZ95" i="77"/>
  <c r="AY95" i="77"/>
  <c r="AX95" i="77"/>
  <c r="AW95" i="77"/>
  <c r="AV95" i="77"/>
  <c r="AU95" i="77"/>
  <c r="AT95" i="77"/>
  <c r="AS95" i="77"/>
  <c r="AR95" i="77"/>
  <c r="AQ95" i="77"/>
  <c r="AP95" i="77"/>
  <c r="AO95" i="77"/>
  <c r="AN95" i="77"/>
  <c r="AM95" i="77"/>
  <c r="AL95" i="77"/>
  <c r="AK95" i="77"/>
  <c r="AJ95" i="77"/>
  <c r="AI95" i="77"/>
  <c r="AH95" i="77"/>
  <c r="AG95" i="77"/>
  <c r="AF95" i="77"/>
  <c r="AE95" i="77"/>
  <c r="AD95" i="77"/>
  <c r="AC95" i="77"/>
  <c r="AB95" i="77"/>
  <c r="AA95" i="77"/>
  <c r="Z95" i="77"/>
  <c r="Y95" i="77"/>
  <c r="X95" i="77"/>
  <c r="W95" i="77"/>
  <c r="V95" i="77"/>
  <c r="U95" i="77"/>
  <c r="T95" i="77"/>
  <c r="S95" i="77"/>
  <c r="R95" i="77"/>
  <c r="Q95" i="77"/>
  <c r="P95" i="77"/>
  <c r="O95" i="77"/>
  <c r="N95" i="77"/>
  <c r="M95" i="77"/>
  <c r="L95" i="77"/>
  <c r="K95" i="77"/>
  <c r="J95" i="77"/>
  <c r="I95" i="77"/>
  <c r="H95" i="77"/>
  <c r="G95" i="77"/>
  <c r="F95" i="77"/>
  <c r="E95" i="77"/>
  <c r="D95" i="77"/>
  <c r="C95" i="77"/>
  <c r="BJ94" i="77"/>
  <c r="BI94" i="77"/>
  <c r="BH94" i="77"/>
  <c r="BG94" i="77"/>
  <c r="BF94" i="77"/>
  <c r="BE94" i="77"/>
  <c r="BD94" i="77"/>
  <c r="BC94" i="77"/>
  <c r="BB94" i="77"/>
  <c r="BA94" i="77"/>
  <c r="AZ94" i="77"/>
  <c r="AY94" i="77"/>
  <c r="AX94" i="77"/>
  <c r="AW94" i="77"/>
  <c r="AV94" i="77"/>
  <c r="AU94" i="77"/>
  <c r="AT94" i="77"/>
  <c r="AS94" i="77"/>
  <c r="AR94" i="77"/>
  <c r="AQ94" i="77"/>
  <c r="AP94" i="77"/>
  <c r="AO94" i="77"/>
  <c r="AN94" i="77"/>
  <c r="AM94" i="77"/>
  <c r="AL94" i="77"/>
  <c r="AK94" i="77"/>
  <c r="AJ94" i="77"/>
  <c r="AI94" i="77"/>
  <c r="AH94" i="77"/>
  <c r="AG94" i="77"/>
  <c r="AF94" i="77"/>
  <c r="AE94" i="77"/>
  <c r="AD94" i="77"/>
  <c r="AC94" i="77"/>
  <c r="AB94" i="77"/>
  <c r="AA94" i="77"/>
  <c r="Z94" i="77"/>
  <c r="Y94" i="77"/>
  <c r="X94" i="77"/>
  <c r="W94" i="77"/>
  <c r="V94" i="77"/>
  <c r="U94" i="77"/>
  <c r="T94" i="77"/>
  <c r="S94" i="77"/>
  <c r="R94" i="77"/>
  <c r="Q94" i="77"/>
  <c r="P94" i="77"/>
  <c r="O94" i="77"/>
  <c r="N94" i="77"/>
  <c r="M94" i="77"/>
  <c r="L94" i="77"/>
  <c r="K94" i="77"/>
  <c r="J94" i="77"/>
  <c r="I94" i="77"/>
  <c r="H94" i="77"/>
  <c r="G94" i="77"/>
  <c r="F94" i="77"/>
  <c r="E94" i="77"/>
  <c r="D94" i="77"/>
  <c r="BJ91" i="77"/>
  <c r="BI91" i="77"/>
  <c r="BH91" i="77"/>
  <c r="BG91" i="77"/>
  <c r="BF91" i="77"/>
  <c r="BE91" i="77"/>
  <c r="BD91" i="77"/>
  <c r="BC91" i="77"/>
  <c r="BB91" i="77"/>
  <c r="BA91" i="77"/>
  <c r="AZ91" i="77"/>
  <c r="AY91" i="77"/>
  <c r="AX91" i="77"/>
  <c r="AW91" i="77"/>
  <c r="AV91" i="77"/>
  <c r="AU91" i="77"/>
  <c r="AT91" i="77"/>
  <c r="AS91" i="77"/>
  <c r="AR91" i="77"/>
  <c r="AQ91" i="77"/>
  <c r="AP91" i="77"/>
  <c r="AO91" i="77"/>
  <c r="AN91" i="77"/>
  <c r="AM91" i="77"/>
  <c r="AL91" i="77"/>
  <c r="AK91" i="77"/>
  <c r="AJ91" i="77"/>
  <c r="AI91" i="77"/>
  <c r="AH91" i="77"/>
  <c r="AG91" i="77"/>
  <c r="AF91" i="77"/>
  <c r="AE91" i="77"/>
  <c r="AD91" i="77"/>
  <c r="AC91" i="77"/>
  <c r="AB91" i="77"/>
  <c r="AA91" i="77"/>
  <c r="Z91" i="77"/>
  <c r="Y91" i="77"/>
  <c r="X91" i="77"/>
  <c r="W91" i="77"/>
  <c r="V91" i="77"/>
  <c r="U91" i="77"/>
  <c r="T91" i="77"/>
  <c r="S91" i="77"/>
  <c r="R91" i="77"/>
  <c r="Q91" i="77"/>
  <c r="P91" i="77"/>
  <c r="O91" i="77"/>
  <c r="N91" i="77"/>
  <c r="M91" i="77"/>
  <c r="L91" i="77"/>
  <c r="K91" i="77"/>
  <c r="J91" i="77"/>
  <c r="I91" i="77"/>
  <c r="H91" i="77"/>
  <c r="G91" i="77"/>
  <c r="F91" i="77"/>
  <c r="E91" i="77"/>
  <c r="D91" i="77"/>
  <c r="C91" i="77"/>
  <c r="BJ86" i="77"/>
  <c r="BI86" i="77"/>
  <c r="BH86" i="77"/>
  <c r="BG86" i="77"/>
  <c r="BF86" i="77"/>
  <c r="BE86" i="77"/>
  <c r="BD86" i="77"/>
  <c r="BC86" i="77"/>
  <c r="BB86" i="77"/>
  <c r="BA86" i="77"/>
  <c r="AZ86" i="77"/>
  <c r="AY86" i="77"/>
  <c r="AX86" i="77"/>
  <c r="AW86" i="77"/>
  <c r="AV86" i="77"/>
  <c r="AU86" i="77"/>
  <c r="AT86" i="77"/>
  <c r="AS86" i="77"/>
  <c r="AR86" i="77"/>
  <c r="AQ86" i="77"/>
  <c r="AP86" i="77"/>
  <c r="AO86" i="77"/>
  <c r="AN86" i="77"/>
  <c r="AM86" i="77"/>
  <c r="AL86" i="77"/>
  <c r="AK86" i="77"/>
  <c r="AJ86" i="77"/>
  <c r="AI86" i="77"/>
  <c r="AH86" i="77"/>
  <c r="AG86" i="77"/>
  <c r="AF86" i="77"/>
  <c r="AE86" i="77"/>
  <c r="AD86" i="77"/>
  <c r="AC86" i="77"/>
  <c r="AB86" i="77"/>
  <c r="AA86" i="77"/>
  <c r="Z86" i="77"/>
  <c r="Y86" i="77"/>
  <c r="X86" i="77"/>
  <c r="W86" i="77"/>
  <c r="V86" i="77"/>
  <c r="U86" i="77"/>
  <c r="T86" i="77"/>
  <c r="S86" i="77"/>
  <c r="R86" i="77"/>
  <c r="Q86" i="77"/>
  <c r="P86" i="77"/>
  <c r="O86" i="77"/>
  <c r="N86" i="77"/>
  <c r="M86" i="77"/>
  <c r="L86" i="77"/>
  <c r="K86" i="77"/>
  <c r="J86" i="77"/>
  <c r="I86" i="77"/>
  <c r="H86" i="77"/>
  <c r="G86" i="77"/>
  <c r="F86" i="77"/>
  <c r="E86" i="77"/>
  <c r="D86" i="77"/>
  <c r="C86" i="77"/>
  <c r="BJ85" i="77"/>
  <c r="BI85" i="77"/>
  <c r="BH85" i="77"/>
  <c r="BG85" i="77"/>
  <c r="BF85" i="77"/>
  <c r="BE85" i="77"/>
  <c r="BD85" i="77"/>
  <c r="BC85" i="77"/>
  <c r="BB85" i="77"/>
  <c r="BA85" i="77"/>
  <c r="AZ85" i="77"/>
  <c r="AY85" i="77"/>
  <c r="AX85" i="77"/>
  <c r="AW85" i="77"/>
  <c r="AV85" i="77"/>
  <c r="AU85" i="77"/>
  <c r="AT85" i="77"/>
  <c r="AS85" i="77"/>
  <c r="AR85" i="77"/>
  <c r="AQ85" i="77"/>
  <c r="AP85" i="77"/>
  <c r="AO85" i="77"/>
  <c r="AN85" i="77"/>
  <c r="AM85" i="77"/>
  <c r="AL85" i="77"/>
  <c r="AK85" i="77"/>
  <c r="AJ85" i="77"/>
  <c r="AI85" i="77"/>
  <c r="AH85" i="77"/>
  <c r="AG85" i="77"/>
  <c r="AF85" i="77"/>
  <c r="AE85" i="77"/>
  <c r="AD85" i="77"/>
  <c r="AC85" i="77"/>
  <c r="AB85" i="77"/>
  <c r="AA85" i="77"/>
  <c r="Z85" i="77"/>
  <c r="Y85" i="77"/>
  <c r="X85" i="77"/>
  <c r="W85" i="77"/>
  <c r="V85" i="77"/>
  <c r="U85" i="77"/>
  <c r="T85" i="77"/>
  <c r="S85" i="77"/>
  <c r="R85" i="77"/>
  <c r="Q85" i="77"/>
  <c r="P85" i="77"/>
  <c r="O85" i="77"/>
  <c r="N85" i="77"/>
  <c r="M85" i="77"/>
  <c r="L85" i="77"/>
  <c r="K85" i="77"/>
  <c r="J85" i="77"/>
  <c r="I85" i="77"/>
  <c r="H85" i="77"/>
  <c r="G85" i="77"/>
  <c r="F85" i="77"/>
  <c r="E85" i="77"/>
  <c r="D85" i="77"/>
  <c r="C85" i="77"/>
  <c r="BJ84" i="77"/>
  <c r="BI84" i="77"/>
  <c r="BH84" i="77"/>
  <c r="BG84" i="77"/>
  <c r="BF84" i="77"/>
  <c r="BE84" i="77"/>
  <c r="BD84" i="77"/>
  <c r="BC84" i="77"/>
  <c r="BB84" i="77"/>
  <c r="BA84" i="77"/>
  <c r="AZ84" i="77"/>
  <c r="AY84" i="77"/>
  <c r="AX84" i="77"/>
  <c r="AW84" i="77"/>
  <c r="AV84" i="77"/>
  <c r="AU84" i="77"/>
  <c r="AT84" i="77"/>
  <c r="AS84" i="77"/>
  <c r="AR84" i="77"/>
  <c r="AQ84" i="77"/>
  <c r="AP84" i="77"/>
  <c r="AO84" i="77"/>
  <c r="AN84" i="77"/>
  <c r="AM84" i="77"/>
  <c r="AL84" i="77"/>
  <c r="AK84" i="77"/>
  <c r="AJ84" i="77"/>
  <c r="AI84" i="77"/>
  <c r="AH84" i="77"/>
  <c r="AG84" i="77"/>
  <c r="AF84" i="77"/>
  <c r="AE84" i="77"/>
  <c r="AD84" i="77"/>
  <c r="AC84" i="77"/>
  <c r="AB84" i="77"/>
  <c r="AA84" i="77"/>
  <c r="Z84" i="77"/>
  <c r="Y84" i="77"/>
  <c r="X84" i="77"/>
  <c r="W84" i="77"/>
  <c r="V84" i="77"/>
  <c r="U84" i="77"/>
  <c r="T84" i="77"/>
  <c r="S84" i="77"/>
  <c r="R84" i="77"/>
  <c r="Q84" i="77"/>
  <c r="P84" i="77"/>
  <c r="O84" i="77"/>
  <c r="N84" i="77"/>
  <c r="M84" i="77"/>
  <c r="L84" i="77"/>
  <c r="K84" i="77"/>
  <c r="J84" i="77"/>
  <c r="I84" i="77"/>
  <c r="H84" i="77"/>
  <c r="G84" i="77"/>
  <c r="F84" i="77"/>
  <c r="E84" i="77"/>
  <c r="D84" i="77"/>
  <c r="BJ83" i="77"/>
  <c r="BI83" i="77"/>
  <c r="BH83" i="77"/>
  <c r="BG83" i="77"/>
  <c r="BF83" i="77"/>
  <c r="BE83" i="77"/>
  <c r="BD83" i="77"/>
  <c r="BC83" i="77"/>
  <c r="BB83" i="77"/>
  <c r="BA83" i="77"/>
  <c r="AZ83" i="77"/>
  <c r="AY83" i="77"/>
  <c r="AX83" i="77"/>
  <c r="AW83" i="77"/>
  <c r="AV83" i="77"/>
  <c r="AU83" i="77"/>
  <c r="AT83" i="77"/>
  <c r="AS83" i="77"/>
  <c r="AR83" i="77"/>
  <c r="AQ83" i="77"/>
  <c r="AP83" i="77"/>
  <c r="AO83" i="77"/>
  <c r="AN83" i="77"/>
  <c r="AM83" i="77"/>
  <c r="AL83" i="77"/>
  <c r="AK83" i="77"/>
  <c r="AJ83" i="77"/>
  <c r="AI83" i="77"/>
  <c r="AH83" i="77"/>
  <c r="AG83" i="77"/>
  <c r="AF83" i="77"/>
  <c r="AE83" i="77"/>
  <c r="AD83" i="77"/>
  <c r="AC83" i="77"/>
  <c r="AB83" i="77"/>
  <c r="AA83" i="77"/>
  <c r="Z83" i="77"/>
  <c r="Y83" i="77"/>
  <c r="X83" i="77"/>
  <c r="W83" i="77"/>
  <c r="V83" i="77"/>
  <c r="U83" i="77"/>
  <c r="T83" i="77"/>
  <c r="S83" i="77"/>
  <c r="R83" i="77"/>
  <c r="Q83" i="77"/>
  <c r="P83" i="77"/>
  <c r="O83" i="77"/>
  <c r="N83" i="77"/>
  <c r="M83" i="77"/>
  <c r="L83" i="77"/>
  <c r="K83" i="77"/>
  <c r="J83" i="77"/>
  <c r="I83" i="77"/>
  <c r="H83" i="77"/>
  <c r="G83" i="77"/>
  <c r="F83" i="77"/>
  <c r="E83" i="77"/>
  <c r="D83" i="77"/>
  <c r="BJ82" i="77"/>
  <c r="BI82" i="77"/>
  <c r="BH82" i="77"/>
  <c r="BG82" i="77"/>
  <c r="BF82" i="77"/>
  <c r="BE82" i="77"/>
  <c r="BD82" i="77"/>
  <c r="BC82" i="77"/>
  <c r="BB82" i="77"/>
  <c r="BA82" i="77"/>
  <c r="AZ82" i="77"/>
  <c r="AY82" i="77"/>
  <c r="AX82" i="77"/>
  <c r="AW82" i="77"/>
  <c r="AV82" i="77"/>
  <c r="AU82" i="77"/>
  <c r="AT82" i="77"/>
  <c r="AS82" i="77"/>
  <c r="AR82" i="77"/>
  <c r="AQ82" i="77"/>
  <c r="AP82" i="77"/>
  <c r="AO82" i="77"/>
  <c r="AN82" i="77"/>
  <c r="AM82" i="77"/>
  <c r="AL82" i="77"/>
  <c r="AK82" i="77"/>
  <c r="AJ82" i="77"/>
  <c r="AI82" i="77"/>
  <c r="AH82" i="77"/>
  <c r="AG82" i="77"/>
  <c r="AF82" i="77"/>
  <c r="AE82" i="77"/>
  <c r="AD82" i="77"/>
  <c r="AC82" i="77"/>
  <c r="AB82" i="77"/>
  <c r="AA82" i="77"/>
  <c r="Z82" i="77"/>
  <c r="Y82" i="77"/>
  <c r="X82" i="77"/>
  <c r="W82" i="77"/>
  <c r="V82" i="77"/>
  <c r="U82" i="77"/>
  <c r="T82" i="77"/>
  <c r="S82" i="77"/>
  <c r="R82" i="77"/>
  <c r="Q82" i="77"/>
  <c r="P82" i="77"/>
  <c r="O82" i="77"/>
  <c r="N82" i="77"/>
  <c r="M82" i="77"/>
  <c r="L82" i="77"/>
  <c r="K82" i="77"/>
  <c r="J82" i="77"/>
  <c r="I82" i="77"/>
  <c r="H82" i="77"/>
  <c r="G82" i="77"/>
  <c r="F82" i="77"/>
  <c r="E82" i="77"/>
  <c r="D82" i="77"/>
  <c r="BJ81" i="77"/>
  <c r="BI81" i="77"/>
  <c r="BH81" i="77"/>
  <c r="BG81" i="77"/>
  <c r="BF81" i="77"/>
  <c r="BE81" i="77"/>
  <c r="BD81" i="77"/>
  <c r="BC81" i="77"/>
  <c r="BB81" i="77"/>
  <c r="BA81" i="77"/>
  <c r="AZ81" i="77"/>
  <c r="AY81" i="77"/>
  <c r="AX81" i="77"/>
  <c r="AW81" i="77"/>
  <c r="AV81" i="77"/>
  <c r="AU81" i="77"/>
  <c r="AT81" i="77"/>
  <c r="AS81" i="77"/>
  <c r="AR81" i="77"/>
  <c r="AQ81" i="77"/>
  <c r="AP81" i="77"/>
  <c r="AO81" i="77"/>
  <c r="AN81" i="77"/>
  <c r="AM81" i="77"/>
  <c r="AL81" i="77"/>
  <c r="AK81" i="77"/>
  <c r="AJ81" i="77"/>
  <c r="AI81" i="77"/>
  <c r="AH81" i="77"/>
  <c r="AG81" i="77"/>
  <c r="AF81" i="77"/>
  <c r="AE81" i="77"/>
  <c r="AD81" i="77"/>
  <c r="AC81" i="77"/>
  <c r="AB81" i="77"/>
  <c r="AA81" i="77"/>
  <c r="Z81" i="77"/>
  <c r="Y81" i="77"/>
  <c r="X81" i="77"/>
  <c r="W81" i="77"/>
  <c r="V81" i="77"/>
  <c r="U81" i="77"/>
  <c r="T81" i="77"/>
  <c r="S81" i="77"/>
  <c r="R81" i="77"/>
  <c r="Q81" i="77"/>
  <c r="P81" i="77"/>
  <c r="O81" i="77"/>
  <c r="N81" i="77"/>
  <c r="M81" i="77"/>
  <c r="L81" i="77"/>
  <c r="K81" i="77"/>
  <c r="J81" i="77"/>
  <c r="I81" i="77"/>
  <c r="H81" i="77"/>
  <c r="G81" i="77"/>
  <c r="F81" i="77"/>
  <c r="E81" i="77"/>
  <c r="D81" i="77"/>
  <c r="C81" i="77"/>
  <c r="BJ80" i="77"/>
  <c r="BI80" i="77"/>
  <c r="BH80" i="77"/>
  <c r="BG80" i="77"/>
  <c r="BF80" i="77"/>
  <c r="BE80" i="77"/>
  <c r="BD80" i="77"/>
  <c r="BC80" i="77"/>
  <c r="BB80" i="77"/>
  <c r="BA80" i="77"/>
  <c r="AZ80" i="77"/>
  <c r="AY80" i="77"/>
  <c r="AX80" i="77"/>
  <c r="AW80" i="77"/>
  <c r="AV80" i="77"/>
  <c r="AU80" i="77"/>
  <c r="AT80" i="77"/>
  <c r="AS80" i="77"/>
  <c r="AR80" i="77"/>
  <c r="AQ80" i="77"/>
  <c r="AP80" i="77"/>
  <c r="AO80" i="77"/>
  <c r="AN80" i="77"/>
  <c r="AM80" i="77"/>
  <c r="AL80" i="77"/>
  <c r="AK80" i="77"/>
  <c r="AJ80" i="77"/>
  <c r="AI80" i="77"/>
  <c r="AH80" i="77"/>
  <c r="AG80" i="77"/>
  <c r="AF80" i="77"/>
  <c r="AE80" i="77"/>
  <c r="AD80" i="77"/>
  <c r="AC80" i="77"/>
  <c r="AB80" i="77"/>
  <c r="AA80" i="77"/>
  <c r="Z80" i="77"/>
  <c r="Y80" i="77"/>
  <c r="X80" i="77"/>
  <c r="W80" i="77"/>
  <c r="V80" i="77"/>
  <c r="U80" i="77"/>
  <c r="T80" i="77"/>
  <c r="S80" i="77"/>
  <c r="R80" i="77"/>
  <c r="Q80" i="77"/>
  <c r="P80" i="77"/>
  <c r="O80" i="77"/>
  <c r="N80" i="77"/>
  <c r="M80" i="77"/>
  <c r="L80" i="77"/>
  <c r="K80" i="77"/>
  <c r="J80" i="77"/>
  <c r="I80" i="77"/>
  <c r="H80" i="77"/>
  <c r="G80" i="77"/>
  <c r="F80" i="77"/>
  <c r="E80" i="77"/>
  <c r="D80" i="77"/>
  <c r="BJ79" i="77"/>
  <c r="BI79" i="77"/>
  <c r="BH79" i="77"/>
  <c r="BG79" i="77"/>
  <c r="BF79" i="77"/>
  <c r="BE79" i="77"/>
  <c r="BD79" i="77"/>
  <c r="BC79" i="77"/>
  <c r="BB79" i="77"/>
  <c r="BA79" i="77"/>
  <c r="AZ79" i="77"/>
  <c r="AY79" i="77"/>
  <c r="AX79" i="77"/>
  <c r="AW79" i="77"/>
  <c r="AV79" i="77"/>
  <c r="AU79" i="77"/>
  <c r="AT79" i="77"/>
  <c r="AS79" i="77"/>
  <c r="AR79" i="77"/>
  <c r="AQ79" i="77"/>
  <c r="AP79" i="77"/>
  <c r="AO79" i="77"/>
  <c r="AN79" i="77"/>
  <c r="AM79" i="77"/>
  <c r="AL79" i="77"/>
  <c r="AK79" i="77"/>
  <c r="AJ79" i="77"/>
  <c r="AI79" i="77"/>
  <c r="AH79" i="77"/>
  <c r="AG79" i="77"/>
  <c r="AF79" i="77"/>
  <c r="AE79" i="77"/>
  <c r="AD79" i="77"/>
  <c r="AC79" i="77"/>
  <c r="AB79" i="77"/>
  <c r="AA79" i="77"/>
  <c r="Z79" i="77"/>
  <c r="Y79" i="77"/>
  <c r="X79" i="77"/>
  <c r="W79" i="77"/>
  <c r="V79" i="77"/>
  <c r="U79" i="77"/>
  <c r="T79" i="77"/>
  <c r="S79" i="77"/>
  <c r="R79" i="77"/>
  <c r="Q79" i="77"/>
  <c r="P79" i="77"/>
  <c r="O79" i="77"/>
  <c r="N79" i="77"/>
  <c r="M79" i="77"/>
  <c r="L79" i="77"/>
  <c r="K79" i="77"/>
  <c r="J79" i="77"/>
  <c r="I79" i="77"/>
  <c r="H79" i="77"/>
  <c r="G79" i="77"/>
  <c r="F79" i="77"/>
  <c r="E79" i="77"/>
  <c r="D79" i="77"/>
  <c r="BJ78" i="77"/>
  <c r="BI78" i="77"/>
  <c r="BH78" i="77"/>
  <c r="BG78" i="77"/>
  <c r="BF78" i="77"/>
  <c r="BE78" i="77"/>
  <c r="BD78" i="77"/>
  <c r="BC78" i="77"/>
  <c r="BB78" i="77"/>
  <c r="BA78" i="77"/>
  <c r="AZ78" i="77"/>
  <c r="AY78" i="77"/>
  <c r="AX78" i="77"/>
  <c r="AW78" i="77"/>
  <c r="AV78" i="77"/>
  <c r="AU78" i="77"/>
  <c r="AT78" i="77"/>
  <c r="AS78" i="77"/>
  <c r="AR78" i="77"/>
  <c r="AQ78" i="77"/>
  <c r="AP78" i="77"/>
  <c r="AO78" i="77"/>
  <c r="AN78" i="77"/>
  <c r="AM78" i="77"/>
  <c r="AL78" i="77"/>
  <c r="AK78" i="77"/>
  <c r="AJ78" i="77"/>
  <c r="AI78" i="77"/>
  <c r="AH78" i="77"/>
  <c r="AG78" i="77"/>
  <c r="AF78" i="77"/>
  <c r="AE78" i="77"/>
  <c r="AD78" i="77"/>
  <c r="AC78" i="77"/>
  <c r="AB78" i="77"/>
  <c r="AA78" i="77"/>
  <c r="Z78" i="77"/>
  <c r="Y78" i="77"/>
  <c r="X78" i="77"/>
  <c r="W78" i="77"/>
  <c r="V78" i="77"/>
  <c r="U78" i="77"/>
  <c r="T78" i="77"/>
  <c r="S78" i="77"/>
  <c r="R78" i="77"/>
  <c r="Q78" i="77"/>
  <c r="P78" i="77"/>
  <c r="O78" i="77"/>
  <c r="N78" i="77"/>
  <c r="M78" i="77"/>
  <c r="L78" i="77"/>
  <c r="K78" i="77"/>
  <c r="J78" i="77"/>
  <c r="I78" i="77"/>
  <c r="H78" i="77"/>
  <c r="G78" i="77"/>
  <c r="F78" i="77"/>
  <c r="E78" i="77"/>
  <c r="D78" i="77"/>
  <c r="C78" i="77"/>
  <c r="BJ77" i="77"/>
  <c r="BI77" i="77"/>
  <c r="BH77" i="77"/>
  <c r="BG77" i="77"/>
  <c r="BF77" i="77"/>
  <c r="BE77" i="77"/>
  <c r="BD77" i="77"/>
  <c r="BC77" i="77"/>
  <c r="BB77" i="77"/>
  <c r="BA77" i="77"/>
  <c r="AZ77" i="77"/>
  <c r="AY77" i="77"/>
  <c r="AX77" i="77"/>
  <c r="AW77" i="77"/>
  <c r="AV77" i="77"/>
  <c r="AU77" i="77"/>
  <c r="AT77" i="77"/>
  <c r="AS77" i="77"/>
  <c r="AR77" i="77"/>
  <c r="AQ77" i="77"/>
  <c r="AP77" i="77"/>
  <c r="AO77" i="77"/>
  <c r="AN77" i="77"/>
  <c r="AM77" i="77"/>
  <c r="AL77" i="77"/>
  <c r="AK77" i="77"/>
  <c r="AJ77" i="77"/>
  <c r="AI77" i="77"/>
  <c r="AH77" i="77"/>
  <c r="AG77" i="77"/>
  <c r="AF77" i="77"/>
  <c r="AE77" i="77"/>
  <c r="AD77" i="77"/>
  <c r="AC77" i="77"/>
  <c r="AB77" i="77"/>
  <c r="AA77" i="77"/>
  <c r="Z77" i="77"/>
  <c r="Y77" i="77"/>
  <c r="X77" i="77"/>
  <c r="W77" i="77"/>
  <c r="V77" i="77"/>
  <c r="U77" i="77"/>
  <c r="T77" i="77"/>
  <c r="S77" i="77"/>
  <c r="R77" i="77"/>
  <c r="Q77" i="77"/>
  <c r="P77" i="77"/>
  <c r="O77" i="77"/>
  <c r="N77" i="77"/>
  <c r="M77" i="77"/>
  <c r="L77" i="77"/>
  <c r="K77" i="77"/>
  <c r="J77" i="77"/>
  <c r="I77" i="77"/>
  <c r="H77" i="77"/>
  <c r="G77" i="77"/>
  <c r="F77" i="77"/>
  <c r="E77" i="77"/>
  <c r="D77" i="77"/>
  <c r="BJ76" i="77"/>
  <c r="BI76" i="77"/>
  <c r="BH76" i="77"/>
  <c r="BG76" i="77"/>
  <c r="BF76" i="77"/>
  <c r="BE76" i="77"/>
  <c r="BD76" i="77"/>
  <c r="BC76" i="77"/>
  <c r="BB76" i="77"/>
  <c r="BA76" i="77"/>
  <c r="AZ76" i="77"/>
  <c r="AY76" i="77"/>
  <c r="AX76" i="77"/>
  <c r="AW76" i="77"/>
  <c r="AV76" i="77"/>
  <c r="AU76" i="77"/>
  <c r="AT76" i="77"/>
  <c r="AS76" i="77"/>
  <c r="AR76" i="77"/>
  <c r="AQ76" i="77"/>
  <c r="AP76" i="77"/>
  <c r="AO76" i="77"/>
  <c r="AN76" i="77"/>
  <c r="AM76" i="77"/>
  <c r="AL76" i="77"/>
  <c r="AK76" i="77"/>
  <c r="AJ76" i="77"/>
  <c r="AI76" i="77"/>
  <c r="AH76" i="77"/>
  <c r="AG76" i="77"/>
  <c r="AF76" i="77"/>
  <c r="AE76" i="77"/>
  <c r="AD76" i="77"/>
  <c r="AC76" i="77"/>
  <c r="AB76" i="77"/>
  <c r="AA76" i="77"/>
  <c r="Z76" i="77"/>
  <c r="Y76" i="77"/>
  <c r="X76" i="77"/>
  <c r="W76" i="77"/>
  <c r="V76" i="77"/>
  <c r="U76" i="77"/>
  <c r="T76" i="77"/>
  <c r="S76" i="77"/>
  <c r="R76" i="77"/>
  <c r="Q76" i="77"/>
  <c r="P76" i="77"/>
  <c r="O76" i="77"/>
  <c r="N76" i="77"/>
  <c r="M76" i="77"/>
  <c r="L76" i="77"/>
  <c r="K76" i="77"/>
  <c r="J76" i="77"/>
  <c r="I76" i="77"/>
  <c r="H76" i="77"/>
  <c r="G76" i="77"/>
  <c r="F76" i="77"/>
  <c r="E76" i="77"/>
  <c r="D76" i="77"/>
  <c r="BJ75" i="77"/>
  <c r="BI75" i="77"/>
  <c r="BH75" i="77"/>
  <c r="BG75" i="77"/>
  <c r="BF75" i="77"/>
  <c r="BE75" i="77"/>
  <c r="BD75" i="77"/>
  <c r="BC75" i="77"/>
  <c r="BB75" i="77"/>
  <c r="BA75" i="77"/>
  <c r="AZ75" i="77"/>
  <c r="AY75" i="77"/>
  <c r="AX75" i="77"/>
  <c r="AW75" i="77"/>
  <c r="AV75" i="77"/>
  <c r="AU75" i="77"/>
  <c r="AT75" i="77"/>
  <c r="AS75" i="77"/>
  <c r="AR75" i="77"/>
  <c r="AQ75" i="77"/>
  <c r="AP75" i="77"/>
  <c r="AO75" i="77"/>
  <c r="AN75" i="77"/>
  <c r="AM75" i="77"/>
  <c r="AL75" i="77"/>
  <c r="AK75" i="77"/>
  <c r="AJ75" i="77"/>
  <c r="AI75" i="77"/>
  <c r="AH75" i="77"/>
  <c r="AG75" i="77"/>
  <c r="AF75" i="77"/>
  <c r="AE75" i="77"/>
  <c r="AD75" i="77"/>
  <c r="AC75" i="77"/>
  <c r="AB75" i="77"/>
  <c r="AA75" i="77"/>
  <c r="Z75" i="77"/>
  <c r="Y75" i="77"/>
  <c r="X75" i="77"/>
  <c r="W75" i="77"/>
  <c r="V75" i="77"/>
  <c r="U75" i="77"/>
  <c r="T75" i="77"/>
  <c r="S75" i="77"/>
  <c r="R75" i="77"/>
  <c r="Q75" i="77"/>
  <c r="P75" i="77"/>
  <c r="O75" i="77"/>
  <c r="N75" i="77"/>
  <c r="M75" i="77"/>
  <c r="L75" i="77"/>
  <c r="K75" i="77"/>
  <c r="J75" i="77"/>
  <c r="I75" i="77"/>
  <c r="H75" i="77"/>
  <c r="G75" i="77"/>
  <c r="F75" i="77"/>
  <c r="E75" i="77"/>
  <c r="D75" i="77"/>
  <c r="BJ74" i="77"/>
  <c r="BI74" i="77"/>
  <c r="BH74" i="77"/>
  <c r="BG74" i="77"/>
  <c r="BF74" i="77"/>
  <c r="BE74" i="77"/>
  <c r="BD74" i="77"/>
  <c r="BC74" i="77"/>
  <c r="BB74" i="77"/>
  <c r="BA74" i="77"/>
  <c r="AZ74" i="77"/>
  <c r="AY74" i="77"/>
  <c r="AX74" i="77"/>
  <c r="AW74" i="77"/>
  <c r="AV74" i="77"/>
  <c r="AU74" i="77"/>
  <c r="AT74" i="77"/>
  <c r="AS74" i="77"/>
  <c r="AR74" i="77"/>
  <c r="AQ74" i="77"/>
  <c r="AP74" i="77"/>
  <c r="AO74" i="77"/>
  <c r="AN74" i="77"/>
  <c r="AM74" i="77"/>
  <c r="AL74" i="77"/>
  <c r="AK74" i="77"/>
  <c r="AJ74" i="77"/>
  <c r="AI74" i="77"/>
  <c r="AH74" i="77"/>
  <c r="AG74" i="77"/>
  <c r="AF74" i="77"/>
  <c r="AE74" i="77"/>
  <c r="AD74" i="77"/>
  <c r="AC74" i="77"/>
  <c r="AB74" i="77"/>
  <c r="AA74" i="77"/>
  <c r="Z74" i="77"/>
  <c r="Y74" i="77"/>
  <c r="X74" i="77"/>
  <c r="W74" i="77"/>
  <c r="V74" i="77"/>
  <c r="U74" i="77"/>
  <c r="T74" i="77"/>
  <c r="S74" i="77"/>
  <c r="R74" i="77"/>
  <c r="Q74" i="77"/>
  <c r="P74" i="77"/>
  <c r="O74" i="77"/>
  <c r="N74" i="77"/>
  <c r="M74" i="77"/>
  <c r="L74" i="77"/>
  <c r="K74" i="77"/>
  <c r="J74" i="77"/>
  <c r="I74" i="77"/>
  <c r="H74" i="77"/>
  <c r="G74" i="77"/>
  <c r="F74" i="77"/>
  <c r="E74" i="77"/>
  <c r="D74" i="77"/>
  <c r="BJ72" i="77"/>
  <c r="BI72" i="77"/>
  <c r="BH72" i="77"/>
  <c r="BG72" i="77"/>
  <c r="BF72" i="77"/>
  <c r="BE72" i="77"/>
  <c r="BD72" i="77"/>
  <c r="BC72" i="77"/>
  <c r="BB72" i="77"/>
  <c r="BA72" i="77"/>
  <c r="AZ72" i="77"/>
  <c r="AY72" i="77"/>
  <c r="AX72" i="77"/>
  <c r="AW72" i="77"/>
  <c r="AV72" i="77"/>
  <c r="AU72" i="77"/>
  <c r="AT72" i="77"/>
  <c r="AS72" i="77"/>
  <c r="AR72" i="77"/>
  <c r="AQ72" i="77"/>
  <c r="AP72" i="77"/>
  <c r="AO72" i="77"/>
  <c r="AN72" i="77"/>
  <c r="AM72" i="77"/>
  <c r="AL72" i="77"/>
  <c r="AK72" i="77"/>
  <c r="AJ72" i="77"/>
  <c r="AI72" i="77"/>
  <c r="AH72" i="77"/>
  <c r="AG72" i="77"/>
  <c r="AF72" i="77"/>
  <c r="AE72" i="77"/>
  <c r="AD72" i="77"/>
  <c r="AC72" i="77"/>
  <c r="AB72" i="77"/>
  <c r="AA72" i="77"/>
  <c r="Z72" i="77"/>
  <c r="Y72" i="77"/>
  <c r="X72" i="77"/>
  <c r="W72" i="77"/>
  <c r="V72" i="77"/>
  <c r="U72" i="77"/>
  <c r="T72" i="77"/>
  <c r="S72" i="77"/>
  <c r="R72" i="77"/>
  <c r="Q72" i="77"/>
  <c r="P72" i="77"/>
  <c r="O72" i="77"/>
  <c r="N72" i="77"/>
  <c r="M72" i="77"/>
  <c r="L72" i="77"/>
  <c r="K72" i="77"/>
  <c r="J72" i="77"/>
  <c r="I72" i="77"/>
  <c r="H72" i="77"/>
  <c r="G72" i="77"/>
  <c r="F72" i="77"/>
  <c r="E72" i="77"/>
  <c r="D72" i="77"/>
  <c r="C72" i="77"/>
  <c r="BJ71" i="77"/>
  <c r="BI71" i="77"/>
  <c r="BH71" i="77"/>
  <c r="BG71" i="77"/>
  <c r="BF71" i="77"/>
  <c r="BE71" i="77"/>
  <c r="BD71" i="77"/>
  <c r="BC71" i="77"/>
  <c r="BB71" i="77"/>
  <c r="BA71" i="77"/>
  <c r="AZ71" i="77"/>
  <c r="AY71" i="77"/>
  <c r="AX71" i="77"/>
  <c r="AW71" i="77"/>
  <c r="AV71" i="77"/>
  <c r="AU71" i="77"/>
  <c r="AT71" i="77"/>
  <c r="AS71" i="77"/>
  <c r="AR71" i="77"/>
  <c r="AQ71" i="77"/>
  <c r="AP71" i="77"/>
  <c r="AO71" i="77"/>
  <c r="AN71" i="77"/>
  <c r="AM71" i="77"/>
  <c r="AL71" i="77"/>
  <c r="AK71" i="77"/>
  <c r="AJ71" i="77"/>
  <c r="AI71" i="77"/>
  <c r="AH71" i="77"/>
  <c r="AG71" i="77"/>
  <c r="AF71" i="77"/>
  <c r="AE71" i="77"/>
  <c r="AD71" i="77"/>
  <c r="AC71" i="77"/>
  <c r="AB71" i="77"/>
  <c r="AA71" i="77"/>
  <c r="Z71" i="77"/>
  <c r="Y71" i="77"/>
  <c r="X71" i="77"/>
  <c r="W71" i="77"/>
  <c r="V71" i="77"/>
  <c r="U71" i="77"/>
  <c r="T71" i="77"/>
  <c r="S71" i="77"/>
  <c r="R71" i="77"/>
  <c r="Q71" i="77"/>
  <c r="P71" i="77"/>
  <c r="O71" i="77"/>
  <c r="N71" i="77"/>
  <c r="M71" i="77"/>
  <c r="L71" i="77"/>
  <c r="K71" i="77"/>
  <c r="J71" i="77"/>
  <c r="I71" i="77"/>
  <c r="H71" i="77"/>
  <c r="G71" i="77"/>
  <c r="F71" i="77"/>
  <c r="E71" i="77"/>
  <c r="D71" i="77"/>
  <c r="BJ70" i="77"/>
  <c r="BI70" i="77"/>
  <c r="BH70" i="77"/>
  <c r="BG70" i="77"/>
  <c r="BF70" i="77"/>
  <c r="BE70" i="77"/>
  <c r="BD70" i="77"/>
  <c r="BC70" i="77"/>
  <c r="BB70" i="77"/>
  <c r="BA70" i="77"/>
  <c r="AZ70" i="77"/>
  <c r="AY70" i="77"/>
  <c r="AX70" i="77"/>
  <c r="AW70" i="77"/>
  <c r="AV70" i="77"/>
  <c r="AU70" i="77"/>
  <c r="AT70" i="77"/>
  <c r="AS70" i="77"/>
  <c r="AR70" i="77"/>
  <c r="AQ70" i="77"/>
  <c r="AP70" i="77"/>
  <c r="AO70" i="77"/>
  <c r="AN70" i="77"/>
  <c r="AM70" i="77"/>
  <c r="AL70" i="77"/>
  <c r="AK70" i="77"/>
  <c r="AJ70" i="77"/>
  <c r="AI70" i="77"/>
  <c r="AH70" i="77"/>
  <c r="AG70" i="77"/>
  <c r="AF70" i="77"/>
  <c r="AE70" i="77"/>
  <c r="AD70" i="77"/>
  <c r="AC70" i="77"/>
  <c r="AB70" i="77"/>
  <c r="AA70" i="77"/>
  <c r="Z70" i="77"/>
  <c r="Y70" i="77"/>
  <c r="X70" i="77"/>
  <c r="W70" i="77"/>
  <c r="V70" i="77"/>
  <c r="U70" i="77"/>
  <c r="T70" i="77"/>
  <c r="S70" i="77"/>
  <c r="R70" i="77"/>
  <c r="Q70" i="77"/>
  <c r="P70" i="77"/>
  <c r="O70" i="77"/>
  <c r="N70" i="77"/>
  <c r="M70" i="77"/>
  <c r="L70" i="77"/>
  <c r="K70" i="77"/>
  <c r="J70" i="77"/>
  <c r="I70" i="77"/>
  <c r="H70" i="77"/>
  <c r="G70" i="77"/>
  <c r="F70" i="77"/>
  <c r="E70" i="77"/>
  <c r="D70" i="77"/>
  <c r="BJ69" i="77"/>
  <c r="BI69" i="77"/>
  <c r="BH69" i="77"/>
  <c r="BG69" i="77"/>
  <c r="BF69" i="77"/>
  <c r="BE69" i="77"/>
  <c r="BD69" i="77"/>
  <c r="BC69" i="77"/>
  <c r="BB69" i="77"/>
  <c r="BA69" i="77"/>
  <c r="AZ69" i="77"/>
  <c r="AY69" i="77"/>
  <c r="AX69" i="77"/>
  <c r="AW69" i="77"/>
  <c r="AV69" i="77"/>
  <c r="AU69" i="77"/>
  <c r="AT69" i="77"/>
  <c r="AS69" i="77"/>
  <c r="AR69" i="77"/>
  <c r="AQ69" i="77"/>
  <c r="AP69" i="77"/>
  <c r="AO69" i="77"/>
  <c r="AN69" i="77"/>
  <c r="AM69" i="77"/>
  <c r="AL69" i="77"/>
  <c r="AK69" i="77"/>
  <c r="AJ69" i="77"/>
  <c r="AI69" i="77"/>
  <c r="AH69" i="77"/>
  <c r="AG69" i="77"/>
  <c r="AF69" i="77"/>
  <c r="AE69" i="77"/>
  <c r="AD69" i="77"/>
  <c r="AC69" i="77"/>
  <c r="AB69" i="77"/>
  <c r="AA69" i="77"/>
  <c r="Z69" i="77"/>
  <c r="Y69" i="77"/>
  <c r="X69" i="77"/>
  <c r="W69" i="77"/>
  <c r="V69" i="77"/>
  <c r="U69" i="77"/>
  <c r="T69" i="77"/>
  <c r="S69" i="77"/>
  <c r="R69" i="77"/>
  <c r="Q69" i="77"/>
  <c r="P69" i="77"/>
  <c r="O69" i="77"/>
  <c r="N69" i="77"/>
  <c r="M69" i="77"/>
  <c r="L69" i="77"/>
  <c r="K69" i="77"/>
  <c r="J69" i="77"/>
  <c r="I69" i="77"/>
  <c r="H69" i="77"/>
  <c r="G69" i="77"/>
  <c r="F69" i="77"/>
  <c r="E69" i="77"/>
  <c r="D69" i="77"/>
  <c r="BJ68" i="77"/>
  <c r="BI68" i="77"/>
  <c r="BH68" i="77"/>
  <c r="BG68" i="77"/>
  <c r="BF68" i="77"/>
  <c r="BE68" i="77"/>
  <c r="BD68" i="77"/>
  <c r="BC68" i="77"/>
  <c r="BB68" i="77"/>
  <c r="BA68" i="77"/>
  <c r="AZ68" i="77"/>
  <c r="AY68" i="77"/>
  <c r="AX68" i="77"/>
  <c r="AW68" i="77"/>
  <c r="AV68" i="77"/>
  <c r="AU68" i="77"/>
  <c r="AT68" i="77"/>
  <c r="AS68" i="77"/>
  <c r="AR68" i="77"/>
  <c r="AQ68" i="77"/>
  <c r="AP68" i="77"/>
  <c r="AO68" i="77"/>
  <c r="AN68" i="77"/>
  <c r="AM68" i="77"/>
  <c r="AL68" i="77"/>
  <c r="AK68" i="77"/>
  <c r="AJ68" i="77"/>
  <c r="AI68" i="77"/>
  <c r="AH68" i="77"/>
  <c r="AG68" i="77"/>
  <c r="AF68" i="77"/>
  <c r="AE68" i="77"/>
  <c r="AD68" i="77"/>
  <c r="AC68" i="77"/>
  <c r="AB68" i="77"/>
  <c r="AA68" i="77"/>
  <c r="Z68" i="77"/>
  <c r="Y68" i="77"/>
  <c r="X68" i="77"/>
  <c r="W68" i="77"/>
  <c r="V68" i="77"/>
  <c r="U68" i="77"/>
  <c r="T68" i="77"/>
  <c r="S68" i="77"/>
  <c r="R68" i="77"/>
  <c r="Q68" i="77"/>
  <c r="P68" i="77"/>
  <c r="O68" i="77"/>
  <c r="N68" i="77"/>
  <c r="M68" i="77"/>
  <c r="L68" i="77"/>
  <c r="K68" i="77"/>
  <c r="J68" i="77"/>
  <c r="I68" i="77"/>
  <c r="H68" i="77"/>
  <c r="G68" i="77"/>
  <c r="F68" i="77"/>
  <c r="E68" i="77"/>
  <c r="D68" i="77"/>
  <c r="BJ67" i="77"/>
  <c r="BI67" i="77"/>
  <c r="BH67" i="77"/>
  <c r="BG67" i="77"/>
  <c r="BF67" i="77"/>
  <c r="BE67" i="77"/>
  <c r="BD67" i="77"/>
  <c r="BC67" i="77"/>
  <c r="BB67" i="77"/>
  <c r="BA67" i="77"/>
  <c r="AZ67" i="77"/>
  <c r="AY67" i="77"/>
  <c r="AX67" i="77"/>
  <c r="AW67" i="77"/>
  <c r="AV67" i="77"/>
  <c r="AU67" i="77"/>
  <c r="AT67" i="77"/>
  <c r="AS67" i="77"/>
  <c r="AR67" i="77"/>
  <c r="AQ67" i="77"/>
  <c r="AP67" i="77"/>
  <c r="AO67" i="77"/>
  <c r="AN67" i="77"/>
  <c r="AM67" i="77"/>
  <c r="AL67" i="77"/>
  <c r="AK67" i="77"/>
  <c r="AJ67" i="77"/>
  <c r="AI67" i="77"/>
  <c r="AH67" i="77"/>
  <c r="AG67" i="77"/>
  <c r="AF67" i="77"/>
  <c r="AE67" i="77"/>
  <c r="AD67" i="77"/>
  <c r="AC67" i="77"/>
  <c r="AB67" i="77"/>
  <c r="AA67" i="77"/>
  <c r="Z67" i="77"/>
  <c r="Y67" i="77"/>
  <c r="X67" i="77"/>
  <c r="W67" i="77"/>
  <c r="V67" i="77"/>
  <c r="U67" i="77"/>
  <c r="T67" i="77"/>
  <c r="S67" i="77"/>
  <c r="R67" i="77"/>
  <c r="Q67" i="77"/>
  <c r="P67" i="77"/>
  <c r="O67" i="77"/>
  <c r="N67" i="77"/>
  <c r="M67" i="77"/>
  <c r="L67" i="77"/>
  <c r="K67" i="77"/>
  <c r="J67" i="77"/>
  <c r="I67" i="77"/>
  <c r="H67" i="77"/>
  <c r="G67" i="77"/>
  <c r="F67" i="77"/>
  <c r="E67" i="77"/>
  <c r="D67" i="77"/>
  <c r="BJ66" i="77"/>
  <c r="BI66" i="77"/>
  <c r="BH66" i="77"/>
  <c r="BG66" i="77"/>
  <c r="BF66" i="77"/>
  <c r="BE66" i="77"/>
  <c r="BD66" i="77"/>
  <c r="BC66" i="77"/>
  <c r="BB66" i="77"/>
  <c r="BA66" i="77"/>
  <c r="AZ66" i="77"/>
  <c r="AY66" i="77"/>
  <c r="AX66" i="77"/>
  <c r="AW66" i="77"/>
  <c r="AV66" i="77"/>
  <c r="AU66" i="77"/>
  <c r="AT66" i="77"/>
  <c r="AS66" i="77"/>
  <c r="AR66" i="77"/>
  <c r="AQ66" i="77"/>
  <c r="AP66" i="77"/>
  <c r="AO66" i="77"/>
  <c r="AN66" i="77"/>
  <c r="AM66" i="77"/>
  <c r="AL66" i="77"/>
  <c r="AK66" i="77"/>
  <c r="AJ66" i="77"/>
  <c r="AI66" i="77"/>
  <c r="AH66" i="77"/>
  <c r="AG66" i="77"/>
  <c r="AF66" i="77"/>
  <c r="AE66" i="77"/>
  <c r="AD66" i="77"/>
  <c r="AC66" i="77"/>
  <c r="AB66" i="77"/>
  <c r="AA66" i="77"/>
  <c r="Z66" i="77"/>
  <c r="Y66" i="77"/>
  <c r="X66" i="77"/>
  <c r="W66" i="77"/>
  <c r="V66" i="77"/>
  <c r="U66" i="77"/>
  <c r="T66" i="77"/>
  <c r="S66" i="77"/>
  <c r="R66" i="77"/>
  <c r="Q66" i="77"/>
  <c r="P66" i="77"/>
  <c r="O66" i="77"/>
  <c r="N66" i="77"/>
  <c r="M66" i="77"/>
  <c r="L66" i="77"/>
  <c r="K66" i="77"/>
  <c r="J66" i="77"/>
  <c r="I66" i="77"/>
  <c r="H66" i="77"/>
  <c r="G66" i="77"/>
  <c r="F66" i="77"/>
  <c r="E66" i="77"/>
  <c r="D66" i="77"/>
  <c r="BJ65" i="77"/>
  <c r="BI65" i="77"/>
  <c r="BH65" i="77"/>
  <c r="BG65" i="77"/>
  <c r="BF65" i="77"/>
  <c r="BE65" i="77"/>
  <c r="BD65" i="77"/>
  <c r="BC65" i="77"/>
  <c r="BB65" i="77"/>
  <c r="BA65" i="77"/>
  <c r="AZ65" i="77"/>
  <c r="AY65" i="77"/>
  <c r="AX65" i="77"/>
  <c r="AW65" i="77"/>
  <c r="AV65" i="77"/>
  <c r="AU65" i="77"/>
  <c r="AT65" i="77"/>
  <c r="AS65" i="77"/>
  <c r="AR65" i="77"/>
  <c r="AQ65" i="77"/>
  <c r="AP65" i="77"/>
  <c r="AO65" i="77"/>
  <c r="AN65" i="77"/>
  <c r="AM65" i="77"/>
  <c r="AL65" i="77"/>
  <c r="AK65" i="77"/>
  <c r="AJ65" i="77"/>
  <c r="AI65" i="77"/>
  <c r="AH65" i="77"/>
  <c r="AG65" i="77"/>
  <c r="AF65" i="77"/>
  <c r="AE65" i="77"/>
  <c r="AD65" i="77"/>
  <c r="AC65" i="77"/>
  <c r="AB65" i="77"/>
  <c r="AA65" i="77"/>
  <c r="Z65" i="77"/>
  <c r="Y65" i="77"/>
  <c r="X65" i="77"/>
  <c r="W65" i="77"/>
  <c r="V65" i="77"/>
  <c r="U65" i="77"/>
  <c r="T65" i="77"/>
  <c r="S65" i="77"/>
  <c r="R65" i="77"/>
  <c r="Q65" i="77"/>
  <c r="P65" i="77"/>
  <c r="O65" i="77"/>
  <c r="N65" i="77"/>
  <c r="M65" i="77"/>
  <c r="L65" i="77"/>
  <c r="K65" i="77"/>
  <c r="J65" i="77"/>
  <c r="I65" i="77"/>
  <c r="H65" i="77"/>
  <c r="G65" i="77"/>
  <c r="F65" i="77"/>
  <c r="E65" i="77"/>
  <c r="D65" i="77"/>
  <c r="BJ64" i="77"/>
  <c r="BI64" i="77"/>
  <c r="BH64" i="77"/>
  <c r="BG64" i="77"/>
  <c r="BF64" i="77"/>
  <c r="BE64" i="77"/>
  <c r="BD64" i="77"/>
  <c r="BC64" i="77"/>
  <c r="BB64" i="77"/>
  <c r="BA64" i="77"/>
  <c r="AZ64" i="77"/>
  <c r="AY64" i="77"/>
  <c r="AX64" i="77"/>
  <c r="AW64" i="77"/>
  <c r="AV64" i="77"/>
  <c r="AU64" i="77"/>
  <c r="AT64" i="77"/>
  <c r="AS64" i="77"/>
  <c r="AR64" i="77"/>
  <c r="AQ64" i="77"/>
  <c r="AP64" i="77"/>
  <c r="AO64" i="77"/>
  <c r="AN64" i="77"/>
  <c r="AM64" i="77"/>
  <c r="AL64" i="77"/>
  <c r="AK64" i="77"/>
  <c r="AJ64" i="77"/>
  <c r="AI64" i="77"/>
  <c r="AH64" i="77"/>
  <c r="AG64" i="77"/>
  <c r="AF64" i="77"/>
  <c r="AE64" i="77"/>
  <c r="AD64" i="77"/>
  <c r="AC64" i="77"/>
  <c r="AB64" i="77"/>
  <c r="AA64" i="77"/>
  <c r="Z64" i="77"/>
  <c r="Y64" i="77"/>
  <c r="X64" i="77"/>
  <c r="W64" i="77"/>
  <c r="V64" i="77"/>
  <c r="U64" i="77"/>
  <c r="T64" i="77"/>
  <c r="S64" i="77"/>
  <c r="R64" i="77"/>
  <c r="Q64" i="77"/>
  <c r="P64" i="77"/>
  <c r="O64" i="77"/>
  <c r="N64" i="77"/>
  <c r="M64" i="77"/>
  <c r="L64" i="77"/>
  <c r="K64" i="77"/>
  <c r="J64" i="77"/>
  <c r="I64" i="77"/>
  <c r="H64" i="77"/>
  <c r="G64" i="77"/>
  <c r="F64" i="77"/>
  <c r="E64" i="77"/>
  <c r="D64" i="77"/>
  <c r="C64" i="77"/>
  <c r="BJ63" i="77"/>
  <c r="BI63" i="77"/>
  <c r="BH63" i="77"/>
  <c r="BG63" i="77"/>
  <c r="BF63" i="77"/>
  <c r="BE63" i="77"/>
  <c r="BD63" i="77"/>
  <c r="BC63" i="77"/>
  <c r="BB63" i="77"/>
  <c r="BA63" i="77"/>
  <c r="AZ63" i="77"/>
  <c r="AY63" i="77"/>
  <c r="AX63" i="77"/>
  <c r="AW63" i="77"/>
  <c r="AV63" i="77"/>
  <c r="AU63" i="77"/>
  <c r="AT63" i="77"/>
  <c r="AS63" i="77"/>
  <c r="AR63" i="77"/>
  <c r="AQ63" i="77"/>
  <c r="AP63" i="77"/>
  <c r="AO63" i="77"/>
  <c r="AN63" i="77"/>
  <c r="AM63" i="77"/>
  <c r="AL63" i="77"/>
  <c r="AK63" i="77"/>
  <c r="AJ63" i="77"/>
  <c r="AI63" i="77"/>
  <c r="AH63" i="77"/>
  <c r="AG63" i="77"/>
  <c r="AF63" i="77"/>
  <c r="AE63" i="77"/>
  <c r="AD63" i="77"/>
  <c r="AC63" i="77"/>
  <c r="AB63" i="77"/>
  <c r="AA63" i="77"/>
  <c r="Z63" i="77"/>
  <c r="Y63" i="77"/>
  <c r="X63" i="77"/>
  <c r="W63" i="77"/>
  <c r="V63" i="77"/>
  <c r="U63" i="77"/>
  <c r="T63" i="77"/>
  <c r="S63" i="77"/>
  <c r="R63" i="77"/>
  <c r="Q63" i="77"/>
  <c r="P63" i="77"/>
  <c r="O63" i="77"/>
  <c r="N63" i="77"/>
  <c r="M63" i="77"/>
  <c r="L63" i="77"/>
  <c r="K63" i="77"/>
  <c r="J63" i="77"/>
  <c r="I63" i="77"/>
  <c r="H63" i="77"/>
  <c r="G63" i="77"/>
  <c r="F63" i="77"/>
  <c r="E63" i="77"/>
  <c r="D63" i="77"/>
  <c r="BJ62" i="77"/>
  <c r="BI62" i="77"/>
  <c r="BH62" i="77"/>
  <c r="BG62" i="77"/>
  <c r="BF62" i="77"/>
  <c r="BE62" i="77"/>
  <c r="BD62" i="77"/>
  <c r="BC62" i="77"/>
  <c r="BB62" i="77"/>
  <c r="BA62" i="77"/>
  <c r="AZ62" i="77"/>
  <c r="AY62" i="77"/>
  <c r="AX62" i="77"/>
  <c r="AW62" i="77"/>
  <c r="AV62" i="77"/>
  <c r="AU62" i="77"/>
  <c r="AT62" i="77"/>
  <c r="AS62" i="77"/>
  <c r="AR62" i="77"/>
  <c r="AQ62" i="77"/>
  <c r="AP62" i="77"/>
  <c r="AO62" i="77"/>
  <c r="AN62" i="77"/>
  <c r="AM62" i="77"/>
  <c r="AL62" i="77"/>
  <c r="AK62" i="77"/>
  <c r="AJ62" i="77"/>
  <c r="AI62" i="77"/>
  <c r="AH62" i="77"/>
  <c r="AG62" i="77"/>
  <c r="AF62" i="77"/>
  <c r="AE62" i="77"/>
  <c r="AD62" i="77"/>
  <c r="AC62" i="77"/>
  <c r="AB62" i="77"/>
  <c r="AA62" i="77"/>
  <c r="Z62" i="77"/>
  <c r="Y62" i="77"/>
  <c r="X62" i="77"/>
  <c r="W62" i="77"/>
  <c r="V62" i="77"/>
  <c r="U62" i="77"/>
  <c r="T62" i="77"/>
  <c r="S62" i="77"/>
  <c r="R62" i="77"/>
  <c r="Q62" i="77"/>
  <c r="P62" i="77"/>
  <c r="O62" i="77"/>
  <c r="N62" i="77"/>
  <c r="M62" i="77"/>
  <c r="L62" i="77"/>
  <c r="K62" i="77"/>
  <c r="J62" i="77"/>
  <c r="I62" i="77"/>
  <c r="H62" i="77"/>
  <c r="G62" i="77"/>
  <c r="F62" i="77"/>
  <c r="E62" i="77"/>
  <c r="D62" i="77"/>
  <c r="BJ61" i="77"/>
  <c r="BI61" i="77"/>
  <c r="BH61" i="77"/>
  <c r="BG61" i="77"/>
  <c r="BF61" i="77"/>
  <c r="BE61" i="77"/>
  <c r="BD61" i="77"/>
  <c r="BC61" i="77"/>
  <c r="BB61" i="77"/>
  <c r="BA61" i="77"/>
  <c r="AZ61" i="77"/>
  <c r="AY61" i="77"/>
  <c r="AX61" i="77"/>
  <c r="AW61" i="77"/>
  <c r="AV61" i="77"/>
  <c r="AU61" i="77"/>
  <c r="AT61" i="77"/>
  <c r="AS61" i="77"/>
  <c r="AR61" i="77"/>
  <c r="AQ61" i="77"/>
  <c r="AP61" i="77"/>
  <c r="AO61" i="77"/>
  <c r="AN61" i="77"/>
  <c r="AM61" i="77"/>
  <c r="AL61" i="77"/>
  <c r="AK61" i="77"/>
  <c r="AJ61" i="77"/>
  <c r="AI61" i="77"/>
  <c r="AH61" i="77"/>
  <c r="AG61" i="77"/>
  <c r="AF61" i="77"/>
  <c r="AE61" i="77"/>
  <c r="AD61" i="77"/>
  <c r="AC61" i="77"/>
  <c r="AB61" i="77"/>
  <c r="AA61" i="77"/>
  <c r="Z61" i="77"/>
  <c r="Y61" i="77"/>
  <c r="X61" i="77"/>
  <c r="W61" i="77"/>
  <c r="V61" i="77"/>
  <c r="U61" i="77"/>
  <c r="T61" i="77"/>
  <c r="S61" i="77"/>
  <c r="R61" i="77"/>
  <c r="Q61" i="77"/>
  <c r="P61" i="77"/>
  <c r="O61" i="77"/>
  <c r="N61" i="77"/>
  <c r="M61" i="77"/>
  <c r="L61" i="77"/>
  <c r="K61" i="77"/>
  <c r="J61" i="77"/>
  <c r="I61" i="77"/>
  <c r="H61" i="77"/>
  <c r="G61" i="77"/>
  <c r="F61" i="77"/>
  <c r="E61" i="77"/>
  <c r="D61" i="77"/>
  <c r="BJ60" i="77"/>
  <c r="BI60" i="77"/>
  <c r="BH60" i="77"/>
  <c r="BG60" i="77"/>
  <c r="BF60" i="77"/>
  <c r="BE60" i="77"/>
  <c r="BD60" i="77"/>
  <c r="BC60" i="77"/>
  <c r="BB60" i="77"/>
  <c r="BA60" i="77"/>
  <c r="AZ60" i="77"/>
  <c r="AY60" i="77"/>
  <c r="AX60" i="77"/>
  <c r="AW60" i="77"/>
  <c r="AV60" i="77"/>
  <c r="AU60" i="77"/>
  <c r="AT60" i="77"/>
  <c r="AS60" i="77"/>
  <c r="AR60" i="77"/>
  <c r="AQ60" i="77"/>
  <c r="AP60" i="77"/>
  <c r="AO60" i="77"/>
  <c r="AN60" i="77"/>
  <c r="AM60" i="77"/>
  <c r="AL60" i="77"/>
  <c r="AK60" i="77"/>
  <c r="AJ60" i="77"/>
  <c r="AI60" i="77"/>
  <c r="AH60" i="77"/>
  <c r="AG60" i="77"/>
  <c r="AF60" i="77"/>
  <c r="AE60" i="77"/>
  <c r="AD60" i="77"/>
  <c r="AC60" i="77"/>
  <c r="AB60" i="77"/>
  <c r="AA60" i="77"/>
  <c r="Z60" i="77"/>
  <c r="Y60" i="77"/>
  <c r="X60" i="77"/>
  <c r="W60" i="77"/>
  <c r="V60" i="77"/>
  <c r="U60" i="77"/>
  <c r="T60" i="77"/>
  <c r="S60" i="77"/>
  <c r="R60" i="77"/>
  <c r="Q60" i="77"/>
  <c r="P60" i="77"/>
  <c r="O60" i="77"/>
  <c r="N60" i="77"/>
  <c r="M60" i="77"/>
  <c r="L60" i="77"/>
  <c r="K60" i="77"/>
  <c r="J60" i="77"/>
  <c r="I60" i="77"/>
  <c r="H60" i="77"/>
  <c r="G60" i="77"/>
  <c r="F60" i="77"/>
  <c r="E60" i="77"/>
  <c r="D60" i="77"/>
  <c r="BJ59" i="77"/>
  <c r="BI59" i="77"/>
  <c r="BH59" i="77"/>
  <c r="BG59" i="77"/>
  <c r="BF59" i="77"/>
  <c r="BE59" i="77"/>
  <c r="BD59" i="77"/>
  <c r="BC59" i="77"/>
  <c r="BB59" i="77"/>
  <c r="BA59" i="77"/>
  <c r="AZ59" i="77"/>
  <c r="AY59" i="77"/>
  <c r="AX59" i="77"/>
  <c r="AW59" i="77"/>
  <c r="AV59" i="77"/>
  <c r="AU59" i="77"/>
  <c r="AT59" i="77"/>
  <c r="AS59" i="77"/>
  <c r="AR59" i="77"/>
  <c r="AQ59" i="77"/>
  <c r="AP59" i="77"/>
  <c r="AO59" i="77"/>
  <c r="AN59" i="77"/>
  <c r="AM59" i="77"/>
  <c r="AL59" i="77"/>
  <c r="AK59" i="77"/>
  <c r="AJ59" i="77"/>
  <c r="AI59" i="77"/>
  <c r="AH59" i="77"/>
  <c r="AG59" i="77"/>
  <c r="AF59" i="77"/>
  <c r="AE59" i="77"/>
  <c r="AD59" i="77"/>
  <c r="AC59" i="77"/>
  <c r="AB59" i="77"/>
  <c r="AA59" i="77"/>
  <c r="Z59" i="77"/>
  <c r="Y59" i="77"/>
  <c r="X59" i="77"/>
  <c r="W59" i="77"/>
  <c r="V59" i="77"/>
  <c r="U59" i="77"/>
  <c r="T59" i="77"/>
  <c r="S59" i="77"/>
  <c r="R59" i="77"/>
  <c r="Q59" i="77"/>
  <c r="P59" i="77"/>
  <c r="O59" i="77"/>
  <c r="N59" i="77"/>
  <c r="M59" i="77"/>
  <c r="L59" i="77"/>
  <c r="K59" i="77"/>
  <c r="J59" i="77"/>
  <c r="I59" i="77"/>
  <c r="H59" i="77"/>
  <c r="G59" i="77"/>
  <c r="F59" i="77"/>
  <c r="E59" i="77"/>
  <c r="D59" i="77"/>
  <c r="C59" i="77"/>
  <c r="BJ58" i="77"/>
  <c r="BI58" i="77"/>
  <c r="BH58" i="77"/>
  <c r="BG58" i="77"/>
  <c r="BF58" i="77"/>
  <c r="BE58" i="77"/>
  <c r="BD58" i="77"/>
  <c r="BC58" i="77"/>
  <c r="BB58" i="77"/>
  <c r="BA58" i="77"/>
  <c r="AZ58" i="77"/>
  <c r="AY58" i="77"/>
  <c r="AX58" i="77"/>
  <c r="AW58" i="77"/>
  <c r="AV58" i="77"/>
  <c r="AU58" i="77"/>
  <c r="AT58" i="77"/>
  <c r="AS58" i="77"/>
  <c r="AR58" i="77"/>
  <c r="AQ58" i="77"/>
  <c r="AP58" i="77"/>
  <c r="AO58" i="77"/>
  <c r="AN58" i="77"/>
  <c r="AM58" i="77"/>
  <c r="AL58" i="77"/>
  <c r="AK58" i="77"/>
  <c r="AJ58" i="77"/>
  <c r="AI58" i="77"/>
  <c r="AH58" i="77"/>
  <c r="AG58" i="77"/>
  <c r="AF58" i="77"/>
  <c r="AE58" i="77"/>
  <c r="AD58" i="77"/>
  <c r="AC58" i="77"/>
  <c r="AB58" i="77"/>
  <c r="AA58" i="77"/>
  <c r="Z58" i="77"/>
  <c r="Y58" i="77"/>
  <c r="X58" i="77"/>
  <c r="W58" i="77"/>
  <c r="V58" i="77"/>
  <c r="U58" i="77"/>
  <c r="T58" i="77"/>
  <c r="S58" i="77"/>
  <c r="R58" i="77"/>
  <c r="Q58" i="77"/>
  <c r="P58" i="77"/>
  <c r="O58" i="77"/>
  <c r="N58" i="77"/>
  <c r="M58" i="77"/>
  <c r="L58" i="77"/>
  <c r="K58" i="77"/>
  <c r="J58" i="77"/>
  <c r="I58" i="77"/>
  <c r="H58" i="77"/>
  <c r="G58" i="77"/>
  <c r="F58" i="77"/>
  <c r="E58" i="77"/>
  <c r="D58" i="77"/>
  <c r="C58" i="77"/>
  <c r="BJ57" i="77"/>
  <c r="BI57" i="77"/>
  <c r="BH57" i="77"/>
  <c r="BG57" i="77"/>
  <c r="BF57" i="77"/>
  <c r="BE57" i="77"/>
  <c r="BD57" i="77"/>
  <c r="BC57" i="77"/>
  <c r="BB57" i="77"/>
  <c r="BA57" i="77"/>
  <c r="AZ57" i="77"/>
  <c r="AY57" i="77"/>
  <c r="AX57" i="77"/>
  <c r="AW57" i="77"/>
  <c r="AV57" i="77"/>
  <c r="AU57" i="77"/>
  <c r="AT57" i="77"/>
  <c r="AS57" i="77"/>
  <c r="AR57" i="77"/>
  <c r="AQ57" i="77"/>
  <c r="AP57" i="77"/>
  <c r="AO57" i="77"/>
  <c r="AN57" i="77"/>
  <c r="AM57" i="77"/>
  <c r="AL57" i="77"/>
  <c r="AK57" i="77"/>
  <c r="AJ57" i="77"/>
  <c r="AI57" i="77"/>
  <c r="AH57" i="77"/>
  <c r="AG57" i="77"/>
  <c r="AF57" i="77"/>
  <c r="AE57" i="77"/>
  <c r="AD57" i="77"/>
  <c r="AC57" i="77"/>
  <c r="AB57" i="77"/>
  <c r="AA57" i="77"/>
  <c r="Z57" i="77"/>
  <c r="Y57" i="77"/>
  <c r="X57" i="77"/>
  <c r="W57" i="77"/>
  <c r="V57" i="77"/>
  <c r="U57" i="77"/>
  <c r="T57" i="77"/>
  <c r="S57" i="77"/>
  <c r="R57" i="77"/>
  <c r="Q57" i="77"/>
  <c r="P57" i="77"/>
  <c r="O57" i="77"/>
  <c r="N57" i="77"/>
  <c r="M57" i="77"/>
  <c r="L57" i="77"/>
  <c r="K57" i="77"/>
  <c r="J57" i="77"/>
  <c r="I57" i="77"/>
  <c r="H57" i="77"/>
  <c r="G57" i="77"/>
  <c r="F57" i="77"/>
  <c r="E57" i="77"/>
  <c r="D57" i="77"/>
  <c r="BJ56" i="77"/>
  <c r="BI56" i="77"/>
  <c r="BH56" i="77"/>
  <c r="BG56" i="77"/>
  <c r="BF56" i="77"/>
  <c r="BE56" i="77"/>
  <c r="BD56" i="77"/>
  <c r="BC56" i="77"/>
  <c r="BB56" i="77"/>
  <c r="BA56" i="77"/>
  <c r="AZ56" i="77"/>
  <c r="AY56" i="77"/>
  <c r="AX56" i="77"/>
  <c r="AW56" i="77"/>
  <c r="AV56" i="77"/>
  <c r="AU56" i="77"/>
  <c r="AT56" i="77"/>
  <c r="AS56" i="77"/>
  <c r="AR56" i="77"/>
  <c r="AQ56" i="77"/>
  <c r="AP56" i="77"/>
  <c r="AO56" i="77"/>
  <c r="AN56" i="77"/>
  <c r="AM56" i="77"/>
  <c r="AL56" i="77"/>
  <c r="AK56" i="77"/>
  <c r="AJ56" i="77"/>
  <c r="AI56" i="77"/>
  <c r="AH56" i="77"/>
  <c r="AG56" i="77"/>
  <c r="AF56" i="77"/>
  <c r="AE56" i="77"/>
  <c r="AD56" i="77"/>
  <c r="AC56" i="77"/>
  <c r="AB56" i="77"/>
  <c r="AA56" i="77"/>
  <c r="Z56" i="77"/>
  <c r="Y56" i="77"/>
  <c r="X56" i="77"/>
  <c r="W56" i="77"/>
  <c r="V56" i="77"/>
  <c r="U56" i="77"/>
  <c r="T56" i="77"/>
  <c r="S56" i="77"/>
  <c r="R56" i="77"/>
  <c r="Q56" i="77"/>
  <c r="P56" i="77"/>
  <c r="O56" i="77"/>
  <c r="N56" i="77"/>
  <c r="M56" i="77"/>
  <c r="L56" i="77"/>
  <c r="K56" i="77"/>
  <c r="J56" i="77"/>
  <c r="I56" i="77"/>
  <c r="H56" i="77"/>
  <c r="G56" i="77"/>
  <c r="F56" i="77"/>
  <c r="E56" i="77"/>
  <c r="D56" i="77"/>
  <c r="C56" i="77"/>
  <c r="BJ55" i="77"/>
  <c r="BI55" i="77"/>
  <c r="BH55" i="77"/>
  <c r="BG55" i="77"/>
  <c r="BF55" i="77"/>
  <c r="BE55" i="77"/>
  <c r="BD55" i="77"/>
  <c r="BC55" i="77"/>
  <c r="BB55" i="77"/>
  <c r="BA55" i="77"/>
  <c r="AZ55" i="77"/>
  <c r="AY55" i="77"/>
  <c r="AX55" i="77"/>
  <c r="AW55" i="77"/>
  <c r="AV55" i="77"/>
  <c r="AU55" i="77"/>
  <c r="AT55" i="77"/>
  <c r="AS55" i="77"/>
  <c r="AR55" i="77"/>
  <c r="AQ55" i="77"/>
  <c r="AP55" i="77"/>
  <c r="AO55" i="77"/>
  <c r="AN55" i="77"/>
  <c r="AM55" i="77"/>
  <c r="AL55" i="77"/>
  <c r="AK55" i="77"/>
  <c r="AJ55" i="77"/>
  <c r="AI55" i="77"/>
  <c r="AH55" i="77"/>
  <c r="AG55" i="77"/>
  <c r="AF55" i="77"/>
  <c r="AE55" i="77"/>
  <c r="AD55" i="77"/>
  <c r="AC55" i="77"/>
  <c r="AB55" i="77"/>
  <c r="AA55" i="77"/>
  <c r="Z55" i="77"/>
  <c r="Y55" i="77"/>
  <c r="X55" i="77"/>
  <c r="W55" i="77"/>
  <c r="V55" i="77"/>
  <c r="U55" i="77"/>
  <c r="T55" i="77"/>
  <c r="S55" i="77"/>
  <c r="R55" i="77"/>
  <c r="Q55" i="77"/>
  <c r="P55" i="77"/>
  <c r="O55" i="77"/>
  <c r="N55" i="77"/>
  <c r="M55" i="77"/>
  <c r="L55" i="77"/>
  <c r="K55" i="77"/>
  <c r="J55" i="77"/>
  <c r="I55" i="77"/>
  <c r="H55" i="77"/>
  <c r="G55" i="77"/>
  <c r="F55" i="77"/>
  <c r="E55" i="77"/>
  <c r="D55" i="77"/>
  <c r="C55" i="77"/>
  <c r="C54" i="77"/>
  <c r="BJ52" i="77"/>
  <c r="BI52" i="77"/>
  <c r="BH52" i="77"/>
  <c r="BG52" i="77"/>
  <c r="BF52" i="77"/>
  <c r="BE52" i="77"/>
  <c r="BD52" i="77"/>
  <c r="BC52" i="77"/>
  <c r="BB52" i="77"/>
  <c r="BA52" i="77"/>
  <c r="AZ52" i="77"/>
  <c r="AY52" i="77"/>
  <c r="AX52" i="77"/>
  <c r="AW52" i="77"/>
  <c r="AV52" i="77"/>
  <c r="AU52" i="77"/>
  <c r="AT52" i="77"/>
  <c r="AS52" i="77"/>
  <c r="AR52" i="77"/>
  <c r="AQ52" i="77"/>
  <c r="AP52" i="77"/>
  <c r="AO52" i="77"/>
  <c r="AN52" i="77"/>
  <c r="AM52" i="77"/>
  <c r="AL52" i="77"/>
  <c r="AK52" i="77"/>
  <c r="AJ52" i="77"/>
  <c r="AI52" i="77"/>
  <c r="AH52" i="77"/>
  <c r="AG52" i="77"/>
  <c r="AF52" i="77"/>
  <c r="AE52" i="77"/>
  <c r="AD52" i="77"/>
  <c r="AC52" i="77"/>
  <c r="AB52" i="77"/>
  <c r="AA52" i="77"/>
  <c r="Z52" i="77"/>
  <c r="Y52" i="77"/>
  <c r="X52" i="77"/>
  <c r="W52" i="77"/>
  <c r="V52" i="77"/>
  <c r="U52" i="77"/>
  <c r="T52" i="77"/>
  <c r="S52" i="77"/>
  <c r="R52" i="77"/>
  <c r="Q52" i="77"/>
  <c r="P52" i="77"/>
  <c r="O52" i="77"/>
  <c r="N52" i="77"/>
  <c r="M52" i="77"/>
  <c r="L52" i="77"/>
  <c r="K52" i="77"/>
  <c r="J52" i="77"/>
  <c r="I52" i="77"/>
  <c r="H52" i="77"/>
  <c r="G52" i="77"/>
  <c r="F52" i="77"/>
  <c r="E52" i="77"/>
  <c r="D52" i="77"/>
  <c r="C52" i="77"/>
  <c r="BJ51" i="77"/>
  <c r="BI51" i="77"/>
  <c r="BH51" i="77"/>
  <c r="BG51" i="77"/>
  <c r="BF51" i="77"/>
  <c r="BE51" i="77"/>
  <c r="BD51" i="77"/>
  <c r="BC51" i="77"/>
  <c r="BB51" i="77"/>
  <c r="BA51" i="77"/>
  <c r="AZ51" i="77"/>
  <c r="AY51" i="77"/>
  <c r="AX51" i="77"/>
  <c r="AW51" i="77"/>
  <c r="AV51" i="77"/>
  <c r="AU51" i="77"/>
  <c r="AT51" i="77"/>
  <c r="AS51" i="77"/>
  <c r="AR51" i="77"/>
  <c r="AQ51" i="77"/>
  <c r="AP51" i="77"/>
  <c r="AO51" i="77"/>
  <c r="AN51" i="77"/>
  <c r="AM51" i="77"/>
  <c r="AL51" i="77"/>
  <c r="AK51" i="77"/>
  <c r="AJ51" i="77"/>
  <c r="AI51" i="77"/>
  <c r="AH51" i="77"/>
  <c r="AG51" i="77"/>
  <c r="AF51" i="77"/>
  <c r="AE51" i="77"/>
  <c r="AD51" i="77"/>
  <c r="AC51" i="77"/>
  <c r="AB51" i="77"/>
  <c r="AA51" i="77"/>
  <c r="Z51" i="77"/>
  <c r="Y51" i="77"/>
  <c r="X51" i="77"/>
  <c r="W51" i="77"/>
  <c r="V51" i="77"/>
  <c r="U51" i="77"/>
  <c r="T51" i="77"/>
  <c r="S51" i="77"/>
  <c r="R51" i="77"/>
  <c r="Q51" i="77"/>
  <c r="P51" i="77"/>
  <c r="O51" i="77"/>
  <c r="N51" i="77"/>
  <c r="M51" i="77"/>
  <c r="L51" i="77"/>
  <c r="K51" i="77"/>
  <c r="J51" i="77"/>
  <c r="I51" i="77"/>
  <c r="H51" i="77"/>
  <c r="G51" i="77"/>
  <c r="F51" i="77"/>
  <c r="D51" i="77"/>
  <c r="C51" i="77"/>
  <c r="BJ50" i="77"/>
  <c r="BI50" i="77"/>
  <c r="BH50" i="77"/>
  <c r="BG50" i="77"/>
  <c r="BF50" i="77"/>
  <c r="BE50" i="77"/>
  <c r="BD50" i="77"/>
  <c r="BC50" i="77"/>
  <c r="BB50" i="77"/>
  <c r="BA50" i="77"/>
  <c r="AZ50" i="77"/>
  <c r="AY50" i="77"/>
  <c r="AX50" i="77"/>
  <c r="AW50" i="77"/>
  <c r="AV50" i="77"/>
  <c r="AU50" i="77"/>
  <c r="AT50" i="77"/>
  <c r="AS50" i="77"/>
  <c r="AR50" i="77"/>
  <c r="AQ50" i="77"/>
  <c r="AP50" i="77"/>
  <c r="AO50" i="77"/>
  <c r="AN50" i="77"/>
  <c r="AM50" i="77"/>
  <c r="AL50" i="77"/>
  <c r="AK50" i="77"/>
  <c r="AJ50" i="77"/>
  <c r="AI50" i="77"/>
  <c r="AH50" i="77"/>
  <c r="AG50" i="77"/>
  <c r="AF50" i="77"/>
  <c r="AE50" i="77"/>
  <c r="AD50" i="77"/>
  <c r="AC50" i="77"/>
  <c r="AB50" i="77"/>
  <c r="AA50" i="77"/>
  <c r="Z50" i="77"/>
  <c r="Y50" i="77"/>
  <c r="X50" i="77"/>
  <c r="W50" i="77"/>
  <c r="V50" i="77"/>
  <c r="U50" i="77"/>
  <c r="T50" i="77"/>
  <c r="S50" i="77"/>
  <c r="R50" i="77"/>
  <c r="Q50" i="77"/>
  <c r="P50" i="77"/>
  <c r="O50" i="77"/>
  <c r="N50" i="77"/>
  <c r="M50" i="77"/>
  <c r="L50" i="77"/>
  <c r="K50" i="77"/>
  <c r="J50" i="77"/>
  <c r="I50" i="77"/>
  <c r="H50" i="77"/>
  <c r="G50" i="77"/>
  <c r="F50" i="77"/>
  <c r="E50" i="77"/>
  <c r="D50" i="77"/>
  <c r="BJ49" i="77"/>
  <c r="BI49" i="77"/>
  <c r="BH49" i="77"/>
  <c r="BG49" i="77"/>
  <c r="BF49" i="77"/>
  <c r="BE49" i="77"/>
  <c r="BD49" i="77"/>
  <c r="BC49" i="77"/>
  <c r="BB49" i="77"/>
  <c r="BA49" i="77"/>
  <c r="AZ49" i="77"/>
  <c r="AY49" i="77"/>
  <c r="AX49" i="77"/>
  <c r="AW49" i="77"/>
  <c r="AV49" i="77"/>
  <c r="AU49" i="77"/>
  <c r="AT49" i="77"/>
  <c r="AS49" i="77"/>
  <c r="AR49" i="77"/>
  <c r="AQ49" i="77"/>
  <c r="AP49" i="77"/>
  <c r="AO49" i="77"/>
  <c r="AN49" i="77"/>
  <c r="AM49" i="77"/>
  <c r="AL49" i="77"/>
  <c r="AK49" i="77"/>
  <c r="AJ49" i="77"/>
  <c r="AI49" i="77"/>
  <c r="AH49" i="77"/>
  <c r="AG49" i="77"/>
  <c r="AF49" i="77"/>
  <c r="AE49" i="77"/>
  <c r="AD49" i="77"/>
  <c r="AC49" i="77"/>
  <c r="AB49" i="77"/>
  <c r="AA49" i="77"/>
  <c r="Z49" i="77"/>
  <c r="Y49" i="77"/>
  <c r="X49" i="77"/>
  <c r="W49" i="77"/>
  <c r="V49" i="77"/>
  <c r="U49" i="77"/>
  <c r="T49" i="77"/>
  <c r="S49" i="77"/>
  <c r="R49" i="77"/>
  <c r="Q49" i="77"/>
  <c r="P49" i="77"/>
  <c r="O49" i="77"/>
  <c r="N49" i="77"/>
  <c r="M49" i="77"/>
  <c r="L49" i="77"/>
  <c r="K49" i="77"/>
  <c r="J49" i="77"/>
  <c r="I49" i="77"/>
  <c r="H49" i="77"/>
  <c r="G49" i="77"/>
  <c r="F49" i="77"/>
  <c r="E49" i="77"/>
  <c r="D49" i="77"/>
  <c r="BJ48" i="77"/>
  <c r="BI48" i="77"/>
  <c r="BH48" i="77"/>
  <c r="BG48" i="77"/>
  <c r="BF48" i="77"/>
  <c r="BE48" i="77"/>
  <c r="BD48" i="77"/>
  <c r="BC48" i="77"/>
  <c r="BB48" i="77"/>
  <c r="BA48" i="77"/>
  <c r="AZ48" i="77"/>
  <c r="AY48" i="77"/>
  <c r="AX48" i="77"/>
  <c r="AW48" i="77"/>
  <c r="AV48" i="77"/>
  <c r="AU48" i="77"/>
  <c r="AT48" i="77"/>
  <c r="AS48" i="77"/>
  <c r="AR48" i="77"/>
  <c r="AQ48" i="77"/>
  <c r="AP48" i="77"/>
  <c r="AO48" i="77"/>
  <c r="AN48" i="77"/>
  <c r="AM48" i="77"/>
  <c r="AL48" i="77"/>
  <c r="AK48" i="77"/>
  <c r="AJ48" i="77"/>
  <c r="AI48" i="77"/>
  <c r="AH48" i="77"/>
  <c r="AG48" i="77"/>
  <c r="AF48" i="77"/>
  <c r="AE48" i="77"/>
  <c r="AD48" i="77"/>
  <c r="AC48" i="77"/>
  <c r="AB48" i="77"/>
  <c r="AA48" i="77"/>
  <c r="Z48" i="77"/>
  <c r="Y48" i="77"/>
  <c r="X48" i="77"/>
  <c r="W48" i="77"/>
  <c r="V48" i="77"/>
  <c r="U48" i="77"/>
  <c r="T48" i="77"/>
  <c r="S48" i="77"/>
  <c r="R48" i="77"/>
  <c r="Q48" i="77"/>
  <c r="P48" i="77"/>
  <c r="O48" i="77"/>
  <c r="N48" i="77"/>
  <c r="M48" i="77"/>
  <c r="L48" i="77"/>
  <c r="K48" i="77"/>
  <c r="J48" i="77"/>
  <c r="I48" i="77"/>
  <c r="H48" i="77"/>
  <c r="G48" i="77"/>
  <c r="F48" i="77"/>
  <c r="D48" i="77"/>
  <c r="C48" i="77"/>
  <c r="C47" i="77"/>
  <c r="BJ46" i="77"/>
  <c r="BI46" i="77"/>
  <c r="BH46" i="77"/>
  <c r="BG46" i="77"/>
  <c r="BF46" i="77"/>
  <c r="BE46" i="77"/>
  <c r="BD46" i="77"/>
  <c r="BC46" i="77"/>
  <c r="BB46" i="77"/>
  <c r="BA46" i="77"/>
  <c r="AZ46" i="77"/>
  <c r="AY46" i="77"/>
  <c r="AX46" i="77"/>
  <c r="AW46" i="77"/>
  <c r="AV46" i="77"/>
  <c r="AU46" i="77"/>
  <c r="AT46" i="77"/>
  <c r="AS46" i="77"/>
  <c r="AR46" i="77"/>
  <c r="AQ46" i="77"/>
  <c r="AP46" i="77"/>
  <c r="AO46" i="77"/>
  <c r="AN46" i="77"/>
  <c r="AM46" i="77"/>
  <c r="AL46" i="77"/>
  <c r="AK46" i="77"/>
  <c r="AJ46" i="77"/>
  <c r="AI46" i="77"/>
  <c r="AH46" i="77"/>
  <c r="AG46" i="77"/>
  <c r="AF46" i="77"/>
  <c r="AE46" i="77"/>
  <c r="AD46" i="77"/>
  <c r="AC46" i="77"/>
  <c r="AB46" i="77"/>
  <c r="AA46" i="77"/>
  <c r="Z46" i="77"/>
  <c r="Y46" i="77"/>
  <c r="X46" i="77"/>
  <c r="W46" i="77"/>
  <c r="V46" i="77"/>
  <c r="U46" i="77"/>
  <c r="T46" i="77"/>
  <c r="S46" i="77"/>
  <c r="R46" i="77"/>
  <c r="Q46" i="77"/>
  <c r="P46" i="77"/>
  <c r="O46" i="77"/>
  <c r="N46" i="77"/>
  <c r="M46" i="77"/>
  <c r="L46" i="77"/>
  <c r="K46" i="77"/>
  <c r="J46" i="77"/>
  <c r="I46" i="77"/>
  <c r="H46" i="77"/>
  <c r="G46" i="77"/>
  <c r="F46" i="77"/>
  <c r="E46" i="77"/>
  <c r="D46" i="77"/>
  <c r="C46" i="77"/>
  <c r="BJ45" i="77"/>
  <c r="BI45" i="77"/>
  <c r="BH45" i="77"/>
  <c r="BG45" i="77"/>
  <c r="BF45" i="77"/>
  <c r="BE45" i="77"/>
  <c r="BD45" i="77"/>
  <c r="BC45" i="77"/>
  <c r="BB45" i="77"/>
  <c r="BA45" i="77"/>
  <c r="AZ45" i="77"/>
  <c r="AY45" i="77"/>
  <c r="AX45" i="77"/>
  <c r="AW45" i="77"/>
  <c r="AV45" i="77"/>
  <c r="AU45" i="77"/>
  <c r="AT45" i="77"/>
  <c r="AS45" i="77"/>
  <c r="AR45" i="77"/>
  <c r="AQ45" i="77"/>
  <c r="AP45" i="77"/>
  <c r="AO45" i="77"/>
  <c r="AN45" i="77"/>
  <c r="AM45" i="77"/>
  <c r="AL45" i="77"/>
  <c r="AK45" i="77"/>
  <c r="AJ45" i="77"/>
  <c r="AI45" i="77"/>
  <c r="AH45" i="77"/>
  <c r="AG45" i="77"/>
  <c r="AF45" i="77"/>
  <c r="AE45" i="77"/>
  <c r="AD45" i="77"/>
  <c r="AC45" i="77"/>
  <c r="AB45" i="77"/>
  <c r="AA45" i="77"/>
  <c r="Z45" i="77"/>
  <c r="Y45" i="77"/>
  <c r="X45" i="77"/>
  <c r="W45" i="77"/>
  <c r="V45" i="77"/>
  <c r="U45" i="77"/>
  <c r="T45" i="77"/>
  <c r="S45" i="77"/>
  <c r="R45" i="77"/>
  <c r="Q45" i="77"/>
  <c r="P45" i="77"/>
  <c r="O45" i="77"/>
  <c r="N45" i="77"/>
  <c r="M45" i="77"/>
  <c r="L45" i="77"/>
  <c r="K45" i="77"/>
  <c r="J45" i="77"/>
  <c r="I45" i="77"/>
  <c r="H45" i="77"/>
  <c r="G45" i="77"/>
  <c r="F45" i="77"/>
  <c r="E45" i="77"/>
  <c r="D45" i="77"/>
  <c r="BJ40" i="77"/>
  <c r="BI40" i="77"/>
  <c r="BH40" i="77"/>
  <c r="BG40" i="77"/>
  <c r="BF40" i="77"/>
  <c r="BE40" i="77"/>
  <c r="BD40" i="77"/>
  <c r="BC40" i="77"/>
  <c r="BB40" i="77"/>
  <c r="BA40" i="77"/>
  <c r="AZ40" i="77"/>
  <c r="AY40" i="77"/>
  <c r="AX40" i="77"/>
  <c r="AW40" i="77"/>
  <c r="AV40" i="77"/>
  <c r="AU40" i="77"/>
  <c r="AT40" i="77"/>
  <c r="AS40" i="77"/>
  <c r="AR40" i="77"/>
  <c r="AQ40" i="77"/>
  <c r="AP40" i="77"/>
  <c r="AO40" i="77"/>
  <c r="AN40" i="77"/>
  <c r="AM40" i="77"/>
  <c r="AL40" i="77"/>
  <c r="AK40" i="77"/>
  <c r="AJ40" i="77"/>
  <c r="AI40" i="77"/>
  <c r="AH40" i="77"/>
  <c r="AG40" i="77"/>
  <c r="AF40" i="77"/>
  <c r="AE40" i="77"/>
  <c r="AD40" i="77"/>
  <c r="AC40" i="77"/>
  <c r="AB40" i="77"/>
  <c r="AA40" i="77"/>
  <c r="Z40" i="77"/>
  <c r="Y40" i="77"/>
  <c r="X40" i="77"/>
  <c r="W40" i="77"/>
  <c r="V40" i="77"/>
  <c r="U40" i="77"/>
  <c r="T40" i="77"/>
  <c r="S40" i="77"/>
  <c r="R40" i="77"/>
  <c r="Q40" i="77"/>
  <c r="P40" i="77"/>
  <c r="O40" i="77"/>
  <c r="N40" i="77"/>
  <c r="M40" i="77"/>
  <c r="L40" i="77"/>
  <c r="K40" i="77"/>
  <c r="J40" i="77"/>
  <c r="I40" i="77"/>
  <c r="H40" i="77"/>
  <c r="G40" i="77"/>
  <c r="F40" i="77"/>
  <c r="E40" i="77"/>
  <c r="D40" i="77"/>
  <c r="C40" i="77"/>
  <c r="BJ39" i="77"/>
  <c r="BI39" i="77"/>
  <c r="BH39" i="77"/>
  <c r="BG39" i="77"/>
  <c r="BF39" i="77"/>
  <c r="BE39" i="77"/>
  <c r="BD39" i="77"/>
  <c r="BC39" i="77"/>
  <c r="BB39" i="77"/>
  <c r="BA39" i="77"/>
  <c r="AZ39" i="77"/>
  <c r="AY39" i="77"/>
  <c r="AX39" i="77"/>
  <c r="AW39" i="77"/>
  <c r="AV39" i="77"/>
  <c r="AU39" i="77"/>
  <c r="AT39" i="77"/>
  <c r="AS39" i="77"/>
  <c r="AR39" i="77"/>
  <c r="AQ39" i="77"/>
  <c r="AP39" i="77"/>
  <c r="AO39" i="77"/>
  <c r="AN39" i="77"/>
  <c r="AM39" i="77"/>
  <c r="AL39" i="77"/>
  <c r="AK39" i="77"/>
  <c r="AJ39" i="77"/>
  <c r="AI39" i="77"/>
  <c r="AH39" i="77"/>
  <c r="AG39" i="77"/>
  <c r="AF39" i="77"/>
  <c r="AE39" i="77"/>
  <c r="AD39" i="77"/>
  <c r="AC39" i="77"/>
  <c r="AB39" i="77"/>
  <c r="AA39" i="77"/>
  <c r="Z39" i="77"/>
  <c r="Y39" i="77"/>
  <c r="X39" i="77"/>
  <c r="W39" i="77"/>
  <c r="V39" i="77"/>
  <c r="U39" i="77"/>
  <c r="T39" i="77"/>
  <c r="S39" i="77"/>
  <c r="R39" i="77"/>
  <c r="Q39" i="77"/>
  <c r="P39" i="77"/>
  <c r="O39" i="77"/>
  <c r="N39" i="77"/>
  <c r="M39" i="77"/>
  <c r="L39" i="77"/>
  <c r="K39" i="77"/>
  <c r="J39" i="77"/>
  <c r="I39" i="77"/>
  <c r="H39" i="77"/>
  <c r="G39" i="77"/>
  <c r="F39" i="77"/>
  <c r="E39" i="77"/>
  <c r="D39" i="77"/>
  <c r="BJ38" i="77"/>
  <c r="BI38" i="77"/>
  <c r="BH38" i="77"/>
  <c r="BG38" i="77"/>
  <c r="BF38" i="77"/>
  <c r="BE38" i="77"/>
  <c r="BD38" i="77"/>
  <c r="BC38" i="77"/>
  <c r="BB38" i="77"/>
  <c r="BA38" i="77"/>
  <c r="AZ38" i="77"/>
  <c r="AY38" i="77"/>
  <c r="AX38" i="77"/>
  <c r="AW38" i="77"/>
  <c r="AV38" i="77"/>
  <c r="AU38" i="77"/>
  <c r="AT38" i="77"/>
  <c r="AS38" i="77"/>
  <c r="AR38" i="77"/>
  <c r="AQ38" i="77"/>
  <c r="AP38" i="77"/>
  <c r="AO38" i="77"/>
  <c r="AN38" i="77"/>
  <c r="AM38" i="77"/>
  <c r="AL38" i="77"/>
  <c r="AK38" i="77"/>
  <c r="AJ38" i="77"/>
  <c r="AI38" i="77"/>
  <c r="AH38" i="77"/>
  <c r="AG38" i="77"/>
  <c r="AF38" i="77"/>
  <c r="AE38" i="77"/>
  <c r="AD38" i="77"/>
  <c r="AC38" i="77"/>
  <c r="AB38" i="77"/>
  <c r="AA38" i="77"/>
  <c r="Z38" i="77"/>
  <c r="Y38" i="77"/>
  <c r="X38" i="77"/>
  <c r="W38" i="77"/>
  <c r="V38" i="77"/>
  <c r="U38" i="77"/>
  <c r="T38" i="77"/>
  <c r="S38" i="77"/>
  <c r="R38" i="77"/>
  <c r="Q38" i="77"/>
  <c r="P38" i="77"/>
  <c r="O38" i="77"/>
  <c r="N38" i="77"/>
  <c r="M38" i="77"/>
  <c r="L38" i="77"/>
  <c r="K38" i="77"/>
  <c r="J38" i="77"/>
  <c r="I38" i="77"/>
  <c r="H38" i="77"/>
  <c r="G38" i="77"/>
  <c r="F38" i="77"/>
  <c r="E38" i="77"/>
  <c r="D38" i="77"/>
  <c r="BJ37" i="77"/>
  <c r="BI37" i="77"/>
  <c r="BH37" i="77"/>
  <c r="BG37" i="77"/>
  <c r="BF37" i="77"/>
  <c r="BE37" i="77"/>
  <c r="BD37" i="77"/>
  <c r="BC37" i="77"/>
  <c r="BB37" i="77"/>
  <c r="BA37" i="77"/>
  <c r="AZ37" i="77"/>
  <c r="AY37" i="77"/>
  <c r="AX37" i="77"/>
  <c r="AW37" i="77"/>
  <c r="AV37" i="77"/>
  <c r="AU37" i="77"/>
  <c r="AT37" i="77"/>
  <c r="AS37" i="77"/>
  <c r="AR37" i="77"/>
  <c r="AQ37" i="77"/>
  <c r="AP37" i="77"/>
  <c r="AO37" i="77"/>
  <c r="AN37" i="77"/>
  <c r="AM37" i="77"/>
  <c r="AL37" i="77"/>
  <c r="AK37" i="77"/>
  <c r="AJ37" i="77"/>
  <c r="AI37" i="77"/>
  <c r="AH37" i="77"/>
  <c r="AG37" i="77"/>
  <c r="AF37" i="77"/>
  <c r="AE37" i="77"/>
  <c r="AD37" i="77"/>
  <c r="AC37" i="77"/>
  <c r="AB37" i="77"/>
  <c r="AA37" i="77"/>
  <c r="Z37" i="77"/>
  <c r="Y37" i="77"/>
  <c r="X37" i="77"/>
  <c r="W37" i="77"/>
  <c r="V37" i="77"/>
  <c r="U37" i="77"/>
  <c r="T37" i="77"/>
  <c r="S37" i="77"/>
  <c r="R37" i="77"/>
  <c r="Q37" i="77"/>
  <c r="P37" i="77"/>
  <c r="O37" i="77"/>
  <c r="N37" i="77"/>
  <c r="M37" i="77"/>
  <c r="L37" i="77"/>
  <c r="K37" i="77"/>
  <c r="J37" i="77"/>
  <c r="I37" i="77"/>
  <c r="H37" i="77"/>
  <c r="G37" i="77"/>
  <c r="F37" i="77"/>
  <c r="E37" i="77"/>
  <c r="D37" i="77"/>
  <c r="BJ36" i="77"/>
  <c r="BI36" i="77"/>
  <c r="BH36" i="77"/>
  <c r="BG36" i="77"/>
  <c r="BF36" i="77"/>
  <c r="BE36" i="77"/>
  <c r="BD36" i="77"/>
  <c r="BC36" i="77"/>
  <c r="BB36" i="77"/>
  <c r="BA36" i="77"/>
  <c r="AZ36" i="77"/>
  <c r="AY36" i="77"/>
  <c r="AX36" i="77"/>
  <c r="AW36" i="77"/>
  <c r="AV36" i="77"/>
  <c r="AU36" i="77"/>
  <c r="AT36" i="77"/>
  <c r="AS36" i="77"/>
  <c r="AR36" i="77"/>
  <c r="AQ36" i="77"/>
  <c r="AP36" i="77"/>
  <c r="AO36" i="77"/>
  <c r="AN36" i="77"/>
  <c r="AM36" i="77"/>
  <c r="AL36" i="77"/>
  <c r="AK36" i="77"/>
  <c r="AJ36" i="77"/>
  <c r="AI36" i="77"/>
  <c r="AH36" i="77"/>
  <c r="AG36" i="77"/>
  <c r="AF36" i="77"/>
  <c r="AE36" i="77"/>
  <c r="AD36" i="77"/>
  <c r="AC36" i="77"/>
  <c r="AB36" i="77"/>
  <c r="AA36" i="77"/>
  <c r="Z36" i="77"/>
  <c r="Y36" i="77"/>
  <c r="X36" i="77"/>
  <c r="W36" i="77"/>
  <c r="V36" i="77"/>
  <c r="U36" i="77"/>
  <c r="T36" i="77"/>
  <c r="S36" i="77"/>
  <c r="R36" i="77"/>
  <c r="Q36" i="77"/>
  <c r="P36" i="77"/>
  <c r="O36" i="77"/>
  <c r="N36" i="77"/>
  <c r="M36" i="77"/>
  <c r="L36" i="77"/>
  <c r="K36" i="77"/>
  <c r="J36" i="77"/>
  <c r="I36" i="77"/>
  <c r="H36" i="77"/>
  <c r="G36" i="77"/>
  <c r="F36" i="77"/>
  <c r="E36" i="77"/>
  <c r="D36" i="77"/>
  <c r="BJ35" i="77"/>
  <c r="BI35" i="77"/>
  <c r="BH35" i="77"/>
  <c r="BG35" i="77"/>
  <c r="BF35" i="77"/>
  <c r="BE35" i="77"/>
  <c r="BD35" i="77"/>
  <c r="BC35" i="77"/>
  <c r="BB35" i="77"/>
  <c r="BA35" i="77"/>
  <c r="AZ35" i="77"/>
  <c r="AY35" i="77"/>
  <c r="AX35" i="77"/>
  <c r="AW35" i="77"/>
  <c r="AV35" i="77"/>
  <c r="AU35" i="77"/>
  <c r="AT35" i="77"/>
  <c r="AS35" i="77"/>
  <c r="AR35" i="77"/>
  <c r="AQ35" i="77"/>
  <c r="AP35" i="77"/>
  <c r="AO35" i="77"/>
  <c r="AN35" i="77"/>
  <c r="AM35" i="77"/>
  <c r="AL35" i="77"/>
  <c r="AK35" i="77"/>
  <c r="AJ35" i="77"/>
  <c r="AI35" i="77"/>
  <c r="AH35" i="77"/>
  <c r="AG35" i="77"/>
  <c r="AF35" i="77"/>
  <c r="AE35" i="77"/>
  <c r="D35" i="77"/>
  <c r="BJ33" i="77"/>
  <c r="BI33" i="77"/>
  <c r="BH33" i="77"/>
  <c r="BG33" i="77"/>
  <c r="BF33" i="77"/>
  <c r="BE33" i="77"/>
  <c r="BD33" i="77"/>
  <c r="BC33" i="77"/>
  <c r="BB33" i="77"/>
  <c r="BA33" i="77"/>
  <c r="AZ33" i="77"/>
  <c r="AY33" i="77"/>
  <c r="AX33" i="77"/>
  <c r="AW33" i="77"/>
  <c r="AV33" i="77"/>
  <c r="AU33" i="77"/>
  <c r="AT33" i="77"/>
  <c r="AS33" i="77"/>
  <c r="AR33" i="77"/>
  <c r="AQ33" i="77"/>
  <c r="AP33" i="77"/>
  <c r="AO33" i="77"/>
  <c r="AN33" i="77"/>
  <c r="AM33" i="77"/>
  <c r="AL33" i="77"/>
  <c r="AK33" i="77"/>
  <c r="AJ33" i="77"/>
  <c r="AI33" i="77"/>
  <c r="AH33" i="77"/>
  <c r="AG33" i="77"/>
  <c r="AF33" i="77"/>
  <c r="AE33" i="77"/>
  <c r="AD33" i="77"/>
  <c r="AC33" i="77"/>
  <c r="AB33" i="77"/>
  <c r="AA33" i="77"/>
  <c r="Z33" i="77"/>
  <c r="Y33" i="77"/>
  <c r="X33" i="77"/>
  <c r="W33" i="77"/>
  <c r="V33" i="77"/>
  <c r="U33" i="77"/>
  <c r="T33" i="77"/>
  <c r="S33" i="77"/>
  <c r="R33" i="77"/>
  <c r="Q33" i="77"/>
  <c r="P33" i="77"/>
  <c r="O33" i="77"/>
  <c r="N33" i="77"/>
  <c r="M33" i="77"/>
  <c r="L33" i="77"/>
  <c r="K33" i="77"/>
  <c r="J33" i="77"/>
  <c r="I33" i="77"/>
  <c r="H33" i="77"/>
  <c r="G33" i="77"/>
  <c r="F33" i="77"/>
  <c r="E33" i="77"/>
  <c r="D33" i="77"/>
  <c r="BJ31" i="77"/>
  <c r="BI31" i="77"/>
  <c r="BH31" i="77"/>
  <c r="BG31" i="77"/>
  <c r="BF31" i="77"/>
  <c r="BE31" i="77"/>
  <c r="BD31" i="77"/>
  <c r="BC31" i="77"/>
  <c r="BB31" i="77"/>
  <c r="BA31" i="77"/>
  <c r="AZ31" i="77"/>
  <c r="AY31" i="77"/>
  <c r="AX31" i="77"/>
  <c r="AW31" i="77"/>
  <c r="AV31" i="77"/>
  <c r="AU31" i="77"/>
  <c r="AT31" i="77"/>
  <c r="AS31" i="77"/>
  <c r="AR31" i="77"/>
  <c r="AQ31" i="77"/>
  <c r="AP31" i="77"/>
  <c r="AO31" i="77"/>
  <c r="AN31" i="77"/>
  <c r="AM31" i="77"/>
  <c r="AL31" i="77"/>
  <c r="AK31" i="77"/>
  <c r="AJ31" i="77"/>
  <c r="AI31" i="77"/>
  <c r="AH31" i="77"/>
  <c r="AG31" i="77"/>
  <c r="AF31" i="77"/>
  <c r="AE31" i="77"/>
  <c r="AD31" i="77"/>
  <c r="AC31" i="77"/>
  <c r="AB31" i="77"/>
  <c r="AA31" i="77"/>
  <c r="Z31" i="77"/>
  <c r="Y31" i="77"/>
  <c r="X31" i="77"/>
  <c r="W31" i="77"/>
  <c r="V31" i="77"/>
  <c r="U31" i="77"/>
  <c r="T31" i="77"/>
  <c r="S31" i="77"/>
  <c r="R31" i="77"/>
  <c r="Q31" i="77"/>
  <c r="P31" i="77"/>
  <c r="O31" i="77"/>
  <c r="N31" i="77"/>
  <c r="M31" i="77"/>
  <c r="L31" i="77"/>
  <c r="K31" i="77"/>
  <c r="J31" i="77"/>
  <c r="I31" i="77"/>
  <c r="H31" i="77"/>
  <c r="G31" i="77"/>
  <c r="F31" i="77"/>
  <c r="E31" i="77"/>
  <c r="D31" i="77"/>
  <c r="C31" i="77"/>
  <c r="BJ30" i="77"/>
  <c r="BI30" i="77"/>
  <c r="BH30" i="77"/>
  <c r="BG30" i="77"/>
  <c r="BF30" i="77"/>
  <c r="BE30" i="77"/>
  <c r="BD30" i="77"/>
  <c r="BC30" i="77"/>
  <c r="BB30" i="77"/>
  <c r="BA30" i="77"/>
  <c r="AZ30" i="77"/>
  <c r="AY30" i="77"/>
  <c r="AX30" i="77"/>
  <c r="AW30" i="77"/>
  <c r="AV30" i="77"/>
  <c r="AU30" i="77"/>
  <c r="AT30" i="77"/>
  <c r="AS30" i="77"/>
  <c r="AR30" i="77"/>
  <c r="AQ30" i="77"/>
  <c r="AP30" i="77"/>
  <c r="AO30" i="77"/>
  <c r="AN30" i="77"/>
  <c r="AM30" i="77"/>
  <c r="AL30" i="77"/>
  <c r="AK30" i="77"/>
  <c r="AJ30" i="77"/>
  <c r="AI30" i="77"/>
  <c r="AH30" i="77"/>
  <c r="AG30" i="77"/>
  <c r="AF30" i="77"/>
  <c r="AE30" i="77"/>
  <c r="AD30" i="77"/>
  <c r="AC30" i="77"/>
  <c r="AB30" i="77"/>
  <c r="AA30" i="77"/>
  <c r="Z30" i="77"/>
  <c r="Y30" i="77"/>
  <c r="X30" i="77"/>
  <c r="W30" i="77"/>
  <c r="V30" i="77"/>
  <c r="U30" i="77"/>
  <c r="T30" i="77"/>
  <c r="S30" i="77"/>
  <c r="R30" i="77"/>
  <c r="Q30" i="77"/>
  <c r="P30" i="77"/>
  <c r="O30" i="77"/>
  <c r="N30" i="77"/>
  <c r="M30" i="77"/>
  <c r="L30" i="77"/>
  <c r="K30" i="77"/>
  <c r="J30" i="77"/>
  <c r="I30" i="77"/>
  <c r="H30" i="77"/>
  <c r="G30" i="77"/>
  <c r="F30" i="77"/>
  <c r="E30" i="77"/>
  <c r="D30" i="77"/>
  <c r="BJ29" i="77"/>
  <c r="BI29" i="77"/>
  <c r="BH29" i="77"/>
  <c r="BG29" i="77"/>
  <c r="BF29" i="77"/>
  <c r="BE29" i="77"/>
  <c r="BD29" i="77"/>
  <c r="BC29" i="77"/>
  <c r="BB29" i="77"/>
  <c r="BA29" i="77"/>
  <c r="AZ29" i="77"/>
  <c r="AY29" i="77"/>
  <c r="AX29" i="77"/>
  <c r="AW29" i="77"/>
  <c r="AV29" i="77"/>
  <c r="AU29" i="77"/>
  <c r="AT29" i="77"/>
  <c r="AS29" i="77"/>
  <c r="AR29" i="77"/>
  <c r="AQ29" i="77"/>
  <c r="AP29" i="77"/>
  <c r="AO29" i="77"/>
  <c r="AN29" i="77"/>
  <c r="AM29" i="77"/>
  <c r="AL29" i="77"/>
  <c r="AK29" i="77"/>
  <c r="AJ29" i="77"/>
  <c r="AI29" i="77"/>
  <c r="AH29" i="77"/>
  <c r="AG29" i="77"/>
  <c r="AF29" i="77"/>
  <c r="AE29" i="77"/>
  <c r="AD29" i="77"/>
  <c r="AC29" i="77"/>
  <c r="AB29" i="77"/>
  <c r="AA29" i="77"/>
  <c r="Z29" i="77"/>
  <c r="Y29" i="77"/>
  <c r="X29" i="77"/>
  <c r="W29" i="77"/>
  <c r="V29" i="77"/>
  <c r="U29" i="77"/>
  <c r="T29" i="77"/>
  <c r="S29" i="77"/>
  <c r="R29" i="77"/>
  <c r="Q29" i="77"/>
  <c r="P29" i="77"/>
  <c r="O29" i="77"/>
  <c r="N29" i="77"/>
  <c r="M29" i="77"/>
  <c r="L29" i="77"/>
  <c r="K29" i="77"/>
  <c r="J29" i="77"/>
  <c r="I29" i="77"/>
  <c r="H29" i="77"/>
  <c r="G29" i="77"/>
  <c r="F29" i="77"/>
  <c r="E29" i="77"/>
  <c r="D29" i="77"/>
  <c r="BJ28" i="77"/>
  <c r="BI28" i="77"/>
  <c r="BH28" i="77"/>
  <c r="BG28" i="77"/>
  <c r="BF28" i="77"/>
  <c r="BE28" i="77"/>
  <c r="BD28" i="77"/>
  <c r="BC28" i="77"/>
  <c r="BB28" i="77"/>
  <c r="BA28" i="77"/>
  <c r="AZ28" i="77"/>
  <c r="AY28" i="77"/>
  <c r="AX28" i="77"/>
  <c r="AW28" i="77"/>
  <c r="AV28" i="77"/>
  <c r="AU28" i="77"/>
  <c r="AT28" i="77"/>
  <c r="AS28" i="77"/>
  <c r="AR28" i="77"/>
  <c r="AQ28" i="77"/>
  <c r="AP28" i="77"/>
  <c r="AO28" i="77"/>
  <c r="AN28" i="77"/>
  <c r="AM28" i="77"/>
  <c r="AL28" i="77"/>
  <c r="AK28" i="77"/>
  <c r="AJ28" i="77"/>
  <c r="AI28" i="77"/>
  <c r="AH28" i="77"/>
  <c r="AG28" i="77"/>
  <c r="AF28" i="77"/>
  <c r="AE28" i="77"/>
  <c r="AD28" i="77"/>
  <c r="AC28" i="77"/>
  <c r="AB28" i="77"/>
  <c r="AA28" i="77"/>
  <c r="Z28" i="77"/>
  <c r="Y28" i="77"/>
  <c r="X28" i="77"/>
  <c r="W28" i="77"/>
  <c r="V28" i="77"/>
  <c r="U28" i="77"/>
  <c r="T28" i="77"/>
  <c r="S28" i="77"/>
  <c r="R28" i="77"/>
  <c r="Q28" i="77"/>
  <c r="P28" i="77"/>
  <c r="O28" i="77"/>
  <c r="N28" i="77"/>
  <c r="M28" i="77"/>
  <c r="L28" i="77"/>
  <c r="K28" i="77"/>
  <c r="J28" i="77"/>
  <c r="I28" i="77"/>
  <c r="H28" i="77"/>
  <c r="G28" i="77"/>
  <c r="F28" i="77"/>
  <c r="E28" i="77"/>
  <c r="D28" i="77"/>
  <c r="BJ27" i="77"/>
  <c r="BI27" i="77"/>
  <c r="BH27" i="77"/>
  <c r="BG27" i="77"/>
  <c r="BF27" i="77"/>
  <c r="BE27" i="77"/>
  <c r="BD27" i="77"/>
  <c r="BC27" i="77"/>
  <c r="BB27" i="77"/>
  <c r="BA27" i="77"/>
  <c r="AZ27" i="77"/>
  <c r="AY27" i="77"/>
  <c r="AX27" i="77"/>
  <c r="AW27" i="77"/>
  <c r="AV27" i="77"/>
  <c r="AU27" i="77"/>
  <c r="AT27" i="77"/>
  <c r="AS27" i="77"/>
  <c r="AR27" i="77"/>
  <c r="AQ27" i="77"/>
  <c r="AP27" i="77"/>
  <c r="AO27" i="77"/>
  <c r="AN27" i="77"/>
  <c r="AM27" i="77"/>
  <c r="AL27" i="77"/>
  <c r="AK27" i="77"/>
  <c r="AJ27" i="77"/>
  <c r="AI27" i="77"/>
  <c r="AH27" i="77"/>
  <c r="AG27" i="77"/>
  <c r="AF27" i="77"/>
  <c r="AE27" i="77"/>
  <c r="AD27" i="77"/>
  <c r="AC27" i="77"/>
  <c r="AB27" i="77"/>
  <c r="AA27" i="77"/>
  <c r="Z27" i="77"/>
  <c r="Y27" i="77"/>
  <c r="X27" i="77"/>
  <c r="W27" i="77"/>
  <c r="V27" i="77"/>
  <c r="U27" i="77"/>
  <c r="T27" i="77"/>
  <c r="S27" i="77"/>
  <c r="R27" i="77"/>
  <c r="Q27" i="77"/>
  <c r="P27" i="77"/>
  <c r="O27" i="77"/>
  <c r="N27" i="77"/>
  <c r="M27" i="77"/>
  <c r="L27" i="77"/>
  <c r="K27" i="77"/>
  <c r="J27" i="77"/>
  <c r="I27" i="77"/>
  <c r="H27" i="77"/>
  <c r="G27" i="77"/>
  <c r="F27" i="77"/>
  <c r="E27" i="77"/>
  <c r="D27" i="77"/>
  <c r="BJ26" i="77"/>
  <c r="BI26" i="77"/>
  <c r="BH26" i="77"/>
  <c r="BG26" i="77"/>
  <c r="BF26" i="77"/>
  <c r="BE26" i="77"/>
  <c r="BD26" i="77"/>
  <c r="BC26" i="77"/>
  <c r="BB26" i="77"/>
  <c r="BA26" i="77"/>
  <c r="AZ26" i="77"/>
  <c r="AY26" i="77"/>
  <c r="AX26" i="77"/>
  <c r="AW26" i="77"/>
  <c r="AV26" i="77"/>
  <c r="AU26" i="77"/>
  <c r="AT26" i="77"/>
  <c r="AS26" i="77"/>
  <c r="AR26" i="77"/>
  <c r="AQ26" i="77"/>
  <c r="AP26" i="77"/>
  <c r="AO26" i="77"/>
  <c r="AN26" i="77"/>
  <c r="AM26" i="77"/>
  <c r="AL26" i="77"/>
  <c r="AK26" i="77"/>
  <c r="AJ26" i="77"/>
  <c r="AI26" i="77"/>
  <c r="AH26" i="77"/>
  <c r="AG26" i="77"/>
  <c r="AF26" i="77"/>
  <c r="AE26" i="77"/>
  <c r="AD26" i="77"/>
  <c r="AC26" i="77"/>
  <c r="AB26" i="77"/>
  <c r="AA26" i="77"/>
  <c r="Z26" i="77"/>
  <c r="Y26" i="77"/>
  <c r="X26" i="77"/>
  <c r="W26" i="77"/>
  <c r="V26" i="77"/>
  <c r="U26" i="77"/>
  <c r="T26" i="77"/>
  <c r="S26" i="77"/>
  <c r="R26" i="77"/>
  <c r="Q26" i="77"/>
  <c r="P26" i="77"/>
  <c r="O26" i="77"/>
  <c r="N26" i="77"/>
  <c r="M26" i="77"/>
  <c r="L26" i="77"/>
  <c r="K26" i="77"/>
  <c r="J26" i="77"/>
  <c r="I26" i="77"/>
  <c r="H26" i="77"/>
  <c r="G26" i="77"/>
  <c r="F26" i="77"/>
  <c r="E26" i="77"/>
  <c r="D26" i="77"/>
  <c r="BJ25" i="77"/>
  <c r="BI25" i="77"/>
  <c r="BH25" i="77"/>
  <c r="BG25" i="77"/>
  <c r="BF25" i="77"/>
  <c r="BE25" i="77"/>
  <c r="BD25" i="77"/>
  <c r="BC25" i="77"/>
  <c r="BB25" i="77"/>
  <c r="BA25" i="77"/>
  <c r="AZ25" i="77"/>
  <c r="AY25" i="77"/>
  <c r="AX25" i="77"/>
  <c r="AW25" i="77"/>
  <c r="AV25" i="77"/>
  <c r="AU25" i="77"/>
  <c r="AT25" i="77"/>
  <c r="AS25" i="77"/>
  <c r="AR25" i="77"/>
  <c r="AQ25" i="77"/>
  <c r="AP25" i="77"/>
  <c r="AO25" i="77"/>
  <c r="AN25" i="77"/>
  <c r="AM25" i="77"/>
  <c r="AL25" i="77"/>
  <c r="AK25" i="77"/>
  <c r="AJ25" i="77"/>
  <c r="AI25" i="77"/>
  <c r="AH25" i="77"/>
  <c r="AG25" i="77"/>
  <c r="AF25" i="77"/>
  <c r="AE25" i="77"/>
  <c r="AD25" i="77"/>
  <c r="AC25" i="77"/>
  <c r="AB25" i="77"/>
  <c r="AA25" i="77"/>
  <c r="Z25" i="77"/>
  <c r="Y25" i="77"/>
  <c r="X25" i="77"/>
  <c r="W25" i="77"/>
  <c r="V25" i="77"/>
  <c r="U25" i="77"/>
  <c r="T25" i="77"/>
  <c r="S25" i="77"/>
  <c r="R25" i="77"/>
  <c r="Q25" i="77"/>
  <c r="P25" i="77"/>
  <c r="O25" i="77"/>
  <c r="N25" i="77"/>
  <c r="M25" i="77"/>
  <c r="L25" i="77"/>
  <c r="K25" i="77"/>
  <c r="J25" i="77"/>
  <c r="I25" i="77"/>
  <c r="H25" i="77"/>
  <c r="G25" i="77"/>
  <c r="F25" i="77"/>
  <c r="E25" i="77"/>
  <c r="D25" i="77"/>
  <c r="BJ24" i="77"/>
  <c r="BI24" i="77"/>
  <c r="BH24" i="77"/>
  <c r="BG24" i="77"/>
  <c r="BF24" i="77"/>
  <c r="BE24" i="77"/>
  <c r="BD24" i="77"/>
  <c r="BC24" i="77"/>
  <c r="BB24" i="77"/>
  <c r="BA24" i="77"/>
  <c r="AZ24" i="77"/>
  <c r="AY24" i="77"/>
  <c r="AX24" i="77"/>
  <c r="AW24" i="77"/>
  <c r="AV24" i="77"/>
  <c r="AU24" i="77"/>
  <c r="AT24" i="77"/>
  <c r="AS24" i="77"/>
  <c r="AR24" i="77"/>
  <c r="AQ24" i="77"/>
  <c r="AP24" i="77"/>
  <c r="AO24" i="77"/>
  <c r="AN24" i="77"/>
  <c r="AM24" i="77"/>
  <c r="AL24" i="77"/>
  <c r="AK24" i="77"/>
  <c r="AJ24" i="77"/>
  <c r="AI24" i="77"/>
  <c r="AH24" i="77"/>
  <c r="AG24" i="77"/>
  <c r="AF24" i="77"/>
  <c r="AE24" i="77"/>
  <c r="AD24" i="77"/>
  <c r="AC24" i="77"/>
  <c r="AB24" i="77"/>
  <c r="AA24" i="77"/>
  <c r="Z24" i="77"/>
  <c r="Y24" i="77"/>
  <c r="X24" i="77"/>
  <c r="W24" i="77"/>
  <c r="V24" i="77"/>
  <c r="U24" i="77"/>
  <c r="T24" i="77"/>
  <c r="S24" i="77"/>
  <c r="R24" i="77"/>
  <c r="Q24" i="77"/>
  <c r="P24" i="77"/>
  <c r="O24" i="77"/>
  <c r="N24" i="77"/>
  <c r="M24" i="77"/>
  <c r="L24" i="77"/>
  <c r="K24" i="77"/>
  <c r="J24" i="77"/>
  <c r="I24" i="77"/>
  <c r="H24" i="77"/>
  <c r="G24" i="77"/>
  <c r="F24" i="77"/>
  <c r="E24" i="77"/>
  <c r="D24" i="77"/>
  <c r="C24" i="77"/>
  <c r="C23" i="77"/>
  <c r="BJ22" i="77"/>
  <c r="BI22" i="77"/>
  <c r="BH22" i="77"/>
  <c r="BG22" i="77"/>
  <c r="BF22" i="77"/>
  <c r="BE22" i="77"/>
  <c r="BD22" i="77"/>
  <c r="BC22" i="77"/>
  <c r="BB22" i="77"/>
  <c r="BA22" i="77"/>
  <c r="AZ22" i="77"/>
  <c r="AY22" i="77"/>
  <c r="AX22" i="77"/>
  <c r="AW22" i="77"/>
  <c r="AV22" i="77"/>
  <c r="AU22" i="77"/>
  <c r="AT22" i="77"/>
  <c r="AS22" i="77"/>
  <c r="AR22" i="77"/>
  <c r="AQ22" i="77"/>
  <c r="AP22" i="77"/>
  <c r="AO22" i="77"/>
  <c r="AN22" i="77"/>
  <c r="AM22" i="77"/>
  <c r="AL22" i="77"/>
  <c r="AK22" i="77"/>
  <c r="AJ22" i="77"/>
  <c r="AI22" i="77"/>
  <c r="AH22" i="77"/>
  <c r="AG22" i="77"/>
  <c r="AF22" i="77"/>
  <c r="AE22" i="77"/>
  <c r="AD22" i="77"/>
  <c r="AC22" i="77"/>
  <c r="AB22" i="77"/>
  <c r="AA22" i="77"/>
  <c r="Z22" i="77"/>
  <c r="Y22" i="77"/>
  <c r="X22" i="77"/>
  <c r="W22" i="77"/>
  <c r="V22" i="77"/>
  <c r="U22" i="77"/>
  <c r="T22" i="77"/>
  <c r="S22" i="77"/>
  <c r="R22" i="77"/>
  <c r="Q22" i="77"/>
  <c r="P22" i="77"/>
  <c r="O22" i="77"/>
  <c r="N22" i="77"/>
  <c r="M22" i="77"/>
  <c r="L22" i="77"/>
  <c r="K22" i="77"/>
  <c r="J22" i="77"/>
  <c r="I22" i="77"/>
  <c r="H22" i="77"/>
  <c r="G22" i="77"/>
  <c r="F22" i="77"/>
  <c r="E22" i="77"/>
  <c r="D22" i="77"/>
  <c r="BJ20" i="77"/>
  <c r="BI20" i="77"/>
  <c r="BH20" i="77"/>
  <c r="BG20" i="77"/>
  <c r="BF20" i="77"/>
  <c r="BE20" i="77"/>
  <c r="BD20" i="77"/>
  <c r="BC20" i="77"/>
  <c r="BB20" i="77"/>
  <c r="BA20" i="77"/>
  <c r="AZ20" i="77"/>
  <c r="AY20" i="77"/>
  <c r="AX20" i="77"/>
  <c r="AW20" i="77"/>
  <c r="AV20" i="77"/>
  <c r="AU20" i="77"/>
  <c r="AT20" i="77"/>
  <c r="AS20" i="77"/>
  <c r="AR20" i="77"/>
  <c r="AQ20" i="77"/>
  <c r="AP20" i="77"/>
  <c r="AO20" i="77"/>
  <c r="AN20" i="77"/>
  <c r="AM20" i="77"/>
  <c r="AL20" i="77"/>
  <c r="AK20" i="77"/>
  <c r="AJ20" i="77"/>
  <c r="AI20" i="77"/>
  <c r="AH20" i="77"/>
  <c r="AG20" i="77"/>
  <c r="AF20" i="77"/>
  <c r="AE20" i="77"/>
  <c r="AD20" i="77"/>
  <c r="AC20" i="77"/>
  <c r="AB20" i="77"/>
  <c r="AA20" i="77"/>
  <c r="Z20" i="77"/>
  <c r="Y20" i="77"/>
  <c r="X20" i="77"/>
  <c r="W20" i="77"/>
  <c r="V20" i="77"/>
  <c r="U20" i="77"/>
  <c r="T20" i="77"/>
  <c r="S20" i="77"/>
  <c r="R20" i="77"/>
  <c r="Q20" i="77"/>
  <c r="P20" i="77"/>
  <c r="O20" i="77"/>
  <c r="N20" i="77"/>
  <c r="M20" i="77"/>
  <c r="L20" i="77"/>
  <c r="K20" i="77"/>
  <c r="J20" i="77"/>
  <c r="I20" i="77"/>
  <c r="H20" i="77"/>
  <c r="G20" i="77"/>
  <c r="F20" i="77"/>
  <c r="E20" i="77"/>
  <c r="D20" i="77"/>
  <c r="C20" i="77"/>
  <c r="BJ19" i="77"/>
  <c r="BI19" i="77"/>
  <c r="BH19" i="77"/>
  <c r="BG19" i="77"/>
  <c r="BF19" i="77"/>
  <c r="BE19" i="77"/>
  <c r="BD19" i="77"/>
  <c r="BC19" i="77"/>
  <c r="BB19" i="77"/>
  <c r="BA19" i="77"/>
  <c r="AZ19" i="77"/>
  <c r="AY19" i="77"/>
  <c r="AX19" i="77"/>
  <c r="AW19" i="77"/>
  <c r="AV19" i="77"/>
  <c r="AU19" i="77"/>
  <c r="AT19" i="77"/>
  <c r="AS19" i="77"/>
  <c r="AR19" i="77"/>
  <c r="AQ19" i="77"/>
  <c r="AP19" i="77"/>
  <c r="AO19" i="77"/>
  <c r="AN19" i="77"/>
  <c r="AM19" i="77"/>
  <c r="AL19" i="77"/>
  <c r="AK19" i="77"/>
  <c r="AJ19" i="77"/>
  <c r="AI19" i="77"/>
  <c r="AH19" i="77"/>
  <c r="AG19" i="77"/>
  <c r="AF19" i="77"/>
  <c r="AE19" i="77"/>
  <c r="AD19" i="77"/>
  <c r="AC19" i="77"/>
  <c r="AB19" i="77"/>
  <c r="AA19" i="77"/>
  <c r="Z19" i="77"/>
  <c r="Y19" i="77"/>
  <c r="X19" i="77"/>
  <c r="W19" i="77"/>
  <c r="V19" i="77"/>
  <c r="U19" i="77"/>
  <c r="T19" i="77"/>
  <c r="S19" i="77"/>
  <c r="R19" i="77"/>
  <c r="Q19" i="77"/>
  <c r="P19" i="77"/>
  <c r="O19" i="77"/>
  <c r="N19" i="77"/>
  <c r="M19" i="77"/>
  <c r="L19" i="77"/>
  <c r="K19" i="77"/>
  <c r="J19" i="77"/>
  <c r="I19" i="77"/>
  <c r="H19" i="77"/>
  <c r="G19" i="77"/>
  <c r="F19" i="77"/>
  <c r="E19" i="77"/>
  <c r="D19" i="77"/>
  <c r="C19" i="77"/>
  <c r="BJ17" i="77"/>
  <c r="BI17" i="77"/>
  <c r="BH17" i="77"/>
  <c r="BG17" i="77"/>
  <c r="BF17" i="77"/>
  <c r="BE17" i="77"/>
  <c r="BD17" i="77"/>
  <c r="BC17" i="77"/>
  <c r="BB17" i="77"/>
  <c r="BA17" i="77"/>
  <c r="AZ17" i="77"/>
  <c r="AY17" i="77"/>
  <c r="AX17" i="77"/>
  <c r="AW17" i="77"/>
  <c r="AV17" i="77"/>
  <c r="AU17" i="77"/>
  <c r="AT17" i="77"/>
  <c r="AS17" i="77"/>
  <c r="AR17" i="77"/>
  <c r="AQ17" i="77"/>
  <c r="AP17" i="77"/>
  <c r="AO17" i="77"/>
  <c r="AN17" i="77"/>
  <c r="AM17" i="77"/>
  <c r="AL17" i="77"/>
  <c r="AK17" i="77"/>
  <c r="AJ17" i="77"/>
  <c r="AI17" i="77"/>
  <c r="AH17" i="77"/>
  <c r="AG17" i="77"/>
  <c r="AF17" i="77"/>
  <c r="AE17" i="77"/>
  <c r="AD17" i="77"/>
  <c r="AC17" i="77"/>
  <c r="AB17" i="77"/>
  <c r="AA17" i="77"/>
  <c r="Z17" i="77"/>
  <c r="Y17" i="77"/>
  <c r="X17" i="77"/>
  <c r="W17" i="77"/>
  <c r="V17" i="77"/>
  <c r="U17" i="77"/>
  <c r="T17" i="77"/>
  <c r="S17" i="77"/>
  <c r="R17" i="77"/>
  <c r="Q17" i="77"/>
  <c r="P17" i="77"/>
  <c r="O17" i="77"/>
  <c r="N17" i="77"/>
  <c r="M17" i="77"/>
  <c r="L17" i="77"/>
  <c r="K17" i="77"/>
  <c r="J17" i="77"/>
  <c r="I17" i="77"/>
  <c r="H17" i="77"/>
  <c r="G17" i="77"/>
  <c r="F17" i="77"/>
  <c r="E17" i="77"/>
  <c r="D17" i="77"/>
  <c r="BJ16" i="77"/>
  <c r="BI16" i="77"/>
  <c r="BH16" i="77"/>
  <c r="BG16" i="77"/>
  <c r="BF16" i="77"/>
  <c r="BE16" i="77"/>
  <c r="BD16" i="77"/>
  <c r="BC16" i="77"/>
  <c r="BB16" i="77"/>
  <c r="BA16" i="77"/>
  <c r="AZ16" i="77"/>
  <c r="AY16" i="77"/>
  <c r="AX16" i="77"/>
  <c r="AW16" i="77"/>
  <c r="AV16" i="77"/>
  <c r="AU16" i="77"/>
  <c r="AT16" i="77"/>
  <c r="AS16" i="77"/>
  <c r="AR16" i="77"/>
  <c r="AQ16" i="77"/>
  <c r="AP16" i="77"/>
  <c r="AO16" i="77"/>
  <c r="AN16" i="77"/>
  <c r="AM16" i="77"/>
  <c r="AL16" i="77"/>
  <c r="AK16" i="77"/>
  <c r="AJ16" i="77"/>
  <c r="AI16" i="77"/>
  <c r="AH16" i="77"/>
  <c r="AG16" i="77"/>
  <c r="AF16" i="77"/>
  <c r="AE16" i="77"/>
  <c r="AD16" i="77"/>
  <c r="AC16" i="77"/>
  <c r="AB16" i="77"/>
  <c r="AA16" i="77"/>
  <c r="Z16" i="77"/>
  <c r="Y16" i="77"/>
  <c r="X16" i="77"/>
  <c r="W16" i="77"/>
  <c r="V16" i="77"/>
  <c r="U16" i="77"/>
  <c r="T16" i="77"/>
  <c r="S16" i="77"/>
  <c r="R16" i="77"/>
  <c r="Q16" i="77"/>
  <c r="P16" i="77"/>
  <c r="O16" i="77"/>
  <c r="N16" i="77"/>
  <c r="M16" i="77"/>
  <c r="L16" i="77"/>
  <c r="K16" i="77"/>
  <c r="J16" i="77"/>
  <c r="I16" i="77"/>
  <c r="H16" i="77"/>
  <c r="G16" i="77"/>
  <c r="F16" i="77"/>
  <c r="E16" i="77"/>
  <c r="D16" i="77"/>
  <c r="C16" i="77"/>
  <c r="BJ14" i="77"/>
  <c r="BI14" i="77"/>
  <c r="BH14" i="77"/>
  <c r="BG14" i="77"/>
  <c r="BF14" i="77"/>
  <c r="BE14" i="77"/>
  <c r="BD14" i="77"/>
  <c r="BC14" i="77"/>
  <c r="BB14" i="77"/>
  <c r="BA14" i="77"/>
  <c r="AZ14" i="77"/>
  <c r="AY14" i="77"/>
  <c r="AX14" i="77"/>
  <c r="AW14" i="77"/>
  <c r="AV14" i="77"/>
  <c r="AU14" i="77"/>
  <c r="AT14" i="77"/>
  <c r="AS14" i="77"/>
  <c r="AR14" i="77"/>
  <c r="AQ14" i="77"/>
  <c r="AP14" i="77"/>
  <c r="AO14" i="77"/>
  <c r="AN14" i="77"/>
  <c r="AM14" i="77"/>
  <c r="AL14" i="77"/>
  <c r="AK14" i="77"/>
  <c r="AJ14" i="77"/>
  <c r="AI14" i="77"/>
  <c r="AH14" i="77"/>
  <c r="AG14" i="77"/>
  <c r="AF14" i="77"/>
  <c r="AE14" i="77"/>
  <c r="AD14" i="77"/>
  <c r="AC14" i="77"/>
  <c r="AB14" i="77"/>
  <c r="AA14" i="77"/>
  <c r="Z14" i="77"/>
  <c r="Y14" i="77"/>
  <c r="X14" i="77"/>
  <c r="W14" i="77"/>
  <c r="V14" i="77"/>
  <c r="U14" i="77"/>
  <c r="T14" i="77"/>
  <c r="S14" i="77"/>
  <c r="R14" i="77"/>
  <c r="Q14" i="77"/>
  <c r="P14" i="77"/>
  <c r="O14" i="77"/>
  <c r="N14" i="77"/>
  <c r="M14" i="77"/>
  <c r="L14" i="77"/>
  <c r="K14" i="77"/>
  <c r="J14" i="77"/>
  <c r="I14" i="77"/>
  <c r="H14" i="77"/>
  <c r="G14" i="77"/>
  <c r="F14" i="77"/>
  <c r="E14" i="77"/>
  <c r="D14" i="77"/>
  <c r="C14" i="77"/>
  <c r="BJ13" i="77"/>
  <c r="BI13" i="77"/>
  <c r="BH13" i="77"/>
  <c r="BG13" i="77"/>
  <c r="BF13" i="77"/>
  <c r="BE13" i="77"/>
  <c r="BD13" i="77"/>
  <c r="BC13" i="77"/>
  <c r="BB13" i="77"/>
  <c r="BA13" i="77"/>
  <c r="AZ13" i="77"/>
  <c r="AY13" i="77"/>
  <c r="AX13" i="77"/>
  <c r="AW13" i="77"/>
  <c r="AV13" i="77"/>
  <c r="AU13" i="77"/>
  <c r="AT13" i="77"/>
  <c r="AS13" i="77"/>
  <c r="AR13" i="77"/>
  <c r="AQ13" i="77"/>
  <c r="AP13" i="77"/>
  <c r="AO13" i="77"/>
  <c r="AN13" i="77"/>
  <c r="AM13" i="77"/>
  <c r="AL13" i="77"/>
  <c r="AK13" i="77"/>
  <c r="AJ13" i="77"/>
  <c r="AI13" i="77"/>
  <c r="AH13" i="77"/>
  <c r="AG13" i="77"/>
  <c r="AF13" i="77"/>
  <c r="AE13" i="77"/>
  <c r="AD13" i="77"/>
  <c r="AC13" i="77"/>
  <c r="AB13" i="77"/>
  <c r="AA13" i="77"/>
  <c r="Z13" i="77"/>
  <c r="Y13" i="77"/>
  <c r="X13" i="77"/>
  <c r="W13" i="77"/>
  <c r="V13" i="77"/>
  <c r="U13" i="77"/>
  <c r="T13" i="77"/>
  <c r="S13" i="77"/>
  <c r="R13" i="77"/>
  <c r="Q13" i="77"/>
  <c r="P13" i="77"/>
  <c r="O13" i="77"/>
  <c r="N13" i="77"/>
  <c r="M13" i="77"/>
  <c r="L13" i="77"/>
  <c r="K13" i="77"/>
  <c r="J13" i="77"/>
  <c r="I13" i="77"/>
  <c r="H13" i="77"/>
  <c r="G13" i="77"/>
  <c r="F13" i="77"/>
  <c r="E13" i="77"/>
  <c r="D13" i="77"/>
  <c r="BJ12" i="77"/>
  <c r="BI12" i="77"/>
  <c r="BH12" i="77"/>
  <c r="BG12" i="77"/>
  <c r="BF12" i="77"/>
  <c r="BE12" i="77"/>
  <c r="BD12" i="77"/>
  <c r="BC12" i="77"/>
  <c r="BB12" i="77"/>
  <c r="BA12" i="77"/>
  <c r="AZ12" i="77"/>
  <c r="AY12" i="77"/>
  <c r="AX12" i="77"/>
  <c r="AW12" i="77"/>
  <c r="AV12" i="77"/>
  <c r="AU12" i="77"/>
  <c r="AT12" i="77"/>
  <c r="AS12" i="77"/>
  <c r="AR12" i="77"/>
  <c r="AQ12" i="77"/>
  <c r="AP12" i="77"/>
  <c r="AO12" i="77"/>
  <c r="AN12" i="77"/>
  <c r="AM12" i="77"/>
  <c r="AL12" i="77"/>
  <c r="AK12" i="77"/>
  <c r="AJ12" i="77"/>
  <c r="AI12" i="77"/>
  <c r="AH12" i="77"/>
  <c r="AG12" i="77"/>
  <c r="AF12" i="77"/>
  <c r="AE12" i="77"/>
  <c r="AD12" i="77"/>
  <c r="AC12" i="77"/>
  <c r="AB12" i="77"/>
  <c r="AA12" i="77"/>
  <c r="Z12" i="77"/>
  <c r="Y12" i="77"/>
  <c r="X12" i="77"/>
  <c r="W12" i="77"/>
  <c r="V12" i="77"/>
  <c r="U12" i="77"/>
  <c r="T12" i="77"/>
  <c r="S12" i="77"/>
  <c r="R12" i="77"/>
  <c r="Q12" i="77"/>
  <c r="P12" i="77"/>
  <c r="O12" i="77"/>
  <c r="N12" i="77"/>
  <c r="M12" i="77"/>
  <c r="L12" i="77"/>
  <c r="K12" i="77"/>
  <c r="J12" i="77"/>
  <c r="I12" i="77"/>
  <c r="H12" i="77"/>
  <c r="G12" i="77"/>
  <c r="F12" i="77"/>
  <c r="E12" i="77"/>
  <c r="D12" i="77"/>
  <c r="C12" i="77"/>
  <c r="BJ11" i="77"/>
  <c r="BI11" i="77"/>
  <c r="BH11" i="77"/>
  <c r="BG11" i="77"/>
  <c r="BF11" i="77"/>
  <c r="BE11" i="77"/>
  <c r="BD11" i="77"/>
  <c r="BC11" i="77"/>
  <c r="BB11" i="77"/>
  <c r="BA11" i="77"/>
  <c r="AZ11" i="77"/>
  <c r="AY11" i="77"/>
  <c r="AX11" i="77"/>
  <c r="AW11" i="77"/>
  <c r="AV11" i="77"/>
  <c r="AU11" i="77"/>
  <c r="AT11" i="77"/>
  <c r="AS11" i="77"/>
  <c r="AR11" i="77"/>
  <c r="AQ11" i="77"/>
  <c r="AP11" i="77"/>
  <c r="AO11" i="77"/>
  <c r="AN11" i="77"/>
  <c r="AM11" i="77"/>
  <c r="AL11" i="77"/>
  <c r="AK11" i="77"/>
  <c r="AJ11" i="77"/>
  <c r="AI11" i="77"/>
  <c r="AH11" i="77"/>
  <c r="AG11" i="77"/>
  <c r="AF11" i="77"/>
  <c r="AE11" i="77"/>
  <c r="AD11" i="77"/>
  <c r="AC11" i="77"/>
  <c r="AB11" i="77"/>
  <c r="AA11" i="77"/>
  <c r="Z11" i="77"/>
  <c r="Y11" i="77"/>
  <c r="X11" i="77"/>
  <c r="W11" i="77"/>
  <c r="V11" i="77"/>
  <c r="U11" i="77"/>
  <c r="T11" i="77"/>
  <c r="S11" i="77"/>
  <c r="R11" i="77"/>
  <c r="Q11" i="77"/>
  <c r="P11" i="77"/>
  <c r="O11" i="77"/>
  <c r="N11" i="77"/>
  <c r="M11" i="77"/>
  <c r="L11" i="77"/>
  <c r="K11" i="77"/>
  <c r="J11" i="77"/>
  <c r="I11" i="77"/>
  <c r="H11" i="77"/>
  <c r="G11" i="77"/>
  <c r="F11" i="77"/>
  <c r="E11" i="77"/>
  <c r="D11" i="77"/>
  <c r="BJ10" i="77"/>
  <c r="BI10" i="77"/>
  <c r="BH10" i="77"/>
  <c r="BG10" i="77"/>
  <c r="BF10" i="77"/>
  <c r="BE10" i="77"/>
  <c r="BD10" i="77"/>
  <c r="BC10" i="77"/>
  <c r="BB10" i="77"/>
  <c r="BA10" i="77"/>
  <c r="AZ10" i="77"/>
  <c r="AY10" i="77"/>
  <c r="AX10" i="77"/>
  <c r="AW10" i="77"/>
  <c r="AV10" i="77"/>
  <c r="AU10" i="77"/>
  <c r="AT10" i="77"/>
  <c r="AS10" i="77"/>
  <c r="AR10" i="77"/>
  <c r="AQ10" i="77"/>
  <c r="AP10" i="77"/>
  <c r="AO10" i="77"/>
  <c r="AN10" i="77"/>
  <c r="AM10" i="77"/>
  <c r="AL10" i="77"/>
  <c r="AK10" i="77"/>
  <c r="AJ10" i="77"/>
  <c r="AI10" i="77"/>
  <c r="AH10" i="77"/>
  <c r="AG10" i="77"/>
  <c r="AF10" i="77"/>
  <c r="AE10" i="77"/>
  <c r="AD10" i="77"/>
  <c r="AC10" i="77"/>
  <c r="AB10" i="77"/>
  <c r="AA10" i="77"/>
  <c r="Z10" i="77"/>
  <c r="Y10" i="77"/>
  <c r="X10" i="77"/>
  <c r="W10" i="77"/>
  <c r="V10" i="77"/>
  <c r="U10" i="77"/>
  <c r="T10" i="77"/>
  <c r="S10" i="77"/>
  <c r="R10" i="77"/>
  <c r="Q10" i="77"/>
  <c r="P10" i="77"/>
  <c r="O10" i="77"/>
  <c r="N10" i="77"/>
  <c r="M10" i="77"/>
  <c r="L10" i="77"/>
  <c r="K10" i="77"/>
  <c r="J10" i="77"/>
  <c r="I10" i="77"/>
  <c r="H10" i="77"/>
  <c r="G10" i="77"/>
  <c r="F10" i="77"/>
  <c r="E10" i="77"/>
  <c r="D10" i="77"/>
  <c r="BJ9" i="77"/>
  <c r="BI9" i="77"/>
  <c r="BH9" i="77"/>
  <c r="BG9" i="77"/>
  <c r="BF9" i="77"/>
  <c r="BE9" i="77"/>
  <c r="BD9" i="77"/>
  <c r="BC9" i="77"/>
  <c r="BB9" i="77"/>
  <c r="BA9" i="77"/>
  <c r="AZ9" i="77"/>
  <c r="AY9" i="77"/>
  <c r="AX9" i="77"/>
  <c r="AW9" i="77"/>
  <c r="AV9" i="77"/>
  <c r="AU9" i="77"/>
  <c r="AT9" i="77"/>
  <c r="AS9" i="77"/>
  <c r="AR9" i="77"/>
  <c r="AQ9" i="77"/>
  <c r="AP9" i="77"/>
  <c r="AO9" i="77"/>
  <c r="AN9" i="77"/>
  <c r="AM9" i="77"/>
  <c r="AL9" i="77"/>
  <c r="AK9" i="77"/>
  <c r="AJ9" i="77"/>
  <c r="AI9" i="77"/>
  <c r="AH9" i="77"/>
  <c r="AG9" i="77"/>
  <c r="AF9" i="77"/>
  <c r="AE9" i="77"/>
  <c r="AD9" i="77"/>
  <c r="AC9" i="77"/>
  <c r="AB9" i="77"/>
  <c r="AA9" i="77"/>
  <c r="Z9" i="77"/>
  <c r="Y9" i="77"/>
  <c r="X9" i="77"/>
  <c r="W9" i="77"/>
  <c r="V9" i="77"/>
  <c r="U9" i="77"/>
  <c r="T9" i="77"/>
  <c r="S9" i="77"/>
  <c r="R9" i="77"/>
  <c r="Q9" i="77"/>
  <c r="P9" i="77"/>
  <c r="O9" i="77"/>
  <c r="N9" i="77"/>
  <c r="M9" i="77"/>
  <c r="L9" i="77"/>
  <c r="K9" i="77"/>
  <c r="J9" i="77"/>
  <c r="I9" i="77"/>
  <c r="H9" i="77"/>
  <c r="G9" i="77"/>
  <c r="F9" i="77"/>
  <c r="E9" i="77"/>
  <c r="D9" i="77"/>
  <c r="BJ8" i="77"/>
  <c r="BI8" i="77"/>
  <c r="BH8" i="77"/>
  <c r="BG8" i="77"/>
  <c r="BF8" i="77"/>
  <c r="BE8" i="77"/>
  <c r="BD8" i="77"/>
  <c r="BC8" i="77"/>
  <c r="BB8" i="77"/>
  <c r="BA8" i="77"/>
  <c r="AZ8" i="77"/>
  <c r="AY8" i="77"/>
  <c r="AX8" i="77"/>
  <c r="AW8" i="77"/>
  <c r="AV8" i="77"/>
  <c r="AU8" i="77"/>
  <c r="AT8" i="77"/>
  <c r="AS8" i="77"/>
  <c r="AR8" i="77"/>
  <c r="AQ8" i="77"/>
  <c r="AP8" i="77"/>
  <c r="AO8" i="77"/>
  <c r="AN8" i="77"/>
  <c r="AM8" i="77"/>
  <c r="AL8" i="77"/>
  <c r="AK8" i="77"/>
  <c r="AJ8" i="77"/>
  <c r="AI8" i="77"/>
  <c r="AH8" i="77"/>
  <c r="AG8" i="77"/>
  <c r="AF8" i="77"/>
  <c r="AE8" i="77"/>
  <c r="AD8" i="77"/>
  <c r="AC8" i="77"/>
  <c r="AB8" i="77"/>
  <c r="AA8" i="77"/>
  <c r="Z8" i="77"/>
  <c r="Y8" i="77"/>
  <c r="X8" i="77"/>
  <c r="W8" i="77"/>
  <c r="V8" i="77"/>
  <c r="U8" i="77"/>
  <c r="T8" i="77"/>
  <c r="S8" i="77"/>
  <c r="R8" i="77"/>
  <c r="Q8" i="77"/>
  <c r="P8" i="77"/>
  <c r="O8" i="77"/>
  <c r="N8" i="77"/>
  <c r="M8" i="77"/>
  <c r="L8" i="77"/>
  <c r="K8" i="77"/>
  <c r="J8" i="77"/>
  <c r="I8" i="77"/>
  <c r="H8" i="77"/>
  <c r="G8" i="77"/>
  <c r="F8" i="77"/>
  <c r="E8" i="77"/>
  <c r="D8" i="77"/>
  <c r="BJ7" i="77"/>
  <c r="BI7" i="77"/>
  <c r="BH7" i="77"/>
  <c r="BG7" i="77"/>
  <c r="BF7" i="77"/>
  <c r="BE7" i="77"/>
  <c r="BD7" i="77"/>
  <c r="BC7" i="77"/>
  <c r="BB7" i="77"/>
  <c r="BA7" i="77"/>
  <c r="AZ7" i="77"/>
  <c r="AY7" i="77"/>
  <c r="AX7" i="77"/>
  <c r="AW7" i="77"/>
  <c r="AV7" i="77"/>
  <c r="AU7" i="77"/>
  <c r="AT7" i="77"/>
  <c r="AS7" i="77"/>
  <c r="AR7" i="77"/>
  <c r="AQ7" i="77"/>
  <c r="AP7" i="77"/>
  <c r="AO7" i="77"/>
  <c r="AN7" i="77"/>
  <c r="AM7" i="77"/>
  <c r="AL7" i="77"/>
  <c r="AK7" i="77"/>
  <c r="AJ7" i="77"/>
  <c r="AI7" i="77"/>
  <c r="AH7" i="77"/>
  <c r="AG7" i="77"/>
  <c r="AF7" i="77"/>
  <c r="AE7" i="77"/>
  <c r="AD7" i="77"/>
  <c r="AC7" i="77"/>
  <c r="AB7" i="77"/>
  <c r="AA7" i="77"/>
  <c r="Z7" i="77"/>
  <c r="Y7" i="77"/>
  <c r="X7" i="77"/>
  <c r="W7" i="77"/>
  <c r="V7" i="77"/>
  <c r="U7" i="77"/>
  <c r="T7" i="77"/>
  <c r="S7" i="77"/>
  <c r="R7" i="77"/>
  <c r="Q7" i="77"/>
  <c r="P7" i="77"/>
  <c r="O7" i="77"/>
  <c r="N7" i="77"/>
  <c r="M7" i="77"/>
  <c r="L7" i="77"/>
  <c r="K7" i="77"/>
  <c r="J7" i="77"/>
  <c r="I7" i="77"/>
  <c r="H7" i="77"/>
  <c r="G7" i="77"/>
  <c r="F7" i="77"/>
  <c r="E7" i="77"/>
  <c r="D7" i="77"/>
  <c r="BJ6" i="77"/>
  <c r="BI6" i="77"/>
  <c r="BH6" i="77"/>
  <c r="BG6" i="77"/>
  <c r="BF6" i="77"/>
  <c r="BE6" i="77"/>
  <c r="BD6" i="77"/>
  <c r="BC6" i="77"/>
  <c r="BB6" i="77"/>
  <c r="BA6" i="77"/>
  <c r="AZ6" i="77"/>
  <c r="AY6" i="77"/>
  <c r="AX6" i="77"/>
  <c r="AW6" i="77"/>
  <c r="AV6" i="77"/>
  <c r="AU6" i="77"/>
  <c r="AT6" i="77"/>
  <c r="AS6" i="77"/>
  <c r="AR6" i="77"/>
  <c r="AQ6" i="77"/>
  <c r="AP6" i="77"/>
  <c r="AO6" i="77"/>
  <c r="AN6" i="77"/>
  <c r="AM6" i="77"/>
  <c r="AL6" i="77"/>
  <c r="AK6" i="77"/>
  <c r="AJ6" i="77"/>
  <c r="AI6" i="77"/>
  <c r="AH6" i="77"/>
  <c r="AG6" i="77"/>
  <c r="AF6" i="77"/>
  <c r="AE6" i="77"/>
  <c r="AD6" i="77"/>
  <c r="AC6" i="77"/>
  <c r="AB6" i="77"/>
  <c r="AA6" i="77"/>
  <c r="Z6" i="77"/>
  <c r="Y6" i="77"/>
  <c r="X6" i="77"/>
  <c r="W6" i="77"/>
  <c r="V6" i="77"/>
  <c r="U6" i="77"/>
  <c r="T6" i="77"/>
  <c r="S6" i="77"/>
  <c r="R6" i="77"/>
  <c r="Q6" i="77"/>
  <c r="P6" i="77"/>
  <c r="O6" i="77"/>
  <c r="N6" i="77"/>
  <c r="M6" i="77"/>
  <c r="L6" i="77"/>
  <c r="K6" i="77"/>
  <c r="J6" i="77"/>
  <c r="I6" i="77"/>
  <c r="H6" i="77"/>
  <c r="G6" i="77"/>
  <c r="F6" i="77"/>
  <c r="E6" i="77"/>
  <c r="D6" i="77"/>
  <c r="BJ5" i="77"/>
  <c r="BI5" i="77"/>
  <c r="BH5" i="77"/>
  <c r="BG5" i="77"/>
  <c r="BF5" i="77"/>
  <c r="BE5" i="77"/>
  <c r="BD5" i="77"/>
  <c r="BC5" i="77"/>
  <c r="BB5" i="77"/>
  <c r="BA5" i="77"/>
  <c r="AZ5" i="77"/>
  <c r="AY5" i="77"/>
  <c r="AX5" i="77"/>
  <c r="AW5" i="77"/>
  <c r="AV5" i="77"/>
  <c r="AU5" i="77"/>
  <c r="AT5" i="77"/>
  <c r="AS5" i="77"/>
  <c r="AR5" i="77"/>
  <c r="AQ5" i="77"/>
  <c r="AP5" i="77"/>
  <c r="AO5" i="77"/>
  <c r="AN5" i="77"/>
  <c r="AM5" i="77"/>
  <c r="AL5" i="77"/>
  <c r="AK5" i="77"/>
  <c r="AJ5" i="77"/>
  <c r="AI5" i="77"/>
  <c r="AH5" i="77"/>
  <c r="AG5" i="77"/>
  <c r="AF5" i="77"/>
  <c r="AE5" i="77"/>
  <c r="AD5" i="77"/>
  <c r="AC5" i="77"/>
  <c r="AB5" i="77"/>
  <c r="AA5" i="77"/>
  <c r="Z5" i="77"/>
  <c r="Y5" i="77"/>
  <c r="X5" i="77"/>
  <c r="W5" i="77"/>
  <c r="V5" i="77"/>
  <c r="U5" i="77"/>
  <c r="T5" i="77"/>
  <c r="S5" i="77"/>
  <c r="R5" i="77"/>
  <c r="Q5" i="77"/>
  <c r="P5" i="77"/>
  <c r="O5" i="77"/>
  <c r="N5" i="77"/>
  <c r="M5" i="77"/>
  <c r="L5" i="77"/>
  <c r="K5" i="77"/>
  <c r="J5" i="77"/>
  <c r="I5" i="77"/>
  <c r="H5" i="77"/>
  <c r="G5" i="77"/>
  <c r="F5" i="77"/>
  <c r="E5" i="77"/>
  <c r="D5" i="77"/>
  <c r="BJ4" i="77"/>
  <c r="BI4" i="77"/>
  <c r="BH4" i="77"/>
  <c r="BG4" i="77"/>
  <c r="BF4" i="77"/>
  <c r="BE4" i="77"/>
  <c r="BD4" i="77"/>
  <c r="BC4" i="77"/>
  <c r="BB4" i="77"/>
  <c r="BA4" i="77"/>
  <c r="AZ4" i="77"/>
  <c r="AY4" i="77"/>
  <c r="AX4" i="77"/>
  <c r="AW4" i="77"/>
  <c r="AV4" i="77"/>
  <c r="AU4" i="77"/>
  <c r="AT4" i="77"/>
  <c r="AS4" i="77"/>
  <c r="AR4" i="77"/>
  <c r="AQ4" i="77"/>
  <c r="AP4" i="77"/>
  <c r="AO4" i="77"/>
  <c r="AN4" i="77"/>
  <c r="AM4" i="77"/>
  <c r="AL4" i="77"/>
  <c r="AK4" i="77"/>
  <c r="AJ4" i="77"/>
  <c r="AI4" i="77"/>
  <c r="AH4" i="77"/>
  <c r="AG4" i="77"/>
  <c r="AF4" i="77"/>
  <c r="AE4" i="77"/>
  <c r="AD4" i="77"/>
  <c r="AC4" i="77"/>
  <c r="AB4" i="77"/>
  <c r="AA4" i="77"/>
  <c r="Z4" i="77"/>
  <c r="Y4" i="77"/>
  <c r="X4" i="77"/>
  <c r="W4" i="77"/>
  <c r="V4" i="77"/>
  <c r="U4" i="77"/>
  <c r="T4" i="77"/>
  <c r="S4" i="77"/>
  <c r="R4" i="77"/>
  <c r="Q4" i="77"/>
  <c r="P4" i="77"/>
  <c r="O4" i="77"/>
  <c r="N4" i="77"/>
  <c r="M4" i="77"/>
  <c r="L4" i="77"/>
  <c r="K4" i="77"/>
  <c r="J4" i="77"/>
  <c r="I4" i="77"/>
  <c r="H4" i="77"/>
  <c r="G4" i="77"/>
  <c r="F4" i="77"/>
  <c r="E4" i="77"/>
  <c r="D4" i="77"/>
  <c r="C4" i="77"/>
  <c r="BJ3" i="77"/>
  <c r="BI3" i="77"/>
  <c r="BH3" i="77"/>
  <c r="BG3" i="77"/>
  <c r="BF3" i="77"/>
  <c r="BE3" i="77"/>
  <c r="BD3" i="77"/>
  <c r="BC3" i="77"/>
  <c r="BB3" i="77"/>
  <c r="BA3" i="77"/>
  <c r="AZ3" i="77"/>
  <c r="AY3" i="77"/>
  <c r="AX3" i="77"/>
  <c r="AW3" i="77"/>
  <c r="AV3" i="77"/>
  <c r="AU3" i="77"/>
  <c r="AT3" i="77"/>
  <c r="AS3" i="77"/>
  <c r="AR3" i="77"/>
  <c r="AQ3" i="77"/>
  <c r="AP3" i="77"/>
  <c r="AO3" i="77"/>
  <c r="AN3" i="77"/>
  <c r="AM3" i="77"/>
  <c r="AL3" i="77"/>
  <c r="AK3" i="77"/>
  <c r="AJ3" i="77"/>
  <c r="AI3" i="77"/>
  <c r="AH3" i="77"/>
  <c r="AG3" i="77"/>
  <c r="AF3" i="77"/>
  <c r="AE3" i="77"/>
  <c r="AD3" i="77"/>
  <c r="AC3" i="77"/>
  <c r="AB3" i="77"/>
  <c r="AA3" i="77"/>
  <c r="Z3" i="77"/>
  <c r="Y3" i="77"/>
  <c r="X3" i="77"/>
  <c r="W3" i="77"/>
  <c r="V3" i="77"/>
  <c r="U3" i="77"/>
  <c r="T3" i="77"/>
  <c r="S3" i="77"/>
  <c r="R3" i="77"/>
  <c r="Q3" i="77"/>
  <c r="P3" i="77"/>
  <c r="O3" i="77"/>
  <c r="N3" i="77"/>
  <c r="M3" i="77"/>
  <c r="L3" i="77"/>
  <c r="K3" i="77"/>
  <c r="J3" i="77"/>
  <c r="I3" i="77"/>
  <c r="H3" i="77"/>
  <c r="G3" i="77"/>
  <c r="F3" i="77"/>
  <c r="E3" i="77"/>
  <c r="D3" i="77"/>
  <c r="C3" i="77"/>
  <c r="A138" i="77"/>
  <c r="A137" i="77"/>
  <c r="A130" i="77"/>
  <c r="A129" i="77"/>
  <c r="A114" i="77"/>
  <c r="A113" i="77"/>
  <c r="A106" i="77"/>
  <c r="A105" i="77"/>
  <c r="A99" i="77"/>
  <c r="A98" i="77"/>
  <c r="A97" i="77"/>
  <c r="A90" i="77"/>
  <c r="A89" i="77"/>
  <c r="A82" i="77"/>
  <c r="A81" i="77"/>
  <c r="A74" i="77"/>
  <c r="A73" i="77"/>
  <c r="A67" i="77"/>
  <c r="A66" i="77"/>
  <c r="A65" i="77"/>
  <c r="A58" i="77"/>
  <c r="A57" i="77"/>
  <c r="A50" i="77"/>
  <c r="A49" i="77"/>
  <c r="A41" i="77"/>
  <c r="A33" i="77"/>
  <c r="A21" i="77"/>
  <c r="A18" i="77"/>
  <c r="A13" i="77"/>
  <c r="A12" i="77"/>
  <c r="A5" i="77"/>
  <c r="BJ138" i="76"/>
  <c r="BJ132" i="76"/>
  <c r="BI132" i="76"/>
  <c r="BH132" i="76"/>
  <c r="BG132" i="76"/>
  <c r="BF132" i="76"/>
  <c r="BE132" i="76"/>
  <c r="BD132" i="76"/>
  <c r="BC132" i="76"/>
  <c r="BB132" i="76"/>
  <c r="BA132" i="76"/>
  <c r="AZ132" i="76"/>
  <c r="AY132" i="76"/>
  <c r="AX132" i="76"/>
  <c r="AW132" i="76"/>
  <c r="AV132" i="76"/>
  <c r="AU132" i="76"/>
  <c r="AT132" i="76"/>
  <c r="AS132" i="76"/>
  <c r="AR132" i="76"/>
  <c r="AQ132" i="76"/>
  <c r="AP132" i="76"/>
  <c r="AO132" i="76"/>
  <c r="AN132" i="76"/>
  <c r="AM132" i="76"/>
  <c r="AL132" i="76"/>
  <c r="AK132" i="76"/>
  <c r="AJ132" i="76"/>
  <c r="AI132" i="76"/>
  <c r="AH132" i="76"/>
  <c r="AG132" i="76"/>
  <c r="AF132" i="76"/>
  <c r="AE132" i="76"/>
  <c r="AD132" i="76"/>
  <c r="AC132" i="76"/>
  <c r="AB132" i="76"/>
  <c r="AA132" i="76"/>
  <c r="Z132" i="76"/>
  <c r="Y132" i="76"/>
  <c r="X132" i="76"/>
  <c r="W132" i="76"/>
  <c r="V132" i="76"/>
  <c r="U132" i="76"/>
  <c r="T132" i="76"/>
  <c r="S132" i="76"/>
  <c r="R132" i="76"/>
  <c r="Q132" i="76"/>
  <c r="P132" i="76"/>
  <c r="O132" i="76"/>
  <c r="N132" i="76"/>
  <c r="M132" i="76"/>
  <c r="L132" i="76"/>
  <c r="K132" i="76"/>
  <c r="J132" i="76"/>
  <c r="I132" i="76"/>
  <c r="H132" i="76"/>
  <c r="G132" i="76"/>
  <c r="F132" i="76"/>
  <c r="E132" i="76"/>
  <c r="D132" i="76"/>
  <c r="C132" i="76"/>
  <c r="BJ131" i="76"/>
  <c r="BI131" i="76"/>
  <c r="BH131" i="76"/>
  <c r="BG131" i="76"/>
  <c r="BF131" i="76"/>
  <c r="BE131" i="76"/>
  <c r="BD131" i="76"/>
  <c r="BC131" i="76"/>
  <c r="BB131" i="76"/>
  <c r="BA131" i="76"/>
  <c r="AZ131" i="76"/>
  <c r="AY131" i="76"/>
  <c r="AX131" i="76"/>
  <c r="AW131" i="76"/>
  <c r="AV131" i="76"/>
  <c r="AU131" i="76"/>
  <c r="AT131" i="76"/>
  <c r="AS131" i="76"/>
  <c r="AR131" i="76"/>
  <c r="AQ131" i="76"/>
  <c r="AP131" i="76"/>
  <c r="AO131" i="76"/>
  <c r="AN131" i="76"/>
  <c r="AM131" i="76"/>
  <c r="AL131" i="76"/>
  <c r="AK131" i="76"/>
  <c r="AJ131" i="76"/>
  <c r="AI131" i="76"/>
  <c r="AH131" i="76"/>
  <c r="AG131" i="76"/>
  <c r="AF131" i="76"/>
  <c r="AE131" i="76"/>
  <c r="AD131" i="76"/>
  <c r="AC131" i="76"/>
  <c r="AB131" i="76"/>
  <c r="AA131" i="76"/>
  <c r="Z131" i="76"/>
  <c r="Y131" i="76"/>
  <c r="X131" i="76"/>
  <c r="W131" i="76"/>
  <c r="V131" i="76"/>
  <c r="U131" i="76"/>
  <c r="T131" i="76"/>
  <c r="S131" i="76"/>
  <c r="R131" i="76"/>
  <c r="Q131" i="76"/>
  <c r="P131" i="76"/>
  <c r="O131" i="76"/>
  <c r="N131" i="76"/>
  <c r="M131" i="76"/>
  <c r="L131" i="76"/>
  <c r="K131" i="76"/>
  <c r="J131" i="76"/>
  <c r="I131" i="76"/>
  <c r="H131" i="76"/>
  <c r="G131" i="76"/>
  <c r="F131" i="76"/>
  <c r="E131" i="76"/>
  <c r="D131" i="76"/>
  <c r="C131" i="76"/>
  <c r="BJ130" i="76"/>
  <c r="BI130" i="76"/>
  <c r="BH130" i="76"/>
  <c r="BG130" i="76"/>
  <c r="BF130" i="76"/>
  <c r="BE130" i="76"/>
  <c r="BD130" i="76"/>
  <c r="BC130" i="76"/>
  <c r="BB130" i="76"/>
  <c r="BA130" i="76"/>
  <c r="AZ130" i="76"/>
  <c r="AY130" i="76"/>
  <c r="AX130" i="76"/>
  <c r="AW130" i="76"/>
  <c r="AV130" i="76"/>
  <c r="AU130" i="76"/>
  <c r="AT130" i="76"/>
  <c r="AS130" i="76"/>
  <c r="AR130" i="76"/>
  <c r="AQ130" i="76"/>
  <c r="AP130" i="76"/>
  <c r="AO130" i="76"/>
  <c r="AN130" i="76"/>
  <c r="AM130" i="76"/>
  <c r="AL130" i="76"/>
  <c r="AK130" i="76"/>
  <c r="AJ130" i="76"/>
  <c r="AI130" i="76"/>
  <c r="AH130" i="76"/>
  <c r="AG130" i="76"/>
  <c r="AF130" i="76"/>
  <c r="AE130" i="76"/>
  <c r="AD130" i="76"/>
  <c r="AC130" i="76"/>
  <c r="AB130" i="76"/>
  <c r="AA130" i="76"/>
  <c r="Z130" i="76"/>
  <c r="Y130" i="76"/>
  <c r="X130" i="76"/>
  <c r="W130" i="76"/>
  <c r="V130" i="76"/>
  <c r="U130" i="76"/>
  <c r="T130" i="76"/>
  <c r="S130" i="76"/>
  <c r="R130" i="76"/>
  <c r="Q130" i="76"/>
  <c r="P130" i="76"/>
  <c r="O130" i="76"/>
  <c r="N130" i="76"/>
  <c r="M130" i="76"/>
  <c r="L130" i="76"/>
  <c r="K130" i="76"/>
  <c r="J130" i="76"/>
  <c r="I130" i="76"/>
  <c r="H130" i="76"/>
  <c r="G130" i="76"/>
  <c r="F130" i="76"/>
  <c r="E130" i="76"/>
  <c r="D130" i="76"/>
  <c r="C130" i="76"/>
  <c r="BJ122" i="76"/>
  <c r="BI122" i="76"/>
  <c r="BH122" i="76"/>
  <c r="BG122" i="76"/>
  <c r="BF122" i="76"/>
  <c r="BE122" i="76"/>
  <c r="BD122" i="76"/>
  <c r="BC122" i="76"/>
  <c r="BB122" i="76"/>
  <c r="BA122" i="76"/>
  <c r="AZ122" i="76"/>
  <c r="AY122" i="76"/>
  <c r="AX122" i="76"/>
  <c r="AW122" i="76"/>
  <c r="AV122" i="76"/>
  <c r="AU122" i="76"/>
  <c r="AT122" i="76"/>
  <c r="AS122" i="76"/>
  <c r="AR122" i="76"/>
  <c r="AQ122" i="76"/>
  <c r="AP122" i="76"/>
  <c r="AO122" i="76"/>
  <c r="AN122" i="76"/>
  <c r="AM122" i="76"/>
  <c r="AL122" i="76"/>
  <c r="AK122" i="76"/>
  <c r="AJ122" i="76"/>
  <c r="AI122" i="76"/>
  <c r="AH122" i="76"/>
  <c r="AG122" i="76"/>
  <c r="AF122" i="76"/>
  <c r="AE122" i="76"/>
  <c r="AD122" i="76"/>
  <c r="AC122" i="76"/>
  <c r="AB122" i="76"/>
  <c r="AA122" i="76"/>
  <c r="Z122" i="76"/>
  <c r="Y122" i="76"/>
  <c r="X122" i="76"/>
  <c r="W122" i="76"/>
  <c r="V122" i="76"/>
  <c r="U122" i="76"/>
  <c r="T122" i="76"/>
  <c r="S122" i="76"/>
  <c r="R122" i="76"/>
  <c r="Q122" i="76"/>
  <c r="P122" i="76"/>
  <c r="O122" i="76"/>
  <c r="N122" i="76"/>
  <c r="M122" i="76"/>
  <c r="L122" i="76"/>
  <c r="K122" i="76"/>
  <c r="J122" i="76"/>
  <c r="I122" i="76"/>
  <c r="H122" i="76"/>
  <c r="G122" i="76"/>
  <c r="F122" i="76"/>
  <c r="E122" i="76"/>
  <c r="D122" i="76"/>
  <c r="C122" i="76"/>
  <c r="BJ118" i="76"/>
  <c r="BI118" i="76"/>
  <c r="BH118" i="76"/>
  <c r="BG118" i="76"/>
  <c r="BF118" i="76"/>
  <c r="BE118" i="76"/>
  <c r="BD118" i="76"/>
  <c r="BC118" i="76"/>
  <c r="BB118" i="76"/>
  <c r="BA118" i="76"/>
  <c r="AZ118" i="76"/>
  <c r="AY118" i="76"/>
  <c r="AX118" i="76"/>
  <c r="AW118" i="76"/>
  <c r="AV118" i="76"/>
  <c r="AU118" i="76"/>
  <c r="AT118" i="76"/>
  <c r="AS118" i="76"/>
  <c r="AR118" i="76"/>
  <c r="AQ118" i="76"/>
  <c r="AP118" i="76"/>
  <c r="AO118" i="76"/>
  <c r="AN118" i="76"/>
  <c r="AM118" i="76"/>
  <c r="AL118" i="76"/>
  <c r="AK118" i="76"/>
  <c r="AJ118" i="76"/>
  <c r="AI118" i="76"/>
  <c r="AH118" i="76"/>
  <c r="AG118" i="76"/>
  <c r="AF118" i="76"/>
  <c r="AE118" i="76"/>
  <c r="AD118" i="76"/>
  <c r="AC118" i="76"/>
  <c r="AB118" i="76"/>
  <c r="AA118" i="76"/>
  <c r="Z118" i="76"/>
  <c r="Y118" i="76"/>
  <c r="X118" i="76"/>
  <c r="W118" i="76"/>
  <c r="V118" i="76"/>
  <c r="U118" i="76"/>
  <c r="T118" i="76"/>
  <c r="S118" i="76"/>
  <c r="R118" i="76"/>
  <c r="Q118" i="76"/>
  <c r="P118" i="76"/>
  <c r="O118" i="76"/>
  <c r="N118" i="76"/>
  <c r="M118" i="76"/>
  <c r="L118" i="76"/>
  <c r="K118" i="76"/>
  <c r="J118" i="76"/>
  <c r="I118" i="76"/>
  <c r="H118" i="76"/>
  <c r="G118" i="76"/>
  <c r="F118" i="76"/>
  <c r="E118" i="76"/>
  <c r="D118" i="76"/>
  <c r="C118" i="76"/>
  <c r="BJ115" i="76"/>
  <c r="BI115" i="76"/>
  <c r="BH115" i="76"/>
  <c r="BG115" i="76"/>
  <c r="BF115" i="76"/>
  <c r="BE115" i="76"/>
  <c r="BD115" i="76"/>
  <c r="BC115" i="76"/>
  <c r="BB115" i="76"/>
  <c r="BA115" i="76"/>
  <c r="AZ115" i="76"/>
  <c r="AY115" i="76"/>
  <c r="AX115" i="76"/>
  <c r="AW115" i="76"/>
  <c r="AV115" i="76"/>
  <c r="AU115" i="76"/>
  <c r="AT115" i="76"/>
  <c r="AS115" i="76"/>
  <c r="AR115" i="76"/>
  <c r="AQ115" i="76"/>
  <c r="AP115" i="76"/>
  <c r="AO115" i="76"/>
  <c r="AN115" i="76"/>
  <c r="AM115" i="76"/>
  <c r="AL115" i="76"/>
  <c r="AK115" i="76"/>
  <c r="AJ115" i="76"/>
  <c r="AI115" i="76"/>
  <c r="AH115" i="76"/>
  <c r="AG115" i="76"/>
  <c r="AF115" i="76"/>
  <c r="AE115" i="76"/>
  <c r="AD115" i="76"/>
  <c r="AC115" i="76"/>
  <c r="AB115" i="76"/>
  <c r="AA115" i="76"/>
  <c r="Z115" i="76"/>
  <c r="Y115" i="76"/>
  <c r="X115" i="76"/>
  <c r="W115" i="76"/>
  <c r="V115" i="76"/>
  <c r="U115" i="76"/>
  <c r="T115" i="76"/>
  <c r="S115" i="76"/>
  <c r="R115" i="76"/>
  <c r="Q115" i="76"/>
  <c r="P115" i="76"/>
  <c r="O115" i="76"/>
  <c r="N115" i="76"/>
  <c r="M115" i="76"/>
  <c r="L115" i="76"/>
  <c r="K115" i="76"/>
  <c r="J115" i="76"/>
  <c r="I115" i="76"/>
  <c r="H115" i="76"/>
  <c r="G115" i="76"/>
  <c r="F115" i="76"/>
  <c r="E115" i="76"/>
  <c r="D115" i="76"/>
  <c r="C115" i="76"/>
  <c r="BJ111" i="76"/>
  <c r="BI111" i="76"/>
  <c r="BH111" i="76"/>
  <c r="BG111" i="76"/>
  <c r="BF111" i="76"/>
  <c r="BE111" i="76"/>
  <c r="BD111" i="76"/>
  <c r="BC111" i="76"/>
  <c r="BB111" i="76"/>
  <c r="BA111" i="76"/>
  <c r="AZ111" i="76"/>
  <c r="AY111" i="76"/>
  <c r="AX111" i="76"/>
  <c r="AW111" i="76"/>
  <c r="AV111" i="76"/>
  <c r="AU111" i="76"/>
  <c r="AT111" i="76"/>
  <c r="AS111" i="76"/>
  <c r="AR111" i="76"/>
  <c r="AQ111" i="76"/>
  <c r="AP111" i="76"/>
  <c r="AO111" i="76"/>
  <c r="AN111" i="76"/>
  <c r="AM111" i="76"/>
  <c r="AL111" i="76"/>
  <c r="AK111" i="76"/>
  <c r="AJ111" i="76"/>
  <c r="AI111" i="76"/>
  <c r="AH111" i="76"/>
  <c r="AG111" i="76"/>
  <c r="AF111" i="76"/>
  <c r="AE111" i="76"/>
  <c r="AD111" i="76"/>
  <c r="AC111" i="76"/>
  <c r="AB111" i="76"/>
  <c r="AA111" i="76"/>
  <c r="Z111" i="76"/>
  <c r="Y111" i="76"/>
  <c r="X111" i="76"/>
  <c r="W111" i="76"/>
  <c r="V111" i="76"/>
  <c r="U111" i="76"/>
  <c r="T111" i="76"/>
  <c r="S111" i="76"/>
  <c r="R111" i="76"/>
  <c r="Q111" i="76"/>
  <c r="P111" i="76"/>
  <c r="O111" i="76"/>
  <c r="N111" i="76"/>
  <c r="M111" i="76"/>
  <c r="L111" i="76"/>
  <c r="K111" i="76"/>
  <c r="J111" i="76"/>
  <c r="I111" i="76"/>
  <c r="H111" i="76"/>
  <c r="G111" i="76"/>
  <c r="F111" i="76"/>
  <c r="E111" i="76"/>
  <c r="D111" i="76"/>
  <c r="C111" i="76"/>
  <c r="BJ103" i="76"/>
  <c r="BI103" i="76"/>
  <c r="BH103" i="76"/>
  <c r="BG103" i="76"/>
  <c r="BF103" i="76"/>
  <c r="BE103" i="76"/>
  <c r="BD103" i="76"/>
  <c r="BC103" i="76"/>
  <c r="BB103" i="76"/>
  <c r="BA103" i="76"/>
  <c r="AZ103" i="76"/>
  <c r="AY103" i="76"/>
  <c r="AX103" i="76"/>
  <c r="AW103" i="76"/>
  <c r="AV103" i="76"/>
  <c r="AU103" i="76"/>
  <c r="AT103" i="76"/>
  <c r="AS103" i="76"/>
  <c r="AR103" i="76"/>
  <c r="AQ103" i="76"/>
  <c r="AP103" i="76"/>
  <c r="AO103" i="76"/>
  <c r="AN103" i="76"/>
  <c r="AM103" i="76"/>
  <c r="AL103" i="76"/>
  <c r="AK103" i="76"/>
  <c r="AJ103" i="76"/>
  <c r="AI103" i="76"/>
  <c r="AH103" i="76"/>
  <c r="AG103" i="76"/>
  <c r="AF103" i="76"/>
  <c r="AE103" i="76"/>
  <c r="AD103" i="76"/>
  <c r="AC103" i="76"/>
  <c r="AB103" i="76"/>
  <c r="AA103" i="76"/>
  <c r="Z103" i="76"/>
  <c r="Y103" i="76"/>
  <c r="X103" i="76"/>
  <c r="W103" i="76"/>
  <c r="V103" i="76"/>
  <c r="U103" i="76"/>
  <c r="T103" i="76"/>
  <c r="S103" i="76"/>
  <c r="R103" i="76"/>
  <c r="Q103" i="76"/>
  <c r="P103" i="76"/>
  <c r="O103" i="76"/>
  <c r="N103" i="76"/>
  <c r="M103" i="76"/>
  <c r="L103" i="76"/>
  <c r="K103" i="76"/>
  <c r="J103" i="76"/>
  <c r="I103" i="76"/>
  <c r="H103" i="76"/>
  <c r="G103" i="76"/>
  <c r="F103" i="76"/>
  <c r="E103" i="76"/>
  <c r="D103" i="76"/>
  <c r="C103" i="76"/>
  <c r="BJ102" i="76"/>
  <c r="BI102" i="76"/>
  <c r="BH102" i="76"/>
  <c r="BG102" i="76"/>
  <c r="BF102" i="76"/>
  <c r="BE102" i="76"/>
  <c r="BD102" i="76"/>
  <c r="BC102" i="76"/>
  <c r="BB102" i="76"/>
  <c r="BA102" i="76"/>
  <c r="AZ102" i="76"/>
  <c r="AY102" i="76"/>
  <c r="AX102" i="76"/>
  <c r="AW102" i="76"/>
  <c r="AV102" i="76"/>
  <c r="AU102" i="76"/>
  <c r="AT102" i="76"/>
  <c r="AS102" i="76"/>
  <c r="AR102" i="76"/>
  <c r="AQ102" i="76"/>
  <c r="AP102" i="76"/>
  <c r="AO102" i="76"/>
  <c r="AN102" i="76"/>
  <c r="AM102" i="76"/>
  <c r="AL102" i="76"/>
  <c r="AK102" i="76"/>
  <c r="AJ102" i="76"/>
  <c r="AI102" i="76"/>
  <c r="AH102" i="76"/>
  <c r="AG102" i="76"/>
  <c r="AF102" i="76"/>
  <c r="AE102" i="76"/>
  <c r="AD102" i="76"/>
  <c r="AC102" i="76"/>
  <c r="AB102" i="76"/>
  <c r="AA102" i="76"/>
  <c r="Z102" i="76"/>
  <c r="Y102" i="76"/>
  <c r="X102" i="76"/>
  <c r="W102" i="76"/>
  <c r="V102" i="76"/>
  <c r="U102" i="76"/>
  <c r="T102" i="76"/>
  <c r="S102" i="76"/>
  <c r="R102" i="76"/>
  <c r="Q102" i="76"/>
  <c r="P102" i="76"/>
  <c r="O102" i="76"/>
  <c r="N102" i="76"/>
  <c r="M102" i="76"/>
  <c r="L102" i="76"/>
  <c r="K102" i="76"/>
  <c r="J102" i="76"/>
  <c r="I102" i="76"/>
  <c r="H102" i="76"/>
  <c r="G102" i="76"/>
  <c r="F102" i="76"/>
  <c r="E102" i="76"/>
  <c r="D102" i="76"/>
  <c r="C102" i="76"/>
  <c r="C99" i="76"/>
  <c r="BJ98" i="76"/>
  <c r="BI98" i="76"/>
  <c r="BH98" i="76"/>
  <c r="BG98" i="76"/>
  <c r="BF98" i="76"/>
  <c r="BE98" i="76"/>
  <c r="BD98" i="76"/>
  <c r="BC98" i="76"/>
  <c r="BB98" i="76"/>
  <c r="BA98" i="76"/>
  <c r="AZ98" i="76"/>
  <c r="AY98" i="76"/>
  <c r="AX98" i="76"/>
  <c r="AW98" i="76"/>
  <c r="AV98" i="76"/>
  <c r="AU98" i="76"/>
  <c r="AT98" i="76"/>
  <c r="AS98" i="76"/>
  <c r="AR98" i="76"/>
  <c r="AQ98" i="76"/>
  <c r="AP98" i="76"/>
  <c r="AO98" i="76"/>
  <c r="AN98" i="76"/>
  <c r="AM98" i="76"/>
  <c r="AL98" i="76"/>
  <c r="AK98" i="76"/>
  <c r="AJ98" i="76"/>
  <c r="AI98" i="76"/>
  <c r="AH98" i="76"/>
  <c r="AG98" i="76"/>
  <c r="AF98" i="76"/>
  <c r="AE98" i="76"/>
  <c r="AD98" i="76"/>
  <c r="AC98" i="76"/>
  <c r="AB98" i="76"/>
  <c r="AA98" i="76"/>
  <c r="Z98" i="76"/>
  <c r="Y98" i="76"/>
  <c r="X98" i="76"/>
  <c r="W98" i="76"/>
  <c r="V98" i="76"/>
  <c r="U98" i="76"/>
  <c r="T98" i="76"/>
  <c r="S98" i="76"/>
  <c r="R98" i="76"/>
  <c r="Q98" i="76"/>
  <c r="P98" i="76"/>
  <c r="O98" i="76"/>
  <c r="N98" i="76"/>
  <c r="M98" i="76"/>
  <c r="L98" i="76"/>
  <c r="K98" i="76"/>
  <c r="J98" i="76"/>
  <c r="I98" i="76"/>
  <c r="H98" i="76"/>
  <c r="G98" i="76"/>
  <c r="F98" i="76"/>
  <c r="E98" i="76"/>
  <c r="D98" i="76"/>
  <c r="C98" i="76"/>
  <c r="C97" i="76"/>
  <c r="BJ96" i="76"/>
  <c r="BI96" i="76"/>
  <c r="BH96" i="76"/>
  <c r="BG96" i="76"/>
  <c r="BF96" i="76"/>
  <c r="BE96" i="76"/>
  <c r="BD96" i="76"/>
  <c r="BC96" i="76"/>
  <c r="BB96" i="76"/>
  <c r="BA96" i="76"/>
  <c r="AZ96" i="76"/>
  <c r="AY96" i="76"/>
  <c r="AX96" i="76"/>
  <c r="AW96" i="76"/>
  <c r="AV96" i="76"/>
  <c r="AU96" i="76"/>
  <c r="AT96" i="76"/>
  <c r="AS96" i="76"/>
  <c r="AR96" i="76"/>
  <c r="AQ96" i="76"/>
  <c r="AP96" i="76"/>
  <c r="AO96" i="76"/>
  <c r="AN96" i="76"/>
  <c r="AM96" i="76"/>
  <c r="AL96" i="76"/>
  <c r="AK96" i="76"/>
  <c r="AJ96" i="76"/>
  <c r="AI96" i="76"/>
  <c r="AH96" i="76"/>
  <c r="AG96" i="76"/>
  <c r="AF96" i="76"/>
  <c r="AE96" i="76"/>
  <c r="AD96" i="76"/>
  <c r="AC96" i="76"/>
  <c r="AB96" i="76"/>
  <c r="AA96" i="76"/>
  <c r="Z96" i="76"/>
  <c r="Y96" i="76"/>
  <c r="X96" i="76"/>
  <c r="W96" i="76"/>
  <c r="V96" i="76"/>
  <c r="U96" i="76"/>
  <c r="T96" i="76"/>
  <c r="S96" i="76"/>
  <c r="R96" i="76"/>
  <c r="Q96" i="76"/>
  <c r="P96" i="76"/>
  <c r="O96" i="76"/>
  <c r="N96" i="76"/>
  <c r="M96" i="76"/>
  <c r="L96" i="76"/>
  <c r="K96" i="76"/>
  <c r="J96" i="76"/>
  <c r="I96" i="76"/>
  <c r="H96" i="76"/>
  <c r="G96" i="76"/>
  <c r="F96" i="76"/>
  <c r="E96" i="76"/>
  <c r="D96" i="76"/>
  <c r="C96" i="76"/>
  <c r="BJ95" i="76"/>
  <c r="BI95" i="76"/>
  <c r="BH95" i="76"/>
  <c r="BG95" i="76"/>
  <c r="BF95" i="76"/>
  <c r="BE95" i="76"/>
  <c r="BD95" i="76"/>
  <c r="BC95" i="76"/>
  <c r="BB95" i="76"/>
  <c r="BA95" i="76"/>
  <c r="AZ95" i="76"/>
  <c r="AY95" i="76"/>
  <c r="AX95" i="76"/>
  <c r="AW95" i="76"/>
  <c r="AV95" i="76"/>
  <c r="AU95" i="76"/>
  <c r="AT95" i="76"/>
  <c r="AS95" i="76"/>
  <c r="AR95" i="76"/>
  <c r="AQ95" i="76"/>
  <c r="AP95" i="76"/>
  <c r="AO95" i="76"/>
  <c r="AN95" i="76"/>
  <c r="AM95" i="76"/>
  <c r="AL95" i="76"/>
  <c r="AK95" i="76"/>
  <c r="AJ95" i="76"/>
  <c r="AI95" i="76"/>
  <c r="AH95" i="76"/>
  <c r="AG95" i="76"/>
  <c r="AF95" i="76"/>
  <c r="AE95" i="76"/>
  <c r="AD95" i="76"/>
  <c r="AC95" i="76"/>
  <c r="AB95" i="76"/>
  <c r="AA95" i="76"/>
  <c r="Z95" i="76"/>
  <c r="Y95" i="76"/>
  <c r="X95" i="76"/>
  <c r="W95" i="76"/>
  <c r="V95" i="76"/>
  <c r="U95" i="76"/>
  <c r="T95" i="76"/>
  <c r="S95" i="76"/>
  <c r="R95" i="76"/>
  <c r="Q95" i="76"/>
  <c r="P95" i="76"/>
  <c r="O95" i="76"/>
  <c r="N95" i="76"/>
  <c r="M95" i="76"/>
  <c r="L95" i="76"/>
  <c r="K95" i="76"/>
  <c r="J95" i="76"/>
  <c r="I95" i="76"/>
  <c r="H95" i="76"/>
  <c r="G95" i="76"/>
  <c r="F95" i="76"/>
  <c r="E95" i="76"/>
  <c r="D95" i="76"/>
  <c r="C95" i="76"/>
  <c r="BJ94" i="76"/>
  <c r="BI94" i="76"/>
  <c r="BH94" i="76"/>
  <c r="BG94" i="76"/>
  <c r="BF94" i="76"/>
  <c r="BE94" i="76"/>
  <c r="BD94" i="76"/>
  <c r="BC94" i="76"/>
  <c r="BB94" i="76"/>
  <c r="BA94" i="76"/>
  <c r="AZ94" i="76"/>
  <c r="AY94" i="76"/>
  <c r="AX94" i="76"/>
  <c r="AW94" i="76"/>
  <c r="AV94" i="76"/>
  <c r="AU94" i="76"/>
  <c r="AT94" i="76"/>
  <c r="AS94" i="76"/>
  <c r="AR94" i="76"/>
  <c r="AQ94" i="76"/>
  <c r="AP94" i="76"/>
  <c r="AO94" i="76"/>
  <c r="AN94" i="76"/>
  <c r="AM94" i="76"/>
  <c r="AL94" i="76"/>
  <c r="AK94" i="76"/>
  <c r="AJ94" i="76"/>
  <c r="AI94" i="76"/>
  <c r="AH94" i="76"/>
  <c r="AG94" i="76"/>
  <c r="AF94" i="76"/>
  <c r="AE94" i="76"/>
  <c r="AD94" i="76"/>
  <c r="AC94" i="76"/>
  <c r="AB94" i="76"/>
  <c r="AA94" i="76"/>
  <c r="Z94" i="76"/>
  <c r="Y94" i="76"/>
  <c r="X94" i="76"/>
  <c r="W94" i="76"/>
  <c r="V94" i="76"/>
  <c r="U94" i="76"/>
  <c r="T94" i="76"/>
  <c r="S94" i="76"/>
  <c r="R94" i="76"/>
  <c r="Q94" i="76"/>
  <c r="P94" i="76"/>
  <c r="O94" i="76"/>
  <c r="N94" i="76"/>
  <c r="M94" i="76"/>
  <c r="L94" i="76"/>
  <c r="K94" i="76"/>
  <c r="J94" i="76"/>
  <c r="I94" i="76"/>
  <c r="H94" i="76"/>
  <c r="G94" i="76"/>
  <c r="F94" i="76"/>
  <c r="E94" i="76"/>
  <c r="D94" i="76"/>
  <c r="BJ91" i="76"/>
  <c r="BI91" i="76"/>
  <c r="BH91" i="76"/>
  <c r="BG91" i="76"/>
  <c r="BF91" i="76"/>
  <c r="BE91" i="76"/>
  <c r="BD91" i="76"/>
  <c r="BC91" i="76"/>
  <c r="BB91" i="76"/>
  <c r="BA91" i="76"/>
  <c r="AZ91" i="76"/>
  <c r="AY91" i="76"/>
  <c r="AX91" i="76"/>
  <c r="AW91" i="76"/>
  <c r="AV91" i="76"/>
  <c r="AU91" i="76"/>
  <c r="AT91" i="76"/>
  <c r="AS91" i="76"/>
  <c r="AR91" i="76"/>
  <c r="AQ91" i="76"/>
  <c r="AP91" i="76"/>
  <c r="AO91" i="76"/>
  <c r="AN91" i="76"/>
  <c r="AM91" i="76"/>
  <c r="AL91" i="76"/>
  <c r="AK91" i="76"/>
  <c r="AJ91" i="76"/>
  <c r="AI91" i="76"/>
  <c r="AH91" i="76"/>
  <c r="AG91" i="76"/>
  <c r="AF91" i="76"/>
  <c r="AE91" i="76"/>
  <c r="AD91" i="76"/>
  <c r="AC91" i="76"/>
  <c r="AB91" i="76"/>
  <c r="AA91" i="76"/>
  <c r="Z91" i="76"/>
  <c r="Y91" i="76"/>
  <c r="X91" i="76"/>
  <c r="W91" i="76"/>
  <c r="V91" i="76"/>
  <c r="U91" i="76"/>
  <c r="T91" i="76"/>
  <c r="S91" i="76"/>
  <c r="R91" i="76"/>
  <c r="Q91" i="76"/>
  <c r="P91" i="76"/>
  <c r="O91" i="76"/>
  <c r="N91" i="76"/>
  <c r="M91" i="76"/>
  <c r="L91" i="76"/>
  <c r="K91" i="76"/>
  <c r="J91" i="76"/>
  <c r="I91" i="76"/>
  <c r="H91" i="76"/>
  <c r="G91" i="76"/>
  <c r="F91" i="76"/>
  <c r="E91" i="76"/>
  <c r="D91" i="76"/>
  <c r="C91" i="76"/>
  <c r="BJ86" i="76"/>
  <c r="BI86" i="76"/>
  <c r="BH86" i="76"/>
  <c r="BG86" i="76"/>
  <c r="BF86" i="76"/>
  <c r="BE86" i="76"/>
  <c r="BD86" i="76"/>
  <c r="BC86" i="76"/>
  <c r="BB86" i="76"/>
  <c r="BA86" i="76"/>
  <c r="AZ86" i="76"/>
  <c r="AY86" i="76"/>
  <c r="AX86" i="76"/>
  <c r="AW86" i="76"/>
  <c r="AV86" i="76"/>
  <c r="AU86" i="76"/>
  <c r="AT86" i="76"/>
  <c r="AS86" i="76"/>
  <c r="AR86" i="76"/>
  <c r="AQ86" i="76"/>
  <c r="AP86" i="76"/>
  <c r="AO86" i="76"/>
  <c r="AN86" i="76"/>
  <c r="AM86" i="76"/>
  <c r="AL86" i="76"/>
  <c r="AK86" i="76"/>
  <c r="AJ86" i="76"/>
  <c r="AI86" i="76"/>
  <c r="AH86" i="76"/>
  <c r="AG86" i="76"/>
  <c r="AF86" i="76"/>
  <c r="AE86" i="76"/>
  <c r="AD86" i="76"/>
  <c r="AC86" i="76"/>
  <c r="AB86" i="76"/>
  <c r="AA86" i="76"/>
  <c r="Z86" i="76"/>
  <c r="Y86" i="76"/>
  <c r="X86" i="76"/>
  <c r="W86" i="76"/>
  <c r="V86" i="76"/>
  <c r="U86" i="76"/>
  <c r="T86" i="76"/>
  <c r="S86" i="76"/>
  <c r="R86" i="76"/>
  <c r="Q86" i="76"/>
  <c r="P86" i="76"/>
  <c r="O86" i="76"/>
  <c r="N86" i="76"/>
  <c r="M86" i="76"/>
  <c r="L86" i="76"/>
  <c r="K86" i="76"/>
  <c r="J86" i="76"/>
  <c r="I86" i="76"/>
  <c r="H86" i="76"/>
  <c r="G86" i="76"/>
  <c r="F86" i="76"/>
  <c r="E86" i="76"/>
  <c r="D86" i="76"/>
  <c r="C86" i="76"/>
  <c r="BJ85" i="76"/>
  <c r="BI85" i="76"/>
  <c r="BH85" i="76"/>
  <c r="BG85" i="76"/>
  <c r="BF85" i="76"/>
  <c r="BE85" i="76"/>
  <c r="BD85" i="76"/>
  <c r="BC85" i="76"/>
  <c r="BB85" i="76"/>
  <c r="BA85" i="76"/>
  <c r="AZ85" i="76"/>
  <c r="AY85" i="76"/>
  <c r="AX85" i="76"/>
  <c r="AW85" i="76"/>
  <c r="AV85" i="76"/>
  <c r="AU85" i="76"/>
  <c r="AT85" i="76"/>
  <c r="AS85" i="76"/>
  <c r="AR85" i="76"/>
  <c r="AQ85" i="76"/>
  <c r="AP85" i="76"/>
  <c r="AO85" i="76"/>
  <c r="AN85" i="76"/>
  <c r="AM85" i="76"/>
  <c r="AL85" i="76"/>
  <c r="AK85" i="76"/>
  <c r="AJ85" i="76"/>
  <c r="AI85" i="76"/>
  <c r="AH85" i="76"/>
  <c r="AG85" i="76"/>
  <c r="AF85" i="76"/>
  <c r="AE85" i="76"/>
  <c r="AD85" i="76"/>
  <c r="AC85" i="76"/>
  <c r="AB85" i="76"/>
  <c r="AA85" i="76"/>
  <c r="Z85" i="76"/>
  <c r="Y85" i="76"/>
  <c r="X85" i="76"/>
  <c r="W85" i="76"/>
  <c r="V85" i="76"/>
  <c r="U85" i="76"/>
  <c r="T85" i="76"/>
  <c r="S85" i="76"/>
  <c r="R85" i="76"/>
  <c r="Q85" i="76"/>
  <c r="P85" i="76"/>
  <c r="O85" i="76"/>
  <c r="N85" i="76"/>
  <c r="M85" i="76"/>
  <c r="L85" i="76"/>
  <c r="K85" i="76"/>
  <c r="J85" i="76"/>
  <c r="I85" i="76"/>
  <c r="H85" i="76"/>
  <c r="G85" i="76"/>
  <c r="F85" i="76"/>
  <c r="E85" i="76"/>
  <c r="D85" i="76"/>
  <c r="C85" i="76"/>
  <c r="BJ84" i="76"/>
  <c r="BI84" i="76"/>
  <c r="BH84" i="76"/>
  <c r="BG84" i="76"/>
  <c r="BF84" i="76"/>
  <c r="BE84" i="76"/>
  <c r="BD84" i="76"/>
  <c r="BC84" i="76"/>
  <c r="BB84" i="76"/>
  <c r="BA84" i="76"/>
  <c r="AZ84" i="76"/>
  <c r="AY84" i="76"/>
  <c r="AX84" i="76"/>
  <c r="AW84" i="76"/>
  <c r="AV84" i="76"/>
  <c r="AU84" i="76"/>
  <c r="AT84" i="76"/>
  <c r="AS84" i="76"/>
  <c r="AR84" i="76"/>
  <c r="AQ84" i="76"/>
  <c r="AP84" i="76"/>
  <c r="AO84" i="76"/>
  <c r="AN84" i="76"/>
  <c r="AM84" i="76"/>
  <c r="AL84" i="76"/>
  <c r="AK84" i="76"/>
  <c r="AJ84" i="76"/>
  <c r="AI84" i="76"/>
  <c r="AH84" i="76"/>
  <c r="AG84" i="76"/>
  <c r="AF84" i="76"/>
  <c r="AE84" i="76"/>
  <c r="AD84" i="76"/>
  <c r="AC84" i="76"/>
  <c r="AB84" i="76"/>
  <c r="AA84" i="76"/>
  <c r="Z84" i="76"/>
  <c r="Y84" i="76"/>
  <c r="X84" i="76"/>
  <c r="W84" i="76"/>
  <c r="V84" i="76"/>
  <c r="U84" i="76"/>
  <c r="T84" i="76"/>
  <c r="S84" i="76"/>
  <c r="R84" i="76"/>
  <c r="Q84" i="76"/>
  <c r="P84" i="76"/>
  <c r="O84" i="76"/>
  <c r="N84" i="76"/>
  <c r="M84" i="76"/>
  <c r="L84" i="76"/>
  <c r="K84" i="76"/>
  <c r="J84" i="76"/>
  <c r="I84" i="76"/>
  <c r="H84" i="76"/>
  <c r="G84" i="76"/>
  <c r="F84" i="76"/>
  <c r="E84" i="76"/>
  <c r="D84" i="76"/>
  <c r="BJ83" i="76"/>
  <c r="BI83" i="76"/>
  <c r="BH83" i="76"/>
  <c r="BG83" i="76"/>
  <c r="BF83" i="76"/>
  <c r="BE83" i="76"/>
  <c r="BD83" i="76"/>
  <c r="BC83" i="76"/>
  <c r="BB83" i="76"/>
  <c r="BA83" i="76"/>
  <c r="AZ83" i="76"/>
  <c r="AY83" i="76"/>
  <c r="AX83" i="76"/>
  <c r="AW83" i="76"/>
  <c r="AV83" i="76"/>
  <c r="AU83" i="76"/>
  <c r="AT83" i="76"/>
  <c r="AS83" i="76"/>
  <c r="AR83" i="76"/>
  <c r="AQ83" i="76"/>
  <c r="AP83" i="76"/>
  <c r="AO83" i="76"/>
  <c r="AN83" i="76"/>
  <c r="AM83" i="76"/>
  <c r="AL83" i="76"/>
  <c r="AK83" i="76"/>
  <c r="AJ83" i="76"/>
  <c r="AI83" i="76"/>
  <c r="AH83" i="76"/>
  <c r="AG83" i="76"/>
  <c r="AF83" i="76"/>
  <c r="AE83" i="76"/>
  <c r="AD83" i="76"/>
  <c r="AC83" i="76"/>
  <c r="AB83" i="76"/>
  <c r="AA83" i="76"/>
  <c r="Z83" i="76"/>
  <c r="Y83" i="76"/>
  <c r="X83" i="76"/>
  <c r="W83" i="76"/>
  <c r="V83" i="76"/>
  <c r="U83" i="76"/>
  <c r="T83" i="76"/>
  <c r="S83" i="76"/>
  <c r="R83" i="76"/>
  <c r="Q83" i="76"/>
  <c r="P83" i="76"/>
  <c r="O83" i="76"/>
  <c r="N83" i="76"/>
  <c r="M83" i="76"/>
  <c r="L83" i="76"/>
  <c r="K83" i="76"/>
  <c r="J83" i="76"/>
  <c r="I83" i="76"/>
  <c r="H83" i="76"/>
  <c r="G83" i="76"/>
  <c r="F83" i="76"/>
  <c r="E83" i="76"/>
  <c r="D83" i="76"/>
  <c r="BJ82" i="76"/>
  <c r="BI82" i="76"/>
  <c r="BH82" i="76"/>
  <c r="BG82" i="76"/>
  <c r="BF82" i="76"/>
  <c r="BE82" i="76"/>
  <c r="BD82" i="76"/>
  <c r="BC82" i="76"/>
  <c r="BB82" i="76"/>
  <c r="BA82" i="76"/>
  <c r="AZ82" i="76"/>
  <c r="AY82" i="76"/>
  <c r="AX82" i="76"/>
  <c r="AW82" i="76"/>
  <c r="AV82" i="76"/>
  <c r="AU82" i="76"/>
  <c r="AT82" i="76"/>
  <c r="AS82" i="76"/>
  <c r="AR82" i="76"/>
  <c r="AQ82" i="76"/>
  <c r="AP82" i="76"/>
  <c r="AO82" i="76"/>
  <c r="AN82" i="76"/>
  <c r="AM82" i="76"/>
  <c r="AL82" i="76"/>
  <c r="AK82" i="76"/>
  <c r="AJ82" i="76"/>
  <c r="AI82" i="76"/>
  <c r="AH82" i="76"/>
  <c r="AG82" i="76"/>
  <c r="AF82" i="76"/>
  <c r="AE82" i="76"/>
  <c r="AD82" i="76"/>
  <c r="AC82" i="76"/>
  <c r="AB82" i="76"/>
  <c r="AA82" i="76"/>
  <c r="Z82" i="76"/>
  <c r="Y82" i="76"/>
  <c r="X82" i="76"/>
  <c r="W82" i="76"/>
  <c r="V82" i="76"/>
  <c r="U82" i="76"/>
  <c r="T82" i="76"/>
  <c r="S82" i="76"/>
  <c r="R82" i="76"/>
  <c r="Q82" i="76"/>
  <c r="P82" i="76"/>
  <c r="O82" i="76"/>
  <c r="N82" i="76"/>
  <c r="M82" i="76"/>
  <c r="L82" i="76"/>
  <c r="K82" i="76"/>
  <c r="J82" i="76"/>
  <c r="I82" i="76"/>
  <c r="H82" i="76"/>
  <c r="G82" i="76"/>
  <c r="F82" i="76"/>
  <c r="E82" i="76"/>
  <c r="D82" i="76"/>
  <c r="BJ81" i="76"/>
  <c r="BI81" i="76"/>
  <c r="BH81" i="76"/>
  <c r="BG81" i="76"/>
  <c r="BF81" i="76"/>
  <c r="BE81" i="76"/>
  <c r="BD81" i="76"/>
  <c r="BC81" i="76"/>
  <c r="BB81" i="76"/>
  <c r="BA81" i="76"/>
  <c r="AZ81" i="76"/>
  <c r="AY81" i="76"/>
  <c r="AX81" i="76"/>
  <c r="AW81" i="76"/>
  <c r="AV81" i="76"/>
  <c r="AU81" i="76"/>
  <c r="AT81" i="76"/>
  <c r="AS81" i="76"/>
  <c r="AR81" i="76"/>
  <c r="AQ81" i="76"/>
  <c r="AP81" i="76"/>
  <c r="AO81" i="76"/>
  <c r="AN81" i="76"/>
  <c r="AM81" i="76"/>
  <c r="AL81" i="76"/>
  <c r="AK81" i="76"/>
  <c r="AJ81" i="76"/>
  <c r="AI81" i="76"/>
  <c r="AH81" i="76"/>
  <c r="AG81" i="76"/>
  <c r="AF81" i="76"/>
  <c r="AE81" i="76"/>
  <c r="AD81" i="76"/>
  <c r="AC81" i="76"/>
  <c r="AB81" i="76"/>
  <c r="AA81" i="76"/>
  <c r="Z81" i="76"/>
  <c r="Y81" i="76"/>
  <c r="X81" i="76"/>
  <c r="W81" i="76"/>
  <c r="V81" i="76"/>
  <c r="U81" i="76"/>
  <c r="T81" i="76"/>
  <c r="S81" i="76"/>
  <c r="R81" i="76"/>
  <c r="Q81" i="76"/>
  <c r="P81" i="76"/>
  <c r="O81" i="76"/>
  <c r="N81" i="76"/>
  <c r="M81" i="76"/>
  <c r="L81" i="76"/>
  <c r="K81" i="76"/>
  <c r="J81" i="76"/>
  <c r="I81" i="76"/>
  <c r="H81" i="76"/>
  <c r="G81" i="76"/>
  <c r="F81" i="76"/>
  <c r="E81" i="76"/>
  <c r="D81" i="76"/>
  <c r="C81" i="76"/>
  <c r="BJ80" i="76"/>
  <c r="BI80" i="76"/>
  <c r="BH80" i="76"/>
  <c r="BG80" i="76"/>
  <c r="BF80" i="76"/>
  <c r="BE80" i="76"/>
  <c r="BD80" i="76"/>
  <c r="BC80" i="76"/>
  <c r="BB80" i="76"/>
  <c r="BA80" i="76"/>
  <c r="AZ80" i="76"/>
  <c r="AY80" i="76"/>
  <c r="AX80" i="76"/>
  <c r="AW80" i="76"/>
  <c r="AV80" i="76"/>
  <c r="AU80" i="76"/>
  <c r="AT80" i="76"/>
  <c r="AS80" i="76"/>
  <c r="AR80" i="76"/>
  <c r="AQ80" i="76"/>
  <c r="AP80" i="76"/>
  <c r="AO80" i="76"/>
  <c r="AN80" i="76"/>
  <c r="AM80" i="76"/>
  <c r="AL80" i="76"/>
  <c r="AK80" i="76"/>
  <c r="AJ80" i="76"/>
  <c r="AI80" i="76"/>
  <c r="AH80" i="76"/>
  <c r="AG80" i="76"/>
  <c r="AF80" i="76"/>
  <c r="AE80" i="76"/>
  <c r="AD80" i="76"/>
  <c r="AC80" i="76"/>
  <c r="AB80" i="76"/>
  <c r="AA80" i="76"/>
  <c r="Z80" i="76"/>
  <c r="Y80" i="76"/>
  <c r="X80" i="76"/>
  <c r="W80" i="76"/>
  <c r="V80" i="76"/>
  <c r="U80" i="76"/>
  <c r="T80" i="76"/>
  <c r="S80" i="76"/>
  <c r="R80" i="76"/>
  <c r="Q80" i="76"/>
  <c r="P80" i="76"/>
  <c r="O80" i="76"/>
  <c r="N80" i="76"/>
  <c r="M80" i="76"/>
  <c r="L80" i="76"/>
  <c r="K80" i="76"/>
  <c r="J80" i="76"/>
  <c r="I80" i="76"/>
  <c r="H80" i="76"/>
  <c r="G80" i="76"/>
  <c r="F80" i="76"/>
  <c r="E80" i="76"/>
  <c r="D80" i="76"/>
  <c r="BJ79" i="76"/>
  <c r="BI79" i="76"/>
  <c r="BH79" i="76"/>
  <c r="BG79" i="76"/>
  <c r="BF79" i="76"/>
  <c r="BE79" i="76"/>
  <c r="BD79" i="76"/>
  <c r="BC79" i="76"/>
  <c r="BB79" i="76"/>
  <c r="BA79" i="76"/>
  <c r="AZ79" i="76"/>
  <c r="AY79" i="76"/>
  <c r="AX79" i="76"/>
  <c r="AW79" i="76"/>
  <c r="AV79" i="76"/>
  <c r="AU79" i="76"/>
  <c r="AT79" i="76"/>
  <c r="AS79" i="76"/>
  <c r="AR79" i="76"/>
  <c r="AQ79" i="76"/>
  <c r="AP79" i="76"/>
  <c r="AO79" i="76"/>
  <c r="AN79" i="76"/>
  <c r="AM79" i="76"/>
  <c r="AL79" i="76"/>
  <c r="AK79" i="76"/>
  <c r="AJ79" i="76"/>
  <c r="AI79" i="76"/>
  <c r="AH79" i="76"/>
  <c r="AG79" i="76"/>
  <c r="AF79" i="76"/>
  <c r="AE79" i="76"/>
  <c r="AD79" i="76"/>
  <c r="AC79" i="76"/>
  <c r="AB79" i="76"/>
  <c r="AA79" i="76"/>
  <c r="Z79" i="76"/>
  <c r="Y79" i="76"/>
  <c r="X79" i="76"/>
  <c r="W79" i="76"/>
  <c r="V79" i="76"/>
  <c r="U79" i="76"/>
  <c r="T79" i="76"/>
  <c r="S79" i="76"/>
  <c r="R79" i="76"/>
  <c r="Q79" i="76"/>
  <c r="P79" i="76"/>
  <c r="O79" i="76"/>
  <c r="N79" i="76"/>
  <c r="M79" i="76"/>
  <c r="L79" i="76"/>
  <c r="K79" i="76"/>
  <c r="J79" i="76"/>
  <c r="I79" i="76"/>
  <c r="H79" i="76"/>
  <c r="G79" i="76"/>
  <c r="F79" i="76"/>
  <c r="E79" i="76"/>
  <c r="D79" i="76"/>
  <c r="BJ78" i="76"/>
  <c r="BI78" i="76"/>
  <c r="BH78" i="76"/>
  <c r="BG78" i="76"/>
  <c r="BF78" i="76"/>
  <c r="BE78" i="76"/>
  <c r="BD78" i="76"/>
  <c r="BC78" i="76"/>
  <c r="BB78" i="76"/>
  <c r="BA78" i="76"/>
  <c r="AZ78" i="76"/>
  <c r="AY78" i="76"/>
  <c r="AX78" i="76"/>
  <c r="AW78" i="76"/>
  <c r="AV78" i="76"/>
  <c r="AU78" i="76"/>
  <c r="AT78" i="76"/>
  <c r="AS78" i="76"/>
  <c r="AR78" i="76"/>
  <c r="AQ78" i="76"/>
  <c r="AP78" i="76"/>
  <c r="AO78" i="76"/>
  <c r="AN78" i="76"/>
  <c r="AM78" i="76"/>
  <c r="AL78" i="76"/>
  <c r="AK78" i="76"/>
  <c r="AJ78" i="76"/>
  <c r="AI78" i="76"/>
  <c r="AH78" i="76"/>
  <c r="AG78" i="76"/>
  <c r="AF78" i="76"/>
  <c r="AE78" i="76"/>
  <c r="AD78" i="76"/>
  <c r="AC78" i="76"/>
  <c r="AB78" i="76"/>
  <c r="AA78" i="76"/>
  <c r="Z78" i="76"/>
  <c r="Y78" i="76"/>
  <c r="X78" i="76"/>
  <c r="W78" i="76"/>
  <c r="V78" i="76"/>
  <c r="U78" i="76"/>
  <c r="T78" i="76"/>
  <c r="S78" i="76"/>
  <c r="R78" i="76"/>
  <c r="Q78" i="76"/>
  <c r="P78" i="76"/>
  <c r="O78" i="76"/>
  <c r="N78" i="76"/>
  <c r="M78" i="76"/>
  <c r="L78" i="76"/>
  <c r="K78" i="76"/>
  <c r="J78" i="76"/>
  <c r="I78" i="76"/>
  <c r="H78" i="76"/>
  <c r="G78" i="76"/>
  <c r="F78" i="76"/>
  <c r="E78" i="76"/>
  <c r="D78" i="76"/>
  <c r="C78" i="76"/>
  <c r="BJ77" i="76"/>
  <c r="BI77" i="76"/>
  <c r="BH77" i="76"/>
  <c r="BG77" i="76"/>
  <c r="BF77" i="76"/>
  <c r="BE77" i="76"/>
  <c r="BD77" i="76"/>
  <c r="BC77" i="76"/>
  <c r="BB77" i="76"/>
  <c r="BA77" i="76"/>
  <c r="AZ77" i="76"/>
  <c r="AY77" i="76"/>
  <c r="AX77" i="76"/>
  <c r="AW77" i="76"/>
  <c r="AV77" i="76"/>
  <c r="AU77" i="76"/>
  <c r="AT77" i="76"/>
  <c r="AS77" i="76"/>
  <c r="AR77" i="76"/>
  <c r="AQ77" i="76"/>
  <c r="AP77" i="76"/>
  <c r="AO77" i="76"/>
  <c r="AN77" i="76"/>
  <c r="AM77" i="76"/>
  <c r="AL77" i="76"/>
  <c r="AK77" i="76"/>
  <c r="AJ77" i="76"/>
  <c r="AI77" i="76"/>
  <c r="AH77" i="76"/>
  <c r="AG77" i="76"/>
  <c r="AF77" i="76"/>
  <c r="AE77" i="76"/>
  <c r="AD77" i="76"/>
  <c r="AC77" i="76"/>
  <c r="AB77" i="76"/>
  <c r="AA77" i="76"/>
  <c r="Z77" i="76"/>
  <c r="Y77" i="76"/>
  <c r="X77" i="76"/>
  <c r="W77" i="76"/>
  <c r="V77" i="76"/>
  <c r="U77" i="76"/>
  <c r="T77" i="76"/>
  <c r="S77" i="76"/>
  <c r="R77" i="76"/>
  <c r="Q77" i="76"/>
  <c r="P77" i="76"/>
  <c r="O77" i="76"/>
  <c r="N77" i="76"/>
  <c r="M77" i="76"/>
  <c r="L77" i="76"/>
  <c r="K77" i="76"/>
  <c r="J77" i="76"/>
  <c r="I77" i="76"/>
  <c r="H77" i="76"/>
  <c r="G77" i="76"/>
  <c r="F77" i="76"/>
  <c r="E77" i="76"/>
  <c r="D77" i="76"/>
  <c r="BJ76" i="76"/>
  <c r="BI76" i="76"/>
  <c r="BH76" i="76"/>
  <c r="BG76" i="76"/>
  <c r="BF76" i="76"/>
  <c r="BE76" i="76"/>
  <c r="BD76" i="76"/>
  <c r="BC76" i="76"/>
  <c r="BB76" i="76"/>
  <c r="BA76" i="76"/>
  <c r="AZ76" i="76"/>
  <c r="AY76" i="76"/>
  <c r="AX76" i="76"/>
  <c r="AW76" i="76"/>
  <c r="AV76" i="76"/>
  <c r="AU76" i="76"/>
  <c r="AT76" i="76"/>
  <c r="AS76" i="76"/>
  <c r="AR76" i="76"/>
  <c r="AQ76" i="76"/>
  <c r="AP76" i="76"/>
  <c r="AO76" i="76"/>
  <c r="AN76" i="76"/>
  <c r="AM76" i="76"/>
  <c r="AL76" i="76"/>
  <c r="AK76" i="76"/>
  <c r="AJ76" i="76"/>
  <c r="AI76" i="76"/>
  <c r="AH76" i="76"/>
  <c r="AG76" i="76"/>
  <c r="AF76" i="76"/>
  <c r="AE76" i="76"/>
  <c r="AD76" i="76"/>
  <c r="AC76" i="76"/>
  <c r="AB76" i="76"/>
  <c r="AA76" i="76"/>
  <c r="Z76" i="76"/>
  <c r="Y76" i="76"/>
  <c r="X76" i="76"/>
  <c r="W76" i="76"/>
  <c r="V76" i="76"/>
  <c r="U76" i="76"/>
  <c r="T76" i="76"/>
  <c r="S76" i="76"/>
  <c r="R76" i="76"/>
  <c r="Q76" i="76"/>
  <c r="P76" i="76"/>
  <c r="O76" i="76"/>
  <c r="N76" i="76"/>
  <c r="M76" i="76"/>
  <c r="L76" i="76"/>
  <c r="K76" i="76"/>
  <c r="J76" i="76"/>
  <c r="I76" i="76"/>
  <c r="H76" i="76"/>
  <c r="G76" i="76"/>
  <c r="F76" i="76"/>
  <c r="E76" i="76"/>
  <c r="D76" i="76"/>
  <c r="BJ75" i="76"/>
  <c r="BI75" i="76"/>
  <c r="BH75" i="76"/>
  <c r="BG75" i="76"/>
  <c r="BF75" i="76"/>
  <c r="BE75" i="76"/>
  <c r="BD75" i="76"/>
  <c r="BC75" i="76"/>
  <c r="BB75" i="76"/>
  <c r="BA75" i="76"/>
  <c r="AZ75" i="76"/>
  <c r="AY75" i="76"/>
  <c r="AX75" i="76"/>
  <c r="AW75" i="76"/>
  <c r="AV75" i="76"/>
  <c r="AU75" i="76"/>
  <c r="AT75" i="76"/>
  <c r="AS75" i="76"/>
  <c r="AR75" i="76"/>
  <c r="AQ75" i="76"/>
  <c r="AP75" i="76"/>
  <c r="AO75" i="76"/>
  <c r="AN75" i="76"/>
  <c r="AM75" i="76"/>
  <c r="AL75" i="76"/>
  <c r="AK75" i="76"/>
  <c r="AJ75" i="76"/>
  <c r="AI75" i="76"/>
  <c r="AH75" i="76"/>
  <c r="AG75" i="76"/>
  <c r="AF75" i="76"/>
  <c r="AE75" i="76"/>
  <c r="AD75" i="76"/>
  <c r="AC75" i="76"/>
  <c r="AB75" i="76"/>
  <c r="AA75" i="76"/>
  <c r="Z75" i="76"/>
  <c r="Y75" i="76"/>
  <c r="X75" i="76"/>
  <c r="W75" i="76"/>
  <c r="V75" i="76"/>
  <c r="U75" i="76"/>
  <c r="T75" i="76"/>
  <c r="S75" i="76"/>
  <c r="R75" i="76"/>
  <c r="Q75" i="76"/>
  <c r="P75" i="76"/>
  <c r="O75" i="76"/>
  <c r="N75" i="76"/>
  <c r="M75" i="76"/>
  <c r="L75" i="76"/>
  <c r="K75" i="76"/>
  <c r="J75" i="76"/>
  <c r="I75" i="76"/>
  <c r="H75" i="76"/>
  <c r="G75" i="76"/>
  <c r="F75" i="76"/>
  <c r="E75" i="76"/>
  <c r="D75" i="76"/>
  <c r="BJ74" i="76"/>
  <c r="BI74" i="76"/>
  <c r="BH74" i="76"/>
  <c r="BG74" i="76"/>
  <c r="BF74" i="76"/>
  <c r="BE74" i="76"/>
  <c r="BD74" i="76"/>
  <c r="BC74" i="76"/>
  <c r="BB74" i="76"/>
  <c r="BA74" i="76"/>
  <c r="AZ74" i="76"/>
  <c r="AY74" i="76"/>
  <c r="AX74" i="76"/>
  <c r="AW74" i="76"/>
  <c r="AV74" i="76"/>
  <c r="AU74" i="76"/>
  <c r="AT74" i="76"/>
  <c r="AS74" i="76"/>
  <c r="AR74" i="76"/>
  <c r="AQ74" i="76"/>
  <c r="AP74" i="76"/>
  <c r="AO74" i="76"/>
  <c r="AN74" i="76"/>
  <c r="AM74" i="76"/>
  <c r="AL74" i="76"/>
  <c r="AK74" i="76"/>
  <c r="AJ74" i="76"/>
  <c r="AI74" i="76"/>
  <c r="AH74" i="76"/>
  <c r="AG74" i="76"/>
  <c r="AF74" i="76"/>
  <c r="AE74" i="76"/>
  <c r="AD74" i="76"/>
  <c r="AC74" i="76"/>
  <c r="AB74" i="76"/>
  <c r="AA74" i="76"/>
  <c r="Z74" i="76"/>
  <c r="Y74" i="76"/>
  <c r="X74" i="76"/>
  <c r="W74" i="76"/>
  <c r="V74" i="76"/>
  <c r="U74" i="76"/>
  <c r="T74" i="76"/>
  <c r="S74" i="76"/>
  <c r="R74" i="76"/>
  <c r="Q74" i="76"/>
  <c r="P74" i="76"/>
  <c r="O74" i="76"/>
  <c r="N74" i="76"/>
  <c r="M74" i="76"/>
  <c r="L74" i="76"/>
  <c r="K74" i="76"/>
  <c r="J74" i="76"/>
  <c r="I74" i="76"/>
  <c r="H74" i="76"/>
  <c r="G74" i="76"/>
  <c r="F74" i="76"/>
  <c r="E74" i="76"/>
  <c r="D74" i="76"/>
  <c r="BJ72" i="76"/>
  <c r="BI72" i="76"/>
  <c r="BH72" i="76"/>
  <c r="BG72" i="76"/>
  <c r="BF72" i="76"/>
  <c r="BE72" i="76"/>
  <c r="BD72" i="76"/>
  <c r="BC72" i="76"/>
  <c r="BB72" i="76"/>
  <c r="BA72" i="76"/>
  <c r="AZ72" i="76"/>
  <c r="AY72" i="76"/>
  <c r="AX72" i="76"/>
  <c r="AW72" i="76"/>
  <c r="AV72" i="76"/>
  <c r="AU72" i="76"/>
  <c r="AT72" i="76"/>
  <c r="AS72" i="76"/>
  <c r="AR72" i="76"/>
  <c r="AQ72" i="76"/>
  <c r="AP72" i="76"/>
  <c r="AO72" i="76"/>
  <c r="AN72" i="76"/>
  <c r="AM72" i="76"/>
  <c r="AL72" i="76"/>
  <c r="AK72" i="76"/>
  <c r="AJ72" i="76"/>
  <c r="AI72" i="76"/>
  <c r="AH72" i="76"/>
  <c r="AG72" i="76"/>
  <c r="AF72" i="76"/>
  <c r="AE72" i="76"/>
  <c r="AD72" i="76"/>
  <c r="AC72" i="76"/>
  <c r="AB72" i="76"/>
  <c r="AA72" i="76"/>
  <c r="Z72" i="76"/>
  <c r="Y72" i="76"/>
  <c r="X72" i="76"/>
  <c r="W72" i="76"/>
  <c r="V72" i="76"/>
  <c r="U72" i="76"/>
  <c r="T72" i="76"/>
  <c r="S72" i="76"/>
  <c r="R72" i="76"/>
  <c r="Q72" i="76"/>
  <c r="P72" i="76"/>
  <c r="O72" i="76"/>
  <c r="N72" i="76"/>
  <c r="M72" i="76"/>
  <c r="L72" i="76"/>
  <c r="K72" i="76"/>
  <c r="J72" i="76"/>
  <c r="I72" i="76"/>
  <c r="H72" i="76"/>
  <c r="G72" i="76"/>
  <c r="F72" i="76"/>
  <c r="E72" i="76"/>
  <c r="D72" i="76"/>
  <c r="C72" i="76"/>
  <c r="BJ71" i="76"/>
  <c r="BI71" i="76"/>
  <c r="BH71" i="76"/>
  <c r="BG71" i="76"/>
  <c r="BF71" i="76"/>
  <c r="BE71" i="76"/>
  <c r="BD71" i="76"/>
  <c r="BC71" i="76"/>
  <c r="BB71" i="76"/>
  <c r="BA71" i="76"/>
  <c r="AZ71" i="76"/>
  <c r="AY71" i="76"/>
  <c r="AX71" i="76"/>
  <c r="AW71" i="76"/>
  <c r="AV71" i="76"/>
  <c r="AU71" i="76"/>
  <c r="AT71" i="76"/>
  <c r="AS71" i="76"/>
  <c r="AR71" i="76"/>
  <c r="AQ71" i="76"/>
  <c r="AP71" i="76"/>
  <c r="AO71" i="76"/>
  <c r="AN71" i="76"/>
  <c r="AM71" i="76"/>
  <c r="AL71" i="76"/>
  <c r="AK71" i="76"/>
  <c r="AJ71" i="76"/>
  <c r="AI71" i="76"/>
  <c r="AH71" i="76"/>
  <c r="AG71" i="76"/>
  <c r="AF71" i="76"/>
  <c r="AE71" i="76"/>
  <c r="AD71" i="76"/>
  <c r="AC71" i="76"/>
  <c r="AB71" i="76"/>
  <c r="AA71" i="76"/>
  <c r="Z71" i="76"/>
  <c r="Y71" i="76"/>
  <c r="X71" i="76"/>
  <c r="W71" i="76"/>
  <c r="V71" i="76"/>
  <c r="U71" i="76"/>
  <c r="T71" i="76"/>
  <c r="S71" i="76"/>
  <c r="R71" i="76"/>
  <c r="Q71" i="76"/>
  <c r="P71" i="76"/>
  <c r="O71" i="76"/>
  <c r="N71" i="76"/>
  <c r="M71" i="76"/>
  <c r="L71" i="76"/>
  <c r="K71" i="76"/>
  <c r="J71" i="76"/>
  <c r="I71" i="76"/>
  <c r="H71" i="76"/>
  <c r="G71" i="76"/>
  <c r="F71" i="76"/>
  <c r="E71" i="76"/>
  <c r="D71" i="76"/>
  <c r="BJ70" i="76"/>
  <c r="BI70" i="76"/>
  <c r="BH70" i="76"/>
  <c r="BG70" i="76"/>
  <c r="BF70" i="76"/>
  <c r="BE70" i="76"/>
  <c r="BD70" i="76"/>
  <c r="BC70" i="76"/>
  <c r="BB70" i="76"/>
  <c r="BA70" i="76"/>
  <c r="AZ70" i="76"/>
  <c r="AY70" i="76"/>
  <c r="AX70" i="76"/>
  <c r="AW70" i="76"/>
  <c r="AV70" i="76"/>
  <c r="AU70" i="76"/>
  <c r="AT70" i="76"/>
  <c r="AS70" i="76"/>
  <c r="AR70" i="76"/>
  <c r="AQ70" i="76"/>
  <c r="AP70" i="76"/>
  <c r="AO70" i="76"/>
  <c r="AN70" i="76"/>
  <c r="AM70" i="76"/>
  <c r="AL70" i="76"/>
  <c r="AK70" i="76"/>
  <c r="AJ70" i="76"/>
  <c r="AI70" i="76"/>
  <c r="AH70" i="76"/>
  <c r="AG70" i="76"/>
  <c r="AF70" i="76"/>
  <c r="AE70" i="76"/>
  <c r="AD70" i="76"/>
  <c r="AC70" i="76"/>
  <c r="AB70" i="76"/>
  <c r="AA70" i="76"/>
  <c r="Z70" i="76"/>
  <c r="Y70" i="76"/>
  <c r="X70" i="76"/>
  <c r="W70" i="76"/>
  <c r="V70" i="76"/>
  <c r="U70" i="76"/>
  <c r="T70" i="76"/>
  <c r="S70" i="76"/>
  <c r="R70" i="76"/>
  <c r="Q70" i="76"/>
  <c r="P70" i="76"/>
  <c r="O70" i="76"/>
  <c r="N70" i="76"/>
  <c r="M70" i="76"/>
  <c r="L70" i="76"/>
  <c r="K70" i="76"/>
  <c r="J70" i="76"/>
  <c r="I70" i="76"/>
  <c r="H70" i="76"/>
  <c r="G70" i="76"/>
  <c r="F70" i="76"/>
  <c r="E70" i="76"/>
  <c r="D70" i="76"/>
  <c r="BJ69" i="76"/>
  <c r="BI69" i="76"/>
  <c r="BH69" i="76"/>
  <c r="BG69" i="76"/>
  <c r="BF69" i="76"/>
  <c r="BE69" i="76"/>
  <c r="BD69" i="76"/>
  <c r="BC69" i="76"/>
  <c r="BB69" i="76"/>
  <c r="BA69" i="76"/>
  <c r="AZ69" i="76"/>
  <c r="AY69" i="76"/>
  <c r="AX69" i="76"/>
  <c r="AW69" i="76"/>
  <c r="AV69" i="76"/>
  <c r="AU69" i="76"/>
  <c r="AT69" i="76"/>
  <c r="AS69" i="76"/>
  <c r="AR69" i="76"/>
  <c r="AQ69" i="76"/>
  <c r="AP69" i="76"/>
  <c r="AO69" i="76"/>
  <c r="AN69" i="76"/>
  <c r="AM69" i="76"/>
  <c r="AL69" i="76"/>
  <c r="AK69" i="76"/>
  <c r="AJ69" i="76"/>
  <c r="AI69" i="76"/>
  <c r="AH69" i="76"/>
  <c r="AG69" i="76"/>
  <c r="AF69" i="76"/>
  <c r="AE69" i="76"/>
  <c r="AD69" i="76"/>
  <c r="AC69" i="76"/>
  <c r="AB69" i="76"/>
  <c r="AA69" i="76"/>
  <c r="Z69" i="76"/>
  <c r="Y69" i="76"/>
  <c r="X69" i="76"/>
  <c r="W69" i="76"/>
  <c r="V69" i="76"/>
  <c r="U69" i="76"/>
  <c r="T69" i="76"/>
  <c r="S69" i="76"/>
  <c r="R69" i="76"/>
  <c r="Q69" i="76"/>
  <c r="P69" i="76"/>
  <c r="O69" i="76"/>
  <c r="N69" i="76"/>
  <c r="M69" i="76"/>
  <c r="L69" i="76"/>
  <c r="K69" i="76"/>
  <c r="J69" i="76"/>
  <c r="I69" i="76"/>
  <c r="H69" i="76"/>
  <c r="G69" i="76"/>
  <c r="F69" i="76"/>
  <c r="E69" i="76"/>
  <c r="D69" i="76"/>
  <c r="BJ68" i="76"/>
  <c r="BI68" i="76"/>
  <c r="BH68" i="76"/>
  <c r="BG68" i="76"/>
  <c r="BF68" i="76"/>
  <c r="BE68" i="76"/>
  <c r="BD68" i="76"/>
  <c r="BC68" i="76"/>
  <c r="BB68" i="76"/>
  <c r="BA68" i="76"/>
  <c r="AZ68" i="76"/>
  <c r="AY68" i="76"/>
  <c r="AX68" i="76"/>
  <c r="AW68" i="76"/>
  <c r="AV68" i="76"/>
  <c r="AU68" i="76"/>
  <c r="AT68" i="76"/>
  <c r="AS68" i="76"/>
  <c r="AR68" i="76"/>
  <c r="AQ68" i="76"/>
  <c r="AP68" i="76"/>
  <c r="AO68" i="76"/>
  <c r="AN68" i="76"/>
  <c r="AM68" i="76"/>
  <c r="AL68" i="76"/>
  <c r="AK68" i="76"/>
  <c r="AJ68" i="76"/>
  <c r="AI68" i="76"/>
  <c r="AH68" i="76"/>
  <c r="AG68" i="76"/>
  <c r="AF68" i="76"/>
  <c r="AE68" i="76"/>
  <c r="AD68" i="76"/>
  <c r="AC68" i="76"/>
  <c r="AB68" i="76"/>
  <c r="AA68" i="76"/>
  <c r="Z68" i="76"/>
  <c r="Y68" i="76"/>
  <c r="X68" i="76"/>
  <c r="W68" i="76"/>
  <c r="V68" i="76"/>
  <c r="U68" i="76"/>
  <c r="T68" i="76"/>
  <c r="S68" i="76"/>
  <c r="R68" i="76"/>
  <c r="Q68" i="76"/>
  <c r="P68" i="76"/>
  <c r="O68" i="76"/>
  <c r="N68" i="76"/>
  <c r="M68" i="76"/>
  <c r="L68" i="76"/>
  <c r="K68" i="76"/>
  <c r="J68" i="76"/>
  <c r="I68" i="76"/>
  <c r="H68" i="76"/>
  <c r="G68" i="76"/>
  <c r="F68" i="76"/>
  <c r="E68" i="76"/>
  <c r="D68" i="76"/>
  <c r="BJ67" i="76"/>
  <c r="BI67" i="76"/>
  <c r="BH67" i="76"/>
  <c r="BG67" i="76"/>
  <c r="BF67" i="76"/>
  <c r="BE67" i="76"/>
  <c r="BD67" i="76"/>
  <c r="BC67" i="76"/>
  <c r="BB67" i="76"/>
  <c r="BA67" i="76"/>
  <c r="AZ67" i="76"/>
  <c r="AY67" i="76"/>
  <c r="AX67" i="76"/>
  <c r="AW67" i="76"/>
  <c r="AV67" i="76"/>
  <c r="AU67" i="76"/>
  <c r="AT67" i="76"/>
  <c r="AS67" i="76"/>
  <c r="AR67" i="76"/>
  <c r="AQ67" i="76"/>
  <c r="AP67" i="76"/>
  <c r="AO67" i="76"/>
  <c r="AN67" i="76"/>
  <c r="AM67" i="76"/>
  <c r="AL67" i="76"/>
  <c r="AK67" i="76"/>
  <c r="AJ67" i="76"/>
  <c r="AI67" i="76"/>
  <c r="AH67" i="76"/>
  <c r="AG67" i="76"/>
  <c r="AF67" i="76"/>
  <c r="AE67" i="76"/>
  <c r="AD67" i="76"/>
  <c r="AC67" i="76"/>
  <c r="AB67" i="76"/>
  <c r="AA67" i="76"/>
  <c r="Z67" i="76"/>
  <c r="Y67" i="76"/>
  <c r="X67" i="76"/>
  <c r="W67" i="76"/>
  <c r="V67" i="76"/>
  <c r="U67" i="76"/>
  <c r="T67" i="76"/>
  <c r="S67" i="76"/>
  <c r="R67" i="76"/>
  <c r="Q67" i="76"/>
  <c r="P67" i="76"/>
  <c r="O67" i="76"/>
  <c r="N67" i="76"/>
  <c r="M67" i="76"/>
  <c r="L67" i="76"/>
  <c r="K67" i="76"/>
  <c r="J67" i="76"/>
  <c r="I67" i="76"/>
  <c r="H67" i="76"/>
  <c r="G67" i="76"/>
  <c r="F67" i="76"/>
  <c r="E67" i="76"/>
  <c r="D67" i="76"/>
  <c r="BJ66" i="76"/>
  <c r="BI66" i="76"/>
  <c r="BH66" i="76"/>
  <c r="BG66" i="76"/>
  <c r="BF66" i="76"/>
  <c r="BE66" i="76"/>
  <c r="BD66" i="76"/>
  <c r="BC66" i="76"/>
  <c r="BB66" i="76"/>
  <c r="BA66" i="76"/>
  <c r="AZ66" i="76"/>
  <c r="AY66" i="76"/>
  <c r="AX66" i="76"/>
  <c r="AW66" i="76"/>
  <c r="AV66" i="76"/>
  <c r="AU66" i="76"/>
  <c r="AT66" i="76"/>
  <c r="AS66" i="76"/>
  <c r="AR66" i="76"/>
  <c r="AQ66" i="76"/>
  <c r="AP66" i="76"/>
  <c r="AO66" i="76"/>
  <c r="AN66" i="76"/>
  <c r="AM66" i="76"/>
  <c r="AL66" i="76"/>
  <c r="AK66" i="76"/>
  <c r="AJ66" i="76"/>
  <c r="AI66" i="76"/>
  <c r="AH66" i="76"/>
  <c r="AG66" i="76"/>
  <c r="AF66" i="76"/>
  <c r="AE66" i="76"/>
  <c r="AD66" i="76"/>
  <c r="AC66" i="76"/>
  <c r="AB66" i="76"/>
  <c r="AA66" i="76"/>
  <c r="Z66" i="76"/>
  <c r="Y66" i="76"/>
  <c r="X66" i="76"/>
  <c r="W66" i="76"/>
  <c r="V66" i="76"/>
  <c r="U66" i="76"/>
  <c r="T66" i="76"/>
  <c r="S66" i="76"/>
  <c r="R66" i="76"/>
  <c r="Q66" i="76"/>
  <c r="P66" i="76"/>
  <c r="O66" i="76"/>
  <c r="N66" i="76"/>
  <c r="M66" i="76"/>
  <c r="L66" i="76"/>
  <c r="K66" i="76"/>
  <c r="J66" i="76"/>
  <c r="I66" i="76"/>
  <c r="H66" i="76"/>
  <c r="G66" i="76"/>
  <c r="F66" i="76"/>
  <c r="E66" i="76"/>
  <c r="D66" i="76"/>
  <c r="BJ65" i="76"/>
  <c r="BI65" i="76"/>
  <c r="BH65" i="76"/>
  <c r="BG65" i="76"/>
  <c r="BF65" i="76"/>
  <c r="BE65" i="76"/>
  <c r="BD65" i="76"/>
  <c r="BC65" i="76"/>
  <c r="BB65" i="76"/>
  <c r="BA65" i="76"/>
  <c r="AZ65" i="76"/>
  <c r="AY65" i="76"/>
  <c r="AX65" i="76"/>
  <c r="AW65" i="76"/>
  <c r="AV65" i="76"/>
  <c r="AU65" i="76"/>
  <c r="AT65" i="76"/>
  <c r="AS65" i="76"/>
  <c r="AR65" i="76"/>
  <c r="AQ65" i="76"/>
  <c r="AP65" i="76"/>
  <c r="AO65" i="76"/>
  <c r="AN65" i="76"/>
  <c r="AM65" i="76"/>
  <c r="AL65" i="76"/>
  <c r="AK65" i="76"/>
  <c r="AJ65" i="76"/>
  <c r="AI65" i="76"/>
  <c r="AH65" i="76"/>
  <c r="AG65" i="76"/>
  <c r="AF65" i="76"/>
  <c r="AE65" i="76"/>
  <c r="AD65" i="76"/>
  <c r="AC65" i="76"/>
  <c r="AB65" i="76"/>
  <c r="AA65" i="76"/>
  <c r="Z65" i="76"/>
  <c r="Y65" i="76"/>
  <c r="X65" i="76"/>
  <c r="W65" i="76"/>
  <c r="V65" i="76"/>
  <c r="U65" i="76"/>
  <c r="T65" i="76"/>
  <c r="S65" i="76"/>
  <c r="R65" i="76"/>
  <c r="Q65" i="76"/>
  <c r="P65" i="76"/>
  <c r="O65" i="76"/>
  <c r="N65" i="76"/>
  <c r="M65" i="76"/>
  <c r="L65" i="76"/>
  <c r="K65" i="76"/>
  <c r="J65" i="76"/>
  <c r="I65" i="76"/>
  <c r="H65" i="76"/>
  <c r="G65" i="76"/>
  <c r="F65" i="76"/>
  <c r="E65" i="76"/>
  <c r="D65" i="76"/>
  <c r="BJ64" i="76"/>
  <c r="BI64" i="76"/>
  <c r="BH64" i="76"/>
  <c r="BG64" i="76"/>
  <c r="BF64" i="76"/>
  <c r="BE64" i="76"/>
  <c r="BD64" i="76"/>
  <c r="BC64" i="76"/>
  <c r="BB64" i="76"/>
  <c r="BA64" i="76"/>
  <c r="AZ64" i="76"/>
  <c r="AY64" i="76"/>
  <c r="AX64" i="76"/>
  <c r="AW64" i="76"/>
  <c r="AV64" i="76"/>
  <c r="AU64" i="76"/>
  <c r="AT64" i="76"/>
  <c r="AS64" i="76"/>
  <c r="AR64" i="76"/>
  <c r="AQ64" i="76"/>
  <c r="AP64" i="76"/>
  <c r="AO64" i="76"/>
  <c r="AN64" i="76"/>
  <c r="AM64" i="76"/>
  <c r="AL64" i="76"/>
  <c r="AK64" i="76"/>
  <c r="AJ64" i="76"/>
  <c r="AI64" i="76"/>
  <c r="AH64" i="76"/>
  <c r="AG64" i="76"/>
  <c r="AF64" i="76"/>
  <c r="AE64" i="76"/>
  <c r="AD64" i="76"/>
  <c r="AC64" i="76"/>
  <c r="AB64" i="76"/>
  <c r="AA64" i="76"/>
  <c r="Z64" i="76"/>
  <c r="Y64" i="76"/>
  <c r="X64" i="76"/>
  <c r="W64" i="76"/>
  <c r="V64" i="76"/>
  <c r="U64" i="76"/>
  <c r="T64" i="76"/>
  <c r="S64" i="76"/>
  <c r="R64" i="76"/>
  <c r="Q64" i="76"/>
  <c r="P64" i="76"/>
  <c r="O64" i="76"/>
  <c r="N64" i="76"/>
  <c r="M64" i="76"/>
  <c r="L64" i="76"/>
  <c r="K64" i="76"/>
  <c r="J64" i="76"/>
  <c r="I64" i="76"/>
  <c r="H64" i="76"/>
  <c r="G64" i="76"/>
  <c r="F64" i="76"/>
  <c r="E64" i="76"/>
  <c r="D64" i="76"/>
  <c r="C64" i="76"/>
  <c r="BJ63" i="76"/>
  <c r="BI63" i="76"/>
  <c r="BH63" i="76"/>
  <c r="BG63" i="76"/>
  <c r="BF63" i="76"/>
  <c r="BE63" i="76"/>
  <c r="BD63" i="76"/>
  <c r="BC63" i="76"/>
  <c r="BB63" i="76"/>
  <c r="BA63" i="76"/>
  <c r="AZ63" i="76"/>
  <c r="AY63" i="76"/>
  <c r="AX63" i="76"/>
  <c r="AW63" i="76"/>
  <c r="AV63" i="76"/>
  <c r="AU63" i="76"/>
  <c r="AT63" i="76"/>
  <c r="AS63" i="76"/>
  <c r="AR63" i="76"/>
  <c r="AQ63" i="76"/>
  <c r="AP63" i="76"/>
  <c r="AO63" i="76"/>
  <c r="AN63" i="76"/>
  <c r="AM63" i="76"/>
  <c r="AL63" i="76"/>
  <c r="AK63" i="76"/>
  <c r="AJ63" i="76"/>
  <c r="AI63" i="76"/>
  <c r="AH63" i="76"/>
  <c r="AG63" i="76"/>
  <c r="AF63" i="76"/>
  <c r="AE63" i="76"/>
  <c r="AD63" i="76"/>
  <c r="AC63" i="76"/>
  <c r="AB63" i="76"/>
  <c r="AA63" i="76"/>
  <c r="Z63" i="76"/>
  <c r="Y63" i="76"/>
  <c r="X63" i="76"/>
  <c r="W63" i="76"/>
  <c r="V63" i="76"/>
  <c r="U63" i="76"/>
  <c r="T63" i="76"/>
  <c r="S63" i="76"/>
  <c r="R63" i="76"/>
  <c r="Q63" i="76"/>
  <c r="P63" i="76"/>
  <c r="O63" i="76"/>
  <c r="N63" i="76"/>
  <c r="M63" i="76"/>
  <c r="L63" i="76"/>
  <c r="K63" i="76"/>
  <c r="J63" i="76"/>
  <c r="I63" i="76"/>
  <c r="H63" i="76"/>
  <c r="G63" i="76"/>
  <c r="F63" i="76"/>
  <c r="E63" i="76"/>
  <c r="D63" i="76"/>
  <c r="BJ62" i="76"/>
  <c r="BI62" i="76"/>
  <c r="BH62" i="76"/>
  <c r="BG62" i="76"/>
  <c r="BF62" i="76"/>
  <c r="BE62" i="76"/>
  <c r="BD62" i="76"/>
  <c r="BC62" i="76"/>
  <c r="BB62" i="76"/>
  <c r="BA62" i="76"/>
  <c r="AZ62" i="76"/>
  <c r="AY62" i="76"/>
  <c r="AX62" i="76"/>
  <c r="AW62" i="76"/>
  <c r="AV62" i="76"/>
  <c r="AU62" i="76"/>
  <c r="AT62" i="76"/>
  <c r="AS62" i="76"/>
  <c r="AR62" i="76"/>
  <c r="AQ62" i="76"/>
  <c r="AP62" i="76"/>
  <c r="AO62" i="76"/>
  <c r="AN62" i="76"/>
  <c r="AM62" i="76"/>
  <c r="AL62" i="76"/>
  <c r="AK62" i="76"/>
  <c r="AJ62" i="76"/>
  <c r="AI62" i="76"/>
  <c r="AH62" i="76"/>
  <c r="AG62" i="76"/>
  <c r="AF62" i="76"/>
  <c r="AE62" i="76"/>
  <c r="AD62" i="76"/>
  <c r="AC62" i="76"/>
  <c r="AB62" i="76"/>
  <c r="AA62" i="76"/>
  <c r="Z62" i="76"/>
  <c r="Y62" i="76"/>
  <c r="X62" i="76"/>
  <c r="W62" i="76"/>
  <c r="V62" i="76"/>
  <c r="U62" i="76"/>
  <c r="T62" i="76"/>
  <c r="S62" i="76"/>
  <c r="R62" i="76"/>
  <c r="Q62" i="76"/>
  <c r="P62" i="76"/>
  <c r="O62" i="76"/>
  <c r="N62" i="76"/>
  <c r="M62" i="76"/>
  <c r="L62" i="76"/>
  <c r="K62" i="76"/>
  <c r="J62" i="76"/>
  <c r="I62" i="76"/>
  <c r="H62" i="76"/>
  <c r="G62" i="76"/>
  <c r="F62" i="76"/>
  <c r="E62" i="76"/>
  <c r="D62" i="76"/>
  <c r="BJ61" i="76"/>
  <c r="BI61" i="76"/>
  <c r="BH61" i="76"/>
  <c r="BG61" i="76"/>
  <c r="BF61" i="76"/>
  <c r="BE61" i="76"/>
  <c r="BD61" i="76"/>
  <c r="BC61" i="76"/>
  <c r="BB61" i="76"/>
  <c r="BA61" i="76"/>
  <c r="AZ61" i="76"/>
  <c r="AY61" i="76"/>
  <c r="AX61" i="76"/>
  <c r="AW61" i="76"/>
  <c r="AV61" i="76"/>
  <c r="AU61" i="76"/>
  <c r="AT61" i="76"/>
  <c r="AS61" i="76"/>
  <c r="AR61" i="76"/>
  <c r="AQ61" i="76"/>
  <c r="AP61" i="76"/>
  <c r="AO61" i="76"/>
  <c r="AN61" i="76"/>
  <c r="AM61" i="76"/>
  <c r="AL61" i="76"/>
  <c r="AK61" i="76"/>
  <c r="AJ61" i="76"/>
  <c r="AI61" i="76"/>
  <c r="AH61" i="76"/>
  <c r="AG61" i="76"/>
  <c r="AF61" i="76"/>
  <c r="AE61" i="76"/>
  <c r="AD61" i="76"/>
  <c r="AC61" i="76"/>
  <c r="AB61" i="76"/>
  <c r="AA61" i="76"/>
  <c r="Z61" i="76"/>
  <c r="Y61" i="76"/>
  <c r="X61" i="76"/>
  <c r="W61" i="76"/>
  <c r="V61" i="76"/>
  <c r="U61" i="76"/>
  <c r="T61" i="76"/>
  <c r="S61" i="76"/>
  <c r="R61" i="76"/>
  <c r="Q61" i="76"/>
  <c r="P61" i="76"/>
  <c r="O61" i="76"/>
  <c r="N61" i="76"/>
  <c r="M61" i="76"/>
  <c r="L61" i="76"/>
  <c r="K61" i="76"/>
  <c r="J61" i="76"/>
  <c r="I61" i="76"/>
  <c r="H61" i="76"/>
  <c r="G61" i="76"/>
  <c r="F61" i="76"/>
  <c r="E61" i="76"/>
  <c r="D61" i="76"/>
  <c r="BJ60" i="76"/>
  <c r="BI60" i="76"/>
  <c r="BH60" i="76"/>
  <c r="BG60" i="76"/>
  <c r="BF60" i="76"/>
  <c r="BE60" i="76"/>
  <c r="BD60" i="76"/>
  <c r="BC60" i="76"/>
  <c r="BB60" i="76"/>
  <c r="BA60" i="76"/>
  <c r="AZ60" i="76"/>
  <c r="AY60" i="76"/>
  <c r="AX60" i="76"/>
  <c r="AW60" i="76"/>
  <c r="AV60" i="76"/>
  <c r="AU60" i="76"/>
  <c r="AT60" i="76"/>
  <c r="AS60" i="76"/>
  <c r="AR60" i="76"/>
  <c r="AQ60" i="76"/>
  <c r="AP60" i="76"/>
  <c r="AO60" i="76"/>
  <c r="AN60" i="76"/>
  <c r="AM60" i="76"/>
  <c r="AL60" i="76"/>
  <c r="AK60" i="76"/>
  <c r="AJ60" i="76"/>
  <c r="AI60" i="76"/>
  <c r="AH60" i="76"/>
  <c r="AG60" i="76"/>
  <c r="AF60" i="76"/>
  <c r="AE60" i="76"/>
  <c r="AD60" i="76"/>
  <c r="AC60" i="76"/>
  <c r="AB60" i="76"/>
  <c r="AA60" i="76"/>
  <c r="Z60" i="76"/>
  <c r="Y60" i="76"/>
  <c r="X60" i="76"/>
  <c r="W60" i="76"/>
  <c r="V60" i="76"/>
  <c r="U60" i="76"/>
  <c r="T60" i="76"/>
  <c r="S60" i="76"/>
  <c r="R60" i="76"/>
  <c r="Q60" i="76"/>
  <c r="P60" i="76"/>
  <c r="O60" i="76"/>
  <c r="N60" i="76"/>
  <c r="M60" i="76"/>
  <c r="L60" i="76"/>
  <c r="K60" i="76"/>
  <c r="J60" i="76"/>
  <c r="I60" i="76"/>
  <c r="H60" i="76"/>
  <c r="G60" i="76"/>
  <c r="F60" i="76"/>
  <c r="E60" i="76"/>
  <c r="D60" i="76"/>
  <c r="BJ59" i="76"/>
  <c r="BI59" i="76"/>
  <c r="BH59" i="76"/>
  <c r="BG59" i="76"/>
  <c r="BF59" i="76"/>
  <c r="BE59" i="76"/>
  <c r="BD59" i="76"/>
  <c r="BC59" i="76"/>
  <c r="BB59" i="76"/>
  <c r="BA59" i="76"/>
  <c r="AZ59" i="76"/>
  <c r="AY59" i="76"/>
  <c r="AX59" i="76"/>
  <c r="AW59" i="76"/>
  <c r="AV59" i="76"/>
  <c r="AU59" i="76"/>
  <c r="AT59" i="76"/>
  <c r="AS59" i="76"/>
  <c r="AR59" i="76"/>
  <c r="AQ59" i="76"/>
  <c r="AP59" i="76"/>
  <c r="AO59" i="76"/>
  <c r="AN59" i="76"/>
  <c r="AM59" i="76"/>
  <c r="AL59" i="76"/>
  <c r="AK59" i="76"/>
  <c r="AJ59" i="76"/>
  <c r="AI59" i="76"/>
  <c r="AH59" i="76"/>
  <c r="AG59" i="76"/>
  <c r="AF59" i="76"/>
  <c r="AE59" i="76"/>
  <c r="AD59" i="76"/>
  <c r="AC59" i="76"/>
  <c r="AB59" i="76"/>
  <c r="AA59" i="76"/>
  <c r="Z59" i="76"/>
  <c r="Y59" i="76"/>
  <c r="X59" i="76"/>
  <c r="W59" i="76"/>
  <c r="V59" i="76"/>
  <c r="U59" i="76"/>
  <c r="T59" i="76"/>
  <c r="S59" i="76"/>
  <c r="R59" i="76"/>
  <c r="Q59" i="76"/>
  <c r="P59" i="76"/>
  <c r="O59" i="76"/>
  <c r="N59" i="76"/>
  <c r="M59" i="76"/>
  <c r="L59" i="76"/>
  <c r="K59" i="76"/>
  <c r="J59" i="76"/>
  <c r="I59" i="76"/>
  <c r="H59" i="76"/>
  <c r="G59" i="76"/>
  <c r="F59" i="76"/>
  <c r="E59" i="76"/>
  <c r="D59" i="76"/>
  <c r="C59" i="76"/>
  <c r="BJ58" i="76"/>
  <c r="BI58" i="76"/>
  <c r="BH58" i="76"/>
  <c r="BG58" i="76"/>
  <c r="BF58" i="76"/>
  <c r="BE58" i="76"/>
  <c r="BD58" i="76"/>
  <c r="BC58" i="76"/>
  <c r="BB58" i="76"/>
  <c r="BA58" i="76"/>
  <c r="AZ58" i="76"/>
  <c r="AY58" i="76"/>
  <c r="AX58" i="76"/>
  <c r="AW58" i="76"/>
  <c r="AV58" i="76"/>
  <c r="AU58" i="76"/>
  <c r="AT58" i="76"/>
  <c r="AS58" i="76"/>
  <c r="AR58" i="76"/>
  <c r="AQ58" i="76"/>
  <c r="AP58" i="76"/>
  <c r="AO58" i="76"/>
  <c r="AN58" i="76"/>
  <c r="AM58" i="76"/>
  <c r="AL58" i="76"/>
  <c r="AK58" i="76"/>
  <c r="AJ58" i="76"/>
  <c r="AI58" i="76"/>
  <c r="AH58" i="76"/>
  <c r="AG58" i="76"/>
  <c r="AF58" i="76"/>
  <c r="AE58" i="76"/>
  <c r="AD58" i="76"/>
  <c r="AC58" i="76"/>
  <c r="AB58" i="76"/>
  <c r="AA58" i="76"/>
  <c r="Z58" i="76"/>
  <c r="Y58" i="76"/>
  <c r="X58" i="76"/>
  <c r="W58" i="76"/>
  <c r="V58" i="76"/>
  <c r="U58" i="76"/>
  <c r="T58" i="76"/>
  <c r="S58" i="76"/>
  <c r="R58" i="76"/>
  <c r="Q58" i="76"/>
  <c r="P58" i="76"/>
  <c r="O58" i="76"/>
  <c r="N58" i="76"/>
  <c r="M58" i="76"/>
  <c r="L58" i="76"/>
  <c r="K58" i="76"/>
  <c r="J58" i="76"/>
  <c r="I58" i="76"/>
  <c r="H58" i="76"/>
  <c r="G58" i="76"/>
  <c r="F58" i="76"/>
  <c r="E58" i="76"/>
  <c r="D58" i="76"/>
  <c r="C58" i="76"/>
  <c r="BJ57" i="76"/>
  <c r="BI57" i="76"/>
  <c r="BH57" i="76"/>
  <c r="BG57" i="76"/>
  <c r="BF57" i="76"/>
  <c r="BE57" i="76"/>
  <c r="BD57" i="76"/>
  <c r="BC57" i="76"/>
  <c r="BB57" i="76"/>
  <c r="BA57" i="76"/>
  <c r="AZ57" i="76"/>
  <c r="AY57" i="76"/>
  <c r="AX57" i="76"/>
  <c r="AW57" i="76"/>
  <c r="AV57" i="76"/>
  <c r="AU57" i="76"/>
  <c r="AT57" i="76"/>
  <c r="AS57" i="76"/>
  <c r="AR57" i="76"/>
  <c r="AQ57" i="76"/>
  <c r="AP57" i="76"/>
  <c r="AO57" i="76"/>
  <c r="AN57" i="76"/>
  <c r="AM57" i="76"/>
  <c r="AL57" i="76"/>
  <c r="AK57" i="76"/>
  <c r="AJ57" i="76"/>
  <c r="AI57" i="76"/>
  <c r="AH57" i="76"/>
  <c r="AG57" i="76"/>
  <c r="AF57" i="76"/>
  <c r="AE57" i="76"/>
  <c r="AD57" i="76"/>
  <c r="AC57" i="76"/>
  <c r="AB57" i="76"/>
  <c r="AA57" i="76"/>
  <c r="Z57" i="76"/>
  <c r="Y57" i="76"/>
  <c r="X57" i="76"/>
  <c r="W57" i="76"/>
  <c r="V57" i="76"/>
  <c r="U57" i="76"/>
  <c r="T57" i="76"/>
  <c r="S57" i="76"/>
  <c r="R57" i="76"/>
  <c r="Q57" i="76"/>
  <c r="P57" i="76"/>
  <c r="O57" i="76"/>
  <c r="N57" i="76"/>
  <c r="M57" i="76"/>
  <c r="L57" i="76"/>
  <c r="K57" i="76"/>
  <c r="J57" i="76"/>
  <c r="I57" i="76"/>
  <c r="H57" i="76"/>
  <c r="G57" i="76"/>
  <c r="F57" i="76"/>
  <c r="E57" i="76"/>
  <c r="D57" i="76"/>
  <c r="BJ56" i="76"/>
  <c r="BI56" i="76"/>
  <c r="BH56" i="76"/>
  <c r="BG56" i="76"/>
  <c r="BF56" i="76"/>
  <c r="BE56" i="76"/>
  <c r="BD56" i="76"/>
  <c r="BC56" i="76"/>
  <c r="BB56" i="76"/>
  <c r="BA56" i="76"/>
  <c r="AZ56" i="76"/>
  <c r="AY56" i="76"/>
  <c r="AX56" i="76"/>
  <c r="AW56" i="76"/>
  <c r="AV56" i="76"/>
  <c r="AU56" i="76"/>
  <c r="AT56" i="76"/>
  <c r="AS56" i="76"/>
  <c r="AR56" i="76"/>
  <c r="AQ56" i="76"/>
  <c r="AP56" i="76"/>
  <c r="AO56" i="76"/>
  <c r="AN56" i="76"/>
  <c r="AM56" i="76"/>
  <c r="AL56" i="76"/>
  <c r="AK56" i="76"/>
  <c r="AJ56" i="76"/>
  <c r="AI56" i="76"/>
  <c r="AH56" i="76"/>
  <c r="AG56" i="76"/>
  <c r="AF56" i="76"/>
  <c r="AE56" i="76"/>
  <c r="AD56" i="76"/>
  <c r="AC56" i="76"/>
  <c r="AB56" i="76"/>
  <c r="AA56" i="76"/>
  <c r="Z56" i="76"/>
  <c r="Y56" i="76"/>
  <c r="X56" i="76"/>
  <c r="W56" i="76"/>
  <c r="V56" i="76"/>
  <c r="U56" i="76"/>
  <c r="T56" i="76"/>
  <c r="S56" i="76"/>
  <c r="R56" i="76"/>
  <c r="Q56" i="76"/>
  <c r="P56" i="76"/>
  <c r="O56" i="76"/>
  <c r="N56" i="76"/>
  <c r="M56" i="76"/>
  <c r="L56" i="76"/>
  <c r="K56" i="76"/>
  <c r="J56" i="76"/>
  <c r="I56" i="76"/>
  <c r="H56" i="76"/>
  <c r="G56" i="76"/>
  <c r="F56" i="76"/>
  <c r="E56" i="76"/>
  <c r="D56" i="76"/>
  <c r="C56" i="76"/>
  <c r="BJ55" i="76"/>
  <c r="BI55" i="76"/>
  <c r="BH55" i="76"/>
  <c r="BG55" i="76"/>
  <c r="BF55" i="76"/>
  <c r="BE55" i="76"/>
  <c r="BD55" i="76"/>
  <c r="BC55" i="76"/>
  <c r="BB55" i="76"/>
  <c r="BA55" i="76"/>
  <c r="AZ55" i="76"/>
  <c r="AY55" i="76"/>
  <c r="AX55" i="76"/>
  <c r="AW55" i="76"/>
  <c r="AV55" i="76"/>
  <c r="AU55" i="76"/>
  <c r="AT55" i="76"/>
  <c r="AS55" i="76"/>
  <c r="AR55" i="76"/>
  <c r="AQ55" i="76"/>
  <c r="AP55" i="76"/>
  <c r="AO55" i="76"/>
  <c r="AN55" i="76"/>
  <c r="AM55" i="76"/>
  <c r="AL55" i="76"/>
  <c r="AK55" i="76"/>
  <c r="AJ55" i="76"/>
  <c r="AI55" i="76"/>
  <c r="AH55" i="76"/>
  <c r="AG55" i="76"/>
  <c r="AF55" i="76"/>
  <c r="AE55" i="76"/>
  <c r="AD55" i="76"/>
  <c r="AC55" i="76"/>
  <c r="AB55" i="76"/>
  <c r="AA55" i="76"/>
  <c r="Z55" i="76"/>
  <c r="Y55" i="76"/>
  <c r="X55" i="76"/>
  <c r="W55" i="76"/>
  <c r="V55" i="76"/>
  <c r="U55" i="76"/>
  <c r="T55" i="76"/>
  <c r="S55" i="76"/>
  <c r="R55" i="76"/>
  <c r="Q55" i="76"/>
  <c r="P55" i="76"/>
  <c r="O55" i="76"/>
  <c r="N55" i="76"/>
  <c r="M55" i="76"/>
  <c r="L55" i="76"/>
  <c r="K55" i="76"/>
  <c r="J55" i="76"/>
  <c r="I55" i="76"/>
  <c r="H55" i="76"/>
  <c r="G55" i="76"/>
  <c r="F55" i="76"/>
  <c r="E55" i="76"/>
  <c r="D55" i="76"/>
  <c r="C55" i="76"/>
  <c r="C54" i="76"/>
  <c r="BJ52" i="76"/>
  <c r="BI52" i="76"/>
  <c r="BH52" i="76"/>
  <c r="BG52" i="76"/>
  <c r="BF52" i="76"/>
  <c r="BE52" i="76"/>
  <c r="BD52" i="76"/>
  <c r="BC52" i="76"/>
  <c r="BB52" i="76"/>
  <c r="BA52" i="76"/>
  <c r="AZ52" i="76"/>
  <c r="AY52" i="76"/>
  <c r="AX52" i="76"/>
  <c r="AW52" i="76"/>
  <c r="AV52" i="76"/>
  <c r="AU52" i="76"/>
  <c r="AT52" i="76"/>
  <c r="AS52" i="76"/>
  <c r="AR52" i="76"/>
  <c r="AQ52" i="76"/>
  <c r="AP52" i="76"/>
  <c r="AO52" i="76"/>
  <c r="AN52" i="76"/>
  <c r="AM52" i="76"/>
  <c r="AL52" i="76"/>
  <c r="AK52" i="76"/>
  <c r="AJ52" i="76"/>
  <c r="AI52" i="76"/>
  <c r="AH52" i="76"/>
  <c r="AG52" i="76"/>
  <c r="AF52" i="76"/>
  <c r="AE52" i="76"/>
  <c r="AD52" i="76"/>
  <c r="AC52" i="76"/>
  <c r="AB52" i="76"/>
  <c r="AA52" i="76"/>
  <c r="Z52" i="76"/>
  <c r="Y52" i="76"/>
  <c r="X52" i="76"/>
  <c r="W52" i="76"/>
  <c r="V52" i="76"/>
  <c r="U52" i="76"/>
  <c r="T52" i="76"/>
  <c r="S52" i="76"/>
  <c r="R52" i="76"/>
  <c r="Q52" i="76"/>
  <c r="P52" i="76"/>
  <c r="O52" i="76"/>
  <c r="N52" i="76"/>
  <c r="M52" i="76"/>
  <c r="L52" i="76"/>
  <c r="K52" i="76"/>
  <c r="J52" i="76"/>
  <c r="I52" i="76"/>
  <c r="H52" i="76"/>
  <c r="G52" i="76"/>
  <c r="F52" i="76"/>
  <c r="E52" i="76"/>
  <c r="D52" i="76"/>
  <c r="C52" i="76"/>
  <c r="BJ51" i="76"/>
  <c r="BI51" i="76"/>
  <c r="BH51" i="76"/>
  <c r="BG51" i="76"/>
  <c r="BF51" i="76"/>
  <c r="BE51" i="76"/>
  <c r="BD51" i="76"/>
  <c r="BC51" i="76"/>
  <c r="BB51" i="76"/>
  <c r="BA51" i="76"/>
  <c r="AZ51" i="76"/>
  <c r="AY51" i="76"/>
  <c r="AX51" i="76"/>
  <c r="AW51" i="76"/>
  <c r="AV51" i="76"/>
  <c r="AU51" i="76"/>
  <c r="AT51" i="76"/>
  <c r="AS51" i="76"/>
  <c r="AR51" i="76"/>
  <c r="AQ51" i="76"/>
  <c r="AP51" i="76"/>
  <c r="AO51" i="76"/>
  <c r="AN51" i="76"/>
  <c r="AM51" i="76"/>
  <c r="AL51" i="76"/>
  <c r="AK51" i="76"/>
  <c r="AJ51" i="76"/>
  <c r="AI51" i="76"/>
  <c r="AH51" i="76"/>
  <c r="AG51" i="76"/>
  <c r="AF51" i="76"/>
  <c r="AE51" i="76"/>
  <c r="AD51" i="76"/>
  <c r="AC51" i="76"/>
  <c r="AB51" i="76"/>
  <c r="AA51" i="76"/>
  <c r="Z51" i="76"/>
  <c r="Y51" i="76"/>
  <c r="X51" i="76"/>
  <c r="W51" i="76"/>
  <c r="V51" i="76"/>
  <c r="U51" i="76"/>
  <c r="T51" i="76"/>
  <c r="S51" i="76"/>
  <c r="R51" i="76"/>
  <c r="Q51" i="76"/>
  <c r="P51" i="76"/>
  <c r="O51" i="76"/>
  <c r="N51" i="76"/>
  <c r="M51" i="76"/>
  <c r="L51" i="76"/>
  <c r="K51" i="76"/>
  <c r="J51" i="76"/>
  <c r="I51" i="76"/>
  <c r="G51" i="76"/>
  <c r="F51" i="76"/>
  <c r="D51" i="76"/>
  <c r="C51" i="76"/>
  <c r="BJ50" i="76"/>
  <c r="BI50" i="76"/>
  <c r="BH50" i="76"/>
  <c r="BG50" i="76"/>
  <c r="BF50" i="76"/>
  <c r="BE50" i="76"/>
  <c r="BD50" i="76"/>
  <c r="BC50" i="76"/>
  <c r="BB50" i="76"/>
  <c r="BA50" i="76"/>
  <c r="AZ50" i="76"/>
  <c r="AY50" i="76"/>
  <c r="AX50" i="76"/>
  <c r="AW50" i="76"/>
  <c r="AV50" i="76"/>
  <c r="AU50" i="76"/>
  <c r="AT50" i="76"/>
  <c r="AS50" i="76"/>
  <c r="AR50" i="76"/>
  <c r="AQ50" i="76"/>
  <c r="AP50" i="76"/>
  <c r="AO50" i="76"/>
  <c r="AN50" i="76"/>
  <c r="AM50" i="76"/>
  <c r="AL50" i="76"/>
  <c r="AK50" i="76"/>
  <c r="AJ50" i="76"/>
  <c r="AI50" i="76"/>
  <c r="AH50" i="76"/>
  <c r="AG50" i="76"/>
  <c r="AF50" i="76"/>
  <c r="AE50" i="76"/>
  <c r="AD50" i="76"/>
  <c r="AC50" i="76"/>
  <c r="AB50" i="76"/>
  <c r="AA50" i="76"/>
  <c r="Z50" i="76"/>
  <c r="Y50" i="76"/>
  <c r="X50" i="76"/>
  <c r="W50" i="76"/>
  <c r="V50" i="76"/>
  <c r="U50" i="76"/>
  <c r="T50" i="76"/>
  <c r="S50" i="76"/>
  <c r="R50" i="76"/>
  <c r="Q50" i="76"/>
  <c r="P50" i="76"/>
  <c r="O50" i="76"/>
  <c r="N50" i="76"/>
  <c r="M50" i="76"/>
  <c r="L50" i="76"/>
  <c r="K50" i="76"/>
  <c r="J50" i="76"/>
  <c r="I50" i="76"/>
  <c r="H50" i="76"/>
  <c r="G50" i="76"/>
  <c r="F50" i="76"/>
  <c r="E50" i="76"/>
  <c r="D50" i="76"/>
  <c r="BJ49" i="76"/>
  <c r="BI49" i="76"/>
  <c r="BH49" i="76"/>
  <c r="BG49" i="76"/>
  <c r="BF49" i="76"/>
  <c r="BE49" i="76"/>
  <c r="BD49" i="76"/>
  <c r="BC49" i="76"/>
  <c r="BB49" i="76"/>
  <c r="BA49" i="76"/>
  <c r="AZ49" i="76"/>
  <c r="AY49" i="76"/>
  <c r="AX49" i="76"/>
  <c r="AW49" i="76"/>
  <c r="AV49" i="76"/>
  <c r="AU49" i="76"/>
  <c r="AT49" i="76"/>
  <c r="AS49" i="76"/>
  <c r="AR49" i="76"/>
  <c r="AQ49" i="76"/>
  <c r="AP49" i="76"/>
  <c r="AO49" i="76"/>
  <c r="AN49" i="76"/>
  <c r="AM49" i="76"/>
  <c r="AL49" i="76"/>
  <c r="AK49" i="76"/>
  <c r="AJ49" i="76"/>
  <c r="AI49" i="76"/>
  <c r="AH49" i="76"/>
  <c r="AG49" i="76"/>
  <c r="AF49" i="76"/>
  <c r="AE49" i="76"/>
  <c r="AD49" i="76"/>
  <c r="AC49" i="76"/>
  <c r="AB49" i="76"/>
  <c r="AA49" i="76"/>
  <c r="Z49" i="76"/>
  <c r="Y49" i="76"/>
  <c r="X49" i="76"/>
  <c r="W49" i="76"/>
  <c r="V49" i="76"/>
  <c r="U49" i="76"/>
  <c r="T49" i="76"/>
  <c r="S49" i="76"/>
  <c r="R49" i="76"/>
  <c r="Q49" i="76"/>
  <c r="P49" i="76"/>
  <c r="O49" i="76"/>
  <c r="N49" i="76"/>
  <c r="M49" i="76"/>
  <c r="L49" i="76"/>
  <c r="K49" i="76"/>
  <c r="J49" i="76"/>
  <c r="I49" i="76"/>
  <c r="H49" i="76"/>
  <c r="G49" i="76"/>
  <c r="F49" i="76"/>
  <c r="E49" i="76"/>
  <c r="BJ48" i="76"/>
  <c r="BI48" i="76"/>
  <c r="BH48" i="76"/>
  <c r="BG48" i="76"/>
  <c r="BF48" i="76"/>
  <c r="BE48" i="76"/>
  <c r="BD48" i="76"/>
  <c r="BC48" i="76"/>
  <c r="BB48" i="76"/>
  <c r="BA48" i="76"/>
  <c r="AZ48" i="76"/>
  <c r="AY48" i="76"/>
  <c r="AX48" i="76"/>
  <c r="AW48" i="76"/>
  <c r="AV48" i="76"/>
  <c r="AU48" i="76"/>
  <c r="AT48" i="76"/>
  <c r="AS48" i="76"/>
  <c r="AR48" i="76"/>
  <c r="AQ48" i="76"/>
  <c r="AP48" i="76"/>
  <c r="AO48" i="76"/>
  <c r="AN48" i="76"/>
  <c r="AM48" i="76"/>
  <c r="AL48" i="76"/>
  <c r="AK48" i="76"/>
  <c r="AJ48" i="76"/>
  <c r="AI48" i="76"/>
  <c r="AH48" i="76"/>
  <c r="AG48" i="76"/>
  <c r="AF48" i="76"/>
  <c r="AE48" i="76"/>
  <c r="AD48" i="76"/>
  <c r="AC48" i="76"/>
  <c r="AB48" i="76"/>
  <c r="AA48" i="76"/>
  <c r="Z48" i="76"/>
  <c r="Y48" i="76"/>
  <c r="X48" i="76"/>
  <c r="W48" i="76"/>
  <c r="V48" i="76"/>
  <c r="U48" i="76"/>
  <c r="T48" i="76"/>
  <c r="S48" i="76"/>
  <c r="R48" i="76"/>
  <c r="Q48" i="76"/>
  <c r="P48" i="76"/>
  <c r="O48" i="76"/>
  <c r="N48" i="76"/>
  <c r="M48" i="76"/>
  <c r="L48" i="76"/>
  <c r="K48" i="76"/>
  <c r="J48" i="76"/>
  <c r="I48" i="76"/>
  <c r="H48" i="76"/>
  <c r="G48" i="76"/>
  <c r="F48" i="76"/>
  <c r="D48" i="76"/>
  <c r="C48" i="76"/>
  <c r="C47" i="76"/>
  <c r="BJ46" i="76"/>
  <c r="BI46" i="76"/>
  <c r="BH46" i="76"/>
  <c r="BG46" i="76"/>
  <c r="BF46" i="76"/>
  <c r="BE46" i="76"/>
  <c r="BD46" i="76"/>
  <c r="BC46" i="76"/>
  <c r="BB46" i="76"/>
  <c r="BA46" i="76"/>
  <c r="AZ46" i="76"/>
  <c r="AY46" i="76"/>
  <c r="AX46" i="76"/>
  <c r="AW46" i="76"/>
  <c r="AV46" i="76"/>
  <c r="AU46" i="76"/>
  <c r="AT46" i="76"/>
  <c r="AS46" i="76"/>
  <c r="AR46" i="76"/>
  <c r="AQ46" i="76"/>
  <c r="AP46" i="76"/>
  <c r="AO46" i="76"/>
  <c r="AN46" i="76"/>
  <c r="AM46" i="76"/>
  <c r="AL46" i="76"/>
  <c r="AK46" i="76"/>
  <c r="AJ46" i="76"/>
  <c r="AI46" i="76"/>
  <c r="AH46" i="76"/>
  <c r="AG46" i="76"/>
  <c r="AF46" i="76"/>
  <c r="AE46" i="76"/>
  <c r="AD46" i="76"/>
  <c r="AC46" i="76"/>
  <c r="AB46" i="76"/>
  <c r="AA46" i="76"/>
  <c r="Z46" i="76"/>
  <c r="Y46" i="76"/>
  <c r="X46" i="76"/>
  <c r="W46" i="76"/>
  <c r="V46" i="76"/>
  <c r="U46" i="76"/>
  <c r="T46" i="76"/>
  <c r="S46" i="76"/>
  <c r="R46" i="76"/>
  <c r="Q46" i="76"/>
  <c r="P46" i="76"/>
  <c r="O46" i="76"/>
  <c r="N46" i="76"/>
  <c r="M46" i="76"/>
  <c r="L46" i="76"/>
  <c r="K46" i="76"/>
  <c r="J46" i="76"/>
  <c r="I46" i="76"/>
  <c r="H46" i="76"/>
  <c r="G46" i="76"/>
  <c r="F46" i="76"/>
  <c r="E46" i="76"/>
  <c r="D46" i="76"/>
  <c r="C46" i="76"/>
  <c r="BJ45" i="76"/>
  <c r="BI45" i="76"/>
  <c r="BH45" i="76"/>
  <c r="BG45" i="76"/>
  <c r="BF45" i="76"/>
  <c r="BE45" i="76"/>
  <c r="BD45" i="76"/>
  <c r="BC45" i="76"/>
  <c r="BB45" i="76"/>
  <c r="BA45" i="76"/>
  <c r="AZ45" i="76"/>
  <c r="AY45" i="76"/>
  <c r="AX45" i="76"/>
  <c r="AW45" i="76"/>
  <c r="AV45" i="76"/>
  <c r="AU45" i="76"/>
  <c r="AT45" i="76"/>
  <c r="AS45" i="76"/>
  <c r="AR45" i="76"/>
  <c r="AQ45" i="76"/>
  <c r="AP45" i="76"/>
  <c r="AO45" i="76"/>
  <c r="AN45" i="76"/>
  <c r="AM45" i="76"/>
  <c r="AL45" i="76"/>
  <c r="AK45" i="76"/>
  <c r="AJ45" i="76"/>
  <c r="AI45" i="76"/>
  <c r="AH45" i="76"/>
  <c r="AG45" i="76"/>
  <c r="AF45" i="76"/>
  <c r="AE45" i="76"/>
  <c r="AD45" i="76"/>
  <c r="AC45" i="76"/>
  <c r="AB45" i="76"/>
  <c r="AA45" i="76"/>
  <c r="Z45" i="76"/>
  <c r="Y45" i="76"/>
  <c r="X45" i="76"/>
  <c r="W45" i="76"/>
  <c r="V45" i="76"/>
  <c r="U45" i="76"/>
  <c r="T45" i="76"/>
  <c r="S45" i="76"/>
  <c r="R45" i="76"/>
  <c r="Q45" i="76"/>
  <c r="P45" i="76"/>
  <c r="O45" i="76"/>
  <c r="N45" i="76"/>
  <c r="M45" i="76"/>
  <c r="L45" i="76"/>
  <c r="K45" i="76"/>
  <c r="J45" i="76"/>
  <c r="I45" i="76"/>
  <c r="H45" i="76"/>
  <c r="G45" i="76"/>
  <c r="F45" i="76"/>
  <c r="E45" i="76"/>
  <c r="D45" i="76"/>
  <c r="BJ40" i="76"/>
  <c r="BI40" i="76"/>
  <c r="BH40" i="76"/>
  <c r="BG40" i="76"/>
  <c r="BF40" i="76"/>
  <c r="BE40" i="76"/>
  <c r="BD40" i="76"/>
  <c r="BC40" i="76"/>
  <c r="BB40" i="76"/>
  <c r="BA40" i="76"/>
  <c r="AZ40" i="76"/>
  <c r="AY40" i="76"/>
  <c r="AX40" i="76"/>
  <c r="AW40" i="76"/>
  <c r="AV40" i="76"/>
  <c r="AU40" i="76"/>
  <c r="AT40" i="76"/>
  <c r="AS40" i="76"/>
  <c r="AR40" i="76"/>
  <c r="AQ40" i="76"/>
  <c r="AP40" i="76"/>
  <c r="AO40" i="76"/>
  <c r="AN40" i="76"/>
  <c r="AM40" i="76"/>
  <c r="AL40" i="76"/>
  <c r="AK40" i="76"/>
  <c r="AJ40" i="76"/>
  <c r="AI40" i="76"/>
  <c r="AH40" i="76"/>
  <c r="AG40" i="76"/>
  <c r="AF40" i="76"/>
  <c r="AE40" i="76"/>
  <c r="AD40" i="76"/>
  <c r="AC40" i="76"/>
  <c r="AB40" i="76"/>
  <c r="AA40" i="76"/>
  <c r="Z40" i="76"/>
  <c r="Y40" i="76"/>
  <c r="X40" i="76"/>
  <c r="W40" i="76"/>
  <c r="V40" i="76"/>
  <c r="U40" i="76"/>
  <c r="T40" i="76"/>
  <c r="S40" i="76"/>
  <c r="R40" i="76"/>
  <c r="Q40" i="76"/>
  <c r="P40" i="76"/>
  <c r="O40" i="76"/>
  <c r="N40" i="76"/>
  <c r="M40" i="76"/>
  <c r="L40" i="76"/>
  <c r="K40" i="76"/>
  <c r="J40" i="76"/>
  <c r="I40" i="76"/>
  <c r="H40" i="76"/>
  <c r="G40" i="76"/>
  <c r="F40" i="76"/>
  <c r="E40" i="76"/>
  <c r="D40" i="76"/>
  <c r="C40" i="76"/>
  <c r="BJ39" i="76"/>
  <c r="BI39" i="76"/>
  <c r="BH39" i="76"/>
  <c r="BG39" i="76"/>
  <c r="BF39" i="76"/>
  <c r="BE39" i="76"/>
  <c r="BD39" i="76"/>
  <c r="BC39" i="76"/>
  <c r="BB39" i="76"/>
  <c r="BA39" i="76"/>
  <c r="AZ39" i="76"/>
  <c r="AY39" i="76"/>
  <c r="AX39" i="76"/>
  <c r="AW39" i="76"/>
  <c r="AV39" i="76"/>
  <c r="AU39" i="76"/>
  <c r="AT39" i="76"/>
  <c r="AS39" i="76"/>
  <c r="AR39" i="76"/>
  <c r="AQ39" i="76"/>
  <c r="AP39" i="76"/>
  <c r="AO39" i="76"/>
  <c r="AN39" i="76"/>
  <c r="AM39" i="76"/>
  <c r="AL39" i="76"/>
  <c r="AK39" i="76"/>
  <c r="AJ39" i="76"/>
  <c r="AI39" i="76"/>
  <c r="AH39" i="76"/>
  <c r="AG39" i="76"/>
  <c r="AF39" i="76"/>
  <c r="AE39" i="76"/>
  <c r="AD39" i="76"/>
  <c r="AC39" i="76"/>
  <c r="AB39" i="76"/>
  <c r="AA39" i="76"/>
  <c r="Z39" i="76"/>
  <c r="Y39" i="76"/>
  <c r="X39" i="76"/>
  <c r="W39" i="76"/>
  <c r="V39" i="76"/>
  <c r="U39" i="76"/>
  <c r="T39" i="76"/>
  <c r="S39" i="76"/>
  <c r="R39" i="76"/>
  <c r="Q39" i="76"/>
  <c r="P39" i="76"/>
  <c r="O39" i="76"/>
  <c r="N39" i="76"/>
  <c r="M39" i="76"/>
  <c r="L39" i="76"/>
  <c r="K39" i="76"/>
  <c r="J39" i="76"/>
  <c r="I39" i="76"/>
  <c r="H39" i="76"/>
  <c r="G39" i="76"/>
  <c r="F39" i="76"/>
  <c r="E39" i="76"/>
  <c r="D39" i="76"/>
  <c r="BJ38" i="76"/>
  <c r="BI38" i="76"/>
  <c r="BH38" i="76"/>
  <c r="BG38" i="76"/>
  <c r="BF38" i="76"/>
  <c r="BE38" i="76"/>
  <c r="BD38" i="76"/>
  <c r="BC38" i="76"/>
  <c r="BB38" i="76"/>
  <c r="BA38" i="76"/>
  <c r="AZ38" i="76"/>
  <c r="AY38" i="76"/>
  <c r="AX38" i="76"/>
  <c r="AW38" i="76"/>
  <c r="AV38" i="76"/>
  <c r="AU38" i="76"/>
  <c r="AT38" i="76"/>
  <c r="AS38" i="76"/>
  <c r="AR38" i="76"/>
  <c r="AQ38" i="76"/>
  <c r="AP38" i="76"/>
  <c r="AO38" i="76"/>
  <c r="AN38" i="76"/>
  <c r="AM38" i="76"/>
  <c r="AL38" i="76"/>
  <c r="AK38" i="76"/>
  <c r="AJ38" i="76"/>
  <c r="AI38" i="76"/>
  <c r="AH38" i="76"/>
  <c r="AG38" i="76"/>
  <c r="AF38" i="76"/>
  <c r="AE38" i="76"/>
  <c r="AD38" i="76"/>
  <c r="AC38" i="76"/>
  <c r="AB38" i="76"/>
  <c r="AA38" i="76"/>
  <c r="Z38" i="76"/>
  <c r="Y38" i="76"/>
  <c r="X38" i="76"/>
  <c r="W38" i="76"/>
  <c r="V38" i="76"/>
  <c r="U38" i="76"/>
  <c r="T38" i="76"/>
  <c r="S38" i="76"/>
  <c r="R38" i="76"/>
  <c r="Q38" i="76"/>
  <c r="P38" i="76"/>
  <c r="O38" i="76"/>
  <c r="N38" i="76"/>
  <c r="M38" i="76"/>
  <c r="L38" i="76"/>
  <c r="K38" i="76"/>
  <c r="J38" i="76"/>
  <c r="I38" i="76"/>
  <c r="H38" i="76"/>
  <c r="G38" i="76"/>
  <c r="F38" i="76"/>
  <c r="E38" i="76"/>
  <c r="D38" i="76"/>
  <c r="BJ37" i="76"/>
  <c r="BI37" i="76"/>
  <c r="BH37" i="76"/>
  <c r="BG37" i="76"/>
  <c r="BF37" i="76"/>
  <c r="BE37" i="76"/>
  <c r="BD37" i="76"/>
  <c r="BC37" i="76"/>
  <c r="BB37" i="76"/>
  <c r="BA37" i="76"/>
  <c r="AZ37" i="76"/>
  <c r="AY37" i="76"/>
  <c r="AX37" i="76"/>
  <c r="AW37" i="76"/>
  <c r="AV37" i="76"/>
  <c r="AU37" i="76"/>
  <c r="AT37" i="76"/>
  <c r="AS37" i="76"/>
  <c r="AR37" i="76"/>
  <c r="AQ37" i="76"/>
  <c r="AP37" i="76"/>
  <c r="AO37" i="76"/>
  <c r="AN37" i="76"/>
  <c r="AM37" i="76"/>
  <c r="AL37" i="76"/>
  <c r="AK37" i="76"/>
  <c r="AJ37" i="76"/>
  <c r="AI37" i="76"/>
  <c r="AH37" i="76"/>
  <c r="AG37" i="76"/>
  <c r="AF37" i="76"/>
  <c r="AE37" i="76"/>
  <c r="AD37" i="76"/>
  <c r="AC37" i="76"/>
  <c r="AB37" i="76"/>
  <c r="AA37" i="76"/>
  <c r="Z37" i="76"/>
  <c r="Y37" i="76"/>
  <c r="X37" i="76"/>
  <c r="W37" i="76"/>
  <c r="V37" i="76"/>
  <c r="U37" i="76"/>
  <c r="T37" i="76"/>
  <c r="S37" i="76"/>
  <c r="R37" i="76"/>
  <c r="Q37" i="76"/>
  <c r="P37" i="76"/>
  <c r="O37" i="76"/>
  <c r="N37" i="76"/>
  <c r="M37" i="76"/>
  <c r="L37" i="76"/>
  <c r="K37" i="76"/>
  <c r="J37" i="76"/>
  <c r="I37" i="76"/>
  <c r="H37" i="76"/>
  <c r="G37" i="76"/>
  <c r="F37" i="76"/>
  <c r="E37" i="76"/>
  <c r="D37" i="76"/>
  <c r="BJ36" i="76"/>
  <c r="BI36" i="76"/>
  <c r="BH36" i="76"/>
  <c r="BG36" i="76"/>
  <c r="BF36" i="76"/>
  <c r="BE36" i="76"/>
  <c r="BD36" i="76"/>
  <c r="BC36" i="76"/>
  <c r="BB36" i="76"/>
  <c r="BA36" i="76"/>
  <c r="AZ36" i="76"/>
  <c r="AY36" i="76"/>
  <c r="AX36" i="76"/>
  <c r="AW36" i="76"/>
  <c r="AV36" i="76"/>
  <c r="AU36" i="76"/>
  <c r="AT36" i="76"/>
  <c r="AS36" i="76"/>
  <c r="AR36" i="76"/>
  <c r="AQ36" i="76"/>
  <c r="AP36" i="76"/>
  <c r="AO36" i="76"/>
  <c r="AN36" i="76"/>
  <c r="AM36" i="76"/>
  <c r="AL36" i="76"/>
  <c r="AK36" i="76"/>
  <c r="AJ36" i="76"/>
  <c r="AI36" i="76"/>
  <c r="AH36" i="76"/>
  <c r="AG36" i="76"/>
  <c r="AF36" i="76"/>
  <c r="AE36" i="76"/>
  <c r="AD36" i="76"/>
  <c r="AC36" i="76"/>
  <c r="AB36" i="76"/>
  <c r="AA36" i="76"/>
  <c r="Z36" i="76"/>
  <c r="Y36" i="76"/>
  <c r="X36" i="76"/>
  <c r="W36" i="76"/>
  <c r="V36" i="76"/>
  <c r="U36" i="76"/>
  <c r="T36" i="76"/>
  <c r="S36" i="76"/>
  <c r="R36" i="76"/>
  <c r="Q36" i="76"/>
  <c r="P36" i="76"/>
  <c r="O36" i="76"/>
  <c r="N36" i="76"/>
  <c r="M36" i="76"/>
  <c r="L36" i="76"/>
  <c r="K36" i="76"/>
  <c r="J36" i="76"/>
  <c r="I36" i="76"/>
  <c r="H36" i="76"/>
  <c r="G36" i="76"/>
  <c r="F36" i="76"/>
  <c r="E36" i="76"/>
  <c r="D36" i="76"/>
  <c r="BJ35" i="76"/>
  <c r="BI35" i="76"/>
  <c r="BH35" i="76"/>
  <c r="BG35" i="76"/>
  <c r="BF35" i="76"/>
  <c r="BE35" i="76"/>
  <c r="BD35" i="76"/>
  <c r="BC35" i="76"/>
  <c r="BB35" i="76"/>
  <c r="BA35" i="76"/>
  <c r="AZ35" i="76"/>
  <c r="AY35" i="76"/>
  <c r="AX35" i="76"/>
  <c r="AW35" i="76"/>
  <c r="AV35" i="76"/>
  <c r="AU35" i="76"/>
  <c r="AT35" i="76"/>
  <c r="AS35" i="76"/>
  <c r="AR35" i="76"/>
  <c r="AQ35" i="76"/>
  <c r="AP35" i="76"/>
  <c r="AO35" i="76"/>
  <c r="AN35" i="76"/>
  <c r="AM35" i="76"/>
  <c r="AL35" i="76"/>
  <c r="AK35" i="76"/>
  <c r="AJ35" i="76"/>
  <c r="AI35" i="76"/>
  <c r="AH35" i="76"/>
  <c r="AG35" i="76"/>
  <c r="AF35" i="76"/>
  <c r="AE35" i="76"/>
  <c r="D35" i="76"/>
  <c r="BJ33" i="76"/>
  <c r="BI33" i="76"/>
  <c r="BH33" i="76"/>
  <c r="BG33" i="76"/>
  <c r="BF33" i="76"/>
  <c r="BE33" i="76"/>
  <c r="BD33" i="76"/>
  <c r="BC33" i="76"/>
  <c r="BB33" i="76"/>
  <c r="BA33" i="76"/>
  <c r="AZ33" i="76"/>
  <c r="AY33" i="76"/>
  <c r="AX33" i="76"/>
  <c r="AW33" i="76"/>
  <c r="AV33" i="76"/>
  <c r="AU33" i="76"/>
  <c r="AT33" i="76"/>
  <c r="AS33" i="76"/>
  <c r="AR33" i="76"/>
  <c r="AQ33" i="76"/>
  <c r="AP33" i="76"/>
  <c r="AO33" i="76"/>
  <c r="AN33" i="76"/>
  <c r="AM33" i="76"/>
  <c r="AL33" i="76"/>
  <c r="AK33" i="76"/>
  <c r="AJ33" i="76"/>
  <c r="AI33" i="76"/>
  <c r="AH33" i="76"/>
  <c r="AG33" i="76"/>
  <c r="AF33" i="76"/>
  <c r="AE33" i="76"/>
  <c r="AD33" i="76"/>
  <c r="AC33" i="76"/>
  <c r="AB33" i="76"/>
  <c r="AA33" i="76"/>
  <c r="Z33" i="76"/>
  <c r="Y33" i="76"/>
  <c r="X33" i="76"/>
  <c r="W33" i="76"/>
  <c r="V33" i="76"/>
  <c r="U33" i="76"/>
  <c r="T33" i="76"/>
  <c r="S33" i="76"/>
  <c r="R33" i="76"/>
  <c r="Q33" i="76"/>
  <c r="P33" i="76"/>
  <c r="O33" i="76"/>
  <c r="N33" i="76"/>
  <c r="M33" i="76"/>
  <c r="L33" i="76"/>
  <c r="K33" i="76"/>
  <c r="J33" i="76"/>
  <c r="I33" i="76"/>
  <c r="H33" i="76"/>
  <c r="G33" i="76"/>
  <c r="F33" i="76"/>
  <c r="E33" i="76"/>
  <c r="D33" i="76"/>
  <c r="BJ31" i="76"/>
  <c r="BI31" i="76"/>
  <c r="BH31" i="76"/>
  <c r="BG31" i="76"/>
  <c r="BF31" i="76"/>
  <c r="BE31" i="76"/>
  <c r="BD31" i="76"/>
  <c r="BC31" i="76"/>
  <c r="BB31" i="76"/>
  <c r="BA31" i="76"/>
  <c r="AZ31" i="76"/>
  <c r="AY31" i="76"/>
  <c r="AX31" i="76"/>
  <c r="AW31" i="76"/>
  <c r="AV31" i="76"/>
  <c r="AU31" i="76"/>
  <c r="AT31" i="76"/>
  <c r="AS31" i="76"/>
  <c r="AR31" i="76"/>
  <c r="AQ31" i="76"/>
  <c r="AP31" i="76"/>
  <c r="AO31" i="76"/>
  <c r="AN31" i="76"/>
  <c r="AM31" i="76"/>
  <c r="AL31" i="76"/>
  <c r="AK31" i="76"/>
  <c r="AJ31" i="76"/>
  <c r="AI31" i="76"/>
  <c r="AH31" i="76"/>
  <c r="AG31" i="76"/>
  <c r="AF31" i="76"/>
  <c r="AE31" i="76"/>
  <c r="AD31" i="76"/>
  <c r="AC31" i="76"/>
  <c r="AB31" i="76"/>
  <c r="AA31" i="76"/>
  <c r="Z31" i="76"/>
  <c r="Y31" i="76"/>
  <c r="X31" i="76"/>
  <c r="W31" i="76"/>
  <c r="V31" i="76"/>
  <c r="U31" i="76"/>
  <c r="T31" i="76"/>
  <c r="S31" i="76"/>
  <c r="R31" i="76"/>
  <c r="Q31" i="76"/>
  <c r="P31" i="76"/>
  <c r="O31" i="76"/>
  <c r="N31" i="76"/>
  <c r="M31" i="76"/>
  <c r="L31" i="76"/>
  <c r="K31" i="76"/>
  <c r="J31" i="76"/>
  <c r="I31" i="76"/>
  <c r="H31" i="76"/>
  <c r="G31" i="76"/>
  <c r="F31" i="76"/>
  <c r="E31" i="76"/>
  <c r="D31" i="76"/>
  <c r="C31" i="76"/>
  <c r="BJ30" i="76"/>
  <c r="BI30" i="76"/>
  <c r="BH30" i="76"/>
  <c r="BG30" i="76"/>
  <c r="BF30" i="76"/>
  <c r="BE30" i="76"/>
  <c r="BD30" i="76"/>
  <c r="BC30" i="76"/>
  <c r="BB30" i="76"/>
  <c r="BA30" i="76"/>
  <c r="AZ30" i="76"/>
  <c r="AY30" i="76"/>
  <c r="AX30" i="76"/>
  <c r="AW30" i="76"/>
  <c r="AV30" i="76"/>
  <c r="AU30" i="76"/>
  <c r="AT30" i="76"/>
  <c r="AS30" i="76"/>
  <c r="AR30" i="76"/>
  <c r="AQ30" i="76"/>
  <c r="AP30" i="76"/>
  <c r="AO30" i="76"/>
  <c r="AN30" i="76"/>
  <c r="AM30" i="76"/>
  <c r="AL30" i="76"/>
  <c r="AK30" i="76"/>
  <c r="AJ30" i="76"/>
  <c r="AI30" i="76"/>
  <c r="AH30" i="76"/>
  <c r="AG30" i="76"/>
  <c r="AF30" i="76"/>
  <c r="AE30" i="76"/>
  <c r="AD30" i="76"/>
  <c r="AC30" i="76"/>
  <c r="AB30" i="76"/>
  <c r="AA30" i="76"/>
  <c r="Z30" i="76"/>
  <c r="Y30" i="76"/>
  <c r="X30" i="76"/>
  <c r="W30" i="76"/>
  <c r="V30" i="76"/>
  <c r="U30" i="76"/>
  <c r="T30" i="76"/>
  <c r="S30" i="76"/>
  <c r="R30" i="76"/>
  <c r="Q30" i="76"/>
  <c r="P30" i="76"/>
  <c r="O30" i="76"/>
  <c r="N30" i="76"/>
  <c r="M30" i="76"/>
  <c r="L30" i="76"/>
  <c r="K30" i="76"/>
  <c r="J30" i="76"/>
  <c r="I30" i="76"/>
  <c r="H30" i="76"/>
  <c r="G30" i="76"/>
  <c r="F30" i="76"/>
  <c r="E30" i="76"/>
  <c r="D30" i="76"/>
  <c r="BJ29" i="76"/>
  <c r="BI29" i="76"/>
  <c r="BH29" i="76"/>
  <c r="BG29" i="76"/>
  <c r="BF29" i="76"/>
  <c r="BE29" i="76"/>
  <c r="BD29" i="76"/>
  <c r="BC29" i="76"/>
  <c r="BB29" i="76"/>
  <c r="BA29" i="76"/>
  <c r="AZ29" i="76"/>
  <c r="AY29" i="76"/>
  <c r="AX29" i="76"/>
  <c r="AW29" i="76"/>
  <c r="AV29" i="76"/>
  <c r="AU29" i="76"/>
  <c r="AT29" i="76"/>
  <c r="AS29" i="76"/>
  <c r="AR29" i="76"/>
  <c r="AQ29" i="76"/>
  <c r="AP29" i="76"/>
  <c r="AO29" i="76"/>
  <c r="AN29" i="76"/>
  <c r="AM29" i="76"/>
  <c r="AL29" i="76"/>
  <c r="AK29" i="76"/>
  <c r="AJ29" i="76"/>
  <c r="AI29" i="76"/>
  <c r="AH29" i="76"/>
  <c r="AG29" i="76"/>
  <c r="AF29" i="76"/>
  <c r="AE29" i="76"/>
  <c r="AD29" i="76"/>
  <c r="AC29" i="76"/>
  <c r="AB29" i="76"/>
  <c r="AA29" i="76"/>
  <c r="Z29" i="76"/>
  <c r="Y29" i="76"/>
  <c r="X29" i="76"/>
  <c r="W29" i="76"/>
  <c r="V29" i="76"/>
  <c r="U29" i="76"/>
  <c r="T29" i="76"/>
  <c r="S29" i="76"/>
  <c r="R29" i="76"/>
  <c r="Q29" i="76"/>
  <c r="P29" i="76"/>
  <c r="O29" i="76"/>
  <c r="N29" i="76"/>
  <c r="M29" i="76"/>
  <c r="L29" i="76"/>
  <c r="K29" i="76"/>
  <c r="J29" i="76"/>
  <c r="I29" i="76"/>
  <c r="H29" i="76"/>
  <c r="G29" i="76"/>
  <c r="F29" i="76"/>
  <c r="E29" i="76"/>
  <c r="D29" i="76"/>
  <c r="BJ28" i="76"/>
  <c r="BI28" i="76"/>
  <c r="BH28" i="76"/>
  <c r="BG28" i="76"/>
  <c r="BF28" i="76"/>
  <c r="BE28" i="76"/>
  <c r="BD28" i="76"/>
  <c r="BC28" i="76"/>
  <c r="BB28" i="76"/>
  <c r="BA28" i="76"/>
  <c r="AZ28" i="76"/>
  <c r="AY28" i="76"/>
  <c r="AX28" i="76"/>
  <c r="AW28" i="76"/>
  <c r="AV28" i="76"/>
  <c r="AU28" i="76"/>
  <c r="AT28" i="76"/>
  <c r="AS28" i="76"/>
  <c r="AR28" i="76"/>
  <c r="AQ28" i="76"/>
  <c r="AP28" i="76"/>
  <c r="AO28" i="76"/>
  <c r="AN28" i="76"/>
  <c r="AM28" i="76"/>
  <c r="AL28" i="76"/>
  <c r="AK28" i="76"/>
  <c r="AJ28" i="76"/>
  <c r="AI28" i="76"/>
  <c r="AH28" i="76"/>
  <c r="AG28" i="76"/>
  <c r="AF28" i="76"/>
  <c r="AE28" i="76"/>
  <c r="AD28" i="76"/>
  <c r="AC28" i="76"/>
  <c r="AB28" i="76"/>
  <c r="AA28" i="76"/>
  <c r="Z28" i="76"/>
  <c r="Y28" i="76"/>
  <c r="X28" i="76"/>
  <c r="W28" i="76"/>
  <c r="V28" i="76"/>
  <c r="U28" i="76"/>
  <c r="T28" i="76"/>
  <c r="S28" i="76"/>
  <c r="R28" i="76"/>
  <c r="Q28" i="76"/>
  <c r="P28" i="76"/>
  <c r="O28" i="76"/>
  <c r="N28" i="76"/>
  <c r="M28" i="76"/>
  <c r="L28" i="76"/>
  <c r="K28" i="76"/>
  <c r="J28" i="76"/>
  <c r="I28" i="76"/>
  <c r="H28" i="76"/>
  <c r="G28" i="76"/>
  <c r="F28" i="76"/>
  <c r="E28" i="76"/>
  <c r="D28" i="76"/>
  <c r="BJ27" i="76"/>
  <c r="BI27" i="76"/>
  <c r="BH27" i="76"/>
  <c r="BG27" i="76"/>
  <c r="BF27" i="76"/>
  <c r="BE27" i="76"/>
  <c r="BD27" i="76"/>
  <c r="BC27" i="76"/>
  <c r="BB27" i="76"/>
  <c r="BA27" i="76"/>
  <c r="AZ27" i="76"/>
  <c r="AY27" i="76"/>
  <c r="AX27" i="76"/>
  <c r="AW27" i="76"/>
  <c r="AV27" i="76"/>
  <c r="AU27" i="76"/>
  <c r="AT27" i="76"/>
  <c r="AS27" i="76"/>
  <c r="AR27" i="76"/>
  <c r="AQ27" i="76"/>
  <c r="AP27" i="76"/>
  <c r="AO27" i="76"/>
  <c r="AN27" i="76"/>
  <c r="AM27" i="76"/>
  <c r="AL27" i="76"/>
  <c r="AK27" i="76"/>
  <c r="AJ27" i="76"/>
  <c r="AI27" i="76"/>
  <c r="AH27" i="76"/>
  <c r="AG27" i="76"/>
  <c r="AF27" i="76"/>
  <c r="AE27" i="76"/>
  <c r="AD27" i="76"/>
  <c r="AC27" i="76"/>
  <c r="AB27" i="76"/>
  <c r="AA27" i="76"/>
  <c r="Z27" i="76"/>
  <c r="Y27" i="76"/>
  <c r="X27" i="76"/>
  <c r="W27" i="76"/>
  <c r="V27" i="76"/>
  <c r="U27" i="76"/>
  <c r="T27" i="76"/>
  <c r="S27" i="76"/>
  <c r="R27" i="76"/>
  <c r="Q27" i="76"/>
  <c r="P27" i="76"/>
  <c r="O27" i="76"/>
  <c r="N27" i="76"/>
  <c r="M27" i="76"/>
  <c r="L27" i="76"/>
  <c r="K27" i="76"/>
  <c r="J27" i="76"/>
  <c r="I27" i="76"/>
  <c r="H27" i="76"/>
  <c r="G27" i="76"/>
  <c r="F27" i="76"/>
  <c r="E27" i="76"/>
  <c r="D27" i="76"/>
  <c r="BJ26" i="76"/>
  <c r="BI26" i="76"/>
  <c r="BH26" i="76"/>
  <c r="BG26" i="76"/>
  <c r="BF26" i="76"/>
  <c r="BE26" i="76"/>
  <c r="BD26" i="76"/>
  <c r="BC26" i="76"/>
  <c r="BB26" i="76"/>
  <c r="BA26" i="76"/>
  <c r="AZ26" i="76"/>
  <c r="AY26" i="76"/>
  <c r="AX26" i="76"/>
  <c r="AW26" i="76"/>
  <c r="AV26" i="76"/>
  <c r="AU26" i="76"/>
  <c r="AT26" i="76"/>
  <c r="AS26" i="76"/>
  <c r="AR26" i="76"/>
  <c r="AQ26" i="76"/>
  <c r="AP26" i="76"/>
  <c r="AO26" i="76"/>
  <c r="AN26" i="76"/>
  <c r="AM26" i="76"/>
  <c r="AL26" i="76"/>
  <c r="AK26" i="76"/>
  <c r="AJ26" i="76"/>
  <c r="AI26" i="76"/>
  <c r="AH26" i="76"/>
  <c r="AG26" i="76"/>
  <c r="AF26" i="76"/>
  <c r="AE26" i="76"/>
  <c r="AD26" i="76"/>
  <c r="AC26" i="76"/>
  <c r="AB26" i="76"/>
  <c r="AA26" i="76"/>
  <c r="Z26" i="76"/>
  <c r="Y26" i="76"/>
  <c r="X26" i="76"/>
  <c r="W26" i="76"/>
  <c r="V26" i="76"/>
  <c r="U26" i="76"/>
  <c r="T26" i="76"/>
  <c r="S26" i="76"/>
  <c r="R26" i="76"/>
  <c r="Q26" i="76"/>
  <c r="P26" i="76"/>
  <c r="O26" i="76"/>
  <c r="N26" i="76"/>
  <c r="M26" i="76"/>
  <c r="L26" i="76"/>
  <c r="K26" i="76"/>
  <c r="J26" i="76"/>
  <c r="I26" i="76"/>
  <c r="H26" i="76"/>
  <c r="G26" i="76"/>
  <c r="F26" i="76"/>
  <c r="E26" i="76"/>
  <c r="D26" i="76"/>
  <c r="BJ25" i="76"/>
  <c r="BI25" i="76"/>
  <c r="BH25" i="76"/>
  <c r="BG25" i="76"/>
  <c r="BF25" i="76"/>
  <c r="BE25" i="76"/>
  <c r="BD25" i="76"/>
  <c r="BC25" i="76"/>
  <c r="BB25" i="76"/>
  <c r="BA25" i="76"/>
  <c r="AZ25" i="76"/>
  <c r="AY25" i="76"/>
  <c r="AX25" i="76"/>
  <c r="AW25" i="76"/>
  <c r="AV25" i="76"/>
  <c r="AU25" i="76"/>
  <c r="AT25" i="76"/>
  <c r="AS25" i="76"/>
  <c r="AR25" i="76"/>
  <c r="AQ25" i="76"/>
  <c r="AP25" i="76"/>
  <c r="AO25" i="76"/>
  <c r="AN25" i="76"/>
  <c r="AM25" i="76"/>
  <c r="AL25" i="76"/>
  <c r="AK25" i="76"/>
  <c r="AJ25" i="76"/>
  <c r="AI25" i="76"/>
  <c r="AH25" i="76"/>
  <c r="AG25" i="76"/>
  <c r="AF25" i="76"/>
  <c r="AE25" i="76"/>
  <c r="AD25" i="76"/>
  <c r="AC25" i="76"/>
  <c r="AB25" i="76"/>
  <c r="AA25" i="76"/>
  <c r="Z25" i="76"/>
  <c r="Y25" i="76"/>
  <c r="X25" i="76"/>
  <c r="W25" i="76"/>
  <c r="V25" i="76"/>
  <c r="U25" i="76"/>
  <c r="T25" i="76"/>
  <c r="S25" i="76"/>
  <c r="R25" i="76"/>
  <c r="Q25" i="76"/>
  <c r="P25" i="76"/>
  <c r="O25" i="76"/>
  <c r="N25" i="76"/>
  <c r="M25" i="76"/>
  <c r="L25" i="76"/>
  <c r="K25" i="76"/>
  <c r="J25" i="76"/>
  <c r="I25" i="76"/>
  <c r="H25" i="76"/>
  <c r="G25" i="76"/>
  <c r="F25" i="76"/>
  <c r="E25" i="76"/>
  <c r="D25" i="76"/>
  <c r="BJ24" i="76"/>
  <c r="BI24" i="76"/>
  <c r="BH24" i="76"/>
  <c r="BG24" i="76"/>
  <c r="BF24" i="76"/>
  <c r="BE24" i="76"/>
  <c r="BD24" i="76"/>
  <c r="BC24" i="76"/>
  <c r="BB24" i="76"/>
  <c r="BA24" i="76"/>
  <c r="AZ24" i="76"/>
  <c r="AY24" i="76"/>
  <c r="AX24" i="76"/>
  <c r="AW24" i="76"/>
  <c r="AV24" i="76"/>
  <c r="AU24" i="76"/>
  <c r="AT24" i="76"/>
  <c r="AS24" i="76"/>
  <c r="AR24" i="76"/>
  <c r="AQ24" i="76"/>
  <c r="AP24" i="76"/>
  <c r="AO24" i="76"/>
  <c r="AN24" i="76"/>
  <c r="AM24" i="76"/>
  <c r="AL24" i="76"/>
  <c r="AK24" i="76"/>
  <c r="AJ24" i="76"/>
  <c r="AI24" i="76"/>
  <c r="AH24" i="76"/>
  <c r="AG24" i="76"/>
  <c r="AF24" i="76"/>
  <c r="AE24" i="76"/>
  <c r="AD24" i="76"/>
  <c r="AC24" i="76"/>
  <c r="AB24" i="76"/>
  <c r="AA24" i="76"/>
  <c r="Z24" i="76"/>
  <c r="Y24" i="76"/>
  <c r="X24" i="76"/>
  <c r="W24" i="76"/>
  <c r="V24" i="76"/>
  <c r="U24" i="76"/>
  <c r="T24" i="76"/>
  <c r="S24" i="76"/>
  <c r="R24" i="76"/>
  <c r="Q24" i="76"/>
  <c r="P24" i="76"/>
  <c r="O24" i="76"/>
  <c r="N24" i="76"/>
  <c r="M24" i="76"/>
  <c r="L24" i="76"/>
  <c r="K24" i="76"/>
  <c r="J24" i="76"/>
  <c r="I24" i="76"/>
  <c r="H24" i="76"/>
  <c r="G24" i="76"/>
  <c r="F24" i="76"/>
  <c r="E24" i="76"/>
  <c r="D24" i="76"/>
  <c r="C24" i="76"/>
  <c r="BJ22" i="76"/>
  <c r="BI22" i="76"/>
  <c r="BH22" i="76"/>
  <c r="BG22" i="76"/>
  <c r="BF22" i="76"/>
  <c r="BE22" i="76"/>
  <c r="BD22" i="76"/>
  <c r="BC22" i="76"/>
  <c r="BB22" i="76"/>
  <c r="BA22" i="76"/>
  <c r="AZ22" i="76"/>
  <c r="AY22" i="76"/>
  <c r="AX22" i="76"/>
  <c r="AW22" i="76"/>
  <c r="AV22" i="76"/>
  <c r="AU22" i="76"/>
  <c r="AT22" i="76"/>
  <c r="AS22" i="76"/>
  <c r="AR22" i="76"/>
  <c r="AQ22" i="76"/>
  <c r="AP22" i="76"/>
  <c r="AO22" i="76"/>
  <c r="AN22" i="76"/>
  <c r="AM22" i="76"/>
  <c r="AL22" i="76"/>
  <c r="AK22" i="76"/>
  <c r="AJ22" i="76"/>
  <c r="AI22" i="76"/>
  <c r="AH22" i="76"/>
  <c r="AG22" i="76"/>
  <c r="AF22" i="76"/>
  <c r="AE22" i="76"/>
  <c r="AD22" i="76"/>
  <c r="AC22" i="76"/>
  <c r="AB22" i="76"/>
  <c r="AA22" i="76"/>
  <c r="Z22" i="76"/>
  <c r="Y22" i="76"/>
  <c r="X22" i="76"/>
  <c r="W22" i="76"/>
  <c r="V22" i="76"/>
  <c r="U22" i="76"/>
  <c r="T22" i="76"/>
  <c r="S22" i="76"/>
  <c r="R22" i="76"/>
  <c r="Q22" i="76"/>
  <c r="P22" i="76"/>
  <c r="O22" i="76"/>
  <c r="N22" i="76"/>
  <c r="M22" i="76"/>
  <c r="L22" i="76"/>
  <c r="K22" i="76"/>
  <c r="J22" i="76"/>
  <c r="I22" i="76"/>
  <c r="H22" i="76"/>
  <c r="G22" i="76"/>
  <c r="F22" i="76"/>
  <c r="E22" i="76"/>
  <c r="D22" i="76"/>
  <c r="BJ20" i="76"/>
  <c r="BI20" i="76"/>
  <c r="BH20" i="76"/>
  <c r="BG20" i="76"/>
  <c r="BF20" i="76"/>
  <c r="BE20" i="76"/>
  <c r="BD20" i="76"/>
  <c r="BC20" i="76"/>
  <c r="BB20" i="76"/>
  <c r="BA20" i="76"/>
  <c r="AZ20" i="76"/>
  <c r="AY20" i="76"/>
  <c r="AX20" i="76"/>
  <c r="AW20" i="76"/>
  <c r="AV20" i="76"/>
  <c r="AU20" i="76"/>
  <c r="AT20" i="76"/>
  <c r="AS20" i="76"/>
  <c r="AR20" i="76"/>
  <c r="AQ20" i="76"/>
  <c r="AP20" i="76"/>
  <c r="AO20" i="76"/>
  <c r="AN20" i="76"/>
  <c r="AM20" i="76"/>
  <c r="AL20" i="76"/>
  <c r="AK20" i="76"/>
  <c r="AJ20" i="76"/>
  <c r="AI20" i="76"/>
  <c r="AH20" i="76"/>
  <c r="AG20" i="76"/>
  <c r="AF20" i="76"/>
  <c r="AE20" i="76"/>
  <c r="AD20" i="76"/>
  <c r="AC20" i="76"/>
  <c r="AB20" i="76"/>
  <c r="AA20" i="76"/>
  <c r="Z20" i="76"/>
  <c r="Y20" i="76"/>
  <c r="X20" i="76"/>
  <c r="W20" i="76"/>
  <c r="V20" i="76"/>
  <c r="U20" i="76"/>
  <c r="T20" i="76"/>
  <c r="S20" i="76"/>
  <c r="R20" i="76"/>
  <c r="Q20" i="76"/>
  <c r="P20" i="76"/>
  <c r="O20" i="76"/>
  <c r="N20" i="76"/>
  <c r="M20" i="76"/>
  <c r="L20" i="76"/>
  <c r="K20" i="76"/>
  <c r="J20" i="76"/>
  <c r="I20" i="76"/>
  <c r="H20" i="76"/>
  <c r="G20" i="76"/>
  <c r="F20" i="76"/>
  <c r="E20" i="76"/>
  <c r="D20" i="76"/>
  <c r="C20" i="76"/>
  <c r="BJ19" i="76"/>
  <c r="BI19" i="76"/>
  <c r="BH19" i="76"/>
  <c r="BG19" i="76"/>
  <c r="BF19" i="76"/>
  <c r="BE19" i="76"/>
  <c r="BD19" i="76"/>
  <c r="BC19" i="76"/>
  <c r="BB19" i="76"/>
  <c r="BA19" i="76"/>
  <c r="AZ19" i="76"/>
  <c r="AY19" i="76"/>
  <c r="AX19" i="76"/>
  <c r="AW19" i="76"/>
  <c r="AV19" i="76"/>
  <c r="AU19" i="76"/>
  <c r="AT19" i="76"/>
  <c r="AS19" i="76"/>
  <c r="AR19" i="76"/>
  <c r="AQ19" i="76"/>
  <c r="AP19" i="76"/>
  <c r="AO19" i="76"/>
  <c r="AN19" i="76"/>
  <c r="AM19" i="76"/>
  <c r="AL19" i="76"/>
  <c r="AK19" i="76"/>
  <c r="AJ19" i="76"/>
  <c r="AI19" i="76"/>
  <c r="AH19" i="76"/>
  <c r="AG19" i="76"/>
  <c r="AF19" i="76"/>
  <c r="AE19" i="76"/>
  <c r="AD19" i="76"/>
  <c r="AC19" i="76"/>
  <c r="AB19" i="76"/>
  <c r="AA19" i="76"/>
  <c r="Z19" i="76"/>
  <c r="Y19" i="76"/>
  <c r="X19" i="76"/>
  <c r="W19" i="76"/>
  <c r="V19" i="76"/>
  <c r="U19" i="76"/>
  <c r="T19" i="76"/>
  <c r="S19" i="76"/>
  <c r="R19" i="76"/>
  <c r="Q19" i="76"/>
  <c r="P19" i="76"/>
  <c r="O19" i="76"/>
  <c r="N19" i="76"/>
  <c r="M19" i="76"/>
  <c r="L19" i="76"/>
  <c r="K19" i="76"/>
  <c r="J19" i="76"/>
  <c r="I19" i="76"/>
  <c r="H19" i="76"/>
  <c r="G19" i="76"/>
  <c r="F19" i="76"/>
  <c r="E19" i="76"/>
  <c r="D19" i="76"/>
  <c r="C19" i="76"/>
  <c r="BJ17" i="76"/>
  <c r="BI17" i="76"/>
  <c r="BH17" i="76"/>
  <c r="BG17" i="76"/>
  <c r="BF17" i="76"/>
  <c r="BE17" i="76"/>
  <c r="BD17" i="76"/>
  <c r="BC17" i="76"/>
  <c r="BB17" i="76"/>
  <c r="BA17" i="76"/>
  <c r="AZ17" i="76"/>
  <c r="AY17" i="76"/>
  <c r="AX17" i="76"/>
  <c r="AW17" i="76"/>
  <c r="AV17" i="76"/>
  <c r="AU17" i="76"/>
  <c r="AT17" i="76"/>
  <c r="AS17" i="76"/>
  <c r="AR17" i="76"/>
  <c r="AQ17" i="76"/>
  <c r="AP17" i="76"/>
  <c r="AO17" i="76"/>
  <c r="AN17" i="76"/>
  <c r="AM17" i="76"/>
  <c r="AL17" i="76"/>
  <c r="AK17" i="76"/>
  <c r="AJ17" i="76"/>
  <c r="AI17" i="76"/>
  <c r="AH17" i="76"/>
  <c r="AG17" i="76"/>
  <c r="AF17" i="76"/>
  <c r="AE17" i="76"/>
  <c r="AD17" i="76"/>
  <c r="AC17" i="76"/>
  <c r="AB17" i="76"/>
  <c r="AA17" i="76"/>
  <c r="Z17" i="76"/>
  <c r="Y17" i="76"/>
  <c r="X17" i="76"/>
  <c r="W17" i="76"/>
  <c r="V17" i="76"/>
  <c r="U17" i="76"/>
  <c r="T17" i="76"/>
  <c r="S17" i="76"/>
  <c r="R17" i="76"/>
  <c r="Q17" i="76"/>
  <c r="P17" i="76"/>
  <c r="O17" i="76"/>
  <c r="N17" i="76"/>
  <c r="M17" i="76"/>
  <c r="L17" i="76"/>
  <c r="K17" i="76"/>
  <c r="J17" i="76"/>
  <c r="I17" i="76"/>
  <c r="H17" i="76"/>
  <c r="G17" i="76"/>
  <c r="F17" i="76"/>
  <c r="E17" i="76"/>
  <c r="D17" i="76"/>
  <c r="BJ16" i="76"/>
  <c r="BI16" i="76"/>
  <c r="BH16" i="76"/>
  <c r="BG16" i="76"/>
  <c r="BF16" i="76"/>
  <c r="BE16" i="76"/>
  <c r="BD16" i="76"/>
  <c r="BC16" i="76"/>
  <c r="BB16" i="76"/>
  <c r="BA16" i="76"/>
  <c r="AZ16" i="76"/>
  <c r="AY16" i="76"/>
  <c r="AX16" i="76"/>
  <c r="AW16" i="76"/>
  <c r="AV16" i="76"/>
  <c r="AU16" i="76"/>
  <c r="AT16" i="76"/>
  <c r="AS16" i="76"/>
  <c r="AR16" i="76"/>
  <c r="AQ16" i="76"/>
  <c r="AP16" i="76"/>
  <c r="AO16" i="76"/>
  <c r="AN16" i="76"/>
  <c r="AM16" i="76"/>
  <c r="AL16" i="76"/>
  <c r="AK16" i="76"/>
  <c r="AJ16" i="76"/>
  <c r="AI16" i="76"/>
  <c r="AH16" i="76"/>
  <c r="AG16" i="76"/>
  <c r="AF16" i="76"/>
  <c r="AE16" i="76"/>
  <c r="AD16" i="76"/>
  <c r="AC16" i="76"/>
  <c r="AB16" i="76"/>
  <c r="AA16" i="76"/>
  <c r="Z16" i="76"/>
  <c r="Y16" i="76"/>
  <c r="X16" i="76"/>
  <c r="W16" i="76"/>
  <c r="V16" i="76"/>
  <c r="U16" i="76"/>
  <c r="T16" i="76"/>
  <c r="S16" i="76"/>
  <c r="R16" i="76"/>
  <c r="Q16" i="76"/>
  <c r="P16" i="76"/>
  <c r="O16" i="76"/>
  <c r="N16" i="76"/>
  <c r="M16" i="76"/>
  <c r="L16" i="76"/>
  <c r="K16" i="76"/>
  <c r="J16" i="76"/>
  <c r="I16" i="76"/>
  <c r="H16" i="76"/>
  <c r="G16" i="76"/>
  <c r="F16" i="76"/>
  <c r="E16" i="76"/>
  <c r="D16" i="76"/>
  <c r="C16" i="76"/>
  <c r="BJ14" i="76"/>
  <c r="BI14" i="76"/>
  <c r="BH14" i="76"/>
  <c r="BG14" i="76"/>
  <c r="BF14" i="76"/>
  <c r="BE14" i="76"/>
  <c r="BD14" i="76"/>
  <c r="BC14" i="76"/>
  <c r="BB14" i="76"/>
  <c r="BA14" i="76"/>
  <c r="AZ14" i="76"/>
  <c r="AY14" i="76"/>
  <c r="AX14" i="76"/>
  <c r="AW14" i="76"/>
  <c r="AV14" i="76"/>
  <c r="AU14" i="76"/>
  <c r="AT14" i="76"/>
  <c r="AS14" i="76"/>
  <c r="AR14" i="76"/>
  <c r="AQ14" i="76"/>
  <c r="AP14" i="76"/>
  <c r="AO14" i="76"/>
  <c r="AN14" i="76"/>
  <c r="AM14" i="76"/>
  <c r="AL14" i="76"/>
  <c r="AK14" i="76"/>
  <c r="AJ14" i="76"/>
  <c r="AI14" i="76"/>
  <c r="AH14" i="76"/>
  <c r="AG14" i="76"/>
  <c r="AF14" i="76"/>
  <c r="AE14" i="76"/>
  <c r="AD14" i="76"/>
  <c r="AC14" i="76"/>
  <c r="AB14" i="76"/>
  <c r="AA14" i="76"/>
  <c r="Z14" i="76"/>
  <c r="Y14" i="76"/>
  <c r="X14" i="76"/>
  <c r="W14" i="76"/>
  <c r="V14" i="76"/>
  <c r="U14" i="76"/>
  <c r="T14" i="76"/>
  <c r="S14" i="76"/>
  <c r="R14" i="76"/>
  <c r="Q14" i="76"/>
  <c r="P14" i="76"/>
  <c r="O14" i="76"/>
  <c r="N14" i="76"/>
  <c r="M14" i="76"/>
  <c r="L14" i="76"/>
  <c r="K14" i="76"/>
  <c r="J14" i="76"/>
  <c r="I14" i="76"/>
  <c r="H14" i="76"/>
  <c r="G14" i="76"/>
  <c r="F14" i="76"/>
  <c r="E14" i="76"/>
  <c r="D14" i="76"/>
  <c r="C14" i="76"/>
  <c r="BJ13" i="76"/>
  <c r="BI13" i="76"/>
  <c r="BH13" i="76"/>
  <c r="BG13" i="76"/>
  <c r="BF13" i="76"/>
  <c r="BE13" i="76"/>
  <c r="BD13" i="76"/>
  <c r="BC13" i="76"/>
  <c r="BB13" i="76"/>
  <c r="BA13" i="76"/>
  <c r="AZ13" i="76"/>
  <c r="AY13" i="76"/>
  <c r="AX13" i="76"/>
  <c r="AW13" i="76"/>
  <c r="AV13" i="76"/>
  <c r="AU13" i="76"/>
  <c r="AT13" i="76"/>
  <c r="AS13" i="76"/>
  <c r="AR13" i="76"/>
  <c r="AQ13" i="76"/>
  <c r="AP13" i="76"/>
  <c r="AO13" i="76"/>
  <c r="AN13" i="76"/>
  <c r="AM13" i="76"/>
  <c r="AL13" i="76"/>
  <c r="AK13" i="76"/>
  <c r="AJ13" i="76"/>
  <c r="AI13" i="76"/>
  <c r="AH13" i="76"/>
  <c r="AG13" i="76"/>
  <c r="AF13" i="76"/>
  <c r="AE13" i="76"/>
  <c r="AD13" i="76"/>
  <c r="AC13" i="76"/>
  <c r="AB13" i="76"/>
  <c r="AA13" i="76"/>
  <c r="Z13" i="76"/>
  <c r="Y13" i="76"/>
  <c r="X13" i="76"/>
  <c r="W13" i="76"/>
  <c r="V13" i="76"/>
  <c r="U13" i="76"/>
  <c r="T13" i="76"/>
  <c r="S13" i="76"/>
  <c r="R13" i="76"/>
  <c r="Q13" i="76"/>
  <c r="P13" i="76"/>
  <c r="O13" i="76"/>
  <c r="N13" i="76"/>
  <c r="M13" i="76"/>
  <c r="L13" i="76"/>
  <c r="K13" i="76"/>
  <c r="J13" i="76"/>
  <c r="I13" i="76"/>
  <c r="H13" i="76"/>
  <c r="G13" i="76"/>
  <c r="F13" i="76"/>
  <c r="E13" i="76"/>
  <c r="D13" i="76"/>
  <c r="BJ12" i="76"/>
  <c r="BI12" i="76"/>
  <c r="BH12" i="76"/>
  <c r="BG12" i="76"/>
  <c r="BF12" i="76"/>
  <c r="BE12" i="76"/>
  <c r="BD12" i="76"/>
  <c r="BC12" i="76"/>
  <c r="BB12" i="76"/>
  <c r="BA12" i="76"/>
  <c r="AZ12" i="76"/>
  <c r="AY12" i="76"/>
  <c r="AX12" i="76"/>
  <c r="AW12" i="76"/>
  <c r="AV12" i="76"/>
  <c r="AU12" i="76"/>
  <c r="AT12" i="76"/>
  <c r="AS12" i="76"/>
  <c r="AR12" i="76"/>
  <c r="AQ12" i="76"/>
  <c r="AP12" i="76"/>
  <c r="AO12" i="76"/>
  <c r="AN12" i="76"/>
  <c r="AM12" i="76"/>
  <c r="AL12" i="76"/>
  <c r="AK12" i="76"/>
  <c r="AJ12" i="76"/>
  <c r="AI12" i="76"/>
  <c r="AH12" i="76"/>
  <c r="AG12" i="76"/>
  <c r="AF12" i="76"/>
  <c r="AE12" i="76"/>
  <c r="AD12" i="76"/>
  <c r="AC12" i="76"/>
  <c r="AB12" i="76"/>
  <c r="AA12" i="76"/>
  <c r="Z12" i="76"/>
  <c r="Y12" i="76"/>
  <c r="X12" i="76"/>
  <c r="W12" i="76"/>
  <c r="V12" i="76"/>
  <c r="U12" i="76"/>
  <c r="T12" i="76"/>
  <c r="S12" i="76"/>
  <c r="R12" i="76"/>
  <c r="Q12" i="76"/>
  <c r="P12" i="76"/>
  <c r="O12" i="76"/>
  <c r="N12" i="76"/>
  <c r="M12" i="76"/>
  <c r="L12" i="76"/>
  <c r="K12" i="76"/>
  <c r="J12" i="76"/>
  <c r="I12" i="76"/>
  <c r="H12" i="76"/>
  <c r="G12" i="76"/>
  <c r="F12" i="76"/>
  <c r="E12" i="76"/>
  <c r="D12" i="76"/>
  <c r="C12" i="76"/>
  <c r="BJ11" i="76"/>
  <c r="BI11" i="76"/>
  <c r="BH11" i="76"/>
  <c r="BG11" i="76"/>
  <c r="BF11" i="76"/>
  <c r="BE11" i="76"/>
  <c r="BD11" i="76"/>
  <c r="BC11" i="76"/>
  <c r="BB11" i="76"/>
  <c r="BA11" i="76"/>
  <c r="AZ11" i="76"/>
  <c r="AY11" i="76"/>
  <c r="AX11" i="76"/>
  <c r="AW11" i="76"/>
  <c r="AV11" i="76"/>
  <c r="AU11" i="76"/>
  <c r="AT11" i="76"/>
  <c r="AS11" i="76"/>
  <c r="AR11" i="76"/>
  <c r="AQ11" i="76"/>
  <c r="AP11" i="76"/>
  <c r="AO11" i="76"/>
  <c r="AN11" i="76"/>
  <c r="AM11" i="76"/>
  <c r="AL11" i="76"/>
  <c r="AK11" i="76"/>
  <c r="AJ11" i="76"/>
  <c r="AI11" i="76"/>
  <c r="AH11" i="76"/>
  <c r="AG11" i="76"/>
  <c r="AF11" i="76"/>
  <c r="AE11" i="76"/>
  <c r="AD11" i="76"/>
  <c r="AC11" i="76"/>
  <c r="AB11" i="76"/>
  <c r="AA11" i="76"/>
  <c r="Z11" i="76"/>
  <c r="Y11" i="76"/>
  <c r="X11" i="76"/>
  <c r="W11" i="76"/>
  <c r="V11" i="76"/>
  <c r="U11" i="76"/>
  <c r="T11" i="76"/>
  <c r="S11" i="76"/>
  <c r="R11" i="76"/>
  <c r="Q11" i="76"/>
  <c r="P11" i="76"/>
  <c r="O11" i="76"/>
  <c r="N11" i="76"/>
  <c r="M11" i="76"/>
  <c r="L11" i="76"/>
  <c r="K11" i="76"/>
  <c r="J11" i="76"/>
  <c r="I11" i="76"/>
  <c r="H11" i="76"/>
  <c r="G11" i="76"/>
  <c r="F11" i="76"/>
  <c r="E11" i="76"/>
  <c r="D11" i="76"/>
  <c r="BJ10" i="76"/>
  <c r="BI10" i="76"/>
  <c r="BH10" i="76"/>
  <c r="BG10" i="76"/>
  <c r="BF10" i="76"/>
  <c r="BE10" i="76"/>
  <c r="BD10" i="76"/>
  <c r="BC10" i="76"/>
  <c r="BB10" i="76"/>
  <c r="BA10" i="76"/>
  <c r="AZ10" i="76"/>
  <c r="AY10" i="76"/>
  <c r="AX10" i="76"/>
  <c r="AW10" i="76"/>
  <c r="AV10" i="76"/>
  <c r="AU10" i="76"/>
  <c r="AT10" i="76"/>
  <c r="AS10" i="76"/>
  <c r="AR10" i="76"/>
  <c r="AQ10" i="76"/>
  <c r="AP10" i="76"/>
  <c r="AO10" i="76"/>
  <c r="AN10" i="76"/>
  <c r="AM10" i="76"/>
  <c r="AL10" i="76"/>
  <c r="AK10" i="76"/>
  <c r="AJ10" i="76"/>
  <c r="AI10" i="76"/>
  <c r="AH10" i="76"/>
  <c r="AG10" i="76"/>
  <c r="AF10" i="76"/>
  <c r="AE10" i="76"/>
  <c r="AD10" i="76"/>
  <c r="AC10" i="76"/>
  <c r="AB10" i="76"/>
  <c r="AA10" i="76"/>
  <c r="Z10" i="76"/>
  <c r="Y10" i="76"/>
  <c r="X10" i="76"/>
  <c r="W10" i="76"/>
  <c r="V10" i="76"/>
  <c r="U10" i="76"/>
  <c r="T10" i="76"/>
  <c r="S10" i="76"/>
  <c r="R10" i="76"/>
  <c r="Q10" i="76"/>
  <c r="P10" i="76"/>
  <c r="O10" i="76"/>
  <c r="N10" i="76"/>
  <c r="M10" i="76"/>
  <c r="L10" i="76"/>
  <c r="K10" i="76"/>
  <c r="J10" i="76"/>
  <c r="I10" i="76"/>
  <c r="H10" i="76"/>
  <c r="G10" i="76"/>
  <c r="F10" i="76"/>
  <c r="E10" i="76"/>
  <c r="D10" i="76"/>
  <c r="BJ9" i="76"/>
  <c r="BI9" i="76"/>
  <c r="BH9" i="76"/>
  <c r="BG9" i="76"/>
  <c r="BF9" i="76"/>
  <c r="BE9" i="76"/>
  <c r="BD9" i="76"/>
  <c r="BC9" i="76"/>
  <c r="BB9" i="76"/>
  <c r="BA9" i="76"/>
  <c r="AZ9" i="76"/>
  <c r="AY9" i="76"/>
  <c r="AX9" i="76"/>
  <c r="AW9" i="76"/>
  <c r="AV9" i="76"/>
  <c r="AU9" i="76"/>
  <c r="AT9" i="76"/>
  <c r="AS9" i="76"/>
  <c r="AR9" i="76"/>
  <c r="AQ9" i="76"/>
  <c r="AP9" i="76"/>
  <c r="AO9" i="76"/>
  <c r="AN9" i="76"/>
  <c r="AM9" i="76"/>
  <c r="AL9" i="76"/>
  <c r="AK9" i="76"/>
  <c r="AJ9" i="76"/>
  <c r="AI9" i="76"/>
  <c r="AH9" i="76"/>
  <c r="AG9" i="76"/>
  <c r="AF9" i="76"/>
  <c r="AE9" i="76"/>
  <c r="AD9" i="76"/>
  <c r="AC9" i="76"/>
  <c r="AB9" i="76"/>
  <c r="AA9" i="76"/>
  <c r="Z9" i="76"/>
  <c r="Y9" i="76"/>
  <c r="X9" i="76"/>
  <c r="W9" i="76"/>
  <c r="V9" i="76"/>
  <c r="U9" i="76"/>
  <c r="T9" i="76"/>
  <c r="S9" i="76"/>
  <c r="R9" i="76"/>
  <c r="Q9" i="76"/>
  <c r="P9" i="76"/>
  <c r="O9" i="76"/>
  <c r="N9" i="76"/>
  <c r="M9" i="76"/>
  <c r="L9" i="76"/>
  <c r="K9" i="76"/>
  <c r="J9" i="76"/>
  <c r="I9" i="76"/>
  <c r="H9" i="76"/>
  <c r="G9" i="76"/>
  <c r="F9" i="76"/>
  <c r="E9" i="76"/>
  <c r="D9" i="76"/>
  <c r="BJ8" i="76"/>
  <c r="BI8" i="76"/>
  <c r="BH8" i="76"/>
  <c r="BG8" i="76"/>
  <c r="BF8" i="76"/>
  <c r="BE8" i="76"/>
  <c r="BD8" i="76"/>
  <c r="BC8" i="76"/>
  <c r="BB8" i="76"/>
  <c r="BA8" i="76"/>
  <c r="AZ8" i="76"/>
  <c r="AY8" i="76"/>
  <c r="AX8" i="76"/>
  <c r="AW8" i="76"/>
  <c r="AV8" i="76"/>
  <c r="AU8" i="76"/>
  <c r="AT8" i="76"/>
  <c r="AS8" i="76"/>
  <c r="AR8" i="76"/>
  <c r="AQ8" i="76"/>
  <c r="AP8" i="76"/>
  <c r="AO8" i="76"/>
  <c r="AN8" i="76"/>
  <c r="AM8" i="76"/>
  <c r="AL8" i="76"/>
  <c r="AK8" i="76"/>
  <c r="AJ8" i="76"/>
  <c r="AI8" i="76"/>
  <c r="AH8" i="76"/>
  <c r="AG8" i="76"/>
  <c r="AF8" i="76"/>
  <c r="AE8" i="76"/>
  <c r="AD8" i="76"/>
  <c r="AC8" i="76"/>
  <c r="AB8" i="76"/>
  <c r="AA8" i="76"/>
  <c r="Z8" i="76"/>
  <c r="Y8" i="76"/>
  <c r="X8" i="76"/>
  <c r="W8" i="76"/>
  <c r="V8" i="76"/>
  <c r="U8" i="76"/>
  <c r="T8" i="76"/>
  <c r="S8" i="76"/>
  <c r="R8" i="76"/>
  <c r="Q8" i="76"/>
  <c r="P8" i="76"/>
  <c r="O8" i="76"/>
  <c r="N8" i="76"/>
  <c r="M8" i="76"/>
  <c r="L8" i="76"/>
  <c r="K8" i="76"/>
  <c r="J8" i="76"/>
  <c r="I8" i="76"/>
  <c r="H8" i="76"/>
  <c r="G8" i="76"/>
  <c r="F8" i="76"/>
  <c r="E8" i="76"/>
  <c r="D8" i="76"/>
  <c r="BJ7" i="76"/>
  <c r="BI7" i="76"/>
  <c r="BH7" i="76"/>
  <c r="BG7" i="76"/>
  <c r="BF7" i="76"/>
  <c r="BE7" i="76"/>
  <c r="BD7" i="76"/>
  <c r="BC7" i="76"/>
  <c r="BB7" i="76"/>
  <c r="BA7" i="76"/>
  <c r="AZ7" i="76"/>
  <c r="AY7" i="76"/>
  <c r="AX7" i="76"/>
  <c r="AW7" i="76"/>
  <c r="AV7" i="76"/>
  <c r="AU7" i="76"/>
  <c r="AT7" i="76"/>
  <c r="AS7" i="76"/>
  <c r="AR7" i="76"/>
  <c r="AQ7" i="76"/>
  <c r="AP7" i="76"/>
  <c r="AO7" i="76"/>
  <c r="AN7" i="76"/>
  <c r="AM7" i="76"/>
  <c r="AL7" i="76"/>
  <c r="AK7" i="76"/>
  <c r="AJ7" i="76"/>
  <c r="AI7" i="76"/>
  <c r="AH7" i="76"/>
  <c r="AG7" i="76"/>
  <c r="AF7" i="76"/>
  <c r="AE7" i="76"/>
  <c r="AD7" i="76"/>
  <c r="AC7" i="76"/>
  <c r="AB7" i="76"/>
  <c r="AA7" i="76"/>
  <c r="Z7" i="76"/>
  <c r="Y7" i="76"/>
  <c r="X7" i="76"/>
  <c r="W7" i="76"/>
  <c r="V7" i="76"/>
  <c r="U7" i="76"/>
  <c r="T7" i="76"/>
  <c r="S7" i="76"/>
  <c r="R7" i="76"/>
  <c r="Q7" i="76"/>
  <c r="P7" i="76"/>
  <c r="O7" i="76"/>
  <c r="N7" i="76"/>
  <c r="M7" i="76"/>
  <c r="L7" i="76"/>
  <c r="K7" i="76"/>
  <c r="J7" i="76"/>
  <c r="I7" i="76"/>
  <c r="H7" i="76"/>
  <c r="G7" i="76"/>
  <c r="F7" i="76"/>
  <c r="E7" i="76"/>
  <c r="D7" i="76"/>
  <c r="BJ6" i="76"/>
  <c r="BI6" i="76"/>
  <c r="BH6" i="76"/>
  <c r="BG6" i="76"/>
  <c r="BF6" i="76"/>
  <c r="BE6" i="76"/>
  <c r="BD6" i="76"/>
  <c r="BC6" i="76"/>
  <c r="BB6" i="76"/>
  <c r="BA6" i="76"/>
  <c r="AZ6" i="76"/>
  <c r="AY6" i="76"/>
  <c r="AX6" i="76"/>
  <c r="AW6" i="76"/>
  <c r="AV6" i="76"/>
  <c r="AU6" i="76"/>
  <c r="AT6" i="76"/>
  <c r="AS6" i="76"/>
  <c r="AR6" i="76"/>
  <c r="AQ6" i="76"/>
  <c r="AP6" i="76"/>
  <c r="AO6" i="76"/>
  <c r="AN6" i="76"/>
  <c r="AM6" i="76"/>
  <c r="AL6" i="76"/>
  <c r="AK6" i="76"/>
  <c r="AJ6" i="76"/>
  <c r="AI6" i="76"/>
  <c r="AH6" i="76"/>
  <c r="AG6" i="76"/>
  <c r="AF6" i="76"/>
  <c r="AE6" i="76"/>
  <c r="AD6" i="76"/>
  <c r="AC6" i="76"/>
  <c r="AB6" i="76"/>
  <c r="AA6" i="76"/>
  <c r="Z6" i="76"/>
  <c r="Y6" i="76"/>
  <c r="X6" i="76"/>
  <c r="W6" i="76"/>
  <c r="V6" i="76"/>
  <c r="U6" i="76"/>
  <c r="T6" i="76"/>
  <c r="S6" i="76"/>
  <c r="R6" i="76"/>
  <c r="Q6" i="76"/>
  <c r="P6" i="76"/>
  <c r="O6" i="76"/>
  <c r="N6" i="76"/>
  <c r="M6" i="76"/>
  <c r="L6" i="76"/>
  <c r="K6" i="76"/>
  <c r="J6" i="76"/>
  <c r="I6" i="76"/>
  <c r="H6" i="76"/>
  <c r="G6" i="76"/>
  <c r="F6" i="76"/>
  <c r="E6" i="76"/>
  <c r="D6" i="76"/>
  <c r="BJ5" i="76"/>
  <c r="BI5" i="76"/>
  <c r="BH5" i="76"/>
  <c r="BG5" i="76"/>
  <c r="BF5" i="76"/>
  <c r="BE5" i="76"/>
  <c r="BD5" i="76"/>
  <c r="BC5" i="76"/>
  <c r="BB5" i="76"/>
  <c r="BA5" i="76"/>
  <c r="AZ5" i="76"/>
  <c r="AY5" i="76"/>
  <c r="AX5" i="76"/>
  <c r="AW5" i="76"/>
  <c r="AV5" i="76"/>
  <c r="AU5" i="76"/>
  <c r="AT5" i="76"/>
  <c r="AS5" i="76"/>
  <c r="AR5" i="76"/>
  <c r="AQ5" i="76"/>
  <c r="AP5" i="76"/>
  <c r="AO5" i="76"/>
  <c r="AN5" i="76"/>
  <c r="AM5" i="76"/>
  <c r="AL5" i="76"/>
  <c r="AK5" i="76"/>
  <c r="AJ5" i="76"/>
  <c r="AI5" i="76"/>
  <c r="AH5" i="76"/>
  <c r="AG5" i="76"/>
  <c r="AF5" i="76"/>
  <c r="AE5" i="76"/>
  <c r="AD5" i="76"/>
  <c r="AC5" i="76"/>
  <c r="AB5" i="76"/>
  <c r="AA5" i="76"/>
  <c r="Z5" i="76"/>
  <c r="Y5" i="76"/>
  <c r="X5" i="76"/>
  <c r="W5" i="76"/>
  <c r="V5" i="76"/>
  <c r="U5" i="76"/>
  <c r="T5" i="76"/>
  <c r="S5" i="76"/>
  <c r="R5" i="76"/>
  <c r="Q5" i="76"/>
  <c r="P5" i="76"/>
  <c r="O5" i="76"/>
  <c r="N5" i="76"/>
  <c r="M5" i="76"/>
  <c r="L5" i="76"/>
  <c r="K5" i="76"/>
  <c r="J5" i="76"/>
  <c r="I5" i="76"/>
  <c r="H5" i="76"/>
  <c r="G5" i="76"/>
  <c r="F5" i="76"/>
  <c r="E5" i="76"/>
  <c r="D5" i="76"/>
  <c r="BJ4" i="76"/>
  <c r="BI4" i="76"/>
  <c r="BH4" i="76"/>
  <c r="BG4" i="76"/>
  <c r="BF4" i="76"/>
  <c r="BE4" i="76"/>
  <c r="BD4" i="76"/>
  <c r="BC4" i="76"/>
  <c r="BB4" i="76"/>
  <c r="BA4" i="76"/>
  <c r="AZ4" i="76"/>
  <c r="AY4" i="76"/>
  <c r="AX4" i="76"/>
  <c r="AW4" i="76"/>
  <c r="AV4" i="76"/>
  <c r="AU4" i="76"/>
  <c r="AT4" i="76"/>
  <c r="AS4" i="76"/>
  <c r="AR4" i="76"/>
  <c r="AQ4" i="76"/>
  <c r="AP4" i="76"/>
  <c r="AO4" i="76"/>
  <c r="AN4" i="76"/>
  <c r="AM4" i="76"/>
  <c r="AL4" i="76"/>
  <c r="AK4" i="76"/>
  <c r="AJ4" i="76"/>
  <c r="AI4" i="76"/>
  <c r="AH4" i="76"/>
  <c r="AG4" i="76"/>
  <c r="AF4" i="76"/>
  <c r="AE4" i="76"/>
  <c r="AD4" i="76"/>
  <c r="AC4" i="76"/>
  <c r="AB4" i="76"/>
  <c r="AA4" i="76"/>
  <c r="Z4" i="76"/>
  <c r="Y4" i="76"/>
  <c r="X4" i="76"/>
  <c r="W4" i="76"/>
  <c r="V4" i="76"/>
  <c r="U4" i="76"/>
  <c r="T4" i="76"/>
  <c r="S4" i="76"/>
  <c r="R4" i="76"/>
  <c r="Q4" i="76"/>
  <c r="P4" i="76"/>
  <c r="O4" i="76"/>
  <c r="N4" i="76"/>
  <c r="M4" i="76"/>
  <c r="L4" i="76"/>
  <c r="K4" i="76"/>
  <c r="J4" i="76"/>
  <c r="I4" i="76"/>
  <c r="H4" i="76"/>
  <c r="G4" i="76"/>
  <c r="F4" i="76"/>
  <c r="E4" i="76"/>
  <c r="D4" i="76"/>
  <c r="C4" i="76"/>
  <c r="BJ3" i="76"/>
  <c r="BI3" i="76"/>
  <c r="BH3" i="76"/>
  <c r="BG3" i="76"/>
  <c r="BF3" i="76"/>
  <c r="BE3" i="76"/>
  <c r="BD3" i="76"/>
  <c r="BC3" i="76"/>
  <c r="BB3" i="76"/>
  <c r="BA3" i="76"/>
  <c r="AZ3" i="76"/>
  <c r="AY3" i="76"/>
  <c r="AX3" i="76"/>
  <c r="AW3" i="76"/>
  <c r="AV3" i="76"/>
  <c r="AU3" i="76"/>
  <c r="AT3" i="76"/>
  <c r="AS3" i="76"/>
  <c r="AR3" i="76"/>
  <c r="AQ3" i="76"/>
  <c r="AP3" i="76"/>
  <c r="AO3" i="76"/>
  <c r="AN3" i="76"/>
  <c r="AM3" i="76"/>
  <c r="AL3" i="76"/>
  <c r="AK3" i="76"/>
  <c r="AJ3" i="76"/>
  <c r="AI3" i="76"/>
  <c r="AH3" i="76"/>
  <c r="AG3" i="76"/>
  <c r="AF3" i="76"/>
  <c r="AE3" i="76"/>
  <c r="AD3" i="76"/>
  <c r="AC3" i="76"/>
  <c r="AB3" i="76"/>
  <c r="AA3" i="76"/>
  <c r="Z3" i="76"/>
  <c r="Y3" i="76"/>
  <c r="X3" i="76"/>
  <c r="W3" i="76"/>
  <c r="V3" i="76"/>
  <c r="U3" i="76"/>
  <c r="T3" i="76"/>
  <c r="S3" i="76"/>
  <c r="R3" i="76"/>
  <c r="Q3" i="76"/>
  <c r="P3" i="76"/>
  <c r="O3" i="76"/>
  <c r="N3" i="76"/>
  <c r="M3" i="76"/>
  <c r="L3" i="76"/>
  <c r="K3" i="76"/>
  <c r="J3" i="76"/>
  <c r="I3" i="76"/>
  <c r="H3" i="76"/>
  <c r="G3" i="76"/>
  <c r="F3" i="76"/>
  <c r="E3" i="76"/>
  <c r="D3" i="76"/>
  <c r="C3" i="76"/>
  <c r="A132" i="76"/>
  <c r="A131" i="76"/>
  <c r="A116" i="76"/>
  <c r="A115" i="76"/>
  <c r="A108" i="76"/>
  <c r="A107" i="76"/>
  <c r="A104" i="76"/>
  <c r="A100" i="76"/>
  <c r="A99" i="76"/>
  <c r="A92" i="76"/>
  <c r="A91" i="76"/>
  <c r="A83" i="76"/>
  <c r="A76" i="76"/>
  <c r="A75" i="76"/>
  <c r="A68" i="76"/>
  <c r="A67" i="76"/>
  <c r="A60" i="76"/>
  <c r="A59" i="76"/>
  <c r="A56" i="76"/>
  <c r="A52" i="76"/>
  <c r="A51" i="76"/>
  <c r="A35" i="76"/>
  <c r="A34" i="76"/>
  <c r="A24" i="76"/>
  <c r="A16" i="76"/>
  <c r="A15" i="76"/>
  <c r="A12" i="76"/>
  <c r="A8" i="76"/>
  <c r="A7" i="76"/>
  <c r="A1" i="76"/>
  <c r="BJ138" i="75"/>
  <c r="BJ132" i="75"/>
  <c r="BI132" i="75"/>
  <c r="BH132" i="75"/>
  <c r="BG132" i="75"/>
  <c r="BF132" i="75"/>
  <c r="BE132" i="75"/>
  <c r="BD132" i="75"/>
  <c r="BC132" i="75"/>
  <c r="BB132" i="75"/>
  <c r="BA132" i="75"/>
  <c r="AZ132" i="75"/>
  <c r="AY132" i="75"/>
  <c r="AX132" i="75"/>
  <c r="AW132" i="75"/>
  <c r="AV132" i="75"/>
  <c r="AU132" i="75"/>
  <c r="AT132" i="75"/>
  <c r="AS132" i="75"/>
  <c r="AR132" i="75"/>
  <c r="AQ132" i="75"/>
  <c r="AP132" i="75"/>
  <c r="AO132" i="75"/>
  <c r="AN132" i="75"/>
  <c r="AM132" i="75"/>
  <c r="AL132" i="75"/>
  <c r="AK132" i="75"/>
  <c r="AJ132" i="75"/>
  <c r="AI132" i="75"/>
  <c r="AH132" i="75"/>
  <c r="AG132" i="75"/>
  <c r="AF132" i="75"/>
  <c r="AE132" i="75"/>
  <c r="AD132" i="75"/>
  <c r="AC132" i="75"/>
  <c r="AB132" i="75"/>
  <c r="AA132" i="75"/>
  <c r="Z132" i="75"/>
  <c r="Y132" i="75"/>
  <c r="X132" i="75"/>
  <c r="W132" i="75"/>
  <c r="V132" i="75"/>
  <c r="U132" i="75"/>
  <c r="T132" i="75"/>
  <c r="S132" i="75"/>
  <c r="R132" i="75"/>
  <c r="Q132" i="75"/>
  <c r="P132" i="75"/>
  <c r="O132" i="75"/>
  <c r="N132" i="75"/>
  <c r="M132" i="75"/>
  <c r="L132" i="75"/>
  <c r="K132" i="75"/>
  <c r="J132" i="75"/>
  <c r="I132" i="75"/>
  <c r="H132" i="75"/>
  <c r="G132" i="75"/>
  <c r="F132" i="75"/>
  <c r="E132" i="75"/>
  <c r="D132" i="75"/>
  <c r="C132" i="75"/>
  <c r="BJ131" i="75"/>
  <c r="BI131" i="75"/>
  <c r="BH131" i="75"/>
  <c r="BG131" i="75"/>
  <c r="BF131" i="75"/>
  <c r="BE131" i="75"/>
  <c r="BD131" i="75"/>
  <c r="BC131" i="75"/>
  <c r="BB131" i="75"/>
  <c r="BA131" i="75"/>
  <c r="AZ131" i="75"/>
  <c r="AY131" i="75"/>
  <c r="AX131" i="75"/>
  <c r="AW131" i="75"/>
  <c r="AV131" i="75"/>
  <c r="AU131" i="75"/>
  <c r="AT131" i="75"/>
  <c r="AS131" i="75"/>
  <c r="AR131" i="75"/>
  <c r="AQ131" i="75"/>
  <c r="AP131" i="75"/>
  <c r="AO131" i="75"/>
  <c r="AN131" i="75"/>
  <c r="AM131" i="75"/>
  <c r="AL131" i="75"/>
  <c r="AK131" i="75"/>
  <c r="AJ131" i="75"/>
  <c r="AI131" i="75"/>
  <c r="AH131" i="75"/>
  <c r="AG131" i="75"/>
  <c r="AF131" i="75"/>
  <c r="AE131" i="75"/>
  <c r="AD131" i="75"/>
  <c r="AC131" i="75"/>
  <c r="AB131" i="75"/>
  <c r="AA131" i="75"/>
  <c r="Z131" i="75"/>
  <c r="Y131" i="75"/>
  <c r="X131" i="75"/>
  <c r="W131" i="75"/>
  <c r="V131" i="75"/>
  <c r="U131" i="75"/>
  <c r="T131" i="75"/>
  <c r="S131" i="75"/>
  <c r="R131" i="75"/>
  <c r="Q131" i="75"/>
  <c r="P131" i="75"/>
  <c r="O131" i="75"/>
  <c r="N131" i="75"/>
  <c r="M131" i="75"/>
  <c r="L131" i="75"/>
  <c r="K131" i="75"/>
  <c r="J131" i="75"/>
  <c r="I131" i="75"/>
  <c r="H131" i="75"/>
  <c r="G131" i="75"/>
  <c r="F131" i="75"/>
  <c r="E131" i="75"/>
  <c r="D131" i="75"/>
  <c r="C131" i="75"/>
  <c r="BJ130" i="75"/>
  <c r="BI130" i="75"/>
  <c r="BH130" i="75"/>
  <c r="BG130" i="75"/>
  <c r="BF130" i="75"/>
  <c r="BE130" i="75"/>
  <c r="BD130" i="75"/>
  <c r="BC130" i="75"/>
  <c r="BB130" i="75"/>
  <c r="BA130" i="75"/>
  <c r="AZ130" i="75"/>
  <c r="AY130" i="75"/>
  <c r="AX130" i="75"/>
  <c r="AW130" i="75"/>
  <c r="AV130" i="75"/>
  <c r="AU130" i="75"/>
  <c r="AT130" i="75"/>
  <c r="AS130" i="75"/>
  <c r="AR130" i="75"/>
  <c r="AQ130" i="75"/>
  <c r="AP130" i="75"/>
  <c r="AO130" i="75"/>
  <c r="AN130" i="75"/>
  <c r="AM130" i="75"/>
  <c r="AL130" i="75"/>
  <c r="AK130" i="75"/>
  <c r="AJ130" i="75"/>
  <c r="AI130" i="75"/>
  <c r="AH130" i="75"/>
  <c r="AG130" i="75"/>
  <c r="AF130" i="75"/>
  <c r="AE130" i="75"/>
  <c r="AD130" i="75"/>
  <c r="AC130" i="75"/>
  <c r="AB130" i="75"/>
  <c r="AA130" i="75"/>
  <c r="Z130" i="75"/>
  <c r="Y130" i="75"/>
  <c r="X130" i="75"/>
  <c r="W130" i="75"/>
  <c r="V130" i="75"/>
  <c r="U130" i="75"/>
  <c r="T130" i="75"/>
  <c r="S130" i="75"/>
  <c r="R130" i="75"/>
  <c r="Q130" i="75"/>
  <c r="P130" i="75"/>
  <c r="O130" i="75"/>
  <c r="N130" i="75"/>
  <c r="M130" i="75"/>
  <c r="L130" i="75"/>
  <c r="K130" i="75"/>
  <c r="J130" i="75"/>
  <c r="I130" i="75"/>
  <c r="H130" i="75"/>
  <c r="G130" i="75"/>
  <c r="F130" i="75"/>
  <c r="D130" i="75"/>
  <c r="C130" i="75"/>
  <c r="BJ129" i="75"/>
  <c r="BI129" i="75"/>
  <c r="BH129" i="75"/>
  <c r="BG129" i="75"/>
  <c r="BF129" i="75"/>
  <c r="BE129" i="75"/>
  <c r="BD129" i="75"/>
  <c r="BC129" i="75"/>
  <c r="BB129" i="75"/>
  <c r="BA129" i="75"/>
  <c r="AZ129" i="75"/>
  <c r="AY129" i="75"/>
  <c r="AX129" i="75"/>
  <c r="AW129" i="75"/>
  <c r="AV129" i="75"/>
  <c r="AU129" i="75"/>
  <c r="AT129" i="75"/>
  <c r="AS129" i="75"/>
  <c r="AR129" i="75"/>
  <c r="AQ129" i="75"/>
  <c r="AP129" i="75"/>
  <c r="AO129" i="75"/>
  <c r="AN129" i="75"/>
  <c r="AM129" i="75"/>
  <c r="AL129" i="75"/>
  <c r="AK129" i="75"/>
  <c r="AJ129" i="75"/>
  <c r="AI129" i="75"/>
  <c r="AH129" i="75"/>
  <c r="AG129" i="75"/>
  <c r="AF129" i="75"/>
  <c r="AE129" i="75"/>
  <c r="AD129" i="75"/>
  <c r="AC129" i="75"/>
  <c r="AB129" i="75"/>
  <c r="AA129" i="75"/>
  <c r="Z129" i="75"/>
  <c r="Y129" i="75"/>
  <c r="X129" i="75"/>
  <c r="W129" i="75"/>
  <c r="U129" i="75"/>
  <c r="T129" i="75"/>
  <c r="S129" i="75"/>
  <c r="R129" i="75"/>
  <c r="Q129" i="75"/>
  <c r="P129" i="75"/>
  <c r="O129" i="75"/>
  <c r="N129" i="75"/>
  <c r="M129" i="75"/>
  <c r="L129" i="75"/>
  <c r="K129" i="75"/>
  <c r="J129" i="75"/>
  <c r="I129" i="75"/>
  <c r="H129" i="75"/>
  <c r="G129" i="75"/>
  <c r="F129" i="75"/>
  <c r="BJ122" i="75"/>
  <c r="BI122" i="75"/>
  <c r="BH122" i="75"/>
  <c r="BG122" i="75"/>
  <c r="BF122" i="75"/>
  <c r="BE122" i="75"/>
  <c r="BD122" i="75"/>
  <c r="BC122" i="75"/>
  <c r="BB122" i="75"/>
  <c r="BA122" i="75"/>
  <c r="AZ122" i="75"/>
  <c r="AY122" i="75"/>
  <c r="AX122" i="75"/>
  <c r="AW122" i="75"/>
  <c r="AV122" i="75"/>
  <c r="AU122" i="75"/>
  <c r="AT122" i="75"/>
  <c r="AS122" i="75"/>
  <c r="AR122" i="75"/>
  <c r="AQ122" i="75"/>
  <c r="AP122" i="75"/>
  <c r="AO122" i="75"/>
  <c r="AN122" i="75"/>
  <c r="AM122" i="75"/>
  <c r="AL122" i="75"/>
  <c r="AK122" i="75"/>
  <c r="AJ122" i="75"/>
  <c r="AI122" i="75"/>
  <c r="AH122" i="75"/>
  <c r="AG122" i="75"/>
  <c r="AF122" i="75"/>
  <c r="AE122" i="75"/>
  <c r="AD122" i="75"/>
  <c r="AC122" i="75"/>
  <c r="AB122" i="75"/>
  <c r="AA122" i="75"/>
  <c r="Z122" i="75"/>
  <c r="Y122" i="75"/>
  <c r="X122" i="75"/>
  <c r="W122" i="75"/>
  <c r="V122" i="75"/>
  <c r="U122" i="75"/>
  <c r="T122" i="75"/>
  <c r="S122" i="75"/>
  <c r="R122" i="75"/>
  <c r="Q122" i="75"/>
  <c r="P122" i="75"/>
  <c r="O122" i="75"/>
  <c r="N122" i="75"/>
  <c r="M122" i="75"/>
  <c r="L122" i="75"/>
  <c r="K122" i="75"/>
  <c r="J122" i="75"/>
  <c r="I122" i="75"/>
  <c r="H122" i="75"/>
  <c r="G122" i="75"/>
  <c r="F122" i="75"/>
  <c r="E122" i="75"/>
  <c r="D122" i="75"/>
  <c r="C122" i="75"/>
  <c r="BJ118" i="75"/>
  <c r="BI118" i="75"/>
  <c r="BH118" i="75"/>
  <c r="BG118" i="75"/>
  <c r="BF118" i="75"/>
  <c r="BE118" i="75"/>
  <c r="BD118" i="75"/>
  <c r="BC118" i="75"/>
  <c r="BB118" i="75"/>
  <c r="BA118" i="75"/>
  <c r="AZ118" i="75"/>
  <c r="AY118" i="75"/>
  <c r="AX118" i="75"/>
  <c r="AW118" i="75"/>
  <c r="AV118" i="75"/>
  <c r="AU118" i="75"/>
  <c r="AT118" i="75"/>
  <c r="AS118" i="75"/>
  <c r="AR118" i="75"/>
  <c r="AQ118" i="75"/>
  <c r="AP118" i="75"/>
  <c r="AO118" i="75"/>
  <c r="AN118" i="75"/>
  <c r="AM118" i="75"/>
  <c r="AL118" i="75"/>
  <c r="AK118" i="75"/>
  <c r="AJ118" i="75"/>
  <c r="AI118" i="75"/>
  <c r="AH118" i="75"/>
  <c r="AG118" i="75"/>
  <c r="AF118" i="75"/>
  <c r="AE118" i="75"/>
  <c r="AD118" i="75"/>
  <c r="AC118" i="75"/>
  <c r="AB118" i="75"/>
  <c r="AA118" i="75"/>
  <c r="Z118" i="75"/>
  <c r="Y118" i="75"/>
  <c r="X118" i="75"/>
  <c r="W118" i="75"/>
  <c r="V118" i="75"/>
  <c r="U118" i="75"/>
  <c r="T118" i="75"/>
  <c r="S118" i="75"/>
  <c r="R118" i="75"/>
  <c r="Q118" i="75"/>
  <c r="P118" i="75"/>
  <c r="O118" i="75"/>
  <c r="N118" i="75"/>
  <c r="M118" i="75"/>
  <c r="L118" i="75"/>
  <c r="K118" i="75"/>
  <c r="J118" i="75"/>
  <c r="I118" i="75"/>
  <c r="H118" i="75"/>
  <c r="G118" i="75"/>
  <c r="F118" i="75"/>
  <c r="E118" i="75"/>
  <c r="D118" i="75"/>
  <c r="C118" i="75"/>
  <c r="BJ115" i="75"/>
  <c r="BI115" i="75"/>
  <c r="BH115" i="75"/>
  <c r="BG115" i="75"/>
  <c r="BF115" i="75"/>
  <c r="BE115" i="75"/>
  <c r="BD115" i="75"/>
  <c r="BC115" i="75"/>
  <c r="BB115" i="75"/>
  <c r="BA115" i="75"/>
  <c r="AZ115" i="75"/>
  <c r="AY115" i="75"/>
  <c r="AX115" i="75"/>
  <c r="AW115" i="75"/>
  <c r="AV115" i="75"/>
  <c r="AU115" i="75"/>
  <c r="AT115" i="75"/>
  <c r="AS115" i="75"/>
  <c r="AR115" i="75"/>
  <c r="AQ115" i="75"/>
  <c r="AP115" i="75"/>
  <c r="AO115" i="75"/>
  <c r="AN115" i="75"/>
  <c r="AM115" i="75"/>
  <c r="AL115" i="75"/>
  <c r="AK115" i="75"/>
  <c r="AJ115" i="75"/>
  <c r="AI115" i="75"/>
  <c r="AH115" i="75"/>
  <c r="AG115" i="75"/>
  <c r="AF115" i="75"/>
  <c r="AE115" i="75"/>
  <c r="AD115" i="75"/>
  <c r="AC115" i="75"/>
  <c r="AB115" i="75"/>
  <c r="AA115" i="75"/>
  <c r="Z115" i="75"/>
  <c r="Y115" i="75"/>
  <c r="X115" i="75"/>
  <c r="W115" i="75"/>
  <c r="V115" i="75"/>
  <c r="U115" i="75"/>
  <c r="T115" i="75"/>
  <c r="S115" i="75"/>
  <c r="R115" i="75"/>
  <c r="Q115" i="75"/>
  <c r="P115" i="75"/>
  <c r="O115" i="75"/>
  <c r="N115" i="75"/>
  <c r="M115" i="75"/>
  <c r="L115" i="75"/>
  <c r="K115" i="75"/>
  <c r="J115" i="75"/>
  <c r="I115" i="75"/>
  <c r="H115" i="75"/>
  <c r="G115" i="75"/>
  <c r="F115" i="75"/>
  <c r="E115" i="75"/>
  <c r="D115" i="75"/>
  <c r="C115" i="75"/>
  <c r="BJ111" i="75"/>
  <c r="BI111" i="75"/>
  <c r="BH111" i="75"/>
  <c r="BG111" i="75"/>
  <c r="BF111" i="75"/>
  <c r="BE111" i="75"/>
  <c r="BD111" i="75"/>
  <c r="BC111" i="75"/>
  <c r="BB111" i="75"/>
  <c r="BA111" i="75"/>
  <c r="AZ111" i="75"/>
  <c r="AY111" i="75"/>
  <c r="AX111" i="75"/>
  <c r="AW111" i="75"/>
  <c r="AV111" i="75"/>
  <c r="AU111" i="75"/>
  <c r="AT111" i="75"/>
  <c r="AS111" i="75"/>
  <c r="AR111" i="75"/>
  <c r="AQ111" i="75"/>
  <c r="AP111" i="75"/>
  <c r="AO111" i="75"/>
  <c r="AN111" i="75"/>
  <c r="AM111" i="75"/>
  <c r="AL111" i="75"/>
  <c r="AK111" i="75"/>
  <c r="AJ111" i="75"/>
  <c r="AI111" i="75"/>
  <c r="AH111" i="75"/>
  <c r="AG111" i="75"/>
  <c r="AF111" i="75"/>
  <c r="AE111" i="75"/>
  <c r="AD111" i="75"/>
  <c r="AC111" i="75"/>
  <c r="AB111" i="75"/>
  <c r="AA111" i="75"/>
  <c r="Z111" i="75"/>
  <c r="Y111" i="75"/>
  <c r="X111" i="75"/>
  <c r="W111" i="75"/>
  <c r="V111" i="75"/>
  <c r="U111" i="75"/>
  <c r="T111" i="75"/>
  <c r="S111" i="75"/>
  <c r="R111" i="75"/>
  <c r="Q111" i="75"/>
  <c r="P111" i="75"/>
  <c r="O111" i="75"/>
  <c r="N111" i="75"/>
  <c r="M111" i="75"/>
  <c r="L111" i="75"/>
  <c r="K111" i="75"/>
  <c r="J111" i="75"/>
  <c r="I111" i="75"/>
  <c r="H111" i="75"/>
  <c r="G111" i="75"/>
  <c r="F111" i="75"/>
  <c r="E111" i="75"/>
  <c r="D111" i="75"/>
  <c r="C111" i="75"/>
  <c r="BJ103" i="75"/>
  <c r="BI103" i="75"/>
  <c r="BH103" i="75"/>
  <c r="BG103" i="75"/>
  <c r="BF103" i="75"/>
  <c r="BE103" i="75"/>
  <c r="BD103" i="75"/>
  <c r="BC103" i="75"/>
  <c r="BB103" i="75"/>
  <c r="BA103" i="75"/>
  <c r="AZ103" i="75"/>
  <c r="AY103" i="75"/>
  <c r="AX103" i="75"/>
  <c r="AW103" i="75"/>
  <c r="AV103" i="75"/>
  <c r="AU103" i="75"/>
  <c r="AT103" i="75"/>
  <c r="AS103" i="75"/>
  <c r="AR103" i="75"/>
  <c r="AQ103" i="75"/>
  <c r="AP103" i="75"/>
  <c r="AO103" i="75"/>
  <c r="AN103" i="75"/>
  <c r="AM103" i="75"/>
  <c r="AL103" i="75"/>
  <c r="AK103" i="75"/>
  <c r="AJ103" i="75"/>
  <c r="AI103" i="75"/>
  <c r="AH103" i="75"/>
  <c r="AG103" i="75"/>
  <c r="AF103" i="75"/>
  <c r="AE103" i="75"/>
  <c r="AD103" i="75"/>
  <c r="AC103" i="75"/>
  <c r="AB103" i="75"/>
  <c r="AA103" i="75"/>
  <c r="Z103" i="75"/>
  <c r="Y103" i="75"/>
  <c r="X103" i="75"/>
  <c r="W103" i="75"/>
  <c r="V103" i="75"/>
  <c r="U103" i="75"/>
  <c r="T103" i="75"/>
  <c r="S103" i="75"/>
  <c r="R103" i="75"/>
  <c r="Q103" i="75"/>
  <c r="P103" i="75"/>
  <c r="O103" i="75"/>
  <c r="N103" i="75"/>
  <c r="M103" i="75"/>
  <c r="L103" i="75"/>
  <c r="K103" i="75"/>
  <c r="J103" i="75"/>
  <c r="I103" i="75"/>
  <c r="H103" i="75"/>
  <c r="G103" i="75"/>
  <c r="F103" i="75"/>
  <c r="E103" i="75"/>
  <c r="D103" i="75"/>
  <c r="C103" i="75"/>
  <c r="BJ102" i="75"/>
  <c r="BI102" i="75"/>
  <c r="BH102" i="75"/>
  <c r="BG102" i="75"/>
  <c r="BF102" i="75"/>
  <c r="BE102" i="75"/>
  <c r="BD102" i="75"/>
  <c r="BC102" i="75"/>
  <c r="BB102" i="75"/>
  <c r="BA102" i="75"/>
  <c r="AZ102" i="75"/>
  <c r="AY102" i="75"/>
  <c r="AX102" i="75"/>
  <c r="AW102" i="75"/>
  <c r="AV102" i="75"/>
  <c r="AU102" i="75"/>
  <c r="AT102" i="75"/>
  <c r="AS102" i="75"/>
  <c r="AR102" i="75"/>
  <c r="AQ102" i="75"/>
  <c r="AP102" i="75"/>
  <c r="AO102" i="75"/>
  <c r="AN102" i="75"/>
  <c r="AM102" i="75"/>
  <c r="AL102" i="75"/>
  <c r="AK102" i="75"/>
  <c r="AJ102" i="75"/>
  <c r="AI102" i="75"/>
  <c r="AH102" i="75"/>
  <c r="AG102" i="75"/>
  <c r="AF102" i="75"/>
  <c r="AE102" i="75"/>
  <c r="AD102" i="75"/>
  <c r="AC102" i="75"/>
  <c r="AB102" i="75"/>
  <c r="AA102" i="75"/>
  <c r="Z102" i="75"/>
  <c r="Y102" i="75"/>
  <c r="X102" i="75"/>
  <c r="W102" i="75"/>
  <c r="V102" i="75"/>
  <c r="U102" i="75"/>
  <c r="T102" i="75"/>
  <c r="S102" i="75"/>
  <c r="R102" i="75"/>
  <c r="Q102" i="75"/>
  <c r="P102" i="75"/>
  <c r="O102" i="75"/>
  <c r="N102" i="75"/>
  <c r="M102" i="75"/>
  <c r="L102" i="75"/>
  <c r="K102" i="75"/>
  <c r="J102" i="75"/>
  <c r="I102" i="75"/>
  <c r="H102" i="75"/>
  <c r="G102" i="75"/>
  <c r="F102" i="75"/>
  <c r="E102" i="75"/>
  <c r="D102" i="75"/>
  <c r="C102" i="75"/>
  <c r="BJ98" i="75"/>
  <c r="BI98" i="75"/>
  <c r="BH98" i="75"/>
  <c r="BG98" i="75"/>
  <c r="BF98" i="75"/>
  <c r="BE98" i="75"/>
  <c r="BD98" i="75"/>
  <c r="BC98" i="75"/>
  <c r="BB98" i="75"/>
  <c r="BA98" i="75"/>
  <c r="AZ98" i="75"/>
  <c r="AY98" i="75"/>
  <c r="AX98" i="75"/>
  <c r="AW98" i="75"/>
  <c r="AV98" i="75"/>
  <c r="AU98" i="75"/>
  <c r="AT98" i="75"/>
  <c r="AS98" i="75"/>
  <c r="AR98" i="75"/>
  <c r="AQ98" i="75"/>
  <c r="AP98" i="75"/>
  <c r="AO98" i="75"/>
  <c r="AN98" i="75"/>
  <c r="AM98" i="75"/>
  <c r="AL98" i="75"/>
  <c r="AK98" i="75"/>
  <c r="AJ98" i="75"/>
  <c r="AI98" i="75"/>
  <c r="AH98" i="75"/>
  <c r="AG98" i="75"/>
  <c r="AF98" i="75"/>
  <c r="AE98" i="75"/>
  <c r="AD98" i="75"/>
  <c r="AC98" i="75"/>
  <c r="AB98" i="75"/>
  <c r="AA98" i="75"/>
  <c r="Z98" i="75"/>
  <c r="Y98" i="75"/>
  <c r="X98" i="75"/>
  <c r="W98" i="75"/>
  <c r="V98" i="75"/>
  <c r="U98" i="75"/>
  <c r="T98" i="75"/>
  <c r="S98" i="75"/>
  <c r="R98" i="75"/>
  <c r="Q98" i="75"/>
  <c r="P98" i="75"/>
  <c r="O98" i="75"/>
  <c r="N98" i="75"/>
  <c r="M98" i="75"/>
  <c r="L98" i="75"/>
  <c r="K98" i="75"/>
  <c r="J98" i="75"/>
  <c r="I98" i="75"/>
  <c r="H98" i="75"/>
  <c r="G98" i="75"/>
  <c r="F98" i="75"/>
  <c r="E98" i="75"/>
  <c r="C98" i="75"/>
  <c r="C97" i="75"/>
  <c r="BJ96" i="75"/>
  <c r="BI96" i="75"/>
  <c r="BH96" i="75"/>
  <c r="BG96" i="75"/>
  <c r="BF96" i="75"/>
  <c r="BE96" i="75"/>
  <c r="BD96" i="75"/>
  <c r="BC96" i="75"/>
  <c r="BB96" i="75"/>
  <c r="BA96" i="75"/>
  <c r="AZ96" i="75"/>
  <c r="AY96" i="75"/>
  <c r="AX96" i="75"/>
  <c r="AW96" i="75"/>
  <c r="AV96" i="75"/>
  <c r="AU96" i="75"/>
  <c r="AT96" i="75"/>
  <c r="AS96" i="75"/>
  <c r="AR96" i="75"/>
  <c r="AQ96" i="75"/>
  <c r="AP96" i="75"/>
  <c r="AO96" i="75"/>
  <c r="AN96" i="75"/>
  <c r="AM96" i="75"/>
  <c r="AL96" i="75"/>
  <c r="AK96" i="75"/>
  <c r="AJ96" i="75"/>
  <c r="AI96" i="75"/>
  <c r="AH96" i="75"/>
  <c r="AG96" i="75"/>
  <c r="AF96" i="75"/>
  <c r="AE96" i="75"/>
  <c r="AD96" i="75"/>
  <c r="AC96" i="75"/>
  <c r="AB96" i="75"/>
  <c r="AA96" i="75"/>
  <c r="Z96" i="75"/>
  <c r="Y96" i="75"/>
  <c r="X96" i="75"/>
  <c r="W96" i="75"/>
  <c r="V96" i="75"/>
  <c r="U96" i="75"/>
  <c r="T96" i="75"/>
  <c r="S96" i="75"/>
  <c r="R96" i="75"/>
  <c r="Q96" i="75"/>
  <c r="P96" i="75"/>
  <c r="O96" i="75"/>
  <c r="N96" i="75"/>
  <c r="M96" i="75"/>
  <c r="L96" i="75"/>
  <c r="K96" i="75"/>
  <c r="J96" i="75"/>
  <c r="I96" i="75"/>
  <c r="H96" i="75"/>
  <c r="G96" i="75"/>
  <c r="F96" i="75"/>
  <c r="E96" i="75"/>
  <c r="D96" i="75"/>
  <c r="C96" i="75"/>
  <c r="BJ95" i="75"/>
  <c r="BI95" i="75"/>
  <c r="BH95" i="75"/>
  <c r="BG95" i="75"/>
  <c r="BF95" i="75"/>
  <c r="BE95" i="75"/>
  <c r="BD95" i="75"/>
  <c r="BC95" i="75"/>
  <c r="BB95" i="75"/>
  <c r="BA95" i="75"/>
  <c r="AZ95" i="75"/>
  <c r="AY95" i="75"/>
  <c r="AX95" i="75"/>
  <c r="AW95" i="75"/>
  <c r="AV95" i="75"/>
  <c r="AU95" i="75"/>
  <c r="AT95" i="75"/>
  <c r="AS95" i="75"/>
  <c r="AR95" i="75"/>
  <c r="AQ95" i="75"/>
  <c r="AP95" i="75"/>
  <c r="AO95" i="75"/>
  <c r="AN95" i="75"/>
  <c r="AM95" i="75"/>
  <c r="AL95" i="75"/>
  <c r="AK95" i="75"/>
  <c r="AJ95" i="75"/>
  <c r="AI95" i="75"/>
  <c r="AH95" i="75"/>
  <c r="AG95" i="75"/>
  <c r="AF95" i="75"/>
  <c r="AE95" i="75"/>
  <c r="AD95" i="75"/>
  <c r="AC95" i="75"/>
  <c r="AB95" i="75"/>
  <c r="AA95" i="75"/>
  <c r="Z95" i="75"/>
  <c r="Y95" i="75"/>
  <c r="X95" i="75"/>
  <c r="W95" i="75"/>
  <c r="V95" i="75"/>
  <c r="U95" i="75"/>
  <c r="T95" i="75"/>
  <c r="S95" i="75"/>
  <c r="R95" i="75"/>
  <c r="Q95" i="75"/>
  <c r="P95" i="75"/>
  <c r="O95" i="75"/>
  <c r="N95" i="75"/>
  <c r="M95" i="75"/>
  <c r="L95" i="75"/>
  <c r="K95" i="75"/>
  <c r="J95" i="75"/>
  <c r="I95" i="75"/>
  <c r="H95" i="75"/>
  <c r="G95" i="75"/>
  <c r="F95" i="75"/>
  <c r="E95" i="75"/>
  <c r="D95" i="75"/>
  <c r="C95" i="75"/>
  <c r="BJ94" i="75"/>
  <c r="BI94" i="75"/>
  <c r="BH94" i="75"/>
  <c r="BG94" i="75"/>
  <c r="BF94" i="75"/>
  <c r="BE94" i="75"/>
  <c r="BD94" i="75"/>
  <c r="BC94" i="75"/>
  <c r="BB94" i="75"/>
  <c r="BA94" i="75"/>
  <c r="AZ94" i="75"/>
  <c r="AY94" i="75"/>
  <c r="AX94" i="75"/>
  <c r="AW94" i="75"/>
  <c r="AV94" i="75"/>
  <c r="AU94" i="75"/>
  <c r="AT94" i="75"/>
  <c r="AS94" i="75"/>
  <c r="AR94" i="75"/>
  <c r="AQ94" i="75"/>
  <c r="AP94" i="75"/>
  <c r="AO94" i="75"/>
  <c r="AN94" i="75"/>
  <c r="AM94" i="75"/>
  <c r="AL94" i="75"/>
  <c r="AK94" i="75"/>
  <c r="AJ94" i="75"/>
  <c r="AI94" i="75"/>
  <c r="AH94" i="75"/>
  <c r="AG94" i="75"/>
  <c r="AF94" i="75"/>
  <c r="AE94" i="75"/>
  <c r="AD94" i="75"/>
  <c r="AC94" i="75"/>
  <c r="AB94" i="75"/>
  <c r="AA94" i="75"/>
  <c r="Z94" i="75"/>
  <c r="Y94" i="75"/>
  <c r="X94" i="75"/>
  <c r="W94" i="75"/>
  <c r="V94" i="75"/>
  <c r="U94" i="75"/>
  <c r="T94" i="75"/>
  <c r="S94" i="75"/>
  <c r="R94" i="75"/>
  <c r="Q94" i="75"/>
  <c r="P94" i="75"/>
  <c r="O94" i="75"/>
  <c r="N94" i="75"/>
  <c r="M94" i="75"/>
  <c r="L94" i="75"/>
  <c r="K94" i="75"/>
  <c r="J94" i="75"/>
  <c r="I94" i="75"/>
  <c r="H94" i="75"/>
  <c r="G94" i="75"/>
  <c r="F94" i="75"/>
  <c r="E94" i="75"/>
  <c r="D94" i="75"/>
  <c r="BJ91" i="75"/>
  <c r="BI91" i="75"/>
  <c r="BH91" i="75"/>
  <c r="BG91" i="75"/>
  <c r="BF91" i="75"/>
  <c r="BE91" i="75"/>
  <c r="BD91" i="75"/>
  <c r="BC91" i="75"/>
  <c r="BB91" i="75"/>
  <c r="BA91" i="75"/>
  <c r="AZ91" i="75"/>
  <c r="AY91" i="75"/>
  <c r="AX91" i="75"/>
  <c r="AW91" i="75"/>
  <c r="AV91" i="75"/>
  <c r="AU91" i="75"/>
  <c r="AT91" i="75"/>
  <c r="AS91" i="75"/>
  <c r="AR91" i="75"/>
  <c r="AQ91" i="75"/>
  <c r="AP91" i="75"/>
  <c r="AO91" i="75"/>
  <c r="AN91" i="75"/>
  <c r="AM91" i="75"/>
  <c r="AL91" i="75"/>
  <c r="AK91" i="75"/>
  <c r="AJ91" i="75"/>
  <c r="AI91" i="75"/>
  <c r="AH91" i="75"/>
  <c r="AG91" i="75"/>
  <c r="AF91" i="75"/>
  <c r="AE91" i="75"/>
  <c r="AD91" i="75"/>
  <c r="AC91" i="75"/>
  <c r="AB91" i="75"/>
  <c r="AA91" i="75"/>
  <c r="Z91" i="75"/>
  <c r="Y91" i="75"/>
  <c r="X91" i="75"/>
  <c r="W91" i="75"/>
  <c r="V91" i="75"/>
  <c r="U91" i="75"/>
  <c r="T91" i="75"/>
  <c r="S91" i="75"/>
  <c r="R91" i="75"/>
  <c r="Q91" i="75"/>
  <c r="P91" i="75"/>
  <c r="O91" i="75"/>
  <c r="N91" i="75"/>
  <c r="M91" i="75"/>
  <c r="L91" i="75"/>
  <c r="K91" i="75"/>
  <c r="J91" i="75"/>
  <c r="I91" i="75"/>
  <c r="H91" i="75"/>
  <c r="G91" i="75"/>
  <c r="F91" i="75"/>
  <c r="E91" i="75"/>
  <c r="D91" i="75"/>
  <c r="C91" i="75"/>
  <c r="BJ86" i="75"/>
  <c r="BI86" i="75"/>
  <c r="BH86" i="75"/>
  <c r="BG86" i="75"/>
  <c r="BF86" i="75"/>
  <c r="BE86" i="75"/>
  <c r="BD86" i="75"/>
  <c r="BC86" i="75"/>
  <c r="BB86" i="75"/>
  <c r="BA86" i="75"/>
  <c r="AZ86" i="75"/>
  <c r="AY86" i="75"/>
  <c r="AX86" i="75"/>
  <c r="AW86" i="75"/>
  <c r="AV86" i="75"/>
  <c r="AU86" i="75"/>
  <c r="AT86" i="75"/>
  <c r="AS86" i="75"/>
  <c r="AR86" i="75"/>
  <c r="AQ86" i="75"/>
  <c r="AP86" i="75"/>
  <c r="AO86" i="75"/>
  <c r="AN86" i="75"/>
  <c r="AM86" i="75"/>
  <c r="AL86" i="75"/>
  <c r="AK86" i="75"/>
  <c r="AJ86" i="75"/>
  <c r="AI86" i="75"/>
  <c r="AH86" i="75"/>
  <c r="AG86" i="75"/>
  <c r="AF86" i="75"/>
  <c r="AE86" i="75"/>
  <c r="AD86" i="75"/>
  <c r="AC86" i="75"/>
  <c r="AB86" i="75"/>
  <c r="AA86" i="75"/>
  <c r="Z86" i="75"/>
  <c r="Y86" i="75"/>
  <c r="X86" i="75"/>
  <c r="W86" i="75"/>
  <c r="V86" i="75"/>
  <c r="U86" i="75"/>
  <c r="T86" i="75"/>
  <c r="S86" i="75"/>
  <c r="R86" i="75"/>
  <c r="Q86" i="75"/>
  <c r="P86" i="75"/>
  <c r="O86" i="75"/>
  <c r="N86" i="75"/>
  <c r="M86" i="75"/>
  <c r="L86" i="75"/>
  <c r="K86" i="75"/>
  <c r="J86" i="75"/>
  <c r="I86" i="75"/>
  <c r="H86" i="75"/>
  <c r="G86" i="75"/>
  <c r="F86" i="75"/>
  <c r="E86" i="75"/>
  <c r="D86" i="75"/>
  <c r="C86" i="75"/>
  <c r="BJ85" i="75"/>
  <c r="BI85" i="75"/>
  <c r="BH85" i="75"/>
  <c r="BG85" i="75"/>
  <c r="BF85" i="75"/>
  <c r="BE85" i="75"/>
  <c r="BD85" i="75"/>
  <c r="BC85" i="75"/>
  <c r="BB85" i="75"/>
  <c r="BA85" i="75"/>
  <c r="AZ85" i="75"/>
  <c r="AY85" i="75"/>
  <c r="AX85" i="75"/>
  <c r="AW85" i="75"/>
  <c r="AV85" i="75"/>
  <c r="AU85" i="75"/>
  <c r="AT85" i="75"/>
  <c r="AS85" i="75"/>
  <c r="AR85" i="75"/>
  <c r="AQ85" i="75"/>
  <c r="AP85" i="75"/>
  <c r="AO85" i="75"/>
  <c r="AN85" i="75"/>
  <c r="AM85" i="75"/>
  <c r="AL85" i="75"/>
  <c r="AK85" i="75"/>
  <c r="AJ85" i="75"/>
  <c r="AI85" i="75"/>
  <c r="AH85" i="75"/>
  <c r="AG85" i="75"/>
  <c r="AF85" i="75"/>
  <c r="AE85" i="75"/>
  <c r="AD85" i="75"/>
  <c r="AC85" i="75"/>
  <c r="AB85" i="75"/>
  <c r="AA85" i="75"/>
  <c r="Z85" i="75"/>
  <c r="Y85" i="75"/>
  <c r="X85" i="75"/>
  <c r="W85" i="75"/>
  <c r="V85" i="75"/>
  <c r="U85" i="75"/>
  <c r="T85" i="75"/>
  <c r="S85" i="75"/>
  <c r="R85" i="75"/>
  <c r="Q85" i="75"/>
  <c r="P85" i="75"/>
  <c r="O85" i="75"/>
  <c r="N85" i="75"/>
  <c r="M85" i="75"/>
  <c r="L85" i="75"/>
  <c r="K85" i="75"/>
  <c r="J85" i="75"/>
  <c r="I85" i="75"/>
  <c r="H85" i="75"/>
  <c r="G85" i="75"/>
  <c r="F85" i="75"/>
  <c r="E85" i="75"/>
  <c r="D85" i="75"/>
  <c r="C85" i="75"/>
  <c r="BJ84" i="75"/>
  <c r="BI84" i="75"/>
  <c r="BH84" i="75"/>
  <c r="BG84" i="75"/>
  <c r="BF84" i="75"/>
  <c r="BE84" i="75"/>
  <c r="BD84" i="75"/>
  <c r="BC84" i="75"/>
  <c r="BB84" i="75"/>
  <c r="BA84" i="75"/>
  <c r="AZ84" i="75"/>
  <c r="AY84" i="75"/>
  <c r="AX84" i="75"/>
  <c r="AW84" i="75"/>
  <c r="AV84" i="75"/>
  <c r="AU84" i="75"/>
  <c r="AT84" i="75"/>
  <c r="AS84" i="75"/>
  <c r="AR84" i="75"/>
  <c r="AQ84" i="75"/>
  <c r="AP84" i="75"/>
  <c r="AO84" i="75"/>
  <c r="AN84" i="75"/>
  <c r="AM84" i="75"/>
  <c r="AL84" i="75"/>
  <c r="AK84" i="75"/>
  <c r="AJ84" i="75"/>
  <c r="AI84" i="75"/>
  <c r="AH84" i="75"/>
  <c r="AG84" i="75"/>
  <c r="AF84" i="75"/>
  <c r="AE84" i="75"/>
  <c r="AD84" i="75"/>
  <c r="AC84" i="75"/>
  <c r="AB84" i="75"/>
  <c r="AA84" i="75"/>
  <c r="Z84" i="75"/>
  <c r="Y84" i="75"/>
  <c r="X84" i="75"/>
  <c r="W84" i="75"/>
  <c r="V84" i="75"/>
  <c r="U84" i="75"/>
  <c r="T84" i="75"/>
  <c r="S84" i="75"/>
  <c r="R84" i="75"/>
  <c r="Q84" i="75"/>
  <c r="P84" i="75"/>
  <c r="O84" i="75"/>
  <c r="N84" i="75"/>
  <c r="M84" i="75"/>
  <c r="L84" i="75"/>
  <c r="K84" i="75"/>
  <c r="J84" i="75"/>
  <c r="I84" i="75"/>
  <c r="H84" i="75"/>
  <c r="G84" i="75"/>
  <c r="F84" i="75"/>
  <c r="E84" i="75"/>
  <c r="D84" i="75"/>
  <c r="BJ83" i="75"/>
  <c r="BI83" i="75"/>
  <c r="BH83" i="75"/>
  <c r="BG83" i="75"/>
  <c r="BF83" i="75"/>
  <c r="BE83" i="75"/>
  <c r="BD83" i="75"/>
  <c r="BC83" i="75"/>
  <c r="BB83" i="75"/>
  <c r="BA83" i="75"/>
  <c r="AZ83" i="75"/>
  <c r="AY83" i="75"/>
  <c r="AX83" i="75"/>
  <c r="AW83" i="75"/>
  <c r="AV83" i="75"/>
  <c r="AU83" i="75"/>
  <c r="AT83" i="75"/>
  <c r="AS83" i="75"/>
  <c r="AR83" i="75"/>
  <c r="AQ83" i="75"/>
  <c r="AP83" i="75"/>
  <c r="AO83" i="75"/>
  <c r="AN83" i="75"/>
  <c r="AM83" i="75"/>
  <c r="AL83" i="75"/>
  <c r="AK83" i="75"/>
  <c r="AJ83" i="75"/>
  <c r="AI83" i="75"/>
  <c r="AH83" i="75"/>
  <c r="AG83" i="75"/>
  <c r="AF83" i="75"/>
  <c r="AE83" i="75"/>
  <c r="AD83" i="75"/>
  <c r="AC83" i="75"/>
  <c r="AB83" i="75"/>
  <c r="AA83" i="75"/>
  <c r="Z83" i="75"/>
  <c r="Y83" i="75"/>
  <c r="X83" i="75"/>
  <c r="W83" i="75"/>
  <c r="V83" i="75"/>
  <c r="U83" i="75"/>
  <c r="T83" i="75"/>
  <c r="S83" i="75"/>
  <c r="R83" i="75"/>
  <c r="Q83" i="75"/>
  <c r="P83" i="75"/>
  <c r="O83" i="75"/>
  <c r="N83" i="75"/>
  <c r="M83" i="75"/>
  <c r="L83" i="75"/>
  <c r="K83" i="75"/>
  <c r="J83" i="75"/>
  <c r="I83" i="75"/>
  <c r="H83" i="75"/>
  <c r="G83" i="75"/>
  <c r="F83" i="75"/>
  <c r="E83" i="75"/>
  <c r="D83" i="75"/>
  <c r="BJ82" i="75"/>
  <c r="BI82" i="75"/>
  <c r="BH82" i="75"/>
  <c r="BG82" i="75"/>
  <c r="BF82" i="75"/>
  <c r="BE82" i="75"/>
  <c r="BD82" i="75"/>
  <c r="BC82" i="75"/>
  <c r="BB82" i="75"/>
  <c r="BA82" i="75"/>
  <c r="AZ82" i="75"/>
  <c r="AY82" i="75"/>
  <c r="AX82" i="75"/>
  <c r="AW82" i="75"/>
  <c r="AV82" i="75"/>
  <c r="AU82" i="75"/>
  <c r="AT82" i="75"/>
  <c r="AS82" i="75"/>
  <c r="AR82" i="75"/>
  <c r="AQ82" i="75"/>
  <c r="AP82" i="75"/>
  <c r="AO82" i="75"/>
  <c r="AN82" i="75"/>
  <c r="AM82" i="75"/>
  <c r="AL82" i="75"/>
  <c r="AK82" i="75"/>
  <c r="AJ82" i="75"/>
  <c r="AI82" i="75"/>
  <c r="AH82" i="75"/>
  <c r="AG82" i="75"/>
  <c r="AF82" i="75"/>
  <c r="AE82" i="75"/>
  <c r="AD82" i="75"/>
  <c r="AC82" i="75"/>
  <c r="AB82" i="75"/>
  <c r="AA82" i="75"/>
  <c r="Z82" i="75"/>
  <c r="Y82" i="75"/>
  <c r="X82" i="75"/>
  <c r="W82" i="75"/>
  <c r="V82" i="75"/>
  <c r="U82" i="75"/>
  <c r="T82" i="75"/>
  <c r="S82" i="75"/>
  <c r="R82" i="75"/>
  <c r="Q82" i="75"/>
  <c r="P82" i="75"/>
  <c r="O82" i="75"/>
  <c r="N82" i="75"/>
  <c r="M82" i="75"/>
  <c r="L82" i="75"/>
  <c r="K82" i="75"/>
  <c r="J82" i="75"/>
  <c r="I82" i="75"/>
  <c r="H82" i="75"/>
  <c r="G82" i="75"/>
  <c r="F82" i="75"/>
  <c r="E82" i="75"/>
  <c r="D82" i="75"/>
  <c r="BJ81" i="75"/>
  <c r="BI81" i="75"/>
  <c r="BH81" i="75"/>
  <c r="BG81" i="75"/>
  <c r="BF81" i="75"/>
  <c r="BE81" i="75"/>
  <c r="BD81" i="75"/>
  <c r="BC81" i="75"/>
  <c r="BB81" i="75"/>
  <c r="BA81" i="75"/>
  <c r="AZ81" i="75"/>
  <c r="AY81" i="75"/>
  <c r="AX81" i="75"/>
  <c r="AW81" i="75"/>
  <c r="AV81" i="75"/>
  <c r="AU81" i="75"/>
  <c r="AT81" i="75"/>
  <c r="AS81" i="75"/>
  <c r="AR81" i="75"/>
  <c r="AQ81" i="75"/>
  <c r="AP81" i="75"/>
  <c r="AO81" i="75"/>
  <c r="AN81" i="75"/>
  <c r="AM81" i="75"/>
  <c r="AL81" i="75"/>
  <c r="AK81" i="75"/>
  <c r="AJ81" i="75"/>
  <c r="AI81" i="75"/>
  <c r="AH81" i="75"/>
  <c r="AG81" i="75"/>
  <c r="AF81" i="75"/>
  <c r="AE81" i="75"/>
  <c r="AD81" i="75"/>
  <c r="AC81" i="75"/>
  <c r="AB81" i="75"/>
  <c r="AA81" i="75"/>
  <c r="Z81" i="75"/>
  <c r="Y81" i="75"/>
  <c r="X81" i="75"/>
  <c r="W81" i="75"/>
  <c r="V81" i="75"/>
  <c r="U81" i="75"/>
  <c r="T81" i="75"/>
  <c r="S81" i="75"/>
  <c r="R81" i="75"/>
  <c r="Q81" i="75"/>
  <c r="P81" i="75"/>
  <c r="O81" i="75"/>
  <c r="N81" i="75"/>
  <c r="M81" i="75"/>
  <c r="L81" i="75"/>
  <c r="K81" i="75"/>
  <c r="J81" i="75"/>
  <c r="I81" i="75"/>
  <c r="H81" i="75"/>
  <c r="G81" i="75"/>
  <c r="F81" i="75"/>
  <c r="E81" i="75"/>
  <c r="D81" i="75"/>
  <c r="C81" i="75"/>
  <c r="BJ80" i="75"/>
  <c r="BI80" i="75"/>
  <c r="BH80" i="75"/>
  <c r="BG80" i="75"/>
  <c r="BF80" i="75"/>
  <c r="BE80" i="75"/>
  <c r="BD80" i="75"/>
  <c r="BC80" i="75"/>
  <c r="BB80" i="75"/>
  <c r="BA80" i="75"/>
  <c r="AZ80" i="75"/>
  <c r="AY80" i="75"/>
  <c r="AX80" i="75"/>
  <c r="AW80" i="75"/>
  <c r="AV80" i="75"/>
  <c r="AU80" i="75"/>
  <c r="AT80" i="75"/>
  <c r="AS80" i="75"/>
  <c r="AR80" i="75"/>
  <c r="AQ80" i="75"/>
  <c r="AP80" i="75"/>
  <c r="AO80" i="75"/>
  <c r="AN80" i="75"/>
  <c r="AM80" i="75"/>
  <c r="AL80" i="75"/>
  <c r="AK80" i="75"/>
  <c r="AJ80" i="75"/>
  <c r="AI80" i="75"/>
  <c r="AH80" i="75"/>
  <c r="AG80" i="75"/>
  <c r="AF80" i="75"/>
  <c r="AE80" i="75"/>
  <c r="AD80" i="75"/>
  <c r="AC80" i="75"/>
  <c r="AB80" i="75"/>
  <c r="AA80" i="75"/>
  <c r="Z80" i="75"/>
  <c r="Y80" i="75"/>
  <c r="X80" i="75"/>
  <c r="W80" i="75"/>
  <c r="V80" i="75"/>
  <c r="U80" i="75"/>
  <c r="T80" i="75"/>
  <c r="S80" i="75"/>
  <c r="R80" i="75"/>
  <c r="Q80" i="75"/>
  <c r="P80" i="75"/>
  <c r="O80" i="75"/>
  <c r="N80" i="75"/>
  <c r="M80" i="75"/>
  <c r="L80" i="75"/>
  <c r="K80" i="75"/>
  <c r="J80" i="75"/>
  <c r="I80" i="75"/>
  <c r="H80" i="75"/>
  <c r="G80" i="75"/>
  <c r="F80" i="75"/>
  <c r="E80" i="75"/>
  <c r="D80" i="75"/>
  <c r="BJ79" i="75"/>
  <c r="BI79" i="75"/>
  <c r="BH79" i="75"/>
  <c r="BG79" i="75"/>
  <c r="BF79" i="75"/>
  <c r="BE79" i="75"/>
  <c r="BD79" i="75"/>
  <c r="BC79" i="75"/>
  <c r="BB79" i="75"/>
  <c r="BA79" i="75"/>
  <c r="AZ79" i="75"/>
  <c r="AY79" i="75"/>
  <c r="AX79" i="75"/>
  <c r="AW79" i="75"/>
  <c r="AV79" i="75"/>
  <c r="AU79" i="75"/>
  <c r="AT79" i="75"/>
  <c r="AS79" i="75"/>
  <c r="AR79" i="75"/>
  <c r="AQ79" i="75"/>
  <c r="AP79" i="75"/>
  <c r="AO79" i="75"/>
  <c r="AN79" i="75"/>
  <c r="AM79" i="75"/>
  <c r="AL79" i="75"/>
  <c r="AK79" i="75"/>
  <c r="AJ79" i="75"/>
  <c r="AI79" i="75"/>
  <c r="AH79" i="75"/>
  <c r="AG79" i="75"/>
  <c r="AF79" i="75"/>
  <c r="AE79" i="75"/>
  <c r="AD79" i="75"/>
  <c r="AC79" i="75"/>
  <c r="AB79" i="75"/>
  <c r="AA79" i="75"/>
  <c r="Z79" i="75"/>
  <c r="Y79" i="75"/>
  <c r="X79" i="75"/>
  <c r="W79" i="75"/>
  <c r="V79" i="75"/>
  <c r="U79" i="75"/>
  <c r="T79" i="75"/>
  <c r="S79" i="75"/>
  <c r="R79" i="75"/>
  <c r="Q79" i="75"/>
  <c r="P79" i="75"/>
  <c r="O79" i="75"/>
  <c r="N79" i="75"/>
  <c r="M79" i="75"/>
  <c r="L79" i="75"/>
  <c r="K79" i="75"/>
  <c r="J79" i="75"/>
  <c r="I79" i="75"/>
  <c r="H79" i="75"/>
  <c r="G79" i="75"/>
  <c r="F79" i="75"/>
  <c r="E79" i="75"/>
  <c r="D79" i="75"/>
  <c r="BJ78" i="75"/>
  <c r="BI78" i="75"/>
  <c r="BH78" i="75"/>
  <c r="BG78" i="75"/>
  <c r="BF78" i="75"/>
  <c r="BE78" i="75"/>
  <c r="BD78" i="75"/>
  <c r="BC78" i="75"/>
  <c r="BB78" i="75"/>
  <c r="BA78" i="75"/>
  <c r="AZ78" i="75"/>
  <c r="AY78" i="75"/>
  <c r="AX78" i="75"/>
  <c r="AW78" i="75"/>
  <c r="AV78" i="75"/>
  <c r="AU78" i="75"/>
  <c r="AT78" i="75"/>
  <c r="AS78" i="75"/>
  <c r="AR78" i="75"/>
  <c r="AQ78" i="75"/>
  <c r="AP78" i="75"/>
  <c r="AO78" i="75"/>
  <c r="AN78" i="75"/>
  <c r="AM78" i="75"/>
  <c r="AL78" i="75"/>
  <c r="AK78" i="75"/>
  <c r="AJ78" i="75"/>
  <c r="AI78" i="75"/>
  <c r="AH78" i="75"/>
  <c r="AG78" i="75"/>
  <c r="AF78" i="75"/>
  <c r="AE78" i="75"/>
  <c r="AD78" i="75"/>
  <c r="AC78" i="75"/>
  <c r="AB78" i="75"/>
  <c r="AA78" i="75"/>
  <c r="Z78" i="75"/>
  <c r="Y78" i="75"/>
  <c r="X78" i="75"/>
  <c r="W78" i="75"/>
  <c r="V78" i="75"/>
  <c r="U78" i="75"/>
  <c r="T78" i="75"/>
  <c r="S78" i="75"/>
  <c r="R78" i="75"/>
  <c r="Q78" i="75"/>
  <c r="P78" i="75"/>
  <c r="O78" i="75"/>
  <c r="N78" i="75"/>
  <c r="M78" i="75"/>
  <c r="L78" i="75"/>
  <c r="K78" i="75"/>
  <c r="J78" i="75"/>
  <c r="I78" i="75"/>
  <c r="H78" i="75"/>
  <c r="G78" i="75"/>
  <c r="F78" i="75"/>
  <c r="E78" i="75"/>
  <c r="D78" i="75"/>
  <c r="C78" i="75"/>
  <c r="BJ77" i="75"/>
  <c r="BI77" i="75"/>
  <c r="BH77" i="75"/>
  <c r="BG77" i="75"/>
  <c r="BF77" i="75"/>
  <c r="BE77" i="75"/>
  <c r="BD77" i="75"/>
  <c r="BC77" i="75"/>
  <c r="BB77" i="75"/>
  <c r="BA77" i="75"/>
  <c r="AZ77" i="75"/>
  <c r="AY77" i="75"/>
  <c r="AX77" i="75"/>
  <c r="AW77" i="75"/>
  <c r="AV77" i="75"/>
  <c r="AU77" i="75"/>
  <c r="AT77" i="75"/>
  <c r="AS77" i="75"/>
  <c r="AR77" i="75"/>
  <c r="AQ77" i="75"/>
  <c r="AP77" i="75"/>
  <c r="AO77" i="75"/>
  <c r="AN77" i="75"/>
  <c r="AM77" i="75"/>
  <c r="AL77" i="75"/>
  <c r="AK77" i="75"/>
  <c r="AJ77" i="75"/>
  <c r="AI77" i="75"/>
  <c r="AH77" i="75"/>
  <c r="AG77" i="75"/>
  <c r="AF77" i="75"/>
  <c r="AE77" i="75"/>
  <c r="AD77" i="75"/>
  <c r="AC77" i="75"/>
  <c r="AB77" i="75"/>
  <c r="AA77" i="75"/>
  <c r="Z77" i="75"/>
  <c r="Y77" i="75"/>
  <c r="X77" i="75"/>
  <c r="W77" i="75"/>
  <c r="V77" i="75"/>
  <c r="U77" i="75"/>
  <c r="T77" i="75"/>
  <c r="S77" i="75"/>
  <c r="R77" i="75"/>
  <c r="Q77" i="75"/>
  <c r="P77" i="75"/>
  <c r="O77" i="75"/>
  <c r="N77" i="75"/>
  <c r="M77" i="75"/>
  <c r="L77" i="75"/>
  <c r="K77" i="75"/>
  <c r="J77" i="75"/>
  <c r="I77" i="75"/>
  <c r="H77" i="75"/>
  <c r="G77" i="75"/>
  <c r="F77" i="75"/>
  <c r="E77" i="75"/>
  <c r="D77" i="75"/>
  <c r="BJ76" i="75"/>
  <c r="BI76" i="75"/>
  <c r="BH76" i="75"/>
  <c r="BG76" i="75"/>
  <c r="BF76" i="75"/>
  <c r="BE76" i="75"/>
  <c r="BD76" i="75"/>
  <c r="BC76" i="75"/>
  <c r="BB76" i="75"/>
  <c r="BA76" i="75"/>
  <c r="AZ76" i="75"/>
  <c r="AY76" i="75"/>
  <c r="AX76" i="75"/>
  <c r="AW76" i="75"/>
  <c r="AV76" i="75"/>
  <c r="AU76" i="75"/>
  <c r="AT76" i="75"/>
  <c r="AS76" i="75"/>
  <c r="AR76" i="75"/>
  <c r="AQ76" i="75"/>
  <c r="AP76" i="75"/>
  <c r="AO76" i="75"/>
  <c r="AN76" i="75"/>
  <c r="AM76" i="75"/>
  <c r="AL76" i="75"/>
  <c r="AK76" i="75"/>
  <c r="AJ76" i="75"/>
  <c r="AI76" i="75"/>
  <c r="AH76" i="75"/>
  <c r="AG76" i="75"/>
  <c r="AF76" i="75"/>
  <c r="AE76" i="75"/>
  <c r="AD76" i="75"/>
  <c r="AC76" i="75"/>
  <c r="AB76" i="75"/>
  <c r="AA76" i="75"/>
  <c r="Z76" i="75"/>
  <c r="Y76" i="75"/>
  <c r="X76" i="75"/>
  <c r="W76" i="75"/>
  <c r="V76" i="75"/>
  <c r="U76" i="75"/>
  <c r="T76" i="75"/>
  <c r="S76" i="75"/>
  <c r="R76" i="75"/>
  <c r="Q76" i="75"/>
  <c r="P76" i="75"/>
  <c r="O76" i="75"/>
  <c r="N76" i="75"/>
  <c r="M76" i="75"/>
  <c r="L76" i="75"/>
  <c r="K76" i="75"/>
  <c r="J76" i="75"/>
  <c r="I76" i="75"/>
  <c r="H76" i="75"/>
  <c r="G76" i="75"/>
  <c r="F76" i="75"/>
  <c r="E76" i="75"/>
  <c r="D76" i="75"/>
  <c r="BJ75" i="75"/>
  <c r="BI75" i="75"/>
  <c r="BH75" i="75"/>
  <c r="BG75" i="75"/>
  <c r="BF75" i="75"/>
  <c r="BE75" i="75"/>
  <c r="BD75" i="75"/>
  <c r="BC75" i="75"/>
  <c r="BB75" i="75"/>
  <c r="BA75" i="75"/>
  <c r="AZ75" i="75"/>
  <c r="AY75" i="75"/>
  <c r="AX75" i="75"/>
  <c r="AW75" i="75"/>
  <c r="AV75" i="75"/>
  <c r="AU75" i="75"/>
  <c r="AT75" i="75"/>
  <c r="AS75" i="75"/>
  <c r="AR75" i="75"/>
  <c r="AQ75" i="75"/>
  <c r="AP75" i="75"/>
  <c r="AO75" i="75"/>
  <c r="AN75" i="75"/>
  <c r="AM75" i="75"/>
  <c r="AL75" i="75"/>
  <c r="AK75" i="75"/>
  <c r="AJ75" i="75"/>
  <c r="AI75" i="75"/>
  <c r="AH75" i="75"/>
  <c r="AG75" i="75"/>
  <c r="AF75" i="75"/>
  <c r="AE75" i="75"/>
  <c r="AD75" i="75"/>
  <c r="AC75" i="75"/>
  <c r="AB75" i="75"/>
  <c r="AA75" i="75"/>
  <c r="Z75" i="75"/>
  <c r="Y75" i="75"/>
  <c r="X75" i="75"/>
  <c r="W75" i="75"/>
  <c r="V75" i="75"/>
  <c r="U75" i="75"/>
  <c r="T75" i="75"/>
  <c r="S75" i="75"/>
  <c r="R75" i="75"/>
  <c r="Q75" i="75"/>
  <c r="P75" i="75"/>
  <c r="O75" i="75"/>
  <c r="N75" i="75"/>
  <c r="M75" i="75"/>
  <c r="L75" i="75"/>
  <c r="K75" i="75"/>
  <c r="J75" i="75"/>
  <c r="I75" i="75"/>
  <c r="H75" i="75"/>
  <c r="G75" i="75"/>
  <c r="F75" i="75"/>
  <c r="E75" i="75"/>
  <c r="D75" i="75"/>
  <c r="BJ74" i="75"/>
  <c r="BI74" i="75"/>
  <c r="BH74" i="75"/>
  <c r="BG74" i="75"/>
  <c r="BF74" i="75"/>
  <c r="BE74" i="75"/>
  <c r="BD74" i="75"/>
  <c r="BC74" i="75"/>
  <c r="BB74" i="75"/>
  <c r="BA74" i="75"/>
  <c r="AZ74" i="75"/>
  <c r="AY74" i="75"/>
  <c r="AX74" i="75"/>
  <c r="AW74" i="75"/>
  <c r="AV74" i="75"/>
  <c r="AU74" i="75"/>
  <c r="AT74" i="75"/>
  <c r="AS74" i="75"/>
  <c r="AR74" i="75"/>
  <c r="AQ74" i="75"/>
  <c r="AP74" i="75"/>
  <c r="AO74" i="75"/>
  <c r="AN74" i="75"/>
  <c r="AM74" i="75"/>
  <c r="AL74" i="75"/>
  <c r="AK74" i="75"/>
  <c r="AJ74" i="75"/>
  <c r="AI74" i="75"/>
  <c r="AH74" i="75"/>
  <c r="AG74" i="75"/>
  <c r="AF74" i="75"/>
  <c r="AE74" i="75"/>
  <c r="AD74" i="75"/>
  <c r="AC74" i="75"/>
  <c r="AB74" i="75"/>
  <c r="AA74" i="75"/>
  <c r="Z74" i="75"/>
  <c r="Y74" i="75"/>
  <c r="X74" i="75"/>
  <c r="W74" i="75"/>
  <c r="V74" i="75"/>
  <c r="U74" i="75"/>
  <c r="T74" i="75"/>
  <c r="S74" i="75"/>
  <c r="R74" i="75"/>
  <c r="Q74" i="75"/>
  <c r="P74" i="75"/>
  <c r="O74" i="75"/>
  <c r="N74" i="75"/>
  <c r="M74" i="75"/>
  <c r="L74" i="75"/>
  <c r="K74" i="75"/>
  <c r="J74" i="75"/>
  <c r="I74" i="75"/>
  <c r="H74" i="75"/>
  <c r="G74" i="75"/>
  <c r="F74" i="75"/>
  <c r="E74" i="75"/>
  <c r="D74" i="75"/>
  <c r="BJ72" i="75"/>
  <c r="BI72" i="75"/>
  <c r="BH72" i="75"/>
  <c r="BG72" i="75"/>
  <c r="BF72" i="75"/>
  <c r="BE72" i="75"/>
  <c r="BD72" i="75"/>
  <c r="BC72" i="75"/>
  <c r="BB72" i="75"/>
  <c r="BA72" i="75"/>
  <c r="AZ72" i="75"/>
  <c r="AY72" i="75"/>
  <c r="AX72" i="75"/>
  <c r="AW72" i="75"/>
  <c r="AV72" i="75"/>
  <c r="AU72" i="75"/>
  <c r="AT72" i="75"/>
  <c r="AS72" i="75"/>
  <c r="AR72" i="75"/>
  <c r="AQ72" i="75"/>
  <c r="AP72" i="75"/>
  <c r="AO72" i="75"/>
  <c r="AN72" i="75"/>
  <c r="AM72" i="75"/>
  <c r="AL72" i="75"/>
  <c r="AK72" i="75"/>
  <c r="AJ72" i="75"/>
  <c r="AI72" i="75"/>
  <c r="AH72" i="75"/>
  <c r="AG72" i="75"/>
  <c r="AF72" i="75"/>
  <c r="AE72" i="75"/>
  <c r="AD72" i="75"/>
  <c r="AC72" i="75"/>
  <c r="AB72" i="75"/>
  <c r="AA72" i="75"/>
  <c r="Z72" i="75"/>
  <c r="Y72" i="75"/>
  <c r="X72" i="75"/>
  <c r="W72" i="75"/>
  <c r="V72" i="75"/>
  <c r="U72" i="75"/>
  <c r="T72" i="75"/>
  <c r="S72" i="75"/>
  <c r="R72" i="75"/>
  <c r="Q72" i="75"/>
  <c r="P72" i="75"/>
  <c r="O72" i="75"/>
  <c r="N72" i="75"/>
  <c r="M72" i="75"/>
  <c r="L72" i="75"/>
  <c r="K72" i="75"/>
  <c r="J72" i="75"/>
  <c r="I72" i="75"/>
  <c r="H72" i="75"/>
  <c r="G72" i="75"/>
  <c r="F72" i="75"/>
  <c r="E72" i="75"/>
  <c r="D72" i="75"/>
  <c r="C72" i="75"/>
  <c r="BJ71" i="75"/>
  <c r="BI71" i="75"/>
  <c r="BH71" i="75"/>
  <c r="BG71" i="75"/>
  <c r="BF71" i="75"/>
  <c r="BE71" i="75"/>
  <c r="BD71" i="75"/>
  <c r="BC71" i="75"/>
  <c r="BB71" i="75"/>
  <c r="BA71" i="75"/>
  <c r="AZ71" i="75"/>
  <c r="AY71" i="75"/>
  <c r="AX71" i="75"/>
  <c r="AW71" i="75"/>
  <c r="AV71" i="75"/>
  <c r="AU71" i="75"/>
  <c r="AT71" i="75"/>
  <c r="AS71" i="75"/>
  <c r="AR71" i="75"/>
  <c r="AQ71" i="75"/>
  <c r="AP71" i="75"/>
  <c r="AO71" i="75"/>
  <c r="AN71" i="75"/>
  <c r="AM71" i="75"/>
  <c r="AL71" i="75"/>
  <c r="AK71" i="75"/>
  <c r="AJ71" i="75"/>
  <c r="AI71" i="75"/>
  <c r="AH71" i="75"/>
  <c r="AG71" i="75"/>
  <c r="AF71" i="75"/>
  <c r="AE71" i="75"/>
  <c r="AD71" i="75"/>
  <c r="AC71" i="75"/>
  <c r="AB71" i="75"/>
  <c r="AA71" i="75"/>
  <c r="Z71" i="75"/>
  <c r="Y71" i="75"/>
  <c r="X71" i="75"/>
  <c r="W71" i="75"/>
  <c r="V71" i="75"/>
  <c r="U71" i="75"/>
  <c r="T71" i="75"/>
  <c r="S71" i="75"/>
  <c r="R71" i="75"/>
  <c r="Q71" i="75"/>
  <c r="P71" i="75"/>
  <c r="O71" i="75"/>
  <c r="N71" i="75"/>
  <c r="M71" i="75"/>
  <c r="L71" i="75"/>
  <c r="K71" i="75"/>
  <c r="J71" i="75"/>
  <c r="I71" i="75"/>
  <c r="H71" i="75"/>
  <c r="G71" i="75"/>
  <c r="F71" i="75"/>
  <c r="E71" i="75"/>
  <c r="D71" i="75"/>
  <c r="BJ70" i="75"/>
  <c r="BI70" i="75"/>
  <c r="BH70" i="75"/>
  <c r="BG70" i="75"/>
  <c r="BF70" i="75"/>
  <c r="BE70" i="75"/>
  <c r="BD70" i="75"/>
  <c r="BC70" i="75"/>
  <c r="BB70" i="75"/>
  <c r="BA70" i="75"/>
  <c r="AZ70" i="75"/>
  <c r="AY70" i="75"/>
  <c r="AX70" i="75"/>
  <c r="AW70" i="75"/>
  <c r="AV70" i="75"/>
  <c r="AU70" i="75"/>
  <c r="AT70" i="75"/>
  <c r="AS70" i="75"/>
  <c r="AR70" i="75"/>
  <c r="AQ70" i="75"/>
  <c r="AP70" i="75"/>
  <c r="AO70" i="75"/>
  <c r="AN70" i="75"/>
  <c r="AM70" i="75"/>
  <c r="AL70" i="75"/>
  <c r="AK70" i="75"/>
  <c r="AJ70" i="75"/>
  <c r="AI70" i="75"/>
  <c r="AH70" i="75"/>
  <c r="AG70" i="75"/>
  <c r="AF70" i="75"/>
  <c r="AE70" i="75"/>
  <c r="AD70" i="75"/>
  <c r="AC70" i="75"/>
  <c r="AB70" i="75"/>
  <c r="AA70" i="75"/>
  <c r="Z70" i="75"/>
  <c r="Y70" i="75"/>
  <c r="X70" i="75"/>
  <c r="W70" i="75"/>
  <c r="V70" i="75"/>
  <c r="U70" i="75"/>
  <c r="T70" i="75"/>
  <c r="S70" i="75"/>
  <c r="R70" i="75"/>
  <c r="Q70" i="75"/>
  <c r="P70" i="75"/>
  <c r="O70" i="75"/>
  <c r="N70" i="75"/>
  <c r="M70" i="75"/>
  <c r="L70" i="75"/>
  <c r="K70" i="75"/>
  <c r="J70" i="75"/>
  <c r="I70" i="75"/>
  <c r="H70" i="75"/>
  <c r="G70" i="75"/>
  <c r="F70" i="75"/>
  <c r="E70" i="75"/>
  <c r="D70" i="75"/>
  <c r="BJ69" i="75"/>
  <c r="BI69" i="75"/>
  <c r="BH69" i="75"/>
  <c r="BG69" i="75"/>
  <c r="BF69" i="75"/>
  <c r="BE69" i="75"/>
  <c r="BD69" i="75"/>
  <c r="BC69" i="75"/>
  <c r="BB69" i="75"/>
  <c r="BA69" i="75"/>
  <c r="AZ69" i="75"/>
  <c r="AY69" i="75"/>
  <c r="AX69" i="75"/>
  <c r="AW69" i="75"/>
  <c r="AV69" i="75"/>
  <c r="AU69" i="75"/>
  <c r="AT69" i="75"/>
  <c r="AS69" i="75"/>
  <c r="AR69" i="75"/>
  <c r="AQ69" i="75"/>
  <c r="AP69" i="75"/>
  <c r="AO69" i="75"/>
  <c r="AN69" i="75"/>
  <c r="AM69" i="75"/>
  <c r="AL69" i="75"/>
  <c r="AK69" i="75"/>
  <c r="AJ69" i="75"/>
  <c r="AI69" i="75"/>
  <c r="AH69" i="75"/>
  <c r="AG69" i="75"/>
  <c r="AF69" i="75"/>
  <c r="AE69" i="75"/>
  <c r="AD69" i="75"/>
  <c r="AC69" i="75"/>
  <c r="AB69" i="75"/>
  <c r="AA69" i="75"/>
  <c r="Z69" i="75"/>
  <c r="Y69" i="75"/>
  <c r="X69" i="75"/>
  <c r="W69" i="75"/>
  <c r="V69" i="75"/>
  <c r="U69" i="75"/>
  <c r="T69" i="75"/>
  <c r="S69" i="75"/>
  <c r="R69" i="75"/>
  <c r="Q69" i="75"/>
  <c r="P69" i="75"/>
  <c r="O69" i="75"/>
  <c r="N69" i="75"/>
  <c r="M69" i="75"/>
  <c r="L69" i="75"/>
  <c r="K69" i="75"/>
  <c r="J69" i="75"/>
  <c r="I69" i="75"/>
  <c r="H69" i="75"/>
  <c r="G69" i="75"/>
  <c r="F69" i="75"/>
  <c r="E69" i="75"/>
  <c r="D69" i="75"/>
  <c r="BJ68" i="75"/>
  <c r="BI68" i="75"/>
  <c r="BH68" i="75"/>
  <c r="BG68" i="75"/>
  <c r="BF68" i="75"/>
  <c r="BE68" i="75"/>
  <c r="BD68" i="75"/>
  <c r="BC68" i="75"/>
  <c r="BB68" i="75"/>
  <c r="BA68" i="75"/>
  <c r="AZ68" i="75"/>
  <c r="AY68" i="75"/>
  <c r="AX68" i="75"/>
  <c r="AW68" i="75"/>
  <c r="AV68" i="75"/>
  <c r="AU68" i="75"/>
  <c r="AT68" i="75"/>
  <c r="AS68" i="75"/>
  <c r="AR68" i="75"/>
  <c r="AQ68" i="75"/>
  <c r="AP68" i="75"/>
  <c r="AO68" i="75"/>
  <c r="AN68" i="75"/>
  <c r="AM68" i="75"/>
  <c r="AL68" i="75"/>
  <c r="AK68" i="75"/>
  <c r="AJ68" i="75"/>
  <c r="AI68" i="75"/>
  <c r="AH68" i="75"/>
  <c r="AG68" i="75"/>
  <c r="AF68" i="75"/>
  <c r="AE68" i="75"/>
  <c r="AD68" i="75"/>
  <c r="AC68" i="75"/>
  <c r="AB68" i="75"/>
  <c r="AA68" i="75"/>
  <c r="Z68" i="75"/>
  <c r="Y68" i="75"/>
  <c r="X68" i="75"/>
  <c r="W68" i="75"/>
  <c r="V68" i="75"/>
  <c r="U68" i="75"/>
  <c r="T68" i="75"/>
  <c r="S68" i="75"/>
  <c r="R68" i="75"/>
  <c r="Q68" i="75"/>
  <c r="P68" i="75"/>
  <c r="O68" i="75"/>
  <c r="N68" i="75"/>
  <c r="M68" i="75"/>
  <c r="L68" i="75"/>
  <c r="K68" i="75"/>
  <c r="J68" i="75"/>
  <c r="I68" i="75"/>
  <c r="H68" i="75"/>
  <c r="G68" i="75"/>
  <c r="F68" i="75"/>
  <c r="E68" i="75"/>
  <c r="D68" i="75"/>
  <c r="BJ67" i="75"/>
  <c r="BI67" i="75"/>
  <c r="BH67" i="75"/>
  <c r="BG67" i="75"/>
  <c r="BF67" i="75"/>
  <c r="BE67" i="75"/>
  <c r="BD67" i="75"/>
  <c r="BC67" i="75"/>
  <c r="BB67" i="75"/>
  <c r="BA67" i="75"/>
  <c r="AZ67" i="75"/>
  <c r="AY67" i="75"/>
  <c r="AX67" i="75"/>
  <c r="AW67" i="75"/>
  <c r="AV67" i="75"/>
  <c r="AU67" i="75"/>
  <c r="AT67" i="75"/>
  <c r="AS67" i="75"/>
  <c r="AR67" i="75"/>
  <c r="AQ67" i="75"/>
  <c r="AP67" i="75"/>
  <c r="AO67" i="75"/>
  <c r="AN67" i="75"/>
  <c r="AM67" i="75"/>
  <c r="AL67" i="75"/>
  <c r="AK67" i="75"/>
  <c r="AJ67" i="75"/>
  <c r="AI67" i="75"/>
  <c r="AH67" i="75"/>
  <c r="AG67" i="75"/>
  <c r="AF67" i="75"/>
  <c r="AE67" i="75"/>
  <c r="AD67" i="75"/>
  <c r="AC67" i="75"/>
  <c r="AB67" i="75"/>
  <c r="AA67" i="75"/>
  <c r="Z67" i="75"/>
  <c r="Y67" i="75"/>
  <c r="X67" i="75"/>
  <c r="W67" i="75"/>
  <c r="V67" i="75"/>
  <c r="U67" i="75"/>
  <c r="T67" i="75"/>
  <c r="S67" i="75"/>
  <c r="R67" i="75"/>
  <c r="Q67" i="75"/>
  <c r="P67" i="75"/>
  <c r="O67" i="75"/>
  <c r="N67" i="75"/>
  <c r="M67" i="75"/>
  <c r="L67" i="75"/>
  <c r="K67" i="75"/>
  <c r="J67" i="75"/>
  <c r="I67" i="75"/>
  <c r="H67" i="75"/>
  <c r="G67" i="75"/>
  <c r="F67" i="75"/>
  <c r="E67" i="75"/>
  <c r="D67" i="75"/>
  <c r="BJ66" i="75"/>
  <c r="BI66" i="75"/>
  <c r="BH66" i="75"/>
  <c r="BG66" i="75"/>
  <c r="BF66" i="75"/>
  <c r="BE66" i="75"/>
  <c r="BD66" i="75"/>
  <c r="BC66" i="75"/>
  <c r="BB66" i="75"/>
  <c r="BA66" i="75"/>
  <c r="AZ66" i="75"/>
  <c r="AY66" i="75"/>
  <c r="AX66" i="75"/>
  <c r="AW66" i="75"/>
  <c r="AV66" i="75"/>
  <c r="AU66" i="75"/>
  <c r="AT66" i="75"/>
  <c r="AS66" i="75"/>
  <c r="AR66" i="75"/>
  <c r="AQ66" i="75"/>
  <c r="AP66" i="75"/>
  <c r="AO66" i="75"/>
  <c r="AN66" i="75"/>
  <c r="AM66" i="75"/>
  <c r="AL66" i="75"/>
  <c r="AK66" i="75"/>
  <c r="AJ66" i="75"/>
  <c r="AI66" i="75"/>
  <c r="AH66" i="75"/>
  <c r="AG66" i="75"/>
  <c r="AF66" i="75"/>
  <c r="AE66" i="75"/>
  <c r="AD66" i="75"/>
  <c r="AC66" i="75"/>
  <c r="AB66" i="75"/>
  <c r="AA66" i="75"/>
  <c r="Z66" i="75"/>
  <c r="Y66" i="75"/>
  <c r="X66" i="75"/>
  <c r="W66" i="75"/>
  <c r="V66" i="75"/>
  <c r="U66" i="75"/>
  <c r="T66" i="75"/>
  <c r="S66" i="75"/>
  <c r="R66" i="75"/>
  <c r="Q66" i="75"/>
  <c r="P66" i="75"/>
  <c r="O66" i="75"/>
  <c r="N66" i="75"/>
  <c r="M66" i="75"/>
  <c r="L66" i="75"/>
  <c r="K66" i="75"/>
  <c r="J66" i="75"/>
  <c r="I66" i="75"/>
  <c r="H66" i="75"/>
  <c r="G66" i="75"/>
  <c r="F66" i="75"/>
  <c r="E66" i="75"/>
  <c r="D66" i="75"/>
  <c r="BJ65" i="75"/>
  <c r="BI65" i="75"/>
  <c r="BH65" i="75"/>
  <c r="BG65" i="75"/>
  <c r="BF65" i="75"/>
  <c r="BE65" i="75"/>
  <c r="BD65" i="75"/>
  <c r="BC65" i="75"/>
  <c r="BB65" i="75"/>
  <c r="BA65" i="75"/>
  <c r="AZ65" i="75"/>
  <c r="AY65" i="75"/>
  <c r="AX65" i="75"/>
  <c r="AW65" i="75"/>
  <c r="AV65" i="75"/>
  <c r="AU65" i="75"/>
  <c r="AT65" i="75"/>
  <c r="AS65" i="75"/>
  <c r="AR65" i="75"/>
  <c r="AQ65" i="75"/>
  <c r="AP65" i="75"/>
  <c r="AO65" i="75"/>
  <c r="AN65" i="75"/>
  <c r="AM65" i="75"/>
  <c r="AL65" i="75"/>
  <c r="AK65" i="75"/>
  <c r="AJ65" i="75"/>
  <c r="AI65" i="75"/>
  <c r="AH65" i="75"/>
  <c r="AG65" i="75"/>
  <c r="AF65" i="75"/>
  <c r="AE65" i="75"/>
  <c r="AD65" i="75"/>
  <c r="AC65" i="75"/>
  <c r="AB65" i="75"/>
  <c r="AA65" i="75"/>
  <c r="Z65" i="75"/>
  <c r="Y65" i="75"/>
  <c r="X65" i="75"/>
  <c r="W65" i="75"/>
  <c r="V65" i="75"/>
  <c r="U65" i="75"/>
  <c r="T65" i="75"/>
  <c r="S65" i="75"/>
  <c r="R65" i="75"/>
  <c r="Q65" i="75"/>
  <c r="P65" i="75"/>
  <c r="O65" i="75"/>
  <c r="N65" i="75"/>
  <c r="M65" i="75"/>
  <c r="L65" i="75"/>
  <c r="K65" i="75"/>
  <c r="J65" i="75"/>
  <c r="I65" i="75"/>
  <c r="H65" i="75"/>
  <c r="G65" i="75"/>
  <c r="F65" i="75"/>
  <c r="E65" i="75"/>
  <c r="D65" i="75"/>
  <c r="BJ64" i="75"/>
  <c r="BI64" i="75"/>
  <c r="BH64" i="75"/>
  <c r="BG64" i="75"/>
  <c r="BF64" i="75"/>
  <c r="BE64" i="75"/>
  <c r="BD64" i="75"/>
  <c r="BC64" i="75"/>
  <c r="BB64" i="75"/>
  <c r="BA64" i="75"/>
  <c r="AZ64" i="75"/>
  <c r="AY64" i="75"/>
  <c r="AX64" i="75"/>
  <c r="AW64" i="75"/>
  <c r="AV64" i="75"/>
  <c r="AU64" i="75"/>
  <c r="AT64" i="75"/>
  <c r="AS64" i="75"/>
  <c r="AR64" i="75"/>
  <c r="AQ64" i="75"/>
  <c r="AP64" i="75"/>
  <c r="AO64" i="75"/>
  <c r="AN64" i="75"/>
  <c r="AM64" i="75"/>
  <c r="AL64" i="75"/>
  <c r="AK64" i="75"/>
  <c r="AJ64" i="75"/>
  <c r="AI64" i="75"/>
  <c r="AH64" i="75"/>
  <c r="AG64" i="75"/>
  <c r="AF64" i="75"/>
  <c r="AE64" i="75"/>
  <c r="AD64" i="75"/>
  <c r="AC64" i="75"/>
  <c r="AB64" i="75"/>
  <c r="AA64" i="75"/>
  <c r="Z64" i="75"/>
  <c r="Y64" i="75"/>
  <c r="X64" i="75"/>
  <c r="W64" i="75"/>
  <c r="V64" i="75"/>
  <c r="U64" i="75"/>
  <c r="T64" i="75"/>
  <c r="S64" i="75"/>
  <c r="R64" i="75"/>
  <c r="Q64" i="75"/>
  <c r="P64" i="75"/>
  <c r="O64" i="75"/>
  <c r="N64" i="75"/>
  <c r="M64" i="75"/>
  <c r="L64" i="75"/>
  <c r="K64" i="75"/>
  <c r="J64" i="75"/>
  <c r="I64" i="75"/>
  <c r="H64" i="75"/>
  <c r="G64" i="75"/>
  <c r="F64" i="75"/>
  <c r="E64" i="75"/>
  <c r="D64" i="75"/>
  <c r="C64" i="75"/>
  <c r="BJ63" i="75"/>
  <c r="BI63" i="75"/>
  <c r="BH63" i="75"/>
  <c r="BG63" i="75"/>
  <c r="BF63" i="75"/>
  <c r="BE63" i="75"/>
  <c r="BD63" i="75"/>
  <c r="BC63" i="75"/>
  <c r="BB63" i="75"/>
  <c r="BA63" i="75"/>
  <c r="AZ63" i="75"/>
  <c r="AY63" i="75"/>
  <c r="AX63" i="75"/>
  <c r="AW63" i="75"/>
  <c r="AV63" i="75"/>
  <c r="AU63" i="75"/>
  <c r="AT63" i="75"/>
  <c r="AS63" i="75"/>
  <c r="AR63" i="75"/>
  <c r="AQ63" i="75"/>
  <c r="AP63" i="75"/>
  <c r="AO63" i="75"/>
  <c r="AN63" i="75"/>
  <c r="AM63" i="75"/>
  <c r="AL63" i="75"/>
  <c r="AK63" i="75"/>
  <c r="AJ63" i="75"/>
  <c r="AI63" i="75"/>
  <c r="AH63" i="75"/>
  <c r="AG63" i="75"/>
  <c r="AF63" i="75"/>
  <c r="AE63" i="75"/>
  <c r="AD63" i="75"/>
  <c r="AC63" i="75"/>
  <c r="AB63" i="75"/>
  <c r="AA63" i="75"/>
  <c r="Z63" i="75"/>
  <c r="Y63" i="75"/>
  <c r="X63" i="75"/>
  <c r="W63" i="75"/>
  <c r="V63" i="75"/>
  <c r="U63" i="75"/>
  <c r="T63" i="75"/>
  <c r="S63" i="75"/>
  <c r="R63" i="75"/>
  <c r="Q63" i="75"/>
  <c r="P63" i="75"/>
  <c r="O63" i="75"/>
  <c r="N63" i="75"/>
  <c r="M63" i="75"/>
  <c r="L63" i="75"/>
  <c r="K63" i="75"/>
  <c r="J63" i="75"/>
  <c r="I63" i="75"/>
  <c r="H63" i="75"/>
  <c r="G63" i="75"/>
  <c r="F63" i="75"/>
  <c r="E63" i="75"/>
  <c r="D63" i="75"/>
  <c r="BJ62" i="75"/>
  <c r="BI62" i="75"/>
  <c r="BH62" i="75"/>
  <c r="BG62" i="75"/>
  <c r="BF62" i="75"/>
  <c r="BE62" i="75"/>
  <c r="BD62" i="75"/>
  <c r="BC62" i="75"/>
  <c r="BB62" i="75"/>
  <c r="BA62" i="75"/>
  <c r="AZ62" i="75"/>
  <c r="AY62" i="75"/>
  <c r="AX62" i="75"/>
  <c r="AW62" i="75"/>
  <c r="AV62" i="75"/>
  <c r="AU62" i="75"/>
  <c r="AT62" i="75"/>
  <c r="AS62" i="75"/>
  <c r="AR62" i="75"/>
  <c r="AQ62" i="75"/>
  <c r="AP62" i="75"/>
  <c r="AO62" i="75"/>
  <c r="AN62" i="75"/>
  <c r="AM62" i="75"/>
  <c r="AL62" i="75"/>
  <c r="AK62" i="75"/>
  <c r="AJ62" i="75"/>
  <c r="AI62" i="75"/>
  <c r="AH62" i="75"/>
  <c r="AG62" i="75"/>
  <c r="AF62" i="75"/>
  <c r="AE62" i="75"/>
  <c r="AD62" i="75"/>
  <c r="AC62" i="75"/>
  <c r="AB62" i="75"/>
  <c r="AA62" i="75"/>
  <c r="Z62" i="75"/>
  <c r="Y62" i="75"/>
  <c r="X62" i="75"/>
  <c r="W62" i="75"/>
  <c r="V62" i="75"/>
  <c r="U62" i="75"/>
  <c r="T62" i="75"/>
  <c r="S62" i="75"/>
  <c r="R62" i="75"/>
  <c r="Q62" i="75"/>
  <c r="P62" i="75"/>
  <c r="O62" i="75"/>
  <c r="N62" i="75"/>
  <c r="M62" i="75"/>
  <c r="L62" i="75"/>
  <c r="K62" i="75"/>
  <c r="J62" i="75"/>
  <c r="I62" i="75"/>
  <c r="H62" i="75"/>
  <c r="G62" i="75"/>
  <c r="F62" i="75"/>
  <c r="E62" i="75"/>
  <c r="D62" i="75"/>
  <c r="BJ61" i="75"/>
  <c r="BI61" i="75"/>
  <c r="BH61" i="75"/>
  <c r="BG61" i="75"/>
  <c r="BF61" i="75"/>
  <c r="BE61" i="75"/>
  <c r="BD61" i="75"/>
  <c r="BC61" i="75"/>
  <c r="BB61" i="75"/>
  <c r="BA61" i="75"/>
  <c r="AZ61" i="75"/>
  <c r="AY61" i="75"/>
  <c r="AX61" i="75"/>
  <c r="AW61" i="75"/>
  <c r="AV61" i="75"/>
  <c r="AU61" i="75"/>
  <c r="AT61" i="75"/>
  <c r="AS61" i="75"/>
  <c r="AR61" i="75"/>
  <c r="AQ61" i="75"/>
  <c r="AP61" i="75"/>
  <c r="AO61" i="75"/>
  <c r="AN61" i="75"/>
  <c r="AM61" i="75"/>
  <c r="AL61" i="75"/>
  <c r="AK61" i="75"/>
  <c r="AJ61" i="75"/>
  <c r="AI61" i="75"/>
  <c r="AH61" i="75"/>
  <c r="AG61" i="75"/>
  <c r="AF61" i="75"/>
  <c r="AE61" i="75"/>
  <c r="AD61" i="75"/>
  <c r="AC61" i="75"/>
  <c r="AB61" i="75"/>
  <c r="AA61" i="75"/>
  <c r="Z61" i="75"/>
  <c r="Y61" i="75"/>
  <c r="X61" i="75"/>
  <c r="W61" i="75"/>
  <c r="V61" i="75"/>
  <c r="U61" i="75"/>
  <c r="T61" i="75"/>
  <c r="S61" i="75"/>
  <c r="R61" i="75"/>
  <c r="Q61" i="75"/>
  <c r="P61" i="75"/>
  <c r="O61" i="75"/>
  <c r="N61" i="75"/>
  <c r="M61" i="75"/>
  <c r="L61" i="75"/>
  <c r="K61" i="75"/>
  <c r="J61" i="75"/>
  <c r="I61" i="75"/>
  <c r="H61" i="75"/>
  <c r="G61" i="75"/>
  <c r="F61" i="75"/>
  <c r="E61" i="75"/>
  <c r="D61" i="75"/>
  <c r="BJ60" i="75"/>
  <c r="BI60" i="75"/>
  <c r="BH60" i="75"/>
  <c r="BG60" i="75"/>
  <c r="BF60" i="75"/>
  <c r="BE60" i="75"/>
  <c r="BD60" i="75"/>
  <c r="BC60" i="75"/>
  <c r="BB60" i="75"/>
  <c r="BA60" i="75"/>
  <c r="AZ60" i="75"/>
  <c r="AY60" i="75"/>
  <c r="AX60" i="75"/>
  <c r="AW60" i="75"/>
  <c r="AV60" i="75"/>
  <c r="AU60" i="75"/>
  <c r="AT60" i="75"/>
  <c r="AS60" i="75"/>
  <c r="AR60" i="75"/>
  <c r="AQ60" i="75"/>
  <c r="AP60" i="75"/>
  <c r="AO60" i="75"/>
  <c r="AN60" i="75"/>
  <c r="AM60" i="75"/>
  <c r="AL60" i="75"/>
  <c r="AK60" i="75"/>
  <c r="AJ60" i="75"/>
  <c r="AI60" i="75"/>
  <c r="AH60" i="75"/>
  <c r="AG60" i="75"/>
  <c r="AF60" i="75"/>
  <c r="AE60" i="75"/>
  <c r="AD60" i="75"/>
  <c r="AC60" i="75"/>
  <c r="AB60" i="75"/>
  <c r="AA60" i="75"/>
  <c r="Z60" i="75"/>
  <c r="Y60" i="75"/>
  <c r="X60" i="75"/>
  <c r="W60" i="75"/>
  <c r="V60" i="75"/>
  <c r="U60" i="75"/>
  <c r="T60" i="75"/>
  <c r="S60" i="75"/>
  <c r="R60" i="75"/>
  <c r="Q60" i="75"/>
  <c r="P60" i="75"/>
  <c r="O60" i="75"/>
  <c r="N60" i="75"/>
  <c r="M60" i="75"/>
  <c r="L60" i="75"/>
  <c r="K60" i="75"/>
  <c r="J60" i="75"/>
  <c r="I60" i="75"/>
  <c r="H60" i="75"/>
  <c r="G60" i="75"/>
  <c r="F60" i="75"/>
  <c r="E60" i="75"/>
  <c r="D60" i="75"/>
  <c r="BJ59" i="75"/>
  <c r="BI59" i="75"/>
  <c r="BH59" i="75"/>
  <c r="BG59" i="75"/>
  <c r="BF59" i="75"/>
  <c r="BE59" i="75"/>
  <c r="BD59" i="75"/>
  <c r="BC59" i="75"/>
  <c r="BB59" i="75"/>
  <c r="BA59" i="75"/>
  <c r="AZ59" i="75"/>
  <c r="AY59" i="75"/>
  <c r="AX59" i="75"/>
  <c r="AW59" i="75"/>
  <c r="AV59" i="75"/>
  <c r="AU59" i="75"/>
  <c r="AT59" i="75"/>
  <c r="AS59" i="75"/>
  <c r="AR59" i="75"/>
  <c r="AQ59" i="75"/>
  <c r="AP59" i="75"/>
  <c r="AO59" i="75"/>
  <c r="AN59" i="75"/>
  <c r="AM59" i="75"/>
  <c r="AL59" i="75"/>
  <c r="AK59" i="75"/>
  <c r="AJ59" i="75"/>
  <c r="AI59" i="75"/>
  <c r="AH59" i="75"/>
  <c r="AG59" i="75"/>
  <c r="AF59" i="75"/>
  <c r="AE59" i="75"/>
  <c r="AD59" i="75"/>
  <c r="AC59" i="75"/>
  <c r="AB59" i="75"/>
  <c r="AA59" i="75"/>
  <c r="Z59" i="75"/>
  <c r="Y59" i="75"/>
  <c r="X59" i="75"/>
  <c r="W59" i="75"/>
  <c r="V59" i="75"/>
  <c r="U59" i="75"/>
  <c r="T59" i="75"/>
  <c r="S59" i="75"/>
  <c r="R59" i="75"/>
  <c r="Q59" i="75"/>
  <c r="P59" i="75"/>
  <c r="O59" i="75"/>
  <c r="N59" i="75"/>
  <c r="M59" i="75"/>
  <c r="L59" i="75"/>
  <c r="K59" i="75"/>
  <c r="J59" i="75"/>
  <c r="I59" i="75"/>
  <c r="H59" i="75"/>
  <c r="G59" i="75"/>
  <c r="F59" i="75"/>
  <c r="E59" i="75"/>
  <c r="D59" i="75"/>
  <c r="C59" i="75"/>
  <c r="BJ58" i="75"/>
  <c r="BI58" i="75"/>
  <c r="BH58" i="75"/>
  <c r="BG58" i="75"/>
  <c r="BF58" i="75"/>
  <c r="BE58" i="75"/>
  <c r="BD58" i="75"/>
  <c r="BC58" i="75"/>
  <c r="BB58" i="75"/>
  <c r="BA58" i="75"/>
  <c r="AZ58" i="75"/>
  <c r="AY58" i="75"/>
  <c r="AX58" i="75"/>
  <c r="AW58" i="75"/>
  <c r="AV58" i="75"/>
  <c r="AU58" i="75"/>
  <c r="AT58" i="75"/>
  <c r="AS58" i="75"/>
  <c r="AR58" i="75"/>
  <c r="AQ58" i="75"/>
  <c r="AP58" i="75"/>
  <c r="AO58" i="75"/>
  <c r="AN58" i="75"/>
  <c r="AM58" i="75"/>
  <c r="AL58" i="75"/>
  <c r="AK58" i="75"/>
  <c r="AJ58" i="75"/>
  <c r="AI58" i="75"/>
  <c r="AH58" i="75"/>
  <c r="AG58" i="75"/>
  <c r="AF58" i="75"/>
  <c r="AE58" i="75"/>
  <c r="AD58" i="75"/>
  <c r="AC58" i="75"/>
  <c r="AB58" i="75"/>
  <c r="AA58" i="75"/>
  <c r="Z58" i="75"/>
  <c r="Y58" i="75"/>
  <c r="X58" i="75"/>
  <c r="W58" i="75"/>
  <c r="V58" i="75"/>
  <c r="U58" i="75"/>
  <c r="T58" i="75"/>
  <c r="S58" i="75"/>
  <c r="R58" i="75"/>
  <c r="Q58" i="75"/>
  <c r="P58" i="75"/>
  <c r="O58" i="75"/>
  <c r="N58" i="75"/>
  <c r="M58" i="75"/>
  <c r="L58" i="75"/>
  <c r="K58" i="75"/>
  <c r="J58" i="75"/>
  <c r="I58" i="75"/>
  <c r="H58" i="75"/>
  <c r="G58" i="75"/>
  <c r="F58" i="75"/>
  <c r="E58" i="75"/>
  <c r="D58" i="75"/>
  <c r="C58" i="75"/>
  <c r="BJ57" i="75"/>
  <c r="BI57" i="75"/>
  <c r="BH57" i="75"/>
  <c r="BG57" i="75"/>
  <c r="BF57" i="75"/>
  <c r="BE57" i="75"/>
  <c r="BD57" i="75"/>
  <c r="BC57" i="75"/>
  <c r="BB57" i="75"/>
  <c r="BA57" i="75"/>
  <c r="AZ57" i="75"/>
  <c r="AY57" i="75"/>
  <c r="AX57" i="75"/>
  <c r="AW57" i="75"/>
  <c r="AV57" i="75"/>
  <c r="AU57" i="75"/>
  <c r="AT57" i="75"/>
  <c r="AS57" i="75"/>
  <c r="AR57" i="75"/>
  <c r="AQ57" i="75"/>
  <c r="AP57" i="75"/>
  <c r="AO57" i="75"/>
  <c r="AN57" i="75"/>
  <c r="AM57" i="75"/>
  <c r="AL57" i="75"/>
  <c r="AK57" i="75"/>
  <c r="AJ57" i="75"/>
  <c r="AI57" i="75"/>
  <c r="AH57" i="75"/>
  <c r="AG57" i="75"/>
  <c r="AF57" i="75"/>
  <c r="AE57" i="75"/>
  <c r="AD57" i="75"/>
  <c r="AC57" i="75"/>
  <c r="AB57" i="75"/>
  <c r="AA57" i="75"/>
  <c r="Z57" i="75"/>
  <c r="Y57" i="75"/>
  <c r="X57" i="75"/>
  <c r="W57" i="75"/>
  <c r="V57" i="75"/>
  <c r="U57" i="75"/>
  <c r="T57" i="75"/>
  <c r="S57" i="75"/>
  <c r="R57" i="75"/>
  <c r="Q57" i="75"/>
  <c r="P57" i="75"/>
  <c r="O57" i="75"/>
  <c r="N57" i="75"/>
  <c r="M57" i="75"/>
  <c r="L57" i="75"/>
  <c r="K57" i="75"/>
  <c r="J57" i="75"/>
  <c r="I57" i="75"/>
  <c r="H57" i="75"/>
  <c r="G57" i="75"/>
  <c r="F57" i="75"/>
  <c r="E57" i="75"/>
  <c r="D57" i="75"/>
  <c r="BJ56" i="75"/>
  <c r="BI56" i="75"/>
  <c r="BH56" i="75"/>
  <c r="BG56" i="75"/>
  <c r="BF56" i="75"/>
  <c r="BE56" i="75"/>
  <c r="BD56" i="75"/>
  <c r="BC56" i="75"/>
  <c r="BB56" i="75"/>
  <c r="BA56" i="75"/>
  <c r="AZ56" i="75"/>
  <c r="AY56" i="75"/>
  <c r="AX56" i="75"/>
  <c r="AW56" i="75"/>
  <c r="AV56" i="75"/>
  <c r="AU56" i="75"/>
  <c r="AT56" i="75"/>
  <c r="AS56" i="75"/>
  <c r="AR56" i="75"/>
  <c r="AQ56" i="75"/>
  <c r="AP56" i="75"/>
  <c r="AO56" i="75"/>
  <c r="AN56" i="75"/>
  <c r="AM56" i="75"/>
  <c r="AL56" i="75"/>
  <c r="AK56" i="75"/>
  <c r="AJ56" i="75"/>
  <c r="AI56" i="75"/>
  <c r="AH56" i="75"/>
  <c r="AG56" i="75"/>
  <c r="AF56" i="75"/>
  <c r="AE56" i="75"/>
  <c r="AD56" i="75"/>
  <c r="AC56" i="75"/>
  <c r="AB56" i="75"/>
  <c r="AA56" i="75"/>
  <c r="Z56" i="75"/>
  <c r="Y56" i="75"/>
  <c r="X56" i="75"/>
  <c r="W56" i="75"/>
  <c r="V56" i="75"/>
  <c r="U56" i="75"/>
  <c r="T56" i="75"/>
  <c r="S56" i="75"/>
  <c r="R56" i="75"/>
  <c r="Q56" i="75"/>
  <c r="P56" i="75"/>
  <c r="O56" i="75"/>
  <c r="N56" i="75"/>
  <c r="M56" i="75"/>
  <c r="L56" i="75"/>
  <c r="K56" i="75"/>
  <c r="J56" i="75"/>
  <c r="I56" i="75"/>
  <c r="H56" i="75"/>
  <c r="G56" i="75"/>
  <c r="F56" i="75"/>
  <c r="E56" i="75"/>
  <c r="D56" i="75"/>
  <c r="C56" i="75"/>
  <c r="BJ55" i="75"/>
  <c r="BI55" i="75"/>
  <c r="BH55" i="75"/>
  <c r="BG55" i="75"/>
  <c r="BF55" i="75"/>
  <c r="BE55" i="75"/>
  <c r="BD55" i="75"/>
  <c r="BC55" i="75"/>
  <c r="BB55" i="75"/>
  <c r="BA55" i="75"/>
  <c r="AZ55" i="75"/>
  <c r="AY55" i="75"/>
  <c r="AX55" i="75"/>
  <c r="AW55" i="75"/>
  <c r="AV55" i="75"/>
  <c r="AU55" i="75"/>
  <c r="AT55" i="75"/>
  <c r="AS55" i="75"/>
  <c r="AR55" i="75"/>
  <c r="AQ55" i="75"/>
  <c r="AP55" i="75"/>
  <c r="AO55" i="75"/>
  <c r="AN55" i="75"/>
  <c r="AM55" i="75"/>
  <c r="AL55" i="75"/>
  <c r="AK55" i="75"/>
  <c r="AJ55" i="75"/>
  <c r="AI55" i="75"/>
  <c r="AH55" i="75"/>
  <c r="AG55" i="75"/>
  <c r="AF55" i="75"/>
  <c r="AE55" i="75"/>
  <c r="AD55" i="75"/>
  <c r="AC55" i="75"/>
  <c r="AB55" i="75"/>
  <c r="AA55" i="75"/>
  <c r="Z55" i="75"/>
  <c r="Y55" i="75"/>
  <c r="X55" i="75"/>
  <c r="W55" i="75"/>
  <c r="V55" i="75"/>
  <c r="U55" i="75"/>
  <c r="T55" i="75"/>
  <c r="S55" i="75"/>
  <c r="R55" i="75"/>
  <c r="Q55" i="75"/>
  <c r="P55" i="75"/>
  <c r="O55" i="75"/>
  <c r="N55" i="75"/>
  <c r="M55" i="75"/>
  <c r="L55" i="75"/>
  <c r="K55" i="75"/>
  <c r="J55" i="75"/>
  <c r="I55" i="75"/>
  <c r="H55" i="75"/>
  <c r="G55" i="75"/>
  <c r="F55" i="75"/>
  <c r="E55" i="75"/>
  <c r="D55" i="75"/>
  <c r="C55" i="75"/>
  <c r="C54" i="75"/>
  <c r="BJ52" i="75"/>
  <c r="BI52" i="75"/>
  <c r="BH52" i="75"/>
  <c r="BG52" i="75"/>
  <c r="BF52" i="75"/>
  <c r="BE52" i="75"/>
  <c r="BD52" i="75"/>
  <c r="BC52" i="75"/>
  <c r="BB52" i="75"/>
  <c r="BA52" i="75"/>
  <c r="AZ52" i="75"/>
  <c r="AY52" i="75"/>
  <c r="AX52" i="75"/>
  <c r="AW52" i="75"/>
  <c r="AV52" i="75"/>
  <c r="AU52" i="75"/>
  <c r="AT52" i="75"/>
  <c r="AS52" i="75"/>
  <c r="AR52" i="75"/>
  <c r="AQ52" i="75"/>
  <c r="AP52" i="75"/>
  <c r="AO52" i="75"/>
  <c r="AN52" i="75"/>
  <c r="AM52" i="75"/>
  <c r="AL52" i="75"/>
  <c r="AK52" i="75"/>
  <c r="AJ52" i="75"/>
  <c r="AI52" i="75"/>
  <c r="AH52" i="75"/>
  <c r="AG52" i="75"/>
  <c r="AF52" i="75"/>
  <c r="AE52" i="75"/>
  <c r="AD52" i="75"/>
  <c r="AC52" i="75"/>
  <c r="AB52" i="75"/>
  <c r="AA52" i="75"/>
  <c r="Z52" i="75"/>
  <c r="Y52" i="75"/>
  <c r="X52" i="75"/>
  <c r="W52" i="75"/>
  <c r="V52" i="75"/>
  <c r="U52" i="75"/>
  <c r="T52" i="75"/>
  <c r="S52" i="75"/>
  <c r="R52" i="75"/>
  <c r="Q52" i="75"/>
  <c r="P52" i="75"/>
  <c r="O52" i="75"/>
  <c r="N52" i="75"/>
  <c r="M52" i="75"/>
  <c r="L52" i="75"/>
  <c r="K52" i="75"/>
  <c r="J52" i="75"/>
  <c r="I52" i="75"/>
  <c r="H52" i="75"/>
  <c r="G52" i="75"/>
  <c r="F52" i="75"/>
  <c r="E52" i="75"/>
  <c r="D52" i="75"/>
  <c r="C52" i="75"/>
  <c r="BJ51" i="75"/>
  <c r="BI51" i="75"/>
  <c r="BH51" i="75"/>
  <c r="BG51" i="75"/>
  <c r="BF51" i="75"/>
  <c r="BE51" i="75"/>
  <c r="BD51" i="75"/>
  <c r="BC51" i="75"/>
  <c r="BB51" i="75"/>
  <c r="BA51" i="75"/>
  <c r="AZ51" i="75"/>
  <c r="AY51" i="75"/>
  <c r="AX51" i="75"/>
  <c r="AW51" i="75"/>
  <c r="AV51" i="75"/>
  <c r="AU51" i="75"/>
  <c r="AT51" i="75"/>
  <c r="AS51" i="75"/>
  <c r="AR51" i="75"/>
  <c r="AQ51" i="75"/>
  <c r="AP51" i="75"/>
  <c r="AO51" i="75"/>
  <c r="AN51" i="75"/>
  <c r="AM51" i="75"/>
  <c r="AL51" i="75"/>
  <c r="AK51" i="75"/>
  <c r="AJ51" i="75"/>
  <c r="AI51" i="75"/>
  <c r="AH51" i="75"/>
  <c r="AG51" i="75"/>
  <c r="AF51" i="75"/>
  <c r="AE51" i="75"/>
  <c r="AD51" i="75"/>
  <c r="AC51" i="75"/>
  <c r="AB51" i="75"/>
  <c r="AA51" i="75"/>
  <c r="Z51" i="75"/>
  <c r="Y51" i="75"/>
  <c r="X51" i="75"/>
  <c r="W51" i="75"/>
  <c r="V51" i="75"/>
  <c r="U51" i="75"/>
  <c r="T51" i="75"/>
  <c r="S51" i="75"/>
  <c r="R51" i="75"/>
  <c r="Q51" i="75"/>
  <c r="P51" i="75"/>
  <c r="O51" i="75"/>
  <c r="N51" i="75"/>
  <c r="M51" i="75"/>
  <c r="L51" i="75"/>
  <c r="K51" i="75"/>
  <c r="J51" i="75"/>
  <c r="I51" i="75"/>
  <c r="H51" i="75"/>
  <c r="G51" i="75"/>
  <c r="F51" i="75"/>
  <c r="D51" i="75"/>
  <c r="C51" i="75"/>
  <c r="BJ50" i="75"/>
  <c r="BI50" i="75"/>
  <c r="BH50" i="75"/>
  <c r="BG50" i="75"/>
  <c r="BF50" i="75"/>
  <c r="BE50" i="75"/>
  <c r="BD50" i="75"/>
  <c r="BC50" i="75"/>
  <c r="BB50" i="75"/>
  <c r="BA50" i="75"/>
  <c r="AZ50" i="75"/>
  <c r="AY50" i="75"/>
  <c r="AX50" i="75"/>
  <c r="AW50" i="75"/>
  <c r="AV50" i="75"/>
  <c r="AU50" i="75"/>
  <c r="AT50" i="75"/>
  <c r="AS50" i="75"/>
  <c r="AR50" i="75"/>
  <c r="AQ50" i="75"/>
  <c r="AP50" i="75"/>
  <c r="AO50" i="75"/>
  <c r="AN50" i="75"/>
  <c r="AM50" i="75"/>
  <c r="AL50" i="75"/>
  <c r="AK50" i="75"/>
  <c r="AJ50" i="75"/>
  <c r="AI50" i="75"/>
  <c r="AH50" i="75"/>
  <c r="AG50" i="75"/>
  <c r="AF50" i="75"/>
  <c r="AE50" i="75"/>
  <c r="AD50" i="75"/>
  <c r="AC50" i="75"/>
  <c r="AB50" i="75"/>
  <c r="AA50" i="75"/>
  <c r="Z50" i="75"/>
  <c r="Y50" i="75"/>
  <c r="X50" i="75"/>
  <c r="W50" i="75"/>
  <c r="V50" i="75"/>
  <c r="U50" i="75"/>
  <c r="T50" i="75"/>
  <c r="S50" i="75"/>
  <c r="R50" i="75"/>
  <c r="Q50" i="75"/>
  <c r="P50" i="75"/>
  <c r="O50" i="75"/>
  <c r="N50" i="75"/>
  <c r="M50" i="75"/>
  <c r="L50" i="75"/>
  <c r="K50" i="75"/>
  <c r="J50" i="75"/>
  <c r="I50" i="75"/>
  <c r="H50" i="75"/>
  <c r="G50" i="75"/>
  <c r="F50" i="75"/>
  <c r="E50" i="75"/>
  <c r="D50" i="75"/>
  <c r="BJ49" i="75"/>
  <c r="BI49" i="75"/>
  <c r="BH49" i="75"/>
  <c r="BG49" i="75"/>
  <c r="BF49" i="75"/>
  <c r="BE49" i="75"/>
  <c r="BD49" i="75"/>
  <c r="BC49" i="75"/>
  <c r="BB49" i="75"/>
  <c r="BA49" i="75"/>
  <c r="AZ49" i="75"/>
  <c r="AY49" i="75"/>
  <c r="AX49" i="75"/>
  <c r="AW49" i="75"/>
  <c r="AV49" i="75"/>
  <c r="AU49" i="75"/>
  <c r="AT49" i="75"/>
  <c r="AS49" i="75"/>
  <c r="AR49" i="75"/>
  <c r="AQ49" i="75"/>
  <c r="AP49" i="75"/>
  <c r="AO49" i="75"/>
  <c r="AN49" i="75"/>
  <c r="AM49" i="75"/>
  <c r="AL49" i="75"/>
  <c r="AK49" i="75"/>
  <c r="AJ49" i="75"/>
  <c r="AI49" i="75"/>
  <c r="AH49" i="75"/>
  <c r="AG49" i="75"/>
  <c r="AF49" i="75"/>
  <c r="AE49" i="75"/>
  <c r="AD49" i="75"/>
  <c r="AC49" i="75"/>
  <c r="AB49" i="75"/>
  <c r="AA49" i="75"/>
  <c r="Z49" i="75"/>
  <c r="Y49" i="75"/>
  <c r="X49" i="75"/>
  <c r="W49" i="75"/>
  <c r="V49" i="75"/>
  <c r="U49" i="75"/>
  <c r="T49" i="75"/>
  <c r="S49" i="75"/>
  <c r="R49" i="75"/>
  <c r="Q49" i="75"/>
  <c r="P49" i="75"/>
  <c r="O49" i="75"/>
  <c r="N49" i="75"/>
  <c r="M49" i="75"/>
  <c r="L49" i="75"/>
  <c r="K49" i="75"/>
  <c r="J49" i="75"/>
  <c r="I49" i="75"/>
  <c r="H49" i="75"/>
  <c r="G49" i="75"/>
  <c r="F49" i="75"/>
  <c r="E49" i="75"/>
  <c r="D49" i="75"/>
  <c r="BJ48" i="75"/>
  <c r="BI48" i="75"/>
  <c r="BH48" i="75"/>
  <c r="BG48" i="75"/>
  <c r="BF48" i="75"/>
  <c r="BE48" i="75"/>
  <c r="BD48" i="75"/>
  <c r="BC48" i="75"/>
  <c r="BB48" i="75"/>
  <c r="BA48" i="75"/>
  <c r="AZ48" i="75"/>
  <c r="AY48" i="75"/>
  <c r="AX48" i="75"/>
  <c r="AW48" i="75"/>
  <c r="AV48" i="75"/>
  <c r="AU48" i="75"/>
  <c r="AT48" i="75"/>
  <c r="AS48" i="75"/>
  <c r="AR48" i="75"/>
  <c r="AQ48" i="75"/>
  <c r="AP48" i="75"/>
  <c r="AO48" i="75"/>
  <c r="AN48" i="75"/>
  <c r="AM48" i="75"/>
  <c r="AL48" i="75"/>
  <c r="AK48" i="75"/>
  <c r="AJ48" i="75"/>
  <c r="AI48" i="75"/>
  <c r="AH48" i="75"/>
  <c r="AG48" i="75"/>
  <c r="AF48" i="75"/>
  <c r="AE48" i="75"/>
  <c r="AD48" i="75"/>
  <c r="AC48" i="75"/>
  <c r="AB48" i="75"/>
  <c r="AA48" i="75"/>
  <c r="Z48" i="75"/>
  <c r="Y48" i="75"/>
  <c r="X48" i="75"/>
  <c r="W48" i="75"/>
  <c r="V48" i="75"/>
  <c r="U48" i="75"/>
  <c r="T48" i="75"/>
  <c r="S48" i="75"/>
  <c r="R48" i="75"/>
  <c r="Q48" i="75"/>
  <c r="P48" i="75"/>
  <c r="O48" i="75"/>
  <c r="N48" i="75"/>
  <c r="M48" i="75"/>
  <c r="L48" i="75"/>
  <c r="K48" i="75"/>
  <c r="J48" i="75"/>
  <c r="I48" i="75"/>
  <c r="H48" i="75"/>
  <c r="G48" i="75"/>
  <c r="F48" i="75"/>
  <c r="D48" i="75"/>
  <c r="C48" i="75"/>
  <c r="C47" i="75"/>
  <c r="BJ46" i="75"/>
  <c r="BI46" i="75"/>
  <c r="BH46" i="75"/>
  <c r="BG46" i="75"/>
  <c r="BF46" i="75"/>
  <c r="BE46" i="75"/>
  <c r="BD46" i="75"/>
  <c r="BC46" i="75"/>
  <c r="BB46" i="75"/>
  <c r="BA46" i="75"/>
  <c r="AZ46" i="75"/>
  <c r="AY46" i="75"/>
  <c r="AX46" i="75"/>
  <c r="AW46" i="75"/>
  <c r="AV46" i="75"/>
  <c r="AU46" i="75"/>
  <c r="AT46" i="75"/>
  <c r="AS46" i="75"/>
  <c r="AR46" i="75"/>
  <c r="AQ46" i="75"/>
  <c r="AP46" i="75"/>
  <c r="AO46" i="75"/>
  <c r="AN46" i="75"/>
  <c r="AM46" i="75"/>
  <c r="AL46" i="75"/>
  <c r="AK46" i="75"/>
  <c r="AJ46" i="75"/>
  <c r="AI46" i="75"/>
  <c r="AH46" i="75"/>
  <c r="AG46" i="75"/>
  <c r="AF46" i="75"/>
  <c r="AE46" i="75"/>
  <c r="AD46" i="75"/>
  <c r="AC46" i="75"/>
  <c r="AB46" i="75"/>
  <c r="AA46" i="75"/>
  <c r="Z46" i="75"/>
  <c r="Y46" i="75"/>
  <c r="X46" i="75"/>
  <c r="W46" i="75"/>
  <c r="V46" i="75"/>
  <c r="U46" i="75"/>
  <c r="T46" i="75"/>
  <c r="S46" i="75"/>
  <c r="R46" i="75"/>
  <c r="Q46" i="75"/>
  <c r="P46" i="75"/>
  <c r="O46" i="75"/>
  <c r="N46" i="75"/>
  <c r="M46" i="75"/>
  <c r="L46" i="75"/>
  <c r="K46" i="75"/>
  <c r="J46" i="75"/>
  <c r="I46" i="75"/>
  <c r="H46" i="75"/>
  <c r="G46" i="75"/>
  <c r="F46" i="75"/>
  <c r="E46" i="75"/>
  <c r="D46" i="75"/>
  <c r="C46" i="75"/>
  <c r="BJ45" i="75"/>
  <c r="BI45" i="75"/>
  <c r="BH45" i="75"/>
  <c r="BG45" i="75"/>
  <c r="BF45" i="75"/>
  <c r="BE45" i="75"/>
  <c r="BD45" i="75"/>
  <c r="BC45" i="75"/>
  <c r="BB45" i="75"/>
  <c r="BA45" i="75"/>
  <c r="AZ45" i="75"/>
  <c r="AY45" i="75"/>
  <c r="AX45" i="75"/>
  <c r="AW45" i="75"/>
  <c r="AV45" i="75"/>
  <c r="AU45" i="75"/>
  <c r="AT45" i="75"/>
  <c r="AS45" i="75"/>
  <c r="AR45" i="75"/>
  <c r="AQ45" i="75"/>
  <c r="AP45" i="75"/>
  <c r="AO45" i="75"/>
  <c r="AN45" i="75"/>
  <c r="AM45" i="75"/>
  <c r="AL45" i="75"/>
  <c r="AK45" i="75"/>
  <c r="AJ45" i="75"/>
  <c r="AI45" i="75"/>
  <c r="AH45" i="75"/>
  <c r="AG45" i="75"/>
  <c r="AF45" i="75"/>
  <c r="AE45" i="75"/>
  <c r="AD45" i="75"/>
  <c r="AC45" i="75"/>
  <c r="AB45" i="75"/>
  <c r="AA45" i="75"/>
  <c r="Z45" i="75"/>
  <c r="Y45" i="75"/>
  <c r="X45" i="75"/>
  <c r="W45" i="75"/>
  <c r="V45" i="75"/>
  <c r="U45" i="75"/>
  <c r="T45" i="75"/>
  <c r="S45" i="75"/>
  <c r="R45" i="75"/>
  <c r="Q45" i="75"/>
  <c r="P45" i="75"/>
  <c r="O45" i="75"/>
  <c r="N45" i="75"/>
  <c r="M45" i="75"/>
  <c r="L45" i="75"/>
  <c r="K45" i="75"/>
  <c r="J45" i="75"/>
  <c r="I45" i="75"/>
  <c r="H45" i="75"/>
  <c r="G45" i="75"/>
  <c r="F45" i="75"/>
  <c r="E45" i="75"/>
  <c r="D45" i="75"/>
  <c r="BJ40" i="75"/>
  <c r="BI40" i="75"/>
  <c r="BH40" i="75"/>
  <c r="BG40" i="75"/>
  <c r="BF40" i="75"/>
  <c r="BE40" i="75"/>
  <c r="BD40" i="75"/>
  <c r="BC40" i="75"/>
  <c r="BB40" i="75"/>
  <c r="BA40" i="75"/>
  <c r="AZ40" i="75"/>
  <c r="AY40" i="75"/>
  <c r="AX40" i="75"/>
  <c r="AW40" i="75"/>
  <c r="AV40" i="75"/>
  <c r="AU40" i="75"/>
  <c r="AT40" i="75"/>
  <c r="AS40" i="75"/>
  <c r="AR40" i="75"/>
  <c r="AQ40" i="75"/>
  <c r="AP40" i="75"/>
  <c r="AO40" i="75"/>
  <c r="AN40" i="75"/>
  <c r="AM40" i="75"/>
  <c r="AL40" i="75"/>
  <c r="AK40" i="75"/>
  <c r="AJ40" i="75"/>
  <c r="AI40" i="75"/>
  <c r="AH40" i="75"/>
  <c r="AG40" i="75"/>
  <c r="AF40" i="75"/>
  <c r="AE40" i="75"/>
  <c r="AD40" i="75"/>
  <c r="AC40" i="75"/>
  <c r="AB40" i="75"/>
  <c r="AA40" i="75"/>
  <c r="Z40" i="75"/>
  <c r="Y40" i="75"/>
  <c r="X40" i="75"/>
  <c r="W40" i="75"/>
  <c r="V40" i="75"/>
  <c r="U40" i="75"/>
  <c r="T40" i="75"/>
  <c r="S40" i="75"/>
  <c r="R40" i="75"/>
  <c r="Q40" i="75"/>
  <c r="P40" i="75"/>
  <c r="O40" i="75"/>
  <c r="N40" i="75"/>
  <c r="M40" i="75"/>
  <c r="L40" i="75"/>
  <c r="K40" i="75"/>
  <c r="J40" i="75"/>
  <c r="I40" i="75"/>
  <c r="H40" i="75"/>
  <c r="G40" i="75"/>
  <c r="F40" i="75"/>
  <c r="E40" i="75"/>
  <c r="D40" i="75"/>
  <c r="C40" i="75"/>
  <c r="BJ39" i="75"/>
  <c r="BI39" i="75"/>
  <c r="BH39" i="75"/>
  <c r="BG39" i="75"/>
  <c r="BF39" i="75"/>
  <c r="BE39" i="75"/>
  <c r="BD39" i="75"/>
  <c r="BC39" i="75"/>
  <c r="BB39" i="75"/>
  <c r="BA39" i="75"/>
  <c r="AZ39" i="75"/>
  <c r="AY39" i="75"/>
  <c r="AX39" i="75"/>
  <c r="AW39" i="75"/>
  <c r="AV39" i="75"/>
  <c r="AU39" i="75"/>
  <c r="AT39" i="75"/>
  <c r="AS39" i="75"/>
  <c r="AR39" i="75"/>
  <c r="AQ39" i="75"/>
  <c r="AP39" i="75"/>
  <c r="AO39" i="75"/>
  <c r="AN39" i="75"/>
  <c r="AM39" i="75"/>
  <c r="AL39" i="75"/>
  <c r="AK39" i="75"/>
  <c r="AJ39" i="75"/>
  <c r="AI39" i="75"/>
  <c r="AH39" i="75"/>
  <c r="AG39" i="75"/>
  <c r="AF39" i="75"/>
  <c r="AE39" i="75"/>
  <c r="AD39" i="75"/>
  <c r="AC39" i="75"/>
  <c r="AB39" i="75"/>
  <c r="AA39" i="75"/>
  <c r="Z39" i="75"/>
  <c r="Y39" i="75"/>
  <c r="X39" i="75"/>
  <c r="W39" i="75"/>
  <c r="V39" i="75"/>
  <c r="U39" i="75"/>
  <c r="T39" i="75"/>
  <c r="S39" i="75"/>
  <c r="R39" i="75"/>
  <c r="Q39" i="75"/>
  <c r="P39" i="75"/>
  <c r="O39" i="75"/>
  <c r="N39" i="75"/>
  <c r="M39" i="75"/>
  <c r="L39" i="75"/>
  <c r="K39" i="75"/>
  <c r="J39" i="75"/>
  <c r="I39" i="75"/>
  <c r="H39" i="75"/>
  <c r="G39" i="75"/>
  <c r="F39" i="75"/>
  <c r="E39" i="75"/>
  <c r="D39" i="75"/>
  <c r="BJ38" i="75"/>
  <c r="BI38" i="75"/>
  <c r="BH38" i="75"/>
  <c r="BG38" i="75"/>
  <c r="BF38" i="75"/>
  <c r="BE38" i="75"/>
  <c r="BD38" i="75"/>
  <c r="BC38" i="75"/>
  <c r="BB38" i="75"/>
  <c r="BA38" i="75"/>
  <c r="AZ38" i="75"/>
  <c r="AY38" i="75"/>
  <c r="AX38" i="75"/>
  <c r="AW38" i="75"/>
  <c r="AV38" i="75"/>
  <c r="AU38" i="75"/>
  <c r="AT38" i="75"/>
  <c r="AS38" i="75"/>
  <c r="AR38" i="75"/>
  <c r="AQ38" i="75"/>
  <c r="AP38" i="75"/>
  <c r="AO38" i="75"/>
  <c r="AN38" i="75"/>
  <c r="AM38" i="75"/>
  <c r="AL38" i="75"/>
  <c r="AK38" i="75"/>
  <c r="AJ38" i="75"/>
  <c r="AI38" i="75"/>
  <c r="AH38" i="75"/>
  <c r="AG38" i="75"/>
  <c r="AF38" i="75"/>
  <c r="AE38" i="75"/>
  <c r="AD38" i="75"/>
  <c r="AC38" i="75"/>
  <c r="AB38" i="75"/>
  <c r="AA38" i="75"/>
  <c r="Z38" i="75"/>
  <c r="Y38" i="75"/>
  <c r="X38" i="75"/>
  <c r="W38" i="75"/>
  <c r="V38" i="75"/>
  <c r="U38" i="75"/>
  <c r="T38" i="75"/>
  <c r="S38" i="75"/>
  <c r="R38" i="75"/>
  <c r="Q38" i="75"/>
  <c r="P38" i="75"/>
  <c r="O38" i="75"/>
  <c r="N38" i="75"/>
  <c r="M38" i="75"/>
  <c r="L38" i="75"/>
  <c r="K38" i="75"/>
  <c r="J38" i="75"/>
  <c r="I38" i="75"/>
  <c r="H38" i="75"/>
  <c r="G38" i="75"/>
  <c r="F38" i="75"/>
  <c r="E38" i="75"/>
  <c r="D38" i="75"/>
  <c r="BJ37" i="75"/>
  <c r="BI37" i="75"/>
  <c r="BH37" i="75"/>
  <c r="BG37" i="75"/>
  <c r="BF37" i="75"/>
  <c r="BE37" i="75"/>
  <c r="BD37" i="75"/>
  <c r="BC37" i="75"/>
  <c r="BB37" i="75"/>
  <c r="BA37" i="75"/>
  <c r="AZ37" i="75"/>
  <c r="AY37" i="75"/>
  <c r="AX37" i="75"/>
  <c r="AW37" i="75"/>
  <c r="AV37" i="75"/>
  <c r="AU37" i="75"/>
  <c r="AT37" i="75"/>
  <c r="AS37" i="75"/>
  <c r="AR37" i="75"/>
  <c r="AQ37" i="75"/>
  <c r="AP37" i="75"/>
  <c r="AO37" i="75"/>
  <c r="AN37" i="75"/>
  <c r="AM37" i="75"/>
  <c r="AL37" i="75"/>
  <c r="AK37" i="75"/>
  <c r="AJ37" i="75"/>
  <c r="AI37" i="75"/>
  <c r="AH37" i="75"/>
  <c r="AG37" i="75"/>
  <c r="AF37" i="75"/>
  <c r="AE37" i="75"/>
  <c r="AD37" i="75"/>
  <c r="AC37" i="75"/>
  <c r="AB37" i="75"/>
  <c r="AA37" i="75"/>
  <c r="Z37" i="75"/>
  <c r="Y37" i="75"/>
  <c r="X37" i="75"/>
  <c r="W37" i="75"/>
  <c r="V37" i="75"/>
  <c r="U37" i="75"/>
  <c r="T37" i="75"/>
  <c r="S37" i="75"/>
  <c r="R37" i="75"/>
  <c r="Q37" i="75"/>
  <c r="P37" i="75"/>
  <c r="O37" i="75"/>
  <c r="N37" i="75"/>
  <c r="M37" i="75"/>
  <c r="L37" i="75"/>
  <c r="K37" i="75"/>
  <c r="J37" i="75"/>
  <c r="I37" i="75"/>
  <c r="H37" i="75"/>
  <c r="G37" i="75"/>
  <c r="F37" i="75"/>
  <c r="E37" i="75"/>
  <c r="D37" i="75"/>
  <c r="BJ36" i="75"/>
  <c r="BI36" i="75"/>
  <c r="BH36" i="75"/>
  <c r="BG36" i="75"/>
  <c r="BF36" i="75"/>
  <c r="BE36" i="75"/>
  <c r="BD36" i="75"/>
  <c r="BC36" i="75"/>
  <c r="BB36" i="75"/>
  <c r="BA36" i="75"/>
  <c r="AZ36" i="75"/>
  <c r="AY36" i="75"/>
  <c r="AX36" i="75"/>
  <c r="AW36" i="75"/>
  <c r="AV36" i="75"/>
  <c r="AU36" i="75"/>
  <c r="AT36" i="75"/>
  <c r="AS36" i="75"/>
  <c r="AR36" i="75"/>
  <c r="AQ36" i="75"/>
  <c r="AP36" i="75"/>
  <c r="AO36" i="75"/>
  <c r="AN36" i="75"/>
  <c r="AM36" i="75"/>
  <c r="AL36" i="75"/>
  <c r="AK36" i="75"/>
  <c r="AJ36" i="75"/>
  <c r="AI36" i="75"/>
  <c r="AH36" i="75"/>
  <c r="AG36" i="75"/>
  <c r="AF36" i="75"/>
  <c r="AE36" i="75"/>
  <c r="AD36" i="75"/>
  <c r="AC36" i="75"/>
  <c r="AB36" i="75"/>
  <c r="AA36" i="75"/>
  <c r="Z36" i="75"/>
  <c r="Y36" i="75"/>
  <c r="X36" i="75"/>
  <c r="W36" i="75"/>
  <c r="V36" i="75"/>
  <c r="U36" i="75"/>
  <c r="T36" i="75"/>
  <c r="S36" i="75"/>
  <c r="R36" i="75"/>
  <c r="Q36" i="75"/>
  <c r="P36" i="75"/>
  <c r="O36" i="75"/>
  <c r="N36" i="75"/>
  <c r="M36" i="75"/>
  <c r="L36" i="75"/>
  <c r="K36" i="75"/>
  <c r="J36" i="75"/>
  <c r="I36" i="75"/>
  <c r="H36" i="75"/>
  <c r="G36" i="75"/>
  <c r="F36" i="75"/>
  <c r="E36" i="75"/>
  <c r="D36" i="75"/>
  <c r="BJ35" i="75"/>
  <c r="BI35" i="75"/>
  <c r="BH35" i="75"/>
  <c r="BG35" i="75"/>
  <c r="BF35" i="75"/>
  <c r="BE35" i="75"/>
  <c r="BD35" i="75"/>
  <c r="BC35" i="75"/>
  <c r="BB35" i="75"/>
  <c r="BA35" i="75"/>
  <c r="AZ35" i="75"/>
  <c r="AY35" i="75"/>
  <c r="AX35" i="75"/>
  <c r="AW35" i="75"/>
  <c r="AV35" i="75"/>
  <c r="AU35" i="75"/>
  <c r="AT35" i="75"/>
  <c r="AS35" i="75"/>
  <c r="AR35" i="75"/>
  <c r="AQ35" i="75"/>
  <c r="AP35" i="75"/>
  <c r="AO35" i="75"/>
  <c r="AN35" i="75"/>
  <c r="AM35" i="75"/>
  <c r="AL35" i="75"/>
  <c r="AK35" i="75"/>
  <c r="AJ35" i="75"/>
  <c r="AI35" i="75"/>
  <c r="AH35" i="75"/>
  <c r="AG35" i="75"/>
  <c r="AF35" i="75"/>
  <c r="AE35" i="75"/>
  <c r="D35" i="75"/>
  <c r="BJ33" i="75"/>
  <c r="BI33" i="75"/>
  <c r="BH33" i="75"/>
  <c r="BG33" i="75"/>
  <c r="BF33" i="75"/>
  <c r="BE33" i="75"/>
  <c r="BD33" i="75"/>
  <c r="BC33" i="75"/>
  <c r="BB33" i="75"/>
  <c r="BA33" i="75"/>
  <c r="AZ33" i="75"/>
  <c r="AY33" i="75"/>
  <c r="AX33" i="75"/>
  <c r="AW33" i="75"/>
  <c r="AV33" i="75"/>
  <c r="AU33" i="75"/>
  <c r="AT33" i="75"/>
  <c r="AS33" i="75"/>
  <c r="AR33" i="75"/>
  <c r="AQ33" i="75"/>
  <c r="AP33" i="75"/>
  <c r="AO33" i="75"/>
  <c r="AN33" i="75"/>
  <c r="AM33" i="75"/>
  <c r="AL33" i="75"/>
  <c r="AK33" i="75"/>
  <c r="AJ33" i="75"/>
  <c r="AI33" i="75"/>
  <c r="AH33" i="75"/>
  <c r="AG33" i="75"/>
  <c r="AF33" i="75"/>
  <c r="AE33" i="75"/>
  <c r="AD33" i="75"/>
  <c r="AC33" i="75"/>
  <c r="AB33" i="75"/>
  <c r="AA33" i="75"/>
  <c r="Z33" i="75"/>
  <c r="Y33" i="75"/>
  <c r="X33" i="75"/>
  <c r="W33" i="75"/>
  <c r="V33" i="75"/>
  <c r="U33" i="75"/>
  <c r="T33" i="75"/>
  <c r="S33" i="75"/>
  <c r="R33" i="75"/>
  <c r="Q33" i="75"/>
  <c r="P33" i="75"/>
  <c r="O33" i="75"/>
  <c r="N33" i="75"/>
  <c r="M33" i="75"/>
  <c r="L33" i="75"/>
  <c r="K33" i="75"/>
  <c r="J33" i="75"/>
  <c r="I33" i="75"/>
  <c r="H33" i="75"/>
  <c r="G33" i="75"/>
  <c r="F33" i="75"/>
  <c r="E33" i="75"/>
  <c r="D33" i="75"/>
  <c r="BJ31" i="75"/>
  <c r="BI31" i="75"/>
  <c r="BH31" i="75"/>
  <c r="BG31" i="75"/>
  <c r="BF31" i="75"/>
  <c r="BE31" i="75"/>
  <c r="BD31" i="75"/>
  <c r="BC31" i="75"/>
  <c r="BB31" i="75"/>
  <c r="BA31" i="75"/>
  <c r="AZ31" i="75"/>
  <c r="AY31" i="75"/>
  <c r="AX31" i="75"/>
  <c r="AW31" i="75"/>
  <c r="AV31" i="75"/>
  <c r="AU31" i="75"/>
  <c r="AT31" i="75"/>
  <c r="AS31" i="75"/>
  <c r="AR31" i="75"/>
  <c r="AQ31" i="75"/>
  <c r="AP31" i="75"/>
  <c r="AO31" i="75"/>
  <c r="AN31" i="75"/>
  <c r="AM31" i="75"/>
  <c r="AL31" i="75"/>
  <c r="AK31" i="75"/>
  <c r="AJ31" i="75"/>
  <c r="AI31" i="75"/>
  <c r="AH31" i="75"/>
  <c r="AG31" i="75"/>
  <c r="AF31" i="75"/>
  <c r="AE31" i="75"/>
  <c r="AD31" i="75"/>
  <c r="AC31" i="75"/>
  <c r="AB31" i="75"/>
  <c r="AA31" i="75"/>
  <c r="Z31" i="75"/>
  <c r="Y31" i="75"/>
  <c r="X31" i="75"/>
  <c r="W31" i="75"/>
  <c r="V31" i="75"/>
  <c r="U31" i="75"/>
  <c r="T31" i="75"/>
  <c r="S31" i="75"/>
  <c r="R31" i="75"/>
  <c r="Q31" i="75"/>
  <c r="P31" i="75"/>
  <c r="O31" i="75"/>
  <c r="N31" i="75"/>
  <c r="M31" i="75"/>
  <c r="L31" i="75"/>
  <c r="K31" i="75"/>
  <c r="J31" i="75"/>
  <c r="I31" i="75"/>
  <c r="H31" i="75"/>
  <c r="G31" i="75"/>
  <c r="F31" i="75"/>
  <c r="E31" i="75"/>
  <c r="D31" i="75"/>
  <c r="C31" i="75"/>
  <c r="BJ30" i="75"/>
  <c r="BI30" i="75"/>
  <c r="BH30" i="75"/>
  <c r="BG30" i="75"/>
  <c r="BF30" i="75"/>
  <c r="BE30" i="75"/>
  <c r="BD30" i="75"/>
  <c r="BC30" i="75"/>
  <c r="BB30" i="75"/>
  <c r="BA30" i="75"/>
  <c r="AZ30" i="75"/>
  <c r="AY30" i="75"/>
  <c r="AX30" i="75"/>
  <c r="AW30" i="75"/>
  <c r="AV30" i="75"/>
  <c r="AU30" i="75"/>
  <c r="AT30" i="75"/>
  <c r="AS30" i="75"/>
  <c r="AR30" i="75"/>
  <c r="AQ30" i="75"/>
  <c r="AP30" i="75"/>
  <c r="AO30" i="75"/>
  <c r="AN30" i="75"/>
  <c r="AM30" i="75"/>
  <c r="AL30" i="75"/>
  <c r="AK30" i="75"/>
  <c r="AJ30" i="75"/>
  <c r="AI30" i="75"/>
  <c r="AH30" i="75"/>
  <c r="AG30" i="75"/>
  <c r="AF30" i="75"/>
  <c r="AE30" i="75"/>
  <c r="AD30" i="75"/>
  <c r="AC30" i="75"/>
  <c r="AB30" i="75"/>
  <c r="AA30" i="75"/>
  <c r="Z30" i="75"/>
  <c r="Y30" i="75"/>
  <c r="X30" i="75"/>
  <c r="W30" i="75"/>
  <c r="V30" i="75"/>
  <c r="U30" i="75"/>
  <c r="T30" i="75"/>
  <c r="S30" i="75"/>
  <c r="R30" i="75"/>
  <c r="Q30" i="75"/>
  <c r="P30" i="75"/>
  <c r="O30" i="75"/>
  <c r="N30" i="75"/>
  <c r="M30" i="75"/>
  <c r="L30" i="75"/>
  <c r="K30" i="75"/>
  <c r="J30" i="75"/>
  <c r="I30" i="75"/>
  <c r="H30" i="75"/>
  <c r="G30" i="75"/>
  <c r="F30" i="75"/>
  <c r="E30" i="75"/>
  <c r="D30" i="75"/>
  <c r="BJ29" i="75"/>
  <c r="BI29" i="75"/>
  <c r="BH29" i="75"/>
  <c r="BG29" i="75"/>
  <c r="BF29" i="75"/>
  <c r="BE29" i="75"/>
  <c r="BD29" i="75"/>
  <c r="BC29" i="75"/>
  <c r="BB29" i="75"/>
  <c r="BA29" i="75"/>
  <c r="AZ29" i="75"/>
  <c r="AY29" i="75"/>
  <c r="AX29" i="75"/>
  <c r="AW29" i="75"/>
  <c r="AV29" i="75"/>
  <c r="AU29" i="75"/>
  <c r="AT29" i="75"/>
  <c r="AS29" i="75"/>
  <c r="AR29" i="75"/>
  <c r="AQ29" i="75"/>
  <c r="AP29" i="75"/>
  <c r="AO29" i="75"/>
  <c r="AN29" i="75"/>
  <c r="AM29" i="75"/>
  <c r="AL29" i="75"/>
  <c r="AK29" i="75"/>
  <c r="AJ29" i="75"/>
  <c r="AI29" i="75"/>
  <c r="AH29" i="75"/>
  <c r="AG29" i="75"/>
  <c r="AF29" i="75"/>
  <c r="AE29" i="75"/>
  <c r="AD29" i="75"/>
  <c r="AC29" i="75"/>
  <c r="AB29" i="75"/>
  <c r="AA29" i="75"/>
  <c r="Z29" i="75"/>
  <c r="Y29" i="75"/>
  <c r="X29" i="75"/>
  <c r="W29" i="75"/>
  <c r="V29" i="75"/>
  <c r="U29" i="75"/>
  <c r="T29" i="75"/>
  <c r="S29" i="75"/>
  <c r="R29" i="75"/>
  <c r="Q29" i="75"/>
  <c r="P29" i="75"/>
  <c r="O29" i="75"/>
  <c r="N29" i="75"/>
  <c r="M29" i="75"/>
  <c r="L29" i="75"/>
  <c r="K29" i="75"/>
  <c r="J29" i="75"/>
  <c r="I29" i="75"/>
  <c r="H29" i="75"/>
  <c r="G29" i="75"/>
  <c r="F29" i="75"/>
  <c r="E29" i="75"/>
  <c r="D29" i="75"/>
  <c r="BJ28" i="75"/>
  <c r="BI28" i="75"/>
  <c r="BH28" i="75"/>
  <c r="BG28" i="75"/>
  <c r="BF28" i="75"/>
  <c r="BE28" i="75"/>
  <c r="BD28" i="75"/>
  <c r="BC28" i="75"/>
  <c r="BB28" i="75"/>
  <c r="BA28" i="75"/>
  <c r="AZ28" i="75"/>
  <c r="AY28" i="75"/>
  <c r="AX28" i="75"/>
  <c r="AW28" i="75"/>
  <c r="AV28" i="75"/>
  <c r="AU28" i="75"/>
  <c r="AT28" i="75"/>
  <c r="AS28" i="75"/>
  <c r="AR28" i="75"/>
  <c r="AQ28" i="75"/>
  <c r="AP28" i="75"/>
  <c r="AO28" i="75"/>
  <c r="AN28" i="75"/>
  <c r="AM28" i="75"/>
  <c r="AL28" i="75"/>
  <c r="AK28" i="75"/>
  <c r="AJ28" i="75"/>
  <c r="AI28" i="75"/>
  <c r="AH28" i="75"/>
  <c r="AG28" i="75"/>
  <c r="AF28" i="75"/>
  <c r="AE28" i="75"/>
  <c r="AD28" i="75"/>
  <c r="AC28" i="75"/>
  <c r="AB28" i="75"/>
  <c r="AA28" i="75"/>
  <c r="Z28" i="75"/>
  <c r="Y28" i="75"/>
  <c r="X28" i="75"/>
  <c r="W28" i="75"/>
  <c r="V28" i="75"/>
  <c r="U28" i="75"/>
  <c r="T28" i="75"/>
  <c r="S28" i="75"/>
  <c r="R28" i="75"/>
  <c r="Q28" i="75"/>
  <c r="P28" i="75"/>
  <c r="O28" i="75"/>
  <c r="N28" i="75"/>
  <c r="M28" i="75"/>
  <c r="L28" i="75"/>
  <c r="K28" i="75"/>
  <c r="J28" i="75"/>
  <c r="I28" i="75"/>
  <c r="H28" i="75"/>
  <c r="G28" i="75"/>
  <c r="F28" i="75"/>
  <c r="E28" i="75"/>
  <c r="D28" i="75"/>
  <c r="BJ27" i="75"/>
  <c r="BI27" i="75"/>
  <c r="BH27" i="75"/>
  <c r="BG27" i="75"/>
  <c r="BF27" i="75"/>
  <c r="BE27" i="75"/>
  <c r="BD27" i="75"/>
  <c r="BC27" i="75"/>
  <c r="BB27" i="75"/>
  <c r="BA27" i="75"/>
  <c r="AZ27" i="75"/>
  <c r="AY27" i="75"/>
  <c r="AX27" i="75"/>
  <c r="AW27" i="75"/>
  <c r="AV27" i="75"/>
  <c r="AU27" i="75"/>
  <c r="AT27" i="75"/>
  <c r="AS27" i="75"/>
  <c r="AR27" i="75"/>
  <c r="AQ27" i="75"/>
  <c r="AP27" i="75"/>
  <c r="AO27" i="75"/>
  <c r="AN27" i="75"/>
  <c r="AM27" i="75"/>
  <c r="AL27" i="75"/>
  <c r="AK27" i="75"/>
  <c r="AJ27" i="75"/>
  <c r="AI27" i="75"/>
  <c r="AH27" i="75"/>
  <c r="AG27" i="75"/>
  <c r="AF27" i="75"/>
  <c r="AE27" i="75"/>
  <c r="AD27" i="75"/>
  <c r="AC27" i="75"/>
  <c r="AB27" i="75"/>
  <c r="AA27" i="75"/>
  <c r="Z27" i="75"/>
  <c r="Y27" i="75"/>
  <c r="X27" i="75"/>
  <c r="W27" i="75"/>
  <c r="V27" i="75"/>
  <c r="U27" i="75"/>
  <c r="T27" i="75"/>
  <c r="S27" i="75"/>
  <c r="R27" i="75"/>
  <c r="Q27" i="75"/>
  <c r="P27" i="75"/>
  <c r="O27" i="75"/>
  <c r="N27" i="75"/>
  <c r="M27" i="75"/>
  <c r="L27" i="75"/>
  <c r="K27" i="75"/>
  <c r="J27" i="75"/>
  <c r="I27" i="75"/>
  <c r="H27" i="75"/>
  <c r="G27" i="75"/>
  <c r="F27" i="75"/>
  <c r="E27" i="75"/>
  <c r="D27" i="75"/>
  <c r="BJ26" i="75"/>
  <c r="BI26" i="75"/>
  <c r="BH26" i="75"/>
  <c r="BG26" i="75"/>
  <c r="BF26" i="75"/>
  <c r="BE26" i="75"/>
  <c r="BD26" i="75"/>
  <c r="BC26" i="75"/>
  <c r="BB26" i="75"/>
  <c r="BA26" i="75"/>
  <c r="AZ26" i="75"/>
  <c r="AY26" i="75"/>
  <c r="AX26" i="75"/>
  <c r="AW26" i="75"/>
  <c r="AV26" i="75"/>
  <c r="AU26" i="75"/>
  <c r="AT26" i="75"/>
  <c r="AS26" i="75"/>
  <c r="AR26" i="75"/>
  <c r="AQ26" i="75"/>
  <c r="AP26" i="75"/>
  <c r="AO26" i="75"/>
  <c r="AN26" i="75"/>
  <c r="AM26" i="75"/>
  <c r="AL26" i="75"/>
  <c r="AK26" i="75"/>
  <c r="AJ26" i="75"/>
  <c r="AI26" i="75"/>
  <c r="AH26" i="75"/>
  <c r="AG26" i="75"/>
  <c r="AF26" i="75"/>
  <c r="AE26" i="75"/>
  <c r="AD26" i="75"/>
  <c r="AC26" i="75"/>
  <c r="AB26" i="75"/>
  <c r="AA26" i="75"/>
  <c r="Z26" i="75"/>
  <c r="Y26" i="75"/>
  <c r="X26" i="75"/>
  <c r="W26" i="75"/>
  <c r="V26" i="75"/>
  <c r="U26" i="75"/>
  <c r="T26" i="75"/>
  <c r="S26" i="75"/>
  <c r="R26" i="75"/>
  <c r="Q26" i="75"/>
  <c r="P26" i="75"/>
  <c r="O26" i="75"/>
  <c r="N26" i="75"/>
  <c r="M26" i="75"/>
  <c r="L26" i="75"/>
  <c r="K26" i="75"/>
  <c r="J26" i="75"/>
  <c r="I26" i="75"/>
  <c r="H26" i="75"/>
  <c r="G26" i="75"/>
  <c r="F26" i="75"/>
  <c r="E26" i="75"/>
  <c r="D26" i="75"/>
  <c r="BJ25" i="75"/>
  <c r="BI25" i="75"/>
  <c r="BH25" i="75"/>
  <c r="BG25" i="75"/>
  <c r="BF25" i="75"/>
  <c r="BE25" i="75"/>
  <c r="BD25" i="75"/>
  <c r="BC25" i="75"/>
  <c r="BB25" i="75"/>
  <c r="BA25" i="75"/>
  <c r="AZ25" i="75"/>
  <c r="AY25" i="75"/>
  <c r="AX25" i="75"/>
  <c r="AW25" i="75"/>
  <c r="AV25" i="75"/>
  <c r="AU25" i="75"/>
  <c r="AT25" i="75"/>
  <c r="AS25" i="75"/>
  <c r="AR25" i="75"/>
  <c r="AQ25" i="75"/>
  <c r="AP25" i="75"/>
  <c r="AO25" i="75"/>
  <c r="AN25" i="75"/>
  <c r="AM25" i="75"/>
  <c r="AL25" i="75"/>
  <c r="AK25" i="75"/>
  <c r="AJ25" i="75"/>
  <c r="AI25" i="75"/>
  <c r="AH25" i="75"/>
  <c r="AG25" i="75"/>
  <c r="AF25" i="75"/>
  <c r="AE25" i="75"/>
  <c r="AD25" i="75"/>
  <c r="AC25" i="75"/>
  <c r="AB25" i="75"/>
  <c r="AA25" i="75"/>
  <c r="Z25" i="75"/>
  <c r="Y25" i="75"/>
  <c r="X25" i="75"/>
  <c r="W25" i="75"/>
  <c r="V25" i="75"/>
  <c r="U25" i="75"/>
  <c r="T25" i="75"/>
  <c r="S25" i="75"/>
  <c r="R25" i="75"/>
  <c r="Q25" i="75"/>
  <c r="P25" i="75"/>
  <c r="O25" i="75"/>
  <c r="N25" i="75"/>
  <c r="M25" i="75"/>
  <c r="L25" i="75"/>
  <c r="K25" i="75"/>
  <c r="J25" i="75"/>
  <c r="I25" i="75"/>
  <c r="H25" i="75"/>
  <c r="G25" i="75"/>
  <c r="F25" i="75"/>
  <c r="E25" i="75"/>
  <c r="D25" i="75"/>
  <c r="BJ24" i="75"/>
  <c r="BI24" i="75"/>
  <c r="BH24" i="75"/>
  <c r="BG24" i="75"/>
  <c r="BF24" i="75"/>
  <c r="BE24" i="75"/>
  <c r="BD24" i="75"/>
  <c r="BC24" i="75"/>
  <c r="BB24" i="75"/>
  <c r="BA24" i="75"/>
  <c r="AZ24" i="75"/>
  <c r="AY24" i="75"/>
  <c r="AX24" i="75"/>
  <c r="AW24" i="75"/>
  <c r="AV24" i="75"/>
  <c r="AU24" i="75"/>
  <c r="AT24" i="75"/>
  <c r="AS24" i="75"/>
  <c r="AR24" i="75"/>
  <c r="AQ24" i="75"/>
  <c r="AP24" i="75"/>
  <c r="AO24" i="75"/>
  <c r="AN24" i="75"/>
  <c r="AM24" i="75"/>
  <c r="AL24" i="75"/>
  <c r="AK24" i="75"/>
  <c r="AJ24" i="75"/>
  <c r="AI24" i="75"/>
  <c r="AH24" i="75"/>
  <c r="AG24" i="75"/>
  <c r="AF24" i="75"/>
  <c r="AE24" i="75"/>
  <c r="AD24" i="75"/>
  <c r="AC24" i="75"/>
  <c r="AB24" i="75"/>
  <c r="AA24" i="75"/>
  <c r="Z24" i="75"/>
  <c r="Y24" i="75"/>
  <c r="X24" i="75"/>
  <c r="W24" i="75"/>
  <c r="V24" i="75"/>
  <c r="U24" i="75"/>
  <c r="T24" i="75"/>
  <c r="S24" i="75"/>
  <c r="R24" i="75"/>
  <c r="Q24" i="75"/>
  <c r="P24" i="75"/>
  <c r="O24" i="75"/>
  <c r="N24" i="75"/>
  <c r="M24" i="75"/>
  <c r="L24" i="75"/>
  <c r="K24" i="75"/>
  <c r="J24" i="75"/>
  <c r="I24" i="75"/>
  <c r="H24" i="75"/>
  <c r="G24" i="75"/>
  <c r="F24" i="75"/>
  <c r="E24" i="75"/>
  <c r="D24" i="75"/>
  <c r="C24" i="75"/>
  <c r="BJ22" i="75"/>
  <c r="BI22" i="75"/>
  <c r="BH22" i="75"/>
  <c r="BG22" i="75"/>
  <c r="BF22" i="75"/>
  <c r="BE22" i="75"/>
  <c r="BD22" i="75"/>
  <c r="BC22" i="75"/>
  <c r="BB22" i="75"/>
  <c r="BA22" i="75"/>
  <c r="AZ22" i="75"/>
  <c r="AY22" i="75"/>
  <c r="AX22" i="75"/>
  <c r="AW22" i="75"/>
  <c r="AV22" i="75"/>
  <c r="AU22" i="75"/>
  <c r="AT22" i="75"/>
  <c r="AS22" i="75"/>
  <c r="AR22" i="75"/>
  <c r="AQ22" i="75"/>
  <c r="AP22" i="75"/>
  <c r="AO22" i="75"/>
  <c r="AN22" i="75"/>
  <c r="AM22" i="75"/>
  <c r="AL22" i="75"/>
  <c r="AK22" i="75"/>
  <c r="AJ22" i="75"/>
  <c r="AI22" i="75"/>
  <c r="AH22" i="75"/>
  <c r="AG22" i="75"/>
  <c r="AF22" i="75"/>
  <c r="AE22" i="75"/>
  <c r="AD22" i="75"/>
  <c r="AC22" i="75"/>
  <c r="AB22" i="75"/>
  <c r="AA22" i="75"/>
  <c r="Z22" i="75"/>
  <c r="Y22" i="75"/>
  <c r="X22" i="75"/>
  <c r="W22" i="75"/>
  <c r="V22" i="75"/>
  <c r="U22" i="75"/>
  <c r="T22" i="75"/>
  <c r="S22" i="75"/>
  <c r="R22" i="75"/>
  <c r="Q22" i="75"/>
  <c r="P22" i="75"/>
  <c r="O22" i="75"/>
  <c r="N22" i="75"/>
  <c r="M22" i="75"/>
  <c r="L22" i="75"/>
  <c r="K22" i="75"/>
  <c r="J22" i="75"/>
  <c r="I22" i="75"/>
  <c r="H22" i="75"/>
  <c r="G22" i="75"/>
  <c r="F22" i="75"/>
  <c r="E22" i="75"/>
  <c r="D22" i="75"/>
  <c r="BJ20" i="75"/>
  <c r="BI20" i="75"/>
  <c r="BH20" i="75"/>
  <c r="BG20" i="75"/>
  <c r="BF20" i="75"/>
  <c r="BE20" i="75"/>
  <c r="BD20" i="75"/>
  <c r="BC20" i="75"/>
  <c r="BB20" i="75"/>
  <c r="BA20" i="75"/>
  <c r="AZ20" i="75"/>
  <c r="AY20" i="75"/>
  <c r="AX20" i="75"/>
  <c r="AW20" i="75"/>
  <c r="AV20" i="75"/>
  <c r="AU20" i="75"/>
  <c r="AT20" i="75"/>
  <c r="AS20" i="75"/>
  <c r="AR20" i="75"/>
  <c r="AQ20" i="75"/>
  <c r="AP20" i="75"/>
  <c r="AO20" i="75"/>
  <c r="AN20" i="75"/>
  <c r="AM20" i="75"/>
  <c r="AL20" i="75"/>
  <c r="AK20" i="75"/>
  <c r="AJ20" i="75"/>
  <c r="AI20" i="75"/>
  <c r="AH20" i="75"/>
  <c r="AG20" i="75"/>
  <c r="AF20" i="75"/>
  <c r="AE20" i="75"/>
  <c r="AD20" i="75"/>
  <c r="AC20" i="75"/>
  <c r="AB20" i="75"/>
  <c r="AA20" i="75"/>
  <c r="Z20" i="75"/>
  <c r="Y20" i="75"/>
  <c r="X20" i="75"/>
  <c r="W20" i="75"/>
  <c r="V20" i="75"/>
  <c r="U20" i="75"/>
  <c r="T20" i="75"/>
  <c r="S20" i="75"/>
  <c r="R20" i="75"/>
  <c r="Q20" i="75"/>
  <c r="P20" i="75"/>
  <c r="O20" i="75"/>
  <c r="N20" i="75"/>
  <c r="M20" i="75"/>
  <c r="L20" i="75"/>
  <c r="K20" i="75"/>
  <c r="J20" i="75"/>
  <c r="I20" i="75"/>
  <c r="H20" i="75"/>
  <c r="G20" i="75"/>
  <c r="F20" i="75"/>
  <c r="E20" i="75"/>
  <c r="D20" i="75"/>
  <c r="C20" i="75"/>
  <c r="BJ19" i="75"/>
  <c r="BI19" i="75"/>
  <c r="BH19" i="75"/>
  <c r="BG19" i="75"/>
  <c r="BF19" i="75"/>
  <c r="BE19" i="75"/>
  <c r="BD19" i="75"/>
  <c r="BC19" i="75"/>
  <c r="BB19" i="75"/>
  <c r="BA19" i="75"/>
  <c r="AZ19" i="75"/>
  <c r="AY19" i="75"/>
  <c r="AX19" i="75"/>
  <c r="AW19" i="75"/>
  <c r="AV19" i="75"/>
  <c r="AU19" i="75"/>
  <c r="AT19" i="75"/>
  <c r="AS19" i="75"/>
  <c r="AR19" i="75"/>
  <c r="AQ19" i="75"/>
  <c r="AP19" i="75"/>
  <c r="AO19" i="75"/>
  <c r="AN19" i="75"/>
  <c r="AM19" i="75"/>
  <c r="AL19" i="75"/>
  <c r="AK19" i="75"/>
  <c r="AJ19" i="75"/>
  <c r="AI19" i="75"/>
  <c r="AH19" i="75"/>
  <c r="AG19" i="75"/>
  <c r="AF19" i="75"/>
  <c r="AE19" i="75"/>
  <c r="AD19" i="75"/>
  <c r="AC19" i="75"/>
  <c r="AB19" i="75"/>
  <c r="AA19" i="75"/>
  <c r="Z19" i="75"/>
  <c r="Y19" i="75"/>
  <c r="X19" i="75"/>
  <c r="W19" i="75"/>
  <c r="V19" i="75"/>
  <c r="U19" i="75"/>
  <c r="T19" i="75"/>
  <c r="S19" i="75"/>
  <c r="R19" i="75"/>
  <c r="Q19" i="75"/>
  <c r="P19" i="75"/>
  <c r="O19" i="75"/>
  <c r="N19" i="75"/>
  <c r="M19" i="75"/>
  <c r="L19" i="75"/>
  <c r="K19" i="75"/>
  <c r="J19" i="75"/>
  <c r="I19" i="75"/>
  <c r="H19" i="75"/>
  <c r="G19" i="75"/>
  <c r="F19" i="75"/>
  <c r="E19" i="75"/>
  <c r="D19" i="75"/>
  <c r="BJ17" i="75"/>
  <c r="BI17" i="75"/>
  <c r="BH17" i="75"/>
  <c r="BG17" i="75"/>
  <c r="BF17" i="75"/>
  <c r="BE17" i="75"/>
  <c r="BD17" i="75"/>
  <c r="BC17" i="75"/>
  <c r="BB17" i="75"/>
  <c r="BA17" i="75"/>
  <c r="AZ17" i="75"/>
  <c r="AY17" i="75"/>
  <c r="AX17" i="75"/>
  <c r="AW17" i="75"/>
  <c r="AV17" i="75"/>
  <c r="AU17" i="75"/>
  <c r="AT17" i="75"/>
  <c r="AS17" i="75"/>
  <c r="AR17" i="75"/>
  <c r="AQ17" i="75"/>
  <c r="AP17" i="75"/>
  <c r="AO17" i="75"/>
  <c r="AN17" i="75"/>
  <c r="AM17" i="75"/>
  <c r="AL17" i="75"/>
  <c r="AK17" i="75"/>
  <c r="AJ17" i="75"/>
  <c r="AI17" i="75"/>
  <c r="AH17" i="75"/>
  <c r="AG17" i="75"/>
  <c r="AF17" i="75"/>
  <c r="AE17" i="75"/>
  <c r="AD17" i="75"/>
  <c r="AC17" i="75"/>
  <c r="AB17" i="75"/>
  <c r="AA17" i="75"/>
  <c r="Z17" i="75"/>
  <c r="Y17" i="75"/>
  <c r="X17" i="75"/>
  <c r="W17" i="75"/>
  <c r="V17" i="75"/>
  <c r="U17" i="75"/>
  <c r="T17" i="75"/>
  <c r="S17" i="75"/>
  <c r="R17" i="75"/>
  <c r="Q17" i="75"/>
  <c r="P17" i="75"/>
  <c r="O17" i="75"/>
  <c r="N17" i="75"/>
  <c r="M17" i="75"/>
  <c r="L17" i="75"/>
  <c r="K17" i="75"/>
  <c r="J17" i="75"/>
  <c r="I17" i="75"/>
  <c r="H17" i="75"/>
  <c r="G17" i="75"/>
  <c r="F17" i="75"/>
  <c r="E17" i="75"/>
  <c r="D17" i="75"/>
  <c r="BJ16" i="75"/>
  <c r="BI16" i="75"/>
  <c r="BH16" i="75"/>
  <c r="BG16" i="75"/>
  <c r="BF16" i="75"/>
  <c r="BE16" i="75"/>
  <c r="BD16" i="75"/>
  <c r="BC16" i="75"/>
  <c r="BB16" i="75"/>
  <c r="BA16" i="75"/>
  <c r="AZ16" i="75"/>
  <c r="AY16" i="75"/>
  <c r="AX16" i="75"/>
  <c r="AW16" i="75"/>
  <c r="AV16" i="75"/>
  <c r="AU16" i="75"/>
  <c r="AT16" i="75"/>
  <c r="AS16" i="75"/>
  <c r="AR16" i="75"/>
  <c r="AQ16" i="75"/>
  <c r="AP16" i="75"/>
  <c r="AO16" i="75"/>
  <c r="AN16" i="75"/>
  <c r="AM16" i="75"/>
  <c r="AL16" i="75"/>
  <c r="AK16" i="75"/>
  <c r="AJ16" i="75"/>
  <c r="AI16" i="75"/>
  <c r="AH16" i="75"/>
  <c r="AG16" i="75"/>
  <c r="AF16" i="75"/>
  <c r="AE16" i="75"/>
  <c r="AD16" i="75"/>
  <c r="AC16" i="75"/>
  <c r="AB16" i="75"/>
  <c r="AA16" i="75"/>
  <c r="Z16" i="75"/>
  <c r="Y16" i="75"/>
  <c r="X16" i="75"/>
  <c r="W16" i="75"/>
  <c r="V16" i="75"/>
  <c r="U16" i="75"/>
  <c r="T16" i="75"/>
  <c r="S16" i="75"/>
  <c r="R16" i="75"/>
  <c r="Q16" i="75"/>
  <c r="P16" i="75"/>
  <c r="O16" i="75"/>
  <c r="N16" i="75"/>
  <c r="M16" i="75"/>
  <c r="L16" i="75"/>
  <c r="K16" i="75"/>
  <c r="J16" i="75"/>
  <c r="I16" i="75"/>
  <c r="H16" i="75"/>
  <c r="G16" i="75"/>
  <c r="F16" i="75"/>
  <c r="E16" i="75"/>
  <c r="D16" i="75"/>
  <c r="BJ14" i="75"/>
  <c r="BI14" i="75"/>
  <c r="BH14" i="75"/>
  <c r="BG14" i="75"/>
  <c r="BF14" i="75"/>
  <c r="BE14" i="75"/>
  <c r="BD14" i="75"/>
  <c r="BC14" i="75"/>
  <c r="BB14" i="75"/>
  <c r="BA14" i="75"/>
  <c r="AZ14" i="75"/>
  <c r="AY14" i="75"/>
  <c r="AX14" i="75"/>
  <c r="AW14" i="75"/>
  <c r="AV14" i="75"/>
  <c r="AU14" i="75"/>
  <c r="AT14" i="75"/>
  <c r="AS14" i="75"/>
  <c r="AR14" i="75"/>
  <c r="AQ14" i="75"/>
  <c r="AP14" i="75"/>
  <c r="AO14" i="75"/>
  <c r="AN14" i="75"/>
  <c r="AM14" i="75"/>
  <c r="AL14" i="75"/>
  <c r="AK14" i="75"/>
  <c r="AJ14" i="75"/>
  <c r="AI14" i="75"/>
  <c r="AH14" i="75"/>
  <c r="AG14" i="75"/>
  <c r="AF14" i="75"/>
  <c r="AE14" i="75"/>
  <c r="AD14" i="75"/>
  <c r="AC14" i="75"/>
  <c r="AB14" i="75"/>
  <c r="AA14" i="75"/>
  <c r="Z14" i="75"/>
  <c r="Y14" i="75"/>
  <c r="X14" i="75"/>
  <c r="W14" i="75"/>
  <c r="V14" i="75"/>
  <c r="U14" i="75"/>
  <c r="T14" i="75"/>
  <c r="S14" i="75"/>
  <c r="R14" i="75"/>
  <c r="Q14" i="75"/>
  <c r="P14" i="75"/>
  <c r="O14" i="75"/>
  <c r="N14" i="75"/>
  <c r="M14" i="75"/>
  <c r="L14" i="75"/>
  <c r="K14" i="75"/>
  <c r="J14" i="75"/>
  <c r="I14" i="75"/>
  <c r="H14" i="75"/>
  <c r="G14" i="75"/>
  <c r="F14" i="75"/>
  <c r="E14" i="75"/>
  <c r="D14" i="75"/>
  <c r="C14" i="75"/>
  <c r="BJ13" i="75"/>
  <c r="BI13" i="75"/>
  <c r="BH13" i="75"/>
  <c r="BG13" i="75"/>
  <c r="BF13" i="75"/>
  <c r="BE13" i="75"/>
  <c r="BD13" i="75"/>
  <c r="BC13" i="75"/>
  <c r="BB13" i="75"/>
  <c r="BA13" i="75"/>
  <c r="AZ13" i="75"/>
  <c r="AY13" i="75"/>
  <c r="AX13" i="75"/>
  <c r="AW13" i="75"/>
  <c r="AV13" i="75"/>
  <c r="AU13" i="75"/>
  <c r="AT13" i="75"/>
  <c r="AS13" i="75"/>
  <c r="AR13" i="75"/>
  <c r="AQ13" i="75"/>
  <c r="AP13" i="75"/>
  <c r="AO13" i="75"/>
  <c r="AN13" i="75"/>
  <c r="AM13" i="75"/>
  <c r="AL13" i="75"/>
  <c r="AK13" i="75"/>
  <c r="AJ13" i="75"/>
  <c r="AI13" i="75"/>
  <c r="AH13" i="75"/>
  <c r="AG13" i="75"/>
  <c r="AF13" i="75"/>
  <c r="AE13" i="75"/>
  <c r="AD13" i="75"/>
  <c r="AC13" i="75"/>
  <c r="AB13" i="75"/>
  <c r="AA13" i="75"/>
  <c r="Z13" i="75"/>
  <c r="Y13" i="75"/>
  <c r="X13" i="75"/>
  <c r="W13" i="75"/>
  <c r="V13" i="75"/>
  <c r="U13" i="75"/>
  <c r="T13" i="75"/>
  <c r="S13" i="75"/>
  <c r="R13" i="75"/>
  <c r="Q13" i="75"/>
  <c r="P13" i="75"/>
  <c r="O13" i="75"/>
  <c r="N13" i="75"/>
  <c r="M13" i="75"/>
  <c r="L13" i="75"/>
  <c r="K13" i="75"/>
  <c r="J13" i="75"/>
  <c r="I13" i="75"/>
  <c r="H13" i="75"/>
  <c r="G13" i="75"/>
  <c r="F13" i="75"/>
  <c r="E13" i="75"/>
  <c r="D13" i="75"/>
  <c r="BJ12" i="75"/>
  <c r="BI12" i="75"/>
  <c r="BH12" i="75"/>
  <c r="BG12" i="75"/>
  <c r="BF12" i="75"/>
  <c r="BE12" i="75"/>
  <c r="BD12" i="75"/>
  <c r="BC12" i="75"/>
  <c r="BB12" i="75"/>
  <c r="BA12" i="75"/>
  <c r="AZ12" i="75"/>
  <c r="AY12" i="75"/>
  <c r="AX12" i="75"/>
  <c r="AW12" i="75"/>
  <c r="AV12" i="75"/>
  <c r="AU12" i="75"/>
  <c r="AT12" i="75"/>
  <c r="AS12" i="75"/>
  <c r="AR12" i="75"/>
  <c r="AQ12" i="75"/>
  <c r="AP12" i="75"/>
  <c r="AO12" i="75"/>
  <c r="AN12" i="75"/>
  <c r="AM12" i="75"/>
  <c r="AL12" i="75"/>
  <c r="AK12" i="75"/>
  <c r="AJ12" i="75"/>
  <c r="AI12" i="75"/>
  <c r="AH12" i="75"/>
  <c r="AG12" i="75"/>
  <c r="AF12" i="75"/>
  <c r="AE12" i="75"/>
  <c r="AD12" i="75"/>
  <c r="AC12" i="75"/>
  <c r="AB12" i="75"/>
  <c r="AA12" i="75"/>
  <c r="Z12" i="75"/>
  <c r="Y12" i="75"/>
  <c r="X12" i="75"/>
  <c r="W12" i="75"/>
  <c r="V12" i="75"/>
  <c r="U12" i="75"/>
  <c r="T12" i="75"/>
  <c r="S12" i="75"/>
  <c r="R12" i="75"/>
  <c r="Q12" i="75"/>
  <c r="P12" i="75"/>
  <c r="O12" i="75"/>
  <c r="N12" i="75"/>
  <c r="M12" i="75"/>
  <c r="L12" i="75"/>
  <c r="K12" i="75"/>
  <c r="J12" i="75"/>
  <c r="I12" i="75"/>
  <c r="H12" i="75"/>
  <c r="G12" i="75"/>
  <c r="F12" i="75"/>
  <c r="E12" i="75"/>
  <c r="D12" i="75"/>
  <c r="BJ11" i="75"/>
  <c r="BI11" i="75"/>
  <c r="BH11" i="75"/>
  <c r="BG11" i="75"/>
  <c r="BF11" i="75"/>
  <c r="BE11" i="75"/>
  <c r="BD11" i="75"/>
  <c r="BC11" i="75"/>
  <c r="BB11" i="75"/>
  <c r="BA11" i="75"/>
  <c r="AZ11" i="75"/>
  <c r="AY11" i="75"/>
  <c r="AX11" i="75"/>
  <c r="AW11" i="75"/>
  <c r="AV11" i="75"/>
  <c r="AU11" i="75"/>
  <c r="AT11" i="75"/>
  <c r="AS11" i="75"/>
  <c r="AR11" i="75"/>
  <c r="AQ11" i="75"/>
  <c r="AP11" i="75"/>
  <c r="AO11" i="75"/>
  <c r="AN11" i="75"/>
  <c r="AM11" i="75"/>
  <c r="AL11" i="75"/>
  <c r="AK11" i="75"/>
  <c r="AJ11" i="75"/>
  <c r="AI11" i="75"/>
  <c r="AH11" i="75"/>
  <c r="AG11" i="75"/>
  <c r="AF11" i="75"/>
  <c r="AE11" i="75"/>
  <c r="AD11" i="75"/>
  <c r="AC11" i="75"/>
  <c r="AB11" i="75"/>
  <c r="AA11" i="75"/>
  <c r="Z11" i="75"/>
  <c r="Y11" i="75"/>
  <c r="X11" i="75"/>
  <c r="W11" i="75"/>
  <c r="V11" i="75"/>
  <c r="U11" i="75"/>
  <c r="T11" i="75"/>
  <c r="S11" i="75"/>
  <c r="R11" i="75"/>
  <c r="Q11" i="75"/>
  <c r="P11" i="75"/>
  <c r="O11" i="75"/>
  <c r="N11" i="75"/>
  <c r="M11" i="75"/>
  <c r="L11" i="75"/>
  <c r="K11" i="75"/>
  <c r="J11" i="75"/>
  <c r="I11" i="75"/>
  <c r="H11" i="75"/>
  <c r="G11" i="75"/>
  <c r="F11" i="75"/>
  <c r="E11" i="75"/>
  <c r="D11" i="75"/>
  <c r="BJ10" i="75"/>
  <c r="BI10" i="75"/>
  <c r="BH10" i="75"/>
  <c r="BG10" i="75"/>
  <c r="BF10" i="75"/>
  <c r="BE10" i="75"/>
  <c r="BD10" i="75"/>
  <c r="BC10" i="75"/>
  <c r="BB10" i="75"/>
  <c r="BA10" i="75"/>
  <c r="AZ10" i="75"/>
  <c r="AY10" i="75"/>
  <c r="AX10" i="75"/>
  <c r="AW10" i="75"/>
  <c r="AV10" i="75"/>
  <c r="AU10" i="75"/>
  <c r="AT10" i="75"/>
  <c r="AS10" i="75"/>
  <c r="AR10" i="75"/>
  <c r="AQ10" i="75"/>
  <c r="AP10" i="75"/>
  <c r="AO10" i="75"/>
  <c r="AN10" i="75"/>
  <c r="AM10" i="75"/>
  <c r="AL10" i="75"/>
  <c r="AK10" i="75"/>
  <c r="AJ10" i="75"/>
  <c r="AI10" i="75"/>
  <c r="AH10" i="75"/>
  <c r="AG10" i="75"/>
  <c r="AF10" i="75"/>
  <c r="AE10" i="75"/>
  <c r="AD10" i="75"/>
  <c r="AC10" i="75"/>
  <c r="AB10" i="75"/>
  <c r="AA10" i="75"/>
  <c r="Z10" i="75"/>
  <c r="Y10" i="75"/>
  <c r="X10" i="75"/>
  <c r="W10" i="75"/>
  <c r="V10" i="75"/>
  <c r="U10" i="75"/>
  <c r="T10" i="75"/>
  <c r="S10" i="75"/>
  <c r="R10" i="75"/>
  <c r="Q10" i="75"/>
  <c r="P10" i="75"/>
  <c r="O10" i="75"/>
  <c r="N10" i="75"/>
  <c r="M10" i="75"/>
  <c r="L10" i="75"/>
  <c r="K10" i="75"/>
  <c r="J10" i="75"/>
  <c r="I10" i="75"/>
  <c r="H10" i="75"/>
  <c r="G10" i="75"/>
  <c r="F10" i="75"/>
  <c r="E10" i="75"/>
  <c r="D10" i="75"/>
  <c r="BJ9" i="75"/>
  <c r="BI9" i="75"/>
  <c r="BH9" i="75"/>
  <c r="BG9" i="75"/>
  <c r="BF9" i="75"/>
  <c r="BE9" i="75"/>
  <c r="BD9" i="75"/>
  <c r="BC9" i="75"/>
  <c r="BB9" i="75"/>
  <c r="BA9" i="75"/>
  <c r="AZ9" i="75"/>
  <c r="AY9" i="75"/>
  <c r="AX9" i="75"/>
  <c r="AW9" i="75"/>
  <c r="AV9" i="75"/>
  <c r="AU9" i="75"/>
  <c r="AT9" i="75"/>
  <c r="AS9" i="75"/>
  <c r="AR9" i="75"/>
  <c r="AQ9" i="75"/>
  <c r="AP9" i="75"/>
  <c r="AO9" i="75"/>
  <c r="AN9" i="75"/>
  <c r="AM9" i="75"/>
  <c r="AL9" i="75"/>
  <c r="AK9" i="75"/>
  <c r="AJ9" i="75"/>
  <c r="AI9" i="75"/>
  <c r="AH9" i="75"/>
  <c r="AG9" i="75"/>
  <c r="AF9" i="75"/>
  <c r="AE9" i="75"/>
  <c r="AD9" i="75"/>
  <c r="AC9" i="75"/>
  <c r="AB9" i="75"/>
  <c r="AA9" i="75"/>
  <c r="Z9" i="75"/>
  <c r="Y9" i="75"/>
  <c r="X9" i="75"/>
  <c r="W9" i="75"/>
  <c r="V9" i="75"/>
  <c r="U9" i="75"/>
  <c r="T9" i="75"/>
  <c r="S9" i="75"/>
  <c r="R9" i="75"/>
  <c r="Q9" i="75"/>
  <c r="P9" i="75"/>
  <c r="O9" i="75"/>
  <c r="N9" i="75"/>
  <c r="M9" i="75"/>
  <c r="L9" i="75"/>
  <c r="K9" i="75"/>
  <c r="J9" i="75"/>
  <c r="I9" i="75"/>
  <c r="H9" i="75"/>
  <c r="G9" i="75"/>
  <c r="F9" i="75"/>
  <c r="E9" i="75"/>
  <c r="D9" i="75"/>
  <c r="BJ8" i="75"/>
  <c r="BI8" i="75"/>
  <c r="BH8" i="75"/>
  <c r="BG8" i="75"/>
  <c r="BF8" i="75"/>
  <c r="BE8" i="75"/>
  <c r="BD8" i="75"/>
  <c r="BC8" i="75"/>
  <c r="BB8" i="75"/>
  <c r="BA8" i="75"/>
  <c r="AZ8" i="75"/>
  <c r="AY8" i="75"/>
  <c r="AX8" i="75"/>
  <c r="AW8" i="75"/>
  <c r="AV8" i="75"/>
  <c r="AU8" i="75"/>
  <c r="AT8" i="75"/>
  <c r="AS8" i="75"/>
  <c r="AR8" i="75"/>
  <c r="AQ8" i="75"/>
  <c r="AP8" i="75"/>
  <c r="AO8" i="75"/>
  <c r="AN8" i="75"/>
  <c r="AM8" i="75"/>
  <c r="AL8" i="75"/>
  <c r="AK8" i="75"/>
  <c r="AJ8" i="75"/>
  <c r="AI8" i="75"/>
  <c r="AH8" i="75"/>
  <c r="AG8" i="75"/>
  <c r="AF8" i="75"/>
  <c r="AE8" i="75"/>
  <c r="AD8" i="75"/>
  <c r="AC8" i="75"/>
  <c r="AB8" i="75"/>
  <c r="AA8" i="75"/>
  <c r="Z8" i="75"/>
  <c r="Y8" i="75"/>
  <c r="X8" i="75"/>
  <c r="W8" i="75"/>
  <c r="V8" i="75"/>
  <c r="U8" i="75"/>
  <c r="T8" i="75"/>
  <c r="S8" i="75"/>
  <c r="R8" i="75"/>
  <c r="Q8" i="75"/>
  <c r="P8" i="75"/>
  <c r="O8" i="75"/>
  <c r="N8" i="75"/>
  <c r="M8" i="75"/>
  <c r="L8" i="75"/>
  <c r="K8" i="75"/>
  <c r="J8" i="75"/>
  <c r="I8" i="75"/>
  <c r="H8" i="75"/>
  <c r="G8" i="75"/>
  <c r="F8" i="75"/>
  <c r="E8" i="75"/>
  <c r="D8" i="75"/>
  <c r="BJ7" i="75"/>
  <c r="BI7" i="75"/>
  <c r="BH7" i="75"/>
  <c r="BG7" i="75"/>
  <c r="BF7" i="75"/>
  <c r="BE7" i="75"/>
  <c r="BD7" i="75"/>
  <c r="BC7" i="75"/>
  <c r="BB7" i="75"/>
  <c r="BA7" i="75"/>
  <c r="AZ7" i="75"/>
  <c r="AY7" i="75"/>
  <c r="AX7" i="75"/>
  <c r="AW7" i="75"/>
  <c r="AV7" i="75"/>
  <c r="AU7" i="75"/>
  <c r="AT7" i="75"/>
  <c r="AS7" i="75"/>
  <c r="AR7" i="75"/>
  <c r="AQ7" i="75"/>
  <c r="AP7" i="75"/>
  <c r="AO7" i="75"/>
  <c r="AN7" i="75"/>
  <c r="AM7" i="75"/>
  <c r="AL7" i="75"/>
  <c r="AK7" i="75"/>
  <c r="AJ7" i="75"/>
  <c r="AI7" i="75"/>
  <c r="AH7" i="75"/>
  <c r="AG7" i="75"/>
  <c r="AF7" i="75"/>
  <c r="AE7" i="75"/>
  <c r="AD7" i="75"/>
  <c r="AC7" i="75"/>
  <c r="AB7" i="75"/>
  <c r="AA7" i="75"/>
  <c r="Z7" i="75"/>
  <c r="Y7" i="75"/>
  <c r="X7" i="75"/>
  <c r="W7" i="75"/>
  <c r="V7" i="75"/>
  <c r="U7" i="75"/>
  <c r="T7" i="75"/>
  <c r="S7" i="75"/>
  <c r="R7" i="75"/>
  <c r="Q7" i="75"/>
  <c r="P7" i="75"/>
  <c r="O7" i="75"/>
  <c r="N7" i="75"/>
  <c r="M7" i="75"/>
  <c r="L7" i="75"/>
  <c r="K7" i="75"/>
  <c r="J7" i="75"/>
  <c r="I7" i="75"/>
  <c r="H7" i="75"/>
  <c r="G7" i="75"/>
  <c r="F7" i="75"/>
  <c r="E7" i="75"/>
  <c r="D7" i="75"/>
  <c r="BJ6" i="75"/>
  <c r="BI6" i="75"/>
  <c r="BH6" i="75"/>
  <c r="BG6" i="75"/>
  <c r="BF6" i="75"/>
  <c r="BE6" i="75"/>
  <c r="BD6" i="75"/>
  <c r="BC6" i="75"/>
  <c r="BB6" i="75"/>
  <c r="BA6" i="75"/>
  <c r="AZ6" i="75"/>
  <c r="AY6" i="75"/>
  <c r="AX6" i="75"/>
  <c r="AW6" i="75"/>
  <c r="AV6" i="75"/>
  <c r="AU6" i="75"/>
  <c r="AT6" i="75"/>
  <c r="AS6" i="75"/>
  <c r="AR6" i="75"/>
  <c r="AQ6" i="75"/>
  <c r="AP6" i="75"/>
  <c r="AO6" i="75"/>
  <c r="AN6" i="75"/>
  <c r="AM6" i="75"/>
  <c r="AL6" i="75"/>
  <c r="AK6" i="75"/>
  <c r="AJ6" i="75"/>
  <c r="AI6" i="75"/>
  <c r="AH6" i="75"/>
  <c r="AG6" i="75"/>
  <c r="AF6" i="75"/>
  <c r="AE6" i="75"/>
  <c r="AD6" i="75"/>
  <c r="AC6" i="75"/>
  <c r="AB6" i="75"/>
  <c r="AA6" i="75"/>
  <c r="Z6" i="75"/>
  <c r="Y6" i="75"/>
  <c r="X6" i="75"/>
  <c r="W6" i="75"/>
  <c r="V6" i="75"/>
  <c r="U6" i="75"/>
  <c r="T6" i="75"/>
  <c r="S6" i="75"/>
  <c r="R6" i="75"/>
  <c r="Q6" i="75"/>
  <c r="P6" i="75"/>
  <c r="O6" i="75"/>
  <c r="N6" i="75"/>
  <c r="M6" i="75"/>
  <c r="L6" i="75"/>
  <c r="K6" i="75"/>
  <c r="J6" i="75"/>
  <c r="I6" i="75"/>
  <c r="H6" i="75"/>
  <c r="G6" i="75"/>
  <c r="F6" i="75"/>
  <c r="E6" i="75"/>
  <c r="D6" i="75"/>
  <c r="BJ5" i="75"/>
  <c r="BI5" i="75"/>
  <c r="BH5" i="75"/>
  <c r="BG5" i="75"/>
  <c r="BF5" i="75"/>
  <c r="BE5" i="75"/>
  <c r="BD5" i="75"/>
  <c r="BC5" i="75"/>
  <c r="BB5" i="75"/>
  <c r="BA5" i="75"/>
  <c r="AZ5" i="75"/>
  <c r="AY5" i="75"/>
  <c r="AX5" i="75"/>
  <c r="AW5" i="75"/>
  <c r="AV5" i="75"/>
  <c r="AU5" i="75"/>
  <c r="AT5" i="75"/>
  <c r="AS5" i="75"/>
  <c r="AR5" i="75"/>
  <c r="AQ5" i="75"/>
  <c r="AP5" i="75"/>
  <c r="AO5" i="75"/>
  <c r="AN5" i="75"/>
  <c r="AM5" i="75"/>
  <c r="AL5" i="75"/>
  <c r="AK5" i="75"/>
  <c r="AJ5" i="75"/>
  <c r="AI5" i="75"/>
  <c r="AH5" i="75"/>
  <c r="AG5" i="75"/>
  <c r="AF5" i="75"/>
  <c r="AE5" i="75"/>
  <c r="AD5" i="75"/>
  <c r="AC5" i="75"/>
  <c r="AB5" i="75"/>
  <c r="AA5" i="75"/>
  <c r="Z5" i="75"/>
  <c r="Y5" i="75"/>
  <c r="X5" i="75"/>
  <c r="W5" i="75"/>
  <c r="V5" i="75"/>
  <c r="U5" i="75"/>
  <c r="T5" i="75"/>
  <c r="S5" i="75"/>
  <c r="R5" i="75"/>
  <c r="Q5" i="75"/>
  <c r="P5" i="75"/>
  <c r="O5" i="75"/>
  <c r="N5" i="75"/>
  <c r="M5" i="75"/>
  <c r="L5" i="75"/>
  <c r="K5" i="75"/>
  <c r="J5" i="75"/>
  <c r="I5" i="75"/>
  <c r="H5" i="75"/>
  <c r="G5" i="75"/>
  <c r="F5" i="75"/>
  <c r="E5" i="75"/>
  <c r="D5" i="75"/>
  <c r="BJ4" i="75"/>
  <c r="BI4" i="75"/>
  <c r="BH4" i="75"/>
  <c r="BG4" i="75"/>
  <c r="BF4" i="75"/>
  <c r="BE4" i="75"/>
  <c r="BD4" i="75"/>
  <c r="BC4" i="75"/>
  <c r="BB4" i="75"/>
  <c r="BA4" i="75"/>
  <c r="AZ4" i="75"/>
  <c r="AY4" i="75"/>
  <c r="AX4" i="75"/>
  <c r="AW4" i="75"/>
  <c r="AV4" i="75"/>
  <c r="AU4" i="75"/>
  <c r="AT4" i="75"/>
  <c r="AS4" i="75"/>
  <c r="AR4" i="75"/>
  <c r="AQ4" i="75"/>
  <c r="AP4" i="75"/>
  <c r="AO4" i="75"/>
  <c r="AN4" i="75"/>
  <c r="AM4" i="75"/>
  <c r="AL4" i="75"/>
  <c r="AK4" i="75"/>
  <c r="AJ4" i="75"/>
  <c r="AI4" i="75"/>
  <c r="AH4" i="75"/>
  <c r="AG4" i="75"/>
  <c r="AF4" i="75"/>
  <c r="AE4" i="75"/>
  <c r="AD4" i="75"/>
  <c r="AC4" i="75"/>
  <c r="AB4" i="75"/>
  <c r="AA4" i="75"/>
  <c r="Z4" i="75"/>
  <c r="Y4" i="75"/>
  <c r="X4" i="75"/>
  <c r="W4" i="75"/>
  <c r="V4" i="75"/>
  <c r="U4" i="75"/>
  <c r="T4" i="75"/>
  <c r="S4" i="75"/>
  <c r="R4" i="75"/>
  <c r="Q4" i="75"/>
  <c r="P4" i="75"/>
  <c r="O4" i="75"/>
  <c r="N4" i="75"/>
  <c r="M4" i="75"/>
  <c r="L4" i="75"/>
  <c r="K4" i="75"/>
  <c r="J4" i="75"/>
  <c r="I4" i="75"/>
  <c r="H4" i="75"/>
  <c r="G4" i="75"/>
  <c r="F4" i="75"/>
  <c r="E4" i="75"/>
  <c r="D4" i="75"/>
  <c r="C4" i="75"/>
  <c r="BJ3" i="75"/>
  <c r="BI3" i="75"/>
  <c r="BH3" i="75"/>
  <c r="BG3" i="75"/>
  <c r="BF3" i="75"/>
  <c r="BE3" i="75"/>
  <c r="BD3" i="75"/>
  <c r="BC3" i="75"/>
  <c r="BB3" i="75"/>
  <c r="BA3" i="75"/>
  <c r="AZ3" i="75"/>
  <c r="AY3" i="75"/>
  <c r="AX3" i="75"/>
  <c r="AW3" i="75"/>
  <c r="AV3" i="75"/>
  <c r="AU3" i="75"/>
  <c r="AT3" i="75"/>
  <c r="AS3" i="75"/>
  <c r="AR3" i="75"/>
  <c r="AQ3" i="75"/>
  <c r="AP3" i="75"/>
  <c r="AO3" i="75"/>
  <c r="AN3" i="75"/>
  <c r="AM3" i="75"/>
  <c r="AL3" i="75"/>
  <c r="AK3" i="75"/>
  <c r="AJ3" i="75"/>
  <c r="AI3" i="75"/>
  <c r="AH3" i="75"/>
  <c r="AG3" i="75"/>
  <c r="AF3" i="75"/>
  <c r="AE3" i="75"/>
  <c r="AD3" i="75"/>
  <c r="AC3" i="75"/>
  <c r="AB3" i="75"/>
  <c r="AA3" i="75"/>
  <c r="Z3" i="75"/>
  <c r="Y3" i="75"/>
  <c r="X3" i="75"/>
  <c r="W3" i="75"/>
  <c r="V3" i="75"/>
  <c r="U3" i="75"/>
  <c r="T3" i="75"/>
  <c r="S3" i="75"/>
  <c r="R3" i="75"/>
  <c r="Q3" i="75"/>
  <c r="P3" i="75"/>
  <c r="O3" i="75"/>
  <c r="N3" i="75"/>
  <c r="M3" i="75"/>
  <c r="L3" i="75"/>
  <c r="K3" i="75"/>
  <c r="J3" i="75"/>
  <c r="I3" i="75"/>
  <c r="H3" i="75"/>
  <c r="G3" i="75"/>
  <c r="F3" i="75"/>
  <c r="E3" i="75"/>
  <c r="D3" i="75"/>
  <c r="C3" i="75"/>
  <c r="A117" i="75"/>
  <c r="A109" i="75"/>
  <c r="A101" i="75"/>
  <c r="A93" i="75"/>
  <c r="A90" i="75"/>
  <c r="A85" i="75"/>
  <c r="A77" i="75"/>
  <c r="A69" i="75"/>
  <c r="A61" i="75"/>
  <c r="A58" i="75"/>
  <c r="A53" i="75"/>
  <c r="A50" i="75"/>
  <c r="A45" i="75"/>
  <c r="A37" i="75"/>
  <c r="A36" i="75"/>
  <c r="A26" i="75"/>
  <c r="A20" i="75"/>
  <c r="A18" i="75"/>
  <c r="A10" i="75"/>
  <c r="A2" i="75"/>
  <c r="BJ138" i="74"/>
  <c r="BJ132" i="74"/>
  <c r="BI132" i="74"/>
  <c r="BH132" i="74"/>
  <c r="BG132" i="74"/>
  <c r="BF132" i="74"/>
  <c r="BE132" i="74"/>
  <c r="BD132" i="74"/>
  <c r="BC132" i="74"/>
  <c r="BB132" i="74"/>
  <c r="BA132" i="74"/>
  <c r="AZ132" i="74"/>
  <c r="AY132" i="74"/>
  <c r="AX132" i="74"/>
  <c r="AW132" i="74"/>
  <c r="AV132" i="74"/>
  <c r="AU132" i="74"/>
  <c r="AT132" i="74"/>
  <c r="AS132" i="74"/>
  <c r="AR132" i="74"/>
  <c r="AQ132" i="74"/>
  <c r="AP132" i="74"/>
  <c r="AO132" i="74"/>
  <c r="AN132" i="74"/>
  <c r="AM132" i="74"/>
  <c r="AL132" i="74"/>
  <c r="AK132" i="74"/>
  <c r="AJ132" i="74"/>
  <c r="AI132" i="74"/>
  <c r="AH132" i="74"/>
  <c r="AG132" i="74"/>
  <c r="AF132" i="74"/>
  <c r="AE132" i="74"/>
  <c r="AD132" i="74"/>
  <c r="AC132" i="74"/>
  <c r="AB132" i="74"/>
  <c r="AA132" i="74"/>
  <c r="Z132" i="74"/>
  <c r="Y132" i="74"/>
  <c r="X132" i="74"/>
  <c r="W132" i="74"/>
  <c r="V132" i="74"/>
  <c r="U132" i="74"/>
  <c r="T132" i="74"/>
  <c r="S132" i="74"/>
  <c r="R132" i="74"/>
  <c r="Q132" i="74"/>
  <c r="P132" i="74"/>
  <c r="O132" i="74"/>
  <c r="N132" i="74"/>
  <c r="M132" i="74"/>
  <c r="L132" i="74"/>
  <c r="K132" i="74"/>
  <c r="J132" i="74"/>
  <c r="I132" i="74"/>
  <c r="H132" i="74"/>
  <c r="G132" i="74"/>
  <c r="F132" i="74"/>
  <c r="E132" i="74"/>
  <c r="D132" i="74"/>
  <c r="C132" i="74"/>
  <c r="BJ131" i="74"/>
  <c r="BI131" i="74"/>
  <c r="BH131" i="74"/>
  <c r="BG131" i="74"/>
  <c r="BF131" i="74"/>
  <c r="BE131" i="74"/>
  <c r="BD131" i="74"/>
  <c r="BC131" i="74"/>
  <c r="BB131" i="74"/>
  <c r="BA131" i="74"/>
  <c r="AZ131" i="74"/>
  <c r="AY131" i="74"/>
  <c r="AX131" i="74"/>
  <c r="AW131" i="74"/>
  <c r="AV131" i="74"/>
  <c r="AU131" i="74"/>
  <c r="AT131" i="74"/>
  <c r="AS131" i="74"/>
  <c r="AR131" i="74"/>
  <c r="AQ131" i="74"/>
  <c r="AP131" i="74"/>
  <c r="AO131" i="74"/>
  <c r="AN131" i="74"/>
  <c r="AM131" i="74"/>
  <c r="AL131" i="74"/>
  <c r="AK131" i="74"/>
  <c r="AJ131" i="74"/>
  <c r="AI131" i="74"/>
  <c r="AH131" i="74"/>
  <c r="AG131" i="74"/>
  <c r="AF131" i="74"/>
  <c r="AE131" i="74"/>
  <c r="AD131" i="74"/>
  <c r="AC131" i="74"/>
  <c r="AB131" i="74"/>
  <c r="AA131" i="74"/>
  <c r="Z131" i="74"/>
  <c r="Y131" i="74"/>
  <c r="X131" i="74"/>
  <c r="W131" i="74"/>
  <c r="V131" i="74"/>
  <c r="U131" i="74"/>
  <c r="T131" i="74"/>
  <c r="S131" i="74"/>
  <c r="R131" i="74"/>
  <c r="Q131" i="74"/>
  <c r="P131" i="74"/>
  <c r="O131" i="74"/>
  <c r="N131" i="74"/>
  <c r="M131" i="74"/>
  <c r="L131" i="74"/>
  <c r="K131" i="74"/>
  <c r="J131" i="74"/>
  <c r="I131" i="74"/>
  <c r="H131" i="74"/>
  <c r="G131" i="74"/>
  <c r="F131" i="74"/>
  <c r="E131" i="74"/>
  <c r="D131" i="74"/>
  <c r="C131" i="74"/>
  <c r="BJ130" i="74"/>
  <c r="BI130" i="74"/>
  <c r="BH130" i="74"/>
  <c r="BG130" i="74"/>
  <c r="BF130" i="74"/>
  <c r="BE130" i="74"/>
  <c r="BD130" i="74"/>
  <c r="BC130" i="74"/>
  <c r="BB130" i="74"/>
  <c r="BA130" i="74"/>
  <c r="AZ130" i="74"/>
  <c r="AY130" i="74"/>
  <c r="AX130" i="74"/>
  <c r="AW130" i="74"/>
  <c r="AV130" i="74"/>
  <c r="AU130" i="74"/>
  <c r="AT130" i="74"/>
  <c r="AS130" i="74"/>
  <c r="AR130" i="74"/>
  <c r="AQ130" i="74"/>
  <c r="AP130" i="74"/>
  <c r="AO130" i="74"/>
  <c r="AN130" i="74"/>
  <c r="AM130" i="74"/>
  <c r="AL130" i="74"/>
  <c r="AK130" i="74"/>
  <c r="AJ130" i="74"/>
  <c r="AI130" i="74"/>
  <c r="AH130" i="74"/>
  <c r="AG130" i="74"/>
  <c r="AF130" i="74"/>
  <c r="AE130" i="74"/>
  <c r="AD130" i="74"/>
  <c r="AC130" i="74"/>
  <c r="AB130" i="74"/>
  <c r="AA130" i="74"/>
  <c r="Z130" i="74"/>
  <c r="Y130" i="74"/>
  <c r="X130" i="74"/>
  <c r="W130" i="74"/>
  <c r="V130" i="74"/>
  <c r="P130" i="74"/>
  <c r="O130" i="74"/>
  <c r="M130" i="74"/>
  <c r="L130" i="74"/>
  <c r="K130" i="74"/>
  <c r="J130" i="74"/>
  <c r="I130" i="74"/>
  <c r="H130" i="74"/>
  <c r="G130" i="74"/>
  <c r="F130" i="74"/>
  <c r="E130" i="74"/>
  <c r="D130" i="74"/>
  <c r="C130" i="74"/>
  <c r="BJ129" i="74"/>
  <c r="BI129" i="74"/>
  <c r="BH129" i="74"/>
  <c r="BG129" i="74"/>
  <c r="BF129" i="74"/>
  <c r="BE129" i="74"/>
  <c r="BD129" i="74"/>
  <c r="BC129" i="74"/>
  <c r="BB129" i="74"/>
  <c r="BA129" i="74"/>
  <c r="AZ129" i="74"/>
  <c r="AY129" i="74"/>
  <c r="AX129" i="74"/>
  <c r="AW129" i="74"/>
  <c r="AV129" i="74"/>
  <c r="AU129" i="74"/>
  <c r="AT129" i="74"/>
  <c r="AS129" i="74"/>
  <c r="AR129" i="74"/>
  <c r="AQ129" i="74"/>
  <c r="AP129" i="74"/>
  <c r="AO129" i="74"/>
  <c r="AN129" i="74"/>
  <c r="AM129" i="74"/>
  <c r="AL129" i="74"/>
  <c r="AK129" i="74"/>
  <c r="AJ129" i="74"/>
  <c r="AI129" i="74"/>
  <c r="AH129" i="74"/>
  <c r="AG129" i="74"/>
  <c r="AF129" i="74"/>
  <c r="AE129" i="74"/>
  <c r="AD129" i="74"/>
  <c r="AC129" i="74"/>
  <c r="AB129" i="74"/>
  <c r="AA129" i="74"/>
  <c r="Z129" i="74"/>
  <c r="Y129" i="74"/>
  <c r="X129" i="74"/>
  <c r="W129" i="74"/>
  <c r="U129" i="74"/>
  <c r="T129" i="74"/>
  <c r="S129" i="74"/>
  <c r="R129" i="74"/>
  <c r="Q129" i="74"/>
  <c r="P129" i="74"/>
  <c r="O129" i="74"/>
  <c r="N129" i="74"/>
  <c r="M129" i="74"/>
  <c r="L129" i="74"/>
  <c r="K129" i="74"/>
  <c r="J129" i="74"/>
  <c r="I129" i="74"/>
  <c r="H129" i="74"/>
  <c r="F129" i="74"/>
  <c r="BJ122" i="74"/>
  <c r="BI122" i="74"/>
  <c r="BH122" i="74"/>
  <c r="BG122" i="74"/>
  <c r="BF122" i="74"/>
  <c r="BE122" i="74"/>
  <c r="BD122" i="74"/>
  <c r="BC122" i="74"/>
  <c r="BB122" i="74"/>
  <c r="BA122" i="74"/>
  <c r="AZ122" i="74"/>
  <c r="AY122" i="74"/>
  <c r="AX122" i="74"/>
  <c r="AW122" i="74"/>
  <c r="AV122" i="74"/>
  <c r="AU122" i="74"/>
  <c r="AT122" i="74"/>
  <c r="AS122" i="74"/>
  <c r="AR122" i="74"/>
  <c r="AQ122" i="74"/>
  <c r="AP122" i="74"/>
  <c r="AO122" i="74"/>
  <c r="AN122" i="74"/>
  <c r="AM122" i="74"/>
  <c r="AL122" i="74"/>
  <c r="AK122" i="74"/>
  <c r="AJ122" i="74"/>
  <c r="AI122" i="74"/>
  <c r="AH122" i="74"/>
  <c r="AG122" i="74"/>
  <c r="AF122" i="74"/>
  <c r="AE122" i="74"/>
  <c r="AD122" i="74"/>
  <c r="AC122" i="74"/>
  <c r="AB122" i="74"/>
  <c r="AA122" i="74"/>
  <c r="Z122" i="74"/>
  <c r="Y122" i="74"/>
  <c r="X122" i="74"/>
  <c r="W122" i="74"/>
  <c r="V122" i="74"/>
  <c r="U122" i="74"/>
  <c r="T122" i="74"/>
  <c r="S122" i="74"/>
  <c r="R122" i="74"/>
  <c r="Q122" i="74"/>
  <c r="P122" i="74"/>
  <c r="O122" i="74"/>
  <c r="N122" i="74"/>
  <c r="M122" i="74"/>
  <c r="L122" i="74"/>
  <c r="K122" i="74"/>
  <c r="J122" i="74"/>
  <c r="I122" i="74"/>
  <c r="H122" i="74"/>
  <c r="G122" i="74"/>
  <c r="F122" i="74"/>
  <c r="E122" i="74"/>
  <c r="D122" i="74"/>
  <c r="C122" i="74"/>
  <c r="BJ118" i="74"/>
  <c r="BI118" i="74"/>
  <c r="BH118" i="74"/>
  <c r="BG118" i="74"/>
  <c r="BF118" i="74"/>
  <c r="BE118" i="74"/>
  <c r="BD118" i="74"/>
  <c r="BC118" i="74"/>
  <c r="BB118" i="74"/>
  <c r="BA118" i="74"/>
  <c r="AZ118" i="74"/>
  <c r="AY118" i="74"/>
  <c r="AX118" i="74"/>
  <c r="AW118" i="74"/>
  <c r="AV118" i="74"/>
  <c r="AU118" i="74"/>
  <c r="AT118" i="74"/>
  <c r="AS118" i="74"/>
  <c r="AR118" i="74"/>
  <c r="AQ118" i="74"/>
  <c r="AP118" i="74"/>
  <c r="AO118" i="74"/>
  <c r="AN118" i="74"/>
  <c r="AM118" i="74"/>
  <c r="AL118" i="74"/>
  <c r="AK118" i="74"/>
  <c r="AJ118" i="74"/>
  <c r="AI118" i="74"/>
  <c r="AH118" i="74"/>
  <c r="AG118" i="74"/>
  <c r="AF118" i="74"/>
  <c r="AE118" i="74"/>
  <c r="AD118" i="74"/>
  <c r="AC118" i="74"/>
  <c r="AB118" i="74"/>
  <c r="AA118" i="74"/>
  <c r="Z118" i="74"/>
  <c r="Y118" i="74"/>
  <c r="X118" i="74"/>
  <c r="W118" i="74"/>
  <c r="V118" i="74"/>
  <c r="U118" i="74"/>
  <c r="T118" i="74"/>
  <c r="S118" i="74"/>
  <c r="R118" i="74"/>
  <c r="Q118" i="74"/>
  <c r="P118" i="74"/>
  <c r="O118" i="74"/>
  <c r="N118" i="74"/>
  <c r="M118" i="74"/>
  <c r="L118" i="74"/>
  <c r="K118" i="74"/>
  <c r="J118" i="74"/>
  <c r="I118" i="74"/>
  <c r="H118" i="74"/>
  <c r="G118" i="74"/>
  <c r="F118" i="74"/>
  <c r="E118" i="74"/>
  <c r="D118" i="74"/>
  <c r="C118" i="74"/>
  <c r="BJ115" i="74"/>
  <c r="BI115" i="74"/>
  <c r="BH115" i="74"/>
  <c r="BG115" i="74"/>
  <c r="BF115" i="74"/>
  <c r="BE115" i="74"/>
  <c r="BD115" i="74"/>
  <c r="BC115" i="74"/>
  <c r="BB115" i="74"/>
  <c r="BA115" i="74"/>
  <c r="AZ115" i="74"/>
  <c r="AY115" i="74"/>
  <c r="AX115" i="74"/>
  <c r="AW115" i="74"/>
  <c r="AV115" i="74"/>
  <c r="AU115" i="74"/>
  <c r="AT115" i="74"/>
  <c r="AS115" i="74"/>
  <c r="AR115" i="74"/>
  <c r="AQ115" i="74"/>
  <c r="AP115" i="74"/>
  <c r="AO115" i="74"/>
  <c r="AN115" i="74"/>
  <c r="AM115" i="74"/>
  <c r="AL115" i="74"/>
  <c r="AK115" i="74"/>
  <c r="AJ115" i="74"/>
  <c r="AI115" i="74"/>
  <c r="AH115" i="74"/>
  <c r="AG115" i="74"/>
  <c r="AF115" i="74"/>
  <c r="AE115" i="74"/>
  <c r="AD115" i="74"/>
  <c r="AC115" i="74"/>
  <c r="AB115" i="74"/>
  <c r="AA115" i="74"/>
  <c r="Z115" i="74"/>
  <c r="Y115" i="74"/>
  <c r="X115" i="74"/>
  <c r="W115" i="74"/>
  <c r="V115" i="74"/>
  <c r="U115" i="74"/>
  <c r="T115" i="74"/>
  <c r="S115" i="74"/>
  <c r="R115" i="74"/>
  <c r="Q115" i="74"/>
  <c r="P115" i="74"/>
  <c r="O115" i="74"/>
  <c r="N115" i="74"/>
  <c r="M115" i="74"/>
  <c r="L115" i="74"/>
  <c r="K115" i="74"/>
  <c r="J115" i="74"/>
  <c r="I115" i="74"/>
  <c r="H115" i="74"/>
  <c r="G115" i="74"/>
  <c r="F115" i="74"/>
  <c r="E115" i="74"/>
  <c r="D115" i="74"/>
  <c r="C115" i="74"/>
  <c r="BJ111" i="74"/>
  <c r="BI111" i="74"/>
  <c r="BH111" i="74"/>
  <c r="BG111" i="74"/>
  <c r="BF111" i="74"/>
  <c r="BE111" i="74"/>
  <c r="BD111" i="74"/>
  <c r="BC111" i="74"/>
  <c r="BB111" i="74"/>
  <c r="BA111" i="74"/>
  <c r="AZ111" i="74"/>
  <c r="AY111" i="74"/>
  <c r="AX111" i="74"/>
  <c r="AW111" i="74"/>
  <c r="AV111" i="74"/>
  <c r="AU111" i="74"/>
  <c r="AT111" i="74"/>
  <c r="AS111" i="74"/>
  <c r="AR111" i="74"/>
  <c r="AQ111" i="74"/>
  <c r="AP111" i="74"/>
  <c r="AO111" i="74"/>
  <c r="AN111" i="74"/>
  <c r="AM111" i="74"/>
  <c r="AL111" i="74"/>
  <c r="AK111" i="74"/>
  <c r="AJ111" i="74"/>
  <c r="AI111" i="74"/>
  <c r="AH111" i="74"/>
  <c r="AG111" i="74"/>
  <c r="AF111" i="74"/>
  <c r="AE111" i="74"/>
  <c r="AD111" i="74"/>
  <c r="AC111" i="74"/>
  <c r="AB111" i="74"/>
  <c r="AA111" i="74"/>
  <c r="Z111" i="74"/>
  <c r="Y111" i="74"/>
  <c r="X111" i="74"/>
  <c r="W111" i="74"/>
  <c r="V111" i="74"/>
  <c r="U111" i="74"/>
  <c r="T111" i="74"/>
  <c r="S111" i="74"/>
  <c r="R111" i="74"/>
  <c r="Q111" i="74"/>
  <c r="P111" i="74"/>
  <c r="O111" i="74"/>
  <c r="N111" i="74"/>
  <c r="M111" i="74"/>
  <c r="L111" i="74"/>
  <c r="K111" i="74"/>
  <c r="J111" i="74"/>
  <c r="I111" i="74"/>
  <c r="H111" i="74"/>
  <c r="G111" i="74"/>
  <c r="F111" i="74"/>
  <c r="E111" i="74"/>
  <c r="D111" i="74"/>
  <c r="C111" i="74"/>
  <c r="BJ103" i="74"/>
  <c r="BI103" i="74"/>
  <c r="BH103" i="74"/>
  <c r="BG103" i="74"/>
  <c r="BF103" i="74"/>
  <c r="BE103" i="74"/>
  <c r="BD103" i="74"/>
  <c r="BC103" i="74"/>
  <c r="BB103" i="74"/>
  <c r="BA103" i="74"/>
  <c r="AZ103" i="74"/>
  <c r="AY103" i="74"/>
  <c r="AX103" i="74"/>
  <c r="AW103" i="74"/>
  <c r="AV103" i="74"/>
  <c r="AU103" i="74"/>
  <c r="AT103" i="74"/>
  <c r="AS103" i="74"/>
  <c r="AR103" i="74"/>
  <c r="AQ103" i="74"/>
  <c r="AP103" i="74"/>
  <c r="AO103" i="74"/>
  <c r="AN103" i="74"/>
  <c r="AM103" i="74"/>
  <c r="AL103" i="74"/>
  <c r="AK103" i="74"/>
  <c r="AJ103" i="74"/>
  <c r="AI103" i="74"/>
  <c r="AH103" i="74"/>
  <c r="AG103" i="74"/>
  <c r="AF103" i="74"/>
  <c r="AE103" i="74"/>
  <c r="AD103" i="74"/>
  <c r="AC103" i="74"/>
  <c r="AB103" i="74"/>
  <c r="AA103" i="74"/>
  <c r="Z103" i="74"/>
  <c r="Y103" i="74"/>
  <c r="X103" i="74"/>
  <c r="W103" i="74"/>
  <c r="V103" i="74"/>
  <c r="U103" i="74"/>
  <c r="T103" i="74"/>
  <c r="S103" i="74"/>
  <c r="R103" i="74"/>
  <c r="Q103" i="74"/>
  <c r="P103" i="74"/>
  <c r="O103" i="74"/>
  <c r="N103" i="74"/>
  <c r="M103" i="74"/>
  <c r="L103" i="74"/>
  <c r="K103" i="74"/>
  <c r="J103" i="74"/>
  <c r="I103" i="74"/>
  <c r="H103" i="74"/>
  <c r="G103" i="74"/>
  <c r="F103" i="74"/>
  <c r="E103" i="74"/>
  <c r="D103" i="74"/>
  <c r="C103" i="74"/>
  <c r="BJ102" i="74"/>
  <c r="BI102" i="74"/>
  <c r="BH102" i="74"/>
  <c r="BG102" i="74"/>
  <c r="BF102" i="74"/>
  <c r="BE102" i="74"/>
  <c r="BD102" i="74"/>
  <c r="BC102" i="74"/>
  <c r="BB102" i="74"/>
  <c r="BA102" i="74"/>
  <c r="AZ102" i="74"/>
  <c r="AY102" i="74"/>
  <c r="AX102" i="74"/>
  <c r="AW102" i="74"/>
  <c r="AV102" i="74"/>
  <c r="AU102" i="74"/>
  <c r="AT102" i="74"/>
  <c r="AS102" i="74"/>
  <c r="AR102" i="74"/>
  <c r="AQ102" i="74"/>
  <c r="AP102" i="74"/>
  <c r="AO102" i="74"/>
  <c r="AN102" i="74"/>
  <c r="AM102" i="74"/>
  <c r="AL102" i="74"/>
  <c r="AK102" i="74"/>
  <c r="AJ102" i="74"/>
  <c r="AI102" i="74"/>
  <c r="AH102" i="74"/>
  <c r="AG102" i="74"/>
  <c r="AF102" i="74"/>
  <c r="AE102" i="74"/>
  <c r="AD102" i="74"/>
  <c r="AC102" i="74"/>
  <c r="AB102" i="74"/>
  <c r="AA102" i="74"/>
  <c r="Z102" i="74"/>
  <c r="Y102" i="74"/>
  <c r="X102" i="74"/>
  <c r="W102" i="74"/>
  <c r="V102" i="74"/>
  <c r="U102" i="74"/>
  <c r="T102" i="74"/>
  <c r="S102" i="74"/>
  <c r="R102" i="74"/>
  <c r="Q102" i="74"/>
  <c r="P102" i="74"/>
  <c r="O102" i="74"/>
  <c r="N102" i="74"/>
  <c r="M102" i="74"/>
  <c r="L102" i="74"/>
  <c r="K102" i="74"/>
  <c r="J102" i="74"/>
  <c r="I102" i="74"/>
  <c r="H102" i="74"/>
  <c r="G102" i="74"/>
  <c r="F102" i="74"/>
  <c r="E102" i="74"/>
  <c r="D102" i="74"/>
  <c r="C102" i="74"/>
  <c r="BJ98" i="74"/>
  <c r="BI98" i="74"/>
  <c r="BH98" i="74"/>
  <c r="BG98" i="74"/>
  <c r="BF98" i="74"/>
  <c r="BE98" i="74"/>
  <c r="BD98" i="74"/>
  <c r="BC98" i="74"/>
  <c r="BB98" i="74"/>
  <c r="BA98" i="74"/>
  <c r="AZ98" i="74"/>
  <c r="AY98" i="74"/>
  <c r="AX98" i="74"/>
  <c r="AW98" i="74"/>
  <c r="AV98" i="74"/>
  <c r="AU98" i="74"/>
  <c r="AT98" i="74"/>
  <c r="AS98" i="74"/>
  <c r="AR98" i="74"/>
  <c r="AQ98" i="74"/>
  <c r="AP98" i="74"/>
  <c r="AO98" i="74"/>
  <c r="AN98" i="74"/>
  <c r="AM98" i="74"/>
  <c r="AL98" i="74"/>
  <c r="AK98" i="74"/>
  <c r="AJ98" i="74"/>
  <c r="AI98" i="74"/>
  <c r="AH98" i="74"/>
  <c r="AG98" i="74"/>
  <c r="AF98" i="74"/>
  <c r="AE98" i="74"/>
  <c r="AD98" i="74"/>
  <c r="AC98" i="74"/>
  <c r="AB98" i="74"/>
  <c r="AA98" i="74"/>
  <c r="Z98" i="74"/>
  <c r="Y98" i="74"/>
  <c r="X98" i="74"/>
  <c r="W98" i="74"/>
  <c r="V98" i="74"/>
  <c r="U98" i="74"/>
  <c r="T98" i="74"/>
  <c r="S98" i="74"/>
  <c r="R98" i="74"/>
  <c r="Q98" i="74"/>
  <c r="P98" i="74"/>
  <c r="O98" i="74"/>
  <c r="N98" i="74"/>
  <c r="M98" i="74"/>
  <c r="L98" i="74"/>
  <c r="K98" i="74"/>
  <c r="J98" i="74"/>
  <c r="I98" i="74"/>
  <c r="H98" i="74"/>
  <c r="G98" i="74"/>
  <c r="F98" i="74"/>
  <c r="E98" i="74"/>
  <c r="D98" i="74"/>
  <c r="C98" i="74"/>
  <c r="C97" i="74"/>
  <c r="BJ96" i="74"/>
  <c r="BI96" i="74"/>
  <c r="BH96" i="74"/>
  <c r="BG96" i="74"/>
  <c r="BF96" i="74"/>
  <c r="BE96" i="74"/>
  <c r="BD96" i="74"/>
  <c r="BC96" i="74"/>
  <c r="BB96" i="74"/>
  <c r="BA96" i="74"/>
  <c r="AZ96" i="74"/>
  <c r="AY96" i="74"/>
  <c r="AX96" i="74"/>
  <c r="AW96" i="74"/>
  <c r="AV96" i="74"/>
  <c r="AU96" i="74"/>
  <c r="AT96" i="74"/>
  <c r="AS96" i="74"/>
  <c r="AR96" i="74"/>
  <c r="AQ96" i="74"/>
  <c r="AP96" i="74"/>
  <c r="AO96" i="74"/>
  <c r="AN96" i="74"/>
  <c r="AM96" i="74"/>
  <c r="AL96" i="74"/>
  <c r="AK96" i="74"/>
  <c r="AJ96" i="74"/>
  <c r="AI96" i="74"/>
  <c r="AH96" i="74"/>
  <c r="AG96" i="74"/>
  <c r="AF96" i="74"/>
  <c r="AE96" i="74"/>
  <c r="AD96" i="74"/>
  <c r="AC96" i="74"/>
  <c r="AB96" i="74"/>
  <c r="AA96" i="74"/>
  <c r="Z96" i="74"/>
  <c r="Y96" i="74"/>
  <c r="X96" i="74"/>
  <c r="W96" i="74"/>
  <c r="V96" i="74"/>
  <c r="U96" i="74"/>
  <c r="T96" i="74"/>
  <c r="S96" i="74"/>
  <c r="R96" i="74"/>
  <c r="Q96" i="74"/>
  <c r="P96" i="74"/>
  <c r="O96" i="74"/>
  <c r="N96" i="74"/>
  <c r="M96" i="74"/>
  <c r="L96" i="74"/>
  <c r="K96" i="74"/>
  <c r="J96" i="74"/>
  <c r="I96" i="74"/>
  <c r="H96" i="74"/>
  <c r="G96" i="74"/>
  <c r="F96" i="74"/>
  <c r="E96" i="74"/>
  <c r="D96" i="74"/>
  <c r="C96" i="74"/>
  <c r="BJ95" i="74"/>
  <c r="BI95" i="74"/>
  <c r="BH95" i="74"/>
  <c r="BG95" i="74"/>
  <c r="BF95" i="74"/>
  <c r="BE95" i="74"/>
  <c r="BD95" i="74"/>
  <c r="BC95" i="74"/>
  <c r="BB95" i="74"/>
  <c r="BA95" i="74"/>
  <c r="AZ95" i="74"/>
  <c r="AY95" i="74"/>
  <c r="AX95" i="74"/>
  <c r="AW95" i="74"/>
  <c r="AV95" i="74"/>
  <c r="AU95" i="74"/>
  <c r="AT95" i="74"/>
  <c r="AS95" i="74"/>
  <c r="AR95" i="74"/>
  <c r="AQ95" i="74"/>
  <c r="AP95" i="74"/>
  <c r="AO95" i="74"/>
  <c r="AN95" i="74"/>
  <c r="AM95" i="74"/>
  <c r="AL95" i="74"/>
  <c r="AK95" i="74"/>
  <c r="AJ95" i="74"/>
  <c r="AI95" i="74"/>
  <c r="AH95" i="74"/>
  <c r="AG95" i="74"/>
  <c r="AF95" i="74"/>
  <c r="AE95" i="74"/>
  <c r="AD95" i="74"/>
  <c r="AC95" i="74"/>
  <c r="AB95" i="74"/>
  <c r="AA95" i="74"/>
  <c r="Z95" i="74"/>
  <c r="Y95" i="74"/>
  <c r="X95" i="74"/>
  <c r="W95" i="74"/>
  <c r="V95" i="74"/>
  <c r="U95" i="74"/>
  <c r="T95" i="74"/>
  <c r="S95" i="74"/>
  <c r="R95" i="74"/>
  <c r="Q95" i="74"/>
  <c r="P95" i="74"/>
  <c r="O95" i="74"/>
  <c r="N95" i="74"/>
  <c r="M95" i="74"/>
  <c r="L95" i="74"/>
  <c r="K95" i="74"/>
  <c r="J95" i="74"/>
  <c r="I95" i="74"/>
  <c r="H95" i="74"/>
  <c r="G95" i="74"/>
  <c r="F95" i="74"/>
  <c r="E95" i="74"/>
  <c r="D95" i="74"/>
  <c r="C95" i="74"/>
  <c r="BJ94" i="74"/>
  <c r="BI94" i="74"/>
  <c r="BH94" i="74"/>
  <c r="BG94" i="74"/>
  <c r="BF94" i="74"/>
  <c r="BE94" i="74"/>
  <c r="BD94" i="74"/>
  <c r="BC94" i="74"/>
  <c r="BB94" i="74"/>
  <c r="BA94" i="74"/>
  <c r="AZ94" i="74"/>
  <c r="AY94" i="74"/>
  <c r="AX94" i="74"/>
  <c r="AW94" i="74"/>
  <c r="AV94" i="74"/>
  <c r="AU94" i="74"/>
  <c r="AT94" i="74"/>
  <c r="AS94" i="74"/>
  <c r="AR94" i="74"/>
  <c r="AQ94" i="74"/>
  <c r="AP94" i="74"/>
  <c r="AO94" i="74"/>
  <c r="AN94" i="74"/>
  <c r="AM94" i="74"/>
  <c r="AL94" i="74"/>
  <c r="AK94" i="74"/>
  <c r="AJ94" i="74"/>
  <c r="AI94" i="74"/>
  <c r="AH94" i="74"/>
  <c r="AG94" i="74"/>
  <c r="AF94" i="74"/>
  <c r="AE94" i="74"/>
  <c r="AD94" i="74"/>
  <c r="AC94" i="74"/>
  <c r="AB94" i="74"/>
  <c r="AA94" i="74"/>
  <c r="Z94" i="74"/>
  <c r="Y94" i="74"/>
  <c r="X94" i="74"/>
  <c r="W94" i="74"/>
  <c r="V94" i="74"/>
  <c r="U94" i="74"/>
  <c r="T94" i="74"/>
  <c r="S94" i="74"/>
  <c r="R94" i="74"/>
  <c r="Q94" i="74"/>
  <c r="P94" i="74"/>
  <c r="O94" i="74"/>
  <c r="N94" i="74"/>
  <c r="M94" i="74"/>
  <c r="L94" i="74"/>
  <c r="K94" i="74"/>
  <c r="J94" i="74"/>
  <c r="I94" i="74"/>
  <c r="H94" i="74"/>
  <c r="G94" i="74"/>
  <c r="F94" i="74"/>
  <c r="E94" i="74"/>
  <c r="D94" i="74"/>
  <c r="BJ91" i="74"/>
  <c r="BI91" i="74"/>
  <c r="BH91" i="74"/>
  <c r="BG91" i="74"/>
  <c r="BF91" i="74"/>
  <c r="BE91" i="74"/>
  <c r="BD91" i="74"/>
  <c r="BC91" i="74"/>
  <c r="BB91" i="74"/>
  <c r="BA91" i="74"/>
  <c r="AZ91" i="74"/>
  <c r="AY91" i="74"/>
  <c r="AX91" i="74"/>
  <c r="AW91" i="74"/>
  <c r="AV91" i="74"/>
  <c r="AU91" i="74"/>
  <c r="AT91" i="74"/>
  <c r="AS91" i="74"/>
  <c r="AR91" i="74"/>
  <c r="AQ91" i="74"/>
  <c r="AP91" i="74"/>
  <c r="AO91" i="74"/>
  <c r="AN91" i="74"/>
  <c r="AM91" i="74"/>
  <c r="AL91" i="74"/>
  <c r="AK91" i="74"/>
  <c r="AJ91" i="74"/>
  <c r="AI91" i="74"/>
  <c r="AH91" i="74"/>
  <c r="AG91" i="74"/>
  <c r="AF91" i="74"/>
  <c r="AE91" i="74"/>
  <c r="AD91" i="74"/>
  <c r="AC91" i="74"/>
  <c r="AB91" i="74"/>
  <c r="AA91" i="74"/>
  <c r="Z91" i="74"/>
  <c r="Y91" i="74"/>
  <c r="X91" i="74"/>
  <c r="W91" i="74"/>
  <c r="V91" i="74"/>
  <c r="U91" i="74"/>
  <c r="T91" i="74"/>
  <c r="S91" i="74"/>
  <c r="R91" i="74"/>
  <c r="Q91" i="74"/>
  <c r="P91" i="74"/>
  <c r="O91" i="74"/>
  <c r="N91" i="74"/>
  <c r="M91" i="74"/>
  <c r="L91" i="74"/>
  <c r="K91" i="74"/>
  <c r="J91" i="74"/>
  <c r="I91" i="74"/>
  <c r="H91" i="74"/>
  <c r="G91" i="74"/>
  <c r="F91" i="74"/>
  <c r="E91" i="74"/>
  <c r="D91" i="74"/>
  <c r="C91" i="74"/>
  <c r="BJ86" i="74"/>
  <c r="BI86" i="74"/>
  <c r="BH86" i="74"/>
  <c r="BG86" i="74"/>
  <c r="BF86" i="74"/>
  <c r="BE86" i="74"/>
  <c r="BD86" i="74"/>
  <c r="BC86" i="74"/>
  <c r="BB86" i="74"/>
  <c r="BA86" i="74"/>
  <c r="AZ86" i="74"/>
  <c r="AY86" i="74"/>
  <c r="AX86" i="74"/>
  <c r="AW86" i="74"/>
  <c r="AV86" i="74"/>
  <c r="AU86" i="74"/>
  <c r="AT86" i="74"/>
  <c r="AS86" i="74"/>
  <c r="AR86" i="74"/>
  <c r="AQ86" i="74"/>
  <c r="AP86" i="74"/>
  <c r="AO86" i="74"/>
  <c r="AN86" i="74"/>
  <c r="AM86" i="74"/>
  <c r="AL86" i="74"/>
  <c r="AK86" i="74"/>
  <c r="AJ86" i="74"/>
  <c r="AI86" i="74"/>
  <c r="AH86" i="74"/>
  <c r="AG86" i="74"/>
  <c r="AF86" i="74"/>
  <c r="AE86" i="74"/>
  <c r="AD86" i="74"/>
  <c r="AC86" i="74"/>
  <c r="AB86" i="74"/>
  <c r="AA86" i="74"/>
  <c r="Z86" i="74"/>
  <c r="Y86" i="74"/>
  <c r="X86" i="74"/>
  <c r="W86" i="74"/>
  <c r="V86" i="74"/>
  <c r="U86" i="74"/>
  <c r="T86" i="74"/>
  <c r="S86" i="74"/>
  <c r="R86" i="74"/>
  <c r="Q86" i="74"/>
  <c r="P86" i="74"/>
  <c r="O86" i="74"/>
  <c r="N86" i="74"/>
  <c r="M86" i="74"/>
  <c r="L86" i="74"/>
  <c r="K86" i="74"/>
  <c r="J86" i="74"/>
  <c r="I86" i="74"/>
  <c r="H86" i="74"/>
  <c r="G86" i="74"/>
  <c r="F86" i="74"/>
  <c r="E86" i="74"/>
  <c r="D86" i="74"/>
  <c r="C86" i="74"/>
  <c r="BJ85" i="74"/>
  <c r="BI85" i="74"/>
  <c r="BH85" i="74"/>
  <c r="BG85" i="74"/>
  <c r="BF85" i="74"/>
  <c r="BE85" i="74"/>
  <c r="BD85" i="74"/>
  <c r="BC85" i="74"/>
  <c r="BB85" i="74"/>
  <c r="BA85" i="74"/>
  <c r="AZ85" i="74"/>
  <c r="AY85" i="74"/>
  <c r="AX85" i="74"/>
  <c r="AW85" i="74"/>
  <c r="AV85" i="74"/>
  <c r="AU85" i="74"/>
  <c r="AT85" i="74"/>
  <c r="AS85" i="74"/>
  <c r="AR85" i="74"/>
  <c r="AQ85" i="74"/>
  <c r="AP85" i="74"/>
  <c r="AO85" i="74"/>
  <c r="AN85" i="74"/>
  <c r="AM85" i="74"/>
  <c r="AL85" i="74"/>
  <c r="AK85" i="74"/>
  <c r="AJ85" i="74"/>
  <c r="AI85" i="74"/>
  <c r="AH85" i="74"/>
  <c r="AG85" i="74"/>
  <c r="AF85" i="74"/>
  <c r="AE85" i="74"/>
  <c r="AD85" i="74"/>
  <c r="AC85" i="74"/>
  <c r="AB85" i="74"/>
  <c r="AA85" i="74"/>
  <c r="Z85" i="74"/>
  <c r="Y85" i="74"/>
  <c r="X85" i="74"/>
  <c r="W85" i="74"/>
  <c r="V85" i="74"/>
  <c r="U85" i="74"/>
  <c r="T85" i="74"/>
  <c r="S85" i="74"/>
  <c r="R85" i="74"/>
  <c r="Q85" i="74"/>
  <c r="P85" i="74"/>
  <c r="O85" i="74"/>
  <c r="N85" i="74"/>
  <c r="M85" i="74"/>
  <c r="L85" i="74"/>
  <c r="K85" i="74"/>
  <c r="J85" i="74"/>
  <c r="I85" i="74"/>
  <c r="H85" i="74"/>
  <c r="G85" i="74"/>
  <c r="F85" i="74"/>
  <c r="E85" i="74"/>
  <c r="D85" i="74"/>
  <c r="C85" i="74"/>
  <c r="BJ84" i="74"/>
  <c r="BI84" i="74"/>
  <c r="BH84" i="74"/>
  <c r="BG84" i="74"/>
  <c r="BF84" i="74"/>
  <c r="BE84" i="74"/>
  <c r="BD84" i="74"/>
  <c r="BC84" i="74"/>
  <c r="BB84" i="74"/>
  <c r="BA84" i="74"/>
  <c r="AZ84" i="74"/>
  <c r="AY84" i="74"/>
  <c r="AX84" i="74"/>
  <c r="AW84" i="74"/>
  <c r="AV84" i="74"/>
  <c r="AU84" i="74"/>
  <c r="AT84" i="74"/>
  <c r="AS84" i="74"/>
  <c r="AR84" i="74"/>
  <c r="AQ84" i="74"/>
  <c r="AP84" i="74"/>
  <c r="AO84" i="74"/>
  <c r="AN84" i="74"/>
  <c r="AM84" i="74"/>
  <c r="AL84" i="74"/>
  <c r="AK84" i="74"/>
  <c r="AJ84" i="74"/>
  <c r="AI84" i="74"/>
  <c r="AH84" i="74"/>
  <c r="AG84" i="74"/>
  <c r="AF84" i="74"/>
  <c r="AE84" i="74"/>
  <c r="AD84" i="74"/>
  <c r="AC84" i="74"/>
  <c r="AB84" i="74"/>
  <c r="AA84" i="74"/>
  <c r="Z84" i="74"/>
  <c r="Y84" i="74"/>
  <c r="X84" i="74"/>
  <c r="W84" i="74"/>
  <c r="V84" i="74"/>
  <c r="U84" i="74"/>
  <c r="T84" i="74"/>
  <c r="S84" i="74"/>
  <c r="R84" i="74"/>
  <c r="Q84" i="74"/>
  <c r="P84" i="74"/>
  <c r="O84" i="74"/>
  <c r="N84" i="74"/>
  <c r="M84" i="74"/>
  <c r="L84" i="74"/>
  <c r="K84" i="74"/>
  <c r="J84" i="74"/>
  <c r="I84" i="74"/>
  <c r="H84" i="74"/>
  <c r="G84" i="74"/>
  <c r="F84" i="74"/>
  <c r="E84" i="74"/>
  <c r="D84" i="74"/>
  <c r="BJ83" i="74"/>
  <c r="BI83" i="74"/>
  <c r="BH83" i="74"/>
  <c r="BG83" i="74"/>
  <c r="BF83" i="74"/>
  <c r="BE83" i="74"/>
  <c r="BD83" i="74"/>
  <c r="BC83" i="74"/>
  <c r="BB83" i="74"/>
  <c r="BA83" i="74"/>
  <c r="AZ83" i="74"/>
  <c r="AY83" i="74"/>
  <c r="AX83" i="74"/>
  <c r="AW83" i="74"/>
  <c r="AV83" i="74"/>
  <c r="AU83" i="74"/>
  <c r="AT83" i="74"/>
  <c r="AS83" i="74"/>
  <c r="AR83" i="74"/>
  <c r="AQ83" i="74"/>
  <c r="AP83" i="74"/>
  <c r="AO83" i="74"/>
  <c r="AN83" i="74"/>
  <c r="AM83" i="74"/>
  <c r="AL83" i="74"/>
  <c r="AK83" i="74"/>
  <c r="AJ83" i="74"/>
  <c r="AI83" i="74"/>
  <c r="AH83" i="74"/>
  <c r="AG83" i="74"/>
  <c r="AF83" i="74"/>
  <c r="AE83" i="74"/>
  <c r="AD83" i="74"/>
  <c r="AC83" i="74"/>
  <c r="AB83" i="74"/>
  <c r="AA83" i="74"/>
  <c r="Z83" i="74"/>
  <c r="Y83" i="74"/>
  <c r="X83" i="74"/>
  <c r="W83" i="74"/>
  <c r="V83" i="74"/>
  <c r="U83" i="74"/>
  <c r="T83" i="74"/>
  <c r="S83" i="74"/>
  <c r="R83" i="74"/>
  <c r="Q83" i="74"/>
  <c r="P83" i="74"/>
  <c r="O83" i="74"/>
  <c r="N83" i="74"/>
  <c r="M83" i="74"/>
  <c r="L83" i="74"/>
  <c r="K83" i="74"/>
  <c r="J83" i="74"/>
  <c r="I83" i="74"/>
  <c r="H83" i="74"/>
  <c r="G83" i="74"/>
  <c r="F83" i="74"/>
  <c r="E83" i="74"/>
  <c r="D83" i="74"/>
  <c r="BJ82" i="74"/>
  <c r="BI82" i="74"/>
  <c r="BH82" i="74"/>
  <c r="BG82" i="74"/>
  <c r="BF82" i="74"/>
  <c r="BE82" i="74"/>
  <c r="BD82" i="74"/>
  <c r="BC82" i="74"/>
  <c r="BB82" i="74"/>
  <c r="BA82" i="74"/>
  <c r="AZ82" i="74"/>
  <c r="AY82" i="74"/>
  <c r="AX82" i="74"/>
  <c r="AW82" i="74"/>
  <c r="AV82" i="74"/>
  <c r="AU82" i="74"/>
  <c r="AT82" i="74"/>
  <c r="AS82" i="74"/>
  <c r="AR82" i="74"/>
  <c r="AQ82" i="74"/>
  <c r="AP82" i="74"/>
  <c r="AO82" i="74"/>
  <c r="AN82" i="74"/>
  <c r="AM82" i="74"/>
  <c r="AL82" i="74"/>
  <c r="AK82" i="74"/>
  <c r="AJ82" i="74"/>
  <c r="AI82" i="74"/>
  <c r="AH82" i="74"/>
  <c r="AG82" i="74"/>
  <c r="AF82" i="74"/>
  <c r="AE82" i="74"/>
  <c r="AD82" i="74"/>
  <c r="AC82" i="74"/>
  <c r="AB82" i="74"/>
  <c r="AA82" i="74"/>
  <c r="Z82" i="74"/>
  <c r="Y82" i="74"/>
  <c r="X82" i="74"/>
  <c r="W82" i="74"/>
  <c r="V82" i="74"/>
  <c r="U82" i="74"/>
  <c r="T82" i="74"/>
  <c r="S82" i="74"/>
  <c r="R82" i="74"/>
  <c r="Q82" i="74"/>
  <c r="P82" i="74"/>
  <c r="O82" i="74"/>
  <c r="N82" i="74"/>
  <c r="M82" i="74"/>
  <c r="L82" i="74"/>
  <c r="K82" i="74"/>
  <c r="J82" i="74"/>
  <c r="I82" i="74"/>
  <c r="H82" i="74"/>
  <c r="G82" i="74"/>
  <c r="F82" i="74"/>
  <c r="E82" i="74"/>
  <c r="D82" i="74"/>
  <c r="BJ81" i="74"/>
  <c r="BI81" i="74"/>
  <c r="BH81" i="74"/>
  <c r="BG81" i="74"/>
  <c r="BF81" i="74"/>
  <c r="BE81" i="74"/>
  <c r="BD81" i="74"/>
  <c r="BC81" i="74"/>
  <c r="BB81" i="74"/>
  <c r="BA81" i="74"/>
  <c r="AZ81" i="74"/>
  <c r="AY81" i="74"/>
  <c r="AX81" i="74"/>
  <c r="AW81" i="74"/>
  <c r="AV81" i="74"/>
  <c r="AU81" i="74"/>
  <c r="AT81" i="74"/>
  <c r="AS81" i="74"/>
  <c r="AR81" i="74"/>
  <c r="AQ81" i="74"/>
  <c r="AP81" i="74"/>
  <c r="AO81" i="74"/>
  <c r="AN81" i="74"/>
  <c r="AM81" i="74"/>
  <c r="AL81" i="74"/>
  <c r="AK81" i="74"/>
  <c r="AJ81" i="74"/>
  <c r="AI81" i="74"/>
  <c r="AH81" i="74"/>
  <c r="AG81" i="74"/>
  <c r="AF81" i="74"/>
  <c r="AE81" i="74"/>
  <c r="AD81" i="74"/>
  <c r="AC81" i="74"/>
  <c r="AB81" i="74"/>
  <c r="AA81" i="74"/>
  <c r="Z81" i="74"/>
  <c r="Y81" i="74"/>
  <c r="X81" i="74"/>
  <c r="W81" i="74"/>
  <c r="V81" i="74"/>
  <c r="U81" i="74"/>
  <c r="T81" i="74"/>
  <c r="S81" i="74"/>
  <c r="R81" i="74"/>
  <c r="Q81" i="74"/>
  <c r="P81" i="74"/>
  <c r="O81" i="74"/>
  <c r="N81" i="74"/>
  <c r="M81" i="74"/>
  <c r="L81" i="74"/>
  <c r="K81" i="74"/>
  <c r="J81" i="74"/>
  <c r="I81" i="74"/>
  <c r="H81" i="74"/>
  <c r="G81" i="74"/>
  <c r="F81" i="74"/>
  <c r="E81" i="74"/>
  <c r="D81" i="74"/>
  <c r="C81" i="74"/>
  <c r="BJ80" i="74"/>
  <c r="BI80" i="74"/>
  <c r="BH80" i="74"/>
  <c r="BG80" i="74"/>
  <c r="BF80" i="74"/>
  <c r="BE80" i="74"/>
  <c r="BD80" i="74"/>
  <c r="BC80" i="74"/>
  <c r="BB80" i="74"/>
  <c r="BA80" i="74"/>
  <c r="AZ80" i="74"/>
  <c r="AY80" i="74"/>
  <c r="AX80" i="74"/>
  <c r="AW80" i="74"/>
  <c r="AV80" i="74"/>
  <c r="AU80" i="74"/>
  <c r="AT80" i="74"/>
  <c r="AS80" i="74"/>
  <c r="AR80" i="74"/>
  <c r="AQ80" i="74"/>
  <c r="AP80" i="74"/>
  <c r="AO80" i="74"/>
  <c r="AN80" i="74"/>
  <c r="AM80" i="74"/>
  <c r="AL80" i="74"/>
  <c r="AK80" i="74"/>
  <c r="AJ80" i="74"/>
  <c r="AI80" i="74"/>
  <c r="AH80" i="74"/>
  <c r="AG80" i="74"/>
  <c r="AF80" i="74"/>
  <c r="AE80" i="74"/>
  <c r="AD80" i="74"/>
  <c r="AC80" i="74"/>
  <c r="AB80" i="74"/>
  <c r="AA80" i="74"/>
  <c r="Z80" i="74"/>
  <c r="Y80" i="74"/>
  <c r="X80" i="74"/>
  <c r="W80" i="74"/>
  <c r="V80" i="74"/>
  <c r="U80" i="74"/>
  <c r="T80" i="74"/>
  <c r="S80" i="74"/>
  <c r="R80" i="74"/>
  <c r="Q80" i="74"/>
  <c r="P80" i="74"/>
  <c r="O80" i="74"/>
  <c r="N80" i="74"/>
  <c r="M80" i="74"/>
  <c r="L80" i="74"/>
  <c r="K80" i="74"/>
  <c r="J80" i="74"/>
  <c r="I80" i="74"/>
  <c r="H80" i="74"/>
  <c r="G80" i="74"/>
  <c r="F80" i="74"/>
  <c r="E80" i="74"/>
  <c r="D80" i="74"/>
  <c r="BJ79" i="74"/>
  <c r="BI79" i="74"/>
  <c r="BH79" i="74"/>
  <c r="BG79" i="74"/>
  <c r="BF79" i="74"/>
  <c r="BE79" i="74"/>
  <c r="BD79" i="74"/>
  <c r="BC79" i="74"/>
  <c r="BB79" i="74"/>
  <c r="BA79" i="74"/>
  <c r="AZ79" i="74"/>
  <c r="AY79" i="74"/>
  <c r="AX79" i="74"/>
  <c r="AW79" i="74"/>
  <c r="AV79" i="74"/>
  <c r="AU79" i="74"/>
  <c r="AT79" i="74"/>
  <c r="AS79" i="74"/>
  <c r="AR79" i="74"/>
  <c r="AQ79" i="74"/>
  <c r="AP79" i="74"/>
  <c r="AO79" i="74"/>
  <c r="AN79" i="74"/>
  <c r="AM79" i="74"/>
  <c r="AL79" i="74"/>
  <c r="AK79" i="74"/>
  <c r="AJ79" i="74"/>
  <c r="AI79" i="74"/>
  <c r="AH79" i="74"/>
  <c r="AG79" i="74"/>
  <c r="AF79" i="74"/>
  <c r="AE79" i="74"/>
  <c r="AD79" i="74"/>
  <c r="AC79" i="74"/>
  <c r="AB79" i="74"/>
  <c r="AA79" i="74"/>
  <c r="Z79" i="74"/>
  <c r="Y79" i="74"/>
  <c r="X79" i="74"/>
  <c r="W79" i="74"/>
  <c r="V79" i="74"/>
  <c r="U79" i="74"/>
  <c r="T79" i="74"/>
  <c r="S79" i="74"/>
  <c r="R79" i="74"/>
  <c r="Q79" i="74"/>
  <c r="P79" i="74"/>
  <c r="O79" i="74"/>
  <c r="N79" i="74"/>
  <c r="M79" i="74"/>
  <c r="L79" i="74"/>
  <c r="K79" i="74"/>
  <c r="J79" i="74"/>
  <c r="I79" i="74"/>
  <c r="H79" i="74"/>
  <c r="G79" i="74"/>
  <c r="F79" i="74"/>
  <c r="E79" i="74"/>
  <c r="D79" i="74"/>
  <c r="BJ78" i="74"/>
  <c r="BI78" i="74"/>
  <c r="BH78" i="74"/>
  <c r="BG78" i="74"/>
  <c r="BF78" i="74"/>
  <c r="BE78" i="74"/>
  <c r="BD78" i="74"/>
  <c r="BC78" i="74"/>
  <c r="BB78" i="74"/>
  <c r="BA78" i="74"/>
  <c r="AZ78" i="74"/>
  <c r="AY78" i="74"/>
  <c r="AX78" i="74"/>
  <c r="AW78" i="74"/>
  <c r="AV78" i="74"/>
  <c r="AU78" i="74"/>
  <c r="AT78" i="74"/>
  <c r="AS78" i="74"/>
  <c r="AR78" i="74"/>
  <c r="AQ78" i="74"/>
  <c r="AP78" i="74"/>
  <c r="AO78" i="74"/>
  <c r="AN78" i="74"/>
  <c r="AM78" i="74"/>
  <c r="AL78" i="74"/>
  <c r="AK78" i="74"/>
  <c r="AJ78" i="74"/>
  <c r="AI78" i="74"/>
  <c r="AH78" i="74"/>
  <c r="AG78" i="74"/>
  <c r="AF78" i="74"/>
  <c r="AE78" i="74"/>
  <c r="AD78" i="74"/>
  <c r="AC78" i="74"/>
  <c r="AB78" i="74"/>
  <c r="AA78" i="74"/>
  <c r="Z78" i="74"/>
  <c r="Y78" i="74"/>
  <c r="X78" i="74"/>
  <c r="W78" i="74"/>
  <c r="V78" i="74"/>
  <c r="U78" i="74"/>
  <c r="T78" i="74"/>
  <c r="S78" i="74"/>
  <c r="R78" i="74"/>
  <c r="Q78" i="74"/>
  <c r="P78" i="74"/>
  <c r="O78" i="74"/>
  <c r="N78" i="74"/>
  <c r="M78" i="74"/>
  <c r="L78" i="74"/>
  <c r="K78" i="74"/>
  <c r="J78" i="74"/>
  <c r="I78" i="74"/>
  <c r="H78" i="74"/>
  <c r="G78" i="74"/>
  <c r="F78" i="74"/>
  <c r="E78" i="74"/>
  <c r="D78" i="74"/>
  <c r="C78" i="74"/>
  <c r="BJ77" i="74"/>
  <c r="BI77" i="74"/>
  <c r="BH77" i="74"/>
  <c r="BG77" i="74"/>
  <c r="BF77" i="74"/>
  <c r="BE77" i="74"/>
  <c r="BD77" i="74"/>
  <c r="BC77" i="74"/>
  <c r="BB77" i="74"/>
  <c r="BA77" i="74"/>
  <c r="AZ77" i="74"/>
  <c r="AY77" i="74"/>
  <c r="AX77" i="74"/>
  <c r="AW77" i="74"/>
  <c r="AV77" i="74"/>
  <c r="AU77" i="74"/>
  <c r="AT77" i="74"/>
  <c r="AS77" i="74"/>
  <c r="AR77" i="74"/>
  <c r="AQ77" i="74"/>
  <c r="AP77" i="74"/>
  <c r="AO77" i="74"/>
  <c r="AN77" i="74"/>
  <c r="AM77" i="74"/>
  <c r="AL77" i="74"/>
  <c r="AK77" i="74"/>
  <c r="AJ77" i="74"/>
  <c r="AI77" i="74"/>
  <c r="AH77" i="74"/>
  <c r="AG77" i="74"/>
  <c r="AF77" i="74"/>
  <c r="AE77" i="74"/>
  <c r="AD77" i="74"/>
  <c r="AC77" i="74"/>
  <c r="AB77" i="74"/>
  <c r="AA77" i="74"/>
  <c r="Z77" i="74"/>
  <c r="Y77" i="74"/>
  <c r="X77" i="74"/>
  <c r="W77" i="74"/>
  <c r="V77" i="74"/>
  <c r="U77" i="74"/>
  <c r="T77" i="74"/>
  <c r="S77" i="74"/>
  <c r="R77" i="74"/>
  <c r="Q77" i="74"/>
  <c r="P77" i="74"/>
  <c r="O77" i="74"/>
  <c r="N77" i="74"/>
  <c r="M77" i="74"/>
  <c r="L77" i="74"/>
  <c r="K77" i="74"/>
  <c r="J77" i="74"/>
  <c r="I77" i="74"/>
  <c r="H77" i="74"/>
  <c r="G77" i="74"/>
  <c r="F77" i="74"/>
  <c r="E77" i="74"/>
  <c r="D77" i="74"/>
  <c r="BJ76" i="74"/>
  <c r="BI76" i="74"/>
  <c r="BH76" i="74"/>
  <c r="BG76" i="74"/>
  <c r="BF76" i="74"/>
  <c r="BE76" i="74"/>
  <c r="BD76" i="74"/>
  <c r="BC76" i="74"/>
  <c r="BB76" i="74"/>
  <c r="BA76" i="74"/>
  <c r="AZ76" i="74"/>
  <c r="AY76" i="74"/>
  <c r="AX76" i="74"/>
  <c r="AW76" i="74"/>
  <c r="AV76" i="74"/>
  <c r="AU76" i="74"/>
  <c r="AT76" i="74"/>
  <c r="AS76" i="74"/>
  <c r="AR76" i="74"/>
  <c r="AQ76" i="74"/>
  <c r="AP76" i="74"/>
  <c r="AO76" i="74"/>
  <c r="AN76" i="74"/>
  <c r="AM76" i="74"/>
  <c r="AL76" i="74"/>
  <c r="AK76" i="74"/>
  <c r="AJ76" i="74"/>
  <c r="AI76" i="74"/>
  <c r="AH76" i="74"/>
  <c r="AG76" i="74"/>
  <c r="AF76" i="74"/>
  <c r="AE76" i="74"/>
  <c r="AD76" i="74"/>
  <c r="AC76" i="74"/>
  <c r="AB76" i="74"/>
  <c r="AA76" i="74"/>
  <c r="Z76" i="74"/>
  <c r="Y76" i="74"/>
  <c r="X76" i="74"/>
  <c r="W76" i="74"/>
  <c r="V76" i="74"/>
  <c r="U76" i="74"/>
  <c r="T76" i="74"/>
  <c r="S76" i="74"/>
  <c r="R76" i="74"/>
  <c r="Q76" i="74"/>
  <c r="P76" i="74"/>
  <c r="O76" i="74"/>
  <c r="N76" i="74"/>
  <c r="M76" i="74"/>
  <c r="L76" i="74"/>
  <c r="K76" i="74"/>
  <c r="J76" i="74"/>
  <c r="I76" i="74"/>
  <c r="H76" i="74"/>
  <c r="G76" i="74"/>
  <c r="F76" i="74"/>
  <c r="E76" i="74"/>
  <c r="D76" i="74"/>
  <c r="BJ75" i="74"/>
  <c r="BI75" i="74"/>
  <c r="BH75" i="74"/>
  <c r="BG75" i="74"/>
  <c r="BF75" i="74"/>
  <c r="BE75" i="74"/>
  <c r="BD75" i="74"/>
  <c r="BC75" i="74"/>
  <c r="BB75" i="74"/>
  <c r="BA75" i="74"/>
  <c r="AZ75" i="74"/>
  <c r="AY75" i="74"/>
  <c r="AX75" i="74"/>
  <c r="AW75" i="74"/>
  <c r="AV75" i="74"/>
  <c r="AU75" i="74"/>
  <c r="AT75" i="74"/>
  <c r="AS75" i="74"/>
  <c r="AR75" i="74"/>
  <c r="AQ75" i="74"/>
  <c r="AP75" i="74"/>
  <c r="AO75" i="74"/>
  <c r="AN75" i="74"/>
  <c r="AM75" i="74"/>
  <c r="AL75" i="74"/>
  <c r="AK75" i="74"/>
  <c r="AJ75" i="74"/>
  <c r="AI75" i="74"/>
  <c r="AH75" i="74"/>
  <c r="AG75" i="74"/>
  <c r="AF75" i="74"/>
  <c r="AE75" i="74"/>
  <c r="AD75" i="74"/>
  <c r="AC75" i="74"/>
  <c r="AB75" i="74"/>
  <c r="AA75" i="74"/>
  <c r="Z75" i="74"/>
  <c r="Y75" i="74"/>
  <c r="X75" i="74"/>
  <c r="W75" i="74"/>
  <c r="V75" i="74"/>
  <c r="U75" i="74"/>
  <c r="T75" i="74"/>
  <c r="S75" i="74"/>
  <c r="R75" i="74"/>
  <c r="Q75" i="74"/>
  <c r="P75" i="74"/>
  <c r="O75" i="74"/>
  <c r="N75" i="74"/>
  <c r="M75" i="74"/>
  <c r="L75" i="74"/>
  <c r="K75" i="74"/>
  <c r="J75" i="74"/>
  <c r="I75" i="74"/>
  <c r="H75" i="74"/>
  <c r="G75" i="74"/>
  <c r="F75" i="74"/>
  <c r="E75" i="74"/>
  <c r="D75" i="74"/>
  <c r="BJ74" i="74"/>
  <c r="BI74" i="74"/>
  <c r="BH74" i="74"/>
  <c r="BG74" i="74"/>
  <c r="BF74" i="74"/>
  <c r="BE74" i="74"/>
  <c r="BD74" i="74"/>
  <c r="BC74" i="74"/>
  <c r="BB74" i="74"/>
  <c r="BA74" i="74"/>
  <c r="AZ74" i="74"/>
  <c r="AY74" i="74"/>
  <c r="AX74" i="74"/>
  <c r="AW74" i="74"/>
  <c r="AV74" i="74"/>
  <c r="AU74" i="74"/>
  <c r="AT74" i="74"/>
  <c r="AS74" i="74"/>
  <c r="AR74" i="74"/>
  <c r="AQ74" i="74"/>
  <c r="AP74" i="74"/>
  <c r="AO74" i="74"/>
  <c r="AN74" i="74"/>
  <c r="AM74" i="74"/>
  <c r="AL74" i="74"/>
  <c r="AK74" i="74"/>
  <c r="AJ74" i="74"/>
  <c r="AI74" i="74"/>
  <c r="AH74" i="74"/>
  <c r="AG74" i="74"/>
  <c r="AF74" i="74"/>
  <c r="AE74" i="74"/>
  <c r="AD74" i="74"/>
  <c r="AC74" i="74"/>
  <c r="AB74" i="74"/>
  <c r="AA74" i="74"/>
  <c r="Z74" i="74"/>
  <c r="Y74" i="74"/>
  <c r="X74" i="74"/>
  <c r="W74" i="74"/>
  <c r="V74" i="74"/>
  <c r="U74" i="74"/>
  <c r="T74" i="74"/>
  <c r="S74" i="74"/>
  <c r="R74" i="74"/>
  <c r="Q74" i="74"/>
  <c r="P74" i="74"/>
  <c r="O74" i="74"/>
  <c r="N74" i="74"/>
  <c r="M74" i="74"/>
  <c r="L74" i="74"/>
  <c r="K74" i="74"/>
  <c r="J74" i="74"/>
  <c r="I74" i="74"/>
  <c r="H74" i="74"/>
  <c r="G74" i="74"/>
  <c r="F74" i="74"/>
  <c r="E74" i="74"/>
  <c r="D74" i="74"/>
  <c r="BJ72" i="74"/>
  <c r="BI72" i="74"/>
  <c r="BH72" i="74"/>
  <c r="BG72" i="74"/>
  <c r="BF72" i="74"/>
  <c r="BE72" i="74"/>
  <c r="BD72" i="74"/>
  <c r="BC72" i="74"/>
  <c r="BB72" i="74"/>
  <c r="BA72" i="74"/>
  <c r="AZ72" i="74"/>
  <c r="AY72" i="74"/>
  <c r="AX72" i="74"/>
  <c r="AW72" i="74"/>
  <c r="AV72" i="74"/>
  <c r="AU72" i="74"/>
  <c r="AT72" i="74"/>
  <c r="AS72" i="74"/>
  <c r="AR72" i="74"/>
  <c r="AQ72" i="74"/>
  <c r="AP72" i="74"/>
  <c r="AO72" i="74"/>
  <c r="AN72" i="74"/>
  <c r="AM72" i="74"/>
  <c r="AL72" i="74"/>
  <c r="AK72" i="74"/>
  <c r="AJ72" i="74"/>
  <c r="AI72" i="74"/>
  <c r="AH72" i="74"/>
  <c r="AG72" i="74"/>
  <c r="AF72" i="74"/>
  <c r="AE72" i="74"/>
  <c r="AD72" i="74"/>
  <c r="AC72" i="74"/>
  <c r="AB72" i="74"/>
  <c r="AA72" i="74"/>
  <c r="Z72" i="74"/>
  <c r="Y72" i="74"/>
  <c r="X72" i="74"/>
  <c r="W72" i="74"/>
  <c r="V72" i="74"/>
  <c r="U72" i="74"/>
  <c r="T72" i="74"/>
  <c r="S72" i="74"/>
  <c r="R72" i="74"/>
  <c r="Q72" i="74"/>
  <c r="P72" i="74"/>
  <c r="O72" i="74"/>
  <c r="N72" i="74"/>
  <c r="M72" i="74"/>
  <c r="L72" i="74"/>
  <c r="K72" i="74"/>
  <c r="J72" i="74"/>
  <c r="I72" i="74"/>
  <c r="H72" i="74"/>
  <c r="G72" i="74"/>
  <c r="F72" i="74"/>
  <c r="E72" i="74"/>
  <c r="D72" i="74"/>
  <c r="C72" i="74"/>
  <c r="BJ71" i="74"/>
  <c r="BI71" i="74"/>
  <c r="BH71" i="74"/>
  <c r="BG71" i="74"/>
  <c r="BF71" i="74"/>
  <c r="BE71" i="74"/>
  <c r="BD71" i="74"/>
  <c r="BC71" i="74"/>
  <c r="BB71" i="74"/>
  <c r="BA71" i="74"/>
  <c r="AZ71" i="74"/>
  <c r="AY71" i="74"/>
  <c r="AX71" i="74"/>
  <c r="AW71" i="74"/>
  <c r="AV71" i="74"/>
  <c r="AU71" i="74"/>
  <c r="AT71" i="74"/>
  <c r="AS71" i="74"/>
  <c r="AR71" i="74"/>
  <c r="AQ71" i="74"/>
  <c r="AP71" i="74"/>
  <c r="AO71" i="74"/>
  <c r="AN71" i="74"/>
  <c r="AM71" i="74"/>
  <c r="AL71" i="74"/>
  <c r="AK71" i="74"/>
  <c r="AJ71" i="74"/>
  <c r="AI71" i="74"/>
  <c r="AH71" i="74"/>
  <c r="AG71" i="74"/>
  <c r="AF71" i="74"/>
  <c r="AE71" i="74"/>
  <c r="AD71" i="74"/>
  <c r="AC71" i="74"/>
  <c r="AB71" i="74"/>
  <c r="AA71" i="74"/>
  <c r="Z71" i="74"/>
  <c r="Y71" i="74"/>
  <c r="X71" i="74"/>
  <c r="W71" i="74"/>
  <c r="V71" i="74"/>
  <c r="U71" i="74"/>
  <c r="T71" i="74"/>
  <c r="S71" i="74"/>
  <c r="R71" i="74"/>
  <c r="Q71" i="74"/>
  <c r="P71" i="74"/>
  <c r="O71" i="74"/>
  <c r="N71" i="74"/>
  <c r="M71" i="74"/>
  <c r="L71" i="74"/>
  <c r="K71" i="74"/>
  <c r="J71" i="74"/>
  <c r="I71" i="74"/>
  <c r="H71" i="74"/>
  <c r="G71" i="74"/>
  <c r="F71" i="74"/>
  <c r="E71" i="74"/>
  <c r="D71" i="74"/>
  <c r="BJ70" i="74"/>
  <c r="BI70" i="74"/>
  <c r="BH70" i="74"/>
  <c r="BG70" i="74"/>
  <c r="BF70" i="74"/>
  <c r="BE70" i="74"/>
  <c r="BD70" i="74"/>
  <c r="BC70" i="74"/>
  <c r="BB70" i="74"/>
  <c r="BA70" i="74"/>
  <c r="AZ70" i="74"/>
  <c r="AY70" i="74"/>
  <c r="AX70" i="74"/>
  <c r="AW70" i="74"/>
  <c r="AV70" i="74"/>
  <c r="AU70" i="74"/>
  <c r="AT70" i="74"/>
  <c r="AS70" i="74"/>
  <c r="AR70" i="74"/>
  <c r="AQ70" i="74"/>
  <c r="AP70" i="74"/>
  <c r="AO70" i="74"/>
  <c r="AN70" i="74"/>
  <c r="AM70" i="74"/>
  <c r="AL70" i="74"/>
  <c r="AK70" i="74"/>
  <c r="AJ70" i="74"/>
  <c r="AI70" i="74"/>
  <c r="AH70" i="74"/>
  <c r="AG70" i="74"/>
  <c r="AF70" i="74"/>
  <c r="AE70" i="74"/>
  <c r="AD70" i="74"/>
  <c r="AC70" i="74"/>
  <c r="AB70" i="74"/>
  <c r="AA70" i="74"/>
  <c r="Z70" i="74"/>
  <c r="Y70" i="74"/>
  <c r="X70" i="74"/>
  <c r="W70" i="74"/>
  <c r="V70" i="74"/>
  <c r="U70" i="74"/>
  <c r="T70" i="74"/>
  <c r="S70" i="74"/>
  <c r="R70" i="74"/>
  <c r="Q70" i="74"/>
  <c r="P70" i="74"/>
  <c r="O70" i="74"/>
  <c r="N70" i="74"/>
  <c r="M70" i="74"/>
  <c r="L70" i="74"/>
  <c r="K70" i="74"/>
  <c r="J70" i="74"/>
  <c r="I70" i="74"/>
  <c r="H70" i="74"/>
  <c r="G70" i="74"/>
  <c r="F70" i="74"/>
  <c r="E70" i="74"/>
  <c r="D70" i="74"/>
  <c r="BJ69" i="74"/>
  <c r="BI69" i="74"/>
  <c r="BH69" i="74"/>
  <c r="BG69" i="74"/>
  <c r="BF69" i="74"/>
  <c r="BE69" i="74"/>
  <c r="BD69" i="74"/>
  <c r="BC69" i="74"/>
  <c r="BB69" i="74"/>
  <c r="BA69" i="74"/>
  <c r="AZ69" i="74"/>
  <c r="AY69" i="74"/>
  <c r="AX69" i="74"/>
  <c r="AW69" i="74"/>
  <c r="AV69" i="74"/>
  <c r="AU69" i="74"/>
  <c r="AT69" i="74"/>
  <c r="AS69" i="74"/>
  <c r="AR69" i="74"/>
  <c r="AQ69" i="74"/>
  <c r="AP69" i="74"/>
  <c r="AO69" i="74"/>
  <c r="AN69" i="74"/>
  <c r="AM69" i="74"/>
  <c r="AL69" i="74"/>
  <c r="AK69" i="74"/>
  <c r="AJ69" i="74"/>
  <c r="AI69" i="74"/>
  <c r="AH69" i="74"/>
  <c r="AG69" i="74"/>
  <c r="AF69" i="74"/>
  <c r="AE69" i="74"/>
  <c r="AD69" i="74"/>
  <c r="AC69" i="74"/>
  <c r="AB69" i="74"/>
  <c r="AA69" i="74"/>
  <c r="Z69" i="74"/>
  <c r="Y69" i="74"/>
  <c r="X69" i="74"/>
  <c r="W69" i="74"/>
  <c r="V69" i="74"/>
  <c r="U69" i="74"/>
  <c r="T69" i="74"/>
  <c r="S69" i="74"/>
  <c r="R69" i="74"/>
  <c r="Q69" i="74"/>
  <c r="P69" i="74"/>
  <c r="O69" i="74"/>
  <c r="N69" i="74"/>
  <c r="M69" i="74"/>
  <c r="L69" i="74"/>
  <c r="K69" i="74"/>
  <c r="J69" i="74"/>
  <c r="I69" i="74"/>
  <c r="H69" i="74"/>
  <c r="G69" i="74"/>
  <c r="F69" i="74"/>
  <c r="E69" i="74"/>
  <c r="D69" i="74"/>
  <c r="BJ68" i="74"/>
  <c r="BI68" i="74"/>
  <c r="BH68" i="74"/>
  <c r="BG68" i="74"/>
  <c r="BF68" i="74"/>
  <c r="BE68" i="74"/>
  <c r="BD68" i="74"/>
  <c r="BC68" i="74"/>
  <c r="BB68" i="74"/>
  <c r="BA68" i="74"/>
  <c r="AZ68" i="74"/>
  <c r="AY68" i="74"/>
  <c r="AX68" i="74"/>
  <c r="AW68" i="74"/>
  <c r="AV68" i="74"/>
  <c r="AU68" i="74"/>
  <c r="AT68" i="74"/>
  <c r="AS68" i="74"/>
  <c r="AR68" i="74"/>
  <c r="AQ68" i="74"/>
  <c r="AP68" i="74"/>
  <c r="AO68" i="74"/>
  <c r="AN68" i="74"/>
  <c r="AM68" i="74"/>
  <c r="AL68" i="74"/>
  <c r="AK68" i="74"/>
  <c r="AJ68" i="74"/>
  <c r="AI68" i="74"/>
  <c r="AH68" i="74"/>
  <c r="AG68" i="74"/>
  <c r="AF68" i="74"/>
  <c r="AE68" i="74"/>
  <c r="AD68" i="74"/>
  <c r="AC68" i="74"/>
  <c r="AB68" i="74"/>
  <c r="AA68" i="74"/>
  <c r="Z68" i="74"/>
  <c r="Y68" i="74"/>
  <c r="X68" i="74"/>
  <c r="W68" i="74"/>
  <c r="V68" i="74"/>
  <c r="U68" i="74"/>
  <c r="T68" i="74"/>
  <c r="S68" i="74"/>
  <c r="R68" i="74"/>
  <c r="Q68" i="74"/>
  <c r="P68" i="74"/>
  <c r="O68" i="74"/>
  <c r="N68" i="74"/>
  <c r="M68" i="74"/>
  <c r="L68" i="74"/>
  <c r="K68" i="74"/>
  <c r="J68" i="74"/>
  <c r="I68" i="74"/>
  <c r="H68" i="74"/>
  <c r="G68" i="74"/>
  <c r="F68" i="74"/>
  <c r="E68" i="74"/>
  <c r="D68" i="74"/>
  <c r="BJ67" i="74"/>
  <c r="BI67" i="74"/>
  <c r="BH67" i="74"/>
  <c r="BG67" i="74"/>
  <c r="BF67" i="74"/>
  <c r="BE67" i="74"/>
  <c r="BD67" i="74"/>
  <c r="BC67" i="74"/>
  <c r="BB67" i="74"/>
  <c r="BA67" i="74"/>
  <c r="AZ67" i="74"/>
  <c r="AY67" i="74"/>
  <c r="AX67" i="74"/>
  <c r="AW67" i="74"/>
  <c r="AV67" i="74"/>
  <c r="AU67" i="74"/>
  <c r="AT67" i="74"/>
  <c r="AS67" i="74"/>
  <c r="AR67" i="74"/>
  <c r="AQ67" i="74"/>
  <c r="AP67" i="74"/>
  <c r="AO67" i="74"/>
  <c r="AN67" i="74"/>
  <c r="AM67" i="74"/>
  <c r="AL67" i="74"/>
  <c r="AK67" i="74"/>
  <c r="AJ67" i="74"/>
  <c r="AI67" i="74"/>
  <c r="AH67" i="74"/>
  <c r="AG67" i="74"/>
  <c r="AF67" i="74"/>
  <c r="AE67" i="74"/>
  <c r="AD67" i="74"/>
  <c r="AC67" i="74"/>
  <c r="AB67" i="74"/>
  <c r="AA67" i="74"/>
  <c r="Z67" i="74"/>
  <c r="Y67" i="74"/>
  <c r="X67" i="74"/>
  <c r="W67" i="74"/>
  <c r="V67" i="74"/>
  <c r="U67" i="74"/>
  <c r="T67" i="74"/>
  <c r="S67" i="74"/>
  <c r="R67" i="74"/>
  <c r="Q67" i="74"/>
  <c r="P67" i="74"/>
  <c r="O67" i="74"/>
  <c r="N67" i="74"/>
  <c r="M67" i="74"/>
  <c r="L67" i="74"/>
  <c r="K67" i="74"/>
  <c r="J67" i="74"/>
  <c r="I67" i="74"/>
  <c r="H67" i="74"/>
  <c r="G67" i="74"/>
  <c r="F67" i="74"/>
  <c r="E67" i="74"/>
  <c r="D67" i="74"/>
  <c r="BJ66" i="74"/>
  <c r="BI66" i="74"/>
  <c r="BH66" i="74"/>
  <c r="BG66" i="74"/>
  <c r="BF66" i="74"/>
  <c r="BE66" i="74"/>
  <c r="BD66" i="74"/>
  <c r="BC66" i="74"/>
  <c r="BB66" i="74"/>
  <c r="BA66" i="74"/>
  <c r="AZ66" i="74"/>
  <c r="AY66" i="74"/>
  <c r="AX66" i="74"/>
  <c r="AW66" i="74"/>
  <c r="AV66" i="74"/>
  <c r="AU66" i="74"/>
  <c r="AT66" i="74"/>
  <c r="AS66" i="74"/>
  <c r="AR66" i="74"/>
  <c r="AQ66" i="74"/>
  <c r="AP66" i="74"/>
  <c r="AO66" i="74"/>
  <c r="AN66" i="74"/>
  <c r="AM66" i="74"/>
  <c r="AL66" i="74"/>
  <c r="AK66" i="74"/>
  <c r="AJ66" i="74"/>
  <c r="AI66" i="74"/>
  <c r="AH66" i="74"/>
  <c r="AG66" i="74"/>
  <c r="AF66" i="74"/>
  <c r="AE66" i="74"/>
  <c r="AD66" i="74"/>
  <c r="AC66" i="74"/>
  <c r="AB66" i="74"/>
  <c r="AA66" i="74"/>
  <c r="Z66" i="74"/>
  <c r="Y66" i="74"/>
  <c r="X66" i="74"/>
  <c r="W66" i="74"/>
  <c r="V66" i="74"/>
  <c r="U66" i="74"/>
  <c r="T66" i="74"/>
  <c r="S66" i="74"/>
  <c r="R66" i="74"/>
  <c r="Q66" i="74"/>
  <c r="P66" i="74"/>
  <c r="O66" i="74"/>
  <c r="N66" i="74"/>
  <c r="M66" i="74"/>
  <c r="L66" i="74"/>
  <c r="K66" i="74"/>
  <c r="J66" i="74"/>
  <c r="I66" i="74"/>
  <c r="H66" i="74"/>
  <c r="G66" i="74"/>
  <c r="F66" i="74"/>
  <c r="E66" i="74"/>
  <c r="D66" i="74"/>
  <c r="BJ65" i="74"/>
  <c r="BI65" i="74"/>
  <c r="BH65" i="74"/>
  <c r="BG65" i="74"/>
  <c r="BF65" i="74"/>
  <c r="BE65" i="74"/>
  <c r="BD65" i="74"/>
  <c r="BC65" i="74"/>
  <c r="BB65" i="74"/>
  <c r="BA65" i="74"/>
  <c r="AZ65" i="74"/>
  <c r="AY65" i="74"/>
  <c r="AX65" i="74"/>
  <c r="AW65" i="74"/>
  <c r="AV65" i="74"/>
  <c r="AU65" i="74"/>
  <c r="AT65" i="74"/>
  <c r="AS65" i="74"/>
  <c r="AR65" i="74"/>
  <c r="AQ65" i="74"/>
  <c r="AP65" i="74"/>
  <c r="AO65" i="74"/>
  <c r="AN65" i="74"/>
  <c r="AM65" i="74"/>
  <c r="AL65" i="74"/>
  <c r="AK65" i="74"/>
  <c r="AJ65" i="74"/>
  <c r="AI65" i="74"/>
  <c r="AH65" i="74"/>
  <c r="AG65" i="74"/>
  <c r="AF65" i="74"/>
  <c r="AE65" i="74"/>
  <c r="AD65" i="74"/>
  <c r="AC65" i="74"/>
  <c r="AB65" i="74"/>
  <c r="AA65" i="74"/>
  <c r="Z65" i="74"/>
  <c r="Y65" i="74"/>
  <c r="X65" i="74"/>
  <c r="W65" i="74"/>
  <c r="V65" i="74"/>
  <c r="U65" i="74"/>
  <c r="T65" i="74"/>
  <c r="S65" i="74"/>
  <c r="R65" i="74"/>
  <c r="Q65" i="74"/>
  <c r="P65" i="74"/>
  <c r="O65" i="74"/>
  <c r="N65" i="74"/>
  <c r="M65" i="74"/>
  <c r="L65" i="74"/>
  <c r="K65" i="74"/>
  <c r="J65" i="74"/>
  <c r="I65" i="74"/>
  <c r="H65" i="74"/>
  <c r="G65" i="74"/>
  <c r="F65" i="74"/>
  <c r="E65" i="74"/>
  <c r="D65" i="74"/>
  <c r="BJ64" i="74"/>
  <c r="BI64" i="74"/>
  <c r="BH64" i="74"/>
  <c r="BG64" i="74"/>
  <c r="BF64" i="74"/>
  <c r="BE64" i="74"/>
  <c r="BD64" i="74"/>
  <c r="BC64" i="74"/>
  <c r="BB64" i="74"/>
  <c r="BA64" i="74"/>
  <c r="AZ64" i="74"/>
  <c r="AY64" i="74"/>
  <c r="AX64" i="74"/>
  <c r="AW64" i="74"/>
  <c r="AV64" i="74"/>
  <c r="AU64" i="74"/>
  <c r="AT64" i="74"/>
  <c r="AS64" i="74"/>
  <c r="AR64" i="74"/>
  <c r="AQ64" i="74"/>
  <c r="AP64" i="74"/>
  <c r="AO64" i="74"/>
  <c r="AN64" i="74"/>
  <c r="AM64" i="74"/>
  <c r="AL64" i="74"/>
  <c r="AK64" i="74"/>
  <c r="AJ64" i="74"/>
  <c r="AI64" i="74"/>
  <c r="AH64" i="74"/>
  <c r="AG64" i="74"/>
  <c r="AF64" i="74"/>
  <c r="AE64" i="74"/>
  <c r="AD64" i="74"/>
  <c r="AC64" i="74"/>
  <c r="AB64" i="74"/>
  <c r="AA64" i="74"/>
  <c r="Z64" i="74"/>
  <c r="Y64" i="74"/>
  <c r="X64" i="74"/>
  <c r="W64" i="74"/>
  <c r="V64" i="74"/>
  <c r="U64" i="74"/>
  <c r="T64" i="74"/>
  <c r="S64" i="74"/>
  <c r="R64" i="74"/>
  <c r="Q64" i="74"/>
  <c r="P64" i="74"/>
  <c r="O64" i="74"/>
  <c r="N64" i="74"/>
  <c r="M64" i="74"/>
  <c r="L64" i="74"/>
  <c r="K64" i="74"/>
  <c r="J64" i="74"/>
  <c r="I64" i="74"/>
  <c r="H64" i="74"/>
  <c r="G64" i="74"/>
  <c r="F64" i="74"/>
  <c r="E64" i="74"/>
  <c r="D64" i="74"/>
  <c r="C64" i="74"/>
  <c r="BJ63" i="74"/>
  <c r="BI63" i="74"/>
  <c r="BH63" i="74"/>
  <c r="BG63" i="74"/>
  <c r="BF63" i="74"/>
  <c r="BE63" i="74"/>
  <c r="BD63" i="74"/>
  <c r="BC63" i="74"/>
  <c r="BB63" i="74"/>
  <c r="BA63" i="74"/>
  <c r="AZ63" i="74"/>
  <c r="AY63" i="74"/>
  <c r="AX63" i="74"/>
  <c r="AW63" i="74"/>
  <c r="AV63" i="74"/>
  <c r="AU63" i="74"/>
  <c r="AT63" i="74"/>
  <c r="AS63" i="74"/>
  <c r="AR63" i="74"/>
  <c r="AQ63" i="74"/>
  <c r="AP63" i="74"/>
  <c r="AO63" i="74"/>
  <c r="AN63" i="74"/>
  <c r="AM63" i="74"/>
  <c r="AL63" i="74"/>
  <c r="AK63" i="74"/>
  <c r="AJ63" i="74"/>
  <c r="AI63" i="74"/>
  <c r="AH63" i="74"/>
  <c r="AG63" i="74"/>
  <c r="AF63" i="74"/>
  <c r="AE63" i="74"/>
  <c r="AD63" i="74"/>
  <c r="AC63" i="74"/>
  <c r="AB63" i="74"/>
  <c r="AA63" i="74"/>
  <c r="Z63" i="74"/>
  <c r="Y63" i="74"/>
  <c r="X63" i="74"/>
  <c r="W63" i="74"/>
  <c r="V63" i="74"/>
  <c r="U63" i="74"/>
  <c r="T63" i="74"/>
  <c r="S63" i="74"/>
  <c r="R63" i="74"/>
  <c r="Q63" i="74"/>
  <c r="P63" i="74"/>
  <c r="O63" i="74"/>
  <c r="N63" i="74"/>
  <c r="M63" i="74"/>
  <c r="L63" i="74"/>
  <c r="K63" i="74"/>
  <c r="J63" i="74"/>
  <c r="I63" i="74"/>
  <c r="H63" i="74"/>
  <c r="G63" i="74"/>
  <c r="F63" i="74"/>
  <c r="E63" i="74"/>
  <c r="D63" i="74"/>
  <c r="BJ62" i="74"/>
  <c r="BI62" i="74"/>
  <c r="BH62" i="74"/>
  <c r="BG62" i="74"/>
  <c r="BF62" i="74"/>
  <c r="BE62" i="74"/>
  <c r="BD62" i="74"/>
  <c r="BC62" i="74"/>
  <c r="BB62" i="74"/>
  <c r="BA62" i="74"/>
  <c r="AZ62" i="74"/>
  <c r="AY62" i="74"/>
  <c r="AX62" i="74"/>
  <c r="AW62" i="74"/>
  <c r="AV62" i="74"/>
  <c r="AU62" i="74"/>
  <c r="AT62" i="74"/>
  <c r="AS62" i="74"/>
  <c r="AR62" i="74"/>
  <c r="AQ62" i="74"/>
  <c r="AP62" i="74"/>
  <c r="AO62" i="74"/>
  <c r="AN62" i="74"/>
  <c r="AM62" i="74"/>
  <c r="AL62" i="74"/>
  <c r="AK62" i="74"/>
  <c r="AJ62" i="74"/>
  <c r="AI62" i="74"/>
  <c r="AH62" i="74"/>
  <c r="AG62" i="74"/>
  <c r="AF62" i="74"/>
  <c r="AE62" i="74"/>
  <c r="AD62" i="74"/>
  <c r="AC62" i="74"/>
  <c r="AB62" i="74"/>
  <c r="AA62" i="74"/>
  <c r="Z62" i="74"/>
  <c r="Y62" i="74"/>
  <c r="X62" i="74"/>
  <c r="W62" i="74"/>
  <c r="V62" i="74"/>
  <c r="U62" i="74"/>
  <c r="T62" i="74"/>
  <c r="S62" i="74"/>
  <c r="R62" i="74"/>
  <c r="Q62" i="74"/>
  <c r="P62" i="74"/>
  <c r="O62" i="74"/>
  <c r="N62" i="74"/>
  <c r="M62" i="74"/>
  <c r="L62" i="74"/>
  <c r="K62" i="74"/>
  <c r="J62" i="74"/>
  <c r="I62" i="74"/>
  <c r="H62" i="74"/>
  <c r="G62" i="74"/>
  <c r="F62" i="74"/>
  <c r="E62" i="74"/>
  <c r="D62" i="74"/>
  <c r="BJ61" i="74"/>
  <c r="BI61" i="74"/>
  <c r="BH61" i="74"/>
  <c r="BG61" i="74"/>
  <c r="BF61" i="74"/>
  <c r="BE61" i="74"/>
  <c r="BD61" i="74"/>
  <c r="BC61" i="74"/>
  <c r="BB61" i="74"/>
  <c r="BA61" i="74"/>
  <c r="AZ61" i="74"/>
  <c r="AY61" i="74"/>
  <c r="AX61" i="74"/>
  <c r="AW61" i="74"/>
  <c r="AV61" i="74"/>
  <c r="AU61" i="74"/>
  <c r="AT61" i="74"/>
  <c r="AS61" i="74"/>
  <c r="AR61" i="74"/>
  <c r="AQ61" i="74"/>
  <c r="AP61" i="74"/>
  <c r="AO61" i="74"/>
  <c r="AN61" i="74"/>
  <c r="AM61" i="74"/>
  <c r="AL61" i="74"/>
  <c r="AK61" i="74"/>
  <c r="AJ61" i="74"/>
  <c r="AI61" i="74"/>
  <c r="AH61" i="74"/>
  <c r="AG61" i="74"/>
  <c r="AF61" i="74"/>
  <c r="AE61" i="74"/>
  <c r="AD61" i="74"/>
  <c r="AC61" i="74"/>
  <c r="AB61" i="74"/>
  <c r="AA61" i="74"/>
  <c r="Z61" i="74"/>
  <c r="Y61" i="74"/>
  <c r="X61" i="74"/>
  <c r="W61" i="74"/>
  <c r="V61" i="74"/>
  <c r="U61" i="74"/>
  <c r="T61" i="74"/>
  <c r="S61" i="74"/>
  <c r="R61" i="74"/>
  <c r="Q61" i="74"/>
  <c r="P61" i="74"/>
  <c r="O61" i="74"/>
  <c r="N61" i="74"/>
  <c r="M61" i="74"/>
  <c r="L61" i="74"/>
  <c r="K61" i="74"/>
  <c r="J61" i="74"/>
  <c r="I61" i="74"/>
  <c r="H61" i="74"/>
  <c r="G61" i="74"/>
  <c r="F61" i="74"/>
  <c r="E61" i="74"/>
  <c r="D61" i="74"/>
  <c r="BJ60" i="74"/>
  <c r="BI60" i="74"/>
  <c r="BH60" i="74"/>
  <c r="BG60" i="74"/>
  <c r="BF60" i="74"/>
  <c r="BE60" i="74"/>
  <c r="BD60" i="74"/>
  <c r="BC60" i="74"/>
  <c r="BB60" i="74"/>
  <c r="BA60" i="74"/>
  <c r="AZ60" i="74"/>
  <c r="AY60" i="74"/>
  <c r="AX60" i="74"/>
  <c r="AW60" i="74"/>
  <c r="AV60" i="74"/>
  <c r="AU60" i="74"/>
  <c r="AT60" i="74"/>
  <c r="AS60" i="74"/>
  <c r="AR60" i="74"/>
  <c r="AQ60" i="74"/>
  <c r="AP60" i="74"/>
  <c r="AO60" i="74"/>
  <c r="AN60" i="74"/>
  <c r="AM60" i="74"/>
  <c r="AL60" i="74"/>
  <c r="AK60" i="74"/>
  <c r="AJ60" i="74"/>
  <c r="AI60" i="74"/>
  <c r="AH60" i="74"/>
  <c r="AG60" i="74"/>
  <c r="AF60" i="74"/>
  <c r="AE60" i="74"/>
  <c r="AD60" i="74"/>
  <c r="AC60" i="74"/>
  <c r="AB60" i="74"/>
  <c r="AA60" i="74"/>
  <c r="Z60" i="74"/>
  <c r="Y60" i="74"/>
  <c r="X60" i="74"/>
  <c r="W60" i="74"/>
  <c r="V60" i="74"/>
  <c r="U60" i="74"/>
  <c r="T60" i="74"/>
  <c r="S60" i="74"/>
  <c r="R60" i="74"/>
  <c r="Q60" i="74"/>
  <c r="P60" i="74"/>
  <c r="O60" i="74"/>
  <c r="N60" i="74"/>
  <c r="M60" i="74"/>
  <c r="L60" i="74"/>
  <c r="K60" i="74"/>
  <c r="J60" i="74"/>
  <c r="I60" i="74"/>
  <c r="H60" i="74"/>
  <c r="G60" i="74"/>
  <c r="F60" i="74"/>
  <c r="E60" i="74"/>
  <c r="D60" i="74"/>
  <c r="BJ59" i="74"/>
  <c r="BI59" i="74"/>
  <c r="BH59" i="74"/>
  <c r="BG59" i="74"/>
  <c r="BF59" i="74"/>
  <c r="BE59" i="74"/>
  <c r="BD59" i="74"/>
  <c r="BC59" i="74"/>
  <c r="BB59" i="74"/>
  <c r="BA59" i="74"/>
  <c r="AZ59" i="74"/>
  <c r="AY59" i="74"/>
  <c r="AX59" i="74"/>
  <c r="AW59" i="74"/>
  <c r="AV59" i="74"/>
  <c r="AU59" i="74"/>
  <c r="AT59" i="74"/>
  <c r="AS59" i="74"/>
  <c r="AR59" i="74"/>
  <c r="AQ59" i="74"/>
  <c r="AP59" i="74"/>
  <c r="AO59" i="74"/>
  <c r="AN59" i="74"/>
  <c r="AM59" i="74"/>
  <c r="AL59" i="74"/>
  <c r="AK59" i="74"/>
  <c r="AJ59" i="74"/>
  <c r="AI59" i="74"/>
  <c r="AH59" i="74"/>
  <c r="AG59" i="74"/>
  <c r="AF59" i="74"/>
  <c r="AE59" i="74"/>
  <c r="AD59" i="74"/>
  <c r="AC59" i="74"/>
  <c r="AB59" i="74"/>
  <c r="AA59" i="74"/>
  <c r="Z59" i="74"/>
  <c r="Y59" i="74"/>
  <c r="X59" i="74"/>
  <c r="W59" i="74"/>
  <c r="V59" i="74"/>
  <c r="U59" i="74"/>
  <c r="T59" i="74"/>
  <c r="S59" i="74"/>
  <c r="R59" i="74"/>
  <c r="Q59" i="74"/>
  <c r="P59" i="74"/>
  <c r="O59" i="74"/>
  <c r="N59" i="74"/>
  <c r="M59" i="74"/>
  <c r="L59" i="74"/>
  <c r="K59" i="74"/>
  <c r="J59" i="74"/>
  <c r="I59" i="74"/>
  <c r="H59" i="74"/>
  <c r="G59" i="74"/>
  <c r="F59" i="74"/>
  <c r="E59" i="74"/>
  <c r="D59" i="74"/>
  <c r="C59" i="74"/>
  <c r="BJ58" i="74"/>
  <c r="BI58" i="74"/>
  <c r="BH58" i="74"/>
  <c r="BG58" i="74"/>
  <c r="BF58" i="74"/>
  <c r="BE58" i="74"/>
  <c r="BD58" i="74"/>
  <c r="BC58" i="74"/>
  <c r="BB58" i="74"/>
  <c r="BA58" i="74"/>
  <c r="AZ58" i="74"/>
  <c r="AY58" i="74"/>
  <c r="AX58" i="74"/>
  <c r="AW58" i="74"/>
  <c r="AV58" i="74"/>
  <c r="AU58" i="74"/>
  <c r="AT58" i="74"/>
  <c r="AS58" i="74"/>
  <c r="AR58" i="74"/>
  <c r="AQ58" i="74"/>
  <c r="AP58" i="74"/>
  <c r="AO58" i="74"/>
  <c r="AN58" i="74"/>
  <c r="AM58" i="74"/>
  <c r="AL58" i="74"/>
  <c r="AK58" i="74"/>
  <c r="AJ58" i="74"/>
  <c r="AI58" i="74"/>
  <c r="AH58" i="74"/>
  <c r="AG58" i="74"/>
  <c r="AF58" i="74"/>
  <c r="AE58" i="74"/>
  <c r="AD58" i="74"/>
  <c r="AC58" i="74"/>
  <c r="AB58" i="74"/>
  <c r="AA58" i="74"/>
  <c r="Z58" i="74"/>
  <c r="Y58" i="74"/>
  <c r="X58" i="74"/>
  <c r="W58" i="74"/>
  <c r="V58" i="74"/>
  <c r="U58" i="74"/>
  <c r="T58" i="74"/>
  <c r="S58" i="74"/>
  <c r="R58" i="74"/>
  <c r="Q58" i="74"/>
  <c r="P58" i="74"/>
  <c r="O58" i="74"/>
  <c r="N58" i="74"/>
  <c r="M58" i="74"/>
  <c r="L58" i="74"/>
  <c r="K58" i="74"/>
  <c r="J58" i="74"/>
  <c r="I58" i="74"/>
  <c r="H58" i="74"/>
  <c r="G58" i="74"/>
  <c r="F58" i="74"/>
  <c r="E58" i="74"/>
  <c r="D58" i="74"/>
  <c r="C58" i="74"/>
  <c r="BJ57" i="74"/>
  <c r="BI57" i="74"/>
  <c r="BH57" i="74"/>
  <c r="BG57" i="74"/>
  <c r="BF57" i="74"/>
  <c r="BE57" i="74"/>
  <c r="BD57" i="74"/>
  <c r="BC57" i="74"/>
  <c r="BB57" i="74"/>
  <c r="BA57" i="74"/>
  <c r="AZ57" i="74"/>
  <c r="AY57" i="74"/>
  <c r="AX57" i="74"/>
  <c r="AW57" i="74"/>
  <c r="AV57" i="74"/>
  <c r="AU57" i="74"/>
  <c r="AT57" i="74"/>
  <c r="AS57" i="74"/>
  <c r="AR57" i="74"/>
  <c r="AQ57" i="74"/>
  <c r="AP57" i="74"/>
  <c r="AO57" i="74"/>
  <c r="AN57" i="74"/>
  <c r="AM57" i="74"/>
  <c r="AL57" i="74"/>
  <c r="AK57" i="74"/>
  <c r="AJ57" i="74"/>
  <c r="AI57" i="74"/>
  <c r="AH57" i="74"/>
  <c r="AG57" i="74"/>
  <c r="AF57" i="74"/>
  <c r="AE57" i="74"/>
  <c r="AD57" i="74"/>
  <c r="AC57" i="74"/>
  <c r="AB57" i="74"/>
  <c r="AA57" i="74"/>
  <c r="Z57" i="74"/>
  <c r="Y57" i="74"/>
  <c r="X57" i="74"/>
  <c r="W57" i="74"/>
  <c r="V57" i="74"/>
  <c r="U57" i="74"/>
  <c r="T57" i="74"/>
  <c r="S57" i="74"/>
  <c r="R57" i="74"/>
  <c r="Q57" i="74"/>
  <c r="P57" i="74"/>
  <c r="O57" i="74"/>
  <c r="N57" i="74"/>
  <c r="M57" i="74"/>
  <c r="L57" i="74"/>
  <c r="K57" i="74"/>
  <c r="J57" i="74"/>
  <c r="I57" i="74"/>
  <c r="H57" i="74"/>
  <c r="G57" i="74"/>
  <c r="F57" i="74"/>
  <c r="E57" i="74"/>
  <c r="D57" i="74"/>
  <c r="BJ56" i="74"/>
  <c r="BI56" i="74"/>
  <c r="BH56" i="74"/>
  <c r="BG56" i="74"/>
  <c r="BF56" i="74"/>
  <c r="BE56" i="74"/>
  <c r="BD56" i="74"/>
  <c r="BC56" i="74"/>
  <c r="BB56" i="74"/>
  <c r="BA56" i="74"/>
  <c r="AZ56" i="74"/>
  <c r="AY56" i="74"/>
  <c r="AX56" i="74"/>
  <c r="AW56" i="74"/>
  <c r="AV56" i="74"/>
  <c r="AU56" i="74"/>
  <c r="AT56" i="74"/>
  <c r="AS56" i="74"/>
  <c r="AR56" i="74"/>
  <c r="AQ56" i="74"/>
  <c r="AP56" i="74"/>
  <c r="AO56" i="74"/>
  <c r="AN56" i="74"/>
  <c r="AM56" i="74"/>
  <c r="AL56" i="74"/>
  <c r="AK56" i="74"/>
  <c r="AJ56" i="74"/>
  <c r="AI56" i="74"/>
  <c r="AH56" i="74"/>
  <c r="AG56" i="74"/>
  <c r="AF56" i="74"/>
  <c r="AE56" i="74"/>
  <c r="AD56" i="74"/>
  <c r="AC56" i="74"/>
  <c r="AB56" i="74"/>
  <c r="AA56" i="74"/>
  <c r="Z56" i="74"/>
  <c r="Y56" i="74"/>
  <c r="X56" i="74"/>
  <c r="W56" i="74"/>
  <c r="V56" i="74"/>
  <c r="U56" i="74"/>
  <c r="T56" i="74"/>
  <c r="S56" i="74"/>
  <c r="R56" i="74"/>
  <c r="Q56" i="74"/>
  <c r="P56" i="74"/>
  <c r="O56" i="74"/>
  <c r="N56" i="74"/>
  <c r="M56" i="74"/>
  <c r="L56" i="74"/>
  <c r="K56" i="74"/>
  <c r="J56" i="74"/>
  <c r="I56" i="74"/>
  <c r="H56" i="74"/>
  <c r="G56" i="74"/>
  <c r="F56" i="74"/>
  <c r="E56" i="74"/>
  <c r="D56" i="74"/>
  <c r="C56" i="74"/>
  <c r="BJ55" i="74"/>
  <c r="BI55" i="74"/>
  <c r="BH55" i="74"/>
  <c r="BG55" i="74"/>
  <c r="BF55" i="74"/>
  <c r="BE55" i="74"/>
  <c r="BD55" i="74"/>
  <c r="BC55" i="74"/>
  <c r="BB55" i="74"/>
  <c r="BA55" i="74"/>
  <c r="AZ55" i="74"/>
  <c r="AY55" i="74"/>
  <c r="AX55" i="74"/>
  <c r="AW55" i="74"/>
  <c r="AV55" i="74"/>
  <c r="AU55" i="74"/>
  <c r="AT55" i="74"/>
  <c r="AS55" i="74"/>
  <c r="AR55" i="74"/>
  <c r="AQ55" i="74"/>
  <c r="AP55" i="74"/>
  <c r="AO55" i="74"/>
  <c r="AN55" i="74"/>
  <c r="AM55" i="74"/>
  <c r="AL55" i="74"/>
  <c r="AK55" i="74"/>
  <c r="AJ55" i="74"/>
  <c r="AI55" i="74"/>
  <c r="AH55" i="74"/>
  <c r="AG55" i="74"/>
  <c r="AF55" i="74"/>
  <c r="AE55" i="74"/>
  <c r="AD55" i="74"/>
  <c r="AC55" i="74"/>
  <c r="AB55" i="74"/>
  <c r="AA55" i="74"/>
  <c r="Z55" i="74"/>
  <c r="Y55" i="74"/>
  <c r="X55" i="74"/>
  <c r="W55" i="74"/>
  <c r="V55" i="74"/>
  <c r="U55" i="74"/>
  <c r="T55" i="74"/>
  <c r="S55" i="74"/>
  <c r="R55" i="74"/>
  <c r="Q55" i="74"/>
  <c r="P55" i="74"/>
  <c r="O55" i="74"/>
  <c r="N55" i="74"/>
  <c r="M55" i="74"/>
  <c r="L55" i="74"/>
  <c r="K55" i="74"/>
  <c r="J55" i="74"/>
  <c r="I55" i="74"/>
  <c r="H55" i="74"/>
  <c r="G55" i="74"/>
  <c r="F55" i="74"/>
  <c r="E55" i="74"/>
  <c r="D55" i="74"/>
  <c r="C55" i="74"/>
  <c r="C54" i="74"/>
  <c r="BJ52" i="74"/>
  <c r="BI52" i="74"/>
  <c r="BH52" i="74"/>
  <c r="BG52" i="74"/>
  <c r="BF52" i="74"/>
  <c r="BE52" i="74"/>
  <c r="BD52" i="74"/>
  <c r="BC52" i="74"/>
  <c r="BB52" i="74"/>
  <c r="BA52" i="74"/>
  <c r="AZ52" i="74"/>
  <c r="AY52" i="74"/>
  <c r="AX52" i="74"/>
  <c r="AW52" i="74"/>
  <c r="AV52" i="74"/>
  <c r="AU52" i="74"/>
  <c r="AT52" i="74"/>
  <c r="AS52" i="74"/>
  <c r="AR52" i="74"/>
  <c r="AQ52" i="74"/>
  <c r="AP52" i="74"/>
  <c r="AO52" i="74"/>
  <c r="AN52" i="74"/>
  <c r="AM52" i="74"/>
  <c r="AL52" i="74"/>
  <c r="AK52" i="74"/>
  <c r="AJ52" i="74"/>
  <c r="AI52" i="74"/>
  <c r="AH52" i="74"/>
  <c r="AG52" i="74"/>
  <c r="AF52" i="74"/>
  <c r="AE52" i="74"/>
  <c r="AD52" i="74"/>
  <c r="AC52" i="74"/>
  <c r="AB52" i="74"/>
  <c r="AA52" i="74"/>
  <c r="Z52" i="74"/>
  <c r="Y52" i="74"/>
  <c r="X52" i="74"/>
  <c r="W52" i="74"/>
  <c r="V52" i="74"/>
  <c r="U52" i="74"/>
  <c r="T52" i="74"/>
  <c r="S52" i="74"/>
  <c r="R52" i="74"/>
  <c r="Q52" i="74"/>
  <c r="P52" i="74"/>
  <c r="O52" i="74"/>
  <c r="N52" i="74"/>
  <c r="M52" i="74"/>
  <c r="L52" i="74"/>
  <c r="K52" i="74"/>
  <c r="J52" i="74"/>
  <c r="I52" i="74"/>
  <c r="H52" i="74"/>
  <c r="G52" i="74"/>
  <c r="F52" i="74"/>
  <c r="E52" i="74"/>
  <c r="D52" i="74"/>
  <c r="C52" i="74"/>
  <c r="BJ51" i="74"/>
  <c r="BI51" i="74"/>
  <c r="BH51" i="74"/>
  <c r="BG51" i="74"/>
  <c r="BF51" i="74"/>
  <c r="BE51" i="74"/>
  <c r="BD51" i="74"/>
  <c r="BC51" i="74"/>
  <c r="BB51" i="74"/>
  <c r="BA51" i="74"/>
  <c r="AZ51" i="74"/>
  <c r="AY51" i="74"/>
  <c r="AX51" i="74"/>
  <c r="AW51" i="74"/>
  <c r="AV51" i="74"/>
  <c r="AU51" i="74"/>
  <c r="AT51" i="74"/>
  <c r="AS51" i="74"/>
  <c r="AR51" i="74"/>
  <c r="AQ51" i="74"/>
  <c r="AP51" i="74"/>
  <c r="AO51" i="74"/>
  <c r="AN51" i="74"/>
  <c r="AM51" i="74"/>
  <c r="AL51" i="74"/>
  <c r="AK51" i="74"/>
  <c r="AJ51" i="74"/>
  <c r="AI51" i="74"/>
  <c r="AH51" i="74"/>
  <c r="AG51" i="74"/>
  <c r="AF51" i="74"/>
  <c r="AE51" i="74"/>
  <c r="AD51" i="74"/>
  <c r="AC51" i="74"/>
  <c r="AB51" i="74"/>
  <c r="AA51" i="74"/>
  <c r="Z51" i="74"/>
  <c r="Y51" i="74"/>
  <c r="X51" i="74"/>
  <c r="W51" i="74"/>
  <c r="V51" i="74"/>
  <c r="U51" i="74"/>
  <c r="T51" i="74"/>
  <c r="S51" i="74"/>
  <c r="R51" i="74"/>
  <c r="Q51" i="74"/>
  <c r="P51" i="74"/>
  <c r="O51" i="74"/>
  <c r="N51" i="74"/>
  <c r="M51" i="74"/>
  <c r="L51" i="74"/>
  <c r="K51" i="74"/>
  <c r="J51" i="74"/>
  <c r="I51" i="74"/>
  <c r="H51" i="74"/>
  <c r="G51" i="74"/>
  <c r="F51" i="74"/>
  <c r="D51" i="74"/>
  <c r="C51" i="74"/>
  <c r="BJ50" i="74"/>
  <c r="BI50" i="74"/>
  <c r="BH50" i="74"/>
  <c r="BG50" i="74"/>
  <c r="BF50" i="74"/>
  <c r="BE50" i="74"/>
  <c r="BD50" i="74"/>
  <c r="BC50" i="74"/>
  <c r="BB50" i="74"/>
  <c r="BA50" i="74"/>
  <c r="AZ50" i="74"/>
  <c r="AY50" i="74"/>
  <c r="AX50" i="74"/>
  <c r="AW50" i="74"/>
  <c r="AV50" i="74"/>
  <c r="AU50" i="74"/>
  <c r="AT50" i="74"/>
  <c r="AS50" i="74"/>
  <c r="AR50" i="74"/>
  <c r="AQ50" i="74"/>
  <c r="AP50" i="74"/>
  <c r="AO50" i="74"/>
  <c r="AN50" i="74"/>
  <c r="AM50" i="74"/>
  <c r="AL50" i="74"/>
  <c r="AK50" i="74"/>
  <c r="AJ50" i="74"/>
  <c r="AI50" i="74"/>
  <c r="AH50" i="74"/>
  <c r="AG50" i="74"/>
  <c r="AF50" i="74"/>
  <c r="AE50" i="74"/>
  <c r="AD50" i="74"/>
  <c r="AC50" i="74"/>
  <c r="AB50" i="74"/>
  <c r="AA50" i="74"/>
  <c r="Z50" i="74"/>
  <c r="Y50" i="74"/>
  <c r="X50" i="74"/>
  <c r="W50" i="74"/>
  <c r="V50" i="74"/>
  <c r="U50" i="74"/>
  <c r="T50" i="74"/>
  <c r="S50" i="74"/>
  <c r="R50" i="74"/>
  <c r="Q50" i="74"/>
  <c r="P50" i="74"/>
  <c r="O50" i="74"/>
  <c r="N50" i="74"/>
  <c r="M50" i="74"/>
  <c r="L50" i="74"/>
  <c r="K50" i="74"/>
  <c r="J50" i="74"/>
  <c r="I50" i="74"/>
  <c r="H50" i="74"/>
  <c r="G50" i="74"/>
  <c r="F50" i="74"/>
  <c r="E50" i="74"/>
  <c r="D50" i="74"/>
  <c r="BJ49" i="74"/>
  <c r="BI49" i="74"/>
  <c r="BH49" i="74"/>
  <c r="BG49" i="74"/>
  <c r="BF49" i="74"/>
  <c r="BE49" i="74"/>
  <c r="BD49" i="74"/>
  <c r="BC49" i="74"/>
  <c r="BB49" i="74"/>
  <c r="BA49" i="74"/>
  <c r="AZ49" i="74"/>
  <c r="AY49" i="74"/>
  <c r="AX49" i="74"/>
  <c r="AW49" i="74"/>
  <c r="AV49" i="74"/>
  <c r="AU49" i="74"/>
  <c r="AT49" i="74"/>
  <c r="AS49" i="74"/>
  <c r="AR49" i="74"/>
  <c r="AQ49" i="74"/>
  <c r="AP49" i="74"/>
  <c r="AO49" i="74"/>
  <c r="AN49" i="74"/>
  <c r="AM49" i="74"/>
  <c r="AL49" i="74"/>
  <c r="AK49" i="74"/>
  <c r="AJ49" i="74"/>
  <c r="AI49" i="74"/>
  <c r="AH49" i="74"/>
  <c r="AG49" i="74"/>
  <c r="AF49" i="74"/>
  <c r="AE49" i="74"/>
  <c r="AD49" i="74"/>
  <c r="AC49" i="74"/>
  <c r="AB49" i="74"/>
  <c r="AA49" i="74"/>
  <c r="Z49" i="74"/>
  <c r="Y49" i="74"/>
  <c r="X49" i="74"/>
  <c r="W49" i="74"/>
  <c r="V49" i="74"/>
  <c r="U49" i="74"/>
  <c r="T49" i="74"/>
  <c r="S49" i="74"/>
  <c r="R49" i="74"/>
  <c r="Q49" i="74"/>
  <c r="P49" i="74"/>
  <c r="O49" i="74"/>
  <c r="N49" i="74"/>
  <c r="M49" i="74"/>
  <c r="L49" i="74"/>
  <c r="K49" i="74"/>
  <c r="J49" i="74"/>
  <c r="I49" i="74"/>
  <c r="H49" i="74"/>
  <c r="G49" i="74"/>
  <c r="F49" i="74"/>
  <c r="E49" i="74"/>
  <c r="D49" i="74"/>
  <c r="BJ48" i="74"/>
  <c r="BI48" i="74"/>
  <c r="BH48" i="74"/>
  <c r="BG48" i="74"/>
  <c r="BF48" i="74"/>
  <c r="BE48" i="74"/>
  <c r="BD48" i="74"/>
  <c r="BC48" i="74"/>
  <c r="BB48" i="74"/>
  <c r="BA48" i="74"/>
  <c r="AZ48" i="74"/>
  <c r="AY48" i="74"/>
  <c r="AX48" i="74"/>
  <c r="AW48" i="74"/>
  <c r="AV48" i="74"/>
  <c r="AU48" i="74"/>
  <c r="AT48" i="74"/>
  <c r="AS48" i="74"/>
  <c r="AR48" i="74"/>
  <c r="AQ48" i="74"/>
  <c r="AP48" i="74"/>
  <c r="AO48" i="74"/>
  <c r="AN48" i="74"/>
  <c r="AM48" i="74"/>
  <c r="AL48" i="74"/>
  <c r="AK48" i="74"/>
  <c r="AJ48" i="74"/>
  <c r="AI48" i="74"/>
  <c r="AH48" i="74"/>
  <c r="AG48" i="74"/>
  <c r="AF48" i="74"/>
  <c r="AE48" i="74"/>
  <c r="AD48" i="74"/>
  <c r="AC48" i="74"/>
  <c r="AB48" i="74"/>
  <c r="AA48" i="74"/>
  <c r="Z48" i="74"/>
  <c r="Y48" i="74"/>
  <c r="X48" i="74"/>
  <c r="W48" i="74"/>
  <c r="V48" i="74"/>
  <c r="U48" i="74"/>
  <c r="T48" i="74"/>
  <c r="S48" i="74"/>
  <c r="R48" i="74"/>
  <c r="Q48" i="74"/>
  <c r="P48" i="74"/>
  <c r="O48" i="74"/>
  <c r="N48" i="74"/>
  <c r="M48" i="74"/>
  <c r="L48" i="74"/>
  <c r="K48" i="74"/>
  <c r="J48" i="74"/>
  <c r="I48" i="74"/>
  <c r="H48" i="74"/>
  <c r="G48" i="74"/>
  <c r="F48" i="74"/>
  <c r="D48" i="74"/>
  <c r="C48" i="74"/>
  <c r="C47" i="74"/>
  <c r="BJ46" i="74"/>
  <c r="BI46" i="74"/>
  <c r="BH46" i="74"/>
  <c r="BG46" i="74"/>
  <c r="BF46" i="74"/>
  <c r="BE46" i="74"/>
  <c r="BD46" i="74"/>
  <c r="BC46" i="74"/>
  <c r="BB46" i="74"/>
  <c r="BA46" i="74"/>
  <c r="AZ46" i="74"/>
  <c r="AY46" i="74"/>
  <c r="AX46" i="74"/>
  <c r="AW46" i="74"/>
  <c r="AV46" i="74"/>
  <c r="AU46" i="74"/>
  <c r="AT46" i="74"/>
  <c r="AS46" i="74"/>
  <c r="AR46" i="74"/>
  <c r="AQ46" i="74"/>
  <c r="AP46" i="74"/>
  <c r="AO46" i="74"/>
  <c r="AN46" i="74"/>
  <c r="AM46" i="74"/>
  <c r="AL46" i="74"/>
  <c r="AK46" i="74"/>
  <c r="AJ46" i="74"/>
  <c r="AI46" i="74"/>
  <c r="AH46" i="74"/>
  <c r="AG46" i="74"/>
  <c r="AF46" i="74"/>
  <c r="AE46" i="74"/>
  <c r="AD46" i="74"/>
  <c r="AC46" i="74"/>
  <c r="AB46" i="74"/>
  <c r="AA46" i="74"/>
  <c r="Z46" i="74"/>
  <c r="Y46" i="74"/>
  <c r="X46" i="74"/>
  <c r="W46" i="74"/>
  <c r="V46" i="74"/>
  <c r="U46" i="74"/>
  <c r="T46" i="74"/>
  <c r="S46" i="74"/>
  <c r="R46" i="74"/>
  <c r="Q46" i="74"/>
  <c r="P46" i="74"/>
  <c r="O46" i="74"/>
  <c r="N46" i="74"/>
  <c r="M46" i="74"/>
  <c r="L46" i="74"/>
  <c r="K46" i="74"/>
  <c r="J46" i="74"/>
  <c r="I46" i="74"/>
  <c r="H46" i="74"/>
  <c r="G46" i="74"/>
  <c r="F46" i="74"/>
  <c r="E46" i="74"/>
  <c r="D46" i="74"/>
  <c r="C46" i="74"/>
  <c r="BJ45" i="74"/>
  <c r="BI45" i="74"/>
  <c r="BH45" i="74"/>
  <c r="BG45" i="74"/>
  <c r="BF45" i="74"/>
  <c r="BE45" i="74"/>
  <c r="BD45" i="74"/>
  <c r="BC45" i="74"/>
  <c r="BB45" i="74"/>
  <c r="BA45" i="74"/>
  <c r="AZ45" i="74"/>
  <c r="AY45" i="74"/>
  <c r="AX45" i="74"/>
  <c r="AW45" i="74"/>
  <c r="AV45" i="74"/>
  <c r="AU45" i="74"/>
  <c r="AT45" i="74"/>
  <c r="AS45" i="74"/>
  <c r="AR45" i="74"/>
  <c r="AQ45" i="74"/>
  <c r="AP45" i="74"/>
  <c r="AO45" i="74"/>
  <c r="AN45" i="74"/>
  <c r="AM45" i="74"/>
  <c r="AL45" i="74"/>
  <c r="AK45" i="74"/>
  <c r="AJ45" i="74"/>
  <c r="AI45" i="74"/>
  <c r="AH45" i="74"/>
  <c r="AG45" i="74"/>
  <c r="AF45" i="74"/>
  <c r="AE45" i="74"/>
  <c r="AD45" i="74"/>
  <c r="AC45" i="74"/>
  <c r="AB45" i="74"/>
  <c r="AA45" i="74"/>
  <c r="Z45" i="74"/>
  <c r="Y45" i="74"/>
  <c r="X45" i="74"/>
  <c r="W45" i="74"/>
  <c r="V45" i="74"/>
  <c r="U45" i="74"/>
  <c r="T45" i="74"/>
  <c r="S45" i="74"/>
  <c r="R45" i="74"/>
  <c r="Q45" i="74"/>
  <c r="P45" i="74"/>
  <c r="O45" i="74"/>
  <c r="N45" i="74"/>
  <c r="M45" i="74"/>
  <c r="L45" i="74"/>
  <c r="K45" i="74"/>
  <c r="J45" i="74"/>
  <c r="I45" i="74"/>
  <c r="H45" i="74"/>
  <c r="G45" i="74"/>
  <c r="F45" i="74"/>
  <c r="E45" i="74"/>
  <c r="D45" i="74"/>
  <c r="BJ40" i="74"/>
  <c r="BI40" i="74"/>
  <c r="BH40" i="74"/>
  <c r="BG40" i="74"/>
  <c r="BF40" i="74"/>
  <c r="BE40" i="74"/>
  <c r="BD40" i="74"/>
  <c r="BC40" i="74"/>
  <c r="BB40" i="74"/>
  <c r="BA40" i="74"/>
  <c r="AZ40" i="74"/>
  <c r="AY40" i="74"/>
  <c r="AX40" i="74"/>
  <c r="AW40" i="74"/>
  <c r="AV40" i="74"/>
  <c r="AU40" i="74"/>
  <c r="AT40" i="74"/>
  <c r="AS40" i="74"/>
  <c r="AR40" i="74"/>
  <c r="AQ40" i="74"/>
  <c r="AP40" i="74"/>
  <c r="AO40" i="74"/>
  <c r="AN40" i="74"/>
  <c r="AM40" i="74"/>
  <c r="AL40" i="74"/>
  <c r="AK40" i="74"/>
  <c r="AJ40" i="74"/>
  <c r="AI40" i="74"/>
  <c r="AH40" i="74"/>
  <c r="AG40" i="74"/>
  <c r="AF40" i="74"/>
  <c r="AE40" i="74"/>
  <c r="AD40" i="74"/>
  <c r="AC40" i="74"/>
  <c r="AB40" i="74"/>
  <c r="AA40" i="74"/>
  <c r="Z40" i="74"/>
  <c r="Y40" i="74"/>
  <c r="X40" i="74"/>
  <c r="W40" i="74"/>
  <c r="V40" i="74"/>
  <c r="U40" i="74"/>
  <c r="T40" i="74"/>
  <c r="S40" i="74"/>
  <c r="R40" i="74"/>
  <c r="Q40" i="74"/>
  <c r="P40" i="74"/>
  <c r="O40" i="74"/>
  <c r="N40" i="74"/>
  <c r="M40" i="74"/>
  <c r="L40" i="74"/>
  <c r="K40" i="74"/>
  <c r="J40" i="74"/>
  <c r="I40" i="74"/>
  <c r="H40" i="74"/>
  <c r="G40" i="74"/>
  <c r="F40" i="74"/>
  <c r="E40" i="74"/>
  <c r="D40" i="74"/>
  <c r="C40" i="74"/>
  <c r="BJ39" i="74"/>
  <c r="BI39" i="74"/>
  <c r="BH39" i="74"/>
  <c r="BG39" i="74"/>
  <c r="BF39" i="74"/>
  <c r="BE39" i="74"/>
  <c r="BD39" i="74"/>
  <c r="BC39" i="74"/>
  <c r="BB39" i="74"/>
  <c r="BA39" i="74"/>
  <c r="AZ39" i="74"/>
  <c r="AY39" i="74"/>
  <c r="AX39" i="74"/>
  <c r="AW39" i="74"/>
  <c r="AV39" i="74"/>
  <c r="AU39" i="74"/>
  <c r="AT39" i="74"/>
  <c r="AS39" i="74"/>
  <c r="AR39" i="74"/>
  <c r="AQ39" i="74"/>
  <c r="AP39" i="74"/>
  <c r="AO39" i="74"/>
  <c r="AN39" i="74"/>
  <c r="AM39" i="74"/>
  <c r="AL39" i="74"/>
  <c r="AK39" i="74"/>
  <c r="AJ39" i="74"/>
  <c r="AI39" i="74"/>
  <c r="AH39" i="74"/>
  <c r="AG39" i="74"/>
  <c r="AF39" i="74"/>
  <c r="AE39" i="74"/>
  <c r="AD39" i="74"/>
  <c r="AC39" i="74"/>
  <c r="AB39" i="74"/>
  <c r="AA39" i="74"/>
  <c r="Z39" i="74"/>
  <c r="Y39" i="74"/>
  <c r="X39" i="74"/>
  <c r="W39" i="74"/>
  <c r="V39" i="74"/>
  <c r="U39" i="74"/>
  <c r="T39" i="74"/>
  <c r="S39" i="74"/>
  <c r="R39" i="74"/>
  <c r="Q39" i="74"/>
  <c r="P39" i="74"/>
  <c r="O39" i="74"/>
  <c r="N39" i="74"/>
  <c r="M39" i="74"/>
  <c r="L39" i="74"/>
  <c r="K39" i="74"/>
  <c r="J39" i="74"/>
  <c r="I39" i="74"/>
  <c r="H39" i="74"/>
  <c r="G39" i="74"/>
  <c r="F39" i="74"/>
  <c r="E39" i="74"/>
  <c r="D39" i="74"/>
  <c r="BJ38" i="74"/>
  <c r="BI38" i="74"/>
  <c r="BH38" i="74"/>
  <c r="BG38" i="74"/>
  <c r="BF38" i="74"/>
  <c r="BE38" i="74"/>
  <c r="BD38" i="74"/>
  <c r="BC38" i="74"/>
  <c r="BB38" i="74"/>
  <c r="BA38" i="74"/>
  <c r="AZ38" i="74"/>
  <c r="AY38" i="74"/>
  <c r="AX38" i="74"/>
  <c r="AW38" i="74"/>
  <c r="AV38" i="74"/>
  <c r="AU38" i="74"/>
  <c r="AT38" i="74"/>
  <c r="AS38" i="74"/>
  <c r="AR38" i="74"/>
  <c r="AQ38" i="74"/>
  <c r="AP38" i="74"/>
  <c r="AO38" i="74"/>
  <c r="AN38" i="74"/>
  <c r="AM38" i="74"/>
  <c r="AL38" i="74"/>
  <c r="AK38" i="74"/>
  <c r="AJ38" i="74"/>
  <c r="AI38" i="74"/>
  <c r="AH38" i="74"/>
  <c r="AG38" i="74"/>
  <c r="AF38" i="74"/>
  <c r="AE38" i="74"/>
  <c r="AD38" i="74"/>
  <c r="AC38" i="74"/>
  <c r="AB38" i="74"/>
  <c r="AA38" i="74"/>
  <c r="Z38" i="74"/>
  <c r="Y38" i="74"/>
  <c r="X38" i="74"/>
  <c r="W38" i="74"/>
  <c r="V38" i="74"/>
  <c r="U38" i="74"/>
  <c r="T38" i="74"/>
  <c r="S38" i="74"/>
  <c r="R38" i="74"/>
  <c r="Q38" i="74"/>
  <c r="P38" i="74"/>
  <c r="O38" i="74"/>
  <c r="N38" i="74"/>
  <c r="M38" i="74"/>
  <c r="L38" i="74"/>
  <c r="K38" i="74"/>
  <c r="J38" i="74"/>
  <c r="I38" i="74"/>
  <c r="H38" i="74"/>
  <c r="G38" i="74"/>
  <c r="F38" i="74"/>
  <c r="E38" i="74"/>
  <c r="D38" i="74"/>
  <c r="BJ37" i="74"/>
  <c r="BI37" i="74"/>
  <c r="BH37" i="74"/>
  <c r="BG37" i="74"/>
  <c r="BF37" i="74"/>
  <c r="BE37" i="74"/>
  <c r="BD37" i="74"/>
  <c r="BC37" i="74"/>
  <c r="BB37" i="74"/>
  <c r="BA37" i="74"/>
  <c r="AZ37" i="74"/>
  <c r="AY37" i="74"/>
  <c r="AX37" i="74"/>
  <c r="AW37" i="74"/>
  <c r="AV37" i="74"/>
  <c r="AU37" i="74"/>
  <c r="AT37" i="74"/>
  <c r="AS37" i="74"/>
  <c r="AR37" i="74"/>
  <c r="AQ37" i="74"/>
  <c r="AP37" i="74"/>
  <c r="AO37" i="74"/>
  <c r="AN37" i="74"/>
  <c r="AM37" i="74"/>
  <c r="AL37" i="74"/>
  <c r="AK37" i="74"/>
  <c r="AJ37" i="74"/>
  <c r="AI37" i="74"/>
  <c r="AH37" i="74"/>
  <c r="AG37" i="74"/>
  <c r="AF37" i="74"/>
  <c r="AE37" i="74"/>
  <c r="AD37" i="74"/>
  <c r="AC37" i="74"/>
  <c r="AB37" i="74"/>
  <c r="AA37" i="74"/>
  <c r="Z37" i="74"/>
  <c r="Y37" i="74"/>
  <c r="X37" i="74"/>
  <c r="W37" i="74"/>
  <c r="V37" i="74"/>
  <c r="U37" i="74"/>
  <c r="T37" i="74"/>
  <c r="S37" i="74"/>
  <c r="R37" i="74"/>
  <c r="Q37" i="74"/>
  <c r="P37" i="74"/>
  <c r="O37" i="74"/>
  <c r="N37" i="74"/>
  <c r="M37" i="74"/>
  <c r="L37" i="74"/>
  <c r="K37" i="74"/>
  <c r="J37" i="74"/>
  <c r="I37" i="74"/>
  <c r="H37" i="74"/>
  <c r="G37" i="74"/>
  <c r="F37" i="74"/>
  <c r="E37" i="74"/>
  <c r="D37" i="74"/>
  <c r="BJ36" i="74"/>
  <c r="BI36" i="74"/>
  <c r="BH36" i="74"/>
  <c r="BG36" i="74"/>
  <c r="BF36" i="74"/>
  <c r="BE36" i="74"/>
  <c r="BD36" i="74"/>
  <c r="BC36" i="74"/>
  <c r="BB36" i="74"/>
  <c r="BA36" i="74"/>
  <c r="AZ36" i="74"/>
  <c r="AY36" i="74"/>
  <c r="AX36" i="74"/>
  <c r="AW36" i="74"/>
  <c r="AV36" i="74"/>
  <c r="AU36" i="74"/>
  <c r="AT36" i="74"/>
  <c r="AS36" i="74"/>
  <c r="AR36" i="74"/>
  <c r="AQ36" i="74"/>
  <c r="AP36" i="74"/>
  <c r="AO36" i="74"/>
  <c r="AN36" i="74"/>
  <c r="AM36" i="74"/>
  <c r="AL36" i="74"/>
  <c r="AK36" i="74"/>
  <c r="AJ36" i="74"/>
  <c r="AI36" i="74"/>
  <c r="AH36" i="74"/>
  <c r="AG36" i="74"/>
  <c r="AF36" i="74"/>
  <c r="AE36" i="74"/>
  <c r="AD36" i="74"/>
  <c r="AC36" i="74"/>
  <c r="AB36" i="74"/>
  <c r="AA36" i="74"/>
  <c r="Z36" i="74"/>
  <c r="Y36" i="74"/>
  <c r="X36" i="74"/>
  <c r="W36" i="74"/>
  <c r="V36" i="74"/>
  <c r="U36" i="74"/>
  <c r="T36" i="74"/>
  <c r="S36" i="74"/>
  <c r="R36" i="74"/>
  <c r="Q36" i="74"/>
  <c r="P36" i="74"/>
  <c r="O36" i="74"/>
  <c r="N36" i="74"/>
  <c r="M36" i="74"/>
  <c r="L36" i="74"/>
  <c r="K36" i="74"/>
  <c r="J36" i="74"/>
  <c r="I36" i="74"/>
  <c r="H36" i="74"/>
  <c r="G36" i="74"/>
  <c r="F36" i="74"/>
  <c r="E36" i="74"/>
  <c r="D36" i="74"/>
  <c r="BJ35" i="74"/>
  <c r="BI35" i="74"/>
  <c r="BH35" i="74"/>
  <c r="BG35" i="74"/>
  <c r="BF35" i="74"/>
  <c r="BE35" i="74"/>
  <c r="BD35" i="74"/>
  <c r="BC35" i="74"/>
  <c r="BB35" i="74"/>
  <c r="BA35" i="74"/>
  <c r="AZ35" i="74"/>
  <c r="AY35" i="74"/>
  <c r="AX35" i="74"/>
  <c r="AW35" i="74"/>
  <c r="AV35" i="74"/>
  <c r="AU35" i="74"/>
  <c r="AT35" i="74"/>
  <c r="AS35" i="74"/>
  <c r="AR35" i="74"/>
  <c r="AQ35" i="74"/>
  <c r="AP35" i="74"/>
  <c r="AO35" i="74"/>
  <c r="AN35" i="74"/>
  <c r="AM35" i="74"/>
  <c r="AL35" i="74"/>
  <c r="AK35" i="74"/>
  <c r="AJ35" i="74"/>
  <c r="AI35" i="74"/>
  <c r="AH35" i="74"/>
  <c r="AG35" i="74"/>
  <c r="AF35" i="74"/>
  <c r="AE35" i="74"/>
  <c r="D35" i="74"/>
  <c r="BJ33" i="74"/>
  <c r="BI33" i="74"/>
  <c r="BH33" i="74"/>
  <c r="BG33" i="74"/>
  <c r="BF33" i="74"/>
  <c r="BE33" i="74"/>
  <c r="BD33" i="74"/>
  <c r="BC33" i="74"/>
  <c r="BB33" i="74"/>
  <c r="BA33" i="74"/>
  <c r="AZ33" i="74"/>
  <c r="AY33" i="74"/>
  <c r="AX33" i="74"/>
  <c r="AW33" i="74"/>
  <c r="AV33" i="74"/>
  <c r="AU33" i="74"/>
  <c r="AT33" i="74"/>
  <c r="AS33" i="74"/>
  <c r="AR33" i="74"/>
  <c r="AQ33" i="74"/>
  <c r="AP33" i="74"/>
  <c r="AO33" i="74"/>
  <c r="AN33" i="74"/>
  <c r="AM33" i="74"/>
  <c r="AL33" i="74"/>
  <c r="AK33" i="74"/>
  <c r="AJ33" i="74"/>
  <c r="AI33" i="74"/>
  <c r="AH33" i="74"/>
  <c r="AG33" i="74"/>
  <c r="AF33" i="74"/>
  <c r="AE33" i="74"/>
  <c r="AD33" i="74"/>
  <c r="AC33" i="74"/>
  <c r="AB33" i="74"/>
  <c r="AA33" i="74"/>
  <c r="Z33" i="74"/>
  <c r="Y33" i="74"/>
  <c r="X33" i="74"/>
  <c r="W33" i="74"/>
  <c r="V33" i="74"/>
  <c r="U33" i="74"/>
  <c r="T33" i="74"/>
  <c r="S33" i="74"/>
  <c r="R33" i="74"/>
  <c r="Q33" i="74"/>
  <c r="P33" i="74"/>
  <c r="O33" i="74"/>
  <c r="N33" i="74"/>
  <c r="M33" i="74"/>
  <c r="L33" i="74"/>
  <c r="K33" i="74"/>
  <c r="J33" i="74"/>
  <c r="I33" i="74"/>
  <c r="H33" i="74"/>
  <c r="G33" i="74"/>
  <c r="F33" i="74"/>
  <c r="E33" i="74"/>
  <c r="D33" i="74"/>
  <c r="BJ31" i="74"/>
  <c r="BI31" i="74"/>
  <c r="BH31" i="74"/>
  <c r="BG31" i="74"/>
  <c r="BF31" i="74"/>
  <c r="BE31" i="74"/>
  <c r="BD31" i="74"/>
  <c r="BC31" i="74"/>
  <c r="BB31" i="74"/>
  <c r="BA31" i="74"/>
  <c r="AZ31" i="74"/>
  <c r="AY31" i="74"/>
  <c r="AX31" i="74"/>
  <c r="AW31" i="74"/>
  <c r="AV31" i="74"/>
  <c r="AU31" i="74"/>
  <c r="AT31" i="74"/>
  <c r="AS31" i="74"/>
  <c r="AR31" i="74"/>
  <c r="AQ31" i="74"/>
  <c r="AP31" i="74"/>
  <c r="AO31" i="74"/>
  <c r="AN31" i="74"/>
  <c r="AM31" i="74"/>
  <c r="AL31" i="74"/>
  <c r="AK31" i="74"/>
  <c r="AJ31" i="74"/>
  <c r="AI31" i="74"/>
  <c r="AH31" i="74"/>
  <c r="AG31" i="74"/>
  <c r="AF31" i="74"/>
  <c r="AE31" i="74"/>
  <c r="AD31" i="74"/>
  <c r="AC31" i="74"/>
  <c r="AB31" i="74"/>
  <c r="AA31" i="74"/>
  <c r="Z31" i="74"/>
  <c r="Y31" i="74"/>
  <c r="X31" i="74"/>
  <c r="W31" i="74"/>
  <c r="V31" i="74"/>
  <c r="U31" i="74"/>
  <c r="T31" i="74"/>
  <c r="S31" i="74"/>
  <c r="R31" i="74"/>
  <c r="Q31" i="74"/>
  <c r="P31" i="74"/>
  <c r="O31" i="74"/>
  <c r="N31" i="74"/>
  <c r="M31" i="74"/>
  <c r="L31" i="74"/>
  <c r="K31" i="74"/>
  <c r="J31" i="74"/>
  <c r="I31" i="74"/>
  <c r="H31" i="74"/>
  <c r="G31" i="74"/>
  <c r="F31" i="74"/>
  <c r="E31" i="74"/>
  <c r="D31" i="74"/>
  <c r="C31" i="74"/>
  <c r="BJ30" i="74"/>
  <c r="BI30" i="74"/>
  <c r="BH30" i="74"/>
  <c r="BG30" i="74"/>
  <c r="BF30" i="74"/>
  <c r="BE30" i="74"/>
  <c r="BD30" i="74"/>
  <c r="BC30" i="74"/>
  <c r="BB30" i="74"/>
  <c r="BA30" i="74"/>
  <c r="AZ30" i="74"/>
  <c r="AY30" i="74"/>
  <c r="AX30" i="74"/>
  <c r="AW30" i="74"/>
  <c r="AV30" i="74"/>
  <c r="AU30" i="74"/>
  <c r="AT30" i="74"/>
  <c r="AS30" i="74"/>
  <c r="AR30" i="74"/>
  <c r="AQ30" i="74"/>
  <c r="AP30" i="74"/>
  <c r="AO30" i="74"/>
  <c r="AN30" i="74"/>
  <c r="AM30" i="74"/>
  <c r="AL30" i="74"/>
  <c r="AK30" i="74"/>
  <c r="AJ30" i="74"/>
  <c r="AI30" i="74"/>
  <c r="AH30" i="74"/>
  <c r="AG30" i="74"/>
  <c r="AF30" i="74"/>
  <c r="AE30" i="74"/>
  <c r="AD30" i="74"/>
  <c r="AC30" i="74"/>
  <c r="AB30" i="74"/>
  <c r="AA30" i="74"/>
  <c r="Z30" i="74"/>
  <c r="Y30" i="74"/>
  <c r="X30" i="74"/>
  <c r="W30" i="74"/>
  <c r="V30" i="74"/>
  <c r="U30" i="74"/>
  <c r="T30" i="74"/>
  <c r="S30" i="74"/>
  <c r="R30" i="74"/>
  <c r="Q30" i="74"/>
  <c r="P30" i="74"/>
  <c r="O30" i="74"/>
  <c r="N30" i="74"/>
  <c r="M30" i="74"/>
  <c r="L30" i="74"/>
  <c r="K30" i="74"/>
  <c r="J30" i="74"/>
  <c r="I30" i="74"/>
  <c r="H30" i="74"/>
  <c r="G30" i="74"/>
  <c r="F30" i="74"/>
  <c r="E30" i="74"/>
  <c r="D30" i="74"/>
  <c r="BJ29" i="74"/>
  <c r="BI29" i="74"/>
  <c r="BH29" i="74"/>
  <c r="BG29" i="74"/>
  <c r="BF29" i="74"/>
  <c r="BE29" i="74"/>
  <c r="BD29" i="74"/>
  <c r="BC29" i="74"/>
  <c r="BB29" i="74"/>
  <c r="BA29" i="74"/>
  <c r="AZ29" i="74"/>
  <c r="AY29" i="74"/>
  <c r="AX29" i="74"/>
  <c r="AW29" i="74"/>
  <c r="AV29" i="74"/>
  <c r="AU29" i="74"/>
  <c r="AT29" i="74"/>
  <c r="AS29" i="74"/>
  <c r="AR29" i="74"/>
  <c r="AQ29" i="74"/>
  <c r="AP29" i="74"/>
  <c r="AO29" i="74"/>
  <c r="AN29" i="74"/>
  <c r="AM29" i="74"/>
  <c r="AL29" i="74"/>
  <c r="AK29" i="74"/>
  <c r="AJ29" i="74"/>
  <c r="AI29" i="74"/>
  <c r="AH29" i="74"/>
  <c r="AG29" i="74"/>
  <c r="AF29" i="74"/>
  <c r="AE29" i="74"/>
  <c r="AD29" i="74"/>
  <c r="AC29" i="74"/>
  <c r="AB29" i="74"/>
  <c r="AA29" i="74"/>
  <c r="Z29" i="74"/>
  <c r="Y29" i="74"/>
  <c r="X29" i="74"/>
  <c r="W29" i="74"/>
  <c r="V29" i="74"/>
  <c r="U29" i="74"/>
  <c r="T29" i="74"/>
  <c r="S29" i="74"/>
  <c r="R29" i="74"/>
  <c r="Q29" i="74"/>
  <c r="P29" i="74"/>
  <c r="O29" i="74"/>
  <c r="N29" i="74"/>
  <c r="M29" i="74"/>
  <c r="L29" i="74"/>
  <c r="K29" i="74"/>
  <c r="J29" i="74"/>
  <c r="I29" i="74"/>
  <c r="H29" i="74"/>
  <c r="G29" i="74"/>
  <c r="F29" i="74"/>
  <c r="E29" i="74"/>
  <c r="D29" i="74"/>
  <c r="BJ28" i="74"/>
  <c r="BI28" i="74"/>
  <c r="BH28" i="74"/>
  <c r="BG28" i="74"/>
  <c r="BF28" i="74"/>
  <c r="BE28" i="74"/>
  <c r="BD28" i="74"/>
  <c r="BC28" i="74"/>
  <c r="BB28" i="74"/>
  <c r="BA28" i="74"/>
  <c r="AZ28" i="74"/>
  <c r="AY28" i="74"/>
  <c r="AX28" i="74"/>
  <c r="AW28" i="74"/>
  <c r="AV28" i="74"/>
  <c r="AU28" i="74"/>
  <c r="AT28" i="74"/>
  <c r="AS28" i="74"/>
  <c r="AR28" i="74"/>
  <c r="AQ28" i="74"/>
  <c r="AP28" i="74"/>
  <c r="AO28" i="74"/>
  <c r="AN28" i="74"/>
  <c r="AM28" i="74"/>
  <c r="AL28" i="74"/>
  <c r="AK28" i="74"/>
  <c r="AJ28" i="74"/>
  <c r="AI28" i="74"/>
  <c r="AH28" i="74"/>
  <c r="AG28" i="74"/>
  <c r="AF28" i="74"/>
  <c r="AE28" i="74"/>
  <c r="AD28" i="74"/>
  <c r="AC28" i="74"/>
  <c r="AB28" i="74"/>
  <c r="AA28" i="74"/>
  <c r="Z28" i="74"/>
  <c r="Y28" i="74"/>
  <c r="X28" i="74"/>
  <c r="W28" i="74"/>
  <c r="V28" i="74"/>
  <c r="U28" i="74"/>
  <c r="T28" i="74"/>
  <c r="S28" i="74"/>
  <c r="R28" i="74"/>
  <c r="Q28" i="74"/>
  <c r="P28" i="74"/>
  <c r="O28" i="74"/>
  <c r="N28" i="74"/>
  <c r="M28" i="74"/>
  <c r="L28" i="74"/>
  <c r="K28" i="74"/>
  <c r="J28" i="74"/>
  <c r="I28" i="74"/>
  <c r="H28" i="74"/>
  <c r="G28" i="74"/>
  <c r="F28" i="74"/>
  <c r="E28" i="74"/>
  <c r="D28" i="74"/>
  <c r="BJ27" i="74"/>
  <c r="BI27" i="74"/>
  <c r="BH27" i="74"/>
  <c r="BG27" i="74"/>
  <c r="BF27" i="74"/>
  <c r="BE27" i="74"/>
  <c r="BD27" i="74"/>
  <c r="BC27" i="74"/>
  <c r="BB27" i="74"/>
  <c r="BA27" i="74"/>
  <c r="AZ27" i="74"/>
  <c r="AY27" i="74"/>
  <c r="AX27" i="74"/>
  <c r="AW27" i="74"/>
  <c r="AV27" i="74"/>
  <c r="AU27" i="74"/>
  <c r="AT27" i="74"/>
  <c r="AS27" i="74"/>
  <c r="AR27" i="74"/>
  <c r="AQ27" i="74"/>
  <c r="AP27" i="74"/>
  <c r="AO27" i="74"/>
  <c r="AN27" i="74"/>
  <c r="AM27" i="74"/>
  <c r="AL27" i="74"/>
  <c r="AK27" i="74"/>
  <c r="AJ27" i="74"/>
  <c r="AI27" i="74"/>
  <c r="AH27" i="74"/>
  <c r="AG27" i="74"/>
  <c r="AF27" i="74"/>
  <c r="AE27" i="74"/>
  <c r="AD27" i="74"/>
  <c r="AC27" i="74"/>
  <c r="AB27" i="74"/>
  <c r="AA27" i="74"/>
  <c r="Z27" i="74"/>
  <c r="Y27" i="74"/>
  <c r="X27" i="74"/>
  <c r="W27" i="74"/>
  <c r="V27" i="74"/>
  <c r="U27" i="74"/>
  <c r="T27" i="74"/>
  <c r="S27" i="74"/>
  <c r="R27" i="74"/>
  <c r="Q27" i="74"/>
  <c r="P27" i="74"/>
  <c r="O27" i="74"/>
  <c r="N27" i="74"/>
  <c r="M27" i="74"/>
  <c r="L27" i="74"/>
  <c r="K27" i="74"/>
  <c r="J27" i="74"/>
  <c r="I27" i="74"/>
  <c r="H27" i="74"/>
  <c r="G27" i="74"/>
  <c r="F27" i="74"/>
  <c r="E27" i="74"/>
  <c r="D27" i="74"/>
  <c r="BJ26" i="74"/>
  <c r="BI26" i="74"/>
  <c r="BH26" i="74"/>
  <c r="BG26" i="74"/>
  <c r="BF26" i="74"/>
  <c r="BE26" i="74"/>
  <c r="BD26" i="74"/>
  <c r="BC26" i="74"/>
  <c r="BB26" i="74"/>
  <c r="BA26" i="74"/>
  <c r="AZ26" i="74"/>
  <c r="AY26" i="74"/>
  <c r="AX26" i="74"/>
  <c r="AW26" i="74"/>
  <c r="AV26" i="74"/>
  <c r="AU26" i="74"/>
  <c r="AT26" i="74"/>
  <c r="AS26" i="74"/>
  <c r="AR26" i="74"/>
  <c r="AQ26" i="74"/>
  <c r="AP26" i="74"/>
  <c r="AO26" i="74"/>
  <c r="AN26" i="74"/>
  <c r="AM26" i="74"/>
  <c r="AL26" i="74"/>
  <c r="AK26" i="74"/>
  <c r="AJ26" i="74"/>
  <c r="AI26" i="74"/>
  <c r="AH26" i="74"/>
  <c r="AG26" i="74"/>
  <c r="AF26" i="74"/>
  <c r="AE26" i="74"/>
  <c r="AD26" i="74"/>
  <c r="AC26" i="74"/>
  <c r="AB26" i="74"/>
  <c r="AA26" i="74"/>
  <c r="Z26" i="74"/>
  <c r="Y26" i="74"/>
  <c r="X26" i="74"/>
  <c r="W26" i="74"/>
  <c r="V26" i="74"/>
  <c r="U26" i="74"/>
  <c r="T26" i="74"/>
  <c r="S26" i="74"/>
  <c r="R26" i="74"/>
  <c r="Q26" i="74"/>
  <c r="P26" i="74"/>
  <c r="O26" i="74"/>
  <c r="N26" i="74"/>
  <c r="M26" i="74"/>
  <c r="L26" i="74"/>
  <c r="K26" i="74"/>
  <c r="J26" i="74"/>
  <c r="I26" i="74"/>
  <c r="H26" i="74"/>
  <c r="G26" i="74"/>
  <c r="F26" i="74"/>
  <c r="E26" i="74"/>
  <c r="D26" i="74"/>
  <c r="BJ25" i="74"/>
  <c r="BI25" i="74"/>
  <c r="BH25" i="74"/>
  <c r="BG25" i="74"/>
  <c r="BF25" i="74"/>
  <c r="BE25" i="74"/>
  <c r="BD25" i="74"/>
  <c r="BC25" i="74"/>
  <c r="BB25" i="74"/>
  <c r="BA25" i="74"/>
  <c r="AZ25" i="74"/>
  <c r="AY25" i="74"/>
  <c r="AX25" i="74"/>
  <c r="AW25" i="74"/>
  <c r="AV25" i="74"/>
  <c r="AU25" i="74"/>
  <c r="AT25" i="74"/>
  <c r="AS25" i="74"/>
  <c r="AR25" i="74"/>
  <c r="AQ25" i="74"/>
  <c r="AP25" i="74"/>
  <c r="AO25" i="74"/>
  <c r="AN25" i="74"/>
  <c r="AM25" i="74"/>
  <c r="AL25" i="74"/>
  <c r="AK25" i="74"/>
  <c r="AJ25" i="74"/>
  <c r="AI25" i="74"/>
  <c r="AH25" i="74"/>
  <c r="AG25" i="74"/>
  <c r="AF25" i="74"/>
  <c r="AE25" i="74"/>
  <c r="AD25" i="74"/>
  <c r="AC25" i="74"/>
  <c r="AB25" i="74"/>
  <c r="AA25" i="74"/>
  <c r="Z25" i="74"/>
  <c r="Y25" i="74"/>
  <c r="X25" i="74"/>
  <c r="W25" i="74"/>
  <c r="V25" i="74"/>
  <c r="U25" i="74"/>
  <c r="T25" i="74"/>
  <c r="S25" i="74"/>
  <c r="R25" i="74"/>
  <c r="Q25" i="74"/>
  <c r="P25" i="74"/>
  <c r="O25" i="74"/>
  <c r="N25" i="74"/>
  <c r="M25" i="74"/>
  <c r="L25" i="74"/>
  <c r="K25" i="74"/>
  <c r="J25" i="74"/>
  <c r="I25" i="74"/>
  <c r="H25" i="74"/>
  <c r="G25" i="74"/>
  <c r="F25" i="74"/>
  <c r="E25" i="74"/>
  <c r="D25" i="74"/>
  <c r="BJ24" i="74"/>
  <c r="BI24" i="74"/>
  <c r="BH24" i="74"/>
  <c r="BG24" i="74"/>
  <c r="BF24" i="74"/>
  <c r="BE24" i="74"/>
  <c r="BD24" i="74"/>
  <c r="BC24" i="74"/>
  <c r="BB24" i="74"/>
  <c r="BA24" i="74"/>
  <c r="AZ24" i="74"/>
  <c r="AY24" i="74"/>
  <c r="AX24" i="74"/>
  <c r="AW24" i="74"/>
  <c r="AV24" i="74"/>
  <c r="AU24" i="74"/>
  <c r="AT24" i="74"/>
  <c r="AS24" i="74"/>
  <c r="AR24" i="74"/>
  <c r="AQ24" i="74"/>
  <c r="AP24" i="74"/>
  <c r="AO24" i="74"/>
  <c r="AN24" i="74"/>
  <c r="AM24" i="74"/>
  <c r="AL24" i="74"/>
  <c r="AK24" i="74"/>
  <c r="AJ24" i="74"/>
  <c r="AI24" i="74"/>
  <c r="AH24" i="74"/>
  <c r="AG24" i="74"/>
  <c r="AF24" i="74"/>
  <c r="AE24" i="74"/>
  <c r="AD24" i="74"/>
  <c r="AC24" i="74"/>
  <c r="AB24" i="74"/>
  <c r="AA24" i="74"/>
  <c r="Z24" i="74"/>
  <c r="Y24" i="74"/>
  <c r="X24" i="74"/>
  <c r="W24" i="74"/>
  <c r="V24" i="74"/>
  <c r="U24" i="74"/>
  <c r="T24" i="74"/>
  <c r="S24" i="74"/>
  <c r="R24" i="74"/>
  <c r="Q24" i="74"/>
  <c r="P24" i="74"/>
  <c r="O24" i="74"/>
  <c r="N24" i="74"/>
  <c r="M24" i="74"/>
  <c r="L24" i="74"/>
  <c r="K24" i="74"/>
  <c r="J24" i="74"/>
  <c r="I24" i="74"/>
  <c r="H24" i="74"/>
  <c r="G24" i="74"/>
  <c r="F24" i="74"/>
  <c r="E24" i="74"/>
  <c r="D24" i="74"/>
  <c r="C24" i="74"/>
  <c r="BJ22" i="74"/>
  <c r="BI22" i="74"/>
  <c r="BH22" i="74"/>
  <c r="BG22" i="74"/>
  <c r="BF22" i="74"/>
  <c r="BE22" i="74"/>
  <c r="BD22" i="74"/>
  <c r="BC22" i="74"/>
  <c r="BB22" i="74"/>
  <c r="BA22" i="74"/>
  <c r="AZ22" i="74"/>
  <c r="AY22" i="74"/>
  <c r="AX22" i="74"/>
  <c r="AW22" i="74"/>
  <c r="AV22" i="74"/>
  <c r="AU22" i="74"/>
  <c r="AT22" i="74"/>
  <c r="AS22" i="74"/>
  <c r="AR22" i="74"/>
  <c r="AQ22" i="74"/>
  <c r="AP22" i="74"/>
  <c r="AO22" i="74"/>
  <c r="AN22" i="74"/>
  <c r="AM22" i="74"/>
  <c r="AL22" i="74"/>
  <c r="AK22" i="74"/>
  <c r="AJ22" i="74"/>
  <c r="AI22" i="74"/>
  <c r="AH22" i="74"/>
  <c r="AG22" i="74"/>
  <c r="AF22" i="74"/>
  <c r="AE22" i="74"/>
  <c r="AD22" i="74"/>
  <c r="AC22" i="74"/>
  <c r="AB22" i="74"/>
  <c r="AA22" i="74"/>
  <c r="Z22" i="74"/>
  <c r="Y22" i="74"/>
  <c r="X22" i="74"/>
  <c r="W22" i="74"/>
  <c r="V22" i="74"/>
  <c r="U22" i="74"/>
  <c r="T22" i="74"/>
  <c r="S22" i="74"/>
  <c r="R22" i="74"/>
  <c r="Q22" i="74"/>
  <c r="P22" i="74"/>
  <c r="O22" i="74"/>
  <c r="N22" i="74"/>
  <c r="M22" i="74"/>
  <c r="L22" i="74"/>
  <c r="K22" i="74"/>
  <c r="J22" i="74"/>
  <c r="I22" i="74"/>
  <c r="H22" i="74"/>
  <c r="G22" i="74"/>
  <c r="F22" i="74"/>
  <c r="E22" i="74"/>
  <c r="D22" i="74"/>
  <c r="BJ20" i="74"/>
  <c r="BI20" i="74"/>
  <c r="BH20" i="74"/>
  <c r="BG20" i="74"/>
  <c r="BF20" i="74"/>
  <c r="BE20" i="74"/>
  <c r="BD20" i="74"/>
  <c r="BC20" i="74"/>
  <c r="BB20" i="74"/>
  <c r="BA20" i="74"/>
  <c r="AZ20" i="74"/>
  <c r="AY20" i="74"/>
  <c r="AX20" i="74"/>
  <c r="AW20" i="74"/>
  <c r="AV20" i="74"/>
  <c r="AU20" i="74"/>
  <c r="AT20" i="74"/>
  <c r="AS20" i="74"/>
  <c r="AR20" i="74"/>
  <c r="AQ20" i="74"/>
  <c r="AP20" i="74"/>
  <c r="AO20" i="74"/>
  <c r="AN20" i="74"/>
  <c r="AM20" i="74"/>
  <c r="AL20" i="74"/>
  <c r="AK20" i="74"/>
  <c r="AJ20" i="74"/>
  <c r="AI20" i="74"/>
  <c r="AH20" i="74"/>
  <c r="AG20" i="74"/>
  <c r="AF20" i="74"/>
  <c r="AE20" i="74"/>
  <c r="AD20" i="74"/>
  <c r="AC20" i="74"/>
  <c r="AB20" i="74"/>
  <c r="AA20" i="74"/>
  <c r="Z20" i="74"/>
  <c r="Y20" i="74"/>
  <c r="X20" i="74"/>
  <c r="W20" i="74"/>
  <c r="V20" i="74"/>
  <c r="U20" i="74"/>
  <c r="T20" i="74"/>
  <c r="S20" i="74"/>
  <c r="R20" i="74"/>
  <c r="Q20" i="74"/>
  <c r="P20" i="74"/>
  <c r="O20" i="74"/>
  <c r="N20" i="74"/>
  <c r="M20" i="74"/>
  <c r="L20" i="74"/>
  <c r="K20" i="74"/>
  <c r="J20" i="74"/>
  <c r="I20" i="74"/>
  <c r="H20" i="74"/>
  <c r="G20" i="74"/>
  <c r="F20" i="74"/>
  <c r="E20" i="74"/>
  <c r="D20" i="74"/>
  <c r="C20" i="74"/>
  <c r="BJ19" i="74"/>
  <c r="BI19" i="74"/>
  <c r="BH19" i="74"/>
  <c r="BG19" i="74"/>
  <c r="BF19" i="74"/>
  <c r="BE19" i="74"/>
  <c r="BD19" i="74"/>
  <c r="BC19" i="74"/>
  <c r="BB19" i="74"/>
  <c r="BA19" i="74"/>
  <c r="AZ19" i="74"/>
  <c r="AY19" i="74"/>
  <c r="AX19" i="74"/>
  <c r="AW19" i="74"/>
  <c r="AV19" i="74"/>
  <c r="AU19" i="74"/>
  <c r="AT19" i="74"/>
  <c r="AS19" i="74"/>
  <c r="AR19" i="74"/>
  <c r="AQ19" i="74"/>
  <c r="AP19" i="74"/>
  <c r="AO19" i="74"/>
  <c r="AN19" i="74"/>
  <c r="AM19" i="74"/>
  <c r="AL19" i="74"/>
  <c r="AK19" i="74"/>
  <c r="AJ19" i="74"/>
  <c r="AI19" i="74"/>
  <c r="AH19" i="74"/>
  <c r="AG19" i="74"/>
  <c r="AF19" i="74"/>
  <c r="AE19" i="74"/>
  <c r="AD19" i="74"/>
  <c r="AC19" i="74"/>
  <c r="AB19" i="74"/>
  <c r="AA19" i="74"/>
  <c r="Z19" i="74"/>
  <c r="Y19" i="74"/>
  <c r="X19" i="74"/>
  <c r="W19" i="74"/>
  <c r="V19" i="74"/>
  <c r="U19" i="74"/>
  <c r="T19" i="74"/>
  <c r="S19" i="74"/>
  <c r="R19" i="74"/>
  <c r="Q19" i="74"/>
  <c r="P19" i="74"/>
  <c r="O19" i="74"/>
  <c r="N19" i="74"/>
  <c r="M19" i="74"/>
  <c r="L19" i="74"/>
  <c r="K19" i="74"/>
  <c r="J19" i="74"/>
  <c r="I19" i="74"/>
  <c r="H19" i="74"/>
  <c r="G19" i="74"/>
  <c r="F19" i="74"/>
  <c r="E19" i="74"/>
  <c r="D19" i="74"/>
  <c r="BJ17" i="74"/>
  <c r="BI17" i="74"/>
  <c r="BH17" i="74"/>
  <c r="BG17" i="74"/>
  <c r="BF17" i="74"/>
  <c r="BE17" i="74"/>
  <c r="BD17" i="74"/>
  <c r="BC17" i="74"/>
  <c r="BB17" i="74"/>
  <c r="BA17" i="74"/>
  <c r="AZ17" i="74"/>
  <c r="AY17" i="74"/>
  <c r="AX17" i="74"/>
  <c r="AW17" i="74"/>
  <c r="AV17" i="74"/>
  <c r="AU17" i="74"/>
  <c r="AT17" i="74"/>
  <c r="AS17" i="74"/>
  <c r="AR17" i="74"/>
  <c r="AQ17" i="74"/>
  <c r="AP17" i="74"/>
  <c r="AO17" i="74"/>
  <c r="AN17" i="74"/>
  <c r="AM17" i="74"/>
  <c r="AL17" i="74"/>
  <c r="AK17" i="74"/>
  <c r="AJ17" i="74"/>
  <c r="AI17" i="74"/>
  <c r="AH17" i="74"/>
  <c r="AG17" i="74"/>
  <c r="AF17" i="74"/>
  <c r="AE17" i="74"/>
  <c r="AD17" i="74"/>
  <c r="AC17" i="74"/>
  <c r="AB17" i="74"/>
  <c r="AA17" i="74"/>
  <c r="Z17" i="74"/>
  <c r="Y17" i="74"/>
  <c r="X17" i="74"/>
  <c r="W17" i="74"/>
  <c r="V17" i="74"/>
  <c r="U17" i="74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BJ16" i="74"/>
  <c r="BI16" i="74"/>
  <c r="BH16" i="74"/>
  <c r="BG16" i="74"/>
  <c r="BF16" i="74"/>
  <c r="BE16" i="74"/>
  <c r="BD16" i="74"/>
  <c r="BC16" i="74"/>
  <c r="BB16" i="74"/>
  <c r="BA16" i="74"/>
  <c r="AZ16" i="74"/>
  <c r="AY16" i="74"/>
  <c r="AX16" i="74"/>
  <c r="AW16" i="74"/>
  <c r="AV16" i="74"/>
  <c r="AU16" i="74"/>
  <c r="AT16" i="74"/>
  <c r="AS16" i="74"/>
  <c r="AR16" i="74"/>
  <c r="AQ16" i="74"/>
  <c r="AP16" i="74"/>
  <c r="AO16" i="74"/>
  <c r="AN16" i="74"/>
  <c r="AM16" i="74"/>
  <c r="AL16" i="74"/>
  <c r="AK16" i="74"/>
  <c r="AJ16" i="74"/>
  <c r="AI16" i="74"/>
  <c r="AH16" i="74"/>
  <c r="AG16" i="74"/>
  <c r="AF16" i="74"/>
  <c r="AE16" i="74"/>
  <c r="AD16" i="74"/>
  <c r="AC16" i="74"/>
  <c r="AB16" i="74"/>
  <c r="AA16" i="74"/>
  <c r="Z16" i="74"/>
  <c r="Y16" i="74"/>
  <c r="X16" i="74"/>
  <c r="W16" i="74"/>
  <c r="V16" i="74"/>
  <c r="U16" i="74"/>
  <c r="T16" i="74"/>
  <c r="S16" i="74"/>
  <c r="R16" i="74"/>
  <c r="Q16" i="74"/>
  <c r="P16" i="74"/>
  <c r="O16" i="74"/>
  <c r="N16" i="74"/>
  <c r="M16" i="74"/>
  <c r="L16" i="74"/>
  <c r="K16" i="74"/>
  <c r="J16" i="74"/>
  <c r="I16" i="74"/>
  <c r="H16" i="74"/>
  <c r="G16" i="74"/>
  <c r="F16" i="74"/>
  <c r="E16" i="74"/>
  <c r="D16" i="74"/>
  <c r="BJ14" i="74"/>
  <c r="BI14" i="74"/>
  <c r="BH14" i="74"/>
  <c r="BG14" i="74"/>
  <c r="BF14" i="74"/>
  <c r="BE14" i="74"/>
  <c r="BD14" i="74"/>
  <c r="BC14" i="74"/>
  <c r="BB14" i="74"/>
  <c r="BA14" i="74"/>
  <c r="AZ14" i="74"/>
  <c r="AY14" i="74"/>
  <c r="AX14" i="74"/>
  <c r="AW14" i="74"/>
  <c r="AV14" i="74"/>
  <c r="AU14" i="74"/>
  <c r="AT14" i="74"/>
  <c r="AS14" i="74"/>
  <c r="AR14" i="74"/>
  <c r="AQ14" i="74"/>
  <c r="AP14" i="74"/>
  <c r="AO14" i="74"/>
  <c r="AN14" i="74"/>
  <c r="AM14" i="74"/>
  <c r="AL14" i="74"/>
  <c r="AK14" i="74"/>
  <c r="AJ14" i="74"/>
  <c r="AI14" i="74"/>
  <c r="AH14" i="74"/>
  <c r="AG14" i="74"/>
  <c r="AF14" i="74"/>
  <c r="AE14" i="74"/>
  <c r="AD14" i="74"/>
  <c r="AC14" i="74"/>
  <c r="AB14" i="74"/>
  <c r="AA14" i="74"/>
  <c r="Z14" i="74"/>
  <c r="Y14" i="74"/>
  <c r="X14" i="74"/>
  <c r="W14" i="74"/>
  <c r="V14" i="74"/>
  <c r="U14" i="74"/>
  <c r="T14" i="74"/>
  <c r="S14" i="74"/>
  <c r="R14" i="74"/>
  <c r="Q14" i="74"/>
  <c r="P14" i="74"/>
  <c r="O14" i="74"/>
  <c r="N14" i="74"/>
  <c r="M14" i="74"/>
  <c r="L14" i="74"/>
  <c r="K14" i="74"/>
  <c r="J14" i="74"/>
  <c r="I14" i="74"/>
  <c r="H14" i="74"/>
  <c r="G14" i="74"/>
  <c r="F14" i="74"/>
  <c r="E14" i="74"/>
  <c r="D14" i="74"/>
  <c r="C14" i="74"/>
  <c r="BJ13" i="74"/>
  <c r="BI13" i="74"/>
  <c r="BH13" i="74"/>
  <c r="BG13" i="74"/>
  <c r="BF13" i="74"/>
  <c r="BE13" i="74"/>
  <c r="BD13" i="74"/>
  <c r="BC13" i="74"/>
  <c r="BB13" i="74"/>
  <c r="BA13" i="74"/>
  <c r="AZ13" i="74"/>
  <c r="AY13" i="74"/>
  <c r="AX13" i="74"/>
  <c r="AW13" i="74"/>
  <c r="AV13" i="74"/>
  <c r="AU13" i="74"/>
  <c r="AT13" i="74"/>
  <c r="AS13" i="74"/>
  <c r="AR13" i="74"/>
  <c r="AQ13" i="74"/>
  <c r="AP13" i="74"/>
  <c r="AO13" i="74"/>
  <c r="AN13" i="74"/>
  <c r="AM13" i="74"/>
  <c r="AL13" i="74"/>
  <c r="AK13" i="74"/>
  <c r="AJ13" i="74"/>
  <c r="AI13" i="74"/>
  <c r="AH13" i="74"/>
  <c r="AG13" i="74"/>
  <c r="AF13" i="74"/>
  <c r="AE13" i="74"/>
  <c r="AD13" i="74"/>
  <c r="AC13" i="74"/>
  <c r="AB13" i="74"/>
  <c r="AA13" i="74"/>
  <c r="Z13" i="74"/>
  <c r="Y13" i="74"/>
  <c r="X13" i="74"/>
  <c r="W13" i="74"/>
  <c r="V13" i="74"/>
  <c r="U13" i="74"/>
  <c r="T13" i="74"/>
  <c r="S13" i="74"/>
  <c r="R13" i="74"/>
  <c r="Q13" i="74"/>
  <c r="P13" i="74"/>
  <c r="O13" i="74"/>
  <c r="N13" i="74"/>
  <c r="M13" i="74"/>
  <c r="L13" i="74"/>
  <c r="K13" i="74"/>
  <c r="J13" i="74"/>
  <c r="I13" i="74"/>
  <c r="H13" i="74"/>
  <c r="G13" i="74"/>
  <c r="F13" i="74"/>
  <c r="E13" i="74"/>
  <c r="D13" i="74"/>
  <c r="BJ12" i="74"/>
  <c r="BI12" i="74"/>
  <c r="BH12" i="74"/>
  <c r="BG12" i="74"/>
  <c r="BF12" i="74"/>
  <c r="BE12" i="74"/>
  <c r="BD12" i="74"/>
  <c r="BC12" i="74"/>
  <c r="BB12" i="74"/>
  <c r="BA12" i="74"/>
  <c r="AZ12" i="74"/>
  <c r="AY12" i="74"/>
  <c r="AX12" i="74"/>
  <c r="AW12" i="74"/>
  <c r="AV12" i="74"/>
  <c r="AU12" i="74"/>
  <c r="AT12" i="74"/>
  <c r="AS12" i="74"/>
  <c r="AR12" i="74"/>
  <c r="AQ12" i="74"/>
  <c r="AP12" i="74"/>
  <c r="AO12" i="74"/>
  <c r="AN12" i="74"/>
  <c r="AM12" i="74"/>
  <c r="AL12" i="74"/>
  <c r="AK12" i="74"/>
  <c r="AJ12" i="74"/>
  <c r="AI12" i="74"/>
  <c r="AH12" i="74"/>
  <c r="AG12" i="74"/>
  <c r="AF12" i="74"/>
  <c r="AE12" i="74"/>
  <c r="AD12" i="74"/>
  <c r="AC12" i="74"/>
  <c r="AB12" i="74"/>
  <c r="AA12" i="74"/>
  <c r="Z12" i="74"/>
  <c r="Y12" i="74"/>
  <c r="X12" i="74"/>
  <c r="W12" i="74"/>
  <c r="V12" i="74"/>
  <c r="U12" i="74"/>
  <c r="T12" i="74"/>
  <c r="S12" i="74"/>
  <c r="R12" i="74"/>
  <c r="Q12" i="74"/>
  <c r="P12" i="74"/>
  <c r="O12" i="74"/>
  <c r="N12" i="74"/>
  <c r="M12" i="74"/>
  <c r="L12" i="74"/>
  <c r="K12" i="74"/>
  <c r="J12" i="74"/>
  <c r="I12" i="74"/>
  <c r="H12" i="74"/>
  <c r="G12" i="74"/>
  <c r="F12" i="74"/>
  <c r="E12" i="74"/>
  <c r="D12" i="74"/>
  <c r="BJ11" i="74"/>
  <c r="BI11" i="74"/>
  <c r="BH11" i="74"/>
  <c r="BG11" i="74"/>
  <c r="BF11" i="74"/>
  <c r="BE11" i="74"/>
  <c r="BD11" i="74"/>
  <c r="BC11" i="74"/>
  <c r="BB11" i="74"/>
  <c r="BA11" i="74"/>
  <c r="AZ11" i="74"/>
  <c r="AY11" i="74"/>
  <c r="AX11" i="74"/>
  <c r="AW11" i="74"/>
  <c r="AV11" i="74"/>
  <c r="AU11" i="74"/>
  <c r="AT11" i="74"/>
  <c r="AS11" i="74"/>
  <c r="AR11" i="74"/>
  <c r="AQ11" i="74"/>
  <c r="AP11" i="74"/>
  <c r="AO11" i="74"/>
  <c r="AN11" i="74"/>
  <c r="AM11" i="74"/>
  <c r="AL11" i="74"/>
  <c r="AK11" i="74"/>
  <c r="AJ11" i="74"/>
  <c r="AI11" i="74"/>
  <c r="AH11" i="74"/>
  <c r="AG11" i="74"/>
  <c r="AF11" i="74"/>
  <c r="AE11" i="74"/>
  <c r="AD11" i="74"/>
  <c r="AC11" i="74"/>
  <c r="AB11" i="74"/>
  <c r="AA11" i="74"/>
  <c r="Z11" i="74"/>
  <c r="Y11" i="74"/>
  <c r="X11" i="74"/>
  <c r="W11" i="74"/>
  <c r="V11" i="74"/>
  <c r="U11" i="74"/>
  <c r="T11" i="74"/>
  <c r="S11" i="74"/>
  <c r="R11" i="74"/>
  <c r="Q11" i="74"/>
  <c r="P11" i="74"/>
  <c r="O11" i="74"/>
  <c r="N11" i="74"/>
  <c r="M11" i="74"/>
  <c r="L11" i="74"/>
  <c r="K11" i="74"/>
  <c r="J11" i="74"/>
  <c r="I11" i="74"/>
  <c r="H11" i="74"/>
  <c r="G11" i="74"/>
  <c r="F11" i="74"/>
  <c r="E11" i="74"/>
  <c r="D11" i="74"/>
  <c r="BJ10" i="74"/>
  <c r="BI10" i="74"/>
  <c r="BH10" i="74"/>
  <c r="BG10" i="74"/>
  <c r="BF10" i="74"/>
  <c r="BE10" i="74"/>
  <c r="BD10" i="74"/>
  <c r="BC10" i="74"/>
  <c r="BB10" i="74"/>
  <c r="BA10" i="74"/>
  <c r="AZ10" i="74"/>
  <c r="AY10" i="74"/>
  <c r="AX10" i="74"/>
  <c r="AW10" i="74"/>
  <c r="AV10" i="74"/>
  <c r="AU10" i="74"/>
  <c r="AT10" i="74"/>
  <c r="AS10" i="74"/>
  <c r="AR10" i="74"/>
  <c r="AQ10" i="74"/>
  <c r="AP10" i="74"/>
  <c r="AO10" i="74"/>
  <c r="AN10" i="74"/>
  <c r="AM10" i="74"/>
  <c r="AL10" i="74"/>
  <c r="AK10" i="74"/>
  <c r="AJ10" i="74"/>
  <c r="AI10" i="74"/>
  <c r="AH10" i="74"/>
  <c r="AG10" i="74"/>
  <c r="AF10" i="74"/>
  <c r="AE10" i="74"/>
  <c r="AD10" i="74"/>
  <c r="AC10" i="74"/>
  <c r="AB10" i="74"/>
  <c r="AA10" i="74"/>
  <c r="Z10" i="74"/>
  <c r="Y10" i="74"/>
  <c r="X10" i="74"/>
  <c r="W10" i="74"/>
  <c r="V10" i="74"/>
  <c r="U10" i="74"/>
  <c r="T10" i="74"/>
  <c r="S10" i="74"/>
  <c r="R10" i="74"/>
  <c r="Q10" i="74"/>
  <c r="P10" i="74"/>
  <c r="O10" i="74"/>
  <c r="N10" i="74"/>
  <c r="M10" i="74"/>
  <c r="L10" i="74"/>
  <c r="K10" i="74"/>
  <c r="J10" i="74"/>
  <c r="I10" i="74"/>
  <c r="H10" i="74"/>
  <c r="G10" i="74"/>
  <c r="F10" i="74"/>
  <c r="E10" i="74"/>
  <c r="D10" i="74"/>
  <c r="BJ9" i="74"/>
  <c r="BI9" i="74"/>
  <c r="BH9" i="74"/>
  <c r="BG9" i="74"/>
  <c r="BF9" i="74"/>
  <c r="BE9" i="74"/>
  <c r="BD9" i="74"/>
  <c r="BC9" i="74"/>
  <c r="BB9" i="74"/>
  <c r="BA9" i="74"/>
  <c r="AZ9" i="74"/>
  <c r="AY9" i="74"/>
  <c r="AX9" i="74"/>
  <c r="AW9" i="74"/>
  <c r="AV9" i="74"/>
  <c r="AU9" i="74"/>
  <c r="AT9" i="74"/>
  <c r="AS9" i="74"/>
  <c r="AR9" i="74"/>
  <c r="AQ9" i="74"/>
  <c r="AP9" i="74"/>
  <c r="AO9" i="74"/>
  <c r="AN9" i="74"/>
  <c r="AM9" i="74"/>
  <c r="AL9" i="74"/>
  <c r="AK9" i="74"/>
  <c r="AJ9" i="74"/>
  <c r="AI9" i="74"/>
  <c r="AH9" i="74"/>
  <c r="AG9" i="74"/>
  <c r="AF9" i="74"/>
  <c r="AE9" i="74"/>
  <c r="AD9" i="74"/>
  <c r="AC9" i="74"/>
  <c r="AB9" i="74"/>
  <c r="AA9" i="74"/>
  <c r="Z9" i="74"/>
  <c r="Y9" i="74"/>
  <c r="X9" i="74"/>
  <c r="W9" i="74"/>
  <c r="V9" i="74"/>
  <c r="U9" i="74"/>
  <c r="T9" i="74"/>
  <c r="S9" i="74"/>
  <c r="R9" i="74"/>
  <c r="Q9" i="74"/>
  <c r="P9" i="74"/>
  <c r="O9" i="74"/>
  <c r="N9" i="74"/>
  <c r="M9" i="74"/>
  <c r="L9" i="74"/>
  <c r="K9" i="74"/>
  <c r="J9" i="74"/>
  <c r="I9" i="74"/>
  <c r="H9" i="74"/>
  <c r="G9" i="74"/>
  <c r="F9" i="74"/>
  <c r="E9" i="74"/>
  <c r="D9" i="74"/>
  <c r="BJ8" i="74"/>
  <c r="BI8" i="74"/>
  <c r="BH8" i="74"/>
  <c r="BG8" i="74"/>
  <c r="BF8" i="74"/>
  <c r="BE8" i="74"/>
  <c r="BD8" i="74"/>
  <c r="BC8" i="74"/>
  <c r="BB8" i="74"/>
  <c r="BA8" i="74"/>
  <c r="AZ8" i="74"/>
  <c r="AY8" i="74"/>
  <c r="AX8" i="74"/>
  <c r="AW8" i="74"/>
  <c r="AV8" i="74"/>
  <c r="AU8" i="74"/>
  <c r="AT8" i="74"/>
  <c r="AS8" i="74"/>
  <c r="AR8" i="74"/>
  <c r="AQ8" i="74"/>
  <c r="AP8" i="74"/>
  <c r="AO8" i="74"/>
  <c r="AN8" i="74"/>
  <c r="AM8" i="74"/>
  <c r="AL8" i="74"/>
  <c r="AK8" i="74"/>
  <c r="AJ8" i="74"/>
  <c r="AI8" i="74"/>
  <c r="AH8" i="74"/>
  <c r="AG8" i="74"/>
  <c r="AF8" i="74"/>
  <c r="AE8" i="74"/>
  <c r="AD8" i="74"/>
  <c r="AC8" i="74"/>
  <c r="AB8" i="74"/>
  <c r="AA8" i="74"/>
  <c r="Z8" i="74"/>
  <c r="Y8" i="74"/>
  <c r="X8" i="74"/>
  <c r="W8" i="74"/>
  <c r="V8" i="74"/>
  <c r="U8" i="74"/>
  <c r="T8" i="74"/>
  <c r="S8" i="74"/>
  <c r="R8" i="74"/>
  <c r="Q8" i="74"/>
  <c r="P8" i="74"/>
  <c r="O8" i="74"/>
  <c r="N8" i="74"/>
  <c r="M8" i="74"/>
  <c r="L8" i="74"/>
  <c r="K8" i="74"/>
  <c r="J8" i="74"/>
  <c r="I8" i="74"/>
  <c r="H8" i="74"/>
  <c r="G8" i="74"/>
  <c r="F8" i="74"/>
  <c r="E8" i="74"/>
  <c r="D8" i="74"/>
  <c r="BJ7" i="74"/>
  <c r="BI7" i="74"/>
  <c r="BH7" i="74"/>
  <c r="BG7" i="74"/>
  <c r="BF7" i="74"/>
  <c r="BE7" i="74"/>
  <c r="BD7" i="74"/>
  <c r="BC7" i="74"/>
  <c r="BB7" i="74"/>
  <c r="BA7" i="74"/>
  <c r="AZ7" i="74"/>
  <c r="AY7" i="74"/>
  <c r="AX7" i="74"/>
  <c r="AW7" i="74"/>
  <c r="AV7" i="74"/>
  <c r="AU7" i="74"/>
  <c r="AT7" i="74"/>
  <c r="AS7" i="74"/>
  <c r="AR7" i="74"/>
  <c r="AQ7" i="74"/>
  <c r="AP7" i="74"/>
  <c r="AO7" i="74"/>
  <c r="AN7" i="74"/>
  <c r="AM7" i="74"/>
  <c r="AL7" i="74"/>
  <c r="AK7" i="74"/>
  <c r="AJ7" i="74"/>
  <c r="AI7" i="74"/>
  <c r="AH7" i="74"/>
  <c r="AG7" i="74"/>
  <c r="AF7" i="74"/>
  <c r="AE7" i="74"/>
  <c r="AD7" i="74"/>
  <c r="AC7" i="74"/>
  <c r="AB7" i="74"/>
  <c r="AA7" i="74"/>
  <c r="Z7" i="74"/>
  <c r="Y7" i="74"/>
  <c r="X7" i="74"/>
  <c r="W7" i="74"/>
  <c r="V7" i="74"/>
  <c r="U7" i="74"/>
  <c r="T7" i="74"/>
  <c r="S7" i="74"/>
  <c r="R7" i="74"/>
  <c r="Q7" i="74"/>
  <c r="P7" i="74"/>
  <c r="O7" i="74"/>
  <c r="N7" i="74"/>
  <c r="M7" i="74"/>
  <c r="L7" i="74"/>
  <c r="K7" i="74"/>
  <c r="J7" i="74"/>
  <c r="I7" i="74"/>
  <c r="H7" i="74"/>
  <c r="G7" i="74"/>
  <c r="F7" i="74"/>
  <c r="E7" i="74"/>
  <c r="D7" i="74"/>
  <c r="BJ6" i="74"/>
  <c r="BI6" i="74"/>
  <c r="BH6" i="74"/>
  <c r="BG6" i="74"/>
  <c r="BF6" i="74"/>
  <c r="BE6" i="74"/>
  <c r="BD6" i="74"/>
  <c r="BC6" i="74"/>
  <c r="BB6" i="74"/>
  <c r="BA6" i="74"/>
  <c r="AZ6" i="74"/>
  <c r="AY6" i="74"/>
  <c r="AX6" i="74"/>
  <c r="AW6" i="74"/>
  <c r="AV6" i="74"/>
  <c r="AU6" i="74"/>
  <c r="AT6" i="74"/>
  <c r="AS6" i="74"/>
  <c r="AR6" i="74"/>
  <c r="AQ6" i="74"/>
  <c r="AP6" i="74"/>
  <c r="AO6" i="74"/>
  <c r="AN6" i="74"/>
  <c r="AM6" i="74"/>
  <c r="AL6" i="74"/>
  <c r="AK6" i="74"/>
  <c r="AJ6" i="74"/>
  <c r="AI6" i="74"/>
  <c r="AH6" i="74"/>
  <c r="AG6" i="74"/>
  <c r="AF6" i="74"/>
  <c r="AE6" i="74"/>
  <c r="AD6" i="74"/>
  <c r="AC6" i="74"/>
  <c r="AB6" i="74"/>
  <c r="AA6" i="74"/>
  <c r="Z6" i="74"/>
  <c r="Y6" i="74"/>
  <c r="X6" i="74"/>
  <c r="W6" i="74"/>
  <c r="V6" i="74"/>
  <c r="U6" i="74"/>
  <c r="T6" i="74"/>
  <c r="S6" i="74"/>
  <c r="R6" i="74"/>
  <c r="Q6" i="74"/>
  <c r="P6" i="74"/>
  <c r="O6" i="74"/>
  <c r="N6" i="74"/>
  <c r="M6" i="74"/>
  <c r="L6" i="74"/>
  <c r="K6" i="74"/>
  <c r="J6" i="74"/>
  <c r="I6" i="74"/>
  <c r="H6" i="74"/>
  <c r="G6" i="74"/>
  <c r="F6" i="74"/>
  <c r="E6" i="74"/>
  <c r="D6" i="74"/>
  <c r="BJ5" i="74"/>
  <c r="BI5" i="74"/>
  <c r="BH5" i="74"/>
  <c r="BG5" i="74"/>
  <c r="BF5" i="74"/>
  <c r="BE5" i="74"/>
  <c r="BD5" i="74"/>
  <c r="BC5" i="74"/>
  <c r="BB5" i="74"/>
  <c r="BA5" i="74"/>
  <c r="AZ5" i="74"/>
  <c r="AY5" i="74"/>
  <c r="AX5" i="74"/>
  <c r="AW5" i="74"/>
  <c r="AV5" i="74"/>
  <c r="AU5" i="74"/>
  <c r="AT5" i="74"/>
  <c r="AS5" i="74"/>
  <c r="AR5" i="74"/>
  <c r="AQ5" i="74"/>
  <c r="AP5" i="74"/>
  <c r="AO5" i="74"/>
  <c r="AN5" i="74"/>
  <c r="AM5" i="74"/>
  <c r="AL5" i="74"/>
  <c r="AK5" i="74"/>
  <c r="AJ5" i="74"/>
  <c r="AI5" i="74"/>
  <c r="AH5" i="74"/>
  <c r="AG5" i="74"/>
  <c r="AF5" i="74"/>
  <c r="AE5" i="74"/>
  <c r="AD5" i="74"/>
  <c r="AC5" i="74"/>
  <c r="AB5" i="74"/>
  <c r="AA5" i="74"/>
  <c r="Z5" i="74"/>
  <c r="Y5" i="74"/>
  <c r="X5" i="74"/>
  <c r="W5" i="74"/>
  <c r="V5" i="74"/>
  <c r="U5" i="74"/>
  <c r="T5" i="74"/>
  <c r="S5" i="74"/>
  <c r="R5" i="74"/>
  <c r="Q5" i="74"/>
  <c r="P5" i="74"/>
  <c r="O5" i="74"/>
  <c r="N5" i="74"/>
  <c r="M5" i="74"/>
  <c r="L5" i="74"/>
  <c r="K5" i="74"/>
  <c r="J5" i="74"/>
  <c r="I5" i="74"/>
  <c r="H5" i="74"/>
  <c r="G5" i="74"/>
  <c r="F5" i="74"/>
  <c r="E5" i="74"/>
  <c r="D5" i="74"/>
  <c r="BJ4" i="74"/>
  <c r="BI4" i="74"/>
  <c r="BH4" i="74"/>
  <c r="BG4" i="74"/>
  <c r="BF4" i="74"/>
  <c r="BE4" i="74"/>
  <c r="BD4" i="74"/>
  <c r="BC4" i="74"/>
  <c r="BB4" i="74"/>
  <c r="BA4" i="74"/>
  <c r="AZ4" i="74"/>
  <c r="AY4" i="74"/>
  <c r="AX4" i="74"/>
  <c r="AW4" i="74"/>
  <c r="AV4" i="74"/>
  <c r="AU4" i="74"/>
  <c r="AT4" i="74"/>
  <c r="AS4" i="74"/>
  <c r="AR4" i="74"/>
  <c r="AQ4" i="74"/>
  <c r="AP4" i="74"/>
  <c r="AO4" i="74"/>
  <c r="AN4" i="74"/>
  <c r="AM4" i="74"/>
  <c r="AL4" i="74"/>
  <c r="AK4" i="74"/>
  <c r="AJ4" i="74"/>
  <c r="AI4" i="74"/>
  <c r="AH4" i="74"/>
  <c r="AG4" i="74"/>
  <c r="AF4" i="74"/>
  <c r="AE4" i="74"/>
  <c r="AD4" i="74"/>
  <c r="AC4" i="74"/>
  <c r="AB4" i="74"/>
  <c r="AA4" i="74"/>
  <c r="Z4" i="74"/>
  <c r="Y4" i="74"/>
  <c r="X4" i="74"/>
  <c r="W4" i="74"/>
  <c r="V4" i="74"/>
  <c r="U4" i="74"/>
  <c r="T4" i="74"/>
  <c r="S4" i="74"/>
  <c r="R4" i="74"/>
  <c r="Q4" i="74"/>
  <c r="P4" i="74"/>
  <c r="O4" i="74"/>
  <c r="N4" i="74"/>
  <c r="M4" i="74"/>
  <c r="L4" i="74"/>
  <c r="K4" i="74"/>
  <c r="J4" i="74"/>
  <c r="I4" i="74"/>
  <c r="H4" i="74"/>
  <c r="G4" i="74"/>
  <c r="F4" i="74"/>
  <c r="E4" i="74"/>
  <c r="D4" i="74"/>
  <c r="C4" i="74"/>
  <c r="BJ3" i="74"/>
  <c r="BI3" i="74"/>
  <c r="BH3" i="74"/>
  <c r="BG3" i="74"/>
  <c r="BF3" i="74"/>
  <c r="BE3" i="74"/>
  <c r="BD3" i="74"/>
  <c r="BC3" i="74"/>
  <c r="BB3" i="74"/>
  <c r="BA3" i="74"/>
  <c r="AZ3" i="74"/>
  <c r="AY3" i="74"/>
  <c r="AX3" i="74"/>
  <c r="AW3" i="74"/>
  <c r="AV3" i="74"/>
  <c r="AU3" i="74"/>
  <c r="AT3" i="74"/>
  <c r="AS3" i="74"/>
  <c r="AR3" i="74"/>
  <c r="AQ3" i="74"/>
  <c r="AP3" i="74"/>
  <c r="AO3" i="74"/>
  <c r="AN3" i="74"/>
  <c r="AM3" i="74"/>
  <c r="AL3" i="74"/>
  <c r="AK3" i="74"/>
  <c r="AJ3" i="74"/>
  <c r="AI3" i="74"/>
  <c r="AH3" i="74"/>
  <c r="AG3" i="74"/>
  <c r="AF3" i="74"/>
  <c r="AE3" i="74"/>
  <c r="AD3" i="74"/>
  <c r="AC3" i="74"/>
  <c r="AB3" i="74"/>
  <c r="AA3" i="74"/>
  <c r="Z3" i="74"/>
  <c r="Y3" i="74"/>
  <c r="X3" i="74"/>
  <c r="W3" i="74"/>
  <c r="V3" i="74"/>
  <c r="U3" i="74"/>
  <c r="T3" i="74"/>
  <c r="S3" i="74"/>
  <c r="R3" i="74"/>
  <c r="Q3" i="74"/>
  <c r="P3" i="74"/>
  <c r="O3" i="74"/>
  <c r="N3" i="74"/>
  <c r="M3" i="74"/>
  <c r="L3" i="74"/>
  <c r="K3" i="74"/>
  <c r="J3" i="74"/>
  <c r="I3" i="74"/>
  <c r="H3" i="74"/>
  <c r="G3" i="74"/>
  <c r="F3" i="74"/>
  <c r="E3" i="74"/>
  <c r="D3" i="74"/>
  <c r="C3" i="74"/>
  <c r="B138" i="74"/>
  <c r="B135" i="74"/>
  <c r="B134" i="74"/>
  <c r="B132" i="74"/>
  <c r="B131" i="74"/>
  <c r="B130" i="74"/>
  <c r="B129" i="74"/>
  <c r="B127" i="74"/>
  <c r="B126" i="74"/>
  <c r="B125" i="74"/>
  <c r="B124" i="74"/>
  <c r="B123" i="74"/>
  <c r="B122" i="74"/>
  <c r="B121" i="74"/>
  <c r="B120" i="74"/>
  <c r="B119" i="74"/>
  <c r="B118" i="74"/>
  <c r="B117" i="74"/>
  <c r="B116" i="74"/>
  <c r="B115" i="74"/>
  <c r="B114" i="74"/>
  <c r="B113" i="74"/>
  <c r="B112" i="74"/>
  <c r="B111" i="74"/>
  <c r="B110" i="74"/>
  <c r="A110" i="74"/>
  <c r="B109" i="74"/>
  <c r="B108" i="74"/>
  <c r="B107" i="74"/>
  <c r="B106" i="74"/>
  <c r="B105" i="74"/>
  <c r="B104" i="74"/>
  <c r="B103" i="74"/>
  <c r="B102" i="74"/>
  <c r="A102" i="74"/>
  <c r="B101" i="74"/>
  <c r="B100" i="74"/>
  <c r="B99" i="74"/>
  <c r="B98" i="74"/>
  <c r="B97" i="74"/>
  <c r="B96" i="74"/>
  <c r="B95" i="74"/>
  <c r="B94" i="74"/>
  <c r="A94" i="74"/>
  <c r="B93" i="74"/>
  <c r="B92" i="74"/>
  <c r="B91" i="74"/>
  <c r="B90" i="74"/>
  <c r="B89" i="74"/>
  <c r="B88" i="74"/>
  <c r="B87" i="74"/>
  <c r="B86" i="74"/>
  <c r="A86" i="74"/>
  <c r="B85" i="74"/>
  <c r="B84" i="74"/>
  <c r="B83" i="74"/>
  <c r="B82" i="74"/>
  <c r="B81" i="74"/>
  <c r="B80" i="74"/>
  <c r="B79" i="74"/>
  <c r="B78" i="74"/>
  <c r="A78" i="74"/>
  <c r="B77" i="74"/>
  <c r="B76" i="74"/>
  <c r="B75" i="74"/>
  <c r="B74" i="74"/>
  <c r="B73" i="74"/>
  <c r="B72" i="74"/>
  <c r="B71" i="74"/>
  <c r="B70" i="74"/>
  <c r="A70" i="74"/>
  <c r="B69" i="74"/>
  <c r="B68" i="74"/>
  <c r="B67" i="74"/>
  <c r="B66" i="74"/>
  <c r="B65" i="74"/>
  <c r="B64" i="74"/>
  <c r="B63" i="74"/>
  <c r="B62" i="74"/>
  <c r="A62" i="74"/>
  <c r="B61" i="74"/>
  <c r="A61" i="74"/>
  <c r="B60" i="74"/>
  <c r="B59" i="74"/>
  <c r="B58" i="74"/>
  <c r="B57" i="74"/>
  <c r="B56" i="74"/>
  <c r="B55" i="74"/>
  <c r="B54" i="74"/>
  <c r="A54" i="74"/>
  <c r="B53" i="74"/>
  <c r="B52" i="74"/>
  <c r="B51" i="74"/>
  <c r="B50" i="74"/>
  <c r="B49" i="74"/>
  <c r="B48" i="74"/>
  <c r="B47" i="74"/>
  <c r="B46" i="74"/>
  <c r="B45" i="74"/>
  <c r="A45" i="74"/>
  <c r="B44" i="74"/>
  <c r="A44" i="74"/>
  <c r="B41" i="74"/>
  <c r="B40" i="74"/>
  <c r="B39" i="74"/>
  <c r="B38" i="74"/>
  <c r="B37" i="74"/>
  <c r="A37" i="74"/>
  <c r="B36" i="74"/>
  <c r="B35" i="74"/>
  <c r="B34" i="74"/>
  <c r="B33" i="74"/>
  <c r="B32" i="74"/>
  <c r="B31" i="74"/>
  <c r="B30" i="74"/>
  <c r="B29" i="74"/>
  <c r="B28" i="74"/>
  <c r="B27" i="74"/>
  <c r="B26" i="74"/>
  <c r="A26" i="74"/>
  <c r="B25" i="74"/>
  <c r="B24" i="74"/>
  <c r="B22" i="74"/>
  <c r="A22" i="74"/>
  <c r="B21" i="74"/>
  <c r="B20" i="74"/>
  <c r="B19" i="74"/>
  <c r="B18" i="74"/>
  <c r="A18" i="74"/>
  <c r="B17" i="74"/>
  <c r="B16" i="74"/>
  <c r="B15" i="74"/>
  <c r="B14" i="74"/>
  <c r="B13" i="74"/>
  <c r="B12" i="74"/>
  <c r="B11" i="74"/>
  <c r="B10" i="74"/>
  <c r="A10" i="74"/>
  <c r="B9" i="74"/>
  <c r="B8" i="74"/>
  <c r="B7" i="74"/>
  <c r="B6" i="74"/>
  <c r="B5" i="74"/>
  <c r="B4" i="74"/>
  <c r="B2" i="74"/>
  <c r="A2" i="74"/>
  <c r="B1" i="74"/>
  <c r="B3" i="74"/>
  <c r="B138" i="78"/>
  <c r="B137" i="78"/>
  <c r="B136" i="78"/>
  <c r="B135" i="78"/>
  <c r="B134" i="78"/>
  <c r="B133" i="78"/>
  <c r="B132" i="78"/>
  <c r="B131" i="78"/>
  <c r="B130" i="78"/>
  <c r="B129" i="78"/>
  <c r="B127" i="78"/>
  <c r="B126" i="78"/>
  <c r="B125" i="78"/>
  <c r="B124" i="78"/>
  <c r="B123" i="78"/>
  <c r="B122" i="78"/>
  <c r="B121" i="78"/>
  <c r="B120" i="78"/>
  <c r="B119" i="78"/>
  <c r="B118" i="78"/>
  <c r="B117" i="78"/>
  <c r="B116" i="78"/>
  <c r="B115" i="78"/>
  <c r="B114" i="78"/>
  <c r="B113" i="78"/>
  <c r="B112" i="78"/>
  <c r="B111" i="78"/>
  <c r="B110" i="78"/>
  <c r="B109" i="78"/>
  <c r="B108" i="78"/>
  <c r="B107" i="78"/>
  <c r="B106" i="78"/>
  <c r="B105" i="78"/>
  <c r="B104" i="78"/>
  <c r="B103" i="78"/>
  <c r="B102" i="78"/>
  <c r="B101" i="78"/>
  <c r="B100" i="78"/>
  <c r="B99" i="78"/>
  <c r="B98" i="78"/>
  <c r="B97" i="78"/>
  <c r="B96" i="78"/>
  <c r="B95" i="78"/>
  <c r="B94" i="78"/>
  <c r="B93" i="78"/>
  <c r="B92" i="78"/>
  <c r="B91" i="78"/>
  <c r="B90" i="78"/>
  <c r="B89" i="78"/>
  <c r="B88" i="78"/>
  <c r="B87" i="78"/>
  <c r="B86" i="78"/>
  <c r="B85" i="78"/>
  <c r="B84" i="78"/>
  <c r="B83" i="78"/>
  <c r="B82" i="78"/>
  <c r="B81" i="78"/>
  <c r="B80" i="78"/>
  <c r="B79" i="78"/>
  <c r="B78" i="78"/>
  <c r="B77" i="78"/>
  <c r="B76" i="78"/>
  <c r="B75" i="78"/>
  <c r="B74" i="78"/>
  <c r="B73" i="78"/>
  <c r="B72" i="78"/>
  <c r="B71" i="78"/>
  <c r="B70" i="78"/>
  <c r="B69" i="78"/>
  <c r="B68" i="78"/>
  <c r="B67" i="78"/>
  <c r="B66" i="78"/>
  <c r="B65" i="78"/>
  <c r="B64" i="78"/>
  <c r="B63" i="78"/>
  <c r="B62" i="78"/>
  <c r="B61" i="78"/>
  <c r="B60" i="78"/>
  <c r="B59" i="78"/>
  <c r="B58" i="78"/>
  <c r="B57" i="78"/>
  <c r="B56" i="78"/>
  <c r="B55" i="78"/>
  <c r="B54" i="78"/>
  <c r="B53" i="78"/>
  <c r="B52" i="78"/>
  <c r="B51" i="78"/>
  <c r="B50" i="78"/>
  <c r="B49" i="78"/>
  <c r="B48" i="78"/>
  <c r="B47" i="78"/>
  <c r="B46" i="78"/>
  <c r="B45" i="78"/>
  <c r="B44" i="78"/>
  <c r="B41" i="78"/>
  <c r="B40" i="78"/>
  <c r="B39" i="78"/>
  <c r="B38" i="78"/>
  <c r="B37" i="78"/>
  <c r="B36" i="78"/>
  <c r="B35" i="78"/>
  <c r="B34" i="78"/>
  <c r="B33" i="78"/>
  <c r="B32" i="78"/>
  <c r="B31" i="78"/>
  <c r="B30" i="78"/>
  <c r="B29" i="78"/>
  <c r="B28" i="78"/>
  <c r="B27" i="78"/>
  <c r="B26" i="78"/>
  <c r="B25" i="78"/>
  <c r="B24" i="78"/>
  <c r="B23" i="78"/>
  <c r="B22" i="78"/>
  <c r="B21" i="78"/>
  <c r="B20" i="78"/>
  <c r="B19" i="78"/>
  <c r="B18" i="78"/>
  <c r="B17" i="78"/>
  <c r="B16" i="78"/>
  <c r="B15" i="78"/>
  <c r="B14" i="78"/>
  <c r="B13" i="78"/>
  <c r="B12" i="78"/>
  <c r="B11" i="78"/>
  <c r="B10" i="78"/>
  <c r="B9" i="78"/>
  <c r="B8" i="78"/>
  <c r="B7" i="78"/>
  <c r="B6" i="78"/>
  <c r="B5" i="78"/>
  <c r="B4" i="78"/>
  <c r="B3" i="78"/>
  <c r="C2" i="78"/>
  <c r="B2" i="78"/>
  <c r="AO1" i="78"/>
  <c r="AN1" i="78"/>
  <c r="AM1" i="78"/>
  <c r="AL1" i="78"/>
  <c r="AK1" i="78"/>
  <c r="AJ1" i="78"/>
  <c r="AI1" i="78"/>
  <c r="AH1" i="78"/>
  <c r="AG1" i="78"/>
  <c r="AF1" i="78"/>
  <c r="AE1" i="78"/>
  <c r="AD1" i="78"/>
  <c r="AC1" i="78"/>
  <c r="AB1" i="78"/>
  <c r="AA1" i="78"/>
  <c r="Z1" i="78"/>
  <c r="Y1" i="78"/>
  <c r="X1" i="78"/>
  <c r="W1" i="78"/>
  <c r="V1" i="78"/>
  <c r="U1" i="78"/>
  <c r="T1" i="78"/>
  <c r="S1" i="78"/>
  <c r="R1" i="78"/>
  <c r="Q1" i="78"/>
  <c r="P1" i="78"/>
  <c r="O1" i="78"/>
  <c r="N1" i="78"/>
  <c r="M1" i="78"/>
  <c r="L1" i="78"/>
  <c r="K1" i="78"/>
  <c r="J1" i="78"/>
  <c r="I1" i="78"/>
  <c r="H1" i="78"/>
  <c r="G1" i="78"/>
  <c r="F1" i="78"/>
  <c r="E1" i="78"/>
  <c r="D1" i="78"/>
  <c r="C1" i="78"/>
  <c r="B1" i="78"/>
  <c r="B138" i="77"/>
  <c r="B137" i="77"/>
  <c r="B136" i="77"/>
  <c r="B135" i="77"/>
  <c r="B134" i="77"/>
  <c r="B133" i="77"/>
  <c r="B132" i="77"/>
  <c r="B131" i="77"/>
  <c r="B130" i="77"/>
  <c r="B129" i="77"/>
  <c r="B127" i="77"/>
  <c r="B126" i="77"/>
  <c r="B125" i="77"/>
  <c r="B124" i="77"/>
  <c r="B123" i="77"/>
  <c r="B122" i="77"/>
  <c r="B121" i="77"/>
  <c r="B120" i="77"/>
  <c r="B119" i="77"/>
  <c r="B118" i="77"/>
  <c r="B117" i="77"/>
  <c r="B116" i="77"/>
  <c r="B115" i="77"/>
  <c r="B114" i="77"/>
  <c r="B113" i="77"/>
  <c r="B112" i="77"/>
  <c r="B111" i="77"/>
  <c r="B110" i="77"/>
  <c r="B109" i="77"/>
  <c r="B108" i="77"/>
  <c r="B107" i="77"/>
  <c r="B106" i="77"/>
  <c r="B105" i="77"/>
  <c r="B104" i="77"/>
  <c r="B103" i="77"/>
  <c r="B102" i="77"/>
  <c r="B101" i="77"/>
  <c r="B100" i="77"/>
  <c r="B99" i="77"/>
  <c r="B98" i="77"/>
  <c r="B97" i="77"/>
  <c r="B96" i="77"/>
  <c r="B95" i="77"/>
  <c r="B94" i="77"/>
  <c r="B93" i="77"/>
  <c r="B92" i="77"/>
  <c r="B91" i="77"/>
  <c r="B90" i="77"/>
  <c r="B89" i="77"/>
  <c r="B88" i="77"/>
  <c r="B87" i="77"/>
  <c r="B86" i="77"/>
  <c r="B85" i="77"/>
  <c r="B84" i="77"/>
  <c r="B83" i="77"/>
  <c r="B82" i="77"/>
  <c r="B81" i="77"/>
  <c r="B80" i="77"/>
  <c r="B79" i="77"/>
  <c r="B78" i="77"/>
  <c r="B77" i="77"/>
  <c r="B76" i="77"/>
  <c r="B75" i="77"/>
  <c r="B74" i="77"/>
  <c r="B73" i="77"/>
  <c r="B72" i="77"/>
  <c r="B71" i="77"/>
  <c r="B70" i="77"/>
  <c r="B69" i="77"/>
  <c r="B68" i="77"/>
  <c r="B67" i="77"/>
  <c r="B66" i="77"/>
  <c r="B65" i="77"/>
  <c r="B64" i="77"/>
  <c r="B63" i="77"/>
  <c r="B62" i="77"/>
  <c r="B61" i="77"/>
  <c r="B60" i="77"/>
  <c r="B59" i="77"/>
  <c r="B58" i="77"/>
  <c r="B57" i="77"/>
  <c r="B56" i="77"/>
  <c r="B55" i="77"/>
  <c r="B54" i="77"/>
  <c r="B53" i="77"/>
  <c r="B52" i="77"/>
  <c r="B51" i="77"/>
  <c r="B50" i="77"/>
  <c r="B49" i="77"/>
  <c r="B48" i="77"/>
  <c r="B47" i="77"/>
  <c r="B46" i="77"/>
  <c r="B45" i="77"/>
  <c r="B44" i="77"/>
  <c r="B41" i="77"/>
  <c r="B40" i="77"/>
  <c r="B39" i="77"/>
  <c r="B38" i="77"/>
  <c r="B37" i="77"/>
  <c r="B36" i="77"/>
  <c r="B35" i="77"/>
  <c r="B34" i="77"/>
  <c r="B33" i="77"/>
  <c r="B32" i="77"/>
  <c r="B31" i="77"/>
  <c r="B30" i="77"/>
  <c r="B29" i="77"/>
  <c r="B28" i="77"/>
  <c r="B27" i="77"/>
  <c r="B26" i="77"/>
  <c r="B25" i="77"/>
  <c r="B24" i="77"/>
  <c r="B23" i="77"/>
  <c r="B22" i="77"/>
  <c r="B21" i="77"/>
  <c r="B20" i="77"/>
  <c r="B19" i="77"/>
  <c r="B18" i="77"/>
  <c r="B17" i="77"/>
  <c r="B16" i="77"/>
  <c r="B15" i="77"/>
  <c r="B14" i="77"/>
  <c r="B13" i="77"/>
  <c r="B12" i="77"/>
  <c r="B11" i="77"/>
  <c r="B10" i="77"/>
  <c r="B9" i="77"/>
  <c r="B8" i="77"/>
  <c r="B7" i="77"/>
  <c r="B6" i="77"/>
  <c r="B5" i="77"/>
  <c r="B4" i="77"/>
  <c r="B3" i="77"/>
  <c r="C2" i="77"/>
  <c r="B2" i="77"/>
  <c r="AO1" i="77"/>
  <c r="AN1" i="77"/>
  <c r="AM1" i="77"/>
  <c r="AL1" i="77"/>
  <c r="AK1" i="77"/>
  <c r="AJ1" i="77"/>
  <c r="AI1" i="77"/>
  <c r="AH1" i="77"/>
  <c r="AG1" i="77"/>
  <c r="AF1" i="77"/>
  <c r="AE1" i="77"/>
  <c r="AD1" i="77"/>
  <c r="AC1" i="77"/>
  <c r="AB1" i="77"/>
  <c r="AA1" i="77"/>
  <c r="Z1" i="77"/>
  <c r="Y1" i="77"/>
  <c r="X1" i="77"/>
  <c r="W1" i="77"/>
  <c r="V1" i="77"/>
  <c r="U1" i="77"/>
  <c r="T1" i="77"/>
  <c r="S1" i="77"/>
  <c r="R1" i="77"/>
  <c r="Q1" i="77"/>
  <c r="P1" i="77"/>
  <c r="O1" i="77"/>
  <c r="N1" i="77"/>
  <c r="M1" i="77"/>
  <c r="L1" i="77"/>
  <c r="K1" i="77"/>
  <c r="J1" i="77"/>
  <c r="I1" i="77"/>
  <c r="H1" i="77"/>
  <c r="G1" i="77"/>
  <c r="F1" i="77"/>
  <c r="E1" i="77"/>
  <c r="D1" i="77"/>
  <c r="C1" i="77"/>
  <c r="B1" i="77"/>
  <c r="B138" i="76"/>
  <c r="B136" i="76"/>
  <c r="B135" i="76"/>
  <c r="B134" i="76"/>
  <c r="B133" i="76"/>
  <c r="B132" i="76"/>
  <c r="B131" i="76"/>
  <c r="B130" i="76"/>
  <c r="B127" i="76"/>
  <c r="B126" i="76"/>
  <c r="B125" i="76"/>
  <c r="B124" i="76"/>
  <c r="B123" i="76"/>
  <c r="B122" i="76"/>
  <c r="B121" i="76"/>
  <c r="B120" i="76"/>
  <c r="B119" i="76"/>
  <c r="B118" i="76"/>
  <c r="B117" i="76"/>
  <c r="B116" i="76"/>
  <c r="B115" i="76"/>
  <c r="B114" i="76"/>
  <c r="B113" i="76"/>
  <c r="B112" i="76"/>
  <c r="B111" i="76"/>
  <c r="B110" i="76"/>
  <c r="B109" i="76"/>
  <c r="B108" i="76"/>
  <c r="B107" i="76"/>
  <c r="B106" i="76"/>
  <c r="B105" i="76"/>
  <c r="B104" i="76"/>
  <c r="B103" i="76"/>
  <c r="B102" i="76"/>
  <c r="B101" i="76"/>
  <c r="B100" i="76"/>
  <c r="B99" i="76"/>
  <c r="B98" i="76"/>
  <c r="B97" i="76"/>
  <c r="B96" i="76"/>
  <c r="B95" i="76"/>
  <c r="B94" i="76"/>
  <c r="B93" i="76"/>
  <c r="B92" i="76"/>
  <c r="B91" i="76"/>
  <c r="B90" i="76"/>
  <c r="B89" i="76"/>
  <c r="B88" i="76"/>
  <c r="B87" i="76"/>
  <c r="B86" i="76"/>
  <c r="B85" i="76"/>
  <c r="B84" i="76"/>
  <c r="B83" i="76"/>
  <c r="B82" i="76"/>
  <c r="B81" i="76"/>
  <c r="B80" i="76"/>
  <c r="B79" i="76"/>
  <c r="B78" i="76"/>
  <c r="B77" i="76"/>
  <c r="B76" i="76"/>
  <c r="B75" i="76"/>
  <c r="B74" i="76"/>
  <c r="B73" i="76"/>
  <c r="B72" i="76"/>
  <c r="B71" i="76"/>
  <c r="B70" i="76"/>
  <c r="B69" i="76"/>
  <c r="B68" i="76"/>
  <c r="B67" i="76"/>
  <c r="B66" i="76"/>
  <c r="B65" i="76"/>
  <c r="B64" i="76"/>
  <c r="B63" i="76"/>
  <c r="B62" i="76"/>
  <c r="B61" i="76"/>
  <c r="B60" i="76"/>
  <c r="B59" i="76"/>
  <c r="B58" i="76"/>
  <c r="B57" i="76"/>
  <c r="B56" i="76"/>
  <c r="B55" i="76"/>
  <c r="B54" i="76"/>
  <c r="B53" i="76"/>
  <c r="B52" i="76"/>
  <c r="B51" i="76"/>
  <c r="B50" i="76"/>
  <c r="B49" i="76"/>
  <c r="B48" i="76"/>
  <c r="B47" i="76"/>
  <c r="B46" i="76"/>
  <c r="B45" i="76"/>
  <c r="B44" i="76"/>
  <c r="B41" i="76"/>
  <c r="B40" i="76"/>
  <c r="B39" i="76"/>
  <c r="B38" i="76"/>
  <c r="B37" i="76"/>
  <c r="B36" i="76"/>
  <c r="B35" i="76"/>
  <c r="B34" i="76"/>
  <c r="B33" i="76"/>
  <c r="B32" i="76"/>
  <c r="B31" i="76"/>
  <c r="B30" i="76"/>
  <c r="B29" i="76"/>
  <c r="B28" i="76"/>
  <c r="B27" i="76"/>
  <c r="B26" i="76"/>
  <c r="B25" i="76"/>
  <c r="B24" i="76"/>
  <c r="B23" i="76"/>
  <c r="B22" i="76"/>
  <c r="B21" i="76"/>
  <c r="B20" i="76"/>
  <c r="B19" i="76"/>
  <c r="B18" i="76"/>
  <c r="B17" i="76"/>
  <c r="B16" i="76"/>
  <c r="B15" i="76"/>
  <c r="B14" i="76"/>
  <c r="B13" i="76"/>
  <c r="B12" i="76"/>
  <c r="B11" i="76"/>
  <c r="B10" i="76"/>
  <c r="B9" i="76"/>
  <c r="B8" i="76"/>
  <c r="B7" i="76"/>
  <c r="B6" i="76"/>
  <c r="B5" i="76"/>
  <c r="B4" i="76"/>
  <c r="B3" i="76"/>
  <c r="C2" i="76"/>
  <c r="B2" i="76"/>
  <c r="AO1" i="76"/>
  <c r="AN1" i="76"/>
  <c r="AM1" i="76"/>
  <c r="AL1" i="76"/>
  <c r="AK1" i="76"/>
  <c r="AJ1" i="76"/>
  <c r="AI1" i="76"/>
  <c r="AH1" i="76"/>
  <c r="AG1" i="76"/>
  <c r="AF1" i="76"/>
  <c r="AE1" i="76"/>
  <c r="AD1" i="76"/>
  <c r="AC1" i="76"/>
  <c r="AB1" i="76"/>
  <c r="AA1" i="76"/>
  <c r="Z1" i="76"/>
  <c r="Y1" i="76"/>
  <c r="X1" i="76"/>
  <c r="W1" i="76"/>
  <c r="V1" i="76"/>
  <c r="U1" i="76"/>
  <c r="T1" i="76"/>
  <c r="S1" i="76"/>
  <c r="R1" i="76"/>
  <c r="Q1" i="76"/>
  <c r="P1" i="76"/>
  <c r="O1" i="76"/>
  <c r="N1" i="76"/>
  <c r="M1" i="76"/>
  <c r="L1" i="76"/>
  <c r="K1" i="76"/>
  <c r="J1" i="76"/>
  <c r="I1" i="76"/>
  <c r="H1" i="76"/>
  <c r="G1" i="76"/>
  <c r="F1" i="76"/>
  <c r="E1" i="76"/>
  <c r="D1" i="76"/>
  <c r="C1" i="76"/>
  <c r="B1" i="76"/>
  <c r="B138" i="75"/>
  <c r="B135" i="75"/>
  <c r="B134" i="75"/>
  <c r="B132" i="75"/>
  <c r="B131" i="75"/>
  <c r="B130" i="75"/>
  <c r="B129" i="75"/>
  <c r="B127" i="75"/>
  <c r="B126" i="75"/>
  <c r="B125" i="75"/>
  <c r="B124" i="75"/>
  <c r="B123" i="75"/>
  <c r="B122" i="75"/>
  <c r="B121" i="75"/>
  <c r="B120" i="75"/>
  <c r="B119" i="75"/>
  <c r="B118" i="75"/>
  <c r="B117" i="75"/>
  <c r="B116" i="75"/>
  <c r="B115" i="75"/>
  <c r="B114" i="75"/>
  <c r="B113" i="75"/>
  <c r="B112" i="75"/>
  <c r="B111" i="75"/>
  <c r="B110" i="75"/>
  <c r="B109" i="75"/>
  <c r="B108" i="75"/>
  <c r="B107" i="75"/>
  <c r="B106" i="75"/>
  <c r="B105" i="75"/>
  <c r="B104" i="75"/>
  <c r="B103" i="75"/>
  <c r="B102" i="75"/>
  <c r="B101" i="75"/>
  <c r="B100" i="75"/>
  <c r="B99" i="75"/>
  <c r="B98" i="75"/>
  <c r="B97" i="75"/>
  <c r="B96" i="75"/>
  <c r="B95" i="75"/>
  <c r="B94" i="75"/>
  <c r="B93" i="75"/>
  <c r="B92" i="75"/>
  <c r="B91" i="75"/>
  <c r="B90" i="75"/>
  <c r="B89" i="75"/>
  <c r="B88" i="75"/>
  <c r="B87" i="75"/>
  <c r="B86" i="75"/>
  <c r="B85" i="75"/>
  <c r="B84" i="75"/>
  <c r="B83" i="75"/>
  <c r="B82" i="75"/>
  <c r="B81" i="75"/>
  <c r="B80" i="75"/>
  <c r="B79" i="75"/>
  <c r="B78" i="75"/>
  <c r="B77" i="75"/>
  <c r="B76" i="75"/>
  <c r="B75" i="75"/>
  <c r="B74" i="75"/>
  <c r="B73" i="75"/>
  <c r="B72" i="75"/>
  <c r="B71" i="75"/>
  <c r="B70" i="75"/>
  <c r="B69" i="75"/>
  <c r="B68" i="75"/>
  <c r="B67" i="75"/>
  <c r="B66" i="75"/>
  <c r="B65" i="75"/>
  <c r="B64" i="75"/>
  <c r="B63" i="75"/>
  <c r="B62" i="75"/>
  <c r="B61" i="75"/>
  <c r="B60" i="75"/>
  <c r="B59" i="75"/>
  <c r="B58" i="75"/>
  <c r="B57" i="75"/>
  <c r="B56" i="75"/>
  <c r="B55" i="75"/>
  <c r="B54" i="75"/>
  <c r="B53" i="75"/>
  <c r="B52" i="75"/>
  <c r="B51" i="75"/>
  <c r="B50" i="75"/>
  <c r="B49" i="75"/>
  <c r="B48" i="75"/>
  <c r="B47" i="75"/>
  <c r="B46" i="75"/>
  <c r="B45" i="75"/>
  <c r="B44" i="75"/>
  <c r="B41" i="75"/>
  <c r="B40" i="75"/>
  <c r="B39" i="75"/>
  <c r="B38" i="75"/>
  <c r="B37" i="75"/>
  <c r="B36" i="75"/>
  <c r="B35" i="75"/>
  <c r="B34" i="75"/>
  <c r="B33" i="75"/>
  <c r="B32" i="75"/>
  <c r="B31" i="75"/>
  <c r="B30" i="75"/>
  <c r="B29" i="75"/>
  <c r="B28" i="75"/>
  <c r="B27" i="75"/>
  <c r="B26" i="75"/>
  <c r="B25" i="75"/>
  <c r="B24" i="75"/>
  <c r="B23" i="75"/>
  <c r="B22" i="75"/>
  <c r="B21" i="75"/>
  <c r="B20" i="75"/>
  <c r="B19" i="75"/>
  <c r="B18" i="75"/>
  <c r="B17" i="75"/>
  <c r="B16" i="75"/>
  <c r="B15" i="75"/>
  <c r="B14" i="75"/>
  <c r="B13" i="75"/>
  <c r="B12" i="75"/>
  <c r="B11" i="75"/>
  <c r="B10" i="75"/>
  <c r="B9" i="75"/>
  <c r="B8" i="75"/>
  <c r="B7" i="75"/>
  <c r="B6" i="75"/>
  <c r="B5" i="75"/>
  <c r="B4" i="75"/>
  <c r="B3" i="75"/>
  <c r="C2" i="75"/>
  <c r="B2" i="75"/>
  <c r="AO1" i="75"/>
  <c r="AN1" i="75"/>
  <c r="AM1" i="75"/>
  <c r="AL1" i="75"/>
  <c r="AK1" i="75"/>
  <c r="AJ1" i="75"/>
  <c r="AI1" i="75"/>
  <c r="AH1" i="75"/>
  <c r="AG1" i="75"/>
  <c r="AF1" i="75"/>
  <c r="AE1" i="75"/>
  <c r="AD1" i="75"/>
  <c r="AC1" i="75"/>
  <c r="AB1" i="75"/>
  <c r="AA1" i="75"/>
  <c r="Z1" i="75"/>
  <c r="Y1" i="75"/>
  <c r="X1" i="75"/>
  <c r="W1" i="75"/>
  <c r="V1" i="75"/>
  <c r="U1" i="75"/>
  <c r="T1" i="75"/>
  <c r="S1" i="75"/>
  <c r="R1" i="75"/>
  <c r="Q1" i="75"/>
  <c r="P1" i="75"/>
  <c r="O1" i="75"/>
  <c r="N1" i="75"/>
  <c r="M1" i="75"/>
  <c r="L1" i="75"/>
  <c r="K1" i="75"/>
  <c r="J1" i="75"/>
  <c r="I1" i="75"/>
  <c r="H1" i="75"/>
  <c r="G1" i="75"/>
  <c r="F1" i="75"/>
  <c r="E1" i="75"/>
  <c r="D1" i="75"/>
  <c r="C1" i="75"/>
  <c r="B1" i="75"/>
  <c r="C2" i="74"/>
  <c r="AO1" i="74"/>
  <c r="AN1" i="74"/>
  <c r="AM1" i="74"/>
  <c r="AL1" i="74"/>
  <c r="AK1" i="74"/>
  <c r="AJ1" i="74"/>
  <c r="AI1" i="74"/>
  <c r="AH1" i="74"/>
  <c r="AG1" i="74"/>
  <c r="AF1" i="74"/>
  <c r="AE1" i="74"/>
  <c r="AD1" i="74"/>
  <c r="AC1" i="74"/>
  <c r="AB1" i="74"/>
  <c r="AA1" i="74"/>
  <c r="Z1" i="74"/>
  <c r="Y1" i="74"/>
  <c r="X1" i="74"/>
  <c r="W1" i="74"/>
  <c r="V1" i="74"/>
  <c r="U1" i="74"/>
  <c r="T1" i="74"/>
  <c r="S1" i="74"/>
  <c r="R1" i="74"/>
  <c r="Q1" i="74"/>
  <c r="P1" i="74"/>
  <c r="O1" i="74"/>
  <c r="N1" i="74"/>
  <c r="M1" i="74"/>
  <c r="L1" i="74"/>
  <c r="K1" i="74"/>
  <c r="J1" i="74"/>
  <c r="I1" i="74"/>
  <c r="H1" i="74"/>
  <c r="G1" i="74"/>
  <c r="F1" i="74"/>
  <c r="E1" i="74"/>
  <c r="D1" i="74"/>
  <c r="C1" i="74"/>
  <c r="BJ138" i="72"/>
  <c r="BJ132" i="72"/>
  <c r="BI132" i="72"/>
  <c r="BH132" i="72"/>
  <c r="BG132" i="72"/>
  <c r="BF132" i="72"/>
  <c r="BE132" i="72"/>
  <c r="BD132" i="72"/>
  <c r="BC132" i="72"/>
  <c r="BB132" i="72"/>
  <c r="BA132" i="72"/>
  <c r="AZ132" i="72"/>
  <c r="AY132" i="72"/>
  <c r="AX132" i="72"/>
  <c r="AW132" i="72"/>
  <c r="AV132" i="72"/>
  <c r="AU132" i="72"/>
  <c r="AT132" i="72"/>
  <c r="AS132" i="72"/>
  <c r="AR132" i="72"/>
  <c r="AQ132" i="72"/>
  <c r="AP132" i="72"/>
  <c r="AO132" i="72"/>
  <c r="AN132" i="72"/>
  <c r="AM132" i="72"/>
  <c r="AL132" i="72"/>
  <c r="AK132" i="72"/>
  <c r="AJ132" i="72"/>
  <c r="AI132" i="72"/>
  <c r="AH132" i="72"/>
  <c r="AG132" i="72"/>
  <c r="AF132" i="72"/>
  <c r="AE132" i="72"/>
  <c r="AD132" i="72"/>
  <c r="AC132" i="72"/>
  <c r="AB132" i="72"/>
  <c r="AA132" i="72"/>
  <c r="Z132" i="72"/>
  <c r="Y132" i="72"/>
  <c r="X132" i="72"/>
  <c r="W132" i="72"/>
  <c r="V132" i="72"/>
  <c r="U132" i="72"/>
  <c r="T132" i="72"/>
  <c r="S132" i="72"/>
  <c r="R132" i="72"/>
  <c r="Q132" i="72"/>
  <c r="P132" i="72"/>
  <c r="O132" i="72"/>
  <c r="N132" i="72"/>
  <c r="M132" i="72"/>
  <c r="L132" i="72"/>
  <c r="K132" i="72"/>
  <c r="J132" i="72"/>
  <c r="I132" i="72"/>
  <c r="H132" i="72"/>
  <c r="G132" i="72"/>
  <c r="F132" i="72"/>
  <c r="E132" i="72"/>
  <c r="D132" i="72"/>
  <c r="C132" i="72"/>
  <c r="AC131" i="72"/>
  <c r="AB131" i="72"/>
  <c r="AA131" i="72"/>
  <c r="Z131" i="72"/>
  <c r="Y131" i="72"/>
  <c r="X131" i="72"/>
  <c r="W131" i="72"/>
  <c r="V131" i="72"/>
  <c r="U131" i="72"/>
  <c r="T131" i="72"/>
  <c r="S131" i="72"/>
  <c r="R131" i="72"/>
  <c r="Q131" i="72"/>
  <c r="P131" i="72"/>
  <c r="O131" i="72"/>
  <c r="N131" i="72"/>
  <c r="M131" i="72"/>
  <c r="L131" i="72"/>
  <c r="K131" i="72"/>
  <c r="J131" i="72"/>
  <c r="I131" i="72"/>
  <c r="H131" i="72"/>
  <c r="G131" i="72"/>
  <c r="F131" i="72"/>
  <c r="E131" i="72"/>
  <c r="D131" i="72"/>
  <c r="C131" i="72"/>
  <c r="BJ130" i="72"/>
  <c r="BI130" i="72"/>
  <c r="BH130" i="72"/>
  <c r="BG130" i="72"/>
  <c r="BF130" i="72"/>
  <c r="BE130" i="72"/>
  <c r="BD130" i="72"/>
  <c r="BC130" i="72"/>
  <c r="BB130" i="72"/>
  <c r="BA130" i="72"/>
  <c r="AZ130" i="72"/>
  <c r="AY130" i="72"/>
  <c r="AX130" i="72"/>
  <c r="AW130" i="72"/>
  <c r="AV130" i="72"/>
  <c r="AU130" i="72"/>
  <c r="AT130" i="72"/>
  <c r="AS130" i="72"/>
  <c r="AR130" i="72"/>
  <c r="AQ130" i="72"/>
  <c r="AP130" i="72"/>
  <c r="AO130" i="72"/>
  <c r="AN130" i="72"/>
  <c r="AM130" i="72"/>
  <c r="AL130" i="72"/>
  <c r="AK130" i="72"/>
  <c r="AJ130" i="72"/>
  <c r="AI130" i="72"/>
  <c r="AH130" i="72"/>
  <c r="AG130" i="72"/>
  <c r="AF130" i="72"/>
  <c r="AE130" i="72"/>
  <c r="AD130" i="72"/>
  <c r="AC130" i="72"/>
  <c r="AB130" i="72"/>
  <c r="AA130" i="72"/>
  <c r="Z130" i="72"/>
  <c r="Y130" i="72"/>
  <c r="X130" i="72"/>
  <c r="W130" i="72"/>
  <c r="V130" i="72"/>
  <c r="U130" i="72"/>
  <c r="T130" i="72"/>
  <c r="S130" i="72"/>
  <c r="R130" i="72"/>
  <c r="Q130" i="72"/>
  <c r="P130" i="72"/>
  <c r="O130" i="72"/>
  <c r="N130" i="72"/>
  <c r="M130" i="72"/>
  <c r="L130" i="72"/>
  <c r="K130" i="72"/>
  <c r="J130" i="72"/>
  <c r="I130" i="72"/>
  <c r="H130" i="72"/>
  <c r="G130" i="72"/>
  <c r="F130" i="72"/>
  <c r="E130" i="72"/>
  <c r="C130" i="72"/>
  <c r="AC129" i="72"/>
  <c r="AB129" i="72"/>
  <c r="AA129" i="72"/>
  <c r="Z129" i="72"/>
  <c r="Y129" i="72"/>
  <c r="X129" i="72"/>
  <c r="W129" i="72"/>
  <c r="V129" i="72"/>
  <c r="U129" i="72"/>
  <c r="T129" i="72"/>
  <c r="S129" i="72"/>
  <c r="R129" i="72"/>
  <c r="Q129" i="72"/>
  <c r="P129" i="72"/>
  <c r="O129" i="72"/>
  <c r="N129" i="72"/>
  <c r="M129" i="72"/>
  <c r="L129" i="72"/>
  <c r="K129" i="72"/>
  <c r="J129" i="72"/>
  <c r="I129" i="72"/>
  <c r="H129" i="72"/>
  <c r="G129" i="72"/>
  <c r="D129" i="72"/>
  <c r="BJ122" i="72"/>
  <c r="BI122" i="72"/>
  <c r="BH122" i="72"/>
  <c r="BG122" i="72"/>
  <c r="BF122" i="72"/>
  <c r="BE122" i="72"/>
  <c r="BD122" i="72"/>
  <c r="BC122" i="72"/>
  <c r="BB122" i="72"/>
  <c r="BA122" i="72"/>
  <c r="AZ122" i="72"/>
  <c r="AY122" i="72"/>
  <c r="AX122" i="72"/>
  <c r="AW122" i="72"/>
  <c r="AV122" i="72"/>
  <c r="AU122" i="72"/>
  <c r="AT122" i="72"/>
  <c r="AS122" i="72"/>
  <c r="AR122" i="72"/>
  <c r="AQ122" i="72"/>
  <c r="AP122" i="72"/>
  <c r="AO122" i="72"/>
  <c r="AN122" i="72"/>
  <c r="AM122" i="72"/>
  <c r="AL122" i="72"/>
  <c r="AK122" i="72"/>
  <c r="AJ122" i="72"/>
  <c r="AI122" i="72"/>
  <c r="AH122" i="72"/>
  <c r="AG122" i="72"/>
  <c r="AF122" i="72"/>
  <c r="AE122" i="72"/>
  <c r="AD122" i="72"/>
  <c r="AC122" i="72"/>
  <c r="AB122" i="72"/>
  <c r="AA122" i="72"/>
  <c r="Z122" i="72"/>
  <c r="Y122" i="72"/>
  <c r="X122" i="72"/>
  <c r="W122" i="72"/>
  <c r="V122" i="72"/>
  <c r="U122" i="72"/>
  <c r="T122" i="72"/>
  <c r="S122" i="72"/>
  <c r="R122" i="72"/>
  <c r="Q122" i="72"/>
  <c r="P122" i="72"/>
  <c r="O122" i="72"/>
  <c r="N122" i="72"/>
  <c r="M122" i="72"/>
  <c r="L122" i="72"/>
  <c r="K122" i="72"/>
  <c r="J122" i="72"/>
  <c r="I122" i="72"/>
  <c r="H122" i="72"/>
  <c r="G122" i="72"/>
  <c r="F122" i="72"/>
  <c r="E122" i="72"/>
  <c r="D122" i="72"/>
  <c r="C122" i="72"/>
  <c r="BJ118" i="72"/>
  <c r="BI118" i="72"/>
  <c r="BH118" i="72"/>
  <c r="BG118" i="72"/>
  <c r="BF118" i="72"/>
  <c r="BE118" i="72"/>
  <c r="BD118" i="72"/>
  <c r="BC118" i="72"/>
  <c r="BB118" i="72"/>
  <c r="BA118" i="72"/>
  <c r="AZ118" i="72"/>
  <c r="AY118" i="72"/>
  <c r="AX118" i="72"/>
  <c r="AW118" i="72"/>
  <c r="AV118" i="72"/>
  <c r="AU118" i="72"/>
  <c r="AT118" i="72"/>
  <c r="AS118" i="72"/>
  <c r="AR118" i="72"/>
  <c r="AQ118" i="72"/>
  <c r="AP118" i="72"/>
  <c r="AO118" i="72"/>
  <c r="AN118" i="72"/>
  <c r="AM118" i="72"/>
  <c r="AL118" i="72"/>
  <c r="AK118" i="72"/>
  <c r="AJ118" i="72"/>
  <c r="AI118" i="72"/>
  <c r="AH118" i="72"/>
  <c r="AG118" i="72"/>
  <c r="AF118" i="72"/>
  <c r="AE118" i="72"/>
  <c r="AD118" i="72"/>
  <c r="AC118" i="72"/>
  <c r="AB118" i="72"/>
  <c r="AA118" i="72"/>
  <c r="Z118" i="72"/>
  <c r="Y118" i="72"/>
  <c r="X118" i="72"/>
  <c r="W118" i="72"/>
  <c r="V118" i="72"/>
  <c r="U118" i="72"/>
  <c r="T118" i="72"/>
  <c r="S118" i="72"/>
  <c r="R118" i="72"/>
  <c r="Q118" i="72"/>
  <c r="P118" i="72"/>
  <c r="O118" i="72"/>
  <c r="N118" i="72"/>
  <c r="M118" i="72"/>
  <c r="L118" i="72"/>
  <c r="K118" i="72"/>
  <c r="J118" i="72"/>
  <c r="I118" i="72"/>
  <c r="H118" i="72"/>
  <c r="G118" i="72"/>
  <c r="F118" i="72"/>
  <c r="E118" i="72"/>
  <c r="D118" i="72"/>
  <c r="C118" i="72"/>
  <c r="C115" i="72"/>
  <c r="BJ111" i="72"/>
  <c r="BI111" i="72"/>
  <c r="BH111" i="72"/>
  <c r="BG111" i="72"/>
  <c r="BF111" i="72"/>
  <c r="BE111" i="72"/>
  <c r="BD111" i="72"/>
  <c r="BC111" i="72"/>
  <c r="BB111" i="72"/>
  <c r="BA111" i="72"/>
  <c r="AZ111" i="72"/>
  <c r="AY111" i="72"/>
  <c r="AX111" i="72"/>
  <c r="AW111" i="72"/>
  <c r="AV111" i="72"/>
  <c r="AU111" i="72"/>
  <c r="AT111" i="72"/>
  <c r="AS111" i="72"/>
  <c r="AR111" i="72"/>
  <c r="AQ111" i="72"/>
  <c r="AP111" i="72"/>
  <c r="AO111" i="72"/>
  <c r="AN111" i="72"/>
  <c r="AM111" i="72"/>
  <c r="AL111" i="72"/>
  <c r="AK111" i="72"/>
  <c r="AJ111" i="72"/>
  <c r="AI111" i="72"/>
  <c r="AH111" i="72"/>
  <c r="AG111" i="72"/>
  <c r="AF111" i="72"/>
  <c r="AE111" i="72"/>
  <c r="AD111" i="72"/>
  <c r="AC111" i="72"/>
  <c r="AB111" i="72"/>
  <c r="AA111" i="72"/>
  <c r="Z111" i="72"/>
  <c r="Y111" i="72"/>
  <c r="X111" i="72"/>
  <c r="W111" i="72"/>
  <c r="V111" i="72"/>
  <c r="U111" i="72"/>
  <c r="T111" i="72"/>
  <c r="S111" i="72"/>
  <c r="R111" i="72"/>
  <c r="Q111" i="72"/>
  <c r="P111" i="72"/>
  <c r="O111" i="72"/>
  <c r="N111" i="72"/>
  <c r="M111" i="72"/>
  <c r="L111" i="72"/>
  <c r="K111" i="72"/>
  <c r="J111" i="72"/>
  <c r="I111" i="72"/>
  <c r="H111" i="72"/>
  <c r="G111" i="72"/>
  <c r="F111" i="72"/>
  <c r="E111" i="72"/>
  <c r="BJ103" i="72"/>
  <c r="BI103" i="72"/>
  <c r="BH103" i="72"/>
  <c r="BG103" i="72"/>
  <c r="BF103" i="72"/>
  <c r="BE103" i="72"/>
  <c r="BD103" i="72"/>
  <c r="BC103" i="72"/>
  <c r="BB103" i="72"/>
  <c r="BA103" i="72"/>
  <c r="AZ103" i="72"/>
  <c r="AY103" i="72"/>
  <c r="AX103" i="72"/>
  <c r="AW103" i="72"/>
  <c r="AV103" i="72"/>
  <c r="AU103" i="72"/>
  <c r="AT103" i="72"/>
  <c r="AS103" i="72"/>
  <c r="AR103" i="72"/>
  <c r="AQ103" i="72"/>
  <c r="AP103" i="72"/>
  <c r="C103" i="72"/>
  <c r="BJ102" i="72"/>
  <c r="BI102" i="72"/>
  <c r="BH102" i="72"/>
  <c r="BG102" i="72"/>
  <c r="BF102" i="72"/>
  <c r="BE102" i="72"/>
  <c r="BD102" i="72"/>
  <c r="BC102" i="72"/>
  <c r="BB102" i="72"/>
  <c r="BA102" i="72"/>
  <c r="AZ102" i="72"/>
  <c r="AY102" i="72"/>
  <c r="AX102" i="72"/>
  <c r="AW102" i="72"/>
  <c r="AV102" i="72"/>
  <c r="AU102" i="72"/>
  <c r="AT102" i="72"/>
  <c r="AS102" i="72"/>
  <c r="AR102" i="72"/>
  <c r="AQ102" i="72"/>
  <c r="AP102" i="72"/>
  <c r="AO102" i="72"/>
  <c r="AN102" i="72"/>
  <c r="AM102" i="72"/>
  <c r="AL102" i="72"/>
  <c r="AK102" i="72"/>
  <c r="AJ102" i="72"/>
  <c r="AI102" i="72"/>
  <c r="AH102" i="72"/>
  <c r="AG102" i="72"/>
  <c r="AF102" i="72"/>
  <c r="AE102" i="72"/>
  <c r="AD102" i="72"/>
  <c r="AC102" i="72"/>
  <c r="AB102" i="72"/>
  <c r="AA102" i="72"/>
  <c r="Z102" i="72"/>
  <c r="Y102" i="72"/>
  <c r="X102" i="72"/>
  <c r="W102" i="72"/>
  <c r="V102" i="72"/>
  <c r="U102" i="72"/>
  <c r="T102" i="72"/>
  <c r="S102" i="72"/>
  <c r="R102" i="72"/>
  <c r="Q102" i="72"/>
  <c r="P102" i="72"/>
  <c r="O102" i="72"/>
  <c r="N102" i="72"/>
  <c r="M102" i="72"/>
  <c r="L102" i="72"/>
  <c r="K102" i="72"/>
  <c r="J102" i="72"/>
  <c r="I102" i="72"/>
  <c r="H102" i="72"/>
  <c r="G102" i="72"/>
  <c r="F102" i="72"/>
  <c r="E102" i="72"/>
  <c r="D102" i="72"/>
  <c r="C102" i="72"/>
  <c r="BJ98" i="72"/>
  <c r="BI98" i="72"/>
  <c r="BH98" i="72"/>
  <c r="BG98" i="72"/>
  <c r="BF98" i="72"/>
  <c r="BE98" i="72"/>
  <c r="BD98" i="72"/>
  <c r="BC98" i="72"/>
  <c r="BB98" i="72"/>
  <c r="BA98" i="72"/>
  <c r="AZ98" i="72"/>
  <c r="AY98" i="72"/>
  <c r="AX98" i="72"/>
  <c r="AW98" i="72"/>
  <c r="AV98" i="72"/>
  <c r="AU98" i="72"/>
  <c r="AT98" i="72"/>
  <c r="AS98" i="72"/>
  <c r="AR98" i="72"/>
  <c r="AQ98" i="72"/>
  <c r="AP98" i="72"/>
  <c r="AO98" i="72"/>
  <c r="AN98" i="72"/>
  <c r="AM98" i="72"/>
  <c r="AL98" i="72"/>
  <c r="AK98" i="72"/>
  <c r="AJ98" i="72"/>
  <c r="AI98" i="72"/>
  <c r="AH98" i="72"/>
  <c r="AG98" i="72"/>
  <c r="AF98" i="72"/>
  <c r="AE98" i="72"/>
  <c r="AD98" i="72"/>
  <c r="AC98" i="72"/>
  <c r="AB98" i="72"/>
  <c r="AA98" i="72"/>
  <c r="Z98" i="72"/>
  <c r="Y98" i="72"/>
  <c r="X98" i="72"/>
  <c r="W98" i="72"/>
  <c r="V98" i="72"/>
  <c r="U98" i="72"/>
  <c r="T98" i="72"/>
  <c r="S98" i="72"/>
  <c r="R98" i="72"/>
  <c r="Q98" i="72"/>
  <c r="P98" i="72"/>
  <c r="O98" i="72"/>
  <c r="N98" i="72"/>
  <c r="M98" i="72"/>
  <c r="L98" i="72"/>
  <c r="K98" i="72"/>
  <c r="J98" i="72"/>
  <c r="I98" i="72"/>
  <c r="H98" i="72"/>
  <c r="G98" i="72"/>
  <c r="F98" i="72"/>
  <c r="E98" i="72"/>
  <c r="D98" i="72"/>
  <c r="C98" i="72"/>
  <c r="BJ96" i="72"/>
  <c r="BI96" i="72"/>
  <c r="BH96" i="72"/>
  <c r="BG96" i="72"/>
  <c r="BF96" i="72"/>
  <c r="BE96" i="72"/>
  <c r="BD96" i="72"/>
  <c r="BC96" i="72"/>
  <c r="BB96" i="72"/>
  <c r="BA96" i="72"/>
  <c r="AZ96" i="72"/>
  <c r="AY96" i="72"/>
  <c r="AX96" i="72"/>
  <c r="AW96" i="72"/>
  <c r="AV96" i="72"/>
  <c r="AU96" i="72"/>
  <c r="AT96" i="72"/>
  <c r="AS96" i="72"/>
  <c r="AR96" i="72"/>
  <c r="AQ96" i="72"/>
  <c r="AP96" i="72"/>
  <c r="AO96" i="72"/>
  <c r="AN96" i="72"/>
  <c r="AM96" i="72"/>
  <c r="AL96" i="72"/>
  <c r="AK96" i="72"/>
  <c r="AJ96" i="72"/>
  <c r="AI96" i="72"/>
  <c r="AH96" i="72"/>
  <c r="AG96" i="72"/>
  <c r="AF96" i="72"/>
  <c r="AE96" i="72"/>
  <c r="AD96" i="72"/>
  <c r="AC96" i="72"/>
  <c r="AB96" i="72"/>
  <c r="AA96" i="72"/>
  <c r="Z96" i="72"/>
  <c r="Y96" i="72"/>
  <c r="X96" i="72"/>
  <c r="W96" i="72"/>
  <c r="V96" i="72"/>
  <c r="U96" i="72"/>
  <c r="T96" i="72"/>
  <c r="S96" i="72"/>
  <c r="R96" i="72"/>
  <c r="Q96" i="72"/>
  <c r="P96" i="72"/>
  <c r="O96" i="72"/>
  <c r="N96" i="72"/>
  <c r="M96" i="72"/>
  <c r="L96" i="72"/>
  <c r="K96" i="72"/>
  <c r="J96" i="72"/>
  <c r="I96" i="72"/>
  <c r="H96" i="72"/>
  <c r="G96" i="72"/>
  <c r="F96" i="72"/>
  <c r="E96" i="72"/>
  <c r="D96" i="72"/>
  <c r="C96" i="72"/>
  <c r="BJ95" i="72"/>
  <c r="BI95" i="72"/>
  <c r="BH95" i="72"/>
  <c r="BG95" i="72"/>
  <c r="BF95" i="72"/>
  <c r="BE95" i="72"/>
  <c r="BD95" i="72"/>
  <c r="BC95" i="72"/>
  <c r="BB95" i="72"/>
  <c r="BA95" i="72"/>
  <c r="AZ95" i="72"/>
  <c r="AY95" i="72"/>
  <c r="AX95" i="72"/>
  <c r="AW95" i="72"/>
  <c r="AV95" i="72"/>
  <c r="AU95" i="72"/>
  <c r="AT95" i="72"/>
  <c r="AS95" i="72"/>
  <c r="AR95" i="72"/>
  <c r="AQ95" i="72"/>
  <c r="AP95" i="72"/>
  <c r="AO95" i="72"/>
  <c r="AN95" i="72"/>
  <c r="AM95" i="72"/>
  <c r="AL95" i="72"/>
  <c r="AK95" i="72"/>
  <c r="AJ95" i="72"/>
  <c r="AI95" i="72"/>
  <c r="AH95" i="72"/>
  <c r="AG95" i="72"/>
  <c r="AF95" i="72"/>
  <c r="AE95" i="72"/>
  <c r="AD95" i="72"/>
  <c r="AC95" i="72"/>
  <c r="AB95" i="72"/>
  <c r="AA95" i="72"/>
  <c r="Z95" i="72"/>
  <c r="Y95" i="72"/>
  <c r="X95" i="72"/>
  <c r="W95" i="72"/>
  <c r="V95" i="72"/>
  <c r="U95" i="72"/>
  <c r="T95" i="72"/>
  <c r="S95" i="72"/>
  <c r="R95" i="72"/>
  <c r="Q95" i="72"/>
  <c r="P95" i="72"/>
  <c r="O95" i="72"/>
  <c r="N95" i="72"/>
  <c r="M95" i="72"/>
  <c r="L95" i="72"/>
  <c r="K95" i="72"/>
  <c r="J95" i="72"/>
  <c r="I95" i="72"/>
  <c r="H95" i="72"/>
  <c r="E95" i="72"/>
  <c r="D95" i="72"/>
  <c r="C95" i="72"/>
  <c r="BJ91" i="72"/>
  <c r="BI91" i="72"/>
  <c r="BH91" i="72"/>
  <c r="BG91" i="72"/>
  <c r="BF91" i="72"/>
  <c r="BE91" i="72"/>
  <c r="BD91" i="72"/>
  <c r="BC91" i="72"/>
  <c r="BB91" i="72"/>
  <c r="BA91" i="72"/>
  <c r="AZ91" i="72"/>
  <c r="AY91" i="72"/>
  <c r="AX91" i="72"/>
  <c r="AW91" i="72"/>
  <c r="AV91" i="72"/>
  <c r="AU91" i="72"/>
  <c r="AT91" i="72"/>
  <c r="AS91" i="72"/>
  <c r="AR91" i="72"/>
  <c r="AQ91" i="72"/>
  <c r="AP91" i="72"/>
  <c r="AO91" i="72"/>
  <c r="AN91" i="72"/>
  <c r="AM91" i="72"/>
  <c r="AL91" i="72"/>
  <c r="AK91" i="72"/>
  <c r="AJ91" i="72"/>
  <c r="AI91" i="72"/>
  <c r="AH91" i="72"/>
  <c r="AG91" i="72"/>
  <c r="AF91" i="72"/>
  <c r="AE91" i="72"/>
  <c r="AD91" i="72"/>
  <c r="AC91" i="72"/>
  <c r="AB91" i="72"/>
  <c r="AA91" i="72"/>
  <c r="Z91" i="72"/>
  <c r="Y91" i="72"/>
  <c r="X91" i="72"/>
  <c r="W91" i="72"/>
  <c r="V91" i="72"/>
  <c r="U91" i="72"/>
  <c r="T91" i="72"/>
  <c r="S91" i="72"/>
  <c r="R91" i="72"/>
  <c r="Q91" i="72"/>
  <c r="P91" i="72"/>
  <c r="O91" i="72"/>
  <c r="N91" i="72"/>
  <c r="M91" i="72"/>
  <c r="L91" i="72"/>
  <c r="K91" i="72"/>
  <c r="J91" i="72"/>
  <c r="I91" i="72"/>
  <c r="H91" i="72"/>
  <c r="G91" i="72"/>
  <c r="F91" i="72"/>
  <c r="E91" i="72"/>
  <c r="D91" i="72"/>
  <c r="C91" i="72"/>
  <c r="C86" i="72"/>
  <c r="BJ85" i="72"/>
  <c r="BI85" i="72"/>
  <c r="BH85" i="72"/>
  <c r="BG85" i="72"/>
  <c r="BF85" i="72"/>
  <c r="BE85" i="72"/>
  <c r="BD85" i="72"/>
  <c r="BC85" i="72"/>
  <c r="BB85" i="72"/>
  <c r="BA85" i="72"/>
  <c r="AZ85" i="72"/>
  <c r="AY85" i="72"/>
  <c r="AX85" i="72"/>
  <c r="AW85" i="72"/>
  <c r="AV85" i="72"/>
  <c r="AU85" i="72"/>
  <c r="AT85" i="72"/>
  <c r="AS85" i="72"/>
  <c r="AR85" i="72"/>
  <c r="AQ85" i="72"/>
  <c r="AP85" i="72"/>
  <c r="AO85" i="72"/>
  <c r="AN85" i="72"/>
  <c r="AM85" i="72"/>
  <c r="AL85" i="72"/>
  <c r="AK85" i="72"/>
  <c r="AJ85" i="72"/>
  <c r="AI85" i="72"/>
  <c r="AH85" i="72"/>
  <c r="AG85" i="72"/>
  <c r="AF85" i="72"/>
  <c r="AE85" i="72"/>
  <c r="AD85" i="72"/>
  <c r="AC85" i="72"/>
  <c r="AB85" i="72"/>
  <c r="AA85" i="72"/>
  <c r="Z85" i="72"/>
  <c r="Y85" i="72"/>
  <c r="X85" i="72"/>
  <c r="W85" i="72"/>
  <c r="V85" i="72"/>
  <c r="U85" i="72"/>
  <c r="T85" i="72"/>
  <c r="S85" i="72"/>
  <c r="R85" i="72"/>
  <c r="Q85" i="72"/>
  <c r="P85" i="72"/>
  <c r="O85" i="72"/>
  <c r="N85" i="72"/>
  <c r="M85" i="72"/>
  <c r="L85" i="72"/>
  <c r="K85" i="72"/>
  <c r="J85" i="72"/>
  <c r="I85" i="72"/>
  <c r="H85" i="72"/>
  <c r="G85" i="72"/>
  <c r="F85" i="72"/>
  <c r="E85" i="72"/>
  <c r="D85" i="72"/>
  <c r="C85" i="72"/>
  <c r="BJ84" i="72"/>
  <c r="BI84" i="72"/>
  <c r="BH84" i="72"/>
  <c r="BG84" i="72"/>
  <c r="BF84" i="72"/>
  <c r="BE84" i="72"/>
  <c r="BD84" i="72"/>
  <c r="BC84" i="72"/>
  <c r="BB84" i="72"/>
  <c r="BA84" i="72"/>
  <c r="AZ84" i="72"/>
  <c r="AY84" i="72"/>
  <c r="AX84" i="72"/>
  <c r="AW84" i="72"/>
  <c r="AV84" i="72"/>
  <c r="AU84" i="72"/>
  <c r="AT84" i="72"/>
  <c r="AS84" i="72"/>
  <c r="AR84" i="72"/>
  <c r="AQ84" i="72"/>
  <c r="AP84" i="72"/>
  <c r="AO84" i="72"/>
  <c r="AN84" i="72"/>
  <c r="AM84" i="72"/>
  <c r="AL84" i="72"/>
  <c r="AK84" i="72"/>
  <c r="AJ84" i="72"/>
  <c r="AI84" i="72"/>
  <c r="AH84" i="72"/>
  <c r="AG84" i="72"/>
  <c r="AF84" i="72"/>
  <c r="AE84" i="72"/>
  <c r="AD84" i="72"/>
  <c r="AC84" i="72"/>
  <c r="AB84" i="72"/>
  <c r="AA84" i="72"/>
  <c r="Z84" i="72"/>
  <c r="Y84" i="72"/>
  <c r="X84" i="72"/>
  <c r="W84" i="72"/>
  <c r="V84" i="72"/>
  <c r="U84" i="72"/>
  <c r="T84" i="72"/>
  <c r="S84" i="72"/>
  <c r="R84" i="72"/>
  <c r="Q84" i="72"/>
  <c r="P84" i="72"/>
  <c r="O84" i="72"/>
  <c r="N84" i="72"/>
  <c r="M84" i="72"/>
  <c r="L84" i="72"/>
  <c r="K84" i="72"/>
  <c r="J84" i="72"/>
  <c r="I84" i="72"/>
  <c r="H84" i="72"/>
  <c r="BJ83" i="72"/>
  <c r="BI83" i="72"/>
  <c r="BH83" i="72"/>
  <c r="BG83" i="72"/>
  <c r="BF83" i="72"/>
  <c r="BE83" i="72"/>
  <c r="BD83" i="72"/>
  <c r="BC83" i="72"/>
  <c r="BB83" i="72"/>
  <c r="BA83" i="72"/>
  <c r="AZ83" i="72"/>
  <c r="AY83" i="72"/>
  <c r="AX83" i="72"/>
  <c r="AW83" i="72"/>
  <c r="AV83" i="72"/>
  <c r="AU83" i="72"/>
  <c r="AT83" i="72"/>
  <c r="AS83" i="72"/>
  <c r="AR83" i="72"/>
  <c r="AQ83" i="72"/>
  <c r="AP83" i="72"/>
  <c r="AO83" i="72"/>
  <c r="AN83" i="72"/>
  <c r="AM83" i="72"/>
  <c r="AL83" i="72"/>
  <c r="AK83" i="72"/>
  <c r="AJ83" i="72"/>
  <c r="AI83" i="72"/>
  <c r="AH83" i="72"/>
  <c r="AG83" i="72"/>
  <c r="AF83" i="72"/>
  <c r="AE83" i="72"/>
  <c r="AD83" i="72"/>
  <c r="AC83" i="72"/>
  <c r="AB83" i="72"/>
  <c r="AA83" i="72"/>
  <c r="Z83" i="72"/>
  <c r="Y83" i="72"/>
  <c r="X83" i="72"/>
  <c r="W83" i="72"/>
  <c r="V83" i="72"/>
  <c r="U83" i="72"/>
  <c r="T83" i="72"/>
  <c r="S83" i="72"/>
  <c r="R83" i="72"/>
  <c r="Q83" i="72"/>
  <c r="P83" i="72"/>
  <c r="O83" i="72"/>
  <c r="N83" i="72"/>
  <c r="M83" i="72"/>
  <c r="L83" i="72"/>
  <c r="K83" i="72"/>
  <c r="J83" i="72"/>
  <c r="I83" i="72"/>
  <c r="H83" i="72"/>
  <c r="C83" i="72"/>
  <c r="BJ82" i="72"/>
  <c r="BI82" i="72"/>
  <c r="BH82" i="72"/>
  <c r="BG82" i="72"/>
  <c r="BF82" i="72"/>
  <c r="BE82" i="72"/>
  <c r="BD82" i="72"/>
  <c r="BC82" i="72"/>
  <c r="BB82" i="72"/>
  <c r="BA82" i="72"/>
  <c r="AZ82" i="72"/>
  <c r="AY82" i="72"/>
  <c r="AX82" i="72"/>
  <c r="AW82" i="72"/>
  <c r="AV82" i="72"/>
  <c r="AU82" i="72"/>
  <c r="AT82" i="72"/>
  <c r="AS82" i="72"/>
  <c r="AR82" i="72"/>
  <c r="AQ82" i="72"/>
  <c r="AP82" i="72"/>
  <c r="AO82" i="72"/>
  <c r="AN82" i="72"/>
  <c r="AM82" i="72"/>
  <c r="AL82" i="72"/>
  <c r="AK82" i="72"/>
  <c r="AJ82" i="72"/>
  <c r="AI82" i="72"/>
  <c r="AH82" i="72"/>
  <c r="AG82" i="72"/>
  <c r="AF82" i="72"/>
  <c r="AE82" i="72"/>
  <c r="AD82" i="72"/>
  <c r="AC82" i="72"/>
  <c r="AB82" i="72"/>
  <c r="AA82" i="72"/>
  <c r="Z82" i="72"/>
  <c r="Y82" i="72"/>
  <c r="X82" i="72"/>
  <c r="W82" i="72"/>
  <c r="V82" i="72"/>
  <c r="U82" i="72"/>
  <c r="T82" i="72"/>
  <c r="S82" i="72"/>
  <c r="R82" i="72"/>
  <c r="Q82" i="72"/>
  <c r="P82" i="72"/>
  <c r="O82" i="72"/>
  <c r="N82" i="72"/>
  <c r="M82" i="72"/>
  <c r="L82" i="72"/>
  <c r="K82" i="72"/>
  <c r="J82" i="72"/>
  <c r="I82" i="72"/>
  <c r="H82" i="72"/>
  <c r="D82" i="72"/>
  <c r="C82" i="72"/>
  <c r="BJ81" i="72"/>
  <c r="BI81" i="72"/>
  <c r="BH81" i="72"/>
  <c r="BG81" i="72"/>
  <c r="BF81" i="72"/>
  <c r="BE81" i="72"/>
  <c r="BD81" i="72"/>
  <c r="BC81" i="72"/>
  <c r="BB81" i="72"/>
  <c r="BA81" i="72"/>
  <c r="AZ81" i="72"/>
  <c r="AY81" i="72"/>
  <c r="AX81" i="72"/>
  <c r="AW81" i="72"/>
  <c r="AV81" i="72"/>
  <c r="AU81" i="72"/>
  <c r="AT81" i="72"/>
  <c r="AS81" i="72"/>
  <c r="AR81" i="72"/>
  <c r="AQ81" i="72"/>
  <c r="AP81" i="72"/>
  <c r="AO81" i="72"/>
  <c r="AN81" i="72"/>
  <c r="AM81" i="72"/>
  <c r="AL81" i="72"/>
  <c r="AK81" i="72"/>
  <c r="AJ81" i="72"/>
  <c r="AI81" i="72"/>
  <c r="AH81" i="72"/>
  <c r="AG81" i="72"/>
  <c r="AF81" i="72"/>
  <c r="AE81" i="72"/>
  <c r="AD81" i="72"/>
  <c r="AC81" i="72"/>
  <c r="AB81" i="72"/>
  <c r="AA81" i="72"/>
  <c r="Z81" i="72"/>
  <c r="Y81" i="72"/>
  <c r="X81" i="72"/>
  <c r="W81" i="72"/>
  <c r="V81" i="72"/>
  <c r="U81" i="72"/>
  <c r="T81" i="72"/>
  <c r="S81" i="72"/>
  <c r="R81" i="72"/>
  <c r="Q81" i="72"/>
  <c r="P81" i="72"/>
  <c r="O81" i="72"/>
  <c r="N81" i="72"/>
  <c r="M81" i="72"/>
  <c r="L81" i="72"/>
  <c r="K81" i="72"/>
  <c r="J81" i="72"/>
  <c r="I81" i="72"/>
  <c r="H81" i="72"/>
  <c r="G81" i="72"/>
  <c r="F81" i="72"/>
  <c r="E81" i="72"/>
  <c r="D81" i="72"/>
  <c r="C81" i="72"/>
  <c r="BJ80" i="72"/>
  <c r="BI80" i="72"/>
  <c r="BH80" i="72"/>
  <c r="BG80" i="72"/>
  <c r="BF80" i="72"/>
  <c r="BE80" i="72"/>
  <c r="BD80" i="72"/>
  <c r="BC80" i="72"/>
  <c r="BB80" i="72"/>
  <c r="BA80" i="72"/>
  <c r="AZ80" i="72"/>
  <c r="AY80" i="72"/>
  <c r="AX80" i="72"/>
  <c r="AW80" i="72"/>
  <c r="AV80" i="72"/>
  <c r="AU80" i="72"/>
  <c r="AT80" i="72"/>
  <c r="AS80" i="72"/>
  <c r="AR80" i="72"/>
  <c r="AQ80" i="72"/>
  <c r="AP80" i="72"/>
  <c r="AO80" i="72"/>
  <c r="AN80" i="72"/>
  <c r="AM80" i="72"/>
  <c r="AL80" i="72"/>
  <c r="AK80" i="72"/>
  <c r="AJ80" i="72"/>
  <c r="AI80" i="72"/>
  <c r="AH80" i="72"/>
  <c r="AG80" i="72"/>
  <c r="AF80" i="72"/>
  <c r="AE80" i="72"/>
  <c r="AD80" i="72"/>
  <c r="AC80" i="72"/>
  <c r="AB80" i="72"/>
  <c r="AA80" i="72"/>
  <c r="Z80" i="72"/>
  <c r="Y80" i="72"/>
  <c r="X80" i="72"/>
  <c r="W80" i="72"/>
  <c r="V80" i="72"/>
  <c r="U80" i="72"/>
  <c r="T80" i="72"/>
  <c r="S80" i="72"/>
  <c r="R80" i="72"/>
  <c r="Q80" i="72"/>
  <c r="P80" i="72"/>
  <c r="O80" i="72"/>
  <c r="N80" i="72"/>
  <c r="M80" i="72"/>
  <c r="L80" i="72"/>
  <c r="K80" i="72"/>
  <c r="J80" i="72"/>
  <c r="I80" i="72"/>
  <c r="H80" i="72"/>
  <c r="G80" i="72"/>
  <c r="F80" i="72"/>
  <c r="E80" i="72"/>
  <c r="D80" i="72"/>
  <c r="BJ79" i="72"/>
  <c r="BI79" i="72"/>
  <c r="BH79" i="72"/>
  <c r="BG79" i="72"/>
  <c r="BF79" i="72"/>
  <c r="BE79" i="72"/>
  <c r="BD79" i="72"/>
  <c r="BC79" i="72"/>
  <c r="BB79" i="72"/>
  <c r="BA79" i="72"/>
  <c r="AZ79" i="72"/>
  <c r="AY79" i="72"/>
  <c r="AX79" i="72"/>
  <c r="AW79" i="72"/>
  <c r="AV79" i="72"/>
  <c r="AU79" i="72"/>
  <c r="AT79" i="72"/>
  <c r="AS79" i="72"/>
  <c r="AR79" i="72"/>
  <c r="AQ79" i="72"/>
  <c r="AP79" i="72"/>
  <c r="AO79" i="72"/>
  <c r="AN79" i="72"/>
  <c r="AM79" i="72"/>
  <c r="AL79" i="72"/>
  <c r="AK79" i="72"/>
  <c r="AJ79" i="72"/>
  <c r="AI79" i="72"/>
  <c r="AH79" i="72"/>
  <c r="AG79" i="72"/>
  <c r="AF79" i="72"/>
  <c r="AE79" i="72"/>
  <c r="AD79" i="72"/>
  <c r="AC79" i="72"/>
  <c r="AB79" i="72"/>
  <c r="AA79" i="72"/>
  <c r="Z79" i="72"/>
  <c r="Y79" i="72"/>
  <c r="X79" i="72"/>
  <c r="W79" i="72"/>
  <c r="V79" i="72"/>
  <c r="U79" i="72"/>
  <c r="T79" i="72"/>
  <c r="S79" i="72"/>
  <c r="R79" i="72"/>
  <c r="Q79" i="72"/>
  <c r="P79" i="72"/>
  <c r="O79" i="72"/>
  <c r="N79" i="72"/>
  <c r="M79" i="72"/>
  <c r="L79" i="72"/>
  <c r="K79" i="72"/>
  <c r="J79" i="72"/>
  <c r="I79" i="72"/>
  <c r="H79" i="72"/>
  <c r="G79" i="72"/>
  <c r="F79" i="72"/>
  <c r="E79" i="72"/>
  <c r="D79" i="72"/>
  <c r="C79" i="72"/>
  <c r="BJ78" i="72"/>
  <c r="BI78" i="72"/>
  <c r="BH78" i="72"/>
  <c r="BG78" i="72"/>
  <c r="BF78" i="72"/>
  <c r="BE78" i="72"/>
  <c r="BD78" i="72"/>
  <c r="BC78" i="72"/>
  <c r="BB78" i="72"/>
  <c r="BA78" i="72"/>
  <c r="AZ78" i="72"/>
  <c r="AY78" i="72"/>
  <c r="AX78" i="72"/>
  <c r="AW78" i="72"/>
  <c r="AV78" i="72"/>
  <c r="AU78" i="72"/>
  <c r="AT78" i="72"/>
  <c r="AS78" i="72"/>
  <c r="AR78" i="72"/>
  <c r="AQ78" i="72"/>
  <c r="AP78" i="72"/>
  <c r="AO78" i="72"/>
  <c r="AN78" i="72"/>
  <c r="AM78" i="72"/>
  <c r="AL78" i="72"/>
  <c r="AK78" i="72"/>
  <c r="AJ78" i="72"/>
  <c r="AI78" i="72"/>
  <c r="AH78" i="72"/>
  <c r="AG78" i="72"/>
  <c r="AF78" i="72"/>
  <c r="AE78" i="72"/>
  <c r="AD78" i="72"/>
  <c r="AC78" i="72"/>
  <c r="AB78" i="72"/>
  <c r="AA78" i="72"/>
  <c r="Z78" i="72"/>
  <c r="Y78" i="72"/>
  <c r="X78" i="72"/>
  <c r="W78" i="72"/>
  <c r="V78" i="72"/>
  <c r="U78" i="72"/>
  <c r="T78" i="72"/>
  <c r="S78" i="72"/>
  <c r="R78" i="72"/>
  <c r="Q78" i="72"/>
  <c r="P78" i="72"/>
  <c r="O78" i="72"/>
  <c r="N78" i="72"/>
  <c r="M78" i="72"/>
  <c r="L78" i="72"/>
  <c r="K78" i="72"/>
  <c r="J78" i="72"/>
  <c r="I78" i="72"/>
  <c r="H78" i="72"/>
  <c r="G78" i="72"/>
  <c r="F78" i="72"/>
  <c r="E78" i="72"/>
  <c r="D78" i="72"/>
  <c r="C78" i="72"/>
  <c r="BJ77" i="72"/>
  <c r="BI77" i="72"/>
  <c r="BH77" i="72"/>
  <c r="BG77" i="72"/>
  <c r="BF77" i="72"/>
  <c r="BE77" i="72"/>
  <c r="BD77" i="72"/>
  <c r="BC77" i="72"/>
  <c r="BB77" i="72"/>
  <c r="BA77" i="72"/>
  <c r="AZ77" i="72"/>
  <c r="AY77" i="72"/>
  <c r="AX77" i="72"/>
  <c r="AW77" i="72"/>
  <c r="AV77" i="72"/>
  <c r="AU77" i="72"/>
  <c r="AT77" i="72"/>
  <c r="AS77" i="72"/>
  <c r="AR77" i="72"/>
  <c r="AQ77" i="72"/>
  <c r="AP77" i="72"/>
  <c r="AO77" i="72"/>
  <c r="AN77" i="72"/>
  <c r="AM77" i="72"/>
  <c r="AL77" i="72"/>
  <c r="AK77" i="72"/>
  <c r="AJ77" i="72"/>
  <c r="AI77" i="72"/>
  <c r="AH77" i="72"/>
  <c r="AG77" i="72"/>
  <c r="AF77" i="72"/>
  <c r="AE77" i="72"/>
  <c r="AD77" i="72"/>
  <c r="AC77" i="72"/>
  <c r="AB77" i="72"/>
  <c r="AA77" i="72"/>
  <c r="Z77" i="72"/>
  <c r="Y77" i="72"/>
  <c r="X77" i="72"/>
  <c r="W77" i="72"/>
  <c r="V77" i="72"/>
  <c r="U77" i="72"/>
  <c r="T77" i="72"/>
  <c r="S77" i="72"/>
  <c r="R77" i="72"/>
  <c r="Q77" i="72"/>
  <c r="P77" i="72"/>
  <c r="O77" i="72"/>
  <c r="N77" i="72"/>
  <c r="M77" i="72"/>
  <c r="L77" i="72"/>
  <c r="K77" i="72"/>
  <c r="J77" i="72"/>
  <c r="I77" i="72"/>
  <c r="H77" i="72"/>
  <c r="G77" i="72"/>
  <c r="F77" i="72"/>
  <c r="E77" i="72"/>
  <c r="D77" i="72"/>
  <c r="BJ76" i="72"/>
  <c r="BI76" i="72"/>
  <c r="BH76" i="72"/>
  <c r="BG76" i="72"/>
  <c r="BF76" i="72"/>
  <c r="BE76" i="72"/>
  <c r="BD76" i="72"/>
  <c r="BC76" i="72"/>
  <c r="BB76" i="72"/>
  <c r="BA76" i="72"/>
  <c r="AZ76" i="72"/>
  <c r="AY76" i="72"/>
  <c r="AX76" i="72"/>
  <c r="AW76" i="72"/>
  <c r="AV76" i="72"/>
  <c r="AU76" i="72"/>
  <c r="AT76" i="72"/>
  <c r="AS76" i="72"/>
  <c r="AR76" i="72"/>
  <c r="AQ76" i="72"/>
  <c r="AP76" i="72"/>
  <c r="AO76" i="72"/>
  <c r="AN76" i="72"/>
  <c r="AM76" i="72"/>
  <c r="AL76" i="72"/>
  <c r="AK76" i="72"/>
  <c r="AJ76" i="72"/>
  <c r="AI76" i="72"/>
  <c r="AH76" i="72"/>
  <c r="AG76" i="72"/>
  <c r="AF76" i="72"/>
  <c r="AE76" i="72"/>
  <c r="AD76" i="72"/>
  <c r="AC76" i="72"/>
  <c r="AB76" i="72"/>
  <c r="AA76" i="72"/>
  <c r="Z76" i="72"/>
  <c r="Y76" i="72"/>
  <c r="X76" i="72"/>
  <c r="W76" i="72"/>
  <c r="V76" i="72"/>
  <c r="U76" i="72"/>
  <c r="T76" i="72"/>
  <c r="S76" i="72"/>
  <c r="R76" i="72"/>
  <c r="Q76" i="72"/>
  <c r="P76" i="72"/>
  <c r="O76" i="72"/>
  <c r="N76" i="72"/>
  <c r="M76" i="72"/>
  <c r="L76" i="72"/>
  <c r="K76" i="72"/>
  <c r="J76" i="72"/>
  <c r="I76" i="72"/>
  <c r="H76" i="72"/>
  <c r="G76" i="72"/>
  <c r="F76" i="72"/>
  <c r="E76" i="72"/>
  <c r="D76" i="72"/>
  <c r="BJ75" i="72"/>
  <c r="BI75" i="72"/>
  <c r="BH75" i="72"/>
  <c r="BG75" i="72"/>
  <c r="BF75" i="72"/>
  <c r="BE75" i="72"/>
  <c r="BD75" i="72"/>
  <c r="BC75" i="72"/>
  <c r="BB75" i="72"/>
  <c r="BA75" i="72"/>
  <c r="AZ75" i="72"/>
  <c r="AY75" i="72"/>
  <c r="AX75" i="72"/>
  <c r="AW75" i="72"/>
  <c r="AV75" i="72"/>
  <c r="AU75" i="72"/>
  <c r="AT75" i="72"/>
  <c r="AS75" i="72"/>
  <c r="AR75" i="72"/>
  <c r="AQ75" i="72"/>
  <c r="AP75" i="72"/>
  <c r="AO75" i="72"/>
  <c r="AN75" i="72"/>
  <c r="AM75" i="72"/>
  <c r="AL75" i="72"/>
  <c r="AK75" i="72"/>
  <c r="AJ75" i="72"/>
  <c r="AI75" i="72"/>
  <c r="AH75" i="72"/>
  <c r="AG75" i="72"/>
  <c r="AF75" i="72"/>
  <c r="AE75" i="72"/>
  <c r="AD75" i="72"/>
  <c r="AC75" i="72"/>
  <c r="AB75" i="72"/>
  <c r="AA75" i="72"/>
  <c r="Z75" i="72"/>
  <c r="Y75" i="72"/>
  <c r="X75" i="72"/>
  <c r="W75" i="72"/>
  <c r="V75" i="72"/>
  <c r="U75" i="72"/>
  <c r="T75" i="72"/>
  <c r="S75" i="72"/>
  <c r="R75" i="72"/>
  <c r="Q75" i="72"/>
  <c r="P75" i="72"/>
  <c r="O75" i="72"/>
  <c r="N75" i="72"/>
  <c r="M75" i="72"/>
  <c r="L75" i="72"/>
  <c r="K75" i="72"/>
  <c r="J75" i="72"/>
  <c r="I75" i="72"/>
  <c r="H75" i="72"/>
  <c r="G75" i="72"/>
  <c r="F75" i="72"/>
  <c r="E75" i="72"/>
  <c r="D75" i="72"/>
  <c r="C75" i="72"/>
  <c r="BJ74" i="72"/>
  <c r="BI74" i="72"/>
  <c r="BH74" i="72"/>
  <c r="BG74" i="72"/>
  <c r="BF74" i="72"/>
  <c r="BE74" i="72"/>
  <c r="BD74" i="72"/>
  <c r="BC74" i="72"/>
  <c r="BB74" i="72"/>
  <c r="BA74" i="72"/>
  <c r="AZ74" i="72"/>
  <c r="AY74" i="72"/>
  <c r="AX74" i="72"/>
  <c r="AW74" i="72"/>
  <c r="AV74" i="72"/>
  <c r="AU74" i="72"/>
  <c r="AT74" i="72"/>
  <c r="AS74" i="72"/>
  <c r="AR74" i="72"/>
  <c r="AQ74" i="72"/>
  <c r="AP74" i="72"/>
  <c r="AO74" i="72"/>
  <c r="AN74" i="72"/>
  <c r="AM74" i="72"/>
  <c r="AL74" i="72"/>
  <c r="AK74" i="72"/>
  <c r="AJ74" i="72"/>
  <c r="AI74" i="72"/>
  <c r="AH74" i="72"/>
  <c r="AG74" i="72"/>
  <c r="AF74" i="72"/>
  <c r="AE74" i="72"/>
  <c r="AD74" i="72"/>
  <c r="AC74" i="72"/>
  <c r="AB74" i="72"/>
  <c r="AA74" i="72"/>
  <c r="Z74" i="72"/>
  <c r="Y74" i="72"/>
  <c r="X74" i="72"/>
  <c r="W74" i="72"/>
  <c r="V74" i="72"/>
  <c r="U74" i="72"/>
  <c r="T74" i="72"/>
  <c r="S74" i="72"/>
  <c r="R74" i="72"/>
  <c r="Q74" i="72"/>
  <c r="P74" i="72"/>
  <c r="O74" i="72"/>
  <c r="N74" i="72"/>
  <c r="M74" i="72"/>
  <c r="L74" i="72"/>
  <c r="K74" i="72"/>
  <c r="J74" i="72"/>
  <c r="I74" i="72"/>
  <c r="H74" i="72"/>
  <c r="G74" i="72"/>
  <c r="F74" i="72"/>
  <c r="E74" i="72"/>
  <c r="D74" i="72"/>
  <c r="C74" i="72"/>
  <c r="BJ72" i="72"/>
  <c r="BI72" i="72"/>
  <c r="BH72" i="72"/>
  <c r="BG72" i="72"/>
  <c r="BF72" i="72"/>
  <c r="BE72" i="72"/>
  <c r="BD72" i="72"/>
  <c r="BC72" i="72"/>
  <c r="BB72" i="72"/>
  <c r="BA72" i="72"/>
  <c r="AZ72" i="72"/>
  <c r="AY72" i="72"/>
  <c r="AX72" i="72"/>
  <c r="AW72" i="72"/>
  <c r="AV72" i="72"/>
  <c r="AU72" i="72"/>
  <c r="AT72" i="72"/>
  <c r="AS72" i="72"/>
  <c r="AR72" i="72"/>
  <c r="AQ72" i="72"/>
  <c r="AP72" i="72"/>
  <c r="AO72" i="72"/>
  <c r="AN72" i="72"/>
  <c r="AM72" i="72"/>
  <c r="AL72" i="72"/>
  <c r="AK72" i="72"/>
  <c r="AJ72" i="72"/>
  <c r="AI72" i="72"/>
  <c r="AH72" i="72"/>
  <c r="AG72" i="72"/>
  <c r="AF72" i="72"/>
  <c r="AE72" i="72"/>
  <c r="AD72" i="72"/>
  <c r="AC72" i="72"/>
  <c r="AB72" i="72"/>
  <c r="AA72" i="72"/>
  <c r="Z72" i="72"/>
  <c r="Y72" i="72"/>
  <c r="X72" i="72"/>
  <c r="W72" i="72"/>
  <c r="V72" i="72"/>
  <c r="U72" i="72"/>
  <c r="T72" i="72"/>
  <c r="S72" i="72"/>
  <c r="R72" i="72"/>
  <c r="Q72" i="72"/>
  <c r="P72" i="72"/>
  <c r="O72" i="72"/>
  <c r="N72" i="72"/>
  <c r="M72" i="72"/>
  <c r="L72" i="72"/>
  <c r="K72" i="72"/>
  <c r="J72" i="72"/>
  <c r="I72" i="72"/>
  <c r="H72" i="72"/>
  <c r="G72" i="72"/>
  <c r="F72" i="72"/>
  <c r="E72" i="72"/>
  <c r="D72" i="72"/>
  <c r="C72" i="72"/>
  <c r="BJ71" i="72"/>
  <c r="BI71" i="72"/>
  <c r="BH71" i="72"/>
  <c r="BG71" i="72"/>
  <c r="BF71" i="72"/>
  <c r="BE71" i="72"/>
  <c r="BD71" i="72"/>
  <c r="BC71" i="72"/>
  <c r="BB71" i="72"/>
  <c r="BA71" i="72"/>
  <c r="AZ71" i="72"/>
  <c r="AY71" i="72"/>
  <c r="AX71" i="72"/>
  <c r="AW71" i="72"/>
  <c r="AV71" i="72"/>
  <c r="AU71" i="72"/>
  <c r="AT71" i="72"/>
  <c r="AS71" i="72"/>
  <c r="AR71" i="72"/>
  <c r="AQ71" i="72"/>
  <c r="AP71" i="72"/>
  <c r="AO71" i="72"/>
  <c r="AN71" i="72"/>
  <c r="AM71" i="72"/>
  <c r="AL71" i="72"/>
  <c r="AK71" i="72"/>
  <c r="AJ71" i="72"/>
  <c r="AI71" i="72"/>
  <c r="AH71" i="72"/>
  <c r="AG71" i="72"/>
  <c r="AF71" i="72"/>
  <c r="AE71" i="72"/>
  <c r="AD71" i="72"/>
  <c r="AC71" i="72"/>
  <c r="AB71" i="72"/>
  <c r="AA71" i="72"/>
  <c r="Z71" i="72"/>
  <c r="Y71" i="72"/>
  <c r="X71" i="72"/>
  <c r="W71" i="72"/>
  <c r="V71" i="72"/>
  <c r="U71" i="72"/>
  <c r="T71" i="72"/>
  <c r="S71" i="72"/>
  <c r="R71" i="72"/>
  <c r="Q71" i="72"/>
  <c r="P71" i="72"/>
  <c r="O71" i="72"/>
  <c r="N71" i="72"/>
  <c r="M71" i="72"/>
  <c r="L71" i="72"/>
  <c r="K71" i="72"/>
  <c r="J71" i="72"/>
  <c r="I71" i="72"/>
  <c r="H71" i="72"/>
  <c r="G71" i="72"/>
  <c r="F71" i="72"/>
  <c r="E71" i="72"/>
  <c r="BJ70" i="72"/>
  <c r="BI70" i="72"/>
  <c r="BH70" i="72"/>
  <c r="BG70" i="72"/>
  <c r="BF70" i="72"/>
  <c r="BE70" i="72"/>
  <c r="BD70" i="72"/>
  <c r="BC70" i="72"/>
  <c r="BB70" i="72"/>
  <c r="BA70" i="72"/>
  <c r="AZ70" i="72"/>
  <c r="AY70" i="72"/>
  <c r="AX70" i="72"/>
  <c r="AW70" i="72"/>
  <c r="AV70" i="72"/>
  <c r="AU70" i="72"/>
  <c r="AT70" i="72"/>
  <c r="AS70" i="72"/>
  <c r="AR70" i="72"/>
  <c r="AQ70" i="72"/>
  <c r="AP70" i="72"/>
  <c r="AO70" i="72"/>
  <c r="AN70" i="72"/>
  <c r="AM70" i="72"/>
  <c r="AL70" i="72"/>
  <c r="AK70" i="72"/>
  <c r="AJ70" i="72"/>
  <c r="AI70" i="72"/>
  <c r="AH70" i="72"/>
  <c r="AG70" i="72"/>
  <c r="AF70" i="72"/>
  <c r="AE70" i="72"/>
  <c r="AD70" i="72"/>
  <c r="AC70" i="72"/>
  <c r="AB70" i="72"/>
  <c r="AA70" i="72"/>
  <c r="Z70" i="72"/>
  <c r="Y70" i="72"/>
  <c r="X70" i="72"/>
  <c r="W70" i="72"/>
  <c r="V70" i="72"/>
  <c r="U70" i="72"/>
  <c r="T70" i="72"/>
  <c r="S70" i="72"/>
  <c r="R70" i="72"/>
  <c r="Q70" i="72"/>
  <c r="P70" i="72"/>
  <c r="O70" i="72"/>
  <c r="N70" i="72"/>
  <c r="M70" i="72"/>
  <c r="L70" i="72"/>
  <c r="K70" i="72"/>
  <c r="J70" i="72"/>
  <c r="I70" i="72"/>
  <c r="H70" i="72"/>
  <c r="G70" i="72"/>
  <c r="F70" i="72"/>
  <c r="E70" i="72"/>
  <c r="D70" i="72"/>
  <c r="C70" i="72"/>
  <c r="BJ69" i="72"/>
  <c r="BI69" i="72"/>
  <c r="BH69" i="72"/>
  <c r="BG69" i="72"/>
  <c r="BF69" i="72"/>
  <c r="BE69" i="72"/>
  <c r="BD69" i="72"/>
  <c r="BC69" i="72"/>
  <c r="BB69" i="72"/>
  <c r="BA69" i="72"/>
  <c r="AZ69" i="72"/>
  <c r="AY69" i="72"/>
  <c r="AX69" i="72"/>
  <c r="AW69" i="72"/>
  <c r="AV69" i="72"/>
  <c r="AU69" i="72"/>
  <c r="AT69" i="72"/>
  <c r="AS69" i="72"/>
  <c r="AR69" i="72"/>
  <c r="AQ69" i="72"/>
  <c r="AP69" i="72"/>
  <c r="AO69" i="72"/>
  <c r="AN69" i="72"/>
  <c r="AM69" i="72"/>
  <c r="AL69" i="72"/>
  <c r="AK69" i="72"/>
  <c r="AJ69" i="72"/>
  <c r="AI69" i="72"/>
  <c r="AH69" i="72"/>
  <c r="AG69" i="72"/>
  <c r="AF69" i="72"/>
  <c r="AE69" i="72"/>
  <c r="AD69" i="72"/>
  <c r="AC69" i="72"/>
  <c r="AB69" i="72"/>
  <c r="AA69" i="72"/>
  <c r="Z69" i="72"/>
  <c r="Y69" i="72"/>
  <c r="X69" i="72"/>
  <c r="W69" i="72"/>
  <c r="V69" i="72"/>
  <c r="U69" i="72"/>
  <c r="T69" i="72"/>
  <c r="S69" i="72"/>
  <c r="R69" i="72"/>
  <c r="Q69" i="72"/>
  <c r="P69" i="72"/>
  <c r="O69" i="72"/>
  <c r="N69" i="72"/>
  <c r="M69" i="72"/>
  <c r="L69" i="72"/>
  <c r="K69" i="72"/>
  <c r="J69" i="72"/>
  <c r="I69" i="72"/>
  <c r="H69" i="72"/>
  <c r="G69" i="72"/>
  <c r="F69" i="72"/>
  <c r="E69" i="72"/>
  <c r="BJ68" i="72"/>
  <c r="BI68" i="72"/>
  <c r="BH68" i="72"/>
  <c r="BG68" i="72"/>
  <c r="BF68" i="72"/>
  <c r="BE68" i="72"/>
  <c r="BD68" i="72"/>
  <c r="BC68" i="72"/>
  <c r="BB68" i="72"/>
  <c r="BA68" i="72"/>
  <c r="AZ68" i="72"/>
  <c r="AY68" i="72"/>
  <c r="AX68" i="72"/>
  <c r="AW68" i="72"/>
  <c r="AV68" i="72"/>
  <c r="AU68" i="72"/>
  <c r="AT68" i="72"/>
  <c r="AS68" i="72"/>
  <c r="AR68" i="72"/>
  <c r="AQ68" i="72"/>
  <c r="AP68" i="72"/>
  <c r="AO68" i="72"/>
  <c r="AN68" i="72"/>
  <c r="AM68" i="72"/>
  <c r="AL68" i="72"/>
  <c r="AK68" i="72"/>
  <c r="AJ68" i="72"/>
  <c r="AI68" i="72"/>
  <c r="AH68" i="72"/>
  <c r="AG68" i="72"/>
  <c r="AF68" i="72"/>
  <c r="AE68" i="72"/>
  <c r="AD68" i="72"/>
  <c r="AC68" i="72"/>
  <c r="AB68" i="72"/>
  <c r="AA68" i="72"/>
  <c r="Z68" i="72"/>
  <c r="Y68" i="72"/>
  <c r="X68" i="72"/>
  <c r="W68" i="72"/>
  <c r="V68" i="72"/>
  <c r="U68" i="72"/>
  <c r="T68" i="72"/>
  <c r="S68" i="72"/>
  <c r="R68" i="72"/>
  <c r="Q68" i="72"/>
  <c r="P68" i="72"/>
  <c r="O68" i="72"/>
  <c r="N68" i="72"/>
  <c r="M68" i="72"/>
  <c r="L68" i="72"/>
  <c r="K68" i="72"/>
  <c r="J68" i="72"/>
  <c r="I68" i="72"/>
  <c r="H68" i="72"/>
  <c r="G68" i="72"/>
  <c r="F68" i="72"/>
  <c r="E68" i="72"/>
  <c r="BJ67" i="72"/>
  <c r="BI67" i="72"/>
  <c r="BH67" i="72"/>
  <c r="BG67" i="72"/>
  <c r="BF67" i="72"/>
  <c r="BE67" i="72"/>
  <c r="BD67" i="72"/>
  <c r="BC67" i="72"/>
  <c r="BB67" i="72"/>
  <c r="BA67" i="72"/>
  <c r="AZ67" i="72"/>
  <c r="AY67" i="72"/>
  <c r="AX67" i="72"/>
  <c r="AW67" i="72"/>
  <c r="AV67" i="72"/>
  <c r="AU67" i="72"/>
  <c r="AT67" i="72"/>
  <c r="AS67" i="72"/>
  <c r="AR67" i="72"/>
  <c r="AQ67" i="72"/>
  <c r="AP67" i="72"/>
  <c r="AO67" i="72"/>
  <c r="AN67" i="72"/>
  <c r="AM67" i="72"/>
  <c r="AL67" i="72"/>
  <c r="AK67" i="72"/>
  <c r="AJ67" i="72"/>
  <c r="AI67" i="72"/>
  <c r="AH67" i="72"/>
  <c r="AG67" i="72"/>
  <c r="AF67" i="72"/>
  <c r="AE67" i="72"/>
  <c r="AD67" i="72"/>
  <c r="AC67" i="72"/>
  <c r="AB67" i="72"/>
  <c r="AA67" i="72"/>
  <c r="Z67" i="72"/>
  <c r="Y67" i="72"/>
  <c r="X67" i="72"/>
  <c r="W67" i="72"/>
  <c r="V67" i="72"/>
  <c r="U67" i="72"/>
  <c r="T67" i="72"/>
  <c r="S67" i="72"/>
  <c r="R67" i="72"/>
  <c r="Q67" i="72"/>
  <c r="P67" i="72"/>
  <c r="O67" i="72"/>
  <c r="N67" i="72"/>
  <c r="M67" i="72"/>
  <c r="L67" i="72"/>
  <c r="K67" i="72"/>
  <c r="J67" i="72"/>
  <c r="I67" i="72"/>
  <c r="H67" i="72"/>
  <c r="G67" i="72"/>
  <c r="F67" i="72"/>
  <c r="E67" i="72"/>
  <c r="BJ66" i="72"/>
  <c r="BI66" i="72"/>
  <c r="BH66" i="72"/>
  <c r="BG66" i="72"/>
  <c r="BF66" i="72"/>
  <c r="BE66" i="72"/>
  <c r="BD66" i="72"/>
  <c r="BC66" i="72"/>
  <c r="BB66" i="72"/>
  <c r="BA66" i="72"/>
  <c r="AZ66" i="72"/>
  <c r="AY66" i="72"/>
  <c r="AX66" i="72"/>
  <c r="AW66" i="72"/>
  <c r="AV66" i="72"/>
  <c r="AU66" i="72"/>
  <c r="AT66" i="72"/>
  <c r="AS66" i="72"/>
  <c r="AR66" i="72"/>
  <c r="AQ66" i="72"/>
  <c r="AP66" i="72"/>
  <c r="AO66" i="72"/>
  <c r="AN66" i="72"/>
  <c r="AM66" i="72"/>
  <c r="AL66" i="72"/>
  <c r="AK66" i="72"/>
  <c r="AJ66" i="72"/>
  <c r="AI66" i="72"/>
  <c r="AH66" i="72"/>
  <c r="AG66" i="72"/>
  <c r="AF66" i="72"/>
  <c r="AE66" i="72"/>
  <c r="AD66" i="72"/>
  <c r="AC66" i="72"/>
  <c r="AB66" i="72"/>
  <c r="AA66" i="72"/>
  <c r="Z66" i="72"/>
  <c r="Y66" i="72"/>
  <c r="X66" i="72"/>
  <c r="W66" i="72"/>
  <c r="V66" i="72"/>
  <c r="U66" i="72"/>
  <c r="T66" i="72"/>
  <c r="S66" i="72"/>
  <c r="R66" i="72"/>
  <c r="Q66" i="72"/>
  <c r="P66" i="72"/>
  <c r="O66" i="72"/>
  <c r="N66" i="72"/>
  <c r="M66" i="72"/>
  <c r="L66" i="72"/>
  <c r="K66" i="72"/>
  <c r="J66" i="72"/>
  <c r="I66" i="72"/>
  <c r="H66" i="72"/>
  <c r="G66" i="72"/>
  <c r="F66" i="72"/>
  <c r="E66" i="72"/>
  <c r="BJ65" i="72"/>
  <c r="BI65" i="72"/>
  <c r="BH65" i="72"/>
  <c r="BG65" i="72"/>
  <c r="BF65" i="72"/>
  <c r="BE65" i="72"/>
  <c r="BD65" i="72"/>
  <c r="BC65" i="72"/>
  <c r="BB65" i="72"/>
  <c r="BA65" i="72"/>
  <c r="AZ65" i="72"/>
  <c r="AY65" i="72"/>
  <c r="AX65" i="72"/>
  <c r="AW65" i="72"/>
  <c r="AV65" i="72"/>
  <c r="AU65" i="72"/>
  <c r="AT65" i="72"/>
  <c r="AS65" i="72"/>
  <c r="AR65" i="72"/>
  <c r="AQ65" i="72"/>
  <c r="AP65" i="72"/>
  <c r="AO65" i="72"/>
  <c r="AN65" i="72"/>
  <c r="AM65" i="72"/>
  <c r="AL65" i="72"/>
  <c r="AK65" i="72"/>
  <c r="AJ65" i="72"/>
  <c r="AI65" i="72"/>
  <c r="AH65" i="72"/>
  <c r="AG65" i="72"/>
  <c r="AF65" i="72"/>
  <c r="AE65" i="72"/>
  <c r="AD65" i="72"/>
  <c r="AC65" i="72"/>
  <c r="AB65" i="72"/>
  <c r="AA65" i="72"/>
  <c r="Z65" i="72"/>
  <c r="Y65" i="72"/>
  <c r="X65" i="72"/>
  <c r="W65" i="72"/>
  <c r="V65" i="72"/>
  <c r="U65" i="72"/>
  <c r="T65" i="72"/>
  <c r="S65" i="72"/>
  <c r="R65" i="72"/>
  <c r="Q65" i="72"/>
  <c r="P65" i="72"/>
  <c r="O65" i="72"/>
  <c r="N65" i="72"/>
  <c r="M65" i="72"/>
  <c r="L65" i="72"/>
  <c r="K65" i="72"/>
  <c r="J65" i="72"/>
  <c r="I65" i="72"/>
  <c r="H65" i="72"/>
  <c r="G65" i="72"/>
  <c r="F65" i="72"/>
  <c r="E65" i="72"/>
  <c r="BJ64" i="72"/>
  <c r="BI64" i="72"/>
  <c r="BH64" i="72"/>
  <c r="BG64" i="72"/>
  <c r="BF64" i="72"/>
  <c r="BE64" i="72"/>
  <c r="BD64" i="72"/>
  <c r="BC64" i="72"/>
  <c r="BB64" i="72"/>
  <c r="BA64" i="72"/>
  <c r="AZ64" i="72"/>
  <c r="AY64" i="72"/>
  <c r="AX64" i="72"/>
  <c r="AW64" i="72"/>
  <c r="AV64" i="72"/>
  <c r="AU64" i="72"/>
  <c r="AT64" i="72"/>
  <c r="AS64" i="72"/>
  <c r="AR64" i="72"/>
  <c r="AQ64" i="72"/>
  <c r="AP64" i="72"/>
  <c r="AO64" i="72"/>
  <c r="AN64" i="72"/>
  <c r="AM64" i="72"/>
  <c r="AL64" i="72"/>
  <c r="AK64" i="72"/>
  <c r="AJ64" i="72"/>
  <c r="AI64" i="72"/>
  <c r="AH64" i="72"/>
  <c r="AG64" i="72"/>
  <c r="AF64" i="72"/>
  <c r="AE64" i="72"/>
  <c r="AD64" i="72"/>
  <c r="AC64" i="72"/>
  <c r="AB64" i="72"/>
  <c r="AA64" i="72"/>
  <c r="Z64" i="72"/>
  <c r="Y64" i="72"/>
  <c r="X64" i="72"/>
  <c r="W64" i="72"/>
  <c r="V64" i="72"/>
  <c r="U64" i="72"/>
  <c r="T64" i="72"/>
  <c r="S64" i="72"/>
  <c r="R64" i="72"/>
  <c r="Q64" i="72"/>
  <c r="P64" i="72"/>
  <c r="O64" i="72"/>
  <c r="N64" i="72"/>
  <c r="M64" i="72"/>
  <c r="L64" i="72"/>
  <c r="K64" i="72"/>
  <c r="J64" i="72"/>
  <c r="I64" i="72"/>
  <c r="H64" i="72"/>
  <c r="G64" i="72"/>
  <c r="F64" i="72"/>
  <c r="E64" i="72"/>
  <c r="D64" i="72"/>
  <c r="C64" i="72"/>
  <c r="BJ63" i="72"/>
  <c r="BI63" i="72"/>
  <c r="BH63" i="72"/>
  <c r="BG63" i="72"/>
  <c r="BF63" i="72"/>
  <c r="BE63" i="72"/>
  <c r="BD63" i="72"/>
  <c r="BC63" i="72"/>
  <c r="BB63" i="72"/>
  <c r="BA63" i="72"/>
  <c r="AZ63" i="72"/>
  <c r="AY63" i="72"/>
  <c r="AX63" i="72"/>
  <c r="AW63" i="72"/>
  <c r="AV63" i="72"/>
  <c r="AU63" i="72"/>
  <c r="AT63" i="72"/>
  <c r="AS63" i="72"/>
  <c r="AR63" i="72"/>
  <c r="AQ63" i="72"/>
  <c r="AP63" i="72"/>
  <c r="AO63" i="72"/>
  <c r="AN63" i="72"/>
  <c r="AM63" i="72"/>
  <c r="AL63" i="72"/>
  <c r="AK63" i="72"/>
  <c r="AJ63" i="72"/>
  <c r="AI63" i="72"/>
  <c r="AH63" i="72"/>
  <c r="AG63" i="72"/>
  <c r="AF63" i="72"/>
  <c r="AE63" i="72"/>
  <c r="AD63" i="72"/>
  <c r="AC63" i="72"/>
  <c r="AB63" i="72"/>
  <c r="AA63" i="72"/>
  <c r="Z63" i="72"/>
  <c r="Y63" i="72"/>
  <c r="X63" i="72"/>
  <c r="W63" i="72"/>
  <c r="V63" i="72"/>
  <c r="U63" i="72"/>
  <c r="T63" i="72"/>
  <c r="S63" i="72"/>
  <c r="R63" i="72"/>
  <c r="Q63" i="72"/>
  <c r="P63" i="72"/>
  <c r="O63" i="72"/>
  <c r="N63" i="72"/>
  <c r="M63" i="72"/>
  <c r="L63" i="72"/>
  <c r="K63" i="72"/>
  <c r="J63" i="72"/>
  <c r="I63" i="72"/>
  <c r="H63" i="72"/>
  <c r="G63" i="72"/>
  <c r="F63" i="72"/>
  <c r="E63" i="72"/>
  <c r="D63" i="72"/>
  <c r="BJ62" i="72"/>
  <c r="BI62" i="72"/>
  <c r="BH62" i="72"/>
  <c r="BG62" i="72"/>
  <c r="BF62" i="72"/>
  <c r="BE62" i="72"/>
  <c r="BD62" i="72"/>
  <c r="BC62" i="72"/>
  <c r="BB62" i="72"/>
  <c r="BA62" i="72"/>
  <c r="AZ62" i="72"/>
  <c r="AY62" i="72"/>
  <c r="AX62" i="72"/>
  <c r="AW62" i="72"/>
  <c r="AV62" i="72"/>
  <c r="AU62" i="72"/>
  <c r="AT62" i="72"/>
  <c r="AS62" i="72"/>
  <c r="AR62" i="72"/>
  <c r="AQ62" i="72"/>
  <c r="AP62" i="72"/>
  <c r="AO62" i="72"/>
  <c r="AN62" i="72"/>
  <c r="AM62" i="72"/>
  <c r="AL62" i="72"/>
  <c r="AK62" i="72"/>
  <c r="AJ62" i="72"/>
  <c r="AI62" i="72"/>
  <c r="AH62" i="72"/>
  <c r="AG62" i="72"/>
  <c r="AF62" i="72"/>
  <c r="AE62" i="72"/>
  <c r="AD62" i="72"/>
  <c r="AC62" i="72"/>
  <c r="AB62" i="72"/>
  <c r="AA62" i="72"/>
  <c r="Z62" i="72"/>
  <c r="Y62" i="72"/>
  <c r="X62" i="72"/>
  <c r="W62" i="72"/>
  <c r="V62" i="72"/>
  <c r="U62" i="72"/>
  <c r="T62" i="72"/>
  <c r="S62" i="72"/>
  <c r="R62" i="72"/>
  <c r="Q62" i="72"/>
  <c r="P62" i="72"/>
  <c r="O62" i="72"/>
  <c r="N62" i="72"/>
  <c r="M62" i="72"/>
  <c r="L62" i="72"/>
  <c r="K62" i="72"/>
  <c r="J62" i="72"/>
  <c r="I62" i="72"/>
  <c r="H62" i="72"/>
  <c r="G62" i="72"/>
  <c r="F62" i="72"/>
  <c r="E62" i="72"/>
  <c r="D62" i="72"/>
  <c r="BJ61" i="72"/>
  <c r="BI61" i="72"/>
  <c r="BH61" i="72"/>
  <c r="BG61" i="72"/>
  <c r="BF61" i="72"/>
  <c r="BE61" i="72"/>
  <c r="BD61" i="72"/>
  <c r="BC61" i="72"/>
  <c r="BB61" i="72"/>
  <c r="BA61" i="72"/>
  <c r="AZ61" i="72"/>
  <c r="AY61" i="72"/>
  <c r="AX61" i="72"/>
  <c r="AW61" i="72"/>
  <c r="AV61" i="72"/>
  <c r="AU61" i="72"/>
  <c r="AT61" i="72"/>
  <c r="AS61" i="72"/>
  <c r="AR61" i="72"/>
  <c r="AQ61" i="72"/>
  <c r="AP61" i="72"/>
  <c r="AO61" i="72"/>
  <c r="AN61" i="72"/>
  <c r="AM61" i="72"/>
  <c r="AL61" i="72"/>
  <c r="AK61" i="72"/>
  <c r="AJ61" i="72"/>
  <c r="AI61" i="72"/>
  <c r="AH61" i="72"/>
  <c r="AG61" i="72"/>
  <c r="AF61" i="72"/>
  <c r="AE61" i="72"/>
  <c r="AD61" i="72"/>
  <c r="AC61" i="72"/>
  <c r="AB61" i="72"/>
  <c r="AA61" i="72"/>
  <c r="Z61" i="72"/>
  <c r="Y61" i="72"/>
  <c r="X61" i="72"/>
  <c r="W61" i="72"/>
  <c r="V61" i="72"/>
  <c r="U61" i="72"/>
  <c r="T61" i="72"/>
  <c r="S61" i="72"/>
  <c r="R61" i="72"/>
  <c r="Q61" i="72"/>
  <c r="P61" i="72"/>
  <c r="O61" i="72"/>
  <c r="N61" i="72"/>
  <c r="M61" i="72"/>
  <c r="L61" i="72"/>
  <c r="K61" i="72"/>
  <c r="J61" i="72"/>
  <c r="I61" i="72"/>
  <c r="H61" i="72"/>
  <c r="G61" i="72"/>
  <c r="F61" i="72"/>
  <c r="E61" i="72"/>
  <c r="D61" i="72"/>
  <c r="C61" i="72"/>
  <c r="BJ60" i="72"/>
  <c r="BI60" i="72"/>
  <c r="BH60" i="72"/>
  <c r="BG60" i="72"/>
  <c r="BF60" i="72"/>
  <c r="BE60" i="72"/>
  <c r="BD60" i="72"/>
  <c r="BC60" i="72"/>
  <c r="BB60" i="72"/>
  <c r="BA60" i="72"/>
  <c r="AZ60" i="72"/>
  <c r="AY60" i="72"/>
  <c r="AX60" i="72"/>
  <c r="AW60" i="72"/>
  <c r="AV60" i="72"/>
  <c r="AU60" i="72"/>
  <c r="AT60" i="72"/>
  <c r="AS60" i="72"/>
  <c r="AR60" i="72"/>
  <c r="AQ60" i="72"/>
  <c r="AP60" i="72"/>
  <c r="AO60" i="72"/>
  <c r="AN60" i="72"/>
  <c r="AM60" i="72"/>
  <c r="AL60" i="72"/>
  <c r="AK60" i="72"/>
  <c r="AJ60" i="72"/>
  <c r="AI60" i="72"/>
  <c r="AH60" i="72"/>
  <c r="AG60" i="72"/>
  <c r="AF60" i="72"/>
  <c r="AE60" i="72"/>
  <c r="AD60" i="72"/>
  <c r="AC60" i="72"/>
  <c r="AB60" i="72"/>
  <c r="AA60" i="72"/>
  <c r="Z60" i="72"/>
  <c r="Y60" i="72"/>
  <c r="X60" i="72"/>
  <c r="W60" i="72"/>
  <c r="V60" i="72"/>
  <c r="U60" i="72"/>
  <c r="T60" i="72"/>
  <c r="S60" i="72"/>
  <c r="R60" i="72"/>
  <c r="Q60" i="72"/>
  <c r="P60" i="72"/>
  <c r="O60" i="72"/>
  <c r="N60" i="72"/>
  <c r="M60" i="72"/>
  <c r="L60" i="72"/>
  <c r="K60" i="72"/>
  <c r="J60" i="72"/>
  <c r="I60" i="72"/>
  <c r="H60" i="72"/>
  <c r="G60" i="72"/>
  <c r="F60" i="72"/>
  <c r="E60" i="72"/>
  <c r="D60" i="72"/>
  <c r="C60" i="72"/>
  <c r="BJ59" i="72"/>
  <c r="BI59" i="72"/>
  <c r="BH59" i="72"/>
  <c r="BG59" i="72"/>
  <c r="BF59" i="72"/>
  <c r="BE59" i="72"/>
  <c r="BD59" i="72"/>
  <c r="BC59" i="72"/>
  <c r="BB59" i="72"/>
  <c r="BA59" i="72"/>
  <c r="AZ59" i="72"/>
  <c r="AY59" i="72"/>
  <c r="AX59" i="72"/>
  <c r="AW59" i="72"/>
  <c r="AV59" i="72"/>
  <c r="AU59" i="72"/>
  <c r="AT59" i="72"/>
  <c r="AS59" i="72"/>
  <c r="AR59" i="72"/>
  <c r="AQ59" i="72"/>
  <c r="AP59" i="72"/>
  <c r="AO59" i="72"/>
  <c r="AN59" i="72"/>
  <c r="AM59" i="72"/>
  <c r="AL59" i="72"/>
  <c r="AK59" i="72"/>
  <c r="AJ59" i="72"/>
  <c r="AI59" i="72"/>
  <c r="AH59" i="72"/>
  <c r="AG59" i="72"/>
  <c r="AF59" i="72"/>
  <c r="AE59" i="72"/>
  <c r="AD59" i="72"/>
  <c r="AC59" i="72"/>
  <c r="AB59" i="72"/>
  <c r="AA59" i="72"/>
  <c r="Z59" i="72"/>
  <c r="Y59" i="72"/>
  <c r="X59" i="72"/>
  <c r="W59" i="72"/>
  <c r="V59" i="72"/>
  <c r="U59" i="72"/>
  <c r="T59" i="72"/>
  <c r="S59" i="72"/>
  <c r="R59" i="72"/>
  <c r="Q59" i="72"/>
  <c r="P59" i="72"/>
  <c r="O59" i="72"/>
  <c r="N59" i="72"/>
  <c r="M59" i="72"/>
  <c r="L59" i="72"/>
  <c r="K59" i="72"/>
  <c r="J59" i="72"/>
  <c r="I59" i="72"/>
  <c r="H59" i="72"/>
  <c r="G59" i="72"/>
  <c r="F59" i="72"/>
  <c r="E59" i="72"/>
  <c r="D59" i="72"/>
  <c r="C59" i="72"/>
  <c r="BJ58" i="72"/>
  <c r="BI58" i="72"/>
  <c r="BH58" i="72"/>
  <c r="BG58" i="72"/>
  <c r="BF58" i="72"/>
  <c r="BE58" i="72"/>
  <c r="BD58" i="72"/>
  <c r="BC58" i="72"/>
  <c r="BB58" i="72"/>
  <c r="BA58" i="72"/>
  <c r="AZ58" i="72"/>
  <c r="AY58" i="72"/>
  <c r="AX58" i="72"/>
  <c r="AW58" i="72"/>
  <c r="AV58" i="72"/>
  <c r="AU58" i="72"/>
  <c r="AT58" i="72"/>
  <c r="AS58" i="72"/>
  <c r="AR58" i="72"/>
  <c r="AQ58" i="72"/>
  <c r="AP58" i="72"/>
  <c r="AO58" i="72"/>
  <c r="AN58" i="72"/>
  <c r="AM58" i="72"/>
  <c r="AL58" i="72"/>
  <c r="AK58" i="72"/>
  <c r="AJ58" i="72"/>
  <c r="AI58" i="72"/>
  <c r="AH58" i="72"/>
  <c r="AG58" i="72"/>
  <c r="AF58" i="72"/>
  <c r="AE58" i="72"/>
  <c r="AD58" i="72"/>
  <c r="AC58" i="72"/>
  <c r="AB58" i="72"/>
  <c r="AA58" i="72"/>
  <c r="Z58" i="72"/>
  <c r="Y58" i="72"/>
  <c r="X58" i="72"/>
  <c r="W58" i="72"/>
  <c r="V58" i="72"/>
  <c r="U58" i="72"/>
  <c r="T58" i="72"/>
  <c r="S58" i="72"/>
  <c r="R58" i="72"/>
  <c r="Q58" i="72"/>
  <c r="P58" i="72"/>
  <c r="O58" i="72"/>
  <c r="N58" i="72"/>
  <c r="M58" i="72"/>
  <c r="L58" i="72"/>
  <c r="K58" i="72"/>
  <c r="J58" i="72"/>
  <c r="I58" i="72"/>
  <c r="H58" i="72"/>
  <c r="G58" i="72"/>
  <c r="F58" i="72"/>
  <c r="E58" i="72"/>
  <c r="D58" i="72"/>
  <c r="C58" i="72"/>
  <c r="BJ57" i="72"/>
  <c r="BI57" i="72"/>
  <c r="BH57" i="72"/>
  <c r="BG57" i="72"/>
  <c r="BF57" i="72"/>
  <c r="BE57" i="72"/>
  <c r="BD57" i="72"/>
  <c r="BC57" i="72"/>
  <c r="BB57" i="72"/>
  <c r="BA57" i="72"/>
  <c r="AZ57" i="72"/>
  <c r="AY57" i="72"/>
  <c r="AX57" i="72"/>
  <c r="AW57" i="72"/>
  <c r="AV57" i="72"/>
  <c r="AU57" i="72"/>
  <c r="AT57" i="72"/>
  <c r="AS57" i="72"/>
  <c r="AR57" i="72"/>
  <c r="AQ57" i="72"/>
  <c r="AP57" i="72"/>
  <c r="AO57" i="72"/>
  <c r="AN57" i="72"/>
  <c r="AM57" i="72"/>
  <c r="AL57" i="72"/>
  <c r="AK57" i="72"/>
  <c r="AJ57" i="72"/>
  <c r="AI57" i="72"/>
  <c r="AH57" i="72"/>
  <c r="AG57" i="72"/>
  <c r="AF57" i="72"/>
  <c r="AE57" i="72"/>
  <c r="AD57" i="72"/>
  <c r="AC57" i="72"/>
  <c r="AB57" i="72"/>
  <c r="AA57" i="72"/>
  <c r="Z57" i="72"/>
  <c r="Y57" i="72"/>
  <c r="X57" i="72"/>
  <c r="W57" i="72"/>
  <c r="V57" i="72"/>
  <c r="U57" i="72"/>
  <c r="T57" i="72"/>
  <c r="S57" i="72"/>
  <c r="R57" i="72"/>
  <c r="Q57" i="72"/>
  <c r="P57" i="72"/>
  <c r="O57" i="72"/>
  <c r="N57" i="72"/>
  <c r="M57" i="72"/>
  <c r="L57" i="72"/>
  <c r="K57" i="72"/>
  <c r="J57" i="72"/>
  <c r="I57" i="72"/>
  <c r="H57" i="72"/>
  <c r="G57" i="72"/>
  <c r="F57" i="72"/>
  <c r="E57" i="72"/>
  <c r="C57" i="72"/>
  <c r="BJ56" i="72"/>
  <c r="BI56" i="72"/>
  <c r="BH56" i="72"/>
  <c r="BG56" i="72"/>
  <c r="BF56" i="72"/>
  <c r="BE56" i="72"/>
  <c r="BD56" i="72"/>
  <c r="BC56" i="72"/>
  <c r="BB56" i="72"/>
  <c r="BA56" i="72"/>
  <c r="AZ56" i="72"/>
  <c r="AY56" i="72"/>
  <c r="AX56" i="72"/>
  <c r="AW56" i="72"/>
  <c r="AV56" i="72"/>
  <c r="AU56" i="72"/>
  <c r="AT56" i="72"/>
  <c r="AS56" i="72"/>
  <c r="AR56" i="72"/>
  <c r="AQ56" i="72"/>
  <c r="AP56" i="72"/>
  <c r="AO56" i="72"/>
  <c r="AN56" i="72"/>
  <c r="AM56" i="72"/>
  <c r="AL56" i="72"/>
  <c r="AK56" i="72"/>
  <c r="AJ56" i="72"/>
  <c r="AI56" i="72"/>
  <c r="AH56" i="72"/>
  <c r="AG56" i="72"/>
  <c r="AF56" i="72"/>
  <c r="AE56" i="72"/>
  <c r="AD56" i="72"/>
  <c r="AC56" i="72"/>
  <c r="AB56" i="72"/>
  <c r="AA56" i="72"/>
  <c r="Z56" i="72"/>
  <c r="Y56" i="72"/>
  <c r="X56" i="72"/>
  <c r="W56" i="72"/>
  <c r="V56" i="72"/>
  <c r="U56" i="72"/>
  <c r="T56" i="72"/>
  <c r="S56" i="72"/>
  <c r="R56" i="72"/>
  <c r="Q56" i="72"/>
  <c r="P56" i="72"/>
  <c r="O56" i="72"/>
  <c r="N56" i="72"/>
  <c r="M56" i="72"/>
  <c r="L56" i="72"/>
  <c r="K56" i="72"/>
  <c r="J56" i="72"/>
  <c r="I56" i="72"/>
  <c r="H56" i="72"/>
  <c r="G56" i="72"/>
  <c r="F56" i="72"/>
  <c r="E56" i="72"/>
  <c r="D56" i="72"/>
  <c r="C56" i="72"/>
  <c r="BJ55" i="72"/>
  <c r="BI55" i="72"/>
  <c r="BH55" i="72"/>
  <c r="BG55" i="72"/>
  <c r="BF55" i="72"/>
  <c r="BE55" i="72"/>
  <c r="BD55" i="72"/>
  <c r="BC55" i="72"/>
  <c r="BB55" i="72"/>
  <c r="BA55" i="72"/>
  <c r="AZ55" i="72"/>
  <c r="AY55" i="72"/>
  <c r="AX55" i="72"/>
  <c r="AW55" i="72"/>
  <c r="AV55" i="72"/>
  <c r="AU55" i="72"/>
  <c r="AT55" i="72"/>
  <c r="AS55" i="72"/>
  <c r="AR55" i="72"/>
  <c r="AQ55" i="72"/>
  <c r="AP55" i="72"/>
  <c r="AO55" i="72"/>
  <c r="AN55" i="72"/>
  <c r="AM55" i="72"/>
  <c r="AL55" i="72"/>
  <c r="AK55" i="72"/>
  <c r="AJ55" i="72"/>
  <c r="AI55" i="72"/>
  <c r="AH55" i="72"/>
  <c r="AG55" i="72"/>
  <c r="AF55" i="72"/>
  <c r="AE55" i="72"/>
  <c r="AD55" i="72"/>
  <c r="AC55" i="72"/>
  <c r="AB55" i="72"/>
  <c r="AA55" i="72"/>
  <c r="Z55" i="72"/>
  <c r="Y55" i="72"/>
  <c r="X55" i="72"/>
  <c r="W55" i="72"/>
  <c r="V55" i="72"/>
  <c r="U55" i="72"/>
  <c r="T55" i="72"/>
  <c r="S55" i="72"/>
  <c r="R55" i="72"/>
  <c r="Q55" i="72"/>
  <c r="P55" i="72"/>
  <c r="O55" i="72"/>
  <c r="N55" i="72"/>
  <c r="M55" i="72"/>
  <c r="L55" i="72"/>
  <c r="K55" i="72"/>
  <c r="J55" i="72"/>
  <c r="I55" i="72"/>
  <c r="H55" i="72"/>
  <c r="G55" i="72"/>
  <c r="F55" i="72"/>
  <c r="E55" i="72"/>
  <c r="D55" i="72"/>
  <c r="C55" i="72"/>
  <c r="C54" i="72"/>
  <c r="I53" i="72"/>
  <c r="H53" i="72"/>
  <c r="G53" i="72"/>
  <c r="F53" i="72"/>
  <c r="E53" i="72"/>
  <c r="D53" i="72"/>
  <c r="C53" i="72"/>
  <c r="BJ52" i="72"/>
  <c r="BI52" i="72"/>
  <c r="BH52" i="72"/>
  <c r="BG52" i="72"/>
  <c r="BF52" i="72"/>
  <c r="BE52" i="72"/>
  <c r="BD52" i="72"/>
  <c r="BC52" i="72"/>
  <c r="BB52" i="72"/>
  <c r="BA52" i="72"/>
  <c r="AZ52" i="72"/>
  <c r="AY52" i="72"/>
  <c r="AX52" i="72"/>
  <c r="AW52" i="72"/>
  <c r="AV52" i="72"/>
  <c r="AU52" i="72"/>
  <c r="AT52" i="72"/>
  <c r="AS52" i="72"/>
  <c r="AR52" i="72"/>
  <c r="AQ52" i="72"/>
  <c r="AP52" i="72"/>
  <c r="AO52" i="72"/>
  <c r="AN52" i="72"/>
  <c r="AM52" i="72"/>
  <c r="AL52" i="72"/>
  <c r="AK52" i="72"/>
  <c r="AJ52" i="72"/>
  <c r="AI52" i="72"/>
  <c r="AH52" i="72"/>
  <c r="AG52" i="72"/>
  <c r="AF52" i="72"/>
  <c r="AE52" i="72"/>
  <c r="AD52" i="72"/>
  <c r="AC52" i="72"/>
  <c r="AB52" i="72"/>
  <c r="AA52" i="72"/>
  <c r="Z52" i="72"/>
  <c r="Y52" i="72"/>
  <c r="X52" i="72"/>
  <c r="W52" i="72"/>
  <c r="V52" i="72"/>
  <c r="U52" i="72"/>
  <c r="T52" i="72"/>
  <c r="S52" i="72"/>
  <c r="R52" i="72"/>
  <c r="Q52" i="72"/>
  <c r="P52" i="72"/>
  <c r="O52" i="72"/>
  <c r="N52" i="72"/>
  <c r="M52" i="72"/>
  <c r="L52" i="72"/>
  <c r="K52" i="72"/>
  <c r="J52" i="72"/>
  <c r="I52" i="72"/>
  <c r="H52" i="72"/>
  <c r="G52" i="72"/>
  <c r="F52" i="72"/>
  <c r="E52" i="72"/>
  <c r="D52" i="72"/>
  <c r="C52" i="72"/>
  <c r="BJ51" i="72"/>
  <c r="BI51" i="72"/>
  <c r="BH51" i="72"/>
  <c r="BG51" i="72"/>
  <c r="BF51" i="72"/>
  <c r="BE51" i="72"/>
  <c r="BD51" i="72"/>
  <c r="BC51" i="72"/>
  <c r="BB51" i="72"/>
  <c r="BA51" i="72"/>
  <c r="AZ51" i="72"/>
  <c r="AY51" i="72"/>
  <c r="AX51" i="72"/>
  <c r="AW51" i="72"/>
  <c r="AV51" i="72"/>
  <c r="AU51" i="72"/>
  <c r="AT51" i="72"/>
  <c r="AS51" i="72"/>
  <c r="AR51" i="72"/>
  <c r="AQ51" i="72"/>
  <c r="AP51" i="72"/>
  <c r="AO51" i="72"/>
  <c r="AN51" i="72"/>
  <c r="AM51" i="72"/>
  <c r="AL51" i="72"/>
  <c r="AK51" i="72"/>
  <c r="AJ51" i="72"/>
  <c r="AI51" i="72"/>
  <c r="AH51" i="72"/>
  <c r="AG51" i="72"/>
  <c r="AF51" i="72"/>
  <c r="AE51" i="72"/>
  <c r="AD51" i="72"/>
  <c r="AC51" i="72"/>
  <c r="AB51" i="72"/>
  <c r="AA51" i="72"/>
  <c r="Z51" i="72"/>
  <c r="Y51" i="72"/>
  <c r="X51" i="72"/>
  <c r="W51" i="72"/>
  <c r="V51" i="72"/>
  <c r="U51" i="72"/>
  <c r="T51" i="72"/>
  <c r="S51" i="72"/>
  <c r="R51" i="72"/>
  <c r="Q51" i="72"/>
  <c r="P51" i="72"/>
  <c r="O51" i="72"/>
  <c r="N51" i="72"/>
  <c r="M51" i="72"/>
  <c r="L51" i="72"/>
  <c r="K51" i="72"/>
  <c r="J51" i="72"/>
  <c r="I51" i="72"/>
  <c r="H51" i="72"/>
  <c r="G51" i="72"/>
  <c r="F51" i="72"/>
  <c r="D51" i="72"/>
  <c r="C51" i="72"/>
  <c r="BJ50" i="72"/>
  <c r="BI50" i="72"/>
  <c r="BH50" i="72"/>
  <c r="BG50" i="72"/>
  <c r="BF50" i="72"/>
  <c r="BE50" i="72"/>
  <c r="BD50" i="72"/>
  <c r="BC50" i="72"/>
  <c r="BB50" i="72"/>
  <c r="BA50" i="72"/>
  <c r="AZ50" i="72"/>
  <c r="AY50" i="72"/>
  <c r="AX50" i="72"/>
  <c r="AW50" i="72"/>
  <c r="AV50" i="72"/>
  <c r="AU50" i="72"/>
  <c r="AT50" i="72"/>
  <c r="AS50" i="72"/>
  <c r="AR50" i="72"/>
  <c r="AQ50" i="72"/>
  <c r="AP50" i="72"/>
  <c r="AO50" i="72"/>
  <c r="AN50" i="72"/>
  <c r="AM50" i="72"/>
  <c r="AL50" i="72"/>
  <c r="AK50" i="72"/>
  <c r="AJ50" i="72"/>
  <c r="AI50" i="72"/>
  <c r="AH50" i="72"/>
  <c r="AG50" i="72"/>
  <c r="AF50" i="72"/>
  <c r="AE50" i="72"/>
  <c r="AD50" i="72"/>
  <c r="AC50" i="72"/>
  <c r="AB50" i="72"/>
  <c r="AA50" i="72"/>
  <c r="Z50" i="72"/>
  <c r="Y50" i="72"/>
  <c r="X50" i="72"/>
  <c r="W50" i="72"/>
  <c r="V50" i="72"/>
  <c r="U50" i="72"/>
  <c r="T50" i="72"/>
  <c r="S50" i="72"/>
  <c r="R50" i="72"/>
  <c r="Q50" i="72"/>
  <c r="P50" i="72"/>
  <c r="O50" i="72"/>
  <c r="N50" i="72"/>
  <c r="M50" i="72"/>
  <c r="L50" i="72"/>
  <c r="K50" i="72"/>
  <c r="J50" i="72"/>
  <c r="I50" i="72"/>
  <c r="H50" i="72"/>
  <c r="G50" i="72"/>
  <c r="F50" i="72"/>
  <c r="C50" i="72"/>
  <c r="BJ49" i="72"/>
  <c r="BI49" i="72"/>
  <c r="BH49" i="72"/>
  <c r="BG49" i="72"/>
  <c r="BF49" i="72"/>
  <c r="BE49" i="72"/>
  <c r="BD49" i="72"/>
  <c r="BC49" i="72"/>
  <c r="BB49" i="72"/>
  <c r="BA49" i="72"/>
  <c r="AZ49" i="72"/>
  <c r="AY49" i="72"/>
  <c r="AX49" i="72"/>
  <c r="AW49" i="72"/>
  <c r="AV49" i="72"/>
  <c r="AU49" i="72"/>
  <c r="AT49" i="72"/>
  <c r="AS49" i="72"/>
  <c r="AR49" i="72"/>
  <c r="AQ49" i="72"/>
  <c r="AP49" i="72"/>
  <c r="AO49" i="72"/>
  <c r="AN49" i="72"/>
  <c r="AM49" i="72"/>
  <c r="AL49" i="72"/>
  <c r="AK49" i="72"/>
  <c r="AJ49" i="72"/>
  <c r="AI49" i="72"/>
  <c r="AH49" i="72"/>
  <c r="AG49" i="72"/>
  <c r="AF49" i="72"/>
  <c r="AE49" i="72"/>
  <c r="AD49" i="72"/>
  <c r="AC49" i="72"/>
  <c r="AB49" i="72"/>
  <c r="AA49" i="72"/>
  <c r="Z49" i="72"/>
  <c r="Y49" i="72"/>
  <c r="X49" i="72"/>
  <c r="W49" i="72"/>
  <c r="V49" i="72"/>
  <c r="U49" i="72"/>
  <c r="T49" i="72"/>
  <c r="S49" i="72"/>
  <c r="R49" i="72"/>
  <c r="Q49" i="72"/>
  <c r="P49" i="72"/>
  <c r="O49" i="72"/>
  <c r="N49" i="72"/>
  <c r="M49" i="72"/>
  <c r="L49" i="72"/>
  <c r="K49" i="72"/>
  <c r="J49" i="72"/>
  <c r="I49" i="72"/>
  <c r="H49" i="72"/>
  <c r="G49" i="72"/>
  <c r="F49" i="72"/>
  <c r="D49" i="72"/>
  <c r="C49" i="72"/>
  <c r="BJ48" i="72"/>
  <c r="BI48" i="72"/>
  <c r="BH48" i="72"/>
  <c r="BG48" i="72"/>
  <c r="BF48" i="72"/>
  <c r="BE48" i="72"/>
  <c r="BD48" i="72"/>
  <c r="BC48" i="72"/>
  <c r="BB48" i="72"/>
  <c r="BA48" i="72"/>
  <c r="AZ48" i="72"/>
  <c r="AY48" i="72"/>
  <c r="AX48" i="72"/>
  <c r="AW48" i="72"/>
  <c r="AV48" i="72"/>
  <c r="AU48" i="72"/>
  <c r="AT48" i="72"/>
  <c r="AS48" i="72"/>
  <c r="AR48" i="72"/>
  <c r="AQ48" i="72"/>
  <c r="AP48" i="72"/>
  <c r="AO48" i="72"/>
  <c r="AN48" i="72"/>
  <c r="AM48" i="72"/>
  <c r="AL48" i="72"/>
  <c r="AK48" i="72"/>
  <c r="AJ48" i="72"/>
  <c r="AI48" i="72"/>
  <c r="AH48" i="72"/>
  <c r="AG48" i="72"/>
  <c r="AF48" i="72"/>
  <c r="AE48" i="72"/>
  <c r="AD48" i="72"/>
  <c r="AC48" i="72"/>
  <c r="AB48" i="72"/>
  <c r="AA48" i="72"/>
  <c r="Z48" i="72"/>
  <c r="Y48" i="72"/>
  <c r="X48" i="72"/>
  <c r="W48" i="72"/>
  <c r="V48" i="72"/>
  <c r="U48" i="72"/>
  <c r="T48" i="72"/>
  <c r="S48" i="72"/>
  <c r="R48" i="72"/>
  <c r="Q48" i="72"/>
  <c r="P48" i="72"/>
  <c r="O48" i="72"/>
  <c r="N48" i="72"/>
  <c r="M48" i="72"/>
  <c r="L48" i="72"/>
  <c r="K48" i="72"/>
  <c r="J48" i="72"/>
  <c r="I48" i="72"/>
  <c r="H48" i="72"/>
  <c r="G48" i="72"/>
  <c r="F48" i="72"/>
  <c r="D48" i="72"/>
  <c r="C48" i="72"/>
  <c r="BJ46" i="72"/>
  <c r="BI46" i="72"/>
  <c r="BH46" i="72"/>
  <c r="BG46" i="72"/>
  <c r="BF46" i="72"/>
  <c r="BE46" i="72"/>
  <c r="BD46" i="72"/>
  <c r="BC46" i="72"/>
  <c r="BB46" i="72"/>
  <c r="BA46" i="72"/>
  <c r="AZ46" i="72"/>
  <c r="AY46" i="72"/>
  <c r="AX46" i="72"/>
  <c r="AW46" i="72"/>
  <c r="AV46" i="72"/>
  <c r="AU46" i="72"/>
  <c r="AT46" i="72"/>
  <c r="AS46" i="72"/>
  <c r="AR46" i="72"/>
  <c r="AQ46" i="72"/>
  <c r="AP46" i="72"/>
  <c r="AO46" i="72"/>
  <c r="AN46" i="72"/>
  <c r="AM46" i="72"/>
  <c r="AL46" i="72"/>
  <c r="AK46" i="72"/>
  <c r="AJ46" i="72"/>
  <c r="AI46" i="72"/>
  <c r="AH46" i="72"/>
  <c r="AG46" i="72"/>
  <c r="AF46" i="72"/>
  <c r="AE46" i="72"/>
  <c r="AD46" i="72"/>
  <c r="AC46" i="72"/>
  <c r="AB46" i="72"/>
  <c r="AA46" i="72"/>
  <c r="Z46" i="72"/>
  <c r="Y46" i="72"/>
  <c r="X46" i="72"/>
  <c r="W46" i="72"/>
  <c r="V46" i="72"/>
  <c r="U46" i="72"/>
  <c r="T46" i="72"/>
  <c r="S46" i="72"/>
  <c r="R46" i="72"/>
  <c r="Q46" i="72"/>
  <c r="P46" i="72"/>
  <c r="O46" i="72"/>
  <c r="N46" i="72"/>
  <c r="M46" i="72"/>
  <c r="L46" i="72"/>
  <c r="K46" i="72"/>
  <c r="J46" i="72"/>
  <c r="I46" i="72"/>
  <c r="H46" i="72"/>
  <c r="G46" i="72"/>
  <c r="F46" i="72"/>
  <c r="E46" i="72"/>
  <c r="D46" i="72"/>
  <c r="C46" i="72"/>
  <c r="BJ45" i="72"/>
  <c r="BI45" i="72"/>
  <c r="BH45" i="72"/>
  <c r="BG45" i="72"/>
  <c r="BF45" i="72"/>
  <c r="BE45" i="72"/>
  <c r="BD45" i="72"/>
  <c r="BC45" i="72"/>
  <c r="BB45" i="72"/>
  <c r="BA45" i="72"/>
  <c r="AZ45" i="72"/>
  <c r="AY45" i="72"/>
  <c r="AX45" i="72"/>
  <c r="AW45" i="72"/>
  <c r="AV45" i="72"/>
  <c r="AU45" i="72"/>
  <c r="AT45" i="72"/>
  <c r="AS45" i="72"/>
  <c r="AR45" i="72"/>
  <c r="AQ45" i="72"/>
  <c r="AP45" i="72"/>
  <c r="AO45" i="72"/>
  <c r="AN45" i="72"/>
  <c r="AM45" i="72"/>
  <c r="AL45" i="72"/>
  <c r="AK45" i="72"/>
  <c r="AJ45" i="72"/>
  <c r="AI45" i="72"/>
  <c r="AH45" i="72"/>
  <c r="AG45" i="72"/>
  <c r="AF45" i="72"/>
  <c r="AE45" i="72"/>
  <c r="AD45" i="72"/>
  <c r="AC45" i="72"/>
  <c r="AB45" i="72"/>
  <c r="AA45" i="72"/>
  <c r="Z45" i="72"/>
  <c r="Y45" i="72"/>
  <c r="X45" i="72"/>
  <c r="W45" i="72"/>
  <c r="V45" i="72"/>
  <c r="U45" i="72"/>
  <c r="T45" i="72"/>
  <c r="S45" i="72"/>
  <c r="R45" i="72"/>
  <c r="Q45" i="72"/>
  <c r="P45" i="72"/>
  <c r="O45" i="72"/>
  <c r="N45" i="72"/>
  <c r="M45" i="72"/>
  <c r="L45" i="72"/>
  <c r="K45" i="72"/>
  <c r="J45" i="72"/>
  <c r="I45" i="72"/>
  <c r="H45" i="72"/>
  <c r="G45" i="72"/>
  <c r="F45" i="72"/>
  <c r="E45" i="72"/>
  <c r="D45" i="72"/>
  <c r="BJ40" i="72"/>
  <c r="BI40" i="72"/>
  <c r="BH40" i="72"/>
  <c r="BG40" i="72"/>
  <c r="BF40" i="72"/>
  <c r="BE40" i="72"/>
  <c r="BD40" i="72"/>
  <c r="BC40" i="72"/>
  <c r="BB40" i="72"/>
  <c r="BA40" i="72"/>
  <c r="AZ40" i="72"/>
  <c r="AY40" i="72"/>
  <c r="AX40" i="72"/>
  <c r="AW40" i="72"/>
  <c r="AV40" i="72"/>
  <c r="AU40" i="72"/>
  <c r="AT40" i="72"/>
  <c r="AS40" i="72"/>
  <c r="AR40" i="72"/>
  <c r="AQ40" i="72"/>
  <c r="AP40" i="72"/>
  <c r="AO40" i="72"/>
  <c r="AN40" i="72"/>
  <c r="AM40" i="72"/>
  <c r="AL40" i="72"/>
  <c r="AK40" i="72"/>
  <c r="AJ40" i="72"/>
  <c r="AI40" i="72"/>
  <c r="AH40" i="72"/>
  <c r="AG40" i="72"/>
  <c r="AF40" i="72"/>
  <c r="AE40" i="72"/>
  <c r="AD40" i="72"/>
  <c r="AC40" i="72"/>
  <c r="AB40" i="72"/>
  <c r="AA40" i="72"/>
  <c r="Z40" i="72"/>
  <c r="Y40" i="72"/>
  <c r="X40" i="72"/>
  <c r="W40" i="72"/>
  <c r="V40" i="72"/>
  <c r="U40" i="72"/>
  <c r="T40" i="72"/>
  <c r="S40" i="72"/>
  <c r="R40" i="72"/>
  <c r="Q40" i="72"/>
  <c r="P40" i="72"/>
  <c r="O40" i="72"/>
  <c r="N40" i="72"/>
  <c r="M40" i="72"/>
  <c r="L40" i="72"/>
  <c r="K40" i="72"/>
  <c r="J40" i="72"/>
  <c r="I40" i="72"/>
  <c r="H40" i="72"/>
  <c r="G40" i="72"/>
  <c r="F40" i="72"/>
  <c r="E40" i="72"/>
  <c r="D40" i="72"/>
  <c r="C40" i="72"/>
  <c r="BJ38" i="72"/>
  <c r="BI38" i="72"/>
  <c r="BH38" i="72"/>
  <c r="BG38" i="72"/>
  <c r="BF38" i="72"/>
  <c r="BE38" i="72"/>
  <c r="BD38" i="72"/>
  <c r="BC38" i="72"/>
  <c r="BB38" i="72"/>
  <c r="BA38" i="72"/>
  <c r="AZ38" i="72"/>
  <c r="AY38" i="72"/>
  <c r="AX38" i="72"/>
  <c r="AW38" i="72"/>
  <c r="AV38" i="72"/>
  <c r="AU38" i="72"/>
  <c r="AT38" i="72"/>
  <c r="AS38" i="72"/>
  <c r="AR38" i="72"/>
  <c r="AQ38" i="72"/>
  <c r="AP38" i="72"/>
  <c r="AO38" i="72"/>
  <c r="AN38" i="72"/>
  <c r="AM38" i="72"/>
  <c r="AL38" i="72"/>
  <c r="AK38" i="72"/>
  <c r="AJ38" i="72"/>
  <c r="AI38" i="72"/>
  <c r="AH38" i="72"/>
  <c r="AG38" i="72"/>
  <c r="AF38" i="72"/>
  <c r="AE38" i="72"/>
  <c r="AD38" i="72"/>
  <c r="AC38" i="72"/>
  <c r="AB38" i="72"/>
  <c r="AA38" i="72"/>
  <c r="Z38" i="72"/>
  <c r="Y38" i="72"/>
  <c r="X38" i="72"/>
  <c r="W38" i="72"/>
  <c r="V38" i="72"/>
  <c r="U38" i="72"/>
  <c r="T38" i="72"/>
  <c r="S38" i="72"/>
  <c r="R38" i="72"/>
  <c r="Q38" i="72"/>
  <c r="P38" i="72"/>
  <c r="O38" i="72"/>
  <c r="N38" i="72"/>
  <c r="M38" i="72"/>
  <c r="L38" i="72"/>
  <c r="K38" i="72"/>
  <c r="J38" i="72"/>
  <c r="I38" i="72"/>
  <c r="H38" i="72"/>
  <c r="G38" i="72"/>
  <c r="F38" i="72"/>
  <c r="E38" i="72"/>
  <c r="BJ37" i="72"/>
  <c r="BI37" i="72"/>
  <c r="BH37" i="72"/>
  <c r="BG37" i="72"/>
  <c r="BF37" i="72"/>
  <c r="BE37" i="72"/>
  <c r="BD37" i="72"/>
  <c r="BC37" i="72"/>
  <c r="BB37" i="72"/>
  <c r="BA37" i="72"/>
  <c r="AZ37" i="72"/>
  <c r="AY37" i="72"/>
  <c r="AX37" i="72"/>
  <c r="AW37" i="72"/>
  <c r="AV37" i="72"/>
  <c r="AU37" i="72"/>
  <c r="AT37" i="72"/>
  <c r="AS37" i="72"/>
  <c r="AR37" i="72"/>
  <c r="AQ37" i="72"/>
  <c r="AP37" i="72"/>
  <c r="AO37" i="72"/>
  <c r="AN37" i="72"/>
  <c r="AM37" i="72"/>
  <c r="AL37" i="72"/>
  <c r="AK37" i="72"/>
  <c r="AJ37" i="72"/>
  <c r="AI37" i="72"/>
  <c r="AH37" i="72"/>
  <c r="AG37" i="72"/>
  <c r="AF37" i="72"/>
  <c r="AE37" i="72"/>
  <c r="AD37" i="72"/>
  <c r="AC37" i="72"/>
  <c r="AB37" i="72"/>
  <c r="AA37" i="72"/>
  <c r="Z37" i="72"/>
  <c r="Y37" i="72"/>
  <c r="X37" i="72"/>
  <c r="W37" i="72"/>
  <c r="V37" i="72"/>
  <c r="U37" i="72"/>
  <c r="T37" i="72"/>
  <c r="S37" i="72"/>
  <c r="R37" i="72"/>
  <c r="Q37" i="72"/>
  <c r="P37" i="72"/>
  <c r="O37" i="72"/>
  <c r="N37" i="72"/>
  <c r="M37" i="72"/>
  <c r="L37" i="72"/>
  <c r="K37" i="72"/>
  <c r="J37" i="72"/>
  <c r="I37" i="72"/>
  <c r="H37" i="72"/>
  <c r="G37" i="72"/>
  <c r="F37" i="72"/>
  <c r="E37" i="72"/>
  <c r="D37" i="72"/>
  <c r="C37" i="72"/>
  <c r="BJ36" i="72"/>
  <c r="BI36" i="72"/>
  <c r="BH36" i="72"/>
  <c r="BG36" i="72"/>
  <c r="BF36" i="72"/>
  <c r="BE36" i="72"/>
  <c r="BD36" i="72"/>
  <c r="BC36" i="72"/>
  <c r="BB36" i="72"/>
  <c r="BA36" i="72"/>
  <c r="AZ36" i="72"/>
  <c r="AY36" i="72"/>
  <c r="AX36" i="72"/>
  <c r="AW36" i="72"/>
  <c r="AV36" i="72"/>
  <c r="AU36" i="72"/>
  <c r="AT36" i="72"/>
  <c r="AS36" i="72"/>
  <c r="AR36" i="72"/>
  <c r="AQ36" i="72"/>
  <c r="AP36" i="72"/>
  <c r="AO36" i="72"/>
  <c r="AN36" i="72"/>
  <c r="AM36" i="72"/>
  <c r="AL36" i="72"/>
  <c r="AK36" i="72"/>
  <c r="AJ36" i="72"/>
  <c r="AI36" i="72"/>
  <c r="AH36" i="72"/>
  <c r="AG36" i="72"/>
  <c r="AF36" i="72"/>
  <c r="AE36" i="72"/>
  <c r="AD36" i="72"/>
  <c r="AC36" i="72"/>
  <c r="AB36" i="72"/>
  <c r="AA36" i="72"/>
  <c r="Z36" i="72"/>
  <c r="Y36" i="72"/>
  <c r="X36" i="72"/>
  <c r="W36" i="72"/>
  <c r="V36" i="72"/>
  <c r="U36" i="72"/>
  <c r="T36" i="72"/>
  <c r="S36" i="72"/>
  <c r="R36" i="72"/>
  <c r="Q36" i="72"/>
  <c r="P36" i="72"/>
  <c r="O36" i="72"/>
  <c r="N36" i="72"/>
  <c r="M36" i="72"/>
  <c r="L36" i="72"/>
  <c r="K36" i="72"/>
  <c r="J36" i="72"/>
  <c r="I36" i="72"/>
  <c r="H36" i="72"/>
  <c r="G36" i="72"/>
  <c r="F36" i="72"/>
  <c r="E36" i="72"/>
  <c r="D36" i="72"/>
  <c r="BJ35" i="72"/>
  <c r="BI35" i="72"/>
  <c r="BH35" i="72"/>
  <c r="BG35" i="72"/>
  <c r="BF35" i="72"/>
  <c r="BE35" i="72"/>
  <c r="BD35" i="72"/>
  <c r="BC35" i="72"/>
  <c r="BB35" i="72"/>
  <c r="BA35" i="72"/>
  <c r="AZ35" i="72"/>
  <c r="AY35" i="72"/>
  <c r="AX35" i="72"/>
  <c r="AW35" i="72"/>
  <c r="AV35" i="72"/>
  <c r="AU35" i="72"/>
  <c r="AT35" i="72"/>
  <c r="AS35" i="72"/>
  <c r="AR35" i="72"/>
  <c r="AQ35" i="72"/>
  <c r="AP35" i="72"/>
  <c r="AO35" i="72"/>
  <c r="AN35" i="72"/>
  <c r="AM35" i="72"/>
  <c r="AL35" i="72"/>
  <c r="AK35" i="72"/>
  <c r="AJ35" i="72"/>
  <c r="AI35" i="72"/>
  <c r="AH35" i="72"/>
  <c r="AG35" i="72"/>
  <c r="AF35" i="72"/>
  <c r="AE35" i="72"/>
  <c r="D35" i="72"/>
  <c r="C35" i="72"/>
  <c r="BJ33" i="72"/>
  <c r="BI33" i="72"/>
  <c r="BH33" i="72"/>
  <c r="BG33" i="72"/>
  <c r="BF33" i="72"/>
  <c r="BE33" i="72"/>
  <c r="BD33" i="72"/>
  <c r="BC33" i="72"/>
  <c r="BB33" i="72"/>
  <c r="BA33" i="72"/>
  <c r="AZ33" i="72"/>
  <c r="AY33" i="72"/>
  <c r="AX33" i="72"/>
  <c r="AW33" i="72"/>
  <c r="AV33" i="72"/>
  <c r="AU33" i="72"/>
  <c r="AT33" i="72"/>
  <c r="AS33" i="72"/>
  <c r="AR33" i="72"/>
  <c r="AQ33" i="72"/>
  <c r="AP33" i="72"/>
  <c r="AO33" i="72"/>
  <c r="AN33" i="72"/>
  <c r="AM33" i="72"/>
  <c r="AL33" i="72"/>
  <c r="AK33" i="72"/>
  <c r="AJ33" i="72"/>
  <c r="AI33" i="72"/>
  <c r="AH33" i="72"/>
  <c r="AG33" i="72"/>
  <c r="AF33" i="72"/>
  <c r="AE33" i="72"/>
  <c r="AD33" i="72"/>
  <c r="AC33" i="72"/>
  <c r="AB33" i="72"/>
  <c r="AA33" i="72"/>
  <c r="Z33" i="72"/>
  <c r="Y33" i="72"/>
  <c r="X33" i="72"/>
  <c r="W33" i="72"/>
  <c r="V33" i="72"/>
  <c r="U33" i="72"/>
  <c r="T33" i="72"/>
  <c r="S33" i="72"/>
  <c r="R33" i="72"/>
  <c r="Q33" i="72"/>
  <c r="P33" i="72"/>
  <c r="O33" i="72"/>
  <c r="N33" i="72"/>
  <c r="M33" i="72"/>
  <c r="L33" i="72"/>
  <c r="K33" i="72"/>
  <c r="J33" i="72"/>
  <c r="I33" i="72"/>
  <c r="H33" i="72"/>
  <c r="G33" i="72"/>
  <c r="F33" i="72"/>
  <c r="E33" i="72"/>
  <c r="D33" i="72"/>
  <c r="BJ31" i="72"/>
  <c r="BI31" i="72"/>
  <c r="BH31" i="72"/>
  <c r="BG31" i="72"/>
  <c r="BF31" i="72"/>
  <c r="BE31" i="72"/>
  <c r="BD31" i="72"/>
  <c r="BC31" i="72"/>
  <c r="BB31" i="72"/>
  <c r="BA31" i="72"/>
  <c r="AZ31" i="72"/>
  <c r="AY31" i="72"/>
  <c r="AX31" i="72"/>
  <c r="AW31" i="72"/>
  <c r="AV31" i="72"/>
  <c r="AU31" i="72"/>
  <c r="AT31" i="72"/>
  <c r="AS31" i="72"/>
  <c r="AR31" i="72"/>
  <c r="AQ31" i="72"/>
  <c r="AP31" i="72"/>
  <c r="AO31" i="72"/>
  <c r="AN31" i="72"/>
  <c r="AM31" i="72"/>
  <c r="AL31" i="72"/>
  <c r="AK31" i="72"/>
  <c r="AJ31" i="72"/>
  <c r="AI31" i="72"/>
  <c r="AH31" i="72"/>
  <c r="AG31" i="72"/>
  <c r="AF31" i="72"/>
  <c r="AE31" i="72"/>
  <c r="AD31" i="72"/>
  <c r="AC31" i="72"/>
  <c r="AB31" i="72"/>
  <c r="AA31" i="72"/>
  <c r="Z31" i="72"/>
  <c r="Y31" i="72"/>
  <c r="X31" i="72"/>
  <c r="W31" i="72"/>
  <c r="V31" i="72"/>
  <c r="U31" i="72"/>
  <c r="T31" i="72"/>
  <c r="S31" i="72"/>
  <c r="R31" i="72"/>
  <c r="Q31" i="72"/>
  <c r="P31" i="72"/>
  <c r="O31" i="72"/>
  <c r="N31" i="72"/>
  <c r="M31" i="72"/>
  <c r="L31" i="72"/>
  <c r="K31" i="72"/>
  <c r="J31" i="72"/>
  <c r="I31" i="72"/>
  <c r="H31" i="72"/>
  <c r="G31" i="72"/>
  <c r="F31" i="72"/>
  <c r="E31" i="72"/>
  <c r="D31" i="72"/>
  <c r="C31" i="72"/>
  <c r="BJ30" i="72"/>
  <c r="BI30" i="72"/>
  <c r="BH30" i="72"/>
  <c r="BG30" i="72"/>
  <c r="BF30" i="72"/>
  <c r="BE30" i="72"/>
  <c r="BD30" i="72"/>
  <c r="BC30" i="72"/>
  <c r="BB30" i="72"/>
  <c r="BA30" i="72"/>
  <c r="AZ30" i="72"/>
  <c r="AY30" i="72"/>
  <c r="AX30" i="72"/>
  <c r="AW30" i="72"/>
  <c r="AV30" i="72"/>
  <c r="AU30" i="72"/>
  <c r="AT30" i="72"/>
  <c r="AS30" i="72"/>
  <c r="AR30" i="72"/>
  <c r="AQ30" i="72"/>
  <c r="AP30" i="72"/>
  <c r="AO30" i="72"/>
  <c r="AN30" i="72"/>
  <c r="AM30" i="72"/>
  <c r="AL30" i="72"/>
  <c r="AK30" i="72"/>
  <c r="AJ30" i="72"/>
  <c r="AI30" i="72"/>
  <c r="AH30" i="72"/>
  <c r="AG30" i="72"/>
  <c r="AF30" i="72"/>
  <c r="AE30" i="72"/>
  <c r="AD30" i="72"/>
  <c r="AC30" i="72"/>
  <c r="AB30" i="72"/>
  <c r="AA30" i="72"/>
  <c r="Z30" i="72"/>
  <c r="Y30" i="72"/>
  <c r="X30" i="72"/>
  <c r="W30" i="72"/>
  <c r="V30" i="72"/>
  <c r="U30" i="72"/>
  <c r="T30" i="72"/>
  <c r="S30" i="72"/>
  <c r="R30" i="72"/>
  <c r="Q30" i="72"/>
  <c r="P30" i="72"/>
  <c r="O30" i="72"/>
  <c r="N30" i="72"/>
  <c r="M30" i="72"/>
  <c r="L30" i="72"/>
  <c r="K30" i="72"/>
  <c r="J30" i="72"/>
  <c r="I30" i="72"/>
  <c r="H30" i="72"/>
  <c r="G30" i="72"/>
  <c r="F30" i="72"/>
  <c r="E30" i="72"/>
  <c r="D30" i="72"/>
  <c r="BJ29" i="72"/>
  <c r="BI29" i="72"/>
  <c r="BH29" i="72"/>
  <c r="BG29" i="72"/>
  <c r="BF29" i="72"/>
  <c r="BE29" i="72"/>
  <c r="BD29" i="72"/>
  <c r="BC29" i="72"/>
  <c r="BB29" i="72"/>
  <c r="BA29" i="72"/>
  <c r="AZ29" i="72"/>
  <c r="AY29" i="72"/>
  <c r="AX29" i="72"/>
  <c r="AW29" i="72"/>
  <c r="AV29" i="72"/>
  <c r="AU29" i="72"/>
  <c r="AT29" i="72"/>
  <c r="AS29" i="72"/>
  <c r="AR29" i="72"/>
  <c r="AQ29" i="72"/>
  <c r="AP29" i="72"/>
  <c r="AO29" i="72"/>
  <c r="AN29" i="72"/>
  <c r="AM29" i="72"/>
  <c r="AL29" i="72"/>
  <c r="AK29" i="72"/>
  <c r="AJ29" i="72"/>
  <c r="AI29" i="72"/>
  <c r="AH29" i="72"/>
  <c r="AG29" i="72"/>
  <c r="AF29" i="72"/>
  <c r="AE29" i="72"/>
  <c r="AD29" i="72"/>
  <c r="AC29" i="72"/>
  <c r="AB29" i="72"/>
  <c r="AA29" i="72"/>
  <c r="Z29" i="72"/>
  <c r="Y29" i="72"/>
  <c r="X29" i="72"/>
  <c r="W29" i="72"/>
  <c r="V29" i="72"/>
  <c r="U29" i="72"/>
  <c r="T29" i="72"/>
  <c r="S29" i="72"/>
  <c r="R29" i="72"/>
  <c r="Q29" i="72"/>
  <c r="P29" i="72"/>
  <c r="O29" i="72"/>
  <c r="N29" i="72"/>
  <c r="M29" i="72"/>
  <c r="L29" i="72"/>
  <c r="K29" i="72"/>
  <c r="J29" i="72"/>
  <c r="I29" i="72"/>
  <c r="H29" i="72"/>
  <c r="G29" i="72"/>
  <c r="F29" i="72"/>
  <c r="E29" i="72"/>
  <c r="D29" i="72"/>
  <c r="BJ28" i="72"/>
  <c r="BI28" i="72"/>
  <c r="BH28" i="72"/>
  <c r="BG28" i="72"/>
  <c r="BF28" i="72"/>
  <c r="BE28" i="72"/>
  <c r="BD28" i="72"/>
  <c r="BC28" i="72"/>
  <c r="BB28" i="72"/>
  <c r="BA28" i="72"/>
  <c r="AZ28" i="72"/>
  <c r="AY28" i="72"/>
  <c r="AX28" i="72"/>
  <c r="AW28" i="72"/>
  <c r="AV28" i="72"/>
  <c r="AU28" i="72"/>
  <c r="AT28" i="72"/>
  <c r="AS28" i="72"/>
  <c r="AR28" i="72"/>
  <c r="AQ28" i="72"/>
  <c r="AP28" i="72"/>
  <c r="AO28" i="72"/>
  <c r="AN28" i="72"/>
  <c r="AM28" i="72"/>
  <c r="AL28" i="72"/>
  <c r="AK28" i="72"/>
  <c r="AJ28" i="72"/>
  <c r="AI28" i="72"/>
  <c r="AH28" i="72"/>
  <c r="AG28" i="72"/>
  <c r="AF28" i="72"/>
  <c r="AE28" i="72"/>
  <c r="AD28" i="72"/>
  <c r="AC28" i="72"/>
  <c r="AB28" i="72"/>
  <c r="AA28" i="72"/>
  <c r="Z28" i="72"/>
  <c r="Y28" i="72"/>
  <c r="X28" i="72"/>
  <c r="W28" i="72"/>
  <c r="V28" i="72"/>
  <c r="U28" i="72"/>
  <c r="T28" i="72"/>
  <c r="S28" i="72"/>
  <c r="R28" i="72"/>
  <c r="Q28" i="72"/>
  <c r="P28" i="72"/>
  <c r="O28" i="72"/>
  <c r="N28" i="72"/>
  <c r="M28" i="72"/>
  <c r="L28" i="72"/>
  <c r="K28" i="72"/>
  <c r="J28" i="72"/>
  <c r="I28" i="72"/>
  <c r="H28" i="72"/>
  <c r="G28" i="72"/>
  <c r="F28" i="72"/>
  <c r="E28" i="72"/>
  <c r="D28" i="72"/>
  <c r="BJ27" i="72"/>
  <c r="BI27" i="72"/>
  <c r="BH27" i="72"/>
  <c r="BG27" i="72"/>
  <c r="BF27" i="72"/>
  <c r="BE27" i="72"/>
  <c r="BD27" i="72"/>
  <c r="BC27" i="72"/>
  <c r="BB27" i="72"/>
  <c r="BA27" i="72"/>
  <c r="AZ27" i="72"/>
  <c r="AY27" i="72"/>
  <c r="AX27" i="72"/>
  <c r="AW27" i="72"/>
  <c r="AV27" i="72"/>
  <c r="AU27" i="72"/>
  <c r="AT27" i="72"/>
  <c r="AS27" i="72"/>
  <c r="AR27" i="72"/>
  <c r="AQ27" i="72"/>
  <c r="AP27" i="72"/>
  <c r="AO27" i="72"/>
  <c r="AN27" i="72"/>
  <c r="AM27" i="72"/>
  <c r="AL27" i="72"/>
  <c r="AK27" i="72"/>
  <c r="AJ27" i="72"/>
  <c r="AI27" i="72"/>
  <c r="AH27" i="72"/>
  <c r="AG27" i="72"/>
  <c r="AF27" i="72"/>
  <c r="AE27" i="72"/>
  <c r="AD27" i="72"/>
  <c r="AC27" i="72"/>
  <c r="AB27" i="72"/>
  <c r="AA27" i="72"/>
  <c r="Z27" i="72"/>
  <c r="Y27" i="72"/>
  <c r="X27" i="72"/>
  <c r="W27" i="72"/>
  <c r="V27" i="72"/>
  <c r="U27" i="72"/>
  <c r="T27" i="72"/>
  <c r="S27" i="72"/>
  <c r="R27" i="72"/>
  <c r="Q27" i="72"/>
  <c r="P27" i="72"/>
  <c r="O27" i="72"/>
  <c r="N27" i="72"/>
  <c r="M27" i="72"/>
  <c r="L27" i="72"/>
  <c r="K27" i="72"/>
  <c r="J27" i="72"/>
  <c r="I27" i="72"/>
  <c r="H27" i="72"/>
  <c r="G27" i="72"/>
  <c r="F27" i="72"/>
  <c r="E27" i="72"/>
  <c r="D27" i="72"/>
  <c r="BJ26" i="72"/>
  <c r="BI26" i="72"/>
  <c r="BH26" i="72"/>
  <c r="BG26" i="72"/>
  <c r="BF26" i="72"/>
  <c r="BE26" i="72"/>
  <c r="BD26" i="72"/>
  <c r="BC26" i="72"/>
  <c r="BB26" i="72"/>
  <c r="BA26" i="72"/>
  <c r="AZ26" i="72"/>
  <c r="AY26" i="72"/>
  <c r="AX26" i="72"/>
  <c r="AW26" i="72"/>
  <c r="AV26" i="72"/>
  <c r="AU26" i="72"/>
  <c r="AT26" i="72"/>
  <c r="AS26" i="72"/>
  <c r="AR26" i="72"/>
  <c r="AQ26" i="72"/>
  <c r="AP26" i="72"/>
  <c r="AO26" i="72"/>
  <c r="AN26" i="72"/>
  <c r="AM26" i="72"/>
  <c r="AL26" i="72"/>
  <c r="AK26" i="72"/>
  <c r="AJ26" i="72"/>
  <c r="AI26" i="72"/>
  <c r="AH26" i="72"/>
  <c r="AG26" i="72"/>
  <c r="AF26" i="72"/>
  <c r="AE26" i="72"/>
  <c r="AD26" i="72"/>
  <c r="AC26" i="72"/>
  <c r="AB26" i="72"/>
  <c r="AA26" i="72"/>
  <c r="Z26" i="72"/>
  <c r="Y26" i="72"/>
  <c r="X26" i="72"/>
  <c r="W26" i="72"/>
  <c r="V26" i="72"/>
  <c r="U26" i="72"/>
  <c r="T26" i="72"/>
  <c r="S26" i="72"/>
  <c r="R26" i="72"/>
  <c r="Q26" i="72"/>
  <c r="P26" i="72"/>
  <c r="O26" i="72"/>
  <c r="N26" i="72"/>
  <c r="M26" i="72"/>
  <c r="L26" i="72"/>
  <c r="K26" i="72"/>
  <c r="J26" i="72"/>
  <c r="I26" i="72"/>
  <c r="H26" i="72"/>
  <c r="G26" i="72"/>
  <c r="F26" i="72"/>
  <c r="E26" i="72"/>
  <c r="D26" i="72"/>
  <c r="C26" i="72"/>
  <c r="BJ25" i="72"/>
  <c r="BI25" i="72"/>
  <c r="BH25" i="72"/>
  <c r="BG25" i="72"/>
  <c r="BF25" i="72"/>
  <c r="BE25" i="72"/>
  <c r="BD25" i="72"/>
  <c r="BC25" i="72"/>
  <c r="BB25" i="72"/>
  <c r="BA25" i="72"/>
  <c r="AZ25" i="72"/>
  <c r="AY25" i="72"/>
  <c r="AX25" i="72"/>
  <c r="AW25" i="72"/>
  <c r="AV25" i="72"/>
  <c r="AU25" i="72"/>
  <c r="AT25" i="72"/>
  <c r="AS25" i="72"/>
  <c r="AR25" i="72"/>
  <c r="AQ25" i="72"/>
  <c r="AP25" i="72"/>
  <c r="AO25" i="72"/>
  <c r="AN25" i="72"/>
  <c r="AM25" i="72"/>
  <c r="AL25" i="72"/>
  <c r="AK25" i="72"/>
  <c r="AJ25" i="72"/>
  <c r="AI25" i="72"/>
  <c r="AH25" i="72"/>
  <c r="AG25" i="72"/>
  <c r="AF25" i="72"/>
  <c r="AE25" i="72"/>
  <c r="AD25" i="72"/>
  <c r="AC25" i="72"/>
  <c r="AB25" i="72"/>
  <c r="AA25" i="72"/>
  <c r="Z25" i="72"/>
  <c r="Y25" i="72"/>
  <c r="X25" i="72"/>
  <c r="W25" i="72"/>
  <c r="V25" i="72"/>
  <c r="U25" i="72"/>
  <c r="T25" i="72"/>
  <c r="S25" i="72"/>
  <c r="R25" i="72"/>
  <c r="Q25" i="72"/>
  <c r="P25" i="72"/>
  <c r="O25" i="72"/>
  <c r="N25" i="72"/>
  <c r="M25" i="72"/>
  <c r="L25" i="72"/>
  <c r="K25" i="72"/>
  <c r="J25" i="72"/>
  <c r="I25" i="72"/>
  <c r="H25" i="72"/>
  <c r="G25" i="72"/>
  <c r="F25" i="72"/>
  <c r="E25" i="72"/>
  <c r="D25" i="72"/>
  <c r="BJ24" i="72"/>
  <c r="BI24" i="72"/>
  <c r="BH24" i="72"/>
  <c r="BG24" i="72"/>
  <c r="BF24" i="72"/>
  <c r="BE24" i="72"/>
  <c r="BD24" i="72"/>
  <c r="BC24" i="72"/>
  <c r="BB24" i="72"/>
  <c r="BA24" i="72"/>
  <c r="AZ24" i="72"/>
  <c r="AY24" i="72"/>
  <c r="AX24" i="72"/>
  <c r="AW24" i="72"/>
  <c r="AV24" i="72"/>
  <c r="AU24" i="72"/>
  <c r="AT24" i="72"/>
  <c r="AS24" i="72"/>
  <c r="AR24" i="72"/>
  <c r="AQ24" i="72"/>
  <c r="AP24" i="72"/>
  <c r="AO24" i="72"/>
  <c r="AN24" i="72"/>
  <c r="AM24" i="72"/>
  <c r="AL24" i="72"/>
  <c r="AK24" i="72"/>
  <c r="AJ24" i="72"/>
  <c r="AI24" i="72"/>
  <c r="AH24" i="72"/>
  <c r="AG24" i="72"/>
  <c r="AF24" i="72"/>
  <c r="AE24" i="72"/>
  <c r="AD24" i="72"/>
  <c r="AC24" i="72"/>
  <c r="AB24" i="72"/>
  <c r="AA24" i="72"/>
  <c r="Z24" i="72"/>
  <c r="Y24" i="72"/>
  <c r="X24" i="72"/>
  <c r="W24" i="72"/>
  <c r="V24" i="72"/>
  <c r="U24" i="72"/>
  <c r="T24" i="72"/>
  <c r="S24" i="72"/>
  <c r="R24" i="72"/>
  <c r="Q24" i="72"/>
  <c r="P24" i="72"/>
  <c r="O24" i="72"/>
  <c r="N24" i="72"/>
  <c r="M24" i="72"/>
  <c r="L24" i="72"/>
  <c r="K24" i="72"/>
  <c r="J24" i="72"/>
  <c r="I24" i="72"/>
  <c r="H24" i="72"/>
  <c r="G24" i="72"/>
  <c r="F24" i="72"/>
  <c r="E24" i="72"/>
  <c r="D24" i="72"/>
  <c r="C24" i="72"/>
  <c r="BJ20" i="72"/>
  <c r="BI20" i="72"/>
  <c r="BH20" i="72"/>
  <c r="BG20" i="72"/>
  <c r="BF20" i="72"/>
  <c r="BE20" i="72"/>
  <c r="BD20" i="72"/>
  <c r="BC20" i="72"/>
  <c r="BB20" i="72"/>
  <c r="BA20" i="72"/>
  <c r="AZ20" i="72"/>
  <c r="AY20" i="72"/>
  <c r="AX20" i="72"/>
  <c r="AW20" i="72"/>
  <c r="AV20" i="72"/>
  <c r="AU20" i="72"/>
  <c r="AT20" i="72"/>
  <c r="AS20" i="72"/>
  <c r="AR20" i="72"/>
  <c r="AQ20" i="72"/>
  <c r="AP20" i="72"/>
  <c r="AO20" i="72"/>
  <c r="AN20" i="72"/>
  <c r="AM20" i="72"/>
  <c r="AL20" i="72"/>
  <c r="AK20" i="72"/>
  <c r="AJ20" i="72"/>
  <c r="AI20" i="72"/>
  <c r="AH20" i="72"/>
  <c r="AG20" i="72"/>
  <c r="AF20" i="72"/>
  <c r="AE20" i="72"/>
  <c r="AD20" i="72"/>
  <c r="AC20" i="72"/>
  <c r="AB20" i="72"/>
  <c r="AA20" i="72"/>
  <c r="Z20" i="72"/>
  <c r="Y20" i="72"/>
  <c r="X20" i="72"/>
  <c r="W20" i="72"/>
  <c r="V20" i="72"/>
  <c r="C20" i="72"/>
  <c r="BJ19" i="72"/>
  <c r="BI19" i="72"/>
  <c r="BH19" i="72"/>
  <c r="BG19" i="72"/>
  <c r="BF19" i="72"/>
  <c r="BE19" i="72"/>
  <c r="BD19" i="72"/>
  <c r="BC19" i="72"/>
  <c r="BB19" i="72"/>
  <c r="BA19" i="72"/>
  <c r="AZ19" i="72"/>
  <c r="AY19" i="72"/>
  <c r="AX19" i="72"/>
  <c r="AW19" i="72"/>
  <c r="AV19" i="72"/>
  <c r="AU19" i="72"/>
  <c r="AT19" i="72"/>
  <c r="AS19" i="72"/>
  <c r="AR19" i="72"/>
  <c r="AQ19" i="72"/>
  <c r="AP19" i="72"/>
  <c r="AO19" i="72"/>
  <c r="AN19" i="72"/>
  <c r="AM19" i="72"/>
  <c r="AL19" i="72"/>
  <c r="AK19" i="72"/>
  <c r="AJ19" i="72"/>
  <c r="AI19" i="72"/>
  <c r="AH19" i="72"/>
  <c r="AG19" i="72"/>
  <c r="AF19" i="72"/>
  <c r="AE19" i="72"/>
  <c r="AD19" i="72"/>
  <c r="AC19" i="72"/>
  <c r="AB19" i="72"/>
  <c r="AA19" i="72"/>
  <c r="Z19" i="72"/>
  <c r="Y19" i="72"/>
  <c r="X19" i="72"/>
  <c r="W19" i="72"/>
  <c r="V19" i="72"/>
  <c r="U19" i="72"/>
  <c r="T19" i="72"/>
  <c r="S19" i="72"/>
  <c r="R19" i="72"/>
  <c r="Q19" i="72"/>
  <c r="P19" i="72"/>
  <c r="O19" i="72"/>
  <c r="N19" i="72"/>
  <c r="M19" i="72"/>
  <c r="L19" i="72"/>
  <c r="K19" i="72"/>
  <c r="J19" i="72"/>
  <c r="I19" i="72"/>
  <c r="H19" i="72"/>
  <c r="G19" i="72"/>
  <c r="F19" i="72"/>
  <c r="E19" i="72"/>
  <c r="D19" i="72"/>
  <c r="C18" i="72"/>
  <c r="BJ17" i="72"/>
  <c r="BI17" i="72"/>
  <c r="BH17" i="72"/>
  <c r="BG17" i="72"/>
  <c r="BF17" i="72"/>
  <c r="BE17" i="72"/>
  <c r="BD17" i="72"/>
  <c r="BC17" i="72"/>
  <c r="BB17" i="72"/>
  <c r="BA17" i="72"/>
  <c r="AZ17" i="72"/>
  <c r="AY17" i="72"/>
  <c r="AX17" i="72"/>
  <c r="AW17" i="72"/>
  <c r="AV17" i="72"/>
  <c r="AU17" i="72"/>
  <c r="AT17" i="72"/>
  <c r="AS17" i="72"/>
  <c r="AR17" i="72"/>
  <c r="AQ17" i="72"/>
  <c r="AP17" i="72"/>
  <c r="AO17" i="72"/>
  <c r="AN17" i="72"/>
  <c r="AM17" i="72"/>
  <c r="AL17" i="72"/>
  <c r="AK17" i="72"/>
  <c r="AJ17" i="72"/>
  <c r="AI17" i="72"/>
  <c r="AH17" i="72"/>
  <c r="AG17" i="72"/>
  <c r="AF17" i="72"/>
  <c r="AE17" i="72"/>
  <c r="AD17" i="72"/>
  <c r="AC17" i="72"/>
  <c r="AB17" i="72"/>
  <c r="AA17" i="72"/>
  <c r="Z17" i="72"/>
  <c r="Y17" i="72"/>
  <c r="X17" i="72"/>
  <c r="W17" i="72"/>
  <c r="V17" i="72"/>
  <c r="U17" i="72"/>
  <c r="T17" i="72"/>
  <c r="S17" i="72"/>
  <c r="R17" i="72"/>
  <c r="Q17" i="72"/>
  <c r="P17" i="72"/>
  <c r="O17" i="72"/>
  <c r="N17" i="72"/>
  <c r="M17" i="72"/>
  <c r="L17" i="72"/>
  <c r="K17" i="72"/>
  <c r="J17" i="72"/>
  <c r="I17" i="72"/>
  <c r="H17" i="72"/>
  <c r="G17" i="72"/>
  <c r="F17" i="72"/>
  <c r="E17" i="72"/>
  <c r="D17" i="72"/>
  <c r="BJ16" i="72"/>
  <c r="BI16" i="72"/>
  <c r="BH16" i="72"/>
  <c r="BG16" i="72"/>
  <c r="BF16" i="72"/>
  <c r="BE16" i="72"/>
  <c r="BD16" i="72"/>
  <c r="BC16" i="72"/>
  <c r="BB16" i="72"/>
  <c r="BA16" i="72"/>
  <c r="AZ16" i="72"/>
  <c r="AY16" i="72"/>
  <c r="AX16" i="72"/>
  <c r="AW16" i="72"/>
  <c r="AV16" i="72"/>
  <c r="AU16" i="72"/>
  <c r="AT16" i="72"/>
  <c r="AS16" i="72"/>
  <c r="AR16" i="72"/>
  <c r="AQ16" i="72"/>
  <c r="AP16" i="72"/>
  <c r="AO16" i="72"/>
  <c r="AN16" i="72"/>
  <c r="AM16" i="72"/>
  <c r="AL16" i="72"/>
  <c r="AK16" i="72"/>
  <c r="AJ16" i="72"/>
  <c r="AI16" i="72"/>
  <c r="AH16" i="72"/>
  <c r="AG16" i="72"/>
  <c r="AF16" i="72"/>
  <c r="AE16" i="72"/>
  <c r="AD16" i="72"/>
  <c r="AC16" i="72"/>
  <c r="AB16" i="72"/>
  <c r="AA16" i="72"/>
  <c r="Z16" i="72"/>
  <c r="Y16" i="72"/>
  <c r="X16" i="72"/>
  <c r="W16" i="72"/>
  <c r="V16" i="72"/>
  <c r="U16" i="72"/>
  <c r="T16" i="72"/>
  <c r="S16" i="72"/>
  <c r="R16" i="72"/>
  <c r="Q16" i="72"/>
  <c r="P16" i="72"/>
  <c r="O16" i="72"/>
  <c r="N16" i="72"/>
  <c r="M16" i="72"/>
  <c r="L16" i="72"/>
  <c r="K16" i="72"/>
  <c r="J16" i="72"/>
  <c r="I16" i="72"/>
  <c r="H16" i="72"/>
  <c r="G16" i="72"/>
  <c r="F16" i="72"/>
  <c r="E16" i="72"/>
  <c r="D16" i="72"/>
  <c r="BJ14" i="72"/>
  <c r="BI14" i="72"/>
  <c r="BH14" i="72"/>
  <c r="BG14" i="72"/>
  <c r="BF14" i="72"/>
  <c r="BE14" i="72"/>
  <c r="BD14" i="72"/>
  <c r="BC14" i="72"/>
  <c r="BB14" i="72"/>
  <c r="BA14" i="72"/>
  <c r="AZ14" i="72"/>
  <c r="AY14" i="72"/>
  <c r="AX14" i="72"/>
  <c r="AW14" i="72"/>
  <c r="AV14" i="72"/>
  <c r="AU14" i="72"/>
  <c r="AT14" i="72"/>
  <c r="AS14" i="72"/>
  <c r="AR14" i="72"/>
  <c r="AQ14" i="72"/>
  <c r="AP14" i="72"/>
  <c r="AO14" i="72"/>
  <c r="AN14" i="72"/>
  <c r="AM14" i="72"/>
  <c r="AL14" i="72"/>
  <c r="AK14" i="72"/>
  <c r="AJ14" i="72"/>
  <c r="AI14" i="72"/>
  <c r="AH14" i="72"/>
  <c r="AG14" i="72"/>
  <c r="AF14" i="72"/>
  <c r="AE14" i="72"/>
  <c r="AD14" i="72"/>
  <c r="AC14" i="72"/>
  <c r="AB14" i="72"/>
  <c r="AA14" i="72"/>
  <c r="Z14" i="72"/>
  <c r="Y14" i="72"/>
  <c r="X14" i="72"/>
  <c r="W14" i="72"/>
  <c r="V14" i="72"/>
  <c r="U14" i="72"/>
  <c r="T14" i="72"/>
  <c r="S14" i="72"/>
  <c r="R14" i="72"/>
  <c r="Q14" i="72"/>
  <c r="P14" i="72"/>
  <c r="O14" i="72"/>
  <c r="N14" i="72"/>
  <c r="M14" i="72"/>
  <c r="L14" i="72"/>
  <c r="K14" i="72"/>
  <c r="J14" i="72"/>
  <c r="I14" i="72"/>
  <c r="H14" i="72"/>
  <c r="G14" i="72"/>
  <c r="E14" i="72"/>
  <c r="D14" i="72"/>
  <c r="C14" i="72"/>
  <c r="BJ13" i="72"/>
  <c r="BI13" i="72"/>
  <c r="BH13" i="72"/>
  <c r="BG13" i="72"/>
  <c r="BF13" i="72"/>
  <c r="BE13" i="72"/>
  <c r="BD13" i="72"/>
  <c r="BC13" i="72"/>
  <c r="BB13" i="72"/>
  <c r="BA13" i="72"/>
  <c r="AZ13" i="72"/>
  <c r="AY13" i="72"/>
  <c r="AX13" i="72"/>
  <c r="AW13" i="72"/>
  <c r="AV13" i="72"/>
  <c r="AU13" i="72"/>
  <c r="AT13" i="72"/>
  <c r="AS13" i="72"/>
  <c r="AR13" i="72"/>
  <c r="AQ13" i="72"/>
  <c r="AP13" i="72"/>
  <c r="AO13" i="72"/>
  <c r="AN13" i="72"/>
  <c r="AM13" i="72"/>
  <c r="AL13" i="72"/>
  <c r="AK13" i="72"/>
  <c r="AJ13" i="72"/>
  <c r="AI13" i="72"/>
  <c r="AH13" i="72"/>
  <c r="AG13" i="72"/>
  <c r="AF13" i="72"/>
  <c r="AE13" i="72"/>
  <c r="AD13" i="72"/>
  <c r="AC13" i="72"/>
  <c r="AB13" i="72"/>
  <c r="AA13" i="72"/>
  <c r="Z13" i="72"/>
  <c r="Y13" i="72"/>
  <c r="X13" i="72"/>
  <c r="W13" i="72"/>
  <c r="V13" i="72"/>
  <c r="U13" i="72"/>
  <c r="T13" i="72"/>
  <c r="S13" i="72"/>
  <c r="R13" i="72"/>
  <c r="Q13" i="72"/>
  <c r="P13" i="72"/>
  <c r="O13" i="72"/>
  <c r="N13" i="72"/>
  <c r="M13" i="72"/>
  <c r="L13" i="72"/>
  <c r="K13" i="72"/>
  <c r="J13" i="72"/>
  <c r="I13" i="72"/>
  <c r="H13" i="72"/>
  <c r="G13" i="72"/>
  <c r="F13" i="72"/>
  <c r="E13" i="72"/>
  <c r="D13" i="72"/>
  <c r="BJ12" i="72"/>
  <c r="BI12" i="72"/>
  <c r="BH12" i="72"/>
  <c r="BG12" i="72"/>
  <c r="BF12" i="72"/>
  <c r="BE12" i="72"/>
  <c r="BD12" i="72"/>
  <c r="BC12" i="72"/>
  <c r="BB12" i="72"/>
  <c r="BA12" i="72"/>
  <c r="AZ12" i="72"/>
  <c r="AY12" i="72"/>
  <c r="AX12" i="72"/>
  <c r="AW12" i="72"/>
  <c r="AV12" i="72"/>
  <c r="AU12" i="72"/>
  <c r="AT12" i="72"/>
  <c r="AS12" i="72"/>
  <c r="AR12" i="72"/>
  <c r="AQ12" i="72"/>
  <c r="AP12" i="72"/>
  <c r="AO12" i="72"/>
  <c r="AN12" i="72"/>
  <c r="AM12" i="72"/>
  <c r="AL12" i="72"/>
  <c r="AK12" i="72"/>
  <c r="AJ12" i="72"/>
  <c r="AI12" i="72"/>
  <c r="AH12" i="72"/>
  <c r="AG12" i="72"/>
  <c r="AF12" i="72"/>
  <c r="AE12" i="72"/>
  <c r="AD12" i="72"/>
  <c r="AC12" i="72"/>
  <c r="AB12" i="72"/>
  <c r="AA12" i="72"/>
  <c r="Z12" i="72"/>
  <c r="Y12" i="72"/>
  <c r="X12" i="72"/>
  <c r="W12" i="72"/>
  <c r="V12" i="72"/>
  <c r="U12" i="72"/>
  <c r="T12" i="72"/>
  <c r="S12" i="72"/>
  <c r="R12" i="72"/>
  <c r="Q12" i="72"/>
  <c r="P12" i="72"/>
  <c r="O12" i="72"/>
  <c r="N12" i="72"/>
  <c r="M12" i="72"/>
  <c r="L12" i="72"/>
  <c r="K12" i="72"/>
  <c r="J12" i="72"/>
  <c r="I12" i="72"/>
  <c r="H12" i="72"/>
  <c r="F12" i="72"/>
  <c r="E12" i="72"/>
  <c r="D12" i="72"/>
  <c r="BJ11" i="72"/>
  <c r="BI11" i="72"/>
  <c r="BH11" i="72"/>
  <c r="BG11" i="72"/>
  <c r="BF11" i="72"/>
  <c r="BE11" i="72"/>
  <c r="BD11" i="72"/>
  <c r="BC11" i="72"/>
  <c r="BB11" i="72"/>
  <c r="BA11" i="72"/>
  <c r="AZ11" i="72"/>
  <c r="AY11" i="72"/>
  <c r="AX11" i="72"/>
  <c r="AW11" i="72"/>
  <c r="AV11" i="72"/>
  <c r="AU11" i="72"/>
  <c r="AT11" i="72"/>
  <c r="AS11" i="72"/>
  <c r="AR11" i="72"/>
  <c r="AQ11" i="72"/>
  <c r="AP11" i="72"/>
  <c r="AO11" i="72"/>
  <c r="AN11" i="72"/>
  <c r="AM11" i="72"/>
  <c r="AL11" i="72"/>
  <c r="AK11" i="72"/>
  <c r="AJ11" i="72"/>
  <c r="AI11" i="72"/>
  <c r="AH11" i="72"/>
  <c r="AG11" i="72"/>
  <c r="AF11" i="72"/>
  <c r="AE11" i="72"/>
  <c r="AD11" i="72"/>
  <c r="AC11" i="72"/>
  <c r="AB11" i="72"/>
  <c r="AA11" i="72"/>
  <c r="Z11" i="72"/>
  <c r="Y11" i="72"/>
  <c r="X11" i="72"/>
  <c r="W11" i="72"/>
  <c r="V11" i="72"/>
  <c r="U11" i="72"/>
  <c r="T11" i="72"/>
  <c r="S11" i="72"/>
  <c r="R11" i="72"/>
  <c r="Q11" i="72"/>
  <c r="P11" i="72"/>
  <c r="O11" i="72"/>
  <c r="N11" i="72"/>
  <c r="M11" i="72"/>
  <c r="L11" i="72"/>
  <c r="K11" i="72"/>
  <c r="J11" i="72"/>
  <c r="I11" i="72"/>
  <c r="H11" i="72"/>
  <c r="E11" i="72"/>
  <c r="D11" i="72"/>
  <c r="BJ10" i="72"/>
  <c r="BI10" i="72"/>
  <c r="BH10" i="72"/>
  <c r="BG10" i="72"/>
  <c r="BF10" i="72"/>
  <c r="BE10" i="72"/>
  <c r="BD10" i="72"/>
  <c r="BC10" i="72"/>
  <c r="BB10" i="72"/>
  <c r="BA10" i="72"/>
  <c r="AZ10" i="72"/>
  <c r="AY10" i="72"/>
  <c r="AX10" i="72"/>
  <c r="AW10" i="72"/>
  <c r="AV10" i="72"/>
  <c r="AU10" i="72"/>
  <c r="AT10" i="72"/>
  <c r="AS10" i="72"/>
  <c r="AR10" i="72"/>
  <c r="AQ10" i="72"/>
  <c r="AP10" i="72"/>
  <c r="AO10" i="72"/>
  <c r="AN10" i="72"/>
  <c r="AM10" i="72"/>
  <c r="AL10" i="72"/>
  <c r="AK10" i="72"/>
  <c r="AJ10" i="72"/>
  <c r="AI10" i="72"/>
  <c r="AH10" i="72"/>
  <c r="AG10" i="72"/>
  <c r="AF10" i="72"/>
  <c r="AE10" i="72"/>
  <c r="AD10" i="72"/>
  <c r="AC10" i="72"/>
  <c r="AB10" i="72"/>
  <c r="AA10" i="72"/>
  <c r="Z10" i="72"/>
  <c r="Y10" i="72"/>
  <c r="X10" i="72"/>
  <c r="W10" i="72"/>
  <c r="V10" i="72"/>
  <c r="U10" i="72"/>
  <c r="T10" i="72"/>
  <c r="S10" i="72"/>
  <c r="R10" i="72"/>
  <c r="Q10" i="72"/>
  <c r="P10" i="72"/>
  <c r="O10" i="72"/>
  <c r="N10" i="72"/>
  <c r="M10" i="72"/>
  <c r="L10" i="72"/>
  <c r="K10" i="72"/>
  <c r="J10" i="72"/>
  <c r="I10" i="72"/>
  <c r="H10" i="72"/>
  <c r="G10" i="72"/>
  <c r="F10" i="72"/>
  <c r="E10" i="72"/>
  <c r="D10" i="72"/>
  <c r="BJ9" i="72"/>
  <c r="BI9" i="72"/>
  <c r="BH9" i="72"/>
  <c r="BG9" i="72"/>
  <c r="BF9" i="72"/>
  <c r="BE9" i="72"/>
  <c r="BD9" i="72"/>
  <c r="BC9" i="72"/>
  <c r="BB9" i="72"/>
  <c r="BA9" i="72"/>
  <c r="AZ9" i="72"/>
  <c r="AY9" i="72"/>
  <c r="AX9" i="72"/>
  <c r="AW9" i="72"/>
  <c r="AV9" i="72"/>
  <c r="AU9" i="72"/>
  <c r="AT9" i="72"/>
  <c r="AS9" i="72"/>
  <c r="AR9" i="72"/>
  <c r="AQ9" i="72"/>
  <c r="AP9" i="72"/>
  <c r="AO9" i="72"/>
  <c r="AN9" i="72"/>
  <c r="AM9" i="72"/>
  <c r="AL9" i="72"/>
  <c r="AK9" i="72"/>
  <c r="AJ9" i="72"/>
  <c r="AI9" i="72"/>
  <c r="AH9" i="72"/>
  <c r="AG9" i="72"/>
  <c r="AF9" i="72"/>
  <c r="AE9" i="72"/>
  <c r="AD9" i="72"/>
  <c r="AC9" i="72"/>
  <c r="AB9" i="72"/>
  <c r="AA9" i="72"/>
  <c r="Z9" i="72"/>
  <c r="Y9" i="72"/>
  <c r="X9" i="72"/>
  <c r="W9" i="72"/>
  <c r="V9" i="72"/>
  <c r="U9" i="72"/>
  <c r="T9" i="72"/>
  <c r="S9" i="72"/>
  <c r="R9" i="72"/>
  <c r="Q9" i="72"/>
  <c r="P9" i="72"/>
  <c r="O9" i="72"/>
  <c r="N9" i="72"/>
  <c r="M9" i="72"/>
  <c r="L9" i="72"/>
  <c r="K9" i="72"/>
  <c r="J9" i="72"/>
  <c r="I9" i="72"/>
  <c r="H9" i="72"/>
  <c r="G9" i="72"/>
  <c r="F9" i="72"/>
  <c r="E9" i="72"/>
  <c r="D9" i="72"/>
  <c r="BJ8" i="72"/>
  <c r="BI8" i="72"/>
  <c r="BH8" i="72"/>
  <c r="BG8" i="72"/>
  <c r="BF8" i="72"/>
  <c r="BE8" i="72"/>
  <c r="BD8" i="72"/>
  <c r="BC8" i="72"/>
  <c r="BB8" i="72"/>
  <c r="BA8" i="72"/>
  <c r="AZ8" i="72"/>
  <c r="AY8" i="72"/>
  <c r="AX8" i="72"/>
  <c r="AW8" i="72"/>
  <c r="AV8" i="72"/>
  <c r="AU8" i="72"/>
  <c r="AT8" i="72"/>
  <c r="AS8" i="72"/>
  <c r="AR8" i="72"/>
  <c r="AQ8" i="72"/>
  <c r="AP8" i="72"/>
  <c r="AO8" i="72"/>
  <c r="AN8" i="72"/>
  <c r="AM8" i="72"/>
  <c r="AL8" i="72"/>
  <c r="AK8" i="72"/>
  <c r="AJ8" i="72"/>
  <c r="AI8" i="72"/>
  <c r="AH8" i="72"/>
  <c r="AG8" i="72"/>
  <c r="AF8" i="72"/>
  <c r="AE8" i="72"/>
  <c r="AD8" i="72"/>
  <c r="AC8" i="72"/>
  <c r="AB8" i="72"/>
  <c r="AA8" i="72"/>
  <c r="Z8" i="72"/>
  <c r="Y8" i="72"/>
  <c r="X8" i="72"/>
  <c r="W8" i="72"/>
  <c r="V8" i="72"/>
  <c r="U8" i="72"/>
  <c r="T8" i="72"/>
  <c r="S8" i="72"/>
  <c r="R8" i="72"/>
  <c r="Q8" i="72"/>
  <c r="P8" i="72"/>
  <c r="O8" i="72"/>
  <c r="N8" i="72"/>
  <c r="M8" i="72"/>
  <c r="L8" i="72"/>
  <c r="K8" i="72"/>
  <c r="J8" i="72"/>
  <c r="I8" i="72"/>
  <c r="H8" i="72"/>
  <c r="E8" i="72"/>
  <c r="D8" i="72"/>
  <c r="BJ7" i="72"/>
  <c r="BI7" i="72"/>
  <c r="BH7" i="72"/>
  <c r="BG7" i="72"/>
  <c r="BF7" i="72"/>
  <c r="BE7" i="72"/>
  <c r="BD7" i="72"/>
  <c r="BC7" i="72"/>
  <c r="BB7" i="72"/>
  <c r="BA7" i="72"/>
  <c r="AZ7" i="72"/>
  <c r="AY7" i="72"/>
  <c r="AX7" i="72"/>
  <c r="AW7" i="72"/>
  <c r="AV7" i="72"/>
  <c r="AU7" i="72"/>
  <c r="AT7" i="72"/>
  <c r="AS7" i="72"/>
  <c r="AR7" i="72"/>
  <c r="AQ7" i="72"/>
  <c r="AP7" i="72"/>
  <c r="AO7" i="72"/>
  <c r="AN7" i="72"/>
  <c r="AM7" i="72"/>
  <c r="AL7" i="72"/>
  <c r="AK7" i="72"/>
  <c r="AJ7" i="72"/>
  <c r="AI7" i="72"/>
  <c r="AH7" i="72"/>
  <c r="AG7" i="72"/>
  <c r="AF7" i="72"/>
  <c r="AE7" i="72"/>
  <c r="AD7" i="72"/>
  <c r="AC7" i="72"/>
  <c r="AB7" i="72"/>
  <c r="AA7" i="72"/>
  <c r="Z7" i="72"/>
  <c r="Y7" i="72"/>
  <c r="X7" i="72"/>
  <c r="W7" i="72"/>
  <c r="V7" i="72"/>
  <c r="U7" i="72"/>
  <c r="T7" i="72"/>
  <c r="S7" i="72"/>
  <c r="R7" i="72"/>
  <c r="Q7" i="72"/>
  <c r="P7" i="72"/>
  <c r="O7" i="72"/>
  <c r="N7" i="72"/>
  <c r="M7" i="72"/>
  <c r="L7" i="72"/>
  <c r="K7" i="72"/>
  <c r="J7" i="72"/>
  <c r="I7" i="72"/>
  <c r="H7" i="72"/>
  <c r="F7" i="72"/>
  <c r="E7" i="72"/>
  <c r="D7" i="72"/>
  <c r="BJ6" i="72"/>
  <c r="BI6" i="72"/>
  <c r="BH6" i="72"/>
  <c r="BG6" i="72"/>
  <c r="BF6" i="72"/>
  <c r="BE6" i="72"/>
  <c r="BD6" i="72"/>
  <c r="BC6" i="72"/>
  <c r="BB6" i="72"/>
  <c r="BA6" i="72"/>
  <c r="AZ6" i="72"/>
  <c r="AY6" i="72"/>
  <c r="AX6" i="72"/>
  <c r="AW6" i="72"/>
  <c r="AV6" i="72"/>
  <c r="AU6" i="72"/>
  <c r="AT6" i="72"/>
  <c r="AS6" i="72"/>
  <c r="AR6" i="72"/>
  <c r="AQ6" i="72"/>
  <c r="AP6" i="72"/>
  <c r="AO6" i="72"/>
  <c r="AN6" i="72"/>
  <c r="AM6" i="72"/>
  <c r="AL6" i="72"/>
  <c r="AK6" i="72"/>
  <c r="AJ6" i="72"/>
  <c r="AI6" i="72"/>
  <c r="AH6" i="72"/>
  <c r="AG6" i="72"/>
  <c r="AF6" i="72"/>
  <c r="AE6" i="72"/>
  <c r="AD6" i="72"/>
  <c r="AC6" i="72"/>
  <c r="AB6" i="72"/>
  <c r="AA6" i="72"/>
  <c r="Z6" i="72"/>
  <c r="Y6" i="72"/>
  <c r="X6" i="72"/>
  <c r="W6" i="72"/>
  <c r="V6" i="72"/>
  <c r="U6" i="72"/>
  <c r="T6" i="72"/>
  <c r="S6" i="72"/>
  <c r="R6" i="72"/>
  <c r="Q6" i="72"/>
  <c r="P6" i="72"/>
  <c r="O6" i="72"/>
  <c r="N6" i="72"/>
  <c r="M6" i="72"/>
  <c r="L6" i="72"/>
  <c r="K6" i="72"/>
  <c r="J6" i="72"/>
  <c r="I6" i="72"/>
  <c r="H6" i="72"/>
  <c r="F6" i="72"/>
  <c r="E6" i="72"/>
  <c r="D6" i="72"/>
  <c r="BJ5" i="72"/>
  <c r="BI5" i="72"/>
  <c r="BH5" i="72"/>
  <c r="BG5" i="72"/>
  <c r="BF5" i="72"/>
  <c r="BE5" i="72"/>
  <c r="BD5" i="72"/>
  <c r="BC5" i="72"/>
  <c r="BB5" i="72"/>
  <c r="BA5" i="72"/>
  <c r="AZ5" i="72"/>
  <c r="AY5" i="72"/>
  <c r="AX5" i="72"/>
  <c r="AW5" i="72"/>
  <c r="AV5" i="72"/>
  <c r="AU5" i="72"/>
  <c r="AT5" i="72"/>
  <c r="AS5" i="72"/>
  <c r="AR5" i="72"/>
  <c r="AQ5" i="72"/>
  <c r="AP5" i="72"/>
  <c r="AO5" i="72"/>
  <c r="AN5" i="72"/>
  <c r="AM5" i="72"/>
  <c r="AL5" i="72"/>
  <c r="AK5" i="72"/>
  <c r="AJ5" i="72"/>
  <c r="AI5" i="72"/>
  <c r="AH5" i="72"/>
  <c r="AG5" i="72"/>
  <c r="AF5" i="72"/>
  <c r="AE5" i="72"/>
  <c r="AD5" i="72"/>
  <c r="AC5" i="72"/>
  <c r="AB5" i="72"/>
  <c r="AA5" i="72"/>
  <c r="Z5" i="72"/>
  <c r="Y5" i="72"/>
  <c r="X5" i="72"/>
  <c r="W5" i="72"/>
  <c r="V5" i="72"/>
  <c r="U5" i="72"/>
  <c r="T5" i="72"/>
  <c r="S5" i="72"/>
  <c r="R5" i="72"/>
  <c r="Q5" i="72"/>
  <c r="P5" i="72"/>
  <c r="O5" i="72"/>
  <c r="N5" i="72"/>
  <c r="M5" i="72"/>
  <c r="L5" i="72"/>
  <c r="K5" i="72"/>
  <c r="J5" i="72"/>
  <c r="I5" i="72"/>
  <c r="H5" i="72"/>
  <c r="F5" i="72"/>
  <c r="E5" i="72"/>
  <c r="D5" i="72"/>
  <c r="BJ4" i="72"/>
  <c r="BI4" i="72"/>
  <c r="BH4" i="72"/>
  <c r="BG4" i="72"/>
  <c r="BF4" i="72"/>
  <c r="BE4" i="72"/>
  <c r="BD4" i="72"/>
  <c r="BC4" i="72"/>
  <c r="BB4" i="72"/>
  <c r="BA4" i="72"/>
  <c r="AZ4" i="72"/>
  <c r="AY4" i="72"/>
  <c r="AX4" i="72"/>
  <c r="AW4" i="72"/>
  <c r="AV4" i="72"/>
  <c r="AU4" i="72"/>
  <c r="AT4" i="72"/>
  <c r="AS4" i="72"/>
  <c r="AR4" i="72"/>
  <c r="AQ4" i="72"/>
  <c r="AP4" i="72"/>
  <c r="AO4" i="72"/>
  <c r="AN4" i="72"/>
  <c r="AM4" i="72"/>
  <c r="AL4" i="72"/>
  <c r="AK4" i="72"/>
  <c r="AJ4" i="72"/>
  <c r="AI4" i="72"/>
  <c r="AH4" i="72"/>
  <c r="AG4" i="72"/>
  <c r="AF4" i="72"/>
  <c r="AE4" i="72"/>
  <c r="AD4" i="72"/>
  <c r="AC4" i="72"/>
  <c r="AB4" i="72"/>
  <c r="AA4" i="72"/>
  <c r="Z4" i="72"/>
  <c r="Y4" i="72"/>
  <c r="X4" i="72"/>
  <c r="W4" i="72"/>
  <c r="V4" i="72"/>
  <c r="U4" i="72"/>
  <c r="T4" i="72"/>
  <c r="S4" i="72"/>
  <c r="R4" i="72"/>
  <c r="Q4" i="72"/>
  <c r="P4" i="72"/>
  <c r="O4" i="72"/>
  <c r="N4" i="72"/>
  <c r="M4" i="72"/>
  <c r="L4" i="72"/>
  <c r="K4" i="72"/>
  <c r="J4" i="72"/>
  <c r="I4" i="72"/>
  <c r="H4" i="72"/>
  <c r="G4" i="72"/>
  <c r="F4" i="72"/>
  <c r="E4" i="72"/>
  <c r="D4" i="72"/>
  <c r="C4" i="72"/>
  <c r="BJ3" i="72"/>
  <c r="BI3" i="72"/>
  <c r="BH3" i="72"/>
  <c r="BG3" i="72"/>
  <c r="BF3" i="72"/>
  <c r="BE3" i="72"/>
  <c r="BD3" i="72"/>
  <c r="BC3" i="72"/>
  <c r="BB3" i="72"/>
  <c r="BA3" i="72"/>
  <c r="AZ3" i="72"/>
  <c r="AY3" i="72"/>
  <c r="AX3" i="72"/>
  <c r="AW3" i="72"/>
  <c r="AV3" i="72"/>
  <c r="AU3" i="72"/>
  <c r="AT3" i="72"/>
  <c r="AS3" i="72"/>
  <c r="AR3" i="72"/>
  <c r="AQ3" i="72"/>
  <c r="AP3" i="72"/>
  <c r="AO3" i="72"/>
  <c r="AN3" i="72"/>
  <c r="AM3" i="72"/>
  <c r="AL3" i="72"/>
  <c r="AK3" i="72"/>
  <c r="AJ3" i="72"/>
  <c r="AI3" i="72"/>
  <c r="AH3" i="72"/>
  <c r="AG3" i="72"/>
  <c r="AF3" i="72"/>
  <c r="AE3" i="72"/>
  <c r="AD3" i="72"/>
  <c r="AC3" i="72"/>
  <c r="AB3" i="72"/>
  <c r="AA3" i="72"/>
  <c r="Z3" i="72"/>
  <c r="Y3" i="72"/>
  <c r="X3" i="72"/>
  <c r="W3" i="72"/>
  <c r="V3" i="72"/>
  <c r="U3" i="72"/>
  <c r="T3" i="72"/>
  <c r="S3" i="72"/>
  <c r="R3" i="72"/>
  <c r="Q3" i="72"/>
  <c r="P3" i="72"/>
  <c r="O3" i="72"/>
  <c r="N3" i="72"/>
  <c r="M3" i="72"/>
  <c r="L3" i="72"/>
  <c r="K3" i="72"/>
  <c r="J3" i="72"/>
  <c r="E3" i="72"/>
  <c r="C3" i="72"/>
  <c r="C2" i="72"/>
  <c r="J238" i="101" l="1"/>
  <c r="J294" i="101" s="1"/>
  <c r="J43" i="101"/>
  <c r="J47" i="101" s="1"/>
  <c r="K122" i="101"/>
  <c r="K280" i="99"/>
  <c r="K336" i="99" s="1"/>
  <c r="K124" i="99"/>
  <c r="J258" i="99"/>
  <c r="J314" i="99" s="1"/>
  <c r="J48" i="99"/>
  <c r="AF243" i="48"/>
  <c r="AF299" i="48" s="1"/>
  <c r="J53" i="72"/>
  <c r="I304" i="48"/>
  <c r="AG149" i="48"/>
  <c r="AG73" i="48"/>
  <c r="J38" i="48"/>
  <c r="C15" i="48"/>
  <c r="C305" i="48" s="1"/>
  <c r="AH25" i="48"/>
  <c r="AH320" i="48" s="1"/>
  <c r="C134" i="72"/>
  <c r="C21" i="72"/>
  <c r="C43" i="72"/>
  <c r="C82" i="78"/>
  <c r="K280" i="101" l="1"/>
  <c r="K336" i="101" s="1"/>
  <c r="K124" i="101"/>
  <c r="J258" i="101"/>
  <c r="J314" i="101" s="1"/>
  <c r="J48" i="101"/>
  <c r="J259" i="99"/>
  <c r="J315" i="99" s="1"/>
  <c r="J49" i="99"/>
  <c r="K279" i="99"/>
  <c r="K335" i="99" s="1"/>
  <c r="AG243" i="48"/>
  <c r="AG299" i="48" s="1"/>
  <c r="K53" i="72"/>
  <c r="J304" i="48"/>
  <c r="AH149" i="48"/>
  <c r="AH73" i="48"/>
  <c r="K38" i="48"/>
  <c r="K304" i="48" s="1"/>
  <c r="D15" i="48"/>
  <c r="D305" i="48" s="1"/>
  <c r="AI25" i="48"/>
  <c r="AI320" i="48" s="1"/>
  <c r="AD131" i="72"/>
  <c r="D43" i="72"/>
  <c r="C117" i="76"/>
  <c r="C21" i="78"/>
  <c r="C21" i="77"/>
  <c r="C21" i="76"/>
  <c r="D134" i="74"/>
  <c r="J259" i="101" l="1"/>
  <c r="J315" i="101" s="1"/>
  <c r="J49" i="101"/>
  <c r="K279" i="101"/>
  <c r="K335" i="101" s="1"/>
  <c r="J255" i="99"/>
  <c r="J311" i="99" s="1"/>
  <c r="J52" i="99"/>
  <c r="AH243" i="48"/>
  <c r="AH299" i="48" s="1"/>
  <c r="AI149" i="48"/>
  <c r="AI73" i="48"/>
  <c r="L38" i="48"/>
  <c r="L53" i="72"/>
  <c r="E15" i="48"/>
  <c r="E305" i="48" s="1"/>
  <c r="AJ25" i="48"/>
  <c r="AJ320" i="48" s="1"/>
  <c r="E43" i="72"/>
  <c r="AE131" i="72"/>
  <c r="C134" i="74"/>
  <c r="C21" i="75"/>
  <c r="E134" i="74"/>
  <c r="J255" i="101" l="1"/>
  <c r="J311" i="101" s="1"/>
  <c r="J52" i="101"/>
  <c r="J246" i="99"/>
  <c r="J302" i="99" s="1"/>
  <c r="J57" i="99"/>
  <c r="J60" i="99" s="1"/>
  <c r="AI243" i="48"/>
  <c r="AI299" i="48" s="1"/>
  <c r="M38" i="48"/>
  <c r="M304" i="48" s="1"/>
  <c r="L304" i="48"/>
  <c r="AJ149" i="48"/>
  <c r="AJ73" i="48"/>
  <c r="M53" i="72"/>
  <c r="AK25" i="48"/>
  <c r="AK320" i="48" s="1"/>
  <c r="F15" i="48"/>
  <c r="F305" i="48" s="1"/>
  <c r="C36" i="72"/>
  <c r="V134" i="72"/>
  <c r="AF131" i="72"/>
  <c r="N53" i="72"/>
  <c r="C73" i="72"/>
  <c r="AK73" i="72"/>
  <c r="AJ73" i="72"/>
  <c r="AI73" i="72"/>
  <c r="AH73" i="72"/>
  <c r="AG73" i="72"/>
  <c r="AF73" i="72"/>
  <c r="AE73" i="72"/>
  <c r="AD73" i="72"/>
  <c r="AC73" i="72"/>
  <c r="AB73" i="72"/>
  <c r="AA73" i="72"/>
  <c r="Z73" i="72"/>
  <c r="Y73" i="72"/>
  <c r="X73" i="72"/>
  <c r="W73" i="72"/>
  <c r="V73" i="72"/>
  <c r="U73" i="72"/>
  <c r="T73" i="72"/>
  <c r="S73" i="72"/>
  <c r="R73" i="72"/>
  <c r="Q73" i="72"/>
  <c r="P73" i="72"/>
  <c r="O73" i="72"/>
  <c r="N73" i="72"/>
  <c r="M73" i="72"/>
  <c r="L73" i="72"/>
  <c r="K73" i="72"/>
  <c r="J73" i="72"/>
  <c r="I73" i="72"/>
  <c r="H73" i="72"/>
  <c r="G73" i="72"/>
  <c r="F73" i="72"/>
  <c r="E73" i="72"/>
  <c r="D73" i="72"/>
  <c r="C76" i="72"/>
  <c r="D54" i="72"/>
  <c r="A77" i="72"/>
  <c r="B138" i="72"/>
  <c r="A138" i="72"/>
  <c r="B136" i="72"/>
  <c r="A136" i="72"/>
  <c r="B135" i="72"/>
  <c r="A135" i="72"/>
  <c r="B134" i="72"/>
  <c r="A134" i="72"/>
  <c r="B132" i="72"/>
  <c r="A132" i="72"/>
  <c r="B131" i="72"/>
  <c r="A131" i="72"/>
  <c r="B130" i="72"/>
  <c r="A130" i="72"/>
  <c r="B129" i="72"/>
  <c r="A129" i="72"/>
  <c r="B127" i="72"/>
  <c r="A127" i="72"/>
  <c r="B126" i="72"/>
  <c r="A126" i="72"/>
  <c r="B125" i="72"/>
  <c r="A125" i="72"/>
  <c r="B124" i="72"/>
  <c r="A124" i="72"/>
  <c r="B123" i="72"/>
  <c r="A123" i="72"/>
  <c r="B122" i="72"/>
  <c r="A122" i="72"/>
  <c r="B121" i="72"/>
  <c r="A121" i="72"/>
  <c r="B120" i="72"/>
  <c r="A120" i="72"/>
  <c r="B119" i="72"/>
  <c r="A119" i="72"/>
  <c r="B118" i="72"/>
  <c r="A118" i="72"/>
  <c r="B117" i="72"/>
  <c r="A117" i="72"/>
  <c r="B116" i="72"/>
  <c r="A116" i="72"/>
  <c r="B115" i="72"/>
  <c r="A115" i="72"/>
  <c r="B114" i="72"/>
  <c r="A114" i="72"/>
  <c r="B113" i="72"/>
  <c r="A113" i="72"/>
  <c r="B112" i="72"/>
  <c r="A112" i="72"/>
  <c r="B111" i="72"/>
  <c r="A111" i="72"/>
  <c r="B110" i="72"/>
  <c r="A110" i="72"/>
  <c r="B109" i="72"/>
  <c r="A109" i="72"/>
  <c r="B108" i="72"/>
  <c r="A108" i="72"/>
  <c r="B107" i="72"/>
  <c r="A107" i="72"/>
  <c r="B106" i="72"/>
  <c r="B105" i="72"/>
  <c r="A105" i="72"/>
  <c r="B104" i="72"/>
  <c r="A104" i="72"/>
  <c r="B103" i="72"/>
  <c r="A103" i="72"/>
  <c r="B102" i="72"/>
  <c r="A102" i="72"/>
  <c r="B101" i="72"/>
  <c r="A101" i="72"/>
  <c r="B100" i="72"/>
  <c r="A100" i="72"/>
  <c r="B99" i="72"/>
  <c r="A99" i="72"/>
  <c r="B98" i="72"/>
  <c r="A98" i="72"/>
  <c r="B97" i="72"/>
  <c r="A97" i="72"/>
  <c r="B96" i="72"/>
  <c r="A96" i="72"/>
  <c r="B95" i="72"/>
  <c r="A95" i="72"/>
  <c r="B94" i="72"/>
  <c r="A94" i="72"/>
  <c r="B93" i="72"/>
  <c r="A93" i="72"/>
  <c r="B92" i="72"/>
  <c r="A92" i="72"/>
  <c r="B91" i="72"/>
  <c r="A91" i="72"/>
  <c r="B90" i="72"/>
  <c r="A90" i="72"/>
  <c r="B89" i="72"/>
  <c r="A89" i="72"/>
  <c r="B88" i="72"/>
  <c r="A88" i="72"/>
  <c r="B87" i="72"/>
  <c r="A87" i="72"/>
  <c r="B86" i="72"/>
  <c r="A86" i="72"/>
  <c r="B85" i="72"/>
  <c r="A85" i="72"/>
  <c r="B84" i="72"/>
  <c r="A84" i="72"/>
  <c r="B83" i="72"/>
  <c r="A83" i="72"/>
  <c r="B82" i="72"/>
  <c r="A82" i="72"/>
  <c r="B81" i="72"/>
  <c r="A81" i="72"/>
  <c r="B80" i="72"/>
  <c r="A80" i="72"/>
  <c r="B79" i="72"/>
  <c r="A79" i="72"/>
  <c r="B78" i="72"/>
  <c r="A78" i="72"/>
  <c r="B77" i="72"/>
  <c r="B76" i="72"/>
  <c r="A76" i="72"/>
  <c r="AO1" i="72"/>
  <c r="AN1" i="72"/>
  <c r="AM1" i="72"/>
  <c r="AL1" i="72"/>
  <c r="AK1" i="72"/>
  <c r="AJ1" i="72"/>
  <c r="AI1" i="72"/>
  <c r="AH1" i="72"/>
  <c r="AG1" i="72"/>
  <c r="AF1" i="72"/>
  <c r="AE1" i="72"/>
  <c r="AD1" i="72"/>
  <c r="AC1" i="72"/>
  <c r="AB1" i="72"/>
  <c r="AA1" i="72"/>
  <c r="Z1" i="72"/>
  <c r="Y1" i="72"/>
  <c r="X1" i="72"/>
  <c r="W1" i="72"/>
  <c r="V1" i="72"/>
  <c r="U1" i="72"/>
  <c r="T1" i="72"/>
  <c r="S1" i="72"/>
  <c r="R1" i="72"/>
  <c r="Q1" i="72"/>
  <c r="P1" i="72"/>
  <c r="O1" i="72"/>
  <c r="N1" i="72"/>
  <c r="M1" i="72"/>
  <c r="L1" i="72"/>
  <c r="K1" i="72"/>
  <c r="J1" i="72"/>
  <c r="I1" i="72"/>
  <c r="H1" i="72"/>
  <c r="G1" i="72"/>
  <c r="F1" i="72"/>
  <c r="E1" i="72"/>
  <c r="D1" i="72"/>
  <c r="C1" i="72"/>
  <c r="B75" i="72"/>
  <c r="A75" i="72"/>
  <c r="B74" i="72"/>
  <c r="A74" i="72"/>
  <c r="B73" i="72"/>
  <c r="A73" i="72"/>
  <c r="B72" i="72"/>
  <c r="A72" i="72"/>
  <c r="B71" i="72"/>
  <c r="A71" i="72"/>
  <c r="B70" i="72"/>
  <c r="A70" i="72"/>
  <c r="B69" i="72"/>
  <c r="A69" i="72"/>
  <c r="B68" i="72"/>
  <c r="A68" i="72"/>
  <c r="B67" i="72"/>
  <c r="A67" i="72"/>
  <c r="B66" i="72"/>
  <c r="A66" i="72"/>
  <c r="B65" i="72"/>
  <c r="A65" i="72"/>
  <c r="B64" i="72"/>
  <c r="A64" i="72"/>
  <c r="B63" i="72"/>
  <c r="A63" i="72"/>
  <c r="B62" i="72"/>
  <c r="A62" i="72"/>
  <c r="B61" i="72"/>
  <c r="A61" i="72"/>
  <c r="B60" i="72"/>
  <c r="A60" i="72"/>
  <c r="B59" i="72"/>
  <c r="A59" i="72"/>
  <c r="B58" i="72"/>
  <c r="A58" i="72"/>
  <c r="B57" i="72"/>
  <c r="A57" i="72"/>
  <c r="B56" i="72"/>
  <c r="A56" i="72"/>
  <c r="B55" i="72"/>
  <c r="A55" i="72"/>
  <c r="B54" i="72"/>
  <c r="A54" i="72"/>
  <c r="B53" i="72"/>
  <c r="A53" i="72"/>
  <c r="B52" i="72"/>
  <c r="A52" i="72"/>
  <c r="B51" i="72"/>
  <c r="A51" i="72"/>
  <c r="B50" i="72"/>
  <c r="A50" i="72"/>
  <c r="B49" i="72"/>
  <c r="A49" i="72"/>
  <c r="B48" i="72"/>
  <c r="A48" i="72"/>
  <c r="B47" i="72"/>
  <c r="B46" i="72"/>
  <c r="A46" i="72"/>
  <c r="B45" i="72"/>
  <c r="A45" i="72"/>
  <c r="B44" i="72"/>
  <c r="A44" i="72"/>
  <c r="B41" i="72"/>
  <c r="A41" i="72"/>
  <c r="B40" i="72"/>
  <c r="A40" i="72"/>
  <c r="B39" i="72"/>
  <c r="A39" i="72"/>
  <c r="B38" i="72"/>
  <c r="A38" i="72"/>
  <c r="B37" i="72"/>
  <c r="A37" i="72"/>
  <c r="B36" i="72"/>
  <c r="A36" i="72"/>
  <c r="B35" i="72"/>
  <c r="A35" i="72"/>
  <c r="B34" i="72"/>
  <c r="A34" i="72"/>
  <c r="B33" i="72"/>
  <c r="A33" i="72"/>
  <c r="B32" i="72"/>
  <c r="A32" i="72"/>
  <c r="B31" i="72"/>
  <c r="A31" i="72"/>
  <c r="B30" i="72"/>
  <c r="B29" i="72"/>
  <c r="B28" i="72"/>
  <c r="B27" i="72"/>
  <c r="A27" i="72"/>
  <c r="B26" i="72"/>
  <c r="A26" i="72"/>
  <c r="B25" i="72"/>
  <c r="A25" i="72"/>
  <c r="B24" i="72"/>
  <c r="A24" i="72"/>
  <c r="B23" i="72"/>
  <c r="A23" i="72"/>
  <c r="B22" i="72"/>
  <c r="A22" i="72"/>
  <c r="B21" i="72"/>
  <c r="A21" i="72"/>
  <c r="B20" i="72"/>
  <c r="A20" i="72"/>
  <c r="B19" i="72"/>
  <c r="A19" i="72"/>
  <c r="B18" i="72"/>
  <c r="A18" i="72"/>
  <c r="B17" i="72"/>
  <c r="A17" i="72"/>
  <c r="B16" i="72"/>
  <c r="A16" i="72"/>
  <c r="B15" i="72"/>
  <c r="A15" i="72"/>
  <c r="B14" i="72"/>
  <c r="A14" i="72"/>
  <c r="B13" i="72"/>
  <c r="A13" i="72"/>
  <c r="B12" i="72"/>
  <c r="A12" i="72"/>
  <c r="B11" i="72"/>
  <c r="A11" i="72"/>
  <c r="B10" i="72"/>
  <c r="A10" i="72"/>
  <c r="B9" i="72"/>
  <c r="A9" i="72"/>
  <c r="B8" i="72"/>
  <c r="A8" i="72"/>
  <c r="B7" i="72"/>
  <c r="A7" i="72"/>
  <c r="B6" i="72"/>
  <c r="A6" i="72"/>
  <c r="B5" i="72"/>
  <c r="A5" i="72"/>
  <c r="B4" i="72"/>
  <c r="A4" i="72"/>
  <c r="B3" i="72"/>
  <c r="A3" i="72"/>
  <c r="B2" i="72"/>
  <c r="A2" i="72"/>
  <c r="B1" i="72"/>
  <c r="J246" i="101" l="1"/>
  <c r="J302" i="101" s="1"/>
  <c r="J57" i="101"/>
  <c r="J60" i="101" s="1"/>
  <c r="J254" i="99"/>
  <c r="J310" i="99" s="1"/>
  <c r="K58" i="99"/>
  <c r="J257" i="99"/>
  <c r="J313" i="99" s="1"/>
  <c r="J63" i="99"/>
  <c r="J62" i="99"/>
  <c r="AJ243" i="48"/>
  <c r="AJ299" i="48" s="1"/>
  <c r="N38" i="48"/>
  <c r="N304" i="48" s="1"/>
  <c r="AK149" i="48"/>
  <c r="AK73" i="48"/>
  <c r="G15" i="48"/>
  <c r="G305" i="48" s="1"/>
  <c r="AL25" i="48"/>
  <c r="AL320" i="48" s="1"/>
  <c r="AL73" i="72"/>
  <c r="AM73" i="72"/>
  <c r="AN73" i="72"/>
  <c r="AO73" i="72"/>
  <c r="AX134" i="72"/>
  <c r="AG131" i="72"/>
  <c r="C45" i="72"/>
  <c r="C21" i="74"/>
  <c r="J257" i="101" l="1"/>
  <c r="J313" i="101" s="1"/>
  <c r="J62" i="101"/>
  <c r="J63" i="101"/>
  <c r="J254" i="101"/>
  <c r="J310" i="101" s="1"/>
  <c r="K58" i="101"/>
  <c r="J256" i="99"/>
  <c r="J312" i="99" s="1"/>
  <c r="I81" i="99"/>
  <c r="I82" i="99" s="1"/>
  <c r="I83" i="99" s="1"/>
  <c r="J64" i="99"/>
  <c r="J65" i="99" s="1"/>
  <c r="K252" i="99"/>
  <c r="K308" i="99" s="1"/>
  <c r="K61" i="99"/>
  <c r="K46" i="99"/>
  <c r="AK243" i="48"/>
  <c r="AK299" i="48" s="1"/>
  <c r="O53" i="72"/>
  <c r="O38" i="48"/>
  <c r="O304" i="48" s="1"/>
  <c r="F377" i="48"/>
  <c r="C377" i="48"/>
  <c r="AL149" i="48"/>
  <c r="AL73" i="48"/>
  <c r="H15" i="48"/>
  <c r="H305" i="48" s="1"/>
  <c r="AM25" i="48"/>
  <c r="AM320" i="48" s="1"/>
  <c r="F43" i="72"/>
  <c r="AH131" i="72"/>
  <c r="P38" i="48"/>
  <c r="P304" i="48" s="1"/>
  <c r="P53" i="72"/>
  <c r="C99" i="72"/>
  <c r="C15" i="76"/>
  <c r="J256" i="101" l="1"/>
  <c r="J312" i="101" s="1"/>
  <c r="I81" i="101"/>
  <c r="I82" i="101" s="1"/>
  <c r="I83" i="101" s="1"/>
  <c r="J64" i="101"/>
  <c r="J65" i="101" s="1"/>
  <c r="K252" i="101"/>
  <c r="K308" i="101" s="1"/>
  <c r="K61" i="101"/>
  <c r="K46" i="101"/>
  <c r="K250" i="99"/>
  <c r="K306" i="99" s="1"/>
  <c r="K51" i="99"/>
  <c r="K260" i="99" s="1"/>
  <c r="K316" i="99" s="1"/>
  <c r="K152" i="99"/>
  <c r="K266" i="99" s="1"/>
  <c r="K322" i="99" s="1"/>
  <c r="K151" i="99"/>
  <c r="K150" i="99"/>
  <c r="I247" i="99"/>
  <c r="I303" i="99" s="1"/>
  <c r="H87" i="99"/>
  <c r="I85" i="99"/>
  <c r="AL243" i="48"/>
  <c r="AL299" i="48" s="1"/>
  <c r="AM149" i="48"/>
  <c r="AM73" i="48"/>
  <c r="AN25" i="48"/>
  <c r="AN320" i="48" s="1"/>
  <c r="I15" i="48"/>
  <c r="I305" i="48" s="1"/>
  <c r="G43" i="72"/>
  <c r="AI131" i="72"/>
  <c r="Q38" i="48"/>
  <c r="Q304" i="48" s="1"/>
  <c r="Q53" i="72"/>
  <c r="F95" i="72"/>
  <c r="C15" i="77"/>
  <c r="K250" i="101" l="1"/>
  <c r="K306" i="101" s="1"/>
  <c r="K51" i="101"/>
  <c r="K260" i="101" s="1"/>
  <c r="K316" i="101" s="1"/>
  <c r="K151" i="101"/>
  <c r="K152" i="101"/>
  <c r="K266" i="101" s="1"/>
  <c r="K322" i="101" s="1"/>
  <c r="K150" i="101"/>
  <c r="I247" i="101"/>
  <c r="I303" i="101" s="1"/>
  <c r="H87" i="101"/>
  <c r="I85" i="101"/>
  <c r="K265" i="99"/>
  <c r="K321" i="99" s="1"/>
  <c r="K54" i="99"/>
  <c r="K97" i="99" s="1"/>
  <c r="K267" i="99"/>
  <c r="K323" i="99" s="1"/>
  <c r="K235" i="99"/>
  <c r="K291" i="99" s="1"/>
  <c r="K55" i="99"/>
  <c r="I289" i="99"/>
  <c r="I288" i="99"/>
  <c r="AM243" i="48"/>
  <c r="AM299" i="48" s="1"/>
  <c r="AN149" i="48"/>
  <c r="AN73" i="48"/>
  <c r="AO25" i="48"/>
  <c r="AO320" i="48" s="1"/>
  <c r="J15" i="48"/>
  <c r="J305" i="48" s="1"/>
  <c r="H43" i="72"/>
  <c r="AJ131" i="72"/>
  <c r="G95" i="72"/>
  <c r="R38" i="48"/>
  <c r="R304" i="48" s="1"/>
  <c r="R53" i="72"/>
  <c r="C8" i="78"/>
  <c r="C8" i="77"/>
  <c r="C8" i="76"/>
  <c r="C8" i="74"/>
  <c r="I289" i="101" l="1"/>
  <c r="I288" i="101"/>
  <c r="K265" i="101"/>
  <c r="K321" i="101" s="1"/>
  <c r="K54" i="101"/>
  <c r="K97" i="101" s="1"/>
  <c r="K267" i="101"/>
  <c r="K323" i="101" s="1"/>
  <c r="K235" i="101"/>
  <c r="K291" i="101" s="1"/>
  <c r="K55" i="101"/>
  <c r="L99" i="99"/>
  <c r="K98" i="99"/>
  <c r="AN243" i="48"/>
  <c r="AN299" i="48" s="1"/>
  <c r="AO149" i="48"/>
  <c r="AO73" i="48"/>
  <c r="K15" i="48"/>
  <c r="K305" i="48" s="1"/>
  <c r="AP25" i="48"/>
  <c r="AP320" i="48" s="1"/>
  <c r="AK131" i="72"/>
  <c r="C97" i="72"/>
  <c r="S38" i="48"/>
  <c r="S304" i="48" s="1"/>
  <c r="S53" i="72"/>
  <c r="C8" i="75"/>
  <c r="C7" i="75"/>
  <c r="I43" i="72"/>
  <c r="C9" i="77"/>
  <c r="C7" i="77"/>
  <c r="C9" i="74"/>
  <c r="C7" i="74"/>
  <c r="C9" i="76"/>
  <c r="C7" i="76"/>
  <c r="C9" i="78"/>
  <c r="C7" i="78"/>
  <c r="BJ47" i="78"/>
  <c r="BI47" i="78"/>
  <c r="BH47" i="78"/>
  <c r="BG47" i="78"/>
  <c r="BF47" i="78"/>
  <c r="BE47" i="78"/>
  <c r="BD47" i="78"/>
  <c r="BC47" i="78"/>
  <c r="BB47" i="78"/>
  <c r="BA47" i="78"/>
  <c r="AZ47" i="78"/>
  <c r="AY47" i="78"/>
  <c r="AX47" i="78"/>
  <c r="AW47" i="78"/>
  <c r="AV47" i="78"/>
  <c r="AU47" i="78"/>
  <c r="AT47" i="78"/>
  <c r="AS47" i="78"/>
  <c r="AR47" i="78"/>
  <c r="AQ47" i="78"/>
  <c r="AP47" i="78"/>
  <c r="AO47" i="78"/>
  <c r="AN47" i="78"/>
  <c r="AM47" i="78"/>
  <c r="AL47" i="78"/>
  <c r="AK47" i="78"/>
  <c r="AJ47" i="78"/>
  <c r="AI47" i="78"/>
  <c r="AH47" i="78"/>
  <c r="AG47" i="78"/>
  <c r="AF47" i="78"/>
  <c r="AE47" i="78"/>
  <c r="AD47" i="78"/>
  <c r="AC47" i="78"/>
  <c r="AB47" i="78"/>
  <c r="AA47" i="78"/>
  <c r="Z47" i="78"/>
  <c r="Y47" i="78"/>
  <c r="X47" i="78"/>
  <c r="W47" i="78"/>
  <c r="V47" i="78"/>
  <c r="U47" i="78"/>
  <c r="T47" i="78"/>
  <c r="S47" i="78"/>
  <c r="R47" i="78"/>
  <c r="Q47" i="78"/>
  <c r="P47" i="78"/>
  <c r="O47" i="78"/>
  <c r="N47" i="78"/>
  <c r="M47" i="78"/>
  <c r="L47" i="78"/>
  <c r="K47" i="78"/>
  <c r="J47" i="78"/>
  <c r="I47" i="78"/>
  <c r="H47" i="78"/>
  <c r="G47" i="78"/>
  <c r="F47" i="78"/>
  <c r="E47" i="78"/>
  <c r="D47" i="78"/>
  <c r="C47" i="78"/>
  <c r="K98" i="101" l="1"/>
  <c r="L99" i="101"/>
  <c r="K111" i="99"/>
  <c r="K112" i="99"/>
  <c r="K109" i="99"/>
  <c r="K110" i="99"/>
  <c r="L282" i="99"/>
  <c r="L338" i="99" s="1"/>
  <c r="L270" i="99"/>
  <c r="L326" i="99" s="1"/>
  <c r="AO243" i="48"/>
  <c r="AO299" i="48" s="1"/>
  <c r="AP149" i="48"/>
  <c r="AP73" i="48"/>
  <c r="L15" i="48"/>
  <c r="L305" i="48" s="1"/>
  <c r="AQ25" i="48"/>
  <c r="AQ320" i="48" s="1"/>
  <c r="J43" i="72"/>
  <c r="AL131" i="72"/>
  <c r="T38" i="48"/>
  <c r="T304" i="48" s="1"/>
  <c r="T53" i="72"/>
  <c r="C9" i="75"/>
  <c r="C50" i="76"/>
  <c r="C49" i="76"/>
  <c r="C50" i="77"/>
  <c r="C49" i="77"/>
  <c r="C49" i="78"/>
  <c r="C50" i="78"/>
  <c r="L282" i="101" l="1"/>
  <c r="L338" i="101" s="1"/>
  <c r="L270" i="101"/>
  <c r="L326" i="101" s="1"/>
  <c r="K109" i="101"/>
  <c r="K112" i="101"/>
  <c r="K111" i="101"/>
  <c r="K110" i="101"/>
  <c r="K274" i="99"/>
  <c r="K330" i="99" s="1"/>
  <c r="K273" i="99"/>
  <c r="K329" i="99" s="1"/>
  <c r="K114" i="99"/>
  <c r="K276" i="99"/>
  <c r="K332" i="99" s="1"/>
  <c r="K275" i="99"/>
  <c r="K331" i="99" s="1"/>
  <c r="AP243" i="48"/>
  <c r="AP299" i="48" s="1"/>
  <c r="AQ149" i="48"/>
  <c r="AQ73" i="48"/>
  <c r="AR25" i="48"/>
  <c r="AR320" i="48" s="1"/>
  <c r="M15" i="48"/>
  <c r="M305" i="48" s="1"/>
  <c r="K43" i="72"/>
  <c r="AM131" i="72"/>
  <c r="U38" i="48"/>
  <c r="U304" i="48" s="1"/>
  <c r="U53" i="72"/>
  <c r="K274" i="101" l="1"/>
  <c r="K330" i="101" s="1"/>
  <c r="K275" i="101"/>
  <c r="K331" i="101" s="1"/>
  <c r="K276" i="101"/>
  <c r="K332" i="101" s="1"/>
  <c r="K273" i="101"/>
  <c r="K329" i="101" s="1"/>
  <c r="K114" i="101"/>
  <c r="K237" i="99"/>
  <c r="K293" i="99" s="1"/>
  <c r="K116" i="99"/>
  <c r="K119" i="99"/>
  <c r="AQ243" i="48"/>
  <c r="AQ299" i="48" s="1"/>
  <c r="AR149" i="48"/>
  <c r="AR73" i="48"/>
  <c r="AS25" i="48"/>
  <c r="AS320" i="48" s="1"/>
  <c r="N15" i="48"/>
  <c r="N305" i="48" s="1"/>
  <c r="L43" i="72"/>
  <c r="AN131" i="72"/>
  <c r="V38" i="48"/>
  <c r="V304" i="48" s="1"/>
  <c r="V53" i="72"/>
  <c r="U130" i="74"/>
  <c r="R130" i="74"/>
  <c r="S130" i="74"/>
  <c r="T130" i="74"/>
  <c r="N130" i="74"/>
  <c r="Q130" i="74"/>
  <c r="C134" i="77"/>
  <c r="C134" i="76"/>
  <c r="C134" i="75"/>
  <c r="K237" i="101" l="1"/>
  <c r="K293" i="101" s="1"/>
  <c r="K116" i="101"/>
  <c r="K119" i="101"/>
  <c r="K281" i="99"/>
  <c r="K337" i="99" s="1"/>
  <c r="K236" i="99"/>
  <c r="K292" i="99" s="1"/>
  <c r="K130" i="99"/>
  <c r="K42" i="99"/>
  <c r="AR243" i="48"/>
  <c r="AR299" i="48" s="1"/>
  <c r="AS149" i="48"/>
  <c r="AS73" i="48"/>
  <c r="AT25" i="48"/>
  <c r="AT320" i="48" s="1"/>
  <c r="O15" i="48"/>
  <c r="O305" i="48" s="1"/>
  <c r="M43" i="72"/>
  <c r="AO131" i="72"/>
  <c r="W38" i="48"/>
  <c r="W304" i="48" s="1"/>
  <c r="W53" i="72"/>
  <c r="BJ134" i="77"/>
  <c r="BI134" i="77"/>
  <c r="BH134" i="77"/>
  <c r="BG134" i="77"/>
  <c r="BF134" i="77"/>
  <c r="BE134" i="77"/>
  <c r="BD134" i="77"/>
  <c r="BC134" i="77"/>
  <c r="BB134" i="77"/>
  <c r="BA134" i="77"/>
  <c r="AZ134" i="77"/>
  <c r="AY134" i="77"/>
  <c r="AX134" i="77"/>
  <c r="AW134" i="77"/>
  <c r="AV134" i="77"/>
  <c r="AU134" i="77"/>
  <c r="AT134" i="77"/>
  <c r="AS134" i="77"/>
  <c r="AR134" i="77"/>
  <c r="AQ134" i="77"/>
  <c r="AP134" i="77"/>
  <c r="AO134" i="77"/>
  <c r="AN134" i="77"/>
  <c r="AM134" i="77"/>
  <c r="AL134" i="77"/>
  <c r="AK134" i="77"/>
  <c r="AJ134" i="77"/>
  <c r="AI134" i="77"/>
  <c r="AH134" i="77"/>
  <c r="AG134" i="77"/>
  <c r="AF134" i="77"/>
  <c r="AE134" i="77"/>
  <c r="AD134" i="77"/>
  <c r="AC134" i="77"/>
  <c r="AB134" i="77"/>
  <c r="AA134" i="77"/>
  <c r="Z134" i="77"/>
  <c r="Y134" i="77"/>
  <c r="X134" i="77"/>
  <c r="W134" i="77"/>
  <c r="V134" i="77"/>
  <c r="U134" i="77"/>
  <c r="T134" i="77"/>
  <c r="S134" i="77"/>
  <c r="R134" i="77"/>
  <c r="Q134" i="77"/>
  <c r="P134" i="77"/>
  <c r="O134" i="77"/>
  <c r="N134" i="77"/>
  <c r="M134" i="77"/>
  <c r="L134" i="77"/>
  <c r="K134" i="77"/>
  <c r="J134" i="77"/>
  <c r="I134" i="77"/>
  <c r="H134" i="77"/>
  <c r="G134" i="77"/>
  <c r="F134" i="77"/>
  <c r="E134" i="77"/>
  <c r="D134" i="77"/>
  <c r="D97" i="77"/>
  <c r="C83" i="77"/>
  <c r="C57" i="77"/>
  <c r="BJ47" i="77"/>
  <c r="BI47" i="77"/>
  <c r="BH47" i="77"/>
  <c r="BG47" i="77"/>
  <c r="BF47" i="77"/>
  <c r="BE47" i="77"/>
  <c r="BD47" i="77"/>
  <c r="BC47" i="77"/>
  <c r="BB47" i="77"/>
  <c r="BA47" i="77"/>
  <c r="AZ47" i="77"/>
  <c r="AY47" i="77"/>
  <c r="AX47" i="77"/>
  <c r="AW47" i="77"/>
  <c r="AV47" i="77"/>
  <c r="AU47" i="77"/>
  <c r="AT47" i="77"/>
  <c r="AS47" i="77"/>
  <c r="AR47" i="77"/>
  <c r="AQ47" i="77"/>
  <c r="AP47" i="77"/>
  <c r="AO47" i="77"/>
  <c r="AN47" i="77"/>
  <c r="AM47" i="77"/>
  <c r="AL47" i="77"/>
  <c r="AK47" i="77"/>
  <c r="AJ47" i="77"/>
  <c r="AI47" i="77"/>
  <c r="AH47" i="77"/>
  <c r="AG47" i="77"/>
  <c r="AF47" i="77"/>
  <c r="AE47" i="77"/>
  <c r="AD47" i="77"/>
  <c r="AC47" i="77"/>
  <c r="AB47" i="77"/>
  <c r="AA47" i="77"/>
  <c r="Z47" i="77"/>
  <c r="Y47" i="77"/>
  <c r="X47" i="77"/>
  <c r="W47" i="77"/>
  <c r="V47" i="77"/>
  <c r="U47" i="77"/>
  <c r="T47" i="77"/>
  <c r="S47" i="77"/>
  <c r="R47" i="77"/>
  <c r="Q47" i="77"/>
  <c r="P47" i="77"/>
  <c r="O47" i="77"/>
  <c r="N47" i="77"/>
  <c r="M47" i="77"/>
  <c r="L47" i="77"/>
  <c r="K47" i="77"/>
  <c r="J47" i="77"/>
  <c r="I47" i="77"/>
  <c r="H47" i="77"/>
  <c r="G47" i="77"/>
  <c r="F47" i="77"/>
  <c r="E47" i="77"/>
  <c r="D47" i="77"/>
  <c r="C35" i="77"/>
  <c r="C18" i="77"/>
  <c r="C119" i="77"/>
  <c r="K281" i="101" l="1"/>
  <c r="K337" i="101" s="1"/>
  <c r="K236" i="101"/>
  <c r="K292" i="101" s="1"/>
  <c r="K130" i="101"/>
  <c r="K42" i="101"/>
  <c r="K241" i="99"/>
  <c r="K297" i="99" s="1"/>
  <c r="K128" i="99"/>
  <c r="AS243" i="48"/>
  <c r="AS299" i="48" s="1"/>
  <c r="AT149" i="48"/>
  <c r="AT73" i="48"/>
  <c r="AU25" i="48"/>
  <c r="AU320" i="48" s="1"/>
  <c r="P15" i="48"/>
  <c r="P305" i="48" s="1"/>
  <c r="N43" i="72"/>
  <c r="AP131" i="72"/>
  <c r="X38" i="48"/>
  <c r="X304" i="48" s="1"/>
  <c r="X53" i="72"/>
  <c r="D119" i="77"/>
  <c r="D15" i="77"/>
  <c r="E15" i="77"/>
  <c r="D18" i="77"/>
  <c r="E97" i="77"/>
  <c r="C83" i="78"/>
  <c r="C57" i="78"/>
  <c r="C43" i="78"/>
  <c r="C35" i="78"/>
  <c r="C18" i="78"/>
  <c r="C83" i="76"/>
  <c r="C57" i="76"/>
  <c r="BJ47" i="76"/>
  <c r="BI47" i="76"/>
  <c r="BH47" i="76"/>
  <c r="BG47" i="76"/>
  <c r="BF47" i="76"/>
  <c r="BE47" i="76"/>
  <c r="BD47" i="76"/>
  <c r="BC47" i="76"/>
  <c r="BB47" i="76"/>
  <c r="BA47" i="76"/>
  <c r="AZ47" i="76"/>
  <c r="AY47" i="76"/>
  <c r="AX47" i="76"/>
  <c r="AW47" i="76"/>
  <c r="AV47" i="76"/>
  <c r="AU47" i="76"/>
  <c r="AT47" i="76"/>
  <c r="AS47" i="76"/>
  <c r="AR47" i="76"/>
  <c r="AQ47" i="76"/>
  <c r="AP47" i="76"/>
  <c r="AO47" i="76"/>
  <c r="AN47" i="76"/>
  <c r="AM47" i="76"/>
  <c r="AL47" i="76"/>
  <c r="AK47" i="76"/>
  <c r="AJ47" i="76"/>
  <c r="AI47" i="76"/>
  <c r="AH47" i="76"/>
  <c r="AG47" i="76"/>
  <c r="AF47" i="76"/>
  <c r="AE47" i="76"/>
  <c r="AD47" i="76"/>
  <c r="AC47" i="76"/>
  <c r="AB47" i="76"/>
  <c r="AA47" i="76"/>
  <c r="Z47" i="76"/>
  <c r="Y47" i="76"/>
  <c r="X47" i="76"/>
  <c r="W47" i="76"/>
  <c r="V47" i="76"/>
  <c r="U47" i="76"/>
  <c r="T47" i="76"/>
  <c r="S47" i="76"/>
  <c r="R47" i="76"/>
  <c r="Q47" i="76"/>
  <c r="P47" i="76"/>
  <c r="O47" i="76"/>
  <c r="N47" i="76"/>
  <c r="M47" i="76"/>
  <c r="L47" i="76"/>
  <c r="K47" i="76"/>
  <c r="J47" i="76"/>
  <c r="I47" i="76"/>
  <c r="H47" i="76"/>
  <c r="G47" i="76"/>
  <c r="F47" i="76"/>
  <c r="E47" i="76"/>
  <c r="D47" i="76"/>
  <c r="C35" i="76"/>
  <c r="C18" i="76"/>
  <c r="K241" i="101" l="1"/>
  <c r="K297" i="101" s="1"/>
  <c r="K128" i="101"/>
  <c r="K239" i="99"/>
  <c r="K295" i="99" s="1"/>
  <c r="K137" i="99"/>
  <c r="K136" i="99"/>
  <c r="AT243" i="48"/>
  <c r="AT299" i="48" s="1"/>
  <c r="AU149" i="48"/>
  <c r="AU73" i="48"/>
  <c r="AV25" i="48"/>
  <c r="AV320" i="48" s="1"/>
  <c r="Q15" i="48"/>
  <c r="Q305" i="48" s="1"/>
  <c r="O43" i="72"/>
  <c r="AQ131" i="72"/>
  <c r="Y38" i="48"/>
  <c r="Y304" i="48" s="1"/>
  <c r="Y53" i="72"/>
  <c r="D43" i="78"/>
  <c r="E43" i="76"/>
  <c r="D15" i="76"/>
  <c r="F43" i="77"/>
  <c r="E119" i="77"/>
  <c r="F15" i="77"/>
  <c r="F97" i="77"/>
  <c r="C83" i="74"/>
  <c r="C57" i="74"/>
  <c r="C35" i="74"/>
  <c r="C18" i="74"/>
  <c r="K239" i="101" l="1"/>
  <c r="K295" i="101" s="1"/>
  <c r="K136" i="101"/>
  <c r="K137" i="101"/>
  <c r="K277" i="99"/>
  <c r="K333" i="99" s="1"/>
  <c r="K138" i="99"/>
  <c r="K278" i="99"/>
  <c r="K334" i="99" s="1"/>
  <c r="AU243" i="48"/>
  <c r="AU299" i="48" s="1"/>
  <c r="AV149" i="48"/>
  <c r="AV73" i="48"/>
  <c r="AW25" i="48"/>
  <c r="AW320" i="48" s="1"/>
  <c r="R15" i="48"/>
  <c r="R305" i="48" s="1"/>
  <c r="P43" i="72"/>
  <c r="AR131" i="72"/>
  <c r="C35" i="75"/>
  <c r="C18" i="75"/>
  <c r="C50" i="75"/>
  <c r="C49" i="75"/>
  <c r="Z38" i="48"/>
  <c r="Z304" i="48" s="1"/>
  <c r="Z53" i="72"/>
  <c r="D47" i="75"/>
  <c r="H47" i="75"/>
  <c r="L47" i="75"/>
  <c r="P47" i="75"/>
  <c r="T47" i="75"/>
  <c r="X47" i="75"/>
  <c r="AB47" i="75"/>
  <c r="AF47" i="75"/>
  <c r="AJ47" i="75"/>
  <c r="AN47" i="75"/>
  <c r="AR47" i="75"/>
  <c r="AV47" i="75"/>
  <c r="AZ47" i="75"/>
  <c r="BD47" i="75"/>
  <c r="BH47" i="75"/>
  <c r="E47" i="75"/>
  <c r="I47" i="75"/>
  <c r="M47" i="75"/>
  <c r="Q47" i="75"/>
  <c r="U47" i="75"/>
  <c r="Y47" i="75"/>
  <c r="AC47" i="75"/>
  <c r="AG47" i="75"/>
  <c r="AK47" i="75"/>
  <c r="AO47" i="75"/>
  <c r="AS47" i="75"/>
  <c r="AW47" i="75"/>
  <c r="BA47" i="75"/>
  <c r="BE47" i="75"/>
  <c r="BI47" i="75"/>
  <c r="C57" i="75"/>
  <c r="F47" i="75"/>
  <c r="N47" i="75"/>
  <c r="R47" i="75"/>
  <c r="V47" i="75"/>
  <c r="Z47" i="75"/>
  <c r="AD47" i="75"/>
  <c r="AH47" i="75"/>
  <c r="AL47" i="75"/>
  <c r="AP47" i="75"/>
  <c r="AT47" i="75"/>
  <c r="AX47" i="75"/>
  <c r="BB47" i="75"/>
  <c r="BF47" i="75"/>
  <c r="BJ47" i="75"/>
  <c r="C83" i="75"/>
  <c r="J47" i="75"/>
  <c r="G47" i="75"/>
  <c r="K47" i="75"/>
  <c r="O47" i="75"/>
  <c r="S47" i="75"/>
  <c r="W47" i="75"/>
  <c r="AA47" i="75"/>
  <c r="AE47" i="75"/>
  <c r="AI47" i="75"/>
  <c r="AM47" i="75"/>
  <c r="AQ47" i="75"/>
  <c r="AU47" i="75"/>
  <c r="AY47" i="75"/>
  <c r="BC47" i="75"/>
  <c r="BG47" i="75"/>
  <c r="E43" i="78"/>
  <c r="F43" i="76"/>
  <c r="E15" i="76"/>
  <c r="E18" i="77"/>
  <c r="G43" i="77"/>
  <c r="F18" i="77"/>
  <c r="G97" i="77"/>
  <c r="F119" i="77"/>
  <c r="G15" i="77"/>
  <c r="K278" i="101" l="1"/>
  <c r="K334" i="101" s="1"/>
  <c r="K277" i="101"/>
  <c r="K333" i="101" s="1"/>
  <c r="K138" i="101"/>
  <c r="K238" i="99"/>
  <c r="K294" i="99" s="1"/>
  <c r="K43" i="99"/>
  <c r="K47" i="99" s="1"/>
  <c r="L122" i="99"/>
  <c r="AV299" i="48"/>
  <c r="AV243" i="48"/>
  <c r="AW149" i="48"/>
  <c r="AW73" i="48"/>
  <c r="AX25" i="48"/>
  <c r="S15" i="48"/>
  <c r="S305" i="48" s="1"/>
  <c r="Z134" i="72"/>
  <c r="BG134" i="72"/>
  <c r="R134" i="72"/>
  <c r="AZ134" i="72"/>
  <c r="K134" i="72"/>
  <c r="BA134" i="72"/>
  <c r="D134" i="72"/>
  <c r="L134" i="72"/>
  <c r="T134" i="72"/>
  <c r="AC134" i="72"/>
  <c r="AK134" i="72"/>
  <c r="AS134" i="72"/>
  <c r="BB134" i="72"/>
  <c r="BJ134" i="72"/>
  <c r="AY134" i="72"/>
  <c r="AA134" i="72"/>
  <c r="S134" i="72"/>
  <c r="E134" i="72"/>
  <c r="AH134" i="72"/>
  <c r="AQ134" i="72"/>
  <c r="AB134" i="72"/>
  <c r="BI134" i="72"/>
  <c r="M134" i="72"/>
  <c r="AD134" i="72"/>
  <c r="BC134" i="72"/>
  <c r="N134" i="72"/>
  <c r="W134" i="72"/>
  <c r="AE134" i="72"/>
  <c r="AM134" i="72"/>
  <c r="AU134" i="72"/>
  <c r="BD134" i="72"/>
  <c r="I134" i="72"/>
  <c r="AP134" i="72"/>
  <c r="J134" i="72"/>
  <c r="AI134" i="72"/>
  <c r="C13" i="72"/>
  <c r="AJ134" i="72"/>
  <c r="AT134" i="72"/>
  <c r="O134" i="72"/>
  <c r="AF134" i="72"/>
  <c r="AV134" i="72"/>
  <c r="BE134" i="72"/>
  <c r="Q134" i="72"/>
  <c r="BH134" i="72"/>
  <c r="AR134" i="72"/>
  <c r="U134" i="72"/>
  <c r="AL134" i="72"/>
  <c r="F134" i="72"/>
  <c r="G134" i="72"/>
  <c r="X134" i="72"/>
  <c r="AN134" i="72"/>
  <c r="H134" i="72"/>
  <c r="P134" i="72"/>
  <c r="Y134" i="72"/>
  <c r="AG134" i="72"/>
  <c r="AO134" i="72"/>
  <c r="AW134" i="72"/>
  <c r="BF134" i="72"/>
  <c r="Q43" i="72"/>
  <c r="AS131" i="72"/>
  <c r="AA38" i="48"/>
  <c r="AA304" i="48" s="1"/>
  <c r="AA53" i="72"/>
  <c r="F43" i="78"/>
  <c r="G43" i="76"/>
  <c r="E43" i="75"/>
  <c r="F15" i="76"/>
  <c r="H43" i="77"/>
  <c r="C13" i="77"/>
  <c r="C13" i="76"/>
  <c r="C13" i="78"/>
  <c r="C13" i="74"/>
  <c r="G18" i="77"/>
  <c r="G119" i="77"/>
  <c r="H15" i="77"/>
  <c r="H97" i="77"/>
  <c r="K238" i="101" l="1"/>
  <c r="K294" i="101" s="1"/>
  <c r="K43" i="101"/>
  <c r="K47" i="101" s="1"/>
  <c r="L122" i="101"/>
  <c r="L280" i="99"/>
  <c r="L336" i="99" s="1"/>
  <c r="L124" i="99"/>
  <c r="K258" i="99"/>
  <c r="K314" i="99" s="1"/>
  <c r="K48" i="99"/>
  <c r="AW299" i="48"/>
  <c r="AW243" i="48"/>
  <c r="AX320" i="48"/>
  <c r="R377" i="48" s="1"/>
  <c r="AX149" i="48"/>
  <c r="AX73" i="48"/>
  <c r="AY25" i="48"/>
  <c r="AY320" i="48" s="1"/>
  <c r="T15" i="48"/>
  <c r="T305" i="48" s="1"/>
  <c r="R43" i="72"/>
  <c r="AT131" i="72"/>
  <c r="AB38" i="48"/>
  <c r="AB304" i="48" s="1"/>
  <c r="AB53" i="72"/>
  <c r="G43" i="78"/>
  <c r="C13" i="75"/>
  <c r="H43" i="76"/>
  <c r="F43" i="75"/>
  <c r="G15" i="76"/>
  <c r="I43" i="77"/>
  <c r="H18" i="77"/>
  <c r="H119" i="77"/>
  <c r="I15" i="77"/>
  <c r="I97" i="77"/>
  <c r="L280" i="101" l="1"/>
  <c r="L336" i="101" s="1"/>
  <c r="L124" i="101"/>
  <c r="K258" i="101"/>
  <c r="K314" i="101" s="1"/>
  <c r="K48" i="101"/>
  <c r="K259" i="99"/>
  <c r="K315" i="99" s="1"/>
  <c r="K49" i="99"/>
  <c r="L279" i="99"/>
  <c r="L335" i="99" s="1"/>
  <c r="AX299" i="48"/>
  <c r="AX243" i="48"/>
  <c r="AY149" i="48"/>
  <c r="AY73" i="48"/>
  <c r="AZ25" i="48"/>
  <c r="AZ320" i="48" s="1"/>
  <c r="U15" i="48"/>
  <c r="U305" i="48" s="1"/>
  <c r="S43" i="72"/>
  <c r="AU131" i="72"/>
  <c r="AC38" i="48"/>
  <c r="AC304" i="48" s="1"/>
  <c r="AC53" i="72"/>
  <c r="H43" i="78"/>
  <c r="I43" i="76"/>
  <c r="G43" i="75"/>
  <c r="H15" i="76"/>
  <c r="J43" i="77"/>
  <c r="J97" i="77"/>
  <c r="I119" i="77"/>
  <c r="J15" i="77"/>
  <c r="C92" i="74"/>
  <c r="K259" i="101" l="1"/>
  <c r="K315" i="101" s="1"/>
  <c r="K49" i="101"/>
  <c r="L279" i="101"/>
  <c r="L335" i="101" s="1"/>
  <c r="K255" i="99"/>
  <c r="K311" i="99" s="1"/>
  <c r="K52" i="99"/>
  <c r="AY299" i="48"/>
  <c r="AY243" i="48"/>
  <c r="AZ149" i="48"/>
  <c r="AZ73" i="48"/>
  <c r="BA25" i="48"/>
  <c r="BA320" i="48" s="1"/>
  <c r="V15" i="48"/>
  <c r="V305" i="48" s="1"/>
  <c r="T43" i="72"/>
  <c r="AV131" i="72"/>
  <c r="D97" i="72"/>
  <c r="AD38" i="48"/>
  <c r="AD304" i="48" s="1"/>
  <c r="AD53" i="72"/>
  <c r="I43" i="78"/>
  <c r="D129" i="74"/>
  <c r="H43" i="75"/>
  <c r="I15" i="76"/>
  <c r="I18" i="77"/>
  <c r="K43" i="77"/>
  <c r="J43" i="76"/>
  <c r="J119" i="77"/>
  <c r="K15" i="77"/>
  <c r="K97" i="77"/>
  <c r="K255" i="101" l="1"/>
  <c r="K311" i="101" s="1"/>
  <c r="K52" i="101"/>
  <c r="K246" i="99"/>
  <c r="K302" i="99" s="1"/>
  <c r="K57" i="99"/>
  <c r="AZ299" i="48"/>
  <c r="AZ243" i="48"/>
  <c r="BA149" i="48"/>
  <c r="BA73" i="48"/>
  <c r="BB25" i="48"/>
  <c r="BB320" i="48" s="1"/>
  <c r="W15" i="48"/>
  <c r="W305" i="48" s="1"/>
  <c r="U43" i="72"/>
  <c r="AW131" i="72"/>
  <c r="C50" i="74"/>
  <c r="C49" i="74"/>
  <c r="AE38" i="48"/>
  <c r="AE304" i="48" s="1"/>
  <c r="AE53" i="72"/>
  <c r="E97" i="72"/>
  <c r="J43" i="78"/>
  <c r="I43" i="75"/>
  <c r="J15" i="76"/>
  <c r="K43" i="76"/>
  <c r="L43" i="77"/>
  <c r="J18" i="77"/>
  <c r="L97" i="77"/>
  <c r="K119" i="77"/>
  <c r="L15" i="77"/>
  <c r="C43" i="74"/>
  <c r="K246" i="101" l="1"/>
  <c r="K302" i="101" s="1"/>
  <c r="K57" i="101"/>
  <c r="K254" i="99"/>
  <c r="K310" i="99" s="1"/>
  <c r="L58" i="99"/>
  <c r="K60" i="99"/>
  <c r="BA299" i="48"/>
  <c r="BA243" i="48"/>
  <c r="BB149" i="48"/>
  <c r="BB73" i="48"/>
  <c r="BC25" i="48"/>
  <c r="BC320" i="48" s="1"/>
  <c r="X15" i="48"/>
  <c r="X305" i="48" s="1"/>
  <c r="V43" i="72"/>
  <c r="AX131" i="72"/>
  <c r="F97" i="72"/>
  <c r="AF38" i="48"/>
  <c r="AF304" i="48" s="1"/>
  <c r="AF53" i="72"/>
  <c r="K43" i="78"/>
  <c r="H47" i="74"/>
  <c r="L47" i="74"/>
  <c r="P47" i="74"/>
  <c r="T47" i="74"/>
  <c r="X47" i="74"/>
  <c r="AB47" i="74"/>
  <c r="AF47" i="74"/>
  <c r="AJ47" i="74"/>
  <c r="AN47" i="74"/>
  <c r="AR47" i="74"/>
  <c r="AV47" i="74"/>
  <c r="AZ47" i="74"/>
  <c r="BD47" i="74"/>
  <c r="BH47" i="74"/>
  <c r="E47" i="74"/>
  <c r="I47" i="74"/>
  <c r="M47" i="74"/>
  <c r="Q47" i="74"/>
  <c r="U47" i="74"/>
  <c r="Y47" i="74"/>
  <c r="AC47" i="74"/>
  <c r="AG47" i="74"/>
  <c r="AK47" i="74"/>
  <c r="AO47" i="74"/>
  <c r="AS47" i="74"/>
  <c r="AW47" i="74"/>
  <c r="BA47" i="74"/>
  <c r="BE47" i="74"/>
  <c r="BI47" i="74"/>
  <c r="D47" i="74"/>
  <c r="J47" i="74"/>
  <c r="N47" i="74"/>
  <c r="R47" i="74"/>
  <c r="V47" i="74"/>
  <c r="Z47" i="74"/>
  <c r="AD47" i="74"/>
  <c r="AH47" i="74"/>
  <c r="AL47" i="74"/>
  <c r="AP47" i="74"/>
  <c r="AT47" i="74"/>
  <c r="AX47" i="74"/>
  <c r="BB47" i="74"/>
  <c r="BF47" i="74"/>
  <c r="BJ47" i="74"/>
  <c r="F47" i="74"/>
  <c r="G47" i="74"/>
  <c r="K47" i="74"/>
  <c r="O47" i="74"/>
  <c r="S47" i="74"/>
  <c r="W47" i="74"/>
  <c r="AA47" i="74"/>
  <c r="AE47" i="74"/>
  <c r="AI47" i="74"/>
  <c r="AM47" i="74"/>
  <c r="AQ47" i="74"/>
  <c r="AU47" i="74"/>
  <c r="AY47" i="74"/>
  <c r="BC47" i="74"/>
  <c r="BG47" i="74"/>
  <c r="J43" i="75"/>
  <c r="K15" i="76"/>
  <c r="M43" i="77"/>
  <c r="L43" i="76"/>
  <c r="K18" i="77"/>
  <c r="L18" i="77"/>
  <c r="L119" i="77"/>
  <c r="M15" i="77"/>
  <c r="M97" i="77"/>
  <c r="K254" i="101" l="1"/>
  <c r="K310" i="101" s="1"/>
  <c r="L58" i="101"/>
  <c r="K60" i="101"/>
  <c r="K257" i="99"/>
  <c r="K313" i="99" s="1"/>
  <c r="K62" i="99"/>
  <c r="K63" i="99"/>
  <c r="L252" i="99"/>
  <c r="L308" i="99" s="1"/>
  <c r="L61" i="99"/>
  <c r="L46" i="99"/>
  <c r="BB299" i="48"/>
  <c r="BB243" i="48"/>
  <c r="BC149" i="48"/>
  <c r="BC73" i="48"/>
  <c r="BD25" i="48"/>
  <c r="BD320" i="48" s="1"/>
  <c r="Y15" i="48"/>
  <c r="Y305" i="48" s="1"/>
  <c r="W43" i="72"/>
  <c r="AY131" i="72"/>
  <c r="C92" i="72"/>
  <c r="AG38" i="48"/>
  <c r="AG304" i="48" s="1"/>
  <c r="AG53" i="72"/>
  <c r="G97" i="72"/>
  <c r="L43" i="78"/>
  <c r="D43" i="74"/>
  <c r="K43" i="75"/>
  <c r="L15" i="76"/>
  <c r="M43" i="76"/>
  <c r="N43" i="77"/>
  <c r="C92" i="78"/>
  <c r="C92" i="76"/>
  <c r="M119" i="77"/>
  <c r="N15" i="77"/>
  <c r="N97" i="77"/>
  <c r="K257" i="101" l="1"/>
  <c r="K313" i="101" s="1"/>
  <c r="K62" i="101"/>
  <c r="K63" i="101"/>
  <c r="L252" i="101"/>
  <c r="L308" i="101" s="1"/>
  <c r="L61" i="101"/>
  <c r="L46" i="101"/>
  <c r="L250" i="99"/>
  <c r="L306" i="99" s="1"/>
  <c r="L51" i="99"/>
  <c r="L260" i="99" s="1"/>
  <c r="L316" i="99" s="1"/>
  <c r="L152" i="99"/>
  <c r="L266" i="99" s="1"/>
  <c r="L322" i="99" s="1"/>
  <c r="L150" i="99"/>
  <c r="L151" i="99"/>
  <c r="K256" i="99"/>
  <c r="K312" i="99" s="1"/>
  <c r="J81" i="99"/>
  <c r="J82" i="99" s="1"/>
  <c r="J83" i="99" s="1"/>
  <c r="K64" i="99"/>
  <c r="K65" i="99" s="1"/>
  <c r="BC299" i="48"/>
  <c r="BC243" i="48"/>
  <c r="BD149" i="48"/>
  <c r="BD73" i="48"/>
  <c r="BE25" i="48"/>
  <c r="BE320" i="48" s="1"/>
  <c r="Z15" i="48"/>
  <c r="Z305" i="48" s="1"/>
  <c r="C93" i="72"/>
  <c r="X43" i="72"/>
  <c r="AZ131" i="72"/>
  <c r="H97" i="72"/>
  <c r="AH38" i="48"/>
  <c r="AH304" i="48" s="1"/>
  <c r="AH53" i="72"/>
  <c r="M43" i="78"/>
  <c r="C92" i="75"/>
  <c r="E43" i="74"/>
  <c r="L43" i="75"/>
  <c r="M15" i="76"/>
  <c r="O43" i="77"/>
  <c r="M18" i="77"/>
  <c r="C93" i="77"/>
  <c r="C92" i="77"/>
  <c r="N43" i="76"/>
  <c r="O97" i="77"/>
  <c r="N119" i="77"/>
  <c r="O15" i="77"/>
  <c r="N18" i="77"/>
  <c r="K256" i="101" l="1"/>
  <c r="K312" i="101" s="1"/>
  <c r="J81" i="101"/>
  <c r="J82" i="101" s="1"/>
  <c r="J83" i="101" s="1"/>
  <c r="K64" i="101"/>
  <c r="K65" i="101" s="1"/>
  <c r="L250" i="101"/>
  <c r="L306" i="101" s="1"/>
  <c r="L51" i="101"/>
  <c r="L260" i="101" s="1"/>
  <c r="L316" i="101" s="1"/>
  <c r="L150" i="101"/>
  <c r="L151" i="101"/>
  <c r="L152" i="101"/>
  <c r="L266" i="101" s="1"/>
  <c r="L322" i="101" s="1"/>
  <c r="L235" i="99"/>
  <c r="L291" i="99" s="1"/>
  <c r="L267" i="99"/>
  <c r="L323" i="99" s="1"/>
  <c r="L55" i="99"/>
  <c r="J247" i="99"/>
  <c r="J303" i="99" s="1"/>
  <c r="I87" i="99"/>
  <c r="J85" i="99"/>
  <c r="L265" i="99"/>
  <c r="L321" i="99" s="1"/>
  <c r="L54" i="99"/>
  <c r="L97" i="99" s="1"/>
  <c r="BD299" i="48"/>
  <c r="BD243" i="48"/>
  <c r="BE149" i="48"/>
  <c r="BE73" i="48"/>
  <c r="BF25" i="48"/>
  <c r="AA15" i="48"/>
  <c r="AA305" i="48" s="1"/>
  <c r="Y43" i="72"/>
  <c r="BA131" i="72"/>
  <c r="AI38" i="48"/>
  <c r="AI304" i="48" s="1"/>
  <c r="AI53" i="72"/>
  <c r="I97" i="72"/>
  <c r="N43" i="78"/>
  <c r="F43" i="74"/>
  <c r="M43" i="75"/>
  <c r="N15" i="76"/>
  <c r="O43" i="76"/>
  <c r="P43" i="77"/>
  <c r="P97" i="77"/>
  <c r="O119" i="77"/>
  <c r="P15" i="77"/>
  <c r="L267" i="101" l="1"/>
  <c r="L323" i="101" s="1"/>
  <c r="L235" i="101"/>
  <c r="L291" i="101" s="1"/>
  <c r="L55" i="101"/>
  <c r="L265" i="101"/>
  <c r="L321" i="101" s="1"/>
  <c r="L54" i="101"/>
  <c r="L97" i="101" s="1"/>
  <c r="J247" i="101"/>
  <c r="J303" i="101" s="1"/>
  <c r="I87" i="101"/>
  <c r="J85" i="101"/>
  <c r="M99" i="99"/>
  <c r="L98" i="99"/>
  <c r="J288" i="99"/>
  <c r="J289" i="99"/>
  <c r="BE299" i="48"/>
  <c r="BE243" i="48"/>
  <c r="BF320" i="48"/>
  <c r="G377" i="48" s="1"/>
  <c r="BF149" i="48"/>
  <c r="BF73" i="48"/>
  <c r="BG25" i="48"/>
  <c r="BG320" i="48" s="1"/>
  <c r="AB15" i="48"/>
  <c r="AB305" i="48" s="1"/>
  <c r="Z43" i="72"/>
  <c r="BB131" i="72"/>
  <c r="J97" i="72"/>
  <c r="AJ38" i="48"/>
  <c r="AJ304" i="48" s="1"/>
  <c r="AJ53" i="72"/>
  <c r="O43" i="78"/>
  <c r="G43" i="74"/>
  <c r="N43" i="75"/>
  <c r="O15" i="76"/>
  <c r="O18" i="77"/>
  <c r="Q43" i="77"/>
  <c r="P43" i="76"/>
  <c r="Q97" i="77"/>
  <c r="P119" i="77"/>
  <c r="Q15" i="77"/>
  <c r="D23" i="78"/>
  <c r="J289" i="101" l="1"/>
  <c r="J288" i="101"/>
  <c r="L98" i="101"/>
  <c r="M99" i="101"/>
  <c r="L112" i="99"/>
  <c r="L110" i="99"/>
  <c r="L111" i="99"/>
  <c r="L109" i="99"/>
  <c r="M282" i="99"/>
  <c r="M338" i="99" s="1"/>
  <c r="M270" i="99"/>
  <c r="M326" i="99" s="1"/>
  <c r="BF299" i="48"/>
  <c r="BF243" i="48"/>
  <c r="BG149" i="48"/>
  <c r="BG73" i="48"/>
  <c r="BH25" i="48"/>
  <c r="BH320" i="48" s="1"/>
  <c r="AC15" i="48"/>
  <c r="AC305" i="48" s="1"/>
  <c r="AA43" i="72"/>
  <c r="BC131" i="72"/>
  <c r="P43" i="78"/>
  <c r="K97" i="72"/>
  <c r="AK38" i="48"/>
  <c r="AK304" i="48" s="1"/>
  <c r="AK53" i="72"/>
  <c r="H43" i="74"/>
  <c r="AC23" i="74"/>
  <c r="V23" i="74"/>
  <c r="AL23" i="74"/>
  <c r="W23" i="74"/>
  <c r="P23" i="74"/>
  <c r="AN23" i="74"/>
  <c r="AO23" i="74"/>
  <c r="R23" i="74"/>
  <c r="Z23" i="74"/>
  <c r="AH23" i="74"/>
  <c r="AK23" i="74"/>
  <c r="AD23" i="74"/>
  <c r="AE23" i="74"/>
  <c r="X23" i="74"/>
  <c r="Q23" i="74"/>
  <c r="AG23" i="74"/>
  <c r="S23" i="74"/>
  <c r="AA23" i="74"/>
  <c r="AI23" i="74"/>
  <c r="U23" i="74"/>
  <c r="O23" i="74"/>
  <c r="AM23" i="74"/>
  <c r="AF23" i="74"/>
  <c r="O43" i="75"/>
  <c r="Y23" i="74"/>
  <c r="T23" i="74"/>
  <c r="AB23" i="74"/>
  <c r="AJ23" i="74"/>
  <c r="P15" i="76"/>
  <c r="Q43" i="76"/>
  <c r="P18" i="77"/>
  <c r="R43" i="77"/>
  <c r="Q43" i="78"/>
  <c r="Q119" i="77"/>
  <c r="R15" i="77"/>
  <c r="R97" i="77"/>
  <c r="M282" i="101" l="1"/>
  <c r="M338" i="101" s="1"/>
  <c r="M270" i="101"/>
  <c r="M326" i="101" s="1"/>
  <c r="L109" i="101"/>
  <c r="L110" i="101"/>
  <c r="L111" i="101"/>
  <c r="L112" i="101"/>
  <c r="L273" i="99"/>
  <c r="L329" i="99" s="1"/>
  <c r="L114" i="99"/>
  <c r="L275" i="99"/>
  <c r="L331" i="99" s="1"/>
  <c r="L274" i="99"/>
  <c r="L330" i="99" s="1"/>
  <c r="L276" i="99"/>
  <c r="L332" i="99" s="1"/>
  <c r="BG243" i="48"/>
  <c r="BG299" i="48" s="1"/>
  <c r="BH149" i="48"/>
  <c r="BH73" i="48"/>
  <c r="BI25" i="48"/>
  <c r="BI320" i="48" s="1"/>
  <c r="AD15" i="48"/>
  <c r="AD305" i="48" s="1"/>
  <c r="N23" i="72"/>
  <c r="AC23" i="72"/>
  <c r="AG23" i="72"/>
  <c r="J23" i="72"/>
  <c r="M23" i="72"/>
  <c r="AL23" i="72"/>
  <c r="Y23" i="72"/>
  <c r="U23" i="72"/>
  <c r="AB23" i="72"/>
  <c r="X23" i="72"/>
  <c r="AH23" i="72"/>
  <c r="AN23" i="72"/>
  <c r="AO23" i="72"/>
  <c r="AA23" i="72"/>
  <c r="AJ23" i="72"/>
  <c r="L23" i="72"/>
  <c r="AD23" i="72"/>
  <c r="AF23" i="72"/>
  <c r="Q23" i="72"/>
  <c r="T23" i="72"/>
  <c r="AE23" i="72"/>
  <c r="Z23" i="72"/>
  <c r="P23" i="72"/>
  <c r="G23" i="78"/>
  <c r="H23" i="72"/>
  <c r="AI23" i="72"/>
  <c r="I23" i="72"/>
  <c r="K23" i="72"/>
  <c r="V23" i="72"/>
  <c r="AK23" i="72"/>
  <c r="AM23" i="72"/>
  <c r="S23" i="72"/>
  <c r="O23" i="72"/>
  <c r="R23" i="72"/>
  <c r="W23" i="72"/>
  <c r="AB43" i="72"/>
  <c r="BD131" i="72"/>
  <c r="N23" i="74"/>
  <c r="H23" i="74"/>
  <c r="L97" i="72"/>
  <c r="AL38" i="48"/>
  <c r="AL304" i="48" s="1"/>
  <c r="AL53" i="72"/>
  <c r="J23" i="74"/>
  <c r="I23" i="74"/>
  <c r="G23" i="72"/>
  <c r="K23" i="74"/>
  <c r="L23" i="74"/>
  <c r="G23" i="74"/>
  <c r="M23" i="74"/>
  <c r="I43" i="74"/>
  <c r="P43" i="75"/>
  <c r="Q15" i="76"/>
  <c r="R43" i="76"/>
  <c r="S43" i="77"/>
  <c r="Q18" i="77"/>
  <c r="R43" i="78"/>
  <c r="I23" i="77"/>
  <c r="I23" i="78"/>
  <c r="I23" i="76"/>
  <c r="AA23" i="77"/>
  <c r="AA23" i="78"/>
  <c r="AA23" i="76"/>
  <c r="K23" i="77"/>
  <c r="K23" i="78"/>
  <c r="K23" i="76"/>
  <c r="AO23" i="77"/>
  <c r="AO23" i="78"/>
  <c r="AO23" i="76"/>
  <c r="Z23" i="77"/>
  <c r="Z23" i="76"/>
  <c r="Z23" i="78"/>
  <c r="AK23" i="77"/>
  <c r="AK23" i="78"/>
  <c r="AK23" i="76"/>
  <c r="AB23" i="77"/>
  <c r="AB23" i="78"/>
  <c r="AB23" i="76"/>
  <c r="AJ23" i="77"/>
  <c r="AJ23" i="78"/>
  <c r="AJ23" i="76"/>
  <c r="T23" i="77"/>
  <c r="T23" i="78"/>
  <c r="T23" i="76"/>
  <c r="AF23" i="77"/>
  <c r="AF23" i="78"/>
  <c r="AF23" i="76"/>
  <c r="P23" i="77"/>
  <c r="P23" i="78"/>
  <c r="P23" i="76"/>
  <c r="D23" i="77"/>
  <c r="AM23" i="77"/>
  <c r="AM23" i="78"/>
  <c r="AM23" i="76"/>
  <c r="W23" i="77"/>
  <c r="W23" i="78"/>
  <c r="W23" i="76"/>
  <c r="G23" i="77"/>
  <c r="G23" i="76"/>
  <c r="AC23" i="77"/>
  <c r="AC23" i="76"/>
  <c r="AC23" i="78"/>
  <c r="AL23" i="77"/>
  <c r="AL23" i="76"/>
  <c r="AL23" i="78"/>
  <c r="V23" i="77"/>
  <c r="V23" i="76"/>
  <c r="V23" i="78"/>
  <c r="Y23" i="77"/>
  <c r="Y23" i="78"/>
  <c r="Y23" i="76"/>
  <c r="AG23" i="77"/>
  <c r="AG23" i="78"/>
  <c r="AG23" i="76"/>
  <c r="R23" i="77"/>
  <c r="R23" i="76"/>
  <c r="R23" i="78"/>
  <c r="L23" i="77"/>
  <c r="L23" i="78"/>
  <c r="L23" i="76"/>
  <c r="AI23" i="77"/>
  <c r="AI23" i="78"/>
  <c r="AI23" i="76"/>
  <c r="S23" i="77"/>
  <c r="S23" i="78"/>
  <c r="S23" i="76"/>
  <c r="N23" i="77"/>
  <c r="N23" i="76"/>
  <c r="N23" i="78"/>
  <c r="Q23" i="77"/>
  <c r="Q23" i="78"/>
  <c r="Q23" i="76"/>
  <c r="AH23" i="77"/>
  <c r="AH23" i="76"/>
  <c r="AH23" i="78"/>
  <c r="M23" i="77"/>
  <c r="M23" i="76"/>
  <c r="M23" i="78"/>
  <c r="AN23" i="77"/>
  <c r="AN23" i="78"/>
  <c r="AN23" i="76"/>
  <c r="X23" i="77"/>
  <c r="X23" i="78"/>
  <c r="X23" i="76"/>
  <c r="H23" i="77"/>
  <c r="H23" i="78"/>
  <c r="H23" i="76"/>
  <c r="U23" i="77"/>
  <c r="U23" i="76"/>
  <c r="U23" i="78"/>
  <c r="AE23" i="77"/>
  <c r="AE23" i="78"/>
  <c r="AE23" i="76"/>
  <c r="O23" i="77"/>
  <c r="O23" i="78"/>
  <c r="O23" i="76"/>
  <c r="F23" i="77"/>
  <c r="F23" i="76"/>
  <c r="E23" i="77"/>
  <c r="E23" i="78"/>
  <c r="AD23" i="77"/>
  <c r="AD23" i="76"/>
  <c r="AD23" i="78"/>
  <c r="J23" i="77"/>
  <c r="J23" i="76"/>
  <c r="J23" i="78"/>
  <c r="S97" i="77"/>
  <c r="R119" i="77"/>
  <c r="S15" i="77"/>
  <c r="L276" i="101" l="1"/>
  <c r="L332" i="101" s="1"/>
  <c r="L275" i="101"/>
  <c r="L331" i="101" s="1"/>
  <c r="L274" i="101"/>
  <c r="L330" i="101" s="1"/>
  <c r="L273" i="101"/>
  <c r="L329" i="101" s="1"/>
  <c r="L114" i="101"/>
  <c r="L237" i="99"/>
  <c r="L293" i="99" s="1"/>
  <c r="L116" i="99"/>
  <c r="L119" i="99"/>
  <c r="BH243" i="48"/>
  <c r="BH299" i="48" s="1"/>
  <c r="C361" i="48"/>
  <c r="F361" i="48"/>
  <c r="BI149" i="48"/>
  <c r="BI73" i="48"/>
  <c r="BJ25" i="48"/>
  <c r="BJ320" i="48" s="1"/>
  <c r="AE15" i="48"/>
  <c r="AE305" i="48" s="1"/>
  <c r="AC43" i="72"/>
  <c r="BE131" i="72"/>
  <c r="M97" i="72"/>
  <c r="AM38" i="48"/>
  <c r="AM304" i="48" s="1"/>
  <c r="AM53" i="72"/>
  <c r="K43" i="74"/>
  <c r="J43" i="74"/>
  <c r="J23" i="75"/>
  <c r="AD23" i="75"/>
  <c r="W23" i="75"/>
  <c r="AM23" i="75"/>
  <c r="F23" i="75"/>
  <c r="O23" i="75"/>
  <c r="AE23" i="75"/>
  <c r="U23" i="75"/>
  <c r="H23" i="75"/>
  <c r="X23" i="75"/>
  <c r="AN23" i="75"/>
  <c r="M23" i="75"/>
  <c r="AH23" i="75"/>
  <c r="Q23" i="75"/>
  <c r="N23" i="75"/>
  <c r="S23" i="75"/>
  <c r="AI23" i="75"/>
  <c r="L23" i="75"/>
  <c r="R23" i="75"/>
  <c r="AG23" i="75"/>
  <c r="Y23" i="75"/>
  <c r="V23" i="75"/>
  <c r="AL23" i="75"/>
  <c r="AC23" i="75"/>
  <c r="G23" i="75"/>
  <c r="P23" i="75"/>
  <c r="AF23" i="75"/>
  <c r="T23" i="75"/>
  <c r="AJ23" i="75"/>
  <c r="AB23" i="75"/>
  <c r="AK23" i="75"/>
  <c r="Z23" i="75"/>
  <c r="AO23" i="75"/>
  <c r="K23" i="75"/>
  <c r="AA23" i="75"/>
  <c r="I23" i="75"/>
  <c r="Q43" i="75"/>
  <c r="D21" i="72"/>
  <c r="D21" i="77"/>
  <c r="D21" i="78"/>
  <c r="D21" i="76"/>
  <c r="R15" i="76"/>
  <c r="T43" i="77"/>
  <c r="R18" i="77"/>
  <c r="S43" i="76"/>
  <c r="S43" i="78"/>
  <c r="S119" i="77"/>
  <c r="T15" i="77"/>
  <c r="T97" i="77"/>
  <c r="S18" i="77"/>
  <c r="L237" i="101" l="1"/>
  <c r="L293" i="101" s="1"/>
  <c r="L116" i="101"/>
  <c r="L119" i="101"/>
  <c r="L281" i="99"/>
  <c r="L337" i="99" s="1"/>
  <c r="L130" i="99"/>
  <c r="L236" i="99"/>
  <c r="L292" i="99" s="1"/>
  <c r="L42" i="99"/>
  <c r="BI243" i="48"/>
  <c r="BI299" i="48" s="1"/>
  <c r="BJ149" i="48"/>
  <c r="BJ73" i="48"/>
  <c r="BK25" i="48"/>
  <c r="BK320" i="48" s="1"/>
  <c r="AF15" i="48"/>
  <c r="AF305" i="48" s="1"/>
  <c r="AD43" i="72"/>
  <c r="BF131" i="72"/>
  <c r="D21" i="74"/>
  <c r="E21" i="77"/>
  <c r="AN38" i="48"/>
  <c r="AN304" i="48" s="1"/>
  <c r="AN53" i="72"/>
  <c r="N97" i="72"/>
  <c r="L43" i="74"/>
  <c r="E21" i="72"/>
  <c r="E21" i="76"/>
  <c r="E21" i="78"/>
  <c r="D21" i="75"/>
  <c r="R43" i="75"/>
  <c r="S15" i="76"/>
  <c r="S43" i="75"/>
  <c r="T43" i="76"/>
  <c r="U43" i="77"/>
  <c r="T43" i="78"/>
  <c r="T18" i="77"/>
  <c r="T119" i="77"/>
  <c r="U15" i="77"/>
  <c r="U97" i="77"/>
  <c r="L281" i="101" l="1"/>
  <c r="L337" i="101" s="1"/>
  <c r="L236" i="101"/>
  <c r="L292" i="101" s="1"/>
  <c r="L130" i="101"/>
  <c r="L42" i="101"/>
  <c r="L241" i="99"/>
  <c r="L297" i="99" s="1"/>
  <c r="L128" i="99"/>
  <c r="BJ243" i="48"/>
  <c r="BJ299" i="48" s="1"/>
  <c r="BK149" i="48"/>
  <c r="BK73" i="48"/>
  <c r="BL25" i="48"/>
  <c r="BL320" i="48" s="1"/>
  <c r="AG15" i="48"/>
  <c r="AG305" i="48" s="1"/>
  <c r="AE43" i="72"/>
  <c r="BG131" i="72"/>
  <c r="E21" i="74"/>
  <c r="AO38" i="48"/>
  <c r="AO304" i="48" s="1"/>
  <c r="AO53" i="72"/>
  <c r="O97" i="72"/>
  <c r="M43" i="74"/>
  <c r="E21" i="75"/>
  <c r="T15" i="76"/>
  <c r="T43" i="75"/>
  <c r="V43" i="77"/>
  <c r="U43" i="76"/>
  <c r="U43" i="78"/>
  <c r="U119" i="77"/>
  <c r="V15" i="77"/>
  <c r="V97" i="77"/>
  <c r="L241" i="101" l="1"/>
  <c r="L297" i="101" s="1"/>
  <c r="L128" i="101"/>
  <c r="L239" i="99"/>
  <c r="L295" i="99" s="1"/>
  <c r="L136" i="99"/>
  <c r="L137" i="99"/>
  <c r="BK243" i="48"/>
  <c r="BK299" i="48" s="1"/>
  <c r="BL149" i="48"/>
  <c r="BL73" i="48"/>
  <c r="BM25" i="48"/>
  <c r="BM320" i="48" s="1"/>
  <c r="AH15" i="48"/>
  <c r="AH305" i="48" s="1"/>
  <c r="AF43" i="72"/>
  <c r="BH131" i="72"/>
  <c r="P97" i="72"/>
  <c r="AP38" i="48"/>
  <c r="AP304" i="48" s="1"/>
  <c r="AP53" i="72"/>
  <c r="N43" i="74"/>
  <c r="U15" i="76"/>
  <c r="U43" i="75"/>
  <c r="W43" i="77"/>
  <c r="U18" i="77"/>
  <c r="V43" i="76"/>
  <c r="V43" i="78"/>
  <c r="W97" i="77"/>
  <c r="V119" i="77"/>
  <c r="W15" i="77"/>
  <c r="L239" i="101" l="1"/>
  <c r="L295" i="101" s="1"/>
  <c r="L137" i="101"/>
  <c r="L136" i="101"/>
  <c r="L278" i="99"/>
  <c r="L334" i="99" s="1"/>
  <c r="L277" i="99"/>
  <c r="L333" i="99" s="1"/>
  <c r="L138" i="99"/>
  <c r="BL243" i="48"/>
  <c r="BL299" i="48" s="1"/>
  <c r="BM149" i="48"/>
  <c r="BM73" i="48"/>
  <c r="BN25" i="48"/>
  <c r="BN320" i="48" s="1"/>
  <c r="AI15" i="48"/>
  <c r="AI305" i="48" s="1"/>
  <c r="AG43" i="72"/>
  <c r="BI131" i="72"/>
  <c r="AQ38" i="48"/>
  <c r="AQ304" i="48" s="1"/>
  <c r="AQ53" i="72"/>
  <c r="Q97" i="72"/>
  <c r="O43" i="74"/>
  <c r="V15" i="76"/>
  <c r="V43" i="75"/>
  <c r="X43" i="77"/>
  <c r="W43" i="76"/>
  <c r="V18" i="77"/>
  <c r="W43" i="78"/>
  <c r="W119" i="77"/>
  <c r="X15" i="77"/>
  <c r="X97" i="77"/>
  <c r="L278" i="101" l="1"/>
  <c r="L334" i="101" s="1"/>
  <c r="L277" i="101"/>
  <c r="L333" i="101" s="1"/>
  <c r="L138" i="101"/>
  <c r="L238" i="99"/>
  <c r="L294" i="99" s="1"/>
  <c r="L43" i="99"/>
  <c r="L47" i="99" s="1"/>
  <c r="M122" i="99"/>
  <c r="BM243" i="48"/>
  <c r="BM299" i="48" s="1"/>
  <c r="BN149" i="48"/>
  <c r="BN73" i="48"/>
  <c r="BO25" i="48"/>
  <c r="BO320" i="48" s="1"/>
  <c r="AJ15" i="48"/>
  <c r="AJ305" i="48" s="1"/>
  <c r="AH43" i="72"/>
  <c r="BJ131" i="72"/>
  <c r="R97" i="72"/>
  <c r="AR38" i="48"/>
  <c r="AR304" i="48" s="1"/>
  <c r="AR53" i="72"/>
  <c r="P43" i="74"/>
  <c r="W15" i="76"/>
  <c r="W43" i="75"/>
  <c r="Y43" i="77"/>
  <c r="X43" i="76"/>
  <c r="W18" i="77"/>
  <c r="X43" i="78"/>
  <c r="X119" i="77"/>
  <c r="Y15" i="77"/>
  <c r="Y97" i="77"/>
  <c r="X18" i="77"/>
  <c r="L238" i="101" l="1"/>
  <c r="L294" i="101" s="1"/>
  <c r="L43" i="101"/>
  <c r="L47" i="101" s="1"/>
  <c r="M122" i="101"/>
  <c r="M280" i="99"/>
  <c r="M336" i="99" s="1"/>
  <c r="M124" i="99"/>
  <c r="L258" i="99"/>
  <c r="L314" i="99" s="1"/>
  <c r="L48" i="99"/>
  <c r="BN243" i="48"/>
  <c r="BN299" i="48" s="1"/>
  <c r="BO149" i="48"/>
  <c r="BO73" i="48"/>
  <c r="BP25" i="48"/>
  <c r="BP320" i="48" s="1"/>
  <c r="AK15" i="48"/>
  <c r="AK305" i="48" s="1"/>
  <c r="AI43" i="72"/>
  <c r="AS38" i="48"/>
  <c r="AS304" i="48" s="1"/>
  <c r="AS53" i="72"/>
  <c r="S97" i="72"/>
  <c r="Q43" i="74"/>
  <c r="X15" i="76"/>
  <c r="X43" i="75"/>
  <c r="Z43" i="77"/>
  <c r="Y43" i="76"/>
  <c r="Y43" i="78"/>
  <c r="Z97" i="77"/>
  <c r="Y119" i="77"/>
  <c r="Z15" i="77"/>
  <c r="M280" i="101" l="1"/>
  <c r="M336" i="101" s="1"/>
  <c r="M124" i="101"/>
  <c r="L258" i="101"/>
  <c r="L314" i="101" s="1"/>
  <c r="L48" i="101"/>
  <c r="L259" i="99"/>
  <c r="L315" i="99" s="1"/>
  <c r="L49" i="99"/>
  <c r="M279" i="99"/>
  <c r="M335" i="99" s="1"/>
  <c r="BO243" i="48"/>
  <c r="BO299" i="48" s="1"/>
  <c r="BP149" i="48"/>
  <c r="BP73" i="48"/>
  <c r="BQ25" i="48"/>
  <c r="BQ320" i="48" s="1"/>
  <c r="AL15" i="48"/>
  <c r="AL305" i="48" s="1"/>
  <c r="AJ43" i="72"/>
  <c r="T97" i="72"/>
  <c r="AT38" i="48"/>
  <c r="AT304" i="48" s="1"/>
  <c r="AT53" i="72"/>
  <c r="R43" i="74"/>
  <c r="Y15" i="76"/>
  <c r="Y43" i="75"/>
  <c r="Y18" i="77"/>
  <c r="Z43" i="76"/>
  <c r="AA43" i="77"/>
  <c r="Z43" i="78"/>
  <c r="AA97" i="77"/>
  <c r="Z119" i="77"/>
  <c r="AA15" i="77"/>
  <c r="Z18" i="77"/>
  <c r="L259" i="101" l="1"/>
  <c r="L315" i="101" s="1"/>
  <c r="L49" i="101"/>
  <c r="M279" i="101"/>
  <c r="M335" i="101" s="1"/>
  <c r="L255" i="99"/>
  <c r="L311" i="99" s="1"/>
  <c r="L52" i="99"/>
  <c r="BP243" i="48"/>
  <c r="BP299" i="48" s="1"/>
  <c r="F362" i="48"/>
  <c r="C362" i="48"/>
  <c r="BQ149" i="48"/>
  <c r="BQ73" i="48"/>
  <c r="BR25" i="48"/>
  <c r="BR320" i="48" s="1"/>
  <c r="AM15" i="48"/>
  <c r="AM305" i="48" s="1"/>
  <c r="AK43" i="72"/>
  <c r="AU38" i="48"/>
  <c r="AU304" i="48" s="1"/>
  <c r="AU53" i="72"/>
  <c r="U97" i="72"/>
  <c r="S43" i="74"/>
  <c r="Z15" i="76"/>
  <c r="Z43" i="75"/>
  <c r="AA43" i="76"/>
  <c r="AB43" i="77"/>
  <c r="AA43" i="78"/>
  <c r="AB97" i="77"/>
  <c r="AA119" i="77"/>
  <c r="AB15" i="77"/>
  <c r="L255" i="101" l="1"/>
  <c r="L311" i="101" s="1"/>
  <c r="L52" i="101"/>
  <c r="L246" i="99"/>
  <c r="L302" i="99" s="1"/>
  <c r="L57" i="99"/>
  <c r="BQ243" i="48"/>
  <c r="BQ299" i="48" s="1"/>
  <c r="BR149" i="48"/>
  <c r="BR73" i="48"/>
  <c r="BS25" i="48"/>
  <c r="BS320" i="48" s="1"/>
  <c r="AN15" i="48"/>
  <c r="AN305" i="48" s="1"/>
  <c r="AL43" i="72"/>
  <c r="V97" i="72"/>
  <c r="AV38" i="48"/>
  <c r="AV304" i="48" s="1"/>
  <c r="AV53" i="72"/>
  <c r="T43" i="74"/>
  <c r="AA15" i="76"/>
  <c r="AA43" i="75"/>
  <c r="AC43" i="77"/>
  <c r="AA18" i="77"/>
  <c r="AB43" i="76"/>
  <c r="AB43" i="78"/>
  <c r="AB119" i="77"/>
  <c r="AC15" i="77"/>
  <c r="AB18" i="77"/>
  <c r="AC97" i="77"/>
  <c r="L246" i="101" l="1"/>
  <c r="L302" i="101" s="1"/>
  <c r="L57" i="101"/>
  <c r="L254" i="99"/>
  <c r="L310" i="99" s="1"/>
  <c r="M58" i="99"/>
  <c r="L60" i="99"/>
  <c r="BR243" i="48"/>
  <c r="BR299" i="48" s="1"/>
  <c r="BS149" i="48"/>
  <c r="BS73" i="48"/>
  <c r="BT25" i="48"/>
  <c r="BT320" i="48" s="1"/>
  <c r="AO15" i="48"/>
  <c r="AO305" i="48" s="1"/>
  <c r="AM43" i="72"/>
  <c r="AW38" i="48"/>
  <c r="AW304" i="48" s="1"/>
  <c r="AW53" i="72"/>
  <c r="W97" i="72"/>
  <c r="U43" i="74"/>
  <c r="AB15" i="76"/>
  <c r="AB43" i="75"/>
  <c r="AD43" i="77"/>
  <c r="AC43" i="76"/>
  <c r="AC43" i="78"/>
  <c r="AC18" i="77"/>
  <c r="AD97" i="77"/>
  <c r="AC119" i="77"/>
  <c r="AD15" i="77"/>
  <c r="L254" i="101" l="1"/>
  <c r="L310" i="101" s="1"/>
  <c r="M58" i="101"/>
  <c r="L60" i="101"/>
  <c r="L257" i="99"/>
  <c r="L313" i="99" s="1"/>
  <c r="L62" i="99"/>
  <c r="L63" i="99"/>
  <c r="M252" i="99"/>
  <c r="M308" i="99" s="1"/>
  <c r="M61" i="99"/>
  <c r="M46" i="99"/>
  <c r="BS243" i="48"/>
  <c r="BS299" i="48" s="1"/>
  <c r="BT149" i="48"/>
  <c r="BT73" i="48"/>
  <c r="BU25" i="48"/>
  <c r="BU320" i="48" s="1"/>
  <c r="AP15" i="48"/>
  <c r="AP305" i="48" s="1"/>
  <c r="AN43" i="72"/>
  <c r="X97" i="72"/>
  <c r="AX38" i="48"/>
  <c r="AX53" i="72"/>
  <c r="V43" i="74"/>
  <c r="AC15" i="76"/>
  <c r="AC43" i="75"/>
  <c r="AD43" i="76"/>
  <c r="AE43" i="77"/>
  <c r="AD43" i="78"/>
  <c r="AE97" i="77"/>
  <c r="AD119" i="77"/>
  <c r="AE15" i="77"/>
  <c r="L257" i="101" l="1"/>
  <c r="L313" i="101" s="1"/>
  <c r="L63" i="101"/>
  <c r="L62" i="101"/>
  <c r="M252" i="101"/>
  <c r="M308" i="101" s="1"/>
  <c r="M61" i="101"/>
  <c r="M46" i="101"/>
  <c r="L256" i="99"/>
  <c r="L312" i="99" s="1"/>
  <c r="K81" i="99"/>
  <c r="K82" i="99" s="1"/>
  <c r="K83" i="99" s="1"/>
  <c r="L64" i="99"/>
  <c r="L65" i="99" s="1"/>
  <c r="M250" i="99"/>
  <c r="M306" i="99" s="1"/>
  <c r="M51" i="99"/>
  <c r="M260" i="99" s="1"/>
  <c r="M316" i="99" s="1"/>
  <c r="M151" i="99"/>
  <c r="M152" i="99"/>
  <c r="M266" i="99" s="1"/>
  <c r="M322" i="99" s="1"/>
  <c r="M150" i="99"/>
  <c r="BT243" i="48"/>
  <c r="BT299" i="48" s="1"/>
  <c r="AX304" i="48"/>
  <c r="R361" i="48" s="1"/>
  <c r="BU149" i="48"/>
  <c r="BU73" i="48"/>
  <c r="BV25" i="48"/>
  <c r="BV320" i="48" s="1"/>
  <c r="AQ15" i="48"/>
  <c r="AQ305" i="48" s="1"/>
  <c r="AO43" i="72"/>
  <c r="AY38" i="48"/>
  <c r="AY304" i="48" s="1"/>
  <c r="AY53" i="72"/>
  <c r="Y97" i="72"/>
  <c r="W43" i="74"/>
  <c r="AD15" i="76"/>
  <c r="AD43" i="75"/>
  <c r="AD18" i="77"/>
  <c r="AF43" i="77"/>
  <c r="AE43" i="76"/>
  <c r="AE43" i="78"/>
  <c r="AE18" i="77"/>
  <c r="AF97" i="77"/>
  <c r="AE119" i="77"/>
  <c r="AF15" i="77"/>
  <c r="M250" i="101" l="1"/>
  <c r="M306" i="101" s="1"/>
  <c r="M51" i="101"/>
  <c r="M260" i="101" s="1"/>
  <c r="M316" i="101" s="1"/>
  <c r="M150" i="101"/>
  <c r="M151" i="101"/>
  <c r="M152" i="101"/>
  <c r="M266" i="101" s="1"/>
  <c r="M322" i="101" s="1"/>
  <c r="L256" i="101"/>
  <c r="L312" i="101" s="1"/>
  <c r="K81" i="101"/>
  <c r="K82" i="101" s="1"/>
  <c r="K83" i="101" s="1"/>
  <c r="L64" i="101"/>
  <c r="L65" i="101" s="1"/>
  <c r="M265" i="99"/>
  <c r="M321" i="99" s="1"/>
  <c r="M54" i="99"/>
  <c r="M97" i="99" s="1"/>
  <c r="K247" i="99"/>
  <c r="K303" i="99" s="1"/>
  <c r="J87" i="99"/>
  <c r="K85" i="99"/>
  <c r="M267" i="99"/>
  <c r="M323" i="99" s="1"/>
  <c r="M235" i="99"/>
  <c r="M291" i="99" s="1"/>
  <c r="M55" i="99"/>
  <c r="BU243" i="48"/>
  <c r="BU299" i="48" s="1"/>
  <c r="BV149" i="48"/>
  <c r="BV73" i="48"/>
  <c r="AR15" i="48"/>
  <c r="AR305" i="48" s="1"/>
  <c r="BW25" i="48"/>
  <c r="BW320" i="48" s="1"/>
  <c r="AP43" i="72"/>
  <c r="Z97" i="72"/>
  <c r="AZ38" i="48"/>
  <c r="AZ304" i="48" s="1"/>
  <c r="AZ53" i="72"/>
  <c r="X43" i="74"/>
  <c r="AE15" i="76"/>
  <c r="AE43" i="75"/>
  <c r="AG43" i="77"/>
  <c r="AF43" i="76"/>
  <c r="AF43" i="78"/>
  <c r="AF18" i="77"/>
  <c r="AG97" i="77"/>
  <c r="AF119" i="77"/>
  <c r="AG15" i="77"/>
  <c r="M267" i="101" l="1"/>
  <c r="M323" i="101" s="1"/>
  <c r="M235" i="101"/>
  <c r="M291" i="101" s="1"/>
  <c r="M55" i="101"/>
  <c r="M265" i="101"/>
  <c r="M321" i="101" s="1"/>
  <c r="M54" i="101"/>
  <c r="M97" i="101" s="1"/>
  <c r="K247" i="101"/>
  <c r="K303" i="101" s="1"/>
  <c r="J87" i="101"/>
  <c r="K85" i="101"/>
  <c r="K289" i="99"/>
  <c r="K288" i="99"/>
  <c r="M98" i="99"/>
  <c r="N99" i="99"/>
  <c r="BV299" i="48"/>
  <c r="BV243" i="48"/>
  <c r="BW149" i="48"/>
  <c r="BW73" i="48"/>
  <c r="AS15" i="48"/>
  <c r="AS305" i="48" s="1"/>
  <c r="BX25" i="48"/>
  <c r="BX320" i="48" s="1"/>
  <c r="AQ43" i="72"/>
  <c r="BA38" i="48"/>
  <c r="BA304" i="48" s="1"/>
  <c r="BA53" i="72"/>
  <c r="AA97" i="72"/>
  <c r="Y43" i="74"/>
  <c r="AF15" i="76"/>
  <c r="AF43" i="75"/>
  <c r="AH43" i="77"/>
  <c r="AG43" i="76"/>
  <c r="AG43" i="78"/>
  <c r="AG119" i="77"/>
  <c r="AH15" i="77"/>
  <c r="AH97" i="77"/>
  <c r="K288" i="101" l="1"/>
  <c r="K289" i="101"/>
  <c r="M98" i="101"/>
  <c r="N99" i="101"/>
  <c r="N270" i="99"/>
  <c r="N326" i="99" s="1"/>
  <c r="N282" i="99"/>
  <c r="N338" i="99" s="1"/>
  <c r="M109" i="99"/>
  <c r="M110" i="99"/>
  <c r="M111" i="99"/>
  <c r="M112" i="99"/>
  <c r="BW299" i="48"/>
  <c r="BW243" i="48"/>
  <c r="BX149" i="48"/>
  <c r="BX73" i="48"/>
  <c r="AT15" i="48"/>
  <c r="AT305" i="48" s="1"/>
  <c r="BY25" i="48"/>
  <c r="BY320" i="48" s="1"/>
  <c r="AR43" i="72"/>
  <c r="AB97" i="72"/>
  <c r="BB38" i="48"/>
  <c r="BB304" i="48" s="1"/>
  <c r="BB53" i="72"/>
  <c r="Z43" i="74"/>
  <c r="AG15" i="76"/>
  <c r="AG43" i="75"/>
  <c r="AH43" i="76"/>
  <c r="AG18" i="77"/>
  <c r="AI43" i="77"/>
  <c r="AH43" i="78"/>
  <c r="AH119" i="77"/>
  <c r="AI15" i="77"/>
  <c r="AI97" i="77"/>
  <c r="N270" i="101" l="1"/>
  <c r="N326" i="101" s="1"/>
  <c r="N282" i="101"/>
  <c r="N338" i="101" s="1"/>
  <c r="M109" i="101"/>
  <c r="M112" i="101"/>
  <c r="M111" i="101"/>
  <c r="M110" i="101"/>
  <c r="M274" i="99"/>
  <c r="M330" i="99" s="1"/>
  <c r="M273" i="99"/>
  <c r="M329" i="99" s="1"/>
  <c r="M114" i="99"/>
  <c r="M275" i="99"/>
  <c r="M331" i="99" s="1"/>
  <c r="M276" i="99"/>
  <c r="M332" i="99" s="1"/>
  <c r="BX299" i="48"/>
  <c r="BX243" i="48"/>
  <c r="BY149" i="48"/>
  <c r="BY73" i="48"/>
  <c r="AU15" i="48"/>
  <c r="AU305" i="48" s="1"/>
  <c r="BZ25" i="48"/>
  <c r="AS43" i="72"/>
  <c r="BC38" i="48"/>
  <c r="BC304" i="48" s="1"/>
  <c r="BC53" i="72"/>
  <c r="AC97" i="72"/>
  <c r="AA43" i="74"/>
  <c r="AH15" i="76"/>
  <c r="AH43" i="75"/>
  <c r="AH18" i="77"/>
  <c r="AJ43" i="77"/>
  <c r="AI43" i="76"/>
  <c r="AI43" i="78"/>
  <c r="AI18" i="77"/>
  <c r="AJ97" i="77"/>
  <c r="AI119" i="77"/>
  <c r="AJ15" i="77"/>
  <c r="M275" i="101" l="1"/>
  <c r="M331" i="101" s="1"/>
  <c r="M276" i="101"/>
  <c r="M332" i="101" s="1"/>
  <c r="M274" i="101"/>
  <c r="M330" i="101" s="1"/>
  <c r="M273" i="101"/>
  <c r="M329" i="101" s="1"/>
  <c r="M114" i="101"/>
  <c r="M237" i="99"/>
  <c r="M293" i="99" s="1"/>
  <c r="M116" i="99"/>
  <c r="M119" i="99"/>
  <c r="BY243" i="48"/>
  <c r="BY299" i="48" s="1"/>
  <c r="BZ320" i="48"/>
  <c r="H377" i="48" s="1"/>
  <c r="BZ149" i="48"/>
  <c r="BZ73" i="48"/>
  <c r="AV15" i="48"/>
  <c r="AV305" i="48" s="1"/>
  <c r="CA25" i="48"/>
  <c r="CA320" i="48" s="1"/>
  <c r="AT43" i="72"/>
  <c r="AD97" i="72"/>
  <c r="BD38" i="48"/>
  <c r="BD304" i="48" s="1"/>
  <c r="BD53" i="72"/>
  <c r="AB43" i="74"/>
  <c r="AI15" i="76"/>
  <c r="AI43" i="75"/>
  <c r="AK43" i="77"/>
  <c r="AJ43" i="76"/>
  <c r="AJ43" i="78"/>
  <c r="AK97" i="77"/>
  <c r="AJ18" i="77"/>
  <c r="AJ119" i="77"/>
  <c r="AK15" i="77"/>
  <c r="M237" i="101" l="1"/>
  <c r="M293" i="101" s="1"/>
  <c r="M116" i="101"/>
  <c r="M119" i="101"/>
  <c r="M281" i="99"/>
  <c r="M337" i="99" s="1"/>
  <c r="M130" i="99"/>
  <c r="M236" i="99"/>
  <c r="M292" i="99" s="1"/>
  <c r="M42" i="99"/>
  <c r="BZ243" i="48"/>
  <c r="BZ299" i="48" s="1"/>
  <c r="CA149" i="48"/>
  <c r="CA73" i="48"/>
  <c r="AW15" i="48"/>
  <c r="AW305" i="48" s="1"/>
  <c r="CB25" i="48"/>
  <c r="CB320" i="48" s="1"/>
  <c r="AU43" i="72"/>
  <c r="BE38" i="48"/>
  <c r="BE304" i="48" s="1"/>
  <c r="BE53" i="72"/>
  <c r="AC43" i="74"/>
  <c r="AE97" i="72"/>
  <c r="AJ15" i="76"/>
  <c r="AJ43" i="75"/>
  <c r="AK43" i="76"/>
  <c r="AL43" i="77"/>
  <c r="AK43" i="78"/>
  <c r="AK18" i="77"/>
  <c r="AL97" i="77"/>
  <c r="AK119" i="77"/>
  <c r="AL15" i="77"/>
  <c r="M130" i="101" l="1"/>
  <c r="M236" i="101"/>
  <c r="M292" i="101" s="1"/>
  <c r="M42" i="101"/>
  <c r="M281" i="101"/>
  <c r="M337" i="101" s="1"/>
  <c r="M241" i="99"/>
  <c r="M297" i="99" s="1"/>
  <c r="M128" i="99"/>
  <c r="CA243" i="48"/>
  <c r="CA299" i="48" s="1"/>
  <c r="CB149" i="48"/>
  <c r="CB73" i="48"/>
  <c r="AX15" i="48"/>
  <c r="AV43" i="72"/>
  <c r="BF38" i="48"/>
  <c r="BF53" i="72"/>
  <c r="AF97" i="72"/>
  <c r="AD43" i="74"/>
  <c r="AK15" i="76"/>
  <c r="AK43" i="75"/>
  <c r="AL43" i="76"/>
  <c r="AM43" i="77"/>
  <c r="AL43" i="78"/>
  <c r="AL119" i="77"/>
  <c r="AM15" i="77"/>
  <c r="AM97" i="77"/>
  <c r="M241" i="101" l="1"/>
  <c r="M297" i="101" s="1"/>
  <c r="M128" i="101"/>
  <c r="M239" i="99"/>
  <c r="M295" i="99" s="1"/>
  <c r="M137" i="99"/>
  <c r="M136" i="99"/>
  <c r="CB243" i="48"/>
  <c r="CB299" i="48" s="1"/>
  <c r="AX305" i="48"/>
  <c r="R362" i="48" s="1"/>
  <c r="BF304" i="48"/>
  <c r="G361" i="48" s="1"/>
  <c r="AY15" i="48"/>
  <c r="AY305" i="48" s="1"/>
  <c r="AW43" i="72"/>
  <c r="AG97" i="72"/>
  <c r="BG38" i="48"/>
  <c r="BG304" i="48" s="1"/>
  <c r="BG53" i="72"/>
  <c r="AE43" i="74"/>
  <c r="AL15" i="76"/>
  <c r="AL43" i="75"/>
  <c r="AL18" i="77"/>
  <c r="AN43" i="77"/>
  <c r="AM43" i="76"/>
  <c r="AM43" i="78"/>
  <c r="AM119" i="77"/>
  <c r="AN15" i="77"/>
  <c r="AN97" i="77"/>
  <c r="M239" i="101" l="1"/>
  <c r="M295" i="101" s="1"/>
  <c r="M137" i="101"/>
  <c r="M136" i="101"/>
  <c r="M277" i="99"/>
  <c r="M333" i="99" s="1"/>
  <c r="M138" i="99"/>
  <c r="M278" i="99"/>
  <c r="M334" i="99" s="1"/>
  <c r="AZ15" i="48"/>
  <c r="AZ305" i="48" s="1"/>
  <c r="AX43" i="72"/>
  <c r="BH38" i="48"/>
  <c r="BH304" i="48" s="1"/>
  <c r="BH53" i="72"/>
  <c r="AH97" i="72"/>
  <c r="AF43" i="74"/>
  <c r="AM15" i="76"/>
  <c r="AM43" i="75"/>
  <c r="AN43" i="76"/>
  <c r="AO43" i="77"/>
  <c r="AM18" i="77"/>
  <c r="AN43" i="78"/>
  <c r="AO97" i="77"/>
  <c r="AN119" i="77"/>
  <c r="AO15" i="77"/>
  <c r="M277" i="101" l="1"/>
  <c r="M333" i="101" s="1"/>
  <c r="M138" i="101"/>
  <c r="M278" i="101"/>
  <c r="M334" i="101" s="1"/>
  <c r="M238" i="99"/>
  <c r="M294" i="99" s="1"/>
  <c r="M43" i="99"/>
  <c r="M47" i="99" s="1"/>
  <c r="N122" i="99"/>
  <c r="BA15" i="48"/>
  <c r="BA305" i="48" s="1"/>
  <c r="AY43" i="72"/>
  <c r="AI97" i="72"/>
  <c r="BI38" i="48"/>
  <c r="BI304" i="48" s="1"/>
  <c r="BI53" i="72"/>
  <c r="AG43" i="74"/>
  <c r="AN15" i="76"/>
  <c r="AN43" i="75"/>
  <c r="AP43" i="77"/>
  <c r="AN18" i="77"/>
  <c r="AO43" i="76"/>
  <c r="AO43" i="78"/>
  <c r="AO119" i="77"/>
  <c r="AP15" i="77"/>
  <c r="AO18" i="77"/>
  <c r="M238" i="101" l="1"/>
  <c r="M294" i="101" s="1"/>
  <c r="M43" i="101"/>
  <c r="M47" i="101" s="1"/>
  <c r="N122" i="101"/>
  <c r="N280" i="99"/>
  <c r="N336" i="99" s="1"/>
  <c r="N124" i="99"/>
  <c r="M258" i="99"/>
  <c r="M314" i="99" s="1"/>
  <c r="M48" i="99"/>
  <c r="BB15" i="48"/>
  <c r="BB305" i="48" s="1"/>
  <c r="BJ38" i="48"/>
  <c r="BJ304" i="48" s="1"/>
  <c r="AZ43" i="72"/>
  <c r="BJ53" i="72"/>
  <c r="AJ97" i="72"/>
  <c r="AH43" i="74"/>
  <c r="AO15" i="76"/>
  <c r="AO43" i="75"/>
  <c r="AP43" i="76"/>
  <c r="AQ43" i="77"/>
  <c r="AP43" i="78"/>
  <c r="AP18" i="77"/>
  <c r="AP119" i="77"/>
  <c r="AQ15" i="77"/>
  <c r="N280" i="101" l="1"/>
  <c r="N336" i="101" s="1"/>
  <c r="N124" i="101"/>
  <c r="M258" i="101"/>
  <c r="M314" i="101" s="1"/>
  <c r="M48" i="101"/>
  <c r="N279" i="99"/>
  <c r="N335" i="99" s="1"/>
  <c r="M259" i="99"/>
  <c r="M315" i="99" s="1"/>
  <c r="M49" i="99"/>
  <c r="BC15" i="48"/>
  <c r="BC305" i="48" s="1"/>
  <c r="BK38" i="48"/>
  <c r="BK304" i="48" s="1"/>
  <c r="BJ39" i="48"/>
  <c r="BA43" i="72"/>
  <c r="AK97" i="72"/>
  <c r="AI43" i="74"/>
  <c r="AP15" i="76"/>
  <c r="AP43" i="75"/>
  <c r="AR43" i="77"/>
  <c r="AQ43" i="76"/>
  <c r="AQ43" i="78"/>
  <c r="AQ119" i="77"/>
  <c r="AR15" i="77"/>
  <c r="N279" i="101" l="1"/>
  <c r="N335" i="101" s="1"/>
  <c r="M259" i="101"/>
  <c r="M315" i="101" s="1"/>
  <c r="M49" i="101"/>
  <c r="M255" i="99"/>
  <c r="M311" i="99" s="1"/>
  <c r="M52" i="99"/>
  <c r="BD15" i="48"/>
  <c r="BD305" i="48" s="1"/>
  <c r="BL38" i="48"/>
  <c r="BL304" i="48" s="1"/>
  <c r="BK39" i="48"/>
  <c r="BB43" i="72"/>
  <c r="AL97" i="72"/>
  <c r="AJ43" i="74"/>
  <c r="AQ15" i="76"/>
  <c r="AQ43" i="75"/>
  <c r="AQ18" i="77"/>
  <c r="AR43" i="76"/>
  <c r="AS43" i="77"/>
  <c r="AR43" i="78"/>
  <c r="AR119" i="77"/>
  <c r="AS15" i="77"/>
  <c r="M255" i="101" l="1"/>
  <c r="M311" i="101" s="1"/>
  <c r="M52" i="101"/>
  <c r="M246" i="99"/>
  <c r="M302" i="99" s="1"/>
  <c r="M57" i="99"/>
  <c r="BE15" i="48"/>
  <c r="BE305" i="48" s="1"/>
  <c r="BM38" i="48"/>
  <c r="BM304" i="48" s="1"/>
  <c r="BL39" i="48"/>
  <c r="BC43" i="72"/>
  <c r="AM97" i="72"/>
  <c r="AK43" i="74"/>
  <c r="AR15" i="76"/>
  <c r="AR43" i="75"/>
  <c r="AT43" i="77"/>
  <c r="AS43" i="76"/>
  <c r="AR18" i="77"/>
  <c r="AS43" i="78"/>
  <c r="AS119" i="77"/>
  <c r="AT15" i="77"/>
  <c r="M246" i="101" l="1"/>
  <c r="M302" i="101" s="1"/>
  <c r="M57" i="101"/>
  <c r="M254" i="99"/>
  <c r="M310" i="99" s="1"/>
  <c r="N58" i="99"/>
  <c r="M60" i="99"/>
  <c r="BF15" i="48"/>
  <c r="BN38" i="48"/>
  <c r="BN304" i="48" s="1"/>
  <c r="BM39" i="48"/>
  <c r="BD43" i="72"/>
  <c r="AN97" i="72"/>
  <c r="AL43" i="74"/>
  <c r="AS15" i="76"/>
  <c r="AS43" i="75"/>
  <c r="AT43" i="76"/>
  <c r="AS18" i="77"/>
  <c r="AU43" i="77"/>
  <c r="AT43" i="78"/>
  <c r="AT119" i="77"/>
  <c r="AU15" i="77"/>
  <c r="M254" i="101" l="1"/>
  <c r="M310" i="101" s="1"/>
  <c r="N58" i="101"/>
  <c r="M60" i="101"/>
  <c r="M257" i="99"/>
  <c r="M313" i="99" s="1"/>
  <c r="M62" i="99"/>
  <c r="M63" i="99"/>
  <c r="N252" i="99"/>
  <c r="N308" i="99" s="1"/>
  <c r="N61" i="99"/>
  <c r="N46" i="99"/>
  <c r="BF305" i="48"/>
  <c r="G362" i="48" s="1"/>
  <c r="BG15" i="48"/>
  <c r="BG305" i="48" s="1"/>
  <c r="BN39" i="48"/>
  <c r="BO38" i="48"/>
  <c r="BE43" i="72"/>
  <c r="AM43" i="74"/>
  <c r="AT15" i="76"/>
  <c r="AT43" i="75"/>
  <c r="AO97" i="72"/>
  <c r="AV43" i="77"/>
  <c r="AT18" i="77"/>
  <c r="AU43" i="76"/>
  <c r="AU43" i="78"/>
  <c r="AU119" i="77"/>
  <c r="AV15" i="77"/>
  <c r="AU18" i="77"/>
  <c r="M257" i="101" l="1"/>
  <c r="M313" i="101" s="1"/>
  <c r="M63" i="101"/>
  <c r="M62" i="101"/>
  <c r="N252" i="101"/>
  <c r="N308" i="101" s="1"/>
  <c r="N61" i="101"/>
  <c r="N46" i="101"/>
  <c r="N250" i="99"/>
  <c r="N306" i="99" s="1"/>
  <c r="N51" i="99"/>
  <c r="N260" i="99" s="1"/>
  <c r="N316" i="99" s="1"/>
  <c r="N151" i="99"/>
  <c r="N152" i="99"/>
  <c r="N266" i="99" s="1"/>
  <c r="N322" i="99" s="1"/>
  <c r="N150" i="99"/>
  <c r="M256" i="99"/>
  <c r="M312" i="99" s="1"/>
  <c r="M64" i="99"/>
  <c r="M65" i="99" s="1"/>
  <c r="L81" i="99"/>
  <c r="L82" i="99" s="1"/>
  <c r="L83" i="99" s="1"/>
  <c r="BO39" i="48"/>
  <c r="BO304" i="48"/>
  <c r="BH15" i="48"/>
  <c r="BH305" i="48" s="1"/>
  <c r="BP38" i="48"/>
  <c r="BF43" i="72"/>
  <c r="AP97" i="72"/>
  <c r="AN43" i="74"/>
  <c r="AU15" i="76"/>
  <c r="AU43" i="75"/>
  <c r="AW43" i="77"/>
  <c r="AV43" i="76"/>
  <c r="AV43" i="78"/>
  <c r="AV18" i="77"/>
  <c r="AV119" i="77"/>
  <c r="AW15" i="77"/>
  <c r="M256" i="101" l="1"/>
  <c r="M312" i="101" s="1"/>
  <c r="M64" i="101"/>
  <c r="M65" i="101" s="1"/>
  <c r="L81" i="101"/>
  <c r="L82" i="101" s="1"/>
  <c r="L83" i="101" s="1"/>
  <c r="N250" i="101"/>
  <c r="N306" i="101" s="1"/>
  <c r="N51" i="101"/>
  <c r="N260" i="101" s="1"/>
  <c r="N316" i="101" s="1"/>
  <c r="N152" i="101"/>
  <c r="N266" i="101" s="1"/>
  <c r="N322" i="101" s="1"/>
  <c r="N151" i="101"/>
  <c r="N150" i="101"/>
  <c r="L247" i="99"/>
  <c r="L303" i="99" s="1"/>
  <c r="K87" i="99"/>
  <c r="L85" i="99"/>
  <c r="N265" i="99"/>
  <c r="N321" i="99" s="1"/>
  <c r="N54" i="99"/>
  <c r="N97" i="99" s="1"/>
  <c r="N267" i="99"/>
  <c r="N323" i="99" s="1"/>
  <c r="N235" i="99"/>
  <c r="N291" i="99" s="1"/>
  <c r="N55" i="99"/>
  <c r="BQ38" i="48"/>
  <c r="BQ304" i="48" s="1"/>
  <c r="BP304" i="48"/>
  <c r="BP39" i="48"/>
  <c r="BI15" i="48"/>
  <c r="BI305" i="48" s="1"/>
  <c r="BG43" i="72"/>
  <c r="BQ39" i="48"/>
  <c r="AQ97" i="72"/>
  <c r="AO43" i="74"/>
  <c r="AV15" i="76"/>
  <c r="AV43" i="75"/>
  <c r="AW43" i="76"/>
  <c r="AX43" i="77"/>
  <c r="AW43" i="78"/>
  <c r="AW119" i="77"/>
  <c r="AX15" i="77"/>
  <c r="N265" i="101" l="1"/>
  <c r="N321" i="101" s="1"/>
  <c r="N54" i="101"/>
  <c r="N97" i="101" s="1"/>
  <c r="L247" i="101"/>
  <c r="L303" i="101" s="1"/>
  <c r="K87" i="101"/>
  <c r="L85" i="101"/>
  <c r="N267" i="101"/>
  <c r="N323" i="101" s="1"/>
  <c r="N235" i="101"/>
  <c r="N291" i="101" s="1"/>
  <c r="N55" i="101"/>
  <c r="N98" i="99"/>
  <c r="O99" i="99"/>
  <c r="L289" i="99"/>
  <c r="L288" i="99"/>
  <c r="BR38" i="48"/>
  <c r="BR304" i="48" s="1"/>
  <c r="BJ15" i="48"/>
  <c r="BJ305" i="48" s="1"/>
  <c r="BJ43" i="72"/>
  <c r="BH43" i="72"/>
  <c r="AR97" i="72"/>
  <c r="AP43" i="74"/>
  <c r="AW15" i="76"/>
  <c r="AW43" i="75"/>
  <c r="AW18" i="77"/>
  <c r="AY43" i="77"/>
  <c r="AX43" i="76"/>
  <c r="AX43" i="78"/>
  <c r="AX18" i="77"/>
  <c r="AX119" i="77"/>
  <c r="AY15" i="77"/>
  <c r="L288" i="101" l="1"/>
  <c r="L289" i="101"/>
  <c r="N98" i="101"/>
  <c r="O99" i="101"/>
  <c r="O270" i="99"/>
  <c r="O326" i="99" s="1"/>
  <c r="O282" i="99"/>
  <c r="O338" i="99" s="1"/>
  <c r="N110" i="99"/>
  <c r="N112" i="99"/>
  <c r="N109" i="99"/>
  <c r="N111" i="99"/>
  <c r="BS38" i="48"/>
  <c r="BS304" i="48" s="1"/>
  <c r="BR39" i="48"/>
  <c r="BK15" i="48"/>
  <c r="BK305" i="48" s="1"/>
  <c r="BI43" i="72"/>
  <c r="AS97" i="72"/>
  <c r="AQ43" i="74"/>
  <c r="AX15" i="76"/>
  <c r="AX43" i="75"/>
  <c r="AZ43" i="77"/>
  <c r="AY43" i="76"/>
  <c r="AY43" i="78"/>
  <c r="AY119" i="77"/>
  <c r="AZ15" i="77"/>
  <c r="O270" i="101" l="1"/>
  <c r="O326" i="101" s="1"/>
  <c r="O282" i="101"/>
  <c r="O338" i="101" s="1"/>
  <c r="N112" i="101"/>
  <c r="N111" i="101"/>
  <c r="N109" i="101"/>
  <c r="N110" i="101"/>
  <c r="N275" i="99"/>
  <c r="N331" i="99" s="1"/>
  <c r="N274" i="99"/>
  <c r="N330" i="99" s="1"/>
  <c r="N273" i="99"/>
  <c r="N329" i="99" s="1"/>
  <c r="N114" i="99"/>
  <c r="N276" i="99"/>
  <c r="N332" i="99" s="1"/>
  <c r="BT38" i="48"/>
  <c r="BT304" i="48" s="1"/>
  <c r="BS39" i="48"/>
  <c r="BL15" i="48"/>
  <c r="BL305" i="48" s="1"/>
  <c r="AT97" i="72"/>
  <c r="AR43" i="74"/>
  <c r="AY15" i="76"/>
  <c r="AY43" i="75"/>
  <c r="AY18" i="77"/>
  <c r="AZ43" i="76"/>
  <c r="BA43" i="77"/>
  <c r="AZ43" i="78"/>
  <c r="AZ119" i="77"/>
  <c r="BA15" i="77"/>
  <c r="N273" i="101" l="1"/>
  <c r="N329" i="101" s="1"/>
  <c r="N114" i="101"/>
  <c r="N276" i="101"/>
  <c r="N332" i="101" s="1"/>
  <c r="N274" i="101"/>
  <c r="N330" i="101" s="1"/>
  <c r="N275" i="101"/>
  <c r="N331" i="101" s="1"/>
  <c r="N237" i="99"/>
  <c r="N293" i="99" s="1"/>
  <c r="N116" i="99"/>
  <c r="N119" i="99"/>
  <c r="BT39" i="48"/>
  <c r="BU38" i="48"/>
  <c r="BU304" i="48" s="1"/>
  <c r="BM15" i="48"/>
  <c r="BM305" i="48" s="1"/>
  <c r="BV38" i="48"/>
  <c r="BV304" i="48" s="1"/>
  <c r="AU97" i="72"/>
  <c r="AS43" i="74"/>
  <c r="AZ15" i="76"/>
  <c r="AZ43" i="75"/>
  <c r="BB43" i="77"/>
  <c r="AZ18" i="77"/>
  <c r="BA43" i="76"/>
  <c r="BA43" i="78"/>
  <c r="BA119" i="77"/>
  <c r="BB15" i="77"/>
  <c r="N237" i="101" l="1"/>
  <c r="N293" i="101" s="1"/>
  <c r="N116" i="101"/>
  <c r="N119" i="101"/>
  <c r="N281" i="99"/>
  <c r="N337" i="99" s="1"/>
  <c r="N236" i="99"/>
  <c r="N292" i="99" s="1"/>
  <c r="N130" i="99"/>
  <c r="N42" i="99"/>
  <c r="BU39" i="48"/>
  <c r="BN15" i="48"/>
  <c r="BN305" i="48" s="1"/>
  <c r="BV39" i="48"/>
  <c r="BW38" i="48"/>
  <c r="BW304" i="48" s="1"/>
  <c r="AV97" i="72"/>
  <c r="AT43" i="74"/>
  <c r="BA15" i="76"/>
  <c r="BA43" i="75"/>
  <c r="BB43" i="76"/>
  <c r="BA18" i="77"/>
  <c r="BC43" i="77"/>
  <c r="BB43" i="78"/>
  <c r="BB119" i="77"/>
  <c r="BC15" i="77"/>
  <c r="N281" i="101" l="1"/>
  <c r="N337" i="101" s="1"/>
  <c r="N236" i="101"/>
  <c r="N292" i="101" s="1"/>
  <c r="N130" i="101"/>
  <c r="N42" i="101"/>
  <c r="N241" i="99"/>
  <c r="N297" i="99" s="1"/>
  <c r="N128" i="99"/>
  <c r="BO15" i="48"/>
  <c r="BO305" i="48" s="1"/>
  <c r="BW39" i="48"/>
  <c r="BX38" i="48"/>
  <c r="BX304" i="48" s="1"/>
  <c r="AW97" i="72"/>
  <c r="AU43" i="74"/>
  <c r="BB15" i="76"/>
  <c r="BB43" i="75"/>
  <c r="BD43" i="77"/>
  <c r="BB18" i="77"/>
  <c r="BC43" i="76"/>
  <c r="BC43" i="78"/>
  <c r="BC119" i="77"/>
  <c r="BD15" i="77"/>
  <c r="N241" i="101" l="1"/>
  <c r="N297" i="101" s="1"/>
  <c r="N128" i="101"/>
  <c r="N239" i="99"/>
  <c r="N295" i="99" s="1"/>
  <c r="N137" i="99"/>
  <c r="N136" i="99"/>
  <c r="BP15" i="48"/>
  <c r="BP305" i="48" s="1"/>
  <c r="BY38" i="48"/>
  <c r="BY304" i="48" s="1"/>
  <c r="BX39" i="48"/>
  <c r="AX97" i="72"/>
  <c r="AV43" i="74"/>
  <c r="BC15" i="76"/>
  <c r="BC43" i="75"/>
  <c r="BD43" i="76"/>
  <c r="BC18" i="77"/>
  <c r="BE43" i="77"/>
  <c r="BD43" i="78"/>
  <c r="BD18" i="77"/>
  <c r="BD119" i="77"/>
  <c r="BE15" i="77"/>
  <c r="N239" i="101" l="1"/>
  <c r="N295" i="101" s="1"/>
  <c r="N136" i="101"/>
  <c r="N137" i="101"/>
  <c r="N277" i="99"/>
  <c r="N333" i="99" s="1"/>
  <c r="N138" i="99"/>
  <c r="N278" i="99"/>
  <c r="N334" i="99" s="1"/>
  <c r="BQ15" i="48"/>
  <c r="BQ305" i="48" s="1"/>
  <c r="BY39" i="48"/>
  <c r="BZ38" i="48"/>
  <c r="AY97" i="72"/>
  <c r="AW43" i="74"/>
  <c r="BD15" i="76"/>
  <c r="BD43" i="75"/>
  <c r="BF43" i="77"/>
  <c r="BE43" i="76"/>
  <c r="BE43" i="78"/>
  <c r="BE119" i="77"/>
  <c r="BF15" i="77"/>
  <c r="N278" i="101" l="1"/>
  <c r="N334" i="101" s="1"/>
  <c r="N277" i="101"/>
  <c r="N333" i="101" s="1"/>
  <c r="N138" i="101"/>
  <c r="N238" i="99"/>
  <c r="N294" i="99" s="1"/>
  <c r="N43" i="99"/>
  <c r="N47" i="99" s="1"/>
  <c r="O122" i="99"/>
  <c r="BZ304" i="48"/>
  <c r="H361" i="48" s="1"/>
  <c r="BR15" i="48"/>
  <c r="BR305" i="48" s="1"/>
  <c r="BZ39" i="48"/>
  <c r="CA38" i="48"/>
  <c r="CA304" i="48" s="1"/>
  <c r="AZ97" i="72"/>
  <c r="AX43" i="74"/>
  <c r="BE15" i="76"/>
  <c r="BE43" i="75"/>
  <c r="BF43" i="76"/>
  <c r="BE18" i="77"/>
  <c r="BG43" i="77"/>
  <c r="BF43" i="78"/>
  <c r="BF119" i="77"/>
  <c r="BG15" i="77"/>
  <c r="N238" i="101" l="1"/>
  <c r="N294" i="101" s="1"/>
  <c r="N43" i="101"/>
  <c r="N47" i="101" s="1"/>
  <c r="O122" i="101"/>
  <c r="O280" i="99"/>
  <c r="O336" i="99" s="1"/>
  <c r="O124" i="99"/>
  <c r="N258" i="99"/>
  <c r="N314" i="99" s="1"/>
  <c r="N48" i="99"/>
  <c r="BS15" i="48"/>
  <c r="BS305" i="48" s="1"/>
  <c r="CA39" i="48"/>
  <c r="CB38" i="48"/>
  <c r="CB304" i="48" s="1"/>
  <c r="BA97" i="72"/>
  <c r="AY43" i="74"/>
  <c r="BF15" i="76"/>
  <c r="BF43" i="75"/>
  <c r="BH43" i="77"/>
  <c r="BF18" i="77"/>
  <c r="BG43" i="76"/>
  <c r="BG43" i="78"/>
  <c r="BG119" i="77"/>
  <c r="BH15" i="77"/>
  <c r="BG18" i="77"/>
  <c r="O280" i="101" l="1"/>
  <c r="O336" i="101" s="1"/>
  <c r="O124" i="101"/>
  <c r="N258" i="101"/>
  <c r="N314" i="101" s="1"/>
  <c r="N48" i="101"/>
  <c r="N259" i="99"/>
  <c r="N315" i="99" s="1"/>
  <c r="N49" i="99"/>
  <c r="O279" i="99"/>
  <c r="O335" i="99" s="1"/>
  <c r="BT15" i="48"/>
  <c r="BT305" i="48" s="1"/>
  <c r="CB39" i="48"/>
  <c r="BB97" i="72"/>
  <c r="AZ43" i="74"/>
  <c r="BG15" i="76"/>
  <c r="BG43" i="75"/>
  <c r="BH43" i="76"/>
  <c r="BI43" i="77"/>
  <c r="BH43" i="78"/>
  <c r="BH18" i="77"/>
  <c r="BH119" i="77"/>
  <c r="BI15" i="77"/>
  <c r="O279" i="101" l="1"/>
  <c r="O335" i="101" s="1"/>
  <c r="N259" i="101"/>
  <c r="N315" i="101" s="1"/>
  <c r="N49" i="101"/>
  <c r="N255" i="99"/>
  <c r="N311" i="99" s="1"/>
  <c r="N52" i="99"/>
  <c r="BU15" i="48"/>
  <c r="BU305" i="48" s="1"/>
  <c r="BC97" i="72"/>
  <c r="BA43" i="74"/>
  <c r="BH15" i="76"/>
  <c r="BH43" i="75"/>
  <c r="BI43" i="76"/>
  <c r="BI43" i="78"/>
  <c r="BI119" i="77"/>
  <c r="N255" i="101" l="1"/>
  <c r="N311" i="101" s="1"/>
  <c r="N52" i="101"/>
  <c r="N246" i="99"/>
  <c r="N302" i="99" s="1"/>
  <c r="N57" i="99"/>
  <c r="BV15" i="48"/>
  <c r="BV305" i="48" s="1"/>
  <c r="BD97" i="72"/>
  <c r="BB43" i="74"/>
  <c r="BJ119" i="77"/>
  <c r="BJ15" i="77"/>
  <c r="BJ15" i="76"/>
  <c r="BI15" i="76"/>
  <c r="BI43" i="75"/>
  <c r="BI18" i="77"/>
  <c r="N246" i="101" l="1"/>
  <c r="N302" i="101" s="1"/>
  <c r="N57" i="101"/>
  <c r="N60" i="101" s="1"/>
  <c r="N254" i="99"/>
  <c r="N310" i="99" s="1"/>
  <c r="O58" i="99"/>
  <c r="N60" i="99"/>
  <c r="BW15" i="48"/>
  <c r="BW305" i="48" s="1"/>
  <c r="BE97" i="72"/>
  <c r="BC43" i="74"/>
  <c r="BJ18" i="77"/>
  <c r="N257" i="101" l="1"/>
  <c r="N313" i="101" s="1"/>
  <c r="N63" i="101"/>
  <c r="N62" i="101"/>
  <c r="N254" i="101"/>
  <c r="N310" i="101" s="1"/>
  <c r="O58" i="101"/>
  <c r="N257" i="99"/>
  <c r="N313" i="99" s="1"/>
  <c r="N62" i="99"/>
  <c r="N63" i="99"/>
  <c r="O252" i="99"/>
  <c r="O308" i="99" s="1"/>
  <c r="O61" i="99"/>
  <c r="O46" i="99"/>
  <c r="BX15" i="48"/>
  <c r="BX305" i="48" s="1"/>
  <c r="BF97" i="72"/>
  <c r="BD43" i="74"/>
  <c r="N256" i="101" l="1"/>
  <c r="N312" i="101" s="1"/>
  <c r="M81" i="101"/>
  <c r="M82" i="101" s="1"/>
  <c r="M83" i="101" s="1"/>
  <c r="N64" i="101"/>
  <c r="N65" i="101" s="1"/>
  <c r="O252" i="101"/>
  <c r="O308" i="101" s="1"/>
  <c r="O61" i="101"/>
  <c r="O46" i="101"/>
  <c r="N256" i="99"/>
  <c r="N312" i="99" s="1"/>
  <c r="N64" i="99"/>
  <c r="N65" i="99" s="1"/>
  <c r="M81" i="99"/>
  <c r="M82" i="99" s="1"/>
  <c r="M83" i="99" s="1"/>
  <c r="O250" i="99"/>
  <c r="O306" i="99" s="1"/>
  <c r="O51" i="99"/>
  <c r="O260" i="99" s="1"/>
  <c r="O316" i="99" s="1"/>
  <c r="O152" i="99"/>
  <c r="O266" i="99" s="1"/>
  <c r="O322" i="99" s="1"/>
  <c r="O150" i="99"/>
  <c r="O151" i="99"/>
  <c r="BY15" i="48"/>
  <c r="BY305" i="48" s="1"/>
  <c r="BG97" i="72"/>
  <c r="BE43" i="74"/>
  <c r="O250" i="101" l="1"/>
  <c r="O306" i="101" s="1"/>
  <c r="O51" i="101"/>
  <c r="O260" i="101" s="1"/>
  <c r="O316" i="101" s="1"/>
  <c r="O152" i="101"/>
  <c r="O266" i="101" s="1"/>
  <c r="O322" i="101" s="1"/>
  <c r="O150" i="101"/>
  <c r="O151" i="101"/>
  <c r="M247" i="101"/>
  <c r="M303" i="101" s="1"/>
  <c r="L87" i="101"/>
  <c r="M85" i="101"/>
  <c r="O267" i="99"/>
  <c r="O323" i="99" s="1"/>
  <c r="O235" i="99"/>
  <c r="O291" i="99" s="1"/>
  <c r="O55" i="99"/>
  <c r="M247" i="99"/>
  <c r="M303" i="99" s="1"/>
  <c r="L87" i="99"/>
  <c r="M85" i="99"/>
  <c r="O265" i="99"/>
  <c r="O321" i="99" s="1"/>
  <c r="O54" i="99"/>
  <c r="O97" i="99" s="1"/>
  <c r="BZ15" i="48"/>
  <c r="BH97" i="72"/>
  <c r="BF43" i="74"/>
  <c r="M288" i="101" l="1"/>
  <c r="M289" i="101"/>
  <c r="O267" i="101"/>
  <c r="O323" i="101" s="1"/>
  <c r="O235" i="101"/>
  <c r="O291" i="101" s="1"/>
  <c r="O55" i="101"/>
  <c r="O265" i="101"/>
  <c r="O321" i="101" s="1"/>
  <c r="O54" i="101"/>
  <c r="O97" i="101" s="1"/>
  <c r="O98" i="99"/>
  <c r="P99" i="99"/>
  <c r="M289" i="99"/>
  <c r="M288" i="99"/>
  <c r="BZ305" i="48"/>
  <c r="H362" i="48" s="1"/>
  <c r="CA15" i="48"/>
  <c r="CA305" i="48" s="1"/>
  <c r="BI97" i="72"/>
  <c r="BG43" i="74"/>
  <c r="O98" i="101" l="1"/>
  <c r="P99" i="101"/>
  <c r="P282" i="99"/>
  <c r="P338" i="99" s="1"/>
  <c r="P270" i="99"/>
  <c r="P326" i="99" s="1"/>
  <c r="O111" i="99"/>
  <c r="O109" i="99"/>
  <c r="O110" i="99"/>
  <c r="O112" i="99"/>
  <c r="CB15" i="48"/>
  <c r="CB305" i="48" s="1"/>
  <c r="BJ97" i="72"/>
  <c r="BH43" i="74"/>
  <c r="P282" i="101" l="1"/>
  <c r="P338" i="101" s="1"/>
  <c r="P270" i="101"/>
  <c r="P326" i="101" s="1"/>
  <c r="O112" i="101"/>
  <c r="O110" i="101"/>
  <c r="O109" i="101"/>
  <c r="O111" i="101"/>
  <c r="O276" i="99"/>
  <c r="O332" i="99" s="1"/>
  <c r="O273" i="99"/>
  <c r="O329" i="99" s="1"/>
  <c r="O114" i="99"/>
  <c r="O274" i="99"/>
  <c r="O330" i="99" s="1"/>
  <c r="O275" i="99"/>
  <c r="O331" i="99" s="1"/>
  <c r="C30" i="72"/>
  <c r="BI43" i="74"/>
  <c r="C30" i="77"/>
  <c r="C30" i="78"/>
  <c r="C30" i="76"/>
  <c r="C30" i="74"/>
  <c r="O276" i="101" l="1"/>
  <c r="O332" i="101" s="1"/>
  <c r="O275" i="101"/>
  <c r="O331" i="101" s="1"/>
  <c r="O274" i="101"/>
  <c r="O330" i="101" s="1"/>
  <c r="O273" i="101"/>
  <c r="O329" i="101" s="1"/>
  <c r="O114" i="101"/>
  <c r="O237" i="99"/>
  <c r="O293" i="99" s="1"/>
  <c r="O116" i="99"/>
  <c r="O119" i="99"/>
  <c r="C30" i="75"/>
  <c r="O237" i="101" l="1"/>
  <c r="O293" i="101" s="1"/>
  <c r="O116" i="101"/>
  <c r="O119" i="101"/>
  <c r="O281" i="99"/>
  <c r="O337" i="99" s="1"/>
  <c r="O236" i="99"/>
  <c r="O292" i="99" s="1"/>
  <c r="O130" i="99"/>
  <c r="O42" i="99"/>
  <c r="D97" i="74"/>
  <c r="D97" i="78"/>
  <c r="D97" i="76"/>
  <c r="D97" i="75"/>
  <c r="D129" i="78"/>
  <c r="O281" i="101" l="1"/>
  <c r="O337" i="101" s="1"/>
  <c r="O130" i="101"/>
  <c r="O236" i="101"/>
  <c r="O292" i="101" s="1"/>
  <c r="O42" i="101"/>
  <c r="O241" i="99"/>
  <c r="O297" i="99" s="1"/>
  <c r="O128" i="99"/>
  <c r="E97" i="74"/>
  <c r="E97" i="78"/>
  <c r="E97" i="76"/>
  <c r="E97" i="75"/>
  <c r="O241" i="101" l="1"/>
  <c r="O297" i="101" s="1"/>
  <c r="O128" i="101"/>
  <c r="O239" i="99"/>
  <c r="O295" i="99" s="1"/>
  <c r="O136" i="99"/>
  <c r="O137" i="99"/>
  <c r="F97" i="74"/>
  <c r="F97" i="78"/>
  <c r="F97" i="76"/>
  <c r="F97" i="75"/>
  <c r="BJ134" i="76"/>
  <c r="BI134" i="76"/>
  <c r="BH134" i="76"/>
  <c r="BG134" i="76"/>
  <c r="BF134" i="76"/>
  <c r="BE134" i="76"/>
  <c r="BD134" i="76"/>
  <c r="BC134" i="76"/>
  <c r="BB134" i="76"/>
  <c r="BA134" i="76"/>
  <c r="AZ134" i="76"/>
  <c r="AY134" i="76"/>
  <c r="AX134" i="76"/>
  <c r="AW134" i="76"/>
  <c r="AV134" i="76"/>
  <c r="AU134" i="76"/>
  <c r="AT134" i="76"/>
  <c r="AS134" i="76"/>
  <c r="AR134" i="76"/>
  <c r="AQ134" i="76"/>
  <c r="AP134" i="76"/>
  <c r="AO134" i="76"/>
  <c r="AN134" i="76"/>
  <c r="AM134" i="76"/>
  <c r="AL134" i="76"/>
  <c r="AK134" i="76"/>
  <c r="AJ134" i="76"/>
  <c r="AI134" i="76"/>
  <c r="AH134" i="76"/>
  <c r="AG134" i="76"/>
  <c r="AF134" i="76"/>
  <c r="AE134" i="76"/>
  <c r="AD134" i="76"/>
  <c r="AC134" i="76"/>
  <c r="AB134" i="76"/>
  <c r="AA134" i="76"/>
  <c r="Z134" i="76"/>
  <c r="Y134" i="76"/>
  <c r="X134" i="76"/>
  <c r="W134" i="76"/>
  <c r="V134" i="76"/>
  <c r="U134" i="76"/>
  <c r="T134" i="76"/>
  <c r="S134" i="76"/>
  <c r="R134" i="76"/>
  <c r="Q134" i="76"/>
  <c r="P134" i="76"/>
  <c r="O134" i="76"/>
  <c r="N134" i="76"/>
  <c r="M134" i="76"/>
  <c r="L134" i="76"/>
  <c r="K134" i="76"/>
  <c r="J134" i="76"/>
  <c r="I134" i="76"/>
  <c r="H134" i="76"/>
  <c r="G134" i="76"/>
  <c r="F134" i="76"/>
  <c r="E134" i="76"/>
  <c r="D134" i="76"/>
  <c r="O239" i="101" l="1"/>
  <c r="O295" i="101" s="1"/>
  <c r="O137" i="101"/>
  <c r="O136" i="101"/>
  <c r="O278" i="99"/>
  <c r="O334" i="99" s="1"/>
  <c r="O277" i="99"/>
  <c r="O333" i="99" s="1"/>
  <c r="O138" i="99"/>
  <c r="G97" i="74"/>
  <c r="G97" i="78"/>
  <c r="G97" i="76"/>
  <c r="G97" i="75"/>
  <c r="D18" i="76"/>
  <c r="O278" i="101" l="1"/>
  <c r="O334" i="101" s="1"/>
  <c r="O277" i="101"/>
  <c r="O333" i="101" s="1"/>
  <c r="O138" i="101"/>
  <c r="O238" i="99"/>
  <c r="O294" i="99" s="1"/>
  <c r="O43" i="99"/>
  <c r="O47" i="99" s="1"/>
  <c r="P122" i="99"/>
  <c r="H97" i="74"/>
  <c r="H97" i="78"/>
  <c r="H97" i="76"/>
  <c r="H97" i="75"/>
  <c r="BJ134" i="75"/>
  <c r="BI134" i="75"/>
  <c r="BH134" i="75"/>
  <c r="BG134" i="75"/>
  <c r="BF134" i="75"/>
  <c r="BE134" i="75"/>
  <c r="BD134" i="75"/>
  <c r="BC134" i="75"/>
  <c r="BB134" i="75"/>
  <c r="BA134" i="75"/>
  <c r="AZ134" i="75"/>
  <c r="AY134" i="75"/>
  <c r="AX134" i="75"/>
  <c r="AW134" i="75"/>
  <c r="AV134" i="75"/>
  <c r="AU134" i="75"/>
  <c r="AT134" i="75"/>
  <c r="AS134" i="75"/>
  <c r="AR134" i="75"/>
  <c r="AQ134" i="75"/>
  <c r="AP134" i="75"/>
  <c r="AO134" i="75"/>
  <c r="AN134" i="75"/>
  <c r="AM134" i="75"/>
  <c r="AL134" i="75"/>
  <c r="AK134" i="75"/>
  <c r="AJ134" i="75"/>
  <c r="AI134" i="75"/>
  <c r="AH134" i="75"/>
  <c r="AG134" i="75"/>
  <c r="AF134" i="75"/>
  <c r="AE134" i="75"/>
  <c r="AD134" i="75"/>
  <c r="AC134" i="75"/>
  <c r="AB134" i="75"/>
  <c r="AA134" i="75"/>
  <c r="Z134" i="75"/>
  <c r="Y134" i="75"/>
  <c r="X134" i="75"/>
  <c r="W134" i="75"/>
  <c r="V134" i="75"/>
  <c r="U134" i="75"/>
  <c r="T134" i="75"/>
  <c r="S134" i="75"/>
  <c r="R134" i="75"/>
  <c r="Q134" i="75"/>
  <c r="P134" i="75"/>
  <c r="O134" i="75"/>
  <c r="N134" i="75"/>
  <c r="M134" i="75"/>
  <c r="L134" i="75"/>
  <c r="K134" i="75"/>
  <c r="J134" i="75"/>
  <c r="I134" i="75"/>
  <c r="H134" i="75"/>
  <c r="G134" i="75"/>
  <c r="F134" i="75"/>
  <c r="E134" i="75"/>
  <c r="D134" i="75"/>
  <c r="O238" i="101" l="1"/>
  <c r="O294" i="101" s="1"/>
  <c r="O43" i="101"/>
  <c r="O47" i="101" s="1"/>
  <c r="P122" i="101"/>
  <c r="P280" i="99"/>
  <c r="P336" i="99" s="1"/>
  <c r="P124" i="99"/>
  <c r="O258" i="99"/>
  <c r="O314" i="99" s="1"/>
  <c r="O48" i="99"/>
  <c r="AR134" i="74"/>
  <c r="AV134" i="74"/>
  <c r="AZ134" i="74"/>
  <c r="BD134" i="74"/>
  <c r="BH134" i="74"/>
  <c r="AS134" i="74"/>
  <c r="AW134" i="74"/>
  <c r="BA134" i="74"/>
  <c r="BE134" i="74"/>
  <c r="BI134" i="74"/>
  <c r="AP134" i="74"/>
  <c r="AT134" i="74"/>
  <c r="AX134" i="74"/>
  <c r="BB134" i="74"/>
  <c r="BF134" i="74"/>
  <c r="BJ134" i="74"/>
  <c r="AQ134" i="74"/>
  <c r="AU134" i="74"/>
  <c r="AY134" i="74"/>
  <c r="BC134" i="74"/>
  <c r="BG134" i="74"/>
  <c r="U134" i="74"/>
  <c r="H134" i="74"/>
  <c r="L134" i="74"/>
  <c r="P134" i="74"/>
  <c r="T134" i="74"/>
  <c r="X134" i="74"/>
  <c r="AB134" i="74"/>
  <c r="AF134" i="74"/>
  <c r="AJ134" i="74"/>
  <c r="AN134" i="74"/>
  <c r="AO134" i="74"/>
  <c r="M134" i="74"/>
  <c r="Y134" i="74"/>
  <c r="AG134" i="74"/>
  <c r="F134" i="74"/>
  <c r="J134" i="74"/>
  <c r="N134" i="74"/>
  <c r="R134" i="74"/>
  <c r="V134" i="74"/>
  <c r="Z134" i="74"/>
  <c r="AD134" i="74"/>
  <c r="AH134" i="74"/>
  <c r="AL134" i="74"/>
  <c r="I134" i="74"/>
  <c r="Q134" i="74"/>
  <c r="AC134" i="74"/>
  <c r="AK134" i="74"/>
  <c r="G134" i="74"/>
  <c r="K134" i="74"/>
  <c r="O134" i="74"/>
  <c r="S134" i="74"/>
  <c r="W134" i="74"/>
  <c r="AA134" i="74"/>
  <c r="AE134" i="74"/>
  <c r="AI134" i="74"/>
  <c r="AM134" i="74"/>
  <c r="I97" i="74"/>
  <c r="I97" i="78"/>
  <c r="I97" i="76"/>
  <c r="I97" i="75"/>
  <c r="F18" i="76"/>
  <c r="E18" i="76"/>
  <c r="C119" i="76"/>
  <c r="D119" i="76"/>
  <c r="P280" i="101" l="1"/>
  <c r="P336" i="101" s="1"/>
  <c r="P124" i="101"/>
  <c r="O258" i="101"/>
  <c r="O314" i="101" s="1"/>
  <c r="O48" i="101"/>
  <c r="O259" i="99"/>
  <c r="O315" i="99" s="1"/>
  <c r="O49" i="99"/>
  <c r="P279" i="99"/>
  <c r="P335" i="99" s="1"/>
  <c r="G18" i="76"/>
  <c r="J97" i="74"/>
  <c r="J97" i="78"/>
  <c r="J97" i="76"/>
  <c r="J97" i="75"/>
  <c r="E119" i="76"/>
  <c r="O259" i="101" l="1"/>
  <c r="O315" i="101" s="1"/>
  <c r="O49" i="101"/>
  <c r="P279" i="101"/>
  <c r="P335" i="101" s="1"/>
  <c r="O255" i="99"/>
  <c r="O311" i="99" s="1"/>
  <c r="O52" i="99"/>
  <c r="H18" i="76"/>
  <c r="K97" i="74"/>
  <c r="K97" i="78"/>
  <c r="K97" i="76"/>
  <c r="K97" i="75"/>
  <c r="F119" i="76"/>
  <c r="C62" i="72"/>
  <c r="C84" i="72"/>
  <c r="O255" i="101" l="1"/>
  <c r="O311" i="101" s="1"/>
  <c r="O52" i="101"/>
  <c r="O246" i="99"/>
  <c r="O302" i="99" s="1"/>
  <c r="O57" i="99"/>
  <c r="C80" i="72"/>
  <c r="I18" i="76"/>
  <c r="C77" i="72"/>
  <c r="C63" i="72"/>
  <c r="C90" i="74"/>
  <c r="L97" i="74"/>
  <c r="L97" i="78"/>
  <c r="L97" i="76"/>
  <c r="L97" i="75"/>
  <c r="C74" i="77"/>
  <c r="C74" i="78"/>
  <c r="C74" i="76"/>
  <c r="C74" i="74"/>
  <c r="C62" i="77"/>
  <c r="C62" i="78"/>
  <c r="C62" i="76"/>
  <c r="C62" i="74"/>
  <c r="C84" i="77"/>
  <c r="C84" i="78"/>
  <c r="C84" i="76"/>
  <c r="C84" i="74"/>
  <c r="C101" i="77"/>
  <c r="C77" i="77"/>
  <c r="C77" i="78"/>
  <c r="C77" i="76"/>
  <c r="C77" i="74"/>
  <c r="C70" i="77"/>
  <c r="C70" i="78"/>
  <c r="C70" i="76"/>
  <c r="C70" i="74"/>
  <c r="C67" i="77"/>
  <c r="C82" i="77"/>
  <c r="C82" i="76"/>
  <c r="C82" i="74"/>
  <c r="C80" i="77"/>
  <c r="C80" i="78"/>
  <c r="C80" i="76"/>
  <c r="C80" i="74"/>
  <c r="C76" i="77"/>
  <c r="C76" i="78"/>
  <c r="C76" i="76"/>
  <c r="C76" i="74"/>
  <c r="C79" i="77"/>
  <c r="C79" i="78"/>
  <c r="C79" i="76"/>
  <c r="C79" i="74"/>
  <c r="C75" i="77"/>
  <c r="C75" i="78"/>
  <c r="C75" i="76"/>
  <c r="C75" i="74"/>
  <c r="C63" i="77"/>
  <c r="C90" i="77"/>
  <c r="C63" i="78"/>
  <c r="C63" i="76"/>
  <c r="C63" i="74"/>
  <c r="C99" i="78"/>
  <c r="C99" i="74"/>
  <c r="C90" i="78"/>
  <c r="C90" i="76"/>
  <c r="C101" i="78"/>
  <c r="C101" i="76"/>
  <c r="C101" i="74"/>
  <c r="G119" i="76"/>
  <c r="O246" i="101" l="1"/>
  <c r="O302" i="101" s="1"/>
  <c r="O57" i="101"/>
  <c r="O60" i="101" s="1"/>
  <c r="O254" i="99"/>
  <c r="O310" i="99" s="1"/>
  <c r="P58" i="99"/>
  <c r="O60" i="99"/>
  <c r="C90" i="72"/>
  <c r="C89" i="72"/>
  <c r="C75" i="75"/>
  <c r="C82" i="75"/>
  <c r="C84" i="75"/>
  <c r="C79" i="75"/>
  <c r="C70" i="75"/>
  <c r="C62" i="75"/>
  <c r="C101" i="75"/>
  <c r="C90" i="75"/>
  <c r="C99" i="75"/>
  <c r="C63" i="75"/>
  <c r="C76" i="75"/>
  <c r="C77" i="75"/>
  <c r="C74" i="75"/>
  <c r="C80" i="75"/>
  <c r="J18" i="76"/>
  <c r="M97" i="74"/>
  <c r="M97" i="78"/>
  <c r="M97" i="76"/>
  <c r="M97" i="75"/>
  <c r="C89" i="77"/>
  <c r="C89" i="76"/>
  <c r="C89" i="78"/>
  <c r="C89" i="75"/>
  <c r="C89" i="74"/>
  <c r="R73" i="77"/>
  <c r="R73" i="78"/>
  <c r="R73" i="76"/>
  <c r="R73" i="74"/>
  <c r="S73" i="77"/>
  <c r="S73" i="78"/>
  <c r="S73" i="76"/>
  <c r="S73" i="74"/>
  <c r="P73" i="77"/>
  <c r="P73" i="78"/>
  <c r="P73" i="76"/>
  <c r="P73" i="74"/>
  <c r="M73" i="77"/>
  <c r="M73" i="78"/>
  <c r="M73" i="76"/>
  <c r="M73" i="74"/>
  <c r="C73" i="77"/>
  <c r="C73" i="78"/>
  <c r="C73" i="76"/>
  <c r="C73" i="74"/>
  <c r="T73" i="77"/>
  <c r="T73" i="78"/>
  <c r="T73" i="76"/>
  <c r="T73" i="74"/>
  <c r="Q73" i="77"/>
  <c r="Q73" i="78"/>
  <c r="Q73" i="76"/>
  <c r="Q73" i="74"/>
  <c r="D73" i="77"/>
  <c r="D73" i="78"/>
  <c r="D73" i="76"/>
  <c r="D73" i="74"/>
  <c r="G73" i="77"/>
  <c r="G73" i="78"/>
  <c r="G73" i="76"/>
  <c r="G73" i="74"/>
  <c r="H73" i="77"/>
  <c r="H73" i="78"/>
  <c r="H73" i="76"/>
  <c r="H73" i="74"/>
  <c r="E73" i="77"/>
  <c r="E73" i="78"/>
  <c r="E73" i="76"/>
  <c r="E73" i="74"/>
  <c r="O73" i="77"/>
  <c r="O73" i="78"/>
  <c r="O73" i="76"/>
  <c r="O73" i="74"/>
  <c r="F73" i="77"/>
  <c r="F73" i="78"/>
  <c r="F73" i="76"/>
  <c r="F73" i="74"/>
  <c r="J73" i="77"/>
  <c r="J73" i="78"/>
  <c r="J73" i="76"/>
  <c r="J73" i="74"/>
  <c r="C53" i="77"/>
  <c r="C53" i="78"/>
  <c r="C53" i="76"/>
  <c r="C53" i="74"/>
  <c r="N73" i="77"/>
  <c r="N73" i="78"/>
  <c r="N73" i="76"/>
  <c r="N73" i="74"/>
  <c r="K73" i="77"/>
  <c r="K73" i="78"/>
  <c r="K73" i="76"/>
  <c r="K73" i="74"/>
  <c r="L73" i="77"/>
  <c r="L73" i="78"/>
  <c r="L73" i="76"/>
  <c r="L73" i="74"/>
  <c r="I73" i="77"/>
  <c r="I73" i="78"/>
  <c r="I73" i="76"/>
  <c r="I73" i="74"/>
  <c r="U73" i="77"/>
  <c r="U73" i="78"/>
  <c r="U73" i="76"/>
  <c r="U73" i="74"/>
  <c r="D101" i="77"/>
  <c r="D101" i="74"/>
  <c r="D101" i="76"/>
  <c r="D101" i="78"/>
  <c r="H119" i="76"/>
  <c r="O257" i="101" l="1"/>
  <c r="O313" i="101" s="1"/>
  <c r="O62" i="101"/>
  <c r="O63" i="101"/>
  <c r="O254" i="101"/>
  <c r="O310" i="101" s="1"/>
  <c r="P58" i="101"/>
  <c r="O257" i="99"/>
  <c r="O313" i="99" s="1"/>
  <c r="O62" i="99"/>
  <c r="O63" i="99"/>
  <c r="P252" i="99"/>
  <c r="P308" i="99" s="1"/>
  <c r="P61" i="99"/>
  <c r="P46" i="99"/>
  <c r="K73" i="75"/>
  <c r="C73" i="75"/>
  <c r="R73" i="75"/>
  <c r="U73" i="75"/>
  <c r="N73" i="75"/>
  <c r="O73" i="75"/>
  <c r="D73" i="75"/>
  <c r="M73" i="75"/>
  <c r="G73" i="75"/>
  <c r="D101" i="75"/>
  <c r="I73" i="75"/>
  <c r="L73" i="75"/>
  <c r="C53" i="75"/>
  <c r="E73" i="75"/>
  <c r="Q73" i="75"/>
  <c r="P73" i="75"/>
  <c r="F73" i="75"/>
  <c r="J73" i="75"/>
  <c r="H73" i="75"/>
  <c r="T73" i="75"/>
  <c r="S73" i="75"/>
  <c r="K18" i="76"/>
  <c r="N97" i="74"/>
  <c r="N97" i="78"/>
  <c r="N97" i="76"/>
  <c r="N97" i="75"/>
  <c r="D90" i="77"/>
  <c r="V73" i="77"/>
  <c r="V73" i="78"/>
  <c r="V73" i="76"/>
  <c r="V73" i="74"/>
  <c r="D53" i="78"/>
  <c r="D53" i="76"/>
  <c r="I119" i="76"/>
  <c r="P252" i="101" l="1"/>
  <c r="P308" i="101" s="1"/>
  <c r="P61" i="101"/>
  <c r="P46" i="101"/>
  <c r="O256" i="101"/>
  <c r="O312" i="101" s="1"/>
  <c r="N81" i="101"/>
  <c r="N82" i="101" s="1"/>
  <c r="N83" i="101" s="1"/>
  <c r="O64" i="101"/>
  <c r="O65" i="101" s="1"/>
  <c r="P250" i="99"/>
  <c r="P306" i="99" s="1"/>
  <c r="P51" i="99"/>
  <c r="P260" i="99" s="1"/>
  <c r="P316" i="99" s="1"/>
  <c r="P150" i="99"/>
  <c r="P151" i="99"/>
  <c r="P152" i="99"/>
  <c r="P266" i="99" s="1"/>
  <c r="P322" i="99" s="1"/>
  <c r="O256" i="99"/>
  <c r="O312" i="99" s="1"/>
  <c r="N81" i="99"/>
  <c r="N82" i="99" s="1"/>
  <c r="N83" i="99" s="1"/>
  <c r="O64" i="99"/>
  <c r="O65" i="99" s="1"/>
  <c r="D67" i="72"/>
  <c r="D53" i="75"/>
  <c r="V73" i="75"/>
  <c r="L18" i="76"/>
  <c r="O97" i="74"/>
  <c r="O97" i="78"/>
  <c r="O97" i="76"/>
  <c r="O97" i="75"/>
  <c r="D54" i="77"/>
  <c r="D53" i="77"/>
  <c r="D54" i="74"/>
  <c r="D53" i="74"/>
  <c r="E53" i="77"/>
  <c r="E53" i="78"/>
  <c r="E53" i="76"/>
  <c r="D54" i="76"/>
  <c r="W73" i="77"/>
  <c r="W73" i="78"/>
  <c r="W73" i="76"/>
  <c r="W73" i="74"/>
  <c r="D54" i="78"/>
  <c r="C36" i="77"/>
  <c r="C36" i="78"/>
  <c r="C36" i="76"/>
  <c r="C36" i="74"/>
  <c r="J119" i="76"/>
  <c r="P250" i="101" l="1"/>
  <c r="P306" i="101" s="1"/>
  <c r="P51" i="101"/>
  <c r="P260" i="101" s="1"/>
  <c r="P316" i="101" s="1"/>
  <c r="P152" i="101"/>
  <c r="P266" i="101" s="1"/>
  <c r="P322" i="101" s="1"/>
  <c r="P151" i="101"/>
  <c r="P150" i="101"/>
  <c r="N247" i="101"/>
  <c r="N303" i="101" s="1"/>
  <c r="M87" i="101"/>
  <c r="N85" i="101"/>
  <c r="P267" i="99"/>
  <c r="P323" i="99" s="1"/>
  <c r="P235" i="99"/>
  <c r="P291" i="99" s="1"/>
  <c r="P55" i="99"/>
  <c r="P265" i="99"/>
  <c r="P321" i="99" s="1"/>
  <c r="P54" i="99"/>
  <c r="P97" i="99" s="1"/>
  <c r="N247" i="99"/>
  <c r="N303" i="99" s="1"/>
  <c r="M87" i="99"/>
  <c r="N85" i="99"/>
  <c r="C39" i="72"/>
  <c r="C33" i="72"/>
  <c r="C67" i="72"/>
  <c r="C67" i="78"/>
  <c r="C67" i="76"/>
  <c r="C67" i="74"/>
  <c r="D54" i="75"/>
  <c r="W73" i="75"/>
  <c r="C36" i="75"/>
  <c r="E53" i="75"/>
  <c r="M18" i="76"/>
  <c r="P97" i="74"/>
  <c r="P97" i="78"/>
  <c r="P97" i="76"/>
  <c r="P97" i="75"/>
  <c r="E54" i="74"/>
  <c r="E53" i="74"/>
  <c r="F53" i="77"/>
  <c r="F53" i="78"/>
  <c r="F53" i="76"/>
  <c r="E54" i="76"/>
  <c r="E54" i="78"/>
  <c r="X73" i="77"/>
  <c r="X73" i="78"/>
  <c r="X73" i="76"/>
  <c r="X73" i="74"/>
  <c r="C39" i="77"/>
  <c r="C39" i="78"/>
  <c r="C39" i="76"/>
  <c r="C39" i="74"/>
  <c r="E54" i="77"/>
  <c r="K119" i="76"/>
  <c r="C29" i="72"/>
  <c r="C28" i="72"/>
  <c r="C27" i="72"/>
  <c r="P265" i="101" l="1"/>
  <c r="P321" i="101" s="1"/>
  <c r="P54" i="101"/>
  <c r="P97" i="101" s="1"/>
  <c r="P267" i="101"/>
  <c r="P323" i="101" s="1"/>
  <c r="P235" i="101"/>
  <c r="P291" i="101" s="1"/>
  <c r="P55" i="101"/>
  <c r="N289" i="101"/>
  <c r="N288" i="101"/>
  <c r="N288" i="99"/>
  <c r="N289" i="99"/>
  <c r="P98" i="99"/>
  <c r="Q99" i="99"/>
  <c r="C16" i="72"/>
  <c r="C67" i="75"/>
  <c r="F53" i="75"/>
  <c r="E54" i="75"/>
  <c r="C39" i="75"/>
  <c r="X73" i="75"/>
  <c r="N18" i="76"/>
  <c r="C25" i="72"/>
  <c r="A28" i="72"/>
  <c r="A28" i="76"/>
  <c r="A28" i="78"/>
  <c r="A28" i="74"/>
  <c r="A28" i="75"/>
  <c r="A28" i="77"/>
  <c r="A29" i="72"/>
  <c r="A29" i="76"/>
  <c r="A29" i="78"/>
  <c r="A29" i="74"/>
  <c r="A29" i="75"/>
  <c r="A29" i="77"/>
  <c r="A30" i="72"/>
  <c r="A30" i="75"/>
  <c r="A30" i="77"/>
  <c r="A30" i="76"/>
  <c r="A30" i="78"/>
  <c r="A30" i="74"/>
  <c r="Q97" i="74"/>
  <c r="Q97" i="78"/>
  <c r="Q97" i="76"/>
  <c r="Q97" i="75"/>
  <c r="C34" i="77"/>
  <c r="C33" i="77"/>
  <c r="F54" i="74"/>
  <c r="F53" i="74"/>
  <c r="C34" i="72"/>
  <c r="C33" i="74"/>
  <c r="C34" i="78"/>
  <c r="C33" i="78"/>
  <c r="C33" i="75"/>
  <c r="C34" i="76"/>
  <c r="C33" i="76"/>
  <c r="C26" i="77"/>
  <c r="C26" i="78"/>
  <c r="C26" i="76"/>
  <c r="C26" i="74"/>
  <c r="C27" i="77"/>
  <c r="C27" i="76"/>
  <c r="C27" i="78"/>
  <c r="C27" i="74"/>
  <c r="F54" i="76"/>
  <c r="G53" i="77"/>
  <c r="G53" i="78"/>
  <c r="G53" i="76"/>
  <c r="F54" i="78"/>
  <c r="C16" i="78"/>
  <c r="C16" i="74"/>
  <c r="C28" i="77"/>
  <c r="C28" i="78"/>
  <c r="C28" i="76"/>
  <c r="C28" i="74"/>
  <c r="C29" i="77"/>
  <c r="C29" i="76"/>
  <c r="C29" i="78"/>
  <c r="C29" i="74"/>
  <c r="Y73" i="77"/>
  <c r="Y73" i="78"/>
  <c r="Y73" i="76"/>
  <c r="Y73" i="74"/>
  <c r="F54" i="77"/>
  <c r="L119" i="76"/>
  <c r="P98" i="101" l="1"/>
  <c r="Q99" i="101"/>
  <c r="P111" i="99"/>
  <c r="P112" i="99"/>
  <c r="P109" i="99"/>
  <c r="P110" i="99"/>
  <c r="Q282" i="99"/>
  <c r="Q338" i="99" s="1"/>
  <c r="Q270" i="99"/>
  <c r="Q326" i="99" s="1"/>
  <c r="D34" i="72"/>
  <c r="C136" i="72"/>
  <c r="C34" i="75"/>
  <c r="C16" i="75"/>
  <c r="C27" i="75"/>
  <c r="C28" i="75"/>
  <c r="G53" i="75"/>
  <c r="F54" i="75"/>
  <c r="Y73" i="75"/>
  <c r="C29" i="75"/>
  <c r="C26" i="75"/>
  <c r="D34" i="76"/>
  <c r="O18" i="76"/>
  <c r="C25" i="78"/>
  <c r="C105" i="78"/>
  <c r="C25" i="77"/>
  <c r="C105" i="77"/>
  <c r="C25" i="74"/>
  <c r="C25" i="75"/>
  <c r="C105" i="76"/>
  <c r="C25" i="76"/>
  <c r="C133" i="76"/>
  <c r="R97" i="74"/>
  <c r="D34" i="78"/>
  <c r="R97" i="78"/>
  <c r="D34" i="77"/>
  <c r="C133" i="77"/>
  <c r="R97" i="76"/>
  <c r="R97" i="75"/>
  <c r="C34" i="74"/>
  <c r="G54" i="74"/>
  <c r="G53" i="74"/>
  <c r="H53" i="77"/>
  <c r="H53" i="78"/>
  <c r="H53" i="76"/>
  <c r="Z73" i="77"/>
  <c r="Z73" i="78"/>
  <c r="Z73" i="76"/>
  <c r="Z73" i="74"/>
  <c r="G54" i="76"/>
  <c r="G54" i="78"/>
  <c r="G54" i="77"/>
  <c r="M119" i="76"/>
  <c r="BJ47" i="72"/>
  <c r="BI47" i="72"/>
  <c r="BH47" i="72"/>
  <c r="BG47" i="72"/>
  <c r="BF47" i="72"/>
  <c r="BE47" i="72"/>
  <c r="BD47" i="72"/>
  <c r="BC47" i="72"/>
  <c r="BB47" i="72"/>
  <c r="BA47" i="72"/>
  <c r="AZ47" i="72"/>
  <c r="AY47" i="72"/>
  <c r="AX47" i="72"/>
  <c r="AW47" i="72"/>
  <c r="AT47" i="72"/>
  <c r="AS47" i="72"/>
  <c r="AR47" i="72"/>
  <c r="AQ47" i="72"/>
  <c r="AP47" i="72"/>
  <c r="AN47" i="72"/>
  <c r="AM47" i="72"/>
  <c r="AL47" i="72"/>
  <c r="AK47" i="72"/>
  <c r="AJ47" i="72"/>
  <c r="AI47" i="72"/>
  <c r="AH47" i="72"/>
  <c r="AG47" i="72"/>
  <c r="AF47" i="72"/>
  <c r="AE47" i="72"/>
  <c r="AD47" i="72"/>
  <c r="AC47" i="72"/>
  <c r="AB47" i="72"/>
  <c r="AA47" i="72"/>
  <c r="Z47" i="72"/>
  <c r="Y47" i="72"/>
  <c r="X47" i="72"/>
  <c r="W47" i="72"/>
  <c r="V47" i="72"/>
  <c r="U47" i="72"/>
  <c r="T47" i="72"/>
  <c r="S47" i="72"/>
  <c r="R47" i="72"/>
  <c r="Q47" i="72"/>
  <c r="P47" i="72"/>
  <c r="O47" i="72"/>
  <c r="N47" i="72"/>
  <c r="M47" i="72"/>
  <c r="L47" i="72"/>
  <c r="K47" i="72"/>
  <c r="J47" i="72"/>
  <c r="I47" i="72"/>
  <c r="H47" i="72"/>
  <c r="G47" i="72"/>
  <c r="Q270" i="101" l="1"/>
  <c r="Q326" i="101" s="1"/>
  <c r="Q282" i="101"/>
  <c r="Q338" i="101" s="1"/>
  <c r="P110" i="101"/>
  <c r="P109" i="101"/>
  <c r="P112" i="101"/>
  <c r="P111" i="101"/>
  <c r="P274" i="99"/>
  <c r="P330" i="99" s="1"/>
  <c r="P273" i="99"/>
  <c r="P329" i="99" s="1"/>
  <c r="P114" i="99"/>
  <c r="P276" i="99"/>
  <c r="P332" i="99" s="1"/>
  <c r="P275" i="99"/>
  <c r="P331" i="99" s="1"/>
  <c r="C105" i="74"/>
  <c r="D136" i="72"/>
  <c r="E34" i="72"/>
  <c r="D133" i="76"/>
  <c r="C135" i="72"/>
  <c r="E34" i="76"/>
  <c r="H53" i="75"/>
  <c r="D34" i="75"/>
  <c r="Z73" i="75"/>
  <c r="G54" i="75"/>
  <c r="C105" i="75"/>
  <c r="D133" i="77"/>
  <c r="P18" i="76"/>
  <c r="D34" i="74"/>
  <c r="E34" i="78"/>
  <c r="AU47" i="72"/>
  <c r="AV47" i="72"/>
  <c r="A47" i="72"/>
  <c r="A47" i="74"/>
  <c r="A47" i="75"/>
  <c r="A47" i="77"/>
  <c r="A47" i="76"/>
  <c r="A47" i="78"/>
  <c r="AO47" i="72"/>
  <c r="E34" i="77"/>
  <c r="S97" i="74"/>
  <c r="S97" i="78"/>
  <c r="C136" i="77"/>
  <c r="S97" i="76"/>
  <c r="S97" i="75"/>
  <c r="D132" i="78"/>
  <c r="E34" i="74"/>
  <c r="H54" i="74"/>
  <c r="H53" i="74"/>
  <c r="C135" i="75"/>
  <c r="E132" i="78"/>
  <c r="H54" i="76"/>
  <c r="I53" i="77"/>
  <c r="I53" i="78"/>
  <c r="I53" i="76"/>
  <c r="D137" i="77"/>
  <c r="D136" i="77"/>
  <c r="E35" i="74"/>
  <c r="D134" i="78"/>
  <c r="H54" i="78"/>
  <c r="AA73" i="77"/>
  <c r="AA73" i="78"/>
  <c r="AA73" i="76"/>
  <c r="AA73" i="74"/>
  <c r="E133" i="76"/>
  <c r="F34" i="76"/>
  <c r="E35" i="76"/>
  <c r="H54" i="77"/>
  <c r="N119" i="76"/>
  <c r="P276" i="101" l="1"/>
  <c r="P332" i="101" s="1"/>
  <c r="P273" i="101"/>
  <c r="P329" i="101" s="1"/>
  <c r="P114" i="101"/>
  <c r="P274" i="101"/>
  <c r="P330" i="101" s="1"/>
  <c r="P275" i="101"/>
  <c r="P331" i="101" s="1"/>
  <c r="P237" i="99"/>
  <c r="P293" i="99" s="1"/>
  <c r="P116" i="99"/>
  <c r="P119" i="99"/>
  <c r="E136" i="72"/>
  <c r="C135" i="74"/>
  <c r="C136" i="76"/>
  <c r="C135" i="76"/>
  <c r="D133" i="78"/>
  <c r="F34" i="72"/>
  <c r="D135" i="72"/>
  <c r="AA73" i="75"/>
  <c r="I53" i="75"/>
  <c r="H54" i="75"/>
  <c r="E34" i="75"/>
  <c r="D135" i="75"/>
  <c r="F34" i="78"/>
  <c r="E35" i="78"/>
  <c r="Q18" i="76"/>
  <c r="F34" i="77"/>
  <c r="E35" i="77"/>
  <c r="E133" i="77"/>
  <c r="F34" i="74"/>
  <c r="T97" i="74"/>
  <c r="T97" i="78"/>
  <c r="T97" i="76"/>
  <c r="T97" i="75"/>
  <c r="I54" i="74"/>
  <c r="I53" i="74"/>
  <c r="D137" i="78"/>
  <c r="I54" i="76"/>
  <c r="E134" i="78"/>
  <c r="G34" i="77"/>
  <c r="J53" i="77"/>
  <c r="J53" i="78"/>
  <c r="J53" i="76"/>
  <c r="AB73" i="77"/>
  <c r="AB73" i="78"/>
  <c r="AB73" i="76"/>
  <c r="AB73" i="74"/>
  <c r="F35" i="74"/>
  <c r="G34" i="74"/>
  <c r="I54" i="78"/>
  <c r="I54" i="77"/>
  <c r="F132" i="78"/>
  <c r="G34" i="78"/>
  <c r="F35" i="78"/>
  <c r="F133" i="76"/>
  <c r="F35" i="76"/>
  <c r="G34" i="76"/>
  <c r="O119" i="76"/>
  <c r="P237" i="101" l="1"/>
  <c r="P293" i="101" s="1"/>
  <c r="P116" i="101"/>
  <c r="P119" i="101"/>
  <c r="P281" i="99"/>
  <c r="P337" i="99" s="1"/>
  <c r="P236" i="99"/>
  <c r="P292" i="99" s="1"/>
  <c r="P130" i="99"/>
  <c r="P42" i="99"/>
  <c r="F136" i="72"/>
  <c r="G34" i="72"/>
  <c r="E135" i="72"/>
  <c r="AB73" i="75"/>
  <c r="F34" i="75"/>
  <c r="E135" i="75"/>
  <c r="J53" i="75"/>
  <c r="G34" i="75"/>
  <c r="I54" i="75"/>
  <c r="E35" i="75"/>
  <c r="F35" i="77"/>
  <c r="E136" i="77"/>
  <c r="F133" i="77"/>
  <c r="E137" i="77"/>
  <c r="R18" i="76"/>
  <c r="U97" i="74"/>
  <c r="U97" i="78"/>
  <c r="U97" i="76"/>
  <c r="U97" i="75"/>
  <c r="J54" i="74"/>
  <c r="J53" i="74"/>
  <c r="E137" i="78"/>
  <c r="E133" i="78"/>
  <c r="K53" i="77"/>
  <c r="K53" i="78"/>
  <c r="K53" i="76"/>
  <c r="J54" i="76"/>
  <c r="G133" i="77"/>
  <c r="H34" i="77"/>
  <c r="G35" i="77"/>
  <c r="F134" i="78"/>
  <c r="J54" i="78"/>
  <c r="G35" i="74"/>
  <c r="H34" i="74"/>
  <c r="J54" i="77"/>
  <c r="F136" i="77"/>
  <c r="F137" i="77"/>
  <c r="AC73" i="77"/>
  <c r="AC73" i="78"/>
  <c r="AC73" i="76"/>
  <c r="AC73" i="74"/>
  <c r="G133" i="76"/>
  <c r="H34" i="76"/>
  <c r="G35" i="76"/>
  <c r="G132" i="78"/>
  <c r="G35" i="78"/>
  <c r="H34" i="78"/>
  <c r="P119" i="76"/>
  <c r="P236" i="101" l="1"/>
  <c r="P292" i="101" s="1"/>
  <c r="P130" i="101"/>
  <c r="P42" i="101"/>
  <c r="P281" i="101"/>
  <c r="P337" i="101" s="1"/>
  <c r="P241" i="99"/>
  <c r="P297" i="99" s="1"/>
  <c r="P128" i="99"/>
  <c r="I34" i="72"/>
  <c r="G136" i="72"/>
  <c r="H34" i="72"/>
  <c r="D42" i="72"/>
  <c r="F135" i="72"/>
  <c r="G35" i="75"/>
  <c r="F135" i="75"/>
  <c r="H34" i="75"/>
  <c r="J54" i="75"/>
  <c r="AC73" i="75"/>
  <c r="F35" i="75"/>
  <c r="K53" i="75"/>
  <c r="D135" i="74"/>
  <c r="E135" i="74"/>
  <c r="S18" i="76"/>
  <c r="V97" i="74"/>
  <c r="V97" i="78"/>
  <c r="V97" i="76"/>
  <c r="V97" i="75"/>
  <c r="F137" i="78"/>
  <c r="F133" i="78"/>
  <c r="K54" i="74"/>
  <c r="K53" i="74"/>
  <c r="G134" i="78"/>
  <c r="H35" i="74"/>
  <c r="I34" i="74"/>
  <c r="AD73" i="77"/>
  <c r="AD73" i="78"/>
  <c r="AD73" i="76"/>
  <c r="AD73" i="74"/>
  <c r="K54" i="76"/>
  <c r="H133" i="77"/>
  <c r="I34" i="77"/>
  <c r="H35" i="77"/>
  <c r="K54" i="78"/>
  <c r="H132" i="78"/>
  <c r="H35" i="78"/>
  <c r="I34" i="78"/>
  <c r="L53" i="77"/>
  <c r="L53" i="78"/>
  <c r="L53" i="76"/>
  <c r="H133" i="76"/>
  <c r="H35" i="76"/>
  <c r="I34" i="76"/>
  <c r="G137" i="77"/>
  <c r="G136" i="77"/>
  <c r="K54" i="77"/>
  <c r="Q119" i="76"/>
  <c r="P128" i="101" l="1"/>
  <c r="P241" i="101"/>
  <c r="P297" i="101" s="1"/>
  <c r="P239" i="99"/>
  <c r="P295" i="99" s="1"/>
  <c r="P136" i="99"/>
  <c r="P137" i="99"/>
  <c r="I136" i="72"/>
  <c r="H136" i="72"/>
  <c r="C42" i="72"/>
  <c r="J34" i="72"/>
  <c r="G135" i="72"/>
  <c r="H35" i="75"/>
  <c r="I34" i="75"/>
  <c r="L53" i="75"/>
  <c r="K54" i="75"/>
  <c r="AD73" i="75"/>
  <c r="T18" i="76"/>
  <c r="W97" i="74"/>
  <c r="W97" i="78"/>
  <c r="W97" i="76"/>
  <c r="W97" i="75"/>
  <c r="G137" i="78"/>
  <c r="G133" i="78"/>
  <c r="L54" i="74"/>
  <c r="L53" i="74"/>
  <c r="M53" i="77"/>
  <c r="M53" i="78"/>
  <c r="M53" i="76"/>
  <c r="L54" i="77"/>
  <c r="H134" i="78"/>
  <c r="I133" i="76"/>
  <c r="I35" i="76"/>
  <c r="J34" i="76"/>
  <c r="I133" i="77"/>
  <c r="I35" i="77"/>
  <c r="J34" i="77"/>
  <c r="L54" i="76"/>
  <c r="I132" i="78"/>
  <c r="J34" i="78"/>
  <c r="I35" i="78"/>
  <c r="H136" i="77"/>
  <c r="H137" i="77"/>
  <c r="I35" i="74"/>
  <c r="J34" i="74"/>
  <c r="AE73" i="77"/>
  <c r="AE73" i="78"/>
  <c r="AE73" i="76"/>
  <c r="AE73" i="74"/>
  <c r="L54" i="78"/>
  <c r="R119" i="76"/>
  <c r="P239" i="101" l="1"/>
  <c r="P295" i="101" s="1"/>
  <c r="P136" i="101"/>
  <c r="P137" i="101"/>
  <c r="P278" i="99"/>
  <c r="P334" i="99" s="1"/>
  <c r="P277" i="99"/>
  <c r="P333" i="99" s="1"/>
  <c r="P138" i="99"/>
  <c r="E39" i="72"/>
  <c r="D39" i="72"/>
  <c r="J136" i="72"/>
  <c r="C41" i="72"/>
  <c r="K34" i="72"/>
  <c r="H135" i="72"/>
  <c r="J34" i="75"/>
  <c r="AE73" i="75"/>
  <c r="I35" i="75"/>
  <c r="L54" i="75"/>
  <c r="M53" i="75"/>
  <c r="U18" i="76"/>
  <c r="X97" i="74"/>
  <c r="X97" i="78"/>
  <c r="X97" i="76"/>
  <c r="X97" i="75"/>
  <c r="H137" i="78"/>
  <c r="H133" i="78"/>
  <c r="M54" i="74"/>
  <c r="M53" i="74"/>
  <c r="AF73" i="77"/>
  <c r="AF73" i="78"/>
  <c r="AF73" i="76"/>
  <c r="AF73" i="74"/>
  <c r="M54" i="76"/>
  <c r="J132" i="78"/>
  <c r="K34" i="78"/>
  <c r="J35" i="78"/>
  <c r="I136" i="77"/>
  <c r="I137" i="77"/>
  <c r="J133" i="76"/>
  <c r="J35" i="76"/>
  <c r="K34" i="76"/>
  <c r="M54" i="78"/>
  <c r="J35" i="74"/>
  <c r="K34" i="74"/>
  <c r="I134" i="78"/>
  <c r="M54" i="77"/>
  <c r="J133" i="77"/>
  <c r="J35" i="77"/>
  <c r="K34" i="77"/>
  <c r="N53" i="77"/>
  <c r="N53" i="78"/>
  <c r="N53" i="76"/>
  <c r="G135" i="75"/>
  <c r="S119" i="76"/>
  <c r="P278" i="101" l="1"/>
  <c r="P334" i="101" s="1"/>
  <c r="P277" i="101"/>
  <c r="P333" i="101" s="1"/>
  <c r="P138" i="101"/>
  <c r="P238" i="99"/>
  <c r="P294" i="99" s="1"/>
  <c r="P43" i="99"/>
  <c r="P47" i="99" s="1"/>
  <c r="Q122" i="99"/>
  <c r="C47" i="72"/>
  <c r="K136" i="72"/>
  <c r="L34" i="72"/>
  <c r="I135" i="72"/>
  <c r="K34" i="75"/>
  <c r="AF73" i="75"/>
  <c r="N53" i="75"/>
  <c r="M54" i="75"/>
  <c r="J35" i="75"/>
  <c r="V18" i="76"/>
  <c r="Y97" i="74"/>
  <c r="Y97" i="78"/>
  <c r="Y97" i="76"/>
  <c r="Y97" i="75"/>
  <c r="N54" i="74"/>
  <c r="N53" i="74"/>
  <c r="I137" i="78"/>
  <c r="I133" i="78"/>
  <c r="N54" i="76"/>
  <c r="J137" i="77"/>
  <c r="J136" i="77"/>
  <c r="K35" i="74"/>
  <c r="L34" i="74"/>
  <c r="O53" i="77"/>
  <c r="O53" i="78"/>
  <c r="O53" i="76"/>
  <c r="N54" i="78"/>
  <c r="K132" i="78"/>
  <c r="K35" i="78"/>
  <c r="L34" i="78"/>
  <c r="AG73" i="77"/>
  <c r="AG73" i="78"/>
  <c r="AG73" i="76"/>
  <c r="AG73" i="74"/>
  <c r="N54" i="77"/>
  <c r="K133" i="77"/>
  <c r="K35" i="77"/>
  <c r="L34" i="77"/>
  <c r="K133" i="76"/>
  <c r="L34" i="76"/>
  <c r="K35" i="76"/>
  <c r="J134" i="78"/>
  <c r="T119" i="76"/>
  <c r="P238" i="101" l="1"/>
  <c r="P294" i="101" s="1"/>
  <c r="P43" i="101"/>
  <c r="P47" i="101" s="1"/>
  <c r="Q122" i="101"/>
  <c r="P258" i="99"/>
  <c r="P314" i="99" s="1"/>
  <c r="P48" i="99"/>
  <c r="Q280" i="99"/>
  <c r="Q336" i="99" s="1"/>
  <c r="Q124" i="99"/>
  <c r="Q126" i="99"/>
  <c r="D47" i="72"/>
  <c r="L136" i="72"/>
  <c r="D136" i="76"/>
  <c r="D135" i="76"/>
  <c r="M34" i="72"/>
  <c r="J135" i="72"/>
  <c r="AG73" i="75"/>
  <c r="K35" i="75"/>
  <c r="O53" i="75"/>
  <c r="N54" i="75"/>
  <c r="L34" i="75"/>
  <c r="W18" i="76"/>
  <c r="Z97" i="74"/>
  <c r="Z97" i="78"/>
  <c r="Z97" i="76"/>
  <c r="Z97" i="75"/>
  <c r="O54" i="74"/>
  <c r="O53" i="74"/>
  <c r="J137" i="78"/>
  <c r="J133" i="78"/>
  <c r="AH73" i="77"/>
  <c r="AH73" i="78"/>
  <c r="AH73" i="76"/>
  <c r="AH73" i="74"/>
  <c r="P53" i="78"/>
  <c r="P53" i="76"/>
  <c r="L133" i="77"/>
  <c r="L35" i="77"/>
  <c r="M34" i="77"/>
  <c r="O54" i="78"/>
  <c r="L133" i="76"/>
  <c r="L35" i="76"/>
  <c r="M34" i="76"/>
  <c r="O54" i="77"/>
  <c r="K137" i="77"/>
  <c r="K136" i="77"/>
  <c r="K134" i="78"/>
  <c r="L35" i="74"/>
  <c r="L132" i="78"/>
  <c r="M34" i="78"/>
  <c r="L35" i="78"/>
  <c r="O54" i="76"/>
  <c r="U119" i="76"/>
  <c r="Q280" i="101" l="1"/>
  <c r="Q336" i="101" s="1"/>
  <c r="Q124" i="101"/>
  <c r="Q126" i="101"/>
  <c r="P258" i="101"/>
  <c r="P314" i="101" s="1"/>
  <c r="P48" i="101"/>
  <c r="Q279" i="99"/>
  <c r="Q335" i="99" s="1"/>
  <c r="P259" i="99"/>
  <c r="P315" i="99" s="1"/>
  <c r="P49" i="99"/>
  <c r="B50" i="48"/>
  <c r="B261" i="48" s="1"/>
  <c r="E47" i="72"/>
  <c r="C50" i="48"/>
  <c r="C261" i="48" s="1"/>
  <c r="M136" i="72"/>
  <c r="N34" i="72"/>
  <c r="K135" i="72"/>
  <c r="P53" i="75"/>
  <c r="AH73" i="75"/>
  <c r="L35" i="75"/>
  <c r="M34" i="75"/>
  <c r="O54" i="75"/>
  <c r="X18" i="76"/>
  <c r="M34" i="74"/>
  <c r="AA97" i="74"/>
  <c r="AA97" i="78"/>
  <c r="AA97" i="76"/>
  <c r="AA97" i="75"/>
  <c r="K137" i="78"/>
  <c r="K133" i="78"/>
  <c r="P54" i="74"/>
  <c r="P53" i="74"/>
  <c r="P54" i="77"/>
  <c r="P53" i="77"/>
  <c r="L134" i="78"/>
  <c r="P54" i="76"/>
  <c r="M133" i="76"/>
  <c r="M35" i="76"/>
  <c r="N34" i="76"/>
  <c r="L137" i="77"/>
  <c r="L136" i="77"/>
  <c r="P54" i="78"/>
  <c r="M35" i="74"/>
  <c r="AI73" i="77"/>
  <c r="AI73" i="78"/>
  <c r="AI73" i="76"/>
  <c r="AI73" i="74"/>
  <c r="Q53" i="77"/>
  <c r="Q53" i="78"/>
  <c r="Q53" i="76"/>
  <c r="M132" i="78"/>
  <c r="N34" i="78"/>
  <c r="M35" i="78"/>
  <c r="M133" i="77"/>
  <c r="M35" i="77"/>
  <c r="N34" i="77"/>
  <c r="V119" i="76"/>
  <c r="Q279" i="101" l="1"/>
  <c r="Q335" i="101" s="1"/>
  <c r="P259" i="101"/>
  <c r="P315" i="101" s="1"/>
  <c r="P49" i="101"/>
  <c r="P255" i="99"/>
  <c r="P311" i="99" s="1"/>
  <c r="P52" i="99"/>
  <c r="F47" i="72"/>
  <c r="D50" i="48"/>
  <c r="D261" i="48" s="1"/>
  <c r="N136" i="72"/>
  <c r="O34" i="72"/>
  <c r="L135" i="72"/>
  <c r="AI73" i="75"/>
  <c r="M35" i="75"/>
  <c r="P54" i="75"/>
  <c r="N34" i="75"/>
  <c r="Q53" i="75"/>
  <c r="Y18" i="76"/>
  <c r="N34" i="74"/>
  <c r="AB97" i="74"/>
  <c r="AB97" i="78"/>
  <c r="AB97" i="76"/>
  <c r="AB97" i="75"/>
  <c r="Q54" i="74"/>
  <c r="Q53" i="74"/>
  <c r="L137" i="78"/>
  <c r="L133" i="78"/>
  <c r="N133" i="77"/>
  <c r="N35" i="77"/>
  <c r="O34" i="77"/>
  <c r="N35" i="74"/>
  <c r="N132" i="78"/>
  <c r="N35" i="78"/>
  <c r="O34" i="78"/>
  <c r="Q54" i="76"/>
  <c r="AJ73" i="77"/>
  <c r="AJ73" i="78"/>
  <c r="AJ73" i="76"/>
  <c r="AJ73" i="74"/>
  <c r="M136" i="77"/>
  <c r="M137" i="77"/>
  <c r="M134" i="78"/>
  <c r="Q54" i="78"/>
  <c r="N133" i="76"/>
  <c r="N35" i="76"/>
  <c r="O34" i="76"/>
  <c r="R53" i="77"/>
  <c r="R53" i="78"/>
  <c r="R53" i="76"/>
  <c r="Q54" i="77"/>
  <c r="H135" i="75"/>
  <c r="W119" i="76"/>
  <c r="P255" i="101" l="1"/>
  <c r="P311" i="101" s="1"/>
  <c r="P52" i="101"/>
  <c r="P246" i="99"/>
  <c r="P302" i="99" s="1"/>
  <c r="P57" i="99"/>
  <c r="E50" i="48"/>
  <c r="E261" i="48" s="1"/>
  <c r="O136" i="72"/>
  <c r="P34" i="72"/>
  <c r="M135" i="72"/>
  <c r="R53" i="75"/>
  <c r="N35" i="75"/>
  <c r="Q54" i="75"/>
  <c r="AJ73" i="75"/>
  <c r="O34" i="75"/>
  <c r="Z18" i="76"/>
  <c r="O34" i="74"/>
  <c r="AC97" i="74"/>
  <c r="AC97" i="78"/>
  <c r="AC97" i="76"/>
  <c r="AC97" i="75"/>
  <c r="M137" i="78"/>
  <c r="M133" i="78"/>
  <c r="R54" i="74"/>
  <c r="R53" i="74"/>
  <c r="O133" i="76"/>
  <c r="O35" i="76"/>
  <c r="P34" i="76"/>
  <c r="R54" i="76"/>
  <c r="N134" i="78"/>
  <c r="O133" i="77"/>
  <c r="O35" i="77"/>
  <c r="P34" i="77"/>
  <c r="S53" i="77"/>
  <c r="S53" i="78"/>
  <c r="S53" i="76"/>
  <c r="R54" i="78"/>
  <c r="AK73" i="77"/>
  <c r="AK73" i="78"/>
  <c r="AK73" i="76"/>
  <c r="AK73" i="74"/>
  <c r="R54" i="77"/>
  <c r="O132" i="78"/>
  <c r="P34" i="78"/>
  <c r="O35" i="78"/>
  <c r="O35" i="74"/>
  <c r="N137" i="77"/>
  <c r="N136" i="77"/>
  <c r="X119" i="76"/>
  <c r="P246" i="101" l="1"/>
  <c r="P302" i="101" s="1"/>
  <c r="P57" i="101"/>
  <c r="P60" i="101" s="1"/>
  <c r="P254" i="99"/>
  <c r="P310" i="99" s="1"/>
  <c r="Q58" i="99"/>
  <c r="P60" i="99"/>
  <c r="F50" i="48"/>
  <c r="F261" i="48" s="1"/>
  <c r="P136" i="72"/>
  <c r="Q34" i="72"/>
  <c r="O135" i="72"/>
  <c r="N135" i="72"/>
  <c r="P34" i="75"/>
  <c r="O35" i="75"/>
  <c r="R54" i="75"/>
  <c r="S53" i="75"/>
  <c r="AK73" i="75"/>
  <c r="AA18" i="76"/>
  <c r="P34" i="74"/>
  <c r="AD97" i="74"/>
  <c r="AD97" i="78"/>
  <c r="AD97" i="76"/>
  <c r="AD97" i="75"/>
  <c r="N137" i="78"/>
  <c r="N133" i="78"/>
  <c r="S54" i="74"/>
  <c r="S53" i="74"/>
  <c r="O134" i="78"/>
  <c r="S54" i="78"/>
  <c r="S54" i="77"/>
  <c r="O136" i="77"/>
  <c r="O137" i="77"/>
  <c r="AL73" i="77"/>
  <c r="AL73" i="78"/>
  <c r="AL73" i="76"/>
  <c r="AL73" i="74"/>
  <c r="T53" i="77"/>
  <c r="T53" i="78"/>
  <c r="T53" i="76"/>
  <c r="P35" i="74"/>
  <c r="P132" i="78"/>
  <c r="P35" i="78"/>
  <c r="Q34" i="78"/>
  <c r="S54" i="76"/>
  <c r="P133" i="77"/>
  <c r="P35" i="77"/>
  <c r="Q34" i="77"/>
  <c r="P133" i="76"/>
  <c r="Q34" i="76"/>
  <c r="P35" i="76"/>
  <c r="Y119" i="76"/>
  <c r="P257" i="101" l="1"/>
  <c r="P313" i="101" s="1"/>
  <c r="P63" i="101"/>
  <c r="P62" i="101"/>
  <c r="P254" i="101"/>
  <c r="P310" i="101" s="1"/>
  <c r="Q58" i="101"/>
  <c r="P257" i="99"/>
  <c r="P313" i="99" s="1"/>
  <c r="P62" i="99"/>
  <c r="P63" i="99"/>
  <c r="Q252" i="99"/>
  <c r="Q308" i="99" s="1"/>
  <c r="Q61" i="99"/>
  <c r="Q46" i="99"/>
  <c r="S34" i="72"/>
  <c r="R34" i="72"/>
  <c r="P135" i="72"/>
  <c r="P35" i="75"/>
  <c r="S54" i="75"/>
  <c r="T53" i="75"/>
  <c r="Q34" i="75"/>
  <c r="AL73" i="75"/>
  <c r="AB18" i="76"/>
  <c r="Q34" i="74"/>
  <c r="AE97" i="74"/>
  <c r="AE97" i="78"/>
  <c r="AE97" i="76"/>
  <c r="AE97" i="75"/>
  <c r="T54" i="74"/>
  <c r="T53" i="74"/>
  <c r="O137" i="78"/>
  <c r="O133" i="78"/>
  <c r="AM73" i="77"/>
  <c r="AM73" i="78"/>
  <c r="AM73" i="76"/>
  <c r="AM73" i="74"/>
  <c r="Q132" i="78"/>
  <c r="Q35" i="78"/>
  <c r="R34" i="78"/>
  <c r="Q35" i="74"/>
  <c r="T54" i="77"/>
  <c r="Q133" i="77"/>
  <c r="R34" i="77"/>
  <c r="Q35" i="77"/>
  <c r="U53" i="77"/>
  <c r="U53" i="78"/>
  <c r="U53" i="76"/>
  <c r="Q133" i="76"/>
  <c r="Q35" i="76"/>
  <c r="R34" i="76"/>
  <c r="P134" i="78"/>
  <c r="T54" i="76"/>
  <c r="P136" i="77"/>
  <c r="P137" i="77"/>
  <c r="T54" i="78"/>
  <c r="I135" i="75"/>
  <c r="Z119" i="76"/>
  <c r="Q252" i="101" l="1"/>
  <c r="Q308" i="101" s="1"/>
  <c r="Q61" i="101"/>
  <c r="Q46" i="101"/>
  <c r="P256" i="101"/>
  <c r="P312" i="101" s="1"/>
  <c r="O81" i="101"/>
  <c r="O82" i="101" s="1"/>
  <c r="O83" i="101" s="1"/>
  <c r="P64" i="101"/>
  <c r="P65" i="101" s="1"/>
  <c r="Q250" i="99"/>
  <c r="Q306" i="99" s="1"/>
  <c r="Q51" i="99"/>
  <c r="Q260" i="99" s="1"/>
  <c r="Q316" i="99" s="1"/>
  <c r="Q150" i="99"/>
  <c r="Q151" i="99"/>
  <c r="Q152" i="99"/>
  <c r="Q266" i="99" s="1"/>
  <c r="Q322" i="99" s="1"/>
  <c r="P256" i="99"/>
  <c r="P312" i="99" s="1"/>
  <c r="O81" i="99"/>
  <c r="O82" i="99" s="1"/>
  <c r="O83" i="99" s="1"/>
  <c r="P64" i="99"/>
  <c r="P65" i="99" s="1"/>
  <c r="T34" i="72"/>
  <c r="R136" i="72"/>
  <c r="Q136" i="72"/>
  <c r="U53" i="75"/>
  <c r="T54" i="75"/>
  <c r="R34" i="75"/>
  <c r="AM73" i="75"/>
  <c r="Q35" i="75"/>
  <c r="AC18" i="76"/>
  <c r="R34" i="74"/>
  <c r="AF97" i="74"/>
  <c r="AF97" i="78"/>
  <c r="AF97" i="76"/>
  <c r="AF97" i="75"/>
  <c r="P137" i="78"/>
  <c r="P133" i="78"/>
  <c r="U54" i="74"/>
  <c r="U53" i="74"/>
  <c r="V53" i="77"/>
  <c r="V53" i="78"/>
  <c r="V53" i="76"/>
  <c r="U54" i="76"/>
  <c r="Q137" i="77"/>
  <c r="Q136" i="77"/>
  <c r="R35" i="74"/>
  <c r="AN73" i="77"/>
  <c r="AN73" i="78"/>
  <c r="AN73" i="76"/>
  <c r="AN73" i="74"/>
  <c r="U54" i="78"/>
  <c r="R133" i="76"/>
  <c r="R35" i="76"/>
  <c r="S34" i="76"/>
  <c r="U54" i="77"/>
  <c r="Q134" i="78"/>
  <c r="R133" i="77"/>
  <c r="R35" i="77"/>
  <c r="S34" i="77"/>
  <c r="R132" i="78"/>
  <c r="R35" i="78"/>
  <c r="S34" i="78"/>
  <c r="AA119" i="76"/>
  <c r="O247" i="101" l="1"/>
  <c r="O303" i="101" s="1"/>
  <c r="N87" i="101"/>
  <c r="O85" i="101"/>
  <c r="Q250" i="101"/>
  <c r="Q306" i="101" s="1"/>
  <c r="Q51" i="101"/>
  <c r="Q260" i="101" s="1"/>
  <c r="Q316" i="101" s="1"/>
  <c r="Q150" i="101"/>
  <c r="Q151" i="101"/>
  <c r="Q152" i="101"/>
  <c r="Q266" i="101" s="1"/>
  <c r="Q322" i="101" s="1"/>
  <c r="Q267" i="99"/>
  <c r="Q323" i="99" s="1"/>
  <c r="Q235" i="99"/>
  <c r="Q291" i="99" s="1"/>
  <c r="Q55" i="99"/>
  <c r="Q265" i="99"/>
  <c r="Q321" i="99" s="1"/>
  <c r="Q54" i="99"/>
  <c r="Q97" i="99" s="1"/>
  <c r="O247" i="99"/>
  <c r="O303" i="99" s="1"/>
  <c r="N87" i="99"/>
  <c r="O85" i="99"/>
  <c r="S136" i="72"/>
  <c r="Q135" i="72"/>
  <c r="T136" i="72"/>
  <c r="E136" i="76"/>
  <c r="E135" i="76"/>
  <c r="U34" i="72"/>
  <c r="R135" i="72"/>
  <c r="S34" i="75"/>
  <c r="V53" i="75"/>
  <c r="U54" i="75"/>
  <c r="R35" i="75"/>
  <c r="AN73" i="75"/>
  <c r="AD18" i="76"/>
  <c r="S34" i="74"/>
  <c r="AG97" i="74"/>
  <c r="AG97" i="78"/>
  <c r="AG97" i="76"/>
  <c r="AG97" i="75"/>
  <c r="V54" i="74"/>
  <c r="V53" i="74"/>
  <c r="Q137" i="78"/>
  <c r="Q133" i="78"/>
  <c r="AO73" i="77"/>
  <c r="AO73" i="78"/>
  <c r="AO73" i="76"/>
  <c r="AO73" i="74"/>
  <c r="R134" i="78"/>
  <c r="R137" i="77"/>
  <c r="R136" i="77"/>
  <c r="S35" i="74"/>
  <c r="S132" i="78"/>
  <c r="T34" i="78"/>
  <c r="S35" i="78"/>
  <c r="S133" i="76"/>
  <c r="S35" i="76"/>
  <c r="T34" i="76"/>
  <c r="V54" i="76"/>
  <c r="S133" i="77"/>
  <c r="S35" i="77"/>
  <c r="T34" i="77"/>
  <c r="V54" i="78"/>
  <c r="W53" i="77"/>
  <c r="W53" i="78"/>
  <c r="W53" i="76"/>
  <c r="V54" i="77"/>
  <c r="AB119" i="76"/>
  <c r="Q267" i="101" l="1"/>
  <c r="Q323" i="101" s="1"/>
  <c r="Q235" i="101"/>
  <c r="Q291" i="101" s="1"/>
  <c r="Q55" i="101"/>
  <c r="Q265" i="101"/>
  <c r="Q321" i="101" s="1"/>
  <c r="Q54" i="101"/>
  <c r="Q97" i="101" s="1"/>
  <c r="O288" i="101"/>
  <c r="O289" i="101"/>
  <c r="O289" i="99"/>
  <c r="O288" i="99"/>
  <c r="R99" i="99"/>
  <c r="Q98" i="99"/>
  <c r="U136" i="72"/>
  <c r="V34" i="72"/>
  <c r="S135" i="72"/>
  <c r="W53" i="75"/>
  <c r="S35" i="75"/>
  <c r="V54" i="75"/>
  <c r="AO73" i="75"/>
  <c r="T34" i="75"/>
  <c r="F135" i="74"/>
  <c r="AE18" i="76"/>
  <c r="T34" i="74"/>
  <c r="AH97" i="74"/>
  <c r="AH97" i="78"/>
  <c r="AH97" i="76"/>
  <c r="AH97" i="75"/>
  <c r="R137" i="78"/>
  <c r="R133" i="78"/>
  <c r="W54" i="74"/>
  <c r="W53" i="74"/>
  <c r="W54" i="77"/>
  <c r="T132" i="78"/>
  <c r="U34" i="78"/>
  <c r="T35" i="78"/>
  <c r="T133" i="77"/>
  <c r="T35" i="77"/>
  <c r="U34" i="77"/>
  <c r="S134" i="78"/>
  <c r="T35" i="74"/>
  <c r="W54" i="76"/>
  <c r="T133" i="76"/>
  <c r="T35" i="76"/>
  <c r="U34" i="76"/>
  <c r="X53" i="77"/>
  <c r="X53" i="78"/>
  <c r="X53" i="76"/>
  <c r="W54" i="78"/>
  <c r="S136" i="77"/>
  <c r="S137" i="77"/>
  <c r="J135" i="75"/>
  <c r="AC119" i="76"/>
  <c r="R99" i="101" l="1"/>
  <c r="Q98" i="101"/>
  <c r="Q111" i="99"/>
  <c r="Q109" i="99"/>
  <c r="Q110" i="99"/>
  <c r="Q112" i="99"/>
  <c r="R282" i="99"/>
  <c r="R338" i="99" s="1"/>
  <c r="R270" i="99"/>
  <c r="R326" i="99" s="1"/>
  <c r="V136" i="72"/>
  <c r="W34" i="72"/>
  <c r="T135" i="72"/>
  <c r="X53" i="75"/>
  <c r="U34" i="75"/>
  <c r="T35" i="75"/>
  <c r="W54" i="75"/>
  <c r="AF18" i="76"/>
  <c r="U34" i="74"/>
  <c r="AI97" i="74"/>
  <c r="AI97" i="78"/>
  <c r="AI97" i="76"/>
  <c r="AI97" i="75"/>
  <c r="X54" i="74"/>
  <c r="X53" i="74"/>
  <c r="S137" i="78"/>
  <c r="S133" i="78"/>
  <c r="Y53" i="77"/>
  <c r="Y53" i="78"/>
  <c r="Y53" i="76"/>
  <c r="X54" i="78"/>
  <c r="T134" i="78"/>
  <c r="X54" i="77"/>
  <c r="T136" i="77"/>
  <c r="T137" i="77"/>
  <c r="U133" i="76"/>
  <c r="V34" i="76"/>
  <c r="U35" i="76"/>
  <c r="U35" i="74"/>
  <c r="U132" i="78"/>
  <c r="U35" i="78"/>
  <c r="V34" i="78"/>
  <c r="X54" i="76"/>
  <c r="U133" i="77"/>
  <c r="V34" i="77"/>
  <c r="U35" i="77"/>
  <c r="AD119" i="76"/>
  <c r="Q110" i="101" l="1"/>
  <c r="Q111" i="101"/>
  <c r="Q112" i="101"/>
  <c r="Q109" i="101"/>
  <c r="R270" i="101"/>
  <c r="R326" i="101" s="1"/>
  <c r="R282" i="101"/>
  <c r="R338" i="101" s="1"/>
  <c r="Q276" i="99"/>
  <c r="Q332" i="99" s="1"/>
  <c r="Q274" i="99"/>
  <c r="Q330" i="99" s="1"/>
  <c r="B383" i="99"/>
  <c r="E383" i="99"/>
  <c r="Q273" i="99"/>
  <c r="Q329" i="99" s="1"/>
  <c r="Q114" i="99"/>
  <c r="B395" i="99"/>
  <c r="E395" i="99"/>
  <c r="Q275" i="99"/>
  <c r="Q331" i="99" s="1"/>
  <c r="W136" i="72"/>
  <c r="X34" i="72"/>
  <c r="U135" i="72"/>
  <c r="U35" i="75"/>
  <c r="Y53" i="75"/>
  <c r="X54" i="75"/>
  <c r="V34" i="75"/>
  <c r="AG18" i="76"/>
  <c r="V34" i="74"/>
  <c r="AJ97" i="74"/>
  <c r="AJ97" i="78"/>
  <c r="AJ97" i="76"/>
  <c r="AJ97" i="75"/>
  <c r="Y54" i="74"/>
  <c r="Y53" i="74"/>
  <c r="T137" i="78"/>
  <c r="T133" i="78"/>
  <c r="U137" i="77"/>
  <c r="U136" i="77"/>
  <c r="V35" i="74"/>
  <c r="V132" i="78"/>
  <c r="W34" i="78"/>
  <c r="V35" i="78"/>
  <c r="V133" i="76"/>
  <c r="W34" i="76"/>
  <c r="V35" i="76"/>
  <c r="Y54" i="76"/>
  <c r="Z53" i="77"/>
  <c r="Z53" i="78"/>
  <c r="Z53" i="76"/>
  <c r="Y54" i="78"/>
  <c r="V133" i="77"/>
  <c r="V35" i="77"/>
  <c r="W34" i="77"/>
  <c r="U134" i="78"/>
  <c r="Y54" i="77"/>
  <c r="AE119" i="76"/>
  <c r="Q274" i="101" l="1"/>
  <c r="Q330" i="101" s="1"/>
  <c r="E395" i="101"/>
  <c r="B395" i="101"/>
  <c r="E383" i="101"/>
  <c r="B383" i="101"/>
  <c r="Q273" i="101"/>
  <c r="Q329" i="101" s="1"/>
  <c r="Q114" i="101"/>
  <c r="Q275" i="101"/>
  <c r="Q331" i="101" s="1"/>
  <c r="Q276" i="101"/>
  <c r="Q332" i="101" s="1"/>
  <c r="Q237" i="99"/>
  <c r="Q293" i="99" s="1"/>
  <c r="Q116" i="99"/>
  <c r="Q119" i="99"/>
  <c r="X136" i="72"/>
  <c r="Y34" i="72"/>
  <c r="V135" i="72"/>
  <c r="Z53" i="75"/>
  <c r="V35" i="75"/>
  <c r="W34" i="75"/>
  <c r="Y54" i="75"/>
  <c r="AH18" i="76"/>
  <c r="W34" i="74"/>
  <c r="AK97" i="74"/>
  <c r="AK97" i="78"/>
  <c r="AK97" i="76"/>
  <c r="AK97" i="75"/>
  <c r="U137" i="78"/>
  <c r="U133" i="78"/>
  <c r="Z54" i="74"/>
  <c r="Z53" i="74"/>
  <c r="Z54" i="77"/>
  <c r="V136" i="77"/>
  <c r="V137" i="77"/>
  <c r="Z54" i="76"/>
  <c r="W133" i="76"/>
  <c r="W35" i="76"/>
  <c r="X34" i="76"/>
  <c r="W132" i="78"/>
  <c r="W35" i="78"/>
  <c r="X34" i="78"/>
  <c r="W35" i="74"/>
  <c r="AA53" i="77"/>
  <c r="AA53" i="78"/>
  <c r="AA53" i="76"/>
  <c r="W133" i="77"/>
  <c r="X34" i="77"/>
  <c r="W35" i="77"/>
  <c r="Z54" i="78"/>
  <c r="V134" i="78"/>
  <c r="K135" i="75"/>
  <c r="AF119" i="76"/>
  <c r="Q237" i="101" l="1"/>
  <c r="Q293" i="101" s="1"/>
  <c r="Q116" i="101"/>
  <c r="Q119" i="101"/>
  <c r="Q236" i="99"/>
  <c r="Q292" i="99" s="1"/>
  <c r="Q130" i="99"/>
  <c r="Q42" i="99"/>
  <c r="Q281" i="99"/>
  <c r="Q337" i="99" s="1"/>
  <c r="Y136" i="72"/>
  <c r="Z34" i="72"/>
  <c r="W135" i="72"/>
  <c r="Z54" i="75"/>
  <c r="W35" i="75"/>
  <c r="AA53" i="75"/>
  <c r="X34" i="75"/>
  <c r="AI18" i="76"/>
  <c r="X34" i="74"/>
  <c r="AL97" i="74"/>
  <c r="AL97" i="78"/>
  <c r="AL97" i="76"/>
  <c r="AL97" i="75"/>
  <c r="V137" i="78"/>
  <c r="V133" i="78"/>
  <c r="AA54" i="74"/>
  <c r="AA53" i="74"/>
  <c r="AB53" i="77"/>
  <c r="AB53" i="78"/>
  <c r="AB53" i="76"/>
  <c r="AA54" i="77"/>
  <c r="X132" i="78"/>
  <c r="Y34" i="78"/>
  <c r="X35" i="78"/>
  <c r="X133" i="76"/>
  <c r="X35" i="76"/>
  <c r="Y34" i="76"/>
  <c r="X133" i="77"/>
  <c r="Y34" i="77"/>
  <c r="X35" i="77"/>
  <c r="AA54" i="76"/>
  <c r="X35" i="74"/>
  <c r="W137" i="77"/>
  <c r="W136" i="77"/>
  <c r="AA54" i="78"/>
  <c r="W134" i="78"/>
  <c r="AG119" i="76"/>
  <c r="Q281" i="101" l="1"/>
  <c r="Q337" i="101" s="1"/>
  <c r="Q236" i="101"/>
  <c r="Q292" i="101" s="1"/>
  <c r="Q130" i="101"/>
  <c r="Q42" i="101"/>
  <c r="Q241" i="99"/>
  <c r="Q297" i="99" s="1"/>
  <c r="Q128" i="99"/>
  <c r="Z136" i="72"/>
  <c r="F136" i="76"/>
  <c r="F135" i="76"/>
  <c r="AA34" i="72"/>
  <c r="X135" i="72"/>
  <c r="Y34" i="75"/>
  <c r="AB53" i="75"/>
  <c r="X35" i="75"/>
  <c r="AA54" i="75"/>
  <c r="AJ18" i="76"/>
  <c r="Y34" i="74"/>
  <c r="AM97" i="74"/>
  <c r="AM97" i="78"/>
  <c r="AM97" i="76"/>
  <c r="AM97" i="75"/>
  <c r="AB54" i="74"/>
  <c r="AB53" i="74"/>
  <c r="W137" i="78"/>
  <c r="W133" i="78"/>
  <c r="X136" i="77"/>
  <c r="X137" i="77"/>
  <c r="Y132" i="78"/>
  <c r="Z34" i="78"/>
  <c r="Y35" i="78"/>
  <c r="Y35" i="74"/>
  <c r="X134" i="78"/>
  <c r="AB54" i="76"/>
  <c r="AC53" i="77"/>
  <c r="AC53" i="78"/>
  <c r="AC53" i="76"/>
  <c r="Y133" i="76"/>
  <c r="Z34" i="76"/>
  <c r="Y35" i="76"/>
  <c r="AB54" i="78"/>
  <c r="Y133" i="77"/>
  <c r="Y35" i="77"/>
  <c r="Z34" i="77"/>
  <c r="AB54" i="77"/>
  <c r="AH119" i="76"/>
  <c r="Q241" i="101" l="1"/>
  <c r="Q297" i="101" s="1"/>
  <c r="Q128" i="101"/>
  <c r="Q239" i="99"/>
  <c r="Q295" i="99" s="1"/>
  <c r="Q136" i="99"/>
  <c r="Q137" i="99"/>
  <c r="AA136" i="72"/>
  <c r="AB34" i="72"/>
  <c r="Y135" i="72"/>
  <c r="AB54" i="75"/>
  <c r="AC53" i="75"/>
  <c r="Y35" i="75"/>
  <c r="Z34" i="75"/>
  <c r="G135" i="74"/>
  <c r="AK18" i="76"/>
  <c r="Z34" i="74"/>
  <c r="AO97" i="74"/>
  <c r="AN97" i="74"/>
  <c r="AO97" i="78"/>
  <c r="AN97" i="78"/>
  <c r="AO97" i="76"/>
  <c r="AN97" i="76"/>
  <c r="AN97" i="75"/>
  <c r="AC54" i="74"/>
  <c r="AC53" i="74"/>
  <c r="X137" i="78"/>
  <c r="X133" i="78"/>
  <c r="Z133" i="77"/>
  <c r="Z35" i="77"/>
  <c r="AA34" i="77"/>
  <c r="AC54" i="76"/>
  <c r="Y134" i="78"/>
  <c r="AC54" i="78"/>
  <c r="Y137" i="77"/>
  <c r="Y136" i="77"/>
  <c r="Z133" i="76"/>
  <c r="Z35" i="76"/>
  <c r="AA34" i="76"/>
  <c r="AC54" i="77"/>
  <c r="AD53" i="77"/>
  <c r="AD53" i="78"/>
  <c r="AD53" i="76"/>
  <c r="Z35" i="74"/>
  <c r="Z132" i="78"/>
  <c r="AA34" i="78"/>
  <c r="Z35" i="78"/>
  <c r="L135" i="75"/>
  <c r="AI119" i="76"/>
  <c r="Q239" i="101" l="1"/>
  <c r="Q295" i="101" s="1"/>
  <c r="Q136" i="101"/>
  <c r="Q137" i="101"/>
  <c r="Q278" i="99"/>
  <c r="Q334" i="99" s="1"/>
  <c r="Q277" i="99"/>
  <c r="Q333" i="99" s="1"/>
  <c r="Q138" i="99"/>
  <c r="AB136" i="72"/>
  <c r="AO97" i="75"/>
  <c r="AC34" i="72"/>
  <c r="Z135" i="72"/>
  <c r="AD53" i="75"/>
  <c r="Z35" i="75"/>
  <c r="AA34" i="75"/>
  <c r="AC54" i="75"/>
  <c r="AL18" i="76"/>
  <c r="AA34" i="74"/>
  <c r="AD54" i="74"/>
  <c r="AD53" i="74"/>
  <c r="Y137" i="78"/>
  <c r="Y133" i="78"/>
  <c r="AE53" i="77"/>
  <c r="AE53" i="78"/>
  <c r="AE53" i="76"/>
  <c r="AD54" i="78"/>
  <c r="AA35" i="74"/>
  <c r="AD54" i="77"/>
  <c r="AA133" i="77"/>
  <c r="AA35" i="77"/>
  <c r="AB34" i="77"/>
  <c r="AA132" i="78"/>
  <c r="AA35" i="78"/>
  <c r="AB34" i="78"/>
  <c r="AA133" i="76"/>
  <c r="AA35" i="76"/>
  <c r="AB34" i="76"/>
  <c r="Z134" i="78"/>
  <c r="AD54" i="76"/>
  <c r="Z136" i="77"/>
  <c r="Z137" i="77"/>
  <c r="AJ119" i="76"/>
  <c r="Q278" i="101" l="1"/>
  <c r="Q334" i="101" s="1"/>
  <c r="Q277" i="101"/>
  <c r="Q333" i="101" s="1"/>
  <c r="Q138" i="101"/>
  <c r="Q238" i="99"/>
  <c r="Q294" i="99" s="1"/>
  <c r="Q43" i="99"/>
  <c r="Q47" i="99" s="1"/>
  <c r="R122" i="99"/>
  <c r="AC136" i="72"/>
  <c r="AD34" i="72"/>
  <c r="AA135" i="72"/>
  <c r="AD54" i="75"/>
  <c r="AE53" i="75"/>
  <c r="AA35" i="75"/>
  <c r="AB34" i="75"/>
  <c r="AM18" i="76"/>
  <c r="AB34" i="74"/>
  <c r="Z137" i="78"/>
  <c r="Z133" i="78"/>
  <c r="AE54" i="74"/>
  <c r="AE53" i="74"/>
  <c r="AB133" i="76"/>
  <c r="AC34" i="76"/>
  <c r="AB35" i="76"/>
  <c r="AA134" i="78"/>
  <c r="AA137" i="77"/>
  <c r="AA136" i="77"/>
  <c r="AB35" i="74"/>
  <c r="AE54" i="76"/>
  <c r="AB132" i="78"/>
  <c r="AC34" i="78"/>
  <c r="AB35" i="78"/>
  <c r="AE54" i="78"/>
  <c r="AF53" i="78"/>
  <c r="AF53" i="76"/>
  <c r="AB133" i="77"/>
  <c r="AB35" i="77"/>
  <c r="AC34" i="77"/>
  <c r="AE54" i="77"/>
  <c r="AK119" i="76"/>
  <c r="Q238" i="101" l="1"/>
  <c r="Q294" i="101" s="1"/>
  <c r="Q43" i="101"/>
  <c r="Q47" i="101" s="1"/>
  <c r="R122" i="101"/>
  <c r="R280" i="99"/>
  <c r="R336" i="99" s="1"/>
  <c r="R124" i="99"/>
  <c r="Q258" i="99"/>
  <c r="Q314" i="99" s="1"/>
  <c r="Q48" i="99"/>
  <c r="AD136" i="72"/>
  <c r="AB135" i="72"/>
  <c r="AF53" i="75"/>
  <c r="AE54" i="75"/>
  <c r="AB35" i="75"/>
  <c r="AC34" i="75"/>
  <c r="AN18" i="76"/>
  <c r="AC34" i="74"/>
  <c r="AE34" i="72"/>
  <c r="AF54" i="74"/>
  <c r="AF53" i="74"/>
  <c r="AA137" i="78"/>
  <c r="AA133" i="78"/>
  <c r="AF54" i="77"/>
  <c r="AF53" i="77"/>
  <c r="AC133" i="77"/>
  <c r="AD34" i="77"/>
  <c r="AC35" i="77"/>
  <c r="AC132" i="78"/>
  <c r="AC35" i="78"/>
  <c r="AD34" i="78"/>
  <c r="AB137" i="77"/>
  <c r="AB136" i="77"/>
  <c r="AF54" i="76"/>
  <c r="AB134" i="78"/>
  <c r="AC35" i="74"/>
  <c r="AC133" i="76"/>
  <c r="AD34" i="76"/>
  <c r="AC35" i="76"/>
  <c r="AG53" i="77"/>
  <c r="AG53" i="78"/>
  <c r="AG53" i="76"/>
  <c r="AF54" i="78"/>
  <c r="M135" i="75"/>
  <c r="AL119" i="76"/>
  <c r="R280" i="101" l="1"/>
  <c r="R336" i="101" s="1"/>
  <c r="R124" i="101"/>
  <c r="Q258" i="101"/>
  <c r="Q314" i="101" s="1"/>
  <c r="Q48" i="101"/>
  <c r="Q259" i="99"/>
  <c r="Q315" i="99" s="1"/>
  <c r="Q49" i="99"/>
  <c r="R279" i="99"/>
  <c r="R335" i="99" s="1"/>
  <c r="B393" i="99"/>
  <c r="E393" i="99"/>
  <c r="AF34" i="72"/>
  <c r="AC135" i="72"/>
  <c r="AD34" i="75"/>
  <c r="AF54" i="75"/>
  <c r="AG53" i="75"/>
  <c r="AC35" i="75"/>
  <c r="AO18" i="76"/>
  <c r="AD34" i="74"/>
  <c r="AE136" i="72"/>
  <c r="AG54" i="74"/>
  <c r="AG53" i="74"/>
  <c r="AB137" i="78"/>
  <c r="AB133" i="78"/>
  <c r="AG54" i="77"/>
  <c r="AD35" i="74"/>
  <c r="AC134" i="78"/>
  <c r="AG54" i="76"/>
  <c r="AD133" i="76"/>
  <c r="AE34" i="76"/>
  <c r="AD35" i="76"/>
  <c r="AD133" i="77"/>
  <c r="AD35" i="77"/>
  <c r="AE34" i="77"/>
  <c r="AH53" i="77"/>
  <c r="AH53" i="78"/>
  <c r="AH53" i="76"/>
  <c r="AG54" i="78"/>
  <c r="AD132" i="78"/>
  <c r="AE34" i="78"/>
  <c r="AD35" i="78"/>
  <c r="AC137" i="77"/>
  <c r="AC136" i="77"/>
  <c r="AM119" i="76"/>
  <c r="Q259" i="101" l="1"/>
  <c r="Q315" i="101" s="1"/>
  <c r="Q49" i="101"/>
  <c r="R279" i="101"/>
  <c r="R335" i="101" s="1"/>
  <c r="E393" i="101"/>
  <c r="B393" i="101"/>
  <c r="B392" i="99"/>
  <c r="E392" i="99"/>
  <c r="Q255" i="99"/>
  <c r="Q311" i="99" s="1"/>
  <c r="Q52" i="99"/>
  <c r="AG34" i="72"/>
  <c r="AD135" i="72"/>
  <c r="AG54" i="75"/>
  <c r="AH53" i="75"/>
  <c r="AE34" i="75"/>
  <c r="AD35" i="75"/>
  <c r="AP18" i="76"/>
  <c r="AE34" i="74"/>
  <c r="AF136" i="72"/>
  <c r="AH54" i="74"/>
  <c r="AH53" i="74"/>
  <c r="AC137" i="78"/>
  <c r="AC133" i="78"/>
  <c r="AE135" i="72"/>
  <c r="AH54" i="76"/>
  <c r="AE133" i="77"/>
  <c r="AF34" i="77"/>
  <c r="AE132" i="78"/>
  <c r="AF34" i="78"/>
  <c r="AH54" i="78"/>
  <c r="AE133" i="76"/>
  <c r="AF34" i="76"/>
  <c r="AD134" i="78"/>
  <c r="AH54" i="77"/>
  <c r="AD137" i="77"/>
  <c r="AD136" i="77"/>
  <c r="AI53" i="77"/>
  <c r="AI53" i="78"/>
  <c r="AI53" i="76"/>
  <c r="AN119" i="76"/>
  <c r="B392" i="101" l="1"/>
  <c r="E392" i="101"/>
  <c r="Q255" i="101"/>
  <c r="Q311" i="101" s="1"/>
  <c r="Q52" i="101"/>
  <c r="Q246" i="99"/>
  <c r="Q302" i="99" s="1"/>
  <c r="Q57" i="99"/>
  <c r="G136" i="76"/>
  <c r="G135" i="76"/>
  <c r="AH34" i="72"/>
  <c r="AH54" i="75"/>
  <c r="AI53" i="75"/>
  <c r="AF34" i="75"/>
  <c r="AQ18" i="76"/>
  <c r="AF34" i="74"/>
  <c r="AG136" i="72"/>
  <c r="AD137" i="78"/>
  <c r="AD133" i="78"/>
  <c r="AI54" i="74"/>
  <c r="AI53" i="74"/>
  <c r="AF135" i="72"/>
  <c r="AJ53" i="77"/>
  <c r="AJ53" i="78"/>
  <c r="AJ53" i="76"/>
  <c r="AI54" i="76"/>
  <c r="AE136" i="77"/>
  <c r="AE137" i="77"/>
  <c r="AI54" i="78"/>
  <c r="AE134" i="78"/>
  <c r="AI54" i="77"/>
  <c r="AF133" i="76"/>
  <c r="AG34" i="76"/>
  <c r="AF132" i="78"/>
  <c r="AG34" i="78"/>
  <c r="AF133" i="77"/>
  <c r="AG34" i="77"/>
  <c r="N135" i="75"/>
  <c r="AO119" i="76"/>
  <c r="Q246" i="101" l="1"/>
  <c r="Q302" i="101" s="1"/>
  <c r="Q57" i="101"/>
  <c r="Q254" i="99"/>
  <c r="Q310" i="99" s="1"/>
  <c r="R58" i="99"/>
  <c r="Q60" i="99"/>
  <c r="AI34" i="72"/>
  <c r="AI54" i="75"/>
  <c r="AG34" i="75"/>
  <c r="AJ53" i="75"/>
  <c r="H135" i="74"/>
  <c r="AR18" i="76"/>
  <c r="AG34" i="74"/>
  <c r="AH136" i="72"/>
  <c r="AE137" i="78"/>
  <c r="AE133" i="78"/>
  <c r="AJ54" i="74"/>
  <c r="AJ53" i="74"/>
  <c r="AG135" i="72"/>
  <c r="AG132" i="78"/>
  <c r="AH34" i="78"/>
  <c r="AJ54" i="76"/>
  <c r="AG133" i="77"/>
  <c r="AH34" i="77"/>
  <c r="AF134" i="78"/>
  <c r="AJ54" i="78"/>
  <c r="AK53" i="77"/>
  <c r="AK53" i="78"/>
  <c r="AK53" i="76"/>
  <c r="AF137" i="77"/>
  <c r="AF136" i="77"/>
  <c r="AG133" i="76"/>
  <c r="AH34" i="76"/>
  <c r="AJ54" i="77"/>
  <c r="AP119" i="76"/>
  <c r="Q254" i="101" l="1"/>
  <c r="Q310" i="101" s="1"/>
  <c r="R58" i="101"/>
  <c r="Q60" i="101"/>
  <c r="R252" i="99"/>
  <c r="R308" i="99" s="1"/>
  <c r="R61" i="99"/>
  <c r="R46" i="99"/>
  <c r="Q257" i="99"/>
  <c r="Q313" i="99" s="1"/>
  <c r="Q62" i="99"/>
  <c r="Q63" i="99"/>
  <c r="AJ34" i="72"/>
  <c r="AH34" i="75"/>
  <c r="AK53" i="75"/>
  <c r="AJ54" i="75"/>
  <c r="AS18" i="76"/>
  <c r="AH34" i="74"/>
  <c r="AI136" i="72"/>
  <c r="AK54" i="74"/>
  <c r="AK53" i="74"/>
  <c r="AF137" i="78"/>
  <c r="AF133" i="78"/>
  <c r="AH135" i="72"/>
  <c r="AK54" i="78"/>
  <c r="AG137" i="77"/>
  <c r="AG136" i="77"/>
  <c r="AG134" i="78"/>
  <c r="AK54" i="77"/>
  <c r="AL53" i="77"/>
  <c r="AL53" i="78"/>
  <c r="AL53" i="76"/>
  <c r="AH133" i="76"/>
  <c r="AI34" i="76"/>
  <c r="AK54" i="76"/>
  <c r="AH133" i="77"/>
  <c r="AI34" i="77"/>
  <c r="AH132" i="78"/>
  <c r="AI34" i="78"/>
  <c r="AQ119" i="76"/>
  <c r="Q257" i="101" l="1"/>
  <c r="Q313" i="101" s="1"/>
  <c r="Q63" i="101"/>
  <c r="Q62" i="101"/>
  <c r="R252" i="101"/>
  <c r="R308" i="101" s="1"/>
  <c r="R61" i="101"/>
  <c r="R46" i="101"/>
  <c r="R250" i="99"/>
  <c r="R306" i="99" s="1"/>
  <c r="R51" i="99"/>
  <c r="R260" i="99" s="1"/>
  <c r="R316" i="99" s="1"/>
  <c r="R151" i="99"/>
  <c r="R150" i="99"/>
  <c r="R152" i="99"/>
  <c r="R266" i="99" s="1"/>
  <c r="R322" i="99" s="1"/>
  <c r="Q256" i="99"/>
  <c r="Q312" i="99" s="1"/>
  <c r="P81" i="99"/>
  <c r="P82" i="99" s="1"/>
  <c r="P83" i="99" s="1"/>
  <c r="Q64" i="99"/>
  <c r="Q65" i="99" s="1"/>
  <c r="E365" i="99"/>
  <c r="B365" i="99"/>
  <c r="AK34" i="72"/>
  <c r="AK54" i="75"/>
  <c r="AL53" i="75"/>
  <c r="AI34" i="75"/>
  <c r="AT18" i="76"/>
  <c r="AI34" i="74"/>
  <c r="AJ136" i="72"/>
  <c r="AL54" i="74"/>
  <c r="AL53" i="74"/>
  <c r="AG137" i="78"/>
  <c r="AG133" i="78"/>
  <c r="AI135" i="72"/>
  <c r="AM53" i="77"/>
  <c r="AM53" i="78"/>
  <c r="AM53" i="76"/>
  <c r="AL54" i="76"/>
  <c r="AI133" i="77"/>
  <c r="AJ34" i="77"/>
  <c r="AI133" i="76"/>
  <c r="AJ34" i="76"/>
  <c r="AL54" i="78"/>
  <c r="AI132" i="78"/>
  <c r="AJ34" i="78"/>
  <c r="AH137" i="77"/>
  <c r="AH136" i="77"/>
  <c r="AL54" i="77"/>
  <c r="AH134" i="78"/>
  <c r="O135" i="75"/>
  <c r="AR119" i="76"/>
  <c r="E365" i="101" l="1"/>
  <c r="B365" i="101"/>
  <c r="R250" i="101"/>
  <c r="R306" i="101" s="1"/>
  <c r="R51" i="101"/>
  <c r="R260" i="101" s="1"/>
  <c r="R316" i="101" s="1"/>
  <c r="R152" i="101"/>
  <c r="R266" i="101" s="1"/>
  <c r="R322" i="101" s="1"/>
  <c r="R151" i="101"/>
  <c r="R150" i="101"/>
  <c r="Q256" i="101"/>
  <c r="Q312" i="101" s="1"/>
  <c r="P81" i="101"/>
  <c r="P82" i="101" s="1"/>
  <c r="P83" i="101" s="1"/>
  <c r="Q64" i="101"/>
  <c r="Q65" i="101" s="1"/>
  <c r="R265" i="99"/>
  <c r="R321" i="99" s="1"/>
  <c r="R54" i="99"/>
  <c r="R97" i="99" s="1"/>
  <c r="R267" i="99"/>
  <c r="R323" i="99" s="1"/>
  <c r="R235" i="99"/>
  <c r="R291" i="99" s="1"/>
  <c r="R55" i="99"/>
  <c r="P247" i="99"/>
  <c r="P303" i="99" s="1"/>
  <c r="O87" i="99"/>
  <c r="P85" i="99"/>
  <c r="B373" i="99"/>
  <c r="E373" i="99"/>
  <c r="B363" i="99"/>
  <c r="E363" i="99"/>
  <c r="AL34" i="72"/>
  <c r="AM53" i="75"/>
  <c r="AL54" i="75"/>
  <c r="AJ34" i="75"/>
  <c r="AU18" i="76"/>
  <c r="AJ34" i="74"/>
  <c r="AK136" i="72"/>
  <c r="AH137" i="78"/>
  <c r="AH133" i="78"/>
  <c r="AM54" i="74"/>
  <c r="AM53" i="74"/>
  <c r="AJ135" i="72"/>
  <c r="AN53" i="77"/>
  <c r="AN53" i="78"/>
  <c r="AN53" i="76"/>
  <c r="AJ132" i="78"/>
  <c r="AK34" i="78"/>
  <c r="AI134" i="78"/>
  <c r="AM54" i="76"/>
  <c r="AJ133" i="76"/>
  <c r="AK34" i="76"/>
  <c r="AJ133" i="77"/>
  <c r="AK34" i="77"/>
  <c r="AM54" i="78"/>
  <c r="AI137" i="77"/>
  <c r="AI136" i="77"/>
  <c r="AM54" i="77"/>
  <c r="AS119" i="76"/>
  <c r="R265" i="101" l="1"/>
  <c r="R321" i="101" s="1"/>
  <c r="R54" i="101"/>
  <c r="R97" i="101" s="1"/>
  <c r="P247" i="101"/>
  <c r="P303" i="101" s="1"/>
  <c r="O87" i="101"/>
  <c r="P85" i="101"/>
  <c r="E373" i="101"/>
  <c r="B373" i="101"/>
  <c r="R267" i="101"/>
  <c r="R323" i="101" s="1"/>
  <c r="R235" i="101"/>
  <c r="R291" i="101" s="1"/>
  <c r="R55" i="101"/>
  <c r="B363" i="101"/>
  <c r="E363" i="101"/>
  <c r="B348" i="99"/>
  <c r="E348" i="99"/>
  <c r="S99" i="99"/>
  <c r="R98" i="99"/>
  <c r="P288" i="99"/>
  <c r="P289" i="99"/>
  <c r="AM34" i="72"/>
  <c r="AN53" i="75"/>
  <c r="AK34" i="75"/>
  <c r="AM54" i="75"/>
  <c r="AV18" i="76"/>
  <c r="AK34" i="74"/>
  <c r="AL136" i="72"/>
  <c r="AN54" i="74"/>
  <c r="AN53" i="74"/>
  <c r="AI137" i="78"/>
  <c r="AI133" i="78"/>
  <c r="AK135" i="72"/>
  <c r="AO53" i="77"/>
  <c r="AO53" i="78"/>
  <c r="AO53" i="76"/>
  <c r="AK133" i="76"/>
  <c r="AL34" i="76"/>
  <c r="AN54" i="76"/>
  <c r="AK133" i="77"/>
  <c r="AL34" i="77"/>
  <c r="AK132" i="78"/>
  <c r="AL34" i="78"/>
  <c r="AN54" i="78"/>
  <c r="AJ137" i="77"/>
  <c r="AJ136" i="77"/>
  <c r="AJ134" i="78"/>
  <c r="AN54" i="77"/>
  <c r="AT119" i="76"/>
  <c r="P289" i="101" l="1"/>
  <c r="P288" i="101"/>
  <c r="S99" i="101"/>
  <c r="R98" i="101"/>
  <c r="E348" i="101"/>
  <c r="B348" i="101"/>
  <c r="R112" i="99"/>
  <c r="R109" i="99"/>
  <c r="R111" i="99"/>
  <c r="R110" i="99"/>
  <c r="S282" i="99"/>
  <c r="S338" i="99" s="1"/>
  <c r="S270" i="99"/>
  <c r="S326" i="99" s="1"/>
  <c r="AN34" i="72"/>
  <c r="AN54" i="75"/>
  <c r="AO53" i="75"/>
  <c r="AL34" i="75"/>
  <c r="AW18" i="76"/>
  <c r="AL34" i="74"/>
  <c r="AM136" i="72"/>
  <c r="AJ137" i="78"/>
  <c r="AJ133" i="78"/>
  <c r="AO54" i="74"/>
  <c r="AO53" i="74"/>
  <c r="AL135" i="72"/>
  <c r="AK137" i="77"/>
  <c r="AK136" i="77"/>
  <c r="AK134" i="78"/>
  <c r="AL133" i="76"/>
  <c r="AM34" i="76"/>
  <c r="AO54" i="76"/>
  <c r="AP53" i="77"/>
  <c r="AP53" i="78"/>
  <c r="AP53" i="76"/>
  <c r="AO54" i="78"/>
  <c r="AL132" i="78"/>
  <c r="AM34" i="78"/>
  <c r="AL133" i="77"/>
  <c r="AM34" i="77"/>
  <c r="AO54" i="77"/>
  <c r="P135" i="75"/>
  <c r="AU119" i="76"/>
  <c r="R112" i="101" l="1"/>
  <c r="R110" i="101"/>
  <c r="R109" i="101"/>
  <c r="R111" i="101"/>
  <c r="S270" i="101"/>
  <c r="S326" i="101" s="1"/>
  <c r="S282" i="101"/>
  <c r="S338" i="101" s="1"/>
  <c r="R274" i="99"/>
  <c r="R330" i="99" s="1"/>
  <c r="R275" i="99"/>
  <c r="R331" i="99" s="1"/>
  <c r="R273" i="99"/>
  <c r="R329" i="99" s="1"/>
  <c r="R114" i="99"/>
  <c r="R276" i="99"/>
  <c r="R332" i="99" s="1"/>
  <c r="H136" i="76"/>
  <c r="H135" i="76"/>
  <c r="AP53" i="75"/>
  <c r="AO54" i="75"/>
  <c r="AM34" i="75"/>
  <c r="AX18" i="76"/>
  <c r="AM34" i="74"/>
  <c r="AN136" i="72"/>
  <c r="AK137" i="78"/>
  <c r="AK133" i="78"/>
  <c r="AO34" i="72"/>
  <c r="AP54" i="74"/>
  <c r="AP53" i="74"/>
  <c r="AM135" i="72"/>
  <c r="AM133" i="77"/>
  <c r="AN34" i="77"/>
  <c r="AL134" i="78"/>
  <c r="AP54" i="76"/>
  <c r="AQ53" i="77"/>
  <c r="AQ53" i="78"/>
  <c r="AQ53" i="76"/>
  <c r="AL137" i="77"/>
  <c r="AL136" i="77"/>
  <c r="AP54" i="78"/>
  <c r="AM133" i="76"/>
  <c r="AN34" i="76"/>
  <c r="AM132" i="78"/>
  <c r="AN34" i="78"/>
  <c r="AP54" i="77"/>
  <c r="AV119" i="76"/>
  <c r="R275" i="101" l="1"/>
  <c r="R331" i="101" s="1"/>
  <c r="R273" i="101"/>
  <c r="R329" i="101" s="1"/>
  <c r="R114" i="101"/>
  <c r="R274" i="101"/>
  <c r="R330" i="101" s="1"/>
  <c r="R276" i="101"/>
  <c r="R332" i="101" s="1"/>
  <c r="B389" i="99"/>
  <c r="E389" i="99"/>
  <c r="R237" i="99"/>
  <c r="R293" i="99" s="1"/>
  <c r="R116" i="99"/>
  <c r="R119" i="99"/>
  <c r="E388" i="99"/>
  <c r="B388" i="99"/>
  <c r="B386" i="99"/>
  <c r="E386" i="99"/>
  <c r="E387" i="99"/>
  <c r="B387" i="99"/>
  <c r="AP34" i="72"/>
  <c r="AN34" i="75"/>
  <c r="AQ53" i="75"/>
  <c r="AP54" i="75"/>
  <c r="I135" i="74"/>
  <c r="AY18" i="76"/>
  <c r="AN34" i="74"/>
  <c r="AO136" i="72"/>
  <c r="AL137" i="78"/>
  <c r="AL133" i="78"/>
  <c r="AQ54" i="74"/>
  <c r="AQ53" i="74"/>
  <c r="AR53" i="77"/>
  <c r="AR53" i="78"/>
  <c r="AR53" i="76"/>
  <c r="AN132" i="78"/>
  <c r="AO34" i="78"/>
  <c r="AQ54" i="78"/>
  <c r="AN133" i="76"/>
  <c r="AO34" i="76"/>
  <c r="AQ54" i="77"/>
  <c r="AN133" i="77"/>
  <c r="AO34" i="77"/>
  <c r="AM134" i="78"/>
  <c r="AM136" i="77"/>
  <c r="AM137" i="77"/>
  <c r="AQ54" i="76"/>
  <c r="AW119" i="76"/>
  <c r="B387" i="101" l="1"/>
  <c r="E387" i="101"/>
  <c r="E388" i="101"/>
  <c r="B388" i="101"/>
  <c r="B389" i="101"/>
  <c r="E389" i="101"/>
  <c r="R116" i="101"/>
  <c r="R237" i="101"/>
  <c r="R293" i="101" s="1"/>
  <c r="R119" i="101"/>
  <c r="B386" i="101"/>
  <c r="E386" i="101"/>
  <c r="R281" i="99"/>
  <c r="R337" i="99" s="1"/>
  <c r="R236" i="99"/>
  <c r="R292" i="99" s="1"/>
  <c r="R130" i="99"/>
  <c r="R42" i="99"/>
  <c r="E350" i="99"/>
  <c r="B350" i="99"/>
  <c r="AN135" i="72"/>
  <c r="AQ34" i="72"/>
  <c r="AO135" i="72"/>
  <c r="AQ54" i="75"/>
  <c r="AO34" i="75"/>
  <c r="AR53" i="75"/>
  <c r="AZ18" i="76"/>
  <c r="AO34" i="74"/>
  <c r="AM137" i="78"/>
  <c r="AM133" i="78"/>
  <c r="AR54" i="74"/>
  <c r="AR53" i="74"/>
  <c r="AS53" i="77"/>
  <c r="AS53" i="78"/>
  <c r="AS53" i="76"/>
  <c r="AN136" i="77"/>
  <c r="AN137" i="77"/>
  <c r="AO132" i="78"/>
  <c r="AP34" i="78"/>
  <c r="AR54" i="76"/>
  <c r="AN134" i="78"/>
  <c r="AR54" i="78"/>
  <c r="AO133" i="77"/>
  <c r="AP34" i="77"/>
  <c r="AO133" i="76"/>
  <c r="AP34" i="76"/>
  <c r="AR54" i="77"/>
  <c r="AX119" i="76"/>
  <c r="B350" i="101" l="1"/>
  <c r="E350" i="101"/>
  <c r="R281" i="101"/>
  <c r="R337" i="101" s="1"/>
  <c r="R236" i="101"/>
  <c r="R292" i="101" s="1"/>
  <c r="R130" i="101"/>
  <c r="R42" i="101"/>
  <c r="R241" i="99"/>
  <c r="R297" i="99" s="1"/>
  <c r="R128" i="99"/>
  <c r="B349" i="99"/>
  <c r="E349" i="99"/>
  <c r="E394" i="99"/>
  <c r="B394" i="99"/>
  <c r="AR34" i="72"/>
  <c r="AP34" i="75"/>
  <c r="AR54" i="75"/>
  <c r="AS53" i="75"/>
  <c r="BA18" i="76"/>
  <c r="AP34" i="74"/>
  <c r="AN137" i="78"/>
  <c r="AN133" i="78"/>
  <c r="AS54" i="74"/>
  <c r="AS53" i="74"/>
  <c r="AT53" i="77"/>
  <c r="AT53" i="78"/>
  <c r="AT53" i="76"/>
  <c r="AP132" i="78"/>
  <c r="AQ34" i="78"/>
  <c r="AS54" i="76"/>
  <c r="AP133" i="77"/>
  <c r="AQ34" i="77"/>
  <c r="AO134" i="78"/>
  <c r="AS54" i="78"/>
  <c r="AP133" i="76"/>
  <c r="AQ34" i="76"/>
  <c r="AO137" i="77"/>
  <c r="AO136" i="77"/>
  <c r="AS54" i="77"/>
  <c r="Q135" i="75"/>
  <c r="AY119" i="76"/>
  <c r="R241" i="101" l="1"/>
  <c r="R297" i="101" s="1"/>
  <c r="R128" i="101"/>
  <c r="E394" i="101"/>
  <c r="B394" i="101"/>
  <c r="B349" i="101"/>
  <c r="E349" i="101"/>
  <c r="R239" i="99"/>
  <c r="R295" i="99" s="1"/>
  <c r="R137" i="99"/>
  <c r="R136" i="99"/>
  <c r="B354" i="99"/>
  <c r="E354" i="99"/>
  <c r="AS34" i="72"/>
  <c r="AS54" i="75"/>
  <c r="AT53" i="75"/>
  <c r="AQ34" i="75"/>
  <c r="BB18" i="76"/>
  <c r="AQ34" i="74"/>
  <c r="AO137" i="78"/>
  <c r="AO133" i="78"/>
  <c r="AT54" i="74"/>
  <c r="AT53" i="74"/>
  <c r="AQ133" i="77"/>
  <c r="AR34" i="77"/>
  <c r="AP134" i="78"/>
  <c r="AU53" i="77"/>
  <c r="AU53" i="78"/>
  <c r="AU53" i="76"/>
  <c r="AP137" i="77"/>
  <c r="AP136" i="77"/>
  <c r="AT54" i="76"/>
  <c r="AQ133" i="76"/>
  <c r="AR34" i="76"/>
  <c r="AT54" i="78"/>
  <c r="AQ132" i="78"/>
  <c r="AR34" i="78"/>
  <c r="AT54" i="77"/>
  <c r="AZ119" i="76"/>
  <c r="R239" i="101" l="1"/>
  <c r="R295" i="101" s="1"/>
  <c r="R137" i="101"/>
  <c r="R136" i="101"/>
  <c r="B354" i="101"/>
  <c r="E354" i="101"/>
  <c r="R277" i="99"/>
  <c r="R333" i="99" s="1"/>
  <c r="R138" i="99"/>
  <c r="R278" i="99"/>
  <c r="R334" i="99" s="1"/>
  <c r="E352" i="99"/>
  <c r="B352" i="99"/>
  <c r="AT34" i="72"/>
  <c r="AT54" i="75"/>
  <c r="AR34" i="75"/>
  <c r="AU53" i="75"/>
  <c r="BC18" i="76"/>
  <c r="AR34" i="74"/>
  <c r="AU54" i="74"/>
  <c r="AU53" i="74"/>
  <c r="AP137" i="78"/>
  <c r="AP133" i="78"/>
  <c r="AQ134" i="78"/>
  <c r="AR133" i="76"/>
  <c r="AS34" i="76"/>
  <c r="AU54" i="76"/>
  <c r="AR133" i="77"/>
  <c r="AS34" i="77"/>
  <c r="AR132" i="78"/>
  <c r="AS34" i="78"/>
  <c r="AU54" i="78"/>
  <c r="AQ137" i="77"/>
  <c r="AQ136" i="77"/>
  <c r="AV53" i="78"/>
  <c r="AV53" i="76"/>
  <c r="AU54" i="77"/>
  <c r="R135" i="75"/>
  <c r="BA119" i="76"/>
  <c r="E352" i="101" l="1"/>
  <c r="B352" i="101"/>
  <c r="R277" i="101"/>
  <c r="R333" i="101" s="1"/>
  <c r="R138" i="101"/>
  <c r="R278" i="101"/>
  <c r="R334" i="101" s="1"/>
  <c r="B391" i="99"/>
  <c r="E391" i="99"/>
  <c r="R238" i="99"/>
  <c r="R294" i="99" s="1"/>
  <c r="R43" i="99"/>
  <c r="R47" i="99" s="1"/>
  <c r="S122" i="99"/>
  <c r="E390" i="99"/>
  <c r="B390" i="99"/>
  <c r="I136" i="76"/>
  <c r="I135" i="76"/>
  <c r="AU34" i="72"/>
  <c r="AS34" i="75"/>
  <c r="AV53" i="75"/>
  <c r="AU54" i="75"/>
  <c r="BD18" i="76"/>
  <c r="AS34" i="74"/>
  <c r="AV54" i="74"/>
  <c r="AV53" i="74"/>
  <c r="AQ137" i="78"/>
  <c r="AQ133" i="78"/>
  <c r="AV53" i="77"/>
  <c r="AV54" i="77"/>
  <c r="AV54" i="76"/>
  <c r="AS133" i="77"/>
  <c r="AT34" i="77"/>
  <c r="AV54" i="78"/>
  <c r="AS132" i="78"/>
  <c r="AT34" i="78"/>
  <c r="AR136" i="77"/>
  <c r="AR137" i="77"/>
  <c r="AW53" i="77"/>
  <c r="AW53" i="78"/>
  <c r="AW53" i="76"/>
  <c r="AR134" i="78"/>
  <c r="AS133" i="76"/>
  <c r="AT34" i="76"/>
  <c r="BB119" i="76"/>
  <c r="E391" i="101" l="1"/>
  <c r="B391" i="101"/>
  <c r="B390" i="101"/>
  <c r="E390" i="101"/>
  <c r="R238" i="101"/>
  <c r="R294" i="101" s="1"/>
  <c r="R43" i="101"/>
  <c r="R47" i="101" s="1"/>
  <c r="S122" i="101"/>
  <c r="S280" i="99"/>
  <c r="S336" i="99" s="1"/>
  <c r="S124" i="99"/>
  <c r="R258" i="99"/>
  <c r="R314" i="99" s="1"/>
  <c r="R48" i="99"/>
  <c r="E351" i="99"/>
  <c r="B351" i="99"/>
  <c r="AV34" i="72"/>
  <c r="AT34" i="75"/>
  <c r="AW53" i="75"/>
  <c r="AV54" i="75"/>
  <c r="BE18" i="76"/>
  <c r="AT34" i="74"/>
  <c r="AW54" i="74"/>
  <c r="AW53" i="74"/>
  <c r="AR137" i="78"/>
  <c r="AR133" i="78"/>
  <c r="AX53" i="77"/>
  <c r="AX53" i="78"/>
  <c r="AX53" i="76"/>
  <c r="AW54" i="78"/>
  <c r="AS134" i="78"/>
  <c r="AT133" i="77"/>
  <c r="AU34" i="77"/>
  <c r="AW54" i="77"/>
  <c r="AS137" i="77"/>
  <c r="AS136" i="77"/>
  <c r="AT133" i="76"/>
  <c r="AU34" i="76"/>
  <c r="AW54" i="76"/>
  <c r="AT132" i="78"/>
  <c r="AU34" i="78"/>
  <c r="BC119" i="76"/>
  <c r="E351" i="101" l="1"/>
  <c r="B351" i="101"/>
  <c r="S280" i="101"/>
  <c r="S336" i="101" s="1"/>
  <c r="S124" i="101"/>
  <c r="R258" i="101"/>
  <c r="R314" i="101" s="1"/>
  <c r="R48" i="101"/>
  <c r="R259" i="99"/>
  <c r="R315" i="99" s="1"/>
  <c r="R49" i="99"/>
  <c r="E371" i="99"/>
  <c r="B371" i="99"/>
  <c r="S279" i="99"/>
  <c r="S335" i="99" s="1"/>
  <c r="AX53" i="75"/>
  <c r="AW54" i="75"/>
  <c r="AU34" i="75"/>
  <c r="J135" i="74"/>
  <c r="BF18" i="76"/>
  <c r="AU34" i="74"/>
  <c r="AS137" i="78"/>
  <c r="AS133" i="78"/>
  <c r="AW34" i="72"/>
  <c r="AX54" i="74"/>
  <c r="AX53" i="74"/>
  <c r="AU132" i="78"/>
  <c r="AV34" i="78"/>
  <c r="AU133" i="76"/>
  <c r="AV34" i="76"/>
  <c r="AU133" i="77"/>
  <c r="AV34" i="77"/>
  <c r="AX54" i="76"/>
  <c r="AT134" i="78"/>
  <c r="AT137" i="77"/>
  <c r="AT136" i="77"/>
  <c r="AX54" i="78"/>
  <c r="AY53" i="77"/>
  <c r="AY53" i="78"/>
  <c r="AY53" i="76"/>
  <c r="AX54" i="77"/>
  <c r="BD119" i="76"/>
  <c r="R259" i="101" l="1"/>
  <c r="R315" i="101" s="1"/>
  <c r="R49" i="101"/>
  <c r="E371" i="101"/>
  <c r="B371" i="101"/>
  <c r="S279" i="101"/>
  <c r="S335" i="101" s="1"/>
  <c r="R255" i="99"/>
  <c r="R311" i="99" s="1"/>
  <c r="R52" i="99"/>
  <c r="E372" i="99"/>
  <c r="B372" i="99"/>
  <c r="AX34" i="72"/>
  <c r="AY53" i="75"/>
  <c r="AX54" i="75"/>
  <c r="AV34" i="75"/>
  <c r="BG18" i="76"/>
  <c r="AV34" i="74"/>
  <c r="AY54" i="74"/>
  <c r="AY53" i="74"/>
  <c r="AT137" i="78"/>
  <c r="AT133" i="78"/>
  <c r="AY54" i="76"/>
  <c r="AV133" i="77"/>
  <c r="AW34" i="77"/>
  <c r="AV132" i="78"/>
  <c r="AW34" i="78"/>
  <c r="AY54" i="78"/>
  <c r="AU136" i="77"/>
  <c r="AU137" i="77"/>
  <c r="AY54" i="77"/>
  <c r="AV133" i="76"/>
  <c r="AW34" i="76"/>
  <c r="AU134" i="78"/>
  <c r="AZ53" i="77"/>
  <c r="AZ53" i="78"/>
  <c r="AZ53" i="76"/>
  <c r="S135" i="75"/>
  <c r="BE119" i="76"/>
  <c r="R255" i="101" l="1"/>
  <c r="R311" i="101" s="1"/>
  <c r="R52" i="101"/>
  <c r="B372" i="101"/>
  <c r="E372" i="101"/>
  <c r="R246" i="99"/>
  <c r="R302" i="99" s="1"/>
  <c r="R57" i="99"/>
  <c r="E368" i="99"/>
  <c r="B368" i="99"/>
  <c r="AY34" i="72"/>
  <c r="AZ53" i="75"/>
  <c r="AW34" i="75"/>
  <c r="AY54" i="75"/>
  <c r="BH18" i="76"/>
  <c r="AW34" i="74"/>
  <c r="AZ54" i="74"/>
  <c r="AZ53" i="74"/>
  <c r="AU137" i="78"/>
  <c r="AU133" i="78"/>
  <c r="AZ54" i="76"/>
  <c r="AW133" i="76"/>
  <c r="AX34" i="76"/>
  <c r="AW133" i="77"/>
  <c r="AX34" i="77"/>
  <c r="AZ54" i="78"/>
  <c r="AW132" i="78"/>
  <c r="AX34" i="78"/>
  <c r="AV137" i="77"/>
  <c r="AV136" i="77"/>
  <c r="AZ54" i="77"/>
  <c r="AV134" i="78"/>
  <c r="BA53" i="77"/>
  <c r="BA53" i="78"/>
  <c r="BA53" i="76"/>
  <c r="BF119" i="76"/>
  <c r="R246" i="101" l="1"/>
  <c r="R302" i="101" s="1"/>
  <c r="R57" i="101"/>
  <c r="R60" i="101" s="1"/>
  <c r="E368" i="101"/>
  <c r="B368" i="101"/>
  <c r="R254" i="99"/>
  <c r="R310" i="99" s="1"/>
  <c r="S58" i="99"/>
  <c r="R60" i="99"/>
  <c r="B359" i="99"/>
  <c r="E359" i="99"/>
  <c r="AZ34" i="72"/>
  <c r="BA53" i="75"/>
  <c r="AZ54" i="75"/>
  <c r="AX34" i="75"/>
  <c r="BI18" i="76"/>
  <c r="AX34" i="74"/>
  <c r="AV137" i="78"/>
  <c r="AV133" i="78"/>
  <c r="BA54" i="74"/>
  <c r="BA53" i="74"/>
  <c r="BA54" i="77"/>
  <c r="AW134" i="78"/>
  <c r="AX133" i="77"/>
  <c r="AY34" i="77"/>
  <c r="AX133" i="76"/>
  <c r="AY34" i="76"/>
  <c r="AW137" i="77"/>
  <c r="AW136" i="77"/>
  <c r="BA54" i="76"/>
  <c r="AX132" i="78"/>
  <c r="AY34" i="78"/>
  <c r="BB53" i="77"/>
  <c r="BB53" i="78"/>
  <c r="BB53" i="76"/>
  <c r="BA54" i="78"/>
  <c r="BG119" i="76"/>
  <c r="R257" i="101" l="1"/>
  <c r="R313" i="101" s="1"/>
  <c r="R62" i="101"/>
  <c r="R63" i="101"/>
  <c r="R254" i="101"/>
  <c r="R310" i="101" s="1"/>
  <c r="S58" i="101"/>
  <c r="B359" i="101"/>
  <c r="E359" i="101"/>
  <c r="R257" i="99"/>
  <c r="R313" i="99" s="1"/>
  <c r="R63" i="99"/>
  <c r="R62" i="99"/>
  <c r="S252" i="99"/>
  <c r="S308" i="99" s="1"/>
  <c r="S61" i="99"/>
  <c r="S46" i="99"/>
  <c r="E367" i="99"/>
  <c r="B367" i="99"/>
  <c r="BA34" i="72"/>
  <c r="BA54" i="75"/>
  <c r="BB53" i="75"/>
  <c r="AY34" i="75"/>
  <c r="BJ18" i="76"/>
  <c r="AY34" i="74"/>
  <c r="BB54" i="74"/>
  <c r="BB53" i="74"/>
  <c r="AW137" i="78"/>
  <c r="AW133" i="78"/>
  <c r="BB54" i="78"/>
  <c r="AX134" i="78"/>
  <c r="AY133" i="77"/>
  <c r="AZ34" i="77"/>
  <c r="BB54" i="77"/>
  <c r="AY133" i="76"/>
  <c r="AZ34" i="76"/>
  <c r="AX137" i="77"/>
  <c r="AX136" i="77"/>
  <c r="BC53" i="77"/>
  <c r="BC53" i="78"/>
  <c r="BC53" i="76"/>
  <c r="BB54" i="76"/>
  <c r="AY132" i="78"/>
  <c r="AZ34" i="78"/>
  <c r="T135" i="75"/>
  <c r="BH119" i="76"/>
  <c r="S252" i="101" l="1"/>
  <c r="S308" i="101" s="1"/>
  <c r="S61" i="101"/>
  <c r="S46" i="101"/>
  <c r="B367" i="101"/>
  <c r="E367" i="101"/>
  <c r="R256" i="101"/>
  <c r="R312" i="101" s="1"/>
  <c r="Q81" i="101"/>
  <c r="Q82" i="101" s="1"/>
  <c r="Q83" i="101" s="1"/>
  <c r="R64" i="101"/>
  <c r="R65" i="101" s="1"/>
  <c r="B370" i="101"/>
  <c r="E370" i="101"/>
  <c r="S250" i="99"/>
  <c r="S306" i="99" s="1"/>
  <c r="S51" i="99"/>
  <c r="S260" i="99" s="1"/>
  <c r="S316" i="99" s="1"/>
  <c r="S151" i="99"/>
  <c r="S150" i="99"/>
  <c r="S152" i="99"/>
  <c r="S266" i="99" s="1"/>
  <c r="S322" i="99" s="1"/>
  <c r="R256" i="99"/>
  <c r="R312" i="99" s="1"/>
  <c r="Q81" i="99"/>
  <c r="Q82" i="99" s="1"/>
  <c r="Q83" i="99" s="1"/>
  <c r="R64" i="99"/>
  <c r="R65" i="99" s="1"/>
  <c r="E370" i="99"/>
  <c r="B370" i="99"/>
  <c r="J136" i="76"/>
  <c r="J135" i="76"/>
  <c r="BB34" i="72"/>
  <c r="BB54" i="75"/>
  <c r="BC53" i="75"/>
  <c r="AZ34" i="75"/>
  <c r="AZ34" i="74"/>
  <c r="BC54" i="74"/>
  <c r="BC53" i="74"/>
  <c r="AX137" i="78"/>
  <c r="AX133" i="78"/>
  <c r="AZ132" i="78"/>
  <c r="BA34" i="78"/>
  <c r="BC54" i="78"/>
  <c r="AZ133" i="76"/>
  <c r="BA34" i="76"/>
  <c r="BC54" i="77"/>
  <c r="AZ133" i="77"/>
  <c r="BA34" i="77"/>
  <c r="BD53" i="77"/>
  <c r="BD53" i="78"/>
  <c r="BD53" i="76"/>
  <c r="AY134" i="78"/>
  <c r="AY137" i="77"/>
  <c r="AY136" i="77"/>
  <c r="BC54" i="76"/>
  <c r="BI119" i="76"/>
  <c r="Q247" i="101" l="1"/>
  <c r="Q303" i="101" s="1"/>
  <c r="P87" i="101"/>
  <c r="Q85" i="101"/>
  <c r="B369" i="101"/>
  <c r="E369" i="101"/>
  <c r="S250" i="101"/>
  <c r="S306" i="101" s="1"/>
  <c r="S51" i="101"/>
  <c r="S260" i="101" s="1"/>
  <c r="S316" i="101" s="1"/>
  <c r="S151" i="101"/>
  <c r="S152" i="101"/>
  <c r="S266" i="101" s="1"/>
  <c r="S322" i="101" s="1"/>
  <c r="S150" i="101"/>
  <c r="Q247" i="99"/>
  <c r="Q303" i="99" s="1"/>
  <c r="P87" i="99"/>
  <c r="Q85" i="99"/>
  <c r="S265" i="99"/>
  <c r="S321" i="99" s="1"/>
  <c r="S54" i="99"/>
  <c r="S97" i="99" s="1"/>
  <c r="S267" i="99"/>
  <c r="S323" i="99" s="1"/>
  <c r="S235" i="99"/>
  <c r="S291" i="99" s="1"/>
  <c r="S55" i="99"/>
  <c r="B369" i="99"/>
  <c r="E369" i="99"/>
  <c r="BC34" i="72"/>
  <c r="BC54" i="75"/>
  <c r="BD53" i="75"/>
  <c r="BA34" i="75"/>
  <c r="BA34" i="74"/>
  <c r="BD54" i="74"/>
  <c r="BD53" i="74"/>
  <c r="AY137" i="78"/>
  <c r="AY133" i="78"/>
  <c r="BD54" i="76"/>
  <c r="BA133" i="77"/>
  <c r="BB34" i="77"/>
  <c r="BD54" i="78"/>
  <c r="AZ136" i="77"/>
  <c r="AZ137" i="77"/>
  <c r="BA133" i="76"/>
  <c r="BB34" i="76"/>
  <c r="BA132" i="78"/>
  <c r="BB34" i="78"/>
  <c r="BD54" i="77"/>
  <c r="BE53" i="77"/>
  <c r="BE53" i="78"/>
  <c r="BE53" i="76"/>
  <c r="AZ134" i="78"/>
  <c r="BJ119" i="76"/>
  <c r="S267" i="101" l="1"/>
  <c r="S323" i="101" s="1"/>
  <c r="S235" i="101"/>
  <c r="S291" i="101" s="1"/>
  <c r="S55" i="101"/>
  <c r="S265" i="101"/>
  <c r="S321" i="101" s="1"/>
  <c r="S54" i="101"/>
  <c r="S97" i="101" s="1"/>
  <c r="Q289" i="101"/>
  <c r="Q288" i="101"/>
  <c r="S98" i="99"/>
  <c r="T99" i="99"/>
  <c r="Q289" i="99"/>
  <c r="Q288" i="99"/>
  <c r="BD34" i="72"/>
  <c r="BE53" i="75"/>
  <c r="BB34" i="75"/>
  <c r="BD54" i="75"/>
  <c r="K135" i="74"/>
  <c r="BB34" i="74"/>
  <c r="AZ137" i="78"/>
  <c r="AZ133" i="78"/>
  <c r="BE54" i="74"/>
  <c r="BE53" i="74"/>
  <c r="BE54" i="77"/>
  <c r="BF53" i="77"/>
  <c r="BF53" i="78"/>
  <c r="BF53" i="76"/>
  <c r="BB132" i="78"/>
  <c r="BC34" i="78"/>
  <c r="BE54" i="76"/>
  <c r="BA134" i="78"/>
  <c r="BB133" i="77"/>
  <c r="BC34" i="77"/>
  <c r="BE54" i="78"/>
  <c r="BB133" i="76"/>
  <c r="BC34" i="76"/>
  <c r="BA136" i="77"/>
  <c r="BA137" i="77"/>
  <c r="T99" i="101" l="1"/>
  <c r="S98" i="101"/>
  <c r="T282" i="99"/>
  <c r="T338" i="99" s="1"/>
  <c r="T270" i="99"/>
  <c r="T326" i="99" s="1"/>
  <c r="S112" i="99"/>
  <c r="S111" i="99"/>
  <c r="S110" i="99"/>
  <c r="S109" i="99"/>
  <c r="BE34" i="72"/>
  <c r="BC34" i="75"/>
  <c r="BF53" i="75"/>
  <c r="BE54" i="75"/>
  <c r="BC34" i="74"/>
  <c r="BF54" i="74"/>
  <c r="BF53" i="74"/>
  <c r="BA137" i="78"/>
  <c r="BA133" i="78"/>
  <c r="BC133" i="76"/>
  <c r="BD34" i="76"/>
  <c r="BB137" i="77"/>
  <c r="BB136" i="77"/>
  <c r="BF54" i="78"/>
  <c r="BC132" i="78"/>
  <c r="BD34" i="78"/>
  <c r="BF54" i="77"/>
  <c r="BB134" i="78"/>
  <c r="BG53" i="77"/>
  <c r="BG53" i="78"/>
  <c r="BG53" i="76"/>
  <c r="BC133" i="77"/>
  <c r="BD34" i="77"/>
  <c r="BF54" i="76"/>
  <c r="U135" i="75"/>
  <c r="S112" i="101" l="1"/>
  <c r="S109" i="101"/>
  <c r="S111" i="101"/>
  <c r="S110" i="101"/>
  <c r="T282" i="101"/>
  <c r="T338" i="101" s="1"/>
  <c r="T270" i="101"/>
  <c r="T326" i="101" s="1"/>
  <c r="S274" i="99"/>
  <c r="S330" i="99" s="1"/>
  <c r="S275" i="99"/>
  <c r="S331" i="99" s="1"/>
  <c r="S273" i="99"/>
  <c r="S329" i="99" s="1"/>
  <c r="S114" i="99"/>
  <c r="S276" i="99"/>
  <c r="S332" i="99" s="1"/>
  <c r="BF34" i="72"/>
  <c r="BD34" i="75"/>
  <c r="BF54" i="75"/>
  <c r="BG53" i="75"/>
  <c r="BD34" i="74"/>
  <c r="BB137" i="78"/>
  <c r="BB133" i="78"/>
  <c r="BG54" i="74"/>
  <c r="BG53" i="74"/>
  <c r="BH53" i="77"/>
  <c r="BH53" i="78"/>
  <c r="BH53" i="76"/>
  <c r="BC137" i="77"/>
  <c r="BC136" i="77"/>
  <c r="BG54" i="78"/>
  <c r="BD132" i="78"/>
  <c r="BE34" i="78"/>
  <c r="BG54" i="77"/>
  <c r="BC134" i="78"/>
  <c r="BD133" i="76"/>
  <c r="BE34" i="76"/>
  <c r="BD133" i="77"/>
  <c r="BE34" i="77"/>
  <c r="BG54" i="76"/>
  <c r="S274" i="101" l="1"/>
  <c r="S330" i="101" s="1"/>
  <c r="S275" i="101"/>
  <c r="S331" i="101" s="1"/>
  <c r="S273" i="101"/>
  <c r="S329" i="101" s="1"/>
  <c r="S114" i="101"/>
  <c r="S276" i="101"/>
  <c r="S332" i="101" s="1"/>
  <c r="S237" i="99"/>
  <c r="S293" i="99" s="1"/>
  <c r="S116" i="99"/>
  <c r="S119" i="99"/>
  <c r="BG34" i="72"/>
  <c r="BE34" i="75"/>
  <c r="BG54" i="75"/>
  <c r="BH53" i="75"/>
  <c r="BE34" i="74"/>
  <c r="BC137" i="78"/>
  <c r="BC133" i="78"/>
  <c r="BH54" i="74"/>
  <c r="BH53" i="74"/>
  <c r="BE132" i="78"/>
  <c r="BF34" i="78"/>
  <c r="BE133" i="77"/>
  <c r="BF34" i="77"/>
  <c r="BH54" i="76"/>
  <c r="BD137" i="77"/>
  <c r="BD136" i="77"/>
  <c r="BD134" i="78"/>
  <c r="BH54" i="78"/>
  <c r="BI53" i="77"/>
  <c r="BI53" i="78"/>
  <c r="BI53" i="76"/>
  <c r="BE133" i="76"/>
  <c r="BF34" i="76"/>
  <c r="BH54" i="77"/>
  <c r="S237" i="101" l="1"/>
  <c r="S293" i="101" s="1"/>
  <c r="S116" i="101"/>
  <c r="S119" i="101"/>
  <c r="S281" i="99"/>
  <c r="S337" i="99" s="1"/>
  <c r="S236" i="99"/>
  <c r="S292" i="99" s="1"/>
  <c r="S130" i="99"/>
  <c r="S42" i="99"/>
  <c r="K136" i="76"/>
  <c r="K135" i="76"/>
  <c r="BH34" i="72"/>
  <c r="BH54" i="75"/>
  <c r="BF34" i="75"/>
  <c r="BI53" i="75"/>
  <c r="BF34" i="74"/>
  <c r="BI54" i="74"/>
  <c r="BI53" i="74"/>
  <c r="BD137" i="78"/>
  <c r="BD133" i="78"/>
  <c r="BE137" i="77"/>
  <c r="BE136" i="77"/>
  <c r="BF133" i="76"/>
  <c r="BG34" i="76"/>
  <c r="BI54" i="76"/>
  <c r="BE134" i="78"/>
  <c r="BI54" i="78"/>
  <c r="BJ53" i="77"/>
  <c r="BJ53" i="78"/>
  <c r="BJ53" i="76"/>
  <c r="BI54" i="77"/>
  <c r="BF133" i="77"/>
  <c r="BG34" i="77"/>
  <c r="BF132" i="78"/>
  <c r="BG34" i="78"/>
  <c r="V135" i="75"/>
  <c r="S281" i="101" l="1"/>
  <c r="S337" i="101" s="1"/>
  <c r="S236" i="101"/>
  <c r="S292" i="101" s="1"/>
  <c r="S130" i="101"/>
  <c r="S42" i="101"/>
  <c r="S241" i="99"/>
  <c r="S297" i="99" s="1"/>
  <c r="S128" i="99"/>
  <c r="BI34" i="72"/>
  <c r="BJ53" i="75"/>
  <c r="BI54" i="75"/>
  <c r="BG34" i="75"/>
  <c r="BG34" i="74"/>
  <c r="BE137" i="78"/>
  <c r="BE133" i="78"/>
  <c r="BJ54" i="74"/>
  <c r="BJ53" i="74"/>
  <c r="BG132" i="78"/>
  <c r="BH34" i="78"/>
  <c r="BG133" i="77"/>
  <c r="BH34" i="77"/>
  <c r="BJ54" i="77"/>
  <c r="BF137" i="77"/>
  <c r="BF136" i="77"/>
  <c r="BF134" i="78"/>
  <c r="BJ54" i="76"/>
  <c r="BG133" i="76"/>
  <c r="BH34" i="76"/>
  <c r="BJ54" i="78"/>
  <c r="S241" i="101" l="1"/>
  <c r="S297" i="101" s="1"/>
  <c r="S128" i="101"/>
  <c r="S239" i="99"/>
  <c r="S295" i="99" s="1"/>
  <c r="S136" i="99"/>
  <c r="S137" i="99"/>
  <c r="BJ34" i="72"/>
  <c r="BJ54" i="75"/>
  <c r="BH34" i="75"/>
  <c r="BH34" i="74"/>
  <c r="BF137" i="78"/>
  <c r="BF133" i="78"/>
  <c r="BG136" i="77"/>
  <c r="BG137" i="77"/>
  <c r="BH132" i="78"/>
  <c r="BI34" i="78"/>
  <c r="BH133" i="76"/>
  <c r="BI34" i="76"/>
  <c r="BH133" i="77"/>
  <c r="BI34" i="77"/>
  <c r="BG134" i="78"/>
  <c r="S239" i="101" l="1"/>
  <c r="S295" i="101" s="1"/>
  <c r="S137" i="101"/>
  <c r="S136" i="101"/>
  <c r="S278" i="99"/>
  <c r="S334" i="99" s="1"/>
  <c r="S277" i="99"/>
  <c r="S333" i="99" s="1"/>
  <c r="S138" i="99"/>
  <c r="BI34" i="75"/>
  <c r="L135" i="74"/>
  <c r="BI34" i="74"/>
  <c r="BG137" i="78"/>
  <c r="BG133" i="78"/>
  <c r="BI133" i="77"/>
  <c r="BJ34" i="77"/>
  <c r="BI132" i="78"/>
  <c r="BJ34" i="78"/>
  <c r="BH137" i="77"/>
  <c r="BH136" i="77"/>
  <c r="BI133" i="76"/>
  <c r="BJ34" i="76"/>
  <c r="BH134" i="78"/>
  <c r="S277" i="101" l="1"/>
  <c r="S333" i="101" s="1"/>
  <c r="S138" i="101"/>
  <c r="S278" i="101"/>
  <c r="S334" i="101" s="1"/>
  <c r="S238" i="99"/>
  <c r="S294" i="99" s="1"/>
  <c r="S43" i="99"/>
  <c r="S47" i="99" s="1"/>
  <c r="T122" i="99"/>
  <c r="BJ34" i="75"/>
  <c r="BH137" i="78"/>
  <c r="BH133" i="78"/>
  <c r="BJ34" i="74"/>
  <c r="BJ133" i="76"/>
  <c r="BI134" i="78"/>
  <c r="BJ133" i="77"/>
  <c r="BJ132" i="78"/>
  <c r="BI136" i="77"/>
  <c r="BI137" i="77"/>
  <c r="W135" i="75"/>
  <c r="S238" i="101" l="1"/>
  <c r="S294" i="101" s="1"/>
  <c r="S43" i="101"/>
  <c r="S47" i="101" s="1"/>
  <c r="T122" i="101"/>
  <c r="S258" i="99"/>
  <c r="S314" i="99" s="1"/>
  <c r="S48" i="99"/>
  <c r="T280" i="99"/>
  <c r="T336" i="99" s="1"/>
  <c r="T124" i="99"/>
  <c r="BI137" i="78"/>
  <c r="BI133" i="78"/>
  <c r="BJ137" i="77"/>
  <c r="BJ136" i="77"/>
  <c r="BJ134" i="78"/>
  <c r="T280" i="101" l="1"/>
  <c r="T336" i="101" s="1"/>
  <c r="T124" i="101"/>
  <c r="S258" i="101"/>
  <c r="S314" i="101" s="1"/>
  <c r="S48" i="101"/>
  <c r="T279" i="99"/>
  <c r="T335" i="99" s="1"/>
  <c r="S259" i="99"/>
  <c r="S315" i="99" s="1"/>
  <c r="S49" i="99"/>
  <c r="BJ137" i="78"/>
  <c r="BJ133" i="78"/>
  <c r="S259" i="101" l="1"/>
  <c r="S315" i="101" s="1"/>
  <c r="S49" i="101"/>
  <c r="T279" i="101"/>
  <c r="T335" i="101" s="1"/>
  <c r="S255" i="99"/>
  <c r="S311" i="99" s="1"/>
  <c r="S52" i="99"/>
  <c r="L136" i="76"/>
  <c r="L135" i="76"/>
  <c r="X135" i="75"/>
  <c r="S255" i="101" l="1"/>
  <c r="S311" i="101" s="1"/>
  <c r="S52" i="101"/>
  <c r="S246" i="99"/>
  <c r="S302" i="99" s="1"/>
  <c r="S57" i="99"/>
  <c r="S60" i="99" s="1"/>
  <c r="M135" i="74"/>
  <c r="S246" i="101" l="1"/>
  <c r="S302" i="101" s="1"/>
  <c r="S57" i="101"/>
  <c r="S257" i="99"/>
  <c r="S313" i="99" s="1"/>
  <c r="S63" i="99"/>
  <c r="S62" i="99"/>
  <c r="S254" i="99"/>
  <c r="S310" i="99" s="1"/>
  <c r="T58" i="99"/>
  <c r="Z135" i="75"/>
  <c r="S254" i="101" l="1"/>
  <c r="S310" i="101" s="1"/>
  <c r="T58" i="101"/>
  <c r="S60" i="101"/>
  <c r="T252" i="99"/>
  <c r="T308" i="99" s="1"/>
  <c r="T61" i="99"/>
  <c r="T46" i="99"/>
  <c r="S256" i="99"/>
  <c r="S312" i="99" s="1"/>
  <c r="R81" i="99"/>
  <c r="R82" i="99" s="1"/>
  <c r="R83" i="99" s="1"/>
  <c r="S64" i="99"/>
  <c r="S65" i="99" s="1"/>
  <c r="M136" i="76"/>
  <c r="M135" i="76"/>
  <c r="S257" i="101" l="1"/>
  <c r="S313" i="101" s="1"/>
  <c r="S62" i="101"/>
  <c r="S63" i="101"/>
  <c r="T252" i="101"/>
  <c r="T308" i="101" s="1"/>
  <c r="T61" i="101"/>
  <c r="T46" i="101"/>
  <c r="T250" i="99"/>
  <c r="T306" i="99" s="1"/>
  <c r="T51" i="99"/>
  <c r="T260" i="99" s="1"/>
  <c r="T316" i="99" s="1"/>
  <c r="T150" i="99"/>
  <c r="T151" i="99"/>
  <c r="T152" i="99"/>
  <c r="T266" i="99" s="1"/>
  <c r="T322" i="99" s="1"/>
  <c r="R247" i="99"/>
  <c r="R303" i="99" s="1"/>
  <c r="Q87" i="99"/>
  <c r="R85" i="99"/>
  <c r="AA135" i="75"/>
  <c r="S256" i="101" l="1"/>
  <c r="S312" i="101" s="1"/>
  <c r="R81" i="101"/>
  <c r="R82" i="101" s="1"/>
  <c r="R83" i="101" s="1"/>
  <c r="S64" i="101"/>
  <c r="S65" i="101" s="1"/>
  <c r="T250" i="101"/>
  <c r="T306" i="101" s="1"/>
  <c r="T51" i="101"/>
  <c r="T260" i="101" s="1"/>
  <c r="T316" i="101" s="1"/>
  <c r="T150" i="101"/>
  <c r="T151" i="101"/>
  <c r="T152" i="101"/>
  <c r="T266" i="101" s="1"/>
  <c r="T322" i="101" s="1"/>
  <c r="T267" i="99"/>
  <c r="T323" i="99" s="1"/>
  <c r="T235" i="99"/>
  <c r="T291" i="99" s="1"/>
  <c r="T55" i="99"/>
  <c r="T265" i="99"/>
  <c r="T321" i="99" s="1"/>
  <c r="T54" i="99"/>
  <c r="T97" i="99" s="1"/>
  <c r="E360" i="99"/>
  <c r="B360" i="99"/>
  <c r="R288" i="99"/>
  <c r="R289" i="99"/>
  <c r="N135" i="74"/>
  <c r="T267" i="101" l="1"/>
  <c r="T323" i="101" s="1"/>
  <c r="T235" i="101"/>
  <c r="T291" i="101" s="1"/>
  <c r="T55" i="101"/>
  <c r="T265" i="101"/>
  <c r="T321" i="101" s="1"/>
  <c r="T54" i="101"/>
  <c r="T97" i="101" s="1"/>
  <c r="R247" i="101"/>
  <c r="R303" i="101" s="1"/>
  <c r="Q87" i="101"/>
  <c r="R85" i="101"/>
  <c r="T98" i="99"/>
  <c r="U99" i="99"/>
  <c r="AB135" i="75"/>
  <c r="U99" i="101" l="1"/>
  <c r="T98" i="101"/>
  <c r="E360" i="101"/>
  <c r="B360" i="101"/>
  <c r="R288" i="101"/>
  <c r="R289" i="101"/>
  <c r="U282" i="99"/>
  <c r="U338" i="99" s="1"/>
  <c r="U270" i="99"/>
  <c r="U326" i="99" s="1"/>
  <c r="T110" i="99"/>
  <c r="T109" i="99"/>
  <c r="T111" i="99"/>
  <c r="T112" i="99"/>
  <c r="N136" i="76"/>
  <c r="N135" i="76"/>
  <c r="T112" i="101" l="1"/>
  <c r="T109" i="101"/>
  <c r="T111" i="101"/>
  <c r="T110" i="101"/>
  <c r="U270" i="101"/>
  <c r="U326" i="101" s="1"/>
  <c r="U282" i="101"/>
  <c r="U338" i="101" s="1"/>
  <c r="T276" i="99"/>
  <c r="T332" i="99" s="1"/>
  <c r="T273" i="99"/>
  <c r="T329" i="99" s="1"/>
  <c r="T114" i="99"/>
  <c r="T275" i="99"/>
  <c r="T331" i="99" s="1"/>
  <c r="T274" i="99"/>
  <c r="T330" i="99" s="1"/>
  <c r="AC135" i="75"/>
  <c r="T274" i="101" l="1"/>
  <c r="T330" i="101" s="1"/>
  <c r="T275" i="101"/>
  <c r="T331" i="101" s="1"/>
  <c r="T273" i="101"/>
  <c r="T329" i="101" s="1"/>
  <c r="T114" i="101"/>
  <c r="T276" i="101"/>
  <c r="T332" i="101" s="1"/>
  <c r="T237" i="99"/>
  <c r="T293" i="99" s="1"/>
  <c r="T116" i="99"/>
  <c r="T119" i="99"/>
  <c r="O135" i="74"/>
  <c r="T237" i="101" l="1"/>
  <c r="T293" i="101" s="1"/>
  <c r="T116" i="101"/>
  <c r="T119" i="101"/>
  <c r="T236" i="99"/>
  <c r="T292" i="99" s="1"/>
  <c r="T130" i="99"/>
  <c r="T42" i="99"/>
  <c r="T281" i="99"/>
  <c r="T337" i="99" s="1"/>
  <c r="AD135" i="75"/>
  <c r="T281" i="101" l="1"/>
  <c r="T337" i="101" s="1"/>
  <c r="T236" i="101"/>
  <c r="T292" i="101" s="1"/>
  <c r="T130" i="101"/>
  <c r="T42" i="101"/>
  <c r="T241" i="99"/>
  <c r="T297" i="99" s="1"/>
  <c r="T128" i="99"/>
  <c r="O136" i="76"/>
  <c r="O135" i="76"/>
  <c r="T241" i="101" l="1"/>
  <c r="T297" i="101" s="1"/>
  <c r="T128" i="101"/>
  <c r="T239" i="99"/>
  <c r="T295" i="99" s="1"/>
  <c r="T137" i="99"/>
  <c r="T136" i="99"/>
  <c r="P135" i="74"/>
  <c r="AE135" i="75"/>
  <c r="T239" i="101" l="1"/>
  <c r="T295" i="101" s="1"/>
  <c r="T136" i="101"/>
  <c r="T137" i="101"/>
  <c r="T277" i="99"/>
  <c r="T333" i="99" s="1"/>
  <c r="T138" i="99"/>
  <c r="T278" i="99"/>
  <c r="T334" i="99" s="1"/>
  <c r="C8" i="72"/>
  <c r="C7" i="72"/>
  <c r="AF135" i="75"/>
  <c r="T278" i="101" l="1"/>
  <c r="T334" i="101" s="1"/>
  <c r="T277" i="101"/>
  <c r="T333" i="101" s="1"/>
  <c r="T138" i="101"/>
  <c r="T238" i="99"/>
  <c r="T294" i="99" s="1"/>
  <c r="T43" i="99"/>
  <c r="T47" i="99" s="1"/>
  <c r="U122" i="99"/>
  <c r="C9" i="72"/>
  <c r="C17" i="72"/>
  <c r="P136" i="76"/>
  <c r="P135" i="76"/>
  <c r="T238" i="101" l="1"/>
  <c r="T294" i="101" s="1"/>
  <c r="T43" i="101"/>
  <c r="T47" i="101" s="1"/>
  <c r="U122" i="101"/>
  <c r="T258" i="99"/>
  <c r="T314" i="99" s="1"/>
  <c r="T48" i="99"/>
  <c r="U280" i="99"/>
  <c r="U336" i="99" s="1"/>
  <c r="U124" i="99"/>
  <c r="C17" i="74"/>
  <c r="C17" i="75"/>
  <c r="C17" i="78"/>
  <c r="C17" i="76"/>
  <c r="C17" i="77"/>
  <c r="B11" i="48"/>
  <c r="U280" i="101" l="1"/>
  <c r="U336" i="101" s="1"/>
  <c r="U124" i="101"/>
  <c r="T258" i="101"/>
  <c r="T314" i="101" s="1"/>
  <c r="T48" i="101"/>
  <c r="U279" i="99"/>
  <c r="U335" i="99" s="1"/>
  <c r="T259" i="99"/>
  <c r="T315" i="99" s="1"/>
  <c r="T49" i="99"/>
  <c r="AF159" i="48"/>
  <c r="AF13" i="48" s="1"/>
  <c r="AJ159" i="48"/>
  <c r="AJ13" i="48" s="1"/>
  <c r="U159" i="48"/>
  <c r="U13" i="48" s="1"/>
  <c r="Y159" i="48"/>
  <c r="Y13" i="48" s="1"/>
  <c r="AG159" i="48"/>
  <c r="AG13" i="48" s="1"/>
  <c r="AK159" i="48"/>
  <c r="AK13" i="48" s="1"/>
  <c r="V159" i="48"/>
  <c r="V13" i="48" s="1"/>
  <c r="AA159" i="48"/>
  <c r="AA13" i="48" s="1"/>
  <c r="AH159" i="48"/>
  <c r="AH13" i="48" s="1"/>
  <c r="AM159" i="48"/>
  <c r="AM13" i="48" s="1"/>
  <c r="T159" i="48"/>
  <c r="T13" i="48" s="1"/>
  <c r="AB159" i="48"/>
  <c r="AB13" i="48" s="1"/>
  <c r="W159" i="48"/>
  <c r="W13" i="48" s="1"/>
  <c r="AN159" i="48"/>
  <c r="AN13" i="48" s="1"/>
  <c r="AI159" i="48"/>
  <c r="AI13" i="48" s="1"/>
  <c r="AE159" i="48"/>
  <c r="AE13" i="48" s="1"/>
  <c r="AL159" i="48"/>
  <c r="AL13" i="48" s="1"/>
  <c r="Z159" i="48"/>
  <c r="Z13" i="48" s="1"/>
  <c r="AC159" i="48"/>
  <c r="AC13" i="48" s="1"/>
  <c r="AD159" i="48"/>
  <c r="AD13" i="48" s="1"/>
  <c r="X159" i="48"/>
  <c r="X13" i="48" s="1"/>
  <c r="N159" i="48"/>
  <c r="B159" i="48"/>
  <c r="I159" i="48"/>
  <c r="J159" i="48"/>
  <c r="M159" i="48"/>
  <c r="E159" i="48"/>
  <c r="H159" i="48"/>
  <c r="Q159" i="48"/>
  <c r="L159" i="48"/>
  <c r="D159" i="48"/>
  <c r="G159" i="48"/>
  <c r="P159" i="48"/>
  <c r="S159" i="48"/>
  <c r="S13" i="48" s="1"/>
  <c r="K159" i="48"/>
  <c r="C159" i="48"/>
  <c r="R159" i="48"/>
  <c r="O159" i="48"/>
  <c r="F159" i="48"/>
  <c r="C19" i="72"/>
  <c r="AQ136" i="72"/>
  <c r="AP136" i="72"/>
  <c r="AP97" i="76"/>
  <c r="AP97" i="75"/>
  <c r="AP97" i="78"/>
  <c r="AP97" i="77"/>
  <c r="AP97" i="74"/>
  <c r="C19" i="78"/>
  <c r="C19" i="74"/>
  <c r="AG135" i="75"/>
  <c r="T259" i="101" l="1"/>
  <c r="T315" i="101" s="1"/>
  <c r="T49" i="101"/>
  <c r="U279" i="101"/>
  <c r="U335" i="101" s="1"/>
  <c r="T255" i="99"/>
  <c r="T311" i="99" s="1"/>
  <c r="T52" i="99"/>
  <c r="AC80" i="48"/>
  <c r="AK80" i="48"/>
  <c r="Y80" i="48"/>
  <c r="S80" i="48"/>
  <c r="AJ80" i="48"/>
  <c r="U80" i="48"/>
  <c r="W80" i="48"/>
  <c r="AL80" i="48"/>
  <c r="AA80" i="48"/>
  <c r="AF80" i="48"/>
  <c r="AD80" i="48"/>
  <c r="AG80" i="48"/>
  <c r="Z80" i="48"/>
  <c r="AB80" i="48"/>
  <c r="AM80" i="48"/>
  <c r="AE80" i="48"/>
  <c r="X80" i="48"/>
  <c r="AH80" i="48"/>
  <c r="T80" i="48"/>
  <c r="AI80" i="48"/>
  <c r="V80" i="48"/>
  <c r="Q13" i="48"/>
  <c r="D13" i="48"/>
  <c r="I13" i="48"/>
  <c r="M13" i="48"/>
  <c r="O13" i="48"/>
  <c r="K13" i="48"/>
  <c r="H13" i="48"/>
  <c r="J13" i="48"/>
  <c r="P13" i="48"/>
  <c r="N13" i="48"/>
  <c r="F13" i="48"/>
  <c r="G13" i="48"/>
  <c r="R13" i="48"/>
  <c r="E13" i="48"/>
  <c r="C13" i="48"/>
  <c r="L13" i="48"/>
  <c r="AR136" i="72"/>
  <c r="AS136" i="72"/>
  <c r="C19" i="75"/>
  <c r="Q135" i="74"/>
  <c r="AQ97" i="77"/>
  <c r="AQ97" i="78"/>
  <c r="AQ97" i="75"/>
  <c r="AQ97" i="74"/>
  <c r="AQ97" i="76"/>
  <c r="T255" i="101" l="1"/>
  <c r="T311" i="101" s="1"/>
  <c r="T52" i="101"/>
  <c r="T246" i="99"/>
  <c r="T302" i="99" s="1"/>
  <c r="T57" i="99"/>
  <c r="T60" i="99" s="1"/>
  <c r="M80" i="48"/>
  <c r="O80" i="48"/>
  <c r="P80" i="48"/>
  <c r="K80" i="48"/>
  <c r="E80" i="48"/>
  <c r="Q80" i="48"/>
  <c r="I80" i="48"/>
  <c r="R80" i="48"/>
  <c r="J80" i="48"/>
  <c r="N80" i="48"/>
  <c r="F80" i="48"/>
  <c r="G80" i="48"/>
  <c r="B80" i="48"/>
  <c r="H80" i="48"/>
  <c r="L80" i="48"/>
  <c r="D80" i="48"/>
  <c r="C80" i="48"/>
  <c r="AT136" i="72"/>
  <c r="AP135" i="72"/>
  <c r="AQ135" i="72"/>
  <c r="AR97" i="74"/>
  <c r="AR97" i="78"/>
  <c r="AR97" i="75"/>
  <c r="AR97" i="76"/>
  <c r="AR97" i="77"/>
  <c r="T246" i="101" l="1"/>
  <c r="T302" i="101" s="1"/>
  <c r="T57" i="101"/>
  <c r="T60" i="101" s="1"/>
  <c r="T257" i="99"/>
  <c r="T313" i="99" s="1"/>
  <c r="T63" i="99"/>
  <c r="T62" i="99"/>
  <c r="T254" i="99"/>
  <c r="T310" i="99" s="1"/>
  <c r="U58" i="99"/>
  <c r="AR135" i="72"/>
  <c r="AS135" i="72"/>
  <c r="AU136" i="72"/>
  <c r="AS97" i="76"/>
  <c r="AS97" i="78"/>
  <c r="AS97" i="75"/>
  <c r="AS97" i="77"/>
  <c r="AS97" i="74"/>
  <c r="B6" i="48"/>
  <c r="B5" i="48"/>
  <c r="T257" i="101" l="1"/>
  <c r="T313" i="101" s="1"/>
  <c r="T63" i="101"/>
  <c r="T62" i="101"/>
  <c r="T254" i="101"/>
  <c r="T310" i="101" s="1"/>
  <c r="U58" i="101"/>
  <c r="T256" i="99"/>
  <c r="T312" i="99" s="1"/>
  <c r="S81" i="99"/>
  <c r="S82" i="99" s="1"/>
  <c r="S83" i="99" s="1"/>
  <c r="T64" i="99"/>
  <c r="T65" i="99" s="1"/>
  <c r="U252" i="99"/>
  <c r="U308" i="99" s="1"/>
  <c r="U61" i="99"/>
  <c r="U46" i="99"/>
  <c r="C5" i="72"/>
  <c r="C6" i="72"/>
  <c r="AU135" i="72"/>
  <c r="AT135" i="72"/>
  <c r="AV136" i="72"/>
  <c r="AT97" i="77"/>
  <c r="AT97" i="78"/>
  <c r="AT97" i="75"/>
  <c r="AT97" i="74"/>
  <c r="AT97" i="76"/>
  <c r="C37" i="77"/>
  <c r="C37" i="78"/>
  <c r="C37" i="76"/>
  <c r="C37" i="74"/>
  <c r="C60" i="77"/>
  <c r="C60" i="78"/>
  <c r="C60" i="76"/>
  <c r="C60" i="74"/>
  <c r="C5" i="77"/>
  <c r="C5" i="78"/>
  <c r="C5" i="76"/>
  <c r="C5" i="74"/>
  <c r="C61" i="77"/>
  <c r="C61" i="78"/>
  <c r="C61" i="76"/>
  <c r="C61" i="74"/>
  <c r="AH135" i="75"/>
  <c r="T256" i="101" l="1"/>
  <c r="T312" i="101" s="1"/>
  <c r="S81" i="101"/>
  <c r="S82" i="101" s="1"/>
  <c r="S83" i="101" s="1"/>
  <c r="T64" i="101"/>
  <c r="T65" i="101" s="1"/>
  <c r="U252" i="101"/>
  <c r="U308" i="101" s="1"/>
  <c r="U61" i="101"/>
  <c r="U46" i="101"/>
  <c r="S247" i="99"/>
  <c r="S303" i="99" s="1"/>
  <c r="R87" i="99"/>
  <c r="S85" i="99"/>
  <c r="U250" i="99"/>
  <c r="U306" i="99" s="1"/>
  <c r="U51" i="99"/>
  <c r="U260" i="99" s="1"/>
  <c r="U316" i="99" s="1"/>
  <c r="U150" i="99"/>
  <c r="U152" i="99"/>
  <c r="U266" i="99" s="1"/>
  <c r="U322" i="99" s="1"/>
  <c r="U151" i="99"/>
  <c r="C10" i="72"/>
  <c r="Q136" i="76"/>
  <c r="Q135" i="76"/>
  <c r="AV135" i="72"/>
  <c r="D69" i="72"/>
  <c r="C61" i="75"/>
  <c r="C5" i="75"/>
  <c r="C60" i="75"/>
  <c r="C37" i="75"/>
  <c r="AW136" i="72"/>
  <c r="C10" i="74"/>
  <c r="C6" i="74"/>
  <c r="C87" i="76"/>
  <c r="C6" i="75"/>
  <c r="AU97" i="74"/>
  <c r="C10" i="76"/>
  <c r="C6" i="76"/>
  <c r="C87" i="72"/>
  <c r="AU97" i="78"/>
  <c r="C87" i="78"/>
  <c r="C10" i="78"/>
  <c r="C6" i="78"/>
  <c r="AU97" i="75"/>
  <c r="C10" i="77"/>
  <c r="C6" i="77"/>
  <c r="C87" i="77"/>
  <c r="AU97" i="76"/>
  <c r="AU97" i="77"/>
  <c r="C88" i="77"/>
  <c r="C100" i="77"/>
  <c r="C100" i="76"/>
  <c r="C100" i="78"/>
  <c r="U250" i="101" l="1"/>
  <c r="U306" i="101" s="1"/>
  <c r="U51" i="101"/>
  <c r="U260" i="101" s="1"/>
  <c r="U316" i="101" s="1"/>
  <c r="U150" i="101"/>
  <c r="U151" i="101"/>
  <c r="U152" i="101"/>
  <c r="U266" i="101" s="1"/>
  <c r="U322" i="101" s="1"/>
  <c r="S247" i="101"/>
  <c r="S303" i="101" s="1"/>
  <c r="R87" i="101"/>
  <c r="S85" i="101"/>
  <c r="U265" i="99"/>
  <c r="U321" i="99" s="1"/>
  <c r="U54" i="99"/>
  <c r="U97" i="99" s="1"/>
  <c r="U267" i="99"/>
  <c r="U323" i="99" s="1"/>
  <c r="U235" i="99"/>
  <c r="U291" i="99" s="1"/>
  <c r="U55" i="99"/>
  <c r="S288" i="99"/>
  <c r="S289" i="99"/>
  <c r="C69" i="72"/>
  <c r="C100" i="74"/>
  <c r="C100" i="72"/>
  <c r="C87" i="75"/>
  <c r="AW135" i="72"/>
  <c r="C87" i="74"/>
  <c r="C88" i="72"/>
  <c r="C88" i="78"/>
  <c r="C88" i="76"/>
  <c r="C88" i="74"/>
  <c r="C10" i="75"/>
  <c r="C100" i="75"/>
  <c r="AX136" i="72"/>
  <c r="AV97" i="77"/>
  <c r="AV97" i="78"/>
  <c r="AV97" i="76"/>
  <c r="D89" i="77"/>
  <c r="E90" i="77"/>
  <c r="AV97" i="75"/>
  <c r="AV97" i="74"/>
  <c r="C69" i="77"/>
  <c r="C69" i="78"/>
  <c r="C69" i="76"/>
  <c r="C69" i="74"/>
  <c r="U267" i="101" l="1"/>
  <c r="U323" i="101" s="1"/>
  <c r="U235" i="101"/>
  <c r="U291" i="101" s="1"/>
  <c r="U55" i="101"/>
  <c r="U265" i="101"/>
  <c r="U321" i="101" s="1"/>
  <c r="U54" i="101"/>
  <c r="U97" i="101" s="1"/>
  <c r="S288" i="101"/>
  <c r="S289" i="101"/>
  <c r="V99" i="99"/>
  <c r="U98" i="99"/>
  <c r="D71" i="72"/>
  <c r="D65" i="72"/>
  <c r="D66" i="72"/>
  <c r="C65" i="72"/>
  <c r="C66" i="72"/>
  <c r="AX135" i="72"/>
  <c r="C71" i="72"/>
  <c r="D90" i="76"/>
  <c r="D90" i="78"/>
  <c r="D90" i="74"/>
  <c r="C69" i="75"/>
  <c r="C88" i="75"/>
  <c r="R135" i="74"/>
  <c r="AY136" i="72"/>
  <c r="AW97" i="74"/>
  <c r="AW97" i="75"/>
  <c r="AW97" i="78"/>
  <c r="AW97" i="76"/>
  <c r="AW97" i="77"/>
  <c r="C71" i="77"/>
  <c r="C71" i="78"/>
  <c r="C71" i="76"/>
  <c r="C71" i="74"/>
  <c r="C65" i="77"/>
  <c r="C65" i="78"/>
  <c r="C65" i="76"/>
  <c r="C65" i="74"/>
  <c r="C66" i="77"/>
  <c r="C66" i="78"/>
  <c r="C66" i="76"/>
  <c r="C66" i="74"/>
  <c r="C2" i="48"/>
  <c r="AO1" i="48"/>
  <c r="U98" i="101" l="1"/>
  <c r="V99" i="101"/>
  <c r="U111" i="99"/>
  <c r="U109" i="99"/>
  <c r="U110" i="99"/>
  <c r="U112" i="99"/>
  <c r="V282" i="99"/>
  <c r="V338" i="99" s="1"/>
  <c r="V270" i="99"/>
  <c r="V326" i="99" s="1"/>
  <c r="AO159" i="48"/>
  <c r="AO13" i="48" s="1"/>
  <c r="AN80" i="48" s="1"/>
  <c r="AP144" i="48"/>
  <c r="AP143" i="48"/>
  <c r="AP32" i="48" s="1"/>
  <c r="AP325" i="48" s="1"/>
  <c r="D68" i="72"/>
  <c r="D90" i="72"/>
  <c r="D90" i="75"/>
  <c r="C68" i="72"/>
  <c r="C71" i="75"/>
  <c r="C66" i="75"/>
  <c r="C65" i="75"/>
  <c r="AZ136" i="72"/>
  <c r="AX97" i="76"/>
  <c r="AP1" i="77"/>
  <c r="AP1" i="76"/>
  <c r="AP1" i="78"/>
  <c r="AP1" i="74"/>
  <c r="AP1" i="75"/>
  <c r="AX97" i="78"/>
  <c r="AX97" i="75"/>
  <c r="D2" i="72"/>
  <c r="D2" i="77"/>
  <c r="D2" i="76"/>
  <c r="D2" i="75"/>
  <c r="D2" i="78"/>
  <c r="D2" i="74"/>
  <c r="AX97" i="77"/>
  <c r="AX97" i="74"/>
  <c r="AP1" i="72"/>
  <c r="AY135" i="72"/>
  <c r="C68" i="77"/>
  <c r="C68" i="78"/>
  <c r="C68" i="76"/>
  <c r="C68" i="74"/>
  <c r="AP1" i="48"/>
  <c r="AI135" i="75"/>
  <c r="D2" i="48"/>
  <c r="V270" i="101" l="1"/>
  <c r="V326" i="101" s="1"/>
  <c r="V282" i="101"/>
  <c r="V338" i="101" s="1"/>
  <c r="U110" i="101"/>
  <c r="U111" i="101"/>
  <c r="U109" i="101"/>
  <c r="U112" i="101"/>
  <c r="U276" i="99"/>
  <c r="U332" i="99" s="1"/>
  <c r="U274" i="99"/>
  <c r="U330" i="99" s="1"/>
  <c r="U273" i="99"/>
  <c r="U329" i="99" s="1"/>
  <c r="U114" i="99"/>
  <c r="U275" i="99"/>
  <c r="U331" i="99" s="1"/>
  <c r="AP159" i="48"/>
  <c r="AQ144" i="48"/>
  <c r="AQ143" i="48"/>
  <c r="AQ32" i="48" s="1"/>
  <c r="AQ325" i="48" s="1"/>
  <c r="D20" i="72"/>
  <c r="D89" i="75"/>
  <c r="D89" i="74"/>
  <c r="E90" i="74"/>
  <c r="D89" i="78"/>
  <c r="E90" i="78"/>
  <c r="D89" i="72"/>
  <c r="D89" i="76"/>
  <c r="E90" i="76"/>
  <c r="C68" i="75"/>
  <c r="BA136" i="72"/>
  <c r="AP23" i="74"/>
  <c r="AP23" i="77"/>
  <c r="AP23" i="78"/>
  <c r="AP23" i="76"/>
  <c r="AP73" i="72"/>
  <c r="AP73" i="77"/>
  <c r="AP73" i="78"/>
  <c r="AP73" i="76"/>
  <c r="AP73" i="74"/>
  <c r="AY97" i="74"/>
  <c r="E2" i="72"/>
  <c r="E2" i="77"/>
  <c r="E2" i="76"/>
  <c r="E2" i="78"/>
  <c r="E2" i="74"/>
  <c r="E2" i="75"/>
  <c r="AY97" i="77"/>
  <c r="D41" i="72"/>
  <c r="AY97" i="75"/>
  <c r="AQ1" i="76"/>
  <c r="AQ1" i="78"/>
  <c r="AQ1" i="77"/>
  <c r="AQ1" i="75"/>
  <c r="AQ1" i="74"/>
  <c r="AY97" i="78"/>
  <c r="AY97" i="76"/>
  <c r="AQ1" i="72"/>
  <c r="AZ135" i="72"/>
  <c r="AQ1" i="48"/>
  <c r="E2" i="48"/>
  <c r="AP13" i="48" l="1"/>
  <c r="AO80" i="48" s="1"/>
  <c r="U273" i="101"/>
  <c r="U329" i="101" s="1"/>
  <c r="U114" i="101"/>
  <c r="U275" i="101"/>
  <c r="U331" i="101" s="1"/>
  <c r="U274" i="101"/>
  <c r="U330" i="101" s="1"/>
  <c r="U276" i="101"/>
  <c r="U332" i="101" s="1"/>
  <c r="U237" i="99"/>
  <c r="U293" i="99" s="1"/>
  <c r="U116" i="99"/>
  <c r="U119" i="99"/>
  <c r="AQ159" i="48"/>
  <c r="AR144" i="48"/>
  <c r="AR143" i="48"/>
  <c r="AR32" i="48" s="1"/>
  <c r="AR325" i="48" s="1"/>
  <c r="AP23" i="72"/>
  <c r="E20" i="72"/>
  <c r="D84" i="72"/>
  <c r="E90" i="72"/>
  <c r="BB136" i="72"/>
  <c r="E90" i="75"/>
  <c r="AP73" i="75"/>
  <c r="AP23" i="75"/>
  <c r="AQ23" i="74"/>
  <c r="AQ23" i="77"/>
  <c r="AQ23" i="76"/>
  <c r="AQ23" i="78"/>
  <c r="AR1" i="76"/>
  <c r="AR1" i="75"/>
  <c r="AR1" i="77"/>
  <c r="AR1" i="78"/>
  <c r="AR1" i="74"/>
  <c r="AZ97" i="74"/>
  <c r="AZ97" i="76"/>
  <c r="AZ97" i="78"/>
  <c r="AZ97" i="75"/>
  <c r="AZ97" i="77"/>
  <c r="AQ73" i="72"/>
  <c r="AQ73" i="77"/>
  <c r="AQ73" i="78"/>
  <c r="AQ73" i="76"/>
  <c r="AQ73" i="74"/>
  <c r="F2" i="72"/>
  <c r="F2" i="76"/>
  <c r="F2" i="75"/>
  <c r="F2" i="74"/>
  <c r="F2" i="78"/>
  <c r="F2" i="77"/>
  <c r="E41" i="72"/>
  <c r="AR1" i="72"/>
  <c r="BA135" i="72"/>
  <c r="AR1" i="48"/>
  <c r="F2" i="48"/>
  <c r="AQ13" i="48" l="1"/>
  <c r="AP80" i="48" s="1"/>
  <c r="U237" i="101"/>
  <c r="U293" i="101" s="1"/>
  <c r="U116" i="101"/>
  <c r="U119" i="101"/>
  <c r="U281" i="99"/>
  <c r="U337" i="99" s="1"/>
  <c r="U130" i="99"/>
  <c r="U236" i="99"/>
  <c r="U292" i="99" s="1"/>
  <c r="U42" i="99"/>
  <c r="AR159" i="48"/>
  <c r="AS144" i="48"/>
  <c r="AS143" i="48"/>
  <c r="AS32" i="48" s="1"/>
  <c r="AS325" i="48" s="1"/>
  <c r="F39" i="72"/>
  <c r="E84" i="72"/>
  <c r="AQ23" i="72"/>
  <c r="BC136" i="72"/>
  <c r="AQ73" i="75"/>
  <c r="AQ23" i="75"/>
  <c r="AR23" i="74"/>
  <c r="AR23" i="78"/>
  <c r="AR23" i="77"/>
  <c r="AR23" i="76"/>
  <c r="BA97" i="74"/>
  <c r="AR73" i="72"/>
  <c r="AR73" i="76"/>
  <c r="AR73" i="74"/>
  <c r="AR73" i="77"/>
  <c r="AR73" i="78"/>
  <c r="BA97" i="78"/>
  <c r="G2" i="72"/>
  <c r="G2" i="76"/>
  <c r="G2" i="75"/>
  <c r="G2" i="77"/>
  <c r="G2" i="78"/>
  <c r="G2" i="74"/>
  <c r="AS1" i="75"/>
  <c r="AS1" i="74"/>
  <c r="AS1" i="77"/>
  <c r="AS1" i="76"/>
  <c r="AS1" i="78"/>
  <c r="BA97" i="77"/>
  <c r="F41" i="72"/>
  <c r="BA97" i="75"/>
  <c r="BA97" i="76"/>
  <c r="AS1" i="72"/>
  <c r="AS1" i="48"/>
  <c r="G2" i="48"/>
  <c r="AR13" i="48" l="1"/>
  <c r="AQ80" i="48" s="1"/>
  <c r="U236" i="101"/>
  <c r="U292" i="101" s="1"/>
  <c r="U130" i="101"/>
  <c r="U42" i="101"/>
  <c r="U281" i="101"/>
  <c r="U337" i="101" s="1"/>
  <c r="U241" i="99"/>
  <c r="U297" i="99" s="1"/>
  <c r="U128" i="99"/>
  <c r="AS159" i="48"/>
  <c r="AT143" i="48"/>
  <c r="AT32" i="48" s="1"/>
  <c r="AT325" i="48" s="1"/>
  <c r="AT144" i="48"/>
  <c r="G39" i="72"/>
  <c r="AR23" i="72"/>
  <c r="R136" i="76"/>
  <c r="R135" i="76"/>
  <c r="BB135" i="72"/>
  <c r="AR73" i="75"/>
  <c r="AR23" i="75"/>
  <c r="BD136" i="72"/>
  <c r="AS23" i="74"/>
  <c r="AS23" i="78"/>
  <c r="AS23" i="76"/>
  <c r="AS23" i="77"/>
  <c r="AS73" i="72"/>
  <c r="AS73" i="77"/>
  <c r="AS73" i="78"/>
  <c r="AS73" i="76"/>
  <c r="AS73" i="74"/>
  <c r="AT1" i="75"/>
  <c r="AT1" i="74"/>
  <c r="AT1" i="78"/>
  <c r="AT1" i="76"/>
  <c r="AT1" i="77"/>
  <c r="H2" i="72"/>
  <c r="H2" i="75"/>
  <c r="H2" i="78"/>
  <c r="H2" i="74"/>
  <c r="H2" i="77"/>
  <c r="H2" i="76"/>
  <c r="BB97" i="75"/>
  <c r="BB97" i="76"/>
  <c r="BB97" i="77"/>
  <c r="G41" i="72"/>
  <c r="BB97" i="78"/>
  <c r="BB97" i="74"/>
  <c r="AT1" i="72"/>
  <c r="AT1" i="48"/>
  <c r="AJ135" i="75"/>
  <c r="H2" i="48"/>
  <c r="AS13" i="48" l="1"/>
  <c r="AR80" i="48" s="1"/>
  <c r="U241" i="101"/>
  <c r="U297" i="101" s="1"/>
  <c r="U128" i="101"/>
  <c r="U239" i="99"/>
  <c r="U295" i="99" s="1"/>
  <c r="U136" i="99"/>
  <c r="U137" i="99"/>
  <c r="AT159" i="48"/>
  <c r="AT13" i="48" s="1"/>
  <c r="AS80" i="48" s="1"/>
  <c r="AU143" i="48"/>
  <c r="AU32" i="48" s="1"/>
  <c r="AU325" i="48" s="1"/>
  <c r="AU144" i="48"/>
  <c r="H39" i="72"/>
  <c r="AS23" i="72"/>
  <c r="BC135" i="72"/>
  <c r="AS73" i="75"/>
  <c r="AS23" i="75"/>
  <c r="AT23" i="74"/>
  <c r="AT23" i="76"/>
  <c r="AT23" i="78"/>
  <c r="AT23" i="77"/>
  <c r="BC97" i="77"/>
  <c r="BC97" i="76"/>
  <c r="AT73" i="72"/>
  <c r="AT73" i="77"/>
  <c r="AT73" i="78"/>
  <c r="AT73" i="76"/>
  <c r="AT73" i="74"/>
  <c r="BC97" i="75"/>
  <c r="BC97" i="74"/>
  <c r="AU1" i="74"/>
  <c r="AU1" i="78"/>
  <c r="AU1" i="77"/>
  <c r="AU1" i="76"/>
  <c r="AU1" i="75"/>
  <c r="I2" i="72"/>
  <c r="I2" i="75"/>
  <c r="I2" i="78"/>
  <c r="I2" i="74"/>
  <c r="I2" i="76"/>
  <c r="I2" i="77"/>
  <c r="BC97" i="78"/>
  <c r="H41" i="72"/>
  <c r="AU1" i="72"/>
  <c r="BD135" i="72"/>
  <c r="AU1" i="48"/>
  <c r="I2" i="48"/>
  <c r="U239" i="101" l="1"/>
  <c r="U295" i="101" s="1"/>
  <c r="U137" i="101"/>
  <c r="U136" i="101"/>
  <c r="U278" i="99"/>
  <c r="U334" i="99" s="1"/>
  <c r="U277" i="99"/>
  <c r="U333" i="99" s="1"/>
  <c r="U138" i="99"/>
  <c r="AU159" i="48"/>
  <c r="AU13" i="48" s="1"/>
  <c r="AT80" i="48" s="1"/>
  <c r="AV143" i="48"/>
  <c r="AV32" i="48" s="1"/>
  <c r="AV325" i="48" s="1"/>
  <c r="AV144" i="48"/>
  <c r="I39" i="72"/>
  <c r="AT23" i="72"/>
  <c r="BE136" i="72"/>
  <c r="AT73" i="75"/>
  <c r="S135" i="74"/>
  <c r="AT23" i="75"/>
  <c r="AU23" i="74"/>
  <c r="AU23" i="78"/>
  <c r="AU23" i="76"/>
  <c r="AU23" i="77"/>
  <c r="BD97" i="74"/>
  <c r="BD97" i="78"/>
  <c r="BD97" i="75"/>
  <c r="BD97" i="76"/>
  <c r="AV1" i="78"/>
  <c r="AV1" i="77"/>
  <c r="AV1" i="75"/>
  <c r="AV1" i="76"/>
  <c r="AV1" i="74"/>
  <c r="I41" i="72"/>
  <c r="AU73" i="72"/>
  <c r="AU73" i="76"/>
  <c r="AU73" i="74"/>
  <c r="AU73" i="77"/>
  <c r="AU73" i="78"/>
  <c r="J2" i="72"/>
  <c r="J2" i="78"/>
  <c r="J2" i="74"/>
  <c r="J2" i="77"/>
  <c r="J2" i="76"/>
  <c r="J2" i="75"/>
  <c r="BD97" i="77"/>
  <c r="AV1" i="72"/>
  <c r="AV1" i="48"/>
  <c r="J2" i="48"/>
  <c r="J29" i="48" s="1"/>
  <c r="J148" i="48" s="1"/>
  <c r="U277" i="101" l="1"/>
  <c r="U333" i="101" s="1"/>
  <c r="U138" i="101"/>
  <c r="U278" i="101"/>
  <c r="U334" i="101" s="1"/>
  <c r="U238" i="99"/>
  <c r="U294" i="99" s="1"/>
  <c r="U43" i="99"/>
  <c r="U47" i="99" s="1"/>
  <c r="V122" i="99"/>
  <c r="AV159" i="48"/>
  <c r="AV13" i="48" s="1"/>
  <c r="AU80" i="48" s="1"/>
  <c r="AW143" i="48"/>
  <c r="AW32" i="48" s="1"/>
  <c r="AW325" i="48" s="1"/>
  <c r="AW144" i="48"/>
  <c r="J318" i="48"/>
  <c r="J146" i="48"/>
  <c r="J39" i="72"/>
  <c r="AU23" i="72"/>
  <c r="BF136" i="72"/>
  <c r="AU73" i="75"/>
  <c r="AU23" i="75"/>
  <c r="AV23" i="78"/>
  <c r="AV23" i="76"/>
  <c r="AV23" i="74"/>
  <c r="AV23" i="77"/>
  <c r="AV73" i="72"/>
  <c r="AV73" i="74"/>
  <c r="AV73" i="77"/>
  <c r="AV73" i="78"/>
  <c r="AV73" i="76"/>
  <c r="AW1" i="77"/>
  <c r="AW1" i="74"/>
  <c r="AW1" i="76"/>
  <c r="AW1" i="75"/>
  <c r="AW1" i="78"/>
  <c r="J41" i="72"/>
  <c r="BE97" i="77"/>
  <c r="BE97" i="78"/>
  <c r="BE97" i="75"/>
  <c r="K2" i="72"/>
  <c r="K2" i="78"/>
  <c r="K2" i="74"/>
  <c r="K2" i="77"/>
  <c r="K2" i="75"/>
  <c r="K2" i="76"/>
  <c r="BE97" i="76"/>
  <c r="BE97" i="74"/>
  <c r="AW1" i="72"/>
  <c r="AW1" i="48"/>
  <c r="AK135" i="75"/>
  <c r="K2" i="48"/>
  <c r="K29" i="48" s="1"/>
  <c r="K148" i="48" s="1"/>
  <c r="U238" i="101" l="1"/>
  <c r="U294" i="101" s="1"/>
  <c r="U43" i="101"/>
  <c r="U47" i="101" s="1"/>
  <c r="V122" i="101"/>
  <c r="V280" i="99"/>
  <c r="V336" i="99" s="1"/>
  <c r="V124" i="99"/>
  <c r="U258" i="99"/>
  <c r="U314" i="99" s="1"/>
  <c r="U48" i="99"/>
  <c r="AW159" i="48"/>
  <c r="AW13" i="48" s="1"/>
  <c r="AV80" i="48" s="1"/>
  <c r="AX143" i="48"/>
  <c r="AX32" i="48" s="1"/>
  <c r="AX144" i="48"/>
  <c r="K318" i="48"/>
  <c r="K146" i="48"/>
  <c r="J147" i="48"/>
  <c r="J23" i="48" s="1"/>
  <c r="J319" i="48"/>
  <c r="K39" i="72"/>
  <c r="AV23" i="72"/>
  <c r="BG136" i="72"/>
  <c r="BE135" i="72"/>
  <c r="AV73" i="75"/>
  <c r="AV23" i="75"/>
  <c r="AW23" i="78"/>
  <c r="AW23" i="74"/>
  <c r="AW23" i="76"/>
  <c r="AW23" i="77"/>
  <c r="BF97" i="77"/>
  <c r="K41" i="72"/>
  <c r="BF97" i="76"/>
  <c r="BF97" i="75"/>
  <c r="BF97" i="74"/>
  <c r="AW73" i="72"/>
  <c r="AW73" i="77"/>
  <c r="AW73" i="78"/>
  <c r="AW73" i="74"/>
  <c r="AW73" i="76"/>
  <c r="L2" i="72"/>
  <c r="L2" i="77"/>
  <c r="L2" i="78"/>
  <c r="L2" i="74"/>
  <c r="L2" i="76"/>
  <c r="L2" i="75"/>
  <c r="AX1" i="77"/>
  <c r="AX1" i="76"/>
  <c r="AX1" i="78"/>
  <c r="AX1" i="75"/>
  <c r="AX1" i="74"/>
  <c r="BF97" i="78"/>
  <c r="AX1" i="72"/>
  <c r="AX1" i="48"/>
  <c r="L2" i="48"/>
  <c r="L29" i="48" s="1"/>
  <c r="L148" i="48" s="1"/>
  <c r="V280" i="101" l="1"/>
  <c r="V336" i="101" s="1"/>
  <c r="V124" i="101"/>
  <c r="U258" i="101"/>
  <c r="U314" i="101" s="1"/>
  <c r="U48" i="101"/>
  <c r="U259" i="99"/>
  <c r="U315" i="99" s="1"/>
  <c r="U49" i="99"/>
  <c r="V279" i="99"/>
  <c r="V335" i="99" s="1"/>
  <c r="AX325" i="48"/>
  <c r="R382" i="48" s="1"/>
  <c r="L318" i="48"/>
  <c r="L146" i="48"/>
  <c r="AX159" i="48"/>
  <c r="AX13" i="48" s="1"/>
  <c r="AW80" i="48" s="1"/>
  <c r="AY143" i="48"/>
  <c r="AY32" i="48" s="1"/>
  <c r="AY325" i="48" s="1"/>
  <c r="AY144" i="48"/>
  <c r="K147" i="48"/>
  <c r="K23" i="48" s="1"/>
  <c r="K319" i="48"/>
  <c r="L39" i="72"/>
  <c r="AW23" i="72"/>
  <c r="BH136" i="72"/>
  <c r="BF135" i="72"/>
  <c r="AW73" i="75"/>
  <c r="AW23" i="75"/>
  <c r="AX23" i="77"/>
  <c r="AX23" i="78"/>
  <c r="AX23" i="76"/>
  <c r="AX23" i="74"/>
  <c r="BG97" i="75"/>
  <c r="L41" i="72"/>
  <c r="AX73" i="72"/>
  <c r="AX73" i="76"/>
  <c r="AX73" i="74"/>
  <c r="AX73" i="77"/>
  <c r="AX73" i="78"/>
  <c r="BG97" i="78"/>
  <c r="BG97" i="76"/>
  <c r="M2" i="72"/>
  <c r="M2" i="77"/>
  <c r="M2" i="76"/>
  <c r="M2" i="78"/>
  <c r="M2" i="74"/>
  <c r="M2" i="75"/>
  <c r="AY1" i="76"/>
  <c r="AY1" i="74"/>
  <c r="AY1" i="75"/>
  <c r="AY1" i="78"/>
  <c r="AY1" i="77"/>
  <c r="BG97" i="74"/>
  <c r="BG97" i="77"/>
  <c r="AY1" i="72"/>
  <c r="AY1" i="48"/>
  <c r="M2" i="48"/>
  <c r="M29" i="48" s="1"/>
  <c r="M148" i="48" s="1"/>
  <c r="V279" i="101" l="1"/>
  <c r="V335" i="101" s="1"/>
  <c r="U259" i="101"/>
  <c r="U315" i="101" s="1"/>
  <c r="U49" i="101"/>
  <c r="U255" i="99"/>
  <c r="U311" i="99" s="1"/>
  <c r="U52" i="99"/>
  <c r="AY159" i="48"/>
  <c r="AY13" i="48" s="1"/>
  <c r="AX80" i="48" s="1"/>
  <c r="AZ143" i="48"/>
  <c r="AZ32" i="48" s="1"/>
  <c r="AZ325" i="48" s="1"/>
  <c r="AZ144" i="48"/>
  <c r="M318" i="48"/>
  <c r="M146" i="48"/>
  <c r="L147" i="48"/>
  <c r="L23" i="48" s="1"/>
  <c r="L319" i="48"/>
  <c r="M39" i="72"/>
  <c r="AX23" i="72"/>
  <c r="BG135" i="72"/>
  <c r="AX73" i="75"/>
  <c r="AX23" i="75"/>
  <c r="AY23" i="76"/>
  <c r="AY23" i="74"/>
  <c r="AY23" i="78"/>
  <c r="AY23" i="77"/>
  <c r="BH97" i="77"/>
  <c r="BH97" i="74"/>
  <c r="BH97" i="78"/>
  <c r="M41" i="72"/>
  <c r="BH97" i="76"/>
  <c r="AZ1" i="76"/>
  <c r="AZ1" i="75"/>
  <c r="AZ1" i="77"/>
  <c r="AZ1" i="74"/>
  <c r="AZ1" i="78"/>
  <c r="AY73" i="72"/>
  <c r="AY73" i="77"/>
  <c r="AY73" i="74"/>
  <c r="AY73" i="78"/>
  <c r="AY73" i="76"/>
  <c r="N2" i="72"/>
  <c r="N2" i="76"/>
  <c r="N2" i="77"/>
  <c r="N2" i="78"/>
  <c r="N2" i="75"/>
  <c r="N2" i="74"/>
  <c r="BH97" i="75"/>
  <c r="AZ1" i="72"/>
  <c r="AZ1" i="48"/>
  <c r="AL135" i="75"/>
  <c r="N2" i="48"/>
  <c r="N29" i="48" s="1"/>
  <c r="N148" i="48" s="1"/>
  <c r="U255" i="101" l="1"/>
  <c r="U311" i="101" s="1"/>
  <c r="U52" i="101"/>
  <c r="U246" i="99"/>
  <c r="U302" i="99" s="1"/>
  <c r="U57" i="99"/>
  <c r="U60" i="99" s="1"/>
  <c r="AZ159" i="48"/>
  <c r="AZ13" i="48" s="1"/>
  <c r="AY80" i="48" s="1"/>
  <c r="BA143" i="48"/>
  <c r="BA32" i="48" s="1"/>
  <c r="BA325" i="48" s="1"/>
  <c r="BA144" i="48"/>
  <c r="N318" i="48"/>
  <c r="N146" i="48"/>
  <c r="M147" i="48"/>
  <c r="M23" i="48" s="1"/>
  <c r="M319" i="48"/>
  <c r="N39" i="72"/>
  <c r="BI136" i="72"/>
  <c r="BJ136" i="72"/>
  <c r="AY23" i="72"/>
  <c r="S136" i="76"/>
  <c r="S135" i="76"/>
  <c r="BH135" i="72"/>
  <c r="AY73" i="75"/>
  <c r="AY23" i="75"/>
  <c r="AZ23" i="77"/>
  <c r="AZ23" i="78"/>
  <c r="AZ23" i="76"/>
  <c r="AZ23" i="74"/>
  <c r="BI97" i="75"/>
  <c r="O2" i="72"/>
  <c r="O2" i="76"/>
  <c r="O2" i="75"/>
  <c r="O2" i="77"/>
  <c r="O2" i="78"/>
  <c r="O2" i="74"/>
  <c r="BJ97" i="78"/>
  <c r="BI97" i="78"/>
  <c r="BJ97" i="74"/>
  <c r="BI97" i="74"/>
  <c r="AZ73" i="72"/>
  <c r="AZ73" i="78"/>
  <c r="AZ73" i="76"/>
  <c r="AZ73" i="74"/>
  <c r="AZ73" i="77"/>
  <c r="N41" i="72"/>
  <c r="BA1" i="75"/>
  <c r="BA1" i="74"/>
  <c r="BA1" i="78"/>
  <c r="BA1" i="77"/>
  <c r="BA1" i="76"/>
  <c r="BJ97" i="76"/>
  <c r="BI97" i="76"/>
  <c r="BJ97" i="77"/>
  <c r="BI97" i="77"/>
  <c r="BA1" i="72"/>
  <c r="BA1" i="48"/>
  <c r="O2" i="48"/>
  <c r="O29" i="48" s="1"/>
  <c r="O148" i="48" s="1"/>
  <c r="U246" i="101" l="1"/>
  <c r="U302" i="101" s="1"/>
  <c r="U57" i="101"/>
  <c r="U60" i="101" s="1"/>
  <c r="U257" i="99"/>
  <c r="U313" i="99" s="1"/>
  <c r="U63" i="99"/>
  <c r="U62" i="99"/>
  <c r="U254" i="99"/>
  <c r="U310" i="99" s="1"/>
  <c r="V58" i="99"/>
  <c r="O318" i="48"/>
  <c r="O146" i="48"/>
  <c r="BA159" i="48"/>
  <c r="BA13" i="48" s="1"/>
  <c r="AZ80" i="48" s="1"/>
  <c r="BB144" i="48"/>
  <c r="BB143" i="48"/>
  <c r="BB32" i="48" s="1"/>
  <c r="BB325" i="48" s="1"/>
  <c r="N147" i="48"/>
  <c r="N23" i="48" s="1"/>
  <c r="N319" i="48"/>
  <c r="O39" i="72"/>
  <c r="AZ23" i="72"/>
  <c r="BI135" i="72"/>
  <c r="BJ135" i="72"/>
  <c r="BJ97" i="75"/>
  <c r="AZ73" i="75"/>
  <c r="AZ23" i="75"/>
  <c r="BA23" i="74"/>
  <c r="BA23" i="78"/>
  <c r="BA23" i="76"/>
  <c r="BA23" i="77"/>
  <c r="BB1" i="75"/>
  <c r="BB1" i="74"/>
  <c r="BB1" i="78"/>
  <c r="BB1" i="76"/>
  <c r="BB1" i="77"/>
  <c r="BA73" i="72"/>
  <c r="BA73" i="78"/>
  <c r="BA73" i="77"/>
  <c r="BA73" i="76"/>
  <c r="BA73" i="74"/>
  <c r="P2" i="72"/>
  <c r="P2" i="75"/>
  <c r="P2" i="77"/>
  <c r="P2" i="76"/>
  <c r="P2" i="78"/>
  <c r="P2" i="74"/>
  <c r="O41" i="72"/>
  <c r="BB1" i="72"/>
  <c r="BB1" i="48"/>
  <c r="P2" i="48"/>
  <c r="P29" i="48" s="1"/>
  <c r="P148" i="48" s="1"/>
  <c r="U257" i="101" l="1"/>
  <c r="U313" i="101" s="1"/>
  <c r="U62" i="101"/>
  <c r="U63" i="101"/>
  <c r="U254" i="101"/>
  <c r="U310" i="101" s="1"/>
  <c r="V58" i="101"/>
  <c r="U256" i="99"/>
  <c r="U312" i="99" s="1"/>
  <c r="T81" i="99"/>
  <c r="T82" i="99" s="1"/>
  <c r="T83" i="99" s="1"/>
  <c r="U64" i="99"/>
  <c r="U65" i="99" s="1"/>
  <c r="V252" i="99"/>
  <c r="V308" i="99" s="1"/>
  <c r="V61" i="99"/>
  <c r="V46" i="99"/>
  <c r="BB159" i="48"/>
  <c r="BB13" i="48" s="1"/>
  <c r="BA80" i="48" s="1"/>
  <c r="BC144" i="48"/>
  <c r="BC143" i="48"/>
  <c r="BC32" i="48" s="1"/>
  <c r="BC325" i="48" s="1"/>
  <c r="P318" i="48"/>
  <c r="P146" i="48"/>
  <c r="O147" i="48"/>
  <c r="O23" i="48" s="1"/>
  <c r="O319" i="48"/>
  <c r="P39" i="72"/>
  <c r="BA23" i="72"/>
  <c r="BA73" i="75"/>
  <c r="T135" i="74"/>
  <c r="BA23" i="75"/>
  <c r="BB23" i="78"/>
  <c r="BB23" i="76"/>
  <c r="BB23" i="77"/>
  <c r="BB23" i="74"/>
  <c r="BB73" i="72"/>
  <c r="BB73" i="74"/>
  <c r="BB73" i="77"/>
  <c r="BB73" i="78"/>
  <c r="BB73" i="76"/>
  <c r="Q2" i="72"/>
  <c r="Q2" i="75"/>
  <c r="Q2" i="78"/>
  <c r="Q2" i="74"/>
  <c r="Q2" i="76"/>
  <c r="Q2" i="77"/>
  <c r="BC1" i="74"/>
  <c r="BC1" i="78"/>
  <c r="BC1" i="75"/>
  <c r="BC1" i="76"/>
  <c r="BC1" i="77"/>
  <c r="P41" i="72"/>
  <c r="BC1" i="72"/>
  <c r="BC1" i="48"/>
  <c r="Q2" i="48"/>
  <c r="Q29" i="48" s="1"/>
  <c r="Q148" i="48" s="1"/>
  <c r="U256" i="101" l="1"/>
  <c r="U312" i="101" s="1"/>
  <c r="T81" i="101"/>
  <c r="T82" i="101" s="1"/>
  <c r="T83" i="101" s="1"/>
  <c r="U64" i="101"/>
  <c r="U65" i="101" s="1"/>
  <c r="V252" i="101"/>
  <c r="V308" i="101" s="1"/>
  <c r="V61" i="101"/>
  <c r="V46" i="101"/>
  <c r="T247" i="99"/>
  <c r="T303" i="99" s="1"/>
  <c r="S87" i="99"/>
  <c r="T85" i="99"/>
  <c r="V250" i="99"/>
  <c r="V306" i="99" s="1"/>
  <c r="V51" i="99"/>
  <c r="V260" i="99" s="1"/>
  <c r="V316" i="99" s="1"/>
  <c r="V150" i="99"/>
  <c r="V151" i="99"/>
  <c r="V152" i="99"/>
  <c r="V266" i="99" s="1"/>
  <c r="V322" i="99" s="1"/>
  <c r="Q318" i="48"/>
  <c r="Q146" i="48"/>
  <c r="BC159" i="48"/>
  <c r="BC13" i="48" s="1"/>
  <c r="BB80" i="48" s="1"/>
  <c r="BD144" i="48"/>
  <c r="BD143" i="48"/>
  <c r="BD32" i="48" s="1"/>
  <c r="BD325" i="48" s="1"/>
  <c r="P147" i="48"/>
  <c r="P23" i="48" s="1"/>
  <c r="P319" i="48"/>
  <c r="Q39" i="72"/>
  <c r="BB23" i="72"/>
  <c r="BB73" i="75"/>
  <c r="BB23" i="75"/>
  <c r="BC23" i="74"/>
  <c r="BC23" i="78"/>
  <c r="BC23" i="77"/>
  <c r="BC23" i="76"/>
  <c r="R2" i="72"/>
  <c r="R2" i="78"/>
  <c r="R2" i="74"/>
  <c r="R2" i="75"/>
  <c r="R2" i="76"/>
  <c r="R2" i="77"/>
  <c r="Q41" i="72"/>
  <c r="BD1" i="78"/>
  <c r="BD1" i="77"/>
  <c r="BD1" i="75"/>
  <c r="BD1" i="74"/>
  <c r="BD1" i="76"/>
  <c r="BC73" i="72"/>
  <c r="BC73" i="77"/>
  <c r="BC73" i="78"/>
  <c r="BC73" i="76"/>
  <c r="BC73" i="74"/>
  <c r="BD1" i="72"/>
  <c r="BD1" i="48"/>
  <c r="AM135" i="75"/>
  <c r="R2" i="48"/>
  <c r="R29" i="48" s="1"/>
  <c r="R148" i="48" s="1"/>
  <c r="V250" i="101" l="1"/>
  <c r="V306" i="101" s="1"/>
  <c r="V51" i="101"/>
  <c r="V260" i="101" s="1"/>
  <c r="V316" i="101" s="1"/>
  <c r="V150" i="101"/>
  <c r="V151" i="101"/>
  <c r="V152" i="101"/>
  <c r="V266" i="101" s="1"/>
  <c r="V322" i="101" s="1"/>
  <c r="T247" i="101"/>
  <c r="T303" i="101" s="1"/>
  <c r="S87" i="101"/>
  <c r="T85" i="101"/>
  <c r="V265" i="99"/>
  <c r="V321" i="99" s="1"/>
  <c r="V54" i="99"/>
  <c r="V97" i="99" s="1"/>
  <c r="T288" i="99"/>
  <c r="T289" i="99"/>
  <c r="V267" i="99"/>
  <c r="V323" i="99" s="1"/>
  <c r="V235" i="99"/>
  <c r="V291" i="99" s="1"/>
  <c r="V55" i="99"/>
  <c r="R318" i="48"/>
  <c r="R146" i="48"/>
  <c r="BD159" i="48"/>
  <c r="BD13" i="48" s="1"/>
  <c r="BC80" i="48" s="1"/>
  <c r="BE144" i="48"/>
  <c r="BE143" i="48"/>
  <c r="BE32" i="48" s="1"/>
  <c r="BE325" i="48" s="1"/>
  <c r="Q147" i="48"/>
  <c r="Q23" i="48" s="1"/>
  <c r="Q319" i="48"/>
  <c r="R39" i="72"/>
  <c r="BC23" i="72"/>
  <c r="BC73" i="75"/>
  <c r="BC23" i="75"/>
  <c r="BD23" i="76"/>
  <c r="BD23" i="74"/>
  <c r="BD23" i="77"/>
  <c r="BD23" i="78"/>
  <c r="R41" i="72"/>
  <c r="BD73" i="72"/>
  <c r="BD73" i="76"/>
  <c r="BD73" i="74"/>
  <c r="BD73" i="77"/>
  <c r="BD73" i="78"/>
  <c r="BE1" i="72"/>
  <c r="BE1" i="77"/>
  <c r="BE1" i="74"/>
  <c r="BE1" i="78"/>
  <c r="BE1" i="76"/>
  <c r="BE1" i="75"/>
  <c r="S2" i="72"/>
  <c r="S2" i="78"/>
  <c r="S2" i="74"/>
  <c r="S2" i="77"/>
  <c r="S2" i="75"/>
  <c r="S2" i="76"/>
  <c r="BE1" i="48"/>
  <c r="S2" i="48"/>
  <c r="S29" i="48" s="1"/>
  <c r="S148" i="48" s="1"/>
  <c r="T288" i="101" l="1"/>
  <c r="T289" i="101"/>
  <c r="V265" i="101"/>
  <c r="V321" i="101" s="1"/>
  <c r="V54" i="101"/>
  <c r="V97" i="101" s="1"/>
  <c r="V267" i="101"/>
  <c r="V323" i="101" s="1"/>
  <c r="V235" i="101"/>
  <c r="V291" i="101" s="1"/>
  <c r="V55" i="101"/>
  <c r="V98" i="99"/>
  <c r="W99" i="99"/>
  <c r="BE159" i="48"/>
  <c r="BE13" i="48" s="1"/>
  <c r="BD80" i="48" s="1"/>
  <c r="BF144" i="48"/>
  <c r="BF143" i="48"/>
  <c r="BF32" i="48" s="1"/>
  <c r="S318" i="48"/>
  <c r="S146" i="48"/>
  <c r="R147" i="48"/>
  <c r="R23" i="48" s="1"/>
  <c r="R319" i="48"/>
  <c r="S39" i="72"/>
  <c r="BD23" i="72"/>
  <c r="BD73" i="75"/>
  <c r="BD23" i="75"/>
  <c r="BE23" i="74"/>
  <c r="BE23" i="77"/>
  <c r="BE23" i="78"/>
  <c r="BE23" i="76"/>
  <c r="BE73" i="72"/>
  <c r="BE73" i="74"/>
  <c r="BE73" i="77"/>
  <c r="BE73" i="78"/>
  <c r="BE73" i="76"/>
  <c r="BF1" i="72"/>
  <c r="BF1" i="77"/>
  <c r="BF1" i="76"/>
  <c r="BF1" i="78"/>
  <c r="BF1" i="74"/>
  <c r="BF1" i="75"/>
  <c r="T2" i="72"/>
  <c r="T2" i="77"/>
  <c r="T2" i="76"/>
  <c r="T2" i="75"/>
  <c r="T2" i="78"/>
  <c r="T2" i="74"/>
  <c r="S41" i="72"/>
  <c r="BF1" i="48"/>
  <c r="T2" i="48"/>
  <c r="T29" i="48" s="1"/>
  <c r="T148" i="48" s="1"/>
  <c r="V98" i="101" l="1"/>
  <c r="W99" i="101"/>
  <c r="W282" i="99"/>
  <c r="W338" i="99" s="1"/>
  <c r="W270" i="99"/>
  <c r="W326" i="99" s="1"/>
  <c r="V112" i="99"/>
  <c r="V109" i="99"/>
  <c r="V111" i="99"/>
  <c r="V110" i="99"/>
  <c r="BF325" i="48"/>
  <c r="G382" i="48" s="1"/>
  <c r="BF159" i="48"/>
  <c r="BF13" i="48" s="1"/>
  <c r="BE80" i="48" s="1"/>
  <c r="BG143" i="48"/>
  <c r="BG32" i="48" s="1"/>
  <c r="BG325" i="48" s="1"/>
  <c r="BG144" i="48"/>
  <c r="T318" i="48"/>
  <c r="T146" i="48"/>
  <c r="S147" i="48"/>
  <c r="S23" i="48" s="1"/>
  <c r="S319" i="48"/>
  <c r="T39" i="72"/>
  <c r="BE23" i="72"/>
  <c r="BE73" i="75"/>
  <c r="BE23" i="75"/>
  <c r="BF23" i="74"/>
  <c r="T41" i="72"/>
  <c r="BF73" i="72"/>
  <c r="BF73" i="74"/>
  <c r="BF73" i="77"/>
  <c r="BF73" i="78"/>
  <c r="BF73" i="76"/>
  <c r="BG1" i="72"/>
  <c r="BG1" i="76"/>
  <c r="BG1" i="78"/>
  <c r="BG1" i="77"/>
  <c r="BG1" i="75"/>
  <c r="BG1" i="74"/>
  <c r="U2" i="72"/>
  <c r="U2" i="77"/>
  <c r="U2" i="76"/>
  <c r="U2" i="78"/>
  <c r="U2" i="74"/>
  <c r="U2" i="75"/>
  <c r="BF23" i="77"/>
  <c r="BF23" i="78"/>
  <c r="BF23" i="76"/>
  <c r="BG1" i="48"/>
  <c r="AN135" i="75"/>
  <c r="U2" i="48"/>
  <c r="U29" i="48" s="1"/>
  <c r="U148" i="48" s="1"/>
  <c r="V109" i="101" l="1"/>
  <c r="V111" i="101"/>
  <c r="V110" i="101"/>
  <c r="V112" i="101"/>
  <c r="W282" i="101"/>
  <c r="W338" i="101" s="1"/>
  <c r="W270" i="101"/>
  <c r="W326" i="101" s="1"/>
  <c r="V273" i="99"/>
  <c r="V329" i="99" s="1"/>
  <c r="V114" i="99"/>
  <c r="V276" i="99"/>
  <c r="V332" i="99" s="1"/>
  <c r="V275" i="99"/>
  <c r="V331" i="99" s="1"/>
  <c r="V274" i="99"/>
  <c r="V330" i="99" s="1"/>
  <c r="U318" i="48"/>
  <c r="U146" i="48"/>
  <c r="BG159" i="48"/>
  <c r="BG13" i="48" s="1"/>
  <c r="BF80" i="48" s="1"/>
  <c r="BH143" i="48"/>
  <c r="BH32" i="48" s="1"/>
  <c r="BH325" i="48" s="1"/>
  <c r="BH144" i="48"/>
  <c r="T147" i="48"/>
  <c r="T23" i="48" s="1"/>
  <c r="T319" i="48"/>
  <c r="U39" i="72"/>
  <c r="BF23" i="72"/>
  <c r="T136" i="76"/>
  <c r="T135" i="76"/>
  <c r="BF73" i="75"/>
  <c r="BF23" i="75"/>
  <c r="BG23" i="74"/>
  <c r="BH1" i="72"/>
  <c r="BH1" i="76"/>
  <c r="BH1" i="75"/>
  <c r="BH1" i="77"/>
  <c r="BH1" i="78"/>
  <c r="BH1" i="74"/>
  <c r="V2" i="72"/>
  <c r="V2" i="76"/>
  <c r="V2" i="75"/>
  <c r="V2" i="78"/>
  <c r="V2" i="74"/>
  <c r="V2" i="77"/>
  <c r="BG73" i="72"/>
  <c r="BG73" i="74"/>
  <c r="BG73" i="78"/>
  <c r="BG73" i="76"/>
  <c r="BG73" i="77"/>
  <c r="U41" i="72"/>
  <c r="BG23" i="77"/>
  <c r="BG23" i="78"/>
  <c r="BG23" i="76"/>
  <c r="BH1" i="48"/>
  <c r="V2" i="48"/>
  <c r="V29" i="48" s="1"/>
  <c r="V148" i="48" s="1"/>
  <c r="V276" i="101" l="1"/>
  <c r="V332" i="101" s="1"/>
  <c r="V274" i="101"/>
  <c r="V330" i="101" s="1"/>
  <c r="V275" i="101"/>
  <c r="V331" i="101" s="1"/>
  <c r="V273" i="101"/>
  <c r="V329" i="101" s="1"/>
  <c r="V114" i="101"/>
  <c r="V237" i="99"/>
  <c r="V293" i="99" s="1"/>
  <c r="V116" i="99"/>
  <c r="V119" i="99"/>
  <c r="BH159" i="48"/>
  <c r="BH13" i="48" s="1"/>
  <c r="BG80" i="48" s="1"/>
  <c r="BI143" i="48"/>
  <c r="BI32" i="48" s="1"/>
  <c r="BI325" i="48" s="1"/>
  <c r="BI144" i="48"/>
  <c r="V318" i="48"/>
  <c r="V146" i="48"/>
  <c r="U147" i="48"/>
  <c r="U23" i="48" s="1"/>
  <c r="U319" i="48"/>
  <c r="V39" i="72"/>
  <c r="BG23" i="72"/>
  <c r="BG73" i="75"/>
  <c r="BG23" i="75"/>
  <c r="BH23" i="74"/>
  <c r="BH73" i="72"/>
  <c r="BH73" i="77"/>
  <c r="BH73" i="78"/>
  <c r="BH73" i="76"/>
  <c r="BH73" i="74"/>
  <c r="W2" i="72"/>
  <c r="W2" i="76"/>
  <c r="W2" i="75"/>
  <c r="W2" i="77"/>
  <c r="W2" i="78"/>
  <c r="W2" i="74"/>
  <c r="V41" i="72"/>
  <c r="BI1" i="72"/>
  <c r="BI1" i="75"/>
  <c r="BI1" i="74"/>
  <c r="BI1" i="76"/>
  <c r="BI1" i="77"/>
  <c r="BI1" i="78"/>
  <c r="BH23" i="77"/>
  <c r="BH23" i="78"/>
  <c r="BH23" i="76"/>
  <c r="BI1" i="48"/>
  <c r="W2" i="48"/>
  <c r="W29" i="48" s="1"/>
  <c r="W148" i="48" s="1"/>
  <c r="V237" i="101" l="1"/>
  <c r="V293" i="101" s="1"/>
  <c r="V116" i="101"/>
  <c r="V119" i="101"/>
  <c r="V281" i="99"/>
  <c r="V337" i="99" s="1"/>
  <c r="V130" i="99"/>
  <c r="V236" i="99"/>
  <c r="V292" i="99" s="1"/>
  <c r="V42" i="99"/>
  <c r="W318" i="48"/>
  <c r="W146" i="48"/>
  <c r="BI159" i="48"/>
  <c r="BI13" i="48" s="1"/>
  <c r="BH80" i="48" s="1"/>
  <c r="BJ143" i="48"/>
  <c r="BJ32" i="48" s="1"/>
  <c r="BJ325" i="48" s="1"/>
  <c r="BJ144" i="48"/>
  <c r="V147" i="48"/>
  <c r="V23" i="48" s="1"/>
  <c r="V319" i="48"/>
  <c r="W39" i="72"/>
  <c r="BJ1" i="48"/>
  <c r="BH23" i="72"/>
  <c r="BH73" i="75"/>
  <c r="U135" i="74"/>
  <c r="BH23" i="75"/>
  <c r="BI23" i="74"/>
  <c r="X2" i="72"/>
  <c r="X2" i="75"/>
  <c r="X2" i="78"/>
  <c r="X2" i="74"/>
  <c r="X2" i="77"/>
  <c r="X2" i="76"/>
  <c r="BI73" i="72"/>
  <c r="BI73" i="78"/>
  <c r="BI73" i="77"/>
  <c r="BI73" i="76"/>
  <c r="BI73" i="74"/>
  <c r="W41" i="72"/>
  <c r="BJ1" i="75"/>
  <c r="BJ1" i="74"/>
  <c r="BJ1" i="78"/>
  <c r="BJ1" i="76"/>
  <c r="BJ1" i="77"/>
  <c r="BJ1" i="72"/>
  <c r="BI23" i="77"/>
  <c r="BI23" i="76"/>
  <c r="BI23" i="78"/>
  <c r="AO135" i="75"/>
  <c r="X2" i="48"/>
  <c r="X29" i="48" s="1"/>
  <c r="X148" i="48" s="1"/>
  <c r="V281" i="101" l="1"/>
  <c r="V337" i="101" s="1"/>
  <c r="V236" i="101"/>
  <c r="V292" i="101" s="1"/>
  <c r="V130" i="101"/>
  <c r="V42" i="101"/>
  <c r="V241" i="99"/>
  <c r="V297" i="99" s="1"/>
  <c r="V128" i="99"/>
  <c r="X318" i="48"/>
  <c r="X146" i="48"/>
  <c r="BJ159" i="48"/>
  <c r="BJ13" i="48" s="1"/>
  <c r="BI80" i="48" s="1"/>
  <c r="BK143" i="48"/>
  <c r="BK32" i="48" s="1"/>
  <c r="BK325" i="48" s="1"/>
  <c r="BK144" i="48"/>
  <c r="W147" i="48"/>
  <c r="W23" i="48" s="1"/>
  <c r="W319" i="48"/>
  <c r="X39" i="72"/>
  <c r="BK1" i="48"/>
  <c r="BI23" i="72"/>
  <c r="BI73" i="75"/>
  <c r="BI23" i="75"/>
  <c r="Y2" i="72"/>
  <c r="Y2" i="75"/>
  <c r="Y2" i="78"/>
  <c r="Y2" i="74"/>
  <c r="Y2" i="76"/>
  <c r="Y2" i="77"/>
  <c r="X41" i="72"/>
  <c r="BJ73" i="72"/>
  <c r="BJ73" i="77"/>
  <c r="BJ73" i="78"/>
  <c r="BJ73" i="76"/>
  <c r="BJ73" i="74"/>
  <c r="BJ23" i="77"/>
  <c r="BJ23" i="78"/>
  <c r="BJ23" i="76"/>
  <c r="BJ23" i="74"/>
  <c r="Y135" i="75"/>
  <c r="Y2" i="48"/>
  <c r="Y29" i="48" s="1"/>
  <c r="Y148" i="48" s="1"/>
  <c r="V241" i="101" l="1"/>
  <c r="V297" i="101" s="1"/>
  <c r="V128" i="101"/>
  <c r="V239" i="99"/>
  <c r="V295" i="99" s="1"/>
  <c r="V137" i="99"/>
  <c r="V136" i="99"/>
  <c r="Y318" i="48"/>
  <c r="Y146" i="48"/>
  <c r="BK159" i="48"/>
  <c r="BK13" i="48" s="1"/>
  <c r="BJ80" i="48" s="1"/>
  <c r="BL143" i="48"/>
  <c r="BL32" i="48" s="1"/>
  <c r="BL325" i="48" s="1"/>
  <c r="BL144" i="48"/>
  <c r="X147" i="48"/>
  <c r="X23" i="48" s="1"/>
  <c r="X319" i="48"/>
  <c r="Y39" i="72"/>
  <c r="BL1" i="48"/>
  <c r="BJ23" i="72"/>
  <c r="BJ73" i="75"/>
  <c r="BJ23" i="75"/>
  <c r="Z2" i="72"/>
  <c r="Z2" i="78"/>
  <c r="Z2" i="74"/>
  <c r="Z2" i="77"/>
  <c r="Z2" i="76"/>
  <c r="Z2" i="75"/>
  <c r="Y41" i="72"/>
  <c r="Z2" i="48"/>
  <c r="Z29" i="48" s="1"/>
  <c r="Z148" i="48" s="1"/>
  <c r="V239" i="101" l="1"/>
  <c r="V295" i="101" s="1"/>
  <c r="V136" i="101"/>
  <c r="V137" i="101"/>
  <c r="V277" i="99"/>
  <c r="V333" i="99" s="1"/>
  <c r="V138" i="99"/>
  <c r="V278" i="99"/>
  <c r="V334" i="99" s="1"/>
  <c r="Z318" i="48"/>
  <c r="Z146" i="48"/>
  <c r="BM144" i="48"/>
  <c r="BM143" i="48"/>
  <c r="BM32" i="48" s="1"/>
  <c r="BM325" i="48" s="1"/>
  <c r="Y147" i="48"/>
  <c r="Y23" i="48" s="1"/>
  <c r="Y319" i="48"/>
  <c r="BM1" i="48"/>
  <c r="BL159" i="48"/>
  <c r="BL13" i="48" s="1"/>
  <c r="BK80" i="48" s="1"/>
  <c r="Z39" i="72"/>
  <c r="Z41" i="72"/>
  <c r="AA2" i="72"/>
  <c r="AA2" i="78"/>
  <c r="AA2" i="74"/>
  <c r="AA2" i="77"/>
  <c r="AA2" i="75"/>
  <c r="AA2" i="76"/>
  <c r="AA2" i="48"/>
  <c r="AA29" i="48" s="1"/>
  <c r="AA148" i="48" s="1"/>
  <c r="V277" i="101" l="1"/>
  <c r="V333" i="101" s="1"/>
  <c r="V138" i="101"/>
  <c r="V278" i="101"/>
  <c r="V334" i="101" s="1"/>
  <c r="V238" i="99"/>
  <c r="V294" i="99" s="1"/>
  <c r="V43" i="99"/>
  <c r="V47" i="99" s="1"/>
  <c r="W122" i="99"/>
  <c r="AA318" i="48"/>
  <c r="AA146" i="48"/>
  <c r="BM159" i="48"/>
  <c r="BM13" i="48" s="1"/>
  <c r="BL80" i="48" s="1"/>
  <c r="BN144" i="48"/>
  <c r="BN143" i="48"/>
  <c r="BN32" i="48" s="1"/>
  <c r="BN325" i="48" s="1"/>
  <c r="Z147" i="48"/>
  <c r="Z23" i="48" s="1"/>
  <c r="Z319" i="48"/>
  <c r="BN1" i="48"/>
  <c r="AA39" i="72"/>
  <c r="AB2" i="72"/>
  <c r="AB2" i="77"/>
  <c r="AB2" i="78"/>
  <c r="AB2" i="74"/>
  <c r="AB2" i="76"/>
  <c r="AB2" i="75"/>
  <c r="AA41" i="72"/>
  <c r="AP135" i="75"/>
  <c r="AB2" i="48"/>
  <c r="AB29" i="48" s="1"/>
  <c r="AB148" i="48" s="1"/>
  <c r="V238" i="101" l="1"/>
  <c r="V294" i="101" s="1"/>
  <c r="V43" i="101"/>
  <c r="V47" i="101" s="1"/>
  <c r="W122" i="101"/>
  <c r="W280" i="99"/>
  <c r="W336" i="99" s="1"/>
  <c r="W124" i="99"/>
  <c r="V258" i="99"/>
  <c r="V314" i="99" s="1"/>
  <c r="V48" i="99"/>
  <c r="BN159" i="48"/>
  <c r="BN13" i="48" s="1"/>
  <c r="BM80" i="48" s="1"/>
  <c r="BO144" i="48"/>
  <c r="BO143" i="48"/>
  <c r="BO32" i="48" s="1"/>
  <c r="BO325" i="48" s="1"/>
  <c r="AB318" i="48"/>
  <c r="AB146" i="48"/>
  <c r="BO1" i="48"/>
  <c r="AA147" i="48"/>
  <c r="AA23" i="48" s="1"/>
  <c r="AA319" i="48"/>
  <c r="AB39" i="72"/>
  <c r="U136" i="76"/>
  <c r="U135" i="76"/>
  <c r="AB41" i="72"/>
  <c r="AC2" i="72"/>
  <c r="AC2" i="77"/>
  <c r="AC2" i="76"/>
  <c r="AC2" i="78"/>
  <c r="AC2" i="74"/>
  <c r="AC2" i="75"/>
  <c r="AC2" i="48"/>
  <c r="AC29" i="48" s="1"/>
  <c r="AC148" i="48" s="1"/>
  <c r="V258" i="101" l="1"/>
  <c r="V314" i="101" s="1"/>
  <c r="V48" i="101"/>
  <c r="W280" i="101"/>
  <c r="W336" i="101" s="1"/>
  <c r="W124" i="101"/>
  <c r="V259" i="99"/>
  <c r="V315" i="99" s="1"/>
  <c r="V49" i="99"/>
  <c r="W279" i="99"/>
  <c r="W335" i="99" s="1"/>
  <c r="BO159" i="48"/>
  <c r="BO13" i="48" s="1"/>
  <c r="BN80" i="48" s="1"/>
  <c r="BP144" i="48"/>
  <c r="BP143" i="48"/>
  <c r="BP32" i="48" s="1"/>
  <c r="BP325" i="48" s="1"/>
  <c r="BP1" i="48"/>
  <c r="AC318" i="48"/>
  <c r="AC146" i="48"/>
  <c r="AB147" i="48"/>
  <c r="AB23" i="48" s="1"/>
  <c r="AB319" i="48"/>
  <c r="AC39" i="72"/>
  <c r="AD2" i="72"/>
  <c r="AD2" i="76"/>
  <c r="AD2" i="77"/>
  <c r="AD2" i="75"/>
  <c r="AD2" i="74"/>
  <c r="AD2" i="78"/>
  <c r="AC41" i="72"/>
  <c r="AD2" i="48"/>
  <c r="AD29" i="48" s="1"/>
  <c r="AD148" i="48" s="1"/>
  <c r="W279" i="101" l="1"/>
  <c r="W335" i="101" s="1"/>
  <c r="V259" i="101"/>
  <c r="V315" i="101" s="1"/>
  <c r="V49" i="101"/>
  <c r="V255" i="99"/>
  <c r="V311" i="99" s="1"/>
  <c r="V52" i="99"/>
  <c r="AD318" i="48"/>
  <c r="AD146" i="48"/>
  <c r="BP159" i="48"/>
  <c r="BP13" i="48" s="1"/>
  <c r="BO80" i="48" s="1"/>
  <c r="BQ144" i="48"/>
  <c r="BQ143" i="48"/>
  <c r="BQ32" i="48" s="1"/>
  <c r="BQ325" i="48" s="1"/>
  <c r="BQ1" i="48"/>
  <c r="AC147" i="48"/>
  <c r="AC23" i="48" s="1"/>
  <c r="AC319" i="48"/>
  <c r="AD39" i="72"/>
  <c r="V135" i="74"/>
  <c r="AD41" i="72"/>
  <c r="AE2" i="72"/>
  <c r="AE2" i="76"/>
  <c r="AE2" i="75"/>
  <c r="AE2" i="77"/>
  <c r="AE2" i="74"/>
  <c r="AE2" i="78"/>
  <c r="AQ135" i="75"/>
  <c r="AE2" i="48"/>
  <c r="AE29" i="48" s="1"/>
  <c r="AE148" i="48" s="1"/>
  <c r="V255" i="101" l="1"/>
  <c r="V311" i="101" s="1"/>
  <c r="V52" i="101"/>
  <c r="V246" i="99"/>
  <c r="V302" i="99" s="1"/>
  <c r="V57" i="99"/>
  <c r="BQ159" i="48"/>
  <c r="BQ13" i="48" s="1"/>
  <c r="BP80" i="48" s="1"/>
  <c r="BR144" i="48"/>
  <c r="BR143" i="48"/>
  <c r="BR32" i="48" s="1"/>
  <c r="BR325" i="48" s="1"/>
  <c r="BR1" i="48"/>
  <c r="AE318" i="48"/>
  <c r="AE146" i="48"/>
  <c r="AD147" i="48"/>
  <c r="AD23" i="48" s="1"/>
  <c r="AD319" i="48"/>
  <c r="AE39" i="72"/>
  <c r="AF2" i="72"/>
  <c r="AF2" i="75"/>
  <c r="AF2" i="76"/>
  <c r="AF2" i="77"/>
  <c r="AF2" i="78"/>
  <c r="AF2" i="74"/>
  <c r="AE41" i="72"/>
  <c r="AF2" i="48"/>
  <c r="AF29" i="48" s="1"/>
  <c r="AF148" i="48" s="1"/>
  <c r="V246" i="101" l="1"/>
  <c r="V302" i="101" s="1"/>
  <c r="V57" i="101"/>
  <c r="V60" i="101" s="1"/>
  <c r="V254" i="99"/>
  <c r="V310" i="99" s="1"/>
  <c r="W58" i="99"/>
  <c r="V60" i="99"/>
  <c r="BR159" i="48"/>
  <c r="BR13" i="48" s="1"/>
  <c r="BQ80" i="48" s="1"/>
  <c r="BS143" i="48"/>
  <c r="BS32" i="48" s="1"/>
  <c r="BS325" i="48" s="1"/>
  <c r="BS144" i="48"/>
  <c r="BS1" i="48"/>
  <c r="AF318" i="48"/>
  <c r="AF146" i="48"/>
  <c r="AE147" i="48"/>
  <c r="AE23" i="48" s="1"/>
  <c r="AE319" i="48"/>
  <c r="AF39" i="72"/>
  <c r="BT1" i="48"/>
  <c r="AF41" i="72"/>
  <c r="AG2" i="72"/>
  <c r="AG2" i="75"/>
  <c r="AG2" i="78"/>
  <c r="AG2" i="74"/>
  <c r="AG2" i="76"/>
  <c r="AG2" i="77"/>
  <c r="AG2" i="48"/>
  <c r="AG29" i="48" s="1"/>
  <c r="AG148" i="48" s="1"/>
  <c r="V257" i="101" l="1"/>
  <c r="V313" i="101" s="1"/>
  <c r="V62" i="101"/>
  <c r="V63" i="101"/>
  <c r="V254" i="101"/>
  <c r="V310" i="101" s="1"/>
  <c r="W58" i="101"/>
  <c r="V257" i="99"/>
  <c r="V313" i="99" s="1"/>
  <c r="V63" i="99"/>
  <c r="V62" i="99"/>
  <c r="W252" i="99"/>
  <c r="W308" i="99" s="1"/>
  <c r="W61" i="99"/>
  <c r="W46" i="99"/>
  <c r="BT159" i="48"/>
  <c r="BT13" i="48" s="1"/>
  <c r="BS80" i="48" s="1"/>
  <c r="BU143" i="48"/>
  <c r="BU32" i="48" s="1"/>
  <c r="BU325" i="48" s="1"/>
  <c r="BU144" i="48"/>
  <c r="BS159" i="48"/>
  <c r="BS13" i="48" s="1"/>
  <c r="BR80" i="48" s="1"/>
  <c r="BT143" i="48"/>
  <c r="BT32" i="48" s="1"/>
  <c r="BT325" i="48" s="1"/>
  <c r="BT144" i="48"/>
  <c r="AG318" i="48"/>
  <c r="AG146" i="48"/>
  <c r="AF147" i="48"/>
  <c r="AF23" i="48" s="1"/>
  <c r="AF319" i="48"/>
  <c r="AG39" i="72"/>
  <c r="BU1" i="48"/>
  <c r="AH2" i="72"/>
  <c r="AH2" i="78"/>
  <c r="AH2" i="74"/>
  <c r="AH2" i="75"/>
  <c r="AH2" i="76"/>
  <c r="AH2" i="77"/>
  <c r="AG41" i="72"/>
  <c r="AR135" i="75"/>
  <c r="AH2" i="48"/>
  <c r="AH29" i="48" s="1"/>
  <c r="AH148" i="48" s="1"/>
  <c r="W252" i="101" l="1"/>
  <c r="W308" i="101" s="1"/>
  <c r="W61" i="101"/>
  <c r="W46" i="101"/>
  <c r="V256" i="101"/>
  <c r="V312" i="101" s="1"/>
  <c r="U81" i="101"/>
  <c r="U82" i="101" s="1"/>
  <c r="U83" i="101" s="1"/>
  <c r="V64" i="101"/>
  <c r="V65" i="101" s="1"/>
  <c r="W250" i="99"/>
  <c r="W306" i="99" s="1"/>
  <c r="W51" i="99"/>
  <c r="W260" i="99" s="1"/>
  <c r="W316" i="99" s="1"/>
  <c r="W151" i="99"/>
  <c r="W152" i="99"/>
  <c r="W266" i="99" s="1"/>
  <c r="W322" i="99" s="1"/>
  <c r="W150" i="99"/>
  <c r="V256" i="99"/>
  <c r="V312" i="99" s="1"/>
  <c r="U81" i="99"/>
  <c r="U82" i="99" s="1"/>
  <c r="U83" i="99" s="1"/>
  <c r="V64" i="99"/>
  <c r="V65" i="99" s="1"/>
  <c r="BU159" i="48"/>
  <c r="BU13" i="48" s="1"/>
  <c r="BT80" i="48" s="1"/>
  <c r="BV143" i="48"/>
  <c r="BV32" i="48" s="1"/>
  <c r="BV325" i="48" s="1"/>
  <c r="BV144" i="48"/>
  <c r="AH318" i="48"/>
  <c r="AH146" i="48"/>
  <c r="AG147" i="48"/>
  <c r="AG23" i="48" s="1"/>
  <c r="AG319" i="48"/>
  <c r="AH39" i="72"/>
  <c r="BV1" i="48"/>
  <c r="AI2" i="72"/>
  <c r="AI2" i="78"/>
  <c r="AI2" i="74"/>
  <c r="AI2" i="77"/>
  <c r="AI2" i="75"/>
  <c r="AI2" i="76"/>
  <c r="AH41" i="72"/>
  <c r="AI2" i="48"/>
  <c r="AI29" i="48" s="1"/>
  <c r="AI148" i="48" s="1"/>
  <c r="U247" i="101" l="1"/>
  <c r="U303" i="101" s="1"/>
  <c r="T87" i="101"/>
  <c r="U85" i="101"/>
  <c r="W250" i="101"/>
  <c r="W306" i="101" s="1"/>
  <c r="W51" i="101"/>
  <c r="W260" i="101" s="1"/>
  <c r="W316" i="101" s="1"/>
  <c r="W150" i="101"/>
  <c r="W151" i="101"/>
  <c r="W152" i="101"/>
  <c r="W266" i="101" s="1"/>
  <c r="W322" i="101" s="1"/>
  <c r="W265" i="99"/>
  <c r="W321" i="99" s="1"/>
  <c r="W54" i="99"/>
  <c r="W97" i="99" s="1"/>
  <c r="U247" i="99"/>
  <c r="U303" i="99" s="1"/>
  <c r="T87" i="99"/>
  <c r="U85" i="99"/>
  <c r="W267" i="99"/>
  <c r="W323" i="99" s="1"/>
  <c r="W235" i="99"/>
  <c r="W291" i="99" s="1"/>
  <c r="W55" i="99"/>
  <c r="BV159" i="48"/>
  <c r="BV13" i="48" s="1"/>
  <c r="BU80" i="48" s="1"/>
  <c r="BW143" i="48"/>
  <c r="BW32" i="48" s="1"/>
  <c r="BW325" i="48" s="1"/>
  <c r="BW144" i="48"/>
  <c r="AI318" i="48"/>
  <c r="AI146" i="48"/>
  <c r="AH147" i="48"/>
  <c r="AH23" i="48" s="1"/>
  <c r="AH319" i="48"/>
  <c r="AI39" i="72"/>
  <c r="BW1" i="48"/>
  <c r="V136" i="76"/>
  <c r="V135" i="76"/>
  <c r="AI41" i="72"/>
  <c r="AJ2" i="72"/>
  <c r="AJ2" i="77"/>
  <c r="AJ2" i="76"/>
  <c r="AJ2" i="75"/>
  <c r="AJ2" i="74"/>
  <c r="AJ2" i="78"/>
  <c r="AJ2" i="48"/>
  <c r="AJ29" i="48" s="1"/>
  <c r="AJ148" i="48" s="1"/>
  <c r="W267" i="101" l="1"/>
  <c r="W323" i="101" s="1"/>
  <c r="W235" i="101"/>
  <c r="W291" i="101" s="1"/>
  <c r="W55" i="101"/>
  <c r="W265" i="101"/>
  <c r="W321" i="101" s="1"/>
  <c r="W54" i="101"/>
  <c r="W97" i="101" s="1"/>
  <c r="U289" i="101"/>
  <c r="U288" i="101"/>
  <c r="U289" i="99"/>
  <c r="U288" i="99"/>
  <c r="X99" i="99"/>
  <c r="W98" i="99"/>
  <c r="BW159" i="48"/>
  <c r="BW13" i="48" s="1"/>
  <c r="BV80" i="48" s="1"/>
  <c r="BX143" i="48"/>
  <c r="BX32" i="48" s="1"/>
  <c r="BX325" i="48" s="1"/>
  <c r="BX144" i="48"/>
  <c r="AJ318" i="48"/>
  <c r="AJ146" i="48"/>
  <c r="AI147" i="48"/>
  <c r="AI23" i="48" s="1"/>
  <c r="AI319" i="48"/>
  <c r="AJ39" i="72"/>
  <c r="BX1" i="48"/>
  <c r="W135" i="74"/>
  <c r="AK2" i="72"/>
  <c r="AK2" i="77"/>
  <c r="AK2" i="76"/>
  <c r="AK2" i="78"/>
  <c r="AK2" i="74"/>
  <c r="AK2" i="75"/>
  <c r="AJ41" i="72"/>
  <c r="AS135" i="75"/>
  <c r="AK2" i="48"/>
  <c r="AK29" i="48" s="1"/>
  <c r="AK148" i="48" s="1"/>
  <c r="W98" i="101" l="1"/>
  <c r="X99" i="101"/>
  <c r="W112" i="99"/>
  <c r="W111" i="99"/>
  <c r="W109" i="99"/>
  <c r="W110" i="99"/>
  <c r="X282" i="99"/>
  <c r="X338" i="99" s="1"/>
  <c r="X270" i="99"/>
  <c r="X326" i="99" s="1"/>
  <c r="AK318" i="48"/>
  <c r="AK146" i="48"/>
  <c r="BX159" i="48"/>
  <c r="BX13" i="48" s="1"/>
  <c r="BW80" i="48" s="1"/>
  <c r="BY143" i="48"/>
  <c r="BY32" i="48" s="1"/>
  <c r="BY325" i="48" s="1"/>
  <c r="BY144" i="48"/>
  <c r="AJ147" i="48"/>
  <c r="AJ23" i="48" s="1"/>
  <c r="AJ319" i="48"/>
  <c r="AK39" i="72"/>
  <c r="BY1" i="48"/>
  <c r="AL2" i="72"/>
  <c r="AL2" i="76"/>
  <c r="AL2" i="75"/>
  <c r="AL2" i="78"/>
  <c r="AL2" i="74"/>
  <c r="AL2" i="77"/>
  <c r="AK41" i="72"/>
  <c r="AL2" i="48"/>
  <c r="AL29" i="48" s="1"/>
  <c r="AL148" i="48" s="1"/>
  <c r="X282" i="101" l="1"/>
  <c r="X338" i="101" s="1"/>
  <c r="X270" i="101"/>
  <c r="X326" i="101" s="1"/>
  <c r="W110" i="101"/>
  <c r="W111" i="101"/>
  <c r="W109" i="101"/>
  <c r="W112" i="101"/>
  <c r="W274" i="99"/>
  <c r="W330" i="99" s="1"/>
  <c r="W273" i="99"/>
  <c r="W329" i="99" s="1"/>
  <c r="W114" i="99"/>
  <c r="W275" i="99"/>
  <c r="W331" i="99" s="1"/>
  <c r="W276" i="99"/>
  <c r="W332" i="99" s="1"/>
  <c r="BY159" i="48"/>
  <c r="BY13" i="48" s="1"/>
  <c r="BX80" i="48" s="1"/>
  <c r="BZ144" i="48"/>
  <c r="BZ143" i="48"/>
  <c r="BZ32" i="48" s="1"/>
  <c r="AL146" i="48"/>
  <c r="AK147" i="48"/>
  <c r="AK23" i="48" s="1"/>
  <c r="AK319" i="48"/>
  <c r="AL39" i="72"/>
  <c r="BZ1" i="48"/>
  <c r="AL41" i="72"/>
  <c r="AM2" i="72"/>
  <c r="AM2" i="76"/>
  <c r="AM2" i="75"/>
  <c r="AM2" i="77"/>
  <c r="AM2" i="78"/>
  <c r="AM2" i="74"/>
  <c r="AM2" i="48"/>
  <c r="AM29" i="48" s="1"/>
  <c r="AM148" i="48" s="1"/>
  <c r="W273" i="101" l="1"/>
  <c r="W329" i="101" s="1"/>
  <c r="W114" i="101"/>
  <c r="W274" i="101"/>
  <c r="W330" i="101" s="1"/>
  <c r="W276" i="101"/>
  <c r="W332" i="101" s="1"/>
  <c r="W275" i="101"/>
  <c r="W331" i="101" s="1"/>
  <c r="W237" i="99"/>
  <c r="W293" i="99" s="1"/>
  <c r="W116" i="99"/>
  <c r="W119" i="99"/>
  <c r="AL318" i="48"/>
  <c r="C375" i="48" s="1"/>
  <c r="BZ325" i="48"/>
  <c r="H382" i="48" s="1"/>
  <c r="BZ159" i="48"/>
  <c r="BZ13" i="48" s="1"/>
  <c r="BY80" i="48" s="1"/>
  <c r="CA144" i="48"/>
  <c r="CA143" i="48"/>
  <c r="CA32" i="48" s="1"/>
  <c r="CA325" i="48" s="1"/>
  <c r="AM318" i="48"/>
  <c r="AM146" i="48"/>
  <c r="AL147" i="48"/>
  <c r="AL23" i="48" s="1"/>
  <c r="AL319" i="48"/>
  <c r="AM39" i="72"/>
  <c r="CA1" i="48"/>
  <c r="AN2" i="72"/>
  <c r="AN2" i="75"/>
  <c r="AN2" i="78"/>
  <c r="AN2" i="74"/>
  <c r="AN2" i="77"/>
  <c r="AN2" i="76"/>
  <c r="AM41" i="72"/>
  <c r="AN2" i="48"/>
  <c r="AN29" i="48" s="1"/>
  <c r="AN148" i="48" s="1"/>
  <c r="W237" i="101" l="1"/>
  <c r="W293" i="101" s="1"/>
  <c r="W116" i="101"/>
  <c r="W119" i="101"/>
  <c r="W281" i="99"/>
  <c r="W337" i="99" s="1"/>
  <c r="W130" i="99"/>
  <c r="W236" i="99"/>
  <c r="W292" i="99" s="1"/>
  <c r="W42" i="99"/>
  <c r="F375" i="48"/>
  <c r="AN318" i="48"/>
  <c r="AN146" i="48"/>
  <c r="CA159" i="48"/>
  <c r="CA13" i="48" s="1"/>
  <c r="BZ80" i="48" s="1"/>
  <c r="CB144" i="48"/>
  <c r="CB143" i="48"/>
  <c r="CB32" i="48" s="1"/>
  <c r="CB325" i="48" s="1"/>
  <c r="AM147" i="48"/>
  <c r="AM23" i="48" s="1"/>
  <c r="AM319" i="48"/>
  <c r="F376" i="48"/>
  <c r="C376" i="48"/>
  <c r="AN39" i="72"/>
  <c r="CB1" i="48"/>
  <c r="AN41" i="72"/>
  <c r="AO2" i="72"/>
  <c r="AO2" i="75"/>
  <c r="AO2" i="78"/>
  <c r="AO2" i="74"/>
  <c r="AO2" i="76"/>
  <c r="AO2" i="77"/>
  <c r="AT135" i="75"/>
  <c r="AO2" i="48"/>
  <c r="AO29" i="48" s="1"/>
  <c r="AO148" i="48" s="1"/>
  <c r="W236" i="101" l="1"/>
  <c r="W292" i="101" s="1"/>
  <c r="W130" i="101"/>
  <c r="W42" i="101"/>
  <c r="W281" i="101"/>
  <c r="W337" i="101" s="1"/>
  <c r="W241" i="99"/>
  <c r="W297" i="99" s="1"/>
  <c r="W128" i="99"/>
  <c r="CB159" i="48"/>
  <c r="CB13" i="48" s="1"/>
  <c r="AO318" i="48"/>
  <c r="AO146" i="48"/>
  <c r="AN147" i="48"/>
  <c r="AN23" i="48" s="1"/>
  <c r="AN319" i="48"/>
  <c r="AO39" i="72"/>
  <c r="W136" i="76"/>
  <c r="W135" i="76"/>
  <c r="AP2" i="72"/>
  <c r="AP2" i="78"/>
  <c r="AP2" i="74"/>
  <c r="AP2" i="77"/>
  <c r="AP2" i="75"/>
  <c r="AP2" i="76"/>
  <c r="AO41" i="72"/>
  <c r="AP2" i="48"/>
  <c r="AP29" i="48" s="1"/>
  <c r="AP148" i="48" s="1"/>
  <c r="CB80" i="48" l="1"/>
  <c r="CA80" i="48"/>
  <c r="W241" i="101"/>
  <c r="W297" i="101" s="1"/>
  <c r="W128" i="101"/>
  <c r="W239" i="99"/>
  <c r="W295" i="99" s="1"/>
  <c r="W137" i="99"/>
  <c r="W136" i="99"/>
  <c r="AP318" i="48"/>
  <c r="AP146" i="48"/>
  <c r="AO147" i="48"/>
  <c r="AO23" i="48" s="1"/>
  <c r="AO319" i="48"/>
  <c r="AP39" i="72"/>
  <c r="AP41" i="72"/>
  <c r="AQ2" i="72"/>
  <c r="AQ2" i="78"/>
  <c r="AQ2" i="74"/>
  <c r="AQ2" i="77"/>
  <c r="AQ2" i="75"/>
  <c r="AQ2" i="76"/>
  <c r="AQ2" i="48"/>
  <c r="AQ29" i="48" s="1"/>
  <c r="AQ148" i="48" s="1"/>
  <c r="W239" i="101" l="1"/>
  <c r="W295" i="101" s="1"/>
  <c r="W136" i="101"/>
  <c r="W137" i="101"/>
  <c r="W277" i="99"/>
  <c r="W333" i="99" s="1"/>
  <c r="W138" i="99"/>
  <c r="W278" i="99"/>
  <c r="W334" i="99" s="1"/>
  <c r="AQ318" i="48"/>
  <c r="AQ146" i="48"/>
  <c r="AP147" i="48"/>
  <c r="AP23" i="48" s="1"/>
  <c r="AP319" i="48"/>
  <c r="AQ39" i="72"/>
  <c r="X135" i="74"/>
  <c r="AR2" i="72"/>
  <c r="AR2" i="77"/>
  <c r="AR2" i="78"/>
  <c r="AR2" i="74"/>
  <c r="AR2" i="76"/>
  <c r="AR2" i="75"/>
  <c r="AQ41" i="72"/>
  <c r="AR2" i="48"/>
  <c r="AR29" i="48" s="1"/>
  <c r="AR148" i="48" s="1"/>
  <c r="W278" i="101" l="1"/>
  <c r="W334" i="101" s="1"/>
  <c r="W277" i="101"/>
  <c r="W333" i="101" s="1"/>
  <c r="W138" i="101"/>
  <c r="W238" i="99"/>
  <c r="W294" i="99" s="1"/>
  <c r="W43" i="99"/>
  <c r="W47" i="99" s="1"/>
  <c r="X122" i="99"/>
  <c r="AR318" i="48"/>
  <c r="AR146" i="48"/>
  <c r="AQ147" i="48"/>
  <c r="AQ23" i="48" s="1"/>
  <c r="AQ319" i="48"/>
  <c r="AR39" i="72"/>
  <c r="AR41" i="72"/>
  <c r="AS2" i="72"/>
  <c r="AS2" i="77"/>
  <c r="AS2" i="76"/>
  <c r="AS2" i="78"/>
  <c r="AS2" i="74"/>
  <c r="AS2" i="75"/>
  <c r="AU135" i="75"/>
  <c r="AS2" i="48"/>
  <c r="AS29" i="48" s="1"/>
  <c r="AS148" i="48" s="1"/>
  <c r="W238" i="101" l="1"/>
  <c r="W294" i="101" s="1"/>
  <c r="W43" i="101"/>
  <c r="W47" i="101" s="1"/>
  <c r="X122" i="101"/>
  <c r="X280" i="99"/>
  <c r="X336" i="99" s="1"/>
  <c r="X124" i="99"/>
  <c r="W258" i="99"/>
  <c r="W314" i="99" s="1"/>
  <c r="W48" i="99"/>
  <c r="AS318" i="48"/>
  <c r="AS146" i="48"/>
  <c r="AR147" i="48"/>
  <c r="AR23" i="48" s="1"/>
  <c r="AR319" i="48"/>
  <c r="AS39" i="72"/>
  <c r="AT2" i="72"/>
  <c r="AT2" i="76"/>
  <c r="AT2" i="77"/>
  <c r="AT2" i="74"/>
  <c r="AT2" i="78"/>
  <c r="AT2" i="75"/>
  <c r="AS41" i="72"/>
  <c r="AT2" i="48"/>
  <c r="AT29" i="48" s="1"/>
  <c r="AT148" i="48" s="1"/>
  <c r="X280" i="101" l="1"/>
  <c r="X336" i="101" s="1"/>
  <c r="X124" i="101"/>
  <c r="W258" i="101"/>
  <c r="W314" i="101" s="1"/>
  <c r="W48" i="101"/>
  <c r="W259" i="99"/>
  <c r="W315" i="99" s="1"/>
  <c r="W49" i="99"/>
  <c r="X279" i="99"/>
  <c r="X335" i="99" s="1"/>
  <c r="AT318" i="48"/>
  <c r="AT146" i="48"/>
  <c r="AS147" i="48"/>
  <c r="AS23" i="48" s="1"/>
  <c r="AS319" i="48"/>
  <c r="AT39" i="72"/>
  <c r="AT41" i="72"/>
  <c r="AU2" i="72"/>
  <c r="AU2" i="76"/>
  <c r="AU2" i="75"/>
  <c r="AU2" i="77"/>
  <c r="AU2" i="78"/>
  <c r="AU2" i="74"/>
  <c r="AU2" i="48"/>
  <c r="AU29" i="48" s="1"/>
  <c r="AU148" i="48" s="1"/>
  <c r="X279" i="101" l="1"/>
  <c r="X335" i="101" s="1"/>
  <c r="W259" i="101"/>
  <c r="W315" i="101" s="1"/>
  <c r="W49" i="101"/>
  <c r="W255" i="99"/>
  <c r="W311" i="99" s="1"/>
  <c r="W52" i="99"/>
  <c r="AU318" i="48"/>
  <c r="AU146" i="48"/>
  <c r="AT147" i="48"/>
  <c r="AT23" i="48" s="1"/>
  <c r="AT319" i="48"/>
  <c r="AU39" i="72"/>
  <c r="AV2" i="72"/>
  <c r="AV2" i="75"/>
  <c r="AV2" i="77"/>
  <c r="AV2" i="76"/>
  <c r="AV2" i="78"/>
  <c r="AV2" i="74"/>
  <c r="AU41" i="72"/>
  <c r="AV135" i="75"/>
  <c r="AV2" i="48"/>
  <c r="AV29" i="48" s="1"/>
  <c r="AV148" i="48" s="1"/>
  <c r="W255" i="101" l="1"/>
  <c r="W311" i="101" s="1"/>
  <c r="W52" i="101"/>
  <c r="W246" i="99"/>
  <c r="W302" i="99" s="1"/>
  <c r="W57" i="99"/>
  <c r="AV318" i="48"/>
  <c r="AV146" i="48"/>
  <c r="AU147" i="48"/>
  <c r="AU23" i="48" s="1"/>
  <c r="AU319" i="48"/>
  <c r="AV39" i="72"/>
  <c r="X136" i="76"/>
  <c r="X135" i="76"/>
  <c r="AV41" i="72"/>
  <c r="AW2" i="72"/>
  <c r="AW2" i="75"/>
  <c r="AW2" i="78"/>
  <c r="AW2" i="74"/>
  <c r="AW2" i="76"/>
  <c r="AW2" i="77"/>
  <c r="AW2" i="48"/>
  <c r="AW29" i="48" s="1"/>
  <c r="AW148" i="48" s="1"/>
  <c r="W246" i="101" l="1"/>
  <c r="W302" i="101" s="1"/>
  <c r="W57" i="101"/>
  <c r="W60" i="101" s="1"/>
  <c r="W254" i="99"/>
  <c r="W310" i="99" s="1"/>
  <c r="X58" i="99"/>
  <c r="W60" i="99"/>
  <c r="AW318" i="48"/>
  <c r="AW146" i="48"/>
  <c r="AV147" i="48"/>
  <c r="AV23" i="48" s="1"/>
  <c r="AV319" i="48"/>
  <c r="AW39" i="72"/>
  <c r="Y135" i="74"/>
  <c r="AX2" i="72"/>
  <c r="AX2" i="78"/>
  <c r="AX2" i="74"/>
  <c r="AX2" i="76"/>
  <c r="AX2" i="75"/>
  <c r="AX2" i="77"/>
  <c r="AW41" i="72"/>
  <c r="AX2" i="48"/>
  <c r="AX29" i="48" s="1"/>
  <c r="AX148" i="48" s="1"/>
  <c r="W257" i="101" l="1"/>
  <c r="W313" i="101" s="1"/>
  <c r="W62" i="101"/>
  <c r="W63" i="101"/>
  <c r="W254" i="101"/>
  <c r="W310" i="101" s="1"/>
  <c r="X58" i="101"/>
  <c r="W257" i="99"/>
  <c r="W313" i="99" s="1"/>
  <c r="W62" i="99"/>
  <c r="W63" i="99"/>
  <c r="X252" i="99"/>
  <c r="X308" i="99" s="1"/>
  <c r="X61" i="99"/>
  <c r="X46" i="99"/>
  <c r="AX146" i="48"/>
  <c r="AW147" i="48"/>
  <c r="AW23" i="48" s="1"/>
  <c r="AW319" i="48"/>
  <c r="AX39" i="72"/>
  <c r="AX41" i="72"/>
  <c r="AY2" i="72"/>
  <c r="AY2" i="78"/>
  <c r="AY2" i="74"/>
  <c r="AY2" i="77"/>
  <c r="AY2" i="75"/>
  <c r="AY2" i="76"/>
  <c r="AW135" i="75"/>
  <c r="AY2" i="48"/>
  <c r="AY29" i="48" s="1"/>
  <c r="AY148" i="48" s="1"/>
  <c r="W256" i="101" l="1"/>
  <c r="W312" i="101" s="1"/>
  <c r="V81" i="101"/>
  <c r="V82" i="101" s="1"/>
  <c r="V83" i="101" s="1"/>
  <c r="W64" i="101"/>
  <c r="W65" i="101" s="1"/>
  <c r="X252" i="101"/>
  <c r="X308" i="101" s="1"/>
  <c r="X61" i="101"/>
  <c r="X46" i="101"/>
  <c r="W256" i="99"/>
  <c r="W312" i="99" s="1"/>
  <c r="V81" i="99"/>
  <c r="V82" i="99" s="1"/>
  <c r="V83" i="99" s="1"/>
  <c r="W64" i="99"/>
  <c r="W65" i="99" s="1"/>
  <c r="X250" i="99"/>
  <c r="X306" i="99" s="1"/>
  <c r="X51" i="99"/>
  <c r="X260" i="99" s="1"/>
  <c r="X316" i="99" s="1"/>
  <c r="X152" i="99"/>
  <c r="X266" i="99" s="1"/>
  <c r="X322" i="99" s="1"/>
  <c r="X150" i="99"/>
  <c r="X151" i="99"/>
  <c r="AX318" i="48"/>
  <c r="R375" i="48" s="1"/>
  <c r="AY318" i="48"/>
  <c r="AY146" i="48"/>
  <c r="AX147" i="48"/>
  <c r="AX23" i="48" s="1"/>
  <c r="AY39" i="72"/>
  <c r="AZ2" i="72"/>
  <c r="AZ2" i="77"/>
  <c r="AZ2" i="76"/>
  <c r="AZ2" i="75"/>
  <c r="AZ2" i="78"/>
  <c r="AZ2" i="74"/>
  <c r="AY41" i="72"/>
  <c r="AZ2" i="48"/>
  <c r="AZ29" i="48" s="1"/>
  <c r="AZ148" i="48" s="1"/>
  <c r="X250" i="101" l="1"/>
  <c r="X306" i="101" s="1"/>
  <c r="X51" i="101"/>
  <c r="X260" i="101" s="1"/>
  <c r="X316" i="101" s="1"/>
  <c r="X151" i="101"/>
  <c r="X152" i="101"/>
  <c r="X266" i="101" s="1"/>
  <c r="X322" i="101" s="1"/>
  <c r="X150" i="101"/>
  <c r="V247" i="101"/>
  <c r="V303" i="101" s="1"/>
  <c r="U87" i="101"/>
  <c r="V85" i="101"/>
  <c r="X235" i="99"/>
  <c r="X291" i="99" s="1"/>
  <c r="X267" i="99"/>
  <c r="X323" i="99" s="1"/>
  <c r="X55" i="99"/>
  <c r="V247" i="99"/>
  <c r="V303" i="99" s="1"/>
  <c r="U87" i="99"/>
  <c r="V85" i="99"/>
  <c r="X265" i="99"/>
  <c r="X321" i="99" s="1"/>
  <c r="X54" i="99"/>
  <c r="X97" i="99" s="1"/>
  <c r="AX319" i="48"/>
  <c r="R376" i="48" s="1"/>
  <c r="AZ318" i="48"/>
  <c r="AZ146" i="48"/>
  <c r="AY147" i="48"/>
  <c r="AY23" i="48" s="1"/>
  <c r="AY319" i="48"/>
  <c r="AZ39" i="72"/>
  <c r="AZ41" i="72"/>
  <c r="BA2" i="72"/>
  <c r="BA2" i="77"/>
  <c r="BA2" i="76"/>
  <c r="BA2" i="78"/>
  <c r="BA2" i="74"/>
  <c r="BA2" i="75"/>
  <c r="BA2" i="48"/>
  <c r="BA29" i="48" s="1"/>
  <c r="BA148" i="48" s="1"/>
  <c r="V288" i="101" l="1"/>
  <c r="V289" i="101"/>
  <c r="X265" i="101"/>
  <c r="X321" i="101" s="1"/>
  <c r="X54" i="101"/>
  <c r="X97" i="101" s="1"/>
  <c r="X267" i="101"/>
  <c r="X323" i="101" s="1"/>
  <c r="X235" i="101"/>
  <c r="X291" i="101" s="1"/>
  <c r="X55" i="101"/>
  <c r="V289" i="99"/>
  <c r="V288" i="99"/>
  <c r="Y99" i="99"/>
  <c r="X98" i="99"/>
  <c r="BA318" i="48"/>
  <c r="BA146" i="48"/>
  <c r="AZ147" i="48"/>
  <c r="AZ23" i="48" s="1"/>
  <c r="AZ319" i="48"/>
  <c r="BA39" i="72"/>
  <c r="BB2" i="72"/>
  <c r="BB2" i="76"/>
  <c r="BB2" i="75"/>
  <c r="BB2" i="74"/>
  <c r="BB2" i="78"/>
  <c r="BB2" i="77"/>
  <c r="BA41" i="72"/>
  <c r="BB2" i="48"/>
  <c r="BB29" i="48" s="1"/>
  <c r="BB148" i="48" s="1"/>
  <c r="X98" i="101" l="1"/>
  <c r="Y99" i="101"/>
  <c r="Y282" i="99"/>
  <c r="Y338" i="99" s="1"/>
  <c r="Y270" i="99"/>
  <c r="Y326" i="99" s="1"/>
  <c r="X110" i="99"/>
  <c r="X109" i="99"/>
  <c r="X111" i="99"/>
  <c r="X112" i="99"/>
  <c r="BB318" i="48"/>
  <c r="BB146" i="48"/>
  <c r="BA147" i="48"/>
  <c r="BA23" i="48" s="1"/>
  <c r="BA319" i="48"/>
  <c r="BB39" i="72"/>
  <c r="Y136" i="76"/>
  <c r="Y135" i="76"/>
  <c r="BB41" i="72"/>
  <c r="BC2" i="72"/>
  <c r="BC2" i="76"/>
  <c r="BC2" i="75"/>
  <c r="BC2" i="77"/>
  <c r="BC2" i="78"/>
  <c r="BC2" i="74"/>
  <c r="AX135" i="75"/>
  <c r="BC2" i="48"/>
  <c r="BC29" i="48" s="1"/>
  <c r="BC148" i="48" s="1"/>
  <c r="X112" i="101" l="1"/>
  <c r="X109" i="101"/>
  <c r="X110" i="101"/>
  <c r="X111" i="101"/>
  <c r="Y282" i="101"/>
  <c r="Y338" i="101" s="1"/>
  <c r="Y270" i="101"/>
  <c r="Y326" i="101" s="1"/>
  <c r="X276" i="99"/>
  <c r="X332" i="99" s="1"/>
  <c r="X274" i="99"/>
  <c r="X330" i="99" s="1"/>
  <c r="X273" i="99"/>
  <c r="X329" i="99" s="1"/>
  <c r="X114" i="99"/>
  <c r="X275" i="99"/>
  <c r="X331" i="99" s="1"/>
  <c r="BC318" i="48"/>
  <c r="BC146" i="48"/>
  <c r="BB147" i="48"/>
  <c r="BB23" i="48" s="1"/>
  <c r="BB319" i="48"/>
  <c r="BC39" i="72"/>
  <c r="BD2" i="72"/>
  <c r="BD2" i="75"/>
  <c r="BD2" i="78"/>
  <c r="BD2" i="74"/>
  <c r="BD2" i="77"/>
  <c r="BD2" i="76"/>
  <c r="BC41" i="72"/>
  <c r="BD2" i="48"/>
  <c r="BD29" i="48" s="1"/>
  <c r="BD148" i="48" s="1"/>
  <c r="X275" i="101" l="1"/>
  <c r="X331" i="101" s="1"/>
  <c r="X274" i="101"/>
  <c r="X330" i="101" s="1"/>
  <c r="X273" i="101"/>
  <c r="X329" i="101" s="1"/>
  <c r="X114" i="101"/>
  <c r="X276" i="101"/>
  <c r="X332" i="101" s="1"/>
  <c r="X116" i="99"/>
  <c r="X237" i="99"/>
  <c r="X293" i="99" s="1"/>
  <c r="X119" i="99"/>
  <c r="BD318" i="48"/>
  <c r="BD146" i="48"/>
  <c r="BC147" i="48"/>
  <c r="BC23" i="48" s="1"/>
  <c r="BC319" i="48"/>
  <c r="BD39" i="72"/>
  <c r="Z135" i="74"/>
  <c r="BD41" i="72"/>
  <c r="BE2" i="72"/>
  <c r="BE2" i="75"/>
  <c r="BE2" i="78"/>
  <c r="BE2" i="74"/>
  <c r="BE2" i="76"/>
  <c r="BE2" i="77"/>
  <c r="BE2" i="48"/>
  <c r="BE29" i="48" s="1"/>
  <c r="BE148" i="48" s="1"/>
  <c r="X116" i="101" l="1"/>
  <c r="X237" i="101"/>
  <c r="X293" i="101" s="1"/>
  <c r="X119" i="101"/>
  <c r="X281" i="99"/>
  <c r="X337" i="99" s="1"/>
  <c r="X130" i="99"/>
  <c r="X236" i="99"/>
  <c r="X292" i="99" s="1"/>
  <c r="X42" i="99"/>
  <c r="BE318" i="48"/>
  <c r="BE146" i="48"/>
  <c r="BD147" i="48"/>
  <c r="BD23" i="48" s="1"/>
  <c r="BD319" i="48"/>
  <c r="BE39" i="72"/>
  <c r="BF2" i="72"/>
  <c r="BF2" i="78"/>
  <c r="BF2" i="74"/>
  <c r="BF2" i="77"/>
  <c r="BF2" i="76"/>
  <c r="BF2" i="75"/>
  <c r="BE41" i="72"/>
  <c r="AY135" i="75"/>
  <c r="BF2" i="48"/>
  <c r="BF29" i="48" s="1"/>
  <c r="BF148" i="48" s="1"/>
  <c r="X281" i="101" l="1"/>
  <c r="X337" i="101" s="1"/>
  <c r="X236" i="101"/>
  <c r="X292" i="101" s="1"/>
  <c r="X130" i="101"/>
  <c r="X42" i="101"/>
  <c r="X241" i="99"/>
  <c r="X297" i="99" s="1"/>
  <c r="X128" i="99"/>
  <c r="BF146" i="48"/>
  <c r="BE147" i="48"/>
  <c r="BE23" i="48" s="1"/>
  <c r="BE319" i="48"/>
  <c r="BF39" i="72"/>
  <c r="BG2" i="72"/>
  <c r="BG2" i="78"/>
  <c r="BG2" i="74"/>
  <c r="BG2" i="77"/>
  <c r="BG2" i="75"/>
  <c r="BG2" i="76"/>
  <c r="BF41" i="72"/>
  <c r="BG2" i="48"/>
  <c r="BG29" i="48" s="1"/>
  <c r="BG148" i="48" s="1"/>
  <c r="X241" i="101" l="1"/>
  <c r="X297" i="101" s="1"/>
  <c r="X128" i="101"/>
  <c r="X239" i="99"/>
  <c r="X295" i="99" s="1"/>
  <c r="X136" i="99"/>
  <c r="X137" i="99"/>
  <c r="BF318" i="48"/>
  <c r="G375" i="48" s="1"/>
  <c r="BG318" i="48"/>
  <c r="BG146" i="48"/>
  <c r="BF147" i="48"/>
  <c r="BF23" i="48" s="1"/>
  <c r="BG39" i="72"/>
  <c r="BG41" i="72"/>
  <c r="BH2" i="72"/>
  <c r="BH2" i="77"/>
  <c r="BH2" i="78"/>
  <c r="BH2" i="74"/>
  <c r="BH2" i="75"/>
  <c r="BH2" i="76"/>
  <c r="BH2" i="48"/>
  <c r="BH29" i="48" s="1"/>
  <c r="BH148" i="48" s="1"/>
  <c r="X239" i="101" l="1"/>
  <c r="X295" i="101" s="1"/>
  <c r="X137" i="101"/>
  <c r="X136" i="101"/>
  <c r="X278" i="99"/>
  <c r="X334" i="99" s="1"/>
  <c r="X277" i="99"/>
  <c r="X333" i="99" s="1"/>
  <c r="X138" i="99"/>
  <c r="BF319" i="48"/>
  <c r="G376" i="48" s="1"/>
  <c r="BH318" i="48"/>
  <c r="BH146" i="48"/>
  <c r="BG147" i="48"/>
  <c r="BG23" i="48" s="1"/>
  <c r="BG319" i="48"/>
  <c r="BH39" i="72"/>
  <c r="BI2" i="72"/>
  <c r="BI2" i="77"/>
  <c r="BI2" i="76"/>
  <c r="BI2" i="78"/>
  <c r="BI2" i="74"/>
  <c r="BI2" i="75"/>
  <c r="BH41" i="72"/>
  <c r="BI2" i="48"/>
  <c r="BI29" i="48" s="1"/>
  <c r="BI148" i="48" s="1"/>
  <c r="Q39" i="48"/>
  <c r="I39" i="48"/>
  <c r="L39" i="48"/>
  <c r="D39" i="48"/>
  <c r="S39" i="48"/>
  <c r="K39" i="48"/>
  <c r="R39" i="48"/>
  <c r="J39" i="48"/>
  <c r="M39" i="48"/>
  <c r="E39" i="48"/>
  <c r="T39" i="48"/>
  <c r="P39" i="48"/>
  <c r="H39" i="48"/>
  <c r="O39" i="48"/>
  <c r="G39" i="48"/>
  <c r="N39" i="48"/>
  <c r="F39" i="48"/>
  <c r="X278" i="101" l="1"/>
  <c r="X334" i="101" s="1"/>
  <c r="X277" i="101"/>
  <c r="X333" i="101" s="1"/>
  <c r="X138" i="101"/>
  <c r="X238" i="99"/>
  <c r="X294" i="99" s="1"/>
  <c r="X43" i="99"/>
  <c r="X47" i="99" s="1"/>
  <c r="Y122" i="99"/>
  <c r="BI318" i="48"/>
  <c r="BI146" i="48"/>
  <c r="BH147" i="48"/>
  <c r="BH23" i="48" s="1"/>
  <c r="BH319" i="48"/>
  <c r="BI39" i="72"/>
  <c r="I54" i="72"/>
  <c r="E54" i="72"/>
  <c r="J54" i="72"/>
  <c r="U54" i="72"/>
  <c r="N54" i="72"/>
  <c r="R54" i="72"/>
  <c r="G54" i="72"/>
  <c r="O54" i="72"/>
  <c r="K54" i="72"/>
  <c r="BJ2" i="48"/>
  <c r="BJ29" i="48" s="1"/>
  <c r="BJ148" i="48" s="1"/>
  <c r="T54" i="72"/>
  <c r="M54" i="72"/>
  <c r="S54" i="72"/>
  <c r="Q54" i="72"/>
  <c r="F54" i="72"/>
  <c r="H54" i="72"/>
  <c r="P54" i="72"/>
  <c r="L54" i="72"/>
  <c r="Z136" i="76"/>
  <c r="Z135" i="76"/>
  <c r="BI41" i="72"/>
  <c r="BJ2" i="72"/>
  <c r="BJ2" i="76"/>
  <c r="BJ2" i="77"/>
  <c r="BJ2" i="78"/>
  <c r="BJ2" i="75"/>
  <c r="BJ2" i="74"/>
  <c r="AZ135" i="75"/>
  <c r="X238" i="101" l="1"/>
  <c r="X294" i="101" s="1"/>
  <c r="X43" i="101"/>
  <c r="X47" i="101" s="1"/>
  <c r="Y122" i="101"/>
  <c r="Y280" i="99"/>
  <c r="Y336" i="99" s="1"/>
  <c r="Y124" i="99"/>
  <c r="X258" i="99"/>
  <c r="X314" i="99" s="1"/>
  <c r="X48" i="99"/>
  <c r="BJ318" i="48"/>
  <c r="BJ146" i="48"/>
  <c r="BI147" i="48"/>
  <c r="BI23" i="48" s="1"/>
  <c r="BI319" i="48"/>
  <c r="BJ39" i="72"/>
  <c r="BK2" i="48"/>
  <c r="BK29" i="48" s="1"/>
  <c r="BK148" i="48" s="1"/>
  <c r="BJ41" i="72"/>
  <c r="BA135" i="75"/>
  <c r="Y280" i="101" l="1"/>
  <c r="Y336" i="101" s="1"/>
  <c r="Y124" i="101"/>
  <c r="X258" i="101"/>
  <c r="X314" i="101" s="1"/>
  <c r="X48" i="101"/>
  <c r="X259" i="99"/>
  <c r="X315" i="99" s="1"/>
  <c r="X49" i="99"/>
  <c r="Y279" i="99"/>
  <c r="Y335" i="99" s="1"/>
  <c r="BK318" i="48"/>
  <c r="BK146" i="48"/>
  <c r="BJ147" i="48"/>
  <c r="BJ23" i="48" s="1"/>
  <c r="BJ319" i="48"/>
  <c r="BJ50" i="48"/>
  <c r="BJ261" i="48" s="1"/>
  <c r="BL2" i="48"/>
  <c r="BL29" i="48" s="1"/>
  <c r="BL148" i="48" s="1"/>
  <c r="AA135" i="74"/>
  <c r="C11" i="78"/>
  <c r="C11" i="72"/>
  <c r="C45" i="75"/>
  <c r="C45" i="76"/>
  <c r="C44" i="78"/>
  <c r="C45" i="78"/>
  <c r="C45" i="74"/>
  <c r="C45" i="77"/>
  <c r="C11" i="77"/>
  <c r="C11" i="76"/>
  <c r="C11" i="74"/>
  <c r="X259" i="101" l="1"/>
  <c r="X315" i="101" s="1"/>
  <c r="X49" i="101"/>
  <c r="Y279" i="101"/>
  <c r="Y335" i="101" s="1"/>
  <c r="X255" i="99"/>
  <c r="X311" i="99" s="1"/>
  <c r="X52" i="99"/>
  <c r="BL318" i="48"/>
  <c r="BL146" i="48"/>
  <c r="BK147" i="48"/>
  <c r="BK23" i="48" s="1"/>
  <c r="BK50" i="48" s="1"/>
  <c r="BK261" i="48" s="1"/>
  <c r="BK319" i="48"/>
  <c r="BM2" i="48"/>
  <c r="BM29" i="48" s="1"/>
  <c r="BM148" i="48" s="1"/>
  <c r="C38" i="72"/>
  <c r="D44" i="72"/>
  <c r="C11" i="75"/>
  <c r="D44" i="78"/>
  <c r="C44" i="76"/>
  <c r="C44" i="74"/>
  <c r="C44" i="77"/>
  <c r="C44" i="75"/>
  <c r="C42" i="77"/>
  <c r="C42" i="78"/>
  <c r="C42" i="76"/>
  <c r="C42" i="74"/>
  <c r="C38" i="77"/>
  <c r="C38" i="78"/>
  <c r="C38" i="76"/>
  <c r="C38" i="74"/>
  <c r="X255" i="101" l="1"/>
  <c r="X311" i="101" s="1"/>
  <c r="X52" i="101"/>
  <c r="X246" i="99"/>
  <c r="X302" i="99" s="1"/>
  <c r="X57" i="99"/>
  <c r="BM318" i="48"/>
  <c r="BM146" i="48"/>
  <c r="BL147" i="48"/>
  <c r="BL23" i="48" s="1"/>
  <c r="BL50" i="48" s="1"/>
  <c r="BL261" i="48" s="1"/>
  <c r="BL319" i="48"/>
  <c r="BN2" i="48"/>
  <c r="BN29" i="48" s="1"/>
  <c r="BN148" i="48" s="1"/>
  <c r="E44" i="72"/>
  <c r="AA136" i="76"/>
  <c r="AA135" i="76"/>
  <c r="C38" i="75"/>
  <c r="C42" i="75"/>
  <c r="E44" i="78"/>
  <c r="C41" i="74"/>
  <c r="C41" i="75"/>
  <c r="D44" i="77"/>
  <c r="C41" i="76"/>
  <c r="C41" i="77"/>
  <c r="D44" i="74"/>
  <c r="D44" i="76"/>
  <c r="D44" i="75"/>
  <c r="C41" i="78"/>
  <c r="X246" i="101" l="1"/>
  <c r="X302" i="101" s="1"/>
  <c r="X57" i="101"/>
  <c r="X254" i="99"/>
  <c r="X310" i="99" s="1"/>
  <c r="Y58" i="99"/>
  <c r="X60" i="99"/>
  <c r="BN318" i="48"/>
  <c r="BN146" i="48"/>
  <c r="BM147" i="48"/>
  <c r="BM23" i="48" s="1"/>
  <c r="BM319" i="48"/>
  <c r="BM50" i="48"/>
  <c r="BM261" i="48" s="1"/>
  <c r="BO2" i="48"/>
  <c r="BO29" i="48" s="1"/>
  <c r="BO148" i="48" s="1"/>
  <c r="F44" i="72"/>
  <c r="D41" i="75"/>
  <c r="D41" i="74"/>
  <c r="F44" i="78"/>
  <c r="C32" i="78"/>
  <c r="D41" i="78"/>
  <c r="D41" i="77"/>
  <c r="C108" i="76"/>
  <c r="D41" i="76"/>
  <c r="E44" i="76"/>
  <c r="E44" i="74"/>
  <c r="C32" i="72"/>
  <c r="E44" i="75"/>
  <c r="C108" i="77"/>
  <c r="C32" i="77"/>
  <c r="E44" i="77"/>
  <c r="BB135" i="75"/>
  <c r="X254" i="101" l="1"/>
  <c r="X310" i="101" s="1"/>
  <c r="Y58" i="101"/>
  <c r="X60" i="101"/>
  <c r="X257" i="99"/>
  <c r="X313" i="99" s="1"/>
  <c r="X62" i="99"/>
  <c r="X63" i="99"/>
  <c r="Y252" i="99"/>
  <c r="Y308" i="99" s="1"/>
  <c r="Y61" i="99"/>
  <c r="Y46" i="99"/>
  <c r="BO318" i="48"/>
  <c r="BO146" i="48"/>
  <c r="BN147" i="48"/>
  <c r="BN23" i="48" s="1"/>
  <c r="BN50" i="48" s="1"/>
  <c r="BN261" i="48" s="1"/>
  <c r="BN319" i="48"/>
  <c r="E35" i="72"/>
  <c r="BP2" i="48"/>
  <c r="BP29" i="48" s="1"/>
  <c r="BP148" i="48" s="1"/>
  <c r="C108" i="72"/>
  <c r="G44" i="72"/>
  <c r="E41" i="78"/>
  <c r="E41" i="74"/>
  <c r="C32" i="74"/>
  <c r="C108" i="75"/>
  <c r="E41" i="75"/>
  <c r="G44" i="78"/>
  <c r="D32" i="78"/>
  <c r="C32" i="76"/>
  <c r="D32" i="77"/>
  <c r="E41" i="77"/>
  <c r="E41" i="76"/>
  <c r="C32" i="75"/>
  <c r="D32" i="76"/>
  <c r="C120" i="76"/>
  <c r="C104" i="76"/>
  <c r="F44" i="77"/>
  <c r="D108" i="77"/>
  <c r="F44" i="74"/>
  <c r="D32" i="74"/>
  <c r="F44" i="75"/>
  <c r="F44" i="76"/>
  <c r="C109" i="76"/>
  <c r="C106" i="76"/>
  <c r="F41" i="78"/>
  <c r="E32" i="78"/>
  <c r="F41" i="77"/>
  <c r="X257" i="101" l="1"/>
  <c r="X313" i="101" s="1"/>
  <c r="X62" i="101"/>
  <c r="X63" i="101"/>
  <c r="Y252" i="101"/>
  <c r="Y308" i="101" s="1"/>
  <c r="Y61" i="101"/>
  <c r="Y46" i="101"/>
  <c r="Y250" i="99"/>
  <c r="Y306" i="99" s="1"/>
  <c r="Y51" i="99"/>
  <c r="Y260" i="99" s="1"/>
  <c r="Y316" i="99" s="1"/>
  <c r="Y152" i="99"/>
  <c r="Y266" i="99" s="1"/>
  <c r="Y322" i="99" s="1"/>
  <c r="Y150" i="99"/>
  <c r="Y151" i="99"/>
  <c r="X256" i="99"/>
  <c r="X312" i="99" s="1"/>
  <c r="W81" i="99"/>
  <c r="W82" i="99" s="1"/>
  <c r="W83" i="99" s="1"/>
  <c r="X64" i="99"/>
  <c r="X65" i="99" s="1"/>
  <c r="BP318" i="48"/>
  <c r="BP146" i="48"/>
  <c r="BO147" i="48"/>
  <c r="BO23" i="48" s="1"/>
  <c r="BO50" i="48" s="1"/>
  <c r="BO261" i="48" s="1"/>
  <c r="BO319" i="48"/>
  <c r="F35" i="72"/>
  <c r="BQ2" i="48"/>
  <c r="BQ29" i="48" s="1"/>
  <c r="BQ148" i="48" s="1"/>
  <c r="H44" i="72"/>
  <c r="H44" i="78"/>
  <c r="F41" i="74"/>
  <c r="D108" i="74"/>
  <c r="C108" i="74"/>
  <c r="AB135" i="74"/>
  <c r="F41" i="75"/>
  <c r="D108" i="75"/>
  <c r="C121" i="76"/>
  <c r="D108" i="76"/>
  <c r="D32" i="75"/>
  <c r="E32" i="76"/>
  <c r="F41" i="76"/>
  <c r="E108" i="77"/>
  <c r="E32" i="77"/>
  <c r="G44" i="75"/>
  <c r="G44" i="74"/>
  <c r="C112" i="76"/>
  <c r="C113" i="76"/>
  <c r="E32" i="74"/>
  <c r="G44" i="77"/>
  <c r="G44" i="76"/>
  <c r="I44" i="78"/>
  <c r="C107" i="76"/>
  <c r="D92" i="76"/>
  <c r="C114" i="76"/>
  <c r="G41" i="77"/>
  <c r="G41" i="78"/>
  <c r="F32" i="78"/>
  <c r="C93" i="76"/>
  <c r="C93" i="74"/>
  <c r="BC135" i="75"/>
  <c r="Y250" i="101" l="1"/>
  <c r="Y306" i="101" s="1"/>
  <c r="Y51" i="101"/>
  <c r="Y260" i="101" s="1"/>
  <c r="Y316" i="101" s="1"/>
  <c r="Y151" i="101"/>
  <c r="Y150" i="101"/>
  <c r="Y152" i="101"/>
  <c r="Y266" i="101" s="1"/>
  <c r="Y322" i="101" s="1"/>
  <c r="X256" i="101"/>
  <c r="X312" i="101" s="1"/>
  <c r="W81" i="101"/>
  <c r="W82" i="101" s="1"/>
  <c r="W83" i="101" s="1"/>
  <c r="X64" i="101"/>
  <c r="X65" i="101" s="1"/>
  <c r="Y267" i="99"/>
  <c r="Y323" i="99" s="1"/>
  <c r="Y235" i="99"/>
  <c r="Y291" i="99" s="1"/>
  <c r="Y55" i="99"/>
  <c r="Y265" i="99"/>
  <c r="Y321" i="99" s="1"/>
  <c r="Y54" i="99"/>
  <c r="Y97" i="99" s="1"/>
  <c r="W247" i="99"/>
  <c r="W303" i="99" s="1"/>
  <c r="V87" i="99"/>
  <c r="W85" i="99"/>
  <c r="BQ318" i="48"/>
  <c r="BQ146" i="48"/>
  <c r="BP147" i="48"/>
  <c r="BP23" i="48" s="1"/>
  <c r="BP50" i="48" s="1"/>
  <c r="BP261" i="48" s="1"/>
  <c r="BP319" i="48"/>
  <c r="BR2" i="48"/>
  <c r="BR29" i="48" s="1"/>
  <c r="BR148" i="48" s="1"/>
  <c r="G35" i="72"/>
  <c r="I44" i="72"/>
  <c r="C93" i="75"/>
  <c r="E108" i="74"/>
  <c r="G41" i="74"/>
  <c r="E32" i="75"/>
  <c r="G41" i="76"/>
  <c r="F108" i="76"/>
  <c r="E108" i="76"/>
  <c r="H44" i="77"/>
  <c r="H44" i="74"/>
  <c r="F108" i="77"/>
  <c r="F32" i="77"/>
  <c r="F32" i="75"/>
  <c r="F32" i="74"/>
  <c r="H44" i="75"/>
  <c r="C110" i="76"/>
  <c r="H44" i="76"/>
  <c r="J44" i="78"/>
  <c r="H41" i="77"/>
  <c r="H41" i="76"/>
  <c r="H41" i="78"/>
  <c r="G32" i="78"/>
  <c r="Y265" i="101" l="1"/>
  <c r="Y321" i="101" s="1"/>
  <c r="Y54" i="101"/>
  <c r="Y97" i="101" s="1"/>
  <c r="Y267" i="101"/>
  <c r="Y323" i="101" s="1"/>
  <c r="Y235" i="101"/>
  <c r="Y291" i="101" s="1"/>
  <c r="Y55" i="101"/>
  <c r="W247" i="101"/>
  <c r="W303" i="101" s="1"/>
  <c r="V87" i="101"/>
  <c r="W85" i="101"/>
  <c r="W288" i="99"/>
  <c r="W289" i="99"/>
  <c r="Y98" i="99"/>
  <c r="Z99" i="99"/>
  <c r="BR318" i="48"/>
  <c r="BR146" i="48"/>
  <c r="BQ147" i="48"/>
  <c r="BQ23" i="48" s="1"/>
  <c r="BQ319" i="48"/>
  <c r="BQ50" i="48"/>
  <c r="BQ261" i="48" s="1"/>
  <c r="H35" i="72"/>
  <c r="BS2" i="48"/>
  <c r="BS29" i="48" s="1"/>
  <c r="BS148" i="48" s="1"/>
  <c r="K44" i="72"/>
  <c r="J44" i="72"/>
  <c r="E108" i="75"/>
  <c r="F108" i="74"/>
  <c r="H41" i="74"/>
  <c r="G41" i="75"/>
  <c r="F108" i="75"/>
  <c r="F32" i="76"/>
  <c r="I44" i="74"/>
  <c r="G32" i="75"/>
  <c r="G108" i="77"/>
  <c r="G32" i="77"/>
  <c r="C116" i="76"/>
  <c r="G108" i="76"/>
  <c r="G32" i="76"/>
  <c r="I44" i="76"/>
  <c r="G32" i="74"/>
  <c r="I44" i="75"/>
  <c r="I44" i="77"/>
  <c r="K44" i="78"/>
  <c r="I41" i="78"/>
  <c r="H32" i="78"/>
  <c r="I41" i="76"/>
  <c r="I41" i="77"/>
  <c r="W288" i="101" l="1"/>
  <c r="W289" i="101"/>
  <c r="Y98" i="101"/>
  <c r="Z99" i="101"/>
  <c r="Z282" i="99"/>
  <c r="Z338" i="99" s="1"/>
  <c r="Z270" i="99"/>
  <c r="Z326" i="99" s="1"/>
  <c r="Y110" i="99"/>
  <c r="Y111" i="99"/>
  <c r="Y109" i="99"/>
  <c r="Y112" i="99"/>
  <c r="BS318" i="48"/>
  <c r="BS146" i="48"/>
  <c r="BR147" i="48"/>
  <c r="BR23" i="48" s="1"/>
  <c r="BR50" i="48" s="1"/>
  <c r="BR261" i="48" s="1"/>
  <c r="BR319" i="48"/>
  <c r="I35" i="72"/>
  <c r="BT2" i="48"/>
  <c r="BT29" i="48" s="1"/>
  <c r="BT148" i="48" s="1"/>
  <c r="L44" i="72"/>
  <c r="G108" i="74"/>
  <c r="I41" i="74"/>
  <c r="H41" i="75"/>
  <c r="G108" i="75"/>
  <c r="D117" i="76"/>
  <c r="H32" i="74"/>
  <c r="H108" i="77"/>
  <c r="H32" i="77"/>
  <c r="J44" i="76"/>
  <c r="H108" i="76"/>
  <c r="H32" i="76"/>
  <c r="J44" i="75"/>
  <c r="H32" i="75"/>
  <c r="J44" i="77"/>
  <c r="J44" i="74"/>
  <c r="L44" i="78"/>
  <c r="J41" i="77"/>
  <c r="J41" i="78"/>
  <c r="I32" i="78"/>
  <c r="J41" i="76"/>
  <c r="BD135" i="75"/>
  <c r="Z282" i="101" l="1"/>
  <c r="Z338" i="101" s="1"/>
  <c r="Z270" i="101"/>
  <c r="Z326" i="101" s="1"/>
  <c r="Y111" i="101"/>
  <c r="Y109" i="101"/>
  <c r="Y110" i="101"/>
  <c r="Y112" i="101"/>
  <c r="Y273" i="99"/>
  <c r="Y329" i="99" s="1"/>
  <c r="Y114" i="99"/>
  <c r="Y274" i="99"/>
  <c r="Y330" i="99" s="1"/>
  <c r="Y276" i="99"/>
  <c r="Y332" i="99" s="1"/>
  <c r="Y275" i="99"/>
  <c r="Y331" i="99" s="1"/>
  <c r="BT318" i="48"/>
  <c r="BT146" i="48"/>
  <c r="BS147" i="48"/>
  <c r="BS23" i="48" s="1"/>
  <c r="BS50" i="48" s="1"/>
  <c r="BS261" i="48" s="1"/>
  <c r="BS319" i="48"/>
  <c r="J35" i="72"/>
  <c r="BU2" i="48"/>
  <c r="BU29" i="48" s="1"/>
  <c r="BU148" i="48" s="1"/>
  <c r="M44" i="72"/>
  <c r="AB136" i="76"/>
  <c r="AB135" i="76"/>
  <c r="D124" i="76"/>
  <c r="H108" i="74"/>
  <c r="J41" i="74"/>
  <c r="I41" i="75"/>
  <c r="H108" i="75"/>
  <c r="D99" i="76"/>
  <c r="D105" i="76"/>
  <c r="D104" i="76"/>
  <c r="C123" i="76"/>
  <c r="E101" i="76"/>
  <c r="K44" i="76"/>
  <c r="I32" i="74"/>
  <c r="I108" i="77"/>
  <c r="I32" i="77"/>
  <c r="K44" i="75"/>
  <c r="I32" i="75"/>
  <c r="K44" i="77"/>
  <c r="I108" i="76"/>
  <c r="I32" i="76"/>
  <c r="K44" i="74"/>
  <c r="M44" i="78"/>
  <c r="K41" i="76"/>
  <c r="K41" i="78"/>
  <c r="J32" i="78"/>
  <c r="K41" i="77"/>
  <c r="C124" i="76"/>
  <c r="Y274" i="101" l="1"/>
  <c r="Y330" i="101" s="1"/>
  <c r="Y276" i="101"/>
  <c r="Y332" i="101" s="1"/>
  <c r="Y273" i="101"/>
  <c r="Y329" i="101" s="1"/>
  <c r="Y114" i="101"/>
  <c r="Y275" i="101"/>
  <c r="Y331" i="101" s="1"/>
  <c r="Y237" i="99"/>
  <c r="Y293" i="99" s="1"/>
  <c r="Y116" i="99"/>
  <c r="Y119" i="99"/>
  <c r="BU318" i="48"/>
  <c r="BU146" i="48"/>
  <c r="BT147" i="48"/>
  <c r="BT23" i="48" s="1"/>
  <c r="BT50" i="48" s="1"/>
  <c r="BT261" i="48" s="1"/>
  <c r="BT319" i="48"/>
  <c r="K35" i="72"/>
  <c r="BV2" i="48"/>
  <c r="BV29" i="48" s="1"/>
  <c r="BV148" i="48" s="1"/>
  <c r="N44" i="72"/>
  <c r="I108" i="74"/>
  <c r="K41" i="74"/>
  <c r="J41" i="75"/>
  <c r="I108" i="75"/>
  <c r="D113" i="76"/>
  <c r="D120" i="76"/>
  <c r="D109" i="76"/>
  <c r="D106" i="76"/>
  <c r="L44" i="77"/>
  <c r="L44" i="74"/>
  <c r="L44" i="75"/>
  <c r="J108" i="77"/>
  <c r="J32" i="77"/>
  <c r="J108" i="76"/>
  <c r="J32" i="76"/>
  <c r="L44" i="76"/>
  <c r="J32" i="74"/>
  <c r="J32" i="75"/>
  <c r="C126" i="76"/>
  <c r="E48" i="76"/>
  <c r="N44" i="78"/>
  <c r="L41" i="77"/>
  <c r="L41" i="76"/>
  <c r="L41" i="78"/>
  <c r="K32" i="78"/>
  <c r="C125" i="76"/>
  <c r="Y237" i="101" l="1"/>
  <c r="Y293" i="101" s="1"/>
  <c r="Y116" i="101"/>
  <c r="Y119" i="101"/>
  <c r="Y281" i="99"/>
  <c r="Y337" i="99" s="1"/>
  <c r="Y130" i="99"/>
  <c r="Y236" i="99"/>
  <c r="Y292" i="99" s="1"/>
  <c r="Y42" i="99"/>
  <c r="BV318" i="48"/>
  <c r="BV146" i="48"/>
  <c r="BU147" i="48"/>
  <c r="BU23" i="48" s="1"/>
  <c r="BU319" i="48"/>
  <c r="BU50" i="48"/>
  <c r="BU261" i="48" s="1"/>
  <c r="L35" i="72"/>
  <c r="BW2" i="48"/>
  <c r="BW29" i="48" s="1"/>
  <c r="BW148" i="48" s="1"/>
  <c r="O44" i="72"/>
  <c r="D121" i="76"/>
  <c r="L41" i="74"/>
  <c r="J108" i="74"/>
  <c r="K41" i="75"/>
  <c r="J108" i="75"/>
  <c r="D114" i="76"/>
  <c r="E92" i="76"/>
  <c r="D107" i="76"/>
  <c r="K108" i="77"/>
  <c r="K32" i="77"/>
  <c r="K32" i="74"/>
  <c r="M44" i="76"/>
  <c r="M44" i="74"/>
  <c r="K32" i="75"/>
  <c r="K108" i="76"/>
  <c r="K32" i="76"/>
  <c r="C127" i="76"/>
  <c r="M44" i="75"/>
  <c r="M44" i="77"/>
  <c r="O44" i="78"/>
  <c r="M41" i="76"/>
  <c r="M41" i="78"/>
  <c r="L32" i="78"/>
  <c r="M41" i="77"/>
  <c r="D93" i="76"/>
  <c r="BE135" i="75"/>
  <c r="Y281" i="101" l="1"/>
  <c r="Y337" i="101" s="1"/>
  <c r="Y130" i="101"/>
  <c r="Y236" i="101"/>
  <c r="Y292" i="101" s="1"/>
  <c r="Y42" i="101"/>
  <c r="Y241" i="99"/>
  <c r="Y297" i="99" s="1"/>
  <c r="Y128" i="99"/>
  <c r="BW318" i="48"/>
  <c r="BW146" i="48"/>
  <c r="BV147" i="48"/>
  <c r="BV23" i="48" s="1"/>
  <c r="BV50" i="48" s="1"/>
  <c r="BV261" i="48" s="1"/>
  <c r="BV319" i="48"/>
  <c r="M35" i="72"/>
  <c r="BX2" i="48"/>
  <c r="BX29" i="48" s="1"/>
  <c r="BX148" i="48" s="1"/>
  <c r="P44" i="72"/>
  <c r="D112" i="76"/>
  <c r="M41" i="74"/>
  <c r="K108" i="74"/>
  <c r="AC135" i="74"/>
  <c r="L41" i="75"/>
  <c r="K108" i="75"/>
  <c r="D110" i="76"/>
  <c r="L32" i="75"/>
  <c r="N44" i="76"/>
  <c r="N44" i="74"/>
  <c r="L32" i="74"/>
  <c r="L108" i="77"/>
  <c r="L32" i="77"/>
  <c r="L108" i="76"/>
  <c r="L32" i="76"/>
  <c r="N44" i="75"/>
  <c r="N44" i="77"/>
  <c r="P44" i="78"/>
  <c r="N41" i="77"/>
  <c r="N41" i="78"/>
  <c r="M32" i="78"/>
  <c r="N41" i="76"/>
  <c r="Y241" i="101" l="1"/>
  <c r="Y297" i="101" s="1"/>
  <c r="Y128" i="101"/>
  <c r="Y239" i="99"/>
  <c r="Y295" i="99" s="1"/>
  <c r="Y137" i="99"/>
  <c r="Y136" i="99"/>
  <c r="BX318" i="48"/>
  <c r="BX146" i="48"/>
  <c r="BW147" i="48"/>
  <c r="BW23" i="48" s="1"/>
  <c r="BW319" i="48"/>
  <c r="BW50" i="48"/>
  <c r="BW261" i="48" s="1"/>
  <c r="N35" i="72"/>
  <c r="BY2" i="48"/>
  <c r="BY29" i="48" s="1"/>
  <c r="BY148" i="48" s="1"/>
  <c r="Q44" i="72"/>
  <c r="L108" i="74"/>
  <c r="N41" i="74"/>
  <c r="M41" i="75"/>
  <c r="L108" i="75"/>
  <c r="D116" i="76"/>
  <c r="O44" i="77"/>
  <c r="M108" i="77"/>
  <c r="M32" i="77"/>
  <c r="O44" i="74"/>
  <c r="M32" i="74"/>
  <c r="O44" i="76"/>
  <c r="M32" i="75"/>
  <c r="M108" i="76"/>
  <c r="M32" i="76"/>
  <c r="O44" i="75"/>
  <c r="Q44" i="78"/>
  <c r="O41" i="78"/>
  <c r="N32" i="78"/>
  <c r="O41" i="76"/>
  <c r="O41" i="77"/>
  <c r="Y239" i="101" l="1"/>
  <c r="Y295" i="101" s="1"/>
  <c r="Y137" i="101"/>
  <c r="Y136" i="101"/>
  <c r="Y277" i="99"/>
  <c r="Y333" i="99" s="1"/>
  <c r="Y138" i="99"/>
  <c r="Y278" i="99"/>
  <c r="Y334" i="99" s="1"/>
  <c r="BY318" i="48"/>
  <c r="BY146" i="48"/>
  <c r="BX147" i="48"/>
  <c r="BX23" i="48" s="1"/>
  <c r="BX50" i="48" s="1"/>
  <c r="BX261" i="48" s="1"/>
  <c r="BX319" i="48"/>
  <c r="O35" i="72"/>
  <c r="BZ2" i="48"/>
  <c r="BZ29" i="48" s="1"/>
  <c r="BZ148" i="48" s="1"/>
  <c r="R44" i="72"/>
  <c r="E117" i="76"/>
  <c r="M108" i="74"/>
  <c r="O41" i="74"/>
  <c r="N41" i="75"/>
  <c r="M108" i="75"/>
  <c r="D123" i="76"/>
  <c r="P44" i="75"/>
  <c r="N32" i="74"/>
  <c r="N32" i="75"/>
  <c r="N108" i="77"/>
  <c r="N32" i="77"/>
  <c r="N108" i="76"/>
  <c r="N32" i="76"/>
  <c r="P44" i="74"/>
  <c r="P44" i="76"/>
  <c r="P44" i="77"/>
  <c r="R44" i="78"/>
  <c r="P41" i="77"/>
  <c r="P41" i="76"/>
  <c r="P41" i="78"/>
  <c r="O32" i="78"/>
  <c r="D125" i="76"/>
  <c r="BF135" i="75"/>
  <c r="Y277" i="101" l="1"/>
  <c r="Y333" i="101" s="1"/>
  <c r="Y138" i="101"/>
  <c r="Y278" i="101"/>
  <c r="Y334" i="101" s="1"/>
  <c r="Y238" i="99"/>
  <c r="Y294" i="99" s="1"/>
  <c r="Y43" i="99"/>
  <c r="Y47" i="99" s="1"/>
  <c r="Z122" i="99"/>
  <c r="BZ146" i="48"/>
  <c r="BY147" i="48"/>
  <c r="BY23" i="48" s="1"/>
  <c r="BY50" i="48" s="1"/>
  <c r="BY261" i="48" s="1"/>
  <c r="BY319" i="48"/>
  <c r="P35" i="72"/>
  <c r="CA2" i="48"/>
  <c r="CA29" i="48" s="1"/>
  <c r="CA148" i="48" s="1"/>
  <c r="S44" i="72"/>
  <c r="E124" i="76"/>
  <c r="D126" i="76"/>
  <c r="N108" i="74"/>
  <c r="P41" i="74"/>
  <c r="O41" i="75"/>
  <c r="N108" i="75"/>
  <c r="O32" i="75"/>
  <c r="Q44" i="77"/>
  <c r="O32" i="74"/>
  <c r="Q44" i="76"/>
  <c r="O108" i="76"/>
  <c r="O32" i="76"/>
  <c r="Q44" i="74"/>
  <c r="O108" i="77"/>
  <c r="O32" i="77"/>
  <c r="Q44" i="75"/>
  <c r="S44" i="78"/>
  <c r="Q41" i="76"/>
  <c r="Q41" i="78"/>
  <c r="P32" i="78"/>
  <c r="Q41" i="77"/>
  <c r="Y238" i="101" l="1"/>
  <c r="Y294" i="101" s="1"/>
  <c r="Y43" i="101"/>
  <c r="Y47" i="101" s="1"/>
  <c r="Z122" i="101"/>
  <c r="Z280" i="99"/>
  <c r="Z336" i="99" s="1"/>
  <c r="Z124" i="99"/>
  <c r="Y258" i="99"/>
  <c r="Y314" i="99" s="1"/>
  <c r="Y48" i="99"/>
  <c r="BZ318" i="48"/>
  <c r="H375" i="48" s="1"/>
  <c r="CA318" i="48"/>
  <c r="CA146" i="48"/>
  <c r="BZ147" i="48"/>
  <c r="BZ23" i="48" s="1"/>
  <c r="BZ50" i="48" s="1"/>
  <c r="BZ261" i="48" s="1"/>
  <c r="Q35" i="72"/>
  <c r="CB2" i="48"/>
  <c r="CB29" i="48" s="1"/>
  <c r="CB148" i="48" s="1"/>
  <c r="T44" i="72"/>
  <c r="AC136" i="76"/>
  <c r="AC135" i="76"/>
  <c r="D127" i="76"/>
  <c r="O108" i="74"/>
  <c r="Q41" i="74"/>
  <c r="P41" i="75"/>
  <c r="O108" i="75"/>
  <c r="P108" i="77"/>
  <c r="P32" i="77"/>
  <c r="P108" i="76"/>
  <c r="P32" i="76"/>
  <c r="R44" i="75"/>
  <c r="R44" i="76"/>
  <c r="P32" i="75"/>
  <c r="R44" i="74"/>
  <c r="R44" i="77"/>
  <c r="P32" i="74"/>
  <c r="T44" i="78"/>
  <c r="R41" i="77"/>
  <c r="R41" i="78"/>
  <c r="Q32" i="78"/>
  <c r="R41" i="76"/>
  <c r="Y258" i="101" l="1"/>
  <c r="Y314" i="101" s="1"/>
  <c r="Y48" i="101"/>
  <c r="Z280" i="101"/>
  <c r="Z336" i="101" s="1"/>
  <c r="Z124" i="101"/>
  <c r="Z279" i="99"/>
  <c r="Z335" i="99" s="1"/>
  <c r="Y259" i="99"/>
  <c r="Y315" i="99" s="1"/>
  <c r="Y49" i="99"/>
  <c r="BZ319" i="48"/>
  <c r="H376" i="48" s="1"/>
  <c r="CB318" i="48"/>
  <c r="CB146" i="48"/>
  <c r="CA147" i="48"/>
  <c r="CA23" i="48" s="1"/>
  <c r="CA50" i="48" s="1"/>
  <c r="CA261" i="48" s="1"/>
  <c r="CA319" i="48"/>
  <c r="R35" i="72"/>
  <c r="U44" i="72"/>
  <c r="P108" i="74"/>
  <c r="R41" i="74"/>
  <c r="Q41" i="75"/>
  <c r="P108" i="75"/>
  <c r="S44" i="76"/>
  <c r="Q32" i="75"/>
  <c r="Q108" i="77"/>
  <c r="Q32" i="77"/>
  <c r="S44" i="74"/>
  <c r="S44" i="77"/>
  <c r="Q32" i="74"/>
  <c r="Q108" i="76"/>
  <c r="Q32" i="76"/>
  <c r="S44" i="75"/>
  <c r="U44" i="78"/>
  <c r="S41" i="78"/>
  <c r="R32" i="78"/>
  <c r="S41" i="76"/>
  <c r="S41" i="77"/>
  <c r="C138" i="76"/>
  <c r="BG135" i="75"/>
  <c r="Z279" i="101" l="1"/>
  <c r="Z335" i="101" s="1"/>
  <c r="Y259" i="101"/>
  <c r="Y315" i="101" s="1"/>
  <c r="Y49" i="101"/>
  <c r="Y255" i="99"/>
  <c r="Y311" i="99" s="1"/>
  <c r="Y52" i="99"/>
  <c r="CB147" i="48"/>
  <c r="CB23" i="48" s="1"/>
  <c r="CB50" i="48" s="1"/>
  <c r="CB261" i="48" s="1"/>
  <c r="CB319" i="48"/>
  <c r="S35" i="72"/>
  <c r="V44" i="72"/>
  <c r="Q108" i="74"/>
  <c r="S41" i="74"/>
  <c r="R41" i="75"/>
  <c r="Q108" i="75"/>
  <c r="R108" i="77"/>
  <c r="R32" i="77"/>
  <c r="T44" i="75"/>
  <c r="T44" i="74"/>
  <c r="R108" i="76"/>
  <c r="R32" i="76"/>
  <c r="R32" i="75"/>
  <c r="R32" i="74"/>
  <c r="T44" i="77"/>
  <c r="T44" i="76"/>
  <c r="V44" i="78"/>
  <c r="T41" i="77"/>
  <c r="T41" i="78"/>
  <c r="S32" i="78"/>
  <c r="T41" i="76"/>
  <c r="Y255" i="101" l="1"/>
  <c r="Y311" i="101" s="1"/>
  <c r="Y52" i="101"/>
  <c r="Y246" i="99"/>
  <c r="Y302" i="99" s="1"/>
  <c r="Y57" i="99"/>
  <c r="T35" i="72"/>
  <c r="W44" i="72"/>
  <c r="T41" i="74"/>
  <c r="R108" i="74"/>
  <c r="AD135" i="74"/>
  <c r="T41" i="75"/>
  <c r="S41" i="75"/>
  <c r="R108" i="75"/>
  <c r="U44" i="76"/>
  <c r="S32" i="74"/>
  <c r="U44" i="74"/>
  <c r="S108" i="77"/>
  <c r="S32" i="77"/>
  <c r="U44" i="75"/>
  <c r="S108" i="76"/>
  <c r="S32" i="76"/>
  <c r="U44" i="77"/>
  <c r="W44" i="78"/>
  <c r="U41" i="76"/>
  <c r="U41" i="78"/>
  <c r="T32" i="78"/>
  <c r="U41" i="77"/>
  <c r="Y246" i="101" l="1"/>
  <c r="Y302" i="101" s="1"/>
  <c r="Y57" i="101"/>
  <c r="Y254" i="99"/>
  <c r="Y310" i="99" s="1"/>
  <c r="Z58" i="99"/>
  <c r="Y60" i="99"/>
  <c r="U35" i="72"/>
  <c r="X44" i="72"/>
  <c r="S32" i="75"/>
  <c r="S108" i="75"/>
  <c r="S108" i="74"/>
  <c r="U41" i="74"/>
  <c r="U41" i="75"/>
  <c r="T108" i="77"/>
  <c r="T32" i="77"/>
  <c r="T32" i="74"/>
  <c r="V44" i="77"/>
  <c r="V44" i="74"/>
  <c r="T32" i="75"/>
  <c r="T108" i="76"/>
  <c r="T32" i="76"/>
  <c r="V44" i="75"/>
  <c r="V44" i="76"/>
  <c r="X44" i="78"/>
  <c r="V41" i="77"/>
  <c r="V41" i="76"/>
  <c r="V41" i="78"/>
  <c r="U32" i="78"/>
  <c r="BH135" i="75"/>
  <c r="Y254" i="101" l="1"/>
  <c r="Y310" i="101" s="1"/>
  <c r="Z58" i="101"/>
  <c r="Y60" i="101"/>
  <c r="Y257" i="99"/>
  <c r="Y313" i="99" s="1"/>
  <c r="Y62" i="99"/>
  <c r="Y63" i="99"/>
  <c r="Z252" i="99"/>
  <c r="Z308" i="99" s="1"/>
  <c r="Z61" i="99"/>
  <c r="Z46" i="99"/>
  <c r="V35" i="72"/>
  <c r="Y44" i="72"/>
  <c r="T108" i="74"/>
  <c r="V41" i="74"/>
  <c r="V41" i="75"/>
  <c r="T108" i="75"/>
  <c r="U32" i="74"/>
  <c r="W44" i="76"/>
  <c r="W44" i="74"/>
  <c r="U108" i="76"/>
  <c r="U32" i="76"/>
  <c r="U32" i="75"/>
  <c r="W44" i="75"/>
  <c r="W44" i="77"/>
  <c r="U108" i="77"/>
  <c r="U32" i="77"/>
  <c r="Y44" i="78"/>
  <c r="W41" i="76"/>
  <c r="W41" i="78"/>
  <c r="V32" i="78"/>
  <c r="W41" i="77"/>
  <c r="Y257" i="101" l="1"/>
  <c r="Y313" i="101" s="1"/>
  <c r="Y62" i="101"/>
  <c r="Y63" i="101"/>
  <c r="Z252" i="101"/>
  <c r="Z308" i="101" s="1"/>
  <c r="Z61" i="101"/>
  <c r="Z46" i="101"/>
  <c r="Z250" i="99"/>
  <c r="Z306" i="99" s="1"/>
  <c r="Z51" i="99"/>
  <c r="Z260" i="99" s="1"/>
  <c r="Z316" i="99" s="1"/>
  <c r="Z150" i="99"/>
  <c r="Z151" i="99"/>
  <c r="Z152" i="99"/>
  <c r="Z266" i="99" s="1"/>
  <c r="Z322" i="99" s="1"/>
  <c r="Y256" i="99"/>
  <c r="Y312" i="99" s="1"/>
  <c r="Y64" i="99"/>
  <c r="Y65" i="99" s="1"/>
  <c r="X81" i="99"/>
  <c r="X82" i="99" s="1"/>
  <c r="X83" i="99" s="1"/>
  <c r="W35" i="72"/>
  <c r="Z44" i="72"/>
  <c r="AD136" i="76"/>
  <c r="AD135" i="76"/>
  <c r="U108" i="74"/>
  <c r="W41" i="74"/>
  <c r="W41" i="75"/>
  <c r="U108" i="75"/>
  <c r="V108" i="76"/>
  <c r="V32" i="76"/>
  <c r="X44" i="77"/>
  <c r="V32" i="75"/>
  <c r="X44" i="75"/>
  <c r="X44" i="76"/>
  <c r="X44" i="74"/>
  <c r="V108" i="77"/>
  <c r="V32" i="77"/>
  <c r="V32" i="74"/>
  <c r="Z44" i="78"/>
  <c r="X41" i="77"/>
  <c r="X41" i="78"/>
  <c r="W32" i="78"/>
  <c r="X41" i="76"/>
  <c r="Y256" i="101" l="1"/>
  <c r="Y312" i="101" s="1"/>
  <c r="Y64" i="101"/>
  <c r="Y65" i="101" s="1"/>
  <c r="X81" i="101"/>
  <c r="X82" i="101" s="1"/>
  <c r="X83" i="101" s="1"/>
  <c r="Z250" i="101"/>
  <c r="Z306" i="101" s="1"/>
  <c r="Z51" i="101"/>
  <c r="Z260" i="101" s="1"/>
  <c r="Z316" i="101" s="1"/>
  <c r="Z151" i="101"/>
  <c r="Z152" i="101"/>
  <c r="Z266" i="101" s="1"/>
  <c r="Z322" i="101" s="1"/>
  <c r="Z150" i="101"/>
  <c r="X247" i="99"/>
  <c r="X303" i="99" s="1"/>
  <c r="W87" i="99"/>
  <c r="X85" i="99"/>
  <c r="Z267" i="99"/>
  <c r="Z323" i="99" s="1"/>
  <c r="Z235" i="99"/>
  <c r="Z291" i="99" s="1"/>
  <c r="Z55" i="99"/>
  <c r="Z265" i="99"/>
  <c r="Z321" i="99" s="1"/>
  <c r="Z54" i="99"/>
  <c r="Z97" i="99" s="1"/>
  <c r="X35" i="72"/>
  <c r="AA44" i="72"/>
  <c r="X41" i="74"/>
  <c r="V108" i="74"/>
  <c r="X41" i="75"/>
  <c r="V108" i="75"/>
  <c r="Y44" i="75"/>
  <c r="W32" i="75"/>
  <c r="W108" i="76"/>
  <c r="W32" i="76"/>
  <c r="Y44" i="74"/>
  <c r="Y44" i="77"/>
  <c r="W32" i="74"/>
  <c r="W108" i="77"/>
  <c r="W32" i="77"/>
  <c r="Y44" i="76"/>
  <c r="AA44" i="78"/>
  <c r="Y41" i="78"/>
  <c r="X32" i="78"/>
  <c r="Y41" i="76"/>
  <c r="Y41" i="77"/>
  <c r="Z267" i="101" l="1"/>
  <c r="Z323" i="101" s="1"/>
  <c r="Z235" i="101"/>
  <c r="Z291" i="101" s="1"/>
  <c r="Z55" i="101"/>
  <c r="X247" i="101"/>
  <c r="X303" i="101" s="1"/>
  <c r="W87" i="101"/>
  <c r="X85" i="101"/>
  <c r="Z265" i="101"/>
  <c r="Z321" i="101" s="1"/>
  <c r="Z54" i="101"/>
  <c r="Z97" i="101" s="1"/>
  <c r="Z98" i="99"/>
  <c r="AA99" i="99"/>
  <c r="X288" i="99"/>
  <c r="X289" i="99"/>
  <c r="Y35" i="72"/>
  <c r="AB44" i="72"/>
  <c r="W108" i="74"/>
  <c r="Y41" i="74"/>
  <c r="Y41" i="75"/>
  <c r="W108" i="75"/>
  <c r="X108" i="77"/>
  <c r="X32" i="77"/>
  <c r="Z44" i="76"/>
  <c r="Z44" i="74"/>
  <c r="X32" i="75"/>
  <c r="X108" i="76"/>
  <c r="X32" i="76"/>
  <c r="X32" i="74"/>
  <c r="Z44" i="77"/>
  <c r="Z44" i="75"/>
  <c r="AB44" i="78"/>
  <c r="Z41" i="77"/>
  <c r="Z41" i="78"/>
  <c r="Y32" i="78"/>
  <c r="Z41" i="76"/>
  <c r="BI135" i="75"/>
  <c r="Z98" i="101" l="1"/>
  <c r="AA99" i="101"/>
  <c r="X289" i="101"/>
  <c r="X288" i="101"/>
  <c r="AA270" i="99"/>
  <c r="AA326" i="99" s="1"/>
  <c r="AA282" i="99"/>
  <c r="AA338" i="99" s="1"/>
  <c r="Z112" i="99"/>
  <c r="Z109" i="99"/>
  <c r="Z110" i="99"/>
  <c r="Z111" i="99"/>
  <c r="Z35" i="72"/>
  <c r="AC44" i="72"/>
  <c r="Z41" i="74"/>
  <c r="X108" i="74"/>
  <c r="Z41" i="75"/>
  <c r="X108" i="75"/>
  <c r="AA44" i="75"/>
  <c r="Y32" i="74"/>
  <c r="AA44" i="77"/>
  <c r="AA44" i="74"/>
  <c r="Y108" i="76"/>
  <c r="Y32" i="76"/>
  <c r="AA44" i="76"/>
  <c r="Y32" i="75"/>
  <c r="Y108" i="77"/>
  <c r="Y32" i="77"/>
  <c r="AC44" i="78"/>
  <c r="AA41" i="76"/>
  <c r="AA41" i="78"/>
  <c r="Z32" i="78"/>
  <c r="AA41" i="77"/>
  <c r="AA282" i="101" l="1"/>
  <c r="AA338" i="101" s="1"/>
  <c r="AA270" i="101"/>
  <c r="AA326" i="101" s="1"/>
  <c r="Z111" i="101"/>
  <c r="Z109" i="101"/>
  <c r="Z112" i="101"/>
  <c r="Z110" i="101"/>
  <c r="Z275" i="99"/>
  <c r="Z331" i="99" s="1"/>
  <c r="Z276" i="99"/>
  <c r="Z332" i="99" s="1"/>
  <c r="Z274" i="99"/>
  <c r="Z330" i="99" s="1"/>
  <c r="Z273" i="99"/>
  <c r="Z329" i="99" s="1"/>
  <c r="Z114" i="99"/>
  <c r="AA35" i="72"/>
  <c r="AD44" i="72"/>
  <c r="AA41" i="74"/>
  <c r="Y108" i="74"/>
  <c r="AE135" i="74"/>
  <c r="AA41" i="75"/>
  <c r="Y108" i="75"/>
  <c r="Z108" i="77"/>
  <c r="Z32" i="77"/>
  <c r="AB44" i="74"/>
  <c r="Z32" i="75"/>
  <c r="AB44" i="76"/>
  <c r="Z108" i="76"/>
  <c r="Z32" i="76"/>
  <c r="Z32" i="74"/>
  <c r="AB44" i="77"/>
  <c r="AB44" i="75"/>
  <c r="AD44" i="78"/>
  <c r="AB41" i="77"/>
  <c r="AB41" i="76"/>
  <c r="AB41" i="78"/>
  <c r="AA32" i="78"/>
  <c r="Z275" i="101" l="1"/>
  <c r="Z331" i="101" s="1"/>
  <c r="Z276" i="101"/>
  <c r="Z332" i="101" s="1"/>
  <c r="Z274" i="101"/>
  <c r="Z330" i="101" s="1"/>
  <c r="Z273" i="101"/>
  <c r="Z329" i="101" s="1"/>
  <c r="Z114" i="101"/>
  <c r="Z237" i="99"/>
  <c r="Z293" i="99" s="1"/>
  <c r="Z116" i="99"/>
  <c r="Z119" i="99"/>
  <c r="AB35" i="72"/>
  <c r="AE44" i="72"/>
  <c r="Z108" i="74"/>
  <c r="AB41" i="74"/>
  <c r="AB41" i="75"/>
  <c r="Z108" i="75"/>
  <c r="AC44" i="75"/>
  <c r="AC44" i="76"/>
  <c r="AA32" i="75"/>
  <c r="AA108" i="76"/>
  <c r="AA32" i="76"/>
  <c r="AA108" i="77"/>
  <c r="AA32" i="77"/>
  <c r="AC44" i="74"/>
  <c r="AC44" i="77"/>
  <c r="AA32" i="74"/>
  <c r="AE44" i="78"/>
  <c r="AC41" i="78"/>
  <c r="AB32" i="78"/>
  <c r="AC41" i="76"/>
  <c r="AC41" i="77"/>
  <c r="Z237" i="101" l="1"/>
  <c r="Z293" i="101" s="1"/>
  <c r="Z116" i="101"/>
  <c r="Z119" i="101"/>
  <c r="Z281" i="99"/>
  <c r="Z337" i="99" s="1"/>
  <c r="Z236" i="99"/>
  <c r="Z292" i="99" s="1"/>
  <c r="Z130" i="99"/>
  <c r="Z42" i="99"/>
  <c r="AC35" i="72"/>
  <c r="AF44" i="72"/>
  <c r="AE136" i="76"/>
  <c r="AE135" i="76"/>
  <c r="AA108" i="74"/>
  <c r="AC41" i="74"/>
  <c r="AC41" i="75"/>
  <c r="AA108" i="75"/>
  <c r="AB108" i="77"/>
  <c r="AB32" i="77"/>
  <c r="AB32" i="75"/>
  <c r="AD44" i="74"/>
  <c r="AD44" i="76"/>
  <c r="AB32" i="74"/>
  <c r="AD44" i="77"/>
  <c r="AB108" i="76"/>
  <c r="AB32" i="76"/>
  <c r="AD44" i="75"/>
  <c r="AF44" i="78"/>
  <c r="AD41" i="77"/>
  <c r="AD41" i="78"/>
  <c r="AC32" i="78"/>
  <c r="AD41" i="76"/>
  <c r="BJ135" i="75"/>
  <c r="Z281" i="101" l="1"/>
  <c r="Z337" i="101" s="1"/>
  <c r="Z236" i="101"/>
  <c r="Z292" i="101" s="1"/>
  <c r="Z130" i="101"/>
  <c r="Z42" i="101"/>
  <c r="Z241" i="99"/>
  <c r="Z297" i="99" s="1"/>
  <c r="Z128" i="99"/>
  <c r="AD35" i="72"/>
  <c r="AG44" i="72"/>
  <c r="AD41" i="74"/>
  <c r="AB108" i="74"/>
  <c r="AD41" i="75"/>
  <c r="AB108" i="75"/>
  <c r="AC32" i="75"/>
  <c r="AE44" i="75"/>
  <c r="AE44" i="76"/>
  <c r="AE44" i="74"/>
  <c r="AC108" i="77"/>
  <c r="AC32" i="77"/>
  <c r="AE44" i="77"/>
  <c r="AC32" i="74"/>
  <c r="AC108" i="76"/>
  <c r="AC32" i="76"/>
  <c r="AG44" i="78"/>
  <c r="AE41" i="78"/>
  <c r="AD32" i="78"/>
  <c r="AE41" i="76"/>
  <c r="AE41" i="77"/>
  <c r="Z241" i="101" l="1"/>
  <c r="Z297" i="101" s="1"/>
  <c r="Z128" i="101"/>
  <c r="Z239" i="99"/>
  <c r="Z295" i="99" s="1"/>
  <c r="Z136" i="99"/>
  <c r="Z137" i="99"/>
  <c r="AH44" i="72"/>
  <c r="AC108" i="74"/>
  <c r="AE41" i="74"/>
  <c r="AE41" i="75"/>
  <c r="AC108" i="75"/>
  <c r="AF44" i="74"/>
  <c r="AD32" i="74"/>
  <c r="AF44" i="76"/>
  <c r="AD32" i="75"/>
  <c r="AF44" i="77"/>
  <c r="AF44" i="75"/>
  <c r="AD108" i="77"/>
  <c r="AD32" i="77"/>
  <c r="AD108" i="76"/>
  <c r="AD32" i="76"/>
  <c r="AH44" i="78"/>
  <c r="AF41" i="77"/>
  <c r="AF41" i="76"/>
  <c r="AF41" i="78"/>
  <c r="AE32" i="78"/>
  <c r="Z239" i="101" l="1"/>
  <c r="Z295" i="101" s="1"/>
  <c r="Z137" i="101"/>
  <c r="Z136" i="101"/>
  <c r="Z278" i="99"/>
  <c r="Z334" i="99" s="1"/>
  <c r="Z277" i="99"/>
  <c r="Z333" i="99" s="1"/>
  <c r="Z138" i="99"/>
  <c r="AI44" i="72"/>
  <c r="AF41" i="74"/>
  <c r="AD108" i="74"/>
  <c r="AF41" i="75"/>
  <c r="AD108" i="75"/>
  <c r="AE32" i="75"/>
  <c r="AE32" i="74"/>
  <c r="AG44" i="76"/>
  <c r="AE108" i="77"/>
  <c r="AE32" i="77"/>
  <c r="AG44" i="75"/>
  <c r="AE108" i="76"/>
  <c r="AE32" i="76"/>
  <c r="AG44" i="77"/>
  <c r="AG44" i="74"/>
  <c r="AI44" i="78"/>
  <c r="AG41" i="78"/>
  <c r="AF32" i="78"/>
  <c r="AG41" i="76"/>
  <c r="AF32" i="76"/>
  <c r="AG41" i="77"/>
  <c r="Z277" i="101" l="1"/>
  <c r="Z333" i="101" s="1"/>
  <c r="Z138" i="101"/>
  <c r="Z278" i="101"/>
  <c r="Z334" i="101" s="1"/>
  <c r="Z238" i="99"/>
  <c r="Z294" i="99" s="1"/>
  <c r="Z43" i="99"/>
  <c r="Z47" i="99" s="1"/>
  <c r="AA122" i="99"/>
  <c r="AJ44" i="72"/>
  <c r="AE108" i="74"/>
  <c r="AG41" i="74"/>
  <c r="AF32" i="74"/>
  <c r="AG41" i="75"/>
  <c r="AE108" i="75"/>
  <c r="AF108" i="77"/>
  <c r="AF32" i="77"/>
  <c r="AH44" i="74"/>
  <c r="AH44" i="76"/>
  <c r="AF32" i="75"/>
  <c r="AH44" i="77"/>
  <c r="AH44" i="75"/>
  <c r="AJ44" i="78"/>
  <c r="AH41" i="77"/>
  <c r="AH41" i="78"/>
  <c r="AG32" i="78"/>
  <c r="AH41" i="76"/>
  <c r="AG32" i="76"/>
  <c r="Z238" i="101" l="1"/>
  <c r="Z294" i="101" s="1"/>
  <c r="Z43" i="101"/>
  <c r="Z47" i="101" s="1"/>
  <c r="AA122" i="101"/>
  <c r="AA280" i="99"/>
  <c r="AA336" i="99" s="1"/>
  <c r="AA124" i="99"/>
  <c r="Z258" i="99"/>
  <c r="Z314" i="99" s="1"/>
  <c r="Z48" i="99"/>
  <c r="AK44" i="72"/>
  <c r="AG32" i="74"/>
  <c r="AH41" i="74"/>
  <c r="AF135" i="74"/>
  <c r="AH41" i="75"/>
  <c r="AF108" i="75"/>
  <c r="AG108" i="77"/>
  <c r="AG32" i="77"/>
  <c r="AI44" i="75"/>
  <c r="AI44" i="74"/>
  <c r="AI44" i="76"/>
  <c r="AG32" i="75"/>
  <c r="AI44" i="77"/>
  <c r="AK44" i="78"/>
  <c r="AI41" i="76"/>
  <c r="AH32" i="76"/>
  <c r="AI41" i="78"/>
  <c r="AH32" i="78"/>
  <c r="AI41" i="77"/>
  <c r="AA280" i="101" l="1"/>
  <c r="AA336" i="101" s="1"/>
  <c r="AA124" i="101"/>
  <c r="Z258" i="101"/>
  <c r="Z314" i="101" s="1"/>
  <c r="Z48" i="101"/>
  <c r="AA279" i="99"/>
  <c r="AA335" i="99" s="1"/>
  <c r="Z259" i="99"/>
  <c r="Z315" i="99" s="1"/>
  <c r="Z49" i="99"/>
  <c r="D32" i="72"/>
  <c r="AL44" i="72"/>
  <c r="AI41" i="74"/>
  <c r="AH32" i="74"/>
  <c r="AF108" i="74"/>
  <c r="AI41" i="75"/>
  <c r="AG108" i="75"/>
  <c r="AH32" i="75"/>
  <c r="AJ44" i="76"/>
  <c r="AH108" i="77"/>
  <c r="AH32" i="77"/>
  <c r="AJ44" i="77"/>
  <c r="AJ44" i="75"/>
  <c r="AJ44" i="74"/>
  <c r="AL44" i="78"/>
  <c r="AJ41" i="77"/>
  <c r="AJ41" i="76"/>
  <c r="AI32" i="76"/>
  <c r="AJ41" i="78"/>
  <c r="AI32" i="78"/>
  <c r="Z259" i="101" l="1"/>
  <c r="Z315" i="101" s="1"/>
  <c r="Z49" i="101"/>
  <c r="AA279" i="101"/>
  <c r="AA335" i="101" s="1"/>
  <c r="Z255" i="99"/>
  <c r="Z311" i="99" s="1"/>
  <c r="Z52" i="99"/>
  <c r="AM44" i="72"/>
  <c r="E32" i="72"/>
  <c r="AF136" i="76"/>
  <c r="AF135" i="76"/>
  <c r="AI32" i="74"/>
  <c r="AJ41" i="74"/>
  <c r="AJ41" i="75"/>
  <c r="AH108" i="75"/>
  <c r="AK44" i="77"/>
  <c r="AI108" i="77"/>
  <c r="AI32" i="77"/>
  <c r="AK44" i="74"/>
  <c r="AK44" i="76"/>
  <c r="AI32" i="75"/>
  <c r="AK44" i="75"/>
  <c r="AM44" i="78"/>
  <c r="AK41" i="76"/>
  <c r="AJ32" i="76"/>
  <c r="AK41" i="78"/>
  <c r="AJ32" i="78"/>
  <c r="AK41" i="77"/>
  <c r="Z255" i="101" l="1"/>
  <c r="Z311" i="101" s="1"/>
  <c r="Z52" i="101"/>
  <c r="Z246" i="99"/>
  <c r="Z302" i="99" s="1"/>
  <c r="Z57" i="99"/>
  <c r="Z60" i="99" s="1"/>
  <c r="AN44" i="72"/>
  <c r="F32" i="72"/>
  <c r="AK41" i="74"/>
  <c r="AJ32" i="74"/>
  <c r="AK41" i="75"/>
  <c r="AI108" i="75"/>
  <c r="AL44" i="76"/>
  <c r="AL44" i="75"/>
  <c r="AJ32" i="75"/>
  <c r="AL44" i="74"/>
  <c r="AJ108" i="77"/>
  <c r="AJ32" i="77"/>
  <c r="AL44" i="77"/>
  <c r="AN44" i="78"/>
  <c r="AL41" i="77"/>
  <c r="AL41" i="78"/>
  <c r="AK32" i="78"/>
  <c r="AL41" i="76"/>
  <c r="AK32" i="76"/>
  <c r="AF108" i="76"/>
  <c r="Z246" i="101" l="1"/>
  <c r="Z302" i="101" s="1"/>
  <c r="Z57" i="101"/>
  <c r="Z60" i="101" s="1"/>
  <c r="Z257" i="99"/>
  <c r="Z313" i="99" s="1"/>
  <c r="Z62" i="99"/>
  <c r="Z63" i="99"/>
  <c r="Z254" i="99"/>
  <c r="Z310" i="99" s="1"/>
  <c r="AA58" i="99"/>
  <c r="G32" i="72"/>
  <c r="AO44" i="72"/>
  <c r="AL41" i="74"/>
  <c r="AK32" i="74"/>
  <c r="AL41" i="75"/>
  <c r="AJ108" i="75"/>
  <c r="AK108" i="77"/>
  <c r="AK32" i="77"/>
  <c r="AM44" i="74"/>
  <c r="AM44" i="77"/>
  <c r="AM44" i="75"/>
  <c r="AK32" i="75"/>
  <c r="AM44" i="76"/>
  <c r="AO44" i="78"/>
  <c r="AM41" i="78"/>
  <c r="AL32" i="78"/>
  <c r="AM41" i="76"/>
  <c r="AL32" i="76"/>
  <c r="AM41" i="77"/>
  <c r="G50" i="48"/>
  <c r="G261" i="48" s="1"/>
  <c r="Z257" i="101" l="1"/>
  <c r="Z313" i="101" s="1"/>
  <c r="Z62" i="101"/>
  <c r="Z63" i="101"/>
  <c r="Z254" i="101"/>
  <c r="Z310" i="101" s="1"/>
  <c r="AA58" i="101"/>
  <c r="AA252" i="99"/>
  <c r="AA308" i="99" s="1"/>
  <c r="AA61" i="99"/>
  <c r="AA46" i="99"/>
  <c r="Z256" i="99"/>
  <c r="Z312" i="99" s="1"/>
  <c r="Z64" i="99"/>
  <c r="Z65" i="99" s="1"/>
  <c r="Y81" i="99"/>
  <c r="Y82" i="99" s="1"/>
  <c r="Y83" i="99" s="1"/>
  <c r="AP44" i="72"/>
  <c r="H32" i="72"/>
  <c r="AL32" i="74"/>
  <c r="AM41" i="74"/>
  <c r="AM41" i="75"/>
  <c r="AK108" i="75"/>
  <c r="AN44" i="75"/>
  <c r="AL32" i="75"/>
  <c r="AL108" i="77"/>
  <c r="AL32" i="77"/>
  <c r="AN44" i="76"/>
  <c r="AN44" i="74"/>
  <c r="AN44" i="77"/>
  <c r="AP44" i="78"/>
  <c r="AN41" i="77"/>
  <c r="AN41" i="76"/>
  <c r="AM32" i="76"/>
  <c r="AN41" i="78"/>
  <c r="AM32" i="78"/>
  <c r="H50" i="48"/>
  <c r="H261" i="48" s="1"/>
  <c r="AA252" i="101" l="1"/>
  <c r="AA308" i="101" s="1"/>
  <c r="AA61" i="101"/>
  <c r="AA46" i="101"/>
  <c r="Z256" i="101"/>
  <c r="Z312" i="101" s="1"/>
  <c r="Y81" i="101"/>
  <c r="Y82" i="101" s="1"/>
  <c r="Y83" i="101" s="1"/>
  <c r="Z64" i="101"/>
  <c r="Z65" i="101" s="1"/>
  <c r="Y247" i="99"/>
  <c r="Y303" i="99" s="1"/>
  <c r="X87" i="99"/>
  <c r="Y85" i="99"/>
  <c r="AA250" i="99"/>
  <c r="AA306" i="99" s="1"/>
  <c r="AA51" i="99"/>
  <c r="AA260" i="99" s="1"/>
  <c r="AA316" i="99" s="1"/>
  <c r="AA151" i="99"/>
  <c r="AA152" i="99"/>
  <c r="AA266" i="99" s="1"/>
  <c r="AA322" i="99" s="1"/>
  <c r="AA150" i="99"/>
  <c r="AQ44" i="72"/>
  <c r="I32" i="72"/>
  <c r="AM32" i="74"/>
  <c r="AN41" i="74"/>
  <c r="AN41" i="75"/>
  <c r="AL108" i="75"/>
  <c r="AO44" i="76"/>
  <c r="AO44" i="77"/>
  <c r="AM32" i="75"/>
  <c r="AM108" i="77"/>
  <c r="AM32" i="77"/>
  <c r="AO44" i="74"/>
  <c r="AO44" i="75"/>
  <c r="AQ44" i="78"/>
  <c r="AO41" i="76"/>
  <c r="AN32" i="76"/>
  <c r="AO41" i="78"/>
  <c r="AN32" i="78"/>
  <c r="AO41" i="77"/>
  <c r="I50" i="48"/>
  <c r="I261" i="48" s="1"/>
  <c r="Y247" i="101" l="1"/>
  <c r="Y303" i="101" s="1"/>
  <c r="X87" i="101"/>
  <c r="Y85" i="101"/>
  <c r="AA250" i="101"/>
  <c r="AA306" i="101" s="1"/>
  <c r="AA51" i="101"/>
  <c r="AA260" i="101" s="1"/>
  <c r="AA316" i="101" s="1"/>
  <c r="AA151" i="101"/>
  <c r="AA152" i="101"/>
  <c r="AA266" i="101" s="1"/>
  <c r="AA322" i="101" s="1"/>
  <c r="AA150" i="101"/>
  <c r="AA265" i="99"/>
  <c r="AA321" i="99" s="1"/>
  <c r="AA54" i="99"/>
  <c r="AA97" i="99" s="1"/>
  <c r="AA267" i="99"/>
  <c r="AA323" i="99" s="1"/>
  <c r="AA235" i="99"/>
  <c r="AA291" i="99" s="1"/>
  <c r="AA55" i="99"/>
  <c r="Y289" i="99"/>
  <c r="Y288" i="99"/>
  <c r="AR44" i="72"/>
  <c r="J32" i="72"/>
  <c r="AN32" i="74"/>
  <c r="AO41" i="74"/>
  <c r="AG135" i="74"/>
  <c r="AO41" i="75"/>
  <c r="AM108" i="75"/>
  <c r="AP44" i="75"/>
  <c r="AP44" i="77"/>
  <c r="AN32" i="75"/>
  <c r="AN108" i="77"/>
  <c r="AN32" i="77"/>
  <c r="AP44" i="74"/>
  <c r="AP44" i="76"/>
  <c r="AR44" i="78"/>
  <c r="AP41" i="77"/>
  <c r="AP41" i="76"/>
  <c r="AO32" i="76"/>
  <c r="AP41" i="78"/>
  <c r="AO32" i="78"/>
  <c r="J50" i="48"/>
  <c r="J261" i="48" s="1"/>
  <c r="AA265" i="101" l="1"/>
  <c r="AA321" i="101" s="1"/>
  <c r="AA54" i="101"/>
  <c r="AA97" i="101" s="1"/>
  <c r="AA267" i="101"/>
  <c r="AA323" i="101" s="1"/>
  <c r="AA235" i="101"/>
  <c r="AA291" i="101" s="1"/>
  <c r="AA55" i="101"/>
  <c r="Y289" i="101"/>
  <c r="Y288" i="101"/>
  <c r="AA98" i="99"/>
  <c r="AB99" i="99"/>
  <c r="K32" i="72"/>
  <c r="AS44" i="72"/>
  <c r="AP41" i="74"/>
  <c r="AO32" i="74"/>
  <c r="AG108" i="74"/>
  <c r="AP41" i="75"/>
  <c r="AN108" i="75"/>
  <c r="AQ44" i="76"/>
  <c r="AQ44" i="77"/>
  <c r="AO108" i="77"/>
  <c r="AO32" i="77"/>
  <c r="AO32" i="75"/>
  <c r="AQ44" i="74"/>
  <c r="AQ44" i="75"/>
  <c r="AS44" i="78"/>
  <c r="AQ41" i="78"/>
  <c r="AP32" i="78"/>
  <c r="AQ41" i="76"/>
  <c r="AP32" i="76"/>
  <c r="AQ41" i="77"/>
  <c r="K50" i="48"/>
  <c r="K261" i="48" s="1"/>
  <c r="AA98" i="101" l="1"/>
  <c r="AB99" i="101"/>
  <c r="AB270" i="99"/>
  <c r="AB326" i="99" s="1"/>
  <c r="AB282" i="99"/>
  <c r="AB338" i="99" s="1"/>
  <c r="AA112" i="99"/>
  <c r="AA109" i="99"/>
  <c r="AA110" i="99"/>
  <c r="AA111" i="99"/>
  <c r="AT44" i="72"/>
  <c r="L32" i="72"/>
  <c r="AG136" i="76"/>
  <c r="AG135" i="76"/>
  <c r="AP32" i="74"/>
  <c r="AQ41" i="74"/>
  <c r="AQ41" i="75"/>
  <c r="AO108" i="75"/>
  <c r="AP32" i="75"/>
  <c r="AR44" i="75"/>
  <c r="AR44" i="77"/>
  <c r="AP108" i="77"/>
  <c r="AP32" i="77"/>
  <c r="AR44" i="74"/>
  <c r="AR44" i="76"/>
  <c r="AT44" i="78"/>
  <c r="AR41" i="77"/>
  <c r="AR41" i="78"/>
  <c r="AQ32" i="78"/>
  <c r="AR41" i="76"/>
  <c r="AQ32" i="76"/>
  <c r="L50" i="48"/>
  <c r="L261" i="48" s="1"/>
  <c r="AB282" i="101" l="1"/>
  <c r="AB338" i="101" s="1"/>
  <c r="AB270" i="101"/>
  <c r="AB326" i="101" s="1"/>
  <c r="AA109" i="101"/>
  <c r="AA112" i="101"/>
  <c r="AA110" i="101"/>
  <c r="AA111" i="101"/>
  <c r="AA273" i="99"/>
  <c r="AA329" i="99" s="1"/>
  <c r="AA114" i="99"/>
  <c r="AA276" i="99"/>
  <c r="AA332" i="99" s="1"/>
  <c r="AA275" i="99"/>
  <c r="AA331" i="99" s="1"/>
  <c r="AA274" i="99"/>
  <c r="AA330" i="99" s="1"/>
  <c r="M32" i="72"/>
  <c r="AU44" i="72"/>
  <c r="AR41" i="74"/>
  <c r="AQ32" i="74"/>
  <c r="AR41" i="75"/>
  <c r="AP108" i="75"/>
  <c r="AQ108" i="77"/>
  <c r="AQ32" i="77"/>
  <c r="AS44" i="76"/>
  <c r="AS44" i="75"/>
  <c r="AS44" i="77"/>
  <c r="AQ32" i="75"/>
  <c r="AS44" i="74"/>
  <c r="AU44" i="78"/>
  <c r="AS41" i="78"/>
  <c r="AR32" i="78"/>
  <c r="AS41" i="76"/>
  <c r="AR32" i="76"/>
  <c r="AS41" i="77"/>
  <c r="M50" i="48"/>
  <c r="M261" i="48" s="1"/>
  <c r="AG108" i="76"/>
  <c r="AA274" i="101" l="1"/>
  <c r="AA330" i="101" s="1"/>
  <c r="AA276" i="101"/>
  <c r="AA332" i="101" s="1"/>
  <c r="AA273" i="101"/>
  <c r="AA329" i="101" s="1"/>
  <c r="AA114" i="101"/>
  <c r="AA275" i="101"/>
  <c r="AA331" i="101" s="1"/>
  <c r="AA116" i="99"/>
  <c r="AA237" i="99"/>
  <c r="AA293" i="99" s="1"/>
  <c r="AA119" i="99"/>
  <c r="N32" i="72"/>
  <c r="AV44" i="72"/>
  <c r="AR32" i="74"/>
  <c r="AS41" i="74"/>
  <c r="AS41" i="75"/>
  <c r="AQ108" i="75"/>
  <c r="AR32" i="75"/>
  <c r="AT44" i="77"/>
  <c r="AT44" i="75"/>
  <c r="AT44" i="74"/>
  <c r="AT44" i="76"/>
  <c r="AR108" i="77"/>
  <c r="AR32" i="77"/>
  <c r="AV44" i="78"/>
  <c r="AT41" i="77"/>
  <c r="AT41" i="76"/>
  <c r="AS32" i="76"/>
  <c r="AT41" i="78"/>
  <c r="AS32" i="78"/>
  <c r="N50" i="48"/>
  <c r="N261" i="48" s="1"/>
  <c r="AA116" i="101" l="1"/>
  <c r="AA237" i="101"/>
  <c r="AA293" i="101" s="1"/>
  <c r="AA119" i="101"/>
  <c r="AA281" i="99"/>
  <c r="AA337" i="99" s="1"/>
  <c r="AA236" i="99"/>
  <c r="AA292" i="99" s="1"/>
  <c r="AA130" i="99"/>
  <c r="AA42" i="99"/>
  <c r="AW44" i="72"/>
  <c r="O32" i="72"/>
  <c r="AT41" i="74"/>
  <c r="AS32" i="74"/>
  <c r="AT41" i="75"/>
  <c r="AR108" i="75"/>
  <c r="AS108" i="77"/>
  <c r="AS32" i="77"/>
  <c r="AU44" i="74"/>
  <c r="AU44" i="77"/>
  <c r="AS32" i="75"/>
  <c r="AU44" i="75"/>
  <c r="AU44" i="76"/>
  <c r="AW44" i="78"/>
  <c r="AU41" i="76"/>
  <c r="AT32" i="76"/>
  <c r="AU41" i="78"/>
  <c r="AT32" i="78"/>
  <c r="AU41" i="77"/>
  <c r="O50" i="48"/>
  <c r="O261" i="48" s="1"/>
  <c r="AA281" i="101" l="1"/>
  <c r="AA337" i="101" s="1"/>
  <c r="AA130" i="101"/>
  <c r="AA236" i="101"/>
  <c r="AA292" i="101" s="1"/>
  <c r="AA42" i="101"/>
  <c r="AA241" i="99"/>
  <c r="AA297" i="99" s="1"/>
  <c r="AA128" i="99"/>
  <c r="AX44" i="72"/>
  <c r="P32" i="72"/>
  <c r="AT32" i="74"/>
  <c r="AU41" i="74"/>
  <c r="AU41" i="75"/>
  <c r="AS108" i="75"/>
  <c r="AV44" i="77"/>
  <c r="AT108" i="77"/>
  <c r="AT32" i="77"/>
  <c r="AV44" i="76"/>
  <c r="AV44" i="74"/>
  <c r="AT32" i="75"/>
  <c r="AV44" i="75"/>
  <c r="AX44" i="78"/>
  <c r="AV41" i="77"/>
  <c r="AV41" i="76"/>
  <c r="AU32" i="76"/>
  <c r="AV41" i="78"/>
  <c r="AU32" i="78"/>
  <c r="P50" i="48"/>
  <c r="P261" i="48" s="1"/>
  <c r="AA241" i="101" l="1"/>
  <c r="AA297" i="101" s="1"/>
  <c r="AA128" i="101"/>
  <c r="AA239" i="99"/>
  <c r="AA295" i="99" s="1"/>
  <c r="AA136" i="99"/>
  <c r="AA137" i="99"/>
  <c r="AY44" i="72"/>
  <c r="Q32" i="72"/>
  <c r="AU32" i="74"/>
  <c r="AV41" i="74"/>
  <c r="AH135" i="74"/>
  <c r="AV41" i="75"/>
  <c r="AT108" i="75"/>
  <c r="AW44" i="74"/>
  <c r="AW44" i="75"/>
  <c r="AU108" i="77"/>
  <c r="AU32" i="77"/>
  <c r="AU32" i="75"/>
  <c r="AW44" i="76"/>
  <c r="AW44" i="77"/>
  <c r="AY44" i="78"/>
  <c r="AW41" i="76"/>
  <c r="AV32" i="76"/>
  <c r="AW41" i="78"/>
  <c r="AV32" i="78"/>
  <c r="AW41" i="77"/>
  <c r="Q50" i="48"/>
  <c r="Q261" i="48" s="1"/>
  <c r="AA239" i="101" l="1"/>
  <c r="AA295" i="101" s="1"/>
  <c r="AA136" i="101"/>
  <c r="AA137" i="101"/>
  <c r="AA278" i="99"/>
  <c r="AA334" i="99" s="1"/>
  <c r="AA277" i="99"/>
  <c r="AA333" i="99" s="1"/>
  <c r="AA138" i="99"/>
  <c r="R32" i="72"/>
  <c r="AZ44" i="72"/>
  <c r="AV32" i="74"/>
  <c r="AW41" i="74"/>
  <c r="AH108" i="74"/>
  <c r="AW41" i="75"/>
  <c r="AU108" i="75"/>
  <c r="AV32" i="75"/>
  <c r="AV108" i="77"/>
  <c r="AV32" i="77"/>
  <c r="AX44" i="77"/>
  <c r="AX44" i="75"/>
  <c r="AX44" i="76"/>
  <c r="AX44" i="74"/>
  <c r="AZ44" i="78"/>
  <c r="AX41" i="77"/>
  <c r="AX41" i="78"/>
  <c r="AW32" i="78"/>
  <c r="AX41" i="76"/>
  <c r="AW32" i="76"/>
  <c r="R50" i="48"/>
  <c r="R261" i="48" s="1"/>
  <c r="AA277" i="101" l="1"/>
  <c r="AA333" i="101" s="1"/>
  <c r="AA138" i="101"/>
  <c r="AA278" i="101"/>
  <c r="AA334" i="101" s="1"/>
  <c r="AA238" i="99"/>
  <c r="AA294" i="99" s="1"/>
  <c r="AA43" i="99"/>
  <c r="AA47" i="99" s="1"/>
  <c r="AB122" i="99"/>
  <c r="BA44" i="72"/>
  <c r="S32" i="72"/>
  <c r="AH136" i="76"/>
  <c r="AH135" i="76"/>
  <c r="AX41" i="74"/>
  <c r="AW32" i="74"/>
  <c r="AX41" i="75"/>
  <c r="AV108" i="75"/>
  <c r="AY44" i="75"/>
  <c r="AW108" i="77"/>
  <c r="AW32" i="77"/>
  <c r="AY44" i="74"/>
  <c r="AW32" i="75"/>
  <c r="AY44" i="77"/>
  <c r="AY44" i="76"/>
  <c r="BA44" i="78"/>
  <c r="AY41" i="78"/>
  <c r="AX32" i="78"/>
  <c r="AY41" i="76"/>
  <c r="AX32" i="76"/>
  <c r="AY41" i="77"/>
  <c r="S50" i="48"/>
  <c r="S261" i="48" s="1"/>
  <c r="AA238" i="101" l="1"/>
  <c r="AA294" i="101" s="1"/>
  <c r="AA43" i="101"/>
  <c r="AA47" i="101" s="1"/>
  <c r="AB122" i="101"/>
  <c r="AA258" i="99"/>
  <c r="AA314" i="99" s="1"/>
  <c r="AA48" i="99"/>
  <c r="AB280" i="99"/>
  <c r="AB336" i="99" s="1"/>
  <c r="AB124" i="99"/>
  <c r="G12" i="72"/>
  <c r="T32" i="72"/>
  <c r="BB44" i="72"/>
  <c r="AY41" i="74"/>
  <c r="AX32" i="74"/>
  <c r="AY41" i="75"/>
  <c r="AW108" i="75"/>
  <c r="AX32" i="75"/>
  <c r="AX108" i="77"/>
  <c r="AX32" i="77"/>
  <c r="AZ44" i="74"/>
  <c r="AZ44" i="76"/>
  <c r="AZ44" i="77"/>
  <c r="AZ44" i="75"/>
  <c r="BB44" i="78"/>
  <c r="AZ41" i="77"/>
  <c r="AZ41" i="78"/>
  <c r="AY32" i="78"/>
  <c r="AZ41" i="76"/>
  <c r="AY32" i="76"/>
  <c r="T50" i="48"/>
  <c r="T261" i="48" s="1"/>
  <c r="AH108" i="76"/>
  <c r="AB280" i="101" l="1"/>
  <c r="AB336" i="101" s="1"/>
  <c r="AB124" i="101"/>
  <c r="AA258" i="101"/>
  <c r="AA314" i="101" s="1"/>
  <c r="AA48" i="101"/>
  <c r="AB279" i="99"/>
  <c r="AB335" i="99" s="1"/>
  <c r="AA259" i="99"/>
  <c r="AA315" i="99" s="1"/>
  <c r="AA49" i="99"/>
  <c r="BC44" i="72"/>
  <c r="U32" i="72"/>
  <c r="AZ41" i="74"/>
  <c r="AY32" i="74"/>
  <c r="AZ41" i="75"/>
  <c r="AX108" i="75"/>
  <c r="AY108" i="77"/>
  <c r="AY32" i="77"/>
  <c r="BA44" i="76"/>
  <c r="BA44" i="75"/>
  <c r="AY32" i="75"/>
  <c r="BA44" i="74"/>
  <c r="BA44" i="77"/>
  <c r="BC44" i="78"/>
  <c r="BA41" i="76"/>
  <c r="AZ32" i="76"/>
  <c r="BA41" i="78"/>
  <c r="AZ32" i="78"/>
  <c r="BA41" i="77"/>
  <c r="U50" i="48"/>
  <c r="U261" i="48" s="1"/>
  <c r="AA259" i="101" l="1"/>
  <c r="AA315" i="101" s="1"/>
  <c r="AA49" i="101"/>
  <c r="AB279" i="101"/>
  <c r="AB335" i="101" s="1"/>
  <c r="AA255" i="99"/>
  <c r="AA311" i="99" s="1"/>
  <c r="AA52" i="99"/>
  <c r="V32" i="72"/>
  <c r="BD44" i="72"/>
  <c r="AZ32" i="74"/>
  <c r="BA41" i="74"/>
  <c r="BA41" i="75"/>
  <c r="AY108" i="75"/>
  <c r="AZ32" i="75"/>
  <c r="AZ108" i="77"/>
  <c r="AZ32" i="77"/>
  <c r="BB44" i="77"/>
  <c r="BB44" i="76"/>
  <c r="BB44" i="75"/>
  <c r="BB44" i="74"/>
  <c r="BD44" i="78"/>
  <c r="BB41" i="77"/>
  <c r="BB41" i="78"/>
  <c r="BA32" i="78"/>
  <c r="BB41" i="76"/>
  <c r="BA32" i="76"/>
  <c r="V50" i="48"/>
  <c r="V261" i="48" s="1"/>
  <c r="AA255" i="101" l="1"/>
  <c r="AA311" i="101" s="1"/>
  <c r="AA52" i="101"/>
  <c r="AA246" i="99"/>
  <c r="AA302" i="99" s="1"/>
  <c r="AA57" i="99"/>
  <c r="BE44" i="72"/>
  <c r="W32" i="72"/>
  <c r="BB41" i="74"/>
  <c r="BA32" i="74"/>
  <c r="BB41" i="75"/>
  <c r="AZ108" i="75"/>
  <c r="BA108" i="77"/>
  <c r="BA32" i="77"/>
  <c r="BC44" i="76"/>
  <c r="BC44" i="74"/>
  <c r="BA32" i="75"/>
  <c r="BC44" i="77"/>
  <c r="BC44" i="75"/>
  <c r="BE44" i="78"/>
  <c r="BC41" i="78"/>
  <c r="BB32" i="78"/>
  <c r="BC41" i="76"/>
  <c r="BB32" i="76"/>
  <c r="BC41" i="77"/>
  <c r="W50" i="48"/>
  <c r="W261" i="48" s="1"/>
  <c r="AA246" i="101" l="1"/>
  <c r="AA302" i="101" s="1"/>
  <c r="AA57" i="101"/>
  <c r="AA60" i="101" s="1"/>
  <c r="AA254" i="99"/>
  <c r="AA310" i="99" s="1"/>
  <c r="AB58" i="99"/>
  <c r="AA60" i="99"/>
  <c r="BF44" i="72"/>
  <c r="X32" i="72"/>
  <c r="BB32" i="74"/>
  <c r="BC41" i="74"/>
  <c r="AI135" i="74"/>
  <c r="BC41" i="75"/>
  <c r="BA108" i="75"/>
  <c r="BD44" i="75"/>
  <c r="BD44" i="76"/>
  <c r="BD44" i="74"/>
  <c r="BB108" i="77"/>
  <c r="BB32" i="77"/>
  <c r="BB32" i="75"/>
  <c r="BD44" i="77"/>
  <c r="BF44" i="78"/>
  <c r="BD41" i="77"/>
  <c r="BD41" i="76"/>
  <c r="BC32" i="76"/>
  <c r="BD41" i="78"/>
  <c r="BC32" i="78"/>
  <c r="X50" i="48"/>
  <c r="X261" i="48" s="1"/>
  <c r="AA257" i="101" l="1"/>
  <c r="AA313" i="101" s="1"/>
  <c r="AA62" i="101"/>
  <c r="AA63" i="101"/>
  <c r="AA254" i="101"/>
  <c r="AA310" i="101" s="1"/>
  <c r="AB58" i="101"/>
  <c r="AB252" i="99"/>
  <c r="AB308" i="99" s="1"/>
  <c r="AB61" i="99"/>
  <c r="AB46" i="99"/>
  <c r="AA257" i="99"/>
  <c r="AA313" i="99" s="1"/>
  <c r="AA62" i="99"/>
  <c r="AA63" i="99"/>
  <c r="BG44" i="72"/>
  <c r="Y32" i="72"/>
  <c r="BC32" i="74"/>
  <c r="BD41" i="74"/>
  <c r="BD41" i="75"/>
  <c r="AI108" i="74"/>
  <c r="BB108" i="75"/>
  <c r="BE44" i="74"/>
  <c r="BC32" i="75"/>
  <c r="BE44" i="77"/>
  <c r="BE44" i="76"/>
  <c r="BC108" i="77"/>
  <c r="BC32" i="77"/>
  <c r="BE44" i="75"/>
  <c r="BG44" i="78"/>
  <c r="BE41" i="76"/>
  <c r="BD32" i="76"/>
  <c r="BE41" i="78"/>
  <c r="BD32" i="78"/>
  <c r="BE41" i="77"/>
  <c r="Y50" i="48"/>
  <c r="Y261" i="48" s="1"/>
  <c r="AB252" i="101" l="1"/>
  <c r="AB308" i="101" s="1"/>
  <c r="AB61" i="101"/>
  <c r="AB46" i="101"/>
  <c r="AA256" i="101"/>
  <c r="AA312" i="101" s="1"/>
  <c r="Z81" i="101"/>
  <c r="Z82" i="101" s="1"/>
  <c r="Z83" i="101" s="1"/>
  <c r="AA64" i="101"/>
  <c r="AA65" i="101" s="1"/>
  <c r="AB250" i="99"/>
  <c r="AB306" i="99" s="1"/>
  <c r="AB51" i="99"/>
  <c r="AB260" i="99" s="1"/>
  <c r="AB316" i="99" s="1"/>
  <c r="AB150" i="99"/>
  <c r="AB152" i="99"/>
  <c r="AB266" i="99" s="1"/>
  <c r="AB322" i="99" s="1"/>
  <c r="AB151" i="99"/>
  <c r="AA256" i="99"/>
  <c r="AA312" i="99" s="1"/>
  <c r="Z81" i="99"/>
  <c r="Z82" i="99" s="1"/>
  <c r="Z83" i="99" s="1"/>
  <c r="AA64" i="99"/>
  <c r="AA65" i="99" s="1"/>
  <c r="BH44" i="72"/>
  <c r="Z32" i="72"/>
  <c r="AI136" i="76"/>
  <c r="AI135" i="76"/>
  <c r="BE41" i="74"/>
  <c r="BD32" i="74"/>
  <c r="BE41" i="75"/>
  <c r="BC108" i="75"/>
  <c r="BF44" i="77"/>
  <c r="BD108" i="77"/>
  <c r="BD32" i="77"/>
  <c r="BF44" i="75"/>
  <c r="BF44" i="76"/>
  <c r="BD32" i="75"/>
  <c r="BF44" i="74"/>
  <c r="BH44" i="78"/>
  <c r="BF41" i="77"/>
  <c r="BF41" i="76"/>
  <c r="BE32" i="76"/>
  <c r="BF41" i="78"/>
  <c r="BE32" i="78"/>
  <c r="Z50" i="48"/>
  <c r="Z261" i="48" s="1"/>
  <c r="Z247" i="101" l="1"/>
  <c r="Z303" i="101" s="1"/>
  <c r="Y87" i="101"/>
  <c r="Z85" i="101"/>
  <c r="AB250" i="101"/>
  <c r="AB306" i="101" s="1"/>
  <c r="AB51" i="101"/>
  <c r="AB260" i="101" s="1"/>
  <c r="AB316" i="101" s="1"/>
  <c r="AB150" i="101"/>
  <c r="AB151" i="101"/>
  <c r="AB152" i="101"/>
  <c r="AB266" i="101" s="1"/>
  <c r="AB322" i="101" s="1"/>
  <c r="AB267" i="99"/>
  <c r="AB323" i="99" s="1"/>
  <c r="AB235" i="99"/>
  <c r="AB291" i="99" s="1"/>
  <c r="AB55" i="99"/>
  <c r="AB265" i="99"/>
  <c r="AB321" i="99" s="1"/>
  <c r="AB54" i="99"/>
  <c r="AB97" i="99" s="1"/>
  <c r="Z247" i="99"/>
  <c r="Z303" i="99" s="1"/>
  <c r="Y87" i="99"/>
  <c r="Z85" i="99"/>
  <c r="AA32" i="72"/>
  <c r="BI44" i="72"/>
  <c r="BF41" i="74"/>
  <c r="BE32" i="74"/>
  <c r="BF41" i="75"/>
  <c r="BD108" i="75"/>
  <c r="BG44" i="76"/>
  <c r="BG44" i="75"/>
  <c r="BE32" i="75"/>
  <c r="BG44" i="74"/>
  <c r="BE108" i="77"/>
  <c r="BE32" i="77"/>
  <c r="BG44" i="77"/>
  <c r="BI44" i="78"/>
  <c r="BG41" i="78"/>
  <c r="BF32" i="78"/>
  <c r="BG41" i="76"/>
  <c r="BF32" i="76"/>
  <c r="BG41" i="77"/>
  <c r="AA50" i="48"/>
  <c r="AA261" i="48" s="1"/>
  <c r="AI108" i="76"/>
  <c r="AB265" i="101" l="1"/>
  <c r="AB321" i="101" s="1"/>
  <c r="AB54" i="101"/>
  <c r="AB97" i="101" s="1"/>
  <c r="AB267" i="101"/>
  <c r="AB323" i="101" s="1"/>
  <c r="AB235" i="101"/>
  <c r="AB291" i="101" s="1"/>
  <c r="AB55" i="101"/>
  <c r="Z288" i="101"/>
  <c r="Z289" i="101"/>
  <c r="Z288" i="99"/>
  <c r="Z289" i="99"/>
  <c r="AB98" i="99"/>
  <c r="AC99" i="99"/>
  <c r="AB32" i="72"/>
  <c r="BJ44" i="72"/>
  <c r="BF32" i="74"/>
  <c r="BG41" i="74"/>
  <c r="BG41" i="75"/>
  <c r="BE108" i="75"/>
  <c r="BH44" i="74"/>
  <c r="BF108" i="77"/>
  <c r="BF32" i="77"/>
  <c r="BH44" i="77"/>
  <c r="BH44" i="75"/>
  <c r="BF32" i="75"/>
  <c r="BH44" i="76"/>
  <c r="BJ44" i="78"/>
  <c r="BH41" i="77"/>
  <c r="BH41" i="78"/>
  <c r="BG32" i="78"/>
  <c r="BH41" i="76"/>
  <c r="BG32" i="76"/>
  <c r="AB50" i="48"/>
  <c r="AB261" i="48" s="1"/>
  <c r="AB98" i="101" l="1"/>
  <c r="AC99" i="101"/>
  <c r="AC282" i="99"/>
  <c r="AC338" i="99" s="1"/>
  <c r="AC270" i="99"/>
  <c r="AC326" i="99" s="1"/>
  <c r="AB110" i="99"/>
  <c r="AB109" i="99"/>
  <c r="AB111" i="99"/>
  <c r="AB112" i="99"/>
  <c r="AC32" i="72"/>
  <c r="BH41" i="74"/>
  <c r="BG32" i="74"/>
  <c r="BH41" i="75"/>
  <c r="BF108" i="75"/>
  <c r="BG108" i="77"/>
  <c r="BG32" i="77"/>
  <c r="BI44" i="75"/>
  <c r="BJ44" i="77"/>
  <c r="BI44" i="77"/>
  <c r="BJ44" i="76"/>
  <c r="BI44" i="76"/>
  <c r="BG32" i="75"/>
  <c r="BJ44" i="74"/>
  <c r="BI44" i="74"/>
  <c r="BI41" i="78"/>
  <c r="BH32" i="78"/>
  <c r="BI41" i="76"/>
  <c r="BH32" i="76"/>
  <c r="BI41" i="77"/>
  <c r="AC50" i="48"/>
  <c r="AC261" i="48" s="1"/>
  <c r="AC282" i="101" l="1"/>
  <c r="AC338" i="101" s="1"/>
  <c r="AC270" i="101"/>
  <c r="AC326" i="101" s="1"/>
  <c r="AB109" i="101"/>
  <c r="AB112" i="101"/>
  <c r="AB111" i="101"/>
  <c r="AB110" i="101"/>
  <c r="AB276" i="99"/>
  <c r="AB332" i="99" s="1"/>
  <c r="AB273" i="99"/>
  <c r="AB329" i="99" s="1"/>
  <c r="AB114" i="99"/>
  <c r="AB275" i="99"/>
  <c r="AB331" i="99" s="1"/>
  <c r="AB274" i="99"/>
  <c r="AB330" i="99" s="1"/>
  <c r="AD32" i="72"/>
  <c r="BI41" i="74"/>
  <c r="BH32" i="74"/>
  <c r="BJ44" i="75"/>
  <c r="BI41" i="75"/>
  <c r="BG108" i="75"/>
  <c r="BH32" i="75"/>
  <c r="BH108" i="77"/>
  <c r="BH32" i="77"/>
  <c r="BJ41" i="77"/>
  <c r="BJ41" i="78"/>
  <c r="BI32" i="78"/>
  <c r="BI32" i="76"/>
  <c r="AD50" i="48"/>
  <c r="AD261" i="48" s="1"/>
  <c r="AB274" i="101" l="1"/>
  <c r="AB330" i="101" s="1"/>
  <c r="AB276" i="101"/>
  <c r="AB332" i="101" s="1"/>
  <c r="AB273" i="101"/>
  <c r="AB329" i="101" s="1"/>
  <c r="AB114" i="101"/>
  <c r="AB275" i="101"/>
  <c r="AB331" i="101" s="1"/>
  <c r="AB237" i="99"/>
  <c r="AB293" i="99" s="1"/>
  <c r="AB116" i="99"/>
  <c r="AB119" i="99"/>
  <c r="AE32" i="72"/>
  <c r="BI32" i="74"/>
  <c r="AJ135" i="74"/>
  <c r="BJ41" i="75"/>
  <c r="BH108" i="75"/>
  <c r="BJ41" i="74"/>
  <c r="BI108" i="77"/>
  <c r="BI32" i="77"/>
  <c r="BJ32" i="76"/>
  <c r="BJ41" i="76"/>
  <c r="BI32" i="75"/>
  <c r="BJ32" i="78"/>
  <c r="AE50" i="48"/>
  <c r="AE261" i="48" s="1"/>
  <c r="AB237" i="101" l="1"/>
  <c r="AB293" i="101" s="1"/>
  <c r="AB116" i="101"/>
  <c r="AB119" i="101"/>
  <c r="AB281" i="99"/>
  <c r="AB337" i="99" s="1"/>
  <c r="AB236" i="99"/>
  <c r="AB292" i="99" s="1"/>
  <c r="AB130" i="99"/>
  <c r="AB42" i="99"/>
  <c r="AF32" i="72"/>
  <c r="BJ32" i="74"/>
  <c r="AJ108" i="74"/>
  <c r="BI108" i="75"/>
  <c r="BJ108" i="77"/>
  <c r="BJ32" i="77"/>
  <c r="BJ32" i="75"/>
  <c r="AF50" i="48"/>
  <c r="AF261" i="48" s="1"/>
  <c r="AB281" i="101" l="1"/>
  <c r="AB337" i="101" s="1"/>
  <c r="AB236" i="101"/>
  <c r="AB292" i="101" s="1"/>
  <c r="AB130" i="101"/>
  <c r="AB42" i="101"/>
  <c r="AB241" i="99"/>
  <c r="AB297" i="99" s="1"/>
  <c r="AB128" i="99"/>
  <c r="AG32" i="72"/>
  <c r="AJ136" i="76"/>
  <c r="AJ135" i="76"/>
  <c r="BJ108" i="75"/>
  <c r="AG50" i="48"/>
  <c r="AG261" i="48" s="1"/>
  <c r="AH50" i="48"/>
  <c r="AH261" i="48" s="1"/>
  <c r="AB128" i="101" l="1"/>
  <c r="AB241" i="101"/>
  <c r="AB297" i="101" s="1"/>
  <c r="AB239" i="99"/>
  <c r="AB295" i="99" s="1"/>
  <c r="AB137" i="99"/>
  <c r="AB136" i="99"/>
  <c r="AH32" i="72"/>
  <c r="AI32" i="72"/>
  <c r="AI50" i="48"/>
  <c r="AI261" i="48" s="1"/>
  <c r="AJ108" i="76"/>
  <c r="AB239" i="101" l="1"/>
  <c r="AB295" i="101" s="1"/>
  <c r="AB136" i="101"/>
  <c r="AB137" i="101"/>
  <c r="AB277" i="99"/>
  <c r="AB333" i="99" s="1"/>
  <c r="AB138" i="99"/>
  <c r="AB278" i="99"/>
  <c r="AB334" i="99" s="1"/>
  <c r="AJ32" i="72"/>
  <c r="AJ50" i="48"/>
  <c r="AJ261" i="48" s="1"/>
  <c r="AB277" i="101" l="1"/>
  <c r="AB333" i="101" s="1"/>
  <c r="AB138" i="101"/>
  <c r="AB278" i="101"/>
  <c r="AB334" i="101" s="1"/>
  <c r="AB238" i="99"/>
  <c r="AB294" i="99" s="1"/>
  <c r="AB43" i="99"/>
  <c r="AB47" i="99" s="1"/>
  <c r="AC122" i="99"/>
  <c r="AK32" i="72"/>
  <c r="AK50" i="48"/>
  <c r="AK261" i="48" s="1"/>
  <c r="AB238" i="101" l="1"/>
  <c r="AB294" i="101" s="1"/>
  <c r="AB43" i="101"/>
  <c r="AB47" i="101" s="1"/>
  <c r="AC122" i="101"/>
  <c r="AC280" i="99"/>
  <c r="AC336" i="99" s="1"/>
  <c r="AC124" i="99"/>
  <c r="AB258" i="99"/>
  <c r="AB314" i="99" s="1"/>
  <c r="AB48" i="99"/>
  <c r="AL32" i="72"/>
  <c r="AL50" i="48"/>
  <c r="AL261" i="48" s="1"/>
  <c r="AC280" i="101" l="1"/>
  <c r="AC336" i="101" s="1"/>
  <c r="AC124" i="101"/>
  <c r="AB258" i="101"/>
  <c r="AB314" i="101" s="1"/>
  <c r="AB48" i="101"/>
  <c r="AC279" i="99"/>
  <c r="AC335" i="99" s="1"/>
  <c r="AB259" i="99"/>
  <c r="AB315" i="99" s="1"/>
  <c r="AB49" i="99"/>
  <c r="AM32" i="72"/>
  <c r="AK135" i="74"/>
  <c r="AC279" i="101" l="1"/>
  <c r="AC335" i="101" s="1"/>
  <c r="AB259" i="101"/>
  <c r="AB315" i="101" s="1"/>
  <c r="AB49" i="101"/>
  <c r="AB255" i="99"/>
  <c r="AB311" i="99" s="1"/>
  <c r="AB52" i="99"/>
  <c r="AK108" i="74"/>
  <c r="AM50" i="48"/>
  <c r="AM261" i="48" s="1"/>
  <c r="AB255" i="101" l="1"/>
  <c r="AB311" i="101" s="1"/>
  <c r="AB52" i="101"/>
  <c r="AB246" i="99"/>
  <c r="AB302" i="99" s="1"/>
  <c r="AB57" i="99"/>
  <c r="AN32" i="72"/>
  <c r="AK136" i="76"/>
  <c r="AK135" i="76"/>
  <c r="AN50" i="48"/>
  <c r="AN261" i="48" s="1"/>
  <c r="AB246" i="101" l="1"/>
  <c r="AB302" i="101" s="1"/>
  <c r="AB57" i="101"/>
  <c r="AB254" i="99"/>
  <c r="AB310" i="99" s="1"/>
  <c r="AC58" i="99"/>
  <c r="AB60" i="99"/>
  <c r="AO32" i="72"/>
  <c r="AO50" i="48"/>
  <c r="AO261" i="48" s="1"/>
  <c r="AK108" i="76"/>
  <c r="AB254" i="101" l="1"/>
  <c r="AB310" i="101" s="1"/>
  <c r="AC58" i="101"/>
  <c r="AB60" i="101"/>
  <c r="AC252" i="99"/>
  <c r="AC308" i="99" s="1"/>
  <c r="AC61" i="99"/>
  <c r="AC46" i="99"/>
  <c r="AB257" i="99"/>
  <c r="AB313" i="99" s="1"/>
  <c r="AB62" i="99"/>
  <c r="AB63" i="99"/>
  <c r="AP32" i="72"/>
  <c r="AP50" i="48"/>
  <c r="AP261" i="48" s="1"/>
  <c r="AC252" i="101" l="1"/>
  <c r="AC308" i="101" s="1"/>
  <c r="AC61" i="101"/>
  <c r="AC46" i="101"/>
  <c r="AB257" i="101"/>
  <c r="AB313" i="101" s="1"/>
  <c r="AB63" i="101"/>
  <c r="AB62" i="101"/>
  <c r="AB256" i="99"/>
  <c r="AB312" i="99" s="1"/>
  <c r="AA81" i="99"/>
  <c r="AA82" i="99" s="1"/>
  <c r="AA83" i="99" s="1"/>
  <c r="AB64" i="99"/>
  <c r="AB65" i="99" s="1"/>
  <c r="AC250" i="99"/>
  <c r="AC306" i="99" s="1"/>
  <c r="AC51" i="99"/>
  <c r="AC260" i="99" s="1"/>
  <c r="AC316" i="99" s="1"/>
  <c r="AC152" i="99"/>
  <c r="AC266" i="99" s="1"/>
  <c r="AC322" i="99" s="1"/>
  <c r="AC150" i="99"/>
  <c r="AC151" i="99"/>
  <c r="AQ32" i="72"/>
  <c r="AP108" i="72"/>
  <c r="AQ50" i="48"/>
  <c r="AQ261" i="48" s="1"/>
  <c r="AC151" i="101" l="1"/>
  <c r="AC152" i="101"/>
  <c r="AC150" i="101"/>
  <c r="AC250" i="101"/>
  <c r="AC306" i="101" s="1"/>
  <c r="AC51" i="101"/>
  <c r="AC260" i="101" s="1"/>
  <c r="AC316" i="101" s="1"/>
  <c r="AC266" i="101"/>
  <c r="AC322" i="101" s="1"/>
  <c r="AB256" i="101"/>
  <c r="AB312" i="101" s="1"/>
  <c r="AA81" i="101"/>
  <c r="AA82" i="101" s="1"/>
  <c r="AA83" i="101" s="1"/>
  <c r="AB64" i="101"/>
  <c r="AB65" i="101" s="1"/>
  <c r="AC267" i="99"/>
  <c r="AC323" i="99" s="1"/>
  <c r="AC235" i="99"/>
  <c r="AC291" i="99" s="1"/>
  <c r="AC55" i="99"/>
  <c r="AC265" i="99"/>
  <c r="AC321" i="99" s="1"/>
  <c r="AC54" i="99"/>
  <c r="AC97" i="99" s="1"/>
  <c r="AA247" i="99"/>
  <c r="AA303" i="99" s="1"/>
  <c r="Z87" i="99"/>
  <c r="AA85" i="99"/>
  <c r="AR32" i="72"/>
  <c r="AR50" i="48"/>
  <c r="AR261" i="48" s="1"/>
  <c r="AC265" i="101" l="1"/>
  <c r="AC321" i="101" s="1"/>
  <c r="AC54" i="101"/>
  <c r="AC97" i="101" s="1"/>
  <c r="AA247" i="101"/>
  <c r="AA303" i="101" s="1"/>
  <c r="Z87" i="101"/>
  <c r="AA85" i="101"/>
  <c r="AC267" i="101"/>
  <c r="AC323" i="101" s="1"/>
  <c r="AC235" i="101"/>
  <c r="AC291" i="101" s="1"/>
  <c r="AC55" i="101"/>
  <c r="AD99" i="99"/>
  <c r="AC98" i="99"/>
  <c r="AA288" i="99"/>
  <c r="AA289" i="99"/>
  <c r="AS32" i="72"/>
  <c r="AL135" i="74"/>
  <c r="AS50" i="48"/>
  <c r="AS261" i="48" s="1"/>
  <c r="AA289" i="101" l="1"/>
  <c r="AA288" i="101"/>
  <c r="AD99" i="101"/>
  <c r="AC98" i="101"/>
  <c r="AC112" i="99"/>
  <c r="AC109" i="99"/>
  <c r="AC110" i="99"/>
  <c r="AC111" i="99"/>
  <c r="AD282" i="99"/>
  <c r="AD338" i="99" s="1"/>
  <c r="AD270" i="99"/>
  <c r="AD326" i="99" s="1"/>
  <c r="AT32" i="72"/>
  <c r="AL108" i="74"/>
  <c r="AT50" i="48"/>
  <c r="AT261" i="48" s="1"/>
  <c r="AC109" i="101" l="1"/>
  <c r="AC112" i="101"/>
  <c r="AC110" i="101"/>
  <c r="AC111" i="101"/>
  <c r="AD282" i="101"/>
  <c r="AD338" i="101" s="1"/>
  <c r="AD270" i="101"/>
  <c r="AD326" i="101" s="1"/>
  <c r="AC275" i="99"/>
  <c r="AC331" i="99" s="1"/>
  <c r="AC274" i="99"/>
  <c r="AC330" i="99" s="1"/>
  <c r="AC273" i="99"/>
  <c r="AC329" i="99" s="1"/>
  <c r="AC114" i="99"/>
  <c r="AC276" i="99"/>
  <c r="AC332" i="99" s="1"/>
  <c r="AU32" i="72"/>
  <c r="AL136" i="76"/>
  <c r="AL135" i="76"/>
  <c r="AU50" i="48"/>
  <c r="AU261" i="48" s="1"/>
  <c r="AC275" i="101" l="1"/>
  <c r="AC331" i="101" s="1"/>
  <c r="AC274" i="101"/>
  <c r="AC330" i="101" s="1"/>
  <c r="AC276" i="101"/>
  <c r="AC332" i="101" s="1"/>
  <c r="AC273" i="101"/>
  <c r="AC329" i="101" s="1"/>
  <c r="AC114" i="101"/>
  <c r="AC237" i="99"/>
  <c r="AC293" i="99" s="1"/>
  <c r="AC116" i="99"/>
  <c r="AC119" i="99"/>
  <c r="AV32" i="72"/>
  <c r="AV50" i="48"/>
  <c r="AV261" i="48" s="1"/>
  <c r="AL108" i="76"/>
  <c r="AC237" i="101" l="1"/>
  <c r="AC293" i="101" s="1"/>
  <c r="AC116" i="101"/>
  <c r="AC119" i="101"/>
  <c r="AC236" i="99"/>
  <c r="AC292" i="99" s="1"/>
  <c r="AC130" i="99"/>
  <c r="AC42" i="99"/>
  <c r="AC281" i="99"/>
  <c r="AC337" i="99" s="1"/>
  <c r="AW32" i="72"/>
  <c r="AW50" i="48"/>
  <c r="AW261" i="48" s="1"/>
  <c r="AC281" i="101" l="1"/>
  <c r="AC337" i="101" s="1"/>
  <c r="AC236" i="101"/>
  <c r="AC292" i="101" s="1"/>
  <c r="AC130" i="101"/>
  <c r="AC42" i="101"/>
  <c r="AC241" i="99"/>
  <c r="AC297" i="99" s="1"/>
  <c r="AC128" i="99"/>
  <c r="AX32" i="72"/>
  <c r="AX50" i="48"/>
  <c r="AX261" i="48" s="1"/>
  <c r="AC241" i="101" l="1"/>
  <c r="AC297" i="101" s="1"/>
  <c r="AC128" i="101"/>
  <c r="AC239" i="99"/>
  <c r="AC295" i="99" s="1"/>
  <c r="AC136" i="99"/>
  <c r="AC137" i="99"/>
  <c r="AY32" i="72"/>
  <c r="AY50" i="48"/>
  <c r="AY261" i="48" s="1"/>
  <c r="AC239" i="101" l="1"/>
  <c r="AC295" i="101" s="1"/>
  <c r="AC136" i="101"/>
  <c r="AC137" i="101"/>
  <c r="AC278" i="99"/>
  <c r="AC334" i="99" s="1"/>
  <c r="AC277" i="99"/>
  <c r="AC333" i="99" s="1"/>
  <c r="AC138" i="99"/>
  <c r="AY108" i="72"/>
  <c r="AZ32" i="72"/>
  <c r="AM135" i="74"/>
  <c r="AZ50" i="48"/>
  <c r="AZ261" i="48" s="1"/>
  <c r="AC277" i="101" l="1"/>
  <c r="AC333" i="101" s="1"/>
  <c r="AC138" i="101"/>
  <c r="AC278" i="101"/>
  <c r="AC334" i="101" s="1"/>
  <c r="AC238" i="99"/>
  <c r="AC294" i="99" s="1"/>
  <c r="AC43" i="99"/>
  <c r="AC47" i="99" s="1"/>
  <c r="AD122" i="99"/>
  <c r="AZ108" i="72"/>
  <c r="BA32" i="72"/>
  <c r="AM108" i="74"/>
  <c r="BA50" i="48"/>
  <c r="BA261" i="48" s="1"/>
  <c r="AC238" i="101" l="1"/>
  <c r="AC294" i="101" s="1"/>
  <c r="AC43" i="101"/>
  <c r="AC47" i="101" s="1"/>
  <c r="AD122" i="101"/>
  <c r="AD280" i="99"/>
  <c r="AD336" i="99" s="1"/>
  <c r="AD124" i="99"/>
  <c r="AC258" i="99"/>
  <c r="AC314" i="99" s="1"/>
  <c r="AC48" i="99"/>
  <c r="BB32" i="72"/>
  <c r="AM136" i="76"/>
  <c r="AM135" i="76"/>
  <c r="BB50" i="48"/>
  <c r="BB261" i="48" s="1"/>
  <c r="AD280" i="101" l="1"/>
  <c r="AD336" i="101" s="1"/>
  <c r="AD124" i="101"/>
  <c r="AC258" i="101"/>
  <c r="AC314" i="101" s="1"/>
  <c r="AC48" i="101"/>
  <c r="AD279" i="99"/>
  <c r="AD335" i="99" s="1"/>
  <c r="AC259" i="99"/>
  <c r="AC315" i="99" s="1"/>
  <c r="AC49" i="99"/>
  <c r="BC32" i="72"/>
  <c r="BC50" i="48"/>
  <c r="BC261" i="48" s="1"/>
  <c r="AM108" i="76"/>
  <c r="AD279" i="101" l="1"/>
  <c r="AD335" i="101" s="1"/>
  <c r="AC259" i="101"/>
  <c r="AC315" i="101" s="1"/>
  <c r="AC49" i="101"/>
  <c r="AC255" i="99"/>
  <c r="AC311" i="99" s="1"/>
  <c r="AC52" i="99"/>
  <c r="BD32" i="72"/>
  <c r="BD50" i="48"/>
  <c r="BD261" i="48" s="1"/>
  <c r="AC255" i="101" l="1"/>
  <c r="AC311" i="101" s="1"/>
  <c r="AC52" i="101"/>
  <c r="AC246" i="99"/>
  <c r="AC302" i="99" s="1"/>
  <c r="AC57" i="99"/>
  <c r="AC60" i="99" s="1"/>
  <c r="BE32" i="72"/>
  <c r="BE50" i="48"/>
  <c r="BE261" i="48" s="1"/>
  <c r="AC246" i="101" l="1"/>
  <c r="AC302" i="101" s="1"/>
  <c r="AC57" i="101"/>
  <c r="AC60" i="101" s="1"/>
  <c r="AC257" i="99"/>
  <c r="AC313" i="99" s="1"/>
  <c r="AC62" i="99"/>
  <c r="AC63" i="99"/>
  <c r="AC254" i="99"/>
  <c r="AC310" i="99" s="1"/>
  <c r="AD58" i="99"/>
  <c r="BF32" i="72"/>
  <c r="BF50" i="48"/>
  <c r="BF261" i="48" s="1"/>
  <c r="AC257" i="101" l="1"/>
  <c r="AC313" i="101" s="1"/>
  <c r="AC63" i="101"/>
  <c r="AC62" i="101"/>
  <c r="AC254" i="101"/>
  <c r="AC310" i="101" s="1"/>
  <c r="AD58" i="101"/>
  <c r="AD252" i="99"/>
  <c r="AD308" i="99" s="1"/>
  <c r="AD61" i="99"/>
  <c r="AD46" i="99"/>
  <c r="AC256" i="99"/>
  <c r="AC312" i="99" s="1"/>
  <c r="AC64" i="99"/>
  <c r="AC65" i="99" s="1"/>
  <c r="AC66" i="99" s="1"/>
  <c r="AB81" i="99"/>
  <c r="AB82" i="99" s="1"/>
  <c r="AB83" i="99" s="1"/>
  <c r="BG32" i="72"/>
  <c r="AN135" i="74"/>
  <c r="BG50" i="48"/>
  <c r="BG261" i="48" s="1"/>
  <c r="AD252" i="101" l="1"/>
  <c r="AD308" i="101" s="1"/>
  <c r="AD61" i="101"/>
  <c r="AD46" i="101"/>
  <c r="AC256" i="101"/>
  <c r="AC312" i="101" s="1"/>
  <c r="AB81" i="101"/>
  <c r="AB82" i="101" s="1"/>
  <c r="AB83" i="101" s="1"/>
  <c r="AC64" i="101"/>
  <c r="AC65" i="101" s="1"/>
  <c r="AC66" i="101" s="1"/>
  <c r="AB247" i="99"/>
  <c r="AB303" i="99" s="1"/>
  <c r="AA87" i="99"/>
  <c r="AB85" i="99"/>
  <c r="AD250" i="99"/>
  <c r="AD306" i="99" s="1"/>
  <c r="AD51" i="99"/>
  <c r="AD260" i="99" s="1"/>
  <c r="AD316" i="99" s="1"/>
  <c r="AD151" i="99"/>
  <c r="AD150" i="99"/>
  <c r="AD152" i="99"/>
  <c r="AD266" i="99" s="1"/>
  <c r="AD322" i="99" s="1"/>
  <c r="BH32" i="72"/>
  <c r="AN108" i="74"/>
  <c r="BH50" i="48"/>
  <c r="BH261" i="48" s="1"/>
  <c r="AD152" i="101" l="1"/>
  <c r="AD266" i="101" s="1"/>
  <c r="AD322" i="101" s="1"/>
  <c r="AD150" i="101"/>
  <c r="AD151" i="101"/>
  <c r="AB247" i="101"/>
  <c r="AB303" i="101" s="1"/>
  <c r="AA87" i="101"/>
  <c r="AB85" i="101"/>
  <c r="AD250" i="101"/>
  <c r="AD306" i="101" s="1"/>
  <c r="AD51" i="101"/>
  <c r="AD260" i="101" s="1"/>
  <c r="AD316" i="101" s="1"/>
  <c r="AD265" i="99"/>
  <c r="AD321" i="99" s="1"/>
  <c r="AD54" i="99"/>
  <c r="AD97" i="99" s="1"/>
  <c r="AD267" i="99"/>
  <c r="AD323" i="99" s="1"/>
  <c r="AD235" i="99"/>
  <c r="AD291" i="99" s="1"/>
  <c r="AD55" i="99"/>
  <c r="AB289" i="99"/>
  <c r="AB288" i="99"/>
  <c r="BI32" i="72"/>
  <c r="AN136" i="76"/>
  <c r="AN135" i="76"/>
  <c r="BI50" i="48"/>
  <c r="BI261" i="48" s="1"/>
  <c r="AD267" i="101" l="1"/>
  <c r="AD323" i="101" s="1"/>
  <c r="AD235" i="101"/>
  <c r="AD291" i="101" s="1"/>
  <c r="AD55" i="101"/>
  <c r="AD265" i="101"/>
  <c r="AD321" i="101" s="1"/>
  <c r="AD54" i="101"/>
  <c r="AD97" i="101" s="1"/>
  <c r="AB288" i="101"/>
  <c r="AB289" i="101"/>
  <c r="AE99" i="99"/>
  <c r="AD98" i="99"/>
  <c r="BJ32" i="72"/>
  <c r="AN108" i="76"/>
  <c r="AE99" i="101" l="1"/>
  <c r="AD98" i="101"/>
  <c r="AD109" i="99"/>
  <c r="AD112" i="99"/>
  <c r="AD110" i="99"/>
  <c r="AD111" i="99"/>
  <c r="AE282" i="99"/>
  <c r="AE338" i="99" s="1"/>
  <c r="AE270" i="99"/>
  <c r="AE326" i="99" s="1"/>
  <c r="AO135" i="74"/>
  <c r="AD109" i="101" l="1"/>
  <c r="AD112" i="101"/>
  <c r="AD111" i="101"/>
  <c r="AD110" i="101"/>
  <c r="AE270" i="101"/>
  <c r="AE326" i="101" s="1"/>
  <c r="AE282" i="101"/>
  <c r="AE338" i="101" s="1"/>
  <c r="AD275" i="99"/>
  <c r="AD331" i="99" s="1"/>
  <c r="AD274" i="99"/>
  <c r="AD330" i="99" s="1"/>
  <c r="AD276" i="99"/>
  <c r="AD332" i="99" s="1"/>
  <c r="AD273" i="99"/>
  <c r="AD329" i="99" s="1"/>
  <c r="AD114" i="99"/>
  <c r="AO108" i="74"/>
  <c r="AD274" i="101" l="1"/>
  <c r="AD330" i="101" s="1"/>
  <c r="AD275" i="101"/>
  <c r="AD331" i="101" s="1"/>
  <c r="AD276" i="101"/>
  <c r="AD332" i="101" s="1"/>
  <c r="AD273" i="101"/>
  <c r="AD329" i="101" s="1"/>
  <c r="AD114" i="101"/>
  <c r="AD237" i="99"/>
  <c r="AD293" i="99" s="1"/>
  <c r="AD116" i="99"/>
  <c r="AD119" i="99"/>
  <c r="AO136" i="76"/>
  <c r="AO135" i="76"/>
  <c r="AD237" i="101" l="1"/>
  <c r="AD293" i="101" s="1"/>
  <c r="AD116" i="101"/>
  <c r="AD119" i="101"/>
  <c r="AD281" i="99"/>
  <c r="AD337" i="99" s="1"/>
  <c r="AD236" i="99"/>
  <c r="AD292" i="99" s="1"/>
  <c r="AD130" i="99"/>
  <c r="AD42" i="99"/>
  <c r="AO108" i="76"/>
  <c r="AD236" i="101" l="1"/>
  <c r="AD292" i="101" s="1"/>
  <c r="AD130" i="101"/>
  <c r="AD42" i="101"/>
  <c r="AD281" i="101"/>
  <c r="AD337" i="101" s="1"/>
  <c r="AD241" i="99"/>
  <c r="AD297" i="99" s="1"/>
  <c r="AD128" i="99"/>
  <c r="AP135" i="74"/>
  <c r="AD241" i="101" l="1"/>
  <c r="AD297" i="101" s="1"/>
  <c r="AD128" i="101"/>
  <c r="AD239" i="99"/>
  <c r="AD295" i="99" s="1"/>
  <c r="AD137" i="99"/>
  <c r="AD136" i="99"/>
  <c r="AP136" i="76"/>
  <c r="AP135" i="76"/>
  <c r="AP108" i="74"/>
  <c r="AD239" i="101" l="1"/>
  <c r="AD295" i="101" s="1"/>
  <c r="AD136" i="101"/>
  <c r="AD137" i="101"/>
  <c r="AD277" i="99"/>
  <c r="AD333" i="99" s="1"/>
  <c r="AD138" i="99"/>
  <c r="AD278" i="99"/>
  <c r="AD334" i="99" s="1"/>
  <c r="AP108" i="76"/>
  <c r="AD278" i="101" l="1"/>
  <c r="AD334" i="101" s="1"/>
  <c r="AD277" i="101"/>
  <c r="AD333" i="101" s="1"/>
  <c r="AD138" i="101"/>
  <c r="AD238" i="99"/>
  <c r="AD294" i="99" s="1"/>
  <c r="AD43" i="99"/>
  <c r="AD47" i="99" s="1"/>
  <c r="AE122" i="99"/>
  <c r="AQ135" i="74"/>
  <c r="AD238" i="101" l="1"/>
  <c r="AD294" i="101" s="1"/>
  <c r="AD43" i="101"/>
  <c r="AD47" i="101" s="1"/>
  <c r="AE122" i="101"/>
  <c r="AD258" i="99"/>
  <c r="AD314" i="99" s="1"/>
  <c r="AD48" i="99"/>
  <c r="AE280" i="99"/>
  <c r="AE336" i="99" s="1"/>
  <c r="AE124" i="99"/>
  <c r="AQ108" i="74"/>
  <c r="AD258" i="101" l="1"/>
  <c r="AD314" i="101" s="1"/>
  <c r="AD48" i="101"/>
  <c r="AE280" i="101"/>
  <c r="AE336" i="101" s="1"/>
  <c r="AE124" i="101"/>
  <c r="AD259" i="99"/>
  <c r="AD315" i="99" s="1"/>
  <c r="AD49" i="99"/>
  <c r="AE279" i="99"/>
  <c r="AE335" i="99" s="1"/>
  <c r="AQ136" i="76"/>
  <c r="AQ135" i="76"/>
  <c r="AQ108" i="76"/>
  <c r="AE279" i="101" l="1"/>
  <c r="AE335" i="101" s="1"/>
  <c r="AD259" i="101"/>
  <c r="AD315" i="101" s="1"/>
  <c r="AD49" i="101"/>
  <c r="AD255" i="99"/>
  <c r="AD311" i="99" s="1"/>
  <c r="AD52" i="99"/>
  <c r="AR135" i="74"/>
  <c r="AD255" i="101" l="1"/>
  <c r="AD311" i="101" s="1"/>
  <c r="AD52" i="101"/>
  <c r="AD246" i="99"/>
  <c r="AD302" i="99" s="1"/>
  <c r="AD57" i="99"/>
  <c r="AD60" i="99" s="1"/>
  <c r="AR136" i="76"/>
  <c r="AR135" i="76"/>
  <c r="AR108" i="74"/>
  <c r="AD246" i="101" l="1"/>
  <c r="AD302" i="101" s="1"/>
  <c r="AD57" i="101"/>
  <c r="AD60" i="101" s="1"/>
  <c r="AD257" i="99"/>
  <c r="AD313" i="99" s="1"/>
  <c r="AD63" i="99"/>
  <c r="AD62" i="99"/>
  <c r="AD254" i="99"/>
  <c r="AD310" i="99" s="1"/>
  <c r="AE58" i="99"/>
  <c r="AR108" i="76"/>
  <c r="AD257" i="101" l="1"/>
  <c r="AD313" i="101" s="1"/>
  <c r="AD62" i="101"/>
  <c r="AD63" i="101"/>
  <c r="AD254" i="101"/>
  <c r="AD310" i="101" s="1"/>
  <c r="AE58" i="101"/>
  <c r="AD256" i="99"/>
  <c r="AD312" i="99" s="1"/>
  <c r="AC81" i="99"/>
  <c r="AC82" i="99" s="1"/>
  <c r="AC83" i="99" s="1"/>
  <c r="AD64" i="99"/>
  <c r="AD65" i="99" s="1"/>
  <c r="AD66" i="99" s="1"/>
  <c r="AE252" i="99"/>
  <c r="AE308" i="99" s="1"/>
  <c r="AE61" i="99"/>
  <c r="AE46" i="99"/>
  <c r="AS135" i="74"/>
  <c r="AE252" i="101" l="1"/>
  <c r="AE308" i="101" s="1"/>
  <c r="AE61" i="101"/>
  <c r="AE46" i="101"/>
  <c r="AD256" i="101"/>
  <c r="AD312" i="101" s="1"/>
  <c r="AC81" i="101"/>
  <c r="AC82" i="101" s="1"/>
  <c r="AC83" i="101" s="1"/>
  <c r="AD64" i="101"/>
  <c r="AD65" i="101" s="1"/>
  <c r="AD66" i="101" s="1"/>
  <c r="AC247" i="99"/>
  <c r="AC303" i="99" s="1"/>
  <c r="AB87" i="99"/>
  <c r="AC85" i="99"/>
  <c r="AE250" i="99"/>
  <c r="AE306" i="99" s="1"/>
  <c r="AE51" i="99"/>
  <c r="AE260" i="99" s="1"/>
  <c r="AE316" i="99" s="1"/>
  <c r="AE150" i="99"/>
  <c r="AE151" i="99"/>
  <c r="AE152" i="99"/>
  <c r="AE266" i="99" s="1"/>
  <c r="AE322" i="99" s="1"/>
  <c r="AS136" i="76"/>
  <c r="AS135" i="76"/>
  <c r="AS108" i="74"/>
  <c r="AE152" i="101" l="1"/>
  <c r="AE150" i="101"/>
  <c r="AE151" i="101"/>
  <c r="AE250" i="101"/>
  <c r="AE306" i="101" s="1"/>
  <c r="AE51" i="101"/>
  <c r="AE260" i="101" s="1"/>
  <c r="AE316" i="101" s="1"/>
  <c r="AE266" i="101"/>
  <c r="AE322" i="101" s="1"/>
  <c r="AC247" i="101"/>
  <c r="AC303" i="101" s="1"/>
  <c r="AB87" i="101"/>
  <c r="AC85" i="101"/>
  <c r="AE265" i="99"/>
  <c r="AE321" i="99" s="1"/>
  <c r="AE54" i="99"/>
  <c r="AE97" i="99" s="1"/>
  <c r="AE267" i="99"/>
  <c r="AE323" i="99" s="1"/>
  <c r="AE235" i="99"/>
  <c r="AE291" i="99" s="1"/>
  <c r="AE55" i="99"/>
  <c r="AC289" i="99"/>
  <c r="AC288" i="99"/>
  <c r="AS108" i="76"/>
  <c r="AE265" i="101" l="1"/>
  <c r="AE321" i="101" s="1"/>
  <c r="AE54" i="101"/>
  <c r="AE97" i="101" s="1"/>
  <c r="AE267" i="101"/>
  <c r="AE323" i="101" s="1"/>
  <c r="AE235" i="101"/>
  <c r="AE291" i="101" s="1"/>
  <c r="AE55" i="101"/>
  <c r="AC288" i="101"/>
  <c r="AC289" i="101"/>
  <c r="AE98" i="99"/>
  <c r="AF99" i="99"/>
  <c r="AT136" i="76"/>
  <c r="AT135" i="76"/>
  <c r="AT135" i="74"/>
  <c r="AT108" i="74"/>
  <c r="AT108" i="76"/>
  <c r="AF99" i="101" l="1"/>
  <c r="AE98" i="101"/>
  <c r="AF282" i="99"/>
  <c r="AF338" i="99" s="1"/>
  <c r="AF270" i="99"/>
  <c r="AF326" i="99" s="1"/>
  <c r="AE110" i="99"/>
  <c r="AE111" i="99"/>
  <c r="AE112" i="99"/>
  <c r="AE109" i="99"/>
  <c r="AU135" i="74"/>
  <c r="AU108" i="74"/>
  <c r="AF282" i="101" l="1"/>
  <c r="AF338" i="101" s="1"/>
  <c r="AF270" i="101"/>
  <c r="AF326" i="101" s="1"/>
  <c r="AE112" i="101"/>
  <c r="AE109" i="101"/>
  <c r="AE110" i="101"/>
  <c r="AE111" i="101"/>
  <c r="AE273" i="99"/>
  <c r="AE329" i="99" s="1"/>
  <c r="AE114" i="99"/>
  <c r="AE274" i="99"/>
  <c r="AE330" i="99" s="1"/>
  <c r="AE275" i="99"/>
  <c r="AE331" i="99" s="1"/>
  <c r="AE276" i="99"/>
  <c r="AE332" i="99" s="1"/>
  <c r="AU136" i="76"/>
  <c r="AU135" i="76"/>
  <c r="AU108" i="76"/>
  <c r="AE275" i="101" l="1"/>
  <c r="AE331" i="101" s="1"/>
  <c r="AE274" i="101"/>
  <c r="AE330" i="101" s="1"/>
  <c r="AE276" i="101"/>
  <c r="AE332" i="101" s="1"/>
  <c r="AE273" i="101"/>
  <c r="AE329" i="101" s="1"/>
  <c r="AE114" i="101"/>
  <c r="AE237" i="99"/>
  <c r="AE293" i="99" s="1"/>
  <c r="AE116" i="99"/>
  <c r="AE119" i="99"/>
  <c r="AV135" i="74"/>
  <c r="AV108" i="74"/>
  <c r="AE237" i="101" l="1"/>
  <c r="AE293" i="101" s="1"/>
  <c r="AE116" i="101"/>
  <c r="AE119" i="101"/>
  <c r="AE130" i="99"/>
  <c r="AE236" i="99"/>
  <c r="AE292" i="99" s="1"/>
  <c r="AE42" i="99"/>
  <c r="AE281" i="99"/>
  <c r="AE337" i="99" s="1"/>
  <c r="AV136" i="76"/>
  <c r="AV135" i="76"/>
  <c r="AV108" i="76"/>
  <c r="AE281" i="101" l="1"/>
  <c r="AE337" i="101" s="1"/>
  <c r="AE236" i="101"/>
  <c r="AE292" i="101" s="1"/>
  <c r="AE130" i="101"/>
  <c r="AE42" i="101"/>
  <c r="AE241" i="99"/>
  <c r="AE297" i="99" s="1"/>
  <c r="AE128" i="99"/>
  <c r="AW135" i="74"/>
  <c r="AE241" i="101" l="1"/>
  <c r="AE297" i="101" s="1"/>
  <c r="AE128" i="101"/>
  <c r="AE239" i="99"/>
  <c r="AE295" i="99" s="1"/>
  <c r="AE137" i="99"/>
  <c r="AE136" i="99"/>
  <c r="AW108" i="74"/>
  <c r="AE239" i="101" l="1"/>
  <c r="AE295" i="101" s="1"/>
  <c r="AE137" i="101"/>
  <c r="AE136" i="101"/>
  <c r="AE278" i="99"/>
  <c r="AE334" i="99" s="1"/>
  <c r="AE277" i="99"/>
  <c r="AE333" i="99" s="1"/>
  <c r="AE138" i="99"/>
  <c r="AW136" i="76"/>
  <c r="AW135" i="76"/>
  <c r="U39" i="48"/>
  <c r="AE277" i="101" l="1"/>
  <c r="AE333" i="101" s="1"/>
  <c r="AE138" i="101"/>
  <c r="AE278" i="101"/>
  <c r="AE334" i="101" s="1"/>
  <c r="AE238" i="99"/>
  <c r="AE294" i="99" s="1"/>
  <c r="AE43" i="99"/>
  <c r="AE47" i="99" s="1"/>
  <c r="AF122" i="99"/>
  <c r="V54" i="72"/>
  <c r="AW108" i="76"/>
  <c r="V39" i="48"/>
  <c r="AE238" i="101" l="1"/>
  <c r="AE294" i="101" s="1"/>
  <c r="AE43" i="101"/>
  <c r="AE47" i="101" s="1"/>
  <c r="AF122" i="101"/>
  <c r="AE258" i="99"/>
  <c r="AE314" i="99" s="1"/>
  <c r="AE48" i="99"/>
  <c r="AF280" i="99"/>
  <c r="AF336" i="99" s="1"/>
  <c r="AF124" i="99"/>
  <c r="W54" i="72"/>
  <c r="W39" i="48"/>
  <c r="AF280" i="101" l="1"/>
  <c r="AF336" i="101" s="1"/>
  <c r="AF124" i="101"/>
  <c r="AE258" i="101"/>
  <c r="AE314" i="101" s="1"/>
  <c r="AE48" i="101"/>
  <c r="AE259" i="99"/>
  <c r="AE315" i="99" s="1"/>
  <c r="AE49" i="99"/>
  <c r="AF279" i="99"/>
  <c r="AF335" i="99" s="1"/>
  <c r="X54" i="72"/>
  <c r="X39" i="48"/>
  <c r="AE259" i="101" l="1"/>
  <c r="AE315" i="101" s="1"/>
  <c r="AE49" i="101"/>
  <c r="AF279" i="101"/>
  <c r="AF335" i="101" s="1"/>
  <c r="AE255" i="99"/>
  <c r="AE311" i="99" s="1"/>
  <c r="AE52" i="99"/>
  <c r="Y54" i="72"/>
  <c r="AX135" i="74"/>
  <c r="Y39" i="48"/>
  <c r="AE255" i="101" l="1"/>
  <c r="AE311" i="101" s="1"/>
  <c r="AE52" i="101"/>
  <c r="AE246" i="99"/>
  <c r="AE302" i="99" s="1"/>
  <c r="AE57" i="99"/>
  <c r="AE60" i="99" s="1"/>
  <c r="Z54" i="72"/>
  <c r="AX108" i="74"/>
  <c r="Z39" i="48"/>
  <c r="AE246" i="101" l="1"/>
  <c r="AE302" i="101" s="1"/>
  <c r="AE57" i="101"/>
  <c r="AE60" i="101" s="1"/>
  <c r="AE257" i="99"/>
  <c r="AE313" i="99" s="1"/>
  <c r="AE63" i="99"/>
  <c r="AE62" i="99"/>
  <c r="AE254" i="99"/>
  <c r="AE310" i="99" s="1"/>
  <c r="AF58" i="99"/>
  <c r="AA54" i="72"/>
  <c r="AX136" i="76"/>
  <c r="AX135" i="76"/>
  <c r="AA39" i="48"/>
  <c r="AE257" i="101" l="1"/>
  <c r="AE313" i="101" s="1"/>
  <c r="AE63" i="101"/>
  <c r="AE62" i="101"/>
  <c r="AE254" i="101"/>
  <c r="AE310" i="101" s="1"/>
  <c r="AF58" i="101"/>
  <c r="AF252" i="99"/>
  <c r="AF308" i="99" s="1"/>
  <c r="AF61" i="99"/>
  <c r="AF46" i="99"/>
  <c r="AE256" i="99"/>
  <c r="AE312" i="99" s="1"/>
  <c r="AD81" i="99"/>
  <c r="AD82" i="99" s="1"/>
  <c r="AD83" i="99" s="1"/>
  <c r="AE64" i="99"/>
  <c r="AE65" i="99" s="1"/>
  <c r="AE66" i="99" s="1"/>
  <c r="AB54" i="72"/>
  <c r="AX108" i="76"/>
  <c r="AB39" i="48"/>
  <c r="AF252" i="101" l="1"/>
  <c r="AF308" i="101" s="1"/>
  <c r="AF61" i="101"/>
  <c r="AF46" i="101"/>
  <c r="AE256" i="101"/>
  <c r="AE312" i="101" s="1"/>
  <c r="AD81" i="101"/>
  <c r="AD82" i="101" s="1"/>
  <c r="AD83" i="101" s="1"/>
  <c r="AE64" i="101"/>
  <c r="AE65" i="101" s="1"/>
  <c r="AE66" i="101" s="1"/>
  <c r="AD247" i="99"/>
  <c r="AD303" i="99" s="1"/>
  <c r="AC87" i="99"/>
  <c r="AD85" i="99"/>
  <c r="AF250" i="99"/>
  <c r="AF306" i="99" s="1"/>
  <c r="AF51" i="99"/>
  <c r="AF260" i="99" s="1"/>
  <c r="AF316" i="99" s="1"/>
  <c r="AF151" i="99"/>
  <c r="AF152" i="99"/>
  <c r="AF266" i="99" s="1"/>
  <c r="AF322" i="99" s="1"/>
  <c r="AF150" i="99"/>
  <c r="AC54" i="72"/>
  <c r="AC39" i="48"/>
  <c r="AD39" i="48"/>
  <c r="AF152" i="101" l="1"/>
  <c r="AF150" i="101"/>
  <c r="AF151" i="101"/>
  <c r="AD247" i="101"/>
  <c r="AD303" i="101" s="1"/>
  <c r="AC87" i="101"/>
  <c r="AD85" i="101"/>
  <c r="AF250" i="101"/>
  <c r="AF306" i="101" s="1"/>
  <c r="AF51" i="101"/>
  <c r="AF260" i="101" s="1"/>
  <c r="AF316" i="101" s="1"/>
  <c r="AF266" i="101"/>
  <c r="AF322" i="101" s="1"/>
  <c r="AF265" i="99"/>
  <c r="AF321" i="99" s="1"/>
  <c r="AF54" i="99"/>
  <c r="AF97" i="99" s="1"/>
  <c r="AF267" i="99"/>
  <c r="AF323" i="99" s="1"/>
  <c r="AF235" i="99"/>
  <c r="AF291" i="99" s="1"/>
  <c r="AF55" i="99"/>
  <c r="AD288" i="99"/>
  <c r="AD289" i="99"/>
  <c r="AD54" i="72"/>
  <c r="AE54" i="72"/>
  <c r="AE39" i="48"/>
  <c r="AF265" i="101" l="1"/>
  <c r="AF321" i="101" s="1"/>
  <c r="AF54" i="101"/>
  <c r="AF97" i="101" s="1"/>
  <c r="AF267" i="101"/>
  <c r="AF323" i="101" s="1"/>
  <c r="AF235" i="101"/>
  <c r="AF291" i="101" s="1"/>
  <c r="AF55" i="101"/>
  <c r="AD288" i="101"/>
  <c r="AD289" i="101"/>
  <c r="AF98" i="99"/>
  <c r="AG99" i="99"/>
  <c r="AF54" i="72"/>
  <c r="AF39" i="48"/>
  <c r="AG99" i="101" l="1"/>
  <c r="AF98" i="101"/>
  <c r="AG282" i="99"/>
  <c r="AG338" i="99" s="1"/>
  <c r="AG270" i="99"/>
  <c r="AG326" i="99" s="1"/>
  <c r="AF112" i="99"/>
  <c r="AF111" i="99"/>
  <c r="AF110" i="99"/>
  <c r="AF109" i="99"/>
  <c r="AG54" i="72"/>
  <c r="AY135" i="74"/>
  <c r="AG39" i="48"/>
  <c r="AF111" i="101" l="1"/>
  <c r="AF110" i="101"/>
  <c r="AF112" i="101"/>
  <c r="AF109" i="101"/>
  <c r="AG270" i="101"/>
  <c r="AG326" i="101" s="1"/>
  <c r="AG282" i="101"/>
  <c r="AG338" i="101" s="1"/>
  <c r="AF273" i="99"/>
  <c r="AF329" i="99" s="1"/>
  <c r="AF114" i="99"/>
  <c r="AF274" i="99"/>
  <c r="AF330" i="99" s="1"/>
  <c r="AF275" i="99"/>
  <c r="AF331" i="99" s="1"/>
  <c r="AF276" i="99"/>
  <c r="AF332" i="99" s="1"/>
  <c r="AH54" i="72"/>
  <c r="AY136" i="76"/>
  <c r="AY135" i="76"/>
  <c r="AY108" i="74"/>
  <c r="AH39" i="48"/>
  <c r="AF273" i="101" l="1"/>
  <c r="AF329" i="101" s="1"/>
  <c r="AF114" i="101"/>
  <c r="AF276" i="101"/>
  <c r="AF332" i="101" s="1"/>
  <c r="AF274" i="101"/>
  <c r="AF330" i="101" s="1"/>
  <c r="AF275" i="101"/>
  <c r="AF331" i="101" s="1"/>
  <c r="AF237" i="99"/>
  <c r="AF293" i="99" s="1"/>
  <c r="AF116" i="99"/>
  <c r="AF119" i="99"/>
  <c r="AI54" i="72"/>
  <c r="AY108" i="76"/>
  <c r="AI39" i="48"/>
  <c r="AF237" i="101" l="1"/>
  <c r="AF293" i="101" s="1"/>
  <c r="AF116" i="101"/>
  <c r="AF119" i="101"/>
  <c r="AF236" i="99"/>
  <c r="AF292" i="99" s="1"/>
  <c r="AF130" i="99"/>
  <c r="AF42" i="99"/>
  <c r="AF281" i="99"/>
  <c r="AF337" i="99" s="1"/>
  <c r="AJ54" i="72"/>
  <c r="AJ39" i="48"/>
  <c r="AF281" i="101" l="1"/>
  <c r="AF337" i="101" s="1"/>
  <c r="AF236" i="101"/>
  <c r="AF292" i="101" s="1"/>
  <c r="AF130" i="101"/>
  <c r="AF42" i="101"/>
  <c r="AF128" i="99"/>
  <c r="AF241" i="99"/>
  <c r="AF297" i="99" s="1"/>
  <c r="AK54" i="72"/>
  <c r="AK39" i="48"/>
  <c r="AF241" i="101" l="1"/>
  <c r="AF297" i="101" s="1"/>
  <c r="AF128" i="101"/>
  <c r="AF239" i="99"/>
  <c r="AF295" i="99" s="1"/>
  <c r="AF137" i="99"/>
  <c r="AF136" i="99"/>
  <c r="AL54" i="72"/>
  <c r="AL39" i="48"/>
  <c r="AF239" i="101" l="1"/>
  <c r="AF295" i="101" s="1"/>
  <c r="AF136" i="101"/>
  <c r="AF137" i="101"/>
  <c r="AF277" i="99"/>
  <c r="AF333" i="99" s="1"/>
  <c r="AF138" i="99"/>
  <c r="AF278" i="99"/>
  <c r="AF334" i="99" s="1"/>
  <c r="AM54" i="72"/>
  <c r="AM39" i="48"/>
  <c r="AF277" i="101" l="1"/>
  <c r="AF333" i="101" s="1"/>
  <c r="AF138" i="101"/>
  <c r="AF278" i="101"/>
  <c r="AF334" i="101" s="1"/>
  <c r="AF238" i="99"/>
  <c r="AF294" i="99" s="1"/>
  <c r="AF43" i="99"/>
  <c r="AF47" i="99" s="1"/>
  <c r="AG122" i="99"/>
  <c r="AN54" i="72"/>
  <c r="AZ136" i="76"/>
  <c r="AZ135" i="76"/>
  <c r="AZ135" i="74"/>
  <c r="AN39" i="48"/>
  <c r="AF238" i="101" l="1"/>
  <c r="AF294" i="101" s="1"/>
  <c r="AF43" i="101"/>
  <c r="AF47" i="101" s="1"/>
  <c r="AG122" i="101"/>
  <c r="AF258" i="99"/>
  <c r="AF314" i="99" s="1"/>
  <c r="AF48" i="99"/>
  <c r="AG280" i="99"/>
  <c r="AG336" i="99" s="1"/>
  <c r="AG124" i="99"/>
  <c r="AO54" i="72"/>
  <c r="AZ108" i="74"/>
  <c r="AZ108" i="76"/>
  <c r="AO39" i="48"/>
  <c r="AG280" i="101" l="1"/>
  <c r="AG336" i="101" s="1"/>
  <c r="AG124" i="101"/>
  <c r="AF258" i="101"/>
  <c r="AF314" i="101" s="1"/>
  <c r="AF48" i="101"/>
  <c r="AG279" i="99"/>
  <c r="AG335" i="99" s="1"/>
  <c r="AF259" i="99"/>
  <c r="AF315" i="99" s="1"/>
  <c r="AF49" i="99"/>
  <c r="AP54" i="72"/>
  <c r="AP39" i="48"/>
  <c r="AQ39" i="48"/>
  <c r="AF259" i="101" l="1"/>
  <c r="AF315" i="101" s="1"/>
  <c r="AF49" i="101"/>
  <c r="AG279" i="101"/>
  <c r="AG335" i="101" s="1"/>
  <c r="AF255" i="99"/>
  <c r="AF311" i="99" s="1"/>
  <c r="AF52" i="99"/>
  <c r="AR54" i="72"/>
  <c r="AQ54" i="72"/>
  <c r="AR39" i="48"/>
  <c r="AF255" i="101" l="1"/>
  <c r="AF311" i="101" s="1"/>
  <c r="AF52" i="101"/>
  <c r="AF246" i="99"/>
  <c r="AF302" i="99" s="1"/>
  <c r="AF57" i="99"/>
  <c r="AS54" i="72"/>
  <c r="AS39" i="48"/>
  <c r="AF246" i="101" l="1"/>
  <c r="AF302" i="101" s="1"/>
  <c r="AF57" i="101"/>
  <c r="AF60" i="101" s="1"/>
  <c r="AF254" i="99"/>
  <c r="AF310" i="99" s="1"/>
  <c r="AG58" i="99"/>
  <c r="AF60" i="99"/>
  <c r="AT54" i="72"/>
  <c r="AT39" i="48"/>
  <c r="AF254" i="101" l="1"/>
  <c r="AF310" i="101" s="1"/>
  <c r="AG58" i="101"/>
  <c r="AF257" i="101"/>
  <c r="AF313" i="101" s="1"/>
  <c r="AF63" i="101"/>
  <c r="AF62" i="101"/>
  <c r="AF257" i="99"/>
  <c r="AF313" i="99" s="1"/>
  <c r="AF63" i="99"/>
  <c r="AF62" i="99"/>
  <c r="AG252" i="99"/>
  <c r="AG308" i="99" s="1"/>
  <c r="AG61" i="99"/>
  <c r="AG46" i="99"/>
  <c r="AU54" i="72"/>
  <c r="AU39" i="48"/>
  <c r="AF256" i="101" l="1"/>
  <c r="AF312" i="101" s="1"/>
  <c r="AE81" i="101"/>
  <c r="AE82" i="101" s="1"/>
  <c r="AE83" i="101" s="1"/>
  <c r="AF64" i="101"/>
  <c r="AF65" i="101" s="1"/>
  <c r="AF66" i="101" s="1"/>
  <c r="AG252" i="101"/>
  <c r="AG308" i="101" s="1"/>
  <c r="AG61" i="101"/>
  <c r="AG46" i="101"/>
  <c r="AF256" i="99"/>
  <c r="AF312" i="99" s="1"/>
  <c r="AE81" i="99"/>
  <c r="AE82" i="99" s="1"/>
  <c r="AE83" i="99" s="1"/>
  <c r="AF64" i="99"/>
  <c r="AF65" i="99" s="1"/>
  <c r="AF66" i="99" s="1"/>
  <c r="AG250" i="99"/>
  <c r="AG306" i="99" s="1"/>
  <c r="AG51" i="99"/>
  <c r="AG260" i="99" s="1"/>
  <c r="AG316" i="99" s="1"/>
  <c r="AG150" i="99"/>
  <c r="AG151" i="99"/>
  <c r="AG152" i="99"/>
  <c r="AG266" i="99" s="1"/>
  <c r="AG322" i="99" s="1"/>
  <c r="AV54" i="72"/>
  <c r="BA136" i="76"/>
  <c r="BA135" i="76"/>
  <c r="BA135" i="74"/>
  <c r="AV39" i="48"/>
  <c r="AG152" i="101" l="1"/>
  <c r="AG150" i="101"/>
  <c r="AG151" i="101"/>
  <c r="AG250" i="101"/>
  <c r="AG306" i="101" s="1"/>
  <c r="AG51" i="101"/>
  <c r="AG260" i="101" s="1"/>
  <c r="AG316" i="101" s="1"/>
  <c r="AG266" i="101"/>
  <c r="AG322" i="101" s="1"/>
  <c r="AE247" i="101"/>
  <c r="AE303" i="101" s="1"/>
  <c r="AD87" i="101"/>
  <c r="AE85" i="101"/>
  <c r="AG265" i="99"/>
  <c r="AG321" i="99" s="1"/>
  <c r="AG54" i="99"/>
  <c r="AG97" i="99" s="1"/>
  <c r="AG267" i="99"/>
  <c r="AG323" i="99" s="1"/>
  <c r="AG235" i="99"/>
  <c r="AG291" i="99" s="1"/>
  <c r="AG55" i="99"/>
  <c r="AE247" i="99"/>
  <c r="AE303" i="99" s="1"/>
  <c r="AD87" i="99"/>
  <c r="AE85" i="99"/>
  <c r="AW54" i="72"/>
  <c r="BA108" i="74"/>
  <c r="BA108" i="76"/>
  <c r="AW39" i="48"/>
  <c r="AE289" i="101" l="1"/>
  <c r="AE288" i="101"/>
  <c r="AG267" i="101"/>
  <c r="AG323" i="101" s="1"/>
  <c r="AG235" i="101"/>
  <c r="AG291" i="101" s="1"/>
  <c r="AG55" i="101"/>
  <c r="AG265" i="101"/>
  <c r="AG321" i="101" s="1"/>
  <c r="AG54" i="101"/>
  <c r="AG97" i="101" s="1"/>
  <c r="AG98" i="99"/>
  <c r="AH99" i="99"/>
  <c r="AE289" i="99"/>
  <c r="AE288" i="99"/>
  <c r="AX54" i="72"/>
  <c r="AX39" i="48"/>
  <c r="AH99" i="101" l="1"/>
  <c r="AG98" i="101"/>
  <c r="AH282" i="99"/>
  <c r="AH338" i="99" s="1"/>
  <c r="AH270" i="99"/>
  <c r="AH326" i="99" s="1"/>
  <c r="AG112" i="99"/>
  <c r="AG109" i="99"/>
  <c r="AG111" i="99"/>
  <c r="AG110" i="99"/>
  <c r="AY54" i="72"/>
  <c r="AY39" i="48"/>
  <c r="AG109" i="101" l="1"/>
  <c r="AG110" i="101"/>
  <c r="AG112" i="101"/>
  <c r="AG111" i="101"/>
  <c r="AH270" i="101"/>
  <c r="AH326" i="101" s="1"/>
  <c r="AH282" i="101"/>
  <c r="AH338" i="101" s="1"/>
  <c r="AG275" i="99"/>
  <c r="AG331" i="99" s="1"/>
  <c r="AG273" i="99"/>
  <c r="AG329" i="99" s="1"/>
  <c r="AG114" i="99"/>
  <c r="AG274" i="99"/>
  <c r="AG330" i="99" s="1"/>
  <c r="AG276" i="99"/>
  <c r="AG332" i="99" s="1"/>
  <c r="AZ54" i="72"/>
  <c r="AZ39" i="48"/>
  <c r="AG275" i="101" l="1"/>
  <c r="AG331" i="101" s="1"/>
  <c r="AG276" i="101"/>
  <c r="AG332" i="101" s="1"/>
  <c r="AG274" i="101"/>
  <c r="AG330" i="101" s="1"/>
  <c r="AG273" i="101"/>
  <c r="AG329" i="101" s="1"/>
  <c r="AG114" i="101"/>
  <c r="AG237" i="99"/>
  <c r="AG293" i="99" s="1"/>
  <c r="AG116" i="99"/>
  <c r="AG119" i="99"/>
  <c r="BA54" i="72"/>
  <c r="BA39" i="48"/>
  <c r="BB39" i="48"/>
  <c r="AG237" i="101" l="1"/>
  <c r="AG293" i="101" s="1"/>
  <c r="AG116" i="101"/>
  <c r="AG119" i="101"/>
  <c r="AG281" i="99"/>
  <c r="AG337" i="99" s="1"/>
  <c r="AG130" i="99"/>
  <c r="AG236" i="99"/>
  <c r="AG292" i="99" s="1"/>
  <c r="AG42" i="99"/>
  <c r="BC54" i="72"/>
  <c r="BB54" i="72"/>
  <c r="BC39" i="48"/>
  <c r="AG281" i="101" l="1"/>
  <c r="AG337" i="101" s="1"/>
  <c r="AG236" i="101"/>
  <c r="AG292" i="101" s="1"/>
  <c r="AG130" i="101"/>
  <c r="AG42" i="101"/>
  <c r="AG241" i="99"/>
  <c r="AG297" i="99" s="1"/>
  <c r="AG128" i="99"/>
  <c r="BD54" i="72"/>
  <c r="BB136" i="76"/>
  <c r="BB135" i="76"/>
  <c r="BB135" i="74"/>
  <c r="BD39" i="48"/>
  <c r="AG241" i="101" l="1"/>
  <c r="AG297" i="101" s="1"/>
  <c r="AG128" i="101"/>
  <c r="AG239" i="99"/>
  <c r="AG295" i="99" s="1"/>
  <c r="AG136" i="99"/>
  <c r="AG137" i="99"/>
  <c r="BE54" i="72"/>
  <c r="BB108" i="74"/>
  <c r="BB108" i="76"/>
  <c r="BE39" i="48"/>
  <c r="AG239" i="101" l="1"/>
  <c r="AG295" i="101" s="1"/>
  <c r="AG137" i="101"/>
  <c r="AG136" i="101"/>
  <c r="AG278" i="99"/>
  <c r="AG334" i="99" s="1"/>
  <c r="AG277" i="99"/>
  <c r="AG333" i="99" s="1"/>
  <c r="AG138" i="99"/>
  <c r="BF54" i="72"/>
  <c r="BF39" i="48"/>
  <c r="AG277" i="101" l="1"/>
  <c r="AG333" i="101" s="1"/>
  <c r="AG138" i="101"/>
  <c r="AG278" i="101"/>
  <c r="AG334" i="101" s="1"/>
  <c r="AG238" i="99"/>
  <c r="AG294" i="99" s="1"/>
  <c r="AG43" i="99"/>
  <c r="AG47" i="99" s="1"/>
  <c r="AH122" i="99"/>
  <c r="BG54" i="72"/>
  <c r="BG39" i="48"/>
  <c r="AG238" i="101" l="1"/>
  <c r="AG294" i="101" s="1"/>
  <c r="AG43" i="101"/>
  <c r="AG47" i="101" s="1"/>
  <c r="AH122" i="101"/>
  <c r="AG258" i="99"/>
  <c r="AG314" i="99" s="1"/>
  <c r="AG48" i="99"/>
  <c r="AH280" i="99"/>
  <c r="AH336" i="99" s="1"/>
  <c r="AH124" i="99"/>
  <c r="BH54" i="72"/>
  <c r="BH39" i="48"/>
  <c r="BI39" i="48"/>
  <c r="AG258" i="101" l="1"/>
  <c r="AG314" i="101" s="1"/>
  <c r="AG48" i="101"/>
  <c r="AH280" i="101"/>
  <c r="AH336" i="101" s="1"/>
  <c r="AH124" i="101"/>
  <c r="AH279" i="99"/>
  <c r="AH335" i="99" s="1"/>
  <c r="AG259" i="99"/>
  <c r="AG315" i="99" s="1"/>
  <c r="AG49" i="99"/>
  <c r="BI54" i="72"/>
  <c r="BJ54" i="72"/>
  <c r="AH279" i="101" l="1"/>
  <c r="AH335" i="101" s="1"/>
  <c r="AG259" i="101"/>
  <c r="AG315" i="101" s="1"/>
  <c r="AG49" i="101"/>
  <c r="AG255" i="99"/>
  <c r="AG311" i="99" s="1"/>
  <c r="AG52" i="99"/>
  <c r="BC136" i="76"/>
  <c r="BC135" i="76"/>
  <c r="BC135" i="74"/>
  <c r="AG255" i="101" l="1"/>
  <c r="AG311" i="101" s="1"/>
  <c r="AG52" i="101"/>
  <c r="AG246" i="99"/>
  <c r="AG302" i="99" s="1"/>
  <c r="AG57" i="99"/>
  <c r="AG60" i="99" s="1"/>
  <c r="BC108" i="74"/>
  <c r="BC108" i="76"/>
  <c r="AG246" i="101" l="1"/>
  <c r="AG302" i="101" s="1"/>
  <c r="AG57" i="101"/>
  <c r="AG257" i="99"/>
  <c r="AG313" i="99" s="1"/>
  <c r="AG63" i="99"/>
  <c r="AG62" i="99"/>
  <c r="AG254" i="99"/>
  <c r="AG310" i="99" s="1"/>
  <c r="AH58" i="99"/>
  <c r="BD136" i="76"/>
  <c r="BD135" i="76"/>
  <c r="BD108" i="76"/>
  <c r="AG254" i="101" l="1"/>
  <c r="AG310" i="101" s="1"/>
  <c r="AH58" i="101"/>
  <c r="AG60" i="101"/>
  <c r="AG256" i="99"/>
  <c r="AG312" i="99" s="1"/>
  <c r="AF81" i="99"/>
  <c r="AF82" i="99" s="1"/>
  <c r="AF83" i="99" s="1"/>
  <c r="AG64" i="99"/>
  <c r="AG65" i="99" s="1"/>
  <c r="AG66" i="99" s="1"/>
  <c r="AH252" i="99"/>
  <c r="AH308" i="99" s="1"/>
  <c r="AH61" i="99"/>
  <c r="AH46" i="99"/>
  <c r="BD108" i="74"/>
  <c r="BD135" i="74"/>
  <c r="AG257" i="101" l="1"/>
  <c r="AG313" i="101" s="1"/>
  <c r="AG63" i="101"/>
  <c r="AG62" i="101"/>
  <c r="AH252" i="101"/>
  <c r="AH308" i="101" s="1"/>
  <c r="AH61" i="101"/>
  <c r="AH46" i="101"/>
  <c r="AH250" i="99"/>
  <c r="AH306" i="99" s="1"/>
  <c r="AH51" i="99"/>
  <c r="AH260" i="99" s="1"/>
  <c r="AH316" i="99" s="1"/>
  <c r="AH151" i="99"/>
  <c r="AH152" i="99"/>
  <c r="AH266" i="99" s="1"/>
  <c r="AH322" i="99" s="1"/>
  <c r="AH150" i="99"/>
  <c r="AF247" i="99"/>
  <c r="AF303" i="99" s="1"/>
  <c r="AE87" i="99"/>
  <c r="AF85" i="99"/>
  <c r="BE136" i="76"/>
  <c r="BE135" i="76"/>
  <c r="AH152" i="101" l="1"/>
  <c r="AH150" i="101"/>
  <c r="AH151" i="101"/>
  <c r="AH250" i="101"/>
  <c r="AH306" i="101" s="1"/>
  <c r="AH51" i="101"/>
  <c r="AH260" i="101" s="1"/>
  <c r="AH316" i="101" s="1"/>
  <c r="AH266" i="101"/>
  <c r="AH322" i="101" s="1"/>
  <c r="AG256" i="101"/>
  <c r="AG312" i="101" s="1"/>
  <c r="AF81" i="101"/>
  <c r="AF82" i="101" s="1"/>
  <c r="AF83" i="101" s="1"/>
  <c r="AG64" i="101"/>
  <c r="AG65" i="101" s="1"/>
  <c r="AG66" i="101" s="1"/>
  <c r="AH265" i="99"/>
  <c r="AH321" i="99" s="1"/>
  <c r="AH54" i="99"/>
  <c r="AH97" i="99" s="1"/>
  <c r="AH267" i="99"/>
  <c r="AH323" i="99" s="1"/>
  <c r="AH235" i="99"/>
  <c r="AH291" i="99" s="1"/>
  <c r="AH55" i="99"/>
  <c r="AF289" i="99"/>
  <c r="AF288" i="99"/>
  <c r="BE108" i="76"/>
  <c r="AF247" i="101" l="1"/>
  <c r="AF303" i="101" s="1"/>
  <c r="AE87" i="101"/>
  <c r="AF85" i="101"/>
  <c r="AH265" i="101"/>
  <c r="AH321" i="101" s="1"/>
  <c r="AH54" i="101"/>
  <c r="AH97" i="101" s="1"/>
  <c r="AH267" i="101"/>
  <c r="AH323" i="101" s="1"/>
  <c r="AH235" i="101"/>
  <c r="AH291" i="101" s="1"/>
  <c r="AH55" i="101"/>
  <c r="AH98" i="99"/>
  <c r="AI99" i="99"/>
  <c r="BE135" i="74"/>
  <c r="AH98" i="101" l="1"/>
  <c r="AI99" i="101"/>
  <c r="AF288" i="101"/>
  <c r="AF289" i="101"/>
  <c r="AI282" i="99"/>
  <c r="AI338" i="99" s="1"/>
  <c r="AI270" i="99"/>
  <c r="AI326" i="99" s="1"/>
  <c r="AH111" i="99"/>
  <c r="AH112" i="99"/>
  <c r="AH109" i="99"/>
  <c r="AH110" i="99"/>
  <c r="BE108" i="74"/>
  <c r="AI282" i="101" l="1"/>
  <c r="AI338" i="101" s="1"/>
  <c r="AI270" i="101"/>
  <c r="AI326" i="101" s="1"/>
  <c r="AH111" i="101"/>
  <c r="AH112" i="101"/>
  <c r="AH110" i="101"/>
  <c r="AH109" i="101"/>
  <c r="AH276" i="99"/>
  <c r="AH332" i="99" s="1"/>
  <c r="AH275" i="99"/>
  <c r="AH331" i="99" s="1"/>
  <c r="AH273" i="99"/>
  <c r="AH329" i="99" s="1"/>
  <c r="AH114" i="99"/>
  <c r="AH274" i="99"/>
  <c r="AH330" i="99" s="1"/>
  <c r="BF136" i="76"/>
  <c r="BF135" i="76"/>
  <c r="BF108" i="76"/>
  <c r="AH274" i="101" l="1"/>
  <c r="AH330" i="101" s="1"/>
  <c r="AH275" i="101"/>
  <c r="AH331" i="101" s="1"/>
  <c r="AH276" i="101"/>
  <c r="AH332" i="101" s="1"/>
  <c r="AH273" i="101"/>
  <c r="AH329" i="101" s="1"/>
  <c r="AH114" i="101"/>
  <c r="AH237" i="99"/>
  <c r="AH293" i="99" s="1"/>
  <c r="AH116" i="99"/>
  <c r="AH119" i="99"/>
  <c r="BF135" i="74"/>
  <c r="BF108" i="74"/>
  <c r="AH237" i="101" l="1"/>
  <c r="AH293" i="101" s="1"/>
  <c r="AH116" i="101"/>
  <c r="AH119" i="101"/>
  <c r="AH281" i="99"/>
  <c r="AH337" i="99" s="1"/>
  <c r="AH130" i="99"/>
  <c r="AH236" i="99"/>
  <c r="AH292" i="99" s="1"/>
  <c r="AH42" i="99"/>
  <c r="BG136" i="76"/>
  <c r="BG135" i="76"/>
  <c r="AH281" i="101" l="1"/>
  <c r="AH337" i="101" s="1"/>
  <c r="AH236" i="101"/>
  <c r="AH292" i="101" s="1"/>
  <c r="AH130" i="101"/>
  <c r="AH42" i="101"/>
  <c r="AH241" i="99"/>
  <c r="AH297" i="99" s="1"/>
  <c r="AH128" i="99"/>
  <c r="BG108" i="76"/>
  <c r="AH241" i="101" l="1"/>
  <c r="AH297" i="101" s="1"/>
  <c r="AH128" i="101"/>
  <c r="AH239" i="99"/>
  <c r="AH295" i="99" s="1"/>
  <c r="AH136" i="99"/>
  <c r="AH137" i="99"/>
  <c r="BG135" i="74"/>
  <c r="BG108" i="74"/>
  <c r="AH239" i="101" l="1"/>
  <c r="AH295" i="101" s="1"/>
  <c r="AH136" i="101"/>
  <c r="AH137" i="101"/>
  <c r="AH278" i="99"/>
  <c r="AH334" i="99" s="1"/>
  <c r="AH277" i="99"/>
  <c r="AH333" i="99" s="1"/>
  <c r="AH138" i="99"/>
  <c r="BH136" i="76"/>
  <c r="BH135" i="76"/>
  <c r="AH278" i="101" l="1"/>
  <c r="AH334" i="101" s="1"/>
  <c r="AH277" i="101"/>
  <c r="AH333" i="101" s="1"/>
  <c r="AH138" i="101"/>
  <c r="AH238" i="99"/>
  <c r="AH294" i="99" s="1"/>
  <c r="AH43" i="99"/>
  <c r="AH47" i="99" s="1"/>
  <c r="AI122" i="99"/>
  <c r="BH108" i="76"/>
  <c r="AH238" i="101" l="1"/>
  <c r="AH294" i="101" s="1"/>
  <c r="AH43" i="101"/>
  <c r="AH47" i="101" s="1"/>
  <c r="AI122" i="101"/>
  <c r="AI280" i="99"/>
  <c r="AI336" i="99" s="1"/>
  <c r="AI124" i="99"/>
  <c r="AH258" i="99"/>
  <c r="AH314" i="99" s="1"/>
  <c r="AH48" i="99"/>
  <c r="BH135" i="74"/>
  <c r="AI280" i="101" l="1"/>
  <c r="AI336" i="101" s="1"/>
  <c r="AI124" i="101"/>
  <c r="AH258" i="101"/>
  <c r="AH314" i="101" s="1"/>
  <c r="AH48" i="101"/>
  <c r="AH259" i="99"/>
  <c r="AH315" i="99" s="1"/>
  <c r="AH49" i="99"/>
  <c r="AI279" i="99"/>
  <c r="AI335" i="99" s="1"/>
  <c r="BH108" i="74"/>
  <c r="AH259" i="101" l="1"/>
  <c r="AH315" i="101" s="1"/>
  <c r="AH49" i="101"/>
  <c r="AI279" i="101"/>
  <c r="AI335" i="101" s="1"/>
  <c r="AH255" i="99"/>
  <c r="AH311" i="99" s="1"/>
  <c r="AH52" i="99"/>
  <c r="BI136" i="76"/>
  <c r="BI135" i="76"/>
  <c r="AH255" i="101" l="1"/>
  <c r="AH311" i="101" s="1"/>
  <c r="AH52" i="101"/>
  <c r="AH246" i="99"/>
  <c r="AH302" i="99" s="1"/>
  <c r="AH57" i="99"/>
  <c r="BI108" i="76"/>
  <c r="AH246" i="101" l="1"/>
  <c r="AH302" i="101" s="1"/>
  <c r="AH57" i="101"/>
  <c r="AH60" i="101" s="1"/>
  <c r="AH254" i="99"/>
  <c r="AH310" i="99" s="1"/>
  <c r="AI58" i="99"/>
  <c r="AH60" i="99"/>
  <c r="BI135" i="74"/>
  <c r="AH257" i="101" l="1"/>
  <c r="AH313" i="101" s="1"/>
  <c r="AH62" i="101"/>
  <c r="AH63" i="101"/>
  <c r="AH254" i="101"/>
  <c r="AH310" i="101" s="1"/>
  <c r="AI58" i="101"/>
  <c r="AH257" i="99"/>
  <c r="AH313" i="99" s="1"/>
  <c r="AH63" i="99"/>
  <c r="AH62" i="99"/>
  <c r="AI252" i="99"/>
  <c r="AI308" i="99" s="1"/>
  <c r="AI61" i="99"/>
  <c r="AI46" i="99"/>
  <c r="BI108" i="74"/>
  <c r="AH256" i="101" l="1"/>
  <c r="AH312" i="101" s="1"/>
  <c r="AG81" i="101"/>
  <c r="AG82" i="101" s="1"/>
  <c r="AG83" i="101" s="1"/>
  <c r="AH64" i="101"/>
  <c r="AH65" i="101" s="1"/>
  <c r="AH66" i="101" s="1"/>
  <c r="AI252" i="101"/>
  <c r="AI308" i="101" s="1"/>
  <c r="AI61" i="101"/>
  <c r="AI46" i="101"/>
  <c r="AH256" i="99"/>
  <c r="AH312" i="99" s="1"/>
  <c r="AG81" i="99"/>
  <c r="AG82" i="99" s="1"/>
  <c r="AG83" i="99" s="1"/>
  <c r="AH64" i="99"/>
  <c r="AH65" i="99" s="1"/>
  <c r="AH66" i="99" s="1"/>
  <c r="AI250" i="99"/>
  <c r="AI306" i="99" s="1"/>
  <c r="AI51" i="99"/>
  <c r="AI260" i="99" s="1"/>
  <c r="AI316" i="99" s="1"/>
  <c r="AI151" i="99"/>
  <c r="AI152" i="99"/>
  <c r="AI266" i="99" s="1"/>
  <c r="AI322" i="99" s="1"/>
  <c r="AI150" i="99"/>
  <c r="BJ136" i="76"/>
  <c r="BJ135" i="76"/>
  <c r="AI150" i="101" l="1"/>
  <c r="AI151" i="101"/>
  <c r="AI152" i="101"/>
  <c r="AI266" i="101" s="1"/>
  <c r="AI322" i="101" s="1"/>
  <c r="AI250" i="101"/>
  <c r="AI306" i="101" s="1"/>
  <c r="AI51" i="101"/>
  <c r="AI260" i="101" s="1"/>
  <c r="AI316" i="101" s="1"/>
  <c r="AG247" i="101"/>
  <c r="AG303" i="101" s="1"/>
  <c r="AF87" i="101"/>
  <c r="AG85" i="101"/>
  <c r="AI265" i="99"/>
  <c r="AI321" i="99" s="1"/>
  <c r="AI54" i="99"/>
  <c r="AI97" i="99" s="1"/>
  <c r="AI267" i="99"/>
  <c r="AI323" i="99" s="1"/>
  <c r="AI235" i="99"/>
  <c r="AI291" i="99" s="1"/>
  <c r="AI55" i="99"/>
  <c r="AG247" i="99"/>
  <c r="AG303" i="99" s="1"/>
  <c r="AF87" i="99"/>
  <c r="AG85" i="99"/>
  <c r="BJ108" i="76"/>
  <c r="AG288" i="101" l="1"/>
  <c r="AG289" i="101"/>
  <c r="AI235" i="101"/>
  <c r="AI291" i="101" s="1"/>
  <c r="AI267" i="101"/>
  <c r="AI323" i="101" s="1"/>
  <c r="AI55" i="101"/>
  <c r="AI265" i="101"/>
  <c r="AI321" i="101" s="1"/>
  <c r="AI54" i="101"/>
  <c r="AI97" i="101" s="1"/>
  <c r="AG289" i="99"/>
  <c r="AG288" i="99"/>
  <c r="AJ99" i="99"/>
  <c r="AI98" i="99"/>
  <c r="BJ135" i="74"/>
  <c r="AI98" i="101" l="1"/>
  <c r="AJ99" i="101"/>
  <c r="AJ282" i="99"/>
  <c r="AJ338" i="99" s="1"/>
  <c r="AJ270" i="99"/>
  <c r="AJ326" i="99" s="1"/>
  <c r="AI110" i="99"/>
  <c r="AI111" i="99"/>
  <c r="AI112" i="99"/>
  <c r="AI109" i="99"/>
  <c r="BJ108" i="74"/>
  <c r="C22" i="77"/>
  <c r="C22" i="78"/>
  <c r="C22" i="76"/>
  <c r="C22" i="74"/>
  <c r="AJ282" i="101" l="1"/>
  <c r="AJ338" i="101" s="1"/>
  <c r="AJ270" i="101"/>
  <c r="AJ326" i="101" s="1"/>
  <c r="AI111" i="101"/>
  <c r="AI109" i="101"/>
  <c r="AI110" i="101"/>
  <c r="AI112" i="101"/>
  <c r="AI273" i="99"/>
  <c r="AI329" i="99" s="1"/>
  <c r="AI114" i="99"/>
  <c r="AI276" i="99"/>
  <c r="AI332" i="99" s="1"/>
  <c r="AI274" i="99"/>
  <c r="AI330" i="99" s="1"/>
  <c r="AI275" i="99"/>
  <c r="AI331" i="99" s="1"/>
  <c r="C22" i="75"/>
  <c r="AI275" i="101" l="1"/>
  <c r="AI331" i="101" s="1"/>
  <c r="AI273" i="101"/>
  <c r="AI329" i="101" s="1"/>
  <c r="AI114" i="101"/>
  <c r="AI276" i="101"/>
  <c r="AI332" i="101" s="1"/>
  <c r="AI274" i="101"/>
  <c r="AI330" i="101" s="1"/>
  <c r="AI237" i="99"/>
  <c r="AI293" i="99" s="1"/>
  <c r="AI116" i="99"/>
  <c r="AI119" i="99"/>
  <c r="C15" i="72"/>
  <c r="C15" i="78"/>
  <c r="C15" i="74"/>
  <c r="AI237" i="101" l="1"/>
  <c r="AI293" i="101" s="1"/>
  <c r="AI116" i="101"/>
  <c r="AI119" i="101"/>
  <c r="AI236" i="99"/>
  <c r="AI292" i="99" s="1"/>
  <c r="AI130" i="99"/>
  <c r="AI42" i="99"/>
  <c r="AI281" i="99"/>
  <c r="AI337" i="99" s="1"/>
  <c r="D18" i="72"/>
  <c r="D15" i="72"/>
  <c r="C15" i="75"/>
  <c r="D15" i="74"/>
  <c r="D18" i="74"/>
  <c r="C119" i="74"/>
  <c r="D15" i="78"/>
  <c r="D18" i="78"/>
  <c r="C119" i="78"/>
  <c r="AI281" i="101" l="1"/>
  <c r="AI337" i="101" s="1"/>
  <c r="AI236" i="101"/>
  <c r="AI292" i="101" s="1"/>
  <c r="AI130" i="101"/>
  <c r="AI42" i="101"/>
  <c r="AI241" i="99"/>
  <c r="AI297" i="99" s="1"/>
  <c r="AI128" i="99"/>
  <c r="E15" i="72"/>
  <c r="E18" i="72"/>
  <c r="C119" i="75"/>
  <c r="D18" i="75"/>
  <c r="D15" i="75"/>
  <c r="E15" i="78"/>
  <c r="D119" i="78"/>
  <c r="E15" i="74"/>
  <c r="D119" i="74"/>
  <c r="AI241" i="101" l="1"/>
  <c r="AI297" i="101" s="1"/>
  <c r="AI128" i="101"/>
  <c r="AI239" i="99"/>
  <c r="AI295" i="99" s="1"/>
  <c r="AI137" i="99"/>
  <c r="AI136" i="99"/>
  <c r="F15" i="72"/>
  <c r="E18" i="75"/>
  <c r="D119" i="75"/>
  <c r="E15" i="75"/>
  <c r="E18" i="74"/>
  <c r="E18" i="78"/>
  <c r="F15" i="74"/>
  <c r="E119" i="74"/>
  <c r="F15" i="78"/>
  <c r="E119" i="78"/>
  <c r="F18" i="74"/>
  <c r="F18" i="78"/>
  <c r="AI239" i="101" l="1"/>
  <c r="AI295" i="101" s="1"/>
  <c r="AI137" i="101"/>
  <c r="AI136" i="101"/>
  <c r="AI277" i="99"/>
  <c r="AI333" i="99" s="1"/>
  <c r="AI138" i="99"/>
  <c r="AI278" i="99"/>
  <c r="AI334" i="99" s="1"/>
  <c r="G15" i="72"/>
  <c r="E119" i="75"/>
  <c r="F15" i="75"/>
  <c r="F18" i="75"/>
  <c r="G18" i="74"/>
  <c r="G15" i="74"/>
  <c r="F119" i="74"/>
  <c r="G15" i="78"/>
  <c r="F119" i="78"/>
  <c r="AI278" i="101" l="1"/>
  <c r="AI334" i="101" s="1"/>
  <c r="AI277" i="101"/>
  <c r="AI333" i="101" s="1"/>
  <c r="AI138" i="101"/>
  <c r="AI238" i="99"/>
  <c r="AI294" i="99" s="1"/>
  <c r="AI43" i="99"/>
  <c r="AI47" i="99" s="1"/>
  <c r="AJ122" i="99"/>
  <c r="H15" i="72"/>
  <c r="G15" i="75"/>
  <c r="F119" i="75"/>
  <c r="G18" i="75"/>
  <c r="G18" i="78"/>
  <c r="H15" i="78"/>
  <c r="G119" i="78"/>
  <c r="H15" i="74"/>
  <c r="G119" i="74"/>
  <c r="H18" i="78"/>
  <c r="AI238" i="101" l="1"/>
  <c r="AI294" i="101" s="1"/>
  <c r="AI43" i="101"/>
  <c r="AI47" i="101" s="1"/>
  <c r="AJ122" i="101"/>
  <c r="AJ280" i="99"/>
  <c r="AJ336" i="99" s="1"/>
  <c r="AJ124" i="99"/>
  <c r="AI258" i="99"/>
  <c r="AI314" i="99" s="1"/>
  <c r="AI48" i="99"/>
  <c r="I15" i="72"/>
  <c r="H15" i="75"/>
  <c r="G119" i="75"/>
  <c r="H18" i="75"/>
  <c r="H18" i="74"/>
  <c r="I18" i="78"/>
  <c r="I15" i="74"/>
  <c r="H119" i="74"/>
  <c r="I18" i="74"/>
  <c r="I15" i="78"/>
  <c r="H119" i="78"/>
  <c r="AJ280" i="101" l="1"/>
  <c r="AJ336" i="101" s="1"/>
  <c r="AJ124" i="101"/>
  <c r="AI258" i="101"/>
  <c r="AI314" i="101" s="1"/>
  <c r="AI48" i="101"/>
  <c r="AI259" i="99"/>
  <c r="AI315" i="99" s="1"/>
  <c r="AI49" i="99"/>
  <c r="AJ279" i="99"/>
  <c r="AJ335" i="99" s="1"/>
  <c r="J15" i="72"/>
  <c r="I15" i="75"/>
  <c r="H119" i="75"/>
  <c r="I18" i="75"/>
  <c r="J15" i="78"/>
  <c r="I119" i="78"/>
  <c r="J15" i="74"/>
  <c r="I119" i="74"/>
  <c r="AI259" i="101" l="1"/>
  <c r="AI315" i="101" s="1"/>
  <c r="AI49" i="101"/>
  <c r="AJ279" i="101"/>
  <c r="AJ335" i="101" s="1"/>
  <c r="AI255" i="99"/>
  <c r="AI311" i="99" s="1"/>
  <c r="AI52" i="99"/>
  <c r="K15" i="72"/>
  <c r="J15" i="75"/>
  <c r="I119" i="75"/>
  <c r="J18" i="75"/>
  <c r="J18" i="74"/>
  <c r="J18" i="78"/>
  <c r="K15" i="74"/>
  <c r="J119" i="74"/>
  <c r="K15" i="78"/>
  <c r="J119" i="78"/>
  <c r="AI255" i="101" l="1"/>
  <c r="AI311" i="101" s="1"/>
  <c r="AI52" i="101"/>
  <c r="AI246" i="99"/>
  <c r="AI302" i="99" s="1"/>
  <c r="AI57" i="99"/>
  <c r="L15" i="72"/>
  <c r="K15" i="75"/>
  <c r="J119" i="75"/>
  <c r="K18" i="75"/>
  <c r="K18" i="78"/>
  <c r="K18" i="74"/>
  <c r="L15" i="78"/>
  <c r="K119" i="78"/>
  <c r="L15" i="74"/>
  <c r="K119" i="74"/>
  <c r="L18" i="74"/>
  <c r="AI246" i="101" l="1"/>
  <c r="AI302" i="101" s="1"/>
  <c r="AI57" i="101"/>
  <c r="AI60" i="101" s="1"/>
  <c r="AI254" i="99"/>
  <c r="AI310" i="99" s="1"/>
  <c r="AJ58" i="99"/>
  <c r="AI60" i="99"/>
  <c r="M15" i="72"/>
  <c r="K119" i="75"/>
  <c r="L15" i="75"/>
  <c r="L18" i="78"/>
  <c r="L18" i="75"/>
  <c r="M18" i="78"/>
  <c r="M15" i="74"/>
  <c r="L119" i="74"/>
  <c r="M15" i="78"/>
  <c r="L119" i="78"/>
  <c r="AI257" i="101" l="1"/>
  <c r="AI313" i="101" s="1"/>
  <c r="AI62" i="101"/>
  <c r="AI63" i="101"/>
  <c r="AI254" i="101"/>
  <c r="AI310" i="101" s="1"/>
  <c r="AJ58" i="101"/>
  <c r="AI257" i="99"/>
  <c r="AI313" i="99" s="1"/>
  <c r="AI62" i="99"/>
  <c r="AI63" i="99"/>
  <c r="AJ252" i="99"/>
  <c r="AJ308" i="99" s="1"/>
  <c r="AJ61" i="99"/>
  <c r="AJ46" i="99"/>
  <c r="N15" i="72"/>
  <c r="L119" i="75"/>
  <c r="M15" i="75"/>
  <c r="M18" i="74"/>
  <c r="M18" i="75"/>
  <c r="N15" i="74"/>
  <c r="M119" i="74"/>
  <c r="N15" i="78"/>
  <c r="M119" i="78"/>
  <c r="AI256" i="101" l="1"/>
  <c r="AI312" i="101" s="1"/>
  <c r="AH81" i="101"/>
  <c r="AH82" i="101" s="1"/>
  <c r="AH83" i="101" s="1"/>
  <c r="AI64" i="101"/>
  <c r="AI65" i="101" s="1"/>
  <c r="AI66" i="101" s="1"/>
  <c r="AJ252" i="101"/>
  <c r="AJ308" i="101" s="1"/>
  <c r="AJ61" i="101"/>
  <c r="AJ46" i="101"/>
  <c r="AJ250" i="99"/>
  <c r="AJ306" i="99" s="1"/>
  <c r="AJ51" i="99"/>
  <c r="AJ260" i="99" s="1"/>
  <c r="AJ316" i="99" s="1"/>
  <c r="AJ152" i="99"/>
  <c r="AJ266" i="99" s="1"/>
  <c r="AJ322" i="99" s="1"/>
  <c r="AJ151" i="99"/>
  <c r="AJ150" i="99"/>
  <c r="AI256" i="99"/>
  <c r="AI312" i="99" s="1"/>
  <c r="AH81" i="99"/>
  <c r="AH82" i="99" s="1"/>
  <c r="AH83" i="99" s="1"/>
  <c r="AI64" i="99"/>
  <c r="AI65" i="99" s="1"/>
  <c r="AI66" i="99" s="1"/>
  <c r="O15" i="72"/>
  <c r="M119" i="75"/>
  <c r="N15" i="75"/>
  <c r="N18" i="75"/>
  <c r="N18" i="78"/>
  <c r="N18" i="74"/>
  <c r="O15" i="78"/>
  <c r="N119" i="78"/>
  <c r="O15" i="74"/>
  <c r="N119" i="74"/>
  <c r="AJ151" i="101" l="1"/>
  <c r="AJ152" i="101"/>
  <c r="AJ150" i="101"/>
  <c r="AJ250" i="101"/>
  <c r="AJ306" i="101" s="1"/>
  <c r="AJ51" i="101"/>
  <c r="AJ260" i="101" s="1"/>
  <c r="AJ316" i="101" s="1"/>
  <c r="AJ266" i="101"/>
  <c r="AJ322" i="101" s="1"/>
  <c r="AH247" i="101"/>
  <c r="AH303" i="101" s="1"/>
  <c r="AG87" i="101"/>
  <c r="AH85" i="101"/>
  <c r="AH247" i="99"/>
  <c r="AH303" i="99" s="1"/>
  <c r="AG87" i="99"/>
  <c r="AH85" i="99"/>
  <c r="AJ265" i="99"/>
  <c r="AJ321" i="99" s="1"/>
  <c r="AJ54" i="99"/>
  <c r="AJ97" i="99" s="1"/>
  <c r="AJ267" i="99"/>
  <c r="AJ323" i="99" s="1"/>
  <c r="AJ235" i="99"/>
  <c r="AJ291" i="99" s="1"/>
  <c r="AJ55" i="99"/>
  <c r="P15" i="72"/>
  <c r="O15" i="75"/>
  <c r="N119" i="75"/>
  <c r="O18" i="74"/>
  <c r="O18" i="78"/>
  <c r="O18" i="75"/>
  <c r="P15" i="74"/>
  <c r="O119" i="74"/>
  <c r="P15" i="78"/>
  <c r="O119" i="78"/>
  <c r="AJ265" i="101" l="1"/>
  <c r="AJ321" i="101" s="1"/>
  <c r="AJ54" i="101"/>
  <c r="AJ97" i="101" s="1"/>
  <c r="AJ267" i="101"/>
  <c r="AJ323" i="101" s="1"/>
  <c r="AJ235" i="101"/>
  <c r="AJ291" i="101" s="1"/>
  <c r="AJ55" i="101"/>
  <c r="AK99" i="99"/>
  <c r="AJ98" i="99"/>
  <c r="Q15" i="72"/>
  <c r="O119" i="75"/>
  <c r="P15" i="75"/>
  <c r="P18" i="78"/>
  <c r="P18" i="75"/>
  <c r="P18" i="74"/>
  <c r="Q15" i="78"/>
  <c r="P119" i="78"/>
  <c r="Q15" i="74"/>
  <c r="P119" i="74"/>
  <c r="AJ98" i="101" l="1"/>
  <c r="AK99" i="101"/>
  <c r="AJ109" i="99"/>
  <c r="AJ111" i="99"/>
  <c r="AJ112" i="99"/>
  <c r="AJ110" i="99"/>
  <c r="AK282" i="99"/>
  <c r="AK338" i="99" s="1"/>
  <c r="AK270" i="99"/>
  <c r="AK326" i="99" s="1"/>
  <c r="R15" i="72"/>
  <c r="Q15" i="75"/>
  <c r="P119" i="75"/>
  <c r="Q18" i="78"/>
  <c r="Q18" i="75"/>
  <c r="Q18" i="74"/>
  <c r="R15" i="74"/>
  <c r="Q119" i="74"/>
  <c r="R15" i="78"/>
  <c r="Q119" i="78"/>
  <c r="AJ111" i="101" l="1"/>
  <c r="AJ110" i="101"/>
  <c r="AJ112" i="101"/>
  <c r="AJ109" i="101"/>
  <c r="AK282" i="101"/>
  <c r="AK338" i="101" s="1"/>
  <c r="AK270" i="101"/>
  <c r="AK326" i="101" s="1"/>
  <c r="AJ276" i="99"/>
  <c r="AJ332" i="99" s="1"/>
  <c r="AJ275" i="99"/>
  <c r="AJ331" i="99" s="1"/>
  <c r="AJ274" i="99"/>
  <c r="AJ330" i="99" s="1"/>
  <c r="AJ273" i="99"/>
  <c r="AJ329" i="99" s="1"/>
  <c r="AJ114" i="99"/>
  <c r="S15" i="72"/>
  <c r="R15" i="75"/>
  <c r="Q119" i="75"/>
  <c r="R18" i="75"/>
  <c r="R18" i="74"/>
  <c r="R18" i="78"/>
  <c r="S15" i="78"/>
  <c r="R119" i="78"/>
  <c r="S15" i="74"/>
  <c r="R119" i="74"/>
  <c r="AJ273" i="101" l="1"/>
  <c r="AJ329" i="101" s="1"/>
  <c r="AJ114" i="101"/>
  <c r="AJ276" i="101"/>
  <c r="AJ332" i="101" s="1"/>
  <c r="AJ274" i="101"/>
  <c r="AJ330" i="101" s="1"/>
  <c r="AJ275" i="101"/>
  <c r="AJ331" i="101" s="1"/>
  <c r="AJ237" i="99"/>
  <c r="AJ293" i="99" s="1"/>
  <c r="AJ116" i="99"/>
  <c r="AJ119" i="99"/>
  <c r="T15" i="72"/>
  <c r="R119" i="75"/>
  <c r="S15" i="75"/>
  <c r="S18" i="78"/>
  <c r="S18" i="75"/>
  <c r="S18" i="74"/>
  <c r="T15" i="74"/>
  <c r="S119" i="74"/>
  <c r="T18" i="74"/>
  <c r="T15" i="78"/>
  <c r="S119" i="78"/>
  <c r="AJ237" i="101" l="1"/>
  <c r="AJ293" i="101" s="1"/>
  <c r="AJ116" i="101"/>
  <c r="AJ119" i="101"/>
  <c r="AJ281" i="99"/>
  <c r="AJ337" i="99" s="1"/>
  <c r="AJ236" i="99"/>
  <c r="AJ292" i="99" s="1"/>
  <c r="AJ130" i="99"/>
  <c r="AJ42" i="99"/>
  <c r="U15" i="72"/>
  <c r="S119" i="75"/>
  <c r="T15" i="75"/>
  <c r="T18" i="75"/>
  <c r="T18" i="78"/>
  <c r="U15" i="78"/>
  <c r="T119" i="78"/>
  <c r="U15" i="74"/>
  <c r="T119" i="74"/>
  <c r="AJ281" i="101" l="1"/>
  <c r="AJ337" i="101" s="1"/>
  <c r="AJ236" i="101"/>
  <c r="AJ292" i="101" s="1"/>
  <c r="AJ130" i="101"/>
  <c r="AJ42" i="101"/>
  <c r="AJ241" i="99"/>
  <c r="AJ297" i="99" s="1"/>
  <c r="AJ128" i="99"/>
  <c r="V15" i="72"/>
  <c r="T119" i="75"/>
  <c r="U15" i="75"/>
  <c r="U18" i="78"/>
  <c r="U18" i="75"/>
  <c r="U18" i="74"/>
  <c r="V15" i="74"/>
  <c r="U119" i="74"/>
  <c r="V15" i="78"/>
  <c r="U119" i="78"/>
  <c r="AJ241" i="101" l="1"/>
  <c r="AJ297" i="101" s="1"/>
  <c r="AJ128" i="101"/>
  <c r="AJ239" i="99"/>
  <c r="AJ295" i="99" s="1"/>
  <c r="AJ136" i="99"/>
  <c r="AJ137" i="99"/>
  <c r="W15" i="72"/>
  <c r="V15" i="75"/>
  <c r="U119" i="75"/>
  <c r="V18" i="75"/>
  <c r="V18" i="78"/>
  <c r="V18" i="74"/>
  <c r="W15" i="78"/>
  <c r="V119" i="78"/>
  <c r="W15" i="74"/>
  <c r="V119" i="74"/>
  <c r="AJ239" i="101" l="1"/>
  <c r="AJ295" i="101" s="1"/>
  <c r="AJ137" i="101"/>
  <c r="AJ136" i="101"/>
  <c r="AJ278" i="99"/>
  <c r="AJ334" i="99" s="1"/>
  <c r="AJ277" i="99"/>
  <c r="AJ333" i="99" s="1"/>
  <c r="AJ138" i="99"/>
  <c r="X15" i="72"/>
  <c r="V119" i="75"/>
  <c r="W15" i="75"/>
  <c r="W18" i="78"/>
  <c r="W18" i="75"/>
  <c r="W18" i="74"/>
  <c r="X15" i="74"/>
  <c r="W119" i="74"/>
  <c r="X15" i="78"/>
  <c r="W119" i="78"/>
  <c r="AJ278" i="101" l="1"/>
  <c r="AJ334" i="101" s="1"/>
  <c r="AJ277" i="101"/>
  <c r="AJ333" i="101" s="1"/>
  <c r="AJ138" i="101"/>
  <c r="AJ238" i="99"/>
  <c r="AJ294" i="99" s="1"/>
  <c r="AJ43" i="99"/>
  <c r="AJ47" i="99" s="1"/>
  <c r="AK122" i="99"/>
  <c r="Y15" i="72"/>
  <c r="W119" i="75"/>
  <c r="X15" i="75"/>
  <c r="X18" i="74"/>
  <c r="X18" i="78"/>
  <c r="X18" i="75"/>
  <c r="Y15" i="78"/>
  <c r="X119" i="78"/>
  <c r="Y18" i="74"/>
  <c r="Y15" i="74"/>
  <c r="X119" i="74"/>
  <c r="AJ238" i="101" l="1"/>
  <c r="AJ294" i="101" s="1"/>
  <c r="AJ43" i="101"/>
  <c r="AJ47" i="101" s="1"/>
  <c r="AK122" i="101"/>
  <c r="AK280" i="99"/>
  <c r="AK336" i="99" s="1"/>
  <c r="AK124" i="99"/>
  <c r="AJ258" i="99"/>
  <c r="AJ314" i="99" s="1"/>
  <c r="AJ48" i="99"/>
  <c r="Z15" i="72"/>
  <c r="Y15" i="75"/>
  <c r="X119" i="75"/>
  <c r="Y18" i="75"/>
  <c r="Y18" i="78"/>
  <c r="Z15" i="74"/>
  <c r="Y119" i="74"/>
  <c r="Z15" i="78"/>
  <c r="Y119" i="78"/>
  <c r="AK280" i="101" l="1"/>
  <c r="AK336" i="101" s="1"/>
  <c r="AK124" i="101"/>
  <c r="AJ258" i="101"/>
  <c r="AJ314" i="101" s="1"/>
  <c r="AJ48" i="101"/>
  <c r="AJ259" i="99"/>
  <c r="AJ315" i="99" s="1"/>
  <c r="AJ49" i="99"/>
  <c r="AK279" i="99"/>
  <c r="AK335" i="99" s="1"/>
  <c r="AA15" i="72"/>
  <c r="Y119" i="75"/>
  <c r="Z15" i="75"/>
  <c r="Z18" i="74"/>
  <c r="Z18" i="78"/>
  <c r="Z18" i="75"/>
  <c r="AA15" i="78"/>
  <c r="Z119" i="78"/>
  <c r="AA15" i="74"/>
  <c r="Z119" i="74"/>
  <c r="AK279" i="101" l="1"/>
  <c r="AK335" i="101" s="1"/>
  <c r="AJ259" i="101"/>
  <c r="AJ315" i="101" s="1"/>
  <c r="AJ49" i="101"/>
  <c r="AJ255" i="99"/>
  <c r="AJ311" i="99" s="1"/>
  <c r="AJ52" i="99"/>
  <c r="AB15" i="72"/>
  <c r="Z119" i="75"/>
  <c r="AA15" i="75"/>
  <c r="AA18" i="75"/>
  <c r="AA18" i="78"/>
  <c r="AA18" i="74"/>
  <c r="AB15" i="74"/>
  <c r="AA119" i="74"/>
  <c r="AB15" i="78"/>
  <c r="AA119" i="78"/>
  <c r="AJ255" i="101" l="1"/>
  <c r="AJ311" i="101" s="1"/>
  <c r="AJ52" i="101"/>
  <c r="AJ246" i="99"/>
  <c r="AJ302" i="99" s="1"/>
  <c r="AJ57" i="99"/>
  <c r="AC15" i="72"/>
  <c r="AB15" i="75"/>
  <c r="AA119" i="75"/>
  <c r="AB18" i="78"/>
  <c r="AB18" i="74"/>
  <c r="AB18" i="75"/>
  <c r="AC15" i="78"/>
  <c r="AB119" i="78"/>
  <c r="AC18" i="74"/>
  <c r="AC15" i="74"/>
  <c r="AB119" i="74"/>
  <c r="AJ246" i="101" l="1"/>
  <c r="AJ302" i="101" s="1"/>
  <c r="AJ57" i="101"/>
  <c r="AJ254" i="99"/>
  <c r="AJ310" i="99" s="1"/>
  <c r="AK58" i="99"/>
  <c r="AJ60" i="99"/>
  <c r="AD15" i="72"/>
  <c r="AC119" i="72"/>
  <c r="AB119" i="75"/>
  <c r="AC15" i="75"/>
  <c r="AC18" i="75"/>
  <c r="AC18" i="78"/>
  <c r="AD15" i="74"/>
  <c r="AC119" i="74"/>
  <c r="AD15" i="78"/>
  <c r="AC119" i="78"/>
  <c r="AJ254" i="101" l="1"/>
  <c r="AJ310" i="101" s="1"/>
  <c r="AK58" i="101"/>
  <c r="AJ60" i="101"/>
  <c r="AJ257" i="99"/>
  <c r="AJ313" i="99" s="1"/>
  <c r="AJ62" i="99"/>
  <c r="AJ63" i="99"/>
  <c r="AK252" i="99"/>
  <c r="AK308" i="99" s="1"/>
  <c r="AK61" i="99"/>
  <c r="AK46" i="99"/>
  <c r="AE15" i="72"/>
  <c r="AC119" i="75"/>
  <c r="AD15" i="75"/>
  <c r="AD18" i="74"/>
  <c r="AD18" i="78"/>
  <c r="AD18" i="75"/>
  <c r="AE15" i="74"/>
  <c r="AD119" i="74"/>
  <c r="AE15" i="78"/>
  <c r="AD119" i="78"/>
  <c r="AK152" i="99" l="1"/>
  <c r="AK266" i="99" s="1"/>
  <c r="AK322" i="99" s="1"/>
  <c r="AK151" i="99"/>
  <c r="AK150" i="99"/>
  <c r="AJ257" i="101"/>
  <c r="AJ313" i="101" s="1"/>
  <c r="AJ62" i="101"/>
  <c r="AJ63" i="101"/>
  <c r="AK252" i="101"/>
  <c r="AK308" i="101" s="1"/>
  <c r="AK61" i="101"/>
  <c r="AK46" i="101"/>
  <c r="AJ256" i="99"/>
  <c r="AJ312" i="99" s="1"/>
  <c r="AI81" i="99"/>
  <c r="AI82" i="99" s="1"/>
  <c r="AI83" i="99" s="1"/>
  <c r="AJ64" i="99"/>
  <c r="AJ65" i="99" s="1"/>
  <c r="AJ66" i="99" s="1"/>
  <c r="AK250" i="99"/>
  <c r="AK306" i="99" s="1"/>
  <c r="AK51" i="99"/>
  <c r="AK260" i="99" s="1"/>
  <c r="AK316" i="99" s="1"/>
  <c r="AF15" i="72"/>
  <c r="AD119" i="75"/>
  <c r="AE15" i="75"/>
  <c r="AE18" i="78"/>
  <c r="AE18" i="75"/>
  <c r="AE18" i="74"/>
  <c r="AF15" i="78"/>
  <c r="AE119" i="78"/>
  <c r="AF15" i="74"/>
  <c r="AE119" i="74"/>
  <c r="AK54" i="99" l="1"/>
  <c r="AK97" i="99" s="1"/>
  <c r="AK265" i="99"/>
  <c r="AK321" i="99" s="1"/>
  <c r="AK267" i="99"/>
  <c r="AK323" i="99" s="1"/>
  <c r="AK235" i="99"/>
  <c r="AK291" i="99" s="1"/>
  <c r="R348" i="99" s="1"/>
  <c r="AK55" i="99"/>
  <c r="AK151" i="101"/>
  <c r="AK152" i="101"/>
  <c r="AK266" i="101" s="1"/>
  <c r="AK322" i="101" s="1"/>
  <c r="AK150" i="101"/>
  <c r="AJ256" i="101"/>
  <c r="AJ312" i="101" s="1"/>
  <c r="AI81" i="101"/>
  <c r="AI82" i="101" s="1"/>
  <c r="AI83" i="101" s="1"/>
  <c r="AJ64" i="101"/>
  <c r="AJ65" i="101" s="1"/>
  <c r="AJ66" i="101" s="1"/>
  <c r="AK250" i="101"/>
  <c r="AK306" i="101" s="1"/>
  <c r="AK51" i="101"/>
  <c r="AK260" i="101" s="1"/>
  <c r="AK316" i="101" s="1"/>
  <c r="AI247" i="99"/>
  <c r="AI303" i="99" s="1"/>
  <c r="AH87" i="99"/>
  <c r="AI85" i="99"/>
  <c r="AG15" i="72"/>
  <c r="AE119" i="75"/>
  <c r="AF15" i="75"/>
  <c r="AF18" i="78"/>
  <c r="AF18" i="74"/>
  <c r="AF18" i="75"/>
  <c r="AG15" i="74"/>
  <c r="AF119" i="74"/>
  <c r="AG15" i="78"/>
  <c r="AF119" i="78"/>
  <c r="AK98" i="99" l="1"/>
  <c r="AL99" i="99"/>
  <c r="AK265" i="101"/>
  <c r="AK321" i="101" s="1"/>
  <c r="AK54" i="101"/>
  <c r="AK97" i="101" s="1"/>
  <c r="AK55" i="101"/>
  <c r="AK267" i="101"/>
  <c r="AK323" i="101" s="1"/>
  <c r="AK235" i="101"/>
  <c r="AK291" i="101" s="1"/>
  <c r="R348" i="101" s="1"/>
  <c r="AI247" i="101"/>
  <c r="AI303" i="101" s="1"/>
  <c r="AH87" i="101"/>
  <c r="AI85" i="101"/>
  <c r="AH15" i="72"/>
  <c r="AF119" i="75"/>
  <c r="AG15" i="75"/>
  <c r="AG18" i="75"/>
  <c r="AG18" i="74"/>
  <c r="AG18" i="78"/>
  <c r="AH15" i="78"/>
  <c r="AG119" i="78"/>
  <c r="AH15" i="74"/>
  <c r="AG119" i="74"/>
  <c r="AL270" i="99" l="1"/>
  <c r="AL326" i="99" s="1"/>
  <c r="AL282" i="99"/>
  <c r="AL338" i="99" s="1"/>
  <c r="AK112" i="99"/>
  <c r="AK276" i="99" s="1"/>
  <c r="AK332" i="99" s="1"/>
  <c r="AK111" i="99"/>
  <c r="AK275" i="99" s="1"/>
  <c r="AK331" i="99" s="1"/>
  <c r="AK110" i="99"/>
  <c r="AK274" i="99" s="1"/>
  <c r="AK330" i="99" s="1"/>
  <c r="AK109" i="99"/>
  <c r="AK98" i="101"/>
  <c r="AL99" i="101"/>
  <c r="AI15" i="72"/>
  <c r="AG119" i="75"/>
  <c r="AH15" i="75"/>
  <c r="AH18" i="75"/>
  <c r="AH18" i="78"/>
  <c r="AH18" i="74"/>
  <c r="AI15" i="74"/>
  <c r="AH119" i="74"/>
  <c r="AI15" i="78"/>
  <c r="AH119" i="78"/>
  <c r="C395" i="99" l="1"/>
  <c r="F395" i="99"/>
  <c r="AK114" i="99"/>
  <c r="AK273" i="99"/>
  <c r="AK329" i="99" s="1"/>
  <c r="F383" i="99"/>
  <c r="C383" i="99"/>
  <c r="AL282" i="101"/>
  <c r="AL338" i="101" s="1"/>
  <c r="AL270" i="101"/>
  <c r="AL326" i="101" s="1"/>
  <c r="AK110" i="101"/>
  <c r="AK274" i="101" s="1"/>
  <c r="AK330" i="101" s="1"/>
  <c r="AK112" i="101"/>
  <c r="AK276" i="101" s="1"/>
  <c r="AK332" i="101" s="1"/>
  <c r="AK111" i="101"/>
  <c r="AK275" i="101" s="1"/>
  <c r="AK331" i="101" s="1"/>
  <c r="AK109" i="101"/>
  <c r="AJ15" i="72"/>
  <c r="AH119" i="75"/>
  <c r="AI15" i="75"/>
  <c r="AI18" i="78"/>
  <c r="AI18" i="75"/>
  <c r="AI18" i="74"/>
  <c r="AJ15" i="78"/>
  <c r="AI119" i="78"/>
  <c r="AJ15" i="74"/>
  <c r="AI119" i="74"/>
  <c r="AK116" i="99" l="1"/>
  <c r="AK237" i="99"/>
  <c r="AK293" i="99" s="1"/>
  <c r="AK119" i="99"/>
  <c r="AK273" i="101"/>
  <c r="AK329" i="101" s="1"/>
  <c r="AK114" i="101"/>
  <c r="C383" i="101"/>
  <c r="F383" i="101"/>
  <c r="F395" i="101"/>
  <c r="C395" i="101"/>
  <c r="AK15" i="72"/>
  <c r="AJ15" i="75"/>
  <c r="AI119" i="75"/>
  <c r="AJ18" i="75"/>
  <c r="AJ18" i="78"/>
  <c r="AJ18" i="74"/>
  <c r="AK15" i="74"/>
  <c r="AJ119" i="74"/>
  <c r="AK15" i="78"/>
  <c r="AJ119" i="78"/>
  <c r="AK281" i="99" l="1"/>
  <c r="AK337" i="99" s="1"/>
  <c r="AK130" i="99"/>
  <c r="AK42" i="99"/>
  <c r="AK236" i="99"/>
  <c r="AK292" i="99" s="1"/>
  <c r="AK116" i="101"/>
  <c r="AK119" i="101"/>
  <c r="AK237" i="101"/>
  <c r="AK293" i="101" s="1"/>
  <c r="AL15" i="72"/>
  <c r="AJ119" i="75"/>
  <c r="AK15" i="75"/>
  <c r="AK18" i="75"/>
  <c r="AK18" i="74"/>
  <c r="AK18" i="78"/>
  <c r="AL18" i="74"/>
  <c r="AL15" i="78"/>
  <c r="AK119" i="78"/>
  <c r="AL15" i="74"/>
  <c r="AK119" i="74"/>
  <c r="AK241" i="99" l="1"/>
  <c r="AK297" i="99" s="1"/>
  <c r="AK128" i="99"/>
  <c r="AK281" i="101"/>
  <c r="AK337" i="101" s="1"/>
  <c r="AK130" i="101"/>
  <c r="AK42" i="101"/>
  <c r="AK236" i="101"/>
  <c r="AK292" i="101" s="1"/>
  <c r="AM15" i="72"/>
  <c r="AL15" i="75"/>
  <c r="AK119" i="75"/>
  <c r="AL18" i="78"/>
  <c r="AL18" i="75"/>
  <c r="AM15" i="78"/>
  <c r="AL119" i="78"/>
  <c r="AM15" i="74"/>
  <c r="AL119" i="74"/>
  <c r="AK137" i="99" l="1"/>
  <c r="AK278" i="99" s="1"/>
  <c r="AK334" i="99" s="1"/>
  <c r="AK239" i="99"/>
  <c r="AK295" i="99" s="1"/>
  <c r="AK136" i="99"/>
  <c r="AK241" i="101"/>
  <c r="AK297" i="101" s="1"/>
  <c r="AK128" i="101"/>
  <c r="AN15" i="72"/>
  <c r="AL119" i="75"/>
  <c r="AM15" i="75"/>
  <c r="AM18" i="75"/>
  <c r="AM18" i="78"/>
  <c r="AM18" i="74"/>
  <c r="AN15" i="74"/>
  <c r="AM119" i="74"/>
  <c r="AN15" i="78"/>
  <c r="AM119" i="78"/>
  <c r="AN18" i="74"/>
  <c r="AK138" i="99" l="1"/>
  <c r="AK277" i="99"/>
  <c r="AK333" i="99" s="1"/>
  <c r="AK137" i="101"/>
  <c r="AK278" i="101" s="1"/>
  <c r="AK334" i="101" s="1"/>
  <c r="AK136" i="101"/>
  <c r="AK239" i="101"/>
  <c r="AK295" i="101" s="1"/>
  <c r="AO15" i="72"/>
  <c r="AN15" i="75"/>
  <c r="AM119" i="75"/>
  <c r="AN18" i="78"/>
  <c r="AN18" i="75"/>
  <c r="AO15" i="78"/>
  <c r="AN119" i="78"/>
  <c r="AO15" i="74"/>
  <c r="AN119" i="74"/>
  <c r="AK238" i="99" l="1"/>
  <c r="AK294" i="99" s="1"/>
  <c r="AK43" i="99"/>
  <c r="AK47" i="99" s="1"/>
  <c r="AL122" i="99"/>
  <c r="AK138" i="101"/>
  <c r="AK277" i="101"/>
  <c r="AK333" i="101" s="1"/>
  <c r="AP15" i="72"/>
  <c r="AO15" i="75"/>
  <c r="AN119" i="75"/>
  <c r="AO18" i="75"/>
  <c r="AO18" i="74"/>
  <c r="AO18" i="78"/>
  <c r="AP15" i="78"/>
  <c r="AO119" i="78"/>
  <c r="AP15" i="74"/>
  <c r="AO119" i="74"/>
  <c r="AP18" i="74"/>
  <c r="AL124" i="99" l="1"/>
  <c r="AL279" i="99" s="1"/>
  <c r="AL335" i="99" s="1"/>
  <c r="AL280" i="99"/>
  <c r="AL336" i="99" s="1"/>
  <c r="AK258" i="99"/>
  <c r="AK314" i="99" s="1"/>
  <c r="AK48" i="99"/>
  <c r="AK43" i="101"/>
  <c r="AK47" i="101" s="1"/>
  <c r="AK238" i="101"/>
  <c r="AK294" i="101" s="1"/>
  <c r="AL122" i="101"/>
  <c r="AQ15" i="72"/>
  <c r="AO119" i="75"/>
  <c r="AP15" i="75"/>
  <c r="AP18" i="75"/>
  <c r="AP18" i="78"/>
  <c r="AQ15" i="74"/>
  <c r="AP119" i="74"/>
  <c r="AQ15" i="78"/>
  <c r="AP119" i="78"/>
  <c r="AK259" i="99" l="1"/>
  <c r="AK315" i="99" s="1"/>
  <c r="AK49" i="99"/>
  <c r="F393" i="99"/>
  <c r="C393" i="99"/>
  <c r="C392" i="99"/>
  <c r="F392" i="99"/>
  <c r="AL280" i="101"/>
  <c r="AL336" i="101" s="1"/>
  <c r="AL124" i="101"/>
  <c r="AK258" i="101"/>
  <c r="AK314" i="101" s="1"/>
  <c r="AK48" i="101"/>
  <c r="AR15" i="72"/>
  <c r="AQ15" i="75"/>
  <c r="AP119" i="75"/>
  <c r="AQ18" i="74"/>
  <c r="AQ18" i="78"/>
  <c r="AQ18" i="75"/>
  <c r="AR15" i="74"/>
  <c r="AQ119" i="74"/>
  <c r="AR15" i="78"/>
  <c r="AQ119" i="78"/>
  <c r="AK52" i="99" l="1"/>
  <c r="AK255" i="99"/>
  <c r="AK311" i="99" s="1"/>
  <c r="AK259" i="101"/>
  <c r="AK315" i="101" s="1"/>
  <c r="AK49" i="101"/>
  <c r="AL279" i="101"/>
  <c r="AL335" i="101" s="1"/>
  <c r="C393" i="101"/>
  <c r="F393" i="101"/>
  <c r="AS15" i="72"/>
  <c r="AR15" i="75"/>
  <c r="AQ119" i="75"/>
  <c r="AR18" i="75"/>
  <c r="AR18" i="78"/>
  <c r="AR18" i="74"/>
  <c r="AS15" i="78"/>
  <c r="AR119" i="78"/>
  <c r="AS15" i="74"/>
  <c r="AR119" i="74"/>
  <c r="AK246" i="99" l="1"/>
  <c r="AK302" i="99" s="1"/>
  <c r="AK57" i="99"/>
  <c r="C392" i="101"/>
  <c r="F392" i="101"/>
  <c r="AK52" i="101"/>
  <c r="AK255" i="101"/>
  <c r="AK311" i="101" s="1"/>
  <c r="AT15" i="72"/>
  <c r="AS18" i="75"/>
  <c r="AR119" i="75"/>
  <c r="AS15" i="75"/>
  <c r="AS18" i="74"/>
  <c r="AS18" i="78"/>
  <c r="AT15" i="78"/>
  <c r="AS119" i="78"/>
  <c r="AT18" i="78"/>
  <c r="AT15" i="74"/>
  <c r="AS119" i="74"/>
  <c r="AK254" i="99" l="1"/>
  <c r="AK310" i="99" s="1"/>
  <c r="AL58" i="99"/>
  <c r="AK60" i="99"/>
  <c r="AK57" i="101"/>
  <c r="AK246" i="101"/>
  <c r="AK302" i="101" s="1"/>
  <c r="AK60" i="101"/>
  <c r="AU15" i="72"/>
  <c r="AS119" i="75"/>
  <c r="AT15" i="75"/>
  <c r="AT18" i="74"/>
  <c r="AT18" i="75"/>
  <c r="AU15" i="74"/>
  <c r="AT119" i="74"/>
  <c r="AU18" i="74"/>
  <c r="AU15" i="78"/>
  <c r="AT119" i="78"/>
  <c r="AL252" i="99" l="1"/>
  <c r="AL308" i="99" s="1"/>
  <c r="AL46" i="99"/>
  <c r="AL61" i="99"/>
  <c r="AK257" i="99"/>
  <c r="AK313" i="99" s="1"/>
  <c r="AK62" i="99"/>
  <c r="AK63" i="99"/>
  <c r="AK62" i="101"/>
  <c r="AK257" i="101"/>
  <c r="AK313" i="101" s="1"/>
  <c r="AK63" i="101"/>
  <c r="AL58" i="101"/>
  <c r="AK254" i="101"/>
  <c r="AK310" i="101" s="1"/>
  <c r="AV15" i="72"/>
  <c r="AT119" i="75"/>
  <c r="AU15" i="75"/>
  <c r="AU18" i="75"/>
  <c r="AU18" i="78"/>
  <c r="AV15" i="74"/>
  <c r="AU119" i="74"/>
  <c r="AV15" i="78"/>
  <c r="AU119" i="78"/>
  <c r="AV18" i="78"/>
  <c r="AK256" i="99" l="1"/>
  <c r="AK312" i="99" s="1"/>
  <c r="AK64" i="99"/>
  <c r="AK65" i="99" s="1"/>
  <c r="AK66" i="99" s="1"/>
  <c r="AJ81" i="99"/>
  <c r="AJ82" i="99" s="1"/>
  <c r="AJ83" i="99" s="1"/>
  <c r="AL151" i="99"/>
  <c r="AL152" i="99"/>
  <c r="AL266" i="99" s="1"/>
  <c r="AL322" i="99" s="1"/>
  <c r="AL250" i="99"/>
  <c r="AL306" i="99" s="1"/>
  <c r="AL150" i="99"/>
  <c r="AL51" i="99"/>
  <c r="AL260" i="99" s="1"/>
  <c r="AL316" i="99" s="1"/>
  <c r="F365" i="99"/>
  <c r="C365" i="99"/>
  <c r="AK256" i="101"/>
  <c r="AK312" i="101" s="1"/>
  <c r="AK64" i="101"/>
  <c r="AK65" i="101" s="1"/>
  <c r="AK66" i="101" s="1"/>
  <c r="AJ81" i="101"/>
  <c r="AJ82" i="101" s="1"/>
  <c r="AJ83" i="101" s="1"/>
  <c r="AL252" i="101"/>
  <c r="AL308" i="101" s="1"/>
  <c r="AL46" i="101"/>
  <c r="AL61" i="101"/>
  <c r="AW15" i="72"/>
  <c r="AU119" i="75"/>
  <c r="AV15" i="75"/>
  <c r="AV18" i="75"/>
  <c r="AV18" i="74"/>
  <c r="AW15" i="74"/>
  <c r="AV119" i="74"/>
  <c r="AW15" i="78"/>
  <c r="AV119" i="78"/>
  <c r="C373" i="99" l="1"/>
  <c r="F373" i="99"/>
  <c r="AL235" i="99"/>
  <c r="AL55" i="99"/>
  <c r="AL267" i="99"/>
  <c r="AL323" i="99" s="1"/>
  <c r="AJ247" i="99"/>
  <c r="AJ303" i="99" s="1"/>
  <c r="AI87" i="99"/>
  <c r="AJ85" i="99"/>
  <c r="AL265" i="99"/>
  <c r="AL321" i="99" s="1"/>
  <c r="AL54" i="99"/>
  <c r="AL97" i="99" s="1"/>
  <c r="C363" i="99"/>
  <c r="F363" i="99"/>
  <c r="F379" i="99"/>
  <c r="C379" i="99"/>
  <c r="C365" i="101"/>
  <c r="F365" i="101"/>
  <c r="AI87" i="101"/>
  <c r="AJ247" i="101"/>
  <c r="AJ303" i="101" s="1"/>
  <c r="AJ85" i="101"/>
  <c r="AL151" i="101"/>
  <c r="AL152" i="101"/>
  <c r="AL266" i="101" s="1"/>
  <c r="AL322" i="101" s="1"/>
  <c r="AL150" i="101"/>
  <c r="AL250" i="101"/>
  <c r="AL306" i="101" s="1"/>
  <c r="AL51" i="101"/>
  <c r="AL260" i="101" s="1"/>
  <c r="AL316" i="101" s="1"/>
  <c r="AX15" i="72"/>
  <c r="AV119" i="75"/>
  <c r="AW15" i="75"/>
  <c r="AW18" i="74"/>
  <c r="AW18" i="78"/>
  <c r="AW18" i="75"/>
  <c r="AX15" i="78"/>
  <c r="AW119" i="78"/>
  <c r="AX15" i="74"/>
  <c r="AW119" i="74"/>
  <c r="AL98" i="99" l="1"/>
  <c r="AM99" i="99"/>
  <c r="C378" i="99"/>
  <c r="F378" i="99"/>
  <c r="F363" i="101"/>
  <c r="C363" i="101"/>
  <c r="F373" i="101"/>
  <c r="C373" i="101"/>
  <c r="F379" i="101"/>
  <c r="C379" i="101"/>
  <c r="AL265" i="101"/>
  <c r="AL321" i="101" s="1"/>
  <c r="AL54" i="101"/>
  <c r="AL97" i="101" s="1"/>
  <c r="AL55" i="101"/>
  <c r="AL267" i="101"/>
  <c r="AL323" i="101" s="1"/>
  <c r="AL235" i="101"/>
  <c r="AY15" i="72"/>
  <c r="AW119" i="75"/>
  <c r="AX15" i="75"/>
  <c r="AX18" i="78"/>
  <c r="AX18" i="74"/>
  <c r="AX18" i="75"/>
  <c r="AY18" i="74"/>
  <c r="AY15" i="78"/>
  <c r="AX119" i="78"/>
  <c r="AY15" i="74"/>
  <c r="AX119" i="74"/>
  <c r="AM282" i="99" l="1"/>
  <c r="AM338" i="99" s="1"/>
  <c r="AM270" i="99"/>
  <c r="AM326" i="99" s="1"/>
  <c r="AL110" i="99"/>
  <c r="AL274" i="99" s="1"/>
  <c r="AL330" i="99" s="1"/>
  <c r="AL111" i="99"/>
  <c r="AL275" i="99" s="1"/>
  <c r="AL331" i="99" s="1"/>
  <c r="AL112" i="99"/>
  <c r="AL276" i="99" s="1"/>
  <c r="AL332" i="99" s="1"/>
  <c r="AL109" i="99"/>
  <c r="AL98" i="101"/>
  <c r="AM99" i="101"/>
  <c r="C378" i="101"/>
  <c r="F378" i="101"/>
  <c r="AZ15" i="72"/>
  <c r="AY18" i="75"/>
  <c r="AX119" i="75"/>
  <c r="AY15" i="75"/>
  <c r="AY18" i="78"/>
  <c r="AZ15" i="74"/>
  <c r="AY119" i="74"/>
  <c r="AZ15" i="78"/>
  <c r="AY119" i="78"/>
  <c r="AL114" i="99" l="1"/>
  <c r="AL273" i="99"/>
  <c r="AL329" i="99" s="1"/>
  <c r="F389" i="99"/>
  <c r="C389" i="99"/>
  <c r="C388" i="99"/>
  <c r="F388" i="99"/>
  <c r="C387" i="99"/>
  <c r="F387" i="99"/>
  <c r="AM282" i="101"/>
  <c r="AM338" i="101" s="1"/>
  <c r="AM270" i="101"/>
  <c r="AM326" i="101" s="1"/>
  <c r="AL112" i="101"/>
  <c r="AL111" i="101"/>
  <c r="AL110" i="101"/>
  <c r="AL109" i="101"/>
  <c r="BA15" i="72"/>
  <c r="AZ15" i="75"/>
  <c r="AY119" i="75"/>
  <c r="AZ18" i="75"/>
  <c r="AZ18" i="78"/>
  <c r="AZ18" i="74"/>
  <c r="BA15" i="78"/>
  <c r="AZ119" i="78"/>
  <c r="BA15" i="74"/>
  <c r="AZ119" i="74"/>
  <c r="C386" i="99" l="1"/>
  <c r="F386" i="99"/>
  <c r="AL116" i="99"/>
  <c r="AL237" i="99"/>
  <c r="AL293" i="99" s="1"/>
  <c r="AL119" i="99"/>
  <c r="AL114" i="101"/>
  <c r="AL273" i="101"/>
  <c r="AL329" i="101" s="1"/>
  <c r="AL274" i="101"/>
  <c r="AL330" i="101" s="1"/>
  <c r="AL276" i="101"/>
  <c r="AL332" i="101" s="1"/>
  <c r="AL275" i="101"/>
  <c r="AL331" i="101" s="1"/>
  <c r="BB15" i="72"/>
  <c r="AZ119" i="75"/>
  <c r="BA18" i="75"/>
  <c r="BA15" i="75"/>
  <c r="BA18" i="78"/>
  <c r="BA18" i="74"/>
  <c r="BB15" i="74"/>
  <c r="BA119" i="74"/>
  <c r="BB15" i="78"/>
  <c r="BA119" i="78"/>
  <c r="AL236" i="99" l="1"/>
  <c r="AL292" i="99" s="1"/>
  <c r="AL42" i="99"/>
  <c r="AL130" i="99"/>
  <c r="AL281" i="99"/>
  <c r="AL337" i="99" s="1"/>
  <c r="F350" i="99"/>
  <c r="C350" i="99"/>
  <c r="C388" i="101"/>
  <c r="F388" i="101"/>
  <c r="C389" i="101"/>
  <c r="F389" i="101"/>
  <c r="C386" i="101"/>
  <c r="F386" i="101"/>
  <c r="C387" i="101"/>
  <c r="F387" i="101"/>
  <c r="AL237" i="101"/>
  <c r="AL293" i="101" s="1"/>
  <c r="AL116" i="101"/>
  <c r="AL119" i="101"/>
  <c r="BC15" i="72"/>
  <c r="BA119" i="75"/>
  <c r="BB15" i="75"/>
  <c r="BB18" i="74"/>
  <c r="BB18" i="78"/>
  <c r="BB18" i="75"/>
  <c r="BC15" i="78"/>
  <c r="BB119" i="78"/>
  <c r="BC15" i="74"/>
  <c r="BB119" i="74"/>
  <c r="AL241" i="99" l="1"/>
  <c r="AL297" i="99" s="1"/>
  <c r="AL128" i="99"/>
  <c r="C394" i="99"/>
  <c r="F394" i="99"/>
  <c r="F349" i="99"/>
  <c r="C349" i="99"/>
  <c r="C350" i="101"/>
  <c r="F350" i="101"/>
  <c r="AL130" i="101"/>
  <c r="AL42" i="101"/>
  <c r="AL236" i="101"/>
  <c r="AL292" i="101" s="1"/>
  <c r="AL281" i="101"/>
  <c r="AL337" i="101" s="1"/>
  <c r="BD15" i="72"/>
  <c r="BC15" i="75"/>
  <c r="BB119" i="75"/>
  <c r="BC18" i="74"/>
  <c r="BC18" i="75"/>
  <c r="BC18" i="78"/>
  <c r="BD15" i="74"/>
  <c r="BC119" i="74"/>
  <c r="BD15" i="78"/>
  <c r="BC119" i="78"/>
  <c r="AL239" i="99" l="1"/>
  <c r="AL295" i="99" s="1"/>
  <c r="AL137" i="99"/>
  <c r="AL278" i="99" s="1"/>
  <c r="AL334" i="99" s="1"/>
  <c r="AL136" i="99"/>
  <c r="C354" i="99"/>
  <c r="F354" i="99"/>
  <c r="AL128" i="101"/>
  <c r="AL241" i="101"/>
  <c r="AL297" i="101" s="1"/>
  <c r="C349" i="101"/>
  <c r="F349" i="101"/>
  <c r="C394" i="101"/>
  <c r="F394" i="101"/>
  <c r="BE15" i="72"/>
  <c r="BD15" i="75"/>
  <c r="BC119" i="75"/>
  <c r="BD18" i="75"/>
  <c r="BD18" i="78"/>
  <c r="BD18" i="74"/>
  <c r="BE15" i="78"/>
  <c r="BD119" i="78"/>
  <c r="BE15" i="74"/>
  <c r="BD119" i="74"/>
  <c r="AL138" i="99" l="1"/>
  <c r="AL277" i="99"/>
  <c r="AL333" i="99" s="1"/>
  <c r="C391" i="99"/>
  <c r="F391" i="99"/>
  <c r="F352" i="99"/>
  <c r="C352" i="99"/>
  <c r="C354" i="101"/>
  <c r="F354" i="101"/>
  <c r="AL239" i="101"/>
  <c r="AL295" i="101" s="1"/>
  <c r="AL136" i="101"/>
  <c r="AL137" i="101"/>
  <c r="BF15" i="72"/>
  <c r="BD119" i="75"/>
  <c r="BE15" i="75"/>
  <c r="BE18" i="75"/>
  <c r="BE18" i="74"/>
  <c r="BE18" i="78"/>
  <c r="BF15" i="74"/>
  <c r="BE119" i="74"/>
  <c r="BF15" i="78"/>
  <c r="BE119" i="78"/>
  <c r="F390" i="99" l="1"/>
  <c r="C390" i="99"/>
  <c r="AL43" i="99"/>
  <c r="AL47" i="99" s="1"/>
  <c r="AL238" i="99"/>
  <c r="AL294" i="99" s="1"/>
  <c r="AM122" i="99"/>
  <c r="AL277" i="101"/>
  <c r="AL333" i="101" s="1"/>
  <c r="AL138" i="101"/>
  <c r="C352" i="101"/>
  <c r="F352" i="101"/>
  <c r="AL278" i="101"/>
  <c r="AL334" i="101" s="1"/>
  <c r="BG15" i="72"/>
  <c r="BE119" i="75"/>
  <c r="BF15" i="75"/>
  <c r="BF18" i="75"/>
  <c r="BF18" i="78"/>
  <c r="BF18" i="74"/>
  <c r="BG15" i="78"/>
  <c r="BF119" i="78"/>
  <c r="BG15" i="74"/>
  <c r="BF119" i="74"/>
  <c r="C351" i="99" l="1"/>
  <c r="F351" i="99"/>
  <c r="AM280" i="99"/>
  <c r="AM336" i="99" s="1"/>
  <c r="AM124" i="99"/>
  <c r="AL48" i="99"/>
  <c r="AL258" i="99"/>
  <c r="AL314" i="99" s="1"/>
  <c r="C391" i="101"/>
  <c r="F391" i="101"/>
  <c r="AL238" i="101"/>
  <c r="AL294" i="101" s="1"/>
  <c r="AL43" i="101"/>
  <c r="AM122" i="101"/>
  <c r="F390" i="101"/>
  <c r="C390" i="101"/>
  <c r="BH15" i="72"/>
  <c r="BG15" i="75"/>
  <c r="BF119" i="75"/>
  <c r="BG18" i="75"/>
  <c r="BG18" i="78"/>
  <c r="BG18" i="74"/>
  <c r="BH15" i="74"/>
  <c r="BG119" i="74"/>
  <c r="BH15" i="78"/>
  <c r="BG119" i="78"/>
  <c r="AL47" i="101" l="1"/>
  <c r="AM279" i="99"/>
  <c r="AM335" i="99" s="1"/>
  <c r="F371" i="99"/>
  <c r="C371" i="99"/>
  <c r="AL49" i="99"/>
  <c r="AL259" i="99"/>
  <c r="AL315" i="99" s="1"/>
  <c r="AL48" i="101"/>
  <c r="AL258" i="101"/>
  <c r="AL314" i="101" s="1"/>
  <c r="F351" i="101"/>
  <c r="C351" i="101"/>
  <c r="AM280" i="101"/>
  <c r="AM336" i="101" s="1"/>
  <c r="AM124" i="101"/>
  <c r="BI15" i="72"/>
  <c r="BG119" i="75"/>
  <c r="BH15" i="75"/>
  <c r="BH18" i="74"/>
  <c r="BH18" i="75"/>
  <c r="BH18" i="78"/>
  <c r="BI15" i="78"/>
  <c r="BH119" i="78"/>
  <c r="BI15" i="74"/>
  <c r="BH119" i="74"/>
  <c r="AL255" i="99" l="1"/>
  <c r="AL311" i="99" s="1"/>
  <c r="AL52" i="99"/>
  <c r="F372" i="99"/>
  <c r="C372" i="99"/>
  <c r="AM279" i="101"/>
  <c r="AM335" i="101" s="1"/>
  <c r="F371" i="101"/>
  <c r="C371" i="101"/>
  <c r="AL259" i="101"/>
  <c r="AL315" i="101" s="1"/>
  <c r="AL49" i="101"/>
  <c r="BJ15" i="72"/>
  <c r="BH119" i="75"/>
  <c r="BI15" i="75"/>
  <c r="BI18" i="74"/>
  <c r="BI18" i="75"/>
  <c r="BI18" i="78"/>
  <c r="BI119" i="74"/>
  <c r="BI119" i="78"/>
  <c r="AL246" i="99" l="1"/>
  <c r="AL302" i="99" s="1"/>
  <c r="AL57" i="99"/>
  <c r="AL60" i="99" s="1"/>
  <c r="F368" i="99"/>
  <c r="C368" i="99"/>
  <c r="C372" i="101"/>
  <c r="F372" i="101"/>
  <c r="AL52" i="101"/>
  <c r="AL255" i="101"/>
  <c r="AL311" i="101" s="1"/>
  <c r="BJ119" i="72"/>
  <c r="BI119" i="75"/>
  <c r="BJ18" i="75"/>
  <c r="BJ119" i="78"/>
  <c r="BJ15" i="78"/>
  <c r="BJ18" i="74"/>
  <c r="BJ119" i="74"/>
  <c r="BJ15" i="74"/>
  <c r="BJ18" i="78"/>
  <c r="BJ15" i="75"/>
  <c r="B8" i="48"/>
  <c r="AL257" i="99" l="1"/>
  <c r="AL313" i="99" s="1"/>
  <c r="AL62" i="99"/>
  <c r="AL63" i="99"/>
  <c r="AM58" i="99"/>
  <c r="AL254" i="99"/>
  <c r="AL310" i="99" s="1"/>
  <c r="C359" i="99"/>
  <c r="F359" i="99"/>
  <c r="AL246" i="101"/>
  <c r="AL302" i="101" s="1"/>
  <c r="AL57" i="101"/>
  <c r="C368" i="101"/>
  <c r="F368" i="101"/>
  <c r="B58" i="48"/>
  <c r="B308" i="48" s="1"/>
  <c r="C12" i="72"/>
  <c r="BJ119" i="75"/>
  <c r="C117" i="77"/>
  <c r="F367" i="99" l="1"/>
  <c r="C367" i="99"/>
  <c r="AM46" i="99"/>
  <c r="AM252" i="99"/>
  <c r="AM308" i="99" s="1"/>
  <c r="AM61" i="99"/>
  <c r="AK81" i="99"/>
  <c r="AK82" i="99" s="1"/>
  <c r="AK83" i="99" s="1"/>
  <c r="AL64" i="99"/>
  <c r="AL65" i="99" s="1"/>
  <c r="AL256" i="99"/>
  <c r="AL312" i="99" s="1"/>
  <c r="C370" i="99"/>
  <c r="F370" i="99"/>
  <c r="AL60" i="101"/>
  <c r="AL254" i="101"/>
  <c r="AL310" i="101" s="1"/>
  <c r="AM58" i="101"/>
  <c r="F359" i="101"/>
  <c r="C359" i="101"/>
  <c r="B46" i="48"/>
  <c r="C12" i="74"/>
  <c r="C117" i="72"/>
  <c r="C12" i="75"/>
  <c r="C12" i="78"/>
  <c r="C117" i="78"/>
  <c r="C104" i="77"/>
  <c r="AM152" i="99" l="1"/>
  <c r="AM266" i="99" s="1"/>
  <c r="AM322" i="99" s="1"/>
  <c r="AM151" i="99"/>
  <c r="AM150" i="99"/>
  <c r="AM51" i="99"/>
  <c r="AM260" i="99" s="1"/>
  <c r="AM316" i="99" s="1"/>
  <c r="AM250" i="99"/>
  <c r="AM306" i="99" s="1"/>
  <c r="AK85" i="99"/>
  <c r="AK247" i="99"/>
  <c r="AK303" i="99" s="1"/>
  <c r="AJ87" i="99"/>
  <c r="C369" i="99"/>
  <c r="F369" i="99"/>
  <c r="F367" i="101"/>
  <c r="C367" i="101"/>
  <c r="AM61" i="101"/>
  <c r="AM46" i="101"/>
  <c r="AM252" i="101"/>
  <c r="AM308" i="101" s="1"/>
  <c r="AL62" i="101"/>
  <c r="AL257" i="101"/>
  <c r="AL313" i="101" s="1"/>
  <c r="AL63" i="101"/>
  <c r="B151" i="48"/>
  <c r="B306" i="48"/>
  <c r="C101" i="72"/>
  <c r="C120" i="72"/>
  <c r="C117" i="75"/>
  <c r="C104" i="72"/>
  <c r="B51" i="48"/>
  <c r="C104" i="78"/>
  <c r="C117" i="74"/>
  <c r="C104" i="74"/>
  <c r="C109" i="77"/>
  <c r="C106" i="77"/>
  <c r="C120" i="77"/>
  <c r="C113" i="77"/>
  <c r="AM265" i="99" l="1"/>
  <c r="AM321" i="99" s="1"/>
  <c r="AM54" i="99"/>
  <c r="AM97" i="99" s="1"/>
  <c r="AM267" i="99"/>
  <c r="AM323" i="99" s="1"/>
  <c r="AM55" i="99"/>
  <c r="AM235" i="99"/>
  <c r="AM151" i="101"/>
  <c r="AM152" i="101"/>
  <c r="AM266" i="101" s="1"/>
  <c r="AM322" i="101" s="1"/>
  <c r="AM150" i="101"/>
  <c r="AM250" i="101"/>
  <c r="AM306" i="101" s="1"/>
  <c r="AM51" i="101"/>
  <c r="AM260" i="101" s="1"/>
  <c r="AM316" i="101" s="1"/>
  <c r="AK81" i="101"/>
  <c r="AK82" i="101" s="1"/>
  <c r="AK83" i="101" s="1"/>
  <c r="AL256" i="101"/>
  <c r="AL312" i="101" s="1"/>
  <c r="AL64" i="101"/>
  <c r="AL65" i="101" s="1"/>
  <c r="C370" i="101"/>
  <c r="F370" i="101"/>
  <c r="B260" i="48"/>
  <c r="B316" i="48" s="1"/>
  <c r="B267" i="48"/>
  <c r="B235" i="48"/>
  <c r="B291" i="48" s="1"/>
  <c r="B55" i="48"/>
  <c r="C113" i="72" s="1"/>
  <c r="B323" i="48"/>
  <c r="C121" i="72"/>
  <c r="C109" i="72"/>
  <c r="C104" i="75"/>
  <c r="C120" i="74"/>
  <c r="C120" i="78"/>
  <c r="C107" i="77"/>
  <c r="C114" i="77"/>
  <c r="C112" i="77"/>
  <c r="D92" i="77"/>
  <c r="C93" i="78"/>
  <c r="C121" i="77"/>
  <c r="AM98" i="99" l="1"/>
  <c r="AN99" i="99"/>
  <c r="AK247" i="101"/>
  <c r="AK303" i="101" s="1"/>
  <c r="AJ87" i="101"/>
  <c r="AK85" i="101"/>
  <c r="F369" i="101"/>
  <c r="C369" i="101"/>
  <c r="AM54" i="101"/>
  <c r="AM97" i="101" s="1"/>
  <c r="AM265" i="101"/>
  <c r="AM321" i="101" s="1"/>
  <c r="AM55" i="101"/>
  <c r="AM267" i="101"/>
  <c r="AM323" i="101" s="1"/>
  <c r="AM235" i="101"/>
  <c r="C111" i="72"/>
  <c r="D94" i="72"/>
  <c r="C114" i="72"/>
  <c r="C106" i="74"/>
  <c r="C113" i="74"/>
  <c r="C109" i="74"/>
  <c r="C120" i="75"/>
  <c r="C109" i="75"/>
  <c r="C113" i="75"/>
  <c r="C121" i="74"/>
  <c r="C121" i="78"/>
  <c r="C110" i="77"/>
  <c r="C106" i="78"/>
  <c r="C106" i="75"/>
  <c r="D93" i="77"/>
  <c r="D87" i="75"/>
  <c r="AN270" i="99" l="1"/>
  <c r="AN326" i="99" s="1"/>
  <c r="AN282" i="99"/>
  <c r="AN338" i="99" s="1"/>
  <c r="AM112" i="99"/>
  <c r="AM276" i="99" s="1"/>
  <c r="AM332" i="99" s="1"/>
  <c r="AM110" i="99"/>
  <c r="AM274" i="99" s="1"/>
  <c r="AM330" i="99" s="1"/>
  <c r="AM109" i="99"/>
  <c r="AM111" i="99"/>
  <c r="AM275" i="99" s="1"/>
  <c r="AM331" i="99" s="1"/>
  <c r="AM98" i="101"/>
  <c r="AN99" i="101"/>
  <c r="D92" i="72"/>
  <c r="C107" i="74"/>
  <c r="D87" i="76"/>
  <c r="D100" i="76"/>
  <c r="D92" i="74"/>
  <c r="D87" i="74"/>
  <c r="C114" i="74"/>
  <c r="C121" i="75"/>
  <c r="C114" i="75"/>
  <c r="C112" i="75"/>
  <c r="D92" i="75"/>
  <c r="C112" i="74"/>
  <c r="C116" i="77"/>
  <c r="C107" i="75"/>
  <c r="C107" i="78"/>
  <c r="D88" i="77"/>
  <c r="D87" i="77"/>
  <c r="D87" i="72"/>
  <c r="D100" i="77"/>
  <c r="E89" i="77"/>
  <c r="AM273" i="99" l="1"/>
  <c r="AM329" i="99" s="1"/>
  <c r="AM114" i="99"/>
  <c r="AN270" i="101"/>
  <c r="AN326" i="101" s="1"/>
  <c r="AN282" i="101"/>
  <c r="AN338" i="101" s="1"/>
  <c r="AM110" i="101"/>
  <c r="AM112" i="101"/>
  <c r="AM111" i="101"/>
  <c r="AM109" i="101"/>
  <c r="D83" i="72"/>
  <c r="D100" i="74"/>
  <c r="E87" i="76"/>
  <c r="E88" i="76"/>
  <c r="E89" i="76"/>
  <c r="F90" i="76"/>
  <c r="D88" i="72"/>
  <c r="D88" i="76"/>
  <c r="D88" i="74"/>
  <c r="D88" i="78"/>
  <c r="E89" i="75"/>
  <c r="C110" i="74"/>
  <c r="D93" i="74"/>
  <c r="D100" i="75"/>
  <c r="D93" i="75"/>
  <c r="C123" i="77"/>
  <c r="D117" i="77"/>
  <c r="E89" i="78"/>
  <c r="D87" i="78"/>
  <c r="F90" i="74"/>
  <c r="E89" i="74"/>
  <c r="E89" i="72"/>
  <c r="C110" i="75"/>
  <c r="D100" i="72"/>
  <c r="F90" i="77"/>
  <c r="C126" i="77"/>
  <c r="AM116" i="99" l="1"/>
  <c r="AM237" i="99"/>
  <c r="AM293" i="99" s="1"/>
  <c r="AM119" i="99"/>
  <c r="AM274" i="101"/>
  <c r="AM330" i="101" s="1"/>
  <c r="AM114" i="101"/>
  <c r="AM273" i="101"/>
  <c r="AM329" i="101" s="1"/>
  <c r="AM276" i="101"/>
  <c r="AM332" i="101" s="1"/>
  <c r="AM275" i="101"/>
  <c r="AM331" i="101" s="1"/>
  <c r="E83" i="72"/>
  <c r="F90" i="72"/>
  <c r="F89" i="76"/>
  <c r="G90" i="76"/>
  <c r="E100" i="76"/>
  <c r="F90" i="75"/>
  <c r="D88" i="75"/>
  <c r="C116" i="74"/>
  <c r="D99" i="74"/>
  <c r="D99" i="75"/>
  <c r="D99" i="78"/>
  <c r="D105" i="78"/>
  <c r="D99" i="77"/>
  <c r="D100" i="78"/>
  <c r="C124" i="77"/>
  <c r="F90" i="78"/>
  <c r="E101" i="77"/>
  <c r="C116" i="75"/>
  <c r="E101" i="78"/>
  <c r="E48" i="77"/>
  <c r="E101" i="74"/>
  <c r="AM281" i="99" l="1"/>
  <c r="AM337" i="99" s="1"/>
  <c r="AM236" i="99"/>
  <c r="AM292" i="99" s="1"/>
  <c r="AM130" i="99"/>
  <c r="AM42" i="99"/>
  <c r="AM237" i="101"/>
  <c r="AM293" i="101" s="1"/>
  <c r="AM116" i="101"/>
  <c r="AM119" i="101"/>
  <c r="D101" i="72"/>
  <c r="F84" i="72"/>
  <c r="E105" i="76"/>
  <c r="F101" i="76"/>
  <c r="E99" i="76"/>
  <c r="D105" i="74"/>
  <c r="C123" i="74"/>
  <c r="D117" i="74"/>
  <c r="E101" i="75"/>
  <c r="D105" i="75"/>
  <c r="C126" i="74"/>
  <c r="D109" i="77"/>
  <c r="D113" i="77"/>
  <c r="D106" i="77"/>
  <c r="D124" i="77"/>
  <c r="D104" i="77"/>
  <c r="D120" i="77"/>
  <c r="D105" i="77"/>
  <c r="C125" i="77"/>
  <c r="C123" i="75"/>
  <c r="D117" i="75"/>
  <c r="C127" i="77"/>
  <c r="AM241" i="99" l="1"/>
  <c r="AM297" i="99" s="1"/>
  <c r="AM128" i="99"/>
  <c r="AM281" i="101"/>
  <c r="AM337" i="101" s="1"/>
  <c r="AM236" i="101"/>
  <c r="AM292" i="101" s="1"/>
  <c r="AM130" i="101"/>
  <c r="AM42" i="101"/>
  <c r="D103" i="72"/>
  <c r="D124" i="74"/>
  <c r="D121" i="74"/>
  <c r="D104" i="74"/>
  <c r="D106" i="74"/>
  <c r="E48" i="74"/>
  <c r="C124" i="74"/>
  <c r="C127" i="74"/>
  <c r="D110" i="77"/>
  <c r="D121" i="77"/>
  <c r="D114" i="77"/>
  <c r="E92" i="77"/>
  <c r="D124" i="75"/>
  <c r="D104" i="75"/>
  <c r="C126" i="75"/>
  <c r="AM239" i="99" l="1"/>
  <c r="AM295" i="99" s="1"/>
  <c r="AM136" i="99"/>
  <c r="AM137" i="99"/>
  <c r="AM278" i="99" s="1"/>
  <c r="AM334" i="99" s="1"/>
  <c r="AM241" i="101"/>
  <c r="AM297" i="101" s="1"/>
  <c r="AM128" i="101"/>
  <c r="D109" i="74"/>
  <c r="D120" i="74"/>
  <c r="E93" i="74"/>
  <c r="D113" i="74"/>
  <c r="D107" i="74"/>
  <c r="C125" i="74"/>
  <c r="D114" i="74"/>
  <c r="E48" i="75"/>
  <c r="D109" i="75"/>
  <c r="D106" i="75"/>
  <c r="D116" i="77"/>
  <c r="D107" i="77"/>
  <c r="E93" i="77"/>
  <c r="D112" i="77"/>
  <c r="E117" i="77"/>
  <c r="C124" i="75"/>
  <c r="C127" i="75"/>
  <c r="D120" i="75"/>
  <c r="D113" i="75"/>
  <c r="D123" i="77"/>
  <c r="AM277" i="99" l="1"/>
  <c r="AM333" i="99" s="1"/>
  <c r="AM138" i="99"/>
  <c r="AM239" i="101"/>
  <c r="AM295" i="101" s="1"/>
  <c r="AM136" i="101"/>
  <c r="AM137" i="101"/>
  <c r="D112" i="74"/>
  <c r="E87" i="74"/>
  <c r="E92" i="74"/>
  <c r="D110" i="74"/>
  <c r="D114" i="75"/>
  <c r="D110" i="75"/>
  <c r="D121" i="75"/>
  <c r="D107" i="75"/>
  <c r="C125" i="75"/>
  <c r="E88" i="77"/>
  <c r="E87" i="77"/>
  <c r="E124" i="77"/>
  <c r="D127" i="77"/>
  <c r="D125" i="77"/>
  <c r="E92" i="75"/>
  <c r="D112" i="75"/>
  <c r="AM238" i="99" l="1"/>
  <c r="AM294" i="99" s="1"/>
  <c r="AM43" i="99"/>
  <c r="AM47" i="99" s="1"/>
  <c r="AN122" i="99"/>
  <c r="AM277" i="101"/>
  <c r="AM333" i="101" s="1"/>
  <c r="AM138" i="101"/>
  <c r="AM278" i="101"/>
  <c r="AM334" i="101" s="1"/>
  <c r="E100" i="74"/>
  <c r="G90" i="74"/>
  <c r="E88" i="74"/>
  <c r="E93" i="75"/>
  <c r="E100" i="77"/>
  <c r="F89" i="77"/>
  <c r="G90" i="77"/>
  <c r="D126" i="77"/>
  <c r="E87" i="75"/>
  <c r="D116" i="74"/>
  <c r="D116" i="75"/>
  <c r="AM48" i="99" l="1"/>
  <c r="AM258" i="99"/>
  <c r="AM314" i="99" s="1"/>
  <c r="AN124" i="99"/>
  <c r="AN280" i="99"/>
  <c r="AN336" i="99" s="1"/>
  <c r="AM238" i="101"/>
  <c r="AM294" i="101" s="1"/>
  <c r="AM43" i="101"/>
  <c r="AM47" i="101" s="1"/>
  <c r="AN122" i="101"/>
  <c r="F89" i="74"/>
  <c r="E117" i="74"/>
  <c r="D123" i="74"/>
  <c r="D123" i="75"/>
  <c r="E117" i="75"/>
  <c r="E88" i="75"/>
  <c r="C138" i="77"/>
  <c r="E105" i="77"/>
  <c r="E99" i="77"/>
  <c r="F101" i="77"/>
  <c r="F89" i="75"/>
  <c r="E100" i="75"/>
  <c r="AN279" i="99" l="1"/>
  <c r="AN335" i="99" s="1"/>
  <c r="AM259" i="99"/>
  <c r="AM315" i="99" s="1"/>
  <c r="AM49" i="99"/>
  <c r="AM258" i="101"/>
  <c r="AM314" i="101" s="1"/>
  <c r="AM48" i="101"/>
  <c r="AN124" i="101"/>
  <c r="AN280" i="101"/>
  <c r="AN336" i="101" s="1"/>
  <c r="B47" i="48"/>
  <c r="C119" i="72"/>
  <c r="E99" i="74"/>
  <c r="E105" i="74"/>
  <c r="D126" i="74"/>
  <c r="D125" i="74"/>
  <c r="E124" i="74"/>
  <c r="G90" i="75"/>
  <c r="E124" i="75"/>
  <c r="D125" i="75"/>
  <c r="D126" i="75"/>
  <c r="E99" i="75"/>
  <c r="AM52" i="99" l="1"/>
  <c r="AM255" i="99"/>
  <c r="AM311" i="99" s="1"/>
  <c r="AN279" i="101"/>
  <c r="AN335" i="101" s="1"/>
  <c r="AM259" i="101"/>
  <c r="AM315" i="101" s="1"/>
  <c r="AM49" i="101"/>
  <c r="B258" i="48"/>
  <c r="B314" i="48" s="1"/>
  <c r="C105" i="72"/>
  <c r="B48" i="48"/>
  <c r="D119" i="72"/>
  <c r="F101" i="74"/>
  <c r="E105" i="75"/>
  <c r="D127" i="74"/>
  <c r="D127" i="75"/>
  <c r="F101" i="75"/>
  <c r="AM246" i="99" l="1"/>
  <c r="AM302" i="99" s="1"/>
  <c r="AM57" i="99"/>
  <c r="AM255" i="101"/>
  <c r="AM311" i="101" s="1"/>
  <c r="AM52" i="101"/>
  <c r="B259" i="48"/>
  <c r="B315" i="48" s="1"/>
  <c r="B49" i="48"/>
  <c r="B255" i="48" s="1"/>
  <c r="C106" i="72"/>
  <c r="F18" i="72"/>
  <c r="E119" i="72"/>
  <c r="AM254" i="99" l="1"/>
  <c r="AM310" i="99" s="1"/>
  <c r="AN58" i="99"/>
  <c r="AM60" i="99"/>
  <c r="AM246" i="101"/>
  <c r="AM302" i="101" s="1"/>
  <c r="AM57" i="101"/>
  <c r="B311" i="48"/>
  <c r="B52" i="48"/>
  <c r="C107" i="72"/>
  <c r="G18" i="72"/>
  <c r="F119" i="72"/>
  <c r="C138" i="75"/>
  <c r="AN61" i="99" l="1"/>
  <c r="AN46" i="99"/>
  <c r="AN252" i="99"/>
  <c r="AN308" i="99" s="1"/>
  <c r="AM257" i="99"/>
  <c r="AM313" i="99" s="1"/>
  <c r="AM62" i="99"/>
  <c r="AM63" i="99"/>
  <c r="AM60" i="101"/>
  <c r="AM254" i="101"/>
  <c r="AM310" i="101" s="1"/>
  <c r="AN58" i="101"/>
  <c r="B246" i="48"/>
  <c r="B302" i="48" s="1"/>
  <c r="B57" i="48"/>
  <c r="C110" i="72"/>
  <c r="G119" i="72"/>
  <c r="H18" i="72"/>
  <c r="C138" i="74"/>
  <c r="AN151" i="99" l="1"/>
  <c r="AN250" i="99"/>
  <c r="AN306" i="99" s="1"/>
  <c r="AN152" i="99"/>
  <c r="AN266" i="99" s="1"/>
  <c r="AN322" i="99" s="1"/>
  <c r="AN150" i="99"/>
  <c r="AN51" i="99"/>
  <c r="AN260" i="99" s="1"/>
  <c r="AN316" i="99" s="1"/>
  <c r="AM64" i="99"/>
  <c r="AM65" i="99" s="1"/>
  <c r="AM256" i="99"/>
  <c r="AM312" i="99" s="1"/>
  <c r="AL81" i="99"/>
  <c r="AL82" i="99" s="1"/>
  <c r="AL83" i="99" s="1"/>
  <c r="AN252" i="101"/>
  <c r="AN308" i="101" s="1"/>
  <c r="AN46" i="101"/>
  <c r="AN61" i="101"/>
  <c r="AM62" i="101"/>
  <c r="AM257" i="101"/>
  <c r="AM313" i="101" s="1"/>
  <c r="AM63" i="101"/>
  <c r="B254" i="48"/>
  <c r="B310" i="48" s="1"/>
  <c r="C58" i="48"/>
  <c r="C116" i="72"/>
  <c r="B60" i="48"/>
  <c r="H119" i="72"/>
  <c r="I18" i="72"/>
  <c r="AN54" i="99" l="1"/>
  <c r="AN97" i="99" s="1"/>
  <c r="AN265" i="99"/>
  <c r="AN321" i="99" s="1"/>
  <c r="AL247" i="99"/>
  <c r="AL303" i="99" s="1"/>
  <c r="AK87" i="99"/>
  <c r="AL85" i="99"/>
  <c r="AN235" i="99"/>
  <c r="AN267" i="99"/>
  <c r="AN323" i="99" s="1"/>
  <c r="AN55" i="99"/>
  <c r="AL81" i="101"/>
  <c r="AL82" i="101" s="1"/>
  <c r="AL83" i="101" s="1"/>
  <c r="AM256" i="101"/>
  <c r="AM312" i="101" s="1"/>
  <c r="AM64" i="101"/>
  <c r="AM65" i="101" s="1"/>
  <c r="AN151" i="101"/>
  <c r="AN152" i="101"/>
  <c r="AN266" i="101" s="1"/>
  <c r="AN322" i="101" s="1"/>
  <c r="AN150" i="101"/>
  <c r="AN250" i="101"/>
  <c r="AN306" i="101" s="1"/>
  <c r="AN51" i="101"/>
  <c r="AN260" i="101" s="1"/>
  <c r="AN316" i="101" s="1"/>
  <c r="C252" i="48"/>
  <c r="C308" i="48" s="1"/>
  <c r="C61" i="48"/>
  <c r="D117" i="72"/>
  <c r="B257" i="48"/>
  <c r="B313" i="48" s="1"/>
  <c r="C46" i="48"/>
  <c r="C250" i="48" s="1"/>
  <c r="C306" i="48" s="1"/>
  <c r="C123" i="72"/>
  <c r="B63" i="48"/>
  <c r="B61" i="48"/>
  <c r="D124" i="72"/>
  <c r="C126" i="72"/>
  <c r="E49" i="72"/>
  <c r="B64" i="48"/>
  <c r="B65" i="48" s="1"/>
  <c r="D115" i="72" s="1"/>
  <c r="E48" i="72"/>
  <c r="J18" i="72"/>
  <c r="I119" i="72"/>
  <c r="C360" i="99" l="1"/>
  <c r="F360" i="99"/>
  <c r="AN98" i="99"/>
  <c r="AO99" i="99"/>
  <c r="AN55" i="101"/>
  <c r="AN267" i="101"/>
  <c r="AN323" i="101" s="1"/>
  <c r="AN235" i="101"/>
  <c r="AN54" i="101"/>
  <c r="AN97" i="101" s="1"/>
  <c r="AN265" i="101"/>
  <c r="AN321" i="101" s="1"/>
  <c r="AL247" i="101"/>
  <c r="AL303" i="101" s="1"/>
  <c r="AK87" i="101"/>
  <c r="AL85" i="101"/>
  <c r="D104" i="72"/>
  <c r="B256" i="48"/>
  <c r="B312" i="48" s="1"/>
  <c r="C150" i="48"/>
  <c r="C152" i="48"/>
  <c r="C151" i="48"/>
  <c r="C55" i="48"/>
  <c r="C54" i="48"/>
  <c r="C97" i="48" s="1"/>
  <c r="C127" i="72"/>
  <c r="C124" i="72"/>
  <c r="B62" i="48"/>
  <c r="C125" i="72" s="1"/>
  <c r="K18" i="72"/>
  <c r="J119" i="72"/>
  <c r="AN111" i="99" l="1"/>
  <c r="AN275" i="99" s="1"/>
  <c r="AN331" i="99" s="1"/>
  <c r="AN110" i="99"/>
  <c r="AN274" i="99" s="1"/>
  <c r="AN330" i="99" s="1"/>
  <c r="AN109" i="99"/>
  <c r="AN112" i="99"/>
  <c r="AN276" i="99" s="1"/>
  <c r="AN332" i="99" s="1"/>
  <c r="AO270" i="99"/>
  <c r="AO326" i="99" s="1"/>
  <c r="AO282" i="99"/>
  <c r="AO338" i="99" s="1"/>
  <c r="F360" i="101"/>
  <c r="C360" i="101"/>
  <c r="AN98" i="101"/>
  <c r="AO99" i="101"/>
  <c r="C267" i="48"/>
  <c r="C323" i="48" s="1"/>
  <c r="C235" i="48"/>
  <c r="C291" i="48" s="1"/>
  <c r="C266" i="48"/>
  <c r="C322" i="48" s="1"/>
  <c r="C265" i="48"/>
  <c r="C321" i="48" s="1"/>
  <c r="B366" i="48"/>
  <c r="E366" i="48"/>
  <c r="C98" i="48"/>
  <c r="D99" i="48"/>
  <c r="L18" i="72"/>
  <c r="K119" i="72"/>
  <c r="AN273" i="99" l="1"/>
  <c r="AN329" i="99" s="1"/>
  <c r="AN114" i="99"/>
  <c r="AN112" i="101"/>
  <c r="AN111" i="101"/>
  <c r="AN110" i="101"/>
  <c r="AN109" i="101"/>
  <c r="AO282" i="101"/>
  <c r="AO338" i="101" s="1"/>
  <c r="AO270" i="101"/>
  <c r="AO326" i="101" s="1"/>
  <c r="D270" i="48"/>
  <c r="D282" i="48"/>
  <c r="D326" i="48"/>
  <c r="D338" i="48"/>
  <c r="M18" i="72"/>
  <c r="L119" i="72"/>
  <c r="AN119" i="99" l="1"/>
  <c r="AN237" i="99"/>
  <c r="AN293" i="99" s="1"/>
  <c r="AN116" i="99"/>
  <c r="AN273" i="101"/>
  <c r="AN329" i="101" s="1"/>
  <c r="AN114" i="101"/>
  <c r="AN274" i="101"/>
  <c r="AN330" i="101" s="1"/>
  <c r="AN275" i="101"/>
  <c r="AN331" i="101" s="1"/>
  <c r="AN276" i="101"/>
  <c r="AN332" i="101" s="1"/>
  <c r="M119" i="72"/>
  <c r="N18" i="72"/>
  <c r="AN130" i="99" l="1"/>
  <c r="AN236" i="99"/>
  <c r="AN292" i="99" s="1"/>
  <c r="AN42" i="99"/>
  <c r="AN281" i="99"/>
  <c r="AN337" i="99" s="1"/>
  <c r="AN116" i="101"/>
  <c r="AN237" i="101"/>
  <c r="AN293" i="101" s="1"/>
  <c r="AN119" i="101"/>
  <c r="O18" i="72"/>
  <c r="N119" i="72"/>
  <c r="AN128" i="99" l="1"/>
  <c r="AN241" i="99"/>
  <c r="AN297" i="99" s="1"/>
  <c r="AN281" i="101"/>
  <c r="AN337" i="101" s="1"/>
  <c r="AN236" i="101"/>
  <c r="AN292" i="101" s="1"/>
  <c r="AN130" i="101"/>
  <c r="AN42" i="101"/>
  <c r="E396" i="48"/>
  <c r="O119" i="72"/>
  <c r="P18" i="72"/>
  <c r="AN239" i="99" l="1"/>
  <c r="AN295" i="99" s="1"/>
  <c r="AN136" i="99"/>
  <c r="AN137" i="99"/>
  <c r="AN278" i="99" s="1"/>
  <c r="AN334" i="99" s="1"/>
  <c r="AN128" i="101"/>
  <c r="AN241" i="101"/>
  <c r="AN297" i="101" s="1"/>
  <c r="P119" i="72"/>
  <c r="Q18" i="72"/>
  <c r="AN277" i="99" l="1"/>
  <c r="AN333" i="99" s="1"/>
  <c r="AN138" i="99"/>
  <c r="AN239" i="101"/>
  <c r="AN295" i="101" s="1"/>
  <c r="AN137" i="101"/>
  <c r="AN136" i="101"/>
  <c r="E357" i="48"/>
  <c r="B357" i="48"/>
  <c r="R18" i="72"/>
  <c r="Q119" i="72"/>
  <c r="AN43" i="99" l="1"/>
  <c r="AN47" i="99" s="1"/>
  <c r="AN238" i="99"/>
  <c r="AN294" i="99" s="1"/>
  <c r="AO122" i="99"/>
  <c r="AN278" i="101"/>
  <c r="AN334" i="101" s="1"/>
  <c r="AN138" i="101"/>
  <c r="AN277" i="101"/>
  <c r="AN333" i="101" s="1"/>
  <c r="S18" i="72"/>
  <c r="R119" i="72"/>
  <c r="AO280" i="99" l="1"/>
  <c r="AO336" i="99" s="1"/>
  <c r="AO124" i="99"/>
  <c r="AN258" i="99"/>
  <c r="AN314" i="99" s="1"/>
  <c r="AN48" i="99"/>
  <c r="AN43" i="101"/>
  <c r="AN47" i="101" s="1"/>
  <c r="AN238" i="101"/>
  <c r="AN294" i="101" s="1"/>
  <c r="AO122" i="101"/>
  <c r="B353" i="48"/>
  <c r="S119" i="72"/>
  <c r="T18" i="72"/>
  <c r="AO279" i="99" l="1"/>
  <c r="AO335" i="99" s="1"/>
  <c r="AN259" i="99"/>
  <c r="AN315" i="99" s="1"/>
  <c r="AN49" i="99"/>
  <c r="AO280" i="101"/>
  <c r="AO336" i="101" s="1"/>
  <c r="AO124" i="101"/>
  <c r="AN48" i="101"/>
  <c r="AN258" i="101"/>
  <c r="AN314" i="101" s="1"/>
  <c r="E355" i="48"/>
  <c r="B355" i="48"/>
  <c r="E353" i="48"/>
  <c r="U18" i="72"/>
  <c r="T119" i="72"/>
  <c r="AN255" i="99" l="1"/>
  <c r="AN311" i="99" s="1"/>
  <c r="AN52" i="99"/>
  <c r="AO279" i="101"/>
  <c r="AO335" i="101" s="1"/>
  <c r="AN259" i="101"/>
  <c r="AN315" i="101" s="1"/>
  <c r="AN49" i="101"/>
  <c r="V18" i="72"/>
  <c r="U119" i="72"/>
  <c r="AN246" i="99" l="1"/>
  <c r="AN302" i="99" s="1"/>
  <c r="AN57" i="99"/>
  <c r="AN60" i="99" s="1"/>
  <c r="AN52" i="101"/>
  <c r="AN255" i="101"/>
  <c r="AN311" i="101" s="1"/>
  <c r="V119" i="72"/>
  <c r="W18" i="72"/>
  <c r="AN62" i="99" l="1"/>
  <c r="AN63" i="99"/>
  <c r="AN257" i="99"/>
  <c r="AN313" i="99" s="1"/>
  <c r="AN254" i="99"/>
  <c r="AN310" i="99" s="1"/>
  <c r="AO58" i="99"/>
  <c r="AN246" i="101"/>
  <c r="AN302" i="101" s="1"/>
  <c r="AN57" i="101"/>
  <c r="X18" i="72"/>
  <c r="W119" i="72"/>
  <c r="AO46" i="99" l="1"/>
  <c r="AO252" i="99"/>
  <c r="AO308" i="99" s="1"/>
  <c r="AO61" i="99"/>
  <c r="AN64" i="99"/>
  <c r="AN65" i="99" s="1"/>
  <c r="AN256" i="99"/>
  <c r="AN312" i="99" s="1"/>
  <c r="AM81" i="99"/>
  <c r="AM82" i="99" s="1"/>
  <c r="AM83" i="99" s="1"/>
  <c r="AN60" i="101"/>
  <c r="AN254" i="101"/>
  <c r="AN310" i="101" s="1"/>
  <c r="AO58" i="101"/>
  <c r="Y18" i="72"/>
  <c r="X119" i="72"/>
  <c r="AL87" i="99" l="1"/>
  <c r="AM247" i="99"/>
  <c r="AM303" i="99" s="1"/>
  <c r="AM85" i="99"/>
  <c r="AO250" i="99"/>
  <c r="AO306" i="99" s="1"/>
  <c r="AO151" i="99"/>
  <c r="AO150" i="99"/>
  <c r="AO152" i="99"/>
  <c r="AO266" i="99" s="1"/>
  <c r="AO322" i="99" s="1"/>
  <c r="AO51" i="99"/>
  <c r="AO260" i="99" s="1"/>
  <c r="AO316" i="99" s="1"/>
  <c r="AO61" i="101"/>
  <c r="AO46" i="101"/>
  <c r="AO252" i="101"/>
  <c r="AO308" i="101" s="1"/>
  <c r="AN63" i="101"/>
  <c r="AN62" i="101"/>
  <c r="AN257" i="101"/>
  <c r="AN313" i="101" s="1"/>
  <c r="Z18" i="72"/>
  <c r="Y119" i="72"/>
  <c r="AO267" i="99" l="1"/>
  <c r="AO323" i="99" s="1"/>
  <c r="AO235" i="99"/>
  <c r="AO55" i="99"/>
  <c r="AO265" i="99"/>
  <c r="AO321" i="99" s="1"/>
  <c r="AO54" i="99"/>
  <c r="AO97" i="99" s="1"/>
  <c r="AO151" i="101"/>
  <c r="AO152" i="101"/>
  <c r="AO266" i="101" s="1"/>
  <c r="AO322" i="101" s="1"/>
  <c r="AO150" i="101"/>
  <c r="AO250" i="101"/>
  <c r="AO306" i="101" s="1"/>
  <c r="AO51" i="101"/>
  <c r="AO260" i="101" s="1"/>
  <c r="AO316" i="101" s="1"/>
  <c r="AM81" i="101"/>
  <c r="AM82" i="101" s="1"/>
  <c r="AM83" i="101" s="1"/>
  <c r="AN64" i="101"/>
  <c r="AN65" i="101" s="1"/>
  <c r="AN256" i="101"/>
  <c r="AN312" i="101" s="1"/>
  <c r="AA18" i="72"/>
  <c r="Z119" i="72"/>
  <c r="AO98" i="99" l="1"/>
  <c r="AP99" i="99"/>
  <c r="AL87" i="101"/>
  <c r="AM247" i="101"/>
  <c r="AM303" i="101" s="1"/>
  <c r="AM85" i="101"/>
  <c r="AO54" i="101"/>
  <c r="AO97" i="101" s="1"/>
  <c r="AO265" i="101"/>
  <c r="AO321" i="101" s="1"/>
  <c r="AO267" i="101"/>
  <c r="AO323" i="101" s="1"/>
  <c r="AO235" i="101"/>
  <c r="AO55" i="101"/>
  <c r="AA119" i="72"/>
  <c r="AB18" i="72"/>
  <c r="AP282" i="99" l="1"/>
  <c r="AP338" i="99" s="1"/>
  <c r="AP270" i="99"/>
  <c r="AP326" i="99" s="1"/>
  <c r="AO111" i="99"/>
  <c r="AO275" i="99" s="1"/>
  <c r="AO331" i="99" s="1"/>
  <c r="AO110" i="99"/>
  <c r="AO274" i="99" s="1"/>
  <c r="AO330" i="99" s="1"/>
  <c r="AO109" i="99"/>
  <c r="AO112" i="99"/>
  <c r="AO276" i="99" s="1"/>
  <c r="AO332" i="99" s="1"/>
  <c r="AO98" i="101"/>
  <c r="AP99" i="101"/>
  <c r="AC18" i="72"/>
  <c r="AB119" i="72"/>
  <c r="AO273" i="99" l="1"/>
  <c r="AO329" i="99" s="1"/>
  <c r="AO114" i="99"/>
  <c r="AP282" i="101"/>
  <c r="AP338" i="101" s="1"/>
  <c r="AP270" i="101"/>
  <c r="AP326" i="101" s="1"/>
  <c r="AO111" i="101"/>
  <c r="AO109" i="101"/>
  <c r="AO112" i="101"/>
  <c r="AO110" i="101"/>
  <c r="AD18" i="72"/>
  <c r="AO116" i="99" l="1"/>
  <c r="AO237" i="99"/>
  <c r="AO293" i="99" s="1"/>
  <c r="AO119" i="99"/>
  <c r="AO274" i="101"/>
  <c r="AO330" i="101" s="1"/>
  <c r="AO276" i="101"/>
  <c r="AO332" i="101" s="1"/>
  <c r="AO273" i="101"/>
  <c r="AO329" i="101" s="1"/>
  <c r="AO114" i="101"/>
  <c r="AO275" i="101"/>
  <c r="AO331" i="101" s="1"/>
  <c r="AE18" i="72"/>
  <c r="AD119" i="72"/>
  <c r="AO281" i="99" l="1"/>
  <c r="AO337" i="99" s="1"/>
  <c r="AO130" i="99"/>
  <c r="AO42" i="99"/>
  <c r="AO236" i="99"/>
  <c r="AO292" i="99" s="1"/>
  <c r="AO116" i="101"/>
  <c r="AO237" i="101"/>
  <c r="AO293" i="101" s="1"/>
  <c r="AO119" i="101"/>
  <c r="AF18" i="72"/>
  <c r="AE119" i="72"/>
  <c r="AO128" i="99" l="1"/>
  <c r="AO241" i="99"/>
  <c r="AO297" i="99" s="1"/>
  <c r="AO281" i="101"/>
  <c r="AO337" i="101" s="1"/>
  <c r="AO236" i="101"/>
  <c r="AO292" i="101" s="1"/>
  <c r="AO130" i="101"/>
  <c r="AO42" i="101"/>
  <c r="AG18" i="72"/>
  <c r="AF119" i="72"/>
  <c r="AO136" i="99" l="1"/>
  <c r="AO239" i="99"/>
  <c r="AO295" i="99" s="1"/>
  <c r="AO137" i="99"/>
  <c r="AO278" i="99" s="1"/>
  <c r="AO334" i="99" s="1"/>
  <c r="AO128" i="101"/>
  <c r="AO241" i="101"/>
  <c r="AO297" i="101" s="1"/>
  <c r="AG119" i="72"/>
  <c r="AH18" i="72"/>
  <c r="AO138" i="99" l="1"/>
  <c r="AO277" i="99"/>
  <c r="AO333" i="99" s="1"/>
  <c r="AO239" i="101"/>
  <c r="AO295" i="101" s="1"/>
  <c r="AO137" i="101"/>
  <c r="AO136" i="101"/>
  <c r="AI18" i="72"/>
  <c r="AH119" i="72"/>
  <c r="AO43" i="99" l="1"/>
  <c r="AO47" i="99" s="1"/>
  <c r="AO238" i="99"/>
  <c r="AO294" i="99" s="1"/>
  <c r="AP122" i="99"/>
  <c r="AO277" i="101"/>
  <c r="AO333" i="101" s="1"/>
  <c r="AO138" i="101"/>
  <c r="AO278" i="101"/>
  <c r="AO334" i="101" s="1"/>
  <c r="AJ18" i="72"/>
  <c r="AI119" i="72"/>
  <c r="AP124" i="99" l="1"/>
  <c r="AP280" i="99"/>
  <c r="AP336" i="99" s="1"/>
  <c r="AO258" i="99"/>
  <c r="AO314" i="99" s="1"/>
  <c r="AO48" i="99"/>
  <c r="AO238" i="101"/>
  <c r="AO294" i="101" s="1"/>
  <c r="AO43" i="101"/>
  <c r="AO47" i="101" s="1"/>
  <c r="AP122" i="101"/>
  <c r="AK18" i="72"/>
  <c r="AJ119" i="72"/>
  <c r="AO259" i="99" l="1"/>
  <c r="AO315" i="99" s="1"/>
  <c r="AO49" i="99"/>
  <c r="AP279" i="99"/>
  <c r="AP335" i="99" s="1"/>
  <c r="AP280" i="101"/>
  <c r="AP336" i="101" s="1"/>
  <c r="AP124" i="101"/>
  <c r="AO258" i="101"/>
  <c r="AO314" i="101" s="1"/>
  <c r="AO48" i="101"/>
  <c r="AK119" i="72"/>
  <c r="AL18" i="72"/>
  <c r="AO52" i="99" l="1"/>
  <c r="AO255" i="99"/>
  <c r="AO311" i="99" s="1"/>
  <c r="AP279" i="101"/>
  <c r="AP335" i="101" s="1"/>
  <c r="AO259" i="101"/>
  <c r="AO315" i="101" s="1"/>
  <c r="AO49" i="101"/>
  <c r="AM18" i="72"/>
  <c r="AL119" i="72"/>
  <c r="AO246" i="99" l="1"/>
  <c r="AO302" i="99" s="1"/>
  <c r="AO57" i="99"/>
  <c r="AO52" i="101"/>
  <c r="AO255" i="101"/>
  <c r="AO311" i="101" s="1"/>
  <c r="AN18" i="72"/>
  <c r="AM119" i="72"/>
  <c r="AO254" i="99" l="1"/>
  <c r="AO310" i="99" s="1"/>
  <c r="AP58" i="99"/>
  <c r="AO60" i="99"/>
  <c r="AO57" i="101"/>
  <c r="AO246" i="101"/>
  <c r="AO302" i="101" s="1"/>
  <c r="AO60" i="101"/>
  <c r="AO18" i="72"/>
  <c r="AN119" i="72"/>
  <c r="AO62" i="99" l="1"/>
  <c r="AO63" i="99"/>
  <c r="AO257" i="99"/>
  <c r="AO313" i="99" s="1"/>
  <c r="AP252" i="99"/>
  <c r="AP308" i="99" s="1"/>
  <c r="AP46" i="99"/>
  <c r="AP61" i="99"/>
  <c r="AO63" i="101"/>
  <c r="AO62" i="101"/>
  <c r="AO257" i="101"/>
  <c r="AO313" i="101" s="1"/>
  <c r="AO254" i="101"/>
  <c r="AO310" i="101" s="1"/>
  <c r="AP58" i="101"/>
  <c r="AP18" i="72"/>
  <c r="AO119" i="72"/>
  <c r="AP152" i="99" l="1"/>
  <c r="AP266" i="99" s="1"/>
  <c r="AP322" i="99" s="1"/>
  <c r="AP250" i="99"/>
  <c r="AP306" i="99" s="1"/>
  <c r="AP150" i="99"/>
  <c r="AP51" i="99"/>
  <c r="AP260" i="99" s="1"/>
  <c r="AP316" i="99" s="1"/>
  <c r="AP151" i="99"/>
  <c r="AO64" i="99"/>
  <c r="AO65" i="99" s="1"/>
  <c r="AN81" i="99"/>
  <c r="AN82" i="99" s="1"/>
  <c r="AN83" i="99" s="1"/>
  <c r="AO256" i="99"/>
  <c r="AO312" i="99" s="1"/>
  <c r="AP61" i="101"/>
  <c r="AP252" i="101"/>
  <c r="AP308" i="101" s="1"/>
  <c r="AP46" i="101"/>
  <c r="AO64" i="101"/>
  <c r="AO65" i="101" s="1"/>
  <c r="AN81" i="101"/>
  <c r="AN82" i="101" s="1"/>
  <c r="AN83" i="101" s="1"/>
  <c r="AO256" i="101"/>
  <c r="AO312" i="101" s="1"/>
  <c r="AP119" i="72"/>
  <c r="AQ18" i="72"/>
  <c r="AN85" i="99" l="1"/>
  <c r="AM87" i="99"/>
  <c r="AN247" i="99"/>
  <c r="AN303" i="99" s="1"/>
  <c r="AP265" i="99"/>
  <c r="AP321" i="99" s="1"/>
  <c r="AP54" i="99"/>
  <c r="AP97" i="99" s="1"/>
  <c r="AP235" i="99"/>
  <c r="AP55" i="99"/>
  <c r="AP267" i="99"/>
  <c r="AP323" i="99" s="1"/>
  <c r="AN247" i="101"/>
  <c r="AN303" i="101" s="1"/>
  <c r="AM87" i="101"/>
  <c r="AN85" i="101"/>
  <c r="AP152" i="101"/>
  <c r="AP266" i="101" s="1"/>
  <c r="AP322" i="101" s="1"/>
  <c r="AP150" i="101"/>
  <c r="AP151" i="101"/>
  <c r="AP250" i="101"/>
  <c r="AP306" i="101" s="1"/>
  <c r="AP51" i="101"/>
  <c r="AP260" i="101" s="1"/>
  <c r="AP316" i="101" s="1"/>
  <c r="AR18" i="72"/>
  <c r="AQ119" i="72"/>
  <c r="AP98" i="99" l="1"/>
  <c r="AQ99" i="99"/>
  <c r="AP267" i="101"/>
  <c r="AP323" i="101" s="1"/>
  <c r="AP235" i="101"/>
  <c r="AP55" i="101"/>
  <c r="AP54" i="101"/>
  <c r="AP97" i="101" s="1"/>
  <c r="AP265" i="101"/>
  <c r="AP321" i="101" s="1"/>
  <c r="AR119" i="72"/>
  <c r="AS18" i="72"/>
  <c r="AQ282" i="99" l="1"/>
  <c r="AQ338" i="99" s="1"/>
  <c r="AQ270" i="99"/>
  <c r="AQ326" i="99" s="1"/>
  <c r="AP111" i="99"/>
  <c r="AP275" i="99" s="1"/>
  <c r="AP331" i="99" s="1"/>
  <c r="AP109" i="99"/>
  <c r="AP110" i="99"/>
  <c r="AP274" i="99" s="1"/>
  <c r="AP330" i="99" s="1"/>
  <c r="AP112" i="99"/>
  <c r="AP276" i="99" s="1"/>
  <c r="AP332" i="99" s="1"/>
  <c r="AP98" i="101"/>
  <c r="AQ99" i="101"/>
  <c r="AS119" i="72"/>
  <c r="AT18" i="72"/>
  <c r="AP273" i="99" l="1"/>
  <c r="AP329" i="99" s="1"/>
  <c r="AP114" i="99"/>
  <c r="AQ270" i="101"/>
  <c r="AQ326" i="101" s="1"/>
  <c r="AQ282" i="101"/>
  <c r="AQ338" i="101" s="1"/>
  <c r="AP110" i="101"/>
  <c r="AP109" i="101"/>
  <c r="AP112" i="101"/>
  <c r="AP111" i="101"/>
  <c r="AT119" i="72"/>
  <c r="AU18" i="72"/>
  <c r="AP119" i="99" l="1"/>
  <c r="AP237" i="99"/>
  <c r="AP293" i="99" s="1"/>
  <c r="AP116" i="99"/>
  <c r="AP275" i="101"/>
  <c r="AP331" i="101" s="1"/>
  <c r="AP273" i="101"/>
  <c r="AP329" i="101" s="1"/>
  <c r="AP114" i="101"/>
  <c r="AP276" i="101"/>
  <c r="AP332" i="101" s="1"/>
  <c r="AP274" i="101"/>
  <c r="AP330" i="101" s="1"/>
  <c r="AU119" i="72"/>
  <c r="AV18" i="72"/>
  <c r="AP130" i="99" l="1"/>
  <c r="AP42" i="99"/>
  <c r="AP236" i="99"/>
  <c r="AP292" i="99" s="1"/>
  <c r="AP281" i="99"/>
  <c r="AP337" i="99" s="1"/>
  <c r="AP237" i="101"/>
  <c r="AP293" i="101" s="1"/>
  <c r="AP116" i="101"/>
  <c r="AP119" i="101"/>
  <c r="AW18" i="72"/>
  <c r="AV119" i="72"/>
  <c r="AP241" i="99" l="1"/>
  <c r="AP297" i="99" s="1"/>
  <c r="AP128" i="99"/>
  <c r="AP130" i="101"/>
  <c r="AP236" i="101"/>
  <c r="AP292" i="101" s="1"/>
  <c r="AP42" i="101"/>
  <c r="AP281" i="101"/>
  <c r="AP337" i="101" s="1"/>
  <c r="AX18" i="72"/>
  <c r="AW119" i="72"/>
  <c r="AP136" i="99" l="1"/>
  <c r="AP239" i="99"/>
  <c r="AP295" i="99" s="1"/>
  <c r="AP137" i="99"/>
  <c r="AP278" i="99" s="1"/>
  <c r="AP334" i="99" s="1"/>
  <c r="AP128" i="101"/>
  <c r="AP241" i="101"/>
  <c r="AP297" i="101" s="1"/>
  <c r="AX119" i="72"/>
  <c r="AY18" i="72"/>
  <c r="AP277" i="99" l="1"/>
  <c r="AP333" i="99" s="1"/>
  <c r="AP138" i="99"/>
  <c r="AP239" i="101"/>
  <c r="AP295" i="101" s="1"/>
  <c r="AP136" i="101"/>
  <c r="AP137" i="101"/>
  <c r="AY119" i="72"/>
  <c r="AZ18" i="72"/>
  <c r="AP43" i="99" l="1"/>
  <c r="AP47" i="99" s="1"/>
  <c r="AP238" i="99"/>
  <c r="AP294" i="99" s="1"/>
  <c r="AQ122" i="99"/>
  <c r="AP138" i="101"/>
  <c r="AP277" i="101"/>
  <c r="AP333" i="101" s="1"/>
  <c r="AP278" i="101"/>
  <c r="AP334" i="101" s="1"/>
  <c r="BA18" i="72"/>
  <c r="AZ119" i="72"/>
  <c r="AQ280" i="99" l="1"/>
  <c r="AQ336" i="99" s="1"/>
  <c r="AQ124" i="99"/>
  <c r="AP258" i="99"/>
  <c r="AP314" i="99" s="1"/>
  <c r="AP48" i="99"/>
  <c r="AP238" i="101"/>
  <c r="AP294" i="101" s="1"/>
  <c r="AP43" i="101"/>
  <c r="AP47" i="101" s="1"/>
  <c r="AQ122" i="101"/>
  <c r="BA119" i="72"/>
  <c r="BB18" i="72"/>
  <c r="AQ279" i="99" l="1"/>
  <c r="AQ335" i="99" s="1"/>
  <c r="AP259" i="99"/>
  <c r="AP315" i="99" s="1"/>
  <c r="AP49" i="99"/>
  <c r="AP258" i="101"/>
  <c r="AP314" i="101" s="1"/>
  <c r="AP48" i="101"/>
  <c r="AQ280" i="101"/>
  <c r="AQ336" i="101" s="1"/>
  <c r="AQ124" i="101"/>
  <c r="BC18" i="72"/>
  <c r="BB119" i="72"/>
  <c r="AP52" i="99" l="1"/>
  <c r="AP255" i="99"/>
  <c r="AP311" i="99" s="1"/>
  <c r="AP259" i="101"/>
  <c r="AP315" i="101" s="1"/>
  <c r="AP49" i="101"/>
  <c r="AQ279" i="101"/>
  <c r="AQ335" i="101" s="1"/>
  <c r="BD18" i="72"/>
  <c r="BC119" i="72"/>
  <c r="AP246" i="99" l="1"/>
  <c r="AP302" i="99" s="1"/>
  <c r="AP57" i="99"/>
  <c r="AP52" i="101"/>
  <c r="AP255" i="101"/>
  <c r="AP311" i="101" s="1"/>
  <c r="BD119" i="72"/>
  <c r="BE18" i="72"/>
  <c r="AP60" i="99" l="1"/>
  <c r="AP254" i="99"/>
  <c r="AP310" i="99" s="1"/>
  <c r="AQ58" i="99"/>
  <c r="AP246" i="101"/>
  <c r="AP302" i="101" s="1"/>
  <c r="AP57" i="101"/>
  <c r="BF18" i="72"/>
  <c r="BE119" i="72"/>
  <c r="AQ252" i="99" l="1"/>
  <c r="AQ308" i="99" s="1"/>
  <c r="AQ46" i="99"/>
  <c r="AQ61" i="99"/>
  <c r="AP257" i="99"/>
  <c r="AP313" i="99" s="1"/>
  <c r="AP63" i="99"/>
  <c r="AP62" i="99"/>
  <c r="AP60" i="101"/>
  <c r="AP254" i="101"/>
  <c r="AP310" i="101" s="1"/>
  <c r="AQ58" i="101"/>
  <c r="BF119" i="72"/>
  <c r="BG18" i="72"/>
  <c r="AP256" i="99" l="1"/>
  <c r="AP312" i="99" s="1"/>
  <c r="AO81" i="99"/>
  <c r="AO82" i="99" s="1"/>
  <c r="AO83" i="99" s="1"/>
  <c r="AP64" i="99"/>
  <c r="AP65" i="99" s="1"/>
  <c r="AQ250" i="99"/>
  <c r="AQ306" i="99" s="1"/>
  <c r="AQ150" i="99"/>
  <c r="AQ51" i="99"/>
  <c r="AQ260" i="99" s="1"/>
  <c r="AQ316" i="99" s="1"/>
  <c r="AQ152" i="99"/>
  <c r="AQ266" i="99" s="1"/>
  <c r="AQ322" i="99" s="1"/>
  <c r="AQ151" i="99"/>
  <c r="AQ252" i="101"/>
  <c r="AQ308" i="101" s="1"/>
  <c r="AQ61" i="101"/>
  <c r="AQ46" i="101"/>
  <c r="AP257" i="101"/>
  <c r="AP313" i="101" s="1"/>
  <c r="AP63" i="101"/>
  <c r="AP62" i="101"/>
  <c r="BH18" i="72"/>
  <c r="BG119" i="72"/>
  <c r="AQ55" i="99" l="1"/>
  <c r="AQ267" i="99"/>
  <c r="AQ323" i="99" s="1"/>
  <c r="AQ235" i="99"/>
  <c r="AN87" i="99"/>
  <c r="AO247" i="99"/>
  <c r="AO303" i="99" s="1"/>
  <c r="AO85" i="99"/>
  <c r="AQ265" i="99"/>
  <c r="AQ321" i="99" s="1"/>
  <c r="AQ54" i="99"/>
  <c r="AQ97" i="99" s="1"/>
  <c r="AP256" i="101"/>
  <c r="AP312" i="101" s="1"/>
  <c r="AO81" i="101"/>
  <c r="AO82" i="101" s="1"/>
  <c r="AO83" i="101" s="1"/>
  <c r="AP64" i="101"/>
  <c r="AP65" i="101" s="1"/>
  <c r="AQ152" i="101"/>
  <c r="AQ266" i="101" s="1"/>
  <c r="AQ322" i="101" s="1"/>
  <c r="AQ150" i="101"/>
  <c r="AQ151" i="101"/>
  <c r="AQ250" i="101"/>
  <c r="AQ306" i="101" s="1"/>
  <c r="AQ51" i="101"/>
  <c r="AQ260" i="101" s="1"/>
  <c r="AQ316" i="101" s="1"/>
  <c r="BI119" i="72"/>
  <c r="AQ98" i="99" l="1"/>
  <c r="AR99" i="99"/>
  <c r="AQ267" i="101"/>
  <c r="AQ323" i="101" s="1"/>
  <c r="AQ235" i="101"/>
  <c r="AQ55" i="101"/>
  <c r="AQ54" i="101"/>
  <c r="AQ97" i="101" s="1"/>
  <c r="AQ265" i="101"/>
  <c r="AQ321" i="101" s="1"/>
  <c r="AO247" i="101"/>
  <c r="AO303" i="101" s="1"/>
  <c r="AN87" i="101"/>
  <c r="AO85" i="101"/>
  <c r="BI18" i="72"/>
  <c r="BH119" i="72"/>
  <c r="AR282" i="99" l="1"/>
  <c r="AR338" i="99" s="1"/>
  <c r="AR270" i="99"/>
  <c r="AR326" i="99" s="1"/>
  <c r="AQ110" i="99"/>
  <c r="AQ274" i="99" s="1"/>
  <c r="AQ330" i="99" s="1"/>
  <c r="AQ111" i="99"/>
  <c r="AQ275" i="99" s="1"/>
  <c r="AQ331" i="99" s="1"/>
  <c r="AQ109" i="99"/>
  <c r="AQ112" i="99"/>
  <c r="AQ276" i="99" s="1"/>
  <c r="AQ332" i="99" s="1"/>
  <c r="AQ98" i="101"/>
  <c r="AR99" i="101"/>
  <c r="BJ18" i="72"/>
  <c r="AQ114" i="99" l="1"/>
  <c r="AQ273" i="99"/>
  <c r="AQ329" i="99" s="1"/>
  <c r="AQ110" i="101"/>
  <c r="AQ111" i="101"/>
  <c r="AQ112" i="101"/>
  <c r="AQ109" i="101"/>
  <c r="AR282" i="101"/>
  <c r="AR338" i="101" s="1"/>
  <c r="AR270" i="101"/>
  <c r="AR326" i="101" s="1"/>
  <c r="D108" i="72"/>
  <c r="AQ116" i="99" l="1"/>
  <c r="AQ119" i="99"/>
  <c r="AQ237" i="99"/>
  <c r="AQ293" i="99" s="1"/>
  <c r="AQ273" i="101"/>
  <c r="AQ329" i="101" s="1"/>
  <c r="AQ114" i="101"/>
  <c r="AQ276" i="101"/>
  <c r="AQ332" i="101" s="1"/>
  <c r="AQ275" i="101"/>
  <c r="AQ331" i="101" s="1"/>
  <c r="AQ274" i="101"/>
  <c r="AQ330" i="101" s="1"/>
  <c r="E108" i="72"/>
  <c r="AQ281" i="99" l="1"/>
  <c r="AQ337" i="99" s="1"/>
  <c r="AQ42" i="99"/>
  <c r="AQ236" i="99"/>
  <c r="AQ292" i="99" s="1"/>
  <c r="AQ130" i="99"/>
  <c r="AQ237" i="101"/>
  <c r="AQ293" i="101" s="1"/>
  <c r="AQ116" i="101"/>
  <c r="AQ119" i="101"/>
  <c r="F108" i="72"/>
  <c r="AQ241" i="99" l="1"/>
  <c r="AQ297" i="99" s="1"/>
  <c r="AQ128" i="99"/>
  <c r="AQ236" i="101"/>
  <c r="AQ292" i="101" s="1"/>
  <c r="AQ130" i="101"/>
  <c r="AQ42" i="101"/>
  <c r="AQ281" i="101"/>
  <c r="AQ337" i="101" s="1"/>
  <c r="G108" i="72"/>
  <c r="AQ239" i="99" l="1"/>
  <c r="AQ295" i="99" s="1"/>
  <c r="AQ137" i="99"/>
  <c r="AQ278" i="99" s="1"/>
  <c r="AQ334" i="99" s="1"/>
  <c r="AQ136" i="99"/>
  <c r="AQ241" i="101"/>
  <c r="AQ297" i="101" s="1"/>
  <c r="AQ128" i="101"/>
  <c r="H108" i="72"/>
  <c r="AQ277" i="99" l="1"/>
  <c r="AQ333" i="99" s="1"/>
  <c r="AQ138" i="99"/>
  <c r="AQ239" i="101"/>
  <c r="AQ295" i="101" s="1"/>
  <c r="AQ136" i="101"/>
  <c r="AQ137" i="101"/>
  <c r="I108" i="72"/>
  <c r="AQ238" i="99" l="1"/>
  <c r="AQ294" i="99" s="1"/>
  <c r="AQ43" i="99"/>
  <c r="AQ47" i="99" s="1"/>
  <c r="AR122" i="99"/>
  <c r="AQ138" i="101"/>
  <c r="AQ277" i="101"/>
  <c r="AQ333" i="101" s="1"/>
  <c r="AQ278" i="101"/>
  <c r="AQ334" i="101" s="1"/>
  <c r="J108" i="72"/>
  <c r="AR280" i="99" l="1"/>
  <c r="AR336" i="99" s="1"/>
  <c r="AR124" i="99"/>
  <c r="AQ258" i="99"/>
  <c r="AQ314" i="99" s="1"/>
  <c r="AQ48" i="99"/>
  <c r="AQ238" i="101"/>
  <c r="AQ294" i="101" s="1"/>
  <c r="AQ43" i="101"/>
  <c r="AQ47" i="101" s="1"/>
  <c r="AR122" i="101"/>
  <c r="K108" i="72"/>
  <c r="AQ259" i="99" l="1"/>
  <c r="AQ315" i="99" s="1"/>
  <c r="AQ49" i="99"/>
  <c r="AR279" i="99"/>
  <c r="AR335" i="99" s="1"/>
  <c r="AQ258" i="101"/>
  <c r="AQ314" i="101" s="1"/>
  <c r="AQ48" i="101"/>
  <c r="AR280" i="101"/>
  <c r="AR336" i="101" s="1"/>
  <c r="AR124" i="101"/>
  <c r="L108" i="72"/>
  <c r="AQ255" i="99" l="1"/>
  <c r="AQ311" i="99" s="1"/>
  <c r="AQ52" i="99"/>
  <c r="AR279" i="101"/>
  <c r="AR335" i="101" s="1"/>
  <c r="AQ259" i="101"/>
  <c r="AQ315" i="101" s="1"/>
  <c r="AQ49" i="101"/>
  <c r="M108" i="72"/>
  <c r="AQ246" i="99" l="1"/>
  <c r="AQ302" i="99" s="1"/>
  <c r="AQ57" i="99"/>
  <c r="AQ60" i="99" s="1"/>
  <c r="AQ52" i="101"/>
  <c r="AQ255" i="101"/>
  <c r="AQ311" i="101" s="1"/>
  <c r="N108" i="72"/>
  <c r="AQ257" i="99" l="1"/>
  <c r="AQ313" i="99" s="1"/>
  <c r="AQ63" i="99"/>
  <c r="AQ62" i="99"/>
  <c r="AQ254" i="99"/>
  <c r="AQ310" i="99" s="1"/>
  <c r="AR58" i="99"/>
  <c r="AQ57" i="101"/>
  <c r="AQ60" i="101" s="1"/>
  <c r="AQ246" i="101"/>
  <c r="AQ302" i="101" s="1"/>
  <c r="O108" i="72"/>
  <c r="AR61" i="99" l="1"/>
  <c r="AR252" i="99"/>
  <c r="AR308" i="99" s="1"/>
  <c r="AR46" i="99"/>
  <c r="AQ64" i="99"/>
  <c r="AQ65" i="99" s="1"/>
  <c r="AP81" i="99"/>
  <c r="AP82" i="99" s="1"/>
  <c r="AP83" i="99" s="1"/>
  <c r="AQ256" i="99"/>
  <c r="AQ312" i="99" s="1"/>
  <c r="AQ257" i="101"/>
  <c r="AQ313" i="101" s="1"/>
  <c r="AQ63" i="101"/>
  <c r="AQ62" i="101"/>
  <c r="AQ254" i="101"/>
  <c r="AQ310" i="101" s="1"/>
  <c r="AR58" i="101"/>
  <c r="P108" i="72"/>
  <c r="AP85" i="99" l="1"/>
  <c r="AO87" i="99"/>
  <c r="AP247" i="99"/>
  <c r="AP303" i="99" s="1"/>
  <c r="AR150" i="99"/>
  <c r="AR151" i="99"/>
  <c r="AR51" i="99"/>
  <c r="AR260" i="99" s="1"/>
  <c r="AR316" i="99" s="1"/>
  <c r="AR250" i="99"/>
  <c r="AR306" i="99" s="1"/>
  <c r="AR152" i="99"/>
  <c r="AR266" i="99" s="1"/>
  <c r="AR322" i="99" s="1"/>
  <c r="AQ256" i="101"/>
  <c r="AQ312" i="101" s="1"/>
  <c r="AQ64" i="101"/>
  <c r="AQ65" i="101" s="1"/>
  <c r="AP81" i="101"/>
  <c r="AP82" i="101" s="1"/>
  <c r="AP83" i="101" s="1"/>
  <c r="AR61" i="101"/>
  <c r="AR46" i="101"/>
  <c r="AR252" i="101"/>
  <c r="AR308" i="101" s="1"/>
  <c r="Q108" i="72"/>
  <c r="AR55" i="99" l="1"/>
  <c r="AR267" i="99"/>
  <c r="AR323" i="99" s="1"/>
  <c r="AR235" i="99"/>
  <c r="AR54" i="99"/>
  <c r="AR97" i="99" s="1"/>
  <c r="AR265" i="99"/>
  <c r="AR321" i="99" s="1"/>
  <c r="AR152" i="101"/>
  <c r="AR266" i="101" s="1"/>
  <c r="AR322" i="101" s="1"/>
  <c r="AR150" i="101"/>
  <c r="AR151" i="101"/>
  <c r="AR250" i="101"/>
  <c r="AR306" i="101" s="1"/>
  <c r="AR51" i="101"/>
  <c r="AR260" i="101" s="1"/>
  <c r="AR316" i="101" s="1"/>
  <c r="AP247" i="101"/>
  <c r="AP303" i="101" s="1"/>
  <c r="AO87" i="101"/>
  <c r="AP85" i="101"/>
  <c r="R108" i="72"/>
  <c r="AR98" i="99" l="1"/>
  <c r="AS99" i="99"/>
  <c r="AR54" i="101"/>
  <c r="AR97" i="101" s="1"/>
  <c r="AR265" i="101"/>
  <c r="AR321" i="101" s="1"/>
  <c r="AR267" i="101"/>
  <c r="AR323" i="101" s="1"/>
  <c r="AR235" i="101"/>
  <c r="AR55" i="101"/>
  <c r="S108" i="72"/>
  <c r="AS282" i="99" l="1"/>
  <c r="AS338" i="99" s="1"/>
  <c r="AS270" i="99"/>
  <c r="AS326" i="99" s="1"/>
  <c r="AR111" i="99"/>
  <c r="AR275" i="99" s="1"/>
  <c r="AR331" i="99" s="1"/>
  <c r="AR112" i="99"/>
  <c r="AR276" i="99" s="1"/>
  <c r="AR332" i="99" s="1"/>
  <c r="AR109" i="99"/>
  <c r="AR110" i="99"/>
  <c r="AR274" i="99" s="1"/>
  <c r="AR330" i="99" s="1"/>
  <c r="AR98" i="101"/>
  <c r="AS99" i="101"/>
  <c r="T108" i="72"/>
  <c r="AR273" i="99" l="1"/>
  <c r="AR329" i="99" s="1"/>
  <c r="AR114" i="99"/>
  <c r="AS282" i="101"/>
  <c r="AS338" i="101" s="1"/>
  <c r="AS270" i="101"/>
  <c r="AS326" i="101" s="1"/>
  <c r="AR111" i="101"/>
  <c r="AR110" i="101"/>
  <c r="AR112" i="101"/>
  <c r="AR109" i="101"/>
  <c r="U108" i="72"/>
  <c r="AR116" i="99" l="1"/>
  <c r="AR119" i="99"/>
  <c r="AR237" i="99"/>
  <c r="AR293" i="99" s="1"/>
  <c r="AR273" i="101"/>
  <c r="AR329" i="101" s="1"/>
  <c r="AR114" i="101"/>
  <c r="AR276" i="101"/>
  <c r="AR332" i="101" s="1"/>
  <c r="AR274" i="101"/>
  <c r="AR330" i="101" s="1"/>
  <c r="AR275" i="101"/>
  <c r="AR331" i="101" s="1"/>
  <c r="V108" i="72"/>
  <c r="AR281" i="99" l="1"/>
  <c r="AR337" i="99" s="1"/>
  <c r="AR130" i="99"/>
  <c r="AR236" i="99"/>
  <c r="AR292" i="99" s="1"/>
  <c r="AR42" i="99"/>
  <c r="AR116" i="101"/>
  <c r="AR237" i="101"/>
  <c r="AR293" i="101" s="1"/>
  <c r="AR119" i="101"/>
  <c r="W108" i="72"/>
  <c r="AR241" i="99" l="1"/>
  <c r="AR297" i="99" s="1"/>
  <c r="AR128" i="99"/>
  <c r="AR281" i="101"/>
  <c r="AR337" i="101" s="1"/>
  <c r="AR236" i="101"/>
  <c r="AR292" i="101" s="1"/>
  <c r="AR130" i="101"/>
  <c r="AR42" i="101"/>
  <c r="X108" i="72"/>
  <c r="AR137" i="99" l="1"/>
  <c r="AR278" i="99" s="1"/>
  <c r="AR334" i="99" s="1"/>
  <c r="AR239" i="99"/>
  <c r="AR295" i="99" s="1"/>
  <c r="AR136" i="99"/>
  <c r="AR128" i="101"/>
  <c r="AR241" i="101"/>
  <c r="AR297" i="101" s="1"/>
  <c r="Y108" i="72"/>
  <c r="AR138" i="99" l="1"/>
  <c r="AR277" i="99"/>
  <c r="AR333" i="99" s="1"/>
  <c r="AR239" i="101"/>
  <c r="AR295" i="101" s="1"/>
  <c r="AR136" i="101"/>
  <c r="AR137" i="101"/>
  <c r="Z108" i="72"/>
  <c r="AR238" i="99" l="1"/>
  <c r="AR294" i="99" s="1"/>
  <c r="AR43" i="99"/>
  <c r="AR47" i="99" s="1"/>
  <c r="AS122" i="99"/>
  <c r="AR277" i="101"/>
  <c r="AR333" i="101" s="1"/>
  <c r="AR138" i="101"/>
  <c r="AR278" i="101"/>
  <c r="AR334" i="101" s="1"/>
  <c r="AA108" i="72"/>
  <c r="AR48" i="99" l="1"/>
  <c r="AR258" i="99"/>
  <c r="AR314" i="99" s="1"/>
  <c r="AS280" i="99"/>
  <c r="AS336" i="99" s="1"/>
  <c r="AS124" i="99"/>
  <c r="AR238" i="101"/>
  <c r="AR294" i="101" s="1"/>
  <c r="AR43" i="101"/>
  <c r="AR47" i="101" s="1"/>
  <c r="AS122" i="101"/>
  <c r="AB108" i="72"/>
  <c r="AS279" i="99" l="1"/>
  <c r="AS335" i="99" s="1"/>
  <c r="AR259" i="99"/>
  <c r="AR315" i="99" s="1"/>
  <c r="AR49" i="99"/>
  <c r="AR258" i="101"/>
  <c r="AR314" i="101" s="1"/>
  <c r="AR48" i="101"/>
  <c r="AS280" i="101"/>
  <c r="AS336" i="101" s="1"/>
  <c r="AS124" i="101"/>
  <c r="AC108" i="72"/>
  <c r="AR255" i="99" l="1"/>
  <c r="AR311" i="99" s="1"/>
  <c r="AR52" i="99"/>
  <c r="AS279" i="101"/>
  <c r="AS335" i="101" s="1"/>
  <c r="AR259" i="101"/>
  <c r="AR315" i="101" s="1"/>
  <c r="AR49" i="101"/>
  <c r="AD108" i="72"/>
  <c r="AR57" i="99" l="1"/>
  <c r="AR246" i="99"/>
  <c r="AR302" i="99" s="1"/>
  <c r="AR255" i="101"/>
  <c r="AR311" i="101" s="1"/>
  <c r="AR52" i="101"/>
  <c r="AE108" i="72"/>
  <c r="AR254" i="99" l="1"/>
  <c r="AR310" i="99" s="1"/>
  <c r="AS58" i="99"/>
  <c r="AR60" i="99"/>
  <c r="AR246" i="101"/>
  <c r="AR302" i="101" s="1"/>
  <c r="AR57" i="101"/>
  <c r="AR60" i="101" s="1"/>
  <c r="AF108" i="72"/>
  <c r="AR257" i="99" l="1"/>
  <c r="AR313" i="99" s="1"/>
  <c r="AR62" i="99"/>
  <c r="AR63" i="99"/>
  <c r="AS252" i="99"/>
  <c r="AS308" i="99" s="1"/>
  <c r="AS61" i="99"/>
  <c r="AS46" i="99"/>
  <c r="AR62" i="101"/>
  <c r="AR257" i="101"/>
  <c r="AR313" i="101" s="1"/>
  <c r="AR63" i="101"/>
  <c r="AR254" i="101"/>
  <c r="AR310" i="101" s="1"/>
  <c r="AS58" i="101"/>
  <c r="AG108" i="72"/>
  <c r="AS152" i="99" l="1"/>
  <c r="AS266" i="99" s="1"/>
  <c r="AS322" i="99" s="1"/>
  <c r="AS151" i="99"/>
  <c r="AS150" i="99"/>
  <c r="AS51" i="99"/>
  <c r="AS260" i="99" s="1"/>
  <c r="AS316" i="99" s="1"/>
  <c r="AS250" i="99"/>
  <c r="AS306" i="99" s="1"/>
  <c r="AQ81" i="99"/>
  <c r="AQ82" i="99" s="1"/>
  <c r="AQ83" i="99" s="1"/>
  <c r="AR64" i="99"/>
  <c r="AR65" i="99" s="1"/>
  <c r="AR256" i="99"/>
  <c r="AR312" i="99" s="1"/>
  <c r="AR256" i="101"/>
  <c r="AR312" i="101" s="1"/>
  <c r="AQ81" i="101"/>
  <c r="AQ82" i="101" s="1"/>
  <c r="AQ83" i="101" s="1"/>
  <c r="AR64" i="101"/>
  <c r="AR65" i="101" s="1"/>
  <c r="AS46" i="101"/>
  <c r="AS252" i="101"/>
  <c r="AS308" i="101" s="1"/>
  <c r="AS61" i="101"/>
  <c r="AH108" i="72"/>
  <c r="AQ85" i="99" l="1"/>
  <c r="AQ247" i="99"/>
  <c r="AQ303" i="99" s="1"/>
  <c r="AP87" i="99"/>
  <c r="AS55" i="99"/>
  <c r="AS235" i="99"/>
  <c r="AS267" i="99"/>
  <c r="AS323" i="99" s="1"/>
  <c r="AS265" i="99"/>
  <c r="AS321" i="99" s="1"/>
  <c r="AS54" i="99"/>
  <c r="AS97" i="99" s="1"/>
  <c r="AQ247" i="101"/>
  <c r="AQ303" i="101" s="1"/>
  <c r="AP87" i="101"/>
  <c r="AQ85" i="101"/>
  <c r="AS152" i="101"/>
  <c r="AS266" i="101" s="1"/>
  <c r="AS322" i="101" s="1"/>
  <c r="AS150" i="101"/>
  <c r="AS151" i="101"/>
  <c r="AS250" i="101"/>
  <c r="AS306" i="101" s="1"/>
  <c r="AS51" i="101"/>
  <c r="AS260" i="101" s="1"/>
  <c r="AS316" i="101" s="1"/>
  <c r="AI108" i="72"/>
  <c r="AS98" i="99" l="1"/>
  <c r="AT99" i="99"/>
  <c r="AS267" i="101"/>
  <c r="AS323" i="101" s="1"/>
  <c r="AS235" i="101"/>
  <c r="AS55" i="101"/>
  <c r="AS54" i="101"/>
  <c r="AS97" i="101" s="1"/>
  <c r="AS265" i="101"/>
  <c r="AS321" i="101" s="1"/>
  <c r="AJ108" i="72"/>
  <c r="AT282" i="99" l="1"/>
  <c r="AT338" i="99" s="1"/>
  <c r="AT270" i="99"/>
  <c r="AT326" i="99" s="1"/>
  <c r="AS110" i="99"/>
  <c r="AS274" i="99" s="1"/>
  <c r="AS330" i="99" s="1"/>
  <c r="AS112" i="99"/>
  <c r="AS276" i="99" s="1"/>
  <c r="AS332" i="99" s="1"/>
  <c r="AS111" i="99"/>
  <c r="AS275" i="99" s="1"/>
  <c r="AS331" i="99" s="1"/>
  <c r="AS109" i="99"/>
  <c r="AS98" i="101"/>
  <c r="AT99" i="101"/>
  <c r="AK108" i="72"/>
  <c r="AS273" i="99" l="1"/>
  <c r="AS329" i="99" s="1"/>
  <c r="AS114" i="99"/>
  <c r="AT270" i="101"/>
  <c r="AT326" i="101" s="1"/>
  <c r="AT282" i="101"/>
  <c r="AT338" i="101" s="1"/>
  <c r="AS109" i="101"/>
  <c r="AS112" i="101"/>
  <c r="AS110" i="101"/>
  <c r="AS111" i="101"/>
  <c r="AL108" i="72"/>
  <c r="AS116" i="99" l="1"/>
  <c r="AS237" i="99"/>
  <c r="AS293" i="99" s="1"/>
  <c r="AS119" i="99"/>
  <c r="AS274" i="101"/>
  <c r="AS330" i="101" s="1"/>
  <c r="AS275" i="101"/>
  <c r="AS331" i="101" s="1"/>
  <c r="AS276" i="101"/>
  <c r="AS332" i="101" s="1"/>
  <c r="AS114" i="101"/>
  <c r="AS273" i="101"/>
  <c r="AS329" i="101" s="1"/>
  <c r="AM108" i="72"/>
  <c r="AS281" i="99" l="1"/>
  <c r="AS337" i="99" s="1"/>
  <c r="AS130" i="99"/>
  <c r="AS236" i="99"/>
  <c r="AS292" i="99" s="1"/>
  <c r="AS42" i="99"/>
  <c r="AS116" i="101"/>
  <c r="AS237" i="101"/>
  <c r="AS293" i="101" s="1"/>
  <c r="AS119" i="101"/>
  <c r="AN108" i="72"/>
  <c r="AS241" i="99" l="1"/>
  <c r="AS297" i="99" s="1"/>
  <c r="AS128" i="99"/>
  <c r="AS281" i="101"/>
  <c r="AS337" i="101" s="1"/>
  <c r="AS236" i="101"/>
  <c r="AS292" i="101" s="1"/>
  <c r="AS42" i="101"/>
  <c r="AS130" i="101"/>
  <c r="AO108" i="72"/>
  <c r="AS239" i="99" l="1"/>
  <c r="AS295" i="99" s="1"/>
  <c r="AS137" i="99"/>
  <c r="AS278" i="99" s="1"/>
  <c r="AS334" i="99" s="1"/>
  <c r="AS136" i="99"/>
  <c r="AS128" i="101"/>
  <c r="AS241" i="101"/>
  <c r="AS297" i="101" s="1"/>
  <c r="AQ108" i="72"/>
  <c r="AS277" i="99" l="1"/>
  <c r="AS333" i="99" s="1"/>
  <c r="AS138" i="99"/>
  <c r="AS239" i="101"/>
  <c r="AS295" i="101" s="1"/>
  <c r="AS136" i="101"/>
  <c r="AS137" i="101"/>
  <c r="AR108" i="72"/>
  <c r="AS43" i="99" l="1"/>
  <c r="AS47" i="99" s="1"/>
  <c r="AS238" i="99"/>
  <c r="AS294" i="99" s="1"/>
  <c r="AT122" i="99"/>
  <c r="AS277" i="101"/>
  <c r="AS333" i="101" s="1"/>
  <c r="AS138" i="101"/>
  <c r="AS278" i="101"/>
  <c r="AS334" i="101" s="1"/>
  <c r="AS108" i="72"/>
  <c r="AT124" i="99" l="1"/>
  <c r="AT280" i="99"/>
  <c r="AT336" i="99" s="1"/>
  <c r="AS258" i="99"/>
  <c r="AS314" i="99" s="1"/>
  <c r="AS48" i="99"/>
  <c r="AS238" i="101"/>
  <c r="AS294" i="101" s="1"/>
  <c r="AS43" i="101"/>
  <c r="AS47" i="101" s="1"/>
  <c r="AT122" i="101"/>
  <c r="AT108" i="72"/>
  <c r="AS259" i="99" l="1"/>
  <c r="AS315" i="99" s="1"/>
  <c r="AS49" i="99"/>
  <c r="AT279" i="99"/>
  <c r="AT335" i="99" s="1"/>
  <c r="AS258" i="101"/>
  <c r="AS314" i="101" s="1"/>
  <c r="AS48" i="101"/>
  <c r="AT280" i="101"/>
  <c r="AT336" i="101" s="1"/>
  <c r="AT124" i="101"/>
  <c r="AU108" i="72"/>
  <c r="AS52" i="99" l="1"/>
  <c r="AS255" i="99"/>
  <c r="AS311" i="99" s="1"/>
  <c r="AT279" i="101"/>
  <c r="AT335" i="101" s="1"/>
  <c r="AS259" i="101"/>
  <c r="AS315" i="101" s="1"/>
  <c r="AS49" i="101"/>
  <c r="AV108" i="72"/>
  <c r="AS57" i="99" l="1"/>
  <c r="AS60" i="99" s="1"/>
  <c r="AS246" i="99"/>
  <c r="AS302" i="99" s="1"/>
  <c r="AS255" i="101"/>
  <c r="AS311" i="101" s="1"/>
  <c r="AS52" i="101"/>
  <c r="AW108" i="72"/>
  <c r="AS63" i="99" l="1"/>
  <c r="AS257" i="99"/>
  <c r="AS313" i="99" s="1"/>
  <c r="AS62" i="99"/>
  <c r="AS254" i="99"/>
  <c r="AS310" i="99" s="1"/>
  <c r="AT58" i="99"/>
  <c r="AS246" i="101"/>
  <c r="AS302" i="101" s="1"/>
  <c r="AS57" i="101"/>
  <c r="AX108" i="72"/>
  <c r="AT252" i="99" l="1"/>
  <c r="AT308" i="99" s="1"/>
  <c r="AT61" i="99"/>
  <c r="AT46" i="99"/>
  <c r="AS64" i="99"/>
  <c r="AS65" i="99" s="1"/>
  <c r="AR81" i="99"/>
  <c r="AR82" i="99" s="1"/>
  <c r="AR83" i="99" s="1"/>
  <c r="AS256" i="99"/>
  <c r="AS312" i="99" s="1"/>
  <c r="AS60" i="101"/>
  <c r="AS254" i="101"/>
  <c r="AS310" i="101" s="1"/>
  <c r="AT58" i="101"/>
  <c r="BA108" i="72"/>
  <c r="AR247" i="99" l="1"/>
  <c r="AR303" i="99" s="1"/>
  <c r="AQ87" i="99"/>
  <c r="AR85" i="99"/>
  <c r="AT150" i="99"/>
  <c r="AT51" i="99"/>
  <c r="AT260" i="99" s="1"/>
  <c r="AT316" i="99" s="1"/>
  <c r="AT151" i="99"/>
  <c r="AT152" i="99"/>
  <c r="AT266" i="99" s="1"/>
  <c r="AT322" i="99" s="1"/>
  <c r="AT250" i="99"/>
  <c r="AT306" i="99" s="1"/>
  <c r="AT252" i="101"/>
  <c r="AT308" i="101" s="1"/>
  <c r="AT46" i="101"/>
  <c r="AT61" i="101"/>
  <c r="AS63" i="101"/>
  <c r="AS62" i="101"/>
  <c r="AS257" i="101"/>
  <c r="AS313" i="101" s="1"/>
  <c r="BB108" i="72"/>
  <c r="AT55" i="99" l="1"/>
  <c r="AT267" i="99"/>
  <c r="AT323" i="99" s="1"/>
  <c r="AT235" i="99"/>
  <c r="AT265" i="99"/>
  <c r="AT321" i="99" s="1"/>
  <c r="AT54" i="99"/>
  <c r="AT97" i="99" s="1"/>
  <c r="AS256" i="101"/>
  <c r="AS312" i="101" s="1"/>
  <c r="AR81" i="101"/>
  <c r="AR82" i="101" s="1"/>
  <c r="AR83" i="101" s="1"/>
  <c r="AS64" i="101"/>
  <c r="AS65" i="101" s="1"/>
  <c r="AT152" i="101"/>
  <c r="AT266" i="101" s="1"/>
  <c r="AT322" i="101" s="1"/>
  <c r="AT150" i="101"/>
  <c r="AT151" i="101"/>
  <c r="AT250" i="101"/>
  <c r="AT306" i="101" s="1"/>
  <c r="AT51" i="101"/>
  <c r="AT260" i="101" s="1"/>
  <c r="AT316" i="101" s="1"/>
  <c r="BC108" i="72"/>
  <c r="AT98" i="99" l="1"/>
  <c r="AU99" i="99"/>
  <c r="AT54" i="101"/>
  <c r="AT97" i="101" s="1"/>
  <c r="AT265" i="101"/>
  <c r="AT321" i="101" s="1"/>
  <c r="AR247" i="101"/>
  <c r="AR303" i="101" s="1"/>
  <c r="AQ87" i="101"/>
  <c r="AR85" i="101"/>
  <c r="AT235" i="101"/>
  <c r="AT267" i="101"/>
  <c r="AT323" i="101" s="1"/>
  <c r="AT55" i="101"/>
  <c r="BD108" i="72"/>
  <c r="AU270" i="99" l="1"/>
  <c r="AU326" i="99" s="1"/>
  <c r="AU282" i="99"/>
  <c r="AU338" i="99" s="1"/>
  <c r="AT109" i="99"/>
  <c r="AT112" i="99"/>
  <c r="AT276" i="99" s="1"/>
  <c r="AT332" i="99" s="1"/>
  <c r="AT111" i="99"/>
  <c r="AT275" i="99" s="1"/>
  <c r="AT331" i="99" s="1"/>
  <c r="AT110" i="99"/>
  <c r="AT274" i="99" s="1"/>
  <c r="AT330" i="99" s="1"/>
  <c r="AT98" i="101"/>
  <c r="AU99" i="101"/>
  <c r="BE108" i="72"/>
  <c r="AT114" i="99" l="1"/>
  <c r="AT273" i="99"/>
  <c r="AT329" i="99" s="1"/>
  <c r="AT110" i="101"/>
  <c r="AT111" i="101"/>
  <c r="AT109" i="101"/>
  <c r="AT112" i="101"/>
  <c r="AU270" i="101"/>
  <c r="AU326" i="101" s="1"/>
  <c r="AU282" i="101"/>
  <c r="AU338" i="101" s="1"/>
  <c r="BF108" i="72"/>
  <c r="AT116" i="99" l="1"/>
  <c r="AT237" i="99"/>
  <c r="AT293" i="99" s="1"/>
  <c r="AT119" i="99"/>
  <c r="AT114" i="101"/>
  <c r="AT273" i="101"/>
  <c r="AT329" i="101" s="1"/>
  <c r="AT275" i="101"/>
  <c r="AT331" i="101" s="1"/>
  <c r="AT276" i="101"/>
  <c r="AT332" i="101" s="1"/>
  <c r="AT274" i="101"/>
  <c r="AT330" i="101" s="1"/>
  <c r="BG108" i="72"/>
  <c r="AT281" i="99" l="1"/>
  <c r="AT337" i="99" s="1"/>
  <c r="AT130" i="99"/>
  <c r="AT236" i="99"/>
  <c r="AT292" i="99" s="1"/>
  <c r="AT42" i="99"/>
  <c r="AT237" i="101"/>
  <c r="AT293" i="101" s="1"/>
  <c r="AT116" i="101"/>
  <c r="AT119" i="101"/>
  <c r="BH108" i="72"/>
  <c r="AT128" i="99" l="1"/>
  <c r="AT241" i="99"/>
  <c r="AT297" i="99" s="1"/>
  <c r="AT130" i="101"/>
  <c r="AT42" i="101"/>
  <c r="AT236" i="101"/>
  <c r="AT292" i="101" s="1"/>
  <c r="AT281" i="101"/>
  <c r="AT337" i="101" s="1"/>
  <c r="BI108" i="72"/>
  <c r="AT239" i="99" l="1"/>
  <c r="AT295" i="99" s="1"/>
  <c r="AT137" i="99"/>
  <c r="AT278" i="99" s="1"/>
  <c r="AT334" i="99" s="1"/>
  <c r="AT136" i="99"/>
  <c r="AT241" i="101"/>
  <c r="AT297" i="101" s="1"/>
  <c r="AT128" i="101"/>
  <c r="BJ108" i="72"/>
  <c r="C51" i="48"/>
  <c r="AT138" i="99" l="1"/>
  <c r="AT277" i="99"/>
  <c r="AT333" i="99" s="1"/>
  <c r="AT239" i="101"/>
  <c r="AT295" i="101" s="1"/>
  <c r="AT136" i="101"/>
  <c r="AT137" i="101"/>
  <c r="C260" i="48"/>
  <c r="C316" i="48" s="1"/>
  <c r="D120" i="72"/>
  <c r="D109" i="72"/>
  <c r="D113" i="72"/>
  <c r="AT43" i="99" l="1"/>
  <c r="AT47" i="99" s="1"/>
  <c r="AT238" i="99"/>
  <c r="AT294" i="99" s="1"/>
  <c r="AU122" i="99"/>
  <c r="AT278" i="101"/>
  <c r="AT334" i="101" s="1"/>
  <c r="AT277" i="101"/>
  <c r="AT333" i="101" s="1"/>
  <c r="AT138" i="101"/>
  <c r="B377" i="48"/>
  <c r="E377" i="48"/>
  <c r="D121" i="72"/>
  <c r="E94" i="72"/>
  <c r="D114" i="72"/>
  <c r="D111" i="72"/>
  <c r="D93" i="72"/>
  <c r="D112" i="72"/>
  <c r="E104" i="77"/>
  <c r="E104" i="76"/>
  <c r="AU124" i="99" l="1"/>
  <c r="AU280" i="99"/>
  <c r="AU336" i="99" s="1"/>
  <c r="AT48" i="99"/>
  <c r="AT258" i="99"/>
  <c r="AT314" i="99" s="1"/>
  <c r="AT43" i="101"/>
  <c r="AT47" i="101" s="1"/>
  <c r="AT238" i="101"/>
  <c r="AT294" i="101" s="1"/>
  <c r="AU122" i="101"/>
  <c r="E92" i="72"/>
  <c r="E87" i="72"/>
  <c r="F21" i="72"/>
  <c r="E104" i="74"/>
  <c r="F21" i="76"/>
  <c r="F21" i="77"/>
  <c r="F21" i="78"/>
  <c r="E106" i="76"/>
  <c r="E120" i="76"/>
  <c r="E113" i="76"/>
  <c r="E109" i="76"/>
  <c r="E109" i="77"/>
  <c r="E120" i="77"/>
  <c r="E113" i="77"/>
  <c r="E106" i="77"/>
  <c r="AT259" i="99" l="1"/>
  <c r="AT315" i="99" s="1"/>
  <c r="AT49" i="99"/>
  <c r="AU279" i="99"/>
  <c r="AU335" i="99" s="1"/>
  <c r="AU280" i="101"/>
  <c r="AU336" i="101" s="1"/>
  <c r="AU124" i="101"/>
  <c r="AT258" i="101"/>
  <c r="AT314" i="101" s="1"/>
  <c r="AT48" i="101"/>
  <c r="F20" i="72"/>
  <c r="E82" i="72"/>
  <c r="F21" i="74"/>
  <c r="E100" i="72"/>
  <c r="E88" i="72"/>
  <c r="E106" i="74"/>
  <c r="E120" i="74"/>
  <c r="E109" i="74"/>
  <c r="E113" i="74"/>
  <c r="F21" i="75"/>
  <c r="G21" i="75"/>
  <c r="E104" i="75"/>
  <c r="G21" i="78"/>
  <c r="G21" i="77"/>
  <c r="G21" i="72"/>
  <c r="G21" i="76"/>
  <c r="F89" i="72"/>
  <c r="F92" i="76"/>
  <c r="E121" i="77"/>
  <c r="E121" i="76"/>
  <c r="F92" i="77"/>
  <c r="E114" i="77"/>
  <c r="E112" i="77"/>
  <c r="E114" i="76"/>
  <c r="E93" i="76"/>
  <c r="AT52" i="99" l="1"/>
  <c r="AT255" i="99"/>
  <c r="AT311" i="99" s="1"/>
  <c r="AT259" i="101"/>
  <c r="AT315" i="101" s="1"/>
  <c r="AT49" i="101"/>
  <c r="AU279" i="101"/>
  <c r="AU335" i="101" s="1"/>
  <c r="G20" i="72"/>
  <c r="E93" i="72"/>
  <c r="F83" i="72"/>
  <c r="G90" i="72"/>
  <c r="E112" i="76"/>
  <c r="G21" i="74"/>
  <c r="H21" i="75"/>
  <c r="E114" i="74"/>
  <c r="F92" i="74"/>
  <c r="E112" i="74"/>
  <c r="E107" i="74"/>
  <c r="E121" i="74"/>
  <c r="E106" i="75"/>
  <c r="E109" i="75"/>
  <c r="E120" i="75"/>
  <c r="E113" i="75"/>
  <c r="H21" i="76"/>
  <c r="H21" i="78"/>
  <c r="H21" i="77"/>
  <c r="H21" i="72"/>
  <c r="E110" i="76"/>
  <c r="E107" i="76"/>
  <c r="E110" i="77"/>
  <c r="E107" i="77"/>
  <c r="F93" i="77"/>
  <c r="AT246" i="99" l="1"/>
  <c r="AT302" i="99" s="1"/>
  <c r="AT57" i="99"/>
  <c r="AT255" i="101"/>
  <c r="AT311" i="101" s="1"/>
  <c r="AT52" i="101"/>
  <c r="E101" i="72"/>
  <c r="H20" i="72"/>
  <c r="G84" i="72"/>
  <c r="F88" i="76"/>
  <c r="I21" i="75"/>
  <c r="H21" i="74"/>
  <c r="I21" i="78"/>
  <c r="E110" i="74"/>
  <c r="F87" i="74"/>
  <c r="E121" i="75"/>
  <c r="F92" i="75"/>
  <c r="E112" i="75"/>
  <c r="E114" i="75"/>
  <c r="I21" i="77"/>
  <c r="I21" i="76"/>
  <c r="I21" i="72"/>
  <c r="E116" i="76"/>
  <c r="F88" i="77"/>
  <c r="F87" i="77"/>
  <c r="E107" i="75"/>
  <c r="F100" i="76"/>
  <c r="F87" i="76"/>
  <c r="F100" i="77"/>
  <c r="AU58" i="99" l="1"/>
  <c r="AT254" i="99"/>
  <c r="AT310" i="99" s="1"/>
  <c r="AT60" i="99"/>
  <c r="AT57" i="101"/>
  <c r="AT246" i="101"/>
  <c r="AT302" i="101" s="1"/>
  <c r="I20" i="72"/>
  <c r="E103" i="72"/>
  <c r="H90" i="76"/>
  <c r="G89" i="76"/>
  <c r="I21" i="74"/>
  <c r="J21" i="76"/>
  <c r="F100" i="74"/>
  <c r="F93" i="74"/>
  <c r="E116" i="74"/>
  <c r="F88" i="74"/>
  <c r="E110" i="75"/>
  <c r="F93" i="75"/>
  <c r="J21" i="77"/>
  <c r="J21" i="78"/>
  <c r="J21" i="72"/>
  <c r="G89" i="74"/>
  <c r="E123" i="76"/>
  <c r="F87" i="75"/>
  <c r="E116" i="77"/>
  <c r="H90" i="77"/>
  <c r="G89" i="77"/>
  <c r="F117" i="77"/>
  <c r="AT62" i="99" l="1"/>
  <c r="AT63" i="99"/>
  <c r="AT257" i="99"/>
  <c r="AT313" i="99" s="1"/>
  <c r="AU46" i="99"/>
  <c r="AU252" i="99"/>
  <c r="AU308" i="99" s="1"/>
  <c r="AU61" i="99"/>
  <c r="AT60" i="101"/>
  <c r="AT254" i="101"/>
  <c r="AT310" i="101" s="1"/>
  <c r="AU58" i="101"/>
  <c r="J20" i="72"/>
  <c r="E114" i="72"/>
  <c r="J21" i="74"/>
  <c r="K21" i="72"/>
  <c r="F117" i="74"/>
  <c r="E123" i="74"/>
  <c r="H90" i="74"/>
  <c r="J21" i="75"/>
  <c r="E116" i="75"/>
  <c r="F88" i="75"/>
  <c r="F100" i="75"/>
  <c r="G89" i="75"/>
  <c r="K21" i="76"/>
  <c r="K21" i="77"/>
  <c r="K21" i="78"/>
  <c r="F99" i="74"/>
  <c r="F99" i="77"/>
  <c r="F105" i="77"/>
  <c r="G101" i="76"/>
  <c r="F105" i="76"/>
  <c r="F117" i="76"/>
  <c r="F124" i="76"/>
  <c r="E125" i="76"/>
  <c r="E126" i="76"/>
  <c r="F99" i="76"/>
  <c r="F124" i="77"/>
  <c r="F113" i="77"/>
  <c r="F120" i="76"/>
  <c r="F104" i="76"/>
  <c r="E123" i="77"/>
  <c r="E125" i="77"/>
  <c r="F109" i="76"/>
  <c r="G101" i="77"/>
  <c r="F93" i="76"/>
  <c r="AU250" i="99" l="1"/>
  <c r="AU306" i="99" s="1"/>
  <c r="AU150" i="99"/>
  <c r="AU151" i="99"/>
  <c r="AU152" i="99"/>
  <c r="AU266" i="99" s="1"/>
  <c r="AU322" i="99" s="1"/>
  <c r="AU51" i="99"/>
  <c r="AU260" i="99" s="1"/>
  <c r="AU316" i="99" s="1"/>
  <c r="AT256" i="99"/>
  <c r="AT312" i="99" s="1"/>
  <c r="AS81" i="99"/>
  <c r="AS82" i="99" s="1"/>
  <c r="AS83" i="99" s="1"/>
  <c r="AT64" i="99"/>
  <c r="AT65" i="99" s="1"/>
  <c r="AU252" i="101"/>
  <c r="AU308" i="101" s="1"/>
  <c r="AU46" i="101"/>
  <c r="AU61" i="101"/>
  <c r="AT62" i="101"/>
  <c r="AT257" i="101"/>
  <c r="AT313" i="101" s="1"/>
  <c r="AT63" i="101"/>
  <c r="C138" i="72"/>
  <c r="K20" i="72"/>
  <c r="L21" i="72"/>
  <c r="F87" i="72"/>
  <c r="K21" i="74"/>
  <c r="L21" i="76"/>
  <c r="G101" i="74"/>
  <c r="F124" i="74"/>
  <c r="F105" i="74"/>
  <c r="E125" i="74"/>
  <c r="E126" i="74"/>
  <c r="K21" i="75"/>
  <c r="H90" i="75"/>
  <c r="E123" i="75"/>
  <c r="L21" i="78"/>
  <c r="L21" i="77"/>
  <c r="F99" i="75"/>
  <c r="E127" i="76"/>
  <c r="F117" i="75"/>
  <c r="F120" i="77"/>
  <c r="F109" i="77"/>
  <c r="F106" i="76"/>
  <c r="F121" i="76"/>
  <c r="F104" i="77"/>
  <c r="F114" i="76"/>
  <c r="F113" i="76"/>
  <c r="E126" i="77"/>
  <c r="F104" i="74"/>
  <c r="G92" i="76"/>
  <c r="F106" i="77"/>
  <c r="F112" i="77"/>
  <c r="G92" i="77"/>
  <c r="F114" i="77"/>
  <c r="AS247" i="99" l="1"/>
  <c r="AS303" i="99" s="1"/>
  <c r="AR87" i="99"/>
  <c r="AS85" i="99"/>
  <c r="AU55" i="99"/>
  <c r="AU267" i="99"/>
  <c r="AU323" i="99" s="1"/>
  <c r="AU235" i="99"/>
  <c r="AU54" i="99"/>
  <c r="AU97" i="99" s="1"/>
  <c r="AU265" i="99"/>
  <c r="AU321" i="99" s="1"/>
  <c r="AU150" i="101"/>
  <c r="AU151" i="101"/>
  <c r="AU152" i="101"/>
  <c r="AU266" i="101" s="1"/>
  <c r="AU322" i="101" s="1"/>
  <c r="AU250" i="101"/>
  <c r="AU306" i="101" s="1"/>
  <c r="AU51" i="101"/>
  <c r="AU260" i="101" s="1"/>
  <c r="AU316" i="101" s="1"/>
  <c r="AS81" i="101"/>
  <c r="AS82" i="101" s="1"/>
  <c r="AS83" i="101" s="1"/>
  <c r="AT64" i="101"/>
  <c r="AT65" i="101" s="1"/>
  <c r="AT256" i="101"/>
  <c r="AT312" i="101" s="1"/>
  <c r="L20" i="72"/>
  <c r="F82" i="72"/>
  <c r="G89" i="72"/>
  <c r="F112" i="76"/>
  <c r="L21" i="74"/>
  <c r="F100" i="72"/>
  <c r="M21" i="77"/>
  <c r="F88" i="72"/>
  <c r="F113" i="74"/>
  <c r="F120" i="74"/>
  <c r="F106" i="74"/>
  <c r="E127" i="74"/>
  <c r="F109" i="74"/>
  <c r="L21" i="75"/>
  <c r="E125" i="75"/>
  <c r="G101" i="75"/>
  <c r="F124" i="75"/>
  <c r="E126" i="75"/>
  <c r="F104" i="75"/>
  <c r="M21" i="76"/>
  <c r="M21" i="72"/>
  <c r="M21" i="78"/>
  <c r="F121" i="77"/>
  <c r="F105" i="75"/>
  <c r="F107" i="76"/>
  <c r="N21" i="72"/>
  <c r="G87" i="76"/>
  <c r="E127" i="77"/>
  <c r="G87" i="77"/>
  <c r="F107" i="77"/>
  <c r="G93" i="77"/>
  <c r="D138" i="76"/>
  <c r="AU98" i="99" l="1"/>
  <c r="AV99" i="99"/>
  <c r="AS247" i="101"/>
  <c r="AS303" i="101" s="1"/>
  <c r="AR87" i="101"/>
  <c r="AS85" i="101"/>
  <c r="AU235" i="101"/>
  <c r="AU55" i="101"/>
  <c r="AU267" i="101"/>
  <c r="AU323" i="101" s="1"/>
  <c r="AU54" i="101"/>
  <c r="AU97" i="101" s="1"/>
  <c r="AU265" i="101"/>
  <c r="AU321" i="101" s="1"/>
  <c r="M20" i="72"/>
  <c r="G83" i="72"/>
  <c r="H90" i="72"/>
  <c r="M21" i="74"/>
  <c r="N21" i="76"/>
  <c r="F114" i="74"/>
  <c r="G92" i="74"/>
  <c r="F121" i="74"/>
  <c r="F107" i="74"/>
  <c r="M21" i="75"/>
  <c r="F106" i="75"/>
  <c r="F113" i="75"/>
  <c r="F109" i="75"/>
  <c r="E127" i="75"/>
  <c r="F120" i="75"/>
  <c r="N21" i="78"/>
  <c r="N21" i="77"/>
  <c r="O21" i="77"/>
  <c r="H89" i="76"/>
  <c r="G88" i="76"/>
  <c r="D138" i="77"/>
  <c r="D143" i="77" s="1"/>
  <c r="F112" i="74"/>
  <c r="F110" i="77"/>
  <c r="H89" i="77"/>
  <c r="G100" i="77"/>
  <c r="G88" i="77"/>
  <c r="G93" i="76"/>
  <c r="AV282" i="99" l="1"/>
  <c r="AV338" i="99" s="1"/>
  <c r="AV270" i="99"/>
  <c r="AV326" i="99" s="1"/>
  <c r="AU110" i="99"/>
  <c r="AU274" i="99" s="1"/>
  <c r="AU330" i="99" s="1"/>
  <c r="AU109" i="99"/>
  <c r="AU112" i="99"/>
  <c r="AU276" i="99" s="1"/>
  <c r="AU332" i="99" s="1"/>
  <c r="AU111" i="99"/>
  <c r="AU275" i="99" s="1"/>
  <c r="AU331" i="99" s="1"/>
  <c r="AU98" i="101"/>
  <c r="AV99" i="101"/>
  <c r="N20" i="72"/>
  <c r="O21" i="72"/>
  <c r="N21" i="74"/>
  <c r="F110" i="74"/>
  <c r="G93" i="74"/>
  <c r="G87" i="74"/>
  <c r="N21" i="75"/>
  <c r="G92" i="75"/>
  <c r="F114" i="75"/>
  <c r="F112" i="75"/>
  <c r="F121" i="75"/>
  <c r="O21" i="76"/>
  <c r="O21" i="78"/>
  <c r="F107" i="75"/>
  <c r="F110" i="76"/>
  <c r="I90" i="76"/>
  <c r="G100" i="76"/>
  <c r="G99" i="76"/>
  <c r="G105" i="76"/>
  <c r="H101" i="76"/>
  <c r="F116" i="76"/>
  <c r="I90" i="77"/>
  <c r="AU114" i="99" l="1"/>
  <c r="AU273" i="99"/>
  <c r="AU329" i="99" s="1"/>
  <c r="AU109" i="101"/>
  <c r="AU110" i="101"/>
  <c r="AU112" i="101"/>
  <c r="AU111" i="101"/>
  <c r="AV282" i="101"/>
  <c r="AV338" i="101" s="1"/>
  <c r="AV270" i="101"/>
  <c r="AV326" i="101" s="1"/>
  <c r="O20" i="72"/>
  <c r="F103" i="72"/>
  <c r="O21" i="74"/>
  <c r="F110" i="75"/>
  <c r="G100" i="74"/>
  <c r="G88" i="74"/>
  <c r="D138" i="74"/>
  <c r="D143" i="74" s="1"/>
  <c r="O21" i="75"/>
  <c r="G93" i="75"/>
  <c r="G87" i="75"/>
  <c r="D138" i="75"/>
  <c r="P21" i="78"/>
  <c r="P21" i="77"/>
  <c r="P21" i="72"/>
  <c r="P21" i="76"/>
  <c r="G99" i="77"/>
  <c r="G105" i="77"/>
  <c r="H89" i="74"/>
  <c r="F123" i="77"/>
  <c r="F116" i="77"/>
  <c r="F123" i="76"/>
  <c r="F125" i="76"/>
  <c r="F116" i="74"/>
  <c r="G117" i="76"/>
  <c r="G124" i="76"/>
  <c r="G117" i="77"/>
  <c r="H101" i="77"/>
  <c r="AU116" i="99" l="1"/>
  <c r="AU237" i="99"/>
  <c r="AU293" i="99" s="1"/>
  <c r="AU119" i="99"/>
  <c r="AU275" i="101"/>
  <c r="AU331" i="101" s="1"/>
  <c r="AU276" i="101"/>
  <c r="AU332" i="101" s="1"/>
  <c r="AU274" i="101"/>
  <c r="AU330" i="101" s="1"/>
  <c r="AU114" i="101"/>
  <c r="AU273" i="101"/>
  <c r="AU329" i="101" s="1"/>
  <c r="P20" i="72"/>
  <c r="P21" i="74"/>
  <c r="Q21" i="76"/>
  <c r="G117" i="74"/>
  <c r="F123" i="74"/>
  <c r="I90" i="74"/>
  <c r="P21" i="75"/>
  <c r="F116" i="75"/>
  <c r="G100" i="75"/>
  <c r="G88" i="75"/>
  <c r="Q21" i="78"/>
  <c r="Q21" i="72"/>
  <c r="Q21" i="77"/>
  <c r="H89" i="75"/>
  <c r="G99" i="74"/>
  <c r="G104" i="76"/>
  <c r="G109" i="76"/>
  <c r="F125" i="77"/>
  <c r="F126" i="77"/>
  <c r="F126" i="76"/>
  <c r="G104" i="77"/>
  <c r="G124" i="77"/>
  <c r="AU281" i="99" l="1"/>
  <c r="AU337" i="99" s="1"/>
  <c r="AU236" i="99"/>
  <c r="AU292" i="99" s="1"/>
  <c r="AU130" i="99"/>
  <c r="AU42" i="99"/>
  <c r="AU116" i="101"/>
  <c r="AU237" i="101"/>
  <c r="AU293" i="101" s="1"/>
  <c r="AU119" i="101"/>
  <c r="Q20" i="72"/>
  <c r="Q21" i="74"/>
  <c r="G105" i="74"/>
  <c r="G117" i="75"/>
  <c r="G104" i="75"/>
  <c r="F123" i="75"/>
  <c r="H101" i="74"/>
  <c r="F125" i="74"/>
  <c r="F126" i="74"/>
  <c r="G124" i="74"/>
  <c r="Q21" i="75"/>
  <c r="G124" i="75"/>
  <c r="I90" i="75"/>
  <c r="R21" i="76"/>
  <c r="R21" i="78"/>
  <c r="R21" i="72"/>
  <c r="R21" i="77"/>
  <c r="G99" i="75"/>
  <c r="G104" i="74"/>
  <c r="G120" i="76"/>
  <c r="G121" i="76"/>
  <c r="G106" i="76"/>
  <c r="G113" i="76"/>
  <c r="G114" i="76"/>
  <c r="F127" i="77"/>
  <c r="F127" i="76"/>
  <c r="G106" i="77"/>
  <c r="G109" i="77"/>
  <c r="G113" i="77"/>
  <c r="G120" i="77"/>
  <c r="AU241" i="99" l="1"/>
  <c r="AU297" i="99" s="1"/>
  <c r="AU128" i="99"/>
  <c r="AU281" i="101"/>
  <c r="AU337" i="101" s="1"/>
  <c r="AU236" i="101"/>
  <c r="AU292" i="101" s="1"/>
  <c r="AU130" i="101"/>
  <c r="AU42" i="101"/>
  <c r="R20" i="72"/>
  <c r="G82" i="72"/>
  <c r="F126" i="75"/>
  <c r="R21" i="74"/>
  <c r="G120" i="75"/>
  <c r="G100" i="72"/>
  <c r="F125" i="75"/>
  <c r="G113" i="75"/>
  <c r="G106" i="74"/>
  <c r="G109" i="74"/>
  <c r="F127" i="74"/>
  <c r="G113" i="74"/>
  <c r="G120" i="74"/>
  <c r="R21" i="75"/>
  <c r="G105" i="75"/>
  <c r="H101" i="75"/>
  <c r="G109" i="75"/>
  <c r="S21" i="77"/>
  <c r="S21" i="76"/>
  <c r="S21" i="72"/>
  <c r="S21" i="78"/>
  <c r="G107" i="76"/>
  <c r="G112" i="76"/>
  <c r="F127" i="75"/>
  <c r="E138" i="76"/>
  <c r="H92" i="76"/>
  <c r="H93" i="76"/>
  <c r="G107" i="77"/>
  <c r="G121" i="77"/>
  <c r="E138" i="77"/>
  <c r="G112" i="77"/>
  <c r="H92" i="77"/>
  <c r="G114" i="77"/>
  <c r="AU137" i="99" l="1"/>
  <c r="AU278" i="99" s="1"/>
  <c r="AU334" i="99" s="1"/>
  <c r="AU136" i="99"/>
  <c r="AU239" i="99"/>
  <c r="AU295" i="99" s="1"/>
  <c r="AU241" i="101"/>
  <c r="AU297" i="101" s="1"/>
  <c r="AU128" i="101"/>
  <c r="S20" i="72"/>
  <c r="G121" i="75"/>
  <c r="S21" i="74"/>
  <c r="H92" i="74"/>
  <c r="G121" i="74"/>
  <c r="G107" i="74"/>
  <c r="G114" i="74"/>
  <c r="S21" i="75"/>
  <c r="G114" i="75"/>
  <c r="G106" i="75"/>
  <c r="T21" i="77"/>
  <c r="T21" i="78"/>
  <c r="T21" i="72"/>
  <c r="T21" i="76"/>
  <c r="U21" i="77"/>
  <c r="H87" i="76"/>
  <c r="H88" i="76"/>
  <c r="H92" i="75"/>
  <c r="G112" i="75"/>
  <c r="G112" i="74"/>
  <c r="G110" i="76"/>
  <c r="H87" i="77"/>
  <c r="H93" i="77"/>
  <c r="G110" i="77"/>
  <c r="AU138" i="99" l="1"/>
  <c r="AU277" i="99"/>
  <c r="AU333" i="99" s="1"/>
  <c r="AU239" i="101"/>
  <c r="AU295" i="101" s="1"/>
  <c r="AU137" i="101"/>
  <c r="AU136" i="101"/>
  <c r="T20" i="72"/>
  <c r="T21" i="74"/>
  <c r="U21" i="72"/>
  <c r="U21" i="78"/>
  <c r="G110" i="74"/>
  <c r="H93" i="74"/>
  <c r="H87" i="74"/>
  <c r="E138" i="74"/>
  <c r="T21" i="75"/>
  <c r="H93" i="75"/>
  <c r="G107" i="75"/>
  <c r="U21" i="76"/>
  <c r="H100" i="76"/>
  <c r="G116" i="76"/>
  <c r="I89" i="76"/>
  <c r="J90" i="76"/>
  <c r="H87" i="75"/>
  <c r="I89" i="77"/>
  <c r="H88" i="77"/>
  <c r="H100" i="77"/>
  <c r="AU238" i="99" l="1"/>
  <c r="AU294" i="99" s="1"/>
  <c r="AU43" i="99"/>
  <c r="AU47" i="99" s="1"/>
  <c r="AV122" i="99"/>
  <c r="AU278" i="101"/>
  <c r="AU334" i="101" s="1"/>
  <c r="AU277" i="101"/>
  <c r="AU333" i="101" s="1"/>
  <c r="AU138" i="101"/>
  <c r="U20" i="72"/>
  <c r="G103" i="72"/>
  <c r="U21" i="74"/>
  <c r="V21" i="72"/>
  <c r="U21" i="75"/>
  <c r="H100" i="74"/>
  <c r="H88" i="74"/>
  <c r="G110" i="75"/>
  <c r="E138" i="75"/>
  <c r="H88" i="75"/>
  <c r="V21" i="77"/>
  <c r="V21" i="76"/>
  <c r="V21" i="78"/>
  <c r="H100" i="75"/>
  <c r="H117" i="76"/>
  <c r="H124" i="76"/>
  <c r="G116" i="74"/>
  <c r="G123" i="77"/>
  <c r="G116" i="77"/>
  <c r="I89" i="74"/>
  <c r="H99" i="76"/>
  <c r="H105" i="76"/>
  <c r="I101" i="76"/>
  <c r="G123" i="76"/>
  <c r="G125" i="76"/>
  <c r="I89" i="75"/>
  <c r="J90" i="77"/>
  <c r="H117" i="77"/>
  <c r="AU258" i="99" l="1"/>
  <c r="AU314" i="99" s="1"/>
  <c r="AU48" i="99"/>
  <c r="AV280" i="99"/>
  <c r="AV336" i="99" s="1"/>
  <c r="AV124" i="99"/>
  <c r="AU238" i="101"/>
  <c r="AU294" i="101" s="1"/>
  <c r="AU43" i="101"/>
  <c r="AU47" i="101" s="1"/>
  <c r="AV122" i="101"/>
  <c r="V21" i="74"/>
  <c r="W21" i="75"/>
  <c r="H117" i="74"/>
  <c r="G123" i="74"/>
  <c r="J90" i="74"/>
  <c r="V21" i="75"/>
  <c r="G116" i="75"/>
  <c r="J90" i="75"/>
  <c r="W21" i="72"/>
  <c r="W21" i="78"/>
  <c r="W21" i="77"/>
  <c r="W21" i="76"/>
  <c r="H99" i="77"/>
  <c r="H105" i="77"/>
  <c r="H99" i="74"/>
  <c r="G126" i="76"/>
  <c r="G125" i="77"/>
  <c r="G126" i="77"/>
  <c r="H104" i="76"/>
  <c r="H106" i="76"/>
  <c r="H109" i="76"/>
  <c r="H99" i="75"/>
  <c r="H124" i="77"/>
  <c r="I101" i="77"/>
  <c r="AV279" i="99" l="1"/>
  <c r="AV335" i="99" s="1"/>
  <c r="AU259" i="99"/>
  <c r="AU315" i="99" s="1"/>
  <c r="AU49" i="99"/>
  <c r="AV280" i="101"/>
  <c r="AV336" i="101" s="1"/>
  <c r="AV124" i="101"/>
  <c r="AU258" i="101"/>
  <c r="AU314" i="101" s="1"/>
  <c r="AU48" i="101"/>
  <c r="W21" i="74"/>
  <c r="H105" i="74"/>
  <c r="X21" i="78"/>
  <c r="G126" i="74"/>
  <c r="G125" i="74"/>
  <c r="I101" i="74"/>
  <c r="H124" i="74"/>
  <c r="H117" i="75"/>
  <c r="I101" i="75"/>
  <c r="X21" i="72"/>
  <c r="G123" i="75"/>
  <c r="X21" i="77"/>
  <c r="X21" i="76"/>
  <c r="G127" i="77"/>
  <c r="H113" i="76"/>
  <c r="H114" i="76"/>
  <c r="G127" i="76"/>
  <c r="H104" i="74"/>
  <c r="H105" i="75"/>
  <c r="H120" i="76"/>
  <c r="H121" i="76"/>
  <c r="H104" i="77"/>
  <c r="H106" i="77"/>
  <c r="H113" i="77"/>
  <c r="H109" i="77"/>
  <c r="H120" i="77"/>
  <c r="AU52" i="99" l="1"/>
  <c r="AU255" i="99"/>
  <c r="AU311" i="99" s="1"/>
  <c r="AV279" i="101"/>
  <c r="AV335" i="101" s="1"/>
  <c r="AU259" i="101"/>
  <c r="AU315" i="101" s="1"/>
  <c r="AU49" i="101"/>
  <c r="H100" i="72"/>
  <c r="X21" i="74"/>
  <c r="Y21" i="72"/>
  <c r="H113" i="74"/>
  <c r="H109" i="74"/>
  <c r="H106" i="74"/>
  <c r="G127" i="74"/>
  <c r="H120" i="74"/>
  <c r="X21" i="75"/>
  <c r="G125" i="75"/>
  <c r="H124" i="75"/>
  <c r="H104" i="75"/>
  <c r="G126" i="75"/>
  <c r="Y21" i="77"/>
  <c r="Y21" i="76"/>
  <c r="Y21" i="78"/>
  <c r="H107" i="76"/>
  <c r="F138" i="76"/>
  <c r="F143" i="76" s="1"/>
  <c r="I92" i="76"/>
  <c r="I93" i="76"/>
  <c r="H112" i="76"/>
  <c r="H112" i="77"/>
  <c r="I92" i="77"/>
  <c r="H114" i="77"/>
  <c r="H107" i="77"/>
  <c r="F138" i="77"/>
  <c r="F143" i="77" s="1"/>
  <c r="H121" i="77"/>
  <c r="AU57" i="99" l="1"/>
  <c r="AU246" i="99"/>
  <c r="AU302" i="99" s="1"/>
  <c r="AU52" i="101"/>
  <c r="AU255" i="101"/>
  <c r="AU311" i="101" s="1"/>
  <c r="Z21" i="72"/>
  <c r="Y21" i="74"/>
  <c r="Z21" i="76"/>
  <c r="H121" i="74"/>
  <c r="H114" i="74"/>
  <c r="H107" i="74"/>
  <c r="I92" i="74"/>
  <c r="Y21" i="75"/>
  <c r="H106" i="75"/>
  <c r="H109" i="75"/>
  <c r="H120" i="75"/>
  <c r="H113" i="75"/>
  <c r="G127" i="75"/>
  <c r="Z21" i="78"/>
  <c r="Z21" i="77"/>
  <c r="I87" i="76"/>
  <c r="I88" i="76"/>
  <c r="H110" i="76"/>
  <c r="H112" i="74"/>
  <c r="H110" i="77"/>
  <c r="I93" i="77"/>
  <c r="I87" i="77"/>
  <c r="AU60" i="99" l="1"/>
  <c r="AV58" i="99"/>
  <c r="AU254" i="99"/>
  <c r="AU310" i="99" s="1"/>
  <c r="AU57" i="101"/>
  <c r="AU246" i="101"/>
  <c r="AU302" i="101" s="1"/>
  <c r="AU60" i="101"/>
  <c r="F101" i="72"/>
  <c r="H103" i="72"/>
  <c r="H107" i="75"/>
  <c r="Z21" i="74"/>
  <c r="AA21" i="77"/>
  <c r="I87" i="74"/>
  <c r="H110" i="74"/>
  <c r="I93" i="74"/>
  <c r="F138" i="74"/>
  <c r="F143" i="74" s="1"/>
  <c r="Z21" i="75"/>
  <c r="H121" i="75"/>
  <c r="H114" i="75"/>
  <c r="I92" i="75"/>
  <c r="H112" i="75"/>
  <c r="AA21" i="78"/>
  <c r="AA21" i="76"/>
  <c r="AA21" i="72"/>
  <c r="H110" i="75"/>
  <c r="H116" i="76"/>
  <c r="J89" i="76"/>
  <c r="K90" i="76"/>
  <c r="I100" i="76"/>
  <c r="I88" i="77"/>
  <c r="J89" i="77"/>
  <c r="I100" i="77"/>
  <c r="AV46" i="99" l="1"/>
  <c r="AV252" i="99"/>
  <c r="AV308" i="99" s="1"/>
  <c r="AV61" i="99"/>
  <c r="AU257" i="99"/>
  <c r="AU313" i="99" s="1"/>
  <c r="AU63" i="99"/>
  <c r="AU62" i="99"/>
  <c r="AU257" i="101"/>
  <c r="AU313" i="101" s="1"/>
  <c r="AU62" i="101"/>
  <c r="AU63" i="101"/>
  <c r="AU254" i="101"/>
  <c r="AU310" i="101" s="1"/>
  <c r="AV58" i="101"/>
  <c r="F114" i="72"/>
  <c r="D138" i="72"/>
  <c r="AA21" i="74"/>
  <c r="AB21" i="78"/>
  <c r="I88" i="74"/>
  <c r="I100" i="74"/>
  <c r="AA21" i="75"/>
  <c r="I93" i="75"/>
  <c r="I87" i="75"/>
  <c r="AB21" i="77"/>
  <c r="AB21" i="76"/>
  <c r="AB21" i="72"/>
  <c r="J89" i="74"/>
  <c r="I117" i="76"/>
  <c r="I124" i="76"/>
  <c r="H123" i="77"/>
  <c r="H116" i="77"/>
  <c r="H116" i="75"/>
  <c r="I99" i="76"/>
  <c r="I105" i="76"/>
  <c r="J101" i="76"/>
  <c r="H116" i="74"/>
  <c r="H123" i="76"/>
  <c r="H125" i="76"/>
  <c r="I117" i="77"/>
  <c r="K90" i="77"/>
  <c r="AT81" i="99" l="1"/>
  <c r="AT82" i="99" s="1"/>
  <c r="AT83" i="99" s="1"/>
  <c r="AU64" i="99"/>
  <c r="AU65" i="99" s="1"/>
  <c r="AU256" i="99"/>
  <c r="AU312" i="99" s="1"/>
  <c r="AV151" i="99"/>
  <c r="AV152" i="99"/>
  <c r="AV266" i="99" s="1"/>
  <c r="AV322" i="99" s="1"/>
  <c r="AV150" i="99"/>
  <c r="AV51" i="99"/>
  <c r="AV260" i="99" s="1"/>
  <c r="AV316" i="99" s="1"/>
  <c r="AV250" i="99"/>
  <c r="AV306" i="99" s="1"/>
  <c r="AV252" i="101"/>
  <c r="AV308" i="101" s="1"/>
  <c r="AV46" i="101"/>
  <c r="AV61" i="101"/>
  <c r="AU256" i="101"/>
  <c r="AU312" i="101" s="1"/>
  <c r="AT81" i="101"/>
  <c r="AT82" i="101" s="1"/>
  <c r="AT83" i="101" s="1"/>
  <c r="AU64" i="101"/>
  <c r="AU65" i="101" s="1"/>
  <c r="AB21" i="74"/>
  <c r="AC21" i="75"/>
  <c r="K90" i="74"/>
  <c r="I117" i="74"/>
  <c r="H123" i="74"/>
  <c r="AB21" i="75"/>
  <c r="I88" i="75"/>
  <c r="F138" i="75"/>
  <c r="F143" i="75" s="1"/>
  <c r="I100" i="75"/>
  <c r="J89" i="75"/>
  <c r="AC21" i="72"/>
  <c r="AC21" i="76"/>
  <c r="AC21" i="77"/>
  <c r="AC21" i="78"/>
  <c r="I99" i="77"/>
  <c r="I99" i="74"/>
  <c r="H125" i="77"/>
  <c r="H126" i="77"/>
  <c r="H123" i="75"/>
  <c r="I104" i="76"/>
  <c r="I109" i="76"/>
  <c r="I106" i="76"/>
  <c r="I117" i="75"/>
  <c r="H126" i="76"/>
  <c r="I105" i="77"/>
  <c r="J101" i="77"/>
  <c r="I124" i="77"/>
  <c r="AV55" i="99" l="1"/>
  <c r="AV235" i="99"/>
  <c r="AV267" i="99"/>
  <c r="AV323" i="99" s="1"/>
  <c r="AV265" i="99"/>
  <c r="AV321" i="99" s="1"/>
  <c r="AV54" i="99"/>
  <c r="AV97" i="99" s="1"/>
  <c r="AT247" i="99"/>
  <c r="AT303" i="99" s="1"/>
  <c r="AS87" i="99"/>
  <c r="AT85" i="99"/>
  <c r="AT247" i="101"/>
  <c r="AT303" i="101" s="1"/>
  <c r="AS87" i="101"/>
  <c r="AT85" i="101"/>
  <c r="AV151" i="101"/>
  <c r="AV152" i="101"/>
  <c r="AV266" i="101" s="1"/>
  <c r="AV322" i="101" s="1"/>
  <c r="AV150" i="101"/>
  <c r="AV250" i="101"/>
  <c r="AV306" i="101" s="1"/>
  <c r="AV51" i="101"/>
  <c r="AV260" i="101" s="1"/>
  <c r="AV316" i="101" s="1"/>
  <c r="G87" i="72"/>
  <c r="G88" i="72"/>
  <c r="AC21" i="74"/>
  <c r="I100" i="72"/>
  <c r="AD21" i="72"/>
  <c r="I105" i="74"/>
  <c r="H126" i="74"/>
  <c r="I124" i="74"/>
  <c r="J101" i="74"/>
  <c r="H125" i="74"/>
  <c r="I124" i="75"/>
  <c r="K90" i="75"/>
  <c r="H125" i="75"/>
  <c r="I99" i="75"/>
  <c r="AD21" i="76"/>
  <c r="AD21" i="78"/>
  <c r="AD21" i="77"/>
  <c r="H127" i="77"/>
  <c r="I104" i="75"/>
  <c r="I120" i="76"/>
  <c r="I121" i="76"/>
  <c r="H126" i="75"/>
  <c r="H127" i="76"/>
  <c r="I104" i="77"/>
  <c r="I104" i="74"/>
  <c r="I113" i="76"/>
  <c r="I114" i="76"/>
  <c r="I109" i="77"/>
  <c r="I113" i="77"/>
  <c r="I120" i="77"/>
  <c r="I106" i="77"/>
  <c r="AV98" i="99" l="1"/>
  <c r="AW99" i="99"/>
  <c r="AV235" i="101"/>
  <c r="AV55" i="101"/>
  <c r="AV267" i="101"/>
  <c r="AV323" i="101" s="1"/>
  <c r="AV54" i="101"/>
  <c r="AV97" i="101" s="1"/>
  <c r="AV265" i="101"/>
  <c r="AV321" i="101" s="1"/>
  <c r="I90" i="72"/>
  <c r="H89" i="72"/>
  <c r="AD21" i="74"/>
  <c r="AE21" i="76"/>
  <c r="AE21" i="72"/>
  <c r="I106" i="74"/>
  <c r="H127" i="74"/>
  <c r="I120" i="74"/>
  <c r="I113" i="74"/>
  <c r="I109" i="74"/>
  <c r="AD21" i="75"/>
  <c r="J101" i="75"/>
  <c r="I106" i="75"/>
  <c r="I105" i="75"/>
  <c r="I109" i="75"/>
  <c r="AE21" i="78"/>
  <c r="AE21" i="77"/>
  <c r="I107" i="76"/>
  <c r="I120" i="75"/>
  <c r="I113" i="75"/>
  <c r="I112" i="76"/>
  <c r="H127" i="75"/>
  <c r="J92" i="76"/>
  <c r="J93" i="76"/>
  <c r="G138" i="76"/>
  <c r="G143" i="76" s="1"/>
  <c r="I121" i="77"/>
  <c r="G138" i="77"/>
  <c r="G143" i="77" s="1"/>
  <c r="I112" i="77"/>
  <c r="I114" i="77"/>
  <c r="J92" i="77"/>
  <c r="I107" i="77"/>
  <c r="AW282" i="99" l="1"/>
  <c r="AW338" i="99" s="1"/>
  <c r="AW270" i="99"/>
  <c r="AW326" i="99" s="1"/>
  <c r="AV111" i="99"/>
  <c r="AV275" i="99" s="1"/>
  <c r="AV331" i="99" s="1"/>
  <c r="AV109" i="99"/>
  <c r="AV112" i="99"/>
  <c r="AV276" i="99" s="1"/>
  <c r="AV332" i="99" s="1"/>
  <c r="AV110" i="99"/>
  <c r="AV274" i="99" s="1"/>
  <c r="AV330" i="99" s="1"/>
  <c r="AV98" i="101"/>
  <c r="AW99" i="101"/>
  <c r="AE21" i="74"/>
  <c r="AF21" i="72"/>
  <c r="I121" i="74"/>
  <c r="I114" i="74"/>
  <c r="I107" i="74"/>
  <c r="J92" i="74"/>
  <c r="AE21" i="75"/>
  <c r="I121" i="75"/>
  <c r="I114" i="75"/>
  <c r="AF21" i="76"/>
  <c r="AF21" i="78"/>
  <c r="AF21" i="77"/>
  <c r="I110" i="76"/>
  <c r="J92" i="75"/>
  <c r="I112" i="75"/>
  <c r="I112" i="74"/>
  <c r="J87" i="76"/>
  <c r="J88" i="76"/>
  <c r="I107" i="75"/>
  <c r="J93" i="77"/>
  <c r="J87" i="77"/>
  <c r="I110" i="77"/>
  <c r="AV273" i="99" l="1"/>
  <c r="AV329" i="99" s="1"/>
  <c r="AV114" i="99"/>
  <c r="AW282" i="101"/>
  <c r="AW338" i="101" s="1"/>
  <c r="AW270" i="101"/>
  <c r="AW326" i="101" s="1"/>
  <c r="AV109" i="101"/>
  <c r="AV112" i="101"/>
  <c r="AV110" i="101"/>
  <c r="AV111" i="101"/>
  <c r="I103" i="72"/>
  <c r="AF21" i="74"/>
  <c r="AG21" i="78"/>
  <c r="I110" i="74"/>
  <c r="J93" i="74"/>
  <c r="J87" i="74"/>
  <c r="G138" i="74"/>
  <c r="AF21" i="75"/>
  <c r="J93" i="75"/>
  <c r="AG21" i="77"/>
  <c r="AG21" i="76"/>
  <c r="AG21" i="72"/>
  <c r="I116" i="76"/>
  <c r="I110" i="75"/>
  <c r="J100" i="76"/>
  <c r="J87" i="75"/>
  <c r="K89" i="76"/>
  <c r="L90" i="76"/>
  <c r="J88" i="77"/>
  <c r="K89" i="77"/>
  <c r="J100" i="77"/>
  <c r="I116" i="77"/>
  <c r="AV116" i="99" l="1"/>
  <c r="AV237" i="99"/>
  <c r="AV293" i="99" s="1"/>
  <c r="AV119" i="99"/>
  <c r="AV275" i="101"/>
  <c r="AV331" i="101" s="1"/>
  <c r="AV276" i="101"/>
  <c r="AV332" i="101" s="1"/>
  <c r="AV274" i="101"/>
  <c r="AV330" i="101" s="1"/>
  <c r="AV114" i="101"/>
  <c r="AV273" i="101"/>
  <c r="AV329" i="101" s="1"/>
  <c r="AG21" i="74"/>
  <c r="AH21" i="72"/>
  <c r="J100" i="74"/>
  <c r="J88" i="74"/>
  <c r="AG21" i="75"/>
  <c r="J88" i="75"/>
  <c r="G138" i="75"/>
  <c r="G143" i="75" s="1"/>
  <c r="AH21" i="76"/>
  <c r="AH21" i="78"/>
  <c r="AH21" i="77"/>
  <c r="J117" i="76"/>
  <c r="J124" i="76"/>
  <c r="I123" i="76"/>
  <c r="I125" i="76"/>
  <c r="J100" i="75"/>
  <c r="I116" i="74"/>
  <c r="I116" i="75"/>
  <c r="K89" i="75"/>
  <c r="J99" i="76"/>
  <c r="K101" i="76"/>
  <c r="K89" i="74"/>
  <c r="J117" i="77"/>
  <c r="I123" i="77"/>
  <c r="L90" i="77"/>
  <c r="AV281" i="99" l="1"/>
  <c r="AV337" i="99" s="1"/>
  <c r="AV130" i="99"/>
  <c r="AV42" i="99"/>
  <c r="AV236" i="99"/>
  <c r="AV292" i="99" s="1"/>
  <c r="AV116" i="101"/>
  <c r="AV237" i="101"/>
  <c r="AV293" i="101" s="1"/>
  <c r="AV119" i="101"/>
  <c r="AH21" i="74"/>
  <c r="AI21" i="75"/>
  <c r="I123" i="74"/>
  <c r="J117" i="74"/>
  <c r="L90" i="74"/>
  <c r="AH21" i="75"/>
  <c r="J105" i="75"/>
  <c r="L90" i="75"/>
  <c r="AI21" i="72"/>
  <c r="AI21" i="78"/>
  <c r="AI21" i="77"/>
  <c r="AI21" i="76"/>
  <c r="J99" i="77"/>
  <c r="J105" i="77"/>
  <c r="J99" i="74"/>
  <c r="I126" i="76"/>
  <c r="J104" i="76"/>
  <c r="J109" i="76"/>
  <c r="J117" i="75"/>
  <c r="J105" i="76"/>
  <c r="J99" i="75"/>
  <c r="I123" i="75"/>
  <c r="K101" i="77"/>
  <c r="I126" i="77"/>
  <c r="I125" i="77"/>
  <c r="J124" i="77"/>
  <c r="AV241" i="99" l="1"/>
  <c r="AV297" i="99" s="1"/>
  <c r="AV128" i="99"/>
  <c r="AV281" i="101"/>
  <c r="AV337" i="101" s="1"/>
  <c r="AV130" i="101"/>
  <c r="AV42" i="101"/>
  <c r="AV236" i="101"/>
  <c r="AV292" i="101" s="1"/>
  <c r="AI21" i="74"/>
  <c r="J100" i="72"/>
  <c r="AJ21" i="72"/>
  <c r="J105" i="74"/>
  <c r="I126" i="74"/>
  <c r="I125" i="74"/>
  <c r="J124" i="74"/>
  <c r="K101" i="74"/>
  <c r="K101" i="75"/>
  <c r="I125" i="75"/>
  <c r="J124" i="75"/>
  <c r="AJ21" i="78"/>
  <c r="AJ21" i="76"/>
  <c r="AJ21" i="77"/>
  <c r="AK21" i="77"/>
  <c r="J120" i="76"/>
  <c r="J121" i="76"/>
  <c r="I127" i="76"/>
  <c r="J113" i="76"/>
  <c r="J114" i="76"/>
  <c r="J104" i="74"/>
  <c r="J104" i="75"/>
  <c r="J104" i="77"/>
  <c r="I126" i="75"/>
  <c r="J106" i="76"/>
  <c r="I127" i="77"/>
  <c r="J109" i="77"/>
  <c r="J106" i="77"/>
  <c r="J120" i="77"/>
  <c r="J113" i="77"/>
  <c r="AV239" i="99" l="1"/>
  <c r="AV295" i="99" s="1"/>
  <c r="AV136" i="99"/>
  <c r="AV137" i="99"/>
  <c r="AV278" i="99" s="1"/>
  <c r="AV334" i="99" s="1"/>
  <c r="AV241" i="101"/>
  <c r="AV297" i="101" s="1"/>
  <c r="AV128" i="101"/>
  <c r="AJ21" i="74"/>
  <c r="AK21" i="72"/>
  <c r="AK21" i="76"/>
  <c r="AK21" i="78"/>
  <c r="J106" i="74"/>
  <c r="J113" i="74"/>
  <c r="J109" i="74"/>
  <c r="I127" i="74"/>
  <c r="J120" i="74"/>
  <c r="AJ21" i="75"/>
  <c r="AK21" i="75"/>
  <c r="J109" i="75"/>
  <c r="J112" i="76"/>
  <c r="K92" i="76"/>
  <c r="K93" i="76"/>
  <c r="H138" i="76"/>
  <c r="J107" i="76"/>
  <c r="J113" i="75"/>
  <c r="I127" i="75"/>
  <c r="J120" i="75"/>
  <c r="J106" i="75"/>
  <c r="K92" i="77"/>
  <c r="J114" i="77"/>
  <c r="J112" i="77"/>
  <c r="J107" i="77"/>
  <c r="J121" i="77"/>
  <c r="AV138" i="99" l="1"/>
  <c r="AV277" i="99"/>
  <c r="AV333" i="99" s="1"/>
  <c r="AV239" i="101"/>
  <c r="AV295" i="101" s="1"/>
  <c r="AV137" i="101"/>
  <c r="AV136" i="101"/>
  <c r="AL21" i="72"/>
  <c r="AK21" i="74"/>
  <c r="AL21" i="77"/>
  <c r="K92" i="74"/>
  <c r="J114" i="74"/>
  <c r="J107" i="74"/>
  <c r="J121" i="74"/>
  <c r="AL21" i="78"/>
  <c r="J121" i="75"/>
  <c r="J114" i="75"/>
  <c r="AL21" i="76"/>
  <c r="K87" i="76"/>
  <c r="K88" i="76"/>
  <c r="J107" i="75"/>
  <c r="K92" i="75"/>
  <c r="J112" i="75"/>
  <c r="J112" i="74"/>
  <c r="J110" i="76"/>
  <c r="J110" i="77"/>
  <c r="K87" i="77"/>
  <c r="K93" i="77"/>
  <c r="H138" i="77"/>
  <c r="H143" i="77" s="1"/>
  <c r="AV43" i="99" l="1"/>
  <c r="AV47" i="99" s="1"/>
  <c r="AV238" i="99"/>
  <c r="AV294" i="99" s="1"/>
  <c r="AW122" i="99"/>
  <c r="AV277" i="101"/>
  <c r="AV333" i="101" s="1"/>
  <c r="AV138" i="101"/>
  <c r="AV278" i="101"/>
  <c r="AV334" i="101" s="1"/>
  <c r="J103" i="72"/>
  <c r="AL21" i="74"/>
  <c r="AL21" i="75"/>
  <c r="K93" i="74"/>
  <c r="H138" i="74"/>
  <c r="H143" i="74" s="1"/>
  <c r="K87" i="74"/>
  <c r="J110" i="74"/>
  <c r="AM21" i="75"/>
  <c r="K93" i="75"/>
  <c r="AM21" i="77"/>
  <c r="AM21" i="76"/>
  <c r="AM21" i="72"/>
  <c r="AM21" i="78"/>
  <c r="K100" i="76"/>
  <c r="L89" i="76"/>
  <c r="M90" i="76"/>
  <c r="K87" i="75"/>
  <c r="J116" i="76"/>
  <c r="J110" i="75"/>
  <c r="J123" i="76"/>
  <c r="J125" i="76"/>
  <c r="K100" i="77"/>
  <c r="L89" i="77"/>
  <c r="K88" i="77"/>
  <c r="J116" i="77"/>
  <c r="AW280" i="99" l="1"/>
  <c r="AW336" i="99" s="1"/>
  <c r="AW124" i="99"/>
  <c r="AV258" i="99"/>
  <c r="AV314" i="99" s="1"/>
  <c r="AV48" i="99"/>
  <c r="AV238" i="101"/>
  <c r="AV294" i="101" s="1"/>
  <c r="AV43" i="101"/>
  <c r="AV47" i="101" s="1"/>
  <c r="AW122" i="101"/>
  <c r="AM21" i="74"/>
  <c r="AN21" i="72"/>
  <c r="K88" i="74"/>
  <c r="K100" i="74"/>
  <c r="K88" i="75"/>
  <c r="H138" i="75"/>
  <c r="H143" i="75" s="1"/>
  <c r="AN21" i="78"/>
  <c r="AN21" i="77"/>
  <c r="AN21" i="76"/>
  <c r="J123" i="77"/>
  <c r="K99" i="76"/>
  <c r="K105" i="76"/>
  <c r="L101" i="76"/>
  <c r="K117" i="76"/>
  <c r="K124" i="76"/>
  <c r="J126" i="76"/>
  <c r="K100" i="75"/>
  <c r="L89" i="75"/>
  <c r="L89" i="74"/>
  <c r="J116" i="74"/>
  <c r="J116" i="75"/>
  <c r="M90" i="77"/>
  <c r="K117" i="77"/>
  <c r="AW279" i="99" l="1"/>
  <c r="AW335" i="99" s="1"/>
  <c r="AV259" i="99"/>
  <c r="AV315" i="99" s="1"/>
  <c r="AV49" i="99"/>
  <c r="AV48" i="101"/>
  <c r="AV258" i="101"/>
  <c r="AV314" i="101" s="1"/>
  <c r="AW280" i="101"/>
  <c r="AW336" i="101" s="1"/>
  <c r="AW124" i="101"/>
  <c r="AN21" i="74"/>
  <c r="AO21" i="72"/>
  <c r="J123" i="74"/>
  <c r="K117" i="74"/>
  <c r="K105" i="74"/>
  <c r="M90" i="74"/>
  <c r="AN21" i="75"/>
  <c r="M90" i="75"/>
  <c r="AO21" i="77"/>
  <c r="AO21" i="76"/>
  <c r="AO21" i="78"/>
  <c r="J126" i="77"/>
  <c r="K99" i="77"/>
  <c r="K105" i="77"/>
  <c r="K99" i="74"/>
  <c r="J125" i="77"/>
  <c r="J127" i="76"/>
  <c r="K117" i="75"/>
  <c r="K104" i="76"/>
  <c r="K109" i="76"/>
  <c r="J123" i="75"/>
  <c r="K99" i="75"/>
  <c r="K105" i="75"/>
  <c r="J127" i="77"/>
  <c r="L101" i="77"/>
  <c r="K104" i="77"/>
  <c r="K124" i="77"/>
  <c r="AV52" i="99" l="1"/>
  <c r="AV255" i="99"/>
  <c r="AV311" i="99" s="1"/>
  <c r="AW279" i="101"/>
  <c r="AW335" i="101" s="1"/>
  <c r="AV259" i="101"/>
  <c r="AV315" i="101" s="1"/>
  <c r="AV49" i="101"/>
  <c r="AO21" i="74"/>
  <c r="K100" i="72"/>
  <c r="AP21" i="75"/>
  <c r="J125" i="74"/>
  <c r="L101" i="74"/>
  <c r="J126" i="74"/>
  <c r="K104" i="74"/>
  <c r="K124" i="74"/>
  <c r="AO21" i="75"/>
  <c r="K124" i="75"/>
  <c r="L101" i="75"/>
  <c r="J125" i="75"/>
  <c r="AP21" i="76"/>
  <c r="AP21" i="78"/>
  <c r="AP21" i="77"/>
  <c r="AP21" i="72"/>
  <c r="I138" i="76"/>
  <c r="I143" i="76" s="1"/>
  <c r="K106" i="76"/>
  <c r="J126" i="75"/>
  <c r="K113" i="76"/>
  <c r="K114" i="76"/>
  <c r="K120" i="76"/>
  <c r="K121" i="76"/>
  <c r="K104" i="75"/>
  <c r="K120" i="77"/>
  <c r="K113" i="77"/>
  <c r="K109" i="77"/>
  <c r="K106" i="77"/>
  <c r="AV246" i="99" l="1"/>
  <c r="AV302" i="99" s="1"/>
  <c r="AV57" i="99"/>
  <c r="AV60" i="99" s="1"/>
  <c r="AV255" i="101"/>
  <c r="AV311" i="101" s="1"/>
  <c r="AV52" i="101"/>
  <c r="AP21" i="74"/>
  <c r="K106" i="74"/>
  <c r="K120" i="74"/>
  <c r="K109" i="74"/>
  <c r="J127" i="74"/>
  <c r="K113" i="74"/>
  <c r="AQ21" i="75"/>
  <c r="K106" i="75"/>
  <c r="K109" i="75"/>
  <c r="AQ21" i="72"/>
  <c r="AQ21" i="76"/>
  <c r="AQ21" i="78"/>
  <c r="AQ21" i="77"/>
  <c r="J127" i="75"/>
  <c r="K113" i="75"/>
  <c r="K107" i="76"/>
  <c r="K120" i="75"/>
  <c r="K112" i="76"/>
  <c r="L92" i="76"/>
  <c r="L93" i="76"/>
  <c r="K107" i="77"/>
  <c r="I138" i="77"/>
  <c r="I143" i="77" s="1"/>
  <c r="K114" i="77"/>
  <c r="K112" i="77"/>
  <c r="L92" i="77"/>
  <c r="K121" i="77"/>
  <c r="AW58" i="99" l="1"/>
  <c r="AV254" i="99"/>
  <c r="AV310" i="99" s="1"/>
  <c r="AV257" i="99"/>
  <c r="AV313" i="99" s="1"/>
  <c r="AV62" i="99"/>
  <c r="AV63" i="99"/>
  <c r="AV57" i="101"/>
  <c r="AV246" i="101"/>
  <c r="AV302" i="101" s="1"/>
  <c r="AV60" i="101"/>
  <c r="AQ21" i="74"/>
  <c r="AR21" i="78"/>
  <c r="K107" i="74"/>
  <c r="K114" i="74"/>
  <c r="K121" i="74"/>
  <c r="L92" i="74"/>
  <c r="K121" i="75"/>
  <c r="K114" i="75"/>
  <c r="AR21" i="77"/>
  <c r="AR21" i="72"/>
  <c r="AR21" i="76"/>
  <c r="K107" i="75"/>
  <c r="K112" i="75"/>
  <c r="L87" i="76"/>
  <c r="L88" i="76"/>
  <c r="L92" i="75"/>
  <c r="K112" i="74"/>
  <c r="K110" i="76"/>
  <c r="L93" i="77"/>
  <c r="L87" i="77"/>
  <c r="K110" i="77"/>
  <c r="AU81" i="99" l="1"/>
  <c r="AU82" i="99" s="1"/>
  <c r="AU83" i="99" s="1"/>
  <c r="AV256" i="99"/>
  <c r="AV312" i="99" s="1"/>
  <c r="AV64" i="99"/>
  <c r="AV65" i="99" s="1"/>
  <c r="AW61" i="99"/>
  <c r="AW252" i="99"/>
  <c r="AW308" i="99" s="1"/>
  <c r="AW46" i="99"/>
  <c r="AV257" i="101"/>
  <c r="AV313" i="101" s="1"/>
  <c r="AV62" i="101"/>
  <c r="AV63" i="101"/>
  <c r="AV254" i="101"/>
  <c r="AV310" i="101" s="1"/>
  <c r="AW58" i="101"/>
  <c r="K103" i="72"/>
  <c r="AR21" i="74"/>
  <c r="AS21" i="77"/>
  <c r="L87" i="74"/>
  <c r="K110" i="74"/>
  <c r="L93" i="74"/>
  <c r="I138" i="74"/>
  <c r="I143" i="74" s="1"/>
  <c r="AR21" i="75"/>
  <c r="L93" i="75"/>
  <c r="AS21" i="76"/>
  <c r="AS21" i="78"/>
  <c r="AS21" i="72"/>
  <c r="K110" i="75"/>
  <c r="K116" i="76"/>
  <c r="M89" i="76"/>
  <c r="N90" i="76"/>
  <c r="L87" i="75"/>
  <c r="L100" i="76"/>
  <c r="L100" i="77"/>
  <c r="M89" i="77"/>
  <c r="L88" i="77"/>
  <c r="AW151" i="99" l="1"/>
  <c r="AW51" i="99"/>
  <c r="AW260" i="99" s="1"/>
  <c r="AW316" i="99" s="1"/>
  <c r="AW152" i="99"/>
  <c r="AW266" i="99" s="1"/>
  <c r="AW322" i="99" s="1"/>
  <c r="AW250" i="99"/>
  <c r="AW306" i="99" s="1"/>
  <c r="AW150" i="99"/>
  <c r="AT87" i="99"/>
  <c r="AU85" i="99"/>
  <c r="AU247" i="99"/>
  <c r="AU303" i="99" s="1"/>
  <c r="AV64" i="101"/>
  <c r="AV65" i="101" s="1"/>
  <c r="AU81" i="101"/>
  <c r="AU82" i="101" s="1"/>
  <c r="AU83" i="101" s="1"/>
  <c r="AV256" i="101"/>
  <c r="AV312" i="101" s="1"/>
  <c r="AW61" i="101"/>
  <c r="AW46" i="101"/>
  <c r="AW252" i="101"/>
  <c r="AW308" i="101" s="1"/>
  <c r="G101" i="72"/>
  <c r="AS21" i="74"/>
  <c r="AT21" i="72"/>
  <c r="L100" i="74"/>
  <c r="L88" i="74"/>
  <c r="AS21" i="75"/>
  <c r="L88" i="75"/>
  <c r="I138" i="75"/>
  <c r="I143" i="75" s="1"/>
  <c r="AT21" i="76"/>
  <c r="AT21" i="77"/>
  <c r="AT21" i="78"/>
  <c r="M89" i="74"/>
  <c r="K116" i="75"/>
  <c r="K116" i="74"/>
  <c r="K123" i="76"/>
  <c r="K125" i="76"/>
  <c r="K123" i="77"/>
  <c r="K116" i="77"/>
  <c r="M89" i="75"/>
  <c r="L99" i="76"/>
  <c r="L105" i="76"/>
  <c r="M101" i="76"/>
  <c r="L117" i="76"/>
  <c r="L124" i="76"/>
  <c r="L100" i="75"/>
  <c r="N90" i="77"/>
  <c r="L117" i="77"/>
  <c r="AW265" i="99" l="1"/>
  <c r="AW321" i="99" s="1"/>
  <c r="AW54" i="99"/>
  <c r="AW97" i="99" s="1"/>
  <c r="AW267" i="99"/>
  <c r="AW323" i="99" s="1"/>
  <c r="AW235" i="99"/>
  <c r="AW55" i="99"/>
  <c r="AT87" i="101"/>
  <c r="AU247" i="101"/>
  <c r="AU303" i="101" s="1"/>
  <c r="AU85" i="101"/>
  <c r="AW151" i="101"/>
  <c r="AW152" i="101"/>
  <c r="AW266" i="101" s="1"/>
  <c r="AW322" i="101" s="1"/>
  <c r="AW150" i="101"/>
  <c r="AW51" i="101"/>
  <c r="AW260" i="101" s="1"/>
  <c r="AW316" i="101" s="1"/>
  <c r="AW250" i="101"/>
  <c r="AW306" i="101" s="1"/>
  <c r="G114" i="72"/>
  <c r="E138" i="72"/>
  <c r="AT21" i="74"/>
  <c r="AU21" i="75"/>
  <c r="L117" i="74"/>
  <c r="K123" i="74"/>
  <c r="N90" i="74"/>
  <c r="AT21" i="75"/>
  <c r="N90" i="75"/>
  <c r="AU21" i="72"/>
  <c r="AU21" i="78"/>
  <c r="AU21" i="77"/>
  <c r="AU21" i="76"/>
  <c r="L99" i="77"/>
  <c r="L99" i="74"/>
  <c r="K125" i="77"/>
  <c r="K123" i="75"/>
  <c r="L117" i="75"/>
  <c r="K126" i="77"/>
  <c r="L99" i="75"/>
  <c r="K126" i="76"/>
  <c r="L104" i="76"/>
  <c r="L109" i="76"/>
  <c r="L105" i="77"/>
  <c r="M101" i="77"/>
  <c r="L124" i="77"/>
  <c r="AW98" i="99" l="1"/>
  <c r="AX99" i="99"/>
  <c r="AW265" i="101"/>
  <c r="AW321" i="101" s="1"/>
  <c r="AW54" i="101"/>
  <c r="AW97" i="101" s="1"/>
  <c r="AW55" i="101"/>
  <c r="AW267" i="101"/>
  <c r="AW323" i="101" s="1"/>
  <c r="AW235" i="101"/>
  <c r="AU21" i="74"/>
  <c r="L100" i="72"/>
  <c r="AV21" i="76"/>
  <c r="L105" i="74"/>
  <c r="K125" i="74"/>
  <c r="K126" i="74"/>
  <c r="M101" i="74"/>
  <c r="L124" i="74"/>
  <c r="K125" i="75"/>
  <c r="M101" i="75"/>
  <c r="L124" i="75"/>
  <c r="AV21" i="78"/>
  <c r="AV21" i="77"/>
  <c r="AV21" i="72"/>
  <c r="K127" i="77"/>
  <c r="L104" i="75"/>
  <c r="K126" i="75"/>
  <c r="L104" i="74"/>
  <c r="K127" i="76"/>
  <c r="L120" i="76"/>
  <c r="L121" i="76"/>
  <c r="L104" i="77"/>
  <c r="L106" i="76"/>
  <c r="L105" i="75"/>
  <c r="L113" i="76"/>
  <c r="L114" i="76"/>
  <c r="L109" i="77"/>
  <c r="L113" i="77"/>
  <c r="L120" i="77"/>
  <c r="L106" i="77"/>
  <c r="AX270" i="99" l="1"/>
  <c r="AX326" i="99" s="1"/>
  <c r="R383" i="99" s="1"/>
  <c r="AX282" i="99"/>
  <c r="AX338" i="99" s="1"/>
  <c r="R395" i="99" s="1"/>
  <c r="AW112" i="99"/>
  <c r="AW276" i="99" s="1"/>
  <c r="AW332" i="99" s="1"/>
  <c r="AW109" i="99"/>
  <c r="AW110" i="99"/>
  <c r="AW274" i="99" s="1"/>
  <c r="AW330" i="99" s="1"/>
  <c r="AW111" i="99"/>
  <c r="AW275" i="99" s="1"/>
  <c r="AW331" i="99" s="1"/>
  <c r="AW98" i="101"/>
  <c r="AX99" i="101"/>
  <c r="H87" i="72"/>
  <c r="H88" i="72"/>
  <c r="AV21" i="74"/>
  <c r="AW21" i="78"/>
  <c r="L106" i="74"/>
  <c r="L120" i="74"/>
  <c r="L109" i="74"/>
  <c r="L113" i="74"/>
  <c r="K127" i="74"/>
  <c r="AV21" i="75"/>
  <c r="L109" i="75"/>
  <c r="AW21" i="72"/>
  <c r="AW21" i="77"/>
  <c r="AW21" i="76"/>
  <c r="L113" i="75"/>
  <c r="L120" i="75"/>
  <c r="K127" i="75"/>
  <c r="M92" i="76"/>
  <c r="M93" i="76"/>
  <c r="L106" i="75"/>
  <c r="J138" i="76"/>
  <c r="J143" i="76" s="1"/>
  <c r="L107" i="76"/>
  <c r="L112" i="76"/>
  <c r="J138" i="77"/>
  <c r="J143" i="77" s="1"/>
  <c r="L107" i="77"/>
  <c r="L121" i="77"/>
  <c r="M92" i="77"/>
  <c r="L114" i="77"/>
  <c r="L112" i="77"/>
  <c r="AW114" i="99" l="1"/>
  <c r="AW273" i="99"/>
  <c r="AW329" i="99" s="1"/>
  <c r="AX282" i="101"/>
  <c r="AX338" i="101" s="1"/>
  <c r="R395" i="101" s="1"/>
  <c r="AX270" i="101"/>
  <c r="AX326" i="101" s="1"/>
  <c r="R383" i="101" s="1"/>
  <c r="AW112" i="101"/>
  <c r="AW110" i="101"/>
  <c r="AW111" i="101"/>
  <c r="AW109" i="101"/>
  <c r="I89" i="72"/>
  <c r="J90" i="72"/>
  <c r="M101" i="72"/>
  <c r="AW21" i="74"/>
  <c r="AX21" i="78"/>
  <c r="L121" i="74"/>
  <c r="L114" i="74"/>
  <c r="L107" i="74"/>
  <c r="M92" i="74"/>
  <c r="AW21" i="75"/>
  <c r="L114" i="75"/>
  <c r="L121" i="75"/>
  <c r="AX21" i="76"/>
  <c r="AX21" i="72"/>
  <c r="AX21" i="77"/>
  <c r="L112" i="75"/>
  <c r="M92" i="75"/>
  <c r="L112" i="74"/>
  <c r="L110" i="76"/>
  <c r="L107" i="75"/>
  <c r="M87" i="76"/>
  <c r="M88" i="76"/>
  <c r="M93" i="77"/>
  <c r="L110" i="77"/>
  <c r="M87" i="77"/>
  <c r="AW116" i="99" l="1"/>
  <c r="AW119" i="99"/>
  <c r="AW237" i="99"/>
  <c r="AW293" i="99" s="1"/>
  <c r="AW273" i="101"/>
  <c r="AW329" i="101" s="1"/>
  <c r="AW114" i="101"/>
  <c r="AW276" i="101"/>
  <c r="AW332" i="101" s="1"/>
  <c r="AW275" i="101"/>
  <c r="AW331" i="101" s="1"/>
  <c r="AW274" i="101"/>
  <c r="AW330" i="101" s="1"/>
  <c r="L103" i="72"/>
  <c r="AX21" i="74"/>
  <c r="AY21" i="77"/>
  <c r="L110" i="74"/>
  <c r="M93" i="74"/>
  <c r="M87" i="74"/>
  <c r="AX21" i="75"/>
  <c r="M93" i="75"/>
  <c r="AY21" i="72"/>
  <c r="AY21" i="78"/>
  <c r="AY21" i="76"/>
  <c r="M87" i="75"/>
  <c r="N89" i="76"/>
  <c r="O90" i="76"/>
  <c r="L110" i="75"/>
  <c r="L116" i="76"/>
  <c r="M100" i="76"/>
  <c r="N89" i="77"/>
  <c r="M88" i="77"/>
  <c r="M100" i="77"/>
  <c r="AW281" i="99" l="1"/>
  <c r="AW337" i="99" s="1"/>
  <c r="AW42" i="99"/>
  <c r="AW130" i="99"/>
  <c r="AW236" i="99"/>
  <c r="AW292" i="99" s="1"/>
  <c r="AW116" i="101"/>
  <c r="AW237" i="101"/>
  <c r="AW293" i="101" s="1"/>
  <c r="AW119" i="101"/>
  <c r="AY21" i="74"/>
  <c r="AZ21" i="77"/>
  <c r="M88" i="74"/>
  <c r="M100" i="74"/>
  <c r="L116" i="74"/>
  <c r="J138" i="74"/>
  <c r="J143" i="74" s="1"/>
  <c r="AY21" i="75"/>
  <c r="J138" i="75"/>
  <c r="J143" i="75" s="1"/>
  <c r="M88" i="75"/>
  <c r="AZ21" i="78"/>
  <c r="AZ21" i="76"/>
  <c r="AZ21" i="72"/>
  <c r="N89" i="74"/>
  <c r="N89" i="75"/>
  <c r="M100" i="75"/>
  <c r="M99" i="76"/>
  <c r="N101" i="76"/>
  <c r="M105" i="76"/>
  <c r="L123" i="77"/>
  <c r="L116" i="77"/>
  <c r="M117" i="76"/>
  <c r="M124" i="76"/>
  <c r="L123" i="76"/>
  <c r="L125" i="76"/>
  <c r="L116" i="75"/>
  <c r="O90" i="77"/>
  <c r="M117" i="77"/>
  <c r="AW128" i="99" l="1"/>
  <c r="AW241" i="99"/>
  <c r="AW297" i="99" s="1"/>
  <c r="AW281" i="101"/>
  <c r="AW337" i="101" s="1"/>
  <c r="AW130" i="101"/>
  <c r="AW236" i="101"/>
  <c r="AW292" i="101" s="1"/>
  <c r="AW42" i="101"/>
  <c r="AZ21" i="74"/>
  <c r="BA21" i="77"/>
  <c r="M117" i="74"/>
  <c r="L123" i="74"/>
  <c r="O90" i="74"/>
  <c r="AZ21" i="75"/>
  <c r="O90" i="75"/>
  <c r="BA21" i="78"/>
  <c r="BA21" i="76"/>
  <c r="BA21" i="72"/>
  <c r="M99" i="77"/>
  <c r="M105" i="77"/>
  <c r="M99" i="74"/>
  <c r="M99" i="75"/>
  <c r="M117" i="75"/>
  <c r="L126" i="76"/>
  <c r="L125" i="77"/>
  <c r="L126" i="77"/>
  <c r="L123" i="75"/>
  <c r="M104" i="76"/>
  <c r="M109" i="76"/>
  <c r="M124" i="77"/>
  <c r="N101" i="77"/>
  <c r="AW239" i="99" l="1"/>
  <c r="AW295" i="99" s="1"/>
  <c r="AW137" i="99"/>
  <c r="AW278" i="99" s="1"/>
  <c r="AW334" i="99" s="1"/>
  <c r="AW136" i="99"/>
  <c r="AW241" i="101"/>
  <c r="AW297" i="101" s="1"/>
  <c r="AW128" i="101"/>
  <c r="BA21" i="74"/>
  <c r="M100" i="72"/>
  <c r="BB21" i="72"/>
  <c r="M105" i="74"/>
  <c r="M124" i="74"/>
  <c r="L126" i="74"/>
  <c r="L125" i="74"/>
  <c r="N101" i="74"/>
  <c r="BA21" i="75"/>
  <c r="L125" i="75"/>
  <c r="N101" i="75"/>
  <c r="M124" i="75"/>
  <c r="M105" i="75"/>
  <c r="BB21" i="76"/>
  <c r="BB21" i="78"/>
  <c r="BB21" i="77"/>
  <c r="L127" i="77"/>
  <c r="M120" i="76"/>
  <c r="M121" i="76"/>
  <c r="M104" i="74"/>
  <c r="M104" i="77"/>
  <c r="M106" i="76"/>
  <c r="L127" i="76"/>
  <c r="M104" i="75"/>
  <c r="M113" i="76"/>
  <c r="M114" i="76"/>
  <c r="L126" i="75"/>
  <c r="M109" i="77"/>
  <c r="M120" i="77"/>
  <c r="M113" i="77"/>
  <c r="M106" i="77"/>
  <c r="AW138" i="99" l="1"/>
  <c r="AW277" i="99"/>
  <c r="AW333" i="99" s="1"/>
  <c r="AW239" i="101"/>
  <c r="AW295" i="101" s="1"/>
  <c r="AW136" i="101"/>
  <c r="AW137" i="101"/>
  <c r="BC21" i="72"/>
  <c r="BB21" i="74"/>
  <c r="BC21" i="75"/>
  <c r="M120" i="74"/>
  <c r="M113" i="74"/>
  <c r="M109" i="74"/>
  <c r="L127" i="74"/>
  <c r="M106" i="74"/>
  <c r="BB21" i="75"/>
  <c r="M109" i="75"/>
  <c r="BC21" i="77"/>
  <c r="BC21" i="76"/>
  <c r="BC21" i="78"/>
  <c r="M120" i="75"/>
  <c r="M106" i="75"/>
  <c r="N92" i="76"/>
  <c r="N93" i="76"/>
  <c r="K138" i="76"/>
  <c r="K143" i="76" s="1"/>
  <c r="M112" i="76"/>
  <c r="L127" i="75"/>
  <c r="M113" i="75"/>
  <c r="M107" i="76"/>
  <c r="M107" i="77"/>
  <c r="K138" i="77"/>
  <c r="K143" i="77" s="1"/>
  <c r="M121" i="77"/>
  <c r="N92" i="77"/>
  <c r="M114" i="77"/>
  <c r="M112" i="77"/>
  <c r="AW43" i="99" l="1"/>
  <c r="AW47" i="99" s="1"/>
  <c r="AW238" i="99"/>
  <c r="AW294" i="99" s="1"/>
  <c r="AX122" i="99"/>
  <c r="AW278" i="101"/>
  <c r="AW334" i="101" s="1"/>
  <c r="AW277" i="101"/>
  <c r="AW333" i="101" s="1"/>
  <c r="AW138" i="101"/>
  <c r="N101" i="72"/>
  <c r="BC21" i="74"/>
  <c r="N92" i="74"/>
  <c r="M107" i="74"/>
  <c r="M121" i="74"/>
  <c r="M114" i="74"/>
  <c r="BD21" i="75"/>
  <c r="M114" i="75"/>
  <c r="M121" i="75"/>
  <c r="BD21" i="76"/>
  <c r="BD21" i="78"/>
  <c r="BD21" i="77"/>
  <c r="BD21" i="72"/>
  <c r="M110" i="76"/>
  <c r="M107" i="75"/>
  <c r="M112" i="74"/>
  <c r="N87" i="76"/>
  <c r="N88" i="76"/>
  <c r="N92" i="75"/>
  <c r="M112" i="75"/>
  <c r="N93" i="77"/>
  <c r="N87" i="77"/>
  <c r="M110" i="77"/>
  <c r="AX280" i="99" l="1"/>
  <c r="AX336" i="99" s="1"/>
  <c r="R393" i="99" s="1"/>
  <c r="AX124" i="99"/>
  <c r="AW48" i="99"/>
  <c r="AW258" i="99"/>
  <c r="AW314" i="99" s="1"/>
  <c r="AW238" i="101"/>
  <c r="AW294" i="101" s="1"/>
  <c r="AW43" i="101"/>
  <c r="AW47" i="101" s="1"/>
  <c r="AX122" i="101"/>
  <c r="M103" i="72"/>
  <c r="BD21" i="74"/>
  <c r="BE21" i="72"/>
  <c r="N87" i="74"/>
  <c r="N93" i="74"/>
  <c r="M110" i="74"/>
  <c r="K138" i="74"/>
  <c r="K143" i="74" s="1"/>
  <c r="N93" i="75"/>
  <c r="BE21" i="76"/>
  <c r="BE21" i="78"/>
  <c r="BE21" i="77"/>
  <c r="N87" i="75"/>
  <c r="M110" i="75"/>
  <c r="N100" i="76"/>
  <c r="M116" i="76"/>
  <c r="O89" i="76"/>
  <c r="P90" i="76"/>
  <c r="O89" i="77"/>
  <c r="N88" i="77"/>
  <c r="N100" i="77"/>
  <c r="AW259" i="99" l="1"/>
  <c r="AW315" i="99" s="1"/>
  <c r="AW49" i="99"/>
  <c r="AX279" i="99"/>
  <c r="AX335" i="99" s="1"/>
  <c r="R392" i="99" s="1"/>
  <c r="AX124" i="101"/>
  <c r="AX280" i="101"/>
  <c r="AX336" i="101" s="1"/>
  <c r="R393" i="101" s="1"/>
  <c r="AW258" i="101"/>
  <c r="AW314" i="101" s="1"/>
  <c r="AW48" i="101"/>
  <c r="BE21" i="74"/>
  <c r="BF21" i="72"/>
  <c r="N100" i="74"/>
  <c r="O89" i="74"/>
  <c r="N88" i="74"/>
  <c r="BE21" i="75"/>
  <c r="K138" i="75"/>
  <c r="K143" i="75" s="1"/>
  <c r="N88" i="75"/>
  <c r="BF21" i="78"/>
  <c r="BF21" i="76"/>
  <c r="BF21" i="77"/>
  <c r="M123" i="77"/>
  <c r="M116" i="77"/>
  <c r="M116" i="75"/>
  <c r="N117" i="76"/>
  <c r="N124" i="76"/>
  <c r="O89" i="75"/>
  <c r="M116" i="74"/>
  <c r="M123" i="76"/>
  <c r="M125" i="76"/>
  <c r="N100" i="75"/>
  <c r="N99" i="76"/>
  <c r="N105" i="76"/>
  <c r="O101" i="76"/>
  <c r="P90" i="77"/>
  <c r="N117" i="77"/>
  <c r="AW255" i="99" l="1"/>
  <c r="AW311" i="99" s="1"/>
  <c r="AW52" i="99"/>
  <c r="AW259" i="101"/>
  <c r="AW315" i="101" s="1"/>
  <c r="AW49" i="101"/>
  <c r="AX279" i="101"/>
  <c r="AX335" i="101" s="1"/>
  <c r="R392" i="101" s="1"/>
  <c r="BF21" i="74"/>
  <c r="BG21" i="72"/>
  <c r="M123" i="74"/>
  <c r="P90" i="74"/>
  <c r="N117" i="74"/>
  <c r="BF21" i="75"/>
  <c r="P90" i="75"/>
  <c r="BG21" i="76"/>
  <c r="BG21" i="77"/>
  <c r="BG21" i="78"/>
  <c r="N99" i="77"/>
  <c r="N105" i="77"/>
  <c r="N99" i="74"/>
  <c r="M125" i="77"/>
  <c r="M126" i="77"/>
  <c r="M126" i="76"/>
  <c r="M123" i="75"/>
  <c r="N99" i="75"/>
  <c r="N117" i="75"/>
  <c r="N104" i="76"/>
  <c r="N109" i="76"/>
  <c r="N124" i="77"/>
  <c r="O101" i="77"/>
  <c r="AW246" i="99" l="1"/>
  <c r="AW302" i="99" s="1"/>
  <c r="AW57" i="99"/>
  <c r="AW60" i="99" s="1"/>
  <c r="AW52" i="101"/>
  <c r="AW255" i="101"/>
  <c r="AW311" i="101" s="1"/>
  <c r="BG21" i="74"/>
  <c r="N105" i="74"/>
  <c r="N100" i="72"/>
  <c r="BH21" i="72"/>
  <c r="O101" i="74"/>
  <c r="M125" i="74"/>
  <c r="M126" i="74"/>
  <c r="N124" i="74"/>
  <c r="BG21" i="75"/>
  <c r="N105" i="75"/>
  <c r="O101" i="75"/>
  <c r="M125" i="75"/>
  <c r="N124" i="75"/>
  <c r="BH21" i="76"/>
  <c r="BH21" i="78"/>
  <c r="BH21" i="77"/>
  <c r="M127" i="77"/>
  <c r="M126" i="75"/>
  <c r="N104" i="74"/>
  <c r="N104" i="77"/>
  <c r="N113" i="76"/>
  <c r="N114" i="76"/>
  <c r="M127" i="76"/>
  <c r="N120" i="76"/>
  <c r="N121" i="76"/>
  <c r="N104" i="75"/>
  <c r="N106" i="76"/>
  <c r="N109" i="77"/>
  <c r="N120" i="77"/>
  <c r="N113" i="77"/>
  <c r="N106" i="77"/>
  <c r="AW257" i="99" l="1"/>
  <c r="AW313" i="99" s="1"/>
  <c r="AW63" i="99"/>
  <c r="AW62" i="99"/>
  <c r="AW254" i="99"/>
  <c r="AW310" i="99" s="1"/>
  <c r="AX58" i="99"/>
  <c r="AW57" i="101"/>
  <c r="AW246" i="101"/>
  <c r="AW302" i="101" s="1"/>
  <c r="BH21" i="74"/>
  <c r="BI21" i="77"/>
  <c r="N109" i="74"/>
  <c r="N106" i="74"/>
  <c r="M127" i="74"/>
  <c r="N120" i="74"/>
  <c r="N113" i="74"/>
  <c r="BH21" i="75"/>
  <c r="N109" i="75"/>
  <c r="BI21" i="72"/>
  <c r="BI21" i="78"/>
  <c r="BI21" i="76"/>
  <c r="N113" i="75"/>
  <c r="N120" i="75"/>
  <c r="M127" i="75"/>
  <c r="L138" i="76"/>
  <c r="L143" i="76" s="1"/>
  <c r="N106" i="75"/>
  <c r="N112" i="76"/>
  <c r="N107" i="76"/>
  <c r="O92" i="76"/>
  <c r="O93" i="76"/>
  <c r="L138" i="77"/>
  <c r="L143" i="77" s="1"/>
  <c r="N107" i="77"/>
  <c r="N114" i="77"/>
  <c r="O92" i="77"/>
  <c r="N112" i="77"/>
  <c r="N121" i="77"/>
  <c r="AX252" i="99" l="1"/>
  <c r="AX308" i="99" s="1"/>
  <c r="R365" i="99" s="1"/>
  <c r="AX61" i="99"/>
  <c r="AX46" i="99"/>
  <c r="AV81" i="99"/>
  <c r="AV82" i="99" s="1"/>
  <c r="AV83" i="99" s="1"/>
  <c r="AW256" i="99"/>
  <c r="AW312" i="99" s="1"/>
  <c r="AW64" i="99"/>
  <c r="AW65" i="99" s="1"/>
  <c r="AW60" i="101"/>
  <c r="AW254" i="101"/>
  <c r="AW310" i="101" s="1"/>
  <c r="AX58" i="101"/>
  <c r="BJ21" i="72"/>
  <c r="O101" i="72"/>
  <c r="BI21" i="74"/>
  <c r="BJ21" i="77"/>
  <c r="N107" i="74"/>
  <c r="N121" i="74"/>
  <c r="N114" i="74"/>
  <c r="O92" i="74"/>
  <c r="BI21" i="75"/>
  <c r="N121" i="75"/>
  <c r="N114" i="75"/>
  <c r="BJ21" i="76"/>
  <c r="BJ21" i="78"/>
  <c r="O87" i="76"/>
  <c r="O88" i="76"/>
  <c r="O92" i="75"/>
  <c r="N112" i="75"/>
  <c r="N110" i="76"/>
  <c r="N107" i="75"/>
  <c r="N112" i="74"/>
  <c r="O93" i="77"/>
  <c r="O87" i="77"/>
  <c r="N110" i="77"/>
  <c r="AX150" i="99" l="1"/>
  <c r="AX152" i="99"/>
  <c r="AX266" i="99" s="1"/>
  <c r="AX322" i="99" s="1"/>
  <c r="R379" i="99" s="1"/>
  <c r="AX51" i="99"/>
  <c r="AX260" i="99" s="1"/>
  <c r="AX316" i="99" s="1"/>
  <c r="R373" i="99" s="1"/>
  <c r="AX151" i="99"/>
  <c r="AX250" i="99"/>
  <c r="AX306" i="99" s="1"/>
  <c r="R363" i="99" s="1"/>
  <c r="AV85" i="99"/>
  <c r="AU87" i="99"/>
  <c r="AV247" i="99"/>
  <c r="AV303" i="99" s="1"/>
  <c r="AX252" i="101"/>
  <c r="AX308" i="101" s="1"/>
  <c r="R365" i="101" s="1"/>
  <c r="AX61" i="101"/>
  <c r="AX46" i="101"/>
  <c r="AW257" i="101"/>
  <c r="AW313" i="101" s="1"/>
  <c r="AW63" i="101"/>
  <c r="AW62" i="101"/>
  <c r="N103" i="72"/>
  <c r="BJ21" i="74"/>
  <c r="O87" i="74"/>
  <c r="L138" i="74"/>
  <c r="L143" i="74" s="1"/>
  <c r="N110" i="74"/>
  <c r="O93" i="74"/>
  <c r="BJ21" i="75"/>
  <c r="O93" i="75"/>
  <c r="N110" i="75"/>
  <c r="P89" i="76"/>
  <c r="Q90" i="76"/>
  <c r="N116" i="76"/>
  <c r="O100" i="76"/>
  <c r="O87" i="75"/>
  <c r="P89" i="77"/>
  <c r="O88" i="77"/>
  <c r="O100" i="77"/>
  <c r="AX267" i="99" l="1"/>
  <c r="AX323" i="99" s="1"/>
  <c r="AX55" i="99"/>
  <c r="AX235" i="99"/>
  <c r="AX54" i="99"/>
  <c r="AX97" i="99" s="1"/>
  <c r="AX265" i="99"/>
  <c r="AX321" i="99" s="1"/>
  <c r="R378" i="99" s="1"/>
  <c r="AW256" i="101"/>
  <c r="AW312" i="101" s="1"/>
  <c r="AW64" i="101"/>
  <c r="AW65" i="101" s="1"/>
  <c r="AV81" i="101"/>
  <c r="AV82" i="101" s="1"/>
  <c r="AV83" i="101" s="1"/>
  <c r="AX151" i="101"/>
  <c r="AX152" i="101"/>
  <c r="AX266" i="101" s="1"/>
  <c r="AX322" i="101" s="1"/>
  <c r="R379" i="101" s="1"/>
  <c r="AX150" i="101"/>
  <c r="AX51" i="101"/>
  <c r="AX260" i="101" s="1"/>
  <c r="AX316" i="101" s="1"/>
  <c r="R373" i="101" s="1"/>
  <c r="AX250" i="101"/>
  <c r="AX306" i="101" s="1"/>
  <c r="R363" i="101" s="1"/>
  <c r="O100" i="74"/>
  <c r="O88" i="74"/>
  <c r="L138" i="75"/>
  <c r="L143" i="75" s="1"/>
  <c r="O88" i="75"/>
  <c r="N123" i="77"/>
  <c r="N116" i="77"/>
  <c r="P89" i="75"/>
  <c r="O100" i="75"/>
  <c r="O99" i="76"/>
  <c r="P101" i="76"/>
  <c r="O105" i="76"/>
  <c r="O117" i="76"/>
  <c r="O124" i="76"/>
  <c r="N116" i="75"/>
  <c r="N123" i="76"/>
  <c r="N125" i="76"/>
  <c r="P89" i="74"/>
  <c r="N116" i="74"/>
  <c r="Q90" i="77"/>
  <c r="O117" i="77"/>
  <c r="AX98" i="99" l="1"/>
  <c r="AY99" i="99"/>
  <c r="AX55" i="101"/>
  <c r="AX267" i="101"/>
  <c r="AX323" i="101" s="1"/>
  <c r="AX235" i="101"/>
  <c r="AV247" i="101"/>
  <c r="AV303" i="101" s="1"/>
  <c r="AU87" i="101"/>
  <c r="AV85" i="101"/>
  <c r="AX265" i="101"/>
  <c r="AX321" i="101" s="1"/>
  <c r="R378" i="101" s="1"/>
  <c r="AX54" i="101"/>
  <c r="AX97" i="101" s="1"/>
  <c r="H101" i="72"/>
  <c r="Q90" i="74"/>
  <c r="O117" i="74"/>
  <c r="N123" i="74"/>
  <c r="Q90" i="75"/>
  <c r="O99" i="77"/>
  <c r="O99" i="74"/>
  <c r="N125" i="77"/>
  <c r="N126" i="77"/>
  <c r="N123" i="75"/>
  <c r="O99" i="75"/>
  <c r="O117" i="75"/>
  <c r="O104" i="76"/>
  <c r="O109" i="76"/>
  <c r="O106" i="76"/>
  <c r="N126" i="76"/>
  <c r="O105" i="77"/>
  <c r="P101" i="77"/>
  <c r="O124" i="77"/>
  <c r="O104" i="77"/>
  <c r="AY282" i="99" l="1"/>
  <c r="AY338" i="99" s="1"/>
  <c r="AY270" i="99"/>
  <c r="AY326" i="99" s="1"/>
  <c r="AX111" i="99"/>
  <c r="AX275" i="99" s="1"/>
  <c r="AX331" i="99" s="1"/>
  <c r="R388" i="99" s="1"/>
  <c r="AX112" i="99"/>
  <c r="AX276" i="99" s="1"/>
  <c r="AX332" i="99" s="1"/>
  <c r="R389" i="99" s="1"/>
  <c r="AX110" i="99"/>
  <c r="AX274" i="99" s="1"/>
  <c r="AX330" i="99" s="1"/>
  <c r="R387" i="99" s="1"/>
  <c r="AX109" i="99"/>
  <c r="AX98" i="101"/>
  <c r="AY99" i="101"/>
  <c r="F138" i="72"/>
  <c r="H114" i="72"/>
  <c r="O100" i="72"/>
  <c r="O105" i="74"/>
  <c r="O124" i="74"/>
  <c r="N126" i="74"/>
  <c r="N125" i="74"/>
  <c r="P101" i="74"/>
  <c r="O105" i="75"/>
  <c r="P101" i="75"/>
  <c r="N125" i="75"/>
  <c r="O124" i="75"/>
  <c r="N127" i="77"/>
  <c r="N126" i="75"/>
  <c r="O104" i="74"/>
  <c r="O120" i="76"/>
  <c r="O121" i="76"/>
  <c r="O104" i="75"/>
  <c r="N127" i="76"/>
  <c r="O113" i="76"/>
  <c r="O114" i="76"/>
  <c r="O106" i="77"/>
  <c r="O109" i="77"/>
  <c r="O113" i="77"/>
  <c r="O120" i="77"/>
  <c r="AX273" i="99" l="1"/>
  <c r="AX329" i="99" s="1"/>
  <c r="R386" i="99" s="1"/>
  <c r="AX114" i="99"/>
  <c r="AY282" i="101"/>
  <c r="AY338" i="101" s="1"/>
  <c r="AY270" i="101"/>
  <c r="AY326" i="101" s="1"/>
  <c r="AX111" i="101"/>
  <c r="AX109" i="101"/>
  <c r="AX110" i="101"/>
  <c r="AX112" i="101"/>
  <c r="N127" i="74"/>
  <c r="O106" i="74"/>
  <c r="O109" i="74"/>
  <c r="O120" i="74"/>
  <c r="O113" i="74"/>
  <c r="O109" i="75"/>
  <c r="O112" i="76"/>
  <c r="O113" i="75"/>
  <c r="O120" i="75"/>
  <c r="N127" i="75"/>
  <c r="O107" i="76"/>
  <c r="O106" i="75"/>
  <c r="P92" i="76"/>
  <c r="P93" i="76"/>
  <c r="M138" i="76"/>
  <c r="M143" i="76" s="1"/>
  <c r="M138" i="77"/>
  <c r="M143" i="77" s="1"/>
  <c r="O121" i="77"/>
  <c r="P92" i="77"/>
  <c r="O114" i="77"/>
  <c r="O112" i="77"/>
  <c r="O107" i="77"/>
  <c r="AX119" i="99" l="1"/>
  <c r="AX237" i="99"/>
  <c r="AX293" i="99" s="1"/>
  <c r="R350" i="99" s="1"/>
  <c r="AX116" i="99"/>
  <c r="AX275" i="101"/>
  <c r="AX331" i="101" s="1"/>
  <c r="R388" i="101" s="1"/>
  <c r="AX274" i="101"/>
  <c r="AX330" i="101" s="1"/>
  <c r="R387" i="101" s="1"/>
  <c r="AX276" i="101"/>
  <c r="AX332" i="101" s="1"/>
  <c r="R389" i="101" s="1"/>
  <c r="AX273" i="101"/>
  <c r="AX329" i="101" s="1"/>
  <c r="R386" i="101" s="1"/>
  <c r="AX114" i="101"/>
  <c r="I88" i="72"/>
  <c r="I87" i="72"/>
  <c r="P101" i="72"/>
  <c r="O107" i="74"/>
  <c r="O121" i="74"/>
  <c r="P92" i="74"/>
  <c r="O114" i="74"/>
  <c r="O121" i="75"/>
  <c r="O114" i="75"/>
  <c r="O112" i="74"/>
  <c r="O107" i="75"/>
  <c r="P92" i="75"/>
  <c r="O110" i="76"/>
  <c r="P87" i="76"/>
  <c r="P88" i="76"/>
  <c r="O112" i="75"/>
  <c r="P93" i="77"/>
  <c r="P87" i="77"/>
  <c r="O110" i="77"/>
  <c r="AX42" i="99" l="1"/>
  <c r="AX130" i="99"/>
  <c r="AX236" i="99"/>
  <c r="AX292" i="99" s="1"/>
  <c r="R349" i="99" s="1"/>
  <c r="AX281" i="99"/>
  <c r="AX337" i="99" s="1"/>
  <c r="R394" i="99" s="1"/>
  <c r="AX237" i="101"/>
  <c r="AX293" i="101" s="1"/>
  <c r="R350" i="101" s="1"/>
  <c r="AX116" i="101"/>
  <c r="AX119" i="101"/>
  <c r="K90" i="72"/>
  <c r="J89" i="72"/>
  <c r="O103" i="72"/>
  <c r="O110" i="74"/>
  <c r="P93" i="74"/>
  <c r="P87" i="74"/>
  <c r="M138" i="74"/>
  <c r="M143" i="74" s="1"/>
  <c r="P93" i="75"/>
  <c r="P87" i="75"/>
  <c r="O116" i="76"/>
  <c r="Q89" i="76"/>
  <c r="R90" i="76"/>
  <c r="O110" i="75"/>
  <c r="P100" i="76"/>
  <c r="P100" i="77"/>
  <c r="P88" i="77"/>
  <c r="Q89" i="77"/>
  <c r="AX241" i="99" l="1"/>
  <c r="AX297" i="99" s="1"/>
  <c r="R354" i="99" s="1"/>
  <c r="AX128" i="99"/>
  <c r="AX281" i="101"/>
  <c r="AX337" i="101" s="1"/>
  <c r="R394" i="101" s="1"/>
  <c r="AX130" i="101"/>
  <c r="AX236" i="101"/>
  <c r="AX292" i="101" s="1"/>
  <c r="R349" i="101" s="1"/>
  <c r="AX42" i="101"/>
  <c r="P88" i="74"/>
  <c r="Q89" i="74"/>
  <c r="P100" i="74"/>
  <c r="P88" i="75"/>
  <c r="M138" i="75"/>
  <c r="M143" i="75" s="1"/>
  <c r="O116" i="75"/>
  <c r="P117" i="76"/>
  <c r="P124" i="76"/>
  <c r="O123" i="77"/>
  <c r="O116" i="77"/>
  <c r="O116" i="74"/>
  <c r="Q89" i="75"/>
  <c r="O123" i="76"/>
  <c r="O125" i="76"/>
  <c r="P100" i="75"/>
  <c r="P99" i="76"/>
  <c r="Q101" i="76"/>
  <c r="P105" i="76"/>
  <c r="P117" i="77"/>
  <c r="R90" i="77"/>
  <c r="AX239" i="99" l="1"/>
  <c r="AX295" i="99" s="1"/>
  <c r="R352" i="99" s="1"/>
  <c r="AX136" i="99"/>
  <c r="AX137" i="99"/>
  <c r="AX278" i="99" s="1"/>
  <c r="AX334" i="99" s="1"/>
  <c r="R391" i="99" s="1"/>
  <c r="AX241" i="101"/>
  <c r="AX297" i="101" s="1"/>
  <c r="R354" i="101" s="1"/>
  <c r="AX128" i="101"/>
  <c r="O123" i="74"/>
  <c r="R90" i="74"/>
  <c r="P117" i="74"/>
  <c r="R90" i="75"/>
  <c r="P99" i="77"/>
  <c r="P105" i="77"/>
  <c r="P99" i="74"/>
  <c r="O126" i="77"/>
  <c r="O125" i="77"/>
  <c r="P117" i="75"/>
  <c r="P104" i="76"/>
  <c r="P109" i="76"/>
  <c r="P99" i="75"/>
  <c r="O126" i="76"/>
  <c r="O123" i="75"/>
  <c r="Q101" i="77"/>
  <c r="P124" i="77"/>
  <c r="AX138" i="99" l="1"/>
  <c r="AX277" i="99"/>
  <c r="AX333" i="99" s="1"/>
  <c r="R390" i="99" s="1"/>
  <c r="AX239" i="101"/>
  <c r="AX295" i="101" s="1"/>
  <c r="R352" i="101" s="1"/>
  <c r="AX137" i="101"/>
  <c r="AX136" i="101"/>
  <c r="P100" i="72"/>
  <c r="P105" i="74"/>
  <c r="Q101" i="74"/>
  <c r="O126" i="74"/>
  <c r="O125" i="74"/>
  <c r="P124" i="74"/>
  <c r="P105" i="75"/>
  <c r="P124" i="75"/>
  <c r="O125" i="75"/>
  <c r="Q101" i="75"/>
  <c r="O127" i="77"/>
  <c r="P106" i="76"/>
  <c r="P120" i="76"/>
  <c r="P121" i="76"/>
  <c r="O127" i="76"/>
  <c r="O126" i="75"/>
  <c r="P104" i="75"/>
  <c r="P104" i="74"/>
  <c r="P104" i="77"/>
  <c r="P113" i="76"/>
  <c r="P114" i="76"/>
  <c r="P106" i="77"/>
  <c r="P120" i="77"/>
  <c r="P113" i="77"/>
  <c r="P109" i="77"/>
  <c r="AX43" i="99" l="1"/>
  <c r="AX47" i="99" s="1"/>
  <c r="AX238" i="99"/>
  <c r="AX294" i="99" s="1"/>
  <c r="R351" i="99" s="1"/>
  <c r="AY122" i="99"/>
  <c r="AX138" i="101"/>
  <c r="AX277" i="101"/>
  <c r="AX333" i="101" s="1"/>
  <c r="R390" i="101" s="1"/>
  <c r="AX278" i="101"/>
  <c r="AX334" i="101" s="1"/>
  <c r="R391" i="101" s="1"/>
  <c r="O127" i="74"/>
  <c r="P106" i="74"/>
  <c r="P109" i="74"/>
  <c r="P113" i="74"/>
  <c r="P120" i="74"/>
  <c r="P109" i="75"/>
  <c r="Q92" i="76"/>
  <c r="Q93" i="76"/>
  <c r="O127" i="75"/>
  <c r="N138" i="76"/>
  <c r="N143" i="76" s="1"/>
  <c r="P112" i="76"/>
  <c r="P120" i="75"/>
  <c r="P107" i="76"/>
  <c r="P106" i="75"/>
  <c r="P113" i="75"/>
  <c r="P112" i="77"/>
  <c r="Q92" i="77"/>
  <c r="P114" i="77"/>
  <c r="N138" i="77"/>
  <c r="N143" i="77" s="1"/>
  <c r="P121" i="77"/>
  <c r="P107" i="77"/>
  <c r="AY124" i="99" l="1"/>
  <c r="AY280" i="99"/>
  <c r="AY336" i="99" s="1"/>
  <c r="AX258" i="99"/>
  <c r="AX314" i="99" s="1"/>
  <c r="R371" i="99" s="1"/>
  <c r="AX48" i="99"/>
  <c r="AX238" i="101"/>
  <c r="AX294" i="101" s="1"/>
  <c r="R351" i="101" s="1"/>
  <c r="AX43" i="101"/>
  <c r="AX47" i="101" s="1"/>
  <c r="AY122" i="101"/>
  <c r="Q101" i="72"/>
  <c r="P121" i="74"/>
  <c r="P114" i="74"/>
  <c r="Q92" i="74"/>
  <c r="P107" i="74"/>
  <c r="P114" i="75"/>
  <c r="P121" i="75"/>
  <c r="P112" i="74"/>
  <c r="P107" i="75"/>
  <c r="P110" i="76"/>
  <c r="P112" i="75"/>
  <c r="Q92" i="75"/>
  <c r="Q87" i="76"/>
  <c r="Q88" i="76"/>
  <c r="Q93" i="77"/>
  <c r="Q87" i="77"/>
  <c r="P110" i="77"/>
  <c r="AX259" i="99" l="1"/>
  <c r="AX315" i="99" s="1"/>
  <c r="R372" i="99" s="1"/>
  <c r="AX49" i="99"/>
  <c r="AY279" i="99"/>
  <c r="AY335" i="99" s="1"/>
  <c r="AY124" i="101"/>
  <c r="AY280" i="101"/>
  <c r="AY336" i="101" s="1"/>
  <c r="AX48" i="101"/>
  <c r="AX258" i="101"/>
  <c r="AX314" i="101" s="1"/>
  <c r="R371" i="101" s="1"/>
  <c r="P103" i="72"/>
  <c r="Q93" i="74"/>
  <c r="P110" i="74"/>
  <c r="Q87" i="74"/>
  <c r="N138" i="74"/>
  <c r="N143" i="74" s="1"/>
  <c r="Q93" i="75"/>
  <c r="Q87" i="75"/>
  <c r="P116" i="76"/>
  <c r="R89" i="76"/>
  <c r="S90" i="76"/>
  <c r="P110" i="75"/>
  <c r="Q100" i="76"/>
  <c r="Q100" i="77"/>
  <c r="Q88" i="77"/>
  <c r="R89" i="77"/>
  <c r="AX52" i="99" l="1"/>
  <c r="AX255" i="99"/>
  <c r="AX311" i="99" s="1"/>
  <c r="R368" i="99" s="1"/>
  <c r="AX259" i="101"/>
  <c r="AX315" i="101" s="1"/>
  <c r="R372" i="101" s="1"/>
  <c r="AX49" i="101"/>
  <c r="AY279" i="101"/>
  <c r="AY335" i="101" s="1"/>
  <c r="Q100" i="74"/>
  <c r="Q88" i="74"/>
  <c r="Q88" i="75"/>
  <c r="N138" i="75"/>
  <c r="N143" i="75" s="1"/>
  <c r="R89" i="74"/>
  <c r="Q117" i="76"/>
  <c r="Q124" i="76"/>
  <c r="P123" i="76"/>
  <c r="P125" i="76"/>
  <c r="P116" i="75"/>
  <c r="P123" i="77"/>
  <c r="P116" i="77"/>
  <c r="Q100" i="75"/>
  <c r="Q99" i="76"/>
  <c r="R101" i="76"/>
  <c r="Q105" i="76"/>
  <c r="R89" i="75"/>
  <c r="P116" i="74"/>
  <c r="Q117" i="77"/>
  <c r="S90" i="77"/>
  <c r="AX246" i="99" l="1"/>
  <c r="AX302" i="99" s="1"/>
  <c r="R359" i="99" s="1"/>
  <c r="AX57" i="99"/>
  <c r="AX60" i="99" s="1"/>
  <c r="AX255" i="101"/>
  <c r="AX311" i="101" s="1"/>
  <c r="R368" i="101" s="1"/>
  <c r="AX52" i="101"/>
  <c r="P123" i="74"/>
  <c r="Q117" i="74"/>
  <c r="S90" i="74"/>
  <c r="S90" i="75"/>
  <c r="Q99" i="77"/>
  <c r="Q99" i="74"/>
  <c r="P126" i="77"/>
  <c r="P125" i="77"/>
  <c r="P123" i="75"/>
  <c r="P126" i="76"/>
  <c r="Q99" i="75"/>
  <c r="Q117" i="75"/>
  <c r="Q104" i="76"/>
  <c r="Q109" i="76"/>
  <c r="Q105" i="77"/>
  <c r="R101" i="77"/>
  <c r="Q124" i="77"/>
  <c r="AX62" i="99" l="1"/>
  <c r="AX63" i="99"/>
  <c r="AX257" i="99"/>
  <c r="AX313" i="99" s="1"/>
  <c r="R370" i="99" s="1"/>
  <c r="AX254" i="99"/>
  <c r="AX310" i="99" s="1"/>
  <c r="R367" i="99" s="1"/>
  <c r="AY58" i="99"/>
  <c r="AX246" i="101"/>
  <c r="AX302" i="101" s="1"/>
  <c r="R359" i="101" s="1"/>
  <c r="AX57" i="101"/>
  <c r="Q100" i="72"/>
  <c r="Q105" i="74"/>
  <c r="R101" i="74"/>
  <c r="P125" i="74"/>
  <c r="P126" i="74"/>
  <c r="Q124" i="74"/>
  <c r="Q105" i="75"/>
  <c r="Q124" i="75"/>
  <c r="R101" i="75"/>
  <c r="P125" i="75"/>
  <c r="P127" i="77"/>
  <c r="Q106" i="76"/>
  <c r="Q113" i="76"/>
  <c r="Q114" i="76"/>
  <c r="Q120" i="76"/>
  <c r="Q121" i="76"/>
  <c r="P126" i="75"/>
  <c r="P127" i="76"/>
  <c r="Q104" i="74"/>
  <c r="Q104" i="77"/>
  <c r="Q104" i="75"/>
  <c r="Q120" i="77"/>
  <c r="Q113" i="77"/>
  <c r="Q109" i="77"/>
  <c r="Q106" i="77"/>
  <c r="AY61" i="99" l="1"/>
  <c r="AY252" i="99"/>
  <c r="AY308" i="99" s="1"/>
  <c r="AY46" i="99"/>
  <c r="AX256" i="99"/>
  <c r="AX312" i="99" s="1"/>
  <c r="R369" i="99" s="1"/>
  <c r="AW81" i="99"/>
  <c r="AW82" i="99" s="1"/>
  <c r="AW83" i="99" s="1"/>
  <c r="AX64" i="99"/>
  <c r="AX65" i="99" s="1"/>
  <c r="AX254" i="101"/>
  <c r="AX310" i="101" s="1"/>
  <c r="R367" i="101" s="1"/>
  <c r="AY58" i="101"/>
  <c r="AX60" i="101"/>
  <c r="Q109" i="74"/>
  <c r="Q120" i="74"/>
  <c r="Q106" i="74"/>
  <c r="P127" i="74"/>
  <c r="Q113" i="74"/>
  <c r="Q109" i="75"/>
  <c r="Q120" i="75"/>
  <c r="Q113" i="75"/>
  <c r="R92" i="76"/>
  <c r="R93" i="76"/>
  <c r="Q107" i="76"/>
  <c r="Q106" i="75"/>
  <c r="O138" i="76"/>
  <c r="O143" i="76" s="1"/>
  <c r="Q112" i="76"/>
  <c r="P127" i="75"/>
  <c r="O138" i="77"/>
  <c r="O143" i="77" s="1"/>
  <c r="Q112" i="77"/>
  <c r="Q114" i="77"/>
  <c r="R92" i="77"/>
  <c r="Q107" i="77"/>
  <c r="Q121" i="77"/>
  <c r="AV87" i="99" l="1"/>
  <c r="AW85" i="99"/>
  <c r="AW247" i="99"/>
  <c r="AW303" i="99" s="1"/>
  <c r="AY250" i="99"/>
  <c r="AY306" i="99" s="1"/>
  <c r="AY151" i="99"/>
  <c r="AY150" i="99"/>
  <c r="AY152" i="99"/>
  <c r="AY266" i="99" s="1"/>
  <c r="AY322" i="99" s="1"/>
  <c r="AY51" i="99"/>
  <c r="AY260" i="99" s="1"/>
  <c r="AY316" i="99" s="1"/>
  <c r="AX257" i="101"/>
  <c r="AX313" i="101" s="1"/>
  <c r="R370" i="101" s="1"/>
  <c r="AX62" i="101"/>
  <c r="AX63" i="101"/>
  <c r="AY46" i="101"/>
  <c r="AY61" i="101"/>
  <c r="AY252" i="101"/>
  <c r="AY308" i="101" s="1"/>
  <c r="R101" i="72"/>
  <c r="Q121" i="74"/>
  <c r="Q114" i="74"/>
  <c r="Q107" i="74"/>
  <c r="R92" i="74"/>
  <c r="Q114" i="75"/>
  <c r="Q121" i="75"/>
  <c r="Q112" i="74"/>
  <c r="Q107" i="75"/>
  <c r="Q112" i="75"/>
  <c r="Q110" i="76"/>
  <c r="R87" i="76"/>
  <c r="R88" i="76"/>
  <c r="R92" i="75"/>
  <c r="Q110" i="77"/>
  <c r="R93" i="77"/>
  <c r="R87" i="77"/>
  <c r="AY267" i="99" l="1"/>
  <c r="AY323" i="99" s="1"/>
  <c r="AY235" i="99"/>
  <c r="AY55" i="99"/>
  <c r="AY265" i="99"/>
  <c r="AY321" i="99" s="1"/>
  <c r="AY54" i="99"/>
  <c r="AY97" i="99" s="1"/>
  <c r="AX64" i="101"/>
  <c r="AX65" i="101" s="1"/>
  <c r="AX256" i="101"/>
  <c r="AX312" i="101" s="1"/>
  <c r="R369" i="101" s="1"/>
  <c r="AW81" i="101"/>
  <c r="AW82" i="101" s="1"/>
  <c r="AW83" i="101" s="1"/>
  <c r="AY151" i="101"/>
  <c r="AY152" i="101"/>
  <c r="AY266" i="101" s="1"/>
  <c r="AY322" i="101" s="1"/>
  <c r="AY150" i="101"/>
  <c r="AY51" i="101"/>
  <c r="AY260" i="101" s="1"/>
  <c r="AY316" i="101" s="1"/>
  <c r="AY250" i="101"/>
  <c r="AY306" i="101" s="1"/>
  <c r="Q103" i="72"/>
  <c r="R93" i="74"/>
  <c r="R87" i="74"/>
  <c r="Q110" i="74"/>
  <c r="O138" i="74"/>
  <c r="O143" i="74" s="1"/>
  <c r="R93" i="75"/>
  <c r="R87" i="75"/>
  <c r="Q116" i="76"/>
  <c r="Q110" i="75"/>
  <c r="S89" i="76"/>
  <c r="T90" i="76"/>
  <c r="R100" i="76"/>
  <c r="S89" i="77"/>
  <c r="R88" i="77"/>
  <c r="R100" i="77"/>
  <c r="AY98" i="99" l="1"/>
  <c r="AZ99" i="99"/>
  <c r="AY55" i="101"/>
  <c r="AY267" i="101"/>
  <c r="AY323" i="101" s="1"/>
  <c r="AY235" i="101"/>
  <c r="AW247" i="101"/>
  <c r="AW303" i="101" s="1"/>
  <c r="AV87" i="101"/>
  <c r="AW85" i="101"/>
  <c r="AY54" i="101"/>
  <c r="AY97" i="101" s="1"/>
  <c r="AY265" i="101"/>
  <c r="AY321" i="101" s="1"/>
  <c r="Q116" i="74"/>
  <c r="R88" i="74"/>
  <c r="R100" i="74"/>
  <c r="S89" i="74"/>
  <c r="R88" i="75"/>
  <c r="O138" i="75"/>
  <c r="O143" i="75" s="1"/>
  <c r="R99" i="76"/>
  <c r="R105" i="76"/>
  <c r="S101" i="76"/>
  <c r="R117" i="76"/>
  <c r="R124" i="76"/>
  <c r="Q123" i="76"/>
  <c r="Q125" i="76"/>
  <c r="Q116" i="75"/>
  <c r="R100" i="75"/>
  <c r="Q123" i="77"/>
  <c r="Q116" i="77"/>
  <c r="S89" i="75"/>
  <c r="T90" i="77"/>
  <c r="R117" i="77"/>
  <c r="AZ270" i="99" l="1"/>
  <c r="AZ326" i="99" s="1"/>
  <c r="AZ282" i="99"/>
  <c r="AZ338" i="99" s="1"/>
  <c r="AY111" i="99"/>
  <c r="AY275" i="99" s="1"/>
  <c r="AY331" i="99" s="1"/>
  <c r="AY110" i="99"/>
  <c r="AY274" i="99" s="1"/>
  <c r="AY330" i="99" s="1"/>
  <c r="AY112" i="99"/>
  <c r="AY276" i="99" s="1"/>
  <c r="AY332" i="99" s="1"/>
  <c r="AY109" i="99"/>
  <c r="AY98" i="101"/>
  <c r="AZ99" i="101"/>
  <c r="T90" i="74"/>
  <c r="R117" i="74"/>
  <c r="Q123" i="74"/>
  <c r="Q123" i="75"/>
  <c r="T90" i="75"/>
  <c r="R99" i="77"/>
  <c r="R105" i="77"/>
  <c r="R99" i="74"/>
  <c r="Q125" i="77"/>
  <c r="Q126" i="77"/>
  <c r="Q126" i="76"/>
  <c r="R99" i="75"/>
  <c r="R117" i="75"/>
  <c r="R104" i="76"/>
  <c r="R109" i="76"/>
  <c r="R106" i="76"/>
  <c r="S101" i="77"/>
  <c r="R104" i="77"/>
  <c r="R124" i="77"/>
  <c r="AY273" i="99" l="1"/>
  <c r="AY329" i="99" s="1"/>
  <c r="AY114" i="99"/>
  <c r="AY111" i="101"/>
  <c r="AY109" i="101"/>
  <c r="AY110" i="101"/>
  <c r="AY112" i="101"/>
  <c r="AZ270" i="101"/>
  <c r="AZ326" i="101" s="1"/>
  <c r="AZ282" i="101"/>
  <c r="AZ338" i="101" s="1"/>
  <c r="I101" i="72"/>
  <c r="R100" i="72"/>
  <c r="R105" i="74"/>
  <c r="Q126" i="74"/>
  <c r="R124" i="74"/>
  <c r="Q125" i="74"/>
  <c r="S101" i="74"/>
  <c r="Q127" i="75"/>
  <c r="Q126" i="75"/>
  <c r="Q125" i="75"/>
  <c r="R105" i="75"/>
  <c r="S101" i="75"/>
  <c r="R124" i="75"/>
  <c r="Q127" i="77"/>
  <c r="R107" i="76"/>
  <c r="R113" i="76"/>
  <c r="R114" i="76"/>
  <c r="R104" i="74"/>
  <c r="R120" i="76"/>
  <c r="R121" i="76"/>
  <c r="Q127" i="76"/>
  <c r="R104" i="75"/>
  <c r="R113" i="77"/>
  <c r="R120" i="77"/>
  <c r="R109" i="77"/>
  <c r="R106" i="77"/>
  <c r="AY119" i="99" l="1"/>
  <c r="AY237" i="99"/>
  <c r="AY293" i="99" s="1"/>
  <c r="AY116" i="99"/>
  <c r="AY276" i="101"/>
  <c r="AY332" i="101" s="1"/>
  <c r="AY274" i="101"/>
  <c r="AY330" i="101" s="1"/>
  <c r="AY273" i="101"/>
  <c r="AY329" i="101" s="1"/>
  <c r="AY114" i="101"/>
  <c r="AY275" i="101"/>
  <c r="AY331" i="101" s="1"/>
  <c r="I114" i="72"/>
  <c r="G138" i="72"/>
  <c r="R106" i="74"/>
  <c r="R120" i="74"/>
  <c r="R109" i="74"/>
  <c r="R113" i="74"/>
  <c r="Q127" i="74"/>
  <c r="R106" i="75"/>
  <c r="R109" i="75"/>
  <c r="R110" i="76"/>
  <c r="R120" i="75"/>
  <c r="S92" i="76"/>
  <c r="S93" i="76"/>
  <c r="R113" i="75"/>
  <c r="R112" i="76"/>
  <c r="P138" i="76"/>
  <c r="P143" i="76" s="1"/>
  <c r="R107" i="77"/>
  <c r="R121" i="77"/>
  <c r="R112" i="77"/>
  <c r="R114" i="77"/>
  <c r="S92" i="77"/>
  <c r="P138" i="77"/>
  <c r="P143" i="77" s="1"/>
  <c r="AY42" i="99" l="1"/>
  <c r="AY130" i="99"/>
  <c r="AY236" i="99"/>
  <c r="AY292" i="99" s="1"/>
  <c r="AY281" i="99"/>
  <c r="AY337" i="99" s="1"/>
  <c r="AY237" i="101"/>
  <c r="AY293" i="101" s="1"/>
  <c r="AY116" i="101"/>
  <c r="AY119" i="101"/>
  <c r="S101" i="72"/>
  <c r="S92" i="74"/>
  <c r="R121" i="74"/>
  <c r="R114" i="74"/>
  <c r="R107" i="74"/>
  <c r="R114" i="75"/>
  <c r="R121" i="75"/>
  <c r="R112" i="74"/>
  <c r="R107" i="75"/>
  <c r="S87" i="76"/>
  <c r="S88" i="76"/>
  <c r="R112" i="75"/>
  <c r="S92" i="75"/>
  <c r="S93" i="77"/>
  <c r="S87" i="77"/>
  <c r="R110" i="77"/>
  <c r="AY128" i="99" l="1"/>
  <c r="AY241" i="99"/>
  <c r="AY297" i="99" s="1"/>
  <c r="AY130" i="101"/>
  <c r="AY236" i="101"/>
  <c r="AY292" i="101" s="1"/>
  <c r="AY42" i="101"/>
  <c r="AY281" i="101"/>
  <c r="AY337" i="101" s="1"/>
  <c r="J88" i="72"/>
  <c r="J87" i="72"/>
  <c r="R103" i="72"/>
  <c r="R110" i="74"/>
  <c r="S93" i="74"/>
  <c r="S87" i="74"/>
  <c r="P138" i="75"/>
  <c r="P143" i="75" s="1"/>
  <c r="S93" i="75"/>
  <c r="S117" i="76"/>
  <c r="R116" i="76"/>
  <c r="R110" i="75"/>
  <c r="T89" i="76"/>
  <c r="U90" i="76"/>
  <c r="S87" i="75"/>
  <c r="S100" i="76"/>
  <c r="R123" i="76"/>
  <c r="R125" i="76"/>
  <c r="S88" i="77"/>
  <c r="S100" i="77"/>
  <c r="T89" i="77"/>
  <c r="AY239" i="99" l="1"/>
  <c r="AY295" i="99" s="1"/>
  <c r="AY136" i="99"/>
  <c r="AY137" i="99"/>
  <c r="AY278" i="99" s="1"/>
  <c r="AY334" i="99" s="1"/>
  <c r="AY241" i="101"/>
  <c r="AY297" i="101" s="1"/>
  <c r="AY128" i="101"/>
  <c r="L90" i="72"/>
  <c r="K89" i="72"/>
  <c r="S100" i="74"/>
  <c r="S88" i="74"/>
  <c r="T89" i="74"/>
  <c r="P138" i="74"/>
  <c r="P143" i="74" s="1"/>
  <c r="S88" i="75"/>
  <c r="S124" i="76"/>
  <c r="R123" i="77"/>
  <c r="R116" i="77"/>
  <c r="R126" i="76"/>
  <c r="T89" i="75"/>
  <c r="R116" i="75"/>
  <c r="S99" i="76"/>
  <c r="T101" i="76"/>
  <c r="R116" i="74"/>
  <c r="S100" i="75"/>
  <c r="S117" i="77"/>
  <c r="U90" i="77"/>
  <c r="AY138" i="99" l="1"/>
  <c r="AY277" i="99"/>
  <c r="AY333" i="99" s="1"/>
  <c r="AY239" i="101"/>
  <c r="AY295" i="101" s="1"/>
  <c r="AY136" i="101"/>
  <c r="AY137" i="101"/>
  <c r="U90" i="74"/>
  <c r="R123" i="74"/>
  <c r="S117" i="74"/>
  <c r="U90" i="75"/>
  <c r="S109" i="76"/>
  <c r="S120" i="76"/>
  <c r="S113" i="76"/>
  <c r="S104" i="76"/>
  <c r="S121" i="76"/>
  <c r="S99" i="77"/>
  <c r="S105" i="77"/>
  <c r="S99" i="74"/>
  <c r="R125" i="77"/>
  <c r="R126" i="77"/>
  <c r="S105" i="76"/>
  <c r="R123" i="75"/>
  <c r="R127" i="76"/>
  <c r="S99" i="75"/>
  <c r="S117" i="75"/>
  <c r="S124" i="77"/>
  <c r="T101" i="77"/>
  <c r="AY238" i="99" l="1"/>
  <c r="AY294" i="99" s="1"/>
  <c r="AY43" i="99"/>
  <c r="AY47" i="99" s="1"/>
  <c r="AZ122" i="99"/>
  <c r="AY277" i="101"/>
  <c r="AY333" i="101" s="1"/>
  <c r="AY138" i="101"/>
  <c r="AY278" i="101"/>
  <c r="AY334" i="101" s="1"/>
  <c r="S100" i="72"/>
  <c r="S105" i="74"/>
  <c r="R125" i="74"/>
  <c r="T101" i="74"/>
  <c r="R126" i="74"/>
  <c r="S124" i="74"/>
  <c r="T92" i="76"/>
  <c r="S105" i="75"/>
  <c r="R125" i="75"/>
  <c r="S124" i="75"/>
  <c r="T101" i="75"/>
  <c r="S114" i="76"/>
  <c r="R127" i="77"/>
  <c r="S104" i="77"/>
  <c r="S104" i="74"/>
  <c r="Q138" i="76"/>
  <c r="Q143" i="76" s="1"/>
  <c r="S104" i="75"/>
  <c r="S106" i="76"/>
  <c r="R126" i="75"/>
  <c r="S120" i="77"/>
  <c r="S113" i="77"/>
  <c r="S106" i="77"/>
  <c r="S109" i="77"/>
  <c r="AY48" i="99" l="1"/>
  <c r="AY258" i="99"/>
  <c r="AY314" i="99" s="1"/>
  <c r="AZ124" i="99"/>
  <c r="AZ280" i="99"/>
  <c r="AZ336" i="99" s="1"/>
  <c r="AY238" i="101"/>
  <c r="AY294" i="101" s="1"/>
  <c r="AY43" i="101"/>
  <c r="AY47" i="101" s="1"/>
  <c r="AZ122" i="101"/>
  <c r="S112" i="76"/>
  <c r="T93" i="76"/>
  <c r="S120" i="74"/>
  <c r="S113" i="74"/>
  <c r="S106" i="74"/>
  <c r="R127" i="74"/>
  <c r="S109" i="74"/>
  <c r="S109" i="75"/>
  <c r="S107" i="76"/>
  <c r="S106" i="75"/>
  <c r="S113" i="75"/>
  <c r="R127" i="75"/>
  <c r="S120" i="75"/>
  <c r="S107" i="77"/>
  <c r="S121" i="77"/>
  <c r="T92" i="77"/>
  <c r="S114" i="77"/>
  <c r="S112" i="77"/>
  <c r="Q138" i="77"/>
  <c r="Q143" i="77" s="1"/>
  <c r="AZ279" i="99" l="1"/>
  <c r="AZ335" i="99" s="1"/>
  <c r="AY259" i="99"/>
  <c r="AY315" i="99" s="1"/>
  <c r="AY49" i="99"/>
  <c r="AY48" i="101"/>
  <c r="AY258" i="101"/>
  <c r="AY314" i="101" s="1"/>
  <c r="AZ280" i="101"/>
  <c r="AZ336" i="101" s="1"/>
  <c r="AZ124" i="101"/>
  <c r="T101" i="72"/>
  <c r="T87" i="76"/>
  <c r="T100" i="76"/>
  <c r="T88" i="76"/>
  <c r="S121" i="74"/>
  <c r="S107" i="74"/>
  <c r="S114" i="74"/>
  <c r="T92" i="74"/>
  <c r="S114" i="75"/>
  <c r="S121" i="75"/>
  <c r="S107" i="75"/>
  <c r="S112" i="75"/>
  <c r="T92" i="75"/>
  <c r="S110" i="76"/>
  <c r="S112" i="74"/>
  <c r="T87" i="77"/>
  <c r="T93" i="77"/>
  <c r="S110" i="77"/>
  <c r="AY52" i="99" l="1"/>
  <c r="AY255" i="99"/>
  <c r="AY311" i="99" s="1"/>
  <c r="AZ279" i="101"/>
  <c r="AZ335" i="101" s="1"/>
  <c r="AY259" i="101"/>
  <c r="AY315" i="101" s="1"/>
  <c r="AY49" i="101"/>
  <c r="S103" i="72"/>
  <c r="U89" i="76"/>
  <c r="T105" i="76"/>
  <c r="V90" i="76"/>
  <c r="T87" i="74"/>
  <c r="S110" i="74"/>
  <c r="T93" i="74"/>
  <c r="T93" i="75"/>
  <c r="S116" i="76"/>
  <c r="T87" i="75"/>
  <c r="S110" i="75"/>
  <c r="T88" i="77"/>
  <c r="T100" i="77"/>
  <c r="U89" i="77"/>
  <c r="AY246" i="99" l="1"/>
  <c r="AY302" i="99" s="1"/>
  <c r="AY57" i="99"/>
  <c r="AY52" i="101"/>
  <c r="AY255" i="101"/>
  <c r="AY311" i="101" s="1"/>
  <c r="T99" i="76"/>
  <c r="U101" i="76"/>
  <c r="T100" i="74"/>
  <c r="T88" i="74"/>
  <c r="Q138" i="74"/>
  <c r="Q143" i="74" s="1"/>
  <c r="T88" i="75"/>
  <c r="Q138" i="75"/>
  <c r="Q143" i="75" s="1"/>
  <c r="T100" i="75"/>
  <c r="S123" i="77"/>
  <c r="S116" i="77"/>
  <c r="S123" i="76"/>
  <c r="S125" i="76"/>
  <c r="T117" i="76"/>
  <c r="T124" i="76"/>
  <c r="S116" i="75"/>
  <c r="U89" i="75"/>
  <c r="S116" i="74"/>
  <c r="U89" i="74"/>
  <c r="V90" i="77"/>
  <c r="T117" i="77"/>
  <c r="AY60" i="99" l="1"/>
  <c r="AY254" i="99"/>
  <c r="AY310" i="99" s="1"/>
  <c r="AZ58" i="99"/>
  <c r="AY246" i="101"/>
  <c r="AY302" i="101" s="1"/>
  <c r="AY57" i="101"/>
  <c r="S123" i="74"/>
  <c r="V90" i="74"/>
  <c r="T117" i="74"/>
  <c r="S123" i="75"/>
  <c r="S126" i="75"/>
  <c r="S125" i="75"/>
  <c r="V90" i="75"/>
  <c r="T99" i="77"/>
  <c r="T105" i="77"/>
  <c r="T99" i="74"/>
  <c r="S126" i="76"/>
  <c r="S125" i="77"/>
  <c r="T104" i="76"/>
  <c r="T109" i="76"/>
  <c r="T99" i="75"/>
  <c r="S126" i="77"/>
  <c r="T117" i="75"/>
  <c r="U101" i="77"/>
  <c r="T104" i="77"/>
  <c r="T124" i="77"/>
  <c r="AZ61" i="99" l="1"/>
  <c r="AZ46" i="99"/>
  <c r="AZ252" i="99"/>
  <c r="AZ308" i="99" s="1"/>
  <c r="AY257" i="99"/>
  <c r="AY313" i="99" s="1"/>
  <c r="AY63" i="99"/>
  <c r="AY62" i="99"/>
  <c r="AY60" i="101"/>
  <c r="AY254" i="101"/>
  <c r="AY310" i="101" s="1"/>
  <c r="AZ58" i="101"/>
  <c r="T105" i="74"/>
  <c r="T100" i="72"/>
  <c r="S127" i="75"/>
  <c r="S125" i="74"/>
  <c r="U101" i="74"/>
  <c r="T124" i="74"/>
  <c r="S126" i="74"/>
  <c r="T105" i="75"/>
  <c r="T124" i="75"/>
  <c r="U101" i="75"/>
  <c r="S127" i="77"/>
  <c r="T113" i="76"/>
  <c r="T114" i="76"/>
  <c r="T120" i="76"/>
  <c r="T121" i="76"/>
  <c r="T104" i="75"/>
  <c r="T106" i="76"/>
  <c r="S127" i="76"/>
  <c r="T104" i="74"/>
  <c r="T120" i="77"/>
  <c r="T113" i="77"/>
  <c r="T109" i="77"/>
  <c r="T106" i="77"/>
  <c r="AY256" i="99" l="1"/>
  <c r="AY312" i="99" s="1"/>
  <c r="AX81" i="99"/>
  <c r="AX82" i="99" s="1"/>
  <c r="AX83" i="99" s="1"/>
  <c r="AY64" i="99"/>
  <c r="AY65" i="99" s="1"/>
  <c r="AZ51" i="99"/>
  <c r="AZ260" i="99" s="1"/>
  <c r="AZ316" i="99" s="1"/>
  <c r="AZ150" i="99"/>
  <c r="AZ152" i="99"/>
  <c r="AZ266" i="99" s="1"/>
  <c r="AZ322" i="99" s="1"/>
  <c r="AZ250" i="99"/>
  <c r="AZ306" i="99" s="1"/>
  <c r="AZ151" i="99"/>
  <c r="AZ46" i="101"/>
  <c r="AZ61" i="101"/>
  <c r="AZ252" i="101"/>
  <c r="AZ308" i="101" s="1"/>
  <c r="AY257" i="101"/>
  <c r="AY313" i="101" s="1"/>
  <c r="AY63" i="101"/>
  <c r="AY62" i="101"/>
  <c r="T113" i="74"/>
  <c r="T109" i="74"/>
  <c r="T120" i="74"/>
  <c r="T106" i="74"/>
  <c r="S127" i="74"/>
  <c r="T109" i="75"/>
  <c r="R138" i="77"/>
  <c r="R143" i="77" s="1"/>
  <c r="T112" i="76"/>
  <c r="U92" i="76"/>
  <c r="U93" i="76"/>
  <c r="T113" i="75"/>
  <c r="T107" i="76"/>
  <c r="T120" i="75"/>
  <c r="R138" i="76"/>
  <c r="R143" i="76" s="1"/>
  <c r="T106" i="75"/>
  <c r="T121" i="77"/>
  <c r="T107" i="77"/>
  <c r="T114" i="77"/>
  <c r="U92" i="77"/>
  <c r="T112" i="77"/>
  <c r="AX247" i="99" l="1"/>
  <c r="AX303" i="99" s="1"/>
  <c r="R360" i="99" s="1"/>
  <c r="AX85" i="99"/>
  <c r="AW87" i="99"/>
  <c r="AZ235" i="99"/>
  <c r="AZ55" i="99"/>
  <c r="AZ267" i="99"/>
  <c r="AZ323" i="99" s="1"/>
  <c r="AZ265" i="99"/>
  <c r="AZ321" i="99" s="1"/>
  <c r="AZ54" i="99"/>
  <c r="AZ97" i="99" s="1"/>
  <c r="AY64" i="101"/>
  <c r="AY65" i="101" s="1"/>
  <c r="AX81" i="101"/>
  <c r="AX82" i="101" s="1"/>
  <c r="AX83" i="101" s="1"/>
  <c r="AY256" i="101"/>
  <c r="AY312" i="101" s="1"/>
  <c r="AZ151" i="101"/>
  <c r="AZ152" i="101"/>
  <c r="AZ266" i="101" s="1"/>
  <c r="AZ322" i="101" s="1"/>
  <c r="AZ150" i="101"/>
  <c r="AZ51" i="101"/>
  <c r="AZ260" i="101" s="1"/>
  <c r="AZ316" i="101" s="1"/>
  <c r="AZ250" i="101"/>
  <c r="AZ306" i="101" s="1"/>
  <c r="U101" i="72"/>
  <c r="T121" i="74"/>
  <c r="T114" i="74"/>
  <c r="U92" i="74"/>
  <c r="T107" i="74"/>
  <c r="T121" i="75"/>
  <c r="T114" i="75"/>
  <c r="U92" i="75"/>
  <c r="T112" i="74"/>
  <c r="T107" i="75"/>
  <c r="T110" i="76"/>
  <c r="U87" i="76"/>
  <c r="U88" i="76"/>
  <c r="T112" i="75"/>
  <c r="U87" i="77"/>
  <c r="U93" i="77"/>
  <c r="T110" i="77"/>
  <c r="AZ98" i="99" l="1"/>
  <c r="BA99" i="99"/>
  <c r="AZ55" i="101"/>
  <c r="AZ267" i="101"/>
  <c r="AZ323" i="101" s="1"/>
  <c r="AZ235" i="101"/>
  <c r="AZ54" i="101"/>
  <c r="AZ97" i="101" s="1"/>
  <c r="AZ265" i="101"/>
  <c r="AZ321" i="101" s="1"/>
  <c r="AX247" i="101"/>
  <c r="AX303" i="101" s="1"/>
  <c r="R360" i="101" s="1"/>
  <c r="AW87" i="101"/>
  <c r="AX85" i="101"/>
  <c r="T103" i="72"/>
  <c r="T110" i="74"/>
  <c r="U87" i="74"/>
  <c r="U93" i="74"/>
  <c r="R138" i="74"/>
  <c r="R143" i="74" s="1"/>
  <c r="R138" i="75"/>
  <c r="R143" i="75" s="1"/>
  <c r="U93" i="75"/>
  <c r="U87" i="75"/>
  <c r="T110" i="75"/>
  <c r="T116" i="76"/>
  <c r="V89" i="76"/>
  <c r="W90" i="76"/>
  <c r="U100" i="76"/>
  <c r="T116" i="77"/>
  <c r="U88" i="77"/>
  <c r="U100" i="77"/>
  <c r="V89" i="77"/>
  <c r="BA270" i="99" l="1"/>
  <c r="BA326" i="99" s="1"/>
  <c r="BA282" i="99"/>
  <c r="BA338" i="99" s="1"/>
  <c r="AZ110" i="99"/>
  <c r="AZ274" i="99" s="1"/>
  <c r="AZ330" i="99" s="1"/>
  <c r="AZ112" i="99"/>
  <c r="AZ276" i="99" s="1"/>
  <c r="AZ332" i="99" s="1"/>
  <c r="AZ111" i="99"/>
  <c r="AZ275" i="99" s="1"/>
  <c r="AZ331" i="99" s="1"/>
  <c r="AZ109" i="99"/>
  <c r="AZ98" i="101"/>
  <c r="BA99" i="101"/>
  <c r="U100" i="74"/>
  <c r="U88" i="74"/>
  <c r="U88" i="75"/>
  <c r="T123" i="76"/>
  <c r="T125" i="76"/>
  <c r="T116" i="75"/>
  <c r="U100" i="75"/>
  <c r="V89" i="74"/>
  <c r="V89" i="75"/>
  <c r="U99" i="76"/>
  <c r="U105" i="76"/>
  <c r="V101" i="76"/>
  <c r="T116" i="74"/>
  <c r="T123" i="77"/>
  <c r="U117" i="76"/>
  <c r="U124" i="76"/>
  <c r="W90" i="77"/>
  <c r="U117" i="77"/>
  <c r="AZ114" i="99" l="1"/>
  <c r="AZ273" i="99"/>
  <c r="AZ329" i="99" s="1"/>
  <c r="AZ111" i="101"/>
  <c r="AZ109" i="101"/>
  <c r="AZ110" i="101"/>
  <c r="AZ112" i="101"/>
  <c r="BA270" i="101"/>
  <c r="BA326" i="101" s="1"/>
  <c r="BA282" i="101"/>
  <c r="BA338" i="101" s="1"/>
  <c r="U117" i="74"/>
  <c r="W90" i="74"/>
  <c r="T123" i="74"/>
  <c r="W90" i="75"/>
  <c r="U99" i="77"/>
  <c r="U105" i="77"/>
  <c r="U99" i="74"/>
  <c r="T126" i="77"/>
  <c r="T125" i="77"/>
  <c r="U104" i="76"/>
  <c r="U109" i="76"/>
  <c r="U106" i="76"/>
  <c r="U117" i="75"/>
  <c r="T123" i="75"/>
  <c r="T126" i="76"/>
  <c r="U99" i="75"/>
  <c r="V101" i="77"/>
  <c r="U124" i="77"/>
  <c r="AZ116" i="99" l="1"/>
  <c r="AZ237" i="99"/>
  <c r="AZ293" i="99" s="1"/>
  <c r="AZ119" i="99"/>
  <c r="AZ276" i="101"/>
  <c r="AZ332" i="101" s="1"/>
  <c r="AZ274" i="101"/>
  <c r="AZ330" i="101" s="1"/>
  <c r="AZ114" i="101"/>
  <c r="AZ273" i="101"/>
  <c r="AZ329" i="101" s="1"/>
  <c r="AZ275" i="101"/>
  <c r="AZ331" i="101" s="1"/>
  <c r="U100" i="72"/>
  <c r="U105" i="74"/>
  <c r="T125" i="74"/>
  <c r="U124" i="74"/>
  <c r="V101" i="74"/>
  <c r="U105" i="75"/>
  <c r="V101" i="75"/>
  <c r="T125" i="75"/>
  <c r="U124" i="75"/>
  <c r="T126" i="74"/>
  <c r="T127" i="77"/>
  <c r="U107" i="76"/>
  <c r="U104" i="77"/>
  <c r="U120" i="76"/>
  <c r="U121" i="76"/>
  <c r="U104" i="74"/>
  <c r="U104" i="75"/>
  <c r="U113" i="76"/>
  <c r="U114" i="76"/>
  <c r="T126" i="75"/>
  <c r="T127" i="76"/>
  <c r="U106" i="77"/>
  <c r="U109" i="77"/>
  <c r="U120" i="77"/>
  <c r="U113" i="77"/>
  <c r="AZ281" i="99" l="1"/>
  <c r="AZ337" i="99" s="1"/>
  <c r="AZ42" i="99"/>
  <c r="AZ236" i="99"/>
  <c r="AZ292" i="99" s="1"/>
  <c r="AZ130" i="99"/>
  <c r="AZ237" i="101"/>
  <c r="AZ293" i="101" s="1"/>
  <c r="AZ116" i="101"/>
  <c r="AZ119" i="101"/>
  <c r="J101" i="72"/>
  <c r="U106" i="74"/>
  <c r="U113" i="74"/>
  <c r="U120" i="74"/>
  <c r="U109" i="74"/>
  <c r="T127" i="74"/>
  <c r="U109" i="75"/>
  <c r="U110" i="76"/>
  <c r="S138" i="76"/>
  <c r="S143" i="76" s="1"/>
  <c r="U120" i="75"/>
  <c r="U106" i="75"/>
  <c r="V92" i="76"/>
  <c r="V93" i="76"/>
  <c r="U113" i="75"/>
  <c r="T127" i="75"/>
  <c r="U112" i="76"/>
  <c r="U107" i="77"/>
  <c r="U121" i="77"/>
  <c r="U114" i="77"/>
  <c r="U112" i="77"/>
  <c r="V92" i="77"/>
  <c r="S138" i="77"/>
  <c r="S143" i="77" s="1"/>
  <c r="AZ241" i="99" l="1"/>
  <c r="AZ297" i="99" s="1"/>
  <c r="AZ128" i="99"/>
  <c r="AZ281" i="101"/>
  <c r="AZ337" i="101" s="1"/>
  <c r="AZ42" i="101"/>
  <c r="AZ130" i="101"/>
  <c r="AZ236" i="101"/>
  <c r="AZ292" i="101" s="1"/>
  <c r="J114" i="72"/>
  <c r="H138" i="72"/>
  <c r="V101" i="72"/>
  <c r="U121" i="74"/>
  <c r="U114" i="74"/>
  <c r="U107" i="74"/>
  <c r="V92" i="74"/>
  <c r="U114" i="75"/>
  <c r="U121" i="75"/>
  <c r="U116" i="76"/>
  <c r="U112" i="75"/>
  <c r="U112" i="74"/>
  <c r="V87" i="76"/>
  <c r="V88" i="76"/>
  <c r="U107" i="75"/>
  <c r="V92" i="75"/>
  <c r="V93" i="77"/>
  <c r="V87" i="77"/>
  <c r="U110" i="77"/>
  <c r="AZ239" i="99" l="1"/>
  <c r="AZ295" i="99" s="1"/>
  <c r="AZ137" i="99"/>
  <c r="AZ278" i="99" s="1"/>
  <c r="AZ334" i="99" s="1"/>
  <c r="AZ136" i="99"/>
  <c r="AZ128" i="101"/>
  <c r="AZ241" i="101"/>
  <c r="AZ297" i="101" s="1"/>
  <c r="U103" i="72"/>
  <c r="V87" i="74"/>
  <c r="U110" i="74"/>
  <c r="V93" i="74"/>
  <c r="S138" i="74"/>
  <c r="S143" i="74" s="1"/>
  <c r="V93" i="75"/>
  <c r="V124" i="76"/>
  <c r="V100" i="76"/>
  <c r="W89" i="76"/>
  <c r="X90" i="76"/>
  <c r="U110" i="75"/>
  <c r="V87" i="75"/>
  <c r="W89" i="77"/>
  <c r="V88" i="77"/>
  <c r="V100" i="77"/>
  <c r="AZ138" i="99" l="1"/>
  <c r="AZ277" i="99"/>
  <c r="AZ333" i="99" s="1"/>
  <c r="AZ239" i="101"/>
  <c r="AZ295" i="101" s="1"/>
  <c r="AZ137" i="101"/>
  <c r="AZ136" i="101"/>
  <c r="K88" i="72"/>
  <c r="K87" i="72"/>
  <c r="U123" i="76"/>
  <c r="V88" i="74"/>
  <c r="V100" i="74"/>
  <c r="V88" i="75"/>
  <c r="S138" i="75"/>
  <c r="S143" i="75" s="1"/>
  <c r="U125" i="76"/>
  <c r="W89" i="74"/>
  <c r="V117" i="76"/>
  <c r="U123" i="77"/>
  <c r="U116" i="77"/>
  <c r="V100" i="75"/>
  <c r="W89" i="75"/>
  <c r="U116" i="75"/>
  <c r="U116" i="74"/>
  <c r="V99" i="76"/>
  <c r="W101" i="76"/>
  <c r="V117" i="77"/>
  <c r="X90" i="77"/>
  <c r="AZ43" i="99" l="1"/>
  <c r="AZ47" i="99" s="1"/>
  <c r="AZ238" i="99"/>
  <c r="AZ294" i="99" s="1"/>
  <c r="BA122" i="99"/>
  <c r="AZ278" i="101"/>
  <c r="AZ334" i="101" s="1"/>
  <c r="AZ277" i="101"/>
  <c r="AZ333" i="101" s="1"/>
  <c r="AZ138" i="101"/>
  <c r="L89" i="72"/>
  <c r="M90" i="72"/>
  <c r="U123" i="74"/>
  <c r="V105" i="74"/>
  <c r="V117" i="74"/>
  <c r="X90" i="74"/>
  <c r="X90" i="75"/>
  <c r="U126" i="76"/>
  <c r="V99" i="77"/>
  <c r="V105" i="77"/>
  <c r="V99" i="74"/>
  <c r="V109" i="76"/>
  <c r="V104" i="76"/>
  <c r="U125" i="77"/>
  <c r="U126" i="77"/>
  <c r="U127" i="76"/>
  <c r="U123" i="75"/>
  <c r="V105" i="76"/>
  <c r="V99" i="75"/>
  <c r="V117" i="75"/>
  <c r="V124" i="77"/>
  <c r="W101" i="77"/>
  <c r="BA280" i="99" l="1"/>
  <c r="BA336" i="99" s="1"/>
  <c r="BA124" i="99"/>
  <c r="AZ48" i="99"/>
  <c r="AZ258" i="99"/>
  <c r="AZ314" i="99" s="1"/>
  <c r="AZ43" i="101"/>
  <c r="AZ47" i="101" s="1"/>
  <c r="AZ238" i="101"/>
  <c r="AZ294" i="101" s="1"/>
  <c r="BA122" i="101"/>
  <c r="V100" i="72"/>
  <c r="W101" i="74"/>
  <c r="U126" i="74"/>
  <c r="U125" i="74"/>
  <c r="V124" i="74"/>
  <c r="V105" i="75"/>
  <c r="V124" i="75"/>
  <c r="U125" i="75"/>
  <c r="W101" i="75"/>
  <c r="V120" i="76"/>
  <c r="V121" i="76"/>
  <c r="V113" i="76"/>
  <c r="V114" i="76"/>
  <c r="U127" i="77"/>
  <c r="T138" i="76"/>
  <c r="T143" i="76" s="1"/>
  <c r="V104" i="74"/>
  <c r="V106" i="76"/>
  <c r="U126" i="75"/>
  <c r="V104" i="77"/>
  <c r="V104" i="75"/>
  <c r="V109" i="77"/>
  <c r="V120" i="77"/>
  <c r="V113" i="77"/>
  <c r="V106" i="77"/>
  <c r="BA279" i="99" l="1"/>
  <c r="BA335" i="99" s="1"/>
  <c r="AZ259" i="99"/>
  <c r="AZ315" i="99" s="1"/>
  <c r="AZ49" i="99"/>
  <c r="BA280" i="101"/>
  <c r="BA336" i="101" s="1"/>
  <c r="BA124" i="101"/>
  <c r="AZ258" i="101"/>
  <c r="AZ314" i="101" s="1"/>
  <c r="AZ48" i="101"/>
  <c r="V109" i="74"/>
  <c r="U127" i="74"/>
  <c r="V120" i="74"/>
  <c r="V106" i="74"/>
  <c r="V113" i="74"/>
  <c r="V109" i="75"/>
  <c r="V106" i="75"/>
  <c r="V112" i="76"/>
  <c r="W92" i="76"/>
  <c r="W93" i="76"/>
  <c r="V120" i="75"/>
  <c r="V107" i="76"/>
  <c r="U127" i="75"/>
  <c r="V113" i="75"/>
  <c r="T138" i="77"/>
  <c r="T143" i="77" s="1"/>
  <c r="V114" i="77"/>
  <c r="V112" i="77"/>
  <c r="W92" i="77"/>
  <c r="V121" i="77"/>
  <c r="V107" i="77"/>
  <c r="AZ255" i="99" l="1"/>
  <c r="AZ311" i="99" s="1"/>
  <c r="AZ52" i="99"/>
  <c r="BA279" i="101"/>
  <c r="BA335" i="101" s="1"/>
  <c r="AZ259" i="101"/>
  <c r="AZ315" i="101" s="1"/>
  <c r="AZ49" i="101"/>
  <c r="W101" i="72"/>
  <c r="W92" i="74"/>
  <c r="V107" i="74"/>
  <c r="V121" i="74"/>
  <c r="V114" i="74"/>
  <c r="V114" i="75"/>
  <c r="V121" i="75"/>
  <c r="W87" i="76"/>
  <c r="W88" i="76"/>
  <c r="V110" i="76"/>
  <c r="V107" i="75"/>
  <c r="V112" i="74"/>
  <c r="W92" i="75"/>
  <c r="V112" i="75"/>
  <c r="W87" i="77"/>
  <c r="W93" i="77"/>
  <c r="V110" i="77"/>
  <c r="AZ57" i="99" l="1"/>
  <c r="AZ246" i="99"/>
  <c r="AZ302" i="99" s="1"/>
  <c r="AZ60" i="99"/>
  <c r="AZ255" i="101"/>
  <c r="AZ311" i="101" s="1"/>
  <c r="AZ52" i="101"/>
  <c r="V103" i="72"/>
  <c r="V110" i="74"/>
  <c r="W87" i="74"/>
  <c r="W93" i="74"/>
  <c r="T138" i="74"/>
  <c r="T143" i="74" s="1"/>
  <c r="W93" i="75"/>
  <c r="X89" i="76"/>
  <c r="Y90" i="76"/>
  <c r="W100" i="76"/>
  <c r="V110" i="75"/>
  <c r="W87" i="75"/>
  <c r="V116" i="76"/>
  <c r="X89" i="77"/>
  <c r="W88" i="77"/>
  <c r="W100" i="77"/>
  <c r="AZ63" i="99" l="1"/>
  <c r="AZ257" i="99"/>
  <c r="AZ313" i="99" s="1"/>
  <c r="AZ62" i="99"/>
  <c r="AZ254" i="99"/>
  <c r="AZ310" i="99" s="1"/>
  <c r="BA58" i="99"/>
  <c r="AZ246" i="101"/>
  <c r="AZ302" i="101" s="1"/>
  <c r="AZ57" i="101"/>
  <c r="W88" i="74"/>
  <c r="W100" i="74"/>
  <c r="T138" i="75"/>
  <c r="T143" i="75" s="1"/>
  <c r="W88" i="75"/>
  <c r="W99" i="76"/>
  <c r="X101" i="76"/>
  <c r="W105" i="76"/>
  <c r="X89" i="75"/>
  <c r="W100" i="75"/>
  <c r="X89" i="74"/>
  <c r="V116" i="74"/>
  <c r="V116" i="75"/>
  <c r="W117" i="76"/>
  <c r="W124" i="76"/>
  <c r="V123" i="76"/>
  <c r="V125" i="76"/>
  <c r="V123" i="77"/>
  <c r="V116" i="77"/>
  <c r="Y90" i="77"/>
  <c r="W117" i="77"/>
  <c r="BA252" i="99" l="1"/>
  <c r="BA308" i="99" s="1"/>
  <c r="BA61" i="99"/>
  <c r="BA46" i="99"/>
  <c r="AZ256" i="99"/>
  <c r="AZ312" i="99" s="1"/>
  <c r="AZ64" i="99"/>
  <c r="AZ65" i="99" s="1"/>
  <c r="AY81" i="99"/>
  <c r="AY82" i="99" s="1"/>
  <c r="AY83" i="99" s="1"/>
  <c r="AZ60" i="101"/>
  <c r="AZ254" i="101"/>
  <c r="AZ310" i="101" s="1"/>
  <c r="BA58" i="101"/>
  <c r="Y90" i="74"/>
  <c r="W117" i="74"/>
  <c r="V123" i="74"/>
  <c r="Y90" i="75"/>
  <c r="W99" i="77"/>
  <c r="W99" i="74"/>
  <c r="V125" i="77"/>
  <c r="V126" i="77"/>
  <c r="W104" i="76"/>
  <c r="W109" i="76"/>
  <c r="W117" i="75"/>
  <c r="W99" i="75"/>
  <c r="V126" i="76"/>
  <c r="V123" i="75"/>
  <c r="W124" i="77"/>
  <c r="W105" i="77"/>
  <c r="X101" i="77"/>
  <c r="AX87" i="99" l="1"/>
  <c r="AY85" i="99"/>
  <c r="AY247" i="99"/>
  <c r="AY303" i="99" s="1"/>
  <c r="BA250" i="99"/>
  <c r="BA306" i="99" s="1"/>
  <c r="BA151" i="99"/>
  <c r="BA152" i="99"/>
  <c r="BA266" i="99" s="1"/>
  <c r="BA322" i="99" s="1"/>
  <c r="BA150" i="99"/>
  <c r="BA51" i="99"/>
  <c r="BA260" i="99" s="1"/>
  <c r="BA316" i="99" s="1"/>
  <c r="BA252" i="101"/>
  <c r="BA308" i="101" s="1"/>
  <c r="BA61" i="101"/>
  <c r="BA46" i="101"/>
  <c r="AZ257" i="101"/>
  <c r="AZ313" i="101" s="1"/>
  <c r="AZ63" i="101"/>
  <c r="AZ62" i="101"/>
  <c r="W100" i="72"/>
  <c r="W105" i="74"/>
  <c r="X101" i="74"/>
  <c r="V126" i="74"/>
  <c r="W124" i="74"/>
  <c r="V125" i="74"/>
  <c r="W105" i="75"/>
  <c r="X101" i="75"/>
  <c r="W124" i="75"/>
  <c r="V125" i="75"/>
  <c r="V127" i="77"/>
  <c r="W120" i="76"/>
  <c r="W121" i="76"/>
  <c r="W106" i="76"/>
  <c r="W113" i="76"/>
  <c r="W114" i="76"/>
  <c r="V127" i="76"/>
  <c r="W104" i="74"/>
  <c r="W104" i="77"/>
  <c r="V126" i="75"/>
  <c r="W104" i="75"/>
  <c r="W106" i="77"/>
  <c r="W109" i="77"/>
  <c r="W113" i="77"/>
  <c r="W120" i="77"/>
  <c r="BA265" i="99" l="1"/>
  <c r="BA321" i="99" s="1"/>
  <c r="BA54" i="99"/>
  <c r="BA97" i="99" s="1"/>
  <c r="BA55" i="99"/>
  <c r="BA235" i="99"/>
  <c r="BA267" i="99"/>
  <c r="BA323" i="99" s="1"/>
  <c r="AY81" i="101"/>
  <c r="AY82" i="101" s="1"/>
  <c r="AY83" i="101" s="1"/>
  <c r="AZ256" i="101"/>
  <c r="AZ312" i="101" s="1"/>
  <c r="AZ64" i="101"/>
  <c r="AZ65" i="101" s="1"/>
  <c r="BA151" i="101"/>
  <c r="BA152" i="101"/>
  <c r="BA266" i="101" s="1"/>
  <c r="BA322" i="101" s="1"/>
  <c r="BA150" i="101"/>
  <c r="BA51" i="101"/>
  <c r="BA260" i="101" s="1"/>
  <c r="BA316" i="101" s="1"/>
  <c r="BA250" i="101"/>
  <c r="BA306" i="101" s="1"/>
  <c r="W120" i="74"/>
  <c r="W106" i="74"/>
  <c r="V127" i="74"/>
  <c r="W113" i="74"/>
  <c r="W109" i="74"/>
  <c r="W109" i="75"/>
  <c r="W106" i="75"/>
  <c r="W107" i="76"/>
  <c r="W113" i="75"/>
  <c r="V127" i="75"/>
  <c r="W112" i="76"/>
  <c r="X92" i="76"/>
  <c r="X93" i="76"/>
  <c r="W120" i="75"/>
  <c r="U138" i="76"/>
  <c r="U143" i="76" s="1"/>
  <c r="W107" i="77"/>
  <c r="W112" i="77"/>
  <c r="X92" i="77"/>
  <c r="W114" i="77"/>
  <c r="U138" i="77"/>
  <c r="U143" i="77" s="1"/>
  <c r="W121" i="77"/>
  <c r="BA98" i="99" l="1"/>
  <c r="BB99" i="99"/>
  <c r="BA54" i="101"/>
  <c r="BA97" i="101" s="1"/>
  <c r="BA265" i="101"/>
  <c r="BA321" i="101" s="1"/>
  <c r="BA267" i="101"/>
  <c r="BA323" i="101" s="1"/>
  <c r="BA55" i="101"/>
  <c r="BA235" i="101"/>
  <c r="AY247" i="101"/>
  <c r="AY303" i="101" s="1"/>
  <c r="AX87" i="101"/>
  <c r="AY85" i="101"/>
  <c r="X101" i="72"/>
  <c r="X92" i="74"/>
  <c r="W107" i="74"/>
  <c r="W114" i="74"/>
  <c r="W121" i="74"/>
  <c r="W121" i="75"/>
  <c r="W114" i="75"/>
  <c r="W112" i="75"/>
  <c r="X87" i="76"/>
  <c r="X88" i="76"/>
  <c r="W110" i="76"/>
  <c r="W107" i="75"/>
  <c r="W112" i="74"/>
  <c r="X92" i="75"/>
  <c r="X87" i="77"/>
  <c r="X93" i="77"/>
  <c r="W110" i="77"/>
  <c r="BB282" i="99" l="1"/>
  <c r="BB338" i="99" s="1"/>
  <c r="BB270" i="99"/>
  <c r="BB326" i="99" s="1"/>
  <c r="BA110" i="99"/>
  <c r="BA274" i="99" s="1"/>
  <c r="BA330" i="99" s="1"/>
  <c r="BA109" i="99"/>
  <c r="BA111" i="99"/>
  <c r="BA275" i="99" s="1"/>
  <c r="BA331" i="99" s="1"/>
  <c r="BA112" i="99"/>
  <c r="BA276" i="99" s="1"/>
  <c r="BA332" i="99" s="1"/>
  <c r="BA98" i="101"/>
  <c r="BB99" i="101"/>
  <c r="W103" i="72"/>
  <c r="X87" i="74"/>
  <c r="W110" i="74"/>
  <c r="X93" i="74"/>
  <c r="U138" i="74"/>
  <c r="U143" i="74" s="1"/>
  <c r="X93" i="75"/>
  <c r="Y89" i="76"/>
  <c r="Z90" i="76"/>
  <c r="W116" i="76"/>
  <c r="X100" i="76"/>
  <c r="X87" i="75"/>
  <c r="W110" i="75"/>
  <c r="X100" i="77"/>
  <c r="X88" i="77"/>
  <c r="Y89" i="77"/>
  <c r="BA114" i="99" l="1"/>
  <c r="BA273" i="99"/>
  <c r="BA329" i="99" s="1"/>
  <c r="BA109" i="101"/>
  <c r="BA112" i="101"/>
  <c r="BA111" i="101"/>
  <c r="BA110" i="101"/>
  <c r="BB282" i="101"/>
  <c r="BB338" i="101" s="1"/>
  <c r="BB270" i="101"/>
  <c r="BB326" i="101" s="1"/>
  <c r="X88" i="74"/>
  <c r="X100" i="74"/>
  <c r="X88" i="75"/>
  <c r="U138" i="75"/>
  <c r="U143" i="75" s="1"/>
  <c r="W123" i="77"/>
  <c r="W116" i="77"/>
  <c r="W116" i="75"/>
  <c r="X117" i="76"/>
  <c r="X124" i="76"/>
  <c r="W123" i="75"/>
  <c r="W123" i="76"/>
  <c r="W125" i="76"/>
  <c r="X99" i="76"/>
  <c r="X105" i="76"/>
  <c r="Y101" i="76"/>
  <c r="Y89" i="75"/>
  <c r="X100" i="75"/>
  <c r="W116" i="74"/>
  <c r="Y89" i="74"/>
  <c r="Z90" i="77"/>
  <c r="X117" i="77"/>
  <c r="BA116" i="99" l="1"/>
  <c r="BA119" i="99"/>
  <c r="BA237" i="99"/>
  <c r="BA293" i="99" s="1"/>
  <c r="BA274" i="101"/>
  <c r="BA330" i="101" s="1"/>
  <c r="BA275" i="101"/>
  <c r="BA331" i="101" s="1"/>
  <c r="BA276" i="101"/>
  <c r="BA332" i="101" s="1"/>
  <c r="BA273" i="101"/>
  <c r="BA329" i="101" s="1"/>
  <c r="BA114" i="101"/>
  <c r="W123" i="74"/>
  <c r="X117" i="74"/>
  <c r="Z90" i="74"/>
  <c r="W126" i="75"/>
  <c r="Z90" i="75"/>
  <c r="W125" i="77"/>
  <c r="W126" i="77"/>
  <c r="X99" i="77"/>
  <c r="X105" i="77"/>
  <c r="X99" i="74"/>
  <c r="X104" i="76"/>
  <c r="X106" i="76"/>
  <c r="X109" i="76"/>
  <c r="X99" i="75"/>
  <c r="X117" i="75"/>
  <c r="W126" i="76"/>
  <c r="Y101" i="77"/>
  <c r="X124" i="77"/>
  <c r="BA281" i="99" l="1"/>
  <c r="BA337" i="99" s="1"/>
  <c r="BA236" i="99"/>
  <c r="BA292" i="99" s="1"/>
  <c r="BA130" i="99"/>
  <c r="BA42" i="99"/>
  <c r="BA116" i="101"/>
  <c r="BA237" i="101"/>
  <c r="BA293" i="101" s="1"/>
  <c r="BA119" i="101"/>
  <c r="X105" i="74"/>
  <c r="X100" i="72"/>
  <c r="W127" i="75"/>
  <c r="Y101" i="74"/>
  <c r="W125" i="74"/>
  <c r="W126" i="74"/>
  <c r="X124" i="74"/>
  <c r="W125" i="75"/>
  <c r="X105" i="75"/>
  <c r="X124" i="75"/>
  <c r="Y101" i="75"/>
  <c r="W127" i="77"/>
  <c r="X104" i="77"/>
  <c r="X120" i="76"/>
  <c r="X121" i="76"/>
  <c r="X104" i="74"/>
  <c r="W127" i="76"/>
  <c r="X104" i="75"/>
  <c r="X113" i="76"/>
  <c r="X114" i="76"/>
  <c r="X106" i="77"/>
  <c r="X120" i="77"/>
  <c r="X109" i="77"/>
  <c r="X113" i="77"/>
  <c r="BA128" i="99" l="1"/>
  <c r="BA241" i="99"/>
  <c r="BA297" i="99" s="1"/>
  <c r="BA281" i="101"/>
  <c r="BA337" i="101" s="1"/>
  <c r="BA130" i="101"/>
  <c r="BA42" i="101"/>
  <c r="BA236" i="101"/>
  <c r="BA292" i="101" s="1"/>
  <c r="X113" i="74"/>
  <c r="W127" i="74"/>
  <c r="X120" i="74"/>
  <c r="X109" i="74"/>
  <c r="X106" i="74"/>
  <c r="X109" i="75"/>
  <c r="X107" i="76"/>
  <c r="V138" i="76"/>
  <c r="V143" i="76" s="1"/>
  <c r="X106" i="75"/>
  <c r="X113" i="75"/>
  <c r="X112" i="76"/>
  <c r="Y92" i="76"/>
  <c r="Y93" i="76"/>
  <c r="X120" i="75"/>
  <c r="V138" i="77"/>
  <c r="X107" i="77"/>
  <c r="X112" i="77"/>
  <c r="X114" i="77"/>
  <c r="Y92" i="77"/>
  <c r="X121" i="77"/>
  <c r="BA239" i="99" l="1"/>
  <c r="BA295" i="99" s="1"/>
  <c r="BA136" i="99"/>
  <c r="BA137" i="99"/>
  <c r="BA278" i="99" s="1"/>
  <c r="BA334" i="99" s="1"/>
  <c r="BA241" i="101"/>
  <c r="BA297" i="101" s="1"/>
  <c r="BA128" i="101"/>
  <c r="K101" i="72"/>
  <c r="Y101" i="72"/>
  <c r="X121" i="74"/>
  <c r="X107" i="74"/>
  <c r="Y92" i="74"/>
  <c r="X114" i="74"/>
  <c r="X121" i="75"/>
  <c r="X114" i="75"/>
  <c r="X110" i="76"/>
  <c r="Y87" i="76"/>
  <c r="Y88" i="76"/>
  <c r="X112" i="74"/>
  <c r="Y92" i="75"/>
  <c r="X107" i="75"/>
  <c r="X112" i="75"/>
  <c r="Y93" i="77"/>
  <c r="X110" i="77"/>
  <c r="Y87" i="77"/>
  <c r="BA277" i="99" l="1"/>
  <c r="BA333" i="99" s="1"/>
  <c r="BA138" i="99"/>
  <c r="BA239" i="101"/>
  <c r="BA295" i="101" s="1"/>
  <c r="BA137" i="101"/>
  <c r="BA136" i="101"/>
  <c r="K114" i="72"/>
  <c r="I138" i="72"/>
  <c r="X103" i="72"/>
  <c r="Y87" i="74"/>
  <c r="X110" i="74"/>
  <c r="Y93" i="74"/>
  <c r="Y93" i="75"/>
  <c r="V138" i="75"/>
  <c r="X116" i="76"/>
  <c r="Y100" i="76"/>
  <c r="Y87" i="75"/>
  <c r="X110" i="75"/>
  <c r="Z89" i="76"/>
  <c r="AA90" i="76"/>
  <c r="Y88" i="77"/>
  <c r="Y100" i="77"/>
  <c r="Z89" i="77"/>
  <c r="BA43" i="99" l="1"/>
  <c r="BA47" i="99" s="1"/>
  <c r="BA238" i="99"/>
  <c r="BA294" i="99" s="1"/>
  <c r="BB122" i="99"/>
  <c r="BA278" i="101"/>
  <c r="BA334" i="101" s="1"/>
  <c r="BA277" i="101"/>
  <c r="BA333" i="101" s="1"/>
  <c r="BA138" i="101"/>
  <c r="Y88" i="74"/>
  <c r="V138" i="74"/>
  <c r="Y100" i="74"/>
  <c r="Y88" i="75"/>
  <c r="X123" i="76"/>
  <c r="X125" i="76"/>
  <c r="Y117" i="76"/>
  <c r="Y124" i="76"/>
  <c r="Y100" i="75"/>
  <c r="Z89" i="75"/>
  <c r="X116" i="75"/>
  <c r="Z89" i="74"/>
  <c r="X116" i="74"/>
  <c r="Y99" i="76"/>
  <c r="Z101" i="76"/>
  <c r="X123" i="77"/>
  <c r="X116" i="77"/>
  <c r="AA90" i="77"/>
  <c r="Y117" i="77"/>
  <c r="BB124" i="99" l="1"/>
  <c r="BB280" i="99"/>
  <c r="BB336" i="99" s="1"/>
  <c r="BA48" i="99"/>
  <c r="BA258" i="99"/>
  <c r="BA314" i="99" s="1"/>
  <c r="BA238" i="101"/>
  <c r="BA294" i="101" s="1"/>
  <c r="BA43" i="101"/>
  <c r="BA47" i="101" s="1"/>
  <c r="BB122" i="101"/>
  <c r="L87" i="72"/>
  <c r="L88" i="72"/>
  <c r="X123" i="74"/>
  <c r="Y117" i="74"/>
  <c r="AA90" i="74"/>
  <c r="X125" i="75"/>
  <c r="X123" i="75"/>
  <c r="AA90" i="75"/>
  <c r="Y99" i="77"/>
  <c r="Y105" i="77"/>
  <c r="X125" i="77"/>
  <c r="X126" i="77"/>
  <c r="Y99" i="74"/>
  <c r="Y109" i="76"/>
  <c r="Y104" i="76"/>
  <c r="X126" i="76"/>
  <c r="Y105" i="76"/>
  <c r="Y99" i="75"/>
  <c r="Y117" i="75"/>
  <c r="Z101" i="77"/>
  <c r="Y124" i="77"/>
  <c r="Y105" i="74"/>
  <c r="BA259" i="99" l="1"/>
  <c r="BA315" i="99" s="1"/>
  <c r="BA49" i="99"/>
  <c r="BB279" i="99"/>
  <c r="BB335" i="99" s="1"/>
  <c r="BA48" i="101"/>
  <c r="BA258" i="101"/>
  <c r="BA314" i="101" s="1"/>
  <c r="BB280" i="101"/>
  <c r="BB336" i="101" s="1"/>
  <c r="BB124" i="101"/>
  <c r="N90" i="72"/>
  <c r="M89" i="72"/>
  <c r="Y100" i="72"/>
  <c r="X125" i="74"/>
  <c r="Y124" i="74"/>
  <c r="Z101" i="74"/>
  <c r="X126" i="74"/>
  <c r="X126" i="75"/>
  <c r="Y105" i="75"/>
  <c r="Z101" i="75"/>
  <c r="Y124" i="75"/>
  <c r="X127" i="77"/>
  <c r="Y120" i="76"/>
  <c r="Y121" i="76"/>
  <c r="X127" i="76"/>
  <c r="Y113" i="76"/>
  <c r="Y114" i="76"/>
  <c r="Y104" i="77"/>
  <c r="Y104" i="74"/>
  <c r="Y104" i="75"/>
  <c r="Y106" i="76"/>
  <c r="Y106" i="77"/>
  <c r="Y109" i="77"/>
  <c r="Y113" i="77"/>
  <c r="Y120" i="77"/>
  <c r="BA52" i="99" l="1"/>
  <c r="BA255" i="99"/>
  <c r="BA311" i="99" s="1"/>
  <c r="BB279" i="101"/>
  <c r="BB335" i="101" s="1"/>
  <c r="BA259" i="101"/>
  <c r="BA315" i="101" s="1"/>
  <c r="BA49" i="101"/>
  <c r="X127" i="74"/>
  <c r="Y120" i="74"/>
  <c r="Y113" i="74"/>
  <c r="Y106" i="74"/>
  <c r="Y109" i="74"/>
  <c r="X127" i="75"/>
  <c r="Y109" i="75"/>
  <c r="Z92" i="76"/>
  <c r="Z93" i="76"/>
  <c r="Y112" i="76"/>
  <c r="W138" i="76"/>
  <c r="W143" i="76" s="1"/>
  <c r="Y106" i="75"/>
  <c r="Y113" i="75"/>
  <c r="Y120" i="75"/>
  <c r="Y107" i="76"/>
  <c r="Y107" i="77"/>
  <c r="W138" i="77"/>
  <c r="W143" i="77" s="1"/>
  <c r="Y121" i="77"/>
  <c r="Y114" i="77"/>
  <c r="Y112" i="77"/>
  <c r="Z92" i="77"/>
  <c r="BA246" i="99" l="1"/>
  <c r="BA302" i="99" s="1"/>
  <c r="BA57" i="99"/>
  <c r="BA60" i="99" s="1"/>
  <c r="BA255" i="101"/>
  <c r="BA311" i="101" s="1"/>
  <c r="BA52" i="101"/>
  <c r="Z101" i="72"/>
  <c r="Y114" i="74"/>
  <c r="Z92" i="74"/>
  <c r="Y121" i="74"/>
  <c r="Y107" i="74"/>
  <c r="Y121" i="75"/>
  <c r="Y114" i="75"/>
  <c r="Z87" i="76"/>
  <c r="Z88" i="76"/>
  <c r="Y112" i="75"/>
  <c r="Z92" i="75"/>
  <c r="Y110" i="76"/>
  <c r="Y112" i="74"/>
  <c r="Y107" i="75"/>
  <c r="Z93" i="77"/>
  <c r="Z87" i="77"/>
  <c r="Y110" i="77"/>
  <c r="BA62" i="99" l="1"/>
  <c r="BA63" i="99"/>
  <c r="BA257" i="99"/>
  <c r="BA313" i="99" s="1"/>
  <c r="BA254" i="99"/>
  <c r="BA310" i="99" s="1"/>
  <c r="BB58" i="99"/>
  <c r="BA246" i="101"/>
  <c r="BA302" i="101" s="1"/>
  <c r="BA57" i="101"/>
  <c r="BA60" i="101" s="1"/>
  <c r="Y103" i="72"/>
  <c r="Z93" i="74"/>
  <c r="Z87" i="74"/>
  <c r="Y110" i="74"/>
  <c r="Z93" i="75"/>
  <c r="W138" i="75"/>
  <c r="W143" i="75" s="1"/>
  <c r="Z100" i="76"/>
  <c r="AA89" i="76"/>
  <c r="AB90" i="76"/>
  <c r="Y116" i="76"/>
  <c r="Y110" i="75"/>
  <c r="Z87" i="75"/>
  <c r="Z100" i="77"/>
  <c r="Z88" i="77"/>
  <c r="AA89" i="77"/>
  <c r="BB252" i="99" l="1"/>
  <c r="BB308" i="99" s="1"/>
  <c r="BB46" i="99"/>
  <c r="BB61" i="99"/>
  <c r="BA64" i="99"/>
  <c r="BA65" i="99" s="1"/>
  <c r="AZ81" i="99"/>
  <c r="AZ82" i="99" s="1"/>
  <c r="AZ83" i="99" s="1"/>
  <c r="BA256" i="99"/>
  <c r="BA312" i="99" s="1"/>
  <c r="BA254" i="101"/>
  <c r="BA310" i="101" s="1"/>
  <c r="BB58" i="101"/>
  <c r="BA62" i="101"/>
  <c r="BA257" i="101"/>
  <c r="BA313" i="101" s="1"/>
  <c r="BA63" i="101"/>
  <c r="Z88" i="74"/>
  <c r="AA89" i="74"/>
  <c r="Y116" i="74"/>
  <c r="Z100" i="74"/>
  <c r="W138" i="74"/>
  <c r="W143" i="74" s="1"/>
  <c r="Z88" i="75"/>
  <c r="Z99" i="76"/>
  <c r="Z105" i="76"/>
  <c r="AA101" i="76"/>
  <c r="Y116" i="75"/>
  <c r="Y123" i="77"/>
  <c r="Y116" i="77"/>
  <c r="AA89" i="75"/>
  <c r="Z100" i="75"/>
  <c r="Z117" i="76"/>
  <c r="Z124" i="76"/>
  <c r="Y123" i="76"/>
  <c r="Y125" i="76"/>
  <c r="AB90" i="77"/>
  <c r="Z117" i="77"/>
  <c r="AY87" i="99" l="1"/>
  <c r="AZ85" i="99"/>
  <c r="AZ247" i="99"/>
  <c r="AZ303" i="99" s="1"/>
  <c r="BB51" i="99"/>
  <c r="BB260" i="99" s="1"/>
  <c r="BB316" i="99" s="1"/>
  <c r="BB152" i="99"/>
  <c r="BB266" i="99" s="1"/>
  <c r="BB322" i="99" s="1"/>
  <c r="BB250" i="99"/>
  <c r="BB306" i="99" s="1"/>
  <c r="BB150" i="99"/>
  <c r="BB151" i="99"/>
  <c r="BA64" i="101"/>
  <c r="BA65" i="101" s="1"/>
  <c r="AZ81" i="101"/>
  <c r="AZ82" i="101" s="1"/>
  <c r="AZ83" i="101" s="1"/>
  <c r="BA256" i="101"/>
  <c r="BA312" i="101" s="1"/>
  <c r="BB252" i="101"/>
  <c r="BB308" i="101" s="1"/>
  <c r="BB61" i="101"/>
  <c r="BB46" i="101"/>
  <c r="AB90" i="74"/>
  <c r="Z117" i="74"/>
  <c r="Y123" i="74"/>
  <c r="Y125" i="75"/>
  <c r="Y123" i="75"/>
  <c r="AB90" i="75"/>
  <c r="Z99" i="77"/>
  <c r="Z105" i="77"/>
  <c r="Z99" i="74"/>
  <c r="Y125" i="77"/>
  <c r="Y126" i="77"/>
  <c r="Z104" i="76"/>
  <c r="Z109" i="76"/>
  <c r="Z117" i="75"/>
  <c r="Y126" i="76"/>
  <c r="Z99" i="75"/>
  <c r="AA101" i="77"/>
  <c r="Z124" i="77"/>
  <c r="BB265" i="99" l="1"/>
  <c r="BB321" i="99" s="1"/>
  <c r="BB54" i="99"/>
  <c r="BB97" i="99" s="1"/>
  <c r="BB235" i="99"/>
  <c r="BB267" i="99"/>
  <c r="BB323" i="99" s="1"/>
  <c r="BB55" i="99"/>
  <c r="BB152" i="101"/>
  <c r="BB266" i="101" s="1"/>
  <c r="BB322" i="101" s="1"/>
  <c r="BB150" i="101"/>
  <c r="BB151" i="101"/>
  <c r="BB51" i="101"/>
  <c r="BB260" i="101" s="1"/>
  <c r="BB316" i="101" s="1"/>
  <c r="BB250" i="101"/>
  <c r="BB306" i="101" s="1"/>
  <c r="AY87" i="101"/>
  <c r="AZ247" i="101"/>
  <c r="AZ303" i="101" s="1"/>
  <c r="AZ85" i="101"/>
  <c r="Z100" i="72"/>
  <c r="Z105" i="74"/>
  <c r="Z124" i="74"/>
  <c r="Y125" i="74"/>
  <c r="AA101" i="74"/>
  <c r="Y126" i="74"/>
  <c r="Y126" i="75"/>
  <c r="Z105" i="75"/>
  <c r="AA101" i="75"/>
  <c r="Z124" i="75"/>
  <c r="Y127" i="77"/>
  <c r="Z104" i="75"/>
  <c r="Z113" i="76"/>
  <c r="Z114" i="76"/>
  <c r="Z106" i="76"/>
  <c r="Z104" i="74"/>
  <c r="Y127" i="76"/>
  <c r="Z104" i="77"/>
  <c r="Z120" i="76"/>
  <c r="Z121" i="76"/>
  <c r="Z113" i="77"/>
  <c r="Z109" i="77"/>
  <c r="Z120" i="77"/>
  <c r="Z106" i="77"/>
  <c r="BB98" i="99" l="1"/>
  <c r="BC99" i="99"/>
  <c r="BB267" i="101"/>
  <c r="BB323" i="101" s="1"/>
  <c r="BB235" i="101"/>
  <c r="BB55" i="101"/>
  <c r="BB54" i="101"/>
  <c r="BB97" i="101" s="1"/>
  <c r="BB265" i="101"/>
  <c r="BB321" i="101" s="1"/>
  <c r="Z120" i="74"/>
  <c r="Y127" i="74"/>
  <c r="Z106" i="74"/>
  <c r="Z109" i="74"/>
  <c r="Z113" i="74"/>
  <c r="Y127" i="75"/>
  <c r="Z109" i="75"/>
  <c r="AA92" i="76"/>
  <c r="AA93" i="76"/>
  <c r="Z106" i="75"/>
  <c r="Z107" i="76"/>
  <c r="Z112" i="76"/>
  <c r="Z120" i="75"/>
  <c r="Z113" i="75"/>
  <c r="X138" i="76"/>
  <c r="X143" i="76" s="1"/>
  <c r="Z121" i="77"/>
  <c r="Z107" i="77"/>
  <c r="X138" i="77"/>
  <c r="X143" i="77" s="1"/>
  <c r="Z112" i="77"/>
  <c r="AA92" i="77"/>
  <c r="Z114" i="77"/>
  <c r="BC270" i="99" l="1"/>
  <c r="BC326" i="99" s="1"/>
  <c r="BC282" i="99"/>
  <c r="BC338" i="99" s="1"/>
  <c r="BB109" i="99"/>
  <c r="BB110" i="99"/>
  <c r="BB274" i="99" s="1"/>
  <c r="BB330" i="99" s="1"/>
  <c r="BB111" i="99"/>
  <c r="BB275" i="99" s="1"/>
  <c r="BB331" i="99" s="1"/>
  <c r="BB112" i="99"/>
  <c r="BB276" i="99" s="1"/>
  <c r="BB332" i="99" s="1"/>
  <c r="BB98" i="101"/>
  <c r="BC99" i="101"/>
  <c r="AA101" i="72"/>
  <c r="Z107" i="74"/>
  <c r="Z114" i="74"/>
  <c r="Z121" i="74"/>
  <c r="AA92" i="74"/>
  <c r="Z114" i="75"/>
  <c r="Z121" i="75"/>
  <c r="Z112" i="74"/>
  <c r="Z110" i="76"/>
  <c r="AA92" i="75"/>
  <c r="Z112" i="75"/>
  <c r="Z107" i="75"/>
  <c r="AA87" i="76"/>
  <c r="AA88" i="76"/>
  <c r="AA87" i="77"/>
  <c r="Z110" i="77"/>
  <c r="AA93" i="77"/>
  <c r="BB273" i="99" l="1"/>
  <c r="BB329" i="99" s="1"/>
  <c r="BB114" i="99"/>
  <c r="BC282" i="101"/>
  <c r="BC338" i="101" s="1"/>
  <c r="BC270" i="101"/>
  <c r="BC326" i="101" s="1"/>
  <c r="BB109" i="101"/>
  <c r="BB111" i="101"/>
  <c r="BB110" i="101"/>
  <c r="BB112" i="101"/>
  <c r="Z103" i="72"/>
  <c r="AA87" i="74"/>
  <c r="Z110" i="74"/>
  <c r="AA93" i="74"/>
  <c r="X138" i="75"/>
  <c r="X143" i="75" s="1"/>
  <c r="AA93" i="75"/>
  <c r="AA100" i="76"/>
  <c r="Z116" i="76"/>
  <c r="Z110" i="75"/>
  <c r="AA87" i="75"/>
  <c r="AB89" i="76"/>
  <c r="AC90" i="76"/>
  <c r="AA100" i="77"/>
  <c r="AA88" i="77"/>
  <c r="AB89" i="77"/>
  <c r="BB119" i="99" l="1"/>
  <c r="BB116" i="99"/>
  <c r="BB237" i="99"/>
  <c r="BB293" i="99" s="1"/>
  <c r="BB276" i="101"/>
  <c r="BB332" i="101" s="1"/>
  <c r="BB274" i="101"/>
  <c r="BB330" i="101" s="1"/>
  <c r="BB275" i="101"/>
  <c r="BB331" i="101" s="1"/>
  <c r="BB114" i="101"/>
  <c r="BB273" i="101"/>
  <c r="BB329" i="101" s="1"/>
  <c r="AA88" i="74"/>
  <c r="AA100" i="74"/>
  <c r="Z116" i="74"/>
  <c r="X138" i="74"/>
  <c r="X143" i="74" s="1"/>
  <c r="AA88" i="75"/>
  <c r="AB89" i="74"/>
  <c r="AB89" i="75"/>
  <c r="AA117" i="76"/>
  <c r="AA124" i="76"/>
  <c r="AA100" i="75"/>
  <c r="Z116" i="75"/>
  <c r="Z123" i="76"/>
  <c r="Z125" i="76"/>
  <c r="AA99" i="76"/>
  <c r="AA105" i="76"/>
  <c r="AB101" i="76"/>
  <c r="Z123" i="77"/>
  <c r="Z116" i="77"/>
  <c r="AC90" i="77"/>
  <c r="AA117" i="77"/>
  <c r="BB236" i="99" l="1"/>
  <c r="BB292" i="99" s="1"/>
  <c r="BB42" i="99"/>
  <c r="BB130" i="99"/>
  <c r="BB281" i="99"/>
  <c r="BB337" i="99" s="1"/>
  <c r="BB237" i="101"/>
  <c r="BB293" i="101" s="1"/>
  <c r="BB116" i="101"/>
  <c r="BB119" i="101"/>
  <c r="AA117" i="74"/>
  <c r="Z123" i="74"/>
  <c r="AC90" i="74"/>
  <c r="Z123" i="75"/>
  <c r="Z126" i="75"/>
  <c r="Z125" i="75"/>
  <c r="AC90" i="75"/>
  <c r="AA99" i="77"/>
  <c r="AA105" i="77"/>
  <c r="AA99" i="74"/>
  <c r="AA117" i="75"/>
  <c r="AA99" i="75"/>
  <c r="Z126" i="77"/>
  <c r="AA104" i="76"/>
  <c r="AA106" i="76"/>
  <c r="AA109" i="76"/>
  <c r="Z125" i="77"/>
  <c r="Z126" i="76"/>
  <c r="AB101" i="77"/>
  <c r="AA124" i="77"/>
  <c r="BB128" i="99" l="1"/>
  <c r="BB241" i="99"/>
  <c r="BB297" i="99" s="1"/>
  <c r="BB236" i="101"/>
  <c r="BB292" i="101" s="1"/>
  <c r="BB42" i="101"/>
  <c r="BB130" i="101"/>
  <c r="BB281" i="101"/>
  <c r="BB337" i="101" s="1"/>
  <c r="AA105" i="74"/>
  <c r="AA100" i="72"/>
  <c r="AA104" i="74"/>
  <c r="Z126" i="74"/>
  <c r="AB101" i="74"/>
  <c r="AA124" i="74"/>
  <c r="Z125" i="74"/>
  <c r="Z127" i="75"/>
  <c r="AA105" i="75"/>
  <c r="AB101" i="75"/>
  <c r="AA124" i="75"/>
  <c r="Z127" i="77"/>
  <c r="AA104" i="75"/>
  <c r="AA104" i="77"/>
  <c r="Z127" i="76"/>
  <c r="AA120" i="76"/>
  <c r="AA121" i="76"/>
  <c r="AA113" i="76"/>
  <c r="AA114" i="76"/>
  <c r="AA113" i="77"/>
  <c r="AA109" i="77"/>
  <c r="AA106" i="77"/>
  <c r="AA120" i="77"/>
  <c r="BB239" i="99" l="1"/>
  <c r="BB295" i="99" s="1"/>
  <c r="BB137" i="99"/>
  <c r="BB278" i="99" s="1"/>
  <c r="BB334" i="99" s="1"/>
  <c r="BB136" i="99"/>
  <c r="BB241" i="101"/>
  <c r="BB297" i="101" s="1"/>
  <c r="BB128" i="101"/>
  <c r="AA120" i="74"/>
  <c r="Z127" i="74"/>
  <c r="AA109" i="74"/>
  <c r="AA106" i="74"/>
  <c r="AA113" i="74"/>
  <c r="AA106" i="75"/>
  <c r="AA109" i="75"/>
  <c r="AA120" i="75"/>
  <c r="AB92" i="76"/>
  <c r="AB93" i="76"/>
  <c r="AA113" i="75"/>
  <c r="AA107" i="76"/>
  <c r="AA112" i="76"/>
  <c r="Y138" i="76"/>
  <c r="Y143" i="76" s="1"/>
  <c r="AA112" i="77"/>
  <c r="AB92" i="77"/>
  <c r="AA114" i="77"/>
  <c r="Y138" i="77"/>
  <c r="Y143" i="77" s="1"/>
  <c r="AA121" i="77"/>
  <c r="AA107" i="77"/>
  <c r="BB138" i="99" l="1"/>
  <c r="BB277" i="99"/>
  <c r="BB333" i="99" s="1"/>
  <c r="BB239" i="101"/>
  <c r="BB295" i="101" s="1"/>
  <c r="BB137" i="101"/>
  <c r="BB136" i="101"/>
  <c r="AB101" i="72"/>
  <c r="AA107" i="74"/>
  <c r="AA114" i="74"/>
  <c r="AA121" i="74"/>
  <c r="AB92" i="74"/>
  <c r="AA114" i="75"/>
  <c r="AA121" i="75"/>
  <c r="AB87" i="76"/>
  <c r="AB88" i="76"/>
  <c r="AA110" i="76"/>
  <c r="AB92" i="75"/>
  <c r="AA112" i="74"/>
  <c r="AA112" i="75"/>
  <c r="AA107" i="75"/>
  <c r="AB93" i="77"/>
  <c r="AB87" i="77"/>
  <c r="AA110" i="77"/>
  <c r="BB238" i="99" l="1"/>
  <c r="BB294" i="99" s="1"/>
  <c r="BB43" i="99"/>
  <c r="BB47" i="99" s="1"/>
  <c r="BC122" i="99"/>
  <c r="BB278" i="101"/>
  <c r="BB334" i="101" s="1"/>
  <c r="BB277" i="101"/>
  <c r="BB333" i="101" s="1"/>
  <c r="BB138" i="101"/>
  <c r="L101" i="72"/>
  <c r="AA103" i="72"/>
  <c r="AA110" i="74"/>
  <c r="AB93" i="74"/>
  <c r="AB87" i="74"/>
  <c r="Y138" i="74"/>
  <c r="Y143" i="74" s="1"/>
  <c r="Y138" i="75"/>
  <c r="Y143" i="75" s="1"/>
  <c r="AB93" i="75"/>
  <c r="AA110" i="75"/>
  <c r="AA116" i="76"/>
  <c r="AC89" i="76"/>
  <c r="AD90" i="76"/>
  <c r="AB87" i="75"/>
  <c r="AB100" i="76"/>
  <c r="AC89" i="77"/>
  <c r="AB88" i="77"/>
  <c r="AB100" i="77"/>
  <c r="BB48" i="99" l="1"/>
  <c r="BB258" i="99"/>
  <c r="BB314" i="99" s="1"/>
  <c r="BC280" i="99"/>
  <c r="BC336" i="99" s="1"/>
  <c r="BC124" i="99"/>
  <c r="BB238" i="101"/>
  <c r="BB294" i="101" s="1"/>
  <c r="BB43" i="101"/>
  <c r="BB47" i="101" s="1"/>
  <c r="BC122" i="101"/>
  <c r="L114" i="72"/>
  <c r="J138" i="72"/>
  <c r="AB100" i="74"/>
  <c r="AB88" i="74"/>
  <c r="AB88" i="75"/>
  <c r="AC89" i="74"/>
  <c r="AC89" i="75"/>
  <c r="AA123" i="76"/>
  <c r="AA125" i="76"/>
  <c r="AA116" i="74"/>
  <c r="AB117" i="76"/>
  <c r="AB124" i="76"/>
  <c r="AA123" i="77"/>
  <c r="AA116" i="77"/>
  <c r="AA116" i="75"/>
  <c r="AB100" i="75"/>
  <c r="AB99" i="76"/>
  <c r="AB105" i="76"/>
  <c r="AC101" i="76"/>
  <c r="AD90" i="77"/>
  <c r="AB117" i="77"/>
  <c r="BC279" i="99" l="1"/>
  <c r="BC335" i="99" s="1"/>
  <c r="BB259" i="99"/>
  <c r="BB315" i="99" s="1"/>
  <c r="BB49" i="99"/>
  <c r="BB258" i="101"/>
  <c r="BB314" i="101" s="1"/>
  <c r="BB48" i="101"/>
  <c r="BC124" i="101"/>
  <c r="BC280" i="101"/>
  <c r="BC336" i="101" s="1"/>
  <c r="AD90" i="74"/>
  <c r="AB117" i="74"/>
  <c r="AA123" i="74"/>
  <c r="AB105" i="75"/>
  <c r="AD90" i="75"/>
  <c r="AB99" i="77"/>
  <c r="AB105" i="77"/>
  <c r="AB99" i="74"/>
  <c r="AA123" i="75"/>
  <c r="AA126" i="76"/>
  <c r="AB99" i="75"/>
  <c r="AB104" i="76"/>
  <c r="AB109" i="76"/>
  <c r="AA126" i="77"/>
  <c r="AA125" i="77"/>
  <c r="AB117" i="75"/>
  <c r="AB124" i="77"/>
  <c r="AC101" i="77"/>
  <c r="BB255" i="99" l="1"/>
  <c r="BB311" i="99" s="1"/>
  <c r="BB52" i="99"/>
  <c r="BB259" i="101"/>
  <c r="BB315" i="101" s="1"/>
  <c r="BB49" i="101"/>
  <c r="BC279" i="101"/>
  <c r="BC335" i="101" s="1"/>
  <c r="M88" i="72"/>
  <c r="M87" i="72"/>
  <c r="AB100" i="72"/>
  <c r="AB105" i="74"/>
  <c r="AC101" i="74"/>
  <c r="AA125" i="74"/>
  <c r="AA126" i="74"/>
  <c r="AB124" i="74"/>
  <c r="AB124" i="75"/>
  <c r="AA125" i="75"/>
  <c r="AC101" i="75"/>
  <c r="AA127" i="77"/>
  <c r="AB113" i="76"/>
  <c r="AB114" i="76"/>
  <c r="AA127" i="76"/>
  <c r="AB120" i="76"/>
  <c r="AB121" i="76"/>
  <c r="AB106" i="76"/>
  <c r="AB104" i="75"/>
  <c r="AA126" i="75"/>
  <c r="AB104" i="77"/>
  <c r="AB104" i="74"/>
  <c r="AB109" i="77"/>
  <c r="AB113" i="77"/>
  <c r="AB120" i="77"/>
  <c r="AB106" i="77"/>
  <c r="BB57" i="99" l="1"/>
  <c r="BB60" i="99" s="1"/>
  <c r="BB246" i="99"/>
  <c r="BB302" i="99" s="1"/>
  <c r="BB255" i="101"/>
  <c r="BB311" i="101" s="1"/>
  <c r="BB52" i="101"/>
  <c r="N89" i="72"/>
  <c r="O90" i="72"/>
  <c r="AB113" i="74"/>
  <c r="AB120" i="74"/>
  <c r="AA127" i="74"/>
  <c r="AB106" i="74"/>
  <c r="AB109" i="74"/>
  <c r="AB109" i="75"/>
  <c r="AA127" i="75"/>
  <c r="AB120" i="75"/>
  <c r="AB113" i="75"/>
  <c r="AB107" i="76"/>
  <c r="AB112" i="76"/>
  <c r="AB106" i="75"/>
  <c r="AC92" i="76"/>
  <c r="AC93" i="76"/>
  <c r="Z138" i="76"/>
  <c r="Z143" i="76" s="1"/>
  <c r="Z138" i="77"/>
  <c r="Z143" i="77" s="1"/>
  <c r="AB107" i="77"/>
  <c r="AC92" i="77"/>
  <c r="AB114" i="77"/>
  <c r="AB112" i="77"/>
  <c r="AB121" i="77"/>
  <c r="BB63" i="99" l="1"/>
  <c r="BB62" i="99"/>
  <c r="BB257" i="99"/>
  <c r="BB313" i="99" s="1"/>
  <c r="BB254" i="99"/>
  <c r="BB310" i="99" s="1"/>
  <c r="BC58" i="99"/>
  <c r="BB57" i="101"/>
  <c r="BB246" i="101"/>
  <c r="BB302" i="101" s="1"/>
  <c r="BB60" i="101"/>
  <c r="AC101" i="72"/>
  <c r="AC92" i="74"/>
  <c r="AB107" i="74"/>
  <c r="AB121" i="74"/>
  <c r="AB114" i="74"/>
  <c r="AB114" i="75"/>
  <c r="AB121" i="75"/>
  <c r="AC87" i="76"/>
  <c r="AC88" i="76"/>
  <c r="AB110" i="76"/>
  <c r="AC92" i="75"/>
  <c r="AB112" i="74"/>
  <c r="AB107" i="75"/>
  <c r="AB112" i="75"/>
  <c r="AC87" i="77"/>
  <c r="AC93" i="77"/>
  <c r="AB110" i="77"/>
  <c r="BC61" i="99" l="1"/>
  <c r="BC46" i="99"/>
  <c r="BC252" i="99"/>
  <c r="BC308" i="99" s="1"/>
  <c r="BB256" i="99"/>
  <c r="BB312" i="99" s="1"/>
  <c r="BA81" i="99"/>
  <c r="BA82" i="99" s="1"/>
  <c r="BA83" i="99" s="1"/>
  <c r="BB64" i="99"/>
  <c r="BB65" i="99" s="1"/>
  <c r="BB257" i="101"/>
  <c r="BB313" i="101" s="1"/>
  <c r="BB62" i="101"/>
  <c r="BB63" i="101"/>
  <c r="BB254" i="101"/>
  <c r="BB310" i="101" s="1"/>
  <c r="BC58" i="101"/>
  <c r="AB103" i="72"/>
  <c r="AB110" i="74"/>
  <c r="AC93" i="74"/>
  <c r="AC87" i="74"/>
  <c r="Z138" i="74"/>
  <c r="Z143" i="74" s="1"/>
  <c r="AC93" i="75"/>
  <c r="AC87" i="75"/>
  <c r="AB110" i="75"/>
  <c r="AD89" i="76"/>
  <c r="AE90" i="76"/>
  <c r="AB116" i="76"/>
  <c r="AC100" i="76"/>
  <c r="AD89" i="77"/>
  <c r="AC88" i="77"/>
  <c r="AC100" i="77"/>
  <c r="BC250" i="99" l="1"/>
  <c r="BC306" i="99" s="1"/>
  <c r="BC150" i="99"/>
  <c r="BC51" i="99"/>
  <c r="BC260" i="99" s="1"/>
  <c r="BC316" i="99" s="1"/>
  <c r="BC151" i="99"/>
  <c r="BC152" i="99"/>
  <c r="BC266" i="99" s="1"/>
  <c r="BC322" i="99" s="1"/>
  <c r="AZ87" i="99"/>
  <c r="BA247" i="99"/>
  <c r="BA303" i="99" s="1"/>
  <c r="BA85" i="99"/>
  <c r="BA81" i="101"/>
  <c r="BA82" i="101" s="1"/>
  <c r="BA83" i="101" s="1"/>
  <c r="BB256" i="101"/>
  <c r="BB312" i="101" s="1"/>
  <c r="BB64" i="101"/>
  <c r="BB65" i="101" s="1"/>
  <c r="BC61" i="101"/>
  <c r="BC46" i="101"/>
  <c r="BC252" i="101"/>
  <c r="BC308" i="101" s="1"/>
  <c r="AC100" i="74"/>
  <c r="AC88" i="74"/>
  <c r="AB116" i="74"/>
  <c r="AC88" i="75"/>
  <c r="Z138" i="75"/>
  <c r="Z143" i="75" s="1"/>
  <c r="AD89" i="74"/>
  <c r="AB123" i="77"/>
  <c r="AB116" i="77"/>
  <c r="AB116" i="75"/>
  <c r="AC117" i="76"/>
  <c r="AC124" i="76"/>
  <c r="AC100" i="75"/>
  <c r="AD89" i="75"/>
  <c r="AC99" i="76"/>
  <c r="AC105" i="76"/>
  <c r="AD101" i="76"/>
  <c r="AB123" i="76"/>
  <c r="AB125" i="76"/>
  <c r="AE90" i="77"/>
  <c r="AC117" i="77"/>
  <c r="BC54" i="99" l="1"/>
  <c r="BC97" i="99" s="1"/>
  <c r="BC265" i="99"/>
  <c r="BC321" i="99" s="1"/>
  <c r="BC55" i="99"/>
  <c r="BC235" i="99"/>
  <c r="BC267" i="99"/>
  <c r="BC323" i="99" s="1"/>
  <c r="BC152" i="101"/>
  <c r="BC266" i="101" s="1"/>
  <c r="BC322" i="101" s="1"/>
  <c r="BC150" i="101"/>
  <c r="BC151" i="101"/>
  <c r="BC51" i="101"/>
  <c r="BC260" i="101" s="1"/>
  <c r="BC316" i="101" s="1"/>
  <c r="BC250" i="101"/>
  <c r="BC306" i="101" s="1"/>
  <c r="BA247" i="101"/>
  <c r="BA303" i="101" s="1"/>
  <c r="AZ87" i="101"/>
  <c r="BA85" i="101"/>
  <c r="AC117" i="74"/>
  <c r="AB123" i="74"/>
  <c r="AE90" i="74"/>
  <c r="AE90" i="75"/>
  <c r="AB126" i="77"/>
  <c r="AB125" i="77"/>
  <c r="AC99" i="77"/>
  <c r="AC105" i="77"/>
  <c r="AC99" i="74"/>
  <c r="AC104" i="76"/>
  <c r="AC109" i="76"/>
  <c r="AC99" i="75"/>
  <c r="AB123" i="75"/>
  <c r="AB126" i="76"/>
  <c r="AC117" i="75"/>
  <c r="AD101" i="77"/>
  <c r="AC104" i="77"/>
  <c r="AC124" i="77"/>
  <c r="BC98" i="99" l="1"/>
  <c r="BD99" i="99"/>
  <c r="BC267" i="101"/>
  <c r="BC323" i="101" s="1"/>
  <c r="BC235" i="101"/>
  <c r="BC55" i="101"/>
  <c r="BC54" i="101"/>
  <c r="BC97" i="101" s="1"/>
  <c r="BC265" i="101"/>
  <c r="BC321" i="101" s="1"/>
  <c r="AC100" i="72"/>
  <c r="AC105" i="74"/>
  <c r="AC105" i="75"/>
  <c r="AC124" i="74"/>
  <c r="AB126" i="74"/>
  <c r="AD101" i="74"/>
  <c r="AB125" i="74"/>
  <c r="AB125" i="75"/>
  <c r="AD101" i="75"/>
  <c r="AC124" i="75"/>
  <c r="AB127" i="77"/>
  <c r="AC104" i="74"/>
  <c r="AC106" i="76"/>
  <c r="AC104" i="75"/>
  <c r="AC120" i="76"/>
  <c r="AC121" i="76"/>
  <c r="AC113" i="76"/>
  <c r="AC114" i="76"/>
  <c r="AB126" i="75"/>
  <c r="AB127" i="76"/>
  <c r="AC109" i="77"/>
  <c r="AC113" i="77"/>
  <c r="AC120" i="77"/>
  <c r="AC106" i="77"/>
  <c r="BD270" i="99" l="1"/>
  <c r="BD326" i="99" s="1"/>
  <c r="BD282" i="99"/>
  <c r="BD338" i="99" s="1"/>
  <c r="BC112" i="99"/>
  <c r="BC276" i="99" s="1"/>
  <c r="BC332" i="99" s="1"/>
  <c r="BC110" i="99"/>
  <c r="BC274" i="99" s="1"/>
  <c r="BC330" i="99" s="1"/>
  <c r="BC109" i="99"/>
  <c r="BC111" i="99"/>
  <c r="BC275" i="99" s="1"/>
  <c r="BC331" i="99" s="1"/>
  <c r="BC98" i="101"/>
  <c r="BD99" i="101"/>
  <c r="AC109" i="74"/>
  <c r="AB127" i="74"/>
  <c r="AC113" i="74"/>
  <c r="AC106" i="74"/>
  <c r="AC120" i="74"/>
  <c r="AC109" i="75"/>
  <c r="AC106" i="75"/>
  <c r="AC113" i="75"/>
  <c r="AC112" i="76"/>
  <c r="AC120" i="75"/>
  <c r="AA138" i="76"/>
  <c r="AA143" i="76" s="1"/>
  <c r="AB127" i="75"/>
  <c r="AC107" i="76"/>
  <c r="AD92" i="76"/>
  <c r="AD93" i="76"/>
  <c r="AA138" i="77"/>
  <c r="AA143" i="77" s="1"/>
  <c r="AC107" i="77"/>
  <c r="AC114" i="77"/>
  <c r="AC112" i="77"/>
  <c r="AD92" i="77"/>
  <c r="AC121" i="77"/>
  <c r="BC114" i="99" l="1"/>
  <c r="BC273" i="99"/>
  <c r="BC329" i="99" s="1"/>
  <c r="BD270" i="101"/>
  <c r="BD326" i="101" s="1"/>
  <c r="BD282" i="101"/>
  <c r="BD338" i="101" s="1"/>
  <c r="BC110" i="101"/>
  <c r="BC112" i="101"/>
  <c r="BC111" i="101"/>
  <c r="BC109" i="101"/>
  <c r="AD101" i="72"/>
  <c r="AC114" i="74"/>
  <c r="AC121" i="74"/>
  <c r="AC107" i="74"/>
  <c r="AD92" i="74"/>
  <c r="AC121" i="75"/>
  <c r="AC114" i="75"/>
  <c r="AC107" i="75"/>
  <c r="AC110" i="76"/>
  <c r="AD87" i="76"/>
  <c r="AD88" i="76"/>
  <c r="AC112" i="74"/>
  <c r="AC112" i="75"/>
  <c r="AD92" i="75"/>
  <c r="AD87" i="77"/>
  <c r="AD93" i="77"/>
  <c r="AC110" i="77"/>
  <c r="BC237" i="99" l="1"/>
  <c r="BC293" i="99" s="1"/>
  <c r="BC119" i="99"/>
  <c r="BC116" i="99"/>
  <c r="BC273" i="101"/>
  <c r="BC329" i="101" s="1"/>
  <c r="BC114" i="101"/>
  <c r="BC276" i="101"/>
  <c r="BC332" i="101" s="1"/>
  <c r="BC275" i="101"/>
  <c r="BC331" i="101" s="1"/>
  <c r="BC274" i="101"/>
  <c r="BC330" i="101" s="1"/>
  <c r="AC103" i="72"/>
  <c r="AC110" i="74"/>
  <c r="AA138" i="74"/>
  <c r="AA143" i="74" s="1"/>
  <c r="AD87" i="74"/>
  <c r="AD93" i="74"/>
  <c r="AD93" i="75"/>
  <c r="AC110" i="75"/>
  <c r="AD100" i="76"/>
  <c r="AE89" i="76"/>
  <c r="AF90" i="76"/>
  <c r="AD87" i="75"/>
  <c r="AC116" i="76"/>
  <c r="AD88" i="77"/>
  <c r="AE89" i="77"/>
  <c r="AD100" i="77"/>
  <c r="BC281" i="99" l="1"/>
  <c r="BC337" i="99" s="1"/>
  <c r="BC42" i="99"/>
  <c r="BC130" i="99"/>
  <c r="BC236" i="99"/>
  <c r="BC292" i="99" s="1"/>
  <c r="BC237" i="101"/>
  <c r="BC293" i="101" s="1"/>
  <c r="BC116" i="101"/>
  <c r="BC119" i="101"/>
  <c r="AD100" i="74"/>
  <c r="AD88" i="74"/>
  <c r="AA138" i="75"/>
  <c r="AA143" i="75" s="1"/>
  <c r="AD88" i="75"/>
  <c r="AC116" i="75"/>
  <c r="AE89" i="74"/>
  <c r="AC123" i="75"/>
  <c r="AC123" i="77"/>
  <c r="AC116" i="77"/>
  <c r="AD117" i="76"/>
  <c r="AD124" i="76"/>
  <c r="AC123" i="76"/>
  <c r="AC125" i="76"/>
  <c r="AE89" i="75"/>
  <c r="AD99" i="76"/>
  <c r="AE101" i="76"/>
  <c r="AD105" i="76"/>
  <c r="AD100" i="75"/>
  <c r="AC116" i="74"/>
  <c r="AF90" i="77"/>
  <c r="AD117" i="77"/>
  <c r="BC128" i="99" l="1"/>
  <c r="BC241" i="99"/>
  <c r="BC297" i="99" s="1"/>
  <c r="BC236" i="101"/>
  <c r="BC292" i="101" s="1"/>
  <c r="BC130" i="101"/>
  <c r="BC42" i="101"/>
  <c r="BC281" i="101"/>
  <c r="BC337" i="101" s="1"/>
  <c r="AD117" i="74"/>
  <c r="AC123" i="74"/>
  <c r="AF90" i="74"/>
  <c r="AD117" i="75"/>
  <c r="AF90" i="75"/>
  <c r="AC125" i="75"/>
  <c r="AD99" i="77"/>
  <c r="AD99" i="74"/>
  <c r="AD99" i="75"/>
  <c r="AC126" i="77"/>
  <c r="AC126" i="76"/>
  <c r="AC125" i="77"/>
  <c r="AC126" i="75"/>
  <c r="AD104" i="76"/>
  <c r="AD109" i="76"/>
  <c r="AD124" i="77"/>
  <c r="AD105" i="77"/>
  <c r="AE101" i="77"/>
  <c r="BC239" i="99" l="1"/>
  <c r="BC295" i="99" s="1"/>
  <c r="BC136" i="99"/>
  <c r="BC137" i="99"/>
  <c r="BC278" i="99" s="1"/>
  <c r="BC334" i="99" s="1"/>
  <c r="BC241" i="101"/>
  <c r="BC297" i="101" s="1"/>
  <c r="BC128" i="101"/>
  <c r="AD100" i="72"/>
  <c r="AD105" i="74"/>
  <c r="AD104" i="74"/>
  <c r="AC126" i="74"/>
  <c r="AE101" i="74"/>
  <c r="AC125" i="74"/>
  <c r="AD124" i="74"/>
  <c r="AD124" i="75"/>
  <c r="AE101" i="75"/>
  <c r="AD104" i="75"/>
  <c r="AC127" i="75"/>
  <c r="AD106" i="76"/>
  <c r="AD113" i="76"/>
  <c r="AD114" i="76"/>
  <c r="AD104" i="77"/>
  <c r="AC127" i="77"/>
  <c r="AC127" i="76"/>
  <c r="AD105" i="75"/>
  <c r="AD120" i="76"/>
  <c r="AD121" i="76"/>
  <c r="AD120" i="77"/>
  <c r="AD109" i="77"/>
  <c r="AD113" i="77"/>
  <c r="AD106" i="77"/>
  <c r="BC277" i="99" l="1"/>
  <c r="BC333" i="99" s="1"/>
  <c r="BC138" i="99"/>
  <c r="BC239" i="101"/>
  <c r="BC295" i="101" s="1"/>
  <c r="BC137" i="101"/>
  <c r="BC136" i="101"/>
  <c r="AD109" i="74"/>
  <c r="AC127" i="74"/>
  <c r="AD106" i="74"/>
  <c r="AD120" i="74"/>
  <c r="AD113" i="74"/>
  <c r="AD120" i="75"/>
  <c r="AD109" i="75"/>
  <c r="AD113" i="75"/>
  <c r="AB138" i="76"/>
  <c r="AB143" i="76" s="1"/>
  <c r="AD106" i="75"/>
  <c r="AD107" i="76"/>
  <c r="AD112" i="76"/>
  <c r="AE92" i="76"/>
  <c r="AE93" i="76"/>
  <c r="AD112" i="77"/>
  <c r="AE92" i="77"/>
  <c r="AD114" i="77"/>
  <c r="AD107" i="77"/>
  <c r="AB138" i="77"/>
  <c r="AB143" i="77" s="1"/>
  <c r="AD121" i="77"/>
  <c r="BC43" i="99" l="1"/>
  <c r="BC47" i="99" s="1"/>
  <c r="BC238" i="99"/>
  <c r="BC294" i="99" s="1"/>
  <c r="BD122" i="99"/>
  <c r="BC278" i="101"/>
  <c r="BC334" i="101" s="1"/>
  <c r="BC138" i="101"/>
  <c r="BC277" i="101"/>
  <c r="BC333" i="101" s="1"/>
  <c r="AE101" i="72"/>
  <c r="AD114" i="74"/>
  <c r="AE92" i="74"/>
  <c r="AD121" i="74"/>
  <c r="AD107" i="74"/>
  <c r="AD114" i="75"/>
  <c r="AD121" i="75"/>
  <c r="AD112" i="75"/>
  <c r="AE92" i="75"/>
  <c r="AD107" i="75"/>
  <c r="AE87" i="76"/>
  <c r="AE88" i="76"/>
  <c r="AD112" i="74"/>
  <c r="AD110" i="76"/>
  <c r="AE93" i="77"/>
  <c r="AE87" i="77"/>
  <c r="AD110" i="77"/>
  <c r="BD280" i="99" l="1"/>
  <c r="BD336" i="99" s="1"/>
  <c r="BD124" i="99"/>
  <c r="BC258" i="99"/>
  <c r="BC314" i="99" s="1"/>
  <c r="BC48" i="99"/>
  <c r="BC238" i="101"/>
  <c r="BC294" i="101" s="1"/>
  <c r="BC43" i="101"/>
  <c r="BC47" i="101" s="1"/>
  <c r="BD122" i="101"/>
  <c r="AD103" i="72"/>
  <c r="AE87" i="74"/>
  <c r="AE93" i="74"/>
  <c r="AD110" i="74"/>
  <c r="AB138" i="75"/>
  <c r="AB143" i="75" s="1"/>
  <c r="AE93" i="75"/>
  <c r="AE87" i="75"/>
  <c r="AE100" i="76"/>
  <c r="AF89" i="76"/>
  <c r="AG90" i="76"/>
  <c r="AD116" i="76"/>
  <c r="AD110" i="75"/>
  <c r="AF89" i="77"/>
  <c r="AE100" i="77"/>
  <c r="AE88" i="77"/>
  <c r="BD279" i="99" l="1"/>
  <c r="BD335" i="99" s="1"/>
  <c r="BC259" i="99"/>
  <c r="BC315" i="99" s="1"/>
  <c r="BC49" i="99"/>
  <c r="BC48" i="101"/>
  <c r="BC258" i="101"/>
  <c r="BC314" i="101" s="1"/>
  <c r="BD280" i="101"/>
  <c r="BD336" i="101" s="1"/>
  <c r="BD124" i="101"/>
  <c r="AE88" i="74"/>
  <c r="AE100" i="74"/>
  <c r="AB138" i="74"/>
  <c r="AB143" i="74" s="1"/>
  <c r="AE88" i="75"/>
  <c r="AE100" i="75"/>
  <c r="AF89" i="75"/>
  <c r="AE117" i="76"/>
  <c r="AE124" i="76"/>
  <c r="AD123" i="76"/>
  <c r="AD125" i="76"/>
  <c r="AF89" i="74"/>
  <c r="AD123" i="77"/>
  <c r="AD116" i="77"/>
  <c r="AD116" i="74"/>
  <c r="AD116" i="75"/>
  <c r="AE99" i="76"/>
  <c r="AE105" i="76"/>
  <c r="AF101" i="76"/>
  <c r="AG90" i="77"/>
  <c r="AE117" i="77"/>
  <c r="BC52" i="99" l="1"/>
  <c r="BC255" i="99"/>
  <c r="BC311" i="99" s="1"/>
  <c r="BD279" i="101"/>
  <c r="BD335" i="101" s="1"/>
  <c r="BC259" i="101"/>
  <c r="BC315" i="101" s="1"/>
  <c r="BC49" i="101"/>
  <c r="K138" i="72"/>
  <c r="M114" i="72"/>
  <c r="AE117" i="74"/>
  <c r="AE105" i="74"/>
  <c r="AD123" i="74"/>
  <c r="AG90" i="74"/>
  <c r="AG90" i="75"/>
  <c r="AE99" i="75"/>
  <c r="AE99" i="77"/>
  <c r="AE105" i="77"/>
  <c r="AE99" i="74"/>
  <c r="AD125" i="77"/>
  <c r="AD126" i="77"/>
  <c r="AD126" i="76"/>
  <c r="AD123" i="75"/>
  <c r="AE104" i="76"/>
  <c r="AE109" i="76"/>
  <c r="AE117" i="75"/>
  <c r="AF101" i="77"/>
  <c r="AE104" i="77"/>
  <c r="AE124" i="77"/>
  <c r="BC57" i="99" l="1"/>
  <c r="BC60" i="99" s="1"/>
  <c r="BC246" i="99"/>
  <c r="BC302" i="99" s="1"/>
  <c r="BC52" i="101"/>
  <c r="BC255" i="101"/>
  <c r="BC311" i="101" s="1"/>
  <c r="AE100" i="72"/>
  <c r="AE104" i="74"/>
  <c r="AF101" i="74"/>
  <c r="AD126" i="74"/>
  <c r="AE124" i="74"/>
  <c r="AD125" i="74"/>
  <c r="AD125" i="75"/>
  <c r="AE105" i="75"/>
  <c r="AE124" i="75"/>
  <c r="AF101" i="75"/>
  <c r="AD127" i="77"/>
  <c r="AD126" i="75"/>
  <c r="AE104" i="75"/>
  <c r="AE120" i="76"/>
  <c r="AE121" i="76"/>
  <c r="AD127" i="76"/>
  <c r="AE106" i="76"/>
  <c r="AE113" i="76"/>
  <c r="AE114" i="76"/>
  <c r="AE120" i="77"/>
  <c r="AE106" i="77"/>
  <c r="AE109" i="77"/>
  <c r="AE113" i="77"/>
  <c r="BC62" i="99" l="1"/>
  <c r="BC257" i="99"/>
  <c r="BC313" i="99" s="1"/>
  <c r="BC63" i="99"/>
  <c r="BC254" i="99"/>
  <c r="BC310" i="99" s="1"/>
  <c r="BD58" i="99"/>
  <c r="BC57" i="101"/>
  <c r="BC246" i="101"/>
  <c r="BC302" i="101" s="1"/>
  <c r="N88" i="72"/>
  <c r="N87" i="72"/>
  <c r="AE113" i="74"/>
  <c r="AE120" i="74"/>
  <c r="AE109" i="74"/>
  <c r="AD127" i="74"/>
  <c r="AE106" i="74"/>
  <c r="AE109" i="75"/>
  <c r="AE107" i="76"/>
  <c r="AE113" i="75"/>
  <c r="AC138" i="76"/>
  <c r="AC143" i="76" s="1"/>
  <c r="AE112" i="76"/>
  <c r="AD127" i="75"/>
  <c r="AF92" i="76"/>
  <c r="AF93" i="76"/>
  <c r="AE106" i="75"/>
  <c r="AE120" i="75"/>
  <c r="AE121" i="77"/>
  <c r="AF92" i="77"/>
  <c r="AE114" i="77"/>
  <c r="AE112" i="77"/>
  <c r="AE107" i="77"/>
  <c r="AC138" i="77"/>
  <c r="AC143" i="77" s="1"/>
  <c r="BD252" i="99" l="1"/>
  <c r="BD308" i="99" s="1"/>
  <c r="BD61" i="99"/>
  <c r="BD46" i="99"/>
  <c r="BB81" i="99"/>
  <c r="BB82" i="99" s="1"/>
  <c r="BB83" i="99" s="1"/>
  <c r="BC256" i="99"/>
  <c r="BC312" i="99" s="1"/>
  <c r="BC64" i="99"/>
  <c r="BC65" i="99" s="1"/>
  <c r="BC60" i="101"/>
  <c r="BC254" i="101"/>
  <c r="BC310" i="101" s="1"/>
  <c r="BD58" i="101"/>
  <c r="P90" i="72"/>
  <c r="O89" i="72"/>
  <c r="AF101" i="72"/>
  <c r="AE121" i="74"/>
  <c r="AF92" i="74"/>
  <c r="AE107" i="74"/>
  <c r="AE114" i="74"/>
  <c r="AE114" i="75"/>
  <c r="AE121" i="75"/>
  <c r="AE107" i="75"/>
  <c r="AF92" i="75"/>
  <c r="AE112" i="74"/>
  <c r="AE112" i="75"/>
  <c r="AF87" i="76"/>
  <c r="AF88" i="76"/>
  <c r="AE110" i="76"/>
  <c r="AE110" i="77"/>
  <c r="AF93" i="77"/>
  <c r="AF87" i="77"/>
  <c r="BB85" i="99" l="1"/>
  <c r="BA87" i="99"/>
  <c r="BB247" i="99"/>
  <c r="BB303" i="99" s="1"/>
  <c r="BD152" i="99"/>
  <c r="BD266" i="99" s="1"/>
  <c r="BD322" i="99" s="1"/>
  <c r="BD151" i="99"/>
  <c r="BD250" i="99"/>
  <c r="BD306" i="99" s="1"/>
  <c r="BD150" i="99"/>
  <c r="BD51" i="99"/>
  <c r="BD260" i="99" s="1"/>
  <c r="BD316" i="99" s="1"/>
  <c r="BD252" i="101"/>
  <c r="BD308" i="101" s="1"/>
  <c r="BD61" i="101"/>
  <c r="BD46" i="101"/>
  <c r="BC62" i="101"/>
  <c r="BC257" i="101"/>
  <c r="BC313" i="101" s="1"/>
  <c r="BC63" i="101"/>
  <c r="AE103" i="72"/>
  <c r="AF93" i="74"/>
  <c r="AE110" i="74"/>
  <c r="AF87" i="74"/>
  <c r="AF93" i="75"/>
  <c r="AE116" i="76"/>
  <c r="AG89" i="76"/>
  <c r="AH90" i="76"/>
  <c r="AF100" i="76"/>
  <c r="AE110" i="75"/>
  <c r="AF87" i="75"/>
  <c r="AF100" i="77"/>
  <c r="AG89" i="77"/>
  <c r="AF88" i="77"/>
  <c r="BD265" i="99" l="1"/>
  <c r="BD321" i="99" s="1"/>
  <c r="BD54" i="99"/>
  <c r="BD97" i="99" s="1"/>
  <c r="BD267" i="99"/>
  <c r="BD323" i="99" s="1"/>
  <c r="BD235" i="99"/>
  <c r="BD55" i="99"/>
  <c r="BD152" i="101"/>
  <c r="BD266" i="101" s="1"/>
  <c r="BD322" i="101" s="1"/>
  <c r="BD150" i="101"/>
  <c r="BD151" i="101"/>
  <c r="BD51" i="101"/>
  <c r="BD260" i="101" s="1"/>
  <c r="BD316" i="101" s="1"/>
  <c r="BD250" i="101"/>
  <c r="BD306" i="101" s="1"/>
  <c r="BB81" i="101"/>
  <c r="BB82" i="101" s="1"/>
  <c r="BB83" i="101" s="1"/>
  <c r="BC64" i="101"/>
  <c r="BC65" i="101" s="1"/>
  <c r="BC256" i="101"/>
  <c r="BC312" i="101" s="1"/>
  <c r="AF100" i="74"/>
  <c r="AF88" i="74"/>
  <c r="AC138" i="74"/>
  <c r="AC143" i="74" s="1"/>
  <c r="AC138" i="75"/>
  <c r="AC143" i="75" s="1"/>
  <c r="AF88" i="75"/>
  <c r="AF100" i="75"/>
  <c r="AG89" i="74"/>
  <c r="AE116" i="75"/>
  <c r="AE123" i="77"/>
  <c r="AE116" i="77"/>
  <c r="AF117" i="76"/>
  <c r="AF124" i="76"/>
  <c r="AF99" i="76"/>
  <c r="AG101" i="76"/>
  <c r="AF105" i="76"/>
  <c r="AE116" i="74"/>
  <c r="AG89" i="75"/>
  <c r="AE123" i="76"/>
  <c r="AE125" i="76"/>
  <c r="AH90" i="77"/>
  <c r="AF117" i="77"/>
  <c r="BD98" i="99" l="1"/>
  <c r="BE99" i="99"/>
  <c r="BA87" i="101"/>
  <c r="BB247" i="101"/>
  <c r="BB303" i="101" s="1"/>
  <c r="BB85" i="101"/>
  <c r="BD267" i="101"/>
  <c r="BD323" i="101" s="1"/>
  <c r="BD235" i="101"/>
  <c r="BD55" i="101"/>
  <c r="BD54" i="101"/>
  <c r="BD97" i="101" s="1"/>
  <c r="BD265" i="101"/>
  <c r="BD321" i="101" s="1"/>
  <c r="AH90" i="74"/>
  <c r="AF105" i="74"/>
  <c r="AF117" i="74"/>
  <c r="AE123" i="74"/>
  <c r="AE123" i="75"/>
  <c r="AH90" i="75"/>
  <c r="AE125" i="75"/>
  <c r="AF99" i="77"/>
  <c r="AF105" i="77"/>
  <c r="AF99" i="74"/>
  <c r="AE126" i="77"/>
  <c r="AE125" i="77"/>
  <c r="AE126" i="76"/>
  <c r="AF104" i="76"/>
  <c r="AF109" i="76"/>
  <c r="AF106" i="76"/>
  <c r="AF117" i="75"/>
  <c r="AF99" i="75"/>
  <c r="AE126" i="75"/>
  <c r="AF124" i="77"/>
  <c r="AG101" i="77"/>
  <c r="BE282" i="99" l="1"/>
  <c r="BE338" i="99" s="1"/>
  <c r="BE270" i="99"/>
  <c r="BE326" i="99" s="1"/>
  <c r="BD110" i="99"/>
  <c r="BD274" i="99" s="1"/>
  <c r="BD330" i="99" s="1"/>
  <c r="BD111" i="99"/>
  <c r="BD275" i="99" s="1"/>
  <c r="BD331" i="99" s="1"/>
  <c r="BD112" i="99"/>
  <c r="BD276" i="99" s="1"/>
  <c r="BD332" i="99" s="1"/>
  <c r="BD109" i="99"/>
  <c r="BD98" i="101"/>
  <c r="BE99" i="101"/>
  <c r="AF100" i="72"/>
  <c r="AE125" i="74"/>
  <c r="AG101" i="74"/>
  <c r="AE126" i="74"/>
  <c r="AF104" i="74"/>
  <c r="AF124" i="74"/>
  <c r="AF105" i="75"/>
  <c r="AF124" i="75"/>
  <c r="AG101" i="75"/>
  <c r="AE127" i="77"/>
  <c r="AF113" i="76"/>
  <c r="AF114" i="76"/>
  <c r="AF104" i="75"/>
  <c r="AF120" i="76"/>
  <c r="AF121" i="76"/>
  <c r="AE127" i="76"/>
  <c r="AE127" i="75"/>
  <c r="AF104" i="77"/>
  <c r="AF113" i="77"/>
  <c r="AF120" i="77"/>
  <c r="AF109" i="77"/>
  <c r="AF106" i="77"/>
  <c r="BD114" i="99" l="1"/>
  <c r="BD273" i="99"/>
  <c r="BD329" i="99" s="1"/>
  <c r="BD109" i="101"/>
  <c r="BD112" i="101"/>
  <c r="BD110" i="101"/>
  <c r="BD111" i="101"/>
  <c r="BE270" i="101"/>
  <c r="BE326" i="101" s="1"/>
  <c r="BE282" i="101"/>
  <c r="BE338" i="101" s="1"/>
  <c r="AF113" i="74"/>
  <c r="AE127" i="74"/>
  <c r="AF120" i="74"/>
  <c r="AF106" i="74"/>
  <c r="AF109" i="74"/>
  <c r="AF109" i="75"/>
  <c r="AD138" i="77"/>
  <c r="AD143" i="77" s="1"/>
  <c r="AF107" i="76"/>
  <c r="AD138" i="76"/>
  <c r="AD143" i="76" s="1"/>
  <c r="AF112" i="76"/>
  <c r="AF113" i="75"/>
  <c r="AG92" i="76"/>
  <c r="AG93" i="76"/>
  <c r="AF106" i="75"/>
  <c r="AF120" i="75"/>
  <c r="AF107" i="77"/>
  <c r="AF121" i="77"/>
  <c r="AG92" i="77"/>
  <c r="AF114" i="77"/>
  <c r="AF112" i="77"/>
  <c r="BD119" i="99" l="1"/>
  <c r="BD237" i="99"/>
  <c r="BD293" i="99" s="1"/>
  <c r="BD116" i="99"/>
  <c r="BD275" i="101"/>
  <c r="BD331" i="101" s="1"/>
  <c r="BD274" i="101"/>
  <c r="BD330" i="101" s="1"/>
  <c r="BD276" i="101"/>
  <c r="BD332" i="101" s="1"/>
  <c r="BD114" i="101"/>
  <c r="BD273" i="101"/>
  <c r="BD329" i="101" s="1"/>
  <c r="AG101" i="72"/>
  <c r="AF114" i="74"/>
  <c r="AG92" i="74"/>
  <c r="AF107" i="74"/>
  <c r="AF121" i="74"/>
  <c r="AF121" i="75"/>
  <c r="AF114" i="75"/>
  <c r="AF112" i="74"/>
  <c r="AF107" i="75"/>
  <c r="AF112" i="75"/>
  <c r="AF110" i="76"/>
  <c r="AG87" i="76"/>
  <c r="AG88" i="76"/>
  <c r="AG92" i="75"/>
  <c r="AG93" i="77"/>
  <c r="AG87" i="77"/>
  <c r="AF110" i="77"/>
  <c r="BD42" i="99" l="1"/>
  <c r="BD130" i="99"/>
  <c r="BD236" i="99"/>
  <c r="BD292" i="99" s="1"/>
  <c r="BD281" i="99"/>
  <c r="BD337" i="99" s="1"/>
  <c r="BD237" i="101"/>
  <c r="BD293" i="101" s="1"/>
  <c r="BD116" i="101"/>
  <c r="BD119" i="101"/>
  <c r="AF103" i="72"/>
  <c r="AF110" i="74"/>
  <c r="AG93" i="74"/>
  <c r="AG87" i="74"/>
  <c r="AD138" i="75"/>
  <c r="AD143" i="75" s="1"/>
  <c r="AG93" i="75"/>
  <c r="AF116" i="76"/>
  <c r="AG87" i="75"/>
  <c r="AG100" i="76"/>
  <c r="AH89" i="76"/>
  <c r="AI90" i="76"/>
  <c r="AF110" i="75"/>
  <c r="AH89" i="77"/>
  <c r="AG100" i="77"/>
  <c r="AG88" i="77"/>
  <c r="BD241" i="99" l="1"/>
  <c r="BD297" i="99" s="1"/>
  <c r="BD128" i="99"/>
  <c r="BD130" i="101"/>
  <c r="BD42" i="101"/>
  <c r="BD236" i="101"/>
  <c r="BD292" i="101" s="1"/>
  <c r="BD281" i="101"/>
  <c r="BD337" i="101" s="1"/>
  <c r="AG88" i="74"/>
  <c r="AG100" i="74"/>
  <c r="AD138" i="74"/>
  <c r="AD143" i="74" s="1"/>
  <c r="AG88" i="75"/>
  <c r="AH89" i="74"/>
  <c r="AG100" i="75"/>
  <c r="AH89" i="75"/>
  <c r="AF123" i="77"/>
  <c r="AF116" i="77"/>
  <c r="AG117" i="76"/>
  <c r="AG124" i="76"/>
  <c r="AG99" i="76"/>
  <c r="AH101" i="76"/>
  <c r="AG105" i="76"/>
  <c r="AF116" i="74"/>
  <c r="AF116" i="75"/>
  <c r="AF123" i="76"/>
  <c r="AF125" i="76"/>
  <c r="AG117" i="77"/>
  <c r="AI90" i="77"/>
  <c r="BD239" i="99" l="1"/>
  <c r="BD295" i="99" s="1"/>
  <c r="BD137" i="99"/>
  <c r="BD278" i="99" s="1"/>
  <c r="BD334" i="99" s="1"/>
  <c r="BD136" i="99"/>
  <c r="BD128" i="101"/>
  <c r="BD241" i="101"/>
  <c r="BD297" i="101" s="1"/>
  <c r="AI90" i="74"/>
  <c r="AG117" i="74"/>
  <c r="AF123" i="74"/>
  <c r="AI90" i="75"/>
  <c r="AG99" i="77"/>
  <c r="AG99" i="74"/>
  <c r="AF125" i="77"/>
  <c r="AF126" i="77"/>
  <c r="AF126" i="76"/>
  <c r="AG117" i="75"/>
  <c r="AG99" i="75"/>
  <c r="AF123" i="75"/>
  <c r="AG104" i="76"/>
  <c r="AG109" i="76"/>
  <c r="AG105" i="77"/>
  <c r="AH101" i="77"/>
  <c r="AG124" i="77"/>
  <c r="BD277" i="99" l="1"/>
  <c r="BD333" i="99" s="1"/>
  <c r="BD138" i="99"/>
  <c r="BD239" i="101"/>
  <c r="BD295" i="101" s="1"/>
  <c r="BD137" i="101"/>
  <c r="BD136" i="101"/>
  <c r="AG100" i="72"/>
  <c r="AG105" i="74"/>
  <c r="AF125" i="74"/>
  <c r="AG124" i="74"/>
  <c r="AH101" i="74"/>
  <c r="AF126" i="74"/>
  <c r="AG105" i="75"/>
  <c r="AG124" i="75"/>
  <c r="AF125" i="75"/>
  <c r="AH101" i="75"/>
  <c r="AF127" i="77"/>
  <c r="AG104" i="77"/>
  <c r="AG106" i="76"/>
  <c r="AF127" i="76"/>
  <c r="AG120" i="76"/>
  <c r="AG121" i="76"/>
  <c r="AG113" i="76"/>
  <c r="AG114" i="76"/>
  <c r="AG104" i="74"/>
  <c r="AF126" i="75"/>
  <c r="AG104" i="75"/>
  <c r="AG120" i="77"/>
  <c r="AG113" i="77"/>
  <c r="AG109" i="77"/>
  <c r="AG106" i="77"/>
  <c r="BD238" i="99" l="1"/>
  <c r="BD294" i="99" s="1"/>
  <c r="BD43" i="99"/>
  <c r="BD47" i="99" s="1"/>
  <c r="BE122" i="99"/>
  <c r="BD277" i="101"/>
  <c r="BD333" i="101" s="1"/>
  <c r="BD138" i="101"/>
  <c r="BD278" i="101"/>
  <c r="BD334" i="101" s="1"/>
  <c r="AG109" i="74"/>
  <c r="AG106" i="74"/>
  <c r="AF127" i="74"/>
  <c r="AG120" i="74"/>
  <c r="AG113" i="74"/>
  <c r="AG109" i="75"/>
  <c r="AE138" i="77"/>
  <c r="AE143" i="77" s="1"/>
  <c r="AG112" i="76"/>
  <c r="AF127" i="75"/>
  <c r="AG120" i="75"/>
  <c r="AG106" i="75"/>
  <c r="AH92" i="76"/>
  <c r="AH93" i="76"/>
  <c r="AG107" i="76"/>
  <c r="AG113" i="75"/>
  <c r="AE138" i="76"/>
  <c r="AE143" i="76" s="1"/>
  <c r="AG121" i="77"/>
  <c r="AG107" i="77"/>
  <c r="AG112" i="77"/>
  <c r="AH92" i="77"/>
  <c r="AG114" i="77"/>
  <c r="BE124" i="99" l="1"/>
  <c r="BE280" i="99"/>
  <c r="BE336" i="99" s="1"/>
  <c r="BD48" i="99"/>
  <c r="BD258" i="99"/>
  <c r="BD314" i="99" s="1"/>
  <c r="BD43" i="101"/>
  <c r="BD47" i="101" s="1"/>
  <c r="BD238" i="101"/>
  <c r="BD294" i="101" s="1"/>
  <c r="BE122" i="101"/>
  <c r="AH101" i="72"/>
  <c r="AH92" i="74"/>
  <c r="AG107" i="74"/>
  <c r="AG121" i="74"/>
  <c r="AG114" i="74"/>
  <c r="AG114" i="75"/>
  <c r="AG121" i="75"/>
  <c r="AG112" i="74"/>
  <c r="AG112" i="75"/>
  <c r="AG107" i="75"/>
  <c r="AH87" i="76"/>
  <c r="AH88" i="76"/>
  <c r="AG110" i="76"/>
  <c r="AH92" i="75"/>
  <c r="AH87" i="77"/>
  <c r="AG110" i="77"/>
  <c r="AH93" i="77"/>
  <c r="BE279" i="99" l="1"/>
  <c r="BE335" i="99" s="1"/>
  <c r="BD259" i="99"/>
  <c r="BD315" i="99" s="1"/>
  <c r="BD49" i="99"/>
  <c r="BE280" i="101"/>
  <c r="BE336" i="101" s="1"/>
  <c r="BE124" i="101"/>
  <c r="BD48" i="101"/>
  <c r="BD258" i="101"/>
  <c r="BD314" i="101" s="1"/>
  <c r="AG103" i="72"/>
  <c r="AG110" i="74"/>
  <c r="AH93" i="74"/>
  <c r="AH87" i="74"/>
  <c r="AH93" i="75"/>
  <c r="AH100" i="76"/>
  <c r="AH87" i="75"/>
  <c r="AG116" i="76"/>
  <c r="AG110" i="75"/>
  <c r="AI89" i="76"/>
  <c r="AJ90" i="76"/>
  <c r="AI89" i="77"/>
  <c r="AH100" i="77"/>
  <c r="AH88" i="77"/>
  <c r="BD52" i="99" l="1"/>
  <c r="BD255" i="99"/>
  <c r="BD311" i="99" s="1"/>
  <c r="BE279" i="101"/>
  <c r="BE335" i="101" s="1"/>
  <c r="BD259" i="101"/>
  <c r="BD315" i="101" s="1"/>
  <c r="BD49" i="101"/>
  <c r="AH88" i="74"/>
  <c r="AH100" i="74"/>
  <c r="AE138" i="74"/>
  <c r="AE143" i="74" s="1"/>
  <c r="AG123" i="75"/>
  <c r="AH88" i="75"/>
  <c r="AE138" i="75"/>
  <c r="AE143" i="75" s="1"/>
  <c r="AI89" i="74"/>
  <c r="AG123" i="77"/>
  <c r="AG116" i="77"/>
  <c r="AH100" i="75"/>
  <c r="AH117" i="76"/>
  <c r="AH124" i="76"/>
  <c r="AI89" i="75"/>
  <c r="AH99" i="76"/>
  <c r="AH105" i="76"/>
  <c r="AI101" i="76"/>
  <c r="AG116" i="75"/>
  <c r="AG116" i="74"/>
  <c r="AG123" i="76"/>
  <c r="AG125" i="76"/>
  <c r="AJ90" i="77"/>
  <c r="AH117" i="77"/>
  <c r="BD246" i="99" l="1"/>
  <c r="BD302" i="99" s="1"/>
  <c r="BD57" i="99"/>
  <c r="BD60" i="99" s="1"/>
  <c r="BD255" i="101"/>
  <c r="BD311" i="101" s="1"/>
  <c r="BD52" i="101"/>
  <c r="AG126" i="75"/>
  <c r="AG125" i="75"/>
  <c r="AJ90" i="74"/>
  <c r="AG123" i="74"/>
  <c r="AH117" i="74"/>
  <c r="AJ90" i="75"/>
  <c r="AH99" i="77"/>
  <c r="AH105" i="77"/>
  <c r="AH99" i="74"/>
  <c r="AG125" i="77"/>
  <c r="AG126" i="77"/>
  <c r="AG126" i="76"/>
  <c r="AH104" i="76"/>
  <c r="AH109" i="76"/>
  <c r="AH117" i="75"/>
  <c r="AH99" i="75"/>
  <c r="AI101" i="77"/>
  <c r="AH124" i="77"/>
  <c r="BD62" i="99" l="1"/>
  <c r="BD63" i="99"/>
  <c r="BD257" i="99"/>
  <c r="BD313" i="99" s="1"/>
  <c r="BD254" i="99"/>
  <c r="BD310" i="99" s="1"/>
  <c r="BE58" i="99"/>
  <c r="BD246" i="101"/>
  <c r="BD302" i="101" s="1"/>
  <c r="BD57" i="101"/>
  <c r="G3" i="72"/>
  <c r="I3" i="72"/>
  <c r="L138" i="72"/>
  <c r="N114" i="72"/>
  <c r="AH100" i="72"/>
  <c r="AH105" i="74"/>
  <c r="AG126" i="74"/>
  <c r="AH124" i="74"/>
  <c r="AH104" i="74"/>
  <c r="AI101" i="74"/>
  <c r="AG125" i="74"/>
  <c r="AH105" i="75"/>
  <c r="AI101" i="75"/>
  <c r="AH124" i="75"/>
  <c r="AG127" i="77"/>
  <c r="AH104" i="75"/>
  <c r="AG127" i="75"/>
  <c r="AH113" i="76"/>
  <c r="AH114" i="76"/>
  <c r="AH106" i="76"/>
  <c r="AH120" i="76"/>
  <c r="AH121" i="76"/>
  <c r="AG127" i="76"/>
  <c r="AH104" i="77"/>
  <c r="AH109" i="77"/>
  <c r="AH106" i="77"/>
  <c r="AH120" i="77"/>
  <c r="AH113" i="77"/>
  <c r="BE252" i="99" l="1"/>
  <c r="BE308" i="99" s="1"/>
  <c r="BE46" i="99"/>
  <c r="BE61" i="99"/>
  <c r="BD64" i="99"/>
  <c r="BD65" i="99" s="1"/>
  <c r="BD256" i="99"/>
  <c r="BD312" i="99" s="1"/>
  <c r="BC81" i="99"/>
  <c r="BC82" i="99" s="1"/>
  <c r="BC83" i="99" s="1"/>
  <c r="BD60" i="101"/>
  <c r="BD254" i="101"/>
  <c r="BD310" i="101" s="1"/>
  <c r="BE58" i="101"/>
  <c r="AH113" i="74"/>
  <c r="AG127" i="74"/>
  <c r="AH106" i="74"/>
  <c r="AH109" i="74"/>
  <c r="AH120" i="74"/>
  <c r="AH109" i="75"/>
  <c r="AF138" i="76"/>
  <c r="AF143" i="76" s="1"/>
  <c r="AH107" i="76"/>
  <c r="AH120" i="75"/>
  <c r="AH106" i="75"/>
  <c r="AH113" i="75"/>
  <c r="AH112" i="76"/>
  <c r="AI92" i="76"/>
  <c r="AI93" i="76"/>
  <c r="AH107" i="77"/>
  <c r="AI92" i="77"/>
  <c r="AH112" i="77"/>
  <c r="AH114" i="77"/>
  <c r="AH121" i="77"/>
  <c r="AF138" i="77"/>
  <c r="AF143" i="77" s="1"/>
  <c r="BC85" i="99" l="1"/>
  <c r="BC247" i="99"/>
  <c r="BC303" i="99" s="1"/>
  <c r="BB87" i="99"/>
  <c r="BE152" i="99"/>
  <c r="BE266" i="99" s="1"/>
  <c r="BE322" i="99" s="1"/>
  <c r="BE51" i="99"/>
  <c r="BE260" i="99" s="1"/>
  <c r="BE316" i="99" s="1"/>
  <c r="BE151" i="99"/>
  <c r="BE250" i="99"/>
  <c r="BE306" i="99" s="1"/>
  <c r="BE150" i="99"/>
  <c r="BE46" i="101"/>
  <c r="BE252" i="101"/>
  <c r="BE308" i="101" s="1"/>
  <c r="BE61" i="101"/>
  <c r="BD62" i="101"/>
  <c r="BD63" i="101"/>
  <c r="BD257" i="101"/>
  <c r="BD313" i="101" s="1"/>
  <c r="O88" i="72"/>
  <c r="O87" i="72"/>
  <c r="AI101" i="72"/>
  <c r="AI92" i="74"/>
  <c r="AH107" i="74"/>
  <c r="AH121" i="74"/>
  <c r="AH114" i="74"/>
  <c r="AH114" i="75"/>
  <c r="AH121" i="75"/>
  <c r="AI87" i="76"/>
  <c r="AI88" i="76"/>
  <c r="AH107" i="75"/>
  <c r="AH110" i="76"/>
  <c r="AI92" i="75"/>
  <c r="AH112" i="75"/>
  <c r="AH112" i="74"/>
  <c r="AI87" i="77"/>
  <c r="AI93" i="77"/>
  <c r="AH110" i="77"/>
  <c r="BE54" i="99" l="1"/>
  <c r="BE97" i="99" s="1"/>
  <c r="BE265" i="99"/>
  <c r="BE321" i="99" s="1"/>
  <c r="BE235" i="99"/>
  <c r="BE55" i="99"/>
  <c r="BE267" i="99"/>
  <c r="BE323" i="99" s="1"/>
  <c r="BD256" i="101"/>
  <c r="BD312" i="101" s="1"/>
  <c r="BC81" i="101"/>
  <c r="BC82" i="101" s="1"/>
  <c r="BC83" i="101" s="1"/>
  <c r="BD64" i="101"/>
  <c r="BD65" i="101" s="1"/>
  <c r="BE152" i="101"/>
  <c r="BE266" i="101" s="1"/>
  <c r="BE322" i="101" s="1"/>
  <c r="BE150" i="101"/>
  <c r="BE151" i="101"/>
  <c r="BE250" i="101"/>
  <c r="BE306" i="101" s="1"/>
  <c r="BE51" i="101"/>
  <c r="BE260" i="101" s="1"/>
  <c r="BE316" i="101" s="1"/>
  <c r="Q90" i="72"/>
  <c r="P89" i="72"/>
  <c r="AH103" i="72"/>
  <c r="AH110" i="74"/>
  <c r="AI93" i="74"/>
  <c r="AI87" i="74"/>
  <c r="AF138" i="75"/>
  <c r="AF143" i="75" s="1"/>
  <c r="AI93" i="75"/>
  <c r="AH116" i="76"/>
  <c r="AH110" i="75"/>
  <c r="AI87" i="75"/>
  <c r="AJ89" i="76"/>
  <c r="AK90" i="76"/>
  <c r="AI100" i="76"/>
  <c r="AH116" i="77"/>
  <c r="AI100" i="77"/>
  <c r="AI88" i="77"/>
  <c r="AJ89" i="77"/>
  <c r="BE98" i="99" l="1"/>
  <c r="BF99" i="99"/>
  <c r="BE267" i="101"/>
  <c r="BE323" i="101" s="1"/>
  <c r="BE235" i="101"/>
  <c r="BE55" i="101"/>
  <c r="BC247" i="101"/>
  <c r="BC303" i="101" s="1"/>
  <c r="BB87" i="101"/>
  <c r="BC85" i="101"/>
  <c r="BE54" i="101"/>
  <c r="BE97" i="101" s="1"/>
  <c r="BE265" i="101"/>
  <c r="BE321" i="101" s="1"/>
  <c r="AI88" i="74"/>
  <c r="AI100" i="74"/>
  <c r="AF138" i="74"/>
  <c r="AF143" i="74" s="1"/>
  <c r="AI88" i="75"/>
  <c r="AJ89" i="74"/>
  <c r="AH123" i="77"/>
  <c r="AI99" i="76"/>
  <c r="AJ101" i="76"/>
  <c r="AI105" i="76"/>
  <c r="AJ89" i="75"/>
  <c r="AH116" i="74"/>
  <c r="AI100" i="75"/>
  <c r="AI117" i="76"/>
  <c r="AI124" i="76"/>
  <c r="AH116" i="75"/>
  <c r="AH123" i="76"/>
  <c r="AH125" i="76"/>
  <c r="AK90" i="77"/>
  <c r="AI117" i="77"/>
  <c r="BF282" i="99" l="1"/>
  <c r="BF338" i="99" s="1"/>
  <c r="G395" i="99" s="1"/>
  <c r="BF270" i="99"/>
  <c r="BF326" i="99" s="1"/>
  <c r="G383" i="99" s="1"/>
  <c r="BE112" i="99"/>
  <c r="BE276" i="99" s="1"/>
  <c r="BE332" i="99" s="1"/>
  <c r="BE109" i="99"/>
  <c r="BE111" i="99"/>
  <c r="BE275" i="99" s="1"/>
  <c r="BE331" i="99" s="1"/>
  <c r="BE110" i="99"/>
  <c r="BE274" i="99" s="1"/>
  <c r="BE330" i="99" s="1"/>
  <c r="BE98" i="101"/>
  <c r="BF99" i="101"/>
  <c r="AK90" i="74"/>
  <c r="AH123" i="74"/>
  <c r="AI117" i="74"/>
  <c r="AK90" i="75"/>
  <c r="AI99" i="77"/>
  <c r="AI105" i="77"/>
  <c r="AI99" i="74"/>
  <c r="AH125" i="77"/>
  <c r="AH126" i="77"/>
  <c r="AI117" i="75"/>
  <c r="AH126" i="76"/>
  <c r="AH123" i="75"/>
  <c r="AI104" i="76"/>
  <c r="AI109" i="76"/>
  <c r="AI106" i="76"/>
  <c r="AI99" i="75"/>
  <c r="AJ101" i="77"/>
  <c r="AI124" i="77"/>
  <c r="BE114" i="99" l="1"/>
  <c r="BE273" i="99"/>
  <c r="BE329" i="99" s="1"/>
  <c r="BE112" i="101"/>
  <c r="BE110" i="101"/>
  <c r="BE109" i="101"/>
  <c r="BE111" i="101"/>
  <c r="BF282" i="101"/>
  <c r="BF338" i="101" s="1"/>
  <c r="G395" i="101" s="1"/>
  <c r="BF270" i="101"/>
  <c r="BF326" i="101" s="1"/>
  <c r="G383" i="101" s="1"/>
  <c r="AI105" i="74"/>
  <c r="AI100" i="72"/>
  <c r="AH125" i="74"/>
  <c r="AI104" i="74"/>
  <c r="AI124" i="74"/>
  <c r="AH126" i="74"/>
  <c r="AJ101" i="74"/>
  <c r="AI105" i="75"/>
  <c r="AJ101" i="75"/>
  <c r="AI124" i="75"/>
  <c r="AH125" i="75"/>
  <c r="AH127" i="77"/>
  <c r="AI120" i="76"/>
  <c r="AI121" i="76"/>
  <c r="AH126" i="75"/>
  <c r="AI104" i="77"/>
  <c r="AI104" i="75"/>
  <c r="AI113" i="76"/>
  <c r="AI114" i="76"/>
  <c r="AH127" i="76"/>
  <c r="AI106" i="77"/>
  <c r="AI120" i="77"/>
  <c r="AI113" i="77"/>
  <c r="AI109" i="77"/>
  <c r="BE116" i="99" l="1"/>
  <c r="BE119" i="99"/>
  <c r="BE237" i="99"/>
  <c r="BE293" i="99" s="1"/>
  <c r="BE275" i="101"/>
  <c r="BE331" i="101" s="1"/>
  <c r="BE114" i="101"/>
  <c r="BE273" i="101"/>
  <c r="BE329" i="101" s="1"/>
  <c r="BE274" i="101"/>
  <c r="BE330" i="101" s="1"/>
  <c r="BE276" i="101"/>
  <c r="BE332" i="101" s="1"/>
  <c r="AH127" i="74"/>
  <c r="AI109" i="74"/>
  <c r="AI120" i="74"/>
  <c r="AI106" i="74"/>
  <c r="AI113" i="74"/>
  <c r="AI109" i="75"/>
  <c r="AJ92" i="76"/>
  <c r="AJ93" i="76"/>
  <c r="AI107" i="76"/>
  <c r="AH127" i="75"/>
  <c r="AI113" i="75"/>
  <c r="AI120" i="75"/>
  <c r="AI106" i="75"/>
  <c r="AG138" i="76"/>
  <c r="AG143" i="76" s="1"/>
  <c r="AI112" i="76"/>
  <c r="AI107" i="77"/>
  <c r="AJ92" i="77"/>
  <c r="AI112" i="77"/>
  <c r="AI114" i="77"/>
  <c r="AI121" i="77"/>
  <c r="AG138" i="77"/>
  <c r="AG143" i="77" s="1"/>
  <c r="BE281" i="99" l="1"/>
  <c r="BE337" i="99" s="1"/>
  <c r="BE42" i="99"/>
  <c r="BE236" i="99"/>
  <c r="BE292" i="99" s="1"/>
  <c r="BE130" i="99"/>
  <c r="BE237" i="101"/>
  <c r="BE293" i="101" s="1"/>
  <c r="BE116" i="101"/>
  <c r="BE119" i="101"/>
  <c r="AJ101" i="72"/>
  <c r="AI121" i="74"/>
  <c r="AI114" i="74"/>
  <c r="AI107" i="74"/>
  <c r="AJ92" i="74"/>
  <c r="AI121" i="75"/>
  <c r="AI114" i="75"/>
  <c r="AI107" i="75"/>
  <c r="AI112" i="74"/>
  <c r="AI110" i="76"/>
  <c r="AI112" i="75"/>
  <c r="AJ87" i="76"/>
  <c r="AJ88" i="76"/>
  <c r="AJ92" i="75"/>
  <c r="AJ87" i="77"/>
  <c r="AJ93" i="77"/>
  <c r="AI110" i="77"/>
  <c r="BE241" i="99" l="1"/>
  <c r="BE297" i="99" s="1"/>
  <c r="BE128" i="99"/>
  <c r="BE236" i="101"/>
  <c r="BE292" i="101" s="1"/>
  <c r="BE42" i="101"/>
  <c r="BE130" i="101"/>
  <c r="BE281" i="101"/>
  <c r="BE337" i="101" s="1"/>
  <c r="AI103" i="72"/>
  <c r="AJ87" i="74"/>
  <c r="AI110" i="74"/>
  <c r="AJ93" i="74"/>
  <c r="AJ93" i="75"/>
  <c r="AI116" i="76"/>
  <c r="AK89" i="76"/>
  <c r="AL90" i="76"/>
  <c r="AJ87" i="75"/>
  <c r="AJ100" i="76"/>
  <c r="AI110" i="75"/>
  <c r="AK89" i="77"/>
  <c r="AJ88" i="77"/>
  <c r="AJ100" i="77"/>
  <c r="BE136" i="99" l="1"/>
  <c r="BE239" i="99"/>
  <c r="BE295" i="99" s="1"/>
  <c r="BE137" i="99"/>
  <c r="BE278" i="99" s="1"/>
  <c r="BE334" i="99" s="1"/>
  <c r="BE241" i="101"/>
  <c r="BE297" i="101" s="1"/>
  <c r="BE128" i="101"/>
  <c r="AJ88" i="74"/>
  <c r="AK89" i="74"/>
  <c r="AJ100" i="74"/>
  <c r="AG138" i="74"/>
  <c r="AG143" i="74" s="1"/>
  <c r="AJ88" i="75"/>
  <c r="AG138" i="75"/>
  <c r="AG143" i="75" s="1"/>
  <c r="AJ99" i="76"/>
  <c r="AJ105" i="76"/>
  <c r="AK101" i="76"/>
  <c r="AJ117" i="76"/>
  <c r="AJ124" i="76"/>
  <c r="AI123" i="77"/>
  <c r="AI116" i="77"/>
  <c r="AJ100" i="75"/>
  <c r="AI123" i="76"/>
  <c r="AI125" i="76"/>
  <c r="AI116" i="74"/>
  <c r="AK89" i="75"/>
  <c r="AI116" i="75"/>
  <c r="AL90" i="77"/>
  <c r="AJ117" i="77"/>
  <c r="BE138" i="99" l="1"/>
  <c r="BE277" i="99"/>
  <c r="BE333" i="99" s="1"/>
  <c r="BE239" i="101"/>
  <c r="BE295" i="101" s="1"/>
  <c r="BE137" i="101"/>
  <c r="BE136" i="101"/>
  <c r="AJ117" i="74"/>
  <c r="AI123" i="74"/>
  <c r="AL90" i="74"/>
  <c r="AL90" i="75"/>
  <c r="AJ99" i="77"/>
  <c r="AJ105" i="77"/>
  <c r="AJ99" i="74"/>
  <c r="AI125" i="77"/>
  <c r="AI126" i="77"/>
  <c r="AJ104" i="76"/>
  <c r="AJ109" i="76"/>
  <c r="AJ117" i="75"/>
  <c r="AI123" i="75"/>
  <c r="AJ99" i="75"/>
  <c r="AI126" i="76"/>
  <c r="AJ124" i="77"/>
  <c r="AK101" i="77"/>
  <c r="BE43" i="99" l="1"/>
  <c r="BE47" i="99" s="1"/>
  <c r="BE238" i="99"/>
  <c r="BE294" i="99" s="1"/>
  <c r="BF122" i="99"/>
  <c r="BE278" i="101"/>
  <c r="BE334" i="101" s="1"/>
  <c r="BE138" i="101"/>
  <c r="BE277" i="101"/>
  <c r="BE333" i="101" s="1"/>
  <c r="AJ100" i="72"/>
  <c r="AJ105" i="74"/>
  <c r="AI125" i="74"/>
  <c r="AJ124" i="74"/>
  <c r="AI126" i="74"/>
  <c r="AK101" i="74"/>
  <c r="AJ105" i="75"/>
  <c r="AJ124" i="75"/>
  <c r="AI125" i="75"/>
  <c r="AK101" i="75"/>
  <c r="AI127" i="77"/>
  <c r="AJ106" i="76"/>
  <c r="AJ104" i="77"/>
  <c r="AI127" i="76"/>
  <c r="AI126" i="75"/>
  <c r="AJ113" i="76"/>
  <c r="AJ114" i="76"/>
  <c r="AJ120" i="76"/>
  <c r="AJ121" i="76"/>
  <c r="AJ104" i="74"/>
  <c r="AJ104" i="75"/>
  <c r="AJ120" i="77"/>
  <c r="AJ113" i="77"/>
  <c r="AJ109" i="77"/>
  <c r="AJ106" i="77"/>
  <c r="BF280" i="99" l="1"/>
  <c r="BF336" i="99" s="1"/>
  <c r="G393" i="99" s="1"/>
  <c r="BF124" i="99"/>
  <c r="BE48" i="99"/>
  <c r="BE258" i="99"/>
  <c r="BE314" i="99" s="1"/>
  <c r="BE238" i="101"/>
  <c r="BE294" i="101" s="1"/>
  <c r="BE43" i="101"/>
  <c r="BE47" i="101" s="1"/>
  <c r="BF122" i="101"/>
  <c r="AJ109" i="74"/>
  <c r="AJ113" i="74"/>
  <c r="AJ120" i="74"/>
  <c r="AI127" i="74"/>
  <c r="AJ106" i="74"/>
  <c r="AJ109" i="75"/>
  <c r="AJ112" i="76"/>
  <c r="AJ120" i="75"/>
  <c r="AK92" i="76"/>
  <c r="AK93" i="76"/>
  <c r="AJ107" i="76"/>
  <c r="AJ106" i="75"/>
  <c r="AH138" i="76"/>
  <c r="AH143" i="76" s="1"/>
  <c r="AJ113" i="75"/>
  <c r="AI127" i="75"/>
  <c r="AJ121" i="77"/>
  <c r="AJ107" i="77"/>
  <c r="AH138" i="77"/>
  <c r="AH143" i="77" s="1"/>
  <c r="AK92" i="77"/>
  <c r="AJ112" i="77"/>
  <c r="AJ114" i="77"/>
  <c r="BE259" i="99" l="1"/>
  <c r="BE315" i="99" s="1"/>
  <c r="BE49" i="99"/>
  <c r="BF279" i="99"/>
  <c r="BF335" i="99" s="1"/>
  <c r="G392" i="99" s="1"/>
  <c r="BF124" i="101"/>
  <c r="BF280" i="101"/>
  <c r="BF336" i="101" s="1"/>
  <c r="G393" i="101" s="1"/>
  <c r="BE258" i="101"/>
  <c r="BE314" i="101" s="1"/>
  <c r="BE48" i="101"/>
  <c r="AK101" i="72"/>
  <c r="AJ121" i="74"/>
  <c r="AJ114" i="74"/>
  <c r="AJ107" i="74"/>
  <c r="AK92" i="74"/>
  <c r="AJ121" i="75"/>
  <c r="AJ114" i="75"/>
  <c r="AJ107" i="75"/>
  <c r="AJ112" i="74"/>
  <c r="AJ110" i="76"/>
  <c r="AK87" i="76"/>
  <c r="AK88" i="76"/>
  <c r="AJ112" i="75"/>
  <c r="AK92" i="75"/>
  <c r="AK93" i="77"/>
  <c r="AJ110" i="77"/>
  <c r="AK87" i="77"/>
  <c r="BE52" i="99" l="1"/>
  <c r="BE255" i="99"/>
  <c r="BE311" i="99" s="1"/>
  <c r="BE259" i="101"/>
  <c r="BE315" i="101" s="1"/>
  <c r="BE49" i="101"/>
  <c r="BF279" i="101"/>
  <c r="BF335" i="101" s="1"/>
  <c r="G392" i="101" s="1"/>
  <c r="AJ103" i="72"/>
  <c r="AJ110" i="74"/>
  <c r="AK87" i="74"/>
  <c r="AH138" i="74"/>
  <c r="AH143" i="74" s="1"/>
  <c r="AK93" i="74"/>
  <c r="AK93" i="75"/>
  <c r="AJ116" i="76"/>
  <c r="AK87" i="75"/>
  <c r="AJ110" i="75"/>
  <c r="AL89" i="76"/>
  <c r="AM90" i="76"/>
  <c r="AK100" i="76"/>
  <c r="AK100" i="77"/>
  <c r="AK88" i="77"/>
  <c r="AL89" i="77"/>
  <c r="BE246" i="99" l="1"/>
  <c r="BE302" i="99" s="1"/>
  <c r="BE57" i="99"/>
  <c r="BE60" i="99" s="1"/>
  <c r="BE52" i="101"/>
  <c r="BE255" i="101"/>
  <c r="BE311" i="101" s="1"/>
  <c r="AK88" i="74"/>
  <c r="AK100" i="74"/>
  <c r="AK88" i="75"/>
  <c r="AH138" i="75"/>
  <c r="AH143" i="75" s="1"/>
  <c r="AJ116" i="74"/>
  <c r="AK99" i="76"/>
  <c r="AK105" i="76"/>
  <c r="AL101" i="76"/>
  <c r="AL89" i="75"/>
  <c r="AJ116" i="75"/>
  <c r="AK117" i="76"/>
  <c r="AK124" i="76"/>
  <c r="AL89" i="74"/>
  <c r="AJ123" i="77"/>
  <c r="AJ116" i="77"/>
  <c r="AK100" i="75"/>
  <c r="AJ123" i="76"/>
  <c r="AJ125" i="76"/>
  <c r="AK117" i="77"/>
  <c r="AM90" i="77"/>
  <c r="BE63" i="99" l="1"/>
  <c r="BE257" i="99"/>
  <c r="BE313" i="99" s="1"/>
  <c r="BE62" i="99"/>
  <c r="BE254" i="99"/>
  <c r="BE310" i="99" s="1"/>
  <c r="BF58" i="99"/>
  <c r="BE57" i="101"/>
  <c r="BE246" i="101"/>
  <c r="BE302" i="101" s="1"/>
  <c r="AM90" i="74"/>
  <c r="AJ123" i="74"/>
  <c r="AK117" i="74"/>
  <c r="AM90" i="75"/>
  <c r="AK99" i="77"/>
  <c r="AK105" i="77"/>
  <c r="AK99" i="74"/>
  <c r="AJ126" i="77"/>
  <c r="AJ125" i="77"/>
  <c r="AK104" i="76"/>
  <c r="AK106" i="76"/>
  <c r="AK109" i="76"/>
  <c r="AK99" i="75"/>
  <c r="AJ123" i="75"/>
  <c r="AJ126" i="76"/>
  <c r="AK117" i="75"/>
  <c r="AL101" i="77"/>
  <c r="AK124" i="77"/>
  <c r="BF46" i="99" l="1"/>
  <c r="BF61" i="99"/>
  <c r="BF252" i="99"/>
  <c r="BF308" i="99" s="1"/>
  <c r="G365" i="99" s="1"/>
  <c r="BD81" i="99"/>
  <c r="BD82" i="99" s="1"/>
  <c r="BD83" i="99" s="1"/>
  <c r="BE64" i="99"/>
  <c r="BE65" i="99" s="1"/>
  <c r="BE256" i="99"/>
  <c r="BE312" i="99" s="1"/>
  <c r="BE60" i="101"/>
  <c r="BE254" i="101"/>
  <c r="BE310" i="101" s="1"/>
  <c r="BF58" i="101"/>
  <c r="AK100" i="72"/>
  <c r="AK105" i="74"/>
  <c r="AL101" i="74"/>
  <c r="AJ126" i="74"/>
  <c r="AJ125" i="74"/>
  <c r="AK124" i="74"/>
  <c r="AK105" i="75"/>
  <c r="AK124" i="75"/>
  <c r="AJ125" i="75"/>
  <c r="AL101" i="75"/>
  <c r="AJ127" i="77"/>
  <c r="AK120" i="76"/>
  <c r="AK121" i="76"/>
  <c r="AK104" i="74"/>
  <c r="AK104" i="77"/>
  <c r="AK104" i="75"/>
  <c r="AJ126" i="75"/>
  <c r="AJ127" i="76"/>
  <c r="AK113" i="76"/>
  <c r="AK114" i="76"/>
  <c r="AK120" i="77"/>
  <c r="AK109" i="77"/>
  <c r="AK113" i="77"/>
  <c r="AK106" i="77"/>
  <c r="BC87" i="99" l="1"/>
  <c r="BD247" i="99"/>
  <c r="BD303" i="99" s="1"/>
  <c r="BD85" i="99"/>
  <c r="BF150" i="99"/>
  <c r="BF51" i="99"/>
  <c r="BF260" i="99" s="1"/>
  <c r="BF316" i="99" s="1"/>
  <c r="G373" i="99" s="1"/>
  <c r="BF151" i="99"/>
  <c r="BF152" i="99"/>
  <c r="BF266" i="99" s="1"/>
  <c r="BF322" i="99" s="1"/>
  <c r="G379" i="99" s="1"/>
  <c r="BF250" i="99"/>
  <c r="BF306" i="99" s="1"/>
  <c r="G363" i="99" s="1"/>
  <c r="BF61" i="101"/>
  <c r="BF252" i="101"/>
  <c r="BF308" i="101" s="1"/>
  <c r="G365" i="101" s="1"/>
  <c r="BF46" i="101"/>
  <c r="BE257" i="101"/>
  <c r="BE313" i="101" s="1"/>
  <c r="BE62" i="101"/>
  <c r="BE63" i="101"/>
  <c r="O114" i="72"/>
  <c r="M138" i="72"/>
  <c r="AJ127" i="74"/>
  <c r="AK120" i="74"/>
  <c r="AK109" i="74"/>
  <c r="AK113" i="74"/>
  <c r="AK106" i="74"/>
  <c r="AK109" i="75"/>
  <c r="AJ127" i="75"/>
  <c r="AL92" i="76"/>
  <c r="AL93" i="76"/>
  <c r="AK112" i="76"/>
  <c r="AK113" i="75"/>
  <c r="AK120" i="75"/>
  <c r="AI138" i="76"/>
  <c r="AI143" i="76" s="1"/>
  <c r="AK107" i="76"/>
  <c r="AK106" i="75"/>
  <c r="AI138" i="77"/>
  <c r="AI143" i="77" s="1"/>
  <c r="AK107" i="77"/>
  <c r="AK121" i="77"/>
  <c r="AL92" i="77"/>
  <c r="AK112" i="77"/>
  <c r="AK114" i="77"/>
  <c r="BF267" i="99" l="1"/>
  <c r="BF323" i="99" s="1"/>
  <c r="BF55" i="99"/>
  <c r="BF235" i="99"/>
  <c r="BF54" i="99"/>
  <c r="BF97" i="99" s="1"/>
  <c r="BF265" i="99"/>
  <c r="BF321" i="99" s="1"/>
  <c r="G378" i="99" s="1"/>
  <c r="BF152" i="101"/>
  <c r="BF266" i="101" s="1"/>
  <c r="BF322" i="101" s="1"/>
  <c r="G379" i="101" s="1"/>
  <c r="BF150" i="101"/>
  <c r="BF151" i="101"/>
  <c r="BF250" i="101"/>
  <c r="BF306" i="101" s="1"/>
  <c r="G363" i="101" s="1"/>
  <c r="BF51" i="101"/>
  <c r="BF260" i="101" s="1"/>
  <c r="BF316" i="101" s="1"/>
  <c r="G373" i="101" s="1"/>
  <c r="BD81" i="101"/>
  <c r="BD82" i="101" s="1"/>
  <c r="BD83" i="101" s="1"/>
  <c r="BE256" i="101"/>
  <c r="BE312" i="101" s="1"/>
  <c r="BE64" i="101"/>
  <c r="BE65" i="101" s="1"/>
  <c r="AL101" i="72"/>
  <c r="AK107" i="74"/>
  <c r="AL92" i="74"/>
  <c r="AK121" i="74"/>
  <c r="AK114" i="74"/>
  <c r="AK114" i="75"/>
  <c r="AK121" i="75"/>
  <c r="AK112" i="75"/>
  <c r="AK112" i="74"/>
  <c r="AK110" i="76"/>
  <c r="AL92" i="75"/>
  <c r="AL87" i="76"/>
  <c r="AL88" i="76"/>
  <c r="AK107" i="75"/>
  <c r="AK110" i="77"/>
  <c r="AL93" i="77"/>
  <c r="AL87" i="77"/>
  <c r="BF98" i="99" l="1"/>
  <c r="BG99" i="99"/>
  <c r="BF235" i="101"/>
  <c r="BF55" i="101"/>
  <c r="BF267" i="101"/>
  <c r="BF323" i="101" s="1"/>
  <c r="BD247" i="101"/>
  <c r="BD303" i="101" s="1"/>
  <c r="BC87" i="101"/>
  <c r="BD85" i="101"/>
  <c r="BF54" i="101"/>
  <c r="BF97" i="101" s="1"/>
  <c r="BF265" i="101"/>
  <c r="BF321" i="101" s="1"/>
  <c r="G378" i="101" s="1"/>
  <c r="P87" i="72"/>
  <c r="P88" i="72"/>
  <c r="AK103" i="72"/>
  <c r="AK110" i="74"/>
  <c r="AI138" i="74"/>
  <c r="AI143" i="74" s="1"/>
  <c r="AL93" i="74"/>
  <c r="AL87" i="74"/>
  <c r="AL93" i="75"/>
  <c r="AK110" i="75"/>
  <c r="AM89" i="76"/>
  <c r="AN90" i="76"/>
  <c r="AK116" i="76"/>
  <c r="AL87" i="75"/>
  <c r="AL100" i="76"/>
  <c r="AL88" i="77"/>
  <c r="AL100" i="77"/>
  <c r="AM89" i="77"/>
  <c r="BG270" i="99" l="1"/>
  <c r="BG326" i="99" s="1"/>
  <c r="BG282" i="99"/>
  <c r="BG338" i="99" s="1"/>
  <c r="BF111" i="99"/>
  <c r="BF275" i="99" s="1"/>
  <c r="BF331" i="99" s="1"/>
  <c r="G388" i="99" s="1"/>
  <c r="BF110" i="99"/>
  <c r="BF274" i="99" s="1"/>
  <c r="BF330" i="99" s="1"/>
  <c r="G387" i="99" s="1"/>
  <c r="BF109" i="99"/>
  <c r="BF112" i="99"/>
  <c r="BF276" i="99" s="1"/>
  <c r="BF332" i="99" s="1"/>
  <c r="G389" i="99" s="1"/>
  <c r="BF98" i="101"/>
  <c r="BG99" i="101"/>
  <c r="R90" i="72"/>
  <c r="Q89" i="72"/>
  <c r="AL88" i="74"/>
  <c r="AL100" i="74"/>
  <c r="AM89" i="74"/>
  <c r="AI138" i="75"/>
  <c r="AI143" i="75" s="1"/>
  <c r="AL88" i="75"/>
  <c r="AK123" i="76"/>
  <c r="AK125" i="76"/>
  <c r="AL100" i="75"/>
  <c r="AM89" i="75"/>
  <c r="AL117" i="76"/>
  <c r="AL124" i="76"/>
  <c r="AK116" i="75"/>
  <c r="AL99" i="76"/>
  <c r="AM101" i="76"/>
  <c r="AL105" i="76"/>
  <c r="AK123" i="77"/>
  <c r="AK116" i="77"/>
  <c r="AK116" i="74"/>
  <c r="AL117" i="77"/>
  <c r="AN90" i="77"/>
  <c r="BF273" i="99" l="1"/>
  <c r="BF329" i="99" s="1"/>
  <c r="G386" i="99" s="1"/>
  <c r="BF114" i="99"/>
  <c r="BG282" i="101"/>
  <c r="BG338" i="101" s="1"/>
  <c r="BG270" i="101"/>
  <c r="BG326" i="101" s="1"/>
  <c r="BF111" i="101"/>
  <c r="BF110" i="101"/>
  <c r="BF109" i="101"/>
  <c r="BF112" i="101"/>
  <c r="AK123" i="75"/>
  <c r="AK126" i="75"/>
  <c r="AN90" i="74"/>
  <c r="AL117" i="74"/>
  <c r="AK123" i="74"/>
  <c r="AK125" i="75"/>
  <c r="AN90" i="75"/>
  <c r="AL99" i="77"/>
  <c r="AL105" i="77"/>
  <c r="AL99" i="74"/>
  <c r="AK125" i="77"/>
  <c r="AK126" i="77"/>
  <c r="AL104" i="76"/>
  <c r="AL109" i="76"/>
  <c r="AL99" i="75"/>
  <c r="AK126" i="76"/>
  <c r="AL117" i="75"/>
  <c r="AL124" i="77"/>
  <c r="AM101" i="77"/>
  <c r="BF119" i="99" l="1"/>
  <c r="BF116" i="99"/>
  <c r="BF237" i="99"/>
  <c r="BF293" i="99" s="1"/>
  <c r="G350" i="99" s="1"/>
  <c r="BF276" i="101"/>
  <c r="BF332" i="101" s="1"/>
  <c r="G389" i="101" s="1"/>
  <c r="BF274" i="101"/>
  <c r="BF330" i="101" s="1"/>
  <c r="G387" i="101" s="1"/>
  <c r="BF114" i="101"/>
  <c r="BF273" i="101"/>
  <c r="BF329" i="101" s="1"/>
  <c r="G386" i="101" s="1"/>
  <c r="BF275" i="101"/>
  <c r="BF331" i="101" s="1"/>
  <c r="G388" i="101" s="1"/>
  <c r="AL100" i="72"/>
  <c r="AL105" i="74"/>
  <c r="AL124" i="74"/>
  <c r="AK126" i="74"/>
  <c r="AL104" i="74"/>
  <c r="AM101" i="74"/>
  <c r="AK125" i="74"/>
  <c r="AL105" i="75"/>
  <c r="AL124" i="75"/>
  <c r="AM101" i="75"/>
  <c r="AK127" i="77"/>
  <c r="AL104" i="75"/>
  <c r="AL106" i="76"/>
  <c r="AL113" i="76"/>
  <c r="AL114" i="76"/>
  <c r="AL104" i="77"/>
  <c r="AL120" i="76"/>
  <c r="AL121" i="76"/>
  <c r="AK127" i="76"/>
  <c r="AL106" i="77"/>
  <c r="AL109" i="77"/>
  <c r="AL120" i="77"/>
  <c r="AL113" i="77"/>
  <c r="BF42" i="99" l="1"/>
  <c r="BF236" i="99"/>
  <c r="BF292" i="99" s="1"/>
  <c r="G349" i="99" s="1"/>
  <c r="BF130" i="99"/>
  <c r="BF281" i="99"/>
  <c r="BF337" i="99" s="1"/>
  <c r="G394" i="99" s="1"/>
  <c r="BF237" i="101"/>
  <c r="BF293" i="101" s="1"/>
  <c r="G350" i="101" s="1"/>
  <c r="BF116" i="101"/>
  <c r="BF119" i="101"/>
  <c r="AK127" i="75"/>
  <c r="AL113" i="74"/>
  <c r="AL120" i="74"/>
  <c r="AL109" i="74"/>
  <c r="AK127" i="74"/>
  <c r="AL106" i="74"/>
  <c r="AL106" i="75"/>
  <c r="AL109" i="75"/>
  <c r="AJ138" i="76"/>
  <c r="AJ143" i="76" s="1"/>
  <c r="AL120" i="75"/>
  <c r="AL113" i="75"/>
  <c r="AL112" i="76"/>
  <c r="AM92" i="76"/>
  <c r="AM93" i="76"/>
  <c r="AL107" i="76"/>
  <c r="AL121" i="77"/>
  <c r="AL107" i="77"/>
  <c r="AJ138" i="77"/>
  <c r="AJ143" i="77" s="1"/>
  <c r="AM92" i="77"/>
  <c r="AL114" i="77"/>
  <c r="AL112" i="77"/>
  <c r="BF241" i="99" l="1"/>
  <c r="BF297" i="99" s="1"/>
  <c r="G354" i="99" s="1"/>
  <c r="BF128" i="99"/>
  <c r="BF281" i="101"/>
  <c r="BF337" i="101" s="1"/>
  <c r="G394" i="101" s="1"/>
  <c r="BF236" i="101"/>
  <c r="BF292" i="101" s="1"/>
  <c r="G349" i="101" s="1"/>
  <c r="BF130" i="101"/>
  <c r="BF42" i="101"/>
  <c r="AM101" i="72"/>
  <c r="AL107" i="74"/>
  <c r="AL114" i="74"/>
  <c r="AM92" i="74"/>
  <c r="AL121" i="74"/>
  <c r="AL114" i="75"/>
  <c r="AL121" i="75"/>
  <c r="AL112" i="75"/>
  <c r="AL107" i="75"/>
  <c r="AL110" i="76"/>
  <c r="AM87" i="76"/>
  <c r="AM88" i="76"/>
  <c r="AL112" i="74"/>
  <c r="AM92" i="75"/>
  <c r="AM93" i="77"/>
  <c r="AL110" i="77"/>
  <c r="AM87" i="77"/>
  <c r="BF136" i="99" l="1"/>
  <c r="BF239" i="99"/>
  <c r="BF295" i="99" s="1"/>
  <c r="G352" i="99" s="1"/>
  <c r="BF137" i="99"/>
  <c r="BF278" i="99" s="1"/>
  <c r="BF334" i="99" s="1"/>
  <c r="G391" i="99" s="1"/>
  <c r="BF241" i="101"/>
  <c r="BF297" i="101" s="1"/>
  <c r="G354" i="101" s="1"/>
  <c r="BF128" i="101"/>
  <c r="AL103" i="72"/>
  <c r="AM93" i="74"/>
  <c r="AL110" i="74"/>
  <c r="AM87" i="74"/>
  <c r="AJ138" i="74"/>
  <c r="AJ143" i="74" s="1"/>
  <c r="AM93" i="75"/>
  <c r="AJ138" i="75"/>
  <c r="AJ143" i="75" s="1"/>
  <c r="AL116" i="76"/>
  <c r="AM100" i="76"/>
  <c r="AM87" i="75"/>
  <c r="AN89" i="76"/>
  <c r="AO90" i="76"/>
  <c r="AL110" i="75"/>
  <c r="AM100" i="77"/>
  <c r="AN89" i="77"/>
  <c r="AM88" i="77"/>
  <c r="BF277" i="99" l="1"/>
  <c r="BF333" i="99" s="1"/>
  <c r="G390" i="99" s="1"/>
  <c r="BF138" i="99"/>
  <c r="BF239" i="101"/>
  <c r="BF295" i="101" s="1"/>
  <c r="G352" i="101" s="1"/>
  <c r="BF136" i="101"/>
  <c r="BF137" i="101"/>
  <c r="AM88" i="74"/>
  <c r="AL116" i="74"/>
  <c r="AM100" i="74"/>
  <c r="AM88" i="75"/>
  <c r="AN89" i="74"/>
  <c r="AM99" i="76"/>
  <c r="AM105" i="76"/>
  <c r="AN101" i="76"/>
  <c r="AM117" i="76"/>
  <c r="AM124" i="76"/>
  <c r="AM100" i="75"/>
  <c r="AL116" i="75"/>
  <c r="AL123" i="77"/>
  <c r="AL116" i="77"/>
  <c r="AN89" i="75"/>
  <c r="AL123" i="76"/>
  <c r="AL125" i="76"/>
  <c r="AO90" i="77"/>
  <c r="AM117" i="77"/>
  <c r="BF43" i="99" l="1"/>
  <c r="BF47" i="99" s="1"/>
  <c r="BF238" i="99"/>
  <c r="BF294" i="99" s="1"/>
  <c r="G351" i="99" s="1"/>
  <c r="BG122" i="99"/>
  <c r="BF278" i="101"/>
  <c r="BF334" i="101" s="1"/>
  <c r="G391" i="101" s="1"/>
  <c r="BF277" i="101"/>
  <c r="BF333" i="101" s="1"/>
  <c r="G390" i="101" s="1"/>
  <c r="BF138" i="101"/>
  <c r="AL123" i="74"/>
  <c r="AM117" i="74"/>
  <c r="AO90" i="74"/>
  <c r="AL123" i="75"/>
  <c r="AL125" i="75"/>
  <c r="AO90" i="75"/>
  <c r="AM99" i="77"/>
  <c r="AM105" i="77"/>
  <c r="AM99" i="74"/>
  <c r="AL125" i="77"/>
  <c r="AL126" i="77"/>
  <c r="AM117" i="75"/>
  <c r="AL126" i="76"/>
  <c r="AM99" i="75"/>
  <c r="AM104" i="76"/>
  <c r="AM109" i="76"/>
  <c r="AN101" i="77"/>
  <c r="AM104" i="77"/>
  <c r="AM124" i="77"/>
  <c r="BG124" i="99" l="1"/>
  <c r="BG280" i="99"/>
  <c r="BG336" i="99" s="1"/>
  <c r="BF258" i="99"/>
  <c r="BF314" i="99" s="1"/>
  <c r="G371" i="99" s="1"/>
  <c r="BF48" i="99"/>
  <c r="BF43" i="101"/>
  <c r="BF47" i="101" s="1"/>
  <c r="BF238" i="101"/>
  <c r="BF294" i="101" s="1"/>
  <c r="G351" i="101" s="1"/>
  <c r="BG122" i="101"/>
  <c r="AM100" i="72"/>
  <c r="AM105" i="74"/>
  <c r="AL125" i="74"/>
  <c r="AM124" i="74"/>
  <c r="AL126" i="74"/>
  <c r="AN101" i="74"/>
  <c r="AL127" i="75"/>
  <c r="AL126" i="75"/>
  <c r="AM105" i="75"/>
  <c r="AN101" i="75"/>
  <c r="AM124" i="75"/>
  <c r="AL127" i="77"/>
  <c r="AM106" i="76"/>
  <c r="AL127" i="76"/>
  <c r="AM113" i="76"/>
  <c r="AM114" i="76"/>
  <c r="AM120" i="76"/>
  <c r="AM121" i="76"/>
  <c r="AM104" i="75"/>
  <c r="AM104" i="74"/>
  <c r="AM109" i="77"/>
  <c r="AM120" i="77"/>
  <c r="AM113" i="77"/>
  <c r="AM106" i="77"/>
  <c r="BF259" i="99" l="1"/>
  <c r="BF315" i="99" s="1"/>
  <c r="G372" i="99" s="1"/>
  <c r="BF49" i="99"/>
  <c r="BG279" i="99"/>
  <c r="BG335" i="99" s="1"/>
  <c r="BG280" i="101"/>
  <c r="BG336" i="101" s="1"/>
  <c r="BG124" i="101"/>
  <c r="BF258" i="101"/>
  <c r="BF314" i="101" s="1"/>
  <c r="G371" i="101" s="1"/>
  <c r="BF48" i="101"/>
  <c r="AM120" i="74"/>
  <c r="AM106" i="74"/>
  <c r="AM113" i="74"/>
  <c r="AL127" i="74"/>
  <c r="AM109" i="74"/>
  <c r="AM109" i="75"/>
  <c r="AM106" i="75"/>
  <c r="AM107" i="76"/>
  <c r="AM120" i="75"/>
  <c r="AN92" i="76"/>
  <c r="AN93" i="76"/>
  <c r="AM113" i="75"/>
  <c r="AM112" i="76"/>
  <c r="AK138" i="76"/>
  <c r="AK143" i="76" s="1"/>
  <c r="AK138" i="77"/>
  <c r="AK143" i="77" s="1"/>
  <c r="AM107" i="77"/>
  <c r="AM112" i="77"/>
  <c r="AN92" i="77"/>
  <c r="AM114" i="77"/>
  <c r="AM121" i="77"/>
  <c r="BF255" i="99" l="1"/>
  <c r="BF311" i="99" s="1"/>
  <c r="G368" i="99" s="1"/>
  <c r="BF52" i="99"/>
  <c r="BF259" i="101"/>
  <c r="BF315" i="101" s="1"/>
  <c r="G372" i="101" s="1"/>
  <c r="BF49" i="101"/>
  <c r="BG279" i="101"/>
  <c r="BG335" i="101" s="1"/>
  <c r="AN101" i="72"/>
  <c r="AM107" i="74"/>
  <c r="AM121" i="74"/>
  <c r="AN92" i="74"/>
  <c r="AM114" i="74"/>
  <c r="AM114" i="75"/>
  <c r="AM121" i="75"/>
  <c r="AN87" i="76"/>
  <c r="AN88" i="76"/>
  <c r="AM112" i="74"/>
  <c r="AM112" i="75"/>
  <c r="AM110" i="76"/>
  <c r="AM107" i="75"/>
  <c r="AN92" i="75"/>
  <c r="AN93" i="77"/>
  <c r="AM110" i="77"/>
  <c r="AN87" i="77"/>
  <c r="BF246" i="99" l="1"/>
  <c r="BF302" i="99" s="1"/>
  <c r="G359" i="99" s="1"/>
  <c r="BF57" i="99"/>
  <c r="BF60" i="99" s="1"/>
  <c r="BF255" i="101"/>
  <c r="BF311" i="101" s="1"/>
  <c r="G368" i="101" s="1"/>
  <c r="BF52" i="101"/>
  <c r="AM103" i="72"/>
  <c r="AM110" i="74"/>
  <c r="AN93" i="74"/>
  <c r="AN87" i="74"/>
  <c r="AN93" i="75"/>
  <c r="AK138" i="75"/>
  <c r="AK143" i="75" s="1"/>
  <c r="AN87" i="75"/>
  <c r="AO89" i="76"/>
  <c r="AP90" i="76"/>
  <c r="AM110" i="75"/>
  <c r="AM116" i="76"/>
  <c r="AN100" i="76"/>
  <c r="AO89" i="77"/>
  <c r="AN100" i="77"/>
  <c r="AN88" i="77"/>
  <c r="BF63" i="99" l="1"/>
  <c r="BF62" i="99"/>
  <c r="BF257" i="99"/>
  <c r="BF313" i="99" s="1"/>
  <c r="G370" i="99" s="1"/>
  <c r="BG58" i="99"/>
  <c r="BF254" i="99"/>
  <c r="BF310" i="99" s="1"/>
  <c r="G367" i="99" s="1"/>
  <c r="BF246" i="101"/>
  <c r="BF302" i="101" s="1"/>
  <c r="G359" i="101" s="1"/>
  <c r="BF57" i="101"/>
  <c r="AN88" i="74"/>
  <c r="AK138" i="74"/>
  <c r="AK143" i="74" s="1"/>
  <c r="AN100" i="74"/>
  <c r="AM123" i="75"/>
  <c r="AN88" i="75"/>
  <c r="AN99" i="76"/>
  <c r="AO101" i="76"/>
  <c r="AN105" i="76"/>
  <c r="AN117" i="76"/>
  <c r="AN124" i="76"/>
  <c r="AN100" i="75"/>
  <c r="AM123" i="76"/>
  <c r="AM125" i="76"/>
  <c r="AM116" i="74"/>
  <c r="AO89" i="75"/>
  <c r="AO89" i="74"/>
  <c r="AM123" i="77"/>
  <c r="AM116" i="77"/>
  <c r="AM116" i="75"/>
  <c r="AP90" i="77"/>
  <c r="AN117" i="77"/>
  <c r="BG252" i="99" l="1"/>
  <c r="BG308" i="99" s="1"/>
  <c r="BG46" i="99"/>
  <c r="BG61" i="99"/>
  <c r="BF64" i="99"/>
  <c r="BF65" i="99" s="1"/>
  <c r="BE81" i="99"/>
  <c r="BE82" i="99" s="1"/>
  <c r="BE83" i="99" s="1"/>
  <c r="BF256" i="99"/>
  <c r="BF312" i="99" s="1"/>
  <c r="G369" i="99" s="1"/>
  <c r="BF60" i="101"/>
  <c r="BF254" i="101"/>
  <c r="BF310" i="101" s="1"/>
  <c r="G367" i="101" s="1"/>
  <c r="BG58" i="101"/>
  <c r="AM126" i="75"/>
  <c r="AP90" i="74"/>
  <c r="AM123" i="74"/>
  <c r="AN117" i="74"/>
  <c r="AM125" i="75"/>
  <c r="AP90" i="75"/>
  <c r="AN99" i="77"/>
  <c r="AN105" i="77"/>
  <c r="AN99" i="74"/>
  <c r="AM125" i="77"/>
  <c r="AM126" i="77"/>
  <c r="AN104" i="76"/>
  <c r="AN109" i="76"/>
  <c r="AN117" i="75"/>
  <c r="AM126" i="76"/>
  <c r="AN99" i="75"/>
  <c r="AN124" i="77"/>
  <c r="AO101" i="77"/>
  <c r="BE247" i="99" l="1"/>
  <c r="BE303" i="99" s="1"/>
  <c r="BD87" i="99"/>
  <c r="BE85" i="99"/>
  <c r="BG51" i="99"/>
  <c r="BG260" i="99" s="1"/>
  <c r="BG316" i="99" s="1"/>
  <c r="BG152" i="99"/>
  <c r="BG266" i="99" s="1"/>
  <c r="BG322" i="99" s="1"/>
  <c r="BG250" i="99"/>
  <c r="BG306" i="99" s="1"/>
  <c r="BG151" i="99"/>
  <c r="BG150" i="99"/>
  <c r="BG46" i="101"/>
  <c r="BG252" i="101"/>
  <c r="BG308" i="101" s="1"/>
  <c r="BG61" i="101"/>
  <c r="BF257" i="101"/>
  <c r="BF313" i="101" s="1"/>
  <c r="G370" i="101" s="1"/>
  <c r="BF63" i="101"/>
  <c r="BF62" i="101"/>
  <c r="AN100" i="72"/>
  <c r="AN105" i="74"/>
  <c r="AN124" i="74"/>
  <c r="AO101" i="74"/>
  <c r="AM125" i="74"/>
  <c r="AM126" i="74"/>
  <c r="AN105" i="75"/>
  <c r="AN124" i="75"/>
  <c r="AO101" i="75"/>
  <c r="AM127" i="77"/>
  <c r="AN104" i="74"/>
  <c r="AM127" i="76"/>
  <c r="AN106" i="76"/>
  <c r="AN104" i="77"/>
  <c r="AN120" i="76"/>
  <c r="AN121" i="76"/>
  <c r="AN104" i="75"/>
  <c r="AN113" i="76"/>
  <c r="AN114" i="76"/>
  <c r="AN106" i="77"/>
  <c r="AN120" i="77"/>
  <c r="AN109" i="77"/>
  <c r="AN113" i="77"/>
  <c r="BG267" i="99" l="1"/>
  <c r="BG323" i="99" s="1"/>
  <c r="BG235" i="99"/>
  <c r="BG55" i="99"/>
  <c r="BG54" i="99"/>
  <c r="BG97" i="99" s="1"/>
  <c r="BG265" i="99"/>
  <c r="BG321" i="99" s="1"/>
  <c r="BE81" i="101"/>
  <c r="BE82" i="101" s="1"/>
  <c r="BE83" i="101" s="1"/>
  <c r="BF256" i="101"/>
  <c r="BF312" i="101" s="1"/>
  <c r="G369" i="101" s="1"/>
  <c r="BF64" i="101"/>
  <c r="BF65" i="101" s="1"/>
  <c r="BG150" i="101"/>
  <c r="BG151" i="101"/>
  <c r="BG152" i="101"/>
  <c r="BG266" i="101" s="1"/>
  <c r="BG322" i="101" s="1"/>
  <c r="BG250" i="101"/>
  <c r="BG306" i="101" s="1"/>
  <c r="BG51" i="101"/>
  <c r="BG260" i="101" s="1"/>
  <c r="BG316" i="101" s="1"/>
  <c r="AM127" i="75"/>
  <c r="AN109" i="74"/>
  <c r="AM127" i="74"/>
  <c r="AN106" i="74"/>
  <c r="AN113" i="74"/>
  <c r="AN120" i="74"/>
  <c r="AN109" i="75"/>
  <c r="AN107" i="76"/>
  <c r="AN112" i="76"/>
  <c r="AN120" i="75"/>
  <c r="AN106" i="75"/>
  <c r="AL138" i="76"/>
  <c r="AL143" i="76" s="1"/>
  <c r="AN113" i="75"/>
  <c r="AO92" i="76"/>
  <c r="AO93" i="76"/>
  <c r="AN112" i="77"/>
  <c r="AO92" i="77"/>
  <c r="AN114" i="77"/>
  <c r="AL138" i="77"/>
  <c r="AL143" i="77" s="1"/>
  <c r="AN121" i="77"/>
  <c r="AN107" i="77"/>
  <c r="BH99" i="99" l="1"/>
  <c r="BG98" i="99"/>
  <c r="BG54" i="101"/>
  <c r="BG97" i="101" s="1"/>
  <c r="BG265" i="101"/>
  <c r="BG321" i="101" s="1"/>
  <c r="BG235" i="101"/>
  <c r="BG55" i="101"/>
  <c r="BG267" i="101"/>
  <c r="BG323" i="101" s="1"/>
  <c r="BE247" i="101"/>
  <c r="BE303" i="101" s="1"/>
  <c r="BD87" i="101"/>
  <c r="BE85" i="101"/>
  <c r="P114" i="72"/>
  <c r="N138" i="72"/>
  <c r="AO101" i="72"/>
  <c r="AO92" i="74"/>
  <c r="AN121" i="74"/>
  <c r="AN107" i="74"/>
  <c r="AN114" i="74"/>
  <c r="AN114" i="75"/>
  <c r="AN121" i="75"/>
  <c r="AN112" i="75"/>
  <c r="AO92" i="75"/>
  <c r="AN112" i="74"/>
  <c r="AN107" i="75"/>
  <c r="AN110" i="76"/>
  <c r="AO87" i="76"/>
  <c r="AO88" i="76"/>
  <c r="AO93" i="77"/>
  <c r="AO87" i="77"/>
  <c r="AN110" i="77"/>
  <c r="BG109" i="99" l="1"/>
  <c r="BG112" i="99"/>
  <c r="BG276" i="99" s="1"/>
  <c r="BG332" i="99" s="1"/>
  <c r="BG111" i="99"/>
  <c r="BG275" i="99" s="1"/>
  <c r="BG331" i="99" s="1"/>
  <c r="BG110" i="99"/>
  <c r="BG274" i="99" s="1"/>
  <c r="BG330" i="99" s="1"/>
  <c r="BH270" i="99"/>
  <c r="BH326" i="99" s="1"/>
  <c r="BH282" i="99"/>
  <c r="BH338" i="99" s="1"/>
  <c r="BG98" i="101"/>
  <c r="BH99" i="101"/>
  <c r="AN103" i="72"/>
  <c r="AO93" i="74"/>
  <c r="AL138" i="74"/>
  <c r="AL143" i="74" s="1"/>
  <c r="AO87" i="74"/>
  <c r="AN110" i="74"/>
  <c r="AO93" i="75"/>
  <c r="AL138" i="75"/>
  <c r="AL143" i="75" s="1"/>
  <c r="AN110" i="75"/>
  <c r="AP89" i="76"/>
  <c r="AQ90" i="76"/>
  <c r="AN116" i="76"/>
  <c r="AO87" i="75"/>
  <c r="AO100" i="76"/>
  <c r="AO100" i="77"/>
  <c r="AO88" i="77"/>
  <c r="AP89" i="77"/>
  <c r="BG114" i="99" l="1"/>
  <c r="BG273" i="99"/>
  <c r="BG329" i="99" s="1"/>
  <c r="BG110" i="101"/>
  <c r="BG109" i="101"/>
  <c r="BG111" i="101"/>
  <c r="BG112" i="101"/>
  <c r="BH282" i="101"/>
  <c r="BH338" i="101" s="1"/>
  <c r="BH270" i="101"/>
  <c r="BH326" i="101" s="1"/>
  <c r="Q87" i="72"/>
  <c r="Q88" i="72"/>
  <c r="AO88" i="74"/>
  <c r="AO100" i="74"/>
  <c r="AN116" i="74"/>
  <c r="AO88" i="75"/>
  <c r="AN123" i="77"/>
  <c r="AN116" i="77"/>
  <c r="AP89" i="74"/>
  <c r="AO117" i="76"/>
  <c r="AO124" i="76"/>
  <c r="AN116" i="75"/>
  <c r="AO100" i="75"/>
  <c r="AP89" i="75"/>
  <c r="AO99" i="76"/>
  <c r="AO105" i="76"/>
  <c r="AP101" i="76"/>
  <c r="AN123" i="76"/>
  <c r="AN125" i="76"/>
  <c r="AQ90" i="77"/>
  <c r="AO117" i="77"/>
  <c r="BG116" i="99" l="1"/>
  <c r="BG237" i="99"/>
  <c r="BG293" i="99" s="1"/>
  <c r="BG119" i="99"/>
  <c r="BG276" i="101"/>
  <c r="BG332" i="101" s="1"/>
  <c r="BG275" i="101"/>
  <c r="BG331" i="101" s="1"/>
  <c r="BG273" i="101"/>
  <c r="BG329" i="101" s="1"/>
  <c r="BG114" i="101"/>
  <c r="BG274" i="101"/>
  <c r="BG330" i="101" s="1"/>
  <c r="S90" i="72"/>
  <c r="R89" i="72"/>
  <c r="AQ90" i="74"/>
  <c r="AO117" i="74"/>
  <c r="AN123" i="74"/>
  <c r="AQ90" i="75"/>
  <c r="AO99" i="77"/>
  <c r="AO99" i="74"/>
  <c r="AN125" i="77"/>
  <c r="AN126" i="77"/>
  <c r="AO104" i="76"/>
  <c r="AO109" i="76"/>
  <c r="AN126" i="76"/>
  <c r="AO117" i="75"/>
  <c r="AO99" i="75"/>
  <c r="AN123" i="75"/>
  <c r="AO105" i="77"/>
  <c r="AP101" i="77"/>
  <c r="AO124" i="77"/>
  <c r="BG281" i="99" l="1"/>
  <c r="BG337" i="99" s="1"/>
  <c r="BG130" i="99"/>
  <c r="BG42" i="99"/>
  <c r="BG236" i="99"/>
  <c r="BG292" i="99" s="1"/>
  <c r="BG237" i="101"/>
  <c r="BG293" i="101" s="1"/>
  <c r="BG116" i="101"/>
  <c r="BG119" i="101"/>
  <c r="AO100" i="72"/>
  <c r="AO105" i="74"/>
  <c r="AP101" i="74"/>
  <c r="AN126" i="74"/>
  <c r="AO124" i="74"/>
  <c r="AN125" i="74"/>
  <c r="AO105" i="75"/>
  <c r="AP101" i="75"/>
  <c r="AO124" i="75"/>
  <c r="AN125" i="75"/>
  <c r="AN127" i="77"/>
  <c r="AO113" i="76"/>
  <c r="AO114" i="76"/>
  <c r="AO120" i="76"/>
  <c r="AO121" i="76"/>
  <c r="AO106" i="76"/>
  <c r="AO104" i="75"/>
  <c r="AN127" i="76"/>
  <c r="AO104" i="77"/>
  <c r="AN126" i="75"/>
  <c r="AO104" i="74"/>
  <c r="AO109" i="77"/>
  <c r="AO120" i="77"/>
  <c r="AO113" i="77"/>
  <c r="AO106" i="77"/>
  <c r="BG241" i="99" l="1"/>
  <c r="BG297" i="99" s="1"/>
  <c r="BG128" i="99"/>
  <c r="BG236" i="101"/>
  <c r="BG292" i="101" s="1"/>
  <c r="BG42" i="101"/>
  <c r="BG130" i="101"/>
  <c r="BG281" i="101"/>
  <c r="BG337" i="101" s="1"/>
  <c r="AO120" i="74"/>
  <c r="AN127" i="74"/>
  <c r="AO113" i="74"/>
  <c r="AO106" i="74"/>
  <c r="AO109" i="74"/>
  <c r="AO109" i="75"/>
  <c r="AO106" i="75"/>
  <c r="AO107" i="76"/>
  <c r="AN127" i="75"/>
  <c r="AP92" i="76"/>
  <c r="AP93" i="76"/>
  <c r="AO113" i="75"/>
  <c r="AO120" i="75"/>
  <c r="AM138" i="76"/>
  <c r="AM143" i="76" s="1"/>
  <c r="AO112" i="76"/>
  <c r="AO121" i="77"/>
  <c r="AO107" i="77"/>
  <c r="AM138" i="77"/>
  <c r="AM143" i="77" s="1"/>
  <c r="AO114" i="77"/>
  <c r="AP92" i="77"/>
  <c r="AO112" i="77"/>
  <c r="BG239" i="99" l="1"/>
  <c r="BG295" i="99" s="1"/>
  <c r="BG136" i="99"/>
  <c r="BG137" i="99"/>
  <c r="BG278" i="99" s="1"/>
  <c r="BG334" i="99" s="1"/>
  <c r="BG128" i="101"/>
  <c r="BG241" i="101"/>
  <c r="BG297" i="101" s="1"/>
  <c r="AP101" i="72"/>
  <c r="AO114" i="74"/>
  <c r="AO107" i="74"/>
  <c r="AP92" i="74"/>
  <c r="AO121" i="74"/>
  <c r="AO114" i="75"/>
  <c r="AO121" i="75"/>
  <c r="AO112" i="75"/>
  <c r="AO112" i="74"/>
  <c r="AP87" i="76"/>
  <c r="AP88" i="76"/>
  <c r="AP92" i="75"/>
  <c r="AO110" i="76"/>
  <c r="AO107" i="75"/>
  <c r="AO110" i="77"/>
  <c r="AP87" i="77"/>
  <c r="AP93" i="77"/>
  <c r="BG277" i="99" l="1"/>
  <c r="BG333" i="99" s="1"/>
  <c r="BG138" i="99"/>
  <c r="BG239" i="101"/>
  <c r="BG295" i="101" s="1"/>
  <c r="BG137" i="101"/>
  <c r="BG136" i="101"/>
  <c r="AO103" i="72"/>
  <c r="AP87" i="74"/>
  <c r="AP93" i="74"/>
  <c r="AO110" i="74"/>
  <c r="AP93" i="75"/>
  <c r="AO110" i="75"/>
  <c r="AQ89" i="76"/>
  <c r="AR90" i="76"/>
  <c r="AO116" i="76"/>
  <c r="AP100" i="76"/>
  <c r="AP87" i="75"/>
  <c r="AQ89" i="77"/>
  <c r="AP100" i="77"/>
  <c r="AP88" i="77"/>
  <c r="BG238" i="99" l="1"/>
  <c r="BG294" i="99" s="1"/>
  <c r="BG43" i="99"/>
  <c r="BG47" i="99" s="1"/>
  <c r="BH122" i="99"/>
  <c r="BG138" i="101"/>
  <c r="BG277" i="101"/>
  <c r="BG333" i="101" s="1"/>
  <c r="BG278" i="101"/>
  <c r="BG334" i="101" s="1"/>
  <c r="AP100" i="74"/>
  <c r="AO116" i="74"/>
  <c r="AP88" i="74"/>
  <c r="AM138" i="74"/>
  <c r="AM143" i="74" s="1"/>
  <c r="AM138" i="75"/>
  <c r="AM143" i="75" s="1"/>
  <c r="AP88" i="75"/>
  <c r="AQ89" i="74"/>
  <c r="AP117" i="76"/>
  <c r="AP124" i="76"/>
  <c r="AP100" i="75"/>
  <c r="AQ89" i="75"/>
  <c r="AO116" i="75"/>
  <c r="AO123" i="77"/>
  <c r="AO116" i="77"/>
  <c r="AO123" i="76"/>
  <c r="AO125" i="76"/>
  <c r="AP99" i="76"/>
  <c r="AQ101" i="76"/>
  <c r="AP105" i="76"/>
  <c r="AR90" i="77"/>
  <c r="AP117" i="77"/>
  <c r="BG258" i="99" l="1"/>
  <c r="BG314" i="99" s="1"/>
  <c r="BG48" i="99"/>
  <c r="BH280" i="99"/>
  <c r="BH336" i="99" s="1"/>
  <c r="BH124" i="99"/>
  <c r="BG238" i="101"/>
  <c r="BG294" i="101" s="1"/>
  <c r="BG43" i="101"/>
  <c r="BG47" i="101" s="1"/>
  <c r="BH122" i="101"/>
  <c r="AP117" i="74"/>
  <c r="AO123" i="74"/>
  <c r="AR90" i="74"/>
  <c r="AR90" i="75"/>
  <c r="AP99" i="77"/>
  <c r="AP105" i="77"/>
  <c r="AP99" i="74"/>
  <c r="AP99" i="75"/>
  <c r="AO126" i="77"/>
  <c r="AO125" i="77"/>
  <c r="AP117" i="75"/>
  <c r="AP104" i="76"/>
  <c r="AP109" i="76"/>
  <c r="AO126" i="76"/>
  <c r="AO123" i="75"/>
  <c r="AQ101" i="77"/>
  <c r="AP124" i="77"/>
  <c r="BG259" i="99" l="1"/>
  <c r="BG315" i="99" s="1"/>
  <c r="BG49" i="99"/>
  <c r="BH279" i="99"/>
  <c r="BH335" i="99" s="1"/>
  <c r="BH280" i="101"/>
  <c r="BH336" i="101" s="1"/>
  <c r="BH124" i="101"/>
  <c r="BG258" i="101"/>
  <c r="BG314" i="101" s="1"/>
  <c r="BG48" i="101"/>
  <c r="AP100" i="72"/>
  <c r="AP105" i="74"/>
  <c r="AO126" i="74"/>
  <c r="AP124" i="74"/>
  <c r="AO125" i="74"/>
  <c r="AQ101" i="74"/>
  <c r="AP105" i="75"/>
  <c r="AQ101" i="75"/>
  <c r="AO125" i="75"/>
  <c r="AP124" i="75"/>
  <c r="AP113" i="76"/>
  <c r="AP114" i="76"/>
  <c r="AP106" i="76"/>
  <c r="AO126" i="75"/>
  <c r="AP104" i="74"/>
  <c r="AO127" i="76"/>
  <c r="AP104" i="77"/>
  <c r="AP120" i="76"/>
  <c r="AP121" i="76"/>
  <c r="AO127" i="77"/>
  <c r="AP104" i="75"/>
  <c r="AP120" i="77"/>
  <c r="AP106" i="77"/>
  <c r="AP113" i="77"/>
  <c r="AP109" i="77"/>
  <c r="BG255" i="99" l="1"/>
  <c r="BG311" i="99" s="1"/>
  <c r="BG52" i="99"/>
  <c r="BH279" i="101"/>
  <c r="BH335" i="101" s="1"/>
  <c r="BG259" i="101"/>
  <c r="BG315" i="101" s="1"/>
  <c r="BG49" i="101"/>
  <c r="AP106" i="74"/>
  <c r="AP120" i="74"/>
  <c r="AP109" i="74"/>
  <c r="AO127" i="74"/>
  <c r="AP113" i="74"/>
  <c r="AP109" i="75"/>
  <c r="AP113" i="75"/>
  <c r="AP107" i="76"/>
  <c r="AN138" i="76"/>
  <c r="AN143" i="76" s="1"/>
  <c r="AP106" i="75"/>
  <c r="AQ92" i="76"/>
  <c r="AQ93" i="76"/>
  <c r="AP112" i="76"/>
  <c r="AP120" i="75"/>
  <c r="AO127" i="75"/>
  <c r="AP112" i="77"/>
  <c r="AP114" i="77"/>
  <c r="AQ92" i="77"/>
  <c r="AP107" i="77"/>
  <c r="AN138" i="77"/>
  <c r="AN143" i="77" s="1"/>
  <c r="AP121" i="77"/>
  <c r="BG246" i="99" l="1"/>
  <c r="BG302" i="99" s="1"/>
  <c r="BG57" i="99"/>
  <c r="BG60" i="99" s="1"/>
  <c r="BG52" i="101"/>
  <c r="BG255" i="101"/>
  <c r="BG311" i="101" s="1"/>
  <c r="AQ101" i="72"/>
  <c r="AP114" i="74"/>
  <c r="AP107" i="74"/>
  <c r="AP121" i="74"/>
  <c r="AQ92" i="74"/>
  <c r="AP121" i="75"/>
  <c r="AP114" i="75"/>
  <c r="AQ87" i="76"/>
  <c r="AQ88" i="76"/>
  <c r="AP110" i="76"/>
  <c r="AQ92" i="75"/>
  <c r="AP107" i="75"/>
  <c r="AP112" i="74"/>
  <c r="AP112" i="75"/>
  <c r="AP110" i="77"/>
  <c r="AQ93" i="77"/>
  <c r="AQ87" i="77"/>
  <c r="BG62" i="99" l="1"/>
  <c r="BG257" i="99"/>
  <c r="BG313" i="99" s="1"/>
  <c r="BG63" i="99"/>
  <c r="BG254" i="99"/>
  <c r="BG310" i="99" s="1"/>
  <c r="BH58" i="99"/>
  <c r="BG246" i="101"/>
  <c r="BG302" i="101" s="1"/>
  <c r="BG57" i="101"/>
  <c r="AP110" i="74"/>
  <c r="AQ87" i="74"/>
  <c r="AQ93" i="74"/>
  <c r="AQ93" i="75"/>
  <c r="AP116" i="76"/>
  <c r="AQ87" i="75"/>
  <c r="AP110" i="75"/>
  <c r="AQ100" i="76"/>
  <c r="AR89" i="76"/>
  <c r="AS90" i="76"/>
  <c r="AQ88" i="77"/>
  <c r="AR89" i="77"/>
  <c r="AQ100" i="77"/>
  <c r="BH252" i="99" l="1"/>
  <c r="BH308" i="99" s="1"/>
  <c r="BH61" i="99"/>
  <c r="BH46" i="99"/>
  <c r="BF81" i="99"/>
  <c r="BF82" i="99" s="1"/>
  <c r="BF83" i="99" s="1"/>
  <c r="BG256" i="99"/>
  <c r="BG312" i="99" s="1"/>
  <c r="BG64" i="99"/>
  <c r="BG65" i="99" s="1"/>
  <c r="BG66" i="99" s="1"/>
  <c r="BG254" i="101"/>
  <c r="BG310" i="101" s="1"/>
  <c r="BH58" i="101"/>
  <c r="BG60" i="101"/>
  <c r="AQ100" i="74"/>
  <c r="AN138" i="74"/>
  <c r="AN143" i="74" s="1"/>
  <c r="AQ88" i="74"/>
  <c r="AN138" i="75"/>
  <c r="AN143" i="75" s="1"/>
  <c r="AQ88" i="75"/>
  <c r="AQ100" i="75"/>
  <c r="AR89" i="75"/>
  <c r="AQ117" i="76"/>
  <c r="AQ124" i="76"/>
  <c r="AP116" i="75"/>
  <c r="AP123" i="76"/>
  <c r="AP125" i="76"/>
  <c r="AQ99" i="76"/>
  <c r="AQ105" i="76"/>
  <c r="AR101" i="76"/>
  <c r="AP123" i="77"/>
  <c r="AP116" i="77"/>
  <c r="AR89" i="74"/>
  <c r="AP116" i="74"/>
  <c r="AQ117" i="77"/>
  <c r="AS90" i="77"/>
  <c r="BE87" i="99" l="1"/>
  <c r="BF85" i="99"/>
  <c r="BF247" i="99"/>
  <c r="BF303" i="99" s="1"/>
  <c r="G360" i="99" s="1"/>
  <c r="BH51" i="99"/>
  <c r="BH260" i="99" s="1"/>
  <c r="BH316" i="99" s="1"/>
  <c r="BH150" i="99"/>
  <c r="BH152" i="99"/>
  <c r="BH266" i="99" s="1"/>
  <c r="BH322" i="99" s="1"/>
  <c r="H379" i="99" s="1"/>
  <c r="BH151" i="99"/>
  <c r="BH250" i="99"/>
  <c r="BH306" i="99" s="1"/>
  <c r="BH61" i="101"/>
  <c r="BH46" i="101"/>
  <c r="BH252" i="101"/>
  <c r="BH308" i="101" s="1"/>
  <c r="BG62" i="101"/>
  <c r="BG63" i="101"/>
  <c r="BG257" i="101"/>
  <c r="BG313" i="101" s="1"/>
  <c r="AS90" i="74"/>
  <c r="AQ117" i="74"/>
  <c r="AP123" i="74"/>
  <c r="AS90" i="75"/>
  <c r="AP126" i="77"/>
  <c r="AQ99" i="77"/>
  <c r="AQ105" i="77"/>
  <c r="AQ99" i="74"/>
  <c r="AP125" i="77"/>
  <c r="AQ104" i="76"/>
  <c r="AQ109" i="76"/>
  <c r="AP126" i="76"/>
  <c r="AP123" i="75"/>
  <c r="AQ99" i="75"/>
  <c r="AQ117" i="75"/>
  <c r="AQ124" i="77"/>
  <c r="AR101" i="77"/>
  <c r="BH55" i="99" l="1"/>
  <c r="BH267" i="99"/>
  <c r="BH323" i="99" s="1"/>
  <c r="BH235" i="99"/>
  <c r="BH54" i="99"/>
  <c r="BH97" i="99" s="1"/>
  <c r="BH265" i="99"/>
  <c r="BH321" i="99" s="1"/>
  <c r="H378" i="99" s="1"/>
  <c r="BH151" i="101"/>
  <c r="BH152" i="101"/>
  <c r="BH266" i="101" s="1"/>
  <c r="BH322" i="101" s="1"/>
  <c r="H379" i="101" s="1"/>
  <c r="BH150" i="101"/>
  <c r="BH250" i="101"/>
  <c r="BH306" i="101" s="1"/>
  <c r="BH51" i="101"/>
  <c r="BH260" i="101" s="1"/>
  <c r="BH316" i="101" s="1"/>
  <c r="BG256" i="101"/>
  <c r="BG312" i="101" s="1"/>
  <c r="BF81" i="101"/>
  <c r="BF82" i="101" s="1"/>
  <c r="BF83" i="101" s="1"/>
  <c r="BG64" i="101"/>
  <c r="BG65" i="101" s="1"/>
  <c r="BG66" i="101" s="1"/>
  <c r="AQ100" i="72"/>
  <c r="AQ105" i="74"/>
  <c r="AQ124" i="74"/>
  <c r="AP125" i="74"/>
  <c r="AR101" i="74"/>
  <c r="AP126" i="74"/>
  <c r="AQ105" i="75"/>
  <c r="AR101" i="75"/>
  <c r="AP125" i="75"/>
  <c r="AQ124" i="75"/>
  <c r="AP127" i="77"/>
  <c r="AQ104" i="75"/>
  <c r="AQ113" i="76"/>
  <c r="AQ114" i="76"/>
  <c r="AP126" i="75"/>
  <c r="AQ120" i="76"/>
  <c r="AQ121" i="76"/>
  <c r="AQ104" i="74"/>
  <c r="AQ104" i="77"/>
  <c r="AQ106" i="76"/>
  <c r="AP127" i="76"/>
  <c r="AQ109" i="77"/>
  <c r="AQ120" i="77"/>
  <c r="AQ113" i="77"/>
  <c r="AQ106" i="77"/>
  <c r="BI99" i="99" l="1"/>
  <c r="BH98" i="99"/>
  <c r="BE87" i="101"/>
  <c r="BF247" i="101"/>
  <c r="BF303" i="101" s="1"/>
  <c r="G360" i="101" s="1"/>
  <c r="BF85" i="101"/>
  <c r="BH54" i="101"/>
  <c r="BH97" i="101" s="1"/>
  <c r="BH265" i="101"/>
  <c r="BH321" i="101" s="1"/>
  <c r="H378" i="101" s="1"/>
  <c r="BH235" i="101"/>
  <c r="BH55" i="101"/>
  <c r="BH267" i="101"/>
  <c r="BH323" i="101" s="1"/>
  <c r="AQ120" i="74"/>
  <c r="AQ106" i="74"/>
  <c r="AQ109" i="74"/>
  <c r="AP127" i="74"/>
  <c r="AQ113" i="74"/>
  <c r="AQ106" i="75"/>
  <c r="AQ109" i="75"/>
  <c r="AQ120" i="75"/>
  <c r="AP127" i="75"/>
  <c r="AQ112" i="76"/>
  <c r="AO138" i="76"/>
  <c r="AO143" i="76" s="1"/>
  <c r="AQ113" i="75"/>
  <c r="AQ107" i="76"/>
  <c r="AR92" i="76"/>
  <c r="AR93" i="76"/>
  <c r="AO138" i="77"/>
  <c r="AO143" i="77" s="1"/>
  <c r="AR92" i="77"/>
  <c r="AQ114" i="77"/>
  <c r="AQ112" i="77"/>
  <c r="AQ121" i="77"/>
  <c r="AQ107" i="77"/>
  <c r="BH109" i="99" l="1"/>
  <c r="BH111" i="99"/>
  <c r="BH275" i="99" s="1"/>
  <c r="BH331" i="99" s="1"/>
  <c r="BH112" i="99"/>
  <c r="BH276" i="99" s="1"/>
  <c r="BH332" i="99" s="1"/>
  <c r="BH110" i="99"/>
  <c r="BH274" i="99" s="1"/>
  <c r="BH330" i="99" s="1"/>
  <c r="BI282" i="99"/>
  <c r="BI338" i="99" s="1"/>
  <c r="BI270" i="99"/>
  <c r="BI326" i="99" s="1"/>
  <c r="BH98" i="101"/>
  <c r="BI99" i="101"/>
  <c r="AR101" i="72"/>
  <c r="AQ114" i="74"/>
  <c r="AQ107" i="74"/>
  <c r="AR92" i="74"/>
  <c r="AQ121" i="74"/>
  <c r="AQ107" i="75"/>
  <c r="AQ121" i="75"/>
  <c r="AQ114" i="75"/>
  <c r="AQ112" i="74"/>
  <c r="AR87" i="76"/>
  <c r="AR88" i="76"/>
  <c r="AQ112" i="75"/>
  <c r="AR92" i="75"/>
  <c r="AQ110" i="76"/>
  <c r="AR93" i="77"/>
  <c r="AR87" i="77"/>
  <c r="AQ110" i="77"/>
  <c r="BH273" i="99" l="1"/>
  <c r="BH329" i="99" s="1"/>
  <c r="BH114" i="99"/>
  <c r="BH110" i="101"/>
  <c r="BH111" i="101"/>
  <c r="BH112" i="101"/>
  <c r="BH109" i="101"/>
  <c r="BI270" i="101"/>
  <c r="BI326" i="101" s="1"/>
  <c r="BI282" i="101"/>
  <c r="BI338" i="101" s="1"/>
  <c r="O138" i="72"/>
  <c r="Q114" i="72"/>
  <c r="AQ110" i="74"/>
  <c r="AR87" i="74"/>
  <c r="AR93" i="74"/>
  <c r="AR93" i="75"/>
  <c r="AQ110" i="75"/>
  <c r="AQ116" i="76"/>
  <c r="AS89" i="76"/>
  <c r="AT90" i="76"/>
  <c r="AR87" i="75"/>
  <c r="AR100" i="76"/>
  <c r="AR88" i="77"/>
  <c r="AS89" i="77"/>
  <c r="AR100" i="77"/>
  <c r="BH237" i="99" l="1"/>
  <c r="BH293" i="99" s="1"/>
  <c r="BH116" i="99"/>
  <c r="BH119" i="99"/>
  <c r="BH273" i="101"/>
  <c r="BH329" i="101" s="1"/>
  <c r="BH114" i="101"/>
  <c r="BH276" i="101"/>
  <c r="BH332" i="101" s="1"/>
  <c r="BH275" i="101"/>
  <c r="BH331" i="101" s="1"/>
  <c r="BH274" i="101"/>
  <c r="BH330" i="101" s="1"/>
  <c r="AR100" i="74"/>
  <c r="AR88" i="74"/>
  <c r="AO138" i="74"/>
  <c r="AO143" i="74" s="1"/>
  <c r="AR88" i="75"/>
  <c r="AO138" i="75"/>
  <c r="AO143" i="75" s="1"/>
  <c r="AS89" i="74"/>
  <c r="AQ116" i="75"/>
  <c r="AQ116" i="74"/>
  <c r="AQ123" i="77"/>
  <c r="AQ116" i="77"/>
  <c r="AR117" i="76"/>
  <c r="AR124" i="76"/>
  <c r="AR99" i="76"/>
  <c r="AR105" i="76"/>
  <c r="AS101" i="76"/>
  <c r="AS89" i="75"/>
  <c r="AQ123" i="76"/>
  <c r="AQ125" i="76"/>
  <c r="AR100" i="75"/>
  <c r="AR117" i="77"/>
  <c r="AT90" i="77"/>
  <c r="BH42" i="99" l="1"/>
  <c r="BH236" i="99"/>
  <c r="BH292" i="99" s="1"/>
  <c r="BH130" i="99"/>
  <c r="BH281" i="99"/>
  <c r="BH337" i="99" s="1"/>
  <c r="BH237" i="101"/>
  <c r="BH293" i="101" s="1"/>
  <c r="BH116" i="101"/>
  <c r="BH119" i="101"/>
  <c r="R87" i="72"/>
  <c r="R88" i="72"/>
  <c r="AR117" i="74"/>
  <c r="AQ123" i="74"/>
  <c r="AT90" i="74"/>
  <c r="AR104" i="75"/>
  <c r="AT90" i="75"/>
  <c r="AQ123" i="75"/>
  <c r="AR117" i="75"/>
  <c r="AR124" i="75"/>
  <c r="AR99" i="77"/>
  <c r="AR105" i="77"/>
  <c r="AR99" i="74"/>
  <c r="AQ125" i="77"/>
  <c r="AQ126" i="77"/>
  <c r="AR104" i="76"/>
  <c r="AR109" i="76"/>
  <c r="AR99" i="75"/>
  <c r="AQ126" i="76"/>
  <c r="AS101" i="77"/>
  <c r="AR124" i="77"/>
  <c r="BH241" i="99" l="1"/>
  <c r="BH297" i="99" s="1"/>
  <c r="BH128" i="99"/>
  <c r="BH42" i="101"/>
  <c r="BH130" i="101"/>
  <c r="BH236" i="101"/>
  <c r="BH292" i="101" s="1"/>
  <c r="BH281" i="101"/>
  <c r="BH337" i="101" s="1"/>
  <c r="T90" i="72"/>
  <c r="S89" i="72"/>
  <c r="AR100" i="72"/>
  <c r="AR105" i="74"/>
  <c r="AR109" i="75"/>
  <c r="AQ126" i="74"/>
  <c r="AR124" i="74"/>
  <c r="AQ125" i="74"/>
  <c r="AS101" i="74"/>
  <c r="AS101" i="75"/>
  <c r="AR113" i="75"/>
  <c r="AQ125" i="75"/>
  <c r="AQ126" i="75"/>
  <c r="AQ127" i="77"/>
  <c r="AQ127" i="76"/>
  <c r="AR113" i="76"/>
  <c r="AR114" i="76"/>
  <c r="AR104" i="74"/>
  <c r="AR104" i="77"/>
  <c r="AR105" i="75"/>
  <c r="AR120" i="76"/>
  <c r="AR121" i="76"/>
  <c r="AR106" i="76"/>
  <c r="AR120" i="77"/>
  <c r="AR106" i="77"/>
  <c r="AR109" i="77"/>
  <c r="AR113" i="77"/>
  <c r="BH239" i="99" l="1"/>
  <c r="BH295" i="99" s="1"/>
  <c r="BH137" i="99"/>
  <c r="BH278" i="99" s="1"/>
  <c r="BH334" i="99" s="1"/>
  <c r="BH136" i="99"/>
  <c r="BH241" i="101"/>
  <c r="BH297" i="101" s="1"/>
  <c r="BH128" i="101"/>
  <c r="AR120" i="75"/>
  <c r="AR106" i="74"/>
  <c r="AR109" i="74"/>
  <c r="AQ127" i="74"/>
  <c r="AR113" i="74"/>
  <c r="AR120" i="74"/>
  <c r="AQ127" i="75"/>
  <c r="AR121" i="75"/>
  <c r="AR112" i="75"/>
  <c r="AR114" i="75"/>
  <c r="AS92" i="75"/>
  <c r="AP138" i="77"/>
  <c r="AP143" i="77" s="1"/>
  <c r="AR106" i="75"/>
  <c r="AR112" i="76"/>
  <c r="AR107" i="76"/>
  <c r="AP138" i="76"/>
  <c r="AP143" i="76" s="1"/>
  <c r="AS92" i="76"/>
  <c r="AS93" i="76"/>
  <c r="AS92" i="77"/>
  <c r="AR112" i="77"/>
  <c r="AR114" i="77"/>
  <c r="AR107" i="77"/>
  <c r="AR121" i="77"/>
  <c r="BH277" i="99" l="1"/>
  <c r="BH333" i="99" s="1"/>
  <c r="BH138" i="99"/>
  <c r="BH239" i="101"/>
  <c r="BH295" i="101" s="1"/>
  <c r="BH136" i="101"/>
  <c r="BH137" i="101"/>
  <c r="AS101" i="72"/>
  <c r="AS92" i="74"/>
  <c r="AR121" i="74"/>
  <c r="AR107" i="74"/>
  <c r="AR114" i="74"/>
  <c r="AS100" i="75"/>
  <c r="AT89" i="75"/>
  <c r="AS88" i="75"/>
  <c r="AS93" i="75"/>
  <c r="AS87" i="75"/>
  <c r="AR112" i="74"/>
  <c r="AR107" i="75"/>
  <c r="AR110" i="76"/>
  <c r="AS87" i="76"/>
  <c r="AS88" i="76"/>
  <c r="AS87" i="77"/>
  <c r="AR110" i="77"/>
  <c r="AS93" i="77"/>
  <c r="BH238" i="99" l="1"/>
  <c r="BH294" i="99" s="1"/>
  <c r="BH43" i="99"/>
  <c r="BH47" i="99" s="1"/>
  <c r="BI122" i="99"/>
  <c r="BH277" i="101"/>
  <c r="BH333" i="101" s="1"/>
  <c r="BH138" i="101"/>
  <c r="BH278" i="101"/>
  <c r="BH334" i="101" s="1"/>
  <c r="AS93" i="74"/>
  <c r="AS87" i="74"/>
  <c r="AR110" i="74"/>
  <c r="AP138" i="75"/>
  <c r="AP143" i="75" s="1"/>
  <c r="AR116" i="76"/>
  <c r="AR110" i="75"/>
  <c r="AT89" i="76"/>
  <c r="AU90" i="76"/>
  <c r="AS100" i="76"/>
  <c r="AS88" i="77"/>
  <c r="AS100" i="77"/>
  <c r="AT89" i="77"/>
  <c r="BH48" i="99" l="1"/>
  <c r="BH258" i="99"/>
  <c r="BH314" i="99" s="1"/>
  <c r="BI280" i="99"/>
  <c r="BI336" i="99" s="1"/>
  <c r="BI124" i="99"/>
  <c r="BH238" i="101"/>
  <c r="BH294" i="101" s="1"/>
  <c r="BH43" i="101"/>
  <c r="BH47" i="101" s="1"/>
  <c r="BI122" i="101"/>
  <c r="AS100" i="74"/>
  <c r="AP138" i="74"/>
  <c r="AP143" i="74" s="1"/>
  <c r="AS88" i="74"/>
  <c r="AU90" i="75"/>
  <c r="AT101" i="75"/>
  <c r="AS99" i="75"/>
  <c r="AT89" i="74"/>
  <c r="AR116" i="74"/>
  <c r="AR116" i="75"/>
  <c r="AS99" i="76"/>
  <c r="AS105" i="76"/>
  <c r="AT101" i="76"/>
  <c r="AS117" i="76"/>
  <c r="AS124" i="76"/>
  <c r="AR123" i="76"/>
  <c r="AR125" i="76"/>
  <c r="AR123" i="77"/>
  <c r="AR116" i="77"/>
  <c r="AU90" i="77"/>
  <c r="AS117" i="77"/>
  <c r="BI279" i="99" l="1"/>
  <c r="BI335" i="99" s="1"/>
  <c r="BH259" i="99"/>
  <c r="BH315" i="99" s="1"/>
  <c r="BH49" i="99"/>
  <c r="BI280" i="101"/>
  <c r="BI336" i="101" s="1"/>
  <c r="BI124" i="101"/>
  <c r="BH48" i="101"/>
  <c r="BH258" i="101"/>
  <c r="BH314" i="101" s="1"/>
  <c r="AS117" i="74"/>
  <c r="AR123" i="74"/>
  <c r="AU90" i="74"/>
  <c r="AR126" i="75"/>
  <c r="AS105" i="75"/>
  <c r="AR123" i="75"/>
  <c r="AS99" i="77"/>
  <c r="AS105" i="77"/>
  <c r="AS99" i="74"/>
  <c r="AR125" i="77"/>
  <c r="AR126" i="77"/>
  <c r="AS117" i="75"/>
  <c r="AR126" i="76"/>
  <c r="AS104" i="76"/>
  <c r="AS109" i="76"/>
  <c r="AS106" i="76"/>
  <c r="AS124" i="77"/>
  <c r="AT101" i="77"/>
  <c r="BH52" i="99" l="1"/>
  <c r="BH255" i="99"/>
  <c r="BH311" i="99" s="1"/>
  <c r="BI279" i="101"/>
  <c r="BI335" i="101" s="1"/>
  <c r="BH259" i="101"/>
  <c r="BH315" i="101" s="1"/>
  <c r="BH49" i="101"/>
  <c r="AS100" i="72"/>
  <c r="AS105" i="74"/>
  <c r="AR126" i="74"/>
  <c r="AR125" i="74"/>
  <c r="AS124" i="74"/>
  <c r="AT101" i="74"/>
  <c r="AR125" i="75"/>
  <c r="AS124" i="75"/>
  <c r="AR127" i="77"/>
  <c r="AS104" i="77"/>
  <c r="AS113" i="76"/>
  <c r="AS114" i="76"/>
  <c r="AS104" i="74"/>
  <c r="AR127" i="76"/>
  <c r="AS120" i="76"/>
  <c r="AS121" i="76"/>
  <c r="AS104" i="75"/>
  <c r="AS109" i="77"/>
  <c r="AS120" i="77"/>
  <c r="AS106" i="77"/>
  <c r="AS113" i="77"/>
  <c r="BH246" i="99" l="1"/>
  <c r="BH302" i="99" s="1"/>
  <c r="BH57" i="99"/>
  <c r="BH255" i="101"/>
  <c r="BH311" i="101" s="1"/>
  <c r="BH52" i="101"/>
  <c r="AS109" i="74"/>
  <c r="AS120" i="74"/>
  <c r="AR127" i="74"/>
  <c r="AS113" i="74"/>
  <c r="AS106" i="74"/>
  <c r="AR127" i="75"/>
  <c r="AS109" i="75"/>
  <c r="AS107" i="76"/>
  <c r="AS112" i="76"/>
  <c r="AS120" i="75"/>
  <c r="AS113" i="75"/>
  <c r="AS106" i="75"/>
  <c r="AQ138" i="76"/>
  <c r="AQ143" i="76" s="1"/>
  <c r="AT92" i="76"/>
  <c r="AT93" i="76"/>
  <c r="AS121" i="77"/>
  <c r="AT92" i="77"/>
  <c r="AS112" i="77"/>
  <c r="AS114" i="77"/>
  <c r="AS107" i="77"/>
  <c r="BH254" i="99" l="1"/>
  <c r="BH310" i="99" s="1"/>
  <c r="BI58" i="99"/>
  <c r="BH60" i="99"/>
  <c r="BH246" i="101"/>
  <c r="BH302" i="101" s="1"/>
  <c r="BH57" i="101"/>
  <c r="AT101" i="72"/>
  <c r="AS114" i="74"/>
  <c r="AT92" i="74"/>
  <c r="AS121" i="74"/>
  <c r="AS107" i="74"/>
  <c r="AS121" i="75"/>
  <c r="AS114" i="75"/>
  <c r="AQ138" i="77"/>
  <c r="AQ143" i="77" s="1"/>
  <c r="AS107" i="75"/>
  <c r="AS112" i="75"/>
  <c r="AT87" i="76"/>
  <c r="AT88" i="76"/>
  <c r="AT92" i="75"/>
  <c r="AS112" i="74"/>
  <c r="AS110" i="76"/>
  <c r="AT93" i="77"/>
  <c r="AT87" i="77"/>
  <c r="AS110" i="77"/>
  <c r="BI46" i="99" l="1"/>
  <c r="BI61" i="99"/>
  <c r="BI252" i="99"/>
  <c r="BI308" i="99" s="1"/>
  <c r="BH62" i="99"/>
  <c r="BH63" i="99"/>
  <c r="BH257" i="99"/>
  <c r="BH313" i="99" s="1"/>
  <c r="BH254" i="101"/>
  <c r="BH310" i="101" s="1"/>
  <c r="BI58" i="101"/>
  <c r="BH60" i="101"/>
  <c r="AT87" i="74"/>
  <c r="AS110" i="74"/>
  <c r="AT93" i="74"/>
  <c r="AQ138" i="75"/>
  <c r="AQ143" i="75" s="1"/>
  <c r="AT93" i="75"/>
  <c r="AT100" i="76"/>
  <c r="AS116" i="76"/>
  <c r="AU89" i="76"/>
  <c r="AV90" i="76"/>
  <c r="AT87" i="75"/>
  <c r="AS110" i="75"/>
  <c r="AT100" i="77"/>
  <c r="AT88" i="77"/>
  <c r="AU89" i="77"/>
  <c r="BG81" i="99" l="1"/>
  <c r="BG82" i="99" s="1"/>
  <c r="BG83" i="99" s="1"/>
  <c r="BH256" i="99"/>
  <c r="BH312" i="99" s="1"/>
  <c r="BH64" i="99"/>
  <c r="BH65" i="99" s="1"/>
  <c r="BH66" i="99" s="1"/>
  <c r="BI250" i="99"/>
  <c r="BI306" i="99" s="1"/>
  <c r="BI150" i="99"/>
  <c r="BI51" i="99"/>
  <c r="BI260" i="99" s="1"/>
  <c r="BI316" i="99" s="1"/>
  <c r="BI152" i="99"/>
  <c r="BI266" i="99" s="1"/>
  <c r="BI322" i="99" s="1"/>
  <c r="BI151" i="99"/>
  <c r="BI252" i="101"/>
  <c r="BI308" i="101" s="1"/>
  <c r="BI61" i="101"/>
  <c r="BI46" i="101"/>
  <c r="BH63" i="101"/>
  <c r="BH257" i="101"/>
  <c r="BH313" i="101" s="1"/>
  <c r="BH62" i="101"/>
  <c r="AU89" i="74"/>
  <c r="AT100" i="74"/>
  <c r="AT88" i="74"/>
  <c r="AQ138" i="74"/>
  <c r="AQ143" i="74" s="1"/>
  <c r="AS123" i="75"/>
  <c r="AT88" i="75"/>
  <c r="AU89" i="75"/>
  <c r="AT100" i="75"/>
  <c r="AS123" i="76"/>
  <c r="AS125" i="76"/>
  <c r="AT117" i="76"/>
  <c r="AT124" i="76"/>
  <c r="AS123" i="77"/>
  <c r="AS116" i="77"/>
  <c r="AT99" i="76"/>
  <c r="AT105" i="76"/>
  <c r="AU101" i="76"/>
  <c r="AS116" i="75"/>
  <c r="AS116" i="74"/>
  <c r="AT117" i="77"/>
  <c r="AV90" i="77"/>
  <c r="BI55" i="99" l="1"/>
  <c r="BI267" i="99"/>
  <c r="BI323" i="99" s="1"/>
  <c r="BI235" i="99"/>
  <c r="BI265" i="99"/>
  <c r="BI321" i="99" s="1"/>
  <c r="BI54" i="99"/>
  <c r="BI97" i="99" s="1"/>
  <c r="BG247" i="99"/>
  <c r="BG303" i="99" s="1"/>
  <c r="BG85" i="99"/>
  <c r="BF87" i="99"/>
  <c r="BH64" i="101"/>
  <c r="BH65" i="101" s="1"/>
  <c r="BG81" i="101"/>
  <c r="BG82" i="101" s="1"/>
  <c r="BG83" i="101" s="1"/>
  <c r="BH256" i="101"/>
  <c r="BH312" i="101" s="1"/>
  <c r="BI151" i="101"/>
  <c r="BI152" i="101"/>
  <c r="BI266" i="101" s="1"/>
  <c r="BI322" i="101" s="1"/>
  <c r="BI150" i="101"/>
  <c r="BI250" i="101"/>
  <c r="BI306" i="101" s="1"/>
  <c r="BI51" i="101"/>
  <c r="BI260" i="101" s="1"/>
  <c r="BI316" i="101" s="1"/>
  <c r="AT117" i="74"/>
  <c r="AS123" i="74"/>
  <c r="AV90" i="74"/>
  <c r="AS125" i="75"/>
  <c r="AV90" i="75"/>
  <c r="AT99" i="77"/>
  <c r="AT105" i="77"/>
  <c r="AT99" i="74"/>
  <c r="AS125" i="77"/>
  <c r="AS126" i="77"/>
  <c r="AT104" i="76"/>
  <c r="AT109" i="76"/>
  <c r="AT117" i="75"/>
  <c r="AT99" i="75"/>
  <c r="AS126" i="76"/>
  <c r="AS126" i="75"/>
  <c r="AT124" i="77"/>
  <c r="AU101" i="77"/>
  <c r="BJ99" i="99" l="1"/>
  <c r="BI98" i="99"/>
  <c r="BI265" i="101"/>
  <c r="BI321" i="101" s="1"/>
  <c r="BI54" i="101"/>
  <c r="BI97" i="101" s="1"/>
  <c r="BG247" i="101"/>
  <c r="BG303" i="101" s="1"/>
  <c r="BF87" i="101"/>
  <c r="BG85" i="101"/>
  <c r="BI55" i="101"/>
  <c r="BI235" i="101"/>
  <c r="BI267" i="101"/>
  <c r="BI323" i="101" s="1"/>
  <c r="BH66" i="101"/>
  <c r="AT100" i="72"/>
  <c r="AT105" i="74"/>
  <c r="AT104" i="74"/>
  <c r="AS125" i="74"/>
  <c r="AU101" i="74"/>
  <c r="AS126" i="74"/>
  <c r="AT124" i="74"/>
  <c r="AT105" i="75"/>
  <c r="AU101" i="75"/>
  <c r="AT124" i="75"/>
  <c r="AS127" i="77"/>
  <c r="AT104" i="75"/>
  <c r="AT120" i="76"/>
  <c r="AT121" i="76"/>
  <c r="AT104" i="77"/>
  <c r="AT113" i="76"/>
  <c r="AT114" i="76"/>
  <c r="AS127" i="75"/>
  <c r="AT106" i="76"/>
  <c r="AS127" i="76"/>
  <c r="AT113" i="77"/>
  <c r="AT109" i="77"/>
  <c r="AT120" i="77"/>
  <c r="AT106" i="77"/>
  <c r="BJ282" i="99" l="1"/>
  <c r="BJ338" i="99" s="1"/>
  <c r="BJ270" i="99"/>
  <c r="BJ326" i="99" s="1"/>
  <c r="BI112" i="99"/>
  <c r="BI276" i="99" s="1"/>
  <c r="BI332" i="99" s="1"/>
  <c r="BI110" i="99"/>
  <c r="BI274" i="99" s="1"/>
  <c r="BI330" i="99" s="1"/>
  <c r="BI111" i="99"/>
  <c r="BI275" i="99" s="1"/>
  <c r="BI331" i="99" s="1"/>
  <c r="BI109" i="99"/>
  <c r="BI98" i="101"/>
  <c r="BJ99" i="101"/>
  <c r="AT120" i="74"/>
  <c r="AT109" i="74"/>
  <c r="AT106" i="74"/>
  <c r="AT113" i="74"/>
  <c r="AS127" i="74"/>
  <c r="AT106" i="75"/>
  <c r="AT109" i="75"/>
  <c r="AT107" i="76"/>
  <c r="AR138" i="76"/>
  <c r="AR143" i="76" s="1"/>
  <c r="AT113" i="75"/>
  <c r="AT120" i="75"/>
  <c r="AT112" i="76"/>
  <c r="AU92" i="76"/>
  <c r="AU93" i="76"/>
  <c r="AT121" i="77"/>
  <c r="AT112" i="77"/>
  <c r="AU92" i="77"/>
  <c r="AT114" i="77"/>
  <c r="AT107" i="77"/>
  <c r="BI114" i="99" l="1"/>
  <c r="BI273" i="99"/>
  <c r="BI329" i="99" s="1"/>
  <c r="BJ282" i="101"/>
  <c r="BJ338" i="101" s="1"/>
  <c r="BJ270" i="101"/>
  <c r="BJ326" i="101" s="1"/>
  <c r="BI110" i="101"/>
  <c r="BI112" i="101"/>
  <c r="BI111" i="101"/>
  <c r="BI109" i="101"/>
  <c r="AU101" i="72"/>
  <c r="AT114" i="74"/>
  <c r="AU92" i="74"/>
  <c r="AT107" i="74"/>
  <c r="AT121" i="74"/>
  <c r="AT107" i="75"/>
  <c r="AT121" i="75"/>
  <c r="AT114" i="75"/>
  <c r="AR138" i="77"/>
  <c r="AR143" i="77" s="1"/>
  <c r="AU92" i="75"/>
  <c r="AU87" i="76"/>
  <c r="AU88" i="76"/>
  <c r="AT112" i="75"/>
  <c r="AT112" i="74"/>
  <c r="AT110" i="76"/>
  <c r="AU87" i="77"/>
  <c r="AU93" i="77"/>
  <c r="AT110" i="77"/>
  <c r="BI116" i="99" l="1"/>
  <c r="BI237" i="99"/>
  <c r="BI293" i="99" s="1"/>
  <c r="BI119" i="99"/>
  <c r="BI273" i="101"/>
  <c r="BI329" i="101" s="1"/>
  <c r="BI114" i="101"/>
  <c r="BI276" i="101"/>
  <c r="BI332" i="101" s="1"/>
  <c r="BI275" i="101"/>
  <c r="BI331" i="101" s="1"/>
  <c r="BI274" i="101"/>
  <c r="BI330" i="101" s="1"/>
  <c r="AU93" i="74"/>
  <c r="AU87" i="74"/>
  <c r="AT110" i="74"/>
  <c r="AT110" i="75"/>
  <c r="AR138" i="75"/>
  <c r="AR143" i="75" s="1"/>
  <c r="AU93" i="75"/>
  <c r="AV89" i="76"/>
  <c r="AW90" i="76"/>
  <c r="AU100" i="76"/>
  <c r="AT116" i="76"/>
  <c r="AU87" i="75"/>
  <c r="AU100" i="77"/>
  <c r="AV89" i="77"/>
  <c r="AU88" i="77"/>
  <c r="BI281" i="99" l="1"/>
  <c r="BI337" i="99" s="1"/>
  <c r="BI236" i="99"/>
  <c r="BI292" i="99" s="1"/>
  <c r="BI42" i="99"/>
  <c r="BI130" i="99"/>
  <c r="BI237" i="101"/>
  <c r="BI293" i="101" s="1"/>
  <c r="BI116" i="101"/>
  <c r="BI119" i="101"/>
  <c r="P138" i="72"/>
  <c r="R114" i="72"/>
  <c r="AU100" i="74"/>
  <c r="AR138" i="74"/>
  <c r="AR143" i="74" s="1"/>
  <c r="AU88" i="74"/>
  <c r="AV89" i="74"/>
  <c r="AT116" i="74"/>
  <c r="AU88" i="75"/>
  <c r="AT116" i="75"/>
  <c r="AV89" i="75"/>
  <c r="AU100" i="75"/>
  <c r="AU117" i="76"/>
  <c r="AU124" i="76"/>
  <c r="AT123" i="76"/>
  <c r="AT125" i="76"/>
  <c r="AT123" i="77"/>
  <c r="AT116" i="77"/>
  <c r="AU99" i="76"/>
  <c r="AU105" i="76"/>
  <c r="AV101" i="76"/>
  <c r="AW90" i="77"/>
  <c r="AU117" i="77"/>
  <c r="BI241" i="99" l="1"/>
  <c r="BI297" i="99" s="1"/>
  <c r="BI128" i="99"/>
  <c r="BI281" i="101"/>
  <c r="BI337" i="101" s="1"/>
  <c r="BI130" i="101"/>
  <c r="BI42" i="101"/>
  <c r="BI236" i="101"/>
  <c r="BI292" i="101" s="1"/>
  <c r="AT123" i="74"/>
  <c r="AW90" i="74"/>
  <c r="AT123" i="75"/>
  <c r="AT125" i="75"/>
  <c r="AW90" i="75"/>
  <c r="AU117" i="75"/>
  <c r="AU99" i="77"/>
  <c r="AU105" i="77"/>
  <c r="AU99" i="74"/>
  <c r="AT126" i="75"/>
  <c r="AU117" i="74"/>
  <c r="AU104" i="76"/>
  <c r="AU109" i="76"/>
  <c r="AU99" i="75"/>
  <c r="AT125" i="77"/>
  <c r="AT126" i="77"/>
  <c r="AT126" i="76"/>
  <c r="AV101" i="77"/>
  <c r="AU124" i="77"/>
  <c r="BI239" i="99" l="1"/>
  <c r="BI295" i="99" s="1"/>
  <c r="BI137" i="99"/>
  <c r="BI278" i="99" s="1"/>
  <c r="BI334" i="99" s="1"/>
  <c r="BI136" i="99"/>
  <c r="BI128" i="101"/>
  <c r="BI241" i="101"/>
  <c r="BI297" i="101" s="1"/>
  <c r="S88" i="72"/>
  <c r="S87" i="72"/>
  <c r="AU100" i="72"/>
  <c r="AU105" i="74"/>
  <c r="AU124" i="74"/>
  <c r="AU104" i="74"/>
  <c r="AT125" i="74"/>
  <c r="AV101" i="74"/>
  <c r="AT126" i="74"/>
  <c r="AV101" i="75"/>
  <c r="AU124" i="75"/>
  <c r="AU104" i="75"/>
  <c r="AT127" i="77"/>
  <c r="AT127" i="75"/>
  <c r="AU106" i="76"/>
  <c r="AU105" i="75"/>
  <c r="AU104" i="77"/>
  <c r="AT127" i="76"/>
  <c r="AU113" i="76"/>
  <c r="AU114" i="76"/>
  <c r="AU120" i="76"/>
  <c r="AU121" i="76"/>
  <c r="AU106" i="77"/>
  <c r="AU113" i="77"/>
  <c r="AU109" i="77"/>
  <c r="AU120" i="77"/>
  <c r="BI138" i="99" l="1"/>
  <c r="BI277" i="99"/>
  <c r="BI333" i="99" s="1"/>
  <c r="BI239" i="101"/>
  <c r="BI295" i="101" s="1"/>
  <c r="BI137" i="101"/>
  <c r="BI136" i="101"/>
  <c r="U90" i="72"/>
  <c r="T89" i="72"/>
  <c r="AT127" i="74"/>
  <c r="AU109" i="74"/>
  <c r="AU106" i="74"/>
  <c r="AU120" i="74"/>
  <c r="AU109" i="75"/>
  <c r="AU120" i="75"/>
  <c r="AU113" i="75"/>
  <c r="AV92" i="76"/>
  <c r="AV93" i="76"/>
  <c r="AU106" i="75"/>
  <c r="AS138" i="76"/>
  <c r="AS143" i="76" s="1"/>
  <c r="AU113" i="74"/>
  <c r="AU112" i="76"/>
  <c r="AU107" i="76"/>
  <c r="AU107" i="77"/>
  <c r="AU114" i="77"/>
  <c r="AV92" i="77"/>
  <c r="AU112" i="77"/>
  <c r="AU121" i="77"/>
  <c r="AS138" i="77"/>
  <c r="AS143" i="77" s="1"/>
  <c r="BI43" i="99" l="1"/>
  <c r="BI47" i="99" s="1"/>
  <c r="BI238" i="99"/>
  <c r="BI294" i="99" s="1"/>
  <c r="BJ122" i="99"/>
  <c r="BI278" i="101"/>
  <c r="BI334" i="101" s="1"/>
  <c r="BI277" i="101"/>
  <c r="BI333" i="101" s="1"/>
  <c r="BI138" i="101"/>
  <c r="AV101" i="72"/>
  <c r="AU121" i="74"/>
  <c r="AU114" i="74"/>
  <c r="AU107" i="74"/>
  <c r="AV92" i="74"/>
  <c r="AU121" i="75"/>
  <c r="AU114" i="75"/>
  <c r="AV92" i="75"/>
  <c r="AU112" i="75"/>
  <c r="AU110" i="76"/>
  <c r="AU107" i="75"/>
  <c r="AV87" i="76"/>
  <c r="AV88" i="76"/>
  <c r="AU112" i="74"/>
  <c r="AV87" i="77"/>
  <c r="AV93" i="77"/>
  <c r="AU110" i="77"/>
  <c r="BJ280" i="99" l="1"/>
  <c r="BJ336" i="99" s="1"/>
  <c r="BJ124" i="99"/>
  <c r="BI48" i="99"/>
  <c r="BI258" i="99"/>
  <c r="BI314" i="99" s="1"/>
  <c r="BI238" i="101"/>
  <c r="BI294" i="101" s="1"/>
  <c r="BI43" i="101"/>
  <c r="BI47" i="101" s="1"/>
  <c r="BJ122" i="101"/>
  <c r="AV87" i="74"/>
  <c r="AU110" i="74"/>
  <c r="AV93" i="74"/>
  <c r="AS138" i="75"/>
  <c r="AS143" i="75" s="1"/>
  <c r="AV93" i="75"/>
  <c r="AV87" i="75"/>
  <c r="AV100" i="76"/>
  <c r="AU110" i="75"/>
  <c r="AW89" i="76"/>
  <c r="AX90" i="76"/>
  <c r="AU116" i="76"/>
  <c r="AV88" i="77"/>
  <c r="AV100" i="77"/>
  <c r="AW89" i="77"/>
  <c r="BJ279" i="99" l="1"/>
  <c r="BJ335" i="99" s="1"/>
  <c r="BI259" i="99"/>
  <c r="BI315" i="99" s="1"/>
  <c r="BI49" i="99"/>
  <c r="BI48" i="101"/>
  <c r="BI258" i="101"/>
  <c r="BI314" i="101" s="1"/>
  <c r="BJ280" i="101"/>
  <c r="BJ336" i="101" s="1"/>
  <c r="BJ124" i="101"/>
  <c r="AV100" i="74"/>
  <c r="AV88" i="74"/>
  <c r="AS138" i="74"/>
  <c r="AS143" i="74" s="1"/>
  <c r="AV88" i="75"/>
  <c r="AW89" i="74"/>
  <c r="AV100" i="75"/>
  <c r="AW89" i="75"/>
  <c r="AU116" i="74"/>
  <c r="AV117" i="76"/>
  <c r="AV124" i="76"/>
  <c r="AU123" i="77"/>
  <c r="AU116" i="77"/>
  <c r="AU123" i="76"/>
  <c r="AU125" i="76"/>
  <c r="AV99" i="76"/>
  <c r="AW101" i="76"/>
  <c r="AV105" i="76"/>
  <c r="AU116" i="75"/>
  <c r="AX90" i="77"/>
  <c r="AU125" i="77"/>
  <c r="AU126" i="77"/>
  <c r="AV117" i="77"/>
  <c r="BI255" i="99" l="1"/>
  <c r="BI311" i="99" s="1"/>
  <c r="BI52" i="99"/>
  <c r="BJ279" i="101"/>
  <c r="BJ335" i="101" s="1"/>
  <c r="BI259" i="101"/>
  <c r="BI315" i="101" s="1"/>
  <c r="BI49" i="101"/>
  <c r="AV105" i="74"/>
  <c r="AU123" i="74"/>
  <c r="AX90" i="74"/>
  <c r="AU125" i="75"/>
  <c r="AU123" i="75"/>
  <c r="AX90" i="75"/>
  <c r="AV99" i="75"/>
  <c r="AV99" i="77"/>
  <c r="AV105" i="77"/>
  <c r="AU126" i="76"/>
  <c r="AV104" i="76"/>
  <c r="AV109" i="76"/>
  <c r="AU126" i="75"/>
  <c r="AV117" i="75"/>
  <c r="AV117" i="74"/>
  <c r="AV99" i="74"/>
  <c r="AU127" i="77"/>
  <c r="AW101" i="77"/>
  <c r="AV104" i="77"/>
  <c r="AV124" i="77"/>
  <c r="BI246" i="99" l="1"/>
  <c r="BI302" i="99" s="1"/>
  <c r="BI57" i="99"/>
  <c r="BI60" i="99" s="1"/>
  <c r="BI255" i="101"/>
  <c r="BI311" i="101" s="1"/>
  <c r="BI52" i="101"/>
  <c r="AV100" i="72"/>
  <c r="AV124" i="74"/>
  <c r="AW101" i="74"/>
  <c r="AU126" i="74"/>
  <c r="AV104" i="74"/>
  <c r="AU125" i="74"/>
  <c r="AV124" i="75"/>
  <c r="AW101" i="75"/>
  <c r="AV105" i="75"/>
  <c r="AV120" i="76"/>
  <c r="AV121" i="76"/>
  <c r="AU127" i="75"/>
  <c r="AV104" i="75"/>
  <c r="AV106" i="76"/>
  <c r="AU127" i="76"/>
  <c r="AV113" i="76"/>
  <c r="AV114" i="76"/>
  <c r="AV106" i="77"/>
  <c r="AV109" i="77"/>
  <c r="AV120" i="77"/>
  <c r="AV113" i="77"/>
  <c r="BI254" i="99" l="1"/>
  <c r="BI310" i="99" s="1"/>
  <c r="BJ58" i="99"/>
  <c r="BI63" i="99"/>
  <c r="BI257" i="99"/>
  <c r="BI313" i="99" s="1"/>
  <c r="BI62" i="99"/>
  <c r="BI57" i="101"/>
  <c r="BI60" i="101" s="1"/>
  <c r="BI246" i="101"/>
  <c r="BI302" i="101" s="1"/>
  <c r="AV109" i="74"/>
  <c r="AV120" i="74"/>
  <c r="AU127" i="74"/>
  <c r="AV113" i="74"/>
  <c r="AV106" i="74"/>
  <c r="AV109" i="75"/>
  <c r="AV107" i="76"/>
  <c r="AV106" i="75"/>
  <c r="AT138" i="76"/>
  <c r="AT143" i="76" s="1"/>
  <c r="AW92" i="76"/>
  <c r="AW93" i="76"/>
  <c r="AV113" i="75"/>
  <c r="AV112" i="76"/>
  <c r="AV120" i="75"/>
  <c r="AV121" i="77"/>
  <c r="AT138" i="77"/>
  <c r="AT143" i="77" s="1"/>
  <c r="AV114" i="77"/>
  <c r="AV112" i="77"/>
  <c r="AW92" i="77"/>
  <c r="AV107" i="77"/>
  <c r="BJ252" i="99" l="1"/>
  <c r="BJ308" i="99" s="1"/>
  <c r="BJ61" i="99"/>
  <c r="BJ46" i="99"/>
  <c r="BI256" i="99"/>
  <c r="BI312" i="99" s="1"/>
  <c r="BH81" i="99"/>
  <c r="BH82" i="99" s="1"/>
  <c r="BH83" i="99" s="1"/>
  <c r="BI64" i="99"/>
  <c r="BI65" i="99" s="1"/>
  <c r="BI66" i="99" s="1"/>
  <c r="BI62" i="101"/>
  <c r="BI63" i="101"/>
  <c r="BI257" i="101"/>
  <c r="BI313" i="101" s="1"/>
  <c r="BI254" i="101"/>
  <c r="BI310" i="101" s="1"/>
  <c r="BJ58" i="101"/>
  <c r="AW101" i="72"/>
  <c r="AV114" i="74"/>
  <c r="AW92" i="74"/>
  <c r="AV121" i="74"/>
  <c r="AV107" i="74"/>
  <c r="AV114" i="75"/>
  <c r="AV121" i="75"/>
  <c r="AW87" i="76"/>
  <c r="AW88" i="76"/>
  <c r="AV112" i="75"/>
  <c r="AV112" i="74"/>
  <c r="AW92" i="75"/>
  <c r="AV110" i="76"/>
  <c r="AV107" i="75"/>
  <c r="AW93" i="77"/>
  <c r="AW87" i="77"/>
  <c r="AV110" i="77"/>
  <c r="BH247" i="99" l="1"/>
  <c r="BH303" i="99" s="1"/>
  <c r="BG87" i="99"/>
  <c r="BH85" i="99"/>
  <c r="BJ250" i="99"/>
  <c r="BJ306" i="99" s="1"/>
  <c r="BJ151" i="99"/>
  <c r="BJ51" i="99"/>
  <c r="BJ260" i="99" s="1"/>
  <c r="BJ316" i="99" s="1"/>
  <c r="BJ150" i="99"/>
  <c r="BJ152" i="99"/>
  <c r="BJ266" i="99" s="1"/>
  <c r="BJ322" i="99" s="1"/>
  <c r="BH81" i="101"/>
  <c r="BH82" i="101" s="1"/>
  <c r="BH83" i="101" s="1"/>
  <c r="BI256" i="101"/>
  <c r="BI312" i="101" s="1"/>
  <c r="BI64" i="101"/>
  <c r="BI65" i="101" s="1"/>
  <c r="BJ46" i="101"/>
  <c r="BJ61" i="101"/>
  <c r="BJ252" i="101"/>
  <c r="BJ308" i="101" s="1"/>
  <c r="AW87" i="74"/>
  <c r="AW93" i="74"/>
  <c r="AV110" i="74"/>
  <c r="AW93" i="75"/>
  <c r="AT138" i="75"/>
  <c r="AT143" i="75" s="1"/>
  <c r="AV110" i="75"/>
  <c r="AW100" i="76"/>
  <c r="AW87" i="75"/>
  <c r="AV116" i="76"/>
  <c r="AX89" i="76"/>
  <c r="AY90" i="76"/>
  <c r="AX89" i="77"/>
  <c r="AW100" i="77"/>
  <c r="AW88" i="77"/>
  <c r="BJ54" i="99" l="1"/>
  <c r="BJ97" i="99" s="1"/>
  <c r="BJ265" i="99"/>
  <c r="BJ321" i="99" s="1"/>
  <c r="BJ267" i="99"/>
  <c r="BJ323" i="99" s="1"/>
  <c r="BJ55" i="99"/>
  <c r="BJ235" i="99"/>
  <c r="BI66" i="101"/>
  <c r="BJ151" i="101"/>
  <c r="BJ152" i="101"/>
  <c r="BJ266" i="101" s="1"/>
  <c r="BJ322" i="101" s="1"/>
  <c r="BJ150" i="101"/>
  <c r="BJ250" i="101"/>
  <c r="BJ306" i="101" s="1"/>
  <c r="BJ51" i="101"/>
  <c r="BJ260" i="101" s="1"/>
  <c r="BJ316" i="101" s="1"/>
  <c r="BH247" i="101"/>
  <c r="BH303" i="101" s="1"/>
  <c r="BG87" i="101"/>
  <c r="BH85" i="101"/>
  <c r="AW100" i="74"/>
  <c r="AW88" i="74"/>
  <c r="AT138" i="74"/>
  <c r="AT143" i="74" s="1"/>
  <c r="AW88" i="75"/>
  <c r="AV116" i="74"/>
  <c r="AV123" i="77"/>
  <c r="AV116" i="77"/>
  <c r="AX89" i="74"/>
  <c r="AW117" i="76"/>
  <c r="AW124" i="76"/>
  <c r="AV123" i="76"/>
  <c r="AV125" i="76"/>
  <c r="AW100" i="75"/>
  <c r="AV116" i="75"/>
  <c r="AW99" i="76"/>
  <c r="AW105" i="76"/>
  <c r="AX101" i="76"/>
  <c r="AX89" i="75"/>
  <c r="AY90" i="77"/>
  <c r="AW117" i="77"/>
  <c r="BJ98" i="99" l="1"/>
  <c r="BK99" i="99"/>
  <c r="BJ265" i="101"/>
  <c r="BJ321" i="101" s="1"/>
  <c r="BJ54" i="101"/>
  <c r="BJ97" i="101" s="1"/>
  <c r="BJ55" i="101"/>
  <c r="BJ267" i="101"/>
  <c r="BJ323" i="101" s="1"/>
  <c r="BJ235" i="101"/>
  <c r="AV125" i="74"/>
  <c r="AV126" i="74"/>
  <c r="AV123" i="74"/>
  <c r="AY90" i="74"/>
  <c r="AW117" i="74"/>
  <c r="AY90" i="75"/>
  <c r="AW99" i="77"/>
  <c r="AW105" i="77"/>
  <c r="AW99" i="74"/>
  <c r="AV125" i="77"/>
  <c r="AV126" i="77"/>
  <c r="AW99" i="75"/>
  <c r="AV123" i="75"/>
  <c r="AV126" i="76"/>
  <c r="AW117" i="75"/>
  <c r="AW104" i="76"/>
  <c r="AW109" i="76"/>
  <c r="AW104" i="77"/>
  <c r="AW124" i="77"/>
  <c r="AX101" i="77"/>
  <c r="BK282" i="99" l="1"/>
  <c r="BK338" i="99" s="1"/>
  <c r="BK270" i="99"/>
  <c r="BK326" i="99" s="1"/>
  <c r="BJ112" i="99"/>
  <c r="BJ276" i="99" s="1"/>
  <c r="BJ332" i="99" s="1"/>
  <c r="BJ111" i="99"/>
  <c r="BJ275" i="99" s="1"/>
  <c r="BJ331" i="99" s="1"/>
  <c r="BJ109" i="99"/>
  <c r="BJ110" i="99"/>
  <c r="BJ274" i="99" s="1"/>
  <c r="BJ330" i="99" s="1"/>
  <c r="BJ98" i="101"/>
  <c r="BK99" i="101"/>
  <c r="AV127" i="74"/>
  <c r="AW100" i="72"/>
  <c r="AW105" i="74"/>
  <c r="AW124" i="74"/>
  <c r="AW104" i="74"/>
  <c r="AX101" i="74"/>
  <c r="AW105" i="75"/>
  <c r="AV125" i="75"/>
  <c r="AW124" i="75"/>
  <c r="AX101" i="75"/>
  <c r="AV127" i="77"/>
  <c r="AW120" i="76"/>
  <c r="AW121" i="76"/>
  <c r="AW106" i="76"/>
  <c r="AV126" i="75"/>
  <c r="AW104" i="75"/>
  <c r="AW113" i="76"/>
  <c r="AW114" i="76"/>
  <c r="AV127" i="76"/>
  <c r="AW109" i="77"/>
  <c r="AW120" i="77"/>
  <c r="AW113" i="77"/>
  <c r="AW106" i="77"/>
  <c r="BJ273" i="99" l="1"/>
  <c r="BJ329" i="99" s="1"/>
  <c r="BJ114" i="99"/>
  <c r="BK282" i="101"/>
  <c r="BK338" i="101" s="1"/>
  <c r="BK270" i="101"/>
  <c r="BK326" i="101" s="1"/>
  <c r="BJ111" i="101"/>
  <c r="BJ109" i="101"/>
  <c r="BJ112" i="101"/>
  <c r="BJ110" i="101"/>
  <c r="AW113" i="74"/>
  <c r="AW120" i="74"/>
  <c r="AW106" i="74"/>
  <c r="AW109" i="74"/>
  <c r="AW109" i="75"/>
  <c r="AW106" i="75"/>
  <c r="AU138" i="76"/>
  <c r="AU143" i="76" s="1"/>
  <c r="AW113" i="75"/>
  <c r="AX92" i="76"/>
  <c r="AX93" i="76"/>
  <c r="AW120" i="75"/>
  <c r="AW107" i="76"/>
  <c r="AW112" i="76"/>
  <c r="AV127" i="75"/>
  <c r="AW107" i="77"/>
  <c r="AW114" i="77"/>
  <c r="AW112" i="77"/>
  <c r="AX92" i="77"/>
  <c r="AW121" i="77"/>
  <c r="AU138" i="77"/>
  <c r="AU143" i="77" s="1"/>
  <c r="BJ116" i="99" l="1"/>
  <c r="BJ119" i="99"/>
  <c r="BJ237" i="99"/>
  <c r="BJ293" i="99" s="1"/>
  <c r="BJ274" i="101"/>
  <c r="BJ330" i="101" s="1"/>
  <c r="BJ114" i="101"/>
  <c r="BJ273" i="101"/>
  <c r="BJ329" i="101" s="1"/>
  <c r="BJ276" i="101"/>
  <c r="BJ332" i="101" s="1"/>
  <c r="BJ275" i="101"/>
  <c r="BJ331" i="101" s="1"/>
  <c r="AX101" i="72"/>
  <c r="AW121" i="74"/>
  <c r="AW114" i="74"/>
  <c r="AX92" i="74"/>
  <c r="AW107" i="74"/>
  <c r="AW121" i="75"/>
  <c r="AW114" i="75"/>
  <c r="AW110" i="76"/>
  <c r="AX92" i="75"/>
  <c r="AW107" i="75"/>
  <c r="AX87" i="76"/>
  <c r="AX88" i="76"/>
  <c r="AW112" i="75"/>
  <c r="AW112" i="74"/>
  <c r="AX87" i="77"/>
  <c r="AX93" i="77"/>
  <c r="AW110" i="77"/>
  <c r="BJ281" i="99" l="1"/>
  <c r="BJ337" i="99" s="1"/>
  <c r="BJ236" i="99"/>
  <c r="BJ292" i="99" s="1"/>
  <c r="BJ130" i="99"/>
  <c r="BJ42" i="99"/>
  <c r="BJ237" i="101"/>
  <c r="BJ293" i="101" s="1"/>
  <c r="BJ116" i="101"/>
  <c r="BJ119" i="101"/>
  <c r="AW110" i="74"/>
  <c r="AU138" i="74"/>
  <c r="AU143" i="74" s="1"/>
  <c r="AX87" i="74"/>
  <c r="AX93" i="74"/>
  <c r="AX93" i="75"/>
  <c r="AX87" i="75"/>
  <c r="AW110" i="75"/>
  <c r="AX100" i="76"/>
  <c r="AY89" i="76"/>
  <c r="AZ90" i="76"/>
  <c r="AW116" i="76"/>
  <c r="AW123" i="76"/>
  <c r="AW125" i="76"/>
  <c r="AW116" i="77"/>
  <c r="AY89" i="77"/>
  <c r="AX100" i="77"/>
  <c r="AX88" i="77"/>
  <c r="BJ241" i="99" l="1"/>
  <c r="BJ297" i="99" s="1"/>
  <c r="BJ128" i="99"/>
  <c r="BJ236" i="101"/>
  <c r="BJ292" i="101" s="1"/>
  <c r="BJ42" i="101"/>
  <c r="BJ130" i="101"/>
  <c r="BJ281" i="101"/>
  <c r="BJ337" i="101" s="1"/>
  <c r="AX88" i="74"/>
  <c r="AX100" i="74"/>
  <c r="AX88" i="75"/>
  <c r="AU138" i="75"/>
  <c r="AU143" i="75" s="1"/>
  <c r="AY89" i="74"/>
  <c r="AW123" i="77"/>
  <c r="AY89" i="75"/>
  <c r="AW116" i="74"/>
  <c r="AX100" i="75"/>
  <c r="AW116" i="75"/>
  <c r="AW126" i="76"/>
  <c r="AX99" i="76"/>
  <c r="AY101" i="76"/>
  <c r="AX105" i="76"/>
  <c r="AX117" i="76"/>
  <c r="AX124" i="76"/>
  <c r="AZ90" i="77"/>
  <c r="AX117" i="77"/>
  <c r="BJ239" i="99" l="1"/>
  <c r="BJ295" i="99" s="1"/>
  <c r="BJ137" i="99"/>
  <c r="BJ278" i="99" s="1"/>
  <c r="BJ334" i="99" s="1"/>
  <c r="BJ136" i="99"/>
  <c r="BJ128" i="101"/>
  <c r="BJ241" i="101"/>
  <c r="BJ297" i="101" s="1"/>
  <c r="S114" i="72"/>
  <c r="Q138" i="72"/>
  <c r="AW125" i="74"/>
  <c r="AW123" i="74"/>
  <c r="AZ90" i="74"/>
  <c r="AW126" i="74"/>
  <c r="AX117" i="74"/>
  <c r="AZ90" i="75"/>
  <c r="AX99" i="77"/>
  <c r="AX105" i="77"/>
  <c r="AW126" i="77"/>
  <c r="AW125" i="77"/>
  <c r="AX99" i="75"/>
  <c r="AW127" i="76"/>
  <c r="AX99" i="74"/>
  <c r="AX104" i="76"/>
  <c r="AX109" i="76"/>
  <c r="AX117" i="75"/>
  <c r="AW123" i="75"/>
  <c r="AX124" i="77"/>
  <c r="AX104" i="77"/>
  <c r="AY101" i="77"/>
  <c r="BJ138" i="99" l="1"/>
  <c r="BJ277" i="99"/>
  <c r="BJ333" i="99" s="1"/>
  <c r="BJ239" i="101"/>
  <c r="BJ295" i="101" s="1"/>
  <c r="BJ137" i="101"/>
  <c r="BJ136" i="101"/>
  <c r="AX100" i="72"/>
  <c r="AX105" i="74"/>
  <c r="AX124" i="74"/>
  <c r="AY101" i="74"/>
  <c r="AW127" i="74"/>
  <c r="AX105" i="75"/>
  <c r="AY101" i="75"/>
  <c r="AW125" i="75"/>
  <c r="AX124" i="75"/>
  <c r="AW127" i="77"/>
  <c r="AX106" i="76"/>
  <c r="AW126" i="75"/>
  <c r="AX120" i="76"/>
  <c r="AX121" i="76"/>
  <c r="AV138" i="76"/>
  <c r="AV143" i="76" s="1"/>
  <c r="AX104" i="74"/>
  <c r="AX113" i="76"/>
  <c r="AX114" i="76"/>
  <c r="AX104" i="75"/>
  <c r="AX120" i="77"/>
  <c r="AX113" i="77"/>
  <c r="AX109" i="77"/>
  <c r="AX106" i="77"/>
  <c r="BJ43" i="99" l="1"/>
  <c r="BJ47" i="99" s="1"/>
  <c r="BJ238" i="99"/>
  <c r="BJ294" i="99" s="1"/>
  <c r="BK122" i="99"/>
  <c r="BJ278" i="101"/>
  <c r="BJ334" i="101" s="1"/>
  <c r="BJ138" i="101"/>
  <c r="BJ277" i="101"/>
  <c r="BJ333" i="101" s="1"/>
  <c r="T88" i="72"/>
  <c r="T87" i="72"/>
  <c r="AX109" i="74"/>
  <c r="AX113" i="74"/>
  <c r="AX120" i="74"/>
  <c r="AX109" i="75"/>
  <c r="AX112" i="76"/>
  <c r="AY92" i="76"/>
  <c r="AY93" i="76"/>
  <c r="AX120" i="75"/>
  <c r="AX106" i="74"/>
  <c r="AX113" i="75"/>
  <c r="AX107" i="76"/>
  <c r="AW127" i="75"/>
  <c r="AX106" i="75"/>
  <c r="AX107" i="77"/>
  <c r="AX114" i="77"/>
  <c r="AX112" i="77"/>
  <c r="AY92" i="77"/>
  <c r="AX121" i="77"/>
  <c r="AV138" i="77"/>
  <c r="AV143" i="77" s="1"/>
  <c r="BK280" i="99" l="1"/>
  <c r="BK336" i="99" s="1"/>
  <c r="BK124" i="99"/>
  <c r="BJ258" i="99"/>
  <c r="BJ314" i="99" s="1"/>
  <c r="BJ48" i="99"/>
  <c r="BJ238" i="101"/>
  <c r="BJ294" i="101" s="1"/>
  <c r="BJ43" i="101"/>
  <c r="BJ47" i="101" s="1"/>
  <c r="BK122" i="101"/>
  <c r="V90" i="72"/>
  <c r="U89" i="72"/>
  <c r="AY101" i="72"/>
  <c r="AY92" i="74"/>
  <c r="AX121" i="74"/>
  <c r="AX114" i="74"/>
  <c r="AX107" i="74"/>
  <c r="AX121" i="75"/>
  <c r="AX114" i="75"/>
  <c r="AX107" i="75"/>
  <c r="AX112" i="75"/>
  <c r="AY92" i="75"/>
  <c r="AY87" i="76"/>
  <c r="AY88" i="76"/>
  <c r="AX110" i="76"/>
  <c r="AX112" i="74"/>
  <c r="AY87" i="77"/>
  <c r="AY93" i="77"/>
  <c r="AX110" i="77"/>
  <c r="BK279" i="99" l="1"/>
  <c r="BK335" i="99" s="1"/>
  <c r="BJ259" i="99"/>
  <c r="BJ315" i="99" s="1"/>
  <c r="BJ49" i="99"/>
  <c r="BJ258" i="101"/>
  <c r="BJ314" i="101" s="1"/>
  <c r="BJ48" i="101"/>
  <c r="BK124" i="101"/>
  <c r="BK280" i="101"/>
  <c r="BK336" i="101" s="1"/>
  <c r="AY87" i="74"/>
  <c r="AY93" i="74"/>
  <c r="AV138" i="74"/>
  <c r="AV143" i="74" s="1"/>
  <c r="AY93" i="75"/>
  <c r="AY100" i="76"/>
  <c r="AY87" i="75"/>
  <c r="AX110" i="74"/>
  <c r="AX110" i="75"/>
  <c r="AX116" i="76"/>
  <c r="AZ89" i="76"/>
  <c r="BA90" i="76"/>
  <c r="AX116" i="77"/>
  <c r="AY88" i="77"/>
  <c r="AZ89" i="77"/>
  <c r="AY100" i="77"/>
  <c r="BJ52" i="99" l="1"/>
  <c r="BJ255" i="99"/>
  <c r="BJ311" i="99" s="1"/>
  <c r="BJ259" i="101"/>
  <c r="BJ315" i="101" s="1"/>
  <c r="BJ49" i="101"/>
  <c r="BK279" i="101"/>
  <c r="BK335" i="101" s="1"/>
  <c r="AY100" i="74"/>
  <c r="AX116" i="74"/>
  <c r="AY88" i="74"/>
  <c r="AY88" i="75"/>
  <c r="AV138" i="75"/>
  <c r="AV143" i="75" s="1"/>
  <c r="AY117" i="76"/>
  <c r="AY124" i="76"/>
  <c r="AZ89" i="75"/>
  <c r="AZ89" i="74"/>
  <c r="AX123" i="76"/>
  <c r="AX125" i="76"/>
  <c r="AX116" i="75"/>
  <c r="AY99" i="76"/>
  <c r="AY105" i="76"/>
  <c r="AZ101" i="76"/>
  <c r="AY100" i="75"/>
  <c r="AX123" i="77"/>
  <c r="BA90" i="77"/>
  <c r="AY117" i="77"/>
  <c r="BJ246" i="99" l="1"/>
  <c r="BJ302" i="99" s="1"/>
  <c r="BJ57" i="99"/>
  <c r="BJ52" i="101"/>
  <c r="BJ255" i="101"/>
  <c r="BJ311" i="101" s="1"/>
  <c r="AY117" i="74"/>
  <c r="AX123" i="74"/>
  <c r="BA90" i="74"/>
  <c r="BA90" i="75"/>
  <c r="AY99" i="77"/>
  <c r="AY105" i="77"/>
  <c r="AY99" i="74"/>
  <c r="AX126" i="77"/>
  <c r="AX125" i="77"/>
  <c r="AX123" i="75"/>
  <c r="AY99" i="75"/>
  <c r="AY104" i="76"/>
  <c r="AY109" i="76"/>
  <c r="AY117" i="75"/>
  <c r="AX126" i="76"/>
  <c r="AY104" i="77"/>
  <c r="AY124" i="77"/>
  <c r="AZ101" i="77"/>
  <c r="BJ254" i="99" l="1"/>
  <c r="BJ310" i="99" s="1"/>
  <c r="BK58" i="99"/>
  <c r="BJ60" i="99"/>
  <c r="BJ246" i="101"/>
  <c r="BJ302" i="101" s="1"/>
  <c r="BJ57" i="101"/>
  <c r="AY100" i="72"/>
  <c r="AY105" i="74"/>
  <c r="AY104" i="74"/>
  <c r="AY124" i="74"/>
  <c r="AX126" i="74"/>
  <c r="AX125" i="74"/>
  <c r="AZ101" i="74"/>
  <c r="AY105" i="75"/>
  <c r="AY124" i="75"/>
  <c r="AZ101" i="75"/>
  <c r="AX125" i="75"/>
  <c r="AX127" i="77"/>
  <c r="AY106" i="76"/>
  <c r="AY104" i="75"/>
  <c r="AY120" i="76"/>
  <c r="AY121" i="76"/>
  <c r="AX126" i="75"/>
  <c r="AX127" i="76"/>
  <c r="AY113" i="76"/>
  <c r="AY114" i="76"/>
  <c r="AY109" i="77"/>
  <c r="AY120" i="77"/>
  <c r="AY113" i="77"/>
  <c r="AY106" i="77"/>
  <c r="BK252" i="99" l="1"/>
  <c r="BK308" i="99" s="1"/>
  <c r="BK61" i="99"/>
  <c r="BK46" i="99"/>
  <c r="BJ63" i="99"/>
  <c r="BJ62" i="99"/>
  <c r="BJ257" i="99"/>
  <c r="BJ313" i="99" s="1"/>
  <c r="BJ60" i="101"/>
  <c r="BJ254" i="101"/>
  <c r="BJ310" i="101" s="1"/>
  <c r="BK58" i="101"/>
  <c r="AX127" i="74"/>
  <c r="AY120" i="74"/>
  <c r="AY113" i="74"/>
  <c r="AY106" i="74"/>
  <c r="AY109" i="74"/>
  <c r="AY109" i="75"/>
  <c r="AY106" i="75"/>
  <c r="AX127" i="75"/>
  <c r="AW138" i="76"/>
  <c r="AW143" i="76" s="1"/>
  <c r="AY113" i="75"/>
  <c r="AY112" i="76"/>
  <c r="AY120" i="75"/>
  <c r="AZ92" i="76"/>
  <c r="AZ93" i="76"/>
  <c r="AY107" i="76"/>
  <c r="AY107" i="77"/>
  <c r="AY121" i="77"/>
  <c r="AY112" i="77"/>
  <c r="AY114" i="77"/>
  <c r="AZ92" i="77"/>
  <c r="AW138" i="77"/>
  <c r="AW143" i="77" s="1"/>
  <c r="BI81" i="99" l="1"/>
  <c r="BI82" i="99" s="1"/>
  <c r="BI83" i="99" s="1"/>
  <c r="BJ256" i="99"/>
  <c r="BJ312" i="99" s="1"/>
  <c r="BJ64" i="99"/>
  <c r="BJ65" i="99" s="1"/>
  <c r="BJ66" i="99" s="1"/>
  <c r="BK151" i="99"/>
  <c r="BK150" i="99"/>
  <c r="BK152" i="99"/>
  <c r="BK266" i="99" s="1"/>
  <c r="BK322" i="99" s="1"/>
  <c r="BK51" i="99"/>
  <c r="BK260" i="99" s="1"/>
  <c r="BK316" i="99" s="1"/>
  <c r="BK250" i="99"/>
  <c r="BK306" i="99" s="1"/>
  <c r="BK61" i="101"/>
  <c r="BK252" i="101"/>
  <c r="BK308" i="101" s="1"/>
  <c r="BK46" i="101"/>
  <c r="BJ257" i="101"/>
  <c r="BJ313" i="101" s="1"/>
  <c r="BJ62" i="101"/>
  <c r="BJ63" i="101"/>
  <c r="AZ101" i="72"/>
  <c r="AY114" i="74"/>
  <c r="AY107" i="74"/>
  <c r="AZ92" i="74"/>
  <c r="AY121" i="74"/>
  <c r="AY121" i="75"/>
  <c r="AY114" i="75"/>
  <c r="AY112" i="74"/>
  <c r="AY110" i="76"/>
  <c r="AY112" i="75"/>
  <c r="AZ87" i="76"/>
  <c r="AZ88" i="76"/>
  <c r="AZ92" i="75"/>
  <c r="AY107" i="75"/>
  <c r="AZ93" i="77"/>
  <c r="AZ87" i="77"/>
  <c r="AY110" i="77"/>
  <c r="BK265" i="99" l="1"/>
  <c r="BK321" i="99" s="1"/>
  <c r="BK54" i="99"/>
  <c r="BK97" i="99" s="1"/>
  <c r="BK267" i="99"/>
  <c r="BK323" i="99" s="1"/>
  <c r="BK55" i="99"/>
  <c r="BK235" i="99"/>
  <c r="BI85" i="99"/>
  <c r="BI247" i="99"/>
  <c r="BI303" i="99" s="1"/>
  <c r="BH87" i="99"/>
  <c r="BJ256" i="101"/>
  <c r="BJ312" i="101" s="1"/>
  <c r="BI81" i="101"/>
  <c r="BI82" i="101" s="1"/>
  <c r="BI83" i="101" s="1"/>
  <c r="BJ64" i="101"/>
  <c r="BJ65" i="101" s="1"/>
  <c r="BK151" i="101"/>
  <c r="BK152" i="101"/>
  <c r="BK266" i="101" s="1"/>
  <c r="BK322" i="101" s="1"/>
  <c r="BK150" i="101"/>
  <c r="BK250" i="101"/>
  <c r="BK306" i="101" s="1"/>
  <c r="BK51" i="101"/>
  <c r="BK260" i="101" s="1"/>
  <c r="BK316" i="101" s="1"/>
  <c r="AZ87" i="74"/>
  <c r="AZ93" i="74"/>
  <c r="AY110" i="74"/>
  <c r="AZ93" i="75"/>
  <c r="AY116" i="76"/>
  <c r="AZ100" i="76"/>
  <c r="BA89" i="76"/>
  <c r="BB90" i="76"/>
  <c r="AY110" i="75"/>
  <c r="AZ87" i="75"/>
  <c r="AZ88" i="77"/>
  <c r="AZ100" i="77"/>
  <c r="BA89" i="77"/>
  <c r="BK98" i="99" l="1"/>
  <c r="BL99" i="99"/>
  <c r="BK55" i="101"/>
  <c r="BK267" i="101"/>
  <c r="BK323" i="101" s="1"/>
  <c r="BK235" i="101"/>
  <c r="BK54" i="101"/>
  <c r="BK97" i="101" s="1"/>
  <c r="BK265" i="101"/>
  <c r="BK321" i="101" s="1"/>
  <c r="BH87" i="101"/>
  <c r="BI247" i="101"/>
  <c r="BI303" i="101" s="1"/>
  <c r="BI85" i="101"/>
  <c r="BJ66" i="101"/>
  <c r="BA89" i="74"/>
  <c r="AZ88" i="74"/>
  <c r="AW138" i="74"/>
  <c r="AW143" i="74" s="1"/>
  <c r="AZ100" i="74"/>
  <c r="AZ88" i="75"/>
  <c r="AW138" i="75"/>
  <c r="AW143" i="75" s="1"/>
  <c r="AY123" i="77"/>
  <c r="AY116" i="77"/>
  <c r="AY116" i="74"/>
  <c r="AZ100" i="75"/>
  <c r="BA89" i="75"/>
  <c r="AY116" i="75"/>
  <c r="AZ117" i="76"/>
  <c r="AZ124" i="76"/>
  <c r="AZ99" i="76"/>
  <c r="AZ105" i="76"/>
  <c r="BA101" i="76"/>
  <c r="AY123" i="76"/>
  <c r="AY125" i="76"/>
  <c r="AZ117" i="77"/>
  <c r="BB90" i="77"/>
  <c r="BL282" i="99" l="1"/>
  <c r="BL338" i="99" s="1"/>
  <c r="BL270" i="99"/>
  <c r="BL326" i="99" s="1"/>
  <c r="BK111" i="99"/>
  <c r="BK275" i="99" s="1"/>
  <c r="BK331" i="99" s="1"/>
  <c r="BK112" i="99"/>
  <c r="BK276" i="99" s="1"/>
  <c r="BK332" i="99" s="1"/>
  <c r="BK110" i="99"/>
  <c r="BK274" i="99" s="1"/>
  <c r="BK330" i="99" s="1"/>
  <c r="BK109" i="99"/>
  <c r="BK98" i="101"/>
  <c r="BL99" i="101"/>
  <c r="AZ117" i="74"/>
  <c r="AY123" i="74"/>
  <c r="BB90" i="74"/>
  <c r="BB90" i="75"/>
  <c r="AY125" i="77"/>
  <c r="AZ99" i="77"/>
  <c r="AZ105" i="77"/>
  <c r="AZ99" i="74"/>
  <c r="AY126" i="77"/>
  <c r="AY126" i="76"/>
  <c r="AZ117" i="75"/>
  <c r="AZ99" i="75"/>
  <c r="AZ104" i="76"/>
  <c r="AZ106" i="76"/>
  <c r="AZ109" i="76"/>
  <c r="AY123" i="75"/>
  <c r="BA101" i="77"/>
  <c r="AZ124" i="77"/>
  <c r="AZ104" i="77"/>
  <c r="BK114" i="99" l="1"/>
  <c r="BK273" i="99"/>
  <c r="BK329" i="99" s="1"/>
  <c r="BK112" i="101"/>
  <c r="BK111" i="101"/>
  <c r="BK110" i="101"/>
  <c r="BK109" i="101"/>
  <c r="BL282" i="101"/>
  <c r="BL338" i="101" s="1"/>
  <c r="BL270" i="101"/>
  <c r="BL326" i="101" s="1"/>
  <c r="AZ100" i="72"/>
  <c r="AZ105" i="74"/>
  <c r="AZ104" i="74"/>
  <c r="AZ124" i="74"/>
  <c r="AY126" i="74"/>
  <c r="BA101" i="74"/>
  <c r="AY125" i="74"/>
  <c r="E130" i="75"/>
  <c r="BA101" i="75"/>
  <c r="AY125" i="75"/>
  <c r="D98" i="75"/>
  <c r="AZ124" i="75"/>
  <c r="AZ105" i="75"/>
  <c r="AY127" i="77"/>
  <c r="AZ107" i="76"/>
  <c r="AZ120" i="76"/>
  <c r="AZ121" i="76"/>
  <c r="AZ104" i="75"/>
  <c r="AY126" i="75"/>
  <c r="AY127" i="76"/>
  <c r="AZ113" i="76"/>
  <c r="AZ114" i="76"/>
  <c r="AZ106" i="77"/>
  <c r="AZ120" i="77"/>
  <c r="AZ113" i="77"/>
  <c r="AZ109" i="77"/>
  <c r="BK237" i="99" l="1"/>
  <c r="BK293" i="99" s="1"/>
  <c r="BK119" i="99"/>
  <c r="BK116" i="99"/>
  <c r="BK273" i="101"/>
  <c r="BK329" i="101" s="1"/>
  <c r="BK114" i="101"/>
  <c r="BK274" i="101"/>
  <c r="BK330" i="101" s="1"/>
  <c r="BK275" i="101"/>
  <c r="BK331" i="101" s="1"/>
  <c r="BK276" i="101"/>
  <c r="BK332" i="101" s="1"/>
  <c r="AZ110" i="76"/>
  <c r="AZ109" i="74"/>
  <c r="AY127" i="74"/>
  <c r="AZ120" i="74"/>
  <c r="AZ106" i="74"/>
  <c r="AZ113" i="74"/>
  <c r="AZ109" i="75"/>
  <c r="AZ113" i="75"/>
  <c r="AZ120" i="75"/>
  <c r="AZ106" i="75"/>
  <c r="BA92" i="76"/>
  <c r="BA93" i="76"/>
  <c r="AY127" i="75"/>
  <c r="AZ112" i="76"/>
  <c r="AX138" i="76"/>
  <c r="AX143" i="76" s="1"/>
  <c r="AZ107" i="77"/>
  <c r="AZ114" i="77"/>
  <c r="AZ112" i="77"/>
  <c r="BA92" i="77"/>
  <c r="AX138" i="77"/>
  <c r="AX143" i="77" s="1"/>
  <c r="AZ121" i="77"/>
  <c r="BK281" i="99" l="1"/>
  <c r="BK337" i="99" s="1"/>
  <c r="BK130" i="99"/>
  <c r="BK236" i="99"/>
  <c r="BK292" i="99" s="1"/>
  <c r="BK42" i="99"/>
  <c r="BK237" i="101"/>
  <c r="BK293" i="101" s="1"/>
  <c r="BK116" i="101"/>
  <c r="BK119" i="101"/>
  <c r="BA101" i="72"/>
  <c r="BA92" i="74"/>
  <c r="AZ107" i="74"/>
  <c r="AZ121" i="74"/>
  <c r="AZ114" i="74"/>
  <c r="AZ121" i="75"/>
  <c r="AZ114" i="75"/>
  <c r="BA117" i="76"/>
  <c r="AZ116" i="76"/>
  <c r="AZ123" i="76"/>
  <c r="AZ126" i="76"/>
  <c r="AZ125" i="76"/>
  <c r="AZ112" i="75"/>
  <c r="BA92" i="75"/>
  <c r="BA87" i="76"/>
  <c r="BA88" i="76"/>
  <c r="AZ107" i="75"/>
  <c r="AZ112" i="74"/>
  <c r="BA87" i="77"/>
  <c r="BA93" i="77"/>
  <c r="AZ110" i="77"/>
  <c r="BK128" i="99" l="1"/>
  <c r="BK241" i="99"/>
  <c r="BK297" i="99" s="1"/>
  <c r="BK130" i="101"/>
  <c r="BK42" i="101"/>
  <c r="BK236" i="101"/>
  <c r="BK292" i="101" s="1"/>
  <c r="BK281" i="101"/>
  <c r="BK337" i="101" s="1"/>
  <c r="BA124" i="76"/>
  <c r="BA104" i="76"/>
  <c r="AZ110" i="74"/>
  <c r="BA93" i="74"/>
  <c r="BA87" i="74"/>
  <c r="BA93" i="75"/>
  <c r="AZ127" i="76"/>
  <c r="BA100" i="76"/>
  <c r="BB89" i="76"/>
  <c r="BC90" i="76"/>
  <c r="BA87" i="75"/>
  <c r="AZ110" i="75"/>
  <c r="BA100" i="77"/>
  <c r="BB89" i="77"/>
  <c r="BA88" i="77"/>
  <c r="BK239" i="99" l="1"/>
  <c r="BK295" i="99" s="1"/>
  <c r="BK136" i="99"/>
  <c r="BK137" i="99"/>
  <c r="BK278" i="99" s="1"/>
  <c r="BK334" i="99" s="1"/>
  <c r="BK241" i="101"/>
  <c r="BK297" i="101" s="1"/>
  <c r="BK128" i="101"/>
  <c r="BA109" i="76"/>
  <c r="BA113" i="76"/>
  <c r="BA120" i="76"/>
  <c r="BA100" i="74"/>
  <c r="BA88" i="74"/>
  <c r="AX138" i="74"/>
  <c r="AX143" i="74" s="1"/>
  <c r="BA88" i="75"/>
  <c r="AX138" i="75"/>
  <c r="AX143" i="75" s="1"/>
  <c r="BB89" i="75"/>
  <c r="BB89" i="74"/>
  <c r="AZ116" i="75"/>
  <c r="AZ123" i="77"/>
  <c r="AZ116" i="77"/>
  <c r="AZ116" i="74"/>
  <c r="BA100" i="75"/>
  <c r="BA99" i="76"/>
  <c r="BB101" i="76"/>
  <c r="BA117" i="77"/>
  <c r="BC90" i="77"/>
  <c r="AY138" i="76"/>
  <c r="AY143" i="76" s="1"/>
  <c r="BB92" i="76"/>
  <c r="BA114" i="76"/>
  <c r="BK277" i="99" l="1"/>
  <c r="BK333" i="99" s="1"/>
  <c r="BK138" i="99"/>
  <c r="BK239" i="101"/>
  <c r="BK295" i="101" s="1"/>
  <c r="BK137" i="101"/>
  <c r="BK136" i="101"/>
  <c r="BA112" i="76"/>
  <c r="BA121" i="76"/>
  <c r="BC90" i="74"/>
  <c r="BA117" i="74"/>
  <c r="AZ123" i="74"/>
  <c r="AZ125" i="75"/>
  <c r="AZ123" i="75"/>
  <c r="BC90" i="75"/>
  <c r="BA99" i="77"/>
  <c r="BA105" i="77"/>
  <c r="BA99" i="74"/>
  <c r="AZ125" i="77"/>
  <c r="AZ126" i="77"/>
  <c r="BA117" i="75"/>
  <c r="BA99" i="75"/>
  <c r="BA105" i="76"/>
  <c r="BB101" i="77"/>
  <c r="BA124" i="77"/>
  <c r="BA104" i="77"/>
  <c r="BB93" i="76"/>
  <c r="BB87" i="76"/>
  <c r="BK43" i="99" l="1"/>
  <c r="BK47" i="99" s="1"/>
  <c r="BK238" i="99"/>
  <c r="BK294" i="99" s="1"/>
  <c r="BL122" i="99"/>
  <c r="BK278" i="101"/>
  <c r="BK334" i="101" s="1"/>
  <c r="BK138" i="101"/>
  <c r="BK277" i="101"/>
  <c r="BK333" i="101" s="1"/>
  <c r="R138" i="72"/>
  <c r="T114" i="72"/>
  <c r="BA100" i="72"/>
  <c r="BA105" i="74"/>
  <c r="AZ126" i="75"/>
  <c r="AZ125" i="74"/>
  <c r="BA104" i="74"/>
  <c r="BB101" i="74"/>
  <c r="BA124" i="74"/>
  <c r="AZ126" i="74"/>
  <c r="BA105" i="75"/>
  <c r="BA124" i="75"/>
  <c r="BB101" i="75"/>
  <c r="AZ127" i="77"/>
  <c r="AZ127" i="75"/>
  <c r="BA106" i="76"/>
  <c r="BA104" i="75"/>
  <c r="BA113" i="77"/>
  <c r="BA106" i="77"/>
  <c r="BA109" i="77"/>
  <c r="BA120" i="77"/>
  <c r="BB88" i="76"/>
  <c r="BB100" i="76"/>
  <c r="BC89" i="76"/>
  <c r="BL280" i="99" l="1"/>
  <c r="BL336" i="99" s="1"/>
  <c r="BL124" i="99"/>
  <c r="BK48" i="99"/>
  <c r="BK258" i="99"/>
  <c r="BK314" i="99" s="1"/>
  <c r="BK238" i="101"/>
  <c r="BK294" i="101" s="1"/>
  <c r="BK43" i="101"/>
  <c r="BK47" i="101" s="1"/>
  <c r="BL122" i="101"/>
  <c r="AZ127" i="74"/>
  <c r="BA120" i="74"/>
  <c r="BA113" i="74"/>
  <c r="BA109" i="74"/>
  <c r="BA106" i="74"/>
  <c r="BA109" i="75"/>
  <c r="BA120" i="75"/>
  <c r="BA113" i="75"/>
  <c r="BA107" i="76"/>
  <c r="BA106" i="75"/>
  <c r="BA107" i="77"/>
  <c r="BA112" i="77"/>
  <c r="BA114" i="77"/>
  <c r="BB92" i="77"/>
  <c r="BA121" i="77"/>
  <c r="AY138" i="77"/>
  <c r="AY143" i="77" s="1"/>
  <c r="BD90" i="76"/>
  <c r="BK259" i="99" l="1"/>
  <c r="BK315" i="99" s="1"/>
  <c r="BK49" i="99"/>
  <c r="BL279" i="99"/>
  <c r="BL335" i="99" s="1"/>
  <c r="BK258" i="101"/>
  <c r="BK314" i="101" s="1"/>
  <c r="BK48" i="101"/>
  <c r="BL124" i="101"/>
  <c r="BL280" i="101"/>
  <c r="BL336" i="101" s="1"/>
  <c r="U88" i="72"/>
  <c r="U87" i="72"/>
  <c r="BB101" i="72"/>
  <c r="BA107" i="74"/>
  <c r="BB92" i="74"/>
  <c r="BA121" i="74"/>
  <c r="BA114" i="74"/>
  <c r="BA114" i="75"/>
  <c r="BA121" i="75"/>
  <c r="BB99" i="76"/>
  <c r="BB105" i="76"/>
  <c r="BB92" i="75"/>
  <c r="BA112" i="75"/>
  <c r="BA112" i="74"/>
  <c r="BA110" i="76"/>
  <c r="BA107" i="75"/>
  <c r="BB93" i="77"/>
  <c r="BB87" i="77"/>
  <c r="BA110" i="77"/>
  <c r="BC101" i="76"/>
  <c r="BK255" i="99" l="1"/>
  <c r="BK311" i="99" s="1"/>
  <c r="BK52" i="99"/>
  <c r="BK259" i="101"/>
  <c r="BK315" i="101" s="1"/>
  <c r="BK49" i="101"/>
  <c r="BL279" i="101"/>
  <c r="BL335" i="101" s="1"/>
  <c r="W90" i="72"/>
  <c r="V89" i="72"/>
  <c r="BA110" i="74"/>
  <c r="BB93" i="74"/>
  <c r="BB87" i="74"/>
  <c r="BB93" i="75"/>
  <c r="AY138" i="75"/>
  <c r="AY143" i="75" s="1"/>
  <c r="BB87" i="75"/>
  <c r="BA110" i="75"/>
  <c r="BA116" i="76"/>
  <c r="BB88" i="77"/>
  <c r="BC89" i="77"/>
  <c r="BB100" i="77"/>
  <c r="BK57" i="99" l="1"/>
  <c r="BK60" i="99" s="1"/>
  <c r="BK246" i="99"/>
  <c r="BK302" i="99" s="1"/>
  <c r="BK52" i="101"/>
  <c r="BK255" i="101"/>
  <c r="BK311" i="101" s="1"/>
  <c r="BC89" i="74"/>
  <c r="AY138" i="74"/>
  <c r="AY143" i="74" s="1"/>
  <c r="BB88" i="74"/>
  <c r="BB100" i="74"/>
  <c r="BA116" i="74"/>
  <c r="BB88" i="75"/>
  <c r="BA123" i="77"/>
  <c r="BA116" i="77"/>
  <c r="BC89" i="75"/>
  <c r="BB100" i="75"/>
  <c r="BA123" i="76"/>
  <c r="BA125" i="76"/>
  <c r="BA116" i="75"/>
  <c r="BB117" i="76"/>
  <c r="BB124" i="76"/>
  <c r="BD90" i="77"/>
  <c r="BB117" i="77"/>
  <c r="BK62" i="99" l="1"/>
  <c r="BK257" i="99"/>
  <c r="BK313" i="99" s="1"/>
  <c r="BK63" i="99"/>
  <c r="BK254" i="99"/>
  <c r="BK310" i="99" s="1"/>
  <c r="BL58" i="99"/>
  <c r="BK57" i="101"/>
  <c r="BK246" i="101"/>
  <c r="BK302" i="101" s="1"/>
  <c r="BA123" i="74"/>
  <c r="BB117" i="74"/>
  <c r="BD90" i="74"/>
  <c r="BD90" i="75"/>
  <c r="BB99" i="77"/>
  <c r="BB105" i="77"/>
  <c r="BB99" i="74"/>
  <c r="BA125" i="77"/>
  <c r="BA126" i="77"/>
  <c r="BA126" i="76"/>
  <c r="BB104" i="76"/>
  <c r="BB106" i="76"/>
  <c r="BB109" i="76"/>
  <c r="BB99" i="75"/>
  <c r="BA123" i="75"/>
  <c r="BB117" i="75"/>
  <c r="BB124" i="77"/>
  <c r="BB104" i="77"/>
  <c r="BC101" i="77"/>
  <c r="BL46" i="99" l="1"/>
  <c r="BL61" i="99"/>
  <c r="BL252" i="99"/>
  <c r="BL308" i="99" s="1"/>
  <c r="BJ81" i="99"/>
  <c r="BJ82" i="99" s="1"/>
  <c r="BJ83" i="99" s="1"/>
  <c r="BK64" i="99"/>
  <c r="BK65" i="99" s="1"/>
  <c r="BK66" i="99" s="1"/>
  <c r="BK256" i="99"/>
  <c r="BK312" i="99" s="1"/>
  <c r="BK60" i="101"/>
  <c r="BK254" i="101"/>
  <c r="BK310" i="101" s="1"/>
  <c r="BL58" i="101"/>
  <c r="BB105" i="74"/>
  <c r="BB100" i="72"/>
  <c r="BA125" i="74"/>
  <c r="BB104" i="74"/>
  <c r="BB124" i="74"/>
  <c r="BC101" i="74"/>
  <c r="BA126" i="74"/>
  <c r="BB105" i="75"/>
  <c r="BA125" i="75"/>
  <c r="BC101" i="75"/>
  <c r="BB124" i="75"/>
  <c r="BA127" i="77"/>
  <c r="BB120" i="76"/>
  <c r="BB121" i="76"/>
  <c r="BA126" i="75"/>
  <c r="BB113" i="76"/>
  <c r="BB114" i="76"/>
  <c r="BA127" i="76"/>
  <c r="BB104" i="75"/>
  <c r="BB113" i="77"/>
  <c r="BB109" i="77"/>
  <c r="BB120" i="77"/>
  <c r="BB106" i="77"/>
  <c r="BJ247" i="99" l="1"/>
  <c r="BJ303" i="99" s="1"/>
  <c r="BJ85" i="99"/>
  <c r="BI87" i="99"/>
  <c r="BL152" i="99"/>
  <c r="BL266" i="99" s="1"/>
  <c r="BL322" i="99" s="1"/>
  <c r="BL250" i="99"/>
  <c r="BL306" i="99" s="1"/>
  <c r="BL150" i="99"/>
  <c r="BL151" i="99"/>
  <c r="BL51" i="99"/>
  <c r="BL260" i="99" s="1"/>
  <c r="BL316" i="99" s="1"/>
  <c r="BL61" i="101"/>
  <c r="BL252" i="101"/>
  <c r="BL308" i="101" s="1"/>
  <c r="BL46" i="101"/>
  <c r="BK257" i="101"/>
  <c r="BK313" i="101" s="1"/>
  <c r="BK62" i="101"/>
  <c r="BK63" i="101"/>
  <c r="BB113" i="74"/>
  <c r="BB106" i="74"/>
  <c r="BB120" i="74"/>
  <c r="BA127" i="74"/>
  <c r="BB109" i="74"/>
  <c r="BB109" i="75"/>
  <c r="BB120" i="75"/>
  <c r="BB112" i="76"/>
  <c r="BB107" i="76"/>
  <c r="BB106" i="75"/>
  <c r="AZ138" i="76"/>
  <c r="AZ143" i="76" s="1"/>
  <c r="BA127" i="75"/>
  <c r="BB113" i="75"/>
  <c r="BC92" i="76"/>
  <c r="BC93" i="76"/>
  <c r="BB107" i="77"/>
  <c r="AZ138" i="77"/>
  <c r="AZ143" i="77" s="1"/>
  <c r="BB121" i="77"/>
  <c r="BB112" i="77"/>
  <c r="BC92" i="77"/>
  <c r="BB114" i="77"/>
  <c r="BL265" i="99" l="1"/>
  <c r="BL321" i="99" s="1"/>
  <c r="BL54" i="99"/>
  <c r="BL97" i="99" s="1"/>
  <c r="BL235" i="99"/>
  <c r="BL267" i="99"/>
  <c r="BL323" i="99" s="1"/>
  <c r="BL55" i="99"/>
  <c r="BK256" i="101"/>
  <c r="BK312" i="101" s="1"/>
  <c r="BK64" i="101"/>
  <c r="BK65" i="101" s="1"/>
  <c r="BJ81" i="101"/>
  <c r="BJ82" i="101" s="1"/>
  <c r="BJ83" i="101" s="1"/>
  <c r="BL151" i="101"/>
  <c r="BL152" i="101"/>
  <c r="BL266" i="101" s="1"/>
  <c r="BL322" i="101" s="1"/>
  <c r="BL150" i="101"/>
  <c r="BL51" i="101"/>
  <c r="BL260" i="101" s="1"/>
  <c r="BL316" i="101" s="1"/>
  <c r="BL250" i="101"/>
  <c r="BL306" i="101" s="1"/>
  <c r="BC101" i="72"/>
  <c r="BB121" i="74"/>
  <c r="BB107" i="74"/>
  <c r="BB114" i="74"/>
  <c r="BC92" i="74"/>
  <c r="BB114" i="75"/>
  <c r="BB121" i="75"/>
  <c r="BB110" i="76"/>
  <c r="BB112" i="74"/>
  <c r="BB107" i="75"/>
  <c r="BC92" i="75"/>
  <c r="BC87" i="76"/>
  <c r="BC88" i="76"/>
  <c r="BB112" i="75"/>
  <c r="BC87" i="77"/>
  <c r="BC93" i="77"/>
  <c r="BB110" i="77"/>
  <c r="BL98" i="99" l="1"/>
  <c r="BM99" i="99"/>
  <c r="BL55" i="101"/>
  <c r="BL267" i="101"/>
  <c r="BL323" i="101" s="1"/>
  <c r="BL235" i="101"/>
  <c r="BL54" i="101"/>
  <c r="BL97" i="101" s="1"/>
  <c r="BL265" i="101"/>
  <c r="BL321" i="101" s="1"/>
  <c r="BK66" i="101"/>
  <c r="BJ247" i="101"/>
  <c r="BJ303" i="101" s="1"/>
  <c r="BI87" i="101"/>
  <c r="BJ85" i="101"/>
  <c r="BB110" i="74"/>
  <c r="BC87" i="74"/>
  <c r="BC93" i="74"/>
  <c r="BC93" i="75"/>
  <c r="BC87" i="75"/>
  <c r="BD89" i="76"/>
  <c r="BE90" i="76"/>
  <c r="BB110" i="75"/>
  <c r="BB116" i="76"/>
  <c r="BC100" i="76"/>
  <c r="BB116" i="77"/>
  <c r="BD89" i="77"/>
  <c r="BC100" i="77"/>
  <c r="BC88" i="77"/>
  <c r="BM270" i="99" l="1"/>
  <c r="BM326" i="99" s="1"/>
  <c r="BM282" i="99"/>
  <c r="BM338" i="99" s="1"/>
  <c r="BL109" i="99"/>
  <c r="BL110" i="99"/>
  <c r="BL274" i="99" s="1"/>
  <c r="BL330" i="99" s="1"/>
  <c r="BL112" i="99"/>
  <c r="BL276" i="99" s="1"/>
  <c r="BL332" i="99" s="1"/>
  <c r="BL111" i="99"/>
  <c r="BL275" i="99" s="1"/>
  <c r="BL331" i="99" s="1"/>
  <c r="BL98" i="101"/>
  <c r="BM99" i="101"/>
  <c r="BC100" i="74"/>
  <c r="BC88" i="74"/>
  <c r="AZ138" i="74"/>
  <c r="AZ143" i="74" s="1"/>
  <c r="BC88" i="75"/>
  <c r="AZ138" i="75"/>
  <c r="AZ143" i="75" s="1"/>
  <c r="BD89" i="74"/>
  <c r="BB123" i="76"/>
  <c r="BB125" i="76"/>
  <c r="BB116" i="75"/>
  <c r="BB116" i="74"/>
  <c r="BC99" i="76"/>
  <c r="BC105" i="76"/>
  <c r="BD101" i="76"/>
  <c r="BC100" i="75"/>
  <c r="BC117" i="76"/>
  <c r="BC124" i="76"/>
  <c r="BD89" i="75"/>
  <c r="BB123" i="77"/>
  <c r="BE90" i="77"/>
  <c r="BC117" i="77"/>
  <c r="BL273" i="99" l="1"/>
  <c r="BL329" i="99" s="1"/>
  <c r="BL114" i="99"/>
  <c r="BL109" i="101"/>
  <c r="BL110" i="101"/>
  <c r="BL111" i="101"/>
  <c r="BL112" i="101"/>
  <c r="BM282" i="101"/>
  <c r="BM338" i="101" s="1"/>
  <c r="BM270" i="101"/>
  <c r="BM326" i="101" s="1"/>
  <c r="BB123" i="74"/>
  <c r="BC117" i="74"/>
  <c r="BE90" i="74"/>
  <c r="BE90" i="75"/>
  <c r="BC99" i="77"/>
  <c r="BC105" i="77"/>
  <c r="BC99" i="74"/>
  <c r="BB125" i="77"/>
  <c r="BC117" i="75"/>
  <c r="BB126" i="77"/>
  <c r="BC99" i="75"/>
  <c r="BC104" i="76"/>
  <c r="BC106" i="76"/>
  <c r="BC109" i="76"/>
  <c r="BB123" i="75"/>
  <c r="BB126" i="76"/>
  <c r="BC124" i="77"/>
  <c r="BC104" i="77"/>
  <c r="BD101" i="77"/>
  <c r="BL116" i="99" l="1"/>
  <c r="BL119" i="99"/>
  <c r="BL237" i="99"/>
  <c r="BL293" i="99" s="1"/>
  <c r="BL276" i="101"/>
  <c r="BL332" i="101" s="1"/>
  <c r="BL275" i="101"/>
  <c r="BL331" i="101" s="1"/>
  <c r="BL274" i="101"/>
  <c r="BL330" i="101" s="1"/>
  <c r="BL114" i="101"/>
  <c r="BL273" i="101"/>
  <c r="BL329" i="101" s="1"/>
  <c r="BC100" i="72"/>
  <c r="BC105" i="74"/>
  <c r="BB125" i="74"/>
  <c r="BC104" i="74"/>
  <c r="BC124" i="74"/>
  <c r="BD101" i="74"/>
  <c r="BB126" i="74"/>
  <c r="BC105" i="75"/>
  <c r="BB125" i="75"/>
  <c r="BC124" i="75"/>
  <c r="BD101" i="75"/>
  <c r="BB127" i="77"/>
  <c r="BB126" i="75"/>
  <c r="BC120" i="76"/>
  <c r="BC121" i="76"/>
  <c r="BC104" i="75"/>
  <c r="BC113" i="76"/>
  <c r="BC114" i="76"/>
  <c r="BB127" i="76"/>
  <c r="BC106" i="77"/>
  <c r="BC120" i="77"/>
  <c r="BC113" i="77"/>
  <c r="BC109" i="77"/>
  <c r="BL281" i="99" l="1"/>
  <c r="BL337" i="99" s="1"/>
  <c r="BL236" i="99"/>
  <c r="BL292" i="99" s="1"/>
  <c r="BL130" i="99"/>
  <c r="BL42" i="99"/>
  <c r="BL116" i="101"/>
  <c r="BL237" i="101"/>
  <c r="BL293" i="101" s="1"/>
  <c r="BL119" i="101"/>
  <c r="BC106" i="74"/>
  <c r="BC113" i="74"/>
  <c r="BC109" i="74"/>
  <c r="BC120" i="74"/>
  <c r="BB127" i="74"/>
  <c r="BC109" i="75"/>
  <c r="BC107" i="76"/>
  <c r="BC112" i="76"/>
  <c r="BD92" i="76"/>
  <c r="BD93" i="76"/>
  <c r="BB127" i="75"/>
  <c r="BC113" i="75"/>
  <c r="BC106" i="75"/>
  <c r="BC120" i="75"/>
  <c r="BA138" i="76"/>
  <c r="BA143" i="76" s="1"/>
  <c r="BC112" i="77"/>
  <c r="BD92" i="77"/>
  <c r="BC114" i="77"/>
  <c r="BA138" i="77"/>
  <c r="BA143" i="77" s="1"/>
  <c r="BC121" i="77"/>
  <c r="BC107" i="77"/>
  <c r="BL241" i="99" l="1"/>
  <c r="BL297" i="99" s="1"/>
  <c r="BL128" i="99"/>
  <c r="BL281" i="101"/>
  <c r="BL337" i="101" s="1"/>
  <c r="BL130" i="101"/>
  <c r="BL236" i="101"/>
  <c r="BL292" i="101" s="1"/>
  <c r="BL42" i="101"/>
  <c r="BD101" i="72"/>
  <c r="BD92" i="74"/>
  <c r="BC121" i="74"/>
  <c r="BC107" i="74"/>
  <c r="BC114" i="74"/>
  <c r="BC114" i="75"/>
  <c r="BC121" i="75"/>
  <c r="BC107" i="75"/>
  <c r="BC112" i="74"/>
  <c r="BD87" i="76"/>
  <c r="BD88" i="76"/>
  <c r="BC112" i="75"/>
  <c r="BD92" i="75"/>
  <c r="BC110" i="76"/>
  <c r="BD93" i="77"/>
  <c r="BD87" i="77"/>
  <c r="BC110" i="77"/>
  <c r="BL239" i="99" l="1"/>
  <c r="BL295" i="99" s="1"/>
  <c r="BL137" i="99"/>
  <c r="BL278" i="99" s="1"/>
  <c r="BL334" i="99" s="1"/>
  <c r="BL136" i="99"/>
  <c r="BL241" i="101"/>
  <c r="BL297" i="101" s="1"/>
  <c r="BL128" i="101"/>
  <c r="BD87" i="74"/>
  <c r="BA138" i="74"/>
  <c r="BA143" i="74" s="1"/>
  <c r="BC110" i="74"/>
  <c r="BD93" i="74"/>
  <c r="BD93" i="75"/>
  <c r="BC116" i="76"/>
  <c r="BE89" i="76"/>
  <c r="BF90" i="76"/>
  <c r="BD100" i="76"/>
  <c r="BC110" i="75"/>
  <c r="BD87" i="75"/>
  <c r="BD100" i="77"/>
  <c r="BE89" i="77"/>
  <c r="BD88" i="77"/>
  <c r="BL277" i="99" l="1"/>
  <c r="BL333" i="99" s="1"/>
  <c r="BL138" i="99"/>
  <c r="BL239" i="101"/>
  <c r="BL295" i="101" s="1"/>
  <c r="BL137" i="101"/>
  <c r="BL136" i="101"/>
  <c r="BD100" i="74"/>
  <c r="BD88" i="74"/>
  <c r="BD88" i="75"/>
  <c r="BA138" i="75"/>
  <c r="BA143" i="75" s="1"/>
  <c r="BE89" i="74"/>
  <c r="BC123" i="77"/>
  <c r="BC116" i="77"/>
  <c r="BE89" i="75"/>
  <c r="BC116" i="74"/>
  <c r="BD100" i="75"/>
  <c r="BC116" i="75"/>
  <c r="BD117" i="76"/>
  <c r="BD124" i="76"/>
  <c r="BD99" i="76"/>
  <c r="BE101" i="76"/>
  <c r="BD105" i="76"/>
  <c r="BC123" i="76"/>
  <c r="BC125" i="76"/>
  <c r="BD117" i="77"/>
  <c r="BF90" i="77"/>
  <c r="BL43" i="99" l="1"/>
  <c r="BL47" i="99" s="1"/>
  <c r="BL238" i="99"/>
  <c r="BL294" i="99" s="1"/>
  <c r="BM122" i="99"/>
  <c r="BL278" i="101"/>
  <c r="BL334" i="101" s="1"/>
  <c r="BL277" i="101"/>
  <c r="BL333" i="101" s="1"/>
  <c r="BL138" i="101"/>
  <c r="BD117" i="74"/>
  <c r="BC123" i="74"/>
  <c r="BF90" i="74"/>
  <c r="BF90" i="75"/>
  <c r="BC125" i="77"/>
  <c r="BC126" i="77"/>
  <c r="BD99" i="77"/>
  <c r="BD105" i="77"/>
  <c r="BD99" i="74"/>
  <c r="BD99" i="75"/>
  <c r="BD104" i="76"/>
  <c r="BD109" i="76"/>
  <c r="BD117" i="75"/>
  <c r="BC126" i="76"/>
  <c r="BC123" i="75"/>
  <c r="BC127" i="77"/>
  <c r="BE101" i="77"/>
  <c r="BD104" i="77"/>
  <c r="BD124" i="77"/>
  <c r="BM280" i="99" l="1"/>
  <c r="BM336" i="99" s="1"/>
  <c r="BM124" i="99"/>
  <c r="BL258" i="99"/>
  <c r="BL314" i="99" s="1"/>
  <c r="BL48" i="99"/>
  <c r="BL238" i="101"/>
  <c r="BL294" i="101" s="1"/>
  <c r="BL43" i="101"/>
  <c r="BL47" i="101" s="1"/>
  <c r="BM122" i="101"/>
  <c r="BD105" i="74"/>
  <c r="BD100" i="72"/>
  <c r="BD104" i="74"/>
  <c r="BE101" i="74"/>
  <c r="BC126" i="74"/>
  <c r="BC125" i="74"/>
  <c r="BD124" i="74"/>
  <c r="BD105" i="75"/>
  <c r="BD124" i="75"/>
  <c r="BE101" i="75"/>
  <c r="BC125" i="75"/>
  <c r="BC126" i="75"/>
  <c r="BC127" i="76"/>
  <c r="BD113" i="76"/>
  <c r="BD114" i="76"/>
  <c r="BD106" i="76"/>
  <c r="BD104" i="75"/>
  <c r="BD120" i="76"/>
  <c r="BD121" i="76"/>
  <c r="BD113" i="77"/>
  <c r="BD120" i="77"/>
  <c r="BD109" i="77"/>
  <c r="BD106" i="77"/>
  <c r="BM279" i="99" l="1"/>
  <c r="BM335" i="99" s="1"/>
  <c r="BL259" i="99"/>
  <c r="BL315" i="99" s="1"/>
  <c r="BL49" i="99"/>
  <c r="BL48" i="101"/>
  <c r="BL258" i="101"/>
  <c r="BL314" i="101" s="1"/>
  <c r="BM280" i="101"/>
  <c r="BM336" i="101" s="1"/>
  <c r="BM124" i="101"/>
  <c r="BD120" i="74"/>
  <c r="BC127" i="74"/>
  <c r="BD106" i="74"/>
  <c r="BD113" i="74"/>
  <c r="BD109" i="74"/>
  <c r="BD109" i="75"/>
  <c r="BD106" i="75"/>
  <c r="BD113" i="75"/>
  <c r="BD107" i="76"/>
  <c r="BD112" i="76"/>
  <c r="BB138" i="76"/>
  <c r="BB143" i="76" s="1"/>
  <c r="BD120" i="75"/>
  <c r="BC127" i="75"/>
  <c r="BE92" i="76"/>
  <c r="BE93" i="76"/>
  <c r="BB138" i="77"/>
  <c r="BB143" i="77" s="1"/>
  <c r="BD107" i="77"/>
  <c r="BD121" i="77"/>
  <c r="BD112" i="77"/>
  <c r="BD114" i="77"/>
  <c r="BE92" i="77"/>
  <c r="BL255" i="99" l="1"/>
  <c r="BL311" i="99" s="1"/>
  <c r="BL52" i="99"/>
  <c r="BM279" i="101"/>
  <c r="BM335" i="101" s="1"/>
  <c r="BL259" i="101"/>
  <c r="BL315" i="101" s="1"/>
  <c r="BL49" i="101"/>
  <c r="BE101" i="72"/>
  <c r="BD114" i="74"/>
  <c r="BE92" i="74"/>
  <c r="BD107" i="74"/>
  <c r="BD121" i="74"/>
  <c r="BD121" i="75"/>
  <c r="BD114" i="75"/>
  <c r="BD110" i="76"/>
  <c r="BE92" i="75"/>
  <c r="BD112" i="74"/>
  <c r="BD112" i="75"/>
  <c r="BE87" i="76"/>
  <c r="BE88" i="76"/>
  <c r="BD107" i="75"/>
  <c r="BE87" i="77"/>
  <c r="BD110" i="77"/>
  <c r="BE93" i="77"/>
  <c r="BL57" i="99" l="1"/>
  <c r="BL246" i="99"/>
  <c r="BL302" i="99" s="1"/>
  <c r="BL255" i="101"/>
  <c r="BL311" i="101" s="1"/>
  <c r="BL52" i="101"/>
  <c r="BE87" i="74"/>
  <c r="BD110" i="74"/>
  <c r="BE93" i="74"/>
  <c r="BE93" i="75"/>
  <c r="BE100" i="76"/>
  <c r="BD110" i="75"/>
  <c r="BE87" i="75"/>
  <c r="BD116" i="76"/>
  <c r="BF89" i="76"/>
  <c r="BG90" i="76"/>
  <c r="BE100" i="77"/>
  <c r="BE88" i="77"/>
  <c r="BF89" i="77"/>
  <c r="BL60" i="99" l="1"/>
  <c r="BL254" i="99"/>
  <c r="BL310" i="99" s="1"/>
  <c r="BM58" i="99"/>
  <c r="BL57" i="101"/>
  <c r="BL60" i="101"/>
  <c r="BL246" i="101"/>
  <c r="BL302" i="101" s="1"/>
  <c r="BE100" i="74"/>
  <c r="BE88" i="74"/>
  <c r="BF89" i="74"/>
  <c r="BB138" i="74"/>
  <c r="BB143" i="74" s="1"/>
  <c r="BE88" i="75"/>
  <c r="BB138" i="75"/>
  <c r="BB143" i="75" s="1"/>
  <c r="BD116" i="74"/>
  <c r="BD123" i="77"/>
  <c r="BD116" i="77"/>
  <c r="BE117" i="76"/>
  <c r="BE124" i="76"/>
  <c r="BD116" i="75"/>
  <c r="BD123" i="76"/>
  <c r="BD125" i="76"/>
  <c r="BE100" i="75"/>
  <c r="BE99" i="76"/>
  <c r="BF101" i="76"/>
  <c r="BE105" i="76"/>
  <c r="BF89" i="75"/>
  <c r="BG90" i="77"/>
  <c r="BE117" i="77"/>
  <c r="BM252" i="99" l="1"/>
  <c r="BM308" i="99" s="1"/>
  <c r="BM46" i="99"/>
  <c r="BM61" i="99"/>
  <c r="BL257" i="99"/>
  <c r="BL313" i="99" s="1"/>
  <c r="BL62" i="99"/>
  <c r="BL63" i="99"/>
  <c r="BL257" i="101"/>
  <c r="BL313" i="101" s="1"/>
  <c r="BL63" i="101"/>
  <c r="BL62" i="101"/>
  <c r="BL254" i="101"/>
  <c r="BL310" i="101" s="1"/>
  <c r="BM58" i="101"/>
  <c r="BE117" i="74"/>
  <c r="BD123" i="74"/>
  <c r="BG90" i="74"/>
  <c r="BG90" i="75"/>
  <c r="BE99" i="77"/>
  <c r="BE105" i="77"/>
  <c r="BE99" i="74"/>
  <c r="BD125" i="77"/>
  <c r="BD126" i="77"/>
  <c r="BE99" i="75"/>
  <c r="BE104" i="76"/>
  <c r="BE109" i="76"/>
  <c r="BD123" i="75"/>
  <c r="BD126" i="76"/>
  <c r="BE117" i="75"/>
  <c r="BE124" i="77"/>
  <c r="BE104" i="77"/>
  <c r="BF101" i="77"/>
  <c r="BL256" i="99" l="1"/>
  <c r="BL312" i="99" s="1"/>
  <c r="BL64" i="99"/>
  <c r="BL65" i="99" s="1"/>
  <c r="BL66" i="99" s="1"/>
  <c r="BK81" i="99"/>
  <c r="BK82" i="99" s="1"/>
  <c r="BK83" i="99" s="1"/>
  <c r="BM250" i="99"/>
  <c r="BM306" i="99" s="1"/>
  <c r="BM151" i="99"/>
  <c r="BM51" i="99"/>
  <c r="BM260" i="99" s="1"/>
  <c r="BM316" i="99" s="1"/>
  <c r="BM150" i="99"/>
  <c r="BM152" i="99"/>
  <c r="BM266" i="99" s="1"/>
  <c r="BM322" i="99" s="1"/>
  <c r="BM252" i="101"/>
  <c r="BM308" i="101" s="1"/>
  <c r="BM61" i="101"/>
  <c r="BM46" i="101"/>
  <c r="BL256" i="101"/>
  <c r="BL312" i="101" s="1"/>
  <c r="BL64" i="101"/>
  <c r="BL65" i="101" s="1"/>
  <c r="BK81" i="101"/>
  <c r="BK82" i="101" s="1"/>
  <c r="BK83" i="101" s="1"/>
  <c r="BE100" i="72"/>
  <c r="BE105" i="74"/>
  <c r="BE124" i="74"/>
  <c r="BD125" i="74"/>
  <c r="BD126" i="74"/>
  <c r="BF101" i="74"/>
  <c r="BE104" i="74"/>
  <c r="BE124" i="75"/>
  <c r="BD125" i="75"/>
  <c r="BE105" i="75"/>
  <c r="BF101" i="75"/>
  <c r="BD127" i="77"/>
  <c r="BE104" i="75"/>
  <c r="BE120" i="76"/>
  <c r="BE121" i="76"/>
  <c r="BE113" i="76"/>
  <c r="BE114" i="76"/>
  <c r="BE106" i="76"/>
  <c r="BD127" i="76"/>
  <c r="BD126" i="75"/>
  <c r="BE106" i="77"/>
  <c r="BE109" i="77"/>
  <c r="BE120" i="77"/>
  <c r="BE113" i="77"/>
  <c r="BM54" i="99" l="1"/>
  <c r="BM97" i="99" s="1"/>
  <c r="BM265" i="99"/>
  <c r="BM321" i="99" s="1"/>
  <c r="BJ87" i="99"/>
  <c r="BK247" i="99"/>
  <c r="BK303" i="99" s="1"/>
  <c r="BK85" i="99"/>
  <c r="BM267" i="99"/>
  <c r="BM323" i="99" s="1"/>
  <c r="BM235" i="99"/>
  <c r="BM55" i="99"/>
  <c r="BK247" i="101"/>
  <c r="BK303" i="101" s="1"/>
  <c r="BJ87" i="101"/>
  <c r="BK85" i="101"/>
  <c r="BL66" i="101"/>
  <c r="BM152" i="101"/>
  <c r="BM266" i="101" s="1"/>
  <c r="BM322" i="101" s="1"/>
  <c r="BM150" i="101"/>
  <c r="BM151" i="101"/>
  <c r="BM51" i="101"/>
  <c r="BM260" i="101" s="1"/>
  <c r="BM316" i="101" s="1"/>
  <c r="BM250" i="101"/>
  <c r="BM306" i="101" s="1"/>
  <c r="BD127" i="74"/>
  <c r="BE106" i="74"/>
  <c r="BE120" i="74"/>
  <c r="BE109" i="74"/>
  <c r="BE113" i="74"/>
  <c r="BE106" i="75"/>
  <c r="BE109" i="75"/>
  <c r="BE107" i="76"/>
  <c r="BE113" i="75"/>
  <c r="BD127" i="75"/>
  <c r="BF92" i="76"/>
  <c r="BF93" i="76"/>
  <c r="BC138" i="76"/>
  <c r="BC143" i="76" s="1"/>
  <c r="BE112" i="76"/>
  <c r="BE120" i="75"/>
  <c r="BE114" i="77"/>
  <c r="BF92" i="77"/>
  <c r="BE112" i="77"/>
  <c r="BE121" i="77"/>
  <c r="BC138" i="77"/>
  <c r="BC143" i="77" s="1"/>
  <c r="BE107" i="77"/>
  <c r="BN99" i="99" l="1"/>
  <c r="BM98" i="99"/>
  <c r="BM55" i="101"/>
  <c r="BM267" i="101"/>
  <c r="BM323" i="101" s="1"/>
  <c r="BM235" i="101"/>
  <c r="BM54" i="101"/>
  <c r="BM97" i="101" s="1"/>
  <c r="BM265" i="101"/>
  <c r="BM321" i="101" s="1"/>
  <c r="BF101" i="72"/>
  <c r="BF92" i="74"/>
  <c r="BE107" i="74"/>
  <c r="BE121" i="74"/>
  <c r="BE114" i="74"/>
  <c r="BE107" i="75"/>
  <c r="BE121" i="75"/>
  <c r="BE114" i="75"/>
  <c r="BE112" i="74"/>
  <c r="BF92" i="75"/>
  <c r="BE112" i="75"/>
  <c r="BF87" i="76"/>
  <c r="BF88" i="76"/>
  <c r="BE110" i="76"/>
  <c r="BF93" i="77"/>
  <c r="BF87" i="77"/>
  <c r="BE110" i="77"/>
  <c r="BM112" i="99" l="1"/>
  <c r="BM276" i="99" s="1"/>
  <c r="BM332" i="99" s="1"/>
  <c r="BM110" i="99"/>
  <c r="BM274" i="99" s="1"/>
  <c r="BM330" i="99" s="1"/>
  <c r="BM111" i="99"/>
  <c r="BM275" i="99" s="1"/>
  <c r="BM331" i="99" s="1"/>
  <c r="BM109" i="99"/>
  <c r="BN270" i="99"/>
  <c r="BN326" i="99" s="1"/>
  <c r="BN282" i="99"/>
  <c r="BN338" i="99" s="1"/>
  <c r="BM98" i="101"/>
  <c r="BN99" i="101"/>
  <c r="BF93" i="74"/>
  <c r="BF87" i="74"/>
  <c r="BE110" i="74"/>
  <c r="BF93" i="75"/>
  <c r="BE110" i="75"/>
  <c r="BE116" i="76"/>
  <c r="BG89" i="76"/>
  <c r="BH90" i="76"/>
  <c r="BF87" i="75"/>
  <c r="BF100" i="76"/>
  <c r="BF88" i="77"/>
  <c r="BF100" i="77"/>
  <c r="BG89" i="77"/>
  <c r="BM273" i="99" l="1"/>
  <c r="BM329" i="99" s="1"/>
  <c r="BM114" i="99"/>
  <c r="BN270" i="101"/>
  <c r="BN326" i="101" s="1"/>
  <c r="BN282" i="101"/>
  <c r="BN338" i="101" s="1"/>
  <c r="BM110" i="101"/>
  <c r="BM111" i="101"/>
  <c r="BM112" i="101"/>
  <c r="BM109" i="101"/>
  <c r="BC138" i="74"/>
  <c r="BC143" i="74" s="1"/>
  <c r="BF100" i="74"/>
  <c r="BF88" i="74"/>
  <c r="BG89" i="74"/>
  <c r="BC138" i="75"/>
  <c r="BC143" i="75" s="1"/>
  <c r="BF88" i="75"/>
  <c r="BE116" i="75"/>
  <c r="BE123" i="77"/>
  <c r="BE116" i="77"/>
  <c r="BF99" i="76"/>
  <c r="BF105" i="76"/>
  <c r="BG101" i="76"/>
  <c r="BG89" i="75"/>
  <c r="BF100" i="75"/>
  <c r="BE116" i="74"/>
  <c r="BF117" i="76"/>
  <c r="BF124" i="76"/>
  <c r="BE123" i="76"/>
  <c r="BE125" i="76"/>
  <c r="BH90" i="77"/>
  <c r="BF117" i="77"/>
  <c r="BM119" i="99" l="1"/>
  <c r="BM237" i="99"/>
  <c r="BM293" i="99" s="1"/>
  <c r="BM116" i="99"/>
  <c r="BM273" i="101"/>
  <c r="BM329" i="101" s="1"/>
  <c r="BM114" i="101"/>
  <c r="BM276" i="101"/>
  <c r="BM332" i="101" s="1"/>
  <c r="BM275" i="101"/>
  <c r="BM331" i="101" s="1"/>
  <c r="BM274" i="101"/>
  <c r="BM330" i="101" s="1"/>
  <c r="BF117" i="74"/>
  <c r="BE123" i="74"/>
  <c r="BH90" i="74"/>
  <c r="BH90" i="75"/>
  <c r="BF99" i="77"/>
  <c r="BF105" i="77"/>
  <c r="BF99" i="74"/>
  <c r="BE126" i="77"/>
  <c r="BE125" i="77"/>
  <c r="BF117" i="75"/>
  <c r="BE123" i="75"/>
  <c r="BF104" i="76"/>
  <c r="BF106" i="76"/>
  <c r="BF109" i="76"/>
  <c r="BE126" i="76"/>
  <c r="BF99" i="75"/>
  <c r="BF124" i="77"/>
  <c r="BF104" i="77"/>
  <c r="BG101" i="77"/>
  <c r="BM130" i="99" l="1"/>
  <c r="BM236" i="99"/>
  <c r="BM292" i="99" s="1"/>
  <c r="BM42" i="99"/>
  <c r="BM281" i="99"/>
  <c r="BM337" i="99" s="1"/>
  <c r="BM237" i="101"/>
  <c r="BM293" i="101" s="1"/>
  <c r="BM116" i="101"/>
  <c r="BM119" i="101"/>
  <c r="BF100" i="72"/>
  <c r="BF105" i="74"/>
  <c r="BF124" i="74"/>
  <c r="BF104" i="74"/>
  <c r="BE125" i="74"/>
  <c r="BG101" i="74"/>
  <c r="BE126" i="74"/>
  <c r="BF124" i="75"/>
  <c r="BE125" i="75"/>
  <c r="BG101" i="75"/>
  <c r="BE127" i="77"/>
  <c r="BE126" i="75"/>
  <c r="BF104" i="75"/>
  <c r="BE127" i="76"/>
  <c r="BF113" i="76"/>
  <c r="BF114" i="76"/>
  <c r="BF120" i="76"/>
  <c r="BF121" i="76"/>
  <c r="BF105" i="75"/>
  <c r="BF109" i="77"/>
  <c r="BF120" i="77"/>
  <c r="BF106" i="77"/>
  <c r="BF113" i="77"/>
  <c r="BM241" i="99" l="1"/>
  <c r="BM297" i="99" s="1"/>
  <c r="BM128" i="99"/>
  <c r="BM42" i="101"/>
  <c r="BM236" i="101"/>
  <c r="BM292" i="101" s="1"/>
  <c r="BM130" i="101"/>
  <c r="BM281" i="101"/>
  <c r="BM337" i="101" s="1"/>
  <c r="BF106" i="74"/>
  <c r="BF113" i="74"/>
  <c r="BF120" i="74"/>
  <c r="BF109" i="74"/>
  <c r="BE127" i="74"/>
  <c r="BF109" i="75"/>
  <c r="BF120" i="75"/>
  <c r="BF113" i="75"/>
  <c r="BE127" i="75"/>
  <c r="BF107" i="76"/>
  <c r="BF112" i="76"/>
  <c r="BF106" i="75"/>
  <c r="BG92" i="76"/>
  <c r="BG93" i="76"/>
  <c r="BD138" i="76"/>
  <c r="BD143" i="76" s="1"/>
  <c r="BD138" i="77"/>
  <c r="BD143" i="77" s="1"/>
  <c r="BF121" i="77"/>
  <c r="BF107" i="77"/>
  <c r="BF114" i="77"/>
  <c r="BF112" i="77"/>
  <c r="BG92" i="77"/>
  <c r="BM239" i="99" l="1"/>
  <c r="BM295" i="99" s="1"/>
  <c r="BM137" i="99"/>
  <c r="BM278" i="99" s="1"/>
  <c r="BM334" i="99" s="1"/>
  <c r="BM136" i="99"/>
  <c r="BM128" i="101"/>
  <c r="BM241" i="101"/>
  <c r="BM297" i="101" s="1"/>
  <c r="BG101" i="72"/>
  <c r="BF121" i="74"/>
  <c r="BF107" i="74"/>
  <c r="BF114" i="74"/>
  <c r="BG92" i="74"/>
  <c r="BF114" i="75"/>
  <c r="BF121" i="75"/>
  <c r="BF112" i="75"/>
  <c r="BG92" i="75"/>
  <c r="BF110" i="76"/>
  <c r="BF112" i="74"/>
  <c r="BF107" i="75"/>
  <c r="BG87" i="76"/>
  <c r="BG88" i="76"/>
  <c r="BF110" i="77"/>
  <c r="BG93" i="77"/>
  <c r="BG87" i="77"/>
  <c r="BM138" i="99" l="1"/>
  <c r="BM277" i="99"/>
  <c r="BM333" i="99" s="1"/>
  <c r="BM239" i="101"/>
  <c r="BM295" i="101" s="1"/>
  <c r="BM136" i="101"/>
  <c r="BM137" i="101"/>
  <c r="BG87" i="74"/>
  <c r="BF110" i="74"/>
  <c r="BG93" i="74"/>
  <c r="BG93" i="75"/>
  <c r="BG87" i="75"/>
  <c r="BF116" i="76"/>
  <c r="BG100" i="76"/>
  <c r="BF110" i="75"/>
  <c r="BH89" i="76"/>
  <c r="BI90" i="76"/>
  <c r="BF116" i="77"/>
  <c r="BH89" i="77"/>
  <c r="BG100" i="77"/>
  <c r="BG88" i="77"/>
  <c r="BM43" i="99" l="1"/>
  <c r="BM47" i="99" s="1"/>
  <c r="BM238" i="99"/>
  <c r="BM294" i="99" s="1"/>
  <c r="BN122" i="99"/>
  <c r="BM278" i="101"/>
  <c r="BM334" i="101" s="1"/>
  <c r="BM138" i="101"/>
  <c r="BM277" i="101"/>
  <c r="BM333" i="101" s="1"/>
  <c r="BD138" i="74"/>
  <c r="BD143" i="74" s="1"/>
  <c r="BF116" i="74"/>
  <c r="BG100" i="74"/>
  <c r="BG88" i="74"/>
  <c r="BG88" i="75"/>
  <c r="BD138" i="75"/>
  <c r="BD143" i="75" s="1"/>
  <c r="BH89" i="74"/>
  <c r="BH89" i="75"/>
  <c r="BG100" i="75"/>
  <c r="BF123" i="77"/>
  <c r="BG117" i="76"/>
  <c r="BG124" i="76"/>
  <c r="BF123" i="76"/>
  <c r="BF125" i="76"/>
  <c r="BG99" i="76"/>
  <c r="BH101" i="76"/>
  <c r="BF116" i="75"/>
  <c r="BI90" i="77"/>
  <c r="BG117" i="77"/>
  <c r="BN280" i="99" l="1"/>
  <c r="BN336" i="99" s="1"/>
  <c r="BN124" i="99"/>
  <c r="BM48" i="99"/>
  <c r="BM258" i="99"/>
  <c r="BM314" i="99" s="1"/>
  <c r="BM238" i="101"/>
  <c r="BM294" i="101" s="1"/>
  <c r="BM43" i="101"/>
  <c r="BM47" i="101" s="1"/>
  <c r="BN122" i="101"/>
  <c r="BF123" i="74"/>
  <c r="BG117" i="74"/>
  <c r="BI90" i="74"/>
  <c r="BI90" i="75"/>
  <c r="BG99" i="77"/>
  <c r="BG99" i="74"/>
  <c r="BF125" i="77"/>
  <c r="BF126" i="77"/>
  <c r="BG99" i="75"/>
  <c r="BF126" i="76"/>
  <c r="BG104" i="76"/>
  <c r="BG109" i="76"/>
  <c r="BF123" i="75"/>
  <c r="BG117" i="75"/>
  <c r="BG105" i="76"/>
  <c r="BG124" i="77"/>
  <c r="BG104" i="77"/>
  <c r="BG105" i="77"/>
  <c r="BH101" i="77"/>
  <c r="BN279" i="99" l="1"/>
  <c r="BN335" i="99" s="1"/>
  <c r="BM259" i="99"/>
  <c r="BM315" i="99" s="1"/>
  <c r="BM49" i="99"/>
  <c r="BN280" i="101"/>
  <c r="BN336" i="101" s="1"/>
  <c r="BN124" i="101"/>
  <c r="BM48" i="101"/>
  <c r="BM258" i="101"/>
  <c r="BM314" i="101" s="1"/>
  <c r="BG100" i="72"/>
  <c r="BG105" i="74"/>
  <c r="BF126" i="74"/>
  <c r="BG124" i="74"/>
  <c r="BF125" i="74"/>
  <c r="BG104" i="74"/>
  <c r="BH101" i="74"/>
  <c r="BG105" i="75"/>
  <c r="BG124" i="75"/>
  <c r="BH101" i="75"/>
  <c r="BF125" i="75"/>
  <c r="BF127" i="77"/>
  <c r="BG113" i="76"/>
  <c r="BG114" i="76"/>
  <c r="BG120" i="76"/>
  <c r="BG121" i="76"/>
  <c r="BF127" i="76"/>
  <c r="BG104" i="75"/>
  <c r="BF126" i="75"/>
  <c r="BG106" i="76"/>
  <c r="BG120" i="77"/>
  <c r="BG109" i="77"/>
  <c r="BG113" i="77"/>
  <c r="BG106" i="77"/>
  <c r="BM52" i="99" l="1"/>
  <c r="BM255" i="99"/>
  <c r="BM311" i="99" s="1"/>
  <c r="BM259" i="101"/>
  <c r="BM315" i="101" s="1"/>
  <c r="BM49" i="101"/>
  <c r="BN279" i="101"/>
  <c r="BN335" i="101" s="1"/>
  <c r="BG109" i="74"/>
  <c r="BG120" i="74"/>
  <c r="BF127" i="74"/>
  <c r="BG113" i="74"/>
  <c r="BG106" i="74"/>
  <c r="BG109" i="75"/>
  <c r="BE138" i="76"/>
  <c r="BE143" i="76" s="1"/>
  <c r="BG112" i="76"/>
  <c r="BH92" i="76"/>
  <c r="BH93" i="76"/>
  <c r="BG113" i="75"/>
  <c r="BG106" i="75"/>
  <c r="BG107" i="76"/>
  <c r="BG120" i="75"/>
  <c r="BF127" i="75"/>
  <c r="BH92" i="77"/>
  <c r="BG114" i="77"/>
  <c r="BG112" i="77"/>
  <c r="BG121" i="77"/>
  <c r="BG107" i="77"/>
  <c r="BE138" i="77"/>
  <c r="BE143" i="77" s="1"/>
  <c r="BM246" i="99" l="1"/>
  <c r="BM302" i="99" s="1"/>
  <c r="BM57" i="99"/>
  <c r="BM52" i="101"/>
  <c r="BM255" i="101"/>
  <c r="BM311" i="101" s="1"/>
  <c r="BH101" i="72"/>
  <c r="BG114" i="74"/>
  <c r="BG107" i="74"/>
  <c r="BH92" i="74"/>
  <c r="BG121" i="74"/>
  <c r="BG121" i="75"/>
  <c r="BG114" i="75"/>
  <c r="BH87" i="76"/>
  <c r="BH88" i="76"/>
  <c r="BG110" i="76"/>
  <c r="BG107" i="75"/>
  <c r="BG112" i="74"/>
  <c r="BH92" i="75"/>
  <c r="BG112" i="75"/>
  <c r="BH87" i="77"/>
  <c r="BG110" i="77"/>
  <c r="BH93" i="77"/>
  <c r="BM60" i="99" l="1"/>
  <c r="BN58" i="99"/>
  <c r="BM254" i="99"/>
  <c r="BM310" i="99" s="1"/>
  <c r="BM57" i="101"/>
  <c r="BM60" i="101" s="1"/>
  <c r="BM246" i="101"/>
  <c r="BM302" i="101" s="1"/>
  <c r="BE138" i="74"/>
  <c r="BE143" i="74" s="1"/>
  <c r="BG110" i="74"/>
  <c r="BH93" i="74"/>
  <c r="BH87" i="74"/>
  <c r="BH93" i="75"/>
  <c r="BI89" i="76"/>
  <c r="BJ90" i="76"/>
  <c r="BH100" i="76"/>
  <c r="BH87" i="75"/>
  <c r="BG116" i="76"/>
  <c r="BG110" i="75"/>
  <c r="BG116" i="77"/>
  <c r="BH100" i="77"/>
  <c r="BI89" i="77"/>
  <c r="BH88" i="77"/>
  <c r="BN252" i="99" l="1"/>
  <c r="BN308" i="99" s="1"/>
  <c r="BN61" i="99"/>
  <c r="BN46" i="99"/>
  <c r="BM62" i="99"/>
  <c r="BM63" i="99"/>
  <c r="BM257" i="99"/>
  <c r="BM313" i="99" s="1"/>
  <c r="BM257" i="101"/>
  <c r="BM313" i="101" s="1"/>
  <c r="BM62" i="101"/>
  <c r="BM63" i="101"/>
  <c r="BM254" i="101"/>
  <c r="BM310" i="101" s="1"/>
  <c r="BN58" i="101"/>
  <c r="BH100" i="74"/>
  <c r="BG116" i="74"/>
  <c r="BH88" i="74"/>
  <c r="BE138" i="75"/>
  <c r="BE143" i="75" s="1"/>
  <c r="BH88" i="75"/>
  <c r="BG123" i="77"/>
  <c r="BH99" i="76"/>
  <c r="BI101" i="76"/>
  <c r="BH105" i="76"/>
  <c r="BG123" i="76"/>
  <c r="BG125" i="76"/>
  <c r="BI89" i="75"/>
  <c r="BH117" i="76"/>
  <c r="BH124" i="76"/>
  <c r="BH100" i="75"/>
  <c r="BI89" i="74"/>
  <c r="BG116" i="75"/>
  <c r="BJ90" i="77"/>
  <c r="BH117" i="77"/>
  <c r="BM256" i="99" l="1"/>
  <c r="BM312" i="99" s="1"/>
  <c r="BM64" i="99"/>
  <c r="BM65" i="99" s="1"/>
  <c r="BL81" i="99"/>
  <c r="BL82" i="99" s="1"/>
  <c r="BL83" i="99" s="1"/>
  <c r="BN152" i="99"/>
  <c r="BN266" i="99" s="1"/>
  <c r="BN322" i="99" s="1"/>
  <c r="BN51" i="99"/>
  <c r="BN260" i="99" s="1"/>
  <c r="BN316" i="99" s="1"/>
  <c r="BN150" i="99"/>
  <c r="BN151" i="99"/>
  <c r="BN250" i="99"/>
  <c r="BN306" i="99" s="1"/>
  <c r="BN61" i="101"/>
  <c r="BN252" i="101"/>
  <c r="BN308" i="101" s="1"/>
  <c r="BN46" i="101"/>
  <c r="BL81" i="101"/>
  <c r="BL82" i="101" s="1"/>
  <c r="BL83" i="101" s="1"/>
  <c r="BM64" i="101"/>
  <c r="BM65" i="101" s="1"/>
  <c r="BM256" i="101"/>
  <c r="BM312" i="101" s="1"/>
  <c r="BG123" i="74"/>
  <c r="BJ90" i="74"/>
  <c r="BH117" i="74"/>
  <c r="BG125" i="75"/>
  <c r="BG123" i="75"/>
  <c r="BJ90" i="75"/>
  <c r="BG125" i="77"/>
  <c r="BG126" i="77"/>
  <c r="BH99" i="77"/>
  <c r="BH105" i="77"/>
  <c r="BH99" i="74"/>
  <c r="BH99" i="75"/>
  <c r="BH117" i="75"/>
  <c r="BH104" i="76"/>
  <c r="BH109" i="76"/>
  <c r="BG126" i="76"/>
  <c r="BH124" i="77"/>
  <c r="BH104" i="77"/>
  <c r="BG127" i="77"/>
  <c r="BI101" i="77"/>
  <c r="BN235" i="99" l="1"/>
  <c r="BN55" i="99"/>
  <c r="BN267" i="99"/>
  <c r="BN323" i="99" s="1"/>
  <c r="BN265" i="99"/>
  <c r="BN321" i="99" s="1"/>
  <c r="BN54" i="99"/>
  <c r="BN97" i="99" s="1"/>
  <c r="BK87" i="99"/>
  <c r="BL247" i="99"/>
  <c r="BL303" i="99" s="1"/>
  <c r="BL85" i="99"/>
  <c r="BL247" i="101"/>
  <c r="BL303" i="101" s="1"/>
  <c r="BK87" i="101"/>
  <c r="BL85" i="101"/>
  <c r="BN152" i="101"/>
  <c r="BN266" i="101" s="1"/>
  <c r="BN322" i="101" s="1"/>
  <c r="BN150" i="101"/>
  <c r="BN151" i="101"/>
  <c r="BN250" i="101"/>
  <c r="BN306" i="101" s="1"/>
  <c r="BN51" i="101"/>
  <c r="BN260" i="101" s="1"/>
  <c r="BN316" i="101" s="1"/>
  <c r="BH100" i="72"/>
  <c r="BH105" i="74"/>
  <c r="BH104" i="74"/>
  <c r="BG126" i="74"/>
  <c r="BI101" i="74"/>
  <c r="BH124" i="74"/>
  <c r="BG125" i="74"/>
  <c r="BG127" i="75"/>
  <c r="BG126" i="75"/>
  <c r="BH105" i="75"/>
  <c r="BH124" i="75"/>
  <c r="BI101" i="75"/>
  <c r="BH113" i="76"/>
  <c r="BH114" i="76"/>
  <c r="BH120" i="76"/>
  <c r="BH121" i="76"/>
  <c r="BG127" i="76"/>
  <c r="BH106" i="76"/>
  <c r="BH104" i="75"/>
  <c r="BH109" i="77"/>
  <c r="BH120" i="77"/>
  <c r="BH113" i="77"/>
  <c r="BH106" i="77"/>
  <c r="BN98" i="99" l="1"/>
  <c r="BO99" i="99"/>
  <c r="BN267" i="101"/>
  <c r="BN323" i="101" s="1"/>
  <c r="BN235" i="101"/>
  <c r="BN55" i="101"/>
  <c r="BN54" i="101"/>
  <c r="BN97" i="101" s="1"/>
  <c r="BN265" i="101"/>
  <c r="BN321" i="101" s="1"/>
  <c r="BG127" i="74"/>
  <c r="BH120" i="74"/>
  <c r="BH106" i="74"/>
  <c r="BH109" i="74"/>
  <c r="BH113" i="74"/>
  <c r="BH109" i="75"/>
  <c r="BI92" i="76"/>
  <c r="BI93" i="76"/>
  <c r="BH107" i="76"/>
  <c r="BH120" i="75"/>
  <c r="BH113" i="75"/>
  <c r="BH106" i="75"/>
  <c r="BF138" i="76"/>
  <c r="BF143" i="76" s="1"/>
  <c r="BH112" i="76"/>
  <c r="BH107" i="77"/>
  <c r="BH121" i="77"/>
  <c r="BH112" i="77"/>
  <c r="BH114" i="77"/>
  <c r="BI92" i="77"/>
  <c r="BF138" i="77"/>
  <c r="BF143" i="77" s="1"/>
  <c r="BN112" i="99" l="1"/>
  <c r="BN276" i="99" s="1"/>
  <c r="BN332" i="99" s="1"/>
  <c r="BN110" i="99"/>
  <c r="BN274" i="99" s="1"/>
  <c r="BN330" i="99" s="1"/>
  <c r="BN109" i="99"/>
  <c r="BN111" i="99"/>
  <c r="BN275" i="99" s="1"/>
  <c r="BN331" i="99" s="1"/>
  <c r="BO270" i="99"/>
  <c r="BO326" i="99" s="1"/>
  <c r="BO282" i="99"/>
  <c r="BO338" i="99" s="1"/>
  <c r="BN98" i="101"/>
  <c r="BO99" i="101"/>
  <c r="BI101" i="72"/>
  <c r="BI92" i="74"/>
  <c r="BH121" i="74"/>
  <c r="BH107" i="74"/>
  <c r="BH114" i="74"/>
  <c r="BH121" i="75"/>
  <c r="BH114" i="75"/>
  <c r="BH107" i="75"/>
  <c r="BI92" i="75"/>
  <c r="BH110" i="76"/>
  <c r="BH112" i="75"/>
  <c r="BI87" i="76"/>
  <c r="BI88" i="76"/>
  <c r="BJ89" i="76"/>
  <c r="BH112" i="74"/>
  <c r="BI93" i="77"/>
  <c r="BI87" i="77"/>
  <c r="BH110" i="77"/>
  <c r="BN273" i="99" l="1"/>
  <c r="BN329" i="99" s="1"/>
  <c r="BN114" i="99"/>
  <c r="BO270" i="101"/>
  <c r="BO326" i="101" s="1"/>
  <c r="BO282" i="101"/>
  <c r="BO338" i="101" s="1"/>
  <c r="BN112" i="101"/>
  <c r="BN109" i="101"/>
  <c r="BN111" i="101"/>
  <c r="BN110" i="101"/>
  <c r="BH110" i="74"/>
  <c r="BI93" i="74"/>
  <c r="BI87" i="74"/>
  <c r="BI93" i="75"/>
  <c r="BF138" i="75"/>
  <c r="BF143" i="75" s="1"/>
  <c r="BH116" i="76"/>
  <c r="BH110" i="75"/>
  <c r="BI100" i="76"/>
  <c r="BI87" i="75"/>
  <c r="BJ89" i="77"/>
  <c r="BI88" i="77"/>
  <c r="BI100" i="77"/>
  <c r="BN116" i="99" l="1"/>
  <c r="BN237" i="99"/>
  <c r="BN293" i="99" s="1"/>
  <c r="BN119" i="99"/>
  <c r="BN275" i="101"/>
  <c r="BN331" i="101" s="1"/>
  <c r="BN273" i="101"/>
  <c r="BN329" i="101" s="1"/>
  <c r="BN114" i="101"/>
  <c r="BN274" i="101"/>
  <c r="BN330" i="101" s="1"/>
  <c r="BN276" i="101"/>
  <c r="BN332" i="101" s="1"/>
  <c r="BI100" i="74"/>
  <c r="BI88" i="74"/>
  <c r="BH116" i="74"/>
  <c r="BF138" i="74"/>
  <c r="BF143" i="74" s="1"/>
  <c r="BJ89" i="74"/>
  <c r="BJ89" i="75"/>
  <c r="BI88" i="75"/>
  <c r="BH116" i="75"/>
  <c r="BH123" i="77"/>
  <c r="BH116" i="77"/>
  <c r="BH123" i="76"/>
  <c r="BH125" i="76"/>
  <c r="BI100" i="75"/>
  <c r="BI117" i="76"/>
  <c r="BI124" i="76"/>
  <c r="BI99" i="76"/>
  <c r="BI105" i="76"/>
  <c r="BJ101" i="76"/>
  <c r="BI117" i="77"/>
  <c r="BN281" i="99" l="1"/>
  <c r="BN337" i="99" s="1"/>
  <c r="BN236" i="99"/>
  <c r="BN292" i="99" s="1"/>
  <c r="BN130" i="99"/>
  <c r="BN42" i="99"/>
  <c r="BN237" i="101"/>
  <c r="BN293" i="101" s="1"/>
  <c r="BN116" i="101"/>
  <c r="BN119" i="101"/>
  <c r="BI117" i="74"/>
  <c r="BH123" i="74"/>
  <c r="BI99" i="77"/>
  <c r="BI99" i="74"/>
  <c r="BH126" i="77"/>
  <c r="BH126" i="76"/>
  <c r="BI104" i="76"/>
  <c r="BI106" i="76"/>
  <c r="BI109" i="76"/>
  <c r="BI117" i="75"/>
  <c r="BI99" i="75"/>
  <c r="BH125" i="77"/>
  <c r="BH123" i="75"/>
  <c r="BI124" i="77"/>
  <c r="BI104" i="77"/>
  <c r="BI105" i="77"/>
  <c r="BJ101" i="77"/>
  <c r="BI105" i="74"/>
  <c r="BN128" i="99" l="1"/>
  <c r="BN241" i="99"/>
  <c r="BN297" i="99" s="1"/>
  <c r="BN130" i="101"/>
  <c r="BN236" i="101"/>
  <c r="BN292" i="101" s="1"/>
  <c r="BN42" i="101"/>
  <c r="BN281" i="101"/>
  <c r="BN337" i="101" s="1"/>
  <c r="BI100" i="72"/>
  <c r="BH125" i="74"/>
  <c r="BH126" i="74"/>
  <c r="BJ101" i="74"/>
  <c r="BI124" i="74"/>
  <c r="BI104" i="74"/>
  <c r="BI105" i="75"/>
  <c r="BH125" i="75"/>
  <c r="BJ101" i="75"/>
  <c r="BI124" i="75"/>
  <c r="BH127" i="77"/>
  <c r="BH126" i="75"/>
  <c r="BI104" i="75"/>
  <c r="BI113" i="76"/>
  <c r="BI114" i="76"/>
  <c r="BH127" i="76"/>
  <c r="BI120" i="76"/>
  <c r="BI121" i="76"/>
  <c r="BI106" i="77"/>
  <c r="BI120" i="77"/>
  <c r="BI113" i="77"/>
  <c r="BI109" i="77"/>
  <c r="BN239" i="99" l="1"/>
  <c r="BN295" i="99" s="1"/>
  <c r="BN137" i="99"/>
  <c r="BN278" i="99" s="1"/>
  <c r="BN334" i="99" s="1"/>
  <c r="BN136" i="99"/>
  <c r="BN128" i="101"/>
  <c r="BN241" i="101"/>
  <c r="BN297" i="101" s="1"/>
  <c r="BI113" i="74"/>
  <c r="BH127" i="74"/>
  <c r="BI120" i="74"/>
  <c r="BI106" i="74"/>
  <c r="BI109" i="74"/>
  <c r="BI109" i="75"/>
  <c r="BI106" i="75"/>
  <c r="BJ92" i="76"/>
  <c r="BI107" i="76"/>
  <c r="BI113" i="75"/>
  <c r="BG138" i="76"/>
  <c r="BG143" i="76" s="1"/>
  <c r="BH127" i="75"/>
  <c r="BI112" i="76"/>
  <c r="BI120" i="75"/>
  <c r="BI112" i="77"/>
  <c r="BI114" i="77"/>
  <c r="BJ92" i="77"/>
  <c r="BI121" i="77"/>
  <c r="BG138" i="77"/>
  <c r="BG143" i="77" s="1"/>
  <c r="BI107" i="77"/>
  <c r="BN138" i="99" l="1"/>
  <c r="BN277" i="99"/>
  <c r="BN333" i="99" s="1"/>
  <c r="BN239" i="101"/>
  <c r="BN295" i="101" s="1"/>
  <c r="BN137" i="101"/>
  <c r="BN136" i="101"/>
  <c r="BJ101" i="72"/>
  <c r="BI107" i="74"/>
  <c r="BI114" i="74"/>
  <c r="BI121" i="74"/>
  <c r="BJ92" i="74"/>
  <c r="BI114" i="75"/>
  <c r="BI121" i="75"/>
  <c r="BI110" i="76"/>
  <c r="BJ93" i="76"/>
  <c r="C94" i="76"/>
  <c r="C143" i="76" s="1"/>
  <c r="BI112" i="75"/>
  <c r="BJ87" i="76"/>
  <c r="BJ88" i="76"/>
  <c r="BI107" i="75"/>
  <c r="BI112" i="74"/>
  <c r="BJ92" i="75"/>
  <c r="BJ93" i="77"/>
  <c r="BJ87" i="77"/>
  <c r="BI110" i="77"/>
  <c r="BN238" i="99" l="1"/>
  <c r="BN294" i="99" s="1"/>
  <c r="BN43" i="99"/>
  <c r="BN47" i="99" s="1"/>
  <c r="BO122" i="99"/>
  <c r="BN278" i="101"/>
  <c r="BN334" i="101" s="1"/>
  <c r="BN138" i="101"/>
  <c r="BN277" i="101"/>
  <c r="BN333" i="101" s="1"/>
  <c r="BI110" i="74"/>
  <c r="BJ93" i="74"/>
  <c r="BJ87" i="74"/>
  <c r="BJ100" i="76"/>
  <c r="BJ87" i="75"/>
  <c r="BI116" i="76"/>
  <c r="BI110" i="75"/>
  <c r="BJ93" i="75"/>
  <c r="BJ88" i="77"/>
  <c r="BJ100" i="77"/>
  <c r="BI116" i="77"/>
  <c r="C94" i="77"/>
  <c r="BN48" i="99" l="1"/>
  <c r="BN258" i="99"/>
  <c r="BN314" i="99" s="1"/>
  <c r="BO124" i="99"/>
  <c r="BO280" i="99"/>
  <c r="BO336" i="99" s="1"/>
  <c r="BN238" i="101"/>
  <c r="BN294" i="101" s="1"/>
  <c r="BN43" i="101"/>
  <c r="BN47" i="101" s="1"/>
  <c r="BO122" i="101"/>
  <c r="BJ100" i="74"/>
  <c r="BJ88" i="74"/>
  <c r="C94" i="74"/>
  <c r="BG138" i="74"/>
  <c r="BG143" i="74" s="1"/>
  <c r="C94" i="75"/>
  <c r="BJ88" i="75"/>
  <c r="BG138" i="75"/>
  <c r="BG143" i="75" s="1"/>
  <c r="BI123" i="77"/>
  <c r="BJ99" i="76"/>
  <c r="BJ105" i="76"/>
  <c r="BI116" i="74"/>
  <c r="BI116" i="75"/>
  <c r="BJ117" i="76"/>
  <c r="BJ124" i="76"/>
  <c r="BI123" i="76"/>
  <c r="BI125" i="76"/>
  <c r="BJ100" i="75"/>
  <c r="BJ117" i="77"/>
  <c r="BO279" i="99" l="1"/>
  <c r="BO335" i="99" s="1"/>
  <c r="BN259" i="99"/>
  <c r="BN315" i="99" s="1"/>
  <c r="BN49" i="99"/>
  <c r="BN258" i="101"/>
  <c r="BN314" i="101" s="1"/>
  <c r="BN48" i="101"/>
  <c r="BO124" i="101"/>
  <c r="BO280" i="101"/>
  <c r="BO336" i="101" s="1"/>
  <c r="BJ117" i="74"/>
  <c r="BI123" i="74"/>
  <c r="BJ99" i="77"/>
  <c r="BJ105" i="77"/>
  <c r="BI126" i="77"/>
  <c r="BI125" i="77"/>
  <c r="BJ99" i="74"/>
  <c r="BJ99" i="75"/>
  <c r="BJ117" i="75"/>
  <c r="BI126" i="76"/>
  <c r="BI123" i="75"/>
  <c r="BJ104" i="76"/>
  <c r="BJ109" i="76"/>
  <c r="BJ104" i="77"/>
  <c r="BJ124" i="77"/>
  <c r="BN255" i="99" l="1"/>
  <c r="BN311" i="99" s="1"/>
  <c r="BN52" i="99"/>
  <c r="BN259" i="101"/>
  <c r="BN315" i="101" s="1"/>
  <c r="BN49" i="101"/>
  <c r="BO279" i="101"/>
  <c r="BO335" i="101" s="1"/>
  <c r="BJ105" i="74"/>
  <c r="BJ100" i="72"/>
  <c r="BJ124" i="74"/>
  <c r="BJ104" i="74"/>
  <c r="BI126" i="74"/>
  <c r="BI125" i="74"/>
  <c r="BJ105" i="75"/>
  <c r="BJ124" i="75"/>
  <c r="BI125" i="75"/>
  <c r="BI127" i="77"/>
  <c r="BJ113" i="76"/>
  <c r="BJ112" i="76"/>
  <c r="BJ114" i="76"/>
  <c r="BI127" i="76"/>
  <c r="BJ120" i="76"/>
  <c r="BJ121" i="76"/>
  <c r="BI126" i="75"/>
  <c r="BJ106" i="76"/>
  <c r="BJ104" i="75"/>
  <c r="BJ106" i="77"/>
  <c r="BJ120" i="77"/>
  <c r="BJ109" i="77"/>
  <c r="BJ113" i="77"/>
  <c r="BN57" i="99" l="1"/>
  <c r="BN60" i="99" s="1"/>
  <c r="BN246" i="99"/>
  <c r="BN302" i="99" s="1"/>
  <c r="BN255" i="101"/>
  <c r="BN311" i="101" s="1"/>
  <c r="BN52" i="101"/>
  <c r="BJ109" i="74"/>
  <c r="BJ120" i="74"/>
  <c r="BI127" i="74"/>
  <c r="BJ113" i="74"/>
  <c r="BJ106" i="74"/>
  <c r="BJ109" i="75"/>
  <c r="BJ113" i="75"/>
  <c r="BI127" i="75"/>
  <c r="BJ120" i="75"/>
  <c r="BJ107" i="76"/>
  <c r="BJ106" i="75"/>
  <c r="BH138" i="76"/>
  <c r="BH143" i="76" s="1"/>
  <c r="BJ121" i="77"/>
  <c r="BJ114" i="77"/>
  <c r="BJ112" i="77"/>
  <c r="BJ107" i="77"/>
  <c r="BH138" i="77"/>
  <c r="BH143" i="77" s="1"/>
  <c r="BN257" i="99" l="1"/>
  <c r="BN313" i="99" s="1"/>
  <c r="BN63" i="99"/>
  <c r="BN62" i="99"/>
  <c r="BN254" i="99"/>
  <c r="BN310" i="99" s="1"/>
  <c r="BO58" i="99"/>
  <c r="BN246" i="101"/>
  <c r="BN302" i="101" s="1"/>
  <c r="BN57" i="101"/>
  <c r="BJ121" i="74"/>
  <c r="BJ114" i="74"/>
  <c r="BJ107" i="74"/>
  <c r="BJ112" i="74"/>
  <c r="BJ112" i="75"/>
  <c r="BJ114" i="75"/>
  <c r="BJ121" i="75"/>
  <c r="BJ110" i="76"/>
  <c r="BJ116" i="76"/>
  <c r="BJ107" i="75"/>
  <c r="BJ110" i="77"/>
  <c r="BO46" i="99" l="1"/>
  <c r="BO61" i="99"/>
  <c r="BO252" i="99"/>
  <c r="BO308" i="99" s="1"/>
  <c r="BN256" i="99"/>
  <c r="BN312" i="99" s="1"/>
  <c r="BN64" i="99"/>
  <c r="BN65" i="99" s="1"/>
  <c r="BM81" i="99"/>
  <c r="BM82" i="99" s="1"/>
  <c r="BM83" i="99" s="1"/>
  <c r="BN60" i="101"/>
  <c r="BN254" i="101"/>
  <c r="BN310" i="101" s="1"/>
  <c r="BO58" i="101"/>
  <c r="BH138" i="74"/>
  <c r="BH143" i="74" s="1"/>
  <c r="BJ110" i="74"/>
  <c r="BJ125" i="76"/>
  <c r="BJ110" i="75"/>
  <c r="BJ116" i="77"/>
  <c r="BL87" i="99" l="1"/>
  <c r="BM247" i="99"/>
  <c r="BM303" i="99" s="1"/>
  <c r="BM85" i="99"/>
  <c r="BO150" i="99"/>
  <c r="BO51" i="99"/>
  <c r="BO260" i="99" s="1"/>
  <c r="BO316" i="99" s="1"/>
  <c r="BO151" i="99"/>
  <c r="BO152" i="99"/>
  <c r="BO266" i="99" s="1"/>
  <c r="BO322" i="99" s="1"/>
  <c r="BO250" i="99"/>
  <c r="BO306" i="99" s="1"/>
  <c r="BO61" i="101"/>
  <c r="BO252" i="101"/>
  <c r="BO308" i="101" s="1"/>
  <c r="BO46" i="101"/>
  <c r="BN257" i="101"/>
  <c r="BN313" i="101" s="1"/>
  <c r="BN63" i="101"/>
  <c r="BN62" i="101"/>
  <c r="BJ116" i="75"/>
  <c r="BH138" i="75"/>
  <c r="BH143" i="75" s="1"/>
  <c r="BJ123" i="76"/>
  <c r="BJ116" i="74"/>
  <c r="BJ123" i="77"/>
  <c r="BO267" i="99" l="1"/>
  <c r="BO323" i="99" s="1"/>
  <c r="BO235" i="99"/>
  <c r="BO55" i="99"/>
  <c r="BO265" i="99"/>
  <c r="BO321" i="99" s="1"/>
  <c r="BO54" i="99"/>
  <c r="BO97" i="99" s="1"/>
  <c r="BM81" i="101"/>
  <c r="BM82" i="101" s="1"/>
  <c r="BM83" i="101" s="1"/>
  <c r="BN256" i="101"/>
  <c r="BN312" i="101" s="1"/>
  <c r="BN64" i="101"/>
  <c r="BN65" i="101" s="1"/>
  <c r="BO152" i="101"/>
  <c r="BO266" i="101" s="1"/>
  <c r="BO322" i="101" s="1"/>
  <c r="BO150" i="101"/>
  <c r="BO151" i="101"/>
  <c r="BO250" i="101"/>
  <c r="BO306" i="101" s="1"/>
  <c r="BO51" i="101"/>
  <c r="BO260" i="101" s="1"/>
  <c r="BO316" i="101" s="1"/>
  <c r="BJ123" i="74"/>
  <c r="BJ126" i="76"/>
  <c r="BJ123" i="75"/>
  <c r="BJ127" i="76"/>
  <c r="BJ126" i="77"/>
  <c r="BJ125" i="77"/>
  <c r="BP99" i="99" l="1"/>
  <c r="BO98" i="99"/>
  <c r="BO267" i="101"/>
  <c r="BO323" i="101" s="1"/>
  <c r="BO235" i="101"/>
  <c r="BO55" i="101"/>
  <c r="BO54" i="101"/>
  <c r="BO97" i="101" s="1"/>
  <c r="BO265" i="101"/>
  <c r="BO321" i="101" s="1"/>
  <c r="BM247" i="101"/>
  <c r="BM303" i="101" s="1"/>
  <c r="BL87" i="101"/>
  <c r="BM85" i="101"/>
  <c r="BI138" i="76"/>
  <c r="BI143" i="76" s="1"/>
  <c r="BJ125" i="74"/>
  <c r="BJ126" i="74"/>
  <c r="BJ126" i="75"/>
  <c r="BJ125" i="75"/>
  <c r="BJ127" i="77"/>
  <c r="BO112" i="99" l="1"/>
  <c r="BO276" i="99" s="1"/>
  <c r="BO332" i="99" s="1"/>
  <c r="BO110" i="99"/>
  <c r="BO274" i="99" s="1"/>
  <c r="BO330" i="99" s="1"/>
  <c r="BO111" i="99"/>
  <c r="BO275" i="99" s="1"/>
  <c r="BO331" i="99" s="1"/>
  <c r="BO109" i="99"/>
  <c r="BP282" i="99"/>
  <c r="BP338" i="99" s="1"/>
  <c r="BP270" i="99"/>
  <c r="BP326" i="99" s="1"/>
  <c r="BO98" i="101"/>
  <c r="BP99" i="101"/>
  <c r="BJ127" i="74"/>
  <c r="BJ127" i="75"/>
  <c r="BO273" i="99" l="1"/>
  <c r="BO329" i="99" s="1"/>
  <c r="BO114" i="99"/>
  <c r="BP282" i="101"/>
  <c r="BP338" i="101" s="1"/>
  <c r="BP270" i="101"/>
  <c r="BP326" i="101" s="1"/>
  <c r="BO112" i="101"/>
  <c r="BO110" i="101"/>
  <c r="BO109" i="101"/>
  <c r="BO111" i="101"/>
  <c r="D49" i="76"/>
  <c r="D143" i="76" s="1"/>
  <c r="E51" i="76"/>
  <c r="E143" i="76" s="1"/>
  <c r="H51" i="76"/>
  <c r="H143" i="76" s="1"/>
  <c r="BI138" i="77"/>
  <c r="BI143" i="77" s="1"/>
  <c r="C129" i="77"/>
  <c r="C143" i="77" s="1"/>
  <c r="BO237" i="99" l="1"/>
  <c r="BO293" i="99" s="1"/>
  <c r="BO116" i="99"/>
  <c r="BO119" i="99"/>
  <c r="BO275" i="101"/>
  <c r="BO331" i="101" s="1"/>
  <c r="BO274" i="101"/>
  <c r="BO330" i="101" s="1"/>
  <c r="BO273" i="101"/>
  <c r="BO329" i="101" s="1"/>
  <c r="BO114" i="101"/>
  <c r="BO276" i="101"/>
  <c r="BO332" i="101" s="1"/>
  <c r="C129" i="74"/>
  <c r="C143" i="74" s="1"/>
  <c r="G129" i="74"/>
  <c r="G143" i="74" s="1"/>
  <c r="C129" i="75"/>
  <c r="C143" i="75" s="1"/>
  <c r="E51" i="77"/>
  <c r="E129" i="77"/>
  <c r="BO42" i="99" l="1"/>
  <c r="BO130" i="99"/>
  <c r="BO236" i="99"/>
  <c r="BO292" i="99" s="1"/>
  <c r="BO281" i="99"/>
  <c r="BO337" i="99" s="1"/>
  <c r="BO237" i="101"/>
  <c r="BO293" i="101" s="1"/>
  <c r="BO116" i="101"/>
  <c r="BO119" i="101"/>
  <c r="E51" i="74"/>
  <c r="BI138" i="74"/>
  <c r="BI143" i="74" s="1"/>
  <c r="V129" i="74"/>
  <c r="V143" i="74" s="1"/>
  <c r="E129" i="74"/>
  <c r="E51" i="75"/>
  <c r="BI138" i="75"/>
  <c r="BI143" i="75" s="1"/>
  <c r="E143" i="77"/>
  <c r="V129" i="77"/>
  <c r="V143" i="77" s="1"/>
  <c r="BO241" i="99" l="1"/>
  <c r="BO297" i="99" s="1"/>
  <c r="BO128" i="99"/>
  <c r="BO236" i="101"/>
  <c r="BO292" i="101" s="1"/>
  <c r="BO42" i="101"/>
  <c r="BO130" i="101"/>
  <c r="BO281" i="101"/>
  <c r="BO337" i="101" s="1"/>
  <c r="E143" i="74"/>
  <c r="C134" i="78"/>
  <c r="BO239" i="99" l="1"/>
  <c r="BO295" i="99" s="1"/>
  <c r="BO136" i="99"/>
  <c r="BO137" i="99"/>
  <c r="BO278" i="99" s="1"/>
  <c r="BO334" i="99" s="1"/>
  <c r="BO128" i="101"/>
  <c r="BO241" i="101"/>
  <c r="BO297" i="101" s="1"/>
  <c r="C135" i="78"/>
  <c r="E129" i="75"/>
  <c r="E143" i="75" s="1"/>
  <c r="D129" i="75"/>
  <c r="D143" i="75" s="1"/>
  <c r="C133" i="78"/>
  <c r="C136" i="78"/>
  <c r="C137" i="78"/>
  <c r="BO277" i="99" l="1"/>
  <c r="BO333" i="99" s="1"/>
  <c r="BO138" i="99"/>
  <c r="BO239" i="101"/>
  <c r="BO295" i="101" s="1"/>
  <c r="BO137" i="101"/>
  <c r="BO136" i="101"/>
  <c r="C113" i="78"/>
  <c r="C112" i="78"/>
  <c r="C114" i="78"/>
  <c r="C108" i="78"/>
  <c r="V129" i="75"/>
  <c r="V143" i="75" s="1"/>
  <c r="BO43" i="99" l="1"/>
  <c r="BO47" i="99" s="1"/>
  <c r="BO238" i="99"/>
  <c r="BO294" i="99" s="1"/>
  <c r="BP122" i="99"/>
  <c r="BO277" i="101"/>
  <c r="BO333" i="101" s="1"/>
  <c r="BO138" i="101"/>
  <c r="BO278" i="101"/>
  <c r="BO334" i="101" s="1"/>
  <c r="D92" i="78"/>
  <c r="D93" i="78"/>
  <c r="C109" i="78"/>
  <c r="A106" i="72"/>
  <c r="A106" i="75"/>
  <c r="A106" i="74"/>
  <c r="A106" i="78"/>
  <c r="A106" i="76"/>
  <c r="BP280" i="99" l="1"/>
  <c r="BP336" i="99" s="1"/>
  <c r="BP124" i="99"/>
  <c r="BO48" i="99"/>
  <c r="BO258" i="99"/>
  <c r="BO314" i="99" s="1"/>
  <c r="BO238" i="101"/>
  <c r="BO294" i="101" s="1"/>
  <c r="BO43" i="101"/>
  <c r="BO47" i="101" s="1"/>
  <c r="BP122" i="101"/>
  <c r="C110" i="78"/>
  <c r="D136" i="78"/>
  <c r="D135" i="78"/>
  <c r="BP279" i="99" l="1"/>
  <c r="BP335" i="99" s="1"/>
  <c r="BO259" i="99"/>
  <c r="BO315" i="99" s="1"/>
  <c r="BO49" i="99"/>
  <c r="BO258" i="101"/>
  <c r="BO314" i="101" s="1"/>
  <c r="BO48" i="101"/>
  <c r="BP280" i="101"/>
  <c r="BP336" i="101" s="1"/>
  <c r="BP124" i="101"/>
  <c r="C116" i="78"/>
  <c r="BO255" i="99" l="1"/>
  <c r="BO311" i="99" s="1"/>
  <c r="BO52" i="99"/>
  <c r="BO259" i="101"/>
  <c r="BO315" i="101" s="1"/>
  <c r="BO49" i="101"/>
  <c r="BP279" i="101"/>
  <c r="BP335" i="101" s="1"/>
  <c r="D117" i="78"/>
  <c r="C123" i="78"/>
  <c r="D108" i="78"/>
  <c r="BO57" i="99" l="1"/>
  <c r="BO60" i="99" s="1"/>
  <c r="BO246" i="99"/>
  <c r="BO302" i="99" s="1"/>
  <c r="BO255" i="101"/>
  <c r="BO311" i="101" s="1"/>
  <c r="BO52" i="101"/>
  <c r="C126" i="78"/>
  <c r="D124" i="78"/>
  <c r="D106" i="78"/>
  <c r="D104" i="78"/>
  <c r="D109" i="78"/>
  <c r="BO63" i="99" l="1"/>
  <c r="BO257" i="99"/>
  <c r="BO313" i="99" s="1"/>
  <c r="BO62" i="99"/>
  <c r="BO254" i="99"/>
  <c r="BO310" i="99" s="1"/>
  <c r="BP58" i="99"/>
  <c r="BO246" i="101"/>
  <c r="BO302" i="101" s="1"/>
  <c r="BO57" i="101"/>
  <c r="C124" i="78"/>
  <c r="C125" i="78"/>
  <c r="D120" i="78"/>
  <c r="D121" i="78"/>
  <c r="D114" i="78"/>
  <c r="D113" i="78"/>
  <c r="C127" i="78"/>
  <c r="BP46" i="99" l="1"/>
  <c r="BP252" i="99"/>
  <c r="BP308" i="99" s="1"/>
  <c r="BP61" i="99"/>
  <c r="BO64" i="99"/>
  <c r="BO65" i="99" s="1"/>
  <c r="BN81" i="99"/>
  <c r="BN82" i="99" s="1"/>
  <c r="BN83" i="99" s="1"/>
  <c r="BO256" i="99"/>
  <c r="BO312" i="99" s="1"/>
  <c r="BO60" i="101"/>
  <c r="BO254" i="101"/>
  <c r="BO310" i="101" s="1"/>
  <c r="BP58" i="101"/>
  <c r="D107" i="78"/>
  <c r="D112" i="78"/>
  <c r="E93" i="78"/>
  <c r="E92" i="78"/>
  <c r="BM87" i="99" l="1"/>
  <c r="BN85" i="99"/>
  <c r="BN247" i="99"/>
  <c r="BN303" i="99" s="1"/>
  <c r="BP250" i="99"/>
  <c r="BP306" i="99" s="1"/>
  <c r="BP151" i="99"/>
  <c r="BP51" i="99"/>
  <c r="BP260" i="99" s="1"/>
  <c r="BP316" i="99" s="1"/>
  <c r="BP150" i="99"/>
  <c r="BP152" i="99"/>
  <c r="BP266" i="99" s="1"/>
  <c r="BP322" i="99" s="1"/>
  <c r="BP61" i="101"/>
  <c r="BP46" i="101"/>
  <c r="BP252" i="101"/>
  <c r="BP308" i="101" s="1"/>
  <c r="BO257" i="101"/>
  <c r="BO313" i="101" s="1"/>
  <c r="BO63" i="101"/>
  <c r="BO62" i="101"/>
  <c r="D110" i="78"/>
  <c r="E88" i="78"/>
  <c r="E87" i="78"/>
  <c r="BP265" i="99" l="1"/>
  <c r="BP321" i="99" s="1"/>
  <c r="BP54" i="99"/>
  <c r="BP97" i="99" s="1"/>
  <c r="BP267" i="99"/>
  <c r="BP323" i="99" s="1"/>
  <c r="BP55" i="99"/>
  <c r="BP235" i="99"/>
  <c r="BP152" i="101"/>
  <c r="BP266" i="101" s="1"/>
  <c r="BP322" i="101" s="1"/>
  <c r="BP150" i="101"/>
  <c r="BP151" i="101"/>
  <c r="BP250" i="101"/>
  <c r="BP306" i="101" s="1"/>
  <c r="BP51" i="101"/>
  <c r="BP260" i="101" s="1"/>
  <c r="BP316" i="101" s="1"/>
  <c r="BO64" i="101"/>
  <c r="BO65" i="101" s="1"/>
  <c r="BN81" i="101"/>
  <c r="BN82" i="101" s="1"/>
  <c r="BN83" i="101" s="1"/>
  <c r="BO256" i="101"/>
  <c r="BO312" i="101" s="1"/>
  <c r="D116" i="78"/>
  <c r="F89" i="78"/>
  <c r="G90" i="78"/>
  <c r="E100" i="78"/>
  <c r="BQ99" i="99" l="1"/>
  <c r="BP98" i="99"/>
  <c r="BM87" i="101"/>
  <c r="BN247" i="101"/>
  <c r="BN303" i="101" s="1"/>
  <c r="BN85" i="101"/>
  <c r="BP267" i="101"/>
  <c r="BP323" i="101" s="1"/>
  <c r="BP235" i="101"/>
  <c r="BP55" i="101"/>
  <c r="BP54" i="101"/>
  <c r="BP97" i="101" s="1"/>
  <c r="BP265" i="101"/>
  <c r="BP321" i="101" s="1"/>
  <c r="E124" i="78"/>
  <c r="E117" i="78"/>
  <c r="D125" i="78"/>
  <c r="D123" i="78"/>
  <c r="F101" i="78"/>
  <c r="E99" i="78"/>
  <c r="E136" i="78"/>
  <c r="E135" i="78"/>
  <c r="BP110" i="99" l="1"/>
  <c r="BP274" i="99" s="1"/>
  <c r="BP330" i="99" s="1"/>
  <c r="BP112" i="99"/>
  <c r="BP276" i="99" s="1"/>
  <c r="BP332" i="99" s="1"/>
  <c r="BP109" i="99"/>
  <c r="BP111" i="99"/>
  <c r="BP275" i="99" s="1"/>
  <c r="BP331" i="99" s="1"/>
  <c r="BQ270" i="99"/>
  <c r="BQ326" i="99" s="1"/>
  <c r="BQ282" i="99"/>
  <c r="BQ338" i="99" s="1"/>
  <c r="BP98" i="101"/>
  <c r="BQ99" i="101"/>
  <c r="E104" i="78"/>
  <c r="D126" i="78"/>
  <c r="E105" i="78"/>
  <c r="BP114" i="99" l="1"/>
  <c r="BP273" i="99"/>
  <c r="BP329" i="99" s="1"/>
  <c r="BQ282" i="101"/>
  <c r="BQ338" i="101" s="1"/>
  <c r="BQ270" i="101"/>
  <c r="BQ326" i="101" s="1"/>
  <c r="BP110" i="101"/>
  <c r="BP111" i="101"/>
  <c r="BP112" i="101"/>
  <c r="BP109" i="101"/>
  <c r="D127" i="78"/>
  <c r="E120" i="78"/>
  <c r="E121" i="78"/>
  <c r="E106" i="78"/>
  <c r="E107" i="78"/>
  <c r="E108" i="78"/>
  <c r="E113" i="78"/>
  <c r="E114" i="78"/>
  <c r="BP237" i="99" l="1"/>
  <c r="BP293" i="99" s="1"/>
  <c r="BP116" i="99"/>
  <c r="BP119" i="99"/>
  <c r="BP273" i="101"/>
  <c r="BP329" i="101" s="1"/>
  <c r="BP114" i="101"/>
  <c r="BP275" i="101"/>
  <c r="BP331" i="101" s="1"/>
  <c r="BP276" i="101"/>
  <c r="BP332" i="101" s="1"/>
  <c r="BP274" i="101"/>
  <c r="BP330" i="101" s="1"/>
  <c r="C138" i="78"/>
  <c r="E112" i="78"/>
  <c r="F92" i="78"/>
  <c r="E109" i="78"/>
  <c r="BP236" i="99" l="1"/>
  <c r="BP292" i="99" s="1"/>
  <c r="BP42" i="99"/>
  <c r="BP130" i="99"/>
  <c r="BP281" i="99"/>
  <c r="BP337" i="99" s="1"/>
  <c r="BP237" i="101"/>
  <c r="BP293" i="101" s="1"/>
  <c r="BP116" i="101"/>
  <c r="BP119" i="101"/>
  <c r="F93" i="78"/>
  <c r="F87" i="78"/>
  <c r="F88" i="78"/>
  <c r="E110" i="78"/>
  <c r="BP241" i="99" l="1"/>
  <c r="BP297" i="99" s="1"/>
  <c r="BP128" i="99"/>
  <c r="BP130" i="101"/>
  <c r="BP42" i="101"/>
  <c r="BP236" i="101"/>
  <c r="BP292" i="101" s="1"/>
  <c r="BP281" i="101"/>
  <c r="BP337" i="101" s="1"/>
  <c r="G89" i="78"/>
  <c r="H90" i="78"/>
  <c r="E123" i="78"/>
  <c r="E125" i="78"/>
  <c r="F100" i="78"/>
  <c r="E116" i="78"/>
  <c r="BP239" i="99" l="1"/>
  <c r="BP295" i="99" s="1"/>
  <c r="BP136" i="99"/>
  <c r="BP137" i="99"/>
  <c r="BP278" i="99" s="1"/>
  <c r="BP334" i="99" s="1"/>
  <c r="BP241" i="101"/>
  <c r="BP297" i="101" s="1"/>
  <c r="BP128" i="101"/>
  <c r="F117" i="78"/>
  <c r="E126" i="78"/>
  <c r="F99" i="78"/>
  <c r="F105" i="78"/>
  <c r="BP277" i="99" l="1"/>
  <c r="BP333" i="99" s="1"/>
  <c r="BP138" i="99"/>
  <c r="BP239" i="101"/>
  <c r="BP295" i="101" s="1"/>
  <c r="BP136" i="101"/>
  <c r="BP137" i="101"/>
  <c r="E127" i="78"/>
  <c r="F104" i="78"/>
  <c r="F106" i="78"/>
  <c r="G101" i="78"/>
  <c r="F124" i="78"/>
  <c r="BP238" i="99" l="1"/>
  <c r="BP294" i="99" s="1"/>
  <c r="BP43" i="99"/>
  <c r="BP47" i="99" s="1"/>
  <c r="BQ122" i="99"/>
  <c r="BP277" i="101"/>
  <c r="BP333" i="101" s="1"/>
  <c r="BP138" i="101"/>
  <c r="BP278" i="101"/>
  <c r="BP334" i="101" s="1"/>
  <c r="F107" i="78"/>
  <c r="D138" i="78"/>
  <c r="D143" i="78" s="1"/>
  <c r="F120" i="78"/>
  <c r="F121" i="78"/>
  <c r="AF135" i="78"/>
  <c r="BA135" i="78"/>
  <c r="AI135" i="78"/>
  <c r="J135" i="78"/>
  <c r="AX136" i="78"/>
  <c r="BE135" i="78"/>
  <c r="K135" i="78"/>
  <c r="Z135" i="78"/>
  <c r="X136" i="78"/>
  <c r="AW136" i="78"/>
  <c r="BG136" i="78"/>
  <c r="AU135" i="78"/>
  <c r="AV135" i="78"/>
  <c r="BC135" i="78"/>
  <c r="BB136" i="78"/>
  <c r="K108" i="78"/>
  <c r="U135" i="78"/>
  <c r="J136" i="78"/>
  <c r="AS135" i="78"/>
  <c r="N136" i="78"/>
  <c r="AL135" i="78"/>
  <c r="BF135" i="78"/>
  <c r="AK136" i="78"/>
  <c r="Y136" i="78"/>
  <c r="I135" i="78"/>
  <c r="AG135" i="78"/>
  <c r="F136" i="78"/>
  <c r="H135" i="78"/>
  <c r="G136" i="78"/>
  <c r="Q135" i="78"/>
  <c r="AR136" i="78"/>
  <c r="M136" i="78"/>
  <c r="W135" i="78"/>
  <c r="BG135" i="78"/>
  <c r="I136" i="78"/>
  <c r="AC135" i="78"/>
  <c r="AU136" i="78"/>
  <c r="AK135" i="78"/>
  <c r="T136" i="78"/>
  <c r="AC136" i="78"/>
  <c r="V136" i="78"/>
  <c r="BA136" i="78"/>
  <c r="BD136" i="78"/>
  <c r="BG108" i="78"/>
  <c r="BF136" i="78"/>
  <c r="AU108" i="78"/>
  <c r="AQ135" i="78"/>
  <c r="AB136" i="78"/>
  <c r="BH135" i="78"/>
  <c r="AV108" i="78"/>
  <c r="BC108" i="78"/>
  <c r="BC136" i="78"/>
  <c r="AY136" i="78"/>
  <c r="AS108" i="78"/>
  <c r="R135" i="78"/>
  <c r="BD135" i="78"/>
  <c r="AH135" i="78"/>
  <c r="BE136" i="78"/>
  <c r="U136" i="78"/>
  <c r="L135" i="78"/>
  <c r="AM135" i="78"/>
  <c r="M135" i="78"/>
  <c r="AT136" i="78"/>
  <c r="AB135" i="78"/>
  <c r="AX135" i="78"/>
  <c r="L136" i="78"/>
  <c r="AN136" i="78"/>
  <c r="AI136" i="78"/>
  <c r="AV136" i="78"/>
  <c r="T135" i="78"/>
  <c r="AL136" i="78"/>
  <c r="AT135" i="78"/>
  <c r="AT108" i="78"/>
  <c r="AF136" i="78"/>
  <c r="AG136" i="78"/>
  <c r="AJ135" i="78"/>
  <c r="BB135" i="78"/>
  <c r="AO136" i="78"/>
  <c r="Q136" i="78"/>
  <c r="AL108" i="78"/>
  <c r="BJ135" i="78"/>
  <c r="AJ136" i="78"/>
  <c r="AR135" i="78"/>
  <c r="AD136" i="78"/>
  <c r="K136" i="78"/>
  <c r="AP135" i="78"/>
  <c r="N135" i="78"/>
  <c r="AZ135" i="78"/>
  <c r="AF108" i="78"/>
  <c r="AY135" i="78"/>
  <c r="AO135" i="78"/>
  <c r="AH108" i="78"/>
  <c r="P135" i="78"/>
  <c r="AZ136" i="78"/>
  <c r="AQ136" i="78"/>
  <c r="I108" i="78"/>
  <c r="Y135" i="78"/>
  <c r="G135" i="78"/>
  <c r="AS136" i="78"/>
  <c r="BA108" i="78"/>
  <c r="V135" i="78"/>
  <c r="S136" i="78"/>
  <c r="BH108" i="78"/>
  <c r="AA136" i="78"/>
  <c r="X135" i="78"/>
  <c r="AD135" i="78"/>
  <c r="Z136" i="78"/>
  <c r="W136" i="78"/>
  <c r="AC108" i="78"/>
  <c r="H136" i="78"/>
  <c r="AN135" i="78"/>
  <c r="O135" i="78"/>
  <c r="BI136" i="78"/>
  <c r="AM136" i="78"/>
  <c r="AI108" i="78"/>
  <c r="AA135" i="78"/>
  <c r="S135" i="78"/>
  <c r="U108" i="78"/>
  <c r="BB108" i="78"/>
  <c r="BJ136" i="78"/>
  <c r="BF108" i="78"/>
  <c r="AH136" i="78"/>
  <c r="AE108" i="78"/>
  <c r="AE135" i="78"/>
  <c r="AW108" i="78"/>
  <c r="AW135" i="78"/>
  <c r="AP136" i="78"/>
  <c r="T108" i="78"/>
  <c r="AJ108" i="78"/>
  <c r="Q108" i="78"/>
  <c r="BI108" i="78"/>
  <c r="BI135" i="78"/>
  <c r="N108" i="78"/>
  <c r="P136" i="78"/>
  <c r="AE136" i="78"/>
  <c r="BH136" i="78"/>
  <c r="J108" i="78"/>
  <c r="X108" i="78"/>
  <c r="AK108" i="78"/>
  <c r="AD108" i="78"/>
  <c r="AQ108" i="78"/>
  <c r="S108" i="78"/>
  <c r="O108" i="78"/>
  <c r="V108" i="78"/>
  <c r="AY108" i="78"/>
  <c r="AP108" i="78"/>
  <c r="G108" i="78"/>
  <c r="BD108" i="78"/>
  <c r="R136" i="78"/>
  <c r="BJ108" i="78"/>
  <c r="F135" i="78"/>
  <c r="P108" i="78"/>
  <c r="AB108" i="78"/>
  <c r="M108" i="78"/>
  <c r="Y108" i="78"/>
  <c r="Z108" i="78"/>
  <c r="H108" i="78"/>
  <c r="O136" i="78"/>
  <c r="BE108" i="78"/>
  <c r="AA108" i="78"/>
  <c r="AG108" i="78"/>
  <c r="AR108" i="78"/>
  <c r="W108" i="78"/>
  <c r="AO108" i="78"/>
  <c r="AX108" i="78"/>
  <c r="AN108" i="78"/>
  <c r="L108" i="78"/>
  <c r="AZ108" i="78"/>
  <c r="R108" i="78"/>
  <c r="AM108" i="78"/>
  <c r="F108" i="78"/>
  <c r="BQ124" i="99" l="1"/>
  <c r="BQ280" i="99"/>
  <c r="BQ336" i="99" s="1"/>
  <c r="BP258" i="99"/>
  <c r="BP314" i="99" s="1"/>
  <c r="BP48" i="99"/>
  <c r="BP43" i="101"/>
  <c r="BP47" i="101" s="1"/>
  <c r="BP238" i="101"/>
  <c r="BP294" i="101" s="1"/>
  <c r="BQ122" i="101"/>
  <c r="F112" i="78"/>
  <c r="F109" i="78"/>
  <c r="G92" i="78"/>
  <c r="F114" i="78"/>
  <c r="F113" i="78"/>
  <c r="BP259" i="99" l="1"/>
  <c r="BP315" i="99" s="1"/>
  <c r="BP49" i="99"/>
  <c r="BQ279" i="99"/>
  <c r="BQ335" i="99" s="1"/>
  <c r="BQ124" i="101"/>
  <c r="BQ280" i="101"/>
  <c r="BQ336" i="101" s="1"/>
  <c r="BP258" i="101"/>
  <c r="BP314" i="101" s="1"/>
  <c r="BP48" i="101"/>
  <c r="G88" i="78"/>
  <c r="G93" i="78"/>
  <c r="F110" i="78"/>
  <c r="G87" i="78"/>
  <c r="BP52" i="99" l="1"/>
  <c r="BP255" i="99"/>
  <c r="BP311" i="99" s="1"/>
  <c r="BP259" i="101"/>
  <c r="BP315" i="101" s="1"/>
  <c r="BP49" i="101"/>
  <c r="BQ279" i="101"/>
  <c r="BQ335" i="101" s="1"/>
  <c r="G100" i="78"/>
  <c r="F123" i="78"/>
  <c r="F125" i="78"/>
  <c r="H89" i="78"/>
  <c r="I90" i="78"/>
  <c r="F116" i="78"/>
  <c r="BP57" i="99" l="1"/>
  <c r="BP60" i="99" s="1"/>
  <c r="BP246" i="99"/>
  <c r="BP302" i="99" s="1"/>
  <c r="BP255" i="101"/>
  <c r="BP311" i="101" s="1"/>
  <c r="BP52" i="101"/>
  <c r="G117" i="78"/>
  <c r="F126" i="78"/>
  <c r="G99" i="78"/>
  <c r="G105" i="78"/>
  <c r="BP62" i="99" l="1"/>
  <c r="BP257" i="99"/>
  <c r="BP313" i="99" s="1"/>
  <c r="BP63" i="99"/>
  <c r="BQ58" i="99"/>
  <c r="BP254" i="99"/>
  <c r="BP310" i="99" s="1"/>
  <c r="BP57" i="101"/>
  <c r="BP246" i="101"/>
  <c r="BP302" i="101" s="1"/>
  <c r="F127" i="78"/>
  <c r="H101" i="78"/>
  <c r="G104" i="78"/>
  <c r="G109" i="78"/>
  <c r="G106" i="78"/>
  <c r="G124" i="78"/>
  <c r="BP64" i="99" l="1"/>
  <c r="BP65" i="99" s="1"/>
  <c r="BP256" i="99"/>
  <c r="BP312" i="99" s="1"/>
  <c r="BO81" i="99"/>
  <c r="BO82" i="99" s="1"/>
  <c r="BO83" i="99" s="1"/>
  <c r="BQ46" i="99"/>
  <c r="BQ61" i="99"/>
  <c r="BQ252" i="99"/>
  <c r="BQ308" i="99" s="1"/>
  <c r="BP60" i="101"/>
  <c r="BP254" i="101"/>
  <c r="BP310" i="101" s="1"/>
  <c r="BQ58" i="101"/>
  <c r="G107" i="78"/>
  <c r="E138" i="78"/>
  <c r="G120" i="78"/>
  <c r="G121" i="78"/>
  <c r="G113" i="78"/>
  <c r="G114" i="78"/>
  <c r="BQ150" i="99" l="1"/>
  <c r="BQ152" i="99"/>
  <c r="BQ266" i="99" s="1"/>
  <c r="BQ322" i="99" s="1"/>
  <c r="BQ151" i="99"/>
  <c r="BQ51" i="99"/>
  <c r="BQ260" i="99" s="1"/>
  <c r="BQ316" i="99" s="1"/>
  <c r="BQ250" i="99"/>
  <c r="BQ306" i="99" s="1"/>
  <c r="BO85" i="99"/>
  <c r="BO247" i="99"/>
  <c r="BO303" i="99" s="1"/>
  <c r="BN87" i="99"/>
  <c r="BQ46" i="101"/>
  <c r="BQ252" i="101"/>
  <c r="BQ308" i="101" s="1"/>
  <c r="BQ61" i="101"/>
  <c r="BP257" i="101"/>
  <c r="BP313" i="101" s="1"/>
  <c r="BP63" i="101"/>
  <c r="BP62" i="101"/>
  <c r="G112" i="78"/>
  <c r="G110" i="78"/>
  <c r="H92" i="78"/>
  <c r="BQ235" i="99" l="1"/>
  <c r="BQ267" i="99"/>
  <c r="BQ323" i="99" s="1"/>
  <c r="BQ55" i="99"/>
  <c r="BQ54" i="99"/>
  <c r="BQ97" i="99" s="1"/>
  <c r="BQ265" i="99"/>
  <c r="BQ321" i="99" s="1"/>
  <c r="BP64" i="101"/>
  <c r="BP65" i="101" s="1"/>
  <c r="BP256" i="101"/>
  <c r="BP312" i="101" s="1"/>
  <c r="BO81" i="101"/>
  <c r="BO82" i="101" s="1"/>
  <c r="BO83" i="101" s="1"/>
  <c r="BQ152" i="101"/>
  <c r="BQ266" i="101" s="1"/>
  <c r="BQ322" i="101" s="1"/>
  <c r="BQ150" i="101"/>
  <c r="BQ151" i="101"/>
  <c r="BQ51" i="101"/>
  <c r="BQ260" i="101" s="1"/>
  <c r="BQ316" i="101" s="1"/>
  <c r="BQ250" i="101"/>
  <c r="BQ306" i="101" s="1"/>
  <c r="G116" i="78"/>
  <c r="G123" i="78"/>
  <c r="G125" i="78"/>
  <c r="H93" i="78"/>
  <c r="H88" i="78"/>
  <c r="H87" i="78"/>
  <c r="BQ98" i="99" l="1"/>
  <c r="BR99" i="99"/>
  <c r="BQ267" i="101"/>
  <c r="BQ323" i="101" s="1"/>
  <c r="BQ235" i="101"/>
  <c r="BQ55" i="101"/>
  <c r="BQ54" i="101"/>
  <c r="BQ97" i="101" s="1"/>
  <c r="BQ265" i="101"/>
  <c r="BQ321" i="101" s="1"/>
  <c r="BO247" i="101"/>
  <c r="BO303" i="101" s="1"/>
  <c r="BN87" i="101"/>
  <c r="BO85" i="101"/>
  <c r="H100" i="78"/>
  <c r="G126" i="78"/>
  <c r="H117" i="78"/>
  <c r="I89" i="78"/>
  <c r="J90" i="78"/>
  <c r="BR282" i="99" l="1"/>
  <c r="BR338" i="99" s="1"/>
  <c r="BR270" i="99"/>
  <c r="BR326" i="99" s="1"/>
  <c r="BQ110" i="99"/>
  <c r="BQ274" i="99" s="1"/>
  <c r="BQ330" i="99" s="1"/>
  <c r="BQ112" i="99"/>
  <c r="BQ276" i="99" s="1"/>
  <c r="BQ332" i="99" s="1"/>
  <c r="BQ111" i="99"/>
  <c r="BQ275" i="99" s="1"/>
  <c r="BQ331" i="99" s="1"/>
  <c r="BQ109" i="99"/>
  <c r="BQ98" i="101"/>
  <c r="BR99" i="101"/>
  <c r="H124" i="78"/>
  <c r="H104" i="78"/>
  <c r="H109" i="78"/>
  <c r="G127" i="78"/>
  <c r="H99" i="78"/>
  <c r="H105" i="78"/>
  <c r="BQ273" i="99" l="1"/>
  <c r="BQ329" i="99" s="1"/>
  <c r="BQ114" i="99"/>
  <c r="BR282" i="101"/>
  <c r="BR338" i="101" s="1"/>
  <c r="BR270" i="101"/>
  <c r="BR326" i="101" s="1"/>
  <c r="BQ109" i="101"/>
  <c r="BQ111" i="101"/>
  <c r="BQ110" i="101"/>
  <c r="BQ112" i="101"/>
  <c r="H113" i="78"/>
  <c r="H114" i="78"/>
  <c r="H120" i="78"/>
  <c r="H121" i="78"/>
  <c r="I101" i="78"/>
  <c r="F138" i="78"/>
  <c r="F143" i="78" s="1"/>
  <c r="BQ116" i="99" l="1"/>
  <c r="BQ237" i="99"/>
  <c r="BQ293" i="99" s="1"/>
  <c r="BQ119" i="99"/>
  <c r="BQ276" i="101"/>
  <c r="BQ332" i="101" s="1"/>
  <c r="BQ275" i="101"/>
  <c r="BQ331" i="101" s="1"/>
  <c r="BQ274" i="101"/>
  <c r="BQ330" i="101" s="1"/>
  <c r="BQ273" i="101"/>
  <c r="BQ329" i="101" s="1"/>
  <c r="BQ114" i="101"/>
  <c r="H106" i="78"/>
  <c r="I92" i="78"/>
  <c r="H112" i="78"/>
  <c r="BQ281" i="99" l="1"/>
  <c r="BQ337" i="99" s="1"/>
  <c r="BQ236" i="99"/>
  <c r="BQ292" i="99" s="1"/>
  <c r="BQ130" i="99"/>
  <c r="BQ42" i="99"/>
  <c r="BQ237" i="101"/>
  <c r="BQ293" i="101" s="1"/>
  <c r="BQ116" i="101"/>
  <c r="BQ119" i="101"/>
  <c r="H107" i="78"/>
  <c r="I87" i="78"/>
  <c r="I88" i="78"/>
  <c r="I93" i="78"/>
  <c r="BQ128" i="99" l="1"/>
  <c r="BQ241" i="99"/>
  <c r="BQ297" i="99" s="1"/>
  <c r="BQ42" i="101"/>
  <c r="BQ236" i="101"/>
  <c r="BQ292" i="101" s="1"/>
  <c r="BQ130" i="101"/>
  <c r="BQ281" i="101"/>
  <c r="BQ337" i="101" s="1"/>
  <c r="J89" i="78"/>
  <c r="K90" i="78"/>
  <c r="I100" i="78"/>
  <c r="H110" i="78"/>
  <c r="BQ239" i="99" l="1"/>
  <c r="BQ295" i="99" s="1"/>
  <c r="BQ136" i="99"/>
  <c r="BQ137" i="99"/>
  <c r="BQ278" i="99" s="1"/>
  <c r="BQ334" i="99" s="1"/>
  <c r="BQ128" i="101"/>
  <c r="BQ241" i="101"/>
  <c r="BQ297" i="101" s="1"/>
  <c r="H123" i="78"/>
  <c r="H125" i="78"/>
  <c r="H116" i="78"/>
  <c r="I99" i="78"/>
  <c r="I105" i="78"/>
  <c r="BQ138" i="99" l="1"/>
  <c r="BQ277" i="99"/>
  <c r="BQ333" i="99" s="1"/>
  <c r="BQ239" i="101"/>
  <c r="BQ295" i="101" s="1"/>
  <c r="BQ136" i="101"/>
  <c r="BQ137" i="101"/>
  <c r="J101" i="78"/>
  <c r="I117" i="78"/>
  <c r="H126" i="78"/>
  <c r="BQ238" i="99" l="1"/>
  <c r="BQ294" i="99" s="1"/>
  <c r="BQ43" i="99"/>
  <c r="BQ47" i="99" s="1"/>
  <c r="BR122" i="99"/>
  <c r="BQ278" i="101"/>
  <c r="BQ334" i="101" s="1"/>
  <c r="BQ277" i="101"/>
  <c r="BQ333" i="101" s="1"/>
  <c r="BQ138" i="101"/>
  <c r="H127" i="78"/>
  <c r="I106" i="78"/>
  <c r="I104" i="78"/>
  <c r="I109" i="78"/>
  <c r="I124" i="78"/>
  <c r="BR280" i="99" l="1"/>
  <c r="BR336" i="99" s="1"/>
  <c r="BR124" i="99"/>
  <c r="BQ48" i="99"/>
  <c r="BQ258" i="99"/>
  <c r="BQ314" i="99" s="1"/>
  <c r="BQ43" i="101"/>
  <c r="BQ47" i="101" s="1"/>
  <c r="BQ238" i="101"/>
  <c r="BQ294" i="101" s="1"/>
  <c r="BR122" i="101"/>
  <c r="I107" i="78"/>
  <c r="G138" i="78"/>
  <c r="G143" i="78" s="1"/>
  <c r="I120" i="78"/>
  <c r="I121" i="78"/>
  <c r="I113" i="78"/>
  <c r="I114" i="78"/>
  <c r="BQ259" i="99" l="1"/>
  <c r="BQ315" i="99" s="1"/>
  <c r="BQ49" i="99"/>
  <c r="BR279" i="99"/>
  <c r="BR335" i="99" s="1"/>
  <c r="BR280" i="101"/>
  <c r="BR336" i="101" s="1"/>
  <c r="BR124" i="101"/>
  <c r="BQ48" i="101"/>
  <c r="BQ258" i="101"/>
  <c r="BQ314" i="101" s="1"/>
  <c r="J92" i="78"/>
  <c r="I112" i="78"/>
  <c r="I110" i="78"/>
  <c r="BQ52" i="99" l="1"/>
  <c r="BQ255" i="99"/>
  <c r="BQ311" i="99" s="1"/>
  <c r="BR279" i="101"/>
  <c r="BR335" i="101" s="1"/>
  <c r="BQ259" i="101"/>
  <c r="BQ315" i="101" s="1"/>
  <c r="BQ49" i="101"/>
  <c r="I125" i="78"/>
  <c r="I123" i="78"/>
  <c r="J88" i="78"/>
  <c r="J87" i="78"/>
  <c r="I116" i="78"/>
  <c r="J93" i="78"/>
  <c r="BQ57" i="99" l="1"/>
  <c r="BQ60" i="99" s="1"/>
  <c r="BQ246" i="99"/>
  <c r="BQ302" i="99" s="1"/>
  <c r="BQ255" i="101"/>
  <c r="BQ311" i="101" s="1"/>
  <c r="BQ52" i="101"/>
  <c r="J117" i="78"/>
  <c r="K89" i="78"/>
  <c r="L90" i="78"/>
  <c r="I126" i="78"/>
  <c r="J100" i="78"/>
  <c r="BQ257" i="99" l="1"/>
  <c r="BQ313" i="99" s="1"/>
  <c r="BQ63" i="99"/>
  <c r="BQ62" i="99"/>
  <c r="BR58" i="99"/>
  <c r="BQ254" i="99"/>
  <c r="BQ310" i="99" s="1"/>
  <c r="BQ246" i="101"/>
  <c r="BQ302" i="101" s="1"/>
  <c r="BQ57" i="101"/>
  <c r="I127" i="78"/>
  <c r="J124" i="78"/>
  <c r="J99" i="78"/>
  <c r="J105" i="78"/>
  <c r="J104" i="78"/>
  <c r="J109" i="78"/>
  <c r="BQ256" i="99" l="1"/>
  <c r="BQ312" i="99" s="1"/>
  <c r="BP81" i="99"/>
  <c r="BP82" i="99" s="1"/>
  <c r="BP83" i="99" s="1"/>
  <c r="BQ64" i="99"/>
  <c r="BQ65" i="99" s="1"/>
  <c r="BR46" i="99"/>
  <c r="BR61" i="99"/>
  <c r="BR252" i="99"/>
  <c r="BR308" i="99" s="1"/>
  <c r="BQ60" i="101"/>
  <c r="BQ254" i="101"/>
  <c r="BQ310" i="101" s="1"/>
  <c r="BR58" i="101"/>
  <c r="J106" i="78"/>
  <c r="H138" i="78"/>
  <c r="H143" i="78" s="1"/>
  <c r="J114" i="78"/>
  <c r="J113" i="78"/>
  <c r="J120" i="78"/>
  <c r="J121" i="78"/>
  <c r="K101" i="78"/>
  <c r="BP247" i="99" l="1"/>
  <c r="BP303" i="99" s="1"/>
  <c r="BP85" i="99"/>
  <c r="BO87" i="99"/>
  <c r="BR250" i="99"/>
  <c r="BR306" i="99" s="1"/>
  <c r="BR150" i="99"/>
  <c r="BR51" i="99"/>
  <c r="BR260" i="99" s="1"/>
  <c r="BR316" i="99" s="1"/>
  <c r="BR152" i="99"/>
  <c r="BR266" i="99" s="1"/>
  <c r="BR322" i="99" s="1"/>
  <c r="BR151" i="99"/>
  <c r="BR61" i="101"/>
  <c r="BR46" i="101"/>
  <c r="BR252" i="101"/>
  <c r="BR308" i="101" s="1"/>
  <c r="BQ257" i="101"/>
  <c r="BQ313" i="101" s="1"/>
  <c r="BQ63" i="101"/>
  <c r="BQ62" i="101"/>
  <c r="J107" i="78"/>
  <c r="K92" i="78"/>
  <c r="J112" i="78"/>
  <c r="BR55" i="99" l="1"/>
  <c r="BR235" i="99"/>
  <c r="BR267" i="99"/>
  <c r="BR323" i="99" s="1"/>
  <c r="BR265" i="99"/>
  <c r="BR321" i="99" s="1"/>
  <c r="BR54" i="99"/>
  <c r="BR97" i="99" s="1"/>
  <c r="BP81" i="101"/>
  <c r="BP82" i="101" s="1"/>
  <c r="BP83" i="101" s="1"/>
  <c r="BQ256" i="101"/>
  <c r="BQ312" i="101" s="1"/>
  <c r="BQ64" i="101"/>
  <c r="BQ65" i="101" s="1"/>
  <c r="BR152" i="101"/>
  <c r="BR266" i="101" s="1"/>
  <c r="BR322" i="101" s="1"/>
  <c r="BR150" i="101"/>
  <c r="BR151" i="101"/>
  <c r="BR250" i="101"/>
  <c r="BR306" i="101" s="1"/>
  <c r="BR51" i="101"/>
  <c r="BR260" i="101" s="1"/>
  <c r="BR316" i="101" s="1"/>
  <c r="K88" i="78"/>
  <c r="K87" i="78"/>
  <c r="J110" i="78"/>
  <c r="K93" i="78"/>
  <c r="BR98" i="99" l="1"/>
  <c r="BS99" i="99"/>
  <c r="BR235" i="101"/>
  <c r="BR267" i="101"/>
  <c r="BR323" i="101" s="1"/>
  <c r="BR55" i="101"/>
  <c r="BR54" i="101"/>
  <c r="BR97" i="101" s="1"/>
  <c r="BR265" i="101"/>
  <c r="BR321" i="101" s="1"/>
  <c r="BP247" i="101"/>
  <c r="BP303" i="101" s="1"/>
  <c r="BO87" i="101"/>
  <c r="BP85" i="101"/>
  <c r="L89" i="78"/>
  <c r="M90" i="78"/>
  <c r="J123" i="78"/>
  <c r="J125" i="78"/>
  <c r="J116" i="78"/>
  <c r="K100" i="78"/>
  <c r="BS282" i="99" l="1"/>
  <c r="BS338" i="99" s="1"/>
  <c r="BS270" i="99"/>
  <c r="BS326" i="99" s="1"/>
  <c r="BR109" i="99"/>
  <c r="BR110" i="99"/>
  <c r="BR274" i="99" s="1"/>
  <c r="BR330" i="99" s="1"/>
  <c r="BR112" i="99"/>
  <c r="BR276" i="99" s="1"/>
  <c r="BR332" i="99" s="1"/>
  <c r="BR111" i="99"/>
  <c r="BR275" i="99" s="1"/>
  <c r="BR331" i="99" s="1"/>
  <c r="BR98" i="101"/>
  <c r="BS99" i="101"/>
  <c r="K99" i="78"/>
  <c r="K105" i="78"/>
  <c r="K117" i="78"/>
  <c r="J126" i="78"/>
  <c r="BR114" i="99" l="1"/>
  <c r="BR273" i="99"/>
  <c r="BR329" i="99" s="1"/>
  <c r="BS282" i="101"/>
  <c r="BS338" i="101" s="1"/>
  <c r="BS270" i="101"/>
  <c r="BS326" i="101" s="1"/>
  <c r="BR110" i="101"/>
  <c r="BR109" i="101"/>
  <c r="BR112" i="101"/>
  <c r="BR111" i="101"/>
  <c r="L101" i="78"/>
  <c r="J127" i="78"/>
  <c r="K124" i="78"/>
  <c r="K104" i="78"/>
  <c r="K109" i="78"/>
  <c r="K106" i="78"/>
  <c r="BR237" i="99" l="1"/>
  <c r="BR293" i="99" s="1"/>
  <c r="BR119" i="99"/>
  <c r="BR116" i="99"/>
  <c r="BR275" i="101"/>
  <c r="BR331" i="101" s="1"/>
  <c r="BR114" i="101"/>
  <c r="BR273" i="101"/>
  <c r="BR329" i="101" s="1"/>
  <c r="BR276" i="101"/>
  <c r="BR332" i="101" s="1"/>
  <c r="BR274" i="101"/>
  <c r="BR330" i="101" s="1"/>
  <c r="K113" i="78"/>
  <c r="K114" i="78"/>
  <c r="K120" i="78"/>
  <c r="K121" i="78"/>
  <c r="I138" i="78"/>
  <c r="I143" i="78" s="1"/>
  <c r="BR281" i="99" l="1"/>
  <c r="BR337" i="99" s="1"/>
  <c r="BR236" i="99"/>
  <c r="BR292" i="99" s="1"/>
  <c r="BR42" i="99"/>
  <c r="BR130" i="99"/>
  <c r="BR116" i="101"/>
  <c r="BR237" i="101"/>
  <c r="BR293" i="101" s="1"/>
  <c r="BR119" i="101"/>
  <c r="L92" i="78"/>
  <c r="L93" i="78"/>
  <c r="K107" i="78"/>
  <c r="K112" i="78"/>
  <c r="BR128" i="99" l="1"/>
  <c r="BR241" i="99"/>
  <c r="BR297" i="99" s="1"/>
  <c r="BR281" i="101"/>
  <c r="BR337" i="101" s="1"/>
  <c r="BR130" i="101"/>
  <c r="BR42" i="101"/>
  <c r="BR236" i="101"/>
  <c r="BR292" i="101" s="1"/>
  <c r="K110" i="78"/>
  <c r="L88" i="78"/>
  <c r="L87" i="78"/>
  <c r="BR137" i="99" l="1"/>
  <c r="BR278" i="99" s="1"/>
  <c r="BR334" i="99" s="1"/>
  <c r="BR239" i="99"/>
  <c r="BR295" i="99" s="1"/>
  <c r="BR136" i="99"/>
  <c r="BR241" i="101"/>
  <c r="BR297" i="101" s="1"/>
  <c r="BR128" i="101"/>
  <c r="K123" i="78"/>
  <c r="K125" i="78"/>
  <c r="L100" i="78"/>
  <c r="K116" i="78"/>
  <c r="M89" i="78"/>
  <c r="N90" i="78"/>
  <c r="BR138" i="99" l="1"/>
  <c r="BR277" i="99"/>
  <c r="BR333" i="99" s="1"/>
  <c r="BR239" i="101"/>
  <c r="BR295" i="101" s="1"/>
  <c r="BR136" i="101"/>
  <c r="BR137" i="101"/>
  <c r="L117" i="78"/>
  <c r="L99" i="78"/>
  <c r="L105" i="78"/>
  <c r="K126" i="78"/>
  <c r="BR43" i="99" l="1"/>
  <c r="BR47" i="99" s="1"/>
  <c r="BR238" i="99"/>
  <c r="BR294" i="99" s="1"/>
  <c r="BS122" i="99"/>
  <c r="BR277" i="101"/>
  <c r="BR333" i="101" s="1"/>
  <c r="BR138" i="101"/>
  <c r="BR278" i="101"/>
  <c r="BR334" i="101" s="1"/>
  <c r="K127" i="78"/>
  <c r="L124" i="78"/>
  <c r="M101" i="78"/>
  <c r="L104" i="78"/>
  <c r="L109" i="78"/>
  <c r="L106" i="78"/>
  <c r="BS124" i="99" l="1"/>
  <c r="BS280" i="99"/>
  <c r="BS336" i="99" s="1"/>
  <c r="BR258" i="99"/>
  <c r="BR314" i="99" s="1"/>
  <c r="BR48" i="99"/>
  <c r="BR43" i="101"/>
  <c r="BR47" i="101" s="1"/>
  <c r="BR238" i="101"/>
  <c r="BR294" i="101" s="1"/>
  <c r="BS122" i="101"/>
  <c r="L113" i="78"/>
  <c r="L114" i="78"/>
  <c r="J138" i="78"/>
  <c r="J143" i="78" s="1"/>
  <c r="L120" i="78"/>
  <c r="L121" i="78"/>
  <c r="BR259" i="99" l="1"/>
  <c r="BR315" i="99" s="1"/>
  <c r="BR49" i="99"/>
  <c r="BS279" i="99"/>
  <c r="BS335" i="99" s="1"/>
  <c r="BS280" i="101"/>
  <c r="BS336" i="101" s="1"/>
  <c r="BS124" i="101"/>
  <c r="BR258" i="101"/>
  <c r="BR314" i="101" s="1"/>
  <c r="BR48" i="101"/>
  <c r="M93" i="78"/>
  <c r="M92" i="78"/>
  <c r="L107" i="78"/>
  <c r="L112" i="78"/>
  <c r="BR52" i="99" l="1"/>
  <c r="BR255" i="99"/>
  <c r="BR311" i="99" s="1"/>
  <c r="BS279" i="101"/>
  <c r="BS335" i="101" s="1"/>
  <c r="BR259" i="101"/>
  <c r="BR315" i="101" s="1"/>
  <c r="BR49" i="101"/>
  <c r="M87" i="78"/>
  <c r="M88" i="78"/>
  <c r="L110" i="78"/>
  <c r="BR57" i="99" l="1"/>
  <c r="BR60" i="99"/>
  <c r="BR246" i="99"/>
  <c r="BR302" i="99" s="1"/>
  <c r="BR52" i="101"/>
  <c r="BR255" i="101"/>
  <c r="BR311" i="101" s="1"/>
  <c r="L123" i="78"/>
  <c r="L125" i="78"/>
  <c r="N89" i="78"/>
  <c r="O90" i="78"/>
  <c r="L116" i="78"/>
  <c r="M100" i="78"/>
  <c r="BR63" i="99" l="1"/>
  <c r="BR257" i="99"/>
  <c r="BR313" i="99" s="1"/>
  <c r="BR62" i="99"/>
  <c r="BR254" i="99"/>
  <c r="BR310" i="99" s="1"/>
  <c r="BS58" i="99"/>
  <c r="BR246" i="101"/>
  <c r="BR302" i="101" s="1"/>
  <c r="BR57" i="101"/>
  <c r="L126" i="78"/>
  <c r="M105" i="78"/>
  <c r="M99" i="78"/>
  <c r="M117" i="78"/>
  <c r="BS46" i="99" l="1"/>
  <c r="BS252" i="99"/>
  <c r="BS308" i="99" s="1"/>
  <c r="BS61" i="99"/>
  <c r="BR64" i="99"/>
  <c r="BR65" i="99" s="1"/>
  <c r="BR256" i="99"/>
  <c r="BR312" i="99" s="1"/>
  <c r="BQ81" i="99"/>
  <c r="BQ82" i="99" s="1"/>
  <c r="BQ83" i="99" s="1"/>
  <c r="BR60" i="101"/>
  <c r="BR254" i="101"/>
  <c r="BR310" i="101" s="1"/>
  <c r="BS58" i="101"/>
  <c r="M106" i="78"/>
  <c r="M104" i="78"/>
  <c r="M109" i="78"/>
  <c r="M124" i="78"/>
  <c r="N101" i="78"/>
  <c r="L127" i="78"/>
  <c r="BQ85" i="99" l="1"/>
  <c r="BP87" i="99"/>
  <c r="BQ247" i="99"/>
  <c r="BQ303" i="99" s="1"/>
  <c r="BS150" i="99"/>
  <c r="BS250" i="99"/>
  <c r="BS306" i="99" s="1"/>
  <c r="BS151" i="99"/>
  <c r="BS152" i="99"/>
  <c r="BS266" i="99" s="1"/>
  <c r="BS322" i="99" s="1"/>
  <c r="BS51" i="99"/>
  <c r="BS260" i="99" s="1"/>
  <c r="BS316" i="99" s="1"/>
  <c r="BS252" i="101"/>
  <c r="BS308" i="101" s="1"/>
  <c r="BS46" i="101"/>
  <c r="BS61" i="101"/>
  <c r="BR257" i="101"/>
  <c r="BR313" i="101" s="1"/>
  <c r="BR63" i="101"/>
  <c r="BR62" i="101"/>
  <c r="K138" i="78"/>
  <c r="K143" i="78" s="1"/>
  <c r="M120" i="78"/>
  <c r="M121" i="78"/>
  <c r="M113" i="78"/>
  <c r="M114" i="78"/>
  <c r="BS267" i="99" l="1"/>
  <c r="BS323" i="99" s="1"/>
  <c r="BS235" i="99"/>
  <c r="BS55" i="99"/>
  <c r="BS54" i="99"/>
  <c r="BS97" i="99" s="1"/>
  <c r="BS265" i="99"/>
  <c r="BS321" i="99" s="1"/>
  <c r="BR256" i="101"/>
  <c r="BR312" i="101" s="1"/>
  <c r="BR64" i="101"/>
  <c r="BR65" i="101" s="1"/>
  <c r="BQ81" i="101"/>
  <c r="BQ82" i="101" s="1"/>
  <c r="BQ83" i="101" s="1"/>
  <c r="BS150" i="101"/>
  <c r="BS151" i="101"/>
  <c r="BS152" i="101"/>
  <c r="BS266" i="101" s="1"/>
  <c r="BS322" i="101" s="1"/>
  <c r="BS250" i="101"/>
  <c r="BS306" i="101" s="1"/>
  <c r="BS51" i="101"/>
  <c r="BS260" i="101" s="1"/>
  <c r="BS316" i="101" s="1"/>
  <c r="M112" i="78"/>
  <c r="N92" i="78"/>
  <c r="N93" i="78"/>
  <c r="M107" i="78"/>
  <c r="BS98" i="99" l="1"/>
  <c r="BT99" i="99"/>
  <c r="BS54" i="101"/>
  <c r="BS97" i="101" s="1"/>
  <c r="BS265" i="101"/>
  <c r="BS321" i="101" s="1"/>
  <c r="BS235" i="101"/>
  <c r="BS55" i="101"/>
  <c r="BS267" i="101"/>
  <c r="BS323" i="101" s="1"/>
  <c r="BP87" i="101"/>
  <c r="BQ247" i="101"/>
  <c r="BQ303" i="101" s="1"/>
  <c r="BQ85" i="101"/>
  <c r="M110" i="78"/>
  <c r="N88" i="78"/>
  <c r="N87" i="78"/>
  <c r="BT270" i="99" l="1"/>
  <c r="BT326" i="99" s="1"/>
  <c r="BT282" i="99"/>
  <c r="BT338" i="99" s="1"/>
  <c r="BS111" i="99"/>
  <c r="BS275" i="99" s="1"/>
  <c r="BS331" i="99" s="1"/>
  <c r="BS109" i="99"/>
  <c r="BS112" i="99"/>
  <c r="BS276" i="99" s="1"/>
  <c r="BS332" i="99" s="1"/>
  <c r="BS110" i="99"/>
  <c r="BS274" i="99" s="1"/>
  <c r="BS330" i="99" s="1"/>
  <c r="BS98" i="101"/>
  <c r="BT99" i="101"/>
  <c r="N100" i="78"/>
  <c r="M123" i="78"/>
  <c r="M125" i="78"/>
  <c r="O89" i="78"/>
  <c r="P90" i="78"/>
  <c r="M116" i="78"/>
  <c r="BS273" i="99" l="1"/>
  <c r="BS329" i="99" s="1"/>
  <c r="BS114" i="99"/>
  <c r="BT270" i="101"/>
  <c r="BT326" i="101" s="1"/>
  <c r="BT282" i="101"/>
  <c r="BT338" i="101" s="1"/>
  <c r="BS112" i="101"/>
  <c r="BS109" i="101"/>
  <c r="BS111" i="101"/>
  <c r="BS110" i="101"/>
  <c r="N99" i="78"/>
  <c r="N105" i="78"/>
  <c r="N117" i="78"/>
  <c r="M126" i="78"/>
  <c r="BS237" i="99" l="1"/>
  <c r="BS293" i="99" s="1"/>
  <c r="BS119" i="99"/>
  <c r="BS116" i="99"/>
  <c r="BS274" i="101"/>
  <c r="BS330" i="101" s="1"/>
  <c r="BS114" i="101"/>
  <c r="BS273" i="101"/>
  <c r="BS329" i="101" s="1"/>
  <c r="BS275" i="101"/>
  <c r="BS331" i="101" s="1"/>
  <c r="BS276" i="101"/>
  <c r="BS332" i="101" s="1"/>
  <c r="N124" i="78"/>
  <c r="O101" i="78"/>
  <c r="M127" i="78"/>
  <c r="N104" i="78"/>
  <c r="N109" i="78"/>
  <c r="N106" i="78"/>
  <c r="BS281" i="99" l="1"/>
  <c r="BS337" i="99" s="1"/>
  <c r="BS236" i="99"/>
  <c r="BS292" i="99" s="1"/>
  <c r="BS130" i="99"/>
  <c r="BS42" i="99"/>
  <c r="BS116" i="101"/>
  <c r="BS237" i="101"/>
  <c r="BS293" i="101" s="1"/>
  <c r="BS119" i="101"/>
  <c r="N113" i="78"/>
  <c r="N114" i="78"/>
  <c r="N120" i="78"/>
  <c r="N121" i="78"/>
  <c r="L138" i="78"/>
  <c r="L143" i="78" s="1"/>
  <c r="BS241" i="99" l="1"/>
  <c r="BS297" i="99" s="1"/>
  <c r="BS128" i="99"/>
  <c r="BS281" i="101"/>
  <c r="BS337" i="101" s="1"/>
  <c r="BS236" i="101"/>
  <c r="BS292" i="101" s="1"/>
  <c r="BS42" i="101"/>
  <c r="BS130" i="101"/>
  <c r="N112" i="78"/>
  <c r="O93" i="78"/>
  <c r="O92" i="78"/>
  <c r="N107" i="78"/>
  <c r="BS239" i="99" l="1"/>
  <c r="BS295" i="99" s="1"/>
  <c r="BS136" i="99"/>
  <c r="BS137" i="99"/>
  <c r="BS278" i="99" s="1"/>
  <c r="BS334" i="99" s="1"/>
  <c r="BS128" i="101"/>
  <c r="BS241" i="101"/>
  <c r="BS297" i="101" s="1"/>
  <c r="O87" i="78"/>
  <c r="O88" i="78"/>
  <c r="N110" i="78"/>
  <c r="BS277" i="99" l="1"/>
  <c r="BS333" i="99" s="1"/>
  <c r="BS138" i="99"/>
  <c r="BS239" i="101"/>
  <c r="BS295" i="101" s="1"/>
  <c r="BS136" i="101"/>
  <c r="BS137" i="101"/>
  <c r="N116" i="78"/>
  <c r="P89" i="78"/>
  <c r="Q90" i="78"/>
  <c r="O100" i="78"/>
  <c r="BS238" i="99" l="1"/>
  <c r="BS294" i="99" s="1"/>
  <c r="BS43" i="99"/>
  <c r="BS47" i="99" s="1"/>
  <c r="BT122" i="99"/>
  <c r="BS138" i="101"/>
  <c r="BS277" i="101"/>
  <c r="BS333" i="101" s="1"/>
  <c r="BS278" i="101"/>
  <c r="BS334" i="101" s="1"/>
  <c r="O99" i="78"/>
  <c r="O105" i="78"/>
  <c r="N123" i="78"/>
  <c r="N125" i="78"/>
  <c r="O117" i="78"/>
  <c r="BS48" i="99" l="1"/>
  <c r="BS258" i="99"/>
  <c r="BS314" i="99" s="1"/>
  <c r="BT280" i="99"/>
  <c r="BT336" i="99" s="1"/>
  <c r="BT124" i="99"/>
  <c r="BS238" i="101"/>
  <c r="BS294" i="101" s="1"/>
  <c r="BS43" i="101"/>
  <c r="BS47" i="101" s="1"/>
  <c r="BT122" i="101"/>
  <c r="O124" i="78"/>
  <c r="P101" i="78"/>
  <c r="N126" i="78"/>
  <c r="O104" i="78"/>
  <c r="O109" i="78"/>
  <c r="O106" i="78"/>
  <c r="BT279" i="99" l="1"/>
  <c r="BT335" i="99" s="1"/>
  <c r="BS259" i="99"/>
  <c r="BS315" i="99" s="1"/>
  <c r="BS49" i="99"/>
  <c r="BS258" i="101"/>
  <c r="BS314" i="101" s="1"/>
  <c r="BS48" i="101"/>
  <c r="BT280" i="101"/>
  <c r="BT336" i="101" s="1"/>
  <c r="BT124" i="101"/>
  <c r="O120" i="78"/>
  <c r="O121" i="78"/>
  <c r="N127" i="78"/>
  <c r="O114" i="78"/>
  <c r="O113" i="78"/>
  <c r="BS52" i="99" l="1"/>
  <c r="BS255" i="99"/>
  <c r="BS311" i="99" s="1"/>
  <c r="BS259" i="101"/>
  <c r="BS315" i="101" s="1"/>
  <c r="BS49" i="101"/>
  <c r="BT279" i="101"/>
  <c r="BT335" i="101" s="1"/>
  <c r="M138" i="78"/>
  <c r="M143" i="78" s="1"/>
  <c r="O112" i="78"/>
  <c r="P92" i="78"/>
  <c r="P93" i="78"/>
  <c r="O107" i="78"/>
  <c r="BS57" i="99" l="1"/>
  <c r="BS246" i="99"/>
  <c r="BS302" i="99" s="1"/>
  <c r="BS255" i="101"/>
  <c r="BS311" i="101" s="1"/>
  <c r="BS52" i="101"/>
  <c r="O110" i="78"/>
  <c r="P88" i="78"/>
  <c r="P87" i="78"/>
  <c r="BS254" i="99" l="1"/>
  <c r="BS310" i="99" s="1"/>
  <c r="BT58" i="99"/>
  <c r="BS60" i="99"/>
  <c r="BS246" i="101"/>
  <c r="BS302" i="101" s="1"/>
  <c r="BS57" i="101"/>
  <c r="P100" i="78"/>
  <c r="Q89" i="78"/>
  <c r="R90" i="78"/>
  <c r="O123" i="78"/>
  <c r="O125" i="78"/>
  <c r="O116" i="78"/>
  <c r="BS257" i="99" l="1"/>
  <c r="BS313" i="99" s="1"/>
  <c r="BS63" i="99"/>
  <c r="BS62" i="99"/>
  <c r="BT61" i="99"/>
  <c r="BT252" i="99"/>
  <c r="BT308" i="99" s="1"/>
  <c r="BT46" i="99"/>
  <c r="BS60" i="101"/>
  <c r="BS254" i="101"/>
  <c r="BS310" i="101" s="1"/>
  <c r="BT58" i="101"/>
  <c r="P117" i="78"/>
  <c r="O126" i="78"/>
  <c r="P99" i="78"/>
  <c r="P105" i="78"/>
  <c r="BT250" i="99" l="1"/>
  <c r="BT306" i="99" s="1"/>
  <c r="BT150" i="99"/>
  <c r="BT51" i="99"/>
  <c r="BT260" i="99" s="1"/>
  <c r="BT316" i="99" s="1"/>
  <c r="BT151" i="99"/>
  <c r="BT152" i="99"/>
  <c r="BT266" i="99" s="1"/>
  <c r="BT322" i="99" s="1"/>
  <c r="BR81" i="99"/>
  <c r="BR82" i="99" s="1"/>
  <c r="BR83" i="99" s="1"/>
  <c r="BS64" i="99"/>
  <c r="BS65" i="99" s="1"/>
  <c r="BS256" i="99"/>
  <c r="BS312" i="99" s="1"/>
  <c r="BT252" i="101"/>
  <c r="BT308" i="101" s="1"/>
  <c r="BT61" i="101"/>
  <c r="BT46" i="101"/>
  <c r="BS257" i="101"/>
  <c r="BS313" i="101" s="1"/>
  <c r="BS63" i="101"/>
  <c r="BS62" i="101"/>
  <c r="O127" i="78"/>
  <c r="P124" i="78"/>
  <c r="Q101" i="78"/>
  <c r="P104" i="78"/>
  <c r="P106" i="78"/>
  <c r="P109" i="78"/>
  <c r="BT265" i="99" l="1"/>
  <c r="BT321" i="99" s="1"/>
  <c r="BT54" i="99"/>
  <c r="BT97" i="99" s="1"/>
  <c r="BR247" i="99"/>
  <c r="BR303" i="99" s="1"/>
  <c r="BQ87" i="99"/>
  <c r="BR85" i="99"/>
  <c r="BT55" i="99"/>
  <c r="BT235" i="99"/>
  <c r="BT267" i="99"/>
  <c r="BT323" i="99" s="1"/>
  <c r="BT151" i="101"/>
  <c r="BT152" i="101"/>
  <c r="BT266" i="101" s="1"/>
  <c r="BT322" i="101" s="1"/>
  <c r="BT150" i="101"/>
  <c r="BT250" i="101"/>
  <c r="BT306" i="101" s="1"/>
  <c r="BT51" i="101"/>
  <c r="BT260" i="101" s="1"/>
  <c r="BT316" i="101" s="1"/>
  <c r="BR81" i="101"/>
  <c r="BR82" i="101" s="1"/>
  <c r="BR83" i="101" s="1"/>
  <c r="BS256" i="101"/>
  <c r="BS312" i="101" s="1"/>
  <c r="BS64" i="101"/>
  <c r="BS65" i="101" s="1"/>
  <c r="P113" i="78"/>
  <c r="P114" i="78"/>
  <c r="P120" i="78"/>
  <c r="P121" i="78"/>
  <c r="N138" i="78"/>
  <c r="N143" i="78" s="1"/>
  <c r="BT98" i="99" l="1"/>
  <c r="BU99" i="99"/>
  <c r="BR247" i="101"/>
  <c r="BR303" i="101" s="1"/>
  <c r="BQ87" i="101"/>
  <c r="BR85" i="101"/>
  <c r="BT54" i="101"/>
  <c r="BT97" i="101" s="1"/>
  <c r="BT265" i="101"/>
  <c r="BT321" i="101" s="1"/>
  <c r="BT235" i="101"/>
  <c r="BT55" i="101"/>
  <c r="BT267" i="101"/>
  <c r="BT323" i="101" s="1"/>
  <c r="P112" i="78"/>
  <c r="Q92" i="78"/>
  <c r="Q93" i="78"/>
  <c r="P107" i="78"/>
  <c r="BT109" i="99" l="1"/>
  <c r="BT112" i="99"/>
  <c r="BT276" i="99" s="1"/>
  <c r="BT332" i="99" s="1"/>
  <c r="BT111" i="99"/>
  <c r="BT275" i="99" s="1"/>
  <c r="BT331" i="99" s="1"/>
  <c r="BT110" i="99"/>
  <c r="BT274" i="99" s="1"/>
  <c r="BT330" i="99" s="1"/>
  <c r="BU270" i="99"/>
  <c r="BU326" i="99" s="1"/>
  <c r="BU282" i="99"/>
  <c r="BU338" i="99" s="1"/>
  <c r="BT98" i="101"/>
  <c r="BU99" i="101"/>
  <c r="Q87" i="78"/>
  <c r="Q88" i="78"/>
  <c r="P110" i="78"/>
  <c r="BT273" i="99" l="1"/>
  <c r="BT329" i="99" s="1"/>
  <c r="BT114" i="99"/>
  <c r="BU270" i="101"/>
  <c r="BU326" i="101" s="1"/>
  <c r="BU282" i="101"/>
  <c r="BU338" i="101" s="1"/>
  <c r="BT109" i="101"/>
  <c r="BT112" i="101"/>
  <c r="BT111" i="101"/>
  <c r="BT110" i="101"/>
  <c r="P116" i="78"/>
  <c r="Q100" i="78"/>
  <c r="R89" i="78"/>
  <c r="S90" i="78"/>
  <c r="BT237" i="99" l="1"/>
  <c r="BT293" i="99" s="1"/>
  <c r="BT116" i="99"/>
  <c r="BT119" i="99"/>
  <c r="BT274" i="101"/>
  <c r="BT330" i="101" s="1"/>
  <c r="BT276" i="101"/>
  <c r="BT332" i="101" s="1"/>
  <c r="BT275" i="101"/>
  <c r="BT331" i="101" s="1"/>
  <c r="BT273" i="101"/>
  <c r="BT329" i="101" s="1"/>
  <c r="BT114" i="101"/>
  <c r="Q105" i="78"/>
  <c r="Q99" i="78"/>
  <c r="P123" i="78"/>
  <c r="P125" i="78"/>
  <c r="Q117" i="78"/>
  <c r="BT130" i="99" l="1"/>
  <c r="BT236" i="99"/>
  <c r="BT292" i="99" s="1"/>
  <c r="BT42" i="99"/>
  <c r="BT281" i="99"/>
  <c r="BT337" i="99" s="1"/>
  <c r="BT237" i="101"/>
  <c r="BT293" i="101" s="1"/>
  <c r="BT116" i="101"/>
  <c r="BT119" i="101"/>
  <c r="Q124" i="78"/>
  <c r="R101" i="78"/>
  <c r="P126" i="78"/>
  <c r="Q104" i="78"/>
  <c r="Q106" i="78"/>
  <c r="Q109" i="78"/>
  <c r="BT128" i="99" l="1"/>
  <c r="BT241" i="99"/>
  <c r="BT297" i="99" s="1"/>
  <c r="BT130" i="101"/>
  <c r="BT42" i="101"/>
  <c r="BT236" i="101"/>
  <c r="BT292" i="101" s="1"/>
  <c r="BT281" i="101"/>
  <c r="BT337" i="101" s="1"/>
  <c r="Q113" i="78"/>
  <c r="Q114" i="78"/>
  <c r="Q120" i="78"/>
  <c r="Q121" i="78"/>
  <c r="P127" i="78"/>
  <c r="BT137" i="99" l="1"/>
  <c r="BT278" i="99" s="1"/>
  <c r="BT334" i="99" s="1"/>
  <c r="BT239" i="99"/>
  <c r="BT295" i="99" s="1"/>
  <c r="BT136" i="99"/>
  <c r="BT128" i="101"/>
  <c r="BT241" i="101"/>
  <c r="BT297" i="101" s="1"/>
  <c r="R92" i="78"/>
  <c r="R93" i="78"/>
  <c r="O138" i="78"/>
  <c r="O143" i="78" s="1"/>
  <c r="Q107" i="78"/>
  <c r="Q112" i="78"/>
  <c r="BT277" i="99" l="1"/>
  <c r="BT333" i="99" s="1"/>
  <c r="BT138" i="99"/>
  <c r="BT239" i="101"/>
  <c r="BT295" i="101" s="1"/>
  <c r="BT136" i="101"/>
  <c r="BT137" i="101"/>
  <c r="R87" i="78"/>
  <c r="R88" i="78"/>
  <c r="Q110" i="78"/>
  <c r="BT238" i="99" l="1"/>
  <c r="BT294" i="99" s="1"/>
  <c r="BT43" i="99"/>
  <c r="BT47" i="99" s="1"/>
  <c r="BU122" i="99"/>
  <c r="BT277" i="101"/>
  <c r="BT333" i="101" s="1"/>
  <c r="BT138" i="101"/>
  <c r="BT278" i="101"/>
  <c r="BT334" i="101" s="1"/>
  <c r="S89" i="78"/>
  <c r="T90" i="78"/>
  <c r="Q116" i="78"/>
  <c r="R100" i="78"/>
  <c r="BT258" i="99" l="1"/>
  <c r="BT314" i="99" s="1"/>
  <c r="BT48" i="99"/>
  <c r="BU124" i="99"/>
  <c r="BU280" i="99"/>
  <c r="BU336" i="99" s="1"/>
  <c r="BT238" i="101"/>
  <c r="BT294" i="101" s="1"/>
  <c r="BT43" i="101"/>
  <c r="BT47" i="101" s="1"/>
  <c r="BU122" i="101"/>
  <c r="R117" i="78"/>
  <c r="R99" i="78"/>
  <c r="R105" i="78"/>
  <c r="Q123" i="78"/>
  <c r="Q125" i="78"/>
  <c r="BT259" i="99" l="1"/>
  <c r="BT315" i="99" s="1"/>
  <c r="BT49" i="99"/>
  <c r="BU279" i="99"/>
  <c r="BU335" i="99" s="1"/>
  <c r="BT48" i="101"/>
  <c r="BT258" i="101"/>
  <c r="BT314" i="101" s="1"/>
  <c r="BU280" i="101"/>
  <c r="BU336" i="101" s="1"/>
  <c r="BU124" i="101"/>
  <c r="Q126" i="78"/>
  <c r="R124" i="78"/>
  <c r="S101" i="78"/>
  <c r="R104" i="78"/>
  <c r="R109" i="78"/>
  <c r="R106" i="78"/>
  <c r="BT255" i="99" l="1"/>
  <c r="BT311" i="99" s="1"/>
  <c r="BT52" i="99"/>
  <c r="BU279" i="101"/>
  <c r="BU335" i="101" s="1"/>
  <c r="BT259" i="101"/>
  <c r="BT315" i="101" s="1"/>
  <c r="BT49" i="101"/>
  <c r="R120" i="78"/>
  <c r="R121" i="78"/>
  <c r="R113" i="78"/>
  <c r="R114" i="78"/>
  <c r="Q127" i="78"/>
  <c r="BT57" i="99" l="1"/>
  <c r="BT60" i="99" s="1"/>
  <c r="BT246" i="99"/>
  <c r="BT302" i="99" s="1"/>
  <c r="BT52" i="101"/>
  <c r="BT255" i="101"/>
  <c r="BT311" i="101" s="1"/>
  <c r="S92" i="78"/>
  <c r="S93" i="78"/>
  <c r="P138" i="78"/>
  <c r="P143" i="78" s="1"/>
  <c r="R112" i="78"/>
  <c r="R107" i="78"/>
  <c r="BT62" i="99" l="1"/>
  <c r="BT257" i="99"/>
  <c r="BT313" i="99" s="1"/>
  <c r="BT63" i="99"/>
  <c r="BT254" i="99"/>
  <c r="BT310" i="99" s="1"/>
  <c r="BU58" i="99"/>
  <c r="BT246" i="101"/>
  <c r="BT302" i="101" s="1"/>
  <c r="BT57" i="101"/>
  <c r="R110" i="78"/>
  <c r="S88" i="78"/>
  <c r="S87" i="78"/>
  <c r="BT256" i="99" l="1"/>
  <c r="BT312" i="99" s="1"/>
  <c r="BS81" i="99"/>
  <c r="BS82" i="99" s="1"/>
  <c r="BS83" i="99" s="1"/>
  <c r="BT64" i="99"/>
  <c r="BT65" i="99" s="1"/>
  <c r="BU61" i="99"/>
  <c r="BU46" i="99"/>
  <c r="BU252" i="99"/>
  <c r="BU308" i="99" s="1"/>
  <c r="BT254" i="101"/>
  <c r="BT310" i="101" s="1"/>
  <c r="BU58" i="101"/>
  <c r="BT60" i="101"/>
  <c r="T89" i="78"/>
  <c r="U90" i="78"/>
  <c r="R116" i="78"/>
  <c r="S100" i="78"/>
  <c r="BU250" i="99" l="1"/>
  <c r="BU306" i="99" s="1"/>
  <c r="BU151" i="99"/>
  <c r="BU51" i="99"/>
  <c r="BU260" i="99" s="1"/>
  <c r="BU316" i="99" s="1"/>
  <c r="BU150" i="99"/>
  <c r="BU152" i="99"/>
  <c r="BU266" i="99" s="1"/>
  <c r="BU322" i="99" s="1"/>
  <c r="BS247" i="99"/>
  <c r="BS303" i="99" s="1"/>
  <c r="BR87" i="99"/>
  <c r="BS85" i="99"/>
  <c r="BU46" i="101"/>
  <c r="BU252" i="101"/>
  <c r="BU308" i="101" s="1"/>
  <c r="BU61" i="101"/>
  <c r="BT257" i="101"/>
  <c r="BT313" i="101" s="1"/>
  <c r="BT62" i="101"/>
  <c r="BT63" i="101"/>
  <c r="R123" i="78"/>
  <c r="R125" i="78"/>
  <c r="S117" i="78"/>
  <c r="S99" i="78"/>
  <c r="S105" i="78"/>
  <c r="BU267" i="99" l="1"/>
  <c r="BU323" i="99" s="1"/>
  <c r="BU235" i="99"/>
  <c r="BU55" i="99"/>
  <c r="BU54" i="99"/>
  <c r="BU97" i="99" s="1"/>
  <c r="BU265" i="99"/>
  <c r="BU321" i="99" s="1"/>
  <c r="BS81" i="101"/>
  <c r="BS82" i="101" s="1"/>
  <c r="BS83" i="101" s="1"/>
  <c r="BT64" i="101"/>
  <c r="BT65" i="101" s="1"/>
  <c r="BT256" i="101"/>
  <c r="BT312" i="101" s="1"/>
  <c r="BU151" i="101"/>
  <c r="BU152" i="101"/>
  <c r="BU266" i="101" s="1"/>
  <c r="BU322" i="101" s="1"/>
  <c r="BU150" i="101"/>
  <c r="BU250" i="101"/>
  <c r="BU306" i="101" s="1"/>
  <c r="BU51" i="101"/>
  <c r="BU260" i="101" s="1"/>
  <c r="BU316" i="101" s="1"/>
  <c r="S124" i="78"/>
  <c r="R126" i="78"/>
  <c r="T101" i="78"/>
  <c r="S104" i="78"/>
  <c r="S109" i="78"/>
  <c r="S106" i="78"/>
  <c r="BU98" i="99" l="1"/>
  <c r="BV99" i="99"/>
  <c r="BU265" i="101"/>
  <c r="BU321" i="101" s="1"/>
  <c r="BU54" i="101"/>
  <c r="BU97" i="101" s="1"/>
  <c r="BU55" i="101"/>
  <c r="BU235" i="101"/>
  <c r="BU267" i="101"/>
  <c r="BU323" i="101" s="1"/>
  <c r="BR87" i="101"/>
  <c r="BS247" i="101"/>
  <c r="BS303" i="101" s="1"/>
  <c r="BS85" i="101"/>
  <c r="S120" i="78"/>
  <c r="S121" i="78"/>
  <c r="S113" i="78"/>
  <c r="S114" i="78"/>
  <c r="R127" i="78"/>
  <c r="BV282" i="99" l="1"/>
  <c r="BV338" i="99" s="1"/>
  <c r="BV270" i="99"/>
  <c r="BV326" i="99" s="1"/>
  <c r="BU110" i="99"/>
  <c r="BU274" i="99" s="1"/>
  <c r="BU330" i="99" s="1"/>
  <c r="BU109" i="99"/>
  <c r="BU111" i="99"/>
  <c r="BU275" i="99" s="1"/>
  <c r="BU331" i="99" s="1"/>
  <c r="BU112" i="99"/>
  <c r="BU276" i="99" s="1"/>
  <c r="BU332" i="99" s="1"/>
  <c r="BU98" i="101"/>
  <c r="BV99" i="101"/>
  <c r="S112" i="78"/>
  <c r="S107" i="78"/>
  <c r="T92" i="78"/>
  <c r="T93" i="78"/>
  <c r="Q138" i="78"/>
  <c r="Q143" i="78" s="1"/>
  <c r="BU114" i="99" l="1"/>
  <c r="BU273" i="99"/>
  <c r="BU329" i="99" s="1"/>
  <c r="BV270" i="101"/>
  <c r="BV326" i="101" s="1"/>
  <c r="BV282" i="101"/>
  <c r="BV338" i="101" s="1"/>
  <c r="BU109" i="101"/>
  <c r="BU112" i="101"/>
  <c r="BU111" i="101"/>
  <c r="BU110" i="101"/>
  <c r="T87" i="78"/>
  <c r="T88" i="78"/>
  <c r="S110" i="78"/>
  <c r="BU237" i="99" l="1"/>
  <c r="BU293" i="99" s="1"/>
  <c r="BU119" i="99"/>
  <c r="BU116" i="99"/>
  <c r="BU274" i="101"/>
  <c r="BU330" i="101" s="1"/>
  <c r="BU276" i="101"/>
  <c r="BU332" i="101" s="1"/>
  <c r="BU275" i="101"/>
  <c r="BU331" i="101" s="1"/>
  <c r="BU273" i="101"/>
  <c r="BU329" i="101" s="1"/>
  <c r="BU114" i="101"/>
  <c r="T100" i="78"/>
  <c r="U89" i="78"/>
  <c r="V90" i="78"/>
  <c r="S116" i="78"/>
  <c r="BU281" i="99" l="1"/>
  <c r="BU337" i="99" s="1"/>
  <c r="BU42" i="99"/>
  <c r="BU236" i="99"/>
  <c r="BU292" i="99" s="1"/>
  <c r="BU130" i="99"/>
  <c r="BU116" i="101"/>
  <c r="BU237" i="101"/>
  <c r="BU293" i="101" s="1"/>
  <c r="BU119" i="101"/>
  <c r="T117" i="78"/>
  <c r="T99" i="78"/>
  <c r="T105" i="78"/>
  <c r="S123" i="78"/>
  <c r="S125" i="78"/>
  <c r="BU128" i="99" l="1"/>
  <c r="BU241" i="99"/>
  <c r="BU297" i="99" s="1"/>
  <c r="BU281" i="101"/>
  <c r="BU337" i="101" s="1"/>
  <c r="BU42" i="101"/>
  <c r="BU236" i="101"/>
  <c r="BU292" i="101" s="1"/>
  <c r="BU130" i="101"/>
  <c r="T124" i="78"/>
  <c r="U101" i="78"/>
  <c r="S126" i="78"/>
  <c r="T106" i="78"/>
  <c r="T104" i="78"/>
  <c r="T109" i="78"/>
  <c r="BU239" i="99" l="1"/>
  <c r="BU295" i="99" s="1"/>
  <c r="BU136" i="99"/>
  <c r="BU137" i="99"/>
  <c r="BU278" i="99" s="1"/>
  <c r="BU334" i="99" s="1"/>
  <c r="BU241" i="101"/>
  <c r="BU297" i="101" s="1"/>
  <c r="BU128" i="101"/>
  <c r="T120" i="78"/>
  <c r="T121" i="78"/>
  <c r="S127" i="78"/>
  <c r="T107" i="78"/>
  <c r="T113" i="78"/>
  <c r="T114" i="78"/>
  <c r="BU277" i="99" l="1"/>
  <c r="BU333" i="99" s="1"/>
  <c r="BU138" i="99"/>
  <c r="BU239" i="101"/>
  <c r="BU295" i="101" s="1"/>
  <c r="BU136" i="101"/>
  <c r="BU137" i="101"/>
  <c r="T110" i="78"/>
  <c r="T112" i="78"/>
  <c r="U92" i="78"/>
  <c r="U93" i="78"/>
  <c r="R138" i="78"/>
  <c r="R143" i="78" s="1"/>
  <c r="BU238" i="99" l="1"/>
  <c r="BU294" i="99" s="1"/>
  <c r="BU43" i="99"/>
  <c r="BU47" i="99" s="1"/>
  <c r="BV122" i="99"/>
  <c r="BU277" i="101"/>
  <c r="BU333" i="101" s="1"/>
  <c r="BU138" i="101"/>
  <c r="BU278" i="101"/>
  <c r="BU334" i="101" s="1"/>
  <c r="T116" i="78"/>
  <c r="U87" i="78"/>
  <c r="U88" i="78"/>
  <c r="BV124" i="99" l="1"/>
  <c r="BV280" i="99"/>
  <c r="BV336" i="99" s="1"/>
  <c r="BU48" i="99"/>
  <c r="BU258" i="99"/>
  <c r="BU314" i="99" s="1"/>
  <c r="BU238" i="101"/>
  <c r="BU294" i="101" s="1"/>
  <c r="BU43" i="101"/>
  <c r="BU47" i="101" s="1"/>
  <c r="BV122" i="101"/>
  <c r="T123" i="78"/>
  <c r="T125" i="78"/>
  <c r="V89" i="78"/>
  <c r="W90" i="78"/>
  <c r="U117" i="78"/>
  <c r="U100" i="78"/>
  <c r="BU259" i="99" l="1"/>
  <c r="BU315" i="99" s="1"/>
  <c r="BU49" i="99"/>
  <c r="BV279" i="99"/>
  <c r="BV335" i="99" s="1"/>
  <c r="BU48" i="101"/>
  <c r="BU258" i="101"/>
  <c r="BU314" i="101" s="1"/>
  <c r="BV280" i="101"/>
  <c r="BV336" i="101" s="1"/>
  <c r="BV124" i="101"/>
  <c r="U124" i="78"/>
  <c r="U99" i="78"/>
  <c r="U105" i="78"/>
  <c r="U104" i="78"/>
  <c r="U109" i="78"/>
  <c r="T126" i="78"/>
  <c r="BU255" i="99" l="1"/>
  <c r="BU311" i="99" s="1"/>
  <c r="BU52" i="99"/>
  <c r="BV279" i="101"/>
  <c r="BV335" i="101" s="1"/>
  <c r="BU259" i="101"/>
  <c r="BU315" i="101" s="1"/>
  <c r="BU49" i="101"/>
  <c r="T127" i="78"/>
  <c r="V101" i="78"/>
  <c r="U113" i="78"/>
  <c r="U114" i="78"/>
  <c r="U120" i="78"/>
  <c r="U121" i="78"/>
  <c r="BU57" i="99" l="1"/>
  <c r="BU246" i="99"/>
  <c r="BU302" i="99" s="1"/>
  <c r="BU52" i="101"/>
  <c r="BU255" i="101"/>
  <c r="BU311" i="101" s="1"/>
  <c r="U106" i="78"/>
  <c r="U112" i="78"/>
  <c r="V92" i="78"/>
  <c r="V93" i="78"/>
  <c r="S138" i="78"/>
  <c r="S143" i="78" s="1"/>
  <c r="BU254" i="99" l="1"/>
  <c r="BU310" i="99" s="1"/>
  <c r="BV58" i="99"/>
  <c r="BU60" i="99"/>
  <c r="BU246" i="101"/>
  <c r="BU302" i="101" s="1"/>
  <c r="BU57" i="101"/>
  <c r="BU60" i="101" s="1"/>
  <c r="U107" i="78"/>
  <c r="V88" i="78"/>
  <c r="V87" i="78"/>
  <c r="BU63" i="99" l="1"/>
  <c r="BU257" i="99"/>
  <c r="BU313" i="99" s="1"/>
  <c r="BU62" i="99"/>
  <c r="BV252" i="99"/>
  <c r="BV308" i="99" s="1"/>
  <c r="BV61" i="99"/>
  <c r="BV46" i="99"/>
  <c r="BU63" i="101"/>
  <c r="BU257" i="101"/>
  <c r="BU313" i="101" s="1"/>
  <c r="BU62" i="101"/>
  <c r="BU254" i="101"/>
  <c r="BU310" i="101" s="1"/>
  <c r="BV58" i="101"/>
  <c r="U110" i="78"/>
  <c r="V100" i="78"/>
  <c r="X90" i="78"/>
  <c r="W89" i="78"/>
  <c r="BV151" i="99" l="1"/>
  <c r="BV250" i="99"/>
  <c r="BV306" i="99" s="1"/>
  <c r="BV150" i="99"/>
  <c r="BV51" i="99"/>
  <c r="BV260" i="99" s="1"/>
  <c r="BV316" i="99" s="1"/>
  <c r="BV152" i="99"/>
  <c r="BV266" i="99" s="1"/>
  <c r="BV322" i="99" s="1"/>
  <c r="BU64" i="99"/>
  <c r="BU65" i="99" s="1"/>
  <c r="BU256" i="99"/>
  <c r="BU312" i="99" s="1"/>
  <c r="BT81" i="99"/>
  <c r="BT82" i="99" s="1"/>
  <c r="BT83" i="99" s="1"/>
  <c r="BV46" i="101"/>
  <c r="BV61" i="101"/>
  <c r="BV252" i="101"/>
  <c r="BV308" i="101" s="1"/>
  <c r="BU256" i="101"/>
  <c r="BU312" i="101" s="1"/>
  <c r="BT81" i="101"/>
  <c r="BT82" i="101" s="1"/>
  <c r="BT83" i="101" s="1"/>
  <c r="BU64" i="101"/>
  <c r="BU65" i="101" s="1"/>
  <c r="U116" i="78"/>
  <c r="V99" i="78"/>
  <c r="V105" i="78"/>
  <c r="BV54" i="99" l="1"/>
  <c r="BV97" i="99" s="1"/>
  <c r="BV265" i="99"/>
  <c r="BV321" i="99" s="1"/>
  <c r="BT85" i="99"/>
  <c r="BS87" i="99"/>
  <c r="BT247" i="99"/>
  <c r="BT303" i="99" s="1"/>
  <c r="BV267" i="99"/>
  <c r="BV323" i="99" s="1"/>
  <c r="BV235" i="99"/>
  <c r="BV55" i="99"/>
  <c r="BT247" i="101"/>
  <c r="BT303" i="101" s="1"/>
  <c r="BS87" i="101"/>
  <c r="BT85" i="101"/>
  <c r="BV151" i="101"/>
  <c r="BV152" i="101"/>
  <c r="BV266" i="101" s="1"/>
  <c r="BV322" i="101" s="1"/>
  <c r="BV150" i="101"/>
  <c r="BV250" i="101"/>
  <c r="BV306" i="101" s="1"/>
  <c r="BV51" i="101"/>
  <c r="BV260" i="101" s="1"/>
  <c r="BV316" i="101" s="1"/>
  <c r="V124" i="78"/>
  <c r="V117" i="78"/>
  <c r="U123" i="78"/>
  <c r="U125" i="78"/>
  <c r="W101" i="78"/>
  <c r="BW99" i="99" l="1"/>
  <c r="BV98" i="99"/>
  <c r="BV55" i="101"/>
  <c r="BV267" i="101"/>
  <c r="BV323" i="101" s="1"/>
  <c r="BV235" i="101"/>
  <c r="BV265" i="101"/>
  <c r="BV321" i="101" s="1"/>
  <c r="BV54" i="101"/>
  <c r="BV97" i="101" s="1"/>
  <c r="V104" i="78"/>
  <c r="V109" i="78"/>
  <c r="U126" i="78"/>
  <c r="BV110" i="99" l="1"/>
  <c r="BV274" i="99" s="1"/>
  <c r="BV330" i="99" s="1"/>
  <c r="BV109" i="99"/>
  <c r="BV111" i="99"/>
  <c r="BV275" i="99" s="1"/>
  <c r="BV331" i="99" s="1"/>
  <c r="BV112" i="99"/>
  <c r="BV276" i="99" s="1"/>
  <c r="BV332" i="99" s="1"/>
  <c r="BW270" i="99"/>
  <c r="BW326" i="99" s="1"/>
  <c r="BW282" i="99"/>
  <c r="BW338" i="99" s="1"/>
  <c r="BV98" i="101"/>
  <c r="BW99" i="101"/>
  <c r="U127" i="78"/>
  <c r="V120" i="78"/>
  <c r="V121" i="78"/>
  <c r="V106" i="78"/>
  <c r="V114" i="78"/>
  <c r="V113" i="78"/>
  <c r="BV273" i="99" l="1"/>
  <c r="BV329" i="99" s="1"/>
  <c r="BV114" i="99"/>
  <c r="BW282" i="101"/>
  <c r="BW338" i="101" s="1"/>
  <c r="BW270" i="101"/>
  <c r="BW326" i="101" s="1"/>
  <c r="BV111" i="101"/>
  <c r="BV109" i="101"/>
  <c r="BV110" i="101"/>
  <c r="BV112" i="101"/>
  <c r="V107" i="78"/>
  <c r="V112" i="78"/>
  <c r="W92" i="78"/>
  <c r="W93" i="78"/>
  <c r="T138" i="78"/>
  <c r="T143" i="78" s="1"/>
  <c r="BV237" i="99" l="1"/>
  <c r="BV293" i="99" s="1"/>
  <c r="BV119" i="99"/>
  <c r="BV116" i="99"/>
  <c r="BV276" i="101"/>
  <c r="BV332" i="101" s="1"/>
  <c r="BV114" i="101"/>
  <c r="BV273" i="101"/>
  <c r="BV329" i="101" s="1"/>
  <c r="BV274" i="101"/>
  <c r="BV330" i="101" s="1"/>
  <c r="BV275" i="101"/>
  <c r="BV331" i="101" s="1"/>
  <c r="W88" i="78"/>
  <c r="W87" i="78"/>
  <c r="V110" i="78"/>
  <c r="BV281" i="99" l="1"/>
  <c r="BV337" i="99" s="1"/>
  <c r="BV236" i="99"/>
  <c r="BV292" i="99" s="1"/>
  <c r="BV130" i="99"/>
  <c r="BV42" i="99"/>
  <c r="BV116" i="101"/>
  <c r="BV237" i="101"/>
  <c r="BV293" i="101" s="1"/>
  <c r="BV119" i="101"/>
  <c r="W100" i="78"/>
  <c r="V116" i="78"/>
  <c r="Y90" i="78"/>
  <c r="X89" i="78"/>
  <c r="BV128" i="99" l="1"/>
  <c r="BV241" i="99"/>
  <c r="BV297" i="99" s="1"/>
  <c r="BV281" i="101"/>
  <c r="BV337" i="101" s="1"/>
  <c r="BV236" i="101"/>
  <c r="BV292" i="101" s="1"/>
  <c r="BV130" i="101"/>
  <c r="BV42" i="101"/>
  <c r="V123" i="78"/>
  <c r="V125" i="78"/>
  <c r="X101" i="78"/>
  <c r="W99" i="78"/>
  <c r="W105" i="78"/>
  <c r="W117" i="78"/>
  <c r="W124" i="78"/>
  <c r="BV239" i="99" l="1"/>
  <c r="BV295" i="99" s="1"/>
  <c r="BV137" i="99"/>
  <c r="BV278" i="99" s="1"/>
  <c r="BV334" i="99" s="1"/>
  <c r="BV136" i="99"/>
  <c r="BV241" i="101"/>
  <c r="BV297" i="101" s="1"/>
  <c r="BV128" i="101"/>
  <c r="W104" i="78"/>
  <c r="W109" i="78"/>
  <c r="V126" i="78"/>
  <c r="BV277" i="99" l="1"/>
  <c r="BV333" i="99" s="1"/>
  <c r="BV138" i="99"/>
  <c r="BV239" i="101"/>
  <c r="BV295" i="101" s="1"/>
  <c r="BV136" i="101"/>
  <c r="BV137" i="101"/>
  <c r="V127" i="78"/>
  <c r="W113" i="78"/>
  <c r="W114" i="78"/>
  <c r="W120" i="78"/>
  <c r="W121" i="78"/>
  <c r="W106" i="78"/>
  <c r="BV238" i="99" l="1"/>
  <c r="BV294" i="99" s="1"/>
  <c r="BV43" i="99"/>
  <c r="BV47" i="99" s="1"/>
  <c r="BW122" i="99"/>
  <c r="BV277" i="101"/>
  <c r="BV333" i="101" s="1"/>
  <c r="BV138" i="101"/>
  <c r="BV278" i="101"/>
  <c r="BV334" i="101" s="1"/>
  <c r="W107" i="78"/>
  <c r="X92" i="78"/>
  <c r="X93" i="78"/>
  <c r="U138" i="78"/>
  <c r="U143" i="78" s="1"/>
  <c r="W112" i="78"/>
  <c r="BV258" i="99" l="1"/>
  <c r="BV314" i="99" s="1"/>
  <c r="BV48" i="99"/>
  <c r="BW280" i="99"/>
  <c r="BW336" i="99" s="1"/>
  <c r="BW124" i="99"/>
  <c r="BV238" i="101"/>
  <c r="BV294" i="101" s="1"/>
  <c r="BV43" i="101"/>
  <c r="BV47" i="101" s="1"/>
  <c r="BW122" i="101"/>
  <c r="X87" i="78"/>
  <c r="X88" i="78"/>
  <c r="W110" i="78"/>
  <c r="BV259" i="99" l="1"/>
  <c r="BV315" i="99" s="1"/>
  <c r="BV49" i="99"/>
  <c r="BW279" i="99"/>
  <c r="BW335" i="99" s="1"/>
  <c r="BV258" i="101"/>
  <c r="BV314" i="101" s="1"/>
  <c r="BV48" i="101"/>
  <c r="BW280" i="101"/>
  <c r="BW336" i="101" s="1"/>
  <c r="BW124" i="101"/>
  <c r="W116" i="78"/>
  <c r="Z90" i="78"/>
  <c r="Y89" i="78"/>
  <c r="X100" i="78"/>
  <c r="BV52" i="99" l="1"/>
  <c r="BV255" i="99"/>
  <c r="BV311" i="99" s="1"/>
  <c r="BV259" i="101"/>
  <c r="BV315" i="101" s="1"/>
  <c r="BV49" i="101"/>
  <c r="BW279" i="101"/>
  <c r="BW335" i="101" s="1"/>
  <c r="Y101" i="78"/>
  <c r="X99" i="78"/>
  <c r="X105" i="78"/>
  <c r="X124" i="78"/>
  <c r="X117" i="78"/>
  <c r="W125" i="78"/>
  <c r="W123" i="78"/>
  <c r="BV246" i="99" l="1"/>
  <c r="BV302" i="99" s="1"/>
  <c r="BV57" i="99"/>
  <c r="BV60" i="99" s="1"/>
  <c r="BV255" i="101"/>
  <c r="BV311" i="101" s="1"/>
  <c r="BV52" i="101"/>
  <c r="W126" i="78"/>
  <c r="X104" i="78"/>
  <c r="X109" i="78"/>
  <c r="BV62" i="99" l="1"/>
  <c r="BV257" i="99"/>
  <c r="BV313" i="99" s="1"/>
  <c r="BV63" i="99"/>
  <c r="BW58" i="99"/>
  <c r="BV254" i="99"/>
  <c r="BV310" i="99" s="1"/>
  <c r="BV246" i="101"/>
  <c r="BV302" i="101" s="1"/>
  <c r="BV57" i="101"/>
  <c r="X106" i="78"/>
  <c r="X121" i="78"/>
  <c r="X120" i="78"/>
  <c r="W127" i="78"/>
  <c r="X114" i="78"/>
  <c r="X113" i="78"/>
  <c r="BU81" i="99" l="1"/>
  <c r="BU82" i="99" s="1"/>
  <c r="BU83" i="99" s="1"/>
  <c r="BV256" i="99"/>
  <c r="BV312" i="99" s="1"/>
  <c r="BV64" i="99"/>
  <c r="BV65" i="99" s="1"/>
  <c r="BW61" i="99"/>
  <c r="BW252" i="99"/>
  <c r="BW308" i="99" s="1"/>
  <c r="BW46" i="99"/>
  <c r="BV254" i="101"/>
  <c r="BV310" i="101" s="1"/>
  <c r="BW58" i="101"/>
  <c r="BV60" i="101"/>
  <c r="X107" i="78"/>
  <c r="X112" i="78"/>
  <c r="V138" i="78"/>
  <c r="Y92" i="78"/>
  <c r="Y93" i="78"/>
  <c r="BW152" i="99" l="1"/>
  <c r="BW266" i="99" s="1"/>
  <c r="BW322" i="99" s="1"/>
  <c r="BW150" i="99"/>
  <c r="BW250" i="99"/>
  <c r="BW306" i="99" s="1"/>
  <c r="BW51" i="99"/>
  <c r="BW260" i="99" s="1"/>
  <c r="BW316" i="99" s="1"/>
  <c r="BW151" i="99"/>
  <c r="BT87" i="99"/>
  <c r="BU247" i="99"/>
  <c r="BU303" i="99" s="1"/>
  <c r="BU85" i="99"/>
  <c r="BW46" i="101"/>
  <c r="BW252" i="101"/>
  <c r="BW308" i="101" s="1"/>
  <c r="BW61" i="101"/>
  <c r="BV62" i="101"/>
  <c r="BV257" i="101"/>
  <c r="BV313" i="101" s="1"/>
  <c r="BV63" i="101"/>
  <c r="Y87" i="78"/>
  <c r="Y88" i="78"/>
  <c r="X110" i="78"/>
  <c r="BW267" i="99" l="1"/>
  <c r="BW323" i="99" s="1"/>
  <c r="BW55" i="99"/>
  <c r="BW235" i="99"/>
  <c r="BW54" i="99"/>
  <c r="BW97" i="99" s="1"/>
  <c r="BW265" i="99"/>
  <c r="BW321" i="99" s="1"/>
  <c r="BV256" i="101"/>
  <c r="BV312" i="101" s="1"/>
  <c r="BU81" i="101"/>
  <c r="BU82" i="101" s="1"/>
  <c r="BU83" i="101" s="1"/>
  <c r="BV64" i="101"/>
  <c r="BV65" i="101" s="1"/>
  <c r="BW151" i="101"/>
  <c r="BW152" i="101"/>
  <c r="BW266" i="101" s="1"/>
  <c r="BW322" i="101" s="1"/>
  <c r="BW150" i="101"/>
  <c r="BW51" i="101"/>
  <c r="BW260" i="101" s="1"/>
  <c r="BW316" i="101" s="1"/>
  <c r="BW250" i="101"/>
  <c r="BW306" i="101" s="1"/>
  <c r="Y100" i="78"/>
  <c r="X116" i="78"/>
  <c r="Z89" i="78"/>
  <c r="AA90" i="78"/>
  <c r="BW98" i="99" l="1"/>
  <c r="BX99" i="99"/>
  <c r="BW55" i="101"/>
  <c r="BW267" i="101"/>
  <c r="BW323" i="101" s="1"/>
  <c r="BW235" i="101"/>
  <c r="BW54" i="101"/>
  <c r="BW97" i="101" s="1"/>
  <c r="BW265" i="101"/>
  <c r="BW321" i="101" s="1"/>
  <c r="BT87" i="101"/>
  <c r="BU247" i="101"/>
  <c r="BU303" i="101" s="1"/>
  <c r="BU85" i="101"/>
  <c r="Y124" i="78"/>
  <c r="Y117" i="78"/>
  <c r="Z101" i="78"/>
  <c r="Y99" i="78"/>
  <c r="Y105" i="78"/>
  <c r="X123" i="78"/>
  <c r="X125" i="78"/>
  <c r="BX270" i="99" l="1"/>
  <c r="BX326" i="99" s="1"/>
  <c r="BX282" i="99"/>
  <c r="BX338" i="99" s="1"/>
  <c r="BW110" i="99"/>
  <c r="BW274" i="99" s="1"/>
  <c r="BW330" i="99" s="1"/>
  <c r="BW112" i="99"/>
  <c r="BW276" i="99" s="1"/>
  <c r="BW332" i="99" s="1"/>
  <c r="BW109" i="99"/>
  <c r="BW111" i="99"/>
  <c r="BW275" i="99" s="1"/>
  <c r="BW331" i="99" s="1"/>
  <c r="BW98" i="101"/>
  <c r="BX99" i="101"/>
  <c r="Y104" i="78"/>
  <c r="Y109" i="78"/>
  <c r="X126" i="78"/>
  <c r="BW114" i="99" l="1"/>
  <c r="BW273" i="99"/>
  <c r="BW329" i="99" s="1"/>
  <c r="BX270" i="101"/>
  <c r="BX326" i="101" s="1"/>
  <c r="BX282" i="101"/>
  <c r="BX338" i="101" s="1"/>
  <c r="BW110" i="101"/>
  <c r="BW111" i="101"/>
  <c r="BW109" i="101"/>
  <c r="BW112" i="101"/>
  <c r="Y106" i="78"/>
  <c r="Y120" i="78"/>
  <c r="Y121" i="78"/>
  <c r="Y113" i="78"/>
  <c r="Y114" i="78"/>
  <c r="X127" i="78"/>
  <c r="BW116" i="99" l="1"/>
  <c r="BW119" i="99"/>
  <c r="BW237" i="99"/>
  <c r="BW293" i="99" s="1"/>
  <c r="BW276" i="101"/>
  <c r="BW332" i="101" s="1"/>
  <c r="BW275" i="101"/>
  <c r="BW331" i="101" s="1"/>
  <c r="BW273" i="101"/>
  <c r="BW329" i="101" s="1"/>
  <c r="BW114" i="101"/>
  <c r="BW274" i="101"/>
  <c r="BW330" i="101" s="1"/>
  <c r="W138" i="78"/>
  <c r="W143" i="78" s="1"/>
  <c r="Y112" i="78"/>
  <c r="Y107" i="78"/>
  <c r="Z92" i="78"/>
  <c r="Z93" i="78"/>
  <c r="BW281" i="99" l="1"/>
  <c r="BW337" i="99" s="1"/>
  <c r="BW130" i="99"/>
  <c r="BW42" i="99"/>
  <c r="BW236" i="99"/>
  <c r="BW292" i="99" s="1"/>
  <c r="BW116" i="101"/>
  <c r="BW237" i="101"/>
  <c r="BW293" i="101" s="1"/>
  <c r="BW119" i="101"/>
  <c r="Z87" i="78"/>
  <c r="Z88" i="78"/>
  <c r="Y110" i="78"/>
  <c r="BW241" i="99" l="1"/>
  <c r="BW297" i="99" s="1"/>
  <c r="BW128" i="99"/>
  <c r="BW281" i="101"/>
  <c r="BW337" i="101" s="1"/>
  <c r="BW130" i="101"/>
  <c r="BW236" i="101"/>
  <c r="BW292" i="101" s="1"/>
  <c r="BW42" i="101"/>
  <c r="Y123" i="78"/>
  <c r="Y125" i="78"/>
  <c r="Y116" i="78"/>
  <c r="AA89" i="78"/>
  <c r="AB90" i="78"/>
  <c r="Z100" i="78"/>
  <c r="BW239" i="99" l="1"/>
  <c r="BW295" i="99" s="1"/>
  <c r="BW136" i="99"/>
  <c r="BW137" i="99"/>
  <c r="BW278" i="99" s="1"/>
  <c r="BW334" i="99" s="1"/>
  <c r="BW241" i="101"/>
  <c r="BW297" i="101" s="1"/>
  <c r="BW128" i="101"/>
  <c r="Z105" i="78"/>
  <c r="AA101" i="78"/>
  <c r="Z99" i="78"/>
  <c r="Z124" i="78"/>
  <c r="Z117" i="78"/>
  <c r="Y126" i="78"/>
  <c r="BW138" i="99" l="1"/>
  <c r="BW277" i="99"/>
  <c r="BW333" i="99" s="1"/>
  <c r="BW239" i="101"/>
  <c r="BW295" i="101" s="1"/>
  <c r="BW136" i="101"/>
  <c r="BW137" i="101"/>
  <c r="Z104" i="78"/>
  <c r="Z109" i="78"/>
  <c r="Y127" i="78"/>
  <c r="BW43" i="99" l="1"/>
  <c r="BW47" i="99" s="1"/>
  <c r="BW238" i="99"/>
  <c r="BW294" i="99" s="1"/>
  <c r="BX122" i="99"/>
  <c r="BW278" i="101"/>
  <c r="BW334" i="101" s="1"/>
  <c r="BW138" i="101"/>
  <c r="BW277" i="101"/>
  <c r="BW333" i="101" s="1"/>
  <c r="Z106" i="78"/>
  <c r="Z114" i="78"/>
  <c r="Z113" i="78"/>
  <c r="Z120" i="78"/>
  <c r="Z121" i="78"/>
  <c r="X138" i="78"/>
  <c r="X143" i="78" s="1"/>
  <c r="BX280" i="99" l="1"/>
  <c r="BX336" i="99" s="1"/>
  <c r="BX124" i="99"/>
  <c r="BW48" i="99"/>
  <c r="BW258" i="99"/>
  <c r="BW314" i="99" s="1"/>
  <c r="BW238" i="101"/>
  <c r="BW294" i="101" s="1"/>
  <c r="BW43" i="101"/>
  <c r="BW47" i="101" s="1"/>
  <c r="BX122" i="101"/>
  <c r="Z112" i="78"/>
  <c r="AA93" i="78"/>
  <c r="AA92" i="78"/>
  <c r="Z107" i="78"/>
  <c r="BX279" i="99" l="1"/>
  <c r="BX335" i="99" s="1"/>
  <c r="BW259" i="99"/>
  <c r="BW315" i="99" s="1"/>
  <c r="BW49" i="99"/>
  <c r="BW48" i="101"/>
  <c r="BW258" i="101"/>
  <c r="BW314" i="101" s="1"/>
  <c r="BX280" i="101"/>
  <c r="BX336" i="101" s="1"/>
  <c r="BX124" i="101"/>
  <c r="Z110" i="78"/>
  <c r="AA88" i="78"/>
  <c r="AA87" i="78"/>
  <c r="BW255" i="99" l="1"/>
  <c r="BW311" i="99" s="1"/>
  <c r="BW52" i="99"/>
  <c r="BX279" i="101"/>
  <c r="BX335" i="101" s="1"/>
  <c r="BW259" i="101"/>
  <c r="BW315" i="101" s="1"/>
  <c r="BW49" i="101"/>
  <c r="AA100" i="78"/>
  <c r="Z116" i="78"/>
  <c r="AB89" i="78"/>
  <c r="AC90" i="78"/>
  <c r="BW246" i="99" l="1"/>
  <c r="BW302" i="99" s="1"/>
  <c r="BW57" i="99"/>
  <c r="BW255" i="101"/>
  <c r="BW311" i="101" s="1"/>
  <c r="BW52" i="101"/>
  <c r="AA117" i="78"/>
  <c r="AA124" i="78"/>
  <c r="Z123" i="78"/>
  <c r="Z125" i="78"/>
  <c r="AA105" i="78"/>
  <c r="AB101" i="78"/>
  <c r="AA99" i="78"/>
  <c r="BW254" i="99" l="1"/>
  <c r="BW310" i="99" s="1"/>
  <c r="BX58" i="99"/>
  <c r="BW60" i="99"/>
  <c r="BW246" i="101"/>
  <c r="BW302" i="101" s="1"/>
  <c r="BW57" i="101"/>
  <c r="Z126" i="78"/>
  <c r="AA109" i="78"/>
  <c r="AA104" i="78"/>
  <c r="BW62" i="99" l="1"/>
  <c r="BW63" i="99"/>
  <c r="BW257" i="99"/>
  <c r="BW313" i="99" s="1"/>
  <c r="BX46" i="99"/>
  <c r="BX252" i="99"/>
  <c r="BX308" i="99" s="1"/>
  <c r="BX61" i="99"/>
  <c r="BW60" i="101"/>
  <c r="BW254" i="101"/>
  <c r="BW310" i="101" s="1"/>
  <c r="BX58" i="101"/>
  <c r="Z127" i="78"/>
  <c r="AA114" i="78"/>
  <c r="AA113" i="78"/>
  <c r="AA121" i="78"/>
  <c r="AA120" i="78"/>
  <c r="AA106" i="78"/>
  <c r="BW256" i="99" l="1"/>
  <c r="BW312" i="99" s="1"/>
  <c r="BV81" i="99"/>
  <c r="BV82" i="99" s="1"/>
  <c r="BV83" i="99" s="1"/>
  <c r="BW64" i="99"/>
  <c r="BW65" i="99" s="1"/>
  <c r="BX152" i="99"/>
  <c r="BX266" i="99" s="1"/>
  <c r="BX322" i="99" s="1"/>
  <c r="BX51" i="99"/>
  <c r="BX260" i="99" s="1"/>
  <c r="BX316" i="99" s="1"/>
  <c r="BX151" i="99"/>
  <c r="BX250" i="99"/>
  <c r="BX306" i="99" s="1"/>
  <c r="BX150" i="99"/>
  <c r="BX61" i="101"/>
  <c r="BX252" i="101"/>
  <c r="BX308" i="101" s="1"/>
  <c r="BX46" i="101"/>
  <c r="BW62" i="101"/>
  <c r="BW257" i="101"/>
  <c r="BW313" i="101" s="1"/>
  <c r="BW63" i="101"/>
  <c r="Y138" i="78"/>
  <c r="Y143" i="78" s="1"/>
  <c r="AA112" i="78"/>
  <c r="AB93" i="78"/>
  <c r="AB92" i="78"/>
  <c r="AA107" i="78"/>
  <c r="BX265" i="99" l="1"/>
  <c r="BX321" i="99" s="1"/>
  <c r="BX54" i="99"/>
  <c r="BX97" i="99" s="1"/>
  <c r="BX267" i="99"/>
  <c r="BX323" i="99" s="1"/>
  <c r="BX55" i="99"/>
  <c r="BX235" i="99"/>
  <c r="BV85" i="99"/>
  <c r="BV247" i="99"/>
  <c r="BV303" i="99" s="1"/>
  <c r="BU87" i="99"/>
  <c r="BV81" i="101"/>
  <c r="BV82" i="101" s="1"/>
  <c r="BV83" i="101" s="1"/>
  <c r="BW256" i="101"/>
  <c r="BW312" i="101" s="1"/>
  <c r="BW64" i="101"/>
  <c r="BW65" i="101" s="1"/>
  <c r="BX151" i="101"/>
  <c r="BX152" i="101"/>
  <c r="BX266" i="101" s="1"/>
  <c r="BX322" i="101" s="1"/>
  <c r="BX150" i="101"/>
  <c r="BX51" i="101"/>
  <c r="BX260" i="101" s="1"/>
  <c r="BX316" i="101" s="1"/>
  <c r="BX250" i="101"/>
  <c r="BX306" i="101" s="1"/>
  <c r="AB87" i="78"/>
  <c r="AB88" i="78"/>
  <c r="AA110" i="78"/>
  <c r="BX98" i="99" l="1"/>
  <c r="BY99" i="99"/>
  <c r="BX54" i="101"/>
  <c r="BX97" i="101" s="1"/>
  <c r="BX265" i="101"/>
  <c r="BX321" i="101" s="1"/>
  <c r="BX55" i="101"/>
  <c r="BX267" i="101"/>
  <c r="BX323" i="101" s="1"/>
  <c r="BX235" i="101"/>
  <c r="BV247" i="101"/>
  <c r="BV303" i="101" s="1"/>
  <c r="BU87" i="101"/>
  <c r="BV85" i="101"/>
  <c r="AC89" i="78"/>
  <c r="AD90" i="78"/>
  <c r="AB100" i="78"/>
  <c r="AA123" i="78"/>
  <c r="AA125" i="78"/>
  <c r="AA116" i="78"/>
  <c r="BY270" i="99" l="1"/>
  <c r="BY326" i="99" s="1"/>
  <c r="BY282" i="99"/>
  <c r="BY338" i="99" s="1"/>
  <c r="BX112" i="99"/>
  <c r="BX276" i="99" s="1"/>
  <c r="BX332" i="99" s="1"/>
  <c r="BX111" i="99"/>
  <c r="BX275" i="99" s="1"/>
  <c r="BX331" i="99" s="1"/>
  <c r="BX109" i="99"/>
  <c r="BX110" i="99"/>
  <c r="BX274" i="99" s="1"/>
  <c r="BX330" i="99" s="1"/>
  <c r="BX98" i="101"/>
  <c r="BY99" i="101"/>
  <c r="AB105" i="78"/>
  <c r="AC101" i="78"/>
  <c r="AB99" i="78"/>
  <c r="AA126" i="78"/>
  <c r="AB124" i="78"/>
  <c r="AB117" i="78"/>
  <c r="BX273" i="99" l="1"/>
  <c r="BX329" i="99" s="1"/>
  <c r="BX114" i="99"/>
  <c r="BY270" i="101"/>
  <c r="BY326" i="101" s="1"/>
  <c r="BY282" i="101"/>
  <c r="BY338" i="101" s="1"/>
  <c r="BX112" i="101"/>
  <c r="BX109" i="101"/>
  <c r="BX111" i="101"/>
  <c r="BX110" i="101"/>
  <c r="AB104" i="78"/>
  <c r="AB109" i="78"/>
  <c r="AB106" i="78"/>
  <c r="AA127" i="78"/>
  <c r="BX237" i="99" l="1"/>
  <c r="BX293" i="99" s="1"/>
  <c r="BX116" i="99"/>
  <c r="BX119" i="99"/>
  <c r="BX274" i="101"/>
  <c r="BX330" i="101" s="1"/>
  <c r="BX273" i="101"/>
  <c r="BX329" i="101" s="1"/>
  <c r="BX114" i="101"/>
  <c r="BX275" i="101"/>
  <c r="BX331" i="101" s="1"/>
  <c r="BX276" i="101"/>
  <c r="BX332" i="101" s="1"/>
  <c r="AB107" i="78"/>
  <c r="AB121" i="78"/>
  <c r="AB120" i="78"/>
  <c r="Z138" i="78"/>
  <c r="Z143" i="78" s="1"/>
  <c r="AB114" i="78"/>
  <c r="AB113" i="78"/>
  <c r="BX42" i="99" l="1"/>
  <c r="BX130" i="99"/>
  <c r="BX236" i="99"/>
  <c r="BX292" i="99" s="1"/>
  <c r="BX281" i="99"/>
  <c r="BX337" i="99" s="1"/>
  <c r="BX237" i="101"/>
  <c r="BX293" i="101" s="1"/>
  <c r="BX116" i="101"/>
  <c r="BX119" i="101"/>
  <c r="AB112" i="78"/>
  <c r="AC92" i="78"/>
  <c r="AC93" i="78"/>
  <c r="AB110" i="78"/>
  <c r="BX128" i="99" l="1"/>
  <c r="BX241" i="99"/>
  <c r="BX297" i="99" s="1"/>
  <c r="BX236" i="101"/>
  <c r="BX292" i="101" s="1"/>
  <c r="BX130" i="101"/>
  <c r="BX42" i="101"/>
  <c r="BX281" i="101"/>
  <c r="BX337" i="101" s="1"/>
  <c r="AB116" i="78"/>
  <c r="AC87" i="78"/>
  <c r="AC88" i="78"/>
  <c r="BX239" i="99" l="1"/>
  <c r="BX295" i="99" s="1"/>
  <c r="BX137" i="99"/>
  <c r="BX278" i="99" s="1"/>
  <c r="BX334" i="99" s="1"/>
  <c r="BX136" i="99"/>
  <c r="BX241" i="101"/>
  <c r="BX297" i="101" s="1"/>
  <c r="BX128" i="101"/>
  <c r="AC100" i="78"/>
  <c r="AC117" i="78"/>
  <c r="AC124" i="78"/>
  <c r="AD89" i="78"/>
  <c r="AE90" i="78"/>
  <c r="AB123" i="78"/>
  <c r="AB125" i="78"/>
  <c r="BX138" i="99" l="1"/>
  <c r="BX277" i="99"/>
  <c r="BX333" i="99" s="1"/>
  <c r="BX239" i="101"/>
  <c r="BX295" i="101" s="1"/>
  <c r="BX137" i="101"/>
  <c r="BX136" i="101"/>
  <c r="AD101" i="78"/>
  <c r="AC99" i="78"/>
  <c r="AB126" i="78"/>
  <c r="AC109" i="78"/>
  <c r="AC104" i="78"/>
  <c r="BX43" i="99" l="1"/>
  <c r="BX47" i="99" s="1"/>
  <c r="BX238" i="99"/>
  <c r="BX294" i="99" s="1"/>
  <c r="BY122" i="99"/>
  <c r="BX278" i="101"/>
  <c r="BX334" i="101" s="1"/>
  <c r="BX277" i="101"/>
  <c r="BX333" i="101" s="1"/>
  <c r="BX138" i="101"/>
  <c r="AC120" i="78"/>
  <c r="AC121" i="78"/>
  <c r="AB127" i="78"/>
  <c r="AC114" i="78"/>
  <c r="AC113" i="78"/>
  <c r="AC105" i="78"/>
  <c r="BY280" i="99" l="1"/>
  <c r="BY336" i="99" s="1"/>
  <c r="BY124" i="99"/>
  <c r="BX48" i="99"/>
  <c r="BX258" i="99"/>
  <c r="BX314" i="99" s="1"/>
  <c r="BX238" i="101"/>
  <c r="BX294" i="101" s="1"/>
  <c r="BX43" i="101"/>
  <c r="BX47" i="101" s="1"/>
  <c r="BY122" i="101"/>
  <c r="AC112" i="78"/>
  <c r="AC106" i="78"/>
  <c r="AD93" i="78"/>
  <c r="AD92" i="78"/>
  <c r="AA138" i="78"/>
  <c r="AA143" i="78" s="1"/>
  <c r="BX259" i="99" l="1"/>
  <c r="BX315" i="99" s="1"/>
  <c r="BX49" i="99"/>
  <c r="BY279" i="99"/>
  <c r="BY335" i="99" s="1"/>
  <c r="BX48" i="101"/>
  <c r="BX258" i="101"/>
  <c r="BX314" i="101" s="1"/>
  <c r="BY280" i="101"/>
  <c r="BY336" i="101" s="1"/>
  <c r="BY124" i="101"/>
  <c r="AC107" i="78"/>
  <c r="AD87" i="78"/>
  <c r="AD88" i="78"/>
  <c r="BX52" i="99" l="1"/>
  <c r="BX255" i="99"/>
  <c r="BX311" i="99" s="1"/>
  <c r="BY279" i="101"/>
  <c r="BY335" i="101" s="1"/>
  <c r="BX259" i="101"/>
  <c r="BX315" i="101" s="1"/>
  <c r="BX49" i="101"/>
  <c r="AD100" i="78"/>
  <c r="AE89" i="78"/>
  <c r="AF90" i="78"/>
  <c r="AC110" i="78"/>
  <c r="BX246" i="99" l="1"/>
  <c r="BX302" i="99" s="1"/>
  <c r="BX57" i="99"/>
  <c r="BX255" i="101"/>
  <c r="BX311" i="101" s="1"/>
  <c r="BX52" i="101"/>
  <c r="AC116" i="78"/>
  <c r="AE101" i="78"/>
  <c r="AD99" i="78"/>
  <c r="AD105" i="78"/>
  <c r="BY58" i="99" l="1"/>
  <c r="BX254" i="99"/>
  <c r="BX310" i="99" s="1"/>
  <c r="BX60" i="99"/>
  <c r="BX246" i="101"/>
  <c r="BX302" i="101" s="1"/>
  <c r="BX57" i="101"/>
  <c r="AC123" i="78"/>
  <c r="AC125" i="78"/>
  <c r="AD124" i="78"/>
  <c r="AD117" i="78"/>
  <c r="BX257" i="99" l="1"/>
  <c r="BX313" i="99" s="1"/>
  <c r="BX63" i="99"/>
  <c r="BX62" i="99"/>
  <c r="BY46" i="99"/>
  <c r="BY61" i="99"/>
  <c r="BY252" i="99"/>
  <c r="BY308" i="99" s="1"/>
  <c r="BX254" i="101"/>
  <c r="BX310" i="101" s="1"/>
  <c r="BY58" i="101"/>
  <c r="BX60" i="101"/>
  <c r="AD106" i="78"/>
  <c r="AD104" i="78"/>
  <c r="AD109" i="78"/>
  <c r="AC126" i="78"/>
  <c r="BX256" i="99" l="1"/>
  <c r="BX312" i="99" s="1"/>
  <c r="BX64" i="99"/>
  <c r="BX65" i="99" s="1"/>
  <c r="BW81" i="99"/>
  <c r="BW82" i="99" s="1"/>
  <c r="BW83" i="99" s="1"/>
  <c r="BY151" i="99"/>
  <c r="BY250" i="99"/>
  <c r="BY306" i="99" s="1"/>
  <c r="BY152" i="99"/>
  <c r="BY266" i="99" s="1"/>
  <c r="BY322" i="99" s="1"/>
  <c r="BY51" i="99"/>
  <c r="BY260" i="99" s="1"/>
  <c r="BY316" i="99" s="1"/>
  <c r="BY150" i="99"/>
  <c r="BY252" i="101"/>
  <c r="BY308" i="101" s="1"/>
  <c r="BY46" i="101"/>
  <c r="BY61" i="101"/>
  <c r="BX63" i="101"/>
  <c r="BX257" i="101"/>
  <c r="BX313" i="101" s="1"/>
  <c r="BX62" i="101"/>
  <c r="AD114" i="78"/>
  <c r="AD113" i="78"/>
  <c r="AC127" i="78"/>
  <c r="AD120" i="78"/>
  <c r="AD121" i="78"/>
  <c r="BY54" i="99" l="1"/>
  <c r="BY97" i="99" s="1"/>
  <c r="BY265" i="99"/>
  <c r="BY321" i="99" s="1"/>
  <c r="BW247" i="99"/>
  <c r="BW303" i="99" s="1"/>
  <c r="BW85" i="99"/>
  <c r="BV87" i="99"/>
  <c r="BY267" i="99"/>
  <c r="BY323" i="99" s="1"/>
  <c r="BY55" i="99"/>
  <c r="BY235" i="99"/>
  <c r="BX256" i="101"/>
  <c r="BX312" i="101" s="1"/>
  <c r="BW81" i="101"/>
  <c r="BW82" i="101" s="1"/>
  <c r="BW83" i="101" s="1"/>
  <c r="BX64" i="101"/>
  <c r="BX65" i="101" s="1"/>
  <c r="BY152" i="101"/>
  <c r="BY266" i="101" s="1"/>
  <c r="BY322" i="101" s="1"/>
  <c r="BY150" i="101"/>
  <c r="BY151" i="101"/>
  <c r="BY51" i="101"/>
  <c r="BY260" i="101" s="1"/>
  <c r="BY316" i="101" s="1"/>
  <c r="BY250" i="101"/>
  <c r="BY306" i="101" s="1"/>
  <c r="AD112" i="78"/>
  <c r="AD107" i="78"/>
  <c r="AE93" i="78"/>
  <c r="AE92" i="78"/>
  <c r="AB138" i="78"/>
  <c r="AB143" i="78" s="1"/>
  <c r="BY98" i="99" l="1"/>
  <c r="BZ99" i="99"/>
  <c r="BY55" i="101"/>
  <c r="BY267" i="101"/>
  <c r="BY323" i="101" s="1"/>
  <c r="BY235" i="101"/>
  <c r="BV87" i="101"/>
  <c r="BW247" i="101"/>
  <c r="BW303" i="101" s="1"/>
  <c r="BW85" i="101"/>
  <c r="BY54" i="101"/>
  <c r="BY97" i="101" s="1"/>
  <c r="BY265" i="101"/>
  <c r="BY321" i="101" s="1"/>
  <c r="AD110" i="78"/>
  <c r="AE87" i="78"/>
  <c r="AE88" i="78"/>
  <c r="BZ282" i="99" l="1"/>
  <c r="BZ338" i="99" s="1"/>
  <c r="H395" i="99" s="1"/>
  <c r="BZ270" i="99"/>
  <c r="BZ326" i="99" s="1"/>
  <c r="H383" i="99" s="1"/>
  <c r="BY109" i="99"/>
  <c r="BY111" i="99"/>
  <c r="BY275" i="99" s="1"/>
  <c r="BY331" i="99" s="1"/>
  <c r="BY112" i="99"/>
  <c r="BY276" i="99" s="1"/>
  <c r="BY332" i="99" s="1"/>
  <c r="BY110" i="99"/>
  <c r="BY274" i="99" s="1"/>
  <c r="BY330" i="99" s="1"/>
  <c r="BY98" i="101"/>
  <c r="BZ99" i="101"/>
  <c r="AE100" i="78"/>
  <c r="AD125" i="78"/>
  <c r="AD123" i="78"/>
  <c r="AF89" i="78"/>
  <c r="AG90" i="78"/>
  <c r="AD116" i="78"/>
  <c r="BY273" i="99" l="1"/>
  <c r="BY329" i="99" s="1"/>
  <c r="BY114" i="99"/>
  <c r="BZ270" i="101"/>
  <c r="BZ326" i="101" s="1"/>
  <c r="H383" i="101" s="1"/>
  <c r="BZ282" i="101"/>
  <c r="BZ338" i="101" s="1"/>
  <c r="H395" i="101" s="1"/>
  <c r="BY110" i="101"/>
  <c r="BY111" i="101"/>
  <c r="BY109" i="101"/>
  <c r="BY112" i="101"/>
  <c r="AD126" i="78"/>
  <c r="AE99" i="78"/>
  <c r="AE105" i="78"/>
  <c r="AF101" i="78"/>
  <c r="AE117" i="78"/>
  <c r="AE124" i="78"/>
  <c r="BY116" i="99" l="1"/>
  <c r="BY237" i="99"/>
  <c r="BY293" i="99" s="1"/>
  <c r="BY119" i="99"/>
  <c r="BY275" i="101"/>
  <c r="BY331" i="101" s="1"/>
  <c r="BY114" i="101"/>
  <c r="BY273" i="101"/>
  <c r="BY329" i="101" s="1"/>
  <c r="BY276" i="101"/>
  <c r="BY332" i="101" s="1"/>
  <c r="BY274" i="101"/>
  <c r="BY330" i="101" s="1"/>
  <c r="AE109" i="78"/>
  <c r="AE104" i="78"/>
  <c r="AD127" i="78"/>
  <c r="BY281" i="99" l="1"/>
  <c r="BY337" i="99" s="1"/>
  <c r="BY42" i="99"/>
  <c r="BY236" i="99"/>
  <c r="BY292" i="99" s="1"/>
  <c r="BY130" i="99"/>
  <c r="BY237" i="101"/>
  <c r="BY293" i="101" s="1"/>
  <c r="BY116" i="101"/>
  <c r="BY119" i="101"/>
  <c r="AC138" i="78"/>
  <c r="AC143" i="78" s="1"/>
  <c r="AE120" i="78"/>
  <c r="AE121" i="78"/>
  <c r="AE106" i="78"/>
  <c r="AE114" i="78"/>
  <c r="AE113" i="78"/>
  <c r="BY128" i="99" l="1"/>
  <c r="BY241" i="99"/>
  <c r="BY297" i="99" s="1"/>
  <c r="BY236" i="101"/>
  <c r="BY292" i="101" s="1"/>
  <c r="BY42" i="101"/>
  <c r="BY130" i="101"/>
  <c r="BY281" i="101"/>
  <c r="BY337" i="101" s="1"/>
  <c r="AF93" i="78"/>
  <c r="AF92" i="78"/>
  <c r="AE112" i="78"/>
  <c r="AE107" i="78"/>
  <c r="BY136" i="99" l="1"/>
  <c r="BY239" i="99"/>
  <c r="BY295" i="99" s="1"/>
  <c r="BY137" i="99"/>
  <c r="BY278" i="99" s="1"/>
  <c r="BY334" i="99" s="1"/>
  <c r="BY241" i="101"/>
  <c r="BY297" i="101" s="1"/>
  <c r="BY128" i="101"/>
  <c r="AF88" i="78"/>
  <c r="AF87" i="78"/>
  <c r="AE110" i="78"/>
  <c r="BY277" i="99" l="1"/>
  <c r="BY333" i="99" s="1"/>
  <c r="BY138" i="99"/>
  <c r="BY239" i="101"/>
  <c r="BY295" i="101" s="1"/>
  <c r="BY136" i="101"/>
  <c r="BY137" i="101"/>
  <c r="AE123" i="78"/>
  <c r="AE125" i="78"/>
  <c r="AH90" i="78"/>
  <c r="AG89" i="78"/>
  <c r="AE116" i="78"/>
  <c r="AF100" i="78"/>
  <c r="BY43" i="99" l="1"/>
  <c r="BY47" i="99" s="1"/>
  <c r="BY238" i="99"/>
  <c r="BY294" i="99" s="1"/>
  <c r="BZ122" i="99"/>
  <c r="BY277" i="101"/>
  <c r="BY333" i="101" s="1"/>
  <c r="BY138" i="101"/>
  <c r="BY278" i="101"/>
  <c r="BY334" i="101" s="1"/>
  <c r="AF117" i="78"/>
  <c r="AF124" i="78"/>
  <c r="AE126" i="78"/>
  <c r="AG101" i="78"/>
  <c r="AF99" i="78"/>
  <c r="AF105" i="78"/>
  <c r="BZ124" i="99" l="1"/>
  <c r="BZ280" i="99"/>
  <c r="BZ336" i="99" s="1"/>
  <c r="H393" i="99" s="1"/>
  <c r="BY48" i="99"/>
  <c r="BY258" i="99"/>
  <c r="BY314" i="99" s="1"/>
  <c r="BY43" i="101"/>
  <c r="BY47" i="101" s="1"/>
  <c r="BY238" i="101"/>
  <c r="BY294" i="101" s="1"/>
  <c r="BZ122" i="101"/>
  <c r="AF104" i="78"/>
  <c r="AF109" i="78"/>
  <c r="AE127" i="78"/>
  <c r="BY259" i="99" l="1"/>
  <c r="BY315" i="99" s="1"/>
  <c r="BY49" i="99"/>
  <c r="BZ279" i="99"/>
  <c r="BZ335" i="99" s="1"/>
  <c r="H392" i="99" s="1"/>
  <c r="BZ280" i="101"/>
  <c r="BZ336" i="101" s="1"/>
  <c r="H393" i="101" s="1"/>
  <c r="BZ124" i="101"/>
  <c r="BY48" i="101"/>
  <c r="BY258" i="101"/>
  <c r="BY314" i="101" s="1"/>
  <c r="AD138" i="78"/>
  <c r="AD143" i="78" s="1"/>
  <c r="AF114" i="78"/>
  <c r="AF113" i="78"/>
  <c r="AF120" i="78"/>
  <c r="AF121" i="78"/>
  <c r="AF106" i="78"/>
  <c r="BY255" i="99" l="1"/>
  <c r="BY311" i="99" s="1"/>
  <c r="BY52" i="99"/>
  <c r="BY259" i="101"/>
  <c r="BY315" i="101" s="1"/>
  <c r="BY49" i="101"/>
  <c r="BZ279" i="101"/>
  <c r="BZ335" i="101" s="1"/>
  <c r="H392" i="101" s="1"/>
  <c r="AF107" i="78"/>
  <c r="AF112" i="78"/>
  <c r="AG92" i="78"/>
  <c r="AG93" i="78"/>
  <c r="BY246" i="99" l="1"/>
  <c r="BY302" i="99" s="1"/>
  <c r="BY57" i="99"/>
  <c r="BY60" i="99" s="1"/>
  <c r="BY52" i="101"/>
  <c r="BY255" i="101"/>
  <c r="BY311" i="101" s="1"/>
  <c r="AG87" i="78"/>
  <c r="AG88" i="78"/>
  <c r="AF110" i="78"/>
  <c r="BY63" i="99" l="1"/>
  <c r="BY257" i="99"/>
  <c r="BY313" i="99" s="1"/>
  <c r="BY62" i="99"/>
  <c r="BY254" i="99"/>
  <c r="BY310" i="99" s="1"/>
  <c r="BZ58" i="99"/>
  <c r="BY246" i="101"/>
  <c r="BY302" i="101" s="1"/>
  <c r="BY57" i="101"/>
  <c r="AF116" i="78"/>
  <c r="AI90" i="78"/>
  <c r="AH89" i="78"/>
  <c r="AG100" i="78"/>
  <c r="BZ61" i="99" l="1"/>
  <c r="BZ46" i="99"/>
  <c r="BZ252" i="99"/>
  <c r="BZ308" i="99" s="1"/>
  <c r="H365" i="99" s="1"/>
  <c r="BY256" i="99"/>
  <c r="BY312" i="99" s="1"/>
  <c r="BY64" i="99"/>
  <c r="BY65" i="99" s="1"/>
  <c r="BX81" i="99"/>
  <c r="BX82" i="99" s="1"/>
  <c r="BX83" i="99" s="1"/>
  <c r="BY254" i="101"/>
  <c r="BY310" i="101" s="1"/>
  <c r="BZ58" i="101"/>
  <c r="BY60" i="101"/>
  <c r="AG105" i="78"/>
  <c r="AH101" i="78"/>
  <c r="AG99" i="78"/>
  <c r="AG117" i="78"/>
  <c r="AG124" i="78"/>
  <c r="AF123" i="78"/>
  <c r="AF125" i="78"/>
  <c r="BX247" i="99" l="1"/>
  <c r="BX303" i="99" s="1"/>
  <c r="BW87" i="99"/>
  <c r="BX85" i="99"/>
  <c r="BZ250" i="99"/>
  <c r="BZ306" i="99" s="1"/>
  <c r="H363" i="99" s="1"/>
  <c r="BZ151" i="99"/>
  <c r="BZ152" i="99"/>
  <c r="BZ266" i="99" s="1"/>
  <c r="BZ322" i="99" s="1"/>
  <c r="BZ51" i="99"/>
  <c r="BZ260" i="99" s="1"/>
  <c r="BZ316" i="99" s="1"/>
  <c r="H373" i="99" s="1"/>
  <c r="BZ150" i="99"/>
  <c r="BZ46" i="101"/>
  <c r="BZ252" i="101"/>
  <c r="BZ308" i="101" s="1"/>
  <c r="H365" i="101" s="1"/>
  <c r="BZ61" i="101"/>
  <c r="BY63" i="101"/>
  <c r="BY257" i="101"/>
  <c r="BY313" i="101" s="1"/>
  <c r="BY62" i="101"/>
  <c r="AG104" i="78"/>
  <c r="AG109" i="78"/>
  <c r="AF126" i="78"/>
  <c r="BZ265" i="99" l="1"/>
  <c r="BZ321" i="99" s="1"/>
  <c r="BZ54" i="99"/>
  <c r="BZ97" i="99" s="1"/>
  <c r="BZ235" i="99"/>
  <c r="BZ55" i="99"/>
  <c r="BZ267" i="99"/>
  <c r="BZ323" i="99" s="1"/>
  <c r="BY256" i="101"/>
  <c r="BY312" i="101" s="1"/>
  <c r="BY64" i="101"/>
  <c r="BY65" i="101" s="1"/>
  <c r="BX81" i="101"/>
  <c r="BX82" i="101" s="1"/>
  <c r="BX83" i="101" s="1"/>
  <c r="BZ152" i="101"/>
  <c r="BZ266" i="101" s="1"/>
  <c r="BZ322" i="101" s="1"/>
  <c r="BZ150" i="101"/>
  <c r="BZ151" i="101"/>
  <c r="BZ250" i="101"/>
  <c r="BZ306" i="101" s="1"/>
  <c r="H363" i="101" s="1"/>
  <c r="BZ51" i="101"/>
  <c r="BZ260" i="101" s="1"/>
  <c r="BZ316" i="101" s="1"/>
  <c r="H373" i="101" s="1"/>
  <c r="AF127" i="78"/>
  <c r="AG121" i="78"/>
  <c r="AG120" i="78"/>
  <c r="AG114" i="78"/>
  <c r="AG113" i="78"/>
  <c r="AG106" i="78"/>
  <c r="CA99" i="99" l="1"/>
  <c r="BZ98" i="99"/>
  <c r="BZ267" i="101"/>
  <c r="BZ323" i="101" s="1"/>
  <c r="BZ235" i="101"/>
  <c r="BZ55" i="101"/>
  <c r="BZ54" i="101"/>
  <c r="BZ97" i="101" s="1"/>
  <c r="BZ265" i="101"/>
  <c r="BZ321" i="101" s="1"/>
  <c r="BW87" i="101"/>
  <c r="BX247" i="101"/>
  <c r="BX303" i="101" s="1"/>
  <c r="BX85" i="101"/>
  <c r="AG107" i="78"/>
  <c r="AH92" i="78"/>
  <c r="AH93" i="78"/>
  <c r="AG112" i="78"/>
  <c r="AE138" i="78"/>
  <c r="AE143" i="78" s="1"/>
  <c r="BZ111" i="99" l="1"/>
  <c r="BZ275" i="99" s="1"/>
  <c r="BZ331" i="99" s="1"/>
  <c r="H388" i="99" s="1"/>
  <c r="BZ112" i="99"/>
  <c r="BZ276" i="99" s="1"/>
  <c r="BZ332" i="99" s="1"/>
  <c r="H389" i="99" s="1"/>
  <c r="BZ109" i="99"/>
  <c r="BZ110" i="99"/>
  <c r="BZ274" i="99" s="1"/>
  <c r="BZ330" i="99" s="1"/>
  <c r="H387" i="99" s="1"/>
  <c r="CA270" i="99"/>
  <c r="CA326" i="99" s="1"/>
  <c r="CA282" i="99"/>
  <c r="CA338" i="99" s="1"/>
  <c r="BZ98" i="101"/>
  <c r="CA99" i="101"/>
  <c r="AH88" i="78"/>
  <c r="AH87" i="78"/>
  <c r="AG110" i="78"/>
  <c r="BZ273" i="99" l="1"/>
  <c r="BZ329" i="99" s="1"/>
  <c r="H386" i="99" s="1"/>
  <c r="BZ114" i="99"/>
  <c r="CA282" i="101"/>
  <c r="CA338" i="101" s="1"/>
  <c r="CA270" i="101"/>
  <c r="CA326" i="101" s="1"/>
  <c r="BZ111" i="101"/>
  <c r="BZ109" i="101"/>
  <c r="BZ112" i="101"/>
  <c r="BZ110" i="101"/>
  <c r="AI89" i="78"/>
  <c r="AJ90" i="78"/>
  <c r="AG116" i="78"/>
  <c r="AH100" i="78"/>
  <c r="BZ116" i="99" l="1"/>
  <c r="BZ119" i="99"/>
  <c r="BZ237" i="99"/>
  <c r="BZ293" i="99" s="1"/>
  <c r="H350" i="99" s="1"/>
  <c r="BZ274" i="101"/>
  <c r="BZ330" i="101" s="1"/>
  <c r="H387" i="101" s="1"/>
  <c r="BZ273" i="101"/>
  <c r="BZ329" i="101" s="1"/>
  <c r="H386" i="101" s="1"/>
  <c r="BZ114" i="101"/>
  <c r="BZ276" i="101"/>
  <c r="BZ332" i="101" s="1"/>
  <c r="H389" i="101" s="1"/>
  <c r="BZ275" i="101"/>
  <c r="BZ331" i="101" s="1"/>
  <c r="H388" i="101" s="1"/>
  <c r="AG125" i="78"/>
  <c r="AG123" i="78"/>
  <c r="AI101" i="78"/>
  <c r="AH99" i="78"/>
  <c r="AH105" i="78"/>
  <c r="AH117" i="78"/>
  <c r="AH124" i="78"/>
  <c r="BZ281" i="99" l="1"/>
  <c r="BZ337" i="99" s="1"/>
  <c r="H394" i="99" s="1"/>
  <c r="BZ42" i="99"/>
  <c r="BZ130" i="99"/>
  <c r="BZ236" i="99"/>
  <c r="BZ292" i="99" s="1"/>
  <c r="H349" i="99" s="1"/>
  <c r="BZ237" i="101"/>
  <c r="BZ293" i="101" s="1"/>
  <c r="H350" i="101" s="1"/>
  <c r="BZ116" i="101"/>
  <c r="BZ119" i="101"/>
  <c r="AG126" i="78"/>
  <c r="AH109" i="78"/>
  <c r="AH104" i="78"/>
  <c r="BZ241" i="99" l="1"/>
  <c r="BZ297" i="99" s="1"/>
  <c r="H354" i="99" s="1"/>
  <c r="BZ128" i="99"/>
  <c r="BZ281" i="101"/>
  <c r="BZ337" i="101" s="1"/>
  <c r="H394" i="101" s="1"/>
  <c r="BZ42" i="101"/>
  <c r="BZ236" i="101"/>
  <c r="BZ292" i="101" s="1"/>
  <c r="H349" i="101" s="1"/>
  <c r="BZ130" i="101"/>
  <c r="AH114" i="78"/>
  <c r="AH113" i="78"/>
  <c r="AG127" i="78"/>
  <c r="AH120" i="78"/>
  <c r="AH121" i="78"/>
  <c r="AH106" i="78"/>
  <c r="BZ136" i="99" l="1"/>
  <c r="BZ239" i="99"/>
  <c r="BZ295" i="99" s="1"/>
  <c r="H352" i="99" s="1"/>
  <c r="BZ137" i="99"/>
  <c r="BZ278" i="99" s="1"/>
  <c r="BZ334" i="99" s="1"/>
  <c r="H391" i="99" s="1"/>
  <c r="BZ128" i="101"/>
  <c r="BZ241" i="101"/>
  <c r="BZ297" i="101" s="1"/>
  <c r="H354" i="101" s="1"/>
  <c r="AI92" i="78"/>
  <c r="AI93" i="78"/>
  <c r="AH107" i="78"/>
  <c r="AF138" i="78"/>
  <c r="AF143" i="78" s="1"/>
  <c r="AH112" i="78"/>
  <c r="BZ277" i="99" l="1"/>
  <c r="BZ333" i="99" s="1"/>
  <c r="H390" i="99" s="1"/>
  <c r="BZ138" i="99"/>
  <c r="BZ239" i="101"/>
  <c r="BZ295" i="101" s="1"/>
  <c r="H352" i="101" s="1"/>
  <c r="BZ136" i="101"/>
  <c r="BZ137" i="101"/>
  <c r="AH110" i="78"/>
  <c r="AI87" i="78"/>
  <c r="AI88" i="78"/>
  <c r="BZ238" i="99" l="1"/>
  <c r="BZ294" i="99" s="1"/>
  <c r="H351" i="99" s="1"/>
  <c r="BZ43" i="99"/>
  <c r="BZ47" i="99" s="1"/>
  <c r="CA122" i="99"/>
  <c r="BZ278" i="101"/>
  <c r="BZ334" i="101" s="1"/>
  <c r="H391" i="101" s="1"/>
  <c r="BZ138" i="101"/>
  <c r="BZ277" i="101"/>
  <c r="BZ333" i="101" s="1"/>
  <c r="H390" i="101" s="1"/>
  <c r="AI100" i="78"/>
  <c r="AJ89" i="78"/>
  <c r="AK90" i="78"/>
  <c r="AH116" i="78"/>
  <c r="BZ48" i="99" l="1"/>
  <c r="BZ258" i="99"/>
  <c r="BZ314" i="99" s="1"/>
  <c r="H371" i="99" s="1"/>
  <c r="CA124" i="99"/>
  <c r="CA280" i="99"/>
  <c r="CA336" i="99" s="1"/>
  <c r="BZ43" i="101"/>
  <c r="BZ47" i="101" s="1"/>
  <c r="BZ238" i="101"/>
  <c r="BZ294" i="101" s="1"/>
  <c r="H351" i="101" s="1"/>
  <c r="CA122" i="101"/>
  <c r="AI117" i="78"/>
  <c r="AI124" i="78"/>
  <c r="AH125" i="78"/>
  <c r="AH123" i="78"/>
  <c r="AJ101" i="78"/>
  <c r="AI105" i="78"/>
  <c r="AI99" i="78"/>
  <c r="CA279" i="99" l="1"/>
  <c r="CA335" i="99" s="1"/>
  <c r="BZ259" i="99"/>
  <c r="BZ315" i="99" s="1"/>
  <c r="H372" i="99" s="1"/>
  <c r="BZ49" i="99"/>
  <c r="CA280" i="101"/>
  <c r="CA336" i="101" s="1"/>
  <c r="CA124" i="101"/>
  <c r="BZ258" i="101"/>
  <c r="BZ314" i="101" s="1"/>
  <c r="H371" i="101" s="1"/>
  <c r="BZ48" i="101"/>
  <c r="AH126" i="78"/>
  <c r="AI104" i="78"/>
  <c r="AI109" i="78"/>
  <c r="BZ52" i="99" l="1"/>
  <c r="BZ255" i="99"/>
  <c r="BZ311" i="99" s="1"/>
  <c r="H368" i="99" s="1"/>
  <c r="BZ259" i="101"/>
  <c r="BZ315" i="101" s="1"/>
  <c r="H372" i="101" s="1"/>
  <c r="BZ49" i="101"/>
  <c r="CA279" i="101"/>
  <c r="CA335" i="101" s="1"/>
  <c r="AI121" i="78"/>
  <c r="AI120" i="78"/>
  <c r="AH127" i="78"/>
  <c r="AI106" i="78"/>
  <c r="AI114" i="78"/>
  <c r="AI113" i="78"/>
  <c r="BZ246" i="99" l="1"/>
  <c r="BZ302" i="99" s="1"/>
  <c r="H359" i="99" s="1"/>
  <c r="BZ57" i="99"/>
  <c r="BZ60" i="99" s="1"/>
  <c r="BZ255" i="101"/>
  <c r="BZ311" i="101" s="1"/>
  <c r="H368" i="101" s="1"/>
  <c r="BZ52" i="101"/>
  <c r="AJ92" i="78"/>
  <c r="AJ93" i="78"/>
  <c r="AI107" i="78"/>
  <c r="AG138" i="78"/>
  <c r="AG143" i="78" s="1"/>
  <c r="AI112" i="78"/>
  <c r="BZ62" i="99" l="1"/>
  <c r="BZ257" i="99"/>
  <c r="BZ313" i="99" s="1"/>
  <c r="H370" i="99" s="1"/>
  <c r="BZ63" i="99"/>
  <c r="BZ254" i="99"/>
  <c r="BZ310" i="99" s="1"/>
  <c r="H367" i="99" s="1"/>
  <c r="CA58" i="99"/>
  <c r="BZ246" i="101"/>
  <c r="BZ302" i="101" s="1"/>
  <c r="H359" i="101" s="1"/>
  <c r="BZ57" i="101"/>
  <c r="AJ88" i="78"/>
  <c r="AJ87" i="78"/>
  <c r="AI110" i="78"/>
  <c r="CA252" i="99" l="1"/>
  <c r="CA308" i="99" s="1"/>
  <c r="CA46" i="99"/>
  <c r="CA61" i="99"/>
  <c r="BZ256" i="99"/>
  <c r="BZ312" i="99" s="1"/>
  <c r="H369" i="99" s="1"/>
  <c r="BZ64" i="99"/>
  <c r="BZ65" i="99" s="1"/>
  <c r="BY81" i="99"/>
  <c r="BY82" i="99" s="1"/>
  <c r="BY83" i="99" s="1"/>
  <c r="BZ60" i="101"/>
  <c r="BZ254" i="101"/>
  <c r="BZ310" i="101" s="1"/>
  <c r="H367" i="101" s="1"/>
  <c r="CA58" i="101"/>
  <c r="AJ100" i="78"/>
  <c r="AI116" i="78"/>
  <c r="AK89" i="78"/>
  <c r="AL90" i="78"/>
  <c r="BY85" i="99" l="1"/>
  <c r="BX87" i="99"/>
  <c r="BY247" i="99"/>
  <c r="BY303" i="99" s="1"/>
  <c r="CA250" i="99"/>
  <c r="CA306" i="99" s="1"/>
  <c r="CA151" i="99"/>
  <c r="CA152" i="99"/>
  <c r="CA266" i="99" s="1"/>
  <c r="CA322" i="99" s="1"/>
  <c r="CA51" i="99"/>
  <c r="CA260" i="99" s="1"/>
  <c r="CA316" i="99" s="1"/>
  <c r="CA150" i="99"/>
  <c r="CA252" i="101"/>
  <c r="CA308" i="101" s="1"/>
  <c r="CA46" i="101"/>
  <c r="CA61" i="101"/>
  <c r="BZ62" i="101"/>
  <c r="BZ257" i="101"/>
  <c r="BZ313" i="101" s="1"/>
  <c r="H370" i="101" s="1"/>
  <c r="BZ63" i="101"/>
  <c r="AJ117" i="78"/>
  <c r="AJ124" i="78"/>
  <c r="AJ99" i="78"/>
  <c r="AK101" i="78"/>
  <c r="AJ105" i="78"/>
  <c r="AI123" i="78"/>
  <c r="AI125" i="78"/>
  <c r="CA265" i="99" l="1"/>
  <c r="CA321" i="99" s="1"/>
  <c r="CA54" i="99"/>
  <c r="CA97" i="99" s="1"/>
  <c r="CA55" i="99"/>
  <c r="CA267" i="99"/>
  <c r="CA323" i="99" s="1"/>
  <c r="CA235" i="99"/>
  <c r="BZ256" i="101"/>
  <c r="BZ312" i="101" s="1"/>
  <c r="H369" i="101" s="1"/>
  <c r="BZ64" i="101"/>
  <c r="BZ65" i="101" s="1"/>
  <c r="BY81" i="101"/>
  <c r="BY82" i="101" s="1"/>
  <c r="BY83" i="101" s="1"/>
  <c r="CA152" i="101"/>
  <c r="CA266" i="101" s="1"/>
  <c r="CA322" i="101" s="1"/>
  <c r="CA150" i="101"/>
  <c r="CA151" i="101"/>
  <c r="CA250" i="101"/>
  <c r="CA306" i="101" s="1"/>
  <c r="CA51" i="101"/>
  <c r="CA260" i="101" s="1"/>
  <c r="CA316" i="101" s="1"/>
  <c r="AI126" i="78"/>
  <c r="AJ109" i="78"/>
  <c r="AJ104" i="78"/>
  <c r="CA98" i="99" l="1"/>
  <c r="CB99" i="99"/>
  <c r="CA267" i="101"/>
  <c r="CA323" i="101" s="1"/>
  <c r="CA235" i="101"/>
  <c r="CA55" i="101"/>
  <c r="BX87" i="101"/>
  <c r="BY247" i="101"/>
  <c r="BY303" i="101" s="1"/>
  <c r="BY85" i="101"/>
  <c r="CA54" i="101"/>
  <c r="CA97" i="101" s="1"/>
  <c r="CA265" i="101"/>
  <c r="CA321" i="101" s="1"/>
  <c r="AJ113" i="78"/>
  <c r="AJ114" i="78"/>
  <c r="AJ106" i="78"/>
  <c r="AI127" i="78"/>
  <c r="AJ120" i="78"/>
  <c r="AJ121" i="78"/>
  <c r="CB270" i="99" l="1"/>
  <c r="CB326" i="99" s="1"/>
  <c r="CB282" i="99"/>
  <c r="CB338" i="99" s="1"/>
  <c r="CA110" i="99"/>
  <c r="CA274" i="99" s="1"/>
  <c r="CA330" i="99" s="1"/>
  <c r="CA109" i="99"/>
  <c r="CA111" i="99"/>
  <c r="CA275" i="99" s="1"/>
  <c r="CA331" i="99" s="1"/>
  <c r="CA112" i="99"/>
  <c r="CA276" i="99" s="1"/>
  <c r="CA332" i="99" s="1"/>
  <c r="CA98" i="101"/>
  <c r="CB99" i="101"/>
  <c r="AH138" i="78"/>
  <c r="AH143" i="78" s="1"/>
  <c r="AJ112" i="78"/>
  <c r="AJ107" i="78"/>
  <c r="AK92" i="78"/>
  <c r="AK93" i="78"/>
  <c r="CA273" i="99" l="1"/>
  <c r="CA329" i="99" s="1"/>
  <c r="CA114" i="99"/>
  <c r="CB270" i="101"/>
  <c r="CB326" i="101" s="1"/>
  <c r="CB282" i="101"/>
  <c r="CB338" i="101" s="1"/>
  <c r="CA111" i="101"/>
  <c r="CA112" i="101"/>
  <c r="CA110" i="101"/>
  <c r="CA109" i="101"/>
  <c r="AK87" i="78"/>
  <c r="AK88" i="78"/>
  <c r="AJ110" i="78"/>
  <c r="CA119" i="99" l="1"/>
  <c r="CA116" i="99"/>
  <c r="CA237" i="99"/>
  <c r="CA293" i="99" s="1"/>
  <c r="CA273" i="101"/>
  <c r="CA329" i="101" s="1"/>
  <c r="CA114" i="101"/>
  <c r="CA276" i="101"/>
  <c r="CA332" i="101" s="1"/>
  <c r="CA274" i="101"/>
  <c r="CA330" i="101" s="1"/>
  <c r="CA275" i="101"/>
  <c r="CA331" i="101" s="1"/>
  <c r="AK100" i="78"/>
  <c r="AJ116" i="78"/>
  <c r="AL89" i="78"/>
  <c r="AM90" i="78"/>
  <c r="AJ123" i="78"/>
  <c r="AJ125" i="78"/>
  <c r="CA42" i="99" l="1"/>
  <c r="CA236" i="99"/>
  <c r="CA292" i="99" s="1"/>
  <c r="CA130" i="99"/>
  <c r="CA281" i="99"/>
  <c r="CA337" i="99" s="1"/>
  <c r="CA237" i="101"/>
  <c r="CA293" i="101" s="1"/>
  <c r="CA116" i="101"/>
  <c r="CA119" i="101"/>
  <c r="AK117" i="78"/>
  <c r="AK124" i="78"/>
  <c r="AK99" i="78"/>
  <c r="AL101" i="78"/>
  <c r="AK105" i="78"/>
  <c r="AJ126" i="78"/>
  <c r="CA128" i="99" l="1"/>
  <c r="CA241" i="99"/>
  <c r="CA297" i="99" s="1"/>
  <c r="CA130" i="101"/>
  <c r="CA236" i="101"/>
  <c r="CA292" i="101" s="1"/>
  <c r="CA42" i="101"/>
  <c r="CA281" i="101"/>
  <c r="CA337" i="101" s="1"/>
  <c r="AK109" i="78"/>
  <c r="AK104" i="78"/>
  <c r="AJ127" i="78"/>
  <c r="CA239" i="99" l="1"/>
  <c r="CA295" i="99" s="1"/>
  <c r="CA136" i="99"/>
  <c r="CA137" i="99"/>
  <c r="CA278" i="99" s="1"/>
  <c r="CA334" i="99" s="1"/>
  <c r="CA128" i="101"/>
  <c r="CA241" i="101"/>
  <c r="CA297" i="101" s="1"/>
  <c r="AK121" i="78"/>
  <c r="AK120" i="78"/>
  <c r="AI138" i="78"/>
  <c r="AI143" i="78" s="1"/>
  <c r="AK113" i="78"/>
  <c r="AK114" i="78"/>
  <c r="AK106" i="78"/>
  <c r="CA138" i="99" l="1"/>
  <c r="CA277" i="99"/>
  <c r="CA333" i="99" s="1"/>
  <c r="CA239" i="101"/>
  <c r="CA295" i="101" s="1"/>
  <c r="CA137" i="101"/>
  <c r="CA136" i="101"/>
  <c r="AK112" i="78"/>
  <c r="AK107" i="78"/>
  <c r="AL93" i="78"/>
  <c r="AL92" i="78"/>
  <c r="CA238" i="99" l="1"/>
  <c r="CA294" i="99" s="1"/>
  <c r="CA43" i="99"/>
  <c r="CA47" i="99" s="1"/>
  <c r="CB122" i="99"/>
  <c r="CA278" i="101"/>
  <c r="CA334" i="101" s="1"/>
  <c r="CA277" i="101"/>
  <c r="CA333" i="101" s="1"/>
  <c r="CA138" i="101"/>
  <c r="AK110" i="78"/>
  <c r="AL87" i="78"/>
  <c r="AL88" i="78"/>
  <c r="CA258" i="99" l="1"/>
  <c r="CA314" i="99" s="1"/>
  <c r="CA48" i="99"/>
  <c r="CB280" i="99"/>
  <c r="CB336" i="99" s="1"/>
  <c r="CB124" i="99"/>
  <c r="CA43" i="101"/>
  <c r="CA47" i="101" s="1"/>
  <c r="CA238" i="101"/>
  <c r="CA294" i="101" s="1"/>
  <c r="CB122" i="101"/>
  <c r="AN90" i="78"/>
  <c r="AM89" i="78"/>
  <c r="AK116" i="78"/>
  <c r="AL100" i="78"/>
  <c r="CA259" i="99" l="1"/>
  <c r="CA315" i="99" s="1"/>
  <c r="CA49" i="99"/>
  <c r="CB279" i="99"/>
  <c r="CB335" i="99" s="1"/>
  <c r="CB280" i="101"/>
  <c r="CB336" i="101" s="1"/>
  <c r="CB124" i="101"/>
  <c r="CA258" i="101"/>
  <c r="CA314" i="101" s="1"/>
  <c r="CA48" i="101"/>
  <c r="AL124" i="78"/>
  <c r="AL117" i="78"/>
  <c r="AK125" i="78"/>
  <c r="AK123" i="78"/>
  <c r="AM101" i="78"/>
  <c r="AL105" i="78"/>
  <c r="AL99" i="78"/>
  <c r="CA52" i="99" l="1"/>
  <c r="CA255" i="99"/>
  <c r="CA311" i="99" s="1"/>
  <c r="CB279" i="101"/>
  <c r="CB335" i="101" s="1"/>
  <c r="CA259" i="101"/>
  <c r="CA315" i="101" s="1"/>
  <c r="CA49" i="101"/>
  <c r="AK126" i="78"/>
  <c r="AL106" i="78"/>
  <c r="AL109" i="78"/>
  <c r="AL104" i="78"/>
  <c r="CA246" i="99" l="1"/>
  <c r="CA302" i="99" s="1"/>
  <c r="CA57" i="99"/>
  <c r="CA255" i="101"/>
  <c r="CA311" i="101" s="1"/>
  <c r="CA52" i="101"/>
  <c r="AL114" i="78"/>
  <c r="AL113" i="78"/>
  <c r="AK127" i="78"/>
  <c r="AL120" i="78"/>
  <c r="AL121" i="78"/>
  <c r="CA254" i="99" l="1"/>
  <c r="CA310" i="99" s="1"/>
  <c r="CB58" i="99"/>
  <c r="CA60" i="99"/>
  <c r="CA246" i="101"/>
  <c r="CA302" i="101" s="1"/>
  <c r="CA57" i="101"/>
  <c r="AL112" i="78"/>
  <c r="AL107" i="78"/>
  <c r="AM93" i="78"/>
  <c r="AM92" i="78"/>
  <c r="AJ138" i="78"/>
  <c r="AJ143" i="78" s="1"/>
  <c r="CA63" i="99" l="1"/>
  <c r="CA62" i="99"/>
  <c r="CA257" i="99"/>
  <c r="CA313" i="99" s="1"/>
  <c r="CB252" i="99"/>
  <c r="CB308" i="99" s="1"/>
  <c r="CB61" i="99"/>
  <c r="CB46" i="99"/>
  <c r="CA254" i="101"/>
  <c r="CA310" i="101" s="1"/>
  <c r="CB58" i="101"/>
  <c r="CA60" i="101"/>
  <c r="AL110" i="78"/>
  <c r="AM88" i="78"/>
  <c r="AM87" i="78"/>
  <c r="CB150" i="99" l="1"/>
  <c r="CB250" i="99"/>
  <c r="CB306" i="99" s="1"/>
  <c r="CB152" i="99"/>
  <c r="CB266" i="99" s="1"/>
  <c r="CB322" i="99" s="1"/>
  <c r="CB51" i="99"/>
  <c r="CB260" i="99" s="1"/>
  <c r="CB316" i="99" s="1"/>
  <c r="CB151" i="99"/>
  <c r="CA64" i="99"/>
  <c r="CA65" i="99" s="1"/>
  <c r="CA256" i="99"/>
  <c r="CA312" i="99" s="1"/>
  <c r="BZ81" i="99"/>
  <c r="BZ82" i="99" s="1"/>
  <c r="BZ83" i="99" s="1"/>
  <c r="CA257" i="101"/>
  <c r="CA313" i="101" s="1"/>
  <c r="CA63" i="101"/>
  <c r="CA62" i="101"/>
  <c r="CB252" i="101"/>
  <c r="CB308" i="101" s="1"/>
  <c r="CB46" i="101"/>
  <c r="CB61" i="101"/>
  <c r="AN89" i="78"/>
  <c r="AO90" i="78"/>
  <c r="AM100" i="78"/>
  <c r="AL125" i="78"/>
  <c r="AL123" i="78"/>
  <c r="AL116" i="78"/>
  <c r="BY87" i="99" l="1"/>
  <c r="BZ247" i="99"/>
  <c r="BZ303" i="99" s="1"/>
  <c r="H360" i="99" s="1"/>
  <c r="BZ85" i="99"/>
  <c r="CB267" i="99"/>
  <c r="CB323" i="99" s="1"/>
  <c r="CB235" i="99"/>
  <c r="CB55" i="99"/>
  <c r="CB265" i="99"/>
  <c r="CB321" i="99" s="1"/>
  <c r="CB54" i="99"/>
  <c r="CB97" i="99" s="1"/>
  <c r="CB152" i="101"/>
  <c r="CB266" i="101" s="1"/>
  <c r="CB322" i="101" s="1"/>
  <c r="CB150" i="101"/>
  <c r="CB151" i="101"/>
  <c r="CB250" i="101"/>
  <c r="CB306" i="101" s="1"/>
  <c r="CB51" i="101"/>
  <c r="CB260" i="101" s="1"/>
  <c r="CB316" i="101" s="1"/>
  <c r="CA256" i="101"/>
  <c r="CA312" i="101" s="1"/>
  <c r="CA64" i="101"/>
  <c r="CA65" i="101" s="1"/>
  <c r="BZ81" i="101"/>
  <c r="BZ82" i="101" s="1"/>
  <c r="BZ83" i="101" s="1"/>
  <c r="AL126" i="78"/>
  <c r="AM99" i="78"/>
  <c r="AM105" i="78"/>
  <c r="AN101" i="78"/>
  <c r="AM124" i="78"/>
  <c r="AM117" i="78"/>
  <c r="CB98" i="99" l="1"/>
  <c r="CC99" i="99"/>
  <c r="CB267" i="101"/>
  <c r="CB323" i="101" s="1"/>
  <c r="CB235" i="101"/>
  <c r="CB55" i="101"/>
  <c r="BZ247" i="101"/>
  <c r="BZ303" i="101" s="1"/>
  <c r="H360" i="101" s="1"/>
  <c r="BY87" i="101"/>
  <c r="BZ85" i="101"/>
  <c r="CB54" i="101"/>
  <c r="CB97" i="101" s="1"/>
  <c r="CB265" i="101"/>
  <c r="CB321" i="101" s="1"/>
  <c r="AL127" i="78"/>
  <c r="AM104" i="78"/>
  <c r="AM109" i="78"/>
  <c r="CC270" i="99" l="1"/>
  <c r="CC326" i="99" s="1"/>
  <c r="CC282" i="99"/>
  <c r="CC338" i="99" s="1"/>
  <c r="CB109" i="99"/>
  <c r="CB112" i="99"/>
  <c r="CB276" i="99" s="1"/>
  <c r="CB332" i="99" s="1"/>
  <c r="CB110" i="99"/>
  <c r="CB274" i="99" s="1"/>
  <c r="CB330" i="99" s="1"/>
  <c r="CB111" i="99"/>
  <c r="CB275" i="99" s="1"/>
  <c r="CB331" i="99" s="1"/>
  <c r="CB98" i="101"/>
  <c r="CC99" i="101"/>
  <c r="AK138" i="78"/>
  <c r="AK143" i="78" s="1"/>
  <c r="AM106" i="78"/>
  <c r="AM114" i="78"/>
  <c r="AM113" i="78"/>
  <c r="AM121" i="78"/>
  <c r="AM120" i="78"/>
  <c r="CB114" i="99" l="1"/>
  <c r="CB273" i="99"/>
  <c r="CB329" i="99" s="1"/>
  <c r="CC270" i="101"/>
  <c r="CC326" i="101" s="1"/>
  <c r="CC282" i="101"/>
  <c r="CC338" i="101" s="1"/>
  <c r="CB112" i="101"/>
  <c r="CB111" i="101"/>
  <c r="CB109" i="101"/>
  <c r="CB110" i="101"/>
  <c r="AM107" i="78"/>
  <c r="AM112" i="78"/>
  <c r="AN92" i="78"/>
  <c r="AN93" i="78"/>
  <c r="CB237" i="99" l="1"/>
  <c r="CB293" i="99" s="1"/>
  <c r="CB119" i="99"/>
  <c r="CB116" i="99"/>
  <c r="CB274" i="101"/>
  <c r="CB330" i="101" s="1"/>
  <c r="CB275" i="101"/>
  <c r="CB331" i="101" s="1"/>
  <c r="CB114" i="101"/>
  <c r="CB273" i="101"/>
  <c r="CB329" i="101" s="1"/>
  <c r="CB276" i="101"/>
  <c r="CB332" i="101" s="1"/>
  <c r="AN87" i="78"/>
  <c r="AN88" i="78"/>
  <c r="AM110" i="78"/>
  <c r="CB281" i="99" l="1"/>
  <c r="CB337" i="99" s="1"/>
  <c r="CB42" i="99"/>
  <c r="CB130" i="99"/>
  <c r="CB236" i="99"/>
  <c r="CB292" i="99" s="1"/>
  <c r="CB237" i="101"/>
  <c r="CB293" i="101" s="1"/>
  <c r="CB116" i="101"/>
  <c r="CB119" i="101"/>
  <c r="AP90" i="78"/>
  <c r="AO89" i="78"/>
  <c r="AM116" i="78"/>
  <c r="AN100" i="78"/>
  <c r="CB128" i="99" l="1"/>
  <c r="CB241" i="99"/>
  <c r="CB297" i="99" s="1"/>
  <c r="CB42" i="101"/>
  <c r="CB236" i="101"/>
  <c r="CB292" i="101" s="1"/>
  <c r="CB130" i="101"/>
  <c r="CB281" i="101"/>
  <c r="CB337" i="101" s="1"/>
  <c r="AN124" i="78"/>
  <c r="AN117" i="78"/>
  <c r="AM123" i="78"/>
  <c r="AM125" i="78"/>
  <c r="AO101" i="78"/>
  <c r="AN105" i="78"/>
  <c r="AN99" i="78"/>
  <c r="CB239" i="99" l="1"/>
  <c r="CB295" i="99" s="1"/>
  <c r="CB136" i="99"/>
  <c r="CB137" i="99"/>
  <c r="CB278" i="99" s="1"/>
  <c r="CB334" i="99" s="1"/>
  <c r="CB128" i="101"/>
  <c r="CB241" i="101"/>
  <c r="CB297" i="101" s="1"/>
  <c r="AN104" i="78"/>
  <c r="AN109" i="78"/>
  <c r="AM126" i="78"/>
  <c r="CB138" i="99" l="1"/>
  <c r="CB277" i="99"/>
  <c r="CB333" i="99" s="1"/>
  <c r="CB239" i="101"/>
  <c r="CB295" i="101" s="1"/>
  <c r="CB136" i="101"/>
  <c r="CB137" i="101"/>
  <c r="AN114" i="78"/>
  <c r="AN113" i="78"/>
  <c r="AN106" i="78"/>
  <c r="AM127" i="78"/>
  <c r="AN120" i="78"/>
  <c r="AN121" i="78"/>
  <c r="CB43" i="99" l="1"/>
  <c r="CB47" i="99" s="1"/>
  <c r="CB238" i="99"/>
  <c r="CB294" i="99" s="1"/>
  <c r="CC122" i="99"/>
  <c r="CB138" i="101"/>
  <c r="CB277" i="101"/>
  <c r="CB333" i="101" s="1"/>
  <c r="CB278" i="101"/>
  <c r="CB334" i="101" s="1"/>
  <c r="AN107" i="78"/>
  <c r="AO92" i="78"/>
  <c r="AO93" i="78"/>
  <c r="AN112" i="78"/>
  <c r="AL138" i="78"/>
  <c r="AL143" i="78" s="1"/>
  <c r="CC124" i="99" l="1"/>
  <c r="CC280" i="99"/>
  <c r="CC336" i="99" s="1"/>
  <c r="CB258" i="99"/>
  <c r="CB314" i="99" s="1"/>
  <c r="CB48" i="99"/>
  <c r="CB238" i="101"/>
  <c r="CB294" i="101" s="1"/>
  <c r="CB43" i="101"/>
  <c r="CB47" i="101" s="1"/>
  <c r="CC122" i="101"/>
  <c r="AO87" i="78"/>
  <c r="AO88" i="78"/>
  <c r="AN110" i="78"/>
  <c r="CB259" i="99" l="1"/>
  <c r="CB315" i="99" s="1"/>
  <c r="CB49" i="99"/>
  <c r="CC279" i="99"/>
  <c r="CC335" i="99" s="1"/>
  <c r="CB258" i="101"/>
  <c r="CB314" i="101" s="1"/>
  <c r="CB48" i="101"/>
  <c r="CC280" i="101"/>
  <c r="CC336" i="101" s="1"/>
  <c r="CC124" i="101"/>
  <c r="AP89" i="78"/>
  <c r="AQ90" i="78"/>
  <c r="AO100" i="78"/>
  <c r="AN116" i="78"/>
  <c r="CB52" i="99" l="1"/>
  <c r="CB255" i="99"/>
  <c r="CB311" i="99" s="1"/>
  <c r="CB259" i="101"/>
  <c r="CB315" i="101" s="1"/>
  <c r="CB49" i="101"/>
  <c r="CC279" i="101"/>
  <c r="CC335" i="101" s="1"/>
  <c r="AN125" i="78"/>
  <c r="AN123" i="78"/>
  <c r="AO99" i="78"/>
  <c r="AO105" i="78"/>
  <c r="AP101" i="78"/>
  <c r="AO124" i="78"/>
  <c r="AO117" i="78"/>
  <c r="CB246" i="99" l="1"/>
  <c r="CB302" i="99" s="1"/>
  <c r="CB57" i="99"/>
  <c r="CB255" i="101"/>
  <c r="CB311" i="101" s="1"/>
  <c r="CB52" i="101"/>
  <c r="AO109" i="78"/>
  <c r="AO104" i="78"/>
  <c r="AO106" i="78"/>
  <c r="AN126" i="78"/>
  <c r="CB60" i="99" l="1"/>
  <c r="CC58" i="99"/>
  <c r="CB254" i="99"/>
  <c r="CB310" i="99" s="1"/>
  <c r="CB246" i="101"/>
  <c r="CB302" i="101" s="1"/>
  <c r="CB57" i="101"/>
  <c r="AN127" i="78"/>
  <c r="AO114" i="78"/>
  <c r="AO113" i="78"/>
  <c r="AO120" i="78"/>
  <c r="AO121" i="78"/>
  <c r="CC252" i="99" l="1"/>
  <c r="CC308" i="99" s="1"/>
  <c r="CC61" i="99"/>
  <c r="CC46" i="99"/>
  <c r="CB63" i="99"/>
  <c r="CB62" i="99"/>
  <c r="CB257" i="99"/>
  <c r="CB313" i="99" s="1"/>
  <c r="CB60" i="101"/>
  <c r="CB254" i="101"/>
  <c r="CB310" i="101" s="1"/>
  <c r="CC58" i="101"/>
  <c r="AO112" i="78"/>
  <c r="AM138" i="78"/>
  <c r="AM143" i="78" s="1"/>
  <c r="AP93" i="78"/>
  <c r="AP92" i="78"/>
  <c r="AO107" i="78"/>
  <c r="CC250" i="99" l="1"/>
  <c r="CC306" i="99" s="1"/>
  <c r="CC152" i="99"/>
  <c r="CC266" i="99" s="1"/>
  <c r="CC322" i="99" s="1"/>
  <c r="CC51" i="99"/>
  <c r="CC260" i="99" s="1"/>
  <c r="CC316" i="99" s="1"/>
  <c r="CC151" i="99"/>
  <c r="CC150" i="99"/>
  <c r="CB64" i="99"/>
  <c r="CB65" i="99" s="1"/>
  <c r="CB256" i="99"/>
  <c r="CB312" i="99" s="1"/>
  <c r="CA81" i="99"/>
  <c r="CA82" i="99" s="1"/>
  <c r="CA83" i="99" s="1"/>
  <c r="CC252" i="101"/>
  <c r="CC308" i="101" s="1"/>
  <c r="CC46" i="101"/>
  <c r="CC61" i="101"/>
  <c r="CB257" i="101"/>
  <c r="CB313" i="101" s="1"/>
  <c r="CB63" i="101"/>
  <c r="CB62" i="101"/>
  <c r="AP87" i="78"/>
  <c r="AP88" i="78"/>
  <c r="AO110" i="78"/>
  <c r="BZ87" i="99" l="1"/>
  <c r="CA247" i="99"/>
  <c r="CA303" i="99" s="1"/>
  <c r="CA85" i="99"/>
  <c r="CC265" i="99"/>
  <c r="CC321" i="99" s="1"/>
  <c r="CC54" i="99"/>
  <c r="CC97" i="99" s="1"/>
  <c r="CC267" i="99"/>
  <c r="CC323" i="99" s="1"/>
  <c r="CC235" i="99"/>
  <c r="CC55" i="99"/>
  <c r="CB256" i="101"/>
  <c r="CB312" i="101" s="1"/>
  <c r="CA81" i="101"/>
  <c r="CA82" i="101" s="1"/>
  <c r="CA83" i="101" s="1"/>
  <c r="CB64" i="101"/>
  <c r="CB65" i="101" s="1"/>
  <c r="CC152" i="101"/>
  <c r="CC266" i="101" s="1"/>
  <c r="CC322" i="101" s="1"/>
  <c r="CC150" i="101"/>
  <c r="CC151" i="101"/>
  <c r="CC250" i="101"/>
  <c r="CC306" i="101" s="1"/>
  <c r="CC51" i="101"/>
  <c r="CC260" i="101" s="1"/>
  <c r="CC316" i="101" s="1"/>
  <c r="AO125" i="78"/>
  <c r="AO123" i="78"/>
  <c r="AP100" i="78"/>
  <c r="AQ89" i="78"/>
  <c r="AR90" i="78"/>
  <c r="AO116" i="78"/>
  <c r="CC98" i="99" l="1"/>
  <c r="CD99" i="99"/>
  <c r="CC54" i="101"/>
  <c r="CC97" i="101" s="1"/>
  <c r="CC265" i="101"/>
  <c r="CC321" i="101" s="1"/>
  <c r="CC235" i="101"/>
  <c r="CC55" i="101"/>
  <c r="CC267" i="101"/>
  <c r="CC323" i="101" s="1"/>
  <c r="CA247" i="101"/>
  <c r="CA303" i="101" s="1"/>
  <c r="BZ87" i="101"/>
  <c r="CA85" i="101"/>
  <c r="AO126" i="78"/>
  <c r="AP124" i="78"/>
  <c r="AP117" i="78"/>
  <c r="AP105" i="78"/>
  <c r="AQ101" i="78"/>
  <c r="AP99" i="78"/>
  <c r="AO127" i="78"/>
  <c r="CD282" i="99" l="1"/>
  <c r="CD338" i="99" s="1"/>
  <c r="CD270" i="99"/>
  <c r="CD326" i="99" s="1"/>
  <c r="CC111" i="99"/>
  <c r="CC275" i="99" s="1"/>
  <c r="CC331" i="99" s="1"/>
  <c r="CC110" i="99"/>
  <c r="CC274" i="99" s="1"/>
  <c r="CC330" i="99" s="1"/>
  <c r="CC112" i="99"/>
  <c r="CC276" i="99" s="1"/>
  <c r="CC332" i="99" s="1"/>
  <c r="CC109" i="99"/>
  <c r="CC98" i="101"/>
  <c r="CD99" i="101"/>
  <c r="AP104" i="78"/>
  <c r="AP109" i="78"/>
  <c r="AP106" i="78"/>
  <c r="AN138" i="78"/>
  <c r="AN143" i="78" s="1"/>
  <c r="CC114" i="99" l="1"/>
  <c r="CC273" i="99"/>
  <c r="CC329" i="99" s="1"/>
  <c r="CD270" i="101"/>
  <c r="CD326" i="101" s="1"/>
  <c r="CD282" i="101"/>
  <c r="CD338" i="101" s="1"/>
  <c r="CC111" i="101"/>
  <c r="CC109" i="101"/>
  <c r="CC110" i="101"/>
  <c r="CC112" i="101"/>
  <c r="AP113" i="78"/>
  <c r="AP114" i="78"/>
  <c r="AP120" i="78"/>
  <c r="AP121" i="78"/>
  <c r="AP107" i="78"/>
  <c r="CC237" i="99" l="1"/>
  <c r="CC293" i="99" s="1"/>
  <c r="CC119" i="99"/>
  <c r="CC116" i="99"/>
  <c r="CC276" i="101"/>
  <c r="CC332" i="101" s="1"/>
  <c r="CC273" i="101"/>
  <c r="CC329" i="101" s="1"/>
  <c r="CC114" i="101"/>
  <c r="CC274" i="101"/>
  <c r="CC330" i="101" s="1"/>
  <c r="CC275" i="101"/>
  <c r="CC331" i="101" s="1"/>
  <c r="AP110" i="78"/>
  <c r="AQ93" i="78"/>
  <c r="AQ92" i="78"/>
  <c r="AP112" i="78"/>
  <c r="CC281" i="99" l="1"/>
  <c r="CC337" i="99" s="1"/>
  <c r="CC236" i="99"/>
  <c r="CC292" i="99" s="1"/>
  <c r="CC42" i="99"/>
  <c r="CC130" i="99"/>
  <c r="CC237" i="101"/>
  <c r="CC293" i="101" s="1"/>
  <c r="CC116" i="101"/>
  <c r="CC119" i="101"/>
  <c r="AQ88" i="78"/>
  <c r="AQ87" i="78"/>
  <c r="AP125" i="78"/>
  <c r="AP123" i="78"/>
  <c r="AP116" i="78"/>
  <c r="CC241" i="99" l="1"/>
  <c r="CC297" i="99" s="1"/>
  <c r="CC128" i="99"/>
  <c r="CC130" i="101"/>
  <c r="CC42" i="101"/>
  <c r="CC236" i="101"/>
  <c r="CC292" i="101" s="1"/>
  <c r="CC281" i="101"/>
  <c r="CC337" i="101" s="1"/>
  <c r="AP126" i="78"/>
  <c r="AQ100" i="78"/>
  <c r="AQ117" i="78"/>
  <c r="AQ124" i="78"/>
  <c r="AS90" i="78"/>
  <c r="AR89" i="78"/>
  <c r="CC239" i="99" l="1"/>
  <c r="CC295" i="99" s="1"/>
  <c r="CC137" i="99"/>
  <c r="CC278" i="99" s="1"/>
  <c r="CC334" i="99" s="1"/>
  <c r="CC136" i="99"/>
  <c r="CC128" i="101"/>
  <c r="CC241" i="101"/>
  <c r="CC297" i="101" s="1"/>
  <c r="AP127" i="78"/>
  <c r="AQ104" i="78"/>
  <c r="AQ109" i="78"/>
  <c r="AQ99" i="78"/>
  <c r="AR101" i="78"/>
  <c r="CC138" i="99" l="1"/>
  <c r="CC277" i="99"/>
  <c r="CC333" i="99" s="1"/>
  <c r="CC239" i="101"/>
  <c r="CC295" i="101" s="1"/>
  <c r="CC136" i="101"/>
  <c r="CC137" i="101"/>
  <c r="AO138" i="78"/>
  <c r="AO143" i="78" s="1"/>
  <c r="AQ105" i="78"/>
  <c r="AQ113" i="78"/>
  <c r="AQ114" i="78"/>
  <c r="AQ121" i="78"/>
  <c r="AQ120" i="78"/>
  <c r="CC238" i="99" l="1"/>
  <c r="CC294" i="99" s="1"/>
  <c r="CC43" i="99"/>
  <c r="CC47" i="99" s="1"/>
  <c r="CD122" i="99"/>
  <c r="CC138" i="101"/>
  <c r="CC277" i="101"/>
  <c r="CC333" i="101" s="1"/>
  <c r="CC278" i="101"/>
  <c r="CC334" i="101" s="1"/>
  <c r="AQ106" i="78"/>
  <c r="AR92" i="78"/>
  <c r="AR93" i="78"/>
  <c r="AQ112" i="78"/>
  <c r="CD124" i="99" l="1"/>
  <c r="CD280" i="99"/>
  <c r="CD336" i="99" s="1"/>
  <c r="CC258" i="99"/>
  <c r="CC314" i="99" s="1"/>
  <c r="CC48" i="99"/>
  <c r="CC238" i="101"/>
  <c r="CC294" i="101" s="1"/>
  <c r="CC43" i="101"/>
  <c r="CC47" i="101" s="1"/>
  <c r="CD122" i="101"/>
  <c r="AR87" i="78"/>
  <c r="AR88" i="78"/>
  <c r="AQ107" i="78"/>
  <c r="CC259" i="99" l="1"/>
  <c r="CC315" i="99" s="1"/>
  <c r="CC49" i="99"/>
  <c r="CD279" i="99"/>
  <c r="CD335" i="99" s="1"/>
  <c r="CC258" i="101"/>
  <c r="CC314" i="101" s="1"/>
  <c r="CC48" i="101"/>
  <c r="CD280" i="101"/>
  <c r="CD336" i="101" s="1"/>
  <c r="CD124" i="101"/>
  <c r="AR100" i="78"/>
  <c r="AQ110" i="78"/>
  <c r="AT90" i="78"/>
  <c r="AS89" i="78"/>
  <c r="CC52" i="99" l="1"/>
  <c r="CC255" i="99"/>
  <c r="CC311" i="99" s="1"/>
  <c r="CD279" i="101"/>
  <c r="CD335" i="101" s="1"/>
  <c r="CC259" i="101"/>
  <c r="CC315" i="101" s="1"/>
  <c r="CC49" i="101"/>
  <c r="AQ125" i="78"/>
  <c r="AQ123" i="78"/>
  <c r="AR99" i="78"/>
  <c r="AR105" i="78"/>
  <c r="AS101" i="78"/>
  <c r="AQ116" i="78"/>
  <c r="CC246" i="99" l="1"/>
  <c r="CC302" i="99" s="1"/>
  <c r="CC57" i="99"/>
  <c r="CC60" i="99" s="1"/>
  <c r="CC52" i="101"/>
  <c r="CC255" i="101"/>
  <c r="CC311" i="101" s="1"/>
  <c r="AR124" i="78"/>
  <c r="AR117" i="78"/>
  <c r="AQ126" i="78"/>
  <c r="CC63" i="99" l="1"/>
  <c r="CC62" i="99"/>
  <c r="CC257" i="99"/>
  <c r="CC313" i="99" s="1"/>
  <c r="CC254" i="99"/>
  <c r="CC310" i="99" s="1"/>
  <c r="CD58" i="99"/>
  <c r="CC57" i="101"/>
  <c r="CC246" i="101"/>
  <c r="CC302" i="101" s="1"/>
  <c r="AR109" i="78"/>
  <c r="AR104" i="78"/>
  <c r="AQ127" i="78"/>
  <c r="CD46" i="99" l="1"/>
  <c r="CD252" i="99"/>
  <c r="CD308" i="99" s="1"/>
  <c r="CD61" i="99"/>
  <c r="CC64" i="99"/>
  <c r="CC65" i="99" s="1"/>
  <c r="CC256" i="99"/>
  <c r="CC312" i="99" s="1"/>
  <c r="CB81" i="99"/>
  <c r="CB82" i="99" s="1"/>
  <c r="CB83" i="99" s="1"/>
  <c r="CC60" i="101"/>
  <c r="CC254" i="101"/>
  <c r="CC310" i="101" s="1"/>
  <c r="CD58" i="101"/>
  <c r="AR106" i="78"/>
  <c r="AP138" i="78"/>
  <c r="AP143" i="78" s="1"/>
  <c r="AR120" i="78"/>
  <c r="AR121" i="78"/>
  <c r="AR114" i="78"/>
  <c r="AR113" i="78"/>
  <c r="CA87" i="99" l="1"/>
  <c r="CB247" i="99"/>
  <c r="CB303" i="99" s="1"/>
  <c r="CB85" i="99"/>
  <c r="CD150" i="99"/>
  <c r="CD151" i="99"/>
  <c r="CD51" i="99"/>
  <c r="CD260" i="99" s="1"/>
  <c r="CD316" i="99" s="1"/>
  <c r="CD250" i="99"/>
  <c r="CD306" i="99" s="1"/>
  <c r="CD152" i="99"/>
  <c r="CD266" i="99" s="1"/>
  <c r="CD322" i="99" s="1"/>
  <c r="CD46" i="101"/>
  <c r="CD252" i="101"/>
  <c r="CD308" i="101" s="1"/>
  <c r="CD61" i="101"/>
  <c r="CC257" i="101"/>
  <c r="CC313" i="101" s="1"/>
  <c r="CC62" i="101"/>
  <c r="CC63" i="101"/>
  <c r="AR112" i="78"/>
  <c r="AR107" i="78"/>
  <c r="AS93" i="78"/>
  <c r="AS92" i="78"/>
  <c r="CD54" i="99" l="1"/>
  <c r="CD97" i="99" s="1"/>
  <c r="CD98" i="99" s="1"/>
  <c r="CD265" i="99"/>
  <c r="CD321" i="99" s="1"/>
  <c r="CD267" i="99"/>
  <c r="CD323" i="99" s="1"/>
  <c r="CD235" i="99"/>
  <c r="CD55" i="99"/>
  <c r="CC256" i="101"/>
  <c r="CC312" i="101" s="1"/>
  <c r="CC64" i="101"/>
  <c r="CC65" i="101" s="1"/>
  <c r="CB81" i="101"/>
  <c r="CB82" i="101" s="1"/>
  <c r="CB83" i="101" s="1"/>
  <c r="CD152" i="101"/>
  <c r="CD266" i="101" s="1"/>
  <c r="CD322" i="101" s="1"/>
  <c r="CD150" i="101"/>
  <c r="CD151" i="101"/>
  <c r="CD250" i="101"/>
  <c r="CD306" i="101" s="1"/>
  <c r="CD51" i="101"/>
  <c r="CD260" i="101" s="1"/>
  <c r="CD316" i="101" s="1"/>
  <c r="AR110" i="78"/>
  <c r="AS88" i="78"/>
  <c r="AS87" i="78"/>
  <c r="CD111" i="99" l="1"/>
  <c r="CD275" i="99" s="1"/>
  <c r="CD331" i="99" s="1"/>
  <c r="CD109" i="99"/>
  <c r="CD110" i="99"/>
  <c r="CD274" i="99" s="1"/>
  <c r="CD330" i="99" s="1"/>
  <c r="CD112" i="99"/>
  <c r="CD276" i="99" s="1"/>
  <c r="CD332" i="99" s="1"/>
  <c r="CD235" i="101"/>
  <c r="CD55" i="101"/>
  <c r="CD267" i="101"/>
  <c r="CD323" i="101" s="1"/>
  <c r="CD54" i="101"/>
  <c r="CD97" i="101" s="1"/>
  <c r="CD98" i="101" s="1"/>
  <c r="CD265" i="101"/>
  <c r="CD321" i="101" s="1"/>
  <c r="CA87" i="101"/>
  <c r="CB247" i="101"/>
  <c r="CB303" i="101" s="1"/>
  <c r="CB85" i="101"/>
  <c r="AR123" i="78"/>
  <c r="AR125" i="78"/>
  <c r="AS100" i="78"/>
  <c r="AR116" i="78"/>
  <c r="AU90" i="78"/>
  <c r="AT89" i="78"/>
  <c r="CD273" i="99" l="1"/>
  <c r="CD329" i="99" s="1"/>
  <c r="CD114" i="99"/>
  <c r="CD112" i="101"/>
  <c r="CD276" i="101" s="1"/>
  <c r="CD332" i="101" s="1"/>
  <c r="CD111" i="101"/>
  <c r="CD275" i="101" s="1"/>
  <c r="CD331" i="101" s="1"/>
  <c r="CD110" i="101"/>
  <c r="CD274" i="101" s="1"/>
  <c r="CD330" i="101" s="1"/>
  <c r="CD109" i="101"/>
  <c r="AR126" i="78"/>
  <c r="AT101" i="78"/>
  <c r="AS99" i="78"/>
  <c r="AS105" i="78"/>
  <c r="AS124" i="78"/>
  <c r="AS117" i="78"/>
  <c r="AR127" i="78"/>
  <c r="CD237" i="99" l="1"/>
  <c r="CD293" i="99" s="1"/>
  <c r="CD119" i="99"/>
  <c r="CD281" i="99" s="1"/>
  <c r="CD337" i="99" s="1"/>
  <c r="CD116" i="99"/>
  <c r="CD273" i="101"/>
  <c r="CD329" i="101" s="1"/>
  <c r="CD114" i="101"/>
  <c r="AS104" i="78"/>
  <c r="AS109" i="78"/>
  <c r="AQ138" i="78"/>
  <c r="AQ143" i="78" s="1"/>
  <c r="CD42" i="99" l="1"/>
  <c r="CD130" i="99"/>
  <c r="CD236" i="99"/>
  <c r="CD292" i="99" s="1"/>
  <c r="CD237" i="101"/>
  <c r="CD293" i="101" s="1"/>
  <c r="CD116" i="101"/>
  <c r="CD119" i="101"/>
  <c r="CD281" i="101" s="1"/>
  <c r="CD337" i="101" s="1"/>
  <c r="AS106" i="78"/>
  <c r="AS113" i="78"/>
  <c r="AS114" i="78"/>
  <c r="AS120" i="78"/>
  <c r="AS121" i="78"/>
  <c r="CD241" i="99" l="1"/>
  <c r="CD297" i="99" s="1"/>
  <c r="CD128" i="99"/>
  <c r="CD130" i="101"/>
  <c r="CD236" i="101"/>
  <c r="CD292" i="101" s="1"/>
  <c r="CD42" i="101"/>
  <c r="AS112" i="78"/>
  <c r="AS107" i="78"/>
  <c r="AT93" i="78"/>
  <c r="AT92" i="78"/>
  <c r="CD136" i="99" l="1"/>
  <c r="CD239" i="99"/>
  <c r="CD295" i="99" s="1"/>
  <c r="CD137" i="99"/>
  <c r="CD278" i="99" s="1"/>
  <c r="CD334" i="99" s="1"/>
  <c r="CD128" i="101"/>
  <c r="CD241" i="101"/>
  <c r="CD297" i="101" s="1"/>
  <c r="AT87" i="78"/>
  <c r="AT88" i="78"/>
  <c r="AS110" i="78"/>
  <c r="CD138" i="99" l="1"/>
  <c r="CD277" i="99"/>
  <c r="CD333" i="99" s="1"/>
  <c r="CD239" i="101"/>
  <c r="CD295" i="101" s="1"/>
  <c r="CD136" i="101"/>
  <c r="CD137" i="101"/>
  <c r="CD278" i="101" s="1"/>
  <c r="CD334" i="101" s="1"/>
  <c r="AS123" i="78"/>
  <c r="AU89" i="78"/>
  <c r="AV90" i="78"/>
  <c r="AT100" i="78"/>
  <c r="AS125" i="78"/>
  <c r="AS116" i="78"/>
  <c r="AS126" i="78"/>
  <c r="CD238" i="99" l="1"/>
  <c r="CD294" i="99" s="1"/>
  <c r="CD43" i="99"/>
  <c r="CD47" i="99" s="1"/>
  <c r="CD138" i="101"/>
  <c r="CD277" i="101"/>
  <c r="CD333" i="101" s="1"/>
  <c r="AT124" i="78"/>
  <c r="AT117" i="78"/>
  <c r="AU101" i="78"/>
  <c r="AT99" i="78"/>
  <c r="AT105" i="78"/>
  <c r="AS127" i="78"/>
  <c r="CD48" i="99" l="1"/>
  <c r="CD258" i="99"/>
  <c r="CD314" i="99" s="1"/>
  <c r="CD238" i="101"/>
  <c r="CD294" i="101" s="1"/>
  <c r="CD43" i="101"/>
  <c r="CD47" i="101" s="1"/>
  <c r="AT104" i="78"/>
  <c r="AT109" i="78"/>
  <c r="AR138" i="78"/>
  <c r="AR143" i="78" s="1"/>
  <c r="CD259" i="99" l="1"/>
  <c r="CD315" i="99" s="1"/>
  <c r="CD49" i="99"/>
  <c r="CD258" i="101"/>
  <c r="CD314" i="101" s="1"/>
  <c r="CD48" i="101"/>
  <c r="AT106" i="78"/>
  <c r="AT114" i="78"/>
  <c r="AT113" i="78"/>
  <c r="AT120" i="78"/>
  <c r="AT121" i="78"/>
  <c r="CD52" i="99" l="1"/>
  <c r="CD255" i="99"/>
  <c r="CD311" i="99" s="1"/>
  <c r="CD259" i="101"/>
  <c r="CD315" i="101" s="1"/>
  <c r="CD49" i="101"/>
  <c r="AU92" i="78"/>
  <c r="AU93" i="78"/>
  <c r="AT107" i="78"/>
  <c r="AT112" i="78"/>
  <c r="CD57" i="99" l="1"/>
  <c r="CD254" i="99" s="1"/>
  <c r="CD310" i="99" s="1"/>
  <c r="CD246" i="99"/>
  <c r="CD302" i="99" s="1"/>
  <c r="CD60" i="99"/>
  <c r="CD52" i="101"/>
  <c r="CD255" i="101"/>
  <c r="CD311" i="101" s="1"/>
  <c r="AT110" i="78"/>
  <c r="AU88" i="78"/>
  <c r="AU87" i="78"/>
  <c r="CD63" i="99" l="1"/>
  <c r="CD62" i="99"/>
  <c r="CD257" i="99"/>
  <c r="CD313" i="99" s="1"/>
  <c r="CD246" i="101"/>
  <c r="CD302" i="101" s="1"/>
  <c r="CD57" i="101"/>
  <c r="CD254" i="101" s="1"/>
  <c r="CD310" i="101" s="1"/>
  <c r="AT125" i="78"/>
  <c r="AT123" i="78"/>
  <c r="AU100" i="78"/>
  <c r="AT116" i="78"/>
  <c r="AV89" i="78"/>
  <c r="AW90" i="78"/>
  <c r="CD256" i="99" l="1"/>
  <c r="CD312" i="99" s="1"/>
  <c r="CC81" i="99"/>
  <c r="CC82" i="99" s="1"/>
  <c r="CC83" i="99" s="1"/>
  <c r="CD81" i="99"/>
  <c r="CD82" i="99" s="1"/>
  <c r="CD83" i="99" s="1"/>
  <c r="CD64" i="99"/>
  <c r="CD65" i="99" s="1"/>
  <c r="B66" i="99" s="1"/>
  <c r="CD60" i="101"/>
  <c r="AT126" i="78"/>
  <c r="AU117" i="78"/>
  <c r="AU124" i="78"/>
  <c r="AU105" i="78"/>
  <c r="AV101" i="78"/>
  <c r="AU99" i="78"/>
  <c r="AT127" i="78"/>
  <c r="CD247" i="99" l="1"/>
  <c r="CD303" i="99" s="1"/>
  <c r="CC87" i="99"/>
  <c r="H66" i="99"/>
  <c r="D66" i="99"/>
  <c r="A1" i="99" s="1"/>
  <c r="B234" i="99"/>
  <c r="B290" i="99" s="1"/>
  <c r="CB87" i="99"/>
  <c r="CC247" i="99"/>
  <c r="CC303" i="99" s="1"/>
  <c r="CC85" i="99"/>
  <c r="CD85" i="99" s="1"/>
  <c r="CD63" i="101"/>
  <c r="CD257" i="101"/>
  <c r="CD313" i="101" s="1"/>
  <c r="CD62" i="101"/>
  <c r="AU104" i="78"/>
  <c r="AU106" i="78"/>
  <c r="AU109" i="78"/>
  <c r="AS138" i="78"/>
  <c r="AS143" i="78" s="1"/>
  <c r="B143" i="99" l="1"/>
  <c r="A92" i="99"/>
  <c r="CD64" i="101"/>
  <c r="CD65" i="101" s="1"/>
  <c r="B66" i="101" s="1"/>
  <c r="CC81" i="101"/>
  <c r="CC82" i="101" s="1"/>
  <c r="CC83" i="101" s="1"/>
  <c r="CD256" i="101"/>
  <c r="CD312" i="101" s="1"/>
  <c r="CD81" i="101"/>
  <c r="CD82" i="101" s="1"/>
  <c r="CD83" i="101" s="1"/>
  <c r="AU121" i="78"/>
  <c r="AU120" i="78"/>
  <c r="AU114" i="78"/>
  <c r="AU113" i="78"/>
  <c r="B32" i="99" l="1"/>
  <c r="B269" i="99" s="1"/>
  <c r="B325" i="99" s="1"/>
  <c r="B150" i="99"/>
  <c r="B152" i="99"/>
  <c r="B266" i="99" s="1"/>
  <c r="B322" i="99" s="1"/>
  <c r="CC247" i="101"/>
  <c r="CC303" i="101" s="1"/>
  <c r="CB87" i="101"/>
  <c r="CC85" i="101"/>
  <c r="CD85" i="101" s="1"/>
  <c r="CD247" i="101"/>
  <c r="CD303" i="101" s="1"/>
  <c r="CC87" i="101"/>
  <c r="H66" i="101"/>
  <c r="D66" i="101"/>
  <c r="A1" i="101" s="1"/>
  <c r="B234" i="101"/>
  <c r="B290" i="101" s="1"/>
  <c r="AU107" i="78"/>
  <c r="AU112" i="78"/>
  <c r="AV92" i="78"/>
  <c r="AV93" i="78"/>
  <c r="B265" i="99" l="1"/>
  <c r="B321" i="99" s="1"/>
  <c r="B54" i="99"/>
  <c r="E379" i="99"/>
  <c r="B379" i="99"/>
  <c r="B382" i="99"/>
  <c r="E382" i="99"/>
  <c r="A92" i="101"/>
  <c r="B143" i="101"/>
  <c r="AV88" i="78"/>
  <c r="AV87" i="78"/>
  <c r="AU110" i="78"/>
  <c r="B378" i="99" l="1"/>
  <c r="B289" i="99"/>
  <c r="B288" i="99"/>
  <c r="E378" i="99"/>
  <c r="B152" i="101"/>
  <c r="B266" i="101" s="1"/>
  <c r="B322" i="101" s="1"/>
  <c r="B32" i="101"/>
  <c r="B269" i="101" s="1"/>
  <c r="B325" i="101" s="1"/>
  <c r="B150" i="101"/>
  <c r="AU123" i="78"/>
  <c r="AU125" i="78"/>
  <c r="AW89" i="78"/>
  <c r="AX90" i="78"/>
  <c r="AV100" i="78"/>
  <c r="AU116" i="78"/>
  <c r="B382" i="101" l="1"/>
  <c r="E382" i="101"/>
  <c r="B265" i="101"/>
  <c r="B321" i="101" s="1"/>
  <c r="B54" i="101"/>
  <c r="B379" i="101"/>
  <c r="E379" i="101"/>
  <c r="AV105" i="78"/>
  <c r="AW101" i="78"/>
  <c r="AV99" i="78"/>
  <c r="AU126" i="78"/>
  <c r="AV117" i="78"/>
  <c r="AV124" i="78"/>
  <c r="B288" i="101" l="1"/>
  <c r="B289" i="101"/>
  <c r="B378" i="101"/>
  <c r="E378" i="101"/>
  <c r="AU127" i="78"/>
  <c r="AV104" i="78"/>
  <c r="AV109" i="78"/>
  <c r="AV106" i="78" l="1"/>
  <c r="AV121" i="78"/>
  <c r="AV120" i="78"/>
  <c r="AT138" i="78"/>
  <c r="AT143" i="78" s="1"/>
  <c r="AV114" i="78"/>
  <c r="AV113" i="78"/>
  <c r="AV112" i="78" l="1"/>
  <c r="AW93" i="78"/>
  <c r="AW92" i="78"/>
  <c r="AV107" i="78"/>
  <c r="AV110" i="78" l="1"/>
  <c r="AW88" i="78"/>
  <c r="AW87" i="78"/>
  <c r="AX89" i="78" l="1"/>
  <c r="AY90" i="78"/>
  <c r="AW100" i="78"/>
  <c r="AV123" i="78"/>
  <c r="AV125" i="78"/>
  <c r="AV116" i="78"/>
  <c r="AW124" i="78" l="1"/>
  <c r="AW117" i="78"/>
  <c r="AW105" i="78"/>
  <c r="AX101" i="78"/>
  <c r="AW99" i="78"/>
  <c r="AV126" i="78"/>
  <c r="AV127" i="78" l="1"/>
  <c r="AW104" i="78"/>
  <c r="AW106" i="78"/>
  <c r="AW109" i="78"/>
  <c r="AW120" i="78" l="1"/>
  <c r="AW121" i="78"/>
  <c r="AW114" i="78"/>
  <c r="AW113" i="78"/>
  <c r="AU138" i="78"/>
  <c r="AU143" i="78" s="1"/>
  <c r="AX93" i="78" l="1"/>
  <c r="AX92" i="78"/>
  <c r="AW107" i="78"/>
  <c r="AW112" i="78"/>
  <c r="AW110" i="78" l="1"/>
  <c r="AX87" i="78"/>
  <c r="AX88" i="78"/>
  <c r="AW123" i="78" l="1"/>
  <c r="AW125" i="78"/>
  <c r="AX100" i="78"/>
  <c r="AW116" i="78"/>
  <c r="AY89" i="78"/>
  <c r="AZ90" i="78"/>
  <c r="AX124" i="78" l="1"/>
  <c r="AX117" i="78"/>
  <c r="AW126" i="78"/>
  <c r="AX99" i="78"/>
  <c r="AY101" i="78"/>
  <c r="AX105" i="78"/>
  <c r="AW127" i="78" l="1"/>
  <c r="AX109" i="78"/>
  <c r="AX106" i="78"/>
  <c r="AX104" i="78"/>
  <c r="AV138" i="78" l="1"/>
  <c r="AV143" i="78" s="1"/>
  <c r="AX114" i="78"/>
  <c r="AX113" i="78"/>
  <c r="AX120" i="78"/>
  <c r="AX121" i="78"/>
  <c r="AY93" i="78" l="1"/>
  <c r="AY92" i="78"/>
  <c r="AX107" i="78"/>
  <c r="AX112" i="78"/>
  <c r="AX110" i="78" l="1"/>
  <c r="AY88" i="78"/>
  <c r="AY87" i="78"/>
  <c r="AY100" i="78" l="1"/>
  <c r="AX123" i="78"/>
  <c r="AX125" i="78"/>
  <c r="AX116" i="78"/>
  <c r="AZ89" i="78"/>
  <c r="BA90" i="78"/>
  <c r="AX126" i="78" l="1"/>
  <c r="AY124" i="78"/>
  <c r="AY117" i="78"/>
  <c r="AY99" i="78"/>
  <c r="AY105" i="78"/>
  <c r="AZ101" i="78"/>
  <c r="AY109" i="78" l="1"/>
  <c r="AY104" i="78"/>
  <c r="AY106" i="78"/>
  <c r="AX127" i="78"/>
  <c r="AW138" i="78" l="1"/>
  <c r="AW143" i="78" s="1"/>
  <c r="AY114" i="78"/>
  <c r="AY113" i="78"/>
  <c r="AY107" i="78"/>
  <c r="AY121" i="78"/>
  <c r="AY120" i="78"/>
  <c r="AY110" i="78" l="1"/>
  <c r="AZ92" i="78"/>
  <c r="AZ93" i="78"/>
  <c r="AY112" i="78"/>
  <c r="AY116" i="78" l="1"/>
  <c r="AZ87" i="78"/>
  <c r="AZ88" i="78"/>
  <c r="BA89" i="78" l="1"/>
  <c r="BB90" i="78"/>
  <c r="AY123" i="78"/>
  <c r="AY125" i="78"/>
  <c r="AZ100" i="78"/>
  <c r="AZ124" i="78"/>
  <c r="AZ117" i="78"/>
  <c r="AY126" i="78" l="1"/>
  <c r="AZ104" i="78"/>
  <c r="AZ109" i="78"/>
  <c r="AZ99" i="78"/>
  <c r="BA101" i="78"/>
  <c r="AZ105" i="78"/>
  <c r="AZ120" i="78" l="1"/>
  <c r="AZ121" i="78"/>
  <c r="AZ113" i="78"/>
  <c r="AZ114" i="78"/>
  <c r="AY127" i="78"/>
  <c r="AZ112" i="78" l="1"/>
  <c r="AX138" i="78"/>
  <c r="AX143" i="78" s="1"/>
  <c r="BA92" i="78"/>
  <c r="BA93" i="78"/>
  <c r="AZ106" i="78"/>
  <c r="AZ107" i="78" l="1"/>
  <c r="BA87" i="78"/>
  <c r="BA88" i="78"/>
  <c r="BB89" i="78" l="1"/>
  <c r="BC90" i="78"/>
  <c r="BA100" i="78"/>
  <c r="AZ110" i="78"/>
  <c r="BA99" i="78" l="1"/>
  <c r="BA105" i="78"/>
  <c r="BB101" i="78"/>
  <c r="AZ123" i="78"/>
  <c r="AZ125" i="78"/>
  <c r="AZ116" i="78"/>
  <c r="BA117" i="78" l="1"/>
  <c r="BA124" i="78"/>
  <c r="AZ126" i="78"/>
  <c r="AZ127" i="78" l="1"/>
  <c r="BA104" i="78"/>
  <c r="BA109" i="78"/>
  <c r="BA106" i="78"/>
  <c r="BA107" i="78" l="1"/>
  <c r="BA113" i="78"/>
  <c r="BA114" i="78"/>
  <c r="AY138" i="78"/>
  <c r="AY143" i="78" s="1"/>
  <c r="BA120" i="78"/>
  <c r="BA121" i="78"/>
  <c r="BB93" i="78" l="1"/>
  <c r="BB92" i="78"/>
  <c r="BA112" i="78"/>
  <c r="BA110" i="78"/>
  <c r="BA123" i="78" l="1"/>
  <c r="BA125" i="78"/>
  <c r="BB88" i="78"/>
  <c r="BB87" i="78"/>
  <c r="BA116" i="78"/>
  <c r="BB100" i="78" l="1"/>
  <c r="BA126" i="78"/>
  <c r="BB117" i="78"/>
  <c r="BB124" i="78"/>
  <c r="BD90" i="78"/>
  <c r="BC89" i="78"/>
  <c r="BB109" i="78" l="1"/>
  <c r="BB104" i="78"/>
  <c r="BC101" i="78"/>
  <c r="BB99" i="78"/>
  <c r="BB105" i="78"/>
  <c r="BA127" i="78"/>
  <c r="AZ138" i="78" l="1"/>
  <c r="AZ143" i="78" s="1"/>
  <c r="BB114" i="78"/>
  <c r="BB113" i="78"/>
  <c r="BB120" i="78"/>
  <c r="BB121" i="78"/>
  <c r="BB112" i="78" l="1"/>
  <c r="BC93" i="78"/>
  <c r="BC92" i="78"/>
  <c r="BB106" i="78"/>
  <c r="BB107" i="78" l="1"/>
  <c r="BC87" i="78"/>
  <c r="BC88" i="78"/>
  <c r="BE90" i="78" l="1"/>
  <c r="BD89" i="78"/>
  <c r="BC100" i="78"/>
  <c r="BB110" i="78"/>
  <c r="BB123" i="78" l="1"/>
  <c r="BB125" i="78"/>
  <c r="BD101" i="78"/>
  <c r="BC99" i="78"/>
  <c r="BC105" i="78"/>
  <c r="BB116" i="78"/>
  <c r="BC117" i="78" l="1"/>
  <c r="BC124" i="78"/>
  <c r="BB126" i="78"/>
  <c r="BC104" i="78" l="1"/>
  <c r="BC109" i="78"/>
  <c r="BC106" i="78"/>
  <c r="BB127" i="78"/>
  <c r="BA138" i="78" l="1"/>
  <c r="BA143" i="78" s="1"/>
  <c r="BC107" i="78"/>
  <c r="BC114" i="78"/>
  <c r="BC113" i="78"/>
  <c r="BC120" i="78"/>
  <c r="BC121" i="78"/>
  <c r="BD93" i="78" l="1"/>
  <c r="BD92" i="78"/>
  <c r="BC110" i="78"/>
  <c r="BC112" i="78"/>
  <c r="BD88" i="78" l="1"/>
  <c r="BD87" i="78"/>
  <c r="BC116" i="78"/>
  <c r="BE89" i="78" l="1"/>
  <c r="BF90" i="78"/>
  <c r="BC123" i="78"/>
  <c r="BC125" i="78"/>
  <c r="BD100" i="78"/>
  <c r="BD117" i="78"/>
  <c r="BD124" i="78"/>
  <c r="BC126" i="78" l="1"/>
  <c r="BD105" i="78"/>
  <c r="BD99" i="78"/>
  <c r="BE101" i="78"/>
  <c r="BD109" i="78"/>
  <c r="BD104" i="78"/>
  <c r="BD106" i="78" l="1"/>
  <c r="BD121" i="78"/>
  <c r="BD120" i="78"/>
  <c r="BC127" i="78"/>
  <c r="BD114" i="78"/>
  <c r="BD113" i="78"/>
  <c r="BD107" i="78" l="1"/>
  <c r="BE93" i="78"/>
  <c r="BE92" i="78"/>
  <c r="BD112" i="78"/>
  <c r="BB138" i="78"/>
  <c r="BB143" i="78" s="1"/>
  <c r="BE88" i="78" l="1"/>
  <c r="BE87" i="78"/>
  <c r="BD110" i="78"/>
  <c r="BE100" i="78" l="1"/>
  <c r="BD125" i="78"/>
  <c r="BD123" i="78"/>
  <c r="BF89" i="78"/>
  <c r="BG90" i="78"/>
  <c r="BD116" i="78"/>
  <c r="BE124" i="78" l="1"/>
  <c r="BE117" i="78"/>
  <c r="BD126" i="78"/>
  <c r="BF101" i="78"/>
  <c r="BE99" i="78"/>
  <c r="BE105" i="78"/>
  <c r="BD127" i="78" l="1"/>
  <c r="BE104" i="78"/>
  <c r="BE109" i="78"/>
  <c r="BE106" i="78"/>
  <c r="BE113" i="78" l="1"/>
  <c r="BE114" i="78"/>
  <c r="BE107" i="78"/>
  <c r="BC138" i="78"/>
  <c r="BC143" i="78" s="1"/>
  <c r="BE120" i="78"/>
  <c r="BE121" i="78"/>
  <c r="BF92" i="78" l="1"/>
  <c r="BF93" i="78"/>
  <c r="BE112" i="78"/>
  <c r="BE110" i="78"/>
  <c r="BE116" i="78" l="1"/>
  <c r="BF88" i="78"/>
  <c r="BF87" i="78"/>
  <c r="BG89" i="78" l="1"/>
  <c r="BH90" i="78"/>
  <c r="BE125" i="78"/>
  <c r="BE123" i="78"/>
  <c r="BF117" i="78"/>
  <c r="BF124" i="78"/>
  <c r="BF100" i="78"/>
  <c r="BF104" i="78" l="1"/>
  <c r="BF109" i="78"/>
  <c r="BE126" i="78"/>
  <c r="BF105" i="78"/>
  <c r="BG101" i="78"/>
  <c r="BF99" i="78"/>
  <c r="BF106" i="78" l="1"/>
  <c r="BF114" i="78"/>
  <c r="BF113" i="78"/>
  <c r="BE127" i="78"/>
  <c r="BF120" i="78"/>
  <c r="BF121" i="78"/>
  <c r="BF112" i="78" l="1"/>
  <c r="BD138" i="78"/>
  <c r="BD143" i="78" s="1"/>
  <c r="BG93" i="78"/>
  <c r="BG92" i="78"/>
  <c r="BF107" i="78"/>
  <c r="BF110" i="78" l="1"/>
  <c r="BG87" i="78"/>
  <c r="BG88" i="78"/>
  <c r="BG100" i="78" l="1"/>
  <c r="BF123" i="78"/>
  <c r="BF125" i="78"/>
  <c r="BH89" i="78"/>
  <c r="BI90" i="78"/>
  <c r="BF116" i="78"/>
  <c r="BG124" i="78" l="1"/>
  <c r="BG117" i="78"/>
  <c r="BG99" i="78"/>
  <c r="BG105" i="78"/>
  <c r="BH101" i="78"/>
  <c r="BF126" i="78"/>
  <c r="BF127" i="78" l="1"/>
  <c r="BG104" i="78"/>
  <c r="BG109" i="78"/>
  <c r="BG106" i="78"/>
  <c r="BE138" i="78" l="1"/>
  <c r="BE143" i="78" s="1"/>
  <c r="BG120" i="78"/>
  <c r="BG121" i="78"/>
  <c r="BG114" i="78"/>
  <c r="BG113" i="78"/>
  <c r="BG112" i="78" l="1"/>
  <c r="BG107" i="78"/>
  <c r="BH92" i="78"/>
  <c r="BH93" i="78"/>
  <c r="BG110" i="78" l="1"/>
  <c r="BH88" i="78"/>
  <c r="BH87" i="78"/>
  <c r="BH100" i="78" l="1"/>
  <c r="BG123" i="78"/>
  <c r="BG125" i="78"/>
  <c r="BJ90" i="78"/>
  <c r="BI89" i="78"/>
  <c r="BG116" i="78"/>
  <c r="BH117" i="78" l="1"/>
  <c r="BH124" i="78"/>
  <c r="BG126" i="78"/>
  <c r="BI101" i="78"/>
  <c r="BH99" i="78"/>
  <c r="BH105" i="78"/>
  <c r="BG127" i="78" l="1"/>
  <c r="BH104" i="78"/>
  <c r="BH106" i="78"/>
  <c r="BH109" i="78"/>
  <c r="BF138" i="78" l="1"/>
  <c r="BF143" i="78" s="1"/>
  <c r="BH113" i="78"/>
  <c r="BH114" i="78"/>
  <c r="BH121" i="78"/>
  <c r="BH120" i="78"/>
  <c r="BI92" i="78" l="1"/>
  <c r="BI93" i="78"/>
  <c r="BH112" i="78"/>
  <c r="BH107" i="78"/>
  <c r="BI87" i="78" l="1"/>
  <c r="BJ89" i="78"/>
  <c r="BI88" i="78"/>
  <c r="BH110" i="78"/>
  <c r="BH125" i="78" l="1"/>
  <c r="BH123" i="78"/>
  <c r="BI100" i="78"/>
  <c r="BH116" i="78"/>
  <c r="BI124" i="78" l="1"/>
  <c r="BI117" i="78"/>
  <c r="BI99" i="78"/>
  <c r="BI105" i="78"/>
  <c r="BJ101" i="78"/>
  <c r="BH126" i="78"/>
  <c r="BH127" i="78" l="1"/>
  <c r="BI109" i="78"/>
  <c r="BI106" i="78"/>
  <c r="BI104" i="78"/>
  <c r="BI121" i="78" l="1"/>
  <c r="BI120" i="78"/>
  <c r="BG138" i="78"/>
  <c r="BG143" i="78" s="1"/>
  <c r="BI113" i="78"/>
  <c r="BI114" i="78"/>
  <c r="BI112" i="78" l="1"/>
  <c r="BJ92" i="78"/>
  <c r="BI107" i="78"/>
  <c r="BJ93" i="78" l="1"/>
  <c r="C94" i="78"/>
  <c r="BI110" i="78"/>
  <c r="BJ87" i="78"/>
  <c r="BJ88" i="78"/>
  <c r="BI116" i="78" l="1"/>
  <c r="BJ100" i="78"/>
  <c r="BI123" i="78"/>
  <c r="BI125" i="78"/>
  <c r="BJ99" i="78" l="1"/>
  <c r="BJ105" i="78"/>
  <c r="BI126" i="78"/>
  <c r="BJ117" i="78"/>
  <c r="BJ124" i="78"/>
  <c r="BI127" i="78" l="1"/>
  <c r="BJ104" i="78"/>
  <c r="BJ106" i="78"/>
  <c r="BJ109" i="78"/>
  <c r="BJ113" i="78" l="1"/>
  <c r="BJ112" i="78"/>
  <c r="BJ114" i="78"/>
  <c r="BH138" i="78"/>
  <c r="BH143" i="78" s="1"/>
  <c r="BJ120" i="78"/>
  <c r="BJ121" i="78"/>
  <c r="BJ107" i="78" l="1"/>
  <c r="BJ110" i="78" l="1"/>
  <c r="BJ116" i="78"/>
  <c r="BJ125" i="78" l="1"/>
  <c r="BJ123" i="78"/>
  <c r="BJ126" i="78" l="1"/>
  <c r="BJ127" i="78" l="1"/>
  <c r="BI138" i="78" l="1"/>
  <c r="BI143" i="78" s="1"/>
  <c r="C129" i="78"/>
  <c r="C143" i="78" s="1"/>
  <c r="E129" i="78" l="1"/>
  <c r="E143" i="78" s="1"/>
  <c r="V129" i="78"/>
  <c r="V143" i="78" s="1"/>
  <c r="E50" i="72" l="1"/>
  <c r="E51" i="72" l="1"/>
  <c r="S138" i="72" l="1"/>
  <c r="U114" i="72"/>
  <c r="V88" i="72" l="1"/>
  <c r="V87" i="72"/>
  <c r="W89" i="72" l="1"/>
  <c r="X90" i="72"/>
  <c r="V114" i="72" l="1"/>
  <c r="T138" i="72"/>
  <c r="W88" i="72" l="1"/>
  <c r="W87" i="72"/>
  <c r="X89" i="72" l="1"/>
  <c r="Y90" i="72"/>
  <c r="W114" i="72" l="1"/>
  <c r="U138" i="72" l="1"/>
  <c r="X87" i="72" l="1"/>
  <c r="X88" i="72"/>
  <c r="Z90" i="72" l="1"/>
  <c r="Y89" i="72"/>
  <c r="V138" i="72" l="1"/>
  <c r="X114" i="72"/>
  <c r="Y88" i="72" l="1"/>
  <c r="Y87" i="72"/>
  <c r="Z89" i="72" l="1"/>
  <c r="AA90" i="72"/>
  <c r="Y114" i="72" l="1"/>
  <c r="W138" i="72" l="1"/>
  <c r="Z87" i="72" l="1"/>
  <c r="Z88" i="72"/>
  <c r="AB90" i="72" l="1"/>
  <c r="AA89" i="72"/>
  <c r="Z114" i="72" l="1"/>
  <c r="X138" i="72" l="1"/>
  <c r="AA87" i="72" l="1"/>
  <c r="AA88" i="72"/>
  <c r="AC90" i="72" l="1"/>
  <c r="AB89" i="72"/>
  <c r="Y138" i="72" l="1"/>
  <c r="AA114" i="72"/>
  <c r="AB87" i="72" l="1"/>
  <c r="AB88" i="72"/>
  <c r="AC89" i="72" l="1"/>
  <c r="AD90" i="72"/>
  <c r="Z138" i="72" l="1"/>
  <c r="AB114" i="72"/>
  <c r="AC88" i="72" l="1"/>
  <c r="AC87" i="72"/>
  <c r="AE90" i="72" l="1"/>
  <c r="AD89" i="72"/>
  <c r="AC114" i="72" l="1"/>
  <c r="AA138" i="72"/>
  <c r="AD87" i="72" l="1"/>
  <c r="AD88" i="72"/>
  <c r="AE89" i="72" l="1"/>
  <c r="AF90" i="72"/>
  <c r="AB138" i="72" l="1"/>
  <c r="AD114" i="72"/>
  <c r="AE88" i="72" l="1"/>
  <c r="AE87" i="72"/>
  <c r="AG90" i="72" l="1"/>
  <c r="AF89" i="72"/>
  <c r="AE114" i="72" l="1"/>
  <c r="AC138" i="72"/>
  <c r="AF87" i="72" l="1"/>
  <c r="AF88" i="72"/>
  <c r="AH90" i="72" l="1"/>
  <c r="AG89" i="72"/>
  <c r="AD138" i="72" l="1"/>
  <c r="AF114" i="72"/>
  <c r="AG88" i="72" l="1"/>
  <c r="AG87" i="72"/>
  <c r="AI90" i="72" l="1"/>
  <c r="AH89" i="72"/>
  <c r="AE138" i="72" l="1"/>
  <c r="AG114" i="72"/>
  <c r="AH87" i="72" l="1"/>
  <c r="AH88" i="72"/>
  <c r="AI89" i="72" l="1"/>
  <c r="AJ90" i="72"/>
  <c r="AH114" i="72" l="1"/>
  <c r="AF138" i="72"/>
  <c r="AI87" i="72" l="1"/>
  <c r="AI88" i="72"/>
  <c r="AK90" i="72" l="1"/>
  <c r="AJ89" i="72"/>
  <c r="AI114" i="72" l="1"/>
  <c r="AG138" i="72"/>
  <c r="AJ87" i="72" l="1"/>
  <c r="AJ88" i="72"/>
  <c r="AL90" i="72" l="1"/>
  <c r="AK89" i="72"/>
  <c r="AJ114" i="72" l="1"/>
  <c r="AH138" i="72"/>
  <c r="AK87" i="72" l="1"/>
  <c r="AK88" i="72"/>
  <c r="AM90" i="72" l="1"/>
  <c r="AL89" i="72"/>
  <c r="AK114" i="72" l="1"/>
  <c r="AI138" i="72"/>
  <c r="AL87" i="72" l="1"/>
  <c r="AL88" i="72"/>
  <c r="AN90" i="72" l="1"/>
  <c r="AM89" i="72"/>
  <c r="AL114" i="72" l="1"/>
  <c r="AJ138" i="72"/>
  <c r="AM87" i="72" l="1"/>
  <c r="AM88" i="72"/>
  <c r="AN89" i="72" l="1"/>
  <c r="AO90" i="72"/>
  <c r="AM114" i="72" l="1"/>
  <c r="AK138" i="72"/>
  <c r="AN87" i="72" l="1"/>
  <c r="AN88" i="72"/>
  <c r="AO89" i="72" l="1"/>
  <c r="AP90" i="72"/>
  <c r="AN114" i="72" l="1"/>
  <c r="AL138" i="72" l="1"/>
  <c r="AO87" i="72" l="1"/>
  <c r="AO88" i="72"/>
  <c r="AQ90" i="72" l="1"/>
  <c r="AP89" i="72"/>
  <c r="AO114" i="72" l="1"/>
  <c r="AM138" i="72"/>
  <c r="AP87" i="72" l="1"/>
  <c r="AP88" i="72"/>
  <c r="AR90" i="72" l="1"/>
  <c r="AQ89" i="72"/>
  <c r="AP114" i="72" l="1"/>
  <c r="AN138" i="72"/>
  <c r="AQ88" i="72" l="1"/>
  <c r="AQ87" i="72"/>
  <c r="AS90" i="72" l="1"/>
  <c r="AR89" i="72"/>
  <c r="AQ114" i="72" l="1"/>
  <c r="AO138" i="72" l="1"/>
  <c r="AR88" i="72" l="1"/>
  <c r="AR87" i="72"/>
  <c r="AT90" i="72" l="1"/>
  <c r="AS89" i="72"/>
  <c r="AR114" i="72" l="1"/>
  <c r="AP138" i="72"/>
  <c r="AS88" i="72" l="1"/>
  <c r="AS87" i="72"/>
  <c r="AT89" i="72" l="1"/>
  <c r="AU90" i="72"/>
  <c r="AS114" i="72" l="1"/>
  <c r="AQ138" i="72"/>
  <c r="AT87" i="72" l="1"/>
  <c r="AT88" i="72"/>
  <c r="AV90" i="72" l="1"/>
  <c r="AU89" i="72"/>
  <c r="AT114" i="72" l="1"/>
  <c r="AR138" i="72"/>
  <c r="AU87" i="72" l="1"/>
  <c r="AU88" i="72"/>
  <c r="AV89" i="72" l="1"/>
  <c r="AW90" i="72"/>
  <c r="AS138" i="72" l="1"/>
  <c r="AU114" i="72" l="1"/>
  <c r="AV88" i="72" l="1"/>
  <c r="AV87" i="72"/>
  <c r="AX90" i="72" l="1"/>
  <c r="AW89" i="72"/>
  <c r="AT138" i="72" l="1"/>
  <c r="AV114" i="72" l="1"/>
  <c r="AW88" i="72" l="1"/>
  <c r="AW87" i="72"/>
  <c r="AY90" i="72" l="1"/>
  <c r="AX89" i="72"/>
  <c r="AU138" i="72" l="1"/>
  <c r="AW114" i="72" l="1"/>
  <c r="AX88" i="72" l="1"/>
  <c r="AX87" i="72"/>
  <c r="AY89" i="72" l="1"/>
  <c r="AZ90" i="72"/>
  <c r="AV138" i="72" l="1"/>
  <c r="AX114" i="72" l="1"/>
  <c r="AY87" i="72" l="1"/>
  <c r="AY88" i="72"/>
  <c r="BA90" i="72" l="1"/>
  <c r="AZ89" i="72"/>
  <c r="AW138" i="72" l="1"/>
  <c r="AY114" i="72" l="1"/>
  <c r="AZ88" i="72" l="1"/>
  <c r="AZ87" i="72"/>
  <c r="BB90" i="72" l="1"/>
  <c r="BA89" i="72"/>
  <c r="AX138" i="72" l="1"/>
  <c r="AZ114" i="72" l="1"/>
  <c r="BA87" i="72" l="1"/>
  <c r="BA88" i="72"/>
  <c r="BC90" i="72" l="1"/>
  <c r="BB89" i="72"/>
  <c r="AY138" i="72" l="1"/>
  <c r="BA114" i="72" l="1"/>
  <c r="BB88" i="72" l="1"/>
  <c r="BB87" i="72"/>
  <c r="BD90" i="72" l="1"/>
  <c r="BC89" i="72"/>
  <c r="AZ138" i="72" l="1"/>
  <c r="BB114" i="72" l="1"/>
  <c r="BC87" i="72" l="1"/>
  <c r="BC88" i="72"/>
  <c r="BE90" i="72" l="1"/>
  <c r="BD89" i="72"/>
  <c r="BC114" i="72" l="1"/>
  <c r="BA138" i="72"/>
  <c r="BD88" i="72" l="1"/>
  <c r="BD87" i="72"/>
  <c r="BF90" i="72" l="1"/>
  <c r="BE89" i="72"/>
  <c r="BB138" i="72" l="1"/>
  <c r="BD114" i="72" l="1"/>
  <c r="BE88" i="72" l="1"/>
  <c r="BE87" i="72"/>
  <c r="BG90" i="72" l="1"/>
  <c r="BF89" i="72"/>
  <c r="BC138" i="72" l="1"/>
  <c r="BE114" i="72" l="1"/>
  <c r="BF87" i="72" l="1"/>
  <c r="BF88" i="72"/>
  <c r="BH90" i="72" l="1"/>
  <c r="BG89" i="72"/>
  <c r="BD138" i="72" l="1"/>
  <c r="BF114" i="72" l="1"/>
  <c r="BG87" i="72" l="1"/>
  <c r="BG88" i="72"/>
  <c r="BH89" i="72" l="1"/>
  <c r="BI90" i="72"/>
  <c r="BE138" i="72" l="1"/>
  <c r="BG114" i="72"/>
  <c r="BH88" i="72" l="1"/>
  <c r="BH87" i="72"/>
  <c r="BJ90" i="72" l="1"/>
  <c r="BI89" i="72"/>
  <c r="BF138" i="72" l="1"/>
  <c r="BH114" i="72" l="1"/>
  <c r="BI87" i="72" l="1"/>
  <c r="BI88" i="72"/>
  <c r="BJ89" i="72" l="1"/>
  <c r="BI114" i="72" l="1"/>
  <c r="BG138" i="72"/>
  <c r="BJ87" i="72" l="1"/>
  <c r="BJ88" i="72"/>
  <c r="BH138" i="72" l="1"/>
  <c r="BJ114" i="72" l="1"/>
  <c r="BI138" i="72" l="1"/>
  <c r="B376" i="48" l="1"/>
  <c r="E376" i="48"/>
  <c r="B375" i="48"/>
  <c r="E375" i="48"/>
  <c r="B362" i="48" l="1"/>
  <c r="E362" i="48"/>
  <c r="E361" i="48"/>
  <c r="B361" i="48"/>
  <c r="E121" i="72" l="1"/>
  <c r="E120" i="72"/>
  <c r="F94" i="72" l="1"/>
  <c r="F92" i="72" l="1"/>
  <c r="F93" i="72" l="1"/>
  <c r="F120" i="72" l="1"/>
  <c r="F121" i="72"/>
  <c r="G94" i="72" l="1"/>
  <c r="G92" i="72" l="1"/>
  <c r="G93" i="72" l="1"/>
  <c r="G120" i="72" l="1"/>
  <c r="G121" i="72"/>
  <c r="H94" i="72" l="1"/>
  <c r="H92" i="72" l="1"/>
  <c r="H93" i="72" l="1"/>
  <c r="H120" i="72" l="1"/>
  <c r="H121" i="72"/>
  <c r="I94" i="72" l="1"/>
  <c r="I92" i="72" l="1"/>
  <c r="I93" i="72" l="1"/>
  <c r="I120" i="72" l="1"/>
  <c r="I121" i="72"/>
  <c r="J94" i="72" l="1"/>
  <c r="J92" i="72" l="1"/>
  <c r="J93" i="72" l="1"/>
  <c r="J120" i="72" l="1"/>
  <c r="J121" i="72"/>
  <c r="K94" i="72" l="1"/>
  <c r="K92" i="72" l="1"/>
  <c r="K93" i="72"/>
  <c r="K120" i="72" l="1"/>
  <c r="K121" i="72"/>
  <c r="L94" i="72" l="1"/>
  <c r="L92" i="72" l="1"/>
  <c r="L93" i="72"/>
  <c r="L120" i="72" l="1"/>
  <c r="L121" i="72"/>
  <c r="M94" i="72" l="1"/>
  <c r="M93" i="72" l="1"/>
  <c r="M92" i="72"/>
  <c r="M120" i="72" l="1"/>
  <c r="M121" i="72"/>
  <c r="N94" i="72" l="1"/>
  <c r="N92" i="72" l="1"/>
  <c r="N93" i="72"/>
  <c r="N120" i="72" l="1"/>
  <c r="N121" i="72"/>
  <c r="O94" i="72" l="1"/>
  <c r="O92" i="72" l="1"/>
  <c r="O93" i="72"/>
  <c r="O120" i="72" l="1"/>
  <c r="O121" i="72"/>
  <c r="P94" i="72" l="1"/>
  <c r="P92" i="72" l="1"/>
  <c r="P93" i="72"/>
  <c r="P120" i="72" l="1"/>
  <c r="P121" i="72"/>
  <c r="Q94" i="72" l="1"/>
  <c r="Q93" i="72" l="1"/>
  <c r="Q92" i="72"/>
  <c r="Q120" i="72" l="1"/>
  <c r="Q121" i="72"/>
  <c r="R94" i="72" l="1"/>
  <c r="R92" i="72" l="1"/>
  <c r="R93" i="72"/>
  <c r="R120" i="72" l="1"/>
  <c r="R121" i="72"/>
  <c r="S94" i="72" l="1"/>
  <c r="S92" i="72" l="1"/>
  <c r="S93" i="72"/>
  <c r="S120" i="72" l="1"/>
  <c r="S121" i="72"/>
  <c r="T94" i="72" l="1"/>
  <c r="G7" i="72" l="1"/>
  <c r="T92" i="72"/>
  <c r="T93" i="72"/>
  <c r="G6" i="72" l="1"/>
  <c r="G5" i="72" l="1"/>
  <c r="G11" i="72" l="1"/>
  <c r="G8" i="72" l="1"/>
  <c r="T120" i="72" l="1"/>
  <c r="T121" i="72"/>
  <c r="U94" i="72" l="1"/>
  <c r="U92" i="72" l="1"/>
  <c r="U93" i="72"/>
  <c r="U120" i="72" l="1"/>
  <c r="U121" i="72"/>
  <c r="V94" i="72" l="1"/>
  <c r="V93" i="72" l="1"/>
  <c r="V92" i="72"/>
  <c r="V120" i="72" l="1"/>
  <c r="V121" i="72"/>
  <c r="W94" i="72" l="1"/>
  <c r="W93" i="72" l="1"/>
  <c r="W92" i="72"/>
  <c r="W120" i="72" l="1"/>
  <c r="W121" i="72"/>
  <c r="X94" i="72" l="1"/>
  <c r="X92" i="72" l="1"/>
  <c r="X93" i="72"/>
  <c r="X120" i="72" l="1"/>
  <c r="X121" i="72"/>
  <c r="Y94" i="72" l="1"/>
  <c r="Y93" i="72" l="1"/>
  <c r="Y92" i="72"/>
  <c r="Y120" i="72" l="1"/>
  <c r="Y121" i="72"/>
  <c r="Z94" i="72" l="1"/>
  <c r="Z93" i="72" l="1"/>
  <c r="Z92" i="72"/>
  <c r="Z120" i="72" l="1"/>
  <c r="Z121" i="72"/>
  <c r="AA94" i="72" l="1"/>
  <c r="AA92" i="72" l="1"/>
  <c r="AA93" i="72"/>
  <c r="AA120" i="72" l="1"/>
  <c r="AA121" i="72"/>
  <c r="AB94" i="72" l="1"/>
  <c r="AB93" i="72" l="1"/>
  <c r="AB92" i="72"/>
  <c r="AB120" i="72" l="1"/>
  <c r="AB121" i="72"/>
  <c r="AC94" i="72" l="1"/>
  <c r="AC92" i="72" l="1"/>
  <c r="AC93" i="72"/>
  <c r="AC120" i="72" l="1"/>
  <c r="AC121" i="72"/>
  <c r="AD94" i="72" l="1"/>
  <c r="AD92" i="72" l="1"/>
  <c r="AD93" i="72"/>
  <c r="AD120" i="72" l="1"/>
  <c r="AD121" i="72"/>
  <c r="AE94" i="72" l="1"/>
  <c r="AE92" i="72" l="1"/>
  <c r="AE93" i="72"/>
  <c r="AD115" i="72" l="1"/>
  <c r="AE120" i="72"/>
  <c r="AE121" i="72"/>
  <c r="AF94" i="72" l="1"/>
  <c r="AF92" i="72" l="1"/>
  <c r="AF93" i="72"/>
  <c r="AE115" i="72" l="1"/>
  <c r="AF120" i="72"/>
  <c r="AF121" i="72"/>
  <c r="AG94" i="72" l="1"/>
  <c r="AG93" i="72" l="1"/>
  <c r="AG92" i="72"/>
  <c r="AG120" i="72" l="1"/>
  <c r="AG121" i="72"/>
  <c r="AH94" i="72" l="1"/>
  <c r="AH92" i="72" l="1"/>
  <c r="AH93" i="72"/>
  <c r="AG115" i="72" l="1"/>
  <c r="AH120" i="72"/>
  <c r="AH121" i="72"/>
  <c r="AI94" i="72" l="1"/>
  <c r="AI92" i="72" l="1"/>
  <c r="AI93" i="72"/>
  <c r="AI120" i="72" l="1"/>
  <c r="AI121" i="72"/>
  <c r="AJ94" i="72" l="1"/>
  <c r="AJ92" i="72" l="1"/>
  <c r="AJ93" i="72"/>
  <c r="AI115" i="72" l="1"/>
  <c r="AJ120" i="72"/>
  <c r="AJ121" i="72"/>
  <c r="AK94" i="72" l="1"/>
  <c r="AK92" i="72" l="1"/>
  <c r="AK93" i="72"/>
  <c r="AJ115" i="72" l="1"/>
  <c r="AK120" i="72"/>
  <c r="AK121" i="72"/>
  <c r="AL94" i="72" l="1"/>
  <c r="AL92" i="72" l="1"/>
  <c r="AL93" i="72"/>
  <c r="AK115" i="72" l="1"/>
  <c r="AL120" i="72"/>
  <c r="AL121" i="72"/>
  <c r="AM94" i="72" l="1"/>
  <c r="AM92" i="72" l="1"/>
  <c r="AM93" i="72"/>
  <c r="AM120" i="72" l="1"/>
  <c r="AM121" i="72"/>
  <c r="AL115" i="72" l="1"/>
  <c r="AN94" i="72" l="1"/>
  <c r="AN92" i="72"/>
  <c r="AN93" i="72"/>
  <c r="AM115" i="72" l="1"/>
  <c r="AN120" i="72"/>
  <c r="AN121" i="72"/>
  <c r="AO94" i="72" l="1"/>
  <c r="AO93" i="72" l="1"/>
  <c r="AO92" i="72"/>
  <c r="AN115" i="72" l="1"/>
  <c r="AO120" i="72" l="1"/>
  <c r="AO121" i="72"/>
  <c r="AP94" i="72" l="1"/>
  <c r="AP92" i="72" l="1"/>
  <c r="AP93" i="72"/>
  <c r="AP120" i="72" l="1"/>
  <c r="AP121" i="72"/>
  <c r="AO115" i="72" l="1"/>
  <c r="AQ94" i="72"/>
  <c r="AQ92" i="72" l="1"/>
  <c r="AQ93" i="72" l="1"/>
  <c r="AP115" i="72" l="1"/>
  <c r="AQ120" i="72"/>
  <c r="AQ121" i="72"/>
  <c r="AR94" i="72" l="1"/>
  <c r="AR92" i="72"/>
  <c r="AR93" i="72" l="1"/>
  <c r="AQ115" i="72" l="1"/>
  <c r="AS94" i="72" l="1"/>
  <c r="AR120" i="72"/>
  <c r="AR121" i="72"/>
  <c r="AS92" i="72" l="1"/>
  <c r="AS93" i="72"/>
  <c r="AT94" i="72" l="1"/>
  <c r="AS121" i="72"/>
  <c r="AS120" i="72"/>
  <c r="AR115" i="72" l="1"/>
  <c r="AT92" i="72"/>
  <c r="AT93" i="72" l="1"/>
  <c r="AT120" i="72" l="1"/>
  <c r="AT121" i="72"/>
  <c r="AU94" i="72"/>
  <c r="AS115" i="72" l="1"/>
  <c r="AU92" i="72"/>
  <c r="AU93" i="72" l="1"/>
  <c r="AU120" i="72" l="1"/>
  <c r="AU121" i="72"/>
  <c r="AV94" i="72"/>
  <c r="AV92" i="72" l="1"/>
  <c r="AT115" i="72" l="1"/>
  <c r="AV93" i="72"/>
  <c r="AV120" i="72" l="1"/>
  <c r="AV121" i="72"/>
  <c r="AW94" i="72"/>
  <c r="AW92" i="72" l="1"/>
  <c r="AW93" i="72" l="1"/>
  <c r="AU115" i="72" l="1"/>
  <c r="AX94" i="72" l="1"/>
  <c r="AW120" i="72"/>
  <c r="AW121" i="72"/>
  <c r="AX92" i="72" l="1"/>
  <c r="AX93" i="72" l="1"/>
  <c r="AV115" i="72" l="1"/>
  <c r="AY94" i="72" l="1"/>
  <c r="AX120" i="72"/>
  <c r="AX121" i="72"/>
  <c r="AY93" i="72" l="1"/>
  <c r="AY92" i="72"/>
  <c r="AW115" i="72" l="1"/>
  <c r="AZ94" i="72" l="1"/>
  <c r="AY120" i="72"/>
  <c r="AY121" i="72"/>
  <c r="AZ92" i="72" l="1"/>
  <c r="AZ93" i="72"/>
  <c r="AX115" i="72" l="1"/>
  <c r="BA94" i="72"/>
  <c r="AZ120" i="72"/>
  <c r="AZ121" i="72"/>
  <c r="BA93" i="72" l="1"/>
  <c r="BA92" i="72"/>
  <c r="BA120" i="72" l="1"/>
  <c r="BA121" i="72"/>
  <c r="BB94" i="72"/>
  <c r="BB93" i="72" l="1"/>
  <c r="BB92" i="72"/>
  <c r="AY115" i="72" l="1"/>
  <c r="BC94" i="72" l="1"/>
  <c r="BB120" i="72"/>
  <c r="BB121" i="72"/>
  <c r="BC93" i="72" l="1"/>
  <c r="BC92" i="72"/>
  <c r="AZ115" i="72" l="1"/>
  <c r="BC120" i="72" l="1"/>
  <c r="BC121" i="72"/>
  <c r="BD94" i="72"/>
  <c r="BD93" i="72" l="1"/>
  <c r="BD92" i="72"/>
  <c r="BA115" i="72" l="1"/>
  <c r="BD120" i="72" l="1"/>
  <c r="BD121" i="72"/>
  <c r="BE94" i="72"/>
  <c r="BE93" i="72" l="1"/>
  <c r="BE92" i="72"/>
  <c r="BB115" i="72" l="1"/>
  <c r="BF94" i="72" l="1"/>
  <c r="BE120" i="72"/>
  <c r="BE121" i="72"/>
  <c r="BF93" i="72" l="1"/>
  <c r="BF92" i="72"/>
  <c r="BC115" i="72" l="1"/>
  <c r="BF120" i="72"/>
  <c r="BF121" i="72"/>
  <c r="BG94" i="72"/>
  <c r="BG93" i="72" l="1"/>
  <c r="BG92" i="72"/>
  <c r="BH94" i="72" l="1"/>
  <c r="BG120" i="72"/>
  <c r="BG121" i="72"/>
  <c r="BH92" i="72" l="1"/>
  <c r="BH93" i="72"/>
  <c r="BD115" i="72" l="1"/>
  <c r="BH120" i="72" l="1"/>
  <c r="BH121" i="72"/>
  <c r="BI94" i="72"/>
  <c r="BI92" i="72" l="1"/>
  <c r="BI93" i="72"/>
  <c r="BE115" i="72" l="1"/>
  <c r="BJ94" i="72" l="1"/>
  <c r="BI120" i="72"/>
  <c r="BI121" i="72"/>
  <c r="BJ92" i="72" l="1"/>
  <c r="BJ93" i="72" l="1"/>
  <c r="C94" i="72"/>
  <c r="BF115" i="72" l="1"/>
  <c r="BJ120" i="72" l="1"/>
  <c r="BJ121" i="72"/>
  <c r="BG115" i="72" l="1"/>
  <c r="BH115" i="72" l="1"/>
  <c r="BI115" i="72" l="1"/>
  <c r="BJ115" i="72" l="1"/>
  <c r="D57" i="72" l="1"/>
  <c r="F14" i="72" l="1"/>
  <c r="H3" i="72" l="1"/>
  <c r="F3" i="72" l="1"/>
  <c r="D3" i="72" l="1"/>
  <c r="F11" i="72" l="1"/>
  <c r="F8" i="72" l="1"/>
  <c r="F129" i="72" l="1"/>
  <c r="D50" i="72" l="1"/>
  <c r="D130" i="72" l="1"/>
  <c r="H392" i="48" l="1"/>
  <c r="G392" i="48"/>
  <c r="AH115" i="72"/>
  <c r="AF115" i="72"/>
  <c r="AC115" i="72"/>
  <c r="AB115" i="72"/>
  <c r="AA115" i="72"/>
  <c r="Z115" i="72"/>
  <c r="Y115" i="72"/>
  <c r="X115" i="72"/>
  <c r="W115" i="72"/>
  <c r="V115" i="72"/>
  <c r="U115" i="72"/>
  <c r="T115" i="72"/>
  <c r="S115" i="72"/>
  <c r="R115" i="72"/>
  <c r="Q115" i="72"/>
  <c r="P115" i="72"/>
  <c r="O115" i="72"/>
  <c r="N115" i="72"/>
  <c r="M115" i="72"/>
  <c r="L115" i="72"/>
  <c r="K115" i="72"/>
  <c r="J115" i="72"/>
  <c r="I115" i="72"/>
  <c r="H115" i="72"/>
  <c r="G115" i="72"/>
  <c r="F115" i="72"/>
  <c r="E115" i="72"/>
  <c r="C335" i="48"/>
  <c r="C111" i="48"/>
  <c r="C112" i="48"/>
  <c r="C110" i="48"/>
  <c r="C109" i="48"/>
  <c r="C274" i="48" l="1"/>
  <c r="C330" i="48" s="1"/>
  <c r="C276" i="48"/>
  <c r="C332" i="48" s="1"/>
  <c r="C275" i="48"/>
  <c r="C331" i="48" s="1"/>
  <c r="C273" i="48"/>
  <c r="C329" i="48" s="1"/>
  <c r="C114" i="48"/>
  <c r="C116" i="48" s="1"/>
  <c r="C236" i="48" s="1"/>
  <c r="C237" i="48" l="1"/>
  <c r="C293" i="48" s="1"/>
  <c r="C119" i="48"/>
  <c r="C281" i="48" s="1"/>
  <c r="C42" i="48"/>
  <c r="D86" i="72" s="1"/>
  <c r="C130" i="48"/>
  <c r="C241" i="48" s="1"/>
  <c r="C292" i="48"/>
  <c r="C337" i="48"/>
  <c r="C297" i="48" l="1"/>
  <c r="C128" i="48"/>
  <c r="C239" i="48" s="1"/>
  <c r="C295" i="48" l="1"/>
  <c r="C136" i="48"/>
  <c r="C277" i="48" s="1"/>
  <c r="C137" i="48"/>
  <c r="C278" i="48" s="1"/>
  <c r="C333" i="48" l="1"/>
  <c r="C138" i="48"/>
  <c r="C238" i="48" s="1"/>
  <c r="C334" i="48"/>
  <c r="C294" i="48" l="1"/>
  <c r="C43" i="48"/>
  <c r="D122" i="48"/>
  <c r="D280" i="48" s="1"/>
  <c r="D336" i="48" l="1"/>
  <c r="D124" i="48"/>
  <c r="D99" i="72"/>
  <c r="C47" i="48"/>
  <c r="C258" i="48" s="1"/>
  <c r="D279" i="48" l="1"/>
  <c r="D335" i="48" s="1"/>
  <c r="C314" i="48"/>
  <c r="D105" i="72"/>
  <c r="C48" i="48"/>
  <c r="C259" i="48" s="1"/>
  <c r="C315" i="48" l="1"/>
  <c r="C49" i="48"/>
  <c r="C255" i="48" s="1"/>
  <c r="D106" i="72"/>
  <c r="C311" i="48" l="1"/>
  <c r="C52" i="48"/>
  <c r="C246" i="48" s="1"/>
  <c r="D107" i="72"/>
  <c r="C302" i="48" l="1"/>
  <c r="C57" i="48"/>
  <c r="D110" i="72"/>
  <c r="C60" i="48" l="1"/>
  <c r="C257" i="48" s="1"/>
  <c r="C254" i="48"/>
  <c r="C313" i="48"/>
  <c r="C63" i="48"/>
  <c r="C256" i="48" s="1"/>
  <c r="D123" i="72"/>
  <c r="C62" i="48"/>
  <c r="D125" i="72" s="1"/>
  <c r="C310" i="48"/>
  <c r="D116" i="72"/>
  <c r="D58" i="48"/>
  <c r="D252" i="48" s="1"/>
  <c r="D308" i="48" l="1"/>
  <c r="D46" i="48"/>
  <c r="D250" i="48" s="1"/>
  <c r="E117" i="72"/>
  <c r="D61" i="48"/>
  <c r="C312" i="48"/>
  <c r="C64" i="48"/>
  <c r="D126" i="72"/>
  <c r="B81" i="48"/>
  <c r="B82" i="48" s="1"/>
  <c r="C83" i="48" s="1"/>
  <c r="C247" i="48" s="1"/>
  <c r="D306" i="48" l="1"/>
  <c r="D150" i="48"/>
  <c r="D265" i="48" s="1"/>
  <c r="D51" i="48"/>
  <c r="D260" i="48" s="1"/>
  <c r="E104" i="72"/>
  <c r="D152" i="48"/>
  <c r="D151" i="48"/>
  <c r="C85" i="48"/>
  <c r="C303" i="48"/>
  <c r="B87" i="48"/>
  <c r="C65" i="48"/>
  <c r="D127" i="72"/>
  <c r="D143" i="72" s="1"/>
  <c r="E124" i="72"/>
  <c r="D266" i="48" l="1"/>
  <c r="D322" i="48" s="1"/>
  <c r="D267" i="48"/>
  <c r="D235" i="48"/>
  <c r="D323" i="48"/>
  <c r="D291" i="48"/>
  <c r="D55" i="48"/>
  <c r="E113" i="72" s="1"/>
  <c r="D316" i="48"/>
  <c r="E109" i="72"/>
  <c r="C288" i="48"/>
  <c r="C289" i="48"/>
  <c r="D321" i="48"/>
  <c r="D54" i="48"/>
  <c r="E112" i="72" l="1"/>
  <c r="D97" i="48"/>
  <c r="D98" i="48" l="1"/>
  <c r="E99" i="48"/>
  <c r="E270" i="48" l="1"/>
  <c r="E282" i="48"/>
  <c r="E338" i="48" s="1"/>
  <c r="E326" i="48"/>
  <c r="D109" i="48"/>
  <c r="D273" i="48" s="1"/>
  <c r="D111" i="48"/>
  <c r="D275" i="48" s="1"/>
  <c r="D110" i="48"/>
  <c r="D274" i="48" s="1"/>
  <c r="D112" i="48"/>
  <c r="D276" i="48" s="1"/>
  <c r="D330" i="48" l="1"/>
  <c r="D114" i="48"/>
  <c r="D237" i="48" s="1"/>
  <c r="D329" i="48"/>
  <c r="D331" i="48"/>
  <c r="D332" i="48"/>
  <c r="D293" i="48" l="1"/>
  <c r="D116" i="48"/>
  <c r="D236" i="48" s="1"/>
  <c r="D119" i="48"/>
  <c r="D281" i="48" s="1"/>
  <c r="D42" i="48" l="1"/>
  <c r="E86" i="72" s="1"/>
  <c r="D130" i="48"/>
  <c r="D241" i="48" s="1"/>
  <c r="D292" i="48"/>
  <c r="D337" i="48"/>
  <c r="D128" i="48" l="1"/>
  <c r="D239" i="48" s="1"/>
  <c r="D297" i="48"/>
  <c r="D295" i="48" l="1"/>
  <c r="D136" i="48"/>
  <c r="D277" i="48" s="1"/>
  <c r="D137" i="48"/>
  <c r="D278" i="48" s="1"/>
  <c r="D138" i="48" l="1"/>
  <c r="D238" i="48" s="1"/>
  <c r="D333" i="48"/>
  <c r="D334" i="48"/>
  <c r="D43" i="48" l="1"/>
  <c r="D294" i="48"/>
  <c r="E122" i="48"/>
  <c r="E280" i="48" s="1"/>
  <c r="E336" i="48" l="1"/>
  <c r="E124" i="48"/>
  <c r="D47" i="48"/>
  <c r="D258" i="48" s="1"/>
  <c r="E99" i="72"/>
  <c r="E279" i="48" l="1"/>
  <c r="E335" i="48" s="1"/>
  <c r="D314" i="48"/>
  <c r="D48" i="48"/>
  <c r="D259" i="48" s="1"/>
  <c r="E105" i="72"/>
  <c r="E106" i="72" l="1"/>
  <c r="D315" i="48"/>
  <c r="D49" i="48"/>
  <c r="D255" i="48" s="1"/>
  <c r="E107" i="72" l="1"/>
  <c r="D311" i="48"/>
  <c r="D52" i="48"/>
  <c r="D246" i="48" s="1"/>
  <c r="E110" i="72" l="1"/>
  <c r="D57" i="48"/>
  <c r="D302" i="48"/>
  <c r="D60" i="48" l="1"/>
  <c r="D257" i="48" s="1"/>
  <c r="D254" i="48"/>
  <c r="D63" i="48"/>
  <c r="D256" i="48" s="1"/>
  <c r="E123" i="72"/>
  <c r="D62" i="48"/>
  <c r="E125" i="72" s="1"/>
  <c r="D313" i="48"/>
  <c r="E116" i="72"/>
  <c r="D310" i="48"/>
  <c r="E58" i="48"/>
  <c r="E252" i="48" s="1"/>
  <c r="E46" i="48" l="1"/>
  <c r="E250" i="48" s="1"/>
  <c r="F117" i="72"/>
  <c r="E61" i="48"/>
  <c r="E308" i="48"/>
  <c r="C81" i="48"/>
  <c r="C82" i="48" s="1"/>
  <c r="D64" i="48"/>
  <c r="D312" i="48"/>
  <c r="E126" i="72"/>
  <c r="E127" i="72" l="1"/>
  <c r="D65" i="48"/>
  <c r="F124" i="72"/>
  <c r="F104" i="72"/>
  <c r="E51" i="48"/>
  <c r="E260" i="48" s="1"/>
  <c r="E306" i="48"/>
  <c r="E151" i="48"/>
  <c r="E152" i="48"/>
  <c r="E150" i="48"/>
  <c r="E265" i="48" s="1"/>
  <c r="E266" i="48" l="1"/>
  <c r="E322" i="48" s="1"/>
  <c r="E267" i="48"/>
  <c r="E235" i="48"/>
  <c r="F109" i="72"/>
  <c r="E316" i="48"/>
  <c r="E321" i="48"/>
  <c r="E54" i="48"/>
  <c r="E55" i="48"/>
  <c r="F113" i="72" s="1"/>
  <c r="E291" i="48"/>
  <c r="E323" i="48"/>
  <c r="F112" i="72" l="1"/>
  <c r="E97" i="48"/>
  <c r="F99" i="48" l="1"/>
  <c r="E98" i="48"/>
  <c r="F270" i="48" l="1"/>
  <c r="F282" i="48"/>
  <c r="E110" i="48"/>
  <c r="E274" i="48" s="1"/>
  <c r="E109" i="48"/>
  <c r="E273" i="48" s="1"/>
  <c r="E111" i="48"/>
  <c r="E275" i="48" s="1"/>
  <c r="E112" i="48"/>
  <c r="E276" i="48" s="1"/>
  <c r="F338" i="48"/>
  <c r="F326" i="48"/>
  <c r="E332" i="48" l="1"/>
  <c r="E114" i="48"/>
  <c r="E237" i="48" s="1"/>
  <c r="E329" i="48"/>
  <c r="E331" i="48"/>
  <c r="E330" i="48"/>
  <c r="E116" i="48" l="1"/>
  <c r="E236" i="48" s="1"/>
  <c r="E293" i="48"/>
  <c r="E119" i="48"/>
  <c r="E281" i="48" s="1"/>
  <c r="E337" i="48" l="1"/>
  <c r="E42" i="48"/>
  <c r="F86" i="72" s="1"/>
  <c r="E292" i="48"/>
  <c r="E130" i="48"/>
  <c r="E241" i="48" s="1"/>
  <c r="E128" i="48" l="1"/>
  <c r="E239" i="48" s="1"/>
  <c r="E297" i="48"/>
  <c r="E295" i="48" l="1"/>
  <c r="E136" i="48"/>
  <c r="E277" i="48" s="1"/>
  <c r="E137" i="48"/>
  <c r="E278" i="48" s="1"/>
  <c r="E138" i="48" l="1"/>
  <c r="E238" i="48" s="1"/>
  <c r="E333" i="48"/>
  <c r="E334" i="48"/>
  <c r="E294" i="48" l="1"/>
  <c r="E43" i="48"/>
  <c r="F122" i="48"/>
  <c r="F280" i="48" s="1"/>
  <c r="F336" i="48" l="1"/>
  <c r="F124" i="48"/>
  <c r="E47" i="48"/>
  <c r="E258" i="48" s="1"/>
  <c r="F99" i="72"/>
  <c r="F279" i="48" l="1"/>
  <c r="F335" i="48" s="1"/>
  <c r="E48" i="48"/>
  <c r="E259" i="48" s="1"/>
  <c r="F105" i="72"/>
  <c r="E314" i="48"/>
  <c r="F106" i="72" l="1"/>
  <c r="E315" i="48"/>
  <c r="E49" i="48"/>
  <c r="E255" i="48" s="1"/>
  <c r="F107" i="72" l="1"/>
  <c r="E52" i="48"/>
  <c r="E246" i="48" s="1"/>
  <c r="E311" i="48"/>
  <c r="E57" i="48" l="1"/>
  <c r="E254" i="48" s="1"/>
  <c r="F110" i="72"/>
  <c r="E302" i="48"/>
  <c r="E60" i="48"/>
  <c r="E257" i="48" s="1"/>
  <c r="F123" i="72" l="1"/>
  <c r="E62" i="48"/>
  <c r="F125" i="72" s="1"/>
  <c r="E63" i="48"/>
  <c r="E256" i="48" s="1"/>
  <c r="E313" i="48"/>
  <c r="E310" i="48"/>
  <c r="F116" i="72"/>
  <c r="F58" i="48"/>
  <c r="F252" i="48" s="1"/>
  <c r="F308" i="48" l="1"/>
  <c r="G117" i="72"/>
  <c r="F46" i="48"/>
  <c r="F61" i="48"/>
  <c r="E64" i="48"/>
  <c r="F126" i="72"/>
  <c r="D81" i="48"/>
  <c r="D82" i="48" s="1"/>
  <c r="D83" i="48" s="1"/>
  <c r="D247" i="48" s="1"/>
  <c r="E312" i="48"/>
  <c r="F250" i="48" l="1"/>
  <c r="D303" i="48"/>
  <c r="C87" i="48"/>
  <c r="D85" i="48"/>
  <c r="E65" i="48"/>
  <c r="F127" i="72"/>
  <c r="F143" i="72" s="1"/>
  <c r="G124" i="72"/>
  <c r="G104" i="72"/>
  <c r="F152" i="48"/>
  <c r="F150" i="48"/>
  <c r="F265" i="48" s="1"/>
  <c r="F151" i="48"/>
  <c r="F306" i="48"/>
  <c r="F51" i="48"/>
  <c r="F260" i="48" s="1"/>
  <c r="F266" i="48" l="1"/>
  <c r="F322" i="48" s="1"/>
  <c r="F267" i="48"/>
  <c r="F235" i="48"/>
  <c r="F291" i="48" s="1"/>
  <c r="F316" i="48"/>
  <c r="G109" i="72"/>
  <c r="F55" i="48"/>
  <c r="G113" i="72" s="1"/>
  <c r="F323" i="48"/>
  <c r="F321" i="48"/>
  <c r="F54" i="48"/>
  <c r="D288" i="48"/>
  <c r="D289" i="48"/>
  <c r="G112" i="72" l="1"/>
  <c r="F97" i="48"/>
  <c r="F98" i="48" l="1"/>
  <c r="G99" i="48"/>
  <c r="G270" i="48" l="1"/>
  <c r="G282" i="48"/>
  <c r="G326" i="48"/>
  <c r="G338" i="48"/>
  <c r="F112" i="48"/>
  <c r="F276" i="48" s="1"/>
  <c r="F110" i="48"/>
  <c r="F274" i="48" s="1"/>
  <c r="F109" i="48"/>
  <c r="F273" i="48" s="1"/>
  <c r="F111" i="48"/>
  <c r="F275" i="48" s="1"/>
  <c r="F114" i="48" l="1"/>
  <c r="F237" i="48" s="1"/>
  <c r="F329" i="48"/>
  <c r="F330" i="48"/>
  <c r="F331" i="48"/>
  <c r="F332" i="48"/>
  <c r="F293" i="48" l="1"/>
  <c r="F116" i="48"/>
  <c r="F236" i="48" s="1"/>
  <c r="F119" i="48"/>
  <c r="F281" i="48" s="1"/>
  <c r="F337" i="48" l="1"/>
  <c r="F42" i="48"/>
  <c r="G86" i="72" s="1"/>
  <c r="F130" i="48"/>
  <c r="F241" i="48" s="1"/>
  <c r="F292" i="48"/>
  <c r="F128" i="48" l="1"/>
  <c r="F239" i="48" s="1"/>
  <c r="F297" i="48"/>
  <c r="F295" i="48" l="1"/>
  <c r="F137" i="48"/>
  <c r="F278" i="48" s="1"/>
  <c r="F136" i="48"/>
  <c r="F277" i="48" s="1"/>
  <c r="F334" i="48" l="1"/>
  <c r="F138" i="48"/>
  <c r="F238" i="48" s="1"/>
  <c r="F333" i="48"/>
  <c r="F294" i="48" l="1"/>
  <c r="F43" i="48"/>
  <c r="G122" i="48"/>
  <c r="G280" i="48" s="1"/>
  <c r="G336" i="48" l="1"/>
  <c r="G124" i="48"/>
  <c r="F47" i="48"/>
  <c r="F258" i="48" s="1"/>
  <c r="G99" i="72"/>
  <c r="G279" i="48" l="1"/>
  <c r="G335" i="48" s="1"/>
  <c r="F48" i="48"/>
  <c r="F259" i="48" s="1"/>
  <c r="G105" i="72"/>
  <c r="F314" i="48"/>
  <c r="G106" i="72" l="1"/>
  <c r="F315" i="48"/>
  <c r="F49" i="48"/>
  <c r="F255" i="48" s="1"/>
  <c r="F311" i="48" l="1"/>
  <c r="F52" i="48"/>
  <c r="F246" i="48" s="1"/>
  <c r="G107" i="72"/>
  <c r="G110" i="72" l="1"/>
  <c r="F57" i="48"/>
  <c r="F302" i="48"/>
  <c r="F60" i="48" l="1"/>
  <c r="F257" i="48" s="1"/>
  <c r="F254" i="48"/>
  <c r="F62" i="48"/>
  <c r="G125" i="72" s="1"/>
  <c r="G123" i="72"/>
  <c r="F313" i="48"/>
  <c r="F63" i="48"/>
  <c r="F256" i="48" s="1"/>
  <c r="F310" i="48"/>
  <c r="G116" i="72"/>
  <c r="G58" i="48"/>
  <c r="G252" i="48" s="1"/>
  <c r="G126" i="72" l="1"/>
  <c r="F64" i="48"/>
  <c r="F312" i="48"/>
  <c r="E81" i="48"/>
  <c r="E82" i="48" s="1"/>
  <c r="E83" i="48" s="1"/>
  <c r="E247" i="48" s="1"/>
  <c r="H117" i="72"/>
  <c r="G46" i="48"/>
  <c r="G308" i="48"/>
  <c r="G61" i="48"/>
  <c r="G250" i="48" l="1"/>
  <c r="H124" i="72"/>
  <c r="G151" i="48"/>
  <c r="G51" i="48"/>
  <c r="G260" i="48" s="1"/>
  <c r="G152" i="48"/>
  <c r="G150" i="48"/>
  <c r="G265" i="48" s="1"/>
  <c r="G306" i="48"/>
  <c r="H104" i="72"/>
  <c r="F65" i="48"/>
  <c r="G127" i="72"/>
  <c r="G143" i="72" s="1"/>
  <c r="E303" i="48"/>
  <c r="D87" i="48"/>
  <c r="E85" i="48"/>
  <c r="G266" i="48" l="1"/>
  <c r="G322" i="48" s="1"/>
  <c r="G267" i="48"/>
  <c r="G235" i="48"/>
  <c r="G54" i="48"/>
  <c r="G321" i="48"/>
  <c r="G316" i="48"/>
  <c r="H109" i="72"/>
  <c r="G323" i="48"/>
  <c r="G55" i="48"/>
  <c r="H113" i="72" s="1"/>
  <c r="G291" i="48"/>
  <c r="E288" i="48"/>
  <c r="E289" i="48"/>
  <c r="H112" i="72" l="1"/>
  <c r="G97" i="48"/>
  <c r="H99" i="48" l="1"/>
  <c r="G98" i="48"/>
  <c r="H282" i="48" l="1"/>
  <c r="H270" i="48"/>
  <c r="G109" i="48"/>
  <c r="G273" i="48" s="1"/>
  <c r="G111" i="48"/>
  <c r="G275" i="48" s="1"/>
  <c r="G112" i="48"/>
  <c r="G276" i="48" s="1"/>
  <c r="G110" i="48"/>
  <c r="G274" i="48" s="1"/>
  <c r="H326" i="48"/>
  <c r="H338" i="48"/>
  <c r="G332" i="48" l="1"/>
  <c r="G331" i="48"/>
  <c r="G330" i="48"/>
  <c r="G114" i="48"/>
  <c r="G237" i="48" s="1"/>
  <c r="G329" i="48"/>
  <c r="G293" i="48" l="1"/>
  <c r="G116" i="48"/>
  <c r="G236" i="48" s="1"/>
  <c r="G119" i="48"/>
  <c r="G281" i="48" s="1"/>
  <c r="G337" i="48" l="1"/>
  <c r="G42" i="48"/>
  <c r="H86" i="72" s="1"/>
  <c r="G130" i="48"/>
  <c r="G241" i="48" s="1"/>
  <c r="G292" i="48"/>
  <c r="G128" i="48" l="1"/>
  <c r="G239" i="48" s="1"/>
  <c r="G297" i="48"/>
  <c r="G295" i="48" l="1"/>
  <c r="G137" i="48"/>
  <c r="G278" i="48" s="1"/>
  <c r="G136" i="48"/>
  <c r="G277" i="48" s="1"/>
  <c r="G334" i="48" l="1"/>
  <c r="G333" i="48"/>
  <c r="G138" i="48"/>
  <c r="G238" i="48" s="1"/>
  <c r="G43" i="48" l="1"/>
  <c r="G294" i="48"/>
  <c r="H122" i="48"/>
  <c r="H280" i="48" s="1"/>
  <c r="H336" i="48" l="1"/>
  <c r="H124" i="48"/>
  <c r="H99" i="72"/>
  <c r="G47" i="48"/>
  <c r="G258" i="48" s="1"/>
  <c r="H279" i="48" l="1"/>
  <c r="H335" i="48" s="1"/>
  <c r="H105" i="72"/>
  <c r="G314" i="48"/>
  <c r="G48" i="48"/>
  <c r="G259" i="48" s="1"/>
  <c r="H106" i="72" l="1"/>
  <c r="G315" i="48"/>
  <c r="G49" i="48"/>
  <c r="G255" i="48" s="1"/>
  <c r="G52" i="48" l="1"/>
  <c r="G246" i="48" s="1"/>
  <c r="H107" i="72"/>
  <c r="G311" i="48"/>
  <c r="G302" i="48" l="1"/>
  <c r="G57" i="48"/>
  <c r="G254" i="48" s="1"/>
  <c r="H110" i="72"/>
  <c r="G60" i="48" l="1"/>
  <c r="G257" i="48" s="1"/>
  <c r="H116" i="72"/>
  <c r="G310" i="48"/>
  <c r="H58" i="48"/>
  <c r="H252" i="48" s="1"/>
  <c r="G62" i="48"/>
  <c r="H125" i="72" s="1"/>
  <c r="H123" i="72"/>
  <c r="G63" i="48"/>
  <c r="G256" i="48" s="1"/>
  <c r="G313" i="48"/>
  <c r="G64" i="48" l="1"/>
  <c r="H126" i="72"/>
  <c r="G312" i="48"/>
  <c r="F81" i="48"/>
  <c r="F82" i="48" s="1"/>
  <c r="F83" i="48" s="1"/>
  <c r="F247" i="48" s="1"/>
  <c r="H46" i="48"/>
  <c r="H61" i="48"/>
  <c r="I117" i="72"/>
  <c r="H308" i="48"/>
  <c r="H250" i="48" l="1"/>
  <c r="I124" i="72"/>
  <c r="G65" i="48"/>
  <c r="H127" i="72"/>
  <c r="H143" i="72" s="1"/>
  <c r="I104" i="72"/>
  <c r="H306" i="48"/>
  <c r="H150" i="48"/>
  <c r="H265" i="48" s="1"/>
  <c r="H51" i="48"/>
  <c r="H260" i="48" s="1"/>
  <c r="H152" i="48"/>
  <c r="H151" i="48"/>
  <c r="E87" i="48"/>
  <c r="F303" i="48"/>
  <c r="F85" i="48"/>
  <c r="H267" i="48" l="1"/>
  <c r="H235" i="48"/>
  <c r="H291" i="48" s="1"/>
  <c r="H266" i="48"/>
  <c r="H322" i="48" s="1"/>
  <c r="F289" i="48"/>
  <c r="F288" i="48"/>
  <c r="I109" i="72"/>
  <c r="H316" i="48"/>
  <c r="H54" i="48"/>
  <c r="H321" i="48"/>
  <c r="H55" i="48"/>
  <c r="I113" i="72" s="1"/>
  <c r="H323" i="48"/>
  <c r="H97" i="48" l="1"/>
  <c r="I112" i="72"/>
  <c r="H98" i="48" l="1"/>
  <c r="I99" i="48"/>
  <c r="I282" i="48" l="1"/>
  <c r="I270" i="48"/>
  <c r="I326" i="48" s="1"/>
  <c r="I338" i="48"/>
  <c r="H109" i="48"/>
  <c r="H273" i="48" s="1"/>
  <c r="H111" i="48"/>
  <c r="H275" i="48" s="1"/>
  <c r="H112" i="48"/>
  <c r="H276" i="48" s="1"/>
  <c r="H110" i="48"/>
  <c r="H274" i="48" s="1"/>
  <c r="H331" i="48" l="1"/>
  <c r="H330" i="48"/>
  <c r="H332" i="48"/>
  <c r="H114" i="48"/>
  <c r="H237" i="48" s="1"/>
  <c r="H329" i="48"/>
  <c r="H293" i="48" l="1"/>
  <c r="H116" i="48"/>
  <c r="H236" i="48" s="1"/>
  <c r="H119" i="48"/>
  <c r="H281" i="48" s="1"/>
  <c r="H337" i="48" l="1"/>
  <c r="H42" i="48"/>
  <c r="I86" i="72" s="1"/>
  <c r="H292" i="48"/>
  <c r="H130" i="48"/>
  <c r="H241" i="48" s="1"/>
  <c r="H297" i="48" l="1"/>
  <c r="H128" i="48"/>
  <c r="H239" i="48" s="1"/>
  <c r="H295" i="48" l="1"/>
  <c r="H137" i="48"/>
  <c r="H278" i="48" s="1"/>
  <c r="H136" i="48"/>
  <c r="H277" i="48" s="1"/>
  <c r="H138" i="48" l="1"/>
  <c r="H238" i="48" s="1"/>
  <c r="H333" i="48"/>
  <c r="H334" i="48"/>
  <c r="H294" i="48" l="1"/>
  <c r="H43" i="48"/>
  <c r="I122" i="48"/>
  <c r="I280" i="48" s="1"/>
  <c r="I336" i="48" l="1"/>
  <c r="I124" i="48"/>
  <c r="H47" i="48"/>
  <c r="H258" i="48" s="1"/>
  <c r="I99" i="72"/>
  <c r="I279" i="48" l="1"/>
  <c r="I335" i="48" s="1"/>
  <c r="H48" i="48"/>
  <c r="H259" i="48" s="1"/>
  <c r="I105" i="72"/>
  <c r="H314" i="48"/>
  <c r="I106" i="72" l="1"/>
  <c r="H315" i="48"/>
  <c r="H49" i="48"/>
  <c r="H255" i="48" s="1"/>
  <c r="H311" i="48" l="1"/>
  <c r="H52" i="48"/>
  <c r="H246" i="48" s="1"/>
  <c r="I107" i="72"/>
  <c r="H57" i="48" l="1"/>
  <c r="I110" i="72"/>
  <c r="H302" i="48"/>
  <c r="H60" i="48" l="1"/>
  <c r="H257" i="48" s="1"/>
  <c r="H254" i="48"/>
  <c r="I123" i="72"/>
  <c r="H62" i="48"/>
  <c r="I125" i="72" s="1"/>
  <c r="H63" i="48"/>
  <c r="H256" i="48" s="1"/>
  <c r="H313" i="48"/>
  <c r="H310" i="48"/>
  <c r="I116" i="72"/>
  <c r="I58" i="48"/>
  <c r="I252" i="48" s="1"/>
  <c r="G81" i="48" l="1"/>
  <c r="G82" i="48" s="1"/>
  <c r="G83" i="48" s="1"/>
  <c r="G247" i="48" s="1"/>
  <c r="H64" i="48"/>
  <c r="I126" i="72"/>
  <c r="H312" i="48"/>
  <c r="J117" i="72"/>
  <c r="I308" i="48"/>
  <c r="I46" i="48"/>
  <c r="I61" i="48"/>
  <c r="I250" i="48" l="1"/>
  <c r="J124" i="72"/>
  <c r="I152" i="48"/>
  <c r="I51" i="48"/>
  <c r="I260" i="48" s="1"/>
  <c r="I306" i="48"/>
  <c r="I151" i="48"/>
  <c r="J104" i="72"/>
  <c r="I150" i="48"/>
  <c r="I265" i="48" s="1"/>
  <c r="I127" i="72"/>
  <c r="I143" i="72" s="1"/>
  <c r="H65" i="48"/>
  <c r="G303" i="48"/>
  <c r="F87" i="48"/>
  <c r="G85" i="48"/>
  <c r="I267" i="48" l="1"/>
  <c r="I235" i="48"/>
  <c r="I291" i="48" s="1"/>
  <c r="I266" i="48"/>
  <c r="I322" i="48" s="1"/>
  <c r="I55" i="48"/>
  <c r="J113" i="72" s="1"/>
  <c r="I323" i="48"/>
  <c r="J109" i="72"/>
  <c r="I316" i="48"/>
  <c r="G289" i="48"/>
  <c r="G288" i="48"/>
  <c r="I321" i="48"/>
  <c r="I54" i="48"/>
  <c r="J112" i="72" l="1"/>
  <c r="I97" i="48"/>
  <c r="J99" i="48" l="1"/>
  <c r="I98" i="48"/>
  <c r="J270" i="48" l="1"/>
  <c r="J282" i="48"/>
  <c r="I112" i="48"/>
  <c r="I276" i="48" s="1"/>
  <c r="I111" i="48"/>
  <c r="I275" i="48" s="1"/>
  <c r="I109" i="48"/>
  <c r="I273" i="48" s="1"/>
  <c r="I110" i="48"/>
  <c r="I274" i="48" s="1"/>
  <c r="J326" i="48"/>
  <c r="J338" i="48"/>
  <c r="I330" i="48" l="1"/>
  <c r="I331" i="48"/>
  <c r="I329" i="48"/>
  <c r="I114" i="48"/>
  <c r="I237" i="48" s="1"/>
  <c r="I332" i="48"/>
  <c r="I116" i="48" l="1"/>
  <c r="I236" i="48" s="1"/>
  <c r="I293" i="48"/>
  <c r="I119" i="48"/>
  <c r="I281" i="48" s="1"/>
  <c r="I337" i="48" l="1"/>
  <c r="I292" i="48"/>
  <c r="I130" i="48"/>
  <c r="I241" i="48" s="1"/>
  <c r="I42" i="48"/>
  <c r="J86" i="72" s="1"/>
  <c r="I128" i="48" l="1"/>
  <c r="I239" i="48" s="1"/>
  <c r="I297" i="48"/>
  <c r="I295" i="48" l="1"/>
  <c r="I136" i="48"/>
  <c r="I277" i="48" s="1"/>
  <c r="I137" i="48"/>
  <c r="I278" i="48" s="1"/>
  <c r="I334" i="48" l="1"/>
  <c r="I333" i="48"/>
  <c r="I138" i="48"/>
  <c r="I238" i="48" s="1"/>
  <c r="I43" i="48" l="1"/>
  <c r="I294" i="48"/>
  <c r="J122" i="48"/>
  <c r="J280" i="48" s="1"/>
  <c r="J336" i="48" l="1"/>
  <c r="J124" i="48"/>
  <c r="I47" i="48"/>
  <c r="I258" i="48" s="1"/>
  <c r="J99" i="72"/>
  <c r="J279" i="48" l="1"/>
  <c r="J335" i="48" s="1"/>
  <c r="J105" i="72"/>
  <c r="I314" i="48"/>
  <c r="I48" i="48"/>
  <c r="I259" i="48" s="1"/>
  <c r="I315" i="48" l="1"/>
  <c r="J106" i="72"/>
  <c r="I49" i="48"/>
  <c r="I255" i="48" s="1"/>
  <c r="J107" i="72" l="1"/>
  <c r="I52" i="48"/>
  <c r="I246" i="48" s="1"/>
  <c r="I311" i="48"/>
  <c r="J110" i="72" l="1"/>
  <c r="I302" i="48"/>
  <c r="I57" i="48"/>
  <c r="I254" i="48" s="1"/>
  <c r="J116" i="72" l="1"/>
  <c r="I310" i="48"/>
  <c r="J58" i="48"/>
  <c r="J252" i="48" s="1"/>
  <c r="I60" i="48"/>
  <c r="I257" i="48" s="1"/>
  <c r="I63" i="48" l="1"/>
  <c r="I256" i="48" s="1"/>
  <c r="I62" i="48"/>
  <c r="J125" i="72" s="1"/>
  <c r="J123" i="72"/>
  <c r="I313" i="48"/>
  <c r="J308" i="48"/>
  <c r="J61" i="48"/>
  <c r="K117" i="72"/>
  <c r="J46" i="48"/>
  <c r="J250" i="48" l="1"/>
  <c r="J150" i="48"/>
  <c r="J265" i="48" s="1"/>
  <c r="J151" i="48"/>
  <c r="J152" i="48"/>
  <c r="K104" i="72"/>
  <c r="J51" i="48"/>
  <c r="J260" i="48" s="1"/>
  <c r="J306" i="48"/>
  <c r="K124" i="72"/>
  <c r="I64" i="48"/>
  <c r="I312" i="48"/>
  <c r="J126" i="72"/>
  <c r="H81" i="48"/>
  <c r="H82" i="48" s="1"/>
  <c r="H83" i="48" s="1"/>
  <c r="H247" i="48" s="1"/>
  <c r="J267" i="48" l="1"/>
  <c r="J235" i="48"/>
  <c r="J266" i="48"/>
  <c r="J322" i="48" s="1"/>
  <c r="K109" i="72"/>
  <c r="J316" i="48"/>
  <c r="J127" i="72"/>
  <c r="J143" i="72" s="1"/>
  <c r="I65" i="48"/>
  <c r="J291" i="48"/>
  <c r="J323" i="48"/>
  <c r="J55" i="48"/>
  <c r="K113" i="72" s="1"/>
  <c r="H303" i="48"/>
  <c r="G87" i="48"/>
  <c r="H85" i="48"/>
  <c r="J321" i="48"/>
  <c r="J54" i="48"/>
  <c r="H289" i="48" l="1"/>
  <c r="H288" i="48"/>
  <c r="K112" i="72"/>
  <c r="J97" i="48"/>
  <c r="K99" i="48" l="1"/>
  <c r="J98" i="48"/>
  <c r="K270" i="48" l="1"/>
  <c r="K282" i="48"/>
  <c r="J110" i="48"/>
  <c r="J274" i="48" s="1"/>
  <c r="J112" i="48"/>
  <c r="J276" i="48" s="1"/>
  <c r="J109" i="48"/>
  <c r="J273" i="48" s="1"/>
  <c r="J111" i="48"/>
  <c r="J275" i="48" s="1"/>
  <c r="K326" i="48"/>
  <c r="K338" i="48"/>
  <c r="J331" i="48" l="1"/>
  <c r="J332" i="48"/>
  <c r="J329" i="48"/>
  <c r="J114" i="48"/>
  <c r="J237" i="48" s="1"/>
  <c r="J330" i="48"/>
  <c r="J293" i="48" l="1"/>
  <c r="J116" i="48"/>
  <c r="J236" i="48" s="1"/>
  <c r="J119" i="48"/>
  <c r="J281" i="48" s="1"/>
  <c r="J337" i="48" l="1"/>
  <c r="J292" i="48"/>
  <c r="J130" i="48"/>
  <c r="J241" i="48" s="1"/>
  <c r="J42" i="48"/>
  <c r="K86" i="72" s="1"/>
  <c r="J128" i="48" l="1"/>
  <c r="J239" i="48" s="1"/>
  <c r="J297" i="48"/>
  <c r="J295" i="48" l="1"/>
  <c r="J137" i="48"/>
  <c r="J278" i="48" s="1"/>
  <c r="J136" i="48"/>
  <c r="J277" i="48" s="1"/>
  <c r="J333" i="48" l="1"/>
  <c r="J138" i="48"/>
  <c r="J238" i="48" s="1"/>
  <c r="J334" i="48"/>
  <c r="J43" i="48" l="1"/>
  <c r="J294" i="48"/>
  <c r="K122" i="48"/>
  <c r="K280" i="48" s="1"/>
  <c r="K336" i="48" l="1"/>
  <c r="K124" i="48"/>
  <c r="J47" i="48"/>
  <c r="J258" i="48" s="1"/>
  <c r="K99" i="72"/>
  <c r="K279" i="48" l="1"/>
  <c r="K335" i="48" s="1"/>
  <c r="J314" i="48"/>
  <c r="K105" i="72"/>
  <c r="J48" i="48"/>
  <c r="J259" i="48" s="1"/>
  <c r="K106" i="72" l="1"/>
  <c r="J315" i="48"/>
  <c r="J49" i="48"/>
  <c r="J255" i="48" s="1"/>
  <c r="J52" i="48" l="1"/>
  <c r="J246" i="48" s="1"/>
  <c r="K107" i="72"/>
  <c r="J311" i="48"/>
  <c r="J302" i="48" l="1"/>
  <c r="J57" i="48"/>
  <c r="J254" i="48" s="1"/>
  <c r="K110" i="72"/>
  <c r="K116" i="72" l="1"/>
  <c r="J310" i="48"/>
  <c r="K58" i="48"/>
  <c r="K252" i="48" s="1"/>
  <c r="J60" i="48"/>
  <c r="J257" i="48" s="1"/>
  <c r="J63" i="48" l="1"/>
  <c r="J256" i="48" s="1"/>
  <c r="J62" i="48"/>
  <c r="K125" i="72" s="1"/>
  <c r="K123" i="72"/>
  <c r="J313" i="48"/>
  <c r="K61" i="48"/>
  <c r="K308" i="48"/>
  <c r="K46" i="48"/>
  <c r="L117" i="72"/>
  <c r="K250" i="48" l="1"/>
  <c r="K306" i="48"/>
  <c r="K152" i="48"/>
  <c r="K150" i="48"/>
  <c r="K265" i="48" s="1"/>
  <c r="K51" i="48"/>
  <c r="K260" i="48" s="1"/>
  <c r="L104" i="72"/>
  <c r="K151" i="48"/>
  <c r="L124" i="72"/>
  <c r="J312" i="48"/>
  <c r="J64" i="48"/>
  <c r="K126" i="72"/>
  <c r="I81" i="48"/>
  <c r="I82" i="48" s="1"/>
  <c r="I83" i="48" s="1"/>
  <c r="I247" i="48" s="1"/>
  <c r="K266" i="48" l="1"/>
  <c r="K322" i="48" s="1"/>
  <c r="K267" i="48"/>
  <c r="K235" i="48"/>
  <c r="J65" i="48"/>
  <c r="K127" i="72"/>
  <c r="K143" i="72" s="1"/>
  <c r="L109" i="72"/>
  <c r="K316" i="48"/>
  <c r="K291" i="48"/>
  <c r="K323" i="48"/>
  <c r="K55" i="48"/>
  <c r="L113" i="72" s="1"/>
  <c r="K321" i="48"/>
  <c r="K54" i="48"/>
  <c r="H87" i="48"/>
  <c r="I303" i="48"/>
  <c r="I85" i="48"/>
  <c r="I289" i="48" l="1"/>
  <c r="I288" i="48"/>
  <c r="L112" i="72"/>
  <c r="K97" i="48"/>
  <c r="L99" i="48" l="1"/>
  <c r="K98" i="48"/>
  <c r="L270" i="48" l="1"/>
  <c r="L282" i="48"/>
  <c r="K111" i="48"/>
  <c r="K275" i="48" s="1"/>
  <c r="K110" i="48"/>
  <c r="K274" i="48" s="1"/>
  <c r="K109" i="48"/>
  <c r="K273" i="48" s="1"/>
  <c r="K112" i="48"/>
  <c r="K276" i="48" s="1"/>
  <c r="L326" i="48"/>
  <c r="L338" i="48"/>
  <c r="K332" i="48" l="1"/>
  <c r="K330" i="48"/>
  <c r="K329" i="48"/>
  <c r="K114" i="48"/>
  <c r="K237" i="48" s="1"/>
  <c r="K331" i="48"/>
  <c r="K116" i="48" l="1"/>
  <c r="K236" i="48" s="1"/>
  <c r="K293" i="48"/>
  <c r="K119" i="48"/>
  <c r="K281" i="48" s="1"/>
  <c r="K337" i="48" l="1"/>
  <c r="K292" i="48"/>
  <c r="K130" i="48"/>
  <c r="K241" i="48" s="1"/>
  <c r="K42" i="48"/>
  <c r="L86" i="72" s="1"/>
  <c r="K297" i="48" l="1"/>
  <c r="K128" i="48"/>
  <c r="K239" i="48" s="1"/>
  <c r="K295" i="48" l="1"/>
  <c r="K136" i="48"/>
  <c r="K277" i="48" s="1"/>
  <c r="K137" i="48"/>
  <c r="K278" i="48" s="1"/>
  <c r="K334" i="48" l="1"/>
  <c r="K333" i="48"/>
  <c r="K138" i="48"/>
  <c r="K238" i="48" s="1"/>
  <c r="K294" i="48" l="1"/>
  <c r="K43" i="48"/>
  <c r="L122" i="48"/>
  <c r="L280" i="48" s="1"/>
  <c r="L336" i="48" l="1"/>
  <c r="L124" i="48"/>
  <c r="K47" i="48"/>
  <c r="K258" i="48" s="1"/>
  <c r="L99" i="72"/>
  <c r="L279" i="48" l="1"/>
  <c r="L335" i="48" s="1"/>
  <c r="K314" i="48"/>
  <c r="K48" i="48"/>
  <c r="K259" i="48" s="1"/>
  <c r="L105" i="72"/>
  <c r="L106" i="72" l="1"/>
  <c r="K315" i="48"/>
  <c r="K49" i="48"/>
  <c r="K255" i="48" s="1"/>
  <c r="K52" i="48" l="1"/>
  <c r="K246" i="48" s="1"/>
  <c r="L107" i="72"/>
  <c r="K311" i="48"/>
  <c r="K302" i="48" l="1"/>
  <c r="K57" i="48"/>
  <c r="K254" i="48" s="1"/>
  <c r="L110" i="72"/>
  <c r="L116" i="72" l="1"/>
  <c r="K310" i="48"/>
  <c r="L58" i="48"/>
  <c r="L252" i="48" s="1"/>
  <c r="K60" i="48"/>
  <c r="K257" i="48" s="1"/>
  <c r="K63" i="48" l="1"/>
  <c r="K256" i="48" s="1"/>
  <c r="K62" i="48"/>
  <c r="L125" i="72" s="1"/>
  <c r="K313" i="48"/>
  <c r="L123" i="72"/>
  <c r="L46" i="48"/>
  <c r="L250" i="48" s="1"/>
  <c r="M117" i="72"/>
  <c r="L61" i="48"/>
  <c r="L308" i="48"/>
  <c r="M124" i="72" l="1"/>
  <c r="L151" i="48"/>
  <c r="L51" i="48"/>
  <c r="L260" i="48" s="1"/>
  <c r="L306" i="48"/>
  <c r="M104" i="72"/>
  <c r="L152" i="48"/>
  <c r="L150" i="48"/>
  <c r="L265" i="48" s="1"/>
  <c r="J81" i="48"/>
  <c r="J82" i="48" s="1"/>
  <c r="J83" i="48" s="1"/>
  <c r="J247" i="48" s="1"/>
  <c r="L126" i="72"/>
  <c r="K312" i="48"/>
  <c r="K64" i="48"/>
  <c r="L266" i="48" l="1"/>
  <c r="L322" i="48" s="1"/>
  <c r="L267" i="48"/>
  <c r="L235" i="48"/>
  <c r="L316" i="48"/>
  <c r="M109" i="72"/>
  <c r="L321" i="48"/>
  <c r="L54" i="48"/>
  <c r="L323" i="48"/>
  <c r="L291" i="48"/>
  <c r="L55" i="48"/>
  <c r="M113" i="72" s="1"/>
  <c r="I87" i="48"/>
  <c r="J303" i="48"/>
  <c r="J85" i="48"/>
  <c r="K65" i="48"/>
  <c r="L127" i="72"/>
  <c r="L143" i="72" s="1"/>
  <c r="M112" i="72" l="1"/>
  <c r="L97" i="48"/>
  <c r="J289" i="48"/>
  <c r="J288" i="48"/>
  <c r="M99" i="48" l="1"/>
  <c r="L98" i="48"/>
  <c r="M270" i="48" l="1"/>
  <c r="M282" i="48"/>
  <c r="L112" i="48"/>
  <c r="L276" i="48" s="1"/>
  <c r="L111" i="48"/>
  <c r="L275" i="48" s="1"/>
  <c r="L109" i="48"/>
  <c r="L273" i="48" s="1"/>
  <c r="L110" i="48"/>
  <c r="L274" i="48" s="1"/>
  <c r="M326" i="48"/>
  <c r="M338" i="48"/>
  <c r="L330" i="48" l="1"/>
  <c r="L331" i="48"/>
  <c r="L329" i="48"/>
  <c r="L114" i="48"/>
  <c r="L237" i="48" s="1"/>
  <c r="L332" i="48"/>
  <c r="L293" i="48" l="1"/>
  <c r="L116" i="48"/>
  <c r="L236" i="48" s="1"/>
  <c r="L119" i="48"/>
  <c r="L281" i="48" s="1"/>
  <c r="L337" i="48" l="1"/>
  <c r="L42" i="48"/>
  <c r="M86" i="72" s="1"/>
  <c r="L292" i="48"/>
  <c r="L130" i="48"/>
  <c r="L241" i="48" s="1"/>
  <c r="L297" i="48" l="1"/>
  <c r="L128" i="48"/>
  <c r="L239" i="48" s="1"/>
  <c r="L295" i="48" l="1"/>
  <c r="L137" i="48"/>
  <c r="L278" i="48" s="1"/>
  <c r="L136" i="48"/>
  <c r="L277" i="48" s="1"/>
  <c r="L333" i="48" l="1"/>
  <c r="L138" i="48"/>
  <c r="L238" i="48" s="1"/>
  <c r="L334" i="48"/>
  <c r="L294" i="48" l="1"/>
  <c r="L43" i="48"/>
  <c r="M122" i="48"/>
  <c r="M280" i="48" s="1"/>
  <c r="M336" i="48" l="1"/>
  <c r="M124" i="48"/>
  <c r="L47" i="48"/>
  <c r="L258" i="48" s="1"/>
  <c r="M99" i="72"/>
  <c r="M279" i="48" l="1"/>
  <c r="M335" i="48" s="1"/>
  <c r="M105" i="72"/>
  <c r="L48" i="48"/>
  <c r="L259" i="48" s="1"/>
  <c r="L314" i="48"/>
  <c r="L315" i="48" l="1"/>
  <c r="M106" i="72"/>
  <c r="L49" i="48"/>
  <c r="L255" i="48" s="1"/>
  <c r="L52" i="48" l="1"/>
  <c r="L246" i="48" s="1"/>
  <c r="M107" i="72"/>
  <c r="L311" i="48"/>
  <c r="L302" i="48" l="1"/>
  <c r="L57" i="48"/>
  <c r="L254" i="48" s="1"/>
  <c r="M110" i="72"/>
  <c r="L60" i="48" l="1"/>
  <c r="L257" i="48" s="1"/>
  <c r="M123" i="72"/>
  <c r="L62" i="48"/>
  <c r="M125" i="72" s="1"/>
  <c r="L313" i="48"/>
  <c r="L63" i="48"/>
  <c r="L256" i="48" s="1"/>
  <c r="M116" i="72"/>
  <c r="L310" i="48"/>
  <c r="M58" i="48"/>
  <c r="M252" i="48" s="1"/>
  <c r="M46" i="48" l="1"/>
  <c r="M250" i="48" s="1"/>
  <c r="M61" i="48"/>
  <c r="N117" i="72"/>
  <c r="M308" i="48"/>
  <c r="K81" i="48"/>
  <c r="K82" i="48" s="1"/>
  <c r="K83" i="48" s="1"/>
  <c r="K247" i="48" s="1"/>
  <c r="L64" i="48"/>
  <c r="L312" i="48"/>
  <c r="M126" i="72"/>
  <c r="N124" i="72" l="1"/>
  <c r="L65" i="48"/>
  <c r="M127" i="72"/>
  <c r="M143" i="72" s="1"/>
  <c r="M306" i="48"/>
  <c r="M150" i="48"/>
  <c r="M265" i="48" s="1"/>
  <c r="M51" i="48"/>
  <c r="M260" i="48" s="1"/>
  <c r="N104" i="72"/>
  <c r="M152" i="48"/>
  <c r="M151" i="48"/>
  <c r="K303" i="48"/>
  <c r="J87" i="48"/>
  <c r="K85" i="48"/>
  <c r="M267" i="48" l="1"/>
  <c r="M235" i="48"/>
  <c r="M322" i="48"/>
  <c r="M266" i="48"/>
  <c r="M291" i="48"/>
  <c r="M323" i="48"/>
  <c r="M55" i="48"/>
  <c r="N113" i="72" s="1"/>
  <c r="M316" i="48"/>
  <c r="N109" i="72"/>
  <c r="M54" i="48"/>
  <c r="M321" i="48"/>
  <c r="K289" i="48"/>
  <c r="K288" i="48"/>
  <c r="N112" i="72" l="1"/>
  <c r="M97" i="48"/>
  <c r="M98" i="48" l="1"/>
  <c r="N99" i="48"/>
  <c r="N270" i="48" l="1"/>
  <c r="N282" i="48"/>
  <c r="N338" i="48"/>
  <c r="N326" i="48"/>
  <c r="M110" i="48"/>
  <c r="M274" i="48" s="1"/>
  <c r="M112" i="48"/>
  <c r="M276" i="48" s="1"/>
  <c r="M109" i="48"/>
  <c r="M273" i="48" s="1"/>
  <c r="M111" i="48"/>
  <c r="M275" i="48" s="1"/>
  <c r="M114" i="48" l="1"/>
  <c r="M237" i="48" s="1"/>
  <c r="M329" i="48"/>
  <c r="M331" i="48"/>
  <c r="M330" i="48"/>
  <c r="M332" i="48"/>
  <c r="M293" i="48" l="1"/>
  <c r="M116" i="48"/>
  <c r="M236" i="48" s="1"/>
  <c r="M119" i="48"/>
  <c r="M281" i="48" s="1"/>
  <c r="M337" i="48" l="1"/>
  <c r="M130" i="48"/>
  <c r="M241" i="48" s="1"/>
  <c r="M292" i="48"/>
  <c r="M42" i="48"/>
  <c r="N86" i="72" s="1"/>
  <c r="M297" i="48" l="1"/>
  <c r="M128" i="48"/>
  <c r="M239" i="48" s="1"/>
  <c r="M295" i="48" l="1"/>
  <c r="M136" i="48"/>
  <c r="M277" i="48" s="1"/>
  <c r="M137" i="48"/>
  <c r="M278" i="48" s="1"/>
  <c r="M334" i="48" l="1"/>
  <c r="M138" i="48"/>
  <c r="M238" i="48" s="1"/>
  <c r="M333" i="48"/>
  <c r="M294" i="48" l="1"/>
  <c r="M43" i="48"/>
  <c r="N122" i="48"/>
  <c r="N280" i="48" s="1"/>
  <c r="N336" i="48" l="1"/>
  <c r="N124" i="48"/>
  <c r="M47" i="48"/>
  <c r="M258" i="48" s="1"/>
  <c r="N99" i="72"/>
  <c r="N279" i="48" l="1"/>
  <c r="N335" i="48" s="1"/>
  <c r="M48" i="48"/>
  <c r="M259" i="48" s="1"/>
  <c r="N105" i="72"/>
  <c r="M314" i="48"/>
  <c r="M315" i="48" l="1"/>
  <c r="N106" i="72"/>
  <c r="M49" i="48"/>
  <c r="M255" i="48" s="1"/>
  <c r="M52" i="48" l="1"/>
  <c r="M246" i="48" s="1"/>
  <c r="N107" i="72"/>
  <c r="M311" i="48"/>
  <c r="N110" i="72" l="1"/>
  <c r="M302" i="48"/>
  <c r="M57" i="48"/>
  <c r="M60" i="48" l="1"/>
  <c r="M257" i="48" s="1"/>
  <c r="M254" i="48"/>
  <c r="N123" i="72"/>
  <c r="M62" i="48"/>
  <c r="N125" i="72" s="1"/>
  <c r="M63" i="48"/>
  <c r="M256" i="48" s="1"/>
  <c r="M313" i="48"/>
  <c r="N116" i="72"/>
  <c r="M310" i="48"/>
  <c r="N58" i="48"/>
  <c r="N252" i="48" s="1"/>
  <c r="N126" i="72" l="1"/>
  <c r="M312" i="48"/>
  <c r="M64" i="48"/>
  <c r="L81" i="48"/>
  <c r="L82" i="48" s="1"/>
  <c r="L83" i="48" s="1"/>
  <c r="L247" i="48" s="1"/>
  <c r="N308" i="48"/>
  <c r="N46" i="48"/>
  <c r="N61" i="48"/>
  <c r="O117" i="72"/>
  <c r="N250" i="48" l="1"/>
  <c r="N127" i="72"/>
  <c r="N143" i="72" s="1"/>
  <c r="M65" i="48"/>
  <c r="N51" i="48"/>
  <c r="N260" i="48" s="1"/>
  <c r="O104" i="72"/>
  <c r="N151" i="48"/>
  <c r="N150" i="48"/>
  <c r="N265" i="48" s="1"/>
  <c r="N306" i="48"/>
  <c r="N152" i="48"/>
  <c r="O124" i="72"/>
  <c r="L303" i="48"/>
  <c r="K87" i="48"/>
  <c r="L85" i="48"/>
  <c r="N266" i="48" l="1"/>
  <c r="N322" i="48" s="1"/>
  <c r="N267" i="48"/>
  <c r="N235" i="48"/>
  <c r="N54" i="48"/>
  <c r="N321" i="48"/>
  <c r="N316" i="48"/>
  <c r="O109" i="72"/>
  <c r="L289" i="48"/>
  <c r="L288" i="48"/>
  <c r="N323" i="48"/>
  <c r="N291" i="48"/>
  <c r="N55" i="48"/>
  <c r="O113" i="72" s="1"/>
  <c r="N97" i="48" l="1"/>
  <c r="O112" i="72"/>
  <c r="N98" i="48" l="1"/>
  <c r="O99" i="48"/>
  <c r="O270" i="48" l="1"/>
  <c r="O282" i="48"/>
  <c r="O338" i="48" s="1"/>
  <c r="O326" i="48"/>
  <c r="N109" i="48"/>
  <c r="N273" i="48" s="1"/>
  <c r="N112" i="48"/>
  <c r="N276" i="48" s="1"/>
  <c r="N110" i="48"/>
  <c r="N274" i="48" s="1"/>
  <c r="N111" i="48"/>
  <c r="N275" i="48" s="1"/>
  <c r="N331" i="48" l="1"/>
  <c r="N114" i="48"/>
  <c r="N237" i="48" s="1"/>
  <c r="N329" i="48"/>
  <c r="N330" i="48"/>
  <c r="N332" i="48"/>
  <c r="N293" i="48" l="1"/>
  <c r="N116" i="48"/>
  <c r="N236" i="48" s="1"/>
  <c r="N119" i="48"/>
  <c r="N281" i="48" s="1"/>
  <c r="N337" i="48" l="1"/>
  <c r="N42" i="48"/>
  <c r="O86" i="72" s="1"/>
  <c r="N130" i="48"/>
  <c r="N241" i="48" s="1"/>
  <c r="N292" i="48"/>
  <c r="N128" i="48" l="1"/>
  <c r="N239" i="48" s="1"/>
  <c r="N297" i="48"/>
  <c r="N295" i="48" l="1"/>
  <c r="N137" i="48"/>
  <c r="N278" i="48" s="1"/>
  <c r="N136" i="48"/>
  <c r="N277" i="48" s="1"/>
  <c r="N138" i="48" l="1"/>
  <c r="N238" i="48" s="1"/>
  <c r="N333" i="48"/>
  <c r="N334" i="48"/>
  <c r="N294" i="48" l="1"/>
  <c r="N43" i="48"/>
  <c r="O122" i="48"/>
  <c r="O280" i="48" s="1"/>
  <c r="O336" i="48" l="1"/>
  <c r="O124" i="48"/>
  <c r="N47" i="48"/>
  <c r="N258" i="48" s="1"/>
  <c r="O99" i="72"/>
  <c r="O279" i="48" l="1"/>
  <c r="O335" i="48" s="1"/>
  <c r="N48" i="48"/>
  <c r="N259" i="48" s="1"/>
  <c r="O105" i="72"/>
  <c r="N314" i="48"/>
  <c r="O106" i="72" l="1"/>
  <c r="N315" i="48"/>
  <c r="N49" i="48"/>
  <c r="N255" i="48" s="1"/>
  <c r="N52" i="48" l="1"/>
  <c r="N246" i="48" s="1"/>
  <c r="O107" i="72"/>
  <c r="N311" i="48"/>
  <c r="O110" i="72" l="1"/>
  <c r="N302" i="48"/>
  <c r="N57" i="48"/>
  <c r="N254" i="48" s="1"/>
  <c r="N310" i="48" l="1"/>
  <c r="O116" i="72"/>
  <c r="O58" i="48"/>
  <c r="O252" i="48" s="1"/>
  <c r="N60" i="48"/>
  <c r="N257" i="48" s="1"/>
  <c r="O123" i="72" l="1"/>
  <c r="N62" i="48"/>
  <c r="O125" i="72" s="1"/>
  <c r="N63" i="48"/>
  <c r="N256" i="48" s="1"/>
  <c r="N313" i="48"/>
  <c r="O308" i="48"/>
  <c r="O46" i="48"/>
  <c r="O61" i="48"/>
  <c r="P117" i="72"/>
  <c r="O250" i="48" l="1"/>
  <c r="O152" i="48"/>
  <c r="O306" i="48"/>
  <c r="O151" i="48"/>
  <c r="O150" i="48"/>
  <c r="O265" i="48" s="1"/>
  <c r="O51" i="48"/>
  <c r="O260" i="48" s="1"/>
  <c r="P104" i="72"/>
  <c r="N64" i="48"/>
  <c r="M81" i="48"/>
  <c r="M82" i="48" s="1"/>
  <c r="M83" i="48" s="1"/>
  <c r="M247" i="48" s="1"/>
  <c r="O126" i="72"/>
  <c r="N312" i="48"/>
  <c r="P124" i="72"/>
  <c r="O266" i="48" l="1"/>
  <c r="O322" i="48" s="1"/>
  <c r="O267" i="48"/>
  <c r="O323" i="48" s="1"/>
  <c r="O235" i="48"/>
  <c r="O291" i="48" s="1"/>
  <c r="M303" i="48"/>
  <c r="L87" i="48"/>
  <c r="M85" i="48"/>
  <c r="P109" i="72"/>
  <c r="O316" i="48"/>
  <c r="O54" i="48"/>
  <c r="O321" i="48"/>
  <c r="O55" i="48"/>
  <c r="P113" i="72" s="1"/>
  <c r="O127" i="72"/>
  <c r="O143" i="72" s="1"/>
  <c r="N65" i="48"/>
  <c r="P112" i="72" l="1"/>
  <c r="O97" i="48"/>
  <c r="M289" i="48"/>
  <c r="M288" i="48"/>
  <c r="O98" i="48" l="1"/>
  <c r="P99" i="48"/>
  <c r="P270" i="48" l="1"/>
  <c r="P282" i="48"/>
  <c r="P338" i="48" s="1"/>
  <c r="P326" i="48"/>
  <c r="O111" i="48"/>
  <c r="O275" i="48" s="1"/>
  <c r="O110" i="48"/>
  <c r="O274" i="48" s="1"/>
  <c r="O112" i="48"/>
  <c r="O276" i="48" s="1"/>
  <c r="O109" i="48"/>
  <c r="O273" i="48" s="1"/>
  <c r="O114" i="48" l="1"/>
  <c r="O237" i="48" s="1"/>
  <c r="O329" i="48"/>
  <c r="O331" i="48"/>
  <c r="O330" i="48"/>
  <c r="O332" i="48"/>
  <c r="O293" i="48" l="1"/>
  <c r="O116" i="48"/>
  <c r="O236" i="48" s="1"/>
  <c r="O119" i="48"/>
  <c r="O281" i="48" s="1"/>
  <c r="O337" i="48" l="1"/>
  <c r="O42" i="48"/>
  <c r="P86" i="72" s="1"/>
  <c r="O130" i="48"/>
  <c r="O241" i="48" s="1"/>
  <c r="O292" i="48"/>
  <c r="O297" i="48" l="1"/>
  <c r="O128" i="48"/>
  <c r="O239" i="48" s="1"/>
  <c r="O295" i="48" l="1"/>
  <c r="O136" i="48"/>
  <c r="O277" i="48" s="1"/>
  <c r="O137" i="48"/>
  <c r="O278" i="48" s="1"/>
  <c r="O334" i="48" l="1"/>
  <c r="O138" i="48"/>
  <c r="O238" i="48" s="1"/>
  <c r="O333" i="48"/>
  <c r="O294" i="48" l="1"/>
  <c r="O43" i="48"/>
  <c r="P122" i="48"/>
  <c r="P280" i="48" s="1"/>
  <c r="P336" i="48" l="1"/>
  <c r="P124" i="48"/>
  <c r="O47" i="48"/>
  <c r="O258" i="48" s="1"/>
  <c r="P99" i="72"/>
  <c r="P279" i="48" l="1"/>
  <c r="P335" i="48" s="1"/>
  <c r="O48" i="48"/>
  <c r="O259" i="48" s="1"/>
  <c r="P105" i="72"/>
  <c r="O314" i="48"/>
  <c r="P106" i="72" l="1"/>
  <c r="O315" i="48"/>
  <c r="O49" i="48"/>
  <c r="O255" i="48" s="1"/>
  <c r="O311" i="48" l="1"/>
  <c r="O52" i="48"/>
  <c r="O246" i="48" s="1"/>
  <c r="P107" i="72"/>
  <c r="O57" i="48" l="1"/>
  <c r="P110" i="72"/>
  <c r="O302" i="48"/>
  <c r="O60" i="48" l="1"/>
  <c r="O257" i="48" s="1"/>
  <c r="O254" i="48"/>
  <c r="P123" i="72"/>
  <c r="O62" i="48"/>
  <c r="P125" i="72" s="1"/>
  <c r="O313" i="48"/>
  <c r="O63" i="48"/>
  <c r="O256" i="48" s="1"/>
  <c r="O310" i="48"/>
  <c r="P116" i="72"/>
  <c r="P58" i="48"/>
  <c r="P252" i="48" s="1"/>
  <c r="Q117" i="72" l="1"/>
  <c r="P308" i="48"/>
  <c r="P46" i="48"/>
  <c r="P61" i="48"/>
  <c r="O64" i="48"/>
  <c r="P126" i="72"/>
  <c r="O312" i="48"/>
  <c r="N81" i="48"/>
  <c r="N82" i="48" s="1"/>
  <c r="N83" i="48" s="1"/>
  <c r="N247" i="48" s="1"/>
  <c r="P250" i="48" l="1"/>
  <c r="N303" i="48"/>
  <c r="M87" i="48"/>
  <c r="N85" i="48"/>
  <c r="Q124" i="72"/>
  <c r="P127" i="72"/>
  <c r="P143" i="72" s="1"/>
  <c r="O65" i="48"/>
  <c r="Q104" i="72"/>
  <c r="P152" i="48"/>
  <c r="P151" i="48"/>
  <c r="P150" i="48"/>
  <c r="P265" i="48" s="1"/>
  <c r="P306" i="48"/>
  <c r="P51" i="48"/>
  <c r="P260" i="48" s="1"/>
  <c r="P266" i="48" l="1"/>
  <c r="P322" i="48" s="1"/>
  <c r="P267" i="48"/>
  <c r="P235" i="48"/>
  <c r="P291" i="48" s="1"/>
  <c r="P54" i="48"/>
  <c r="P321" i="48"/>
  <c r="P55" i="48"/>
  <c r="Q113" i="72" s="1"/>
  <c r="P323" i="48"/>
  <c r="Q109" i="72"/>
  <c r="P316" i="48"/>
  <c r="N288" i="48"/>
  <c r="N289" i="48"/>
  <c r="Q112" i="72" l="1"/>
  <c r="P97" i="48"/>
  <c r="P98" i="48" l="1"/>
  <c r="Q99" i="48"/>
  <c r="Q270" i="48" l="1"/>
  <c r="Q282" i="48"/>
  <c r="Q326" i="48"/>
  <c r="Q338" i="48"/>
  <c r="P109" i="48"/>
  <c r="P273" i="48" s="1"/>
  <c r="P110" i="48"/>
  <c r="P274" i="48" s="1"/>
  <c r="P111" i="48"/>
  <c r="P275" i="48" s="1"/>
  <c r="P112" i="48"/>
  <c r="P276" i="48" s="1"/>
  <c r="P331" i="48" l="1"/>
  <c r="P332" i="48"/>
  <c r="P114" i="48"/>
  <c r="P237" i="48" s="1"/>
  <c r="P329" i="48"/>
  <c r="P330" i="48"/>
  <c r="P293" i="48" l="1"/>
  <c r="P116" i="48"/>
  <c r="P236" i="48" s="1"/>
  <c r="P119" i="48"/>
  <c r="P281" i="48" s="1"/>
  <c r="P337" i="48" l="1"/>
  <c r="P130" i="48"/>
  <c r="P241" i="48" s="1"/>
  <c r="P42" i="48"/>
  <c r="Q86" i="72" s="1"/>
  <c r="P292" i="48"/>
  <c r="P128" i="48" l="1"/>
  <c r="P239" i="48" s="1"/>
  <c r="P297" i="48"/>
  <c r="P295" i="48" l="1"/>
  <c r="P137" i="48"/>
  <c r="P278" i="48" s="1"/>
  <c r="P136" i="48"/>
  <c r="P277" i="48" s="1"/>
  <c r="P138" i="48" l="1"/>
  <c r="P238" i="48" s="1"/>
  <c r="P333" i="48"/>
  <c r="P334" i="48"/>
  <c r="P294" i="48" l="1"/>
  <c r="P43" i="48"/>
  <c r="Q122" i="48"/>
  <c r="Q124" i="48" l="1"/>
  <c r="Q280" i="48"/>
  <c r="Q336" i="48"/>
  <c r="Q126" i="48"/>
  <c r="P47" i="48"/>
  <c r="P258" i="48" s="1"/>
  <c r="Q99" i="72"/>
  <c r="Q279" i="48" l="1"/>
  <c r="Q335" i="48" s="1"/>
  <c r="P48" i="48"/>
  <c r="P259" i="48" s="1"/>
  <c r="Q105" i="72"/>
  <c r="P314" i="48"/>
  <c r="Q106" i="72" l="1"/>
  <c r="P315" i="48"/>
  <c r="P49" i="48"/>
  <c r="P255" i="48" s="1"/>
  <c r="P311" i="48" l="1"/>
  <c r="P52" i="48"/>
  <c r="P246" i="48" s="1"/>
  <c r="Q107" i="72"/>
  <c r="P57" i="48" l="1"/>
  <c r="Q110" i="72"/>
  <c r="P302" i="48"/>
  <c r="P60" i="48" l="1"/>
  <c r="P257" i="48" s="1"/>
  <c r="P254" i="48"/>
  <c r="P62" i="48"/>
  <c r="Q125" i="72" s="1"/>
  <c r="Q123" i="72"/>
  <c r="P63" i="48"/>
  <c r="P256" i="48" s="1"/>
  <c r="P313" i="48"/>
  <c r="P310" i="48"/>
  <c r="Q116" i="72"/>
  <c r="Q58" i="48"/>
  <c r="Q252" i="48" s="1"/>
  <c r="Q126" i="72" l="1"/>
  <c r="P64" i="48"/>
  <c r="P312" i="48"/>
  <c r="O81" i="48"/>
  <c r="O82" i="48" s="1"/>
  <c r="O83" i="48" s="1"/>
  <c r="O247" i="48" s="1"/>
  <c r="R117" i="72"/>
  <c r="Q308" i="48"/>
  <c r="Q46" i="48"/>
  <c r="Q250" i="48" s="1"/>
  <c r="Q61" i="48"/>
  <c r="R124" i="72" l="1"/>
  <c r="Q127" i="72"/>
  <c r="Q143" i="72" s="1"/>
  <c r="P65" i="48"/>
  <c r="Q150" i="48"/>
  <c r="Q265" i="48" s="1"/>
  <c r="R104" i="72"/>
  <c r="Q152" i="48"/>
  <c r="Q151" i="48"/>
  <c r="Q51" i="48"/>
  <c r="Q260" i="48" s="1"/>
  <c r="Q306" i="48"/>
  <c r="O303" i="48"/>
  <c r="N87" i="48"/>
  <c r="O85" i="48"/>
  <c r="Q267" i="48" l="1"/>
  <c r="Q235" i="48"/>
  <c r="Q266" i="48"/>
  <c r="Q322" i="48" s="1"/>
  <c r="R109" i="72"/>
  <c r="Q316" i="48"/>
  <c r="Q321" i="48"/>
  <c r="Q54" i="48"/>
  <c r="Q55" i="48"/>
  <c r="R113" i="72" s="1"/>
  <c r="Q323" i="48"/>
  <c r="Q291" i="48"/>
  <c r="O289" i="48"/>
  <c r="O288" i="48"/>
  <c r="R112" i="72" l="1"/>
  <c r="Q97" i="48"/>
  <c r="Q98" i="48" l="1"/>
  <c r="R99" i="48"/>
  <c r="R270" i="48" l="1"/>
  <c r="R282" i="48"/>
  <c r="R326" i="48"/>
  <c r="R338" i="48"/>
  <c r="Q111" i="48"/>
  <c r="Q275" i="48" s="1"/>
  <c r="Q109" i="48"/>
  <c r="Q273" i="48" s="1"/>
  <c r="Q112" i="48"/>
  <c r="Q276" i="48" s="1"/>
  <c r="Q110" i="48"/>
  <c r="Q274" i="48" s="1"/>
  <c r="Q331" i="48" l="1"/>
  <c r="Q330" i="48"/>
  <c r="B395" i="48"/>
  <c r="E395" i="48"/>
  <c r="Q332" i="48"/>
  <c r="E383" i="48"/>
  <c r="B383" i="48"/>
  <c r="Q114" i="48"/>
  <c r="Q237" i="48" s="1"/>
  <c r="Q329" i="48"/>
  <c r="Q293" i="48" l="1"/>
  <c r="Q116" i="48"/>
  <c r="Q236" i="48" s="1"/>
  <c r="Q119" i="48"/>
  <c r="Q281" i="48" s="1"/>
  <c r="Q337" i="48" l="1"/>
  <c r="Q292" i="48"/>
  <c r="Q42" i="48"/>
  <c r="R86" i="72" s="1"/>
  <c r="Q130" i="48"/>
  <c r="Q241" i="48" s="1"/>
  <c r="Q297" i="48" l="1"/>
  <c r="Q128" i="48"/>
  <c r="Q239" i="48" s="1"/>
  <c r="Q295" i="48" l="1"/>
  <c r="Q136" i="48"/>
  <c r="Q277" i="48" s="1"/>
  <c r="Q137" i="48"/>
  <c r="Q278" i="48" s="1"/>
  <c r="Q334" i="48" l="1"/>
  <c r="Q138" i="48"/>
  <c r="Q238" i="48" s="1"/>
  <c r="Q333" i="48"/>
  <c r="Q294" i="48" l="1"/>
  <c r="Q43" i="48"/>
  <c r="R122" i="48"/>
  <c r="R280" i="48" s="1"/>
  <c r="R336" i="48" l="1"/>
  <c r="R124" i="48"/>
  <c r="E393" i="48"/>
  <c r="B393" i="48"/>
  <c r="Q47" i="48"/>
  <c r="Q258" i="48" s="1"/>
  <c r="R99" i="72"/>
  <c r="R279" i="48" l="1"/>
  <c r="R335" i="48" s="1"/>
  <c r="Q48" i="48"/>
  <c r="Q259" i="48" s="1"/>
  <c r="R105" i="72"/>
  <c r="Q314" i="48"/>
  <c r="E392" i="48" l="1"/>
  <c r="B392" i="48"/>
  <c r="Q315" i="48"/>
  <c r="R106" i="72"/>
  <c r="Q49" i="48"/>
  <c r="Q255" i="48" s="1"/>
  <c r="Q52" i="48" l="1"/>
  <c r="Q246" i="48" s="1"/>
  <c r="R107" i="72"/>
  <c r="Q311" i="48"/>
  <c r="Q302" i="48" l="1"/>
  <c r="Q57" i="48"/>
  <c r="Q254" i="48" s="1"/>
  <c r="R110" i="72"/>
  <c r="R116" i="72" l="1"/>
  <c r="Q310" i="48"/>
  <c r="R58" i="48"/>
  <c r="R252" i="48" s="1"/>
  <c r="Q60" i="48"/>
  <c r="Q257" i="48" s="1"/>
  <c r="R123" i="72" l="1"/>
  <c r="Q62" i="48"/>
  <c r="R125" i="72" s="1"/>
  <c r="Q63" i="48"/>
  <c r="Q256" i="48" s="1"/>
  <c r="Q313" i="48"/>
  <c r="R308" i="48"/>
  <c r="R46" i="48"/>
  <c r="R61" i="48"/>
  <c r="S117" i="72"/>
  <c r="R250" i="48" l="1"/>
  <c r="R51" i="48"/>
  <c r="R260" i="48" s="1"/>
  <c r="R151" i="48"/>
  <c r="R306" i="48"/>
  <c r="R150" i="48"/>
  <c r="R265" i="48" s="1"/>
  <c r="S104" i="72"/>
  <c r="R152" i="48"/>
  <c r="E365" i="48"/>
  <c r="B365" i="48"/>
  <c r="S124" i="72"/>
  <c r="Q312" i="48"/>
  <c r="Q64" i="48"/>
  <c r="P81" i="48"/>
  <c r="P82" i="48" s="1"/>
  <c r="P83" i="48" s="1"/>
  <c r="P247" i="48" s="1"/>
  <c r="R126" i="72"/>
  <c r="R267" i="48" l="1"/>
  <c r="R235" i="48"/>
  <c r="R266" i="48"/>
  <c r="R322" i="48" s="1"/>
  <c r="R54" i="48"/>
  <c r="R321" i="48"/>
  <c r="B363" i="48"/>
  <c r="E363" i="48"/>
  <c r="R323" i="48"/>
  <c r="R55" i="48"/>
  <c r="S113" i="72" s="1"/>
  <c r="R291" i="48"/>
  <c r="P303" i="48"/>
  <c r="O87" i="48"/>
  <c r="P85" i="48"/>
  <c r="R127" i="72"/>
  <c r="R143" i="72" s="1"/>
  <c r="Q65" i="48"/>
  <c r="R316" i="48"/>
  <c r="S109" i="72"/>
  <c r="P288" i="48" l="1"/>
  <c r="P289" i="48"/>
  <c r="E348" i="48"/>
  <c r="B348" i="48"/>
  <c r="B373" i="48"/>
  <c r="E373" i="48"/>
  <c r="R97" i="48"/>
  <c r="S112" i="72"/>
  <c r="S99" i="48" l="1"/>
  <c r="R98" i="48"/>
  <c r="S270" i="48" l="1"/>
  <c r="S282" i="48"/>
  <c r="R109" i="48"/>
  <c r="R273" i="48" s="1"/>
  <c r="R111" i="48"/>
  <c r="R275" i="48" s="1"/>
  <c r="R110" i="48"/>
  <c r="R274" i="48" s="1"/>
  <c r="R112" i="48"/>
  <c r="R276" i="48" s="1"/>
  <c r="S338" i="48"/>
  <c r="S326" i="48"/>
  <c r="R330" i="48" l="1"/>
  <c r="R331" i="48"/>
  <c r="R332" i="48"/>
  <c r="R114" i="48"/>
  <c r="R237" i="48" s="1"/>
  <c r="R329" i="48"/>
  <c r="R293" i="48" l="1"/>
  <c r="R116" i="48"/>
  <c r="R236" i="48" s="1"/>
  <c r="R119" i="48"/>
  <c r="R281" i="48" s="1"/>
  <c r="B389" i="48"/>
  <c r="E389" i="48"/>
  <c r="E388" i="48"/>
  <c r="B388" i="48"/>
  <c r="B387" i="48"/>
  <c r="E387" i="48"/>
  <c r="E386" i="48"/>
  <c r="B386" i="48"/>
  <c r="R42" i="48" l="1"/>
  <c r="S86" i="72" s="1"/>
  <c r="R292" i="48"/>
  <c r="R130" i="48"/>
  <c r="R241" i="48" s="1"/>
  <c r="R337" i="48"/>
  <c r="B350" i="48"/>
  <c r="E350" i="48"/>
  <c r="B394" i="48" l="1"/>
  <c r="E394" i="48"/>
  <c r="R128" i="48"/>
  <c r="R239" i="48" s="1"/>
  <c r="R297" i="48"/>
  <c r="E349" i="48"/>
  <c r="B349" i="48"/>
  <c r="R295" i="48" l="1"/>
  <c r="R137" i="48"/>
  <c r="R278" i="48" s="1"/>
  <c r="R136" i="48"/>
  <c r="R277" i="48" s="1"/>
  <c r="B354" i="48"/>
  <c r="E354" i="48"/>
  <c r="R334" i="48" l="1"/>
  <c r="R138" i="48"/>
  <c r="R238" i="48" s="1"/>
  <c r="R333" i="48"/>
  <c r="E352" i="48"/>
  <c r="B352" i="48"/>
  <c r="B390" i="48" l="1"/>
  <c r="E390" i="48"/>
  <c r="B391" i="48"/>
  <c r="E391" i="48"/>
  <c r="R294" i="48"/>
  <c r="R43" i="48"/>
  <c r="S122" i="48"/>
  <c r="S280" i="48" s="1"/>
  <c r="S336" i="48" l="1"/>
  <c r="S124" i="48"/>
  <c r="R47" i="48"/>
  <c r="R258" i="48" s="1"/>
  <c r="S99" i="72"/>
  <c r="B351" i="48"/>
  <c r="E351" i="48"/>
  <c r="S279" i="48" l="1"/>
  <c r="S335" i="48" s="1"/>
  <c r="R48" i="48"/>
  <c r="R259" i="48" s="1"/>
  <c r="S105" i="72"/>
  <c r="R314" i="48"/>
  <c r="B371" i="48" l="1"/>
  <c r="E371" i="48"/>
  <c r="R315" i="48"/>
  <c r="S106" i="72"/>
  <c r="R49" i="48"/>
  <c r="R255" i="48" s="1"/>
  <c r="R311" i="48" l="1"/>
  <c r="R52" i="48"/>
  <c r="R246" i="48" s="1"/>
  <c r="S107" i="72"/>
  <c r="B372" i="48"/>
  <c r="E372" i="48"/>
  <c r="S110" i="72" l="1"/>
  <c r="R57" i="48"/>
  <c r="R302" i="48"/>
  <c r="B368" i="48"/>
  <c r="E368" i="48"/>
  <c r="R60" i="48" l="1"/>
  <c r="R257" i="48" s="1"/>
  <c r="R254" i="48"/>
  <c r="R313" i="48"/>
  <c r="R63" i="48"/>
  <c r="R256" i="48" s="1"/>
  <c r="S123" i="72"/>
  <c r="R62" i="48"/>
  <c r="S125" i="72" s="1"/>
  <c r="B359" i="48"/>
  <c r="E359" i="48"/>
  <c r="S116" i="72"/>
  <c r="R310" i="48"/>
  <c r="S58" i="48"/>
  <c r="S252" i="48" s="1"/>
  <c r="B367" i="48" l="1"/>
  <c r="E367" i="48"/>
  <c r="R64" i="48"/>
  <c r="S126" i="72"/>
  <c r="R312" i="48"/>
  <c r="Q81" i="48"/>
  <c r="Q82" i="48" s="1"/>
  <c r="Q83" i="48" s="1"/>
  <c r="Q247" i="48" s="1"/>
  <c r="S308" i="48"/>
  <c r="S61" i="48"/>
  <c r="T117" i="72"/>
  <c r="S46" i="48"/>
  <c r="S250" i="48" s="1"/>
  <c r="E370" i="48"/>
  <c r="B370" i="48"/>
  <c r="S306" i="48" l="1"/>
  <c r="S152" i="48"/>
  <c r="S150" i="48"/>
  <c r="S265" i="48" s="1"/>
  <c r="S151" i="48"/>
  <c r="T104" i="72"/>
  <c r="S51" i="48"/>
  <c r="S260" i="48" s="1"/>
  <c r="E369" i="48"/>
  <c r="B369" i="48"/>
  <c r="S127" i="72"/>
  <c r="S143" i="72" s="1"/>
  <c r="R65" i="48"/>
  <c r="T124" i="72"/>
  <c r="Q303" i="48"/>
  <c r="P87" i="48"/>
  <c r="Q85" i="48"/>
  <c r="S267" i="48" l="1"/>
  <c r="S235" i="48"/>
  <c r="S266" i="48"/>
  <c r="S322" i="48" s="1"/>
  <c r="S316" i="48"/>
  <c r="T109" i="72"/>
  <c r="S55" i="48"/>
  <c r="T113" i="72" s="1"/>
  <c r="S323" i="48"/>
  <c r="S291" i="48"/>
  <c r="S321" i="48"/>
  <c r="S54" i="48"/>
  <c r="Q289" i="48"/>
  <c r="Q288" i="48"/>
  <c r="T112" i="72" l="1"/>
  <c r="S97" i="48"/>
  <c r="T99" i="48" l="1"/>
  <c r="S98" i="48"/>
  <c r="T282" i="48" l="1"/>
  <c r="T270" i="48"/>
  <c r="S111" i="48"/>
  <c r="S275" i="48" s="1"/>
  <c r="S110" i="48"/>
  <c r="S274" i="48" s="1"/>
  <c r="S109" i="48"/>
  <c r="S273" i="48" s="1"/>
  <c r="S112" i="48"/>
  <c r="S276" i="48" s="1"/>
  <c r="T338" i="48"/>
  <c r="T326" i="48"/>
  <c r="S329" i="48" l="1"/>
  <c r="S114" i="48"/>
  <c r="S237" i="48" s="1"/>
  <c r="S330" i="48"/>
  <c r="S332" i="48"/>
  <c r="S331" i="48"/>
  <c r="S293" i="48" l="1"/>
  <c r="S116" i="48"/>
  <c r="S236" i="48" s="1"/>
  <c r="S119" i="48"/>
  <c r="S281" i="48" s="1"/>
  <c r="S130" i="48" l="1"/>
  <c r="S241" i="48" s="1"/>
  <c r="S292" i="48"/>
  <c r="S42" i="48"/>
  <c r="T86" i="72" s="1"/>
  <c r="S337" i="48"/>
  <c r="S128" i="48" l="1"/>
  <c r="S239" i="48" s="1"/>
  <c r="S297" i="48"/>
  <c r="S295" i="48" l="1"/>
  <c r="S137" i="48"/>
  <c r="S278" i="48" s="1"/>
  <c r="S136" i="48"/>
  <c r="S277" i="48" s="1"/>
  <c r="S333" i="48" l="1"/>
  <c r="S138" i="48"/>
  <c r="S238" i="48" s="1"/>
  <c r="S334" i="48"/>
  <c r="S294" i="48" l="1"/>
  <c r="S43" i="48"/>
  <c r="T122" i="48"/>
  <c r="T280" i="48" s="1"/>
  <c r="T336" i="48" l="1"/>
  <c r="T124" i="48"/>
  <c r="T99" i="72"/>
  <c r="S47" i="48"/>
  <c r="S258" i="48" s="1"/>
  <c r="T279" i="48" l="1"/>
  <c r="T335" i="48" s="1"/>
  <c r="S314" i="48"/>
  <c r="S48" i="48"/>
  <c r="S259" i="48" s="1"/>
  <c r="T105" i="72"/>
  <c r="S315" i="48" l="1"/>
  <c r="T106" i="72"/>
  <c r="S49" i="48"/>
  <c r="S255" i="48" s="1"/>
  <c r="S311" i="48" l="1"/>
  <c r="S52" i="48"/>
  <c r="S246" i="48" s="1"/>
  <c r="T107" i="72"/>
  <c r="S302" i="48" l="1"/>
  <c r="T110" i="72"/>
  <c r="S57" i="48"/>
  <c r="S60" i="48" l="1"/>
  <c r="S257" i="48" s="1"/>
  <c r="S254" i="48"/>
  <c r="S313" i="48"/>
  <c r="S63" i="48"/>
  <c r="S256" i="48" s="1"/>
  <c r="S62" i="48"/>
  <c r="T125" i="72" s="1"/>
  <c r="T123" i="72"/>
  <c r="S310" i="48"/>
  <c r="T116" i="72"/>
  <c r="T58" i="48"/>
  <c r="T252" i="48" s="1"/>
  <c r="T308" i="48" l="1"/>
  <c r="T46" i="48"/>
  <c r="T250" i="48" s="1"/>
  <c r="U117" i="72"/>
  <c r="T61" i="48"/>
  <c r="S312" i="48"/>
  <c r="T126" i="72"/>
  <c r="R81" i="48"/>
  <c r="R82" i="48" s="1"/>
  <c r="R83" i="48" s="1"/>
  <c r="R247" i="48" s="1"/>
  <c r="S64" i="48"/>
  <c r="T127" i="72" l="1"/>
  <c r="T143" i="72" s="1"/>
  <c r="S65" i="48"/>
  <c r="U124" i="72"/>
  <c r="Q87" i="48"/>
  <c r="R303" i="48"/>
  <c r="R85" i="48"/>
  <c r="T306" i="48"/>
  <c r="T152" i="48"/>
  <c r="U104" i="72"/>
  <c r="T150" i="48"/>
  <c r="T265" i="48" s="1"/>
  <c r="T151" i="48"/>
  <c r="T51" i="48"/>
  <c r="T260" i="48" s="1"/>
  <c r="T266" i="48" l="1"/>
  <c r="T322" i="48" s="1"/>
  <c r="T267" i="48"/>
  <c r="T235" i="48"/>
  <c r="B360" i="48"/>
  <c r="E360" i="48"/>
  <c r="R289" i="48"/>
  <c r="R288" i="48"/>
  <c r="T291" i="48"/>
  <c r="T55" i="48"/>
  <c r="U113" i="72" s="1"/>
  <c r="T323" i="48"/>
  <c r="T316" i="48"/>
  <c r="U109" i="72"/>
  <c r="T321" i="48"/>
  <c r="T54" i="48"/>
  <c r="U112" i="72" l="1"/>
  <c r="T97" i="48"/>
  <c r="U99" i="48" l="1"/>
  <c r="T98" i="48"/>
  <c r="U282" i="48" l="1"/>
  <c r="U270" i="48"/>
  <c r="T112" i="48"/>
  <c r="T276" i="48" s="1"/>
  <c r="T111" i="48"/>
  <c r="T275" i="48" s="1"/>
  <c r="T109" i="48"/>
  <c r="T273" i="48" s="1"/>
  <c r="T110" i="48"/>
  <c r="T274" i="48" s="1"/>
  <c r="U338" i="48"/>
  <c r="U326" i="48"/>
  <c r="T330" i="48" l="1"/>
  <c r="T331" i="48"/>
  <c r="T329" i="48"/>
  <c r="T114" i="48"/>
  <c r="T237" i="48" s="1"/>
  <c r="T332" i="48"/>
  <c r="T293" i="48" l="1"/>
  <c r="T116" i="48"/>
  <c r="T236" i="48" s="1"/>
  <c r="T119" i="48"/>
  <c r="T281" i="48" s="1"/>
  <c r="T130" i="48" l="1"/>
  <c r="T241" i="48" s="1"/>
  <c r="T292" i="48"/>
  <c r="T42" i="48"/>
  <c r="U86" i="72" s="1"/>
  <c r="T337" i="48"/>
  <c r="T297" i="48" l="1"/>
  <c r="T128" i="48"/>
  <c r="T239" i="48" s="1"/>
  <c r="T295" i="48" l="1"/>
  <c r="T137" i="48"/>
  <c r="T278" i="48" s="1"/>
  <c r="T136" i="48"/>
  <c r="T277" i="48" s="1"/>
  <c r="T334" i="48" l="1"/>
  <c r="T333" i="48"/>
  <c r="T138" i="48"/>
  <c r="T238" i="48" s="1"/>
  <c r="T294" i="48" l="1"/>
  <c r="T43" i="48"/>
  <c r="U122" i="48"/>
  <c r="U280" i="48" s="1"/>
  <c r="U336" i="48" l="1"/>
  <c r="U124" i="48"/>
  <c r="U99" i="72"/>
  <c r="T47" i="48"/>
  <c r="T258" i="48" s="1"/>
  <c r="U279" i="48" l="1"/>
  <c r="U335" i="48" s="1"/>
  <c r="T314" i="48"/>
  <c r="T48" i="48"/>
  <c r="T259" i="48" s="1"/>
  <c r="U105" i="72"/>
  <c r="T315" i="48" l="1"/>
  <c r="U106" i="72"/>
  <c r="T49" i="48"/>
  <c r="T255" i="48" s="1"/>
  <c r="T311" i="48" l="1"/>
  <c r="U107" i="72"/>
  <c r="T52" i="48"/>
  <c r="T246" i="48" s="1"/>
  <c r="T302" i="48" l="1"/>
  <c r="U110" i="72"/>
  <c r="T57" i="48"/>
  <c r="T60" i="48" l="1"/>
  <c r="T257" i="48" s="1"/>
  <c r="T254" i="48"/>
  <c r="T313" i="48"/>
  <c r="T63" i="48"/>
  <c r="T256" i="48" s="1"/>
  <c r="T62" i="48"/>
  <c r="U125" i="72" s="1"/>
  <c r="U123" i="72"/>
  <c r="T310" i="48"/>
  <c r="U116" i="72"/>
  <c r="U58" i="48"/>
  <c r="U252" i="48" s="1"/>
  <c r="U61" i="48" l="1"/>
  <c r="V117" i="72"/>
  <c r="U46" i="48"/>
  <c r="U308" i="48"/>
  <c r="T312" i="48"/>
  <c r="S81" i="48"/>
  <c r="S82" i="48" s="1"/>
  <c r="S83" i="48" s="1"/>
  <c r="S247" i="48" s="1"/>
  <c r="T64" i="48"/>
  <c r="U126" i="72"/>
  <c r="U250" i="48" l="1"/>
  <c r="S303" i="48"/>
  <c r="R87" i="48"/>
  <c r="S85" i="48"/>
  <c r="U151" i="48"/>
  <c r="U152" i="48"/>
  <c r="U51" i="48"/>
  <c r="U260" i="48" s="1"/>
  <c r="V104" i="72"/>
  <c r="U306" i="48"/>
  <c r="U150" i="48"/>
  <c r="U265" i="48" s="1"/>
  <c r="U127" i="72"/>
  <c r="U143" i="72" s="1"/>
  <c r="T65" i="48"/>
  <c r="V124" i="72"/>
  <c r="U266" i="48" l="1"/>
  <c r="U322" i="48" s="1"/>
  <c r="U267" i="48"/>
  <c r="U235" i="48"/>
  <c r="U291" i="48" s="1"/>
  <c r="U54" i="48"/>
  <c r="U321" i="48"/>
  <c r="U316" i="48"/>
  <c r="V109" i="72"/>
  <c r="U323" i="48"/>
  <c r="U55" i="48"/>
  <c r="V113" i="72" s="1"/>
  <c r="S289" i="48"/>
  <c r="S288" i="48"/>
  <c r="V112" i="72" l="1"/>
  <c r="U97" i="48"/>
  <c r="V99" i="48" l="1"/>
  <c r="U98" i="48"/>
  <c r="V270" i="48" l="1"/>
  <c r="V282" i="48"/>
  <c r="U109" i="48"/>
  <c r="U273" i="48" s="1"/>
  <c r="U111" i="48"/>
  <c r="U275" i="48" s="1"/>
  <c r="U112" i="48"/>
  <c r="U276" i="48" s="1"/>
  <c r="U110" i="48"/>
  <c r="U274" i="48" s="1"/>
  <c r="V326" i="48"/>
  <c r="V338" i="48"/>
  <c r="U332" i="48" l="1"/>
  <c r="U331" i="48"/>
  <c r="U330" i="48"/>
  <c r="U329" i="48"/>
  <c r="U114" i="48"/>
  <c r="U237" i="48" s="1"/>
  <c r="U293" i="48" l="1"/>
  <c r="U116" i="48"/>
  <c r="U236" i="48" s="1"/>
  <c r="U119" i="48"/>
  <c r="U281" i="48" s="1"/>
  <c r="U42" i="48" l="1"/>
  <c r="V86" i="72" s="1"/>
  <c r="U130" i="48"/>
  <c r="U241" i="48" s="1"/>
  <c r="U292" i="48"/>
  <c r="U337" i="48"/>
  <c r="U297" i="48" l="1"/>
  <c r="U128" i="48"/>
  <c r="U239" i="48" s="1"/>
  <c r="U295" i="48" l="1"/>
  <c r="U137" i="48"/>
  <c r="U278" i="48" s="1"/>
  <c r="U136" i="48"/>
  <c r="U277" i="48" s="1"/>
  <c r="U138" i="48" l="1"/>
  <c r="U238" i="48" s="1"/>
  <c r="U333" i="48"/>
  <c r="U334" i="48"/>
  <c r="U43" i="48" l="1"/>
  <c r="U294" i="48"/>
  <c r="V122" i="48"/>
  <c r="V280" i="48" s="1"/>
  <c r="V336" i="48" l="1"/>
  <c r="V124" i="48"/>
  <c r="U47" i="48"/>
  <c r="U258" i="48" s="1"/>
  <c r="V99" i="72"/>
  <c r="V335" i="48" l="1"/>
  <c r="V279" i="48"/>
  <c r="U314" i="48"/>
  <c r="U48" i="48"/>
  <c r="U259" i="48" s="1"/>
  <c r="V105" i="72"/>
  <c r="V106" i="72" l="1"/>
  <c r="U315" i="48"/>
  <c r="U49" i="48"/>
  <c r="U255" i="48" s="1"/>
  <c r="V107" i="72" l="1"/>
  <c r="U52" i="48"/>
  <c r="U246" i="48" s="1"/>
  <c r="U311" i="48"/>
  <c r="U302" i="48" l="1"/>
  <c r="U57" i="48"/>
  <c r="V110" i="72"/>
  <c r="U60" i="48" l="1"/>
  <c r="U257" i="48" s="1"/>
  <c r="U254" i="48"/>
  <c r="U313" i="48"/>
  <c r="V123" i="72"/>
  <c r="U62" i="48"/>
  <c r="V125" i="72" s="1"/>
  <c r="U63" i="48"/>
  <c r="U256" i="48" s="1"/>
  <c r="U310" i="48"/>
  <c r="V116" i="72"/>
  <c r="V58" i="48"/>
  <c r="V252" i="48" s="1"/>
  <c r="U64" i="48" l="1"/>
  <c r="U312" i="48"/>
  <c r="T81" i="48"/>
  <c r="T82" i="48" s="1"/>
  <c r="T83" i="48" s="1"/>
  <c r="T247" i="48" s="1"/>
  <c r="V126" i="72"/>
  <c r="W117" i="72"/>
  <c r="V61" i="48"/>
  <c r="V308" i="48"/>
  <c r="V46" i="48"/>
  <c r="V250" i="48" l="1"/>
  <c r="V152" i="48"/>
  <c r="V51" i="48"/>
  <c r="V260" i="48" s="1"/>
  <c r="W104" i="72"/>
  <c r="V150" i="48"/>
  <c r="V265" i="48" s="1"/>
  <c r="V151" i="48"/>
  <c r="V306" i="48"/>
  <c r="V127" i="72"/>
  <c r="V143" i="72" s="1"/>
  <c r="U65" i="48"/>
  <c r="W124" i="72"/>
  <c r="T303" i="48"/>
  <c r="S87" i="48"/>
  <c r="T85" i="48"/>
  <c r="V266" i="48" l="1"/>
  <c r="V322" i="48" s="1"/>
  <c r="V267" i="48"/>
  <c r="V323" i="48" s="1"/>
  <c r="V235" i="48"/>
  <c r="V321" i="48"/>
  <c r="V54" i="48"/>
  <c r="T288" i="48"/>
  <c r="T289" i="48"/>
  <c r="W109" i="72"/>
  <c r="V316" i="48"/>
  <c r="V291" i="48"/>
  <c r="V55" i="48"/>
  <c r="W113" i="72" s="1"/>
  <c r="W112" i="72" l="1"/>
  <c r="V97" i="48"/>
  <c r="W99" i="48" l="1"/>
  <c r="V98" i="48"/>
  <c r="W270" i="48" l="1"/>
  <c r="W282" i="48"/>
  <c r="V112" i="48"/>
  <c r="V276" i="48" s="1"/>
  <c r="V109" i="48"/>
  <c r="V273" i="48" s="1"/>
  <c r="V111" i="48"/>
  <c r="V275" i="48" s="1"/>
  <c r="V110" i="48"/>
  <c r="V274" i="48" s="1"/>
  <c r="W326" i="48"/>
  <c r="W338" i="48"/>
  <c r="V330" i="48" l="1"/>
  <c r="V329" i="48"/>
  <c r="V114" i="48"/>
  <c r="V237" i="48" s="1"/>
  <c r="V331" i="48"/>
  <c r="V332" i="48"/>
  <c r="V116" i="48" l="1"/>
  <c r="V236" i="48" s="1"/>
  <c r="V293" i="48"/>
  <c r="V119" i="48"/>
  <c r="V281" i="48" s="1"/>
  <c r="V337" i="48" l="1"/>
  <c r="V292" i="48"/>
  <c r="V42" i="48"/>
  <c r="W86" i="72" s="1"/>
  <c r="V130" i="48"/>
  <c r="V241" i="48" s="1"/>
  <c r="V297" i="48" l="1"/>
  <c r="V128" i="48"/>
  <c r="V239" i="48" s="1"/>
  <c r="V295" i="48" l="1"/>
  <c r="V136" i="48"/>
  <c r="V277" i="48" s="1"/>
  <c r="V137" i="48"/>
  <c r="V278" i="48" s="1"/>
  <c r="V334" i="48" l="1"/>
  <c r="V138" i="48"/>
  <c r="V238" i="48" s="1"/>
  <c r="V333" i="48"/>
  <c r="V294" i="48" l="1"/>
  <c r="V43" i="48"/>
  <c r="W122" i="48"/>
  <c r="W280" i="48" s="1"/>
  <c r="W336" i="48" l="1"/>
  <c r="W124" i="48"/>
  <c r="V47" i="48"/>
  <c r="V258" i="48" s="1"/>
  <c r="W99" i="72"/>
  <c r="W279" i="48" l="1"/>
  <c r="W335" i="48" s="1"/>
  <c r="V48" i="48"/>
  <c r="V259" i="48" s="1"/>
  <c r="W105" i="72"/>
  <c r="V314" i="48"/>
  <c r="V315" i="48" l="1"/>
  <c r="W106" i="72"/>
  <c r="V49" i="48"/>
  <c r="V255" i="48" s="1"/>
  <c r="V52" i="48" l="1"/>
  <c r="V246" i="48" s="1"/>
  <c r="W107" i="72"/>
  <c r="V311" i="48"/>
  <c r="W110" i="72" l="1"/>
  <c r="V57" i="48"/>
  <c r="V302" i="48"/>
  <c r="V60" i="48" l="1"/>
  <c r="V257" i="48" s="1"/>
  <c r="V254" i="48"/>
  <c r="V313" i="48"/>
  <c r="V62" i="48"/>
  <c r="W125" i="72" s="1"/>
  <c r="W123" i="72"/>
  <c r="V63" i="48"/>
  <c r="V256" i="48" s="1"/>
  <c r="W116" i="72"/>
  <c r="V310" i="48"/>
  <c r="W58" i="48"/>
  <c r="W252" i="48" s="1"/>
  <c r="W61" i="48" l="1"/>
  <c r="W46" i="48"/>
  <c r="W308" i="48"/>
  <c r="X117" i="72"/>
  <c r="U81" i="48"/>
  <c r="U82" i="48" s="1"/>
  <c r="U83" i="48" s="1"/>
  <c r="U247" i="48" s="1"/>
  <c r="W126" i="72"/>
  <c r="V312" i="48"/>
  <c r="V64" i="48"/>
  <c r="W250" i="48" l="1"/>
  <c r="X104" i="72"/>
  <c r="W151" i="48"/>
  <c r="W306" i="48"/>
  <c r="W150" i="48"/>
  <c r="W265" i="48" s="1"/>
  <c r="W152" i="48"/>
  <c r="W51" i="48"/>
  <c r="W260" i="48" s="1"/>
  <c r="T87" i="48"/>
  <c r="U303" i="48"/>
  <c r="U85" i="48"/>
  <c r="X124" i="72"/>
  <c r="W127" i="72"/>
  <c r="W143" i="72" s="1"/>
  <c r="V65" i="48"/>
  <c r="W266" i="48" l="1"/>
  <c r="W322" i="48" s="1"/>
  <c r="W267" i="48"/>
  <c r="W235" i="48"/>
  <c r="W316" i="48"/>
  <c r="X109" i="72"/>
  <c r="W55" i="48"/>
  <c r="X113" i="72" s="1"/>
  <c r="W291" i="48"/>
  <c r="W323" i="48"/>
  <c r="W321" i="48"/>
  <c r="W54" i="48"/>
  <c r="U289" i="48"/>
  <c r="U288" i="48"/>
  <c r="W97" i="48" l="1"/>
  <c r="X112" i="72"/>
  <c r="W98" i="48" l="1"/>
  <c r="X99" i="48"/>
  <c r="X270" i="48" l="1"/>
  <c r="X282" i="48"/>
  <c r="X326" i="48"/>
  <c r="X338" i="48"/>
  <c r="W111" i="48"/>
  <c r="W275" i="48" s="1"/>
  <c r="W110" i="48"/>
  <c r="W274" i="48" s="1"/>
  <c r="W109" i="48"/>
  <c r="W273" i="48" s="1"/>
  <c r="W112" i="48"/>
  <c r="W276" i="48" s="1"/>
  <c r="W114" i="48" l="1"/>
  <c r="W237" i="48" s="1"/>
  <c r="W329" i="48"/>
  <c r="W332" i="48"/>
  <c r="W330" i="48"/>
  <c r="W331" i="48"/>
  <c r="W293" i="48" l="1"/>
  <c r="W116" i="48"/>
  <c r="W236" i="48" s="1"/>
  <c r="W119" i="48"/>
  <c r="W281" i="48" s="1"/>
  <c r="W337" i="48" l="1"/>
  <c r="W42" i="48"/>
  <c r="X86" i="72" s="1"/>
  <c r="W130" i="48"/>
  <c r="W241" i="48" s="1"/>
  <c r="W292" i="48"/>
  <c r="W297" i="48" l="1"/>
  <c r="W128" i="48"/>
  <c r="W239" i="48" s="1"/>
  <c r="W295" i="48" l="1"/>
  <c r="W137" i="48"/>
  <c r="W278" i="48" s="1"/>
  <c r="W136" i="48"/>
  <c r="W277" i="48" s="1"/>
  <c r="W138" i="48" l="1"/>
  <c r="W238" i="48" s="1"/>
  <c r="W333" i="48"/>
  <c r="W334" i="48"/>
  <c r="W294" i="48" l="1"/>
  <c r="W43" i="48"/>
  <c r="X122" i="48"/>
  <c r="X280" i="48" s="1"/>
  <c r="X336" i="48" l="1"/>
  <c r="X124" i="48"/>
  <c r="X99" i="72"/>
  <c r="W47" i="48"/>
  <c r="W258" i="48" s="1"/>
  <c r="X279" i="48" l="1"/>
  <c r="X335" i="48" s="1"/>
  <c r="W314" i="48"/>
  <c r="W48" i="48"/>
  <c r="W259" i="48" s="1"/>
  <c r="X105" i="72"/>
  <c r="X106" i="72" l="1"/>
  <c r="W315" i="48"/>
  <c r="W49" i="48"/>
  <c r="W255" i="48" s="1"/>
  <c r="W52" i="48" l="1"/>
  <c r="W246" i="48" s="1"/>
  <c r="X107" i="72"/>
  <c r="W311" i="48"/>
  <c r="W57" i="48" l="1"/>
  <c r="W254" i="48" s="1"/>
  <c r="X110" i="72"/>
  <c r="W302" i="48"/>
  <c r="W310" i="48" l="1"/>
  <c r="X116" i="72"/>
  <c r="X58" i="48"/>
  <c r="X252" i="48" s="1"/>
  <c r="W60" i="48"/>
  <c r="W257" i="48" s="1"/>
  <c r="X123" i="72" l="1"/>
  <c r="W62" i="48"/>
  <c r="X125" i="72" s="1"/>
  <c r="W313" i="48"/>
  <c r="W63" i="48"/>
  <c r="W256" i="48" s="1"/>
  <c r="X46" i="48"/>
  <c r="X250" i="48" s="1"/>
  <c r="X61" i="48"/>
  <c r="Y117" i="72"/>
  <c r="X308" i="48"/>
  <c r="X151" i="48" l="1"/>
  <c r="X152" i="48"/>
  <c r="X150" i="48"/>
  <c r="X265" i="48" s="1"/>
  <c r="Y104" i="72"/>
  <c r="X51" i="48"/>
  <c r="X260" i="48" s="1"/>
  <c r="X306" i="48"/>
  <c r="Y124" i="72"/>
  <c r="X126" i="72"/>
  <c r="W64" i="48"/>
  <c r="W312" i="48"/>
  <c r="V81" i="48"/>
  <c r="V82" i="48" s="1"/>
  <c r="V83" i="48" s="1"/>
  <c r="V247" i="48" s="1"/>
  <c r="X266" i="48" l="1"/>
  <c r="X322" i="48" s="1"/>
  <c r="X267" i="48"/>
  <c r="X323" i="48" s="1"/>
  <c r="X235" i="48"/>
  <c r="X291" i="48" s="1"/>
  <c r="X316" i="48"/>
  <c r="Y109" i="72"/>
  <c r="V303" i="48"/>
  <c r="U87" i="48"/>
  <c r="V85" i="48"/>
  <c r="X54" i="48"/>
  <c r="X321" i="48"/>
  <c r="W65" i="48"/>
  <c r="X127" i="72"/>
  <c r="X143" i="72" s="1"/>
  <c r="X55" i="48"/>
  <c r="Y113" i="72" s="1"/>
  <c r="Y112" i="72" l="1"/>
  <c r="X97" i="48"/>
  <c r="V289" i="48"/>
  <c r="V288" i="48"/>
  <c r="Y99" i="48" l="1"/>
  <c r="X98" i="48"/>
  <c r="Y270" i="48" l="1"/>
  <c r="Y282" i="48"/>
  <c r="X109" i="48"/>
  <c r="X273" i="48" s="1"/>
  <c r="X112" i="48"/>
  <c r="X276" i="48" s="1"/>
  <c r="X111" i="48"/>
  <c r="X275" i="48" s="1"/>
  <c r="X110" i="48"/>
  <c r="X274" i="48" s="1"/>
  <c r="Y338" i="48"/>
  <c r="Y326" i="48"/>
  <c r="X330" i="48" l="1"/>
  <c r="X332" i="48"/>
  <c r="X331" i="48"/>
  <c r="X114" i="48"/>
  <c r="X237" i="48" s="1"/>
  <c r="X329" i="48"/>
  <c r="X116" i="48" l="1"/>
  <c r="X236" i="48" s="1"/>
  <c r="X293" i="48"/>
  <c r="X119" i="48"/>
  <c r="X281" i="48" s="1"/>
  <c r="X337" i="48" l="1"/>
  <c r="X130" i="48"/>
  <c r="X241" i="48" s="1"/>
  <c r="X42" i="48"/>
  <c r="Y86" i="72" s="1"/>
  <c r="X292" i="48"/>
  <c r="X128" i="48" l="1"/>
  <c r="X239" i="48" s="1"/>
  <c r="X297" i="48"/>
  <c r="X295" i="48" l="1"/>
  <c r="X136" i="48"/>
  <c r="X277" i="48" s="1"/>
  <c r="X137" i="48"/>
  <c r="X278" i="48" s="1"/>
  <c r="X334" i="48" l="1"/>
  <c r="X138" i="48"/>
  <c r="X238" i="48" s="1"/>
  <c r="X333" i="48"/>
  <c r="X43" i="48" l="1"/>
  <c r="X294" i="48"/>
  <c r="Y122" i="48"/>
  <c r="Y280" i="48" s="1"/>
  <c r="Y336" i="48" l="1"/>
  <c r="Y124" i="48"/>
  <c r="Y99" i="72"/>
  <c r="X47" i="48"/>
  <c r="X258" i="48" s="1"/>
  <c r="Y279" i="48" l="1"/>
  <c r="Y335" i="48" s="1"/>
  <c r="X314" i="48"/>
  <c r="X48" i="48"/>
  <c r="X259" i="48" s="1"/>
  <c r="Y105" i="72"/>
  <c r="Y106" i="72" l="1"/>
  <c r="X315" i="48"/>
  <c r="X49" i="48"/>
  <c r="X255" i="48" s="1"/>
  <c r="Y107" i="72" l="1"/>
  <c r="X311" i="48"/>
  <c r="X52" i="48"/>
  <c r="X246" i="48" s="1"/>
  <c r="X302" i="48" l="1"/>
  <c r="X57" i="48"/>
  <c r="X254" i="48" s="1"/>
  <c r="Y110" i="72"/>
  <c r="Y116" i="72" l="1"/>
  <c r="X310" i="48"/>
  <c r="Y58" i="48"/>
  <c r="Y252" i="48" s="1"/>
  <c r="X60" i="48"/>
  <c r="X257" i="48" s="1"/>
  <c r="X62" i="48" l="1"/>
  <c r="Y125" i="72" s="1"/>
  <c r="Y123" i="72"/>
  <c r="X63" i="48"/>
  <c r="X256" i="48" s="1"/>
  <c r="X313" i="48"/>
  <c r="Y61" i="48"/>
  <c r="Y308" i="48"/>
  <c r="Y46" i="48"/>
  <c r="Y250" i="48" s="1"/>
  <c r="Z117" i="72"/>
  <c r="Y150" i="48" l="1"/>
  <c r="Y265" i="48" s="1"/>
  <c r="Y151" i="48"/>
  <c r="Z104" i="72"/>
  <c r="Y306" i="48"/>
  <c r="Y51" i="48"/>
  <c r="Y260" i="48" s="1"/>
  <c r="Y152" i="48"/>
  <c r="W81" i="48"/>
  <c r="W82" i="48" s="1"/>
  <c r="W83" i="48" s="1"/>
  <c r="W247" i="48" s="1"/>
  <c r="X312" i="48"/>
  <c r="X64" i="48"/>
  <c r="Y126" i="72"/>
  <c r="Z124" i="72"/>
  <c r="Y266" i="48" l="1"/>
  <c r="Y322" i="48" s="1"/>
  <c r="Y267" i="48"/>
  <c r="Y323" i="48" s="1"/>
  <c r="Y235" i="48"/>
  <c r="Y127" i="72"/>
  <c r="Y143" i="72" s="1"/>
  <c r="X65" i="48"/>
  <c r="V87" i="48"/>
  <c r="W303" i="48"/>
  <c r="W85" i="48"/>
  <c r="Z109" i="72"/>
  <c r="Y316" i="48"/>
  <c r="Y291" i="48"/>
  <c r="Y55" i="48"/>
  <c r="Z113" i="72" s="1"/>
  <c r="Y54" i="48"/>
  <c r="Y321" i="48"/>
  <c r="Z112" i="72" l="1"/>
  <c r="Y97" i="48"/>
  <c r="W289" i="48"/>
  <c r="W288" i="48"/>
  <c r="Y98" i="48" l="1"/>
  <c r="Z99" i="48"/>
  <c r="Z270" i="48" l="1"/>
  <c r="Z282" i="48"/>
  <c r="Z338" i="48"/>
  <c r="Z326" i="48"/>
  <c r="Y110" i="48"/>
  <c r="Y274" i="48" s="1"/>
  <c r="Y112" i="48"/>
  <c r="Y276" i="48" s="1"/>
  <c r="Y111" i="48"/>
  <c r="Y275" i="48" s="1"/>
  <c r="Y109" i="48"/>
  <c r="Y273" i="48" s="1"/>
  <c r="Y329" i="48" l="1"/>
  <c r="Y114" i="48"/>
  <c r="Y237" i="48" s="1"/>
  <c r="Y330" i="48"/>
  <c r="Y331" i="48"/>
  <c r="Y332" i="48"/>
  <c r="Y116" i="48" l="1"/>
  <c r="Y236" i="48" s="1"/>
  <c r="Y293" i="48"/>
  <c r="Y119" i="48"/>
  <c r="Y281" i="48" s="1"/>
  <c r="Y337" i="48" l="1"/>
  <c r="Y42" i="48"/>
  <c r="Z86" i="72" s="1"/>
  <c r="Y292" i="48"/>
  <c r="Y130" i="48"/>
  <c r="Y241" i="48" s="1"/>
  <c r="Y128" i="48" l="1"/>
  <c r="Y239" i="48" s="1"/>
  <c r="Y297" i="48"/>
  <c r="Y295" i="48" l="1"/>
  <c r="Y137" i="48"/>
  <c r="Y278" i="48" s="1"/>
  <c r="Y136" i="48"/>
  <c r="Y277" i="48" s="1"/>
  <c r="Y333" i="48" l="1"/>
  <c r="Y138" i="48"/>
  <c r="Y238" i="48" s="1"/>
  <c r="Y334" i="48"/>
  <c r="Y294" i="48" l="1"/>
  <c r="Y43" i="48"/>
  <c r="Z122" i="48"/>
  <c r="Z280" i="48" s="1"/>
  <c r="Z336" i="48" l="1"/>
  <c r="Z124" i="48"/>
  <c r="Y47" i="48"/>
  <c r="Y258" i="48" s="1"/>
  <c r="Z99" i="72"/>
  <c r="Z279" i="48" l="1"/>
  <c r="Z335" i="48" s="1"/>
  <c r="Z105" i="72"/>
  <c r="Y48" i="48"/>
  <c r="Y259" i="48" s="1"/>
  <c r="Y314" i="48"/>
  <c r="Z106" i="72" l="1"/>
  <c r="Y315" i="48"/>
  <c r="Y49" i="48"/>
  <c r="Y255" i="48" s="1"/>
  <c r="Y311" i="48" l="1"/>
  <c r="Y52" i="48"/>
  <c r="Y246" i="48" s="1"/>
  <c r="Z107" i="72"/>
  <c r="Y302" i="48" l="1"/>
  <c r="Y57" i="48"/>
  <c r="Y254" i="48" s="1"/>
  <c r="Z110" i="72"/>
  <c r="Y60" i="48" l="1"/>
  <c r="Y257" i="48" s="1"/>
  <c r="Z123" i="72"/>
  <c r="Y313" i="48"/>
  <c r="Z116" i="72"/>
  <c r="Y310" i="48"/>
  <c r="Z58" i="48"/>
  <c r="Z252" i="48" s="1"/>
  <c r="Y63" i="48" l="1"/>
  <c r="Y256" i="48" s="1"/>
  <c r="Y62" i="48"/>
  <c r="Z125" i="72" s="1"/>
  <c r="Z61" i="48"/>
  <c r="AA117" i="72"/>
  <c r="Z308" i="48"/>
  <c r="Z46" i="48"/>
  <c r="Z250" i="48" s="1"/>
  <c r="Y64" i="48"/>
  <c r="Z126" i="72"/>
  <c r="X81" i="48"/>
  <c r="X82" i="48" s="1"/>
  <c r="X83" i="48" s="1"/>
  <c r="X247" i="48" s="1"/>
  <c r="Y312" i="48"/>
  <c r="Z127" i="72" l="1"/>
  <c r="Z143" i="72" s="1"/>
  <c r="Y65" i="48"/>
  <c r="Z152" i="48"/>
  <c r="Z151" i="48"/>
  <c r="Z150" i="48"/>
  <c r="Z265" i="48" s="1"/>
  <c r="Z306" i="48"/>
  <c r="Z51" i="48"/>
  <c r="Z260" i="48" s="1"/>
  <c r="AA104" i="72"/>
  <c r="AA124" i="72"/>
  <c r="X303" i="48"/>
  <c r="W87" i="48"/>
  <c r="X85" i="48"/>
  <c r="Z266" i="48" l="1"/>
  <c r="Z322" i="48" s="1"/>
  <c r="Z267" i="48"/>
  <c r="Z323" i="48" s="1"/>
  <c r="Z235" i="48"/>
  <c r="X289" i="48"/>
  <c r="X288" i="48"/>
  <c r="Z316" i="48"/>
  <c r="AA109" i="72"/>
  <c r="Z321" i="48"/>
  <c r="Z54" i="48"/>
  <c r="Z291" i="48"/>
  <c r="Z55" i="48"/>
  <c r="AA113" i="72" s="1"/>
  <c r="Z97" i="48" l="1"/>
  <c r="AA112" i="72"/>
  <c r="Z98" i="48" l="1"/>
  <c r="AA99" i="48"/>
  <c r="AA270" i="48" l="1"/>
  <c r="AA282" i="48"/>
  <c r="AA326" i="48"/>
  <c r="AA338" i="48"/>
  <c r="Z110" i="48"/>
  <c r="Z274" i="48" s="1"/>
  <c r="Z109" i="48"/>
  <c r="Z273" i="48" s="1"/>
  <c r="Z112" i="48"/>
  <c r="Z276" i="48" s="1"/>
  <c r="Z111" i="48"/>
  <c r="Z275" i="48" s="1"/>
  <c r="Z332" i="48" l="1"/>
  <c r="Z330" i="48"/>
  <c r="Z331" i="48"/>
  <c r="Z114" i="48"/>
  <c r="Z237" i="48" s="1"/>
  <c r="Z329" i="48"/>
  <c r="Z293" i="48" l="1"/>
  <c r="Z116" i="48"/>
  <c r="Z236" i="48" s="1"/>
  <c r="Z119" i="48"/>
  <c r="Z281" i="48" s="1"/>
  <c r="Z337" i="48" l="1"/>
  <c r="Z42" i="48"/>
  <c r="AA86" i="72" s="1"/>
  <c r="Z130" i="48"/>
  <c r="Z241" i="48" s="1"/>
  <c r="Z292" i="48"/>
  <c r="Z297" i="48" l="1"/>
  <c r="Z128" i="48"/>
  <c r="Z239" i="48" s="1"/>
  <c r="Z295" i="48" l="1"/>
  <c r="Z137" i="48"/>
  <c r="Z278" i="48" s="1"/>
  <c r="Z136" i="48"/>
  <c r="Z277" i="48" s="1"/>
  <c r="Z138" i="48" l="1"/>
  <c r="Z238" i="48" s="1"/>
  <c r="Z333" i="48"/>
  <c r="Z334" i="48"/>
  <c r="Z294" i="48" l="1"/>
  <c r="Z43" i="48"/>
  <c r="AA122" i="48"/>
  <c r="AA280" i="48" s="1"/>
  <c r="AA336" i="48" l="1"/>
  <c r="AA124" i="48"/>
  <c r="Z47" i="48"/>
  <c r="Z258" i="48" s="1"/>
  <c r="AA99" i="72"/>
  <c r="AA279" i="48" l="1"/>
  <c r="AA335" i="48" s="1"/>
  <c r="Z48" i="48"/>
  <c r="Z259" i="48" s="1"/>
  <c r="AA105" i="72"/>
  <c r="Z314" i="48"/>
  <c r="Z315" i="48" l="1"/>
  <c r="AA106" i="72"/>
  <c r="Z49" i="48"/>
  <c r="Z255" i="48" s="1"/>
  <c r="Z52" i="48" l="1"/>
  <c r="Z246" i="48" s="1"/>
  <c r="AA107" i="72"/>
  <c r="Z311" i="48"/>
  <c r="AA110" i="72" l="1"/>
  <c r="Z57" i="48"/>
  <c r="Z254" i="48" s="1"/>
  <c r="Z302" i="48"/>
  <c r="Z60" i="48" l="1"/>
  <c r="Z257" i="48" s="1"/>
  <c r="AA123" i="72"/>
  <c r="Z63" i="48"/>
  <c r="Z256" i="48" s="1"/>
  <c r="Z313" i="48"/>
  <c r="Z62" i="48"/>
  <c r="AA125" i="72" s="1"/>
  <c r="AA116" i="72"/>
  <c r="Z310" i="48"/>
  <c r="AA58" i="48"/>
  <c r="AA252" i="48" s="1"/>
  <c r="AA308" i="48" l="1"/>
  <c r="AA61" i="48"/>
  <c r="AA46" i="48"/>
  <c r="AA250" i="48" s="1"/>
  <c r="AB117" i="72"/>
  <c r="Y81" i="48"/>
  <c r="Y82" i="48" s="1"/>
  <c r="Y83" i="48" s="1"/>
  <c r="Y247" i="48" s="1"/>
  <c r="Z64" i="48"/>
  <c r="AA126" i="72"/>
  <c r="Z312" i="48"/>
  <c r="AA151" i="48" l="1"/>
  <c r="AA152" i="48"/>
  <c r="AA51" i="48"/>
  <c r="AA260" i="48" s="1"/>
  <c r="AB104" i="72"/>
  <c r="AA150" i="48"/>
  <c r="AA265" i="48" s="1"/>
  <c r="AA306" i="48"/>
  <c r="Y303" i="48"/>
  <c r="X87" i="48"/>
  <c r="Y85" i="48"/>
  <c r="AB124" i="72"/>
  <c r="AA127" i="72"/>
  <c r="AA143" i="72" s="1"/>
  <c r="Z65" i="48"/>
  <c r="AA266" i="48" l="1"/>
  <c r="AA322" i="48" s="1"/>
  <c r="AA267" i="48"/>
  <c r="AA323" i="48" s="1"/>
  <c r="AA235" i="48"/>
  <c r="Y289" i="48"/>
  <c r="Y288" i="48"/>
  <c r="AB109" i="72"/>
  <c r="AA316" i="48"/>
  <c r="AA54" i="48"/>
  <c r="AA321" i="48"/>
  <c r="AA291" i="48"/>
  <c r="AA55" i="48"/>
  <c r="AB113" i="72" s="1"/>
  <c r="AB112" i="72" l="1"/>
  <c r="AA97" i="48"/>
  <c r="AA98" i="48" l="1"/>
  <c r="AB99" i="48"/>
  <c r="AB270" i="48" l="1"/>
  <c r="AB282" i="48"/>
  <c r="AB338" i="48" s="1"/>
  <c r="AB326" i="48"/>
  <c r="AA112" i="48"/>
  <c r="AA276" i="48" s="1"/>
  <c r="AA110" i="48"/>
  <c r="AA274" i="48" s="1"/>
  <c r="AA109" i="48"/>
  <c r="AA273" i="48" s="1"/>
  <c r="AA111" i="48"/>
  <c r="AA275" i="48" s="1"/>
  <c r="AA114" i="48" l="1"/>
  <c r="AA237" i="48" s="1"/>
  <c r="AA329" i="48"/>
  <c r="AA332" i="48"/>
  <c r="AA330" i="48"/>
  <c r="AA331" i="48"/>
  <c r="AA293" i="48" l="1"/>
  <c r="AA116" i="48"/>
  <c r="AA236" i="48" s="1"/>
  <c r="AA119" i="48"/>
  <c r="AA281" i="48" s="1"/>
  <c r="AA337" i="48" l="1"/>
  <c r="AA42" i="48"/>
  <c r="AB86" i="72" s="1"/>
  <c r="AA130" i="48"/>
  <c r="AA241" i="48" s="1"/>
  <c r="AA292" i="48"/>
  <c r="AA128" i="48" l="1"/>
  <c r="AA239" i="48" s="1"/>
  <c r="AA297" i="48"/>
  <c r="AA295" i="48" l="1"/>
  <c r="AA136" i="48"/>
  <c r="AA277" i="48" s="1"/>
  <c r="AA137" i="48"/>
  <c r="AA278" i="48" s="1"/>
  <c r="AA334" i="48" l="1"/>
  <c r="AA138" i="48"/>
  <c r="AA238" i="48" s="1"/>
  <c r="AA333" i="48"/>
  <c r="AA294" i="48" l="1"/>
  <c r="AA43" i="48"/>
  <c r="AB122" i="48"/>
  <c r="AB280" i="48" s="1"/>
  <c r="AB336" i="48" l="1"/>
  <c r="AB124" i="48"/>
  <c r="AA47" i="48"/>
  <c r="AA258" i="48" s="1"/>
  <c r="AB99" i="72"/>
  <c r="AB279" i="48" l="1"/>
  <c r="AB335" i="48" s="1"/>
  <c r="AA48" i="48"/>
  <c r="AA259" i="48" s="1"/>
  <c r="AA314" i="48"/>
  <c r="AB105" i="72"/>
  <c r="AB106" i="72" l="1"/>
  <c r="AA315" i="48"/>
  <c r="AA49" i="48"/>
  <c r="AA255" i="48" s="1"/>
  <c r="AA311" i="48" l="1"/>
  <c r="AA52" i="48"/>
  <c r="AA246" i="48" s="1"/>
  <c r="AB107" i="72"/>
  <c r="AA57" i="48" l="1"/>
  <c r="AA254" i="48" s="1"/>
  <c r="AB110" i="72"/>
  <c r="AA302" i="48"/>
  <c r="AA310" i="48" l="1"/>
  <c r="AB116" i="72"/>
  <c r="AB58" i="48"/>
  <c r="AB252" i="48" s="1"/>
  <c r="AA60" i="48"/>
  <c r="AA257" i="48" s="1"/>
  <c r="AB46" i="48" l="1"/>
  <c r="AB250" i="48" s="1"/>
  <c r="AC117" i="72"/>
  <c r="AB308" i="48"/>
  <c r="AB61" i="48"/>
  <c r="AA62" i="48"/>
  <c r="AB125" i="72" s="1"/>
  <c r="AB123" i="72"/>
  <c r="AA313" i="48"/>
  <c r="AA63" i="48"/>
  <c r="AA256" i="48" s="1"/>
  <c r="AB126" i="72" l="1"/>
  <c r="AA64" i="48"/>
  <c r="AA312" i="48"/>
  <c r="Z81" i="48"/>
  <c r="Z82" i="48" s="1"/>
  <c r="Z83" i="48" s="1"/>
  <c r="Z247" i="48" s="1"/>
  <c r="AC124" i="72"/>
  <c r="AB151" i="48"/>
  <c r="AB152" i="48"/>
  <c r="AC104" i="72"/>
  <c r="AB51" i="48"/>
  <c r="AB260" i="48" s="1"/>
  <c r="AB306" i="48"/>
  <c r="AB150" i="48"/>
  <c r="AB265" i="48" s="1"/>
  <c r="AB267" i="48" l="1"/>
  <c r="AB235" i="48"/>
  <c r="AB266" i="48"/>
  <c r="AB322" i="48" s="1"/>
  <c r="AB321" i="48"/>
  <c r="AB54" i="48"/>
  <c r="AB316" i="48"/>
  <c r="AC109" i="72"/>
  <c r="AB291" i="48"/>
  <c r="AB55" i="48"/>
  <c r="AC113" i="72" s="1"/>
  <c r="AB323" i="48"/>
  <c r="Z303" i="48"/>
  <c r="Y87" i="48"/>
  <c r="Z85" i="48"/>
  <c r="AA65" i="48"/>
  <c r="AB127" i="72"/>
  <c r="AB143" i="72" s="1"/>
  <c r="Z289" i="48" l="1"/>
  <c r="Z288" i="48"/>
  <c r="AB97" i="48"/>
  <c r="AC112" i="72"/>
  <c r="AC99" i="48" l="1"/>
  <c r="AB98" i="48"/>
  <c r="AC270" i="48" l="1"/>
  <c r="AC282" i="48"/>
  <c r="AB112" i="48"/>
  <c r="AB276" i="48" s="1"/>
  <c r="AB111" i="48"/>
  <c r="AB275" i="48" s="1"/>
  <c r="AB109" i="48"/>
  <c r="AB273" i="48" s="1"/>
  <c r="AB110" i="48"/>
  <c r="AB274" i="48" s="1"/>
  <c r="AC326" i="48"/>
  <c r="AC338" i="48"/>
  <c r="AB114" i="48" l="1"/>
  <c r="AB237" i="48" s="1"/>
  <c r="AB329" i="48"/>
  <c r="AB331" i="48"/>
  <c r="AB330" i="48"/>
  <c r="AB332" i="48"/>
  <c r="AB116" i="48" l="1"/>
  <c r="AB236" i="48" s="1"/>
  <c r="AB293" i="48"/>
  <c r="AB119" i="48"/>
  <c r="AB281" i="48" s="1"/>
  <c r="AB337" i="48" l="1"/>
  <c r="AB292" i="48"/>
  <c r="AB42" i="48"/>
  <c r="AC86" i="72" s="1"/>
  <c r="AB130" i="48"/>
  <c r="AB241" i="48" s="1"/>
  <c r="AB297" i="48" l="1"/>
  <c r="AB128" i="48"/>
  <c r="AB239" i="48" s="1"/>
  <c r="AB295" i="48" l="1"/>
  <c r="AB137" i="48"/>
  <c r="AB278" i="48" s="1"/>
  <c r="AB136" i="48"/>
  <c r="AB277" i="48" s="1"/>
  <c r="AB138" i="48" l="1"/>
  <c r="AB238" i="48" s="1"/>
  <c r="AB333" i="48"/>
  <c r="AB334" i="48"/>
  <c r="AB43" i="48" l="1"/>
  <c r="AB294" i="48"/>
  <c r="AC122" i="48"/>
  <c r="AC280" i="48" s="1"/>
  <c r="AC336" i="48" l="1"/>
  <c r="AC124" i="48"/>
  <c r="AC99" i="72"/>
  <c r="AB47" i="48"/>
  <c r="AB258" i="48" s="1"/>
  <c r="AC279" i="48" l="1"/>
  <c r="AC335" i="48" s="1"/>
  <c r="AB314" i="48"/>
  <c r="AB48" i="48"/>
  <c r="AB259" i="48" s="1"/>
  <c r="AC105" i="72"/>
  <c r="AC106" i="72" l="1"/>
  <c r="AB315" i="48"/>
  <c r="AB49" i="48"/>
  <c r="AB255" i="48" s="1"/>
  <c r="AC107" i="72" l="1"/>
  <c r="AB311" i="48"/>
  <c r="AB52" i="48"/>
  <c r="AB246" i="48" s="1"/>
  <c r="AB57" i="48" l="1"/>
  <c r="AB302" i="48"/>
  <c r="AC110" i="72"/>
  <c r="AB60" i="48" l="1"/>
  <c r="AB257" i="48" s="1"/>
  <c r="AB254" i="48"/>
  <c r="AB63" i="48"/>
  <c r="AB256" i="48" s="1"/>
  <c r="AB313" i="48"/>
  <c r="AC123" i="72"/>
  <c r="AB62" i="48"/>
  <c r="AC125" i="72" s="1"/>
  <c r="AC116" i="72"/>
  <c r="AB310" i="48"/>
  <c r="AC58" i="48"/>
  <c r="AC252" i="48" s="1"/>
  <c r="AC61" i="48" l="1"/>
  <c r="AD117" i="72"/>
  <c r="AC308" i="48"/>
  <c r="AC46" i="48"/>
  <c r="AB312" i="48"/>
  <c r="AC126" i="72"/>
  <c r="AB64" i="48"/>
  <c r="AA81" i="48"/>
  <c r="AA82" i="48" s="1"/>
  <c r="AA83" i="48" s="1"/>
  <c r="AA247" i="48" s="1"/>
  <c r="AC152" i="48" l="1"/>
  <c r="AC150" i="48"/>
  <c r="AC151" i="48"/>
  <c r="AC250" i="48"/>
  <c r="AC306" i="48" s="1"/>
  <c r="AB65" i="48"/>
  <c r="AC127" i="72"/>
  <c r="AC143" i="72" s="1"/>
  <c r="Z87" i="48"/>
  <c r="AA303" i="48"/>
  <c r="AA85" i="48"/>
  <c r="AC265" i="48"/>
  <c r="AD104" i="72"/>
  <c r="AC51" i="48"/>
  <c r="AC260" i="48" s="1"/>
  <c r="AD124" i="72"/>
  <c r="AC267" i="48" l="1"/>
  <c r="AC235" i="48"/>
  <c r="AC266" i="48"/>
  <c r="AC322" i="48" s="1"/>
  <c r="AC316" i="48"/>
  <c r="AD109" i="72"/>
  <c r="AC291" i="48"/>
  <c r="AC55" i="48"/>
  <c r="AD113" i="72" s="1"/>
  <c r="AC323" i="48"/>
  <c r="AC54" i="48"/>
  <c r="AC321" i="48"/>
  <c r="AA289" i="48"/>
  <c r="AA288" i="48"/>
  <c r="AD112" i="72" l="1"/>
  <c r="AC97" i="48"/>
  <c r="AC98" i="48" l="1"/>
  <c r="AD99" i="48"/>
  <c r="AD270" i="48" l="1"/>
  <c r="AD282" i="48"/>
  <c r="AD338" i="48"/>
  <c r="AD326" i="48"/>
  <c r="AC109" i="48"/>
  <c r="AC273" i="48" s="1"/>
  <c r="AC111" i="48"/>
  <c r="AC275" i="48" s="1"/>
  <c r="AC110" i="48"/>
  <c r="AC274" i="48" s="1"/>
  <c r="AC112" i="48"/>
  <c r="AC276" i="48" s="1"/>
  <c r="AC332" i="48" l="1"/>
  <c r="AC329" i="48"/>
  <c r="AC114" i="48"/>
  <c r="AC237" i="48" s="1"/>
  <c r="AC331" i="48"/>
  <c r="AC330" i="48"/>
  <c r="AC116" i="48" l="1"/>
  <c r="AC236" i="48" s="1"/>
  <c r="AC293" i="48"/>
  <c r="AC119" i="48"/>
  <c r="AC281" i="48" s="1"/>
  <c r="AC337" i="48" l="1"/>
  <c r="AC42" i="48"/>
  <c r="AD86" i="72" s="1"/>
  <c r="AC292" i="48"/>
  <c r="AC130" i="48"/>
  <c r="AC241" i="48" s="1"/>
  <c r="AC297" i="48" l="1"/>
  <c r="AC128" i="48"/>
  <c r="AC239" i="48" s="1"/>
  <c r="AC295" i="48" l="1"/>
  <c r="AC136" i="48"/>
  <c r="AC277" i="48" s="1"/>
  <c r="AC137" i="48"/>
  <c r="AC278" i="48" s="1"/>
  <c r="AC334" i="48" l="1"/>
  <c r="AC333" i="48"/>
  <c r="AC138" i="48"/>
  <c r="AC238" i="48" s="1"/>
  <c r="AC43" i="48" l="1"/>
  <c r="AC294" i="48"/>
  <c r="AD122" i="48"/>
  <c r="AD280" i="48" s="1"/>
  <c r="AD336" i="48" l="1"/>
  <c r="AD124" i="48"/>
  <c r="AC47" i="48"/>
  <c r="AC258" i="48" s="1"/>
  <c r="AD99" i="72"/>
  <c r="AD279" i="48" l="1"/>
  <c r="AD335" i="48" s="1"/>
  <c r="AD105" i="72"/>
  <c r="AC48" i="48"/>
  <c r="AC259" i="48" s="1"/>
  <c r="AC314" i="48"/>
  <c r="AD106" i="72" l="1"/>
  <c r="AC315" i="48"/>
  <c r="AC49" i="48"/>
  <c r="AC255" i="48" s="1"/>
  <c r="AD107" i="72" l="1"/>
  <c r="AC311" i="48"/>
  <c r="AC52" i="48"/>
  <c r="AC246" i="48" s="1"/>
  <c r="AC302" i="48" l="1"/>
  <c r="AC57" i="48"/>
  <c r="AD110" i="72"/>
  <c r="AC60" i="48" l="1"/>
  <c r="AC257" i="48" s="1"/>
  <c r="AC254" i="48"/>
  <c r="AC62" i="48"/>
  <c r="AD125" i="72" s="1"/>
  <c r="AC313" i="48"/>
  <c r="AD123" i="72"/>
  <c r="AC63" i="48"/>
  <c r="AC256" i="48" s="1"/>
  <c r="AD116" i="72"/>
  <c r="AC310" i="48"/>
  <c r="AD58" i="48"/>
  <c r="AD252" i="48" s="1"/>
  <c r="AD46" i="48" l="1"/>
  <c r="AD61" i="48"/>
  <c r="AE117" i="72"/>
  <c r="AD308" i="48"/>
  <c r="AD126" i="72"/>
  <c r="AC312" i="48"/>
  <c r="AC64" i="48"/>
  <c r="AB81" i="48"/>
  <c r="AB82" i="48" s="1"/>
  <c r="AB83" i="48" s="1"/>
  <c r="AB247" i="48" s="1"/>
  <c r="AD250" i="48" l="1"/>
  <c r="AD152" i="48"/>
  <c r="AD150" i="48"/>
  <c r="AD265" i="48" s="1"/>
  <c r="AD151" i="48"/>
  <c r="AD127" i="72"/>
  <c r="AC65" i="48"/>
  <c r="AD129" i="72" s="1"/>
  <c r="AD143" i="72" s="1"/>
  <c r="AB303" i="48"/>
  <c r="AA87" i="48"/>
  <c r="AB85" i="48"/>
  <c r="AE124" i="72"/>
  <c r="AD306" i="48"/>
  <c r="AD51" i="48"/>
  <c r="AD260" i="48" s="1"/>
  <c r="AE104" i="72"/>
  <c r="AD266" i="48" l="1"/>
  <c r="AD322" i="48" s="1"/>
  <c r="AD267" i="48"/>
  <c r="AD235" i="48"/>
  <c r="AB289" i="48"/>
  <c r="AB288" i="48"/>
  <c r="AE109" i="72"/>
  <c r="AD316" i="48"/>
  <c r="AD323" i="48"/>
  <c r="AD55" i="48"/>
  <c r="AE113" i="72" s="1"/>
  <c r="AD291" i="48"/>
  <c r="AD54" i="48"/>
  <c r="AD321" i="48"/>
  <c r="AD97" i="48" l="1"/>
  <c r="AE112" i="72"/>
  <c r="AE99" i="48" l="1"/>
  <c r="AD98" i="48"/>
  <c r="AE270" i="48" l="1"/>
  <c r="AE282" i="48"/>
  <c r="AD112" i="48"/>
  <c r="AD276" i="48" s="1"/>
  <c r="AD111" i="48"/>
  <c r="AD275" i="48" s="1"/>
  <c r="AD109" i="48"/>
  <c r="AD273" i="48" s="1"/>
  <c r="AD110" i="48"/>
  <c r="AD274" i="48" s="1"/>
  <c r="AE338" i="48"/>
  <c r="AE326" i="48"/>
  <c r="AD330" i="48" l="1"/>
  <c r="AD331" i="48"/>
  <c r="AD329" i="48"/>
  <c r="AD114" i="48"/>
  <c r="AD237" i="48" s="1"/>
  <c r="AD332" i="48"/>
  <c r="AD293" i="48" l="1"/>
  <c r="AD116" i="48"/>
  <c r="AD236" i="48" s="1"/>
  <c r="AD119" i="48"/>
  <c r="AD281" i="48" s="1"/>
  <c r="AD337" i="48" l="1"/>
  <c r="AD42" i="48"/>
  <c r="AE86" i="72" s="1"/>
  <c r="AD292" i="48"/>
  <c r="AD130" i="48"/>
  <c r="AD241" i="48" s="1"/>
  <c r="AD297" i="48" l="1"/>
  <c r="AD128" i="48"/>
  <c r="AD239" i="48" s="1"/>
  <c r="AD295" i="48" l="1"/>
  <c r="AD137" i="48"/>
  <c r="AD278" i="48" s="1"/>
  <c r="AD136" i="48"/>
  <c r="AD277" i="48" s="1"/>
  <c r="AD333" i="48" l="1"/>
  <c r="AD138" i="48"/>
  <c r="AD238" i="48" s="1"/>
  <c r="AD334" i="48"/>
  <c r="AD294" i="48" l="1"/>
  <c r="AD43" i="48"/>
  <c r="AE122" i="48"/>
  <c r="AE280" i="48" s="1"/>
  <c r="AE336" i="48" l="1"/>
  <c r="AE124" i="48"/>
  <c r="AD47" i="48"/>
  <c r="AD258" i="48" s="1"/>
  <c r="AE99" i="72"/>
  <c r="AE279" i="48" l="1"/>
  <c r="AE335" i="48" s="1"/>
  <c r="AE105" i="72"/>
  <c r="AD314" i="48"/>
  <c r="AD48" i="48"/>
  <c r="AD259" i="48" s="1"/>
  <c r="AD315" i="48" l="1"/>
  <c r="AE106" i="72"/>
  <c r="AD49" i="48"/>
  <c r="AD255" i="48" s="1"/>
  <c r="AD52" i="48" l="1"/>
  <c r="AD246" i="48" s="1"/>
  <c r="AE107" i="72"/>
  <c r="AD311" i="48"/>
  <c r="AD302" i="48" l="1"/>
  <c r="AD57" i="48"/>
  <c r="AD254" i="48" s="1"/>
  <c r="AE110" i="72"/>
  <c r="AD60" i="48" l="1"/>
  <c r="AD257" i="48" s="1"/>
  <c r="AD313" i="48" s="1"/>
  <c r="AE123" i="72"/>
  <c r="AD62" i="48"/>
  <c r="AE125" i="72" s="1"/>
  <c r="AD310" i="48"/>
  <c r="AE116" i="72"/>
  <c r="AE58" i="48"/>
  <c r="AE252" i="48" s="1"/>
  <c r="AD63" i="48" l="1"/>
  <c r="AD256" i="48" s="1"/>
  <c r="AD312" i="48" s="1"/>
  <c r="AD64" i="48"/>
  <c r="AE126" i="72"/>
  <c r="AC81" i="48"/>
  <c r="AC82" i="48" s="1"/>
  <c r="AC83" i="48" s="1"/>
  <c r="AC247" i="48" s="1"/>
  <c r="AE46" i="48"/>
  <c r="AF117" i="72"/>
  <c r="AE308" i="48"/>
  <c r="AE61" i="48"/>
  <c r="AE152" i="48" l="1"/>
  <c r="AE150" i="48"/>
  <c r="AE151" i="48"/>
  <c r="AE250" i="48"/>
  <c r="AE51" i="48"/>
  <c r="AE260" i="48" s="1"/>
  <c r="AE306" i="48"/>
  <c r="AE265" i="48"/>
  <c r="AF104" i="72"/>
  <c r="AB87" i="48"/>
  <c r="AC303" i="48"/>
  <c r="AC85" i="48"/>
  <c r="AF124" i="72"/>
  <c r="AE127" i="72"/>
  <c r="AD65" i="48"/>
  <c r="AE129" i="72" s="1"/>
  <c r="AE143" i="72" s="1"/>
  <c r="AE267" i="48" l="1"/>
  <c r="AE235" i="48"/>
  <c r="AE266" i="48"/>
  <c r="AE322" i="48" s="1"/>
  <c r="AC288" i="48"/>
  <c r="AC289" i="48"/>
  <c r="AE321" i="48"/>
  <c r="AE54" i="48"/>
  <c r="AE291" i="48"/>
  <c r="AE323" i="48"/>
  <c r="AE55" i="48"/>
  <c r="AF113" i="72" s="1"/>
  <c r="AE316" i="48"/>
  <c r="AF109" i="72"/>
  <c r="AF112" i="72" l="1"/>
  <c r="AE97" i="48"/>
  <c r="AE98" i="48" l="1"/>
  <c r="AF99" i="48"/>
  <c r="AF282" i="48" l="1"/>
  <c r="AF270" i="48"/>
  <c r="AF338" i="48"/>
  <c r="AF326" i="48"/>
  <c r="AE110" i="48"/>
  <c r="AE274" i="48" s="1"/>
  <c r="AE112" i="48"/>
  <c r="AE276" i="48" s="1"/>
  <c r="AE111" i="48"/>
  <c r="AE275" i="48" s="1"/>
  <c r="AE109" i="48"/>
  <c r="AE273" i="48" s="1"/>
  <c r="AE332" i="48" l="1"/>
  <c r="AE330" i="48"/>
  <c r="AE331" i="48"/>
  <c r="AE114" i="48"/>
  <c r="AE237" i="48" s="1"/>
  <c r="AE329" i="48"/>
  <c r="AE116" i="48" l="1"/>
  <c r="AE236" i="48" s="1"/>
  <c r="AE293" i="48"/>
  <c r="AE119" i="48"/>
  <c r="AE281" i="48" s="1"/>
  <c r="AE337" i="48" l="1"/>
  <c r="AE292" i="48"/>
  <c r="AE42" i="48"/>
  <c r="AF86" i="72" s="1"/>
  <c r="AE130" i="48"/>
  <c r="AE241" i="48" s="1"/>
  <c r="AE297" i="48" l="1"/>
  <c r="AE128" i="48"/>
  <c r="AE239" i="48" s="1"/>
  <c r="AE295" i="48" l="1"/>
  <c r="AE136" i="48"/>
  <c r="AE277" i="48" s="1"/>
  <c r="AE137" i="48"/>
  <c r="AE278" i="48" s="1"/>
  <c r="AE334" i="48" l="1"/>
  <c r="AE333" i="48"/>
  <c r="AE138" i="48"/>
  <c r="AE238" i="48" s="1"/>
  <c r="AE43" i="48" l="1"/>
  <c r="AE294" i="48"/>
  <c r="AF122" i="48"/>
  <c r="AF280" i="48" s="1"/>
  <c r="AF336" i="48" l="1"/>
  <c r="AF124" i="48"/>
  <c r="AE47" i="48"/>
  <c r="AE258" i="48" s="1"/>
  <c r="AF99" i="72"/>
  <c r="AF279" i="48" l="1"/>
  <c r="AF335" i="48" s="1"/>
  <c r="AF105" i="72"/>
  <c r="AE314" i="48"/>
  <c r="AE48" i="48"/>
  <c r="AE259" i="48" s="1"/>
  <c r="AE315" i="48" l="1"/>
  <c r="AF106" i="72"/>
  <c r="AE49" i="48"/>
  <c r="AE255" i="48" s="1"/>
  <c r="AE52" i="48" l="1"/>
  <c r="AE246" i="48" s="1"/>
  <c r="AF107" i="72"/>
  <c r="AE311" i="48"/>
  <c r="AE302" i="48" l="1"/>
  <c r="AE57" i="48"/>
  <c r="AE254" i="48" s="1"/>
  <c r="AF110" i="72"/>
  <c r="AE310" i="48" l="1"/>
  <c r="AF116" i="72"/>
  <c r="AF58" i="48"/>
  <c r="AF252" i="48" s="1"/>
  <c r="AE60" i="48"/>
  <c r="AE257" i="48" s="1"/>
  <c r="AE313" i="48" l="1"/>
  <c r="AF123" i="72"/>
  <c r="AE62" i="48"/>
  <c r="AF125" i="72" s="1"/>
  <c r="AE63" i="48"/>
  <c r="AE256" i="48" s="1"/>
  <c r="AF308" i="48"/>
  <c r="AF61" i="48"/>
  <c r="AF46" i="48"/>
  <c r="AG117" i="72"/>
  <c r="AF152" i="48" l="1"/>
  <c r="AF150" i="48"/>
  <c r="AF151" i="48"/>
  <c r="AF250" i="48"/>
  <c r="AG124" i="72"/>
  <c r="AF306" i="48"/>
  <c r="AG104" i="72"/>
  <c r="AF265" i="48"/>
  <c r="AF51" i="48"/>
  <c r="AF260" i="48" s="1"/>
  <c r="AD81" i="48"/>
  <c r="AD82" i="48" s="1"/>
  <c r="AD83" i="48" s="1"/>
  <c r="AD247" i="48" s="1"/>
  <c r="AF126" i="72"/>
  <c r="AE312" i="48"/>
  <c r="AE64" i="48"/>
  <c r="AF267" i="48" l="1"/>
  <c r="AF235" i="48"/>
  <c r="AF266" i="48"/>
  <c r="AF322" i="48" s="1"/>
  <c r="AC87" i="48"/>
  <c r="AD303" i="48"/>
  <c r="AD85" i="48"/>
  <c r="AF321" i="48"/>
  <c r="AF54" i="48"/>
  <c r="AF55" i="48"/>
  <c r="AG113" i="72" s="1"/>
  <c r="AF291" i="48"/>
  <c r="AF323" i="48"/>
  <c r="AF316" i="48"/>
  <c r="AG109" i="72"/>
  <c r="AF127" i="72"/>
  <c r="AE65" i="48"/>
  <c r="AF129" i="72" s="1"/>
  <c r="AF143" i="72" s="1"/>
  <c r="AF97" i="48" l="1"/>
  <c r="AG112" i="72"/>
  <c r="AD289" i="48"/>
  <c r="AD288" i="48"/>
  <c r="AF98" i="48" l="1"/>
  <c r="AG99" i="48"/>
  <c r="AG282" i="48" l="1"/>
  <c r="AG270" i="48"/>
  <c r="AG338" i="48"/>
  <c r="AG326" i="48"/>
  <c r="AF112" i="48"/>
  <c r="AF276" i="48" s="1"/>
  <c r="AF109" i="48"/>
  <c r="AF273" i="48" s="1"/>
  <c r="AF111" i="48"/>
  <c r="AF275" i="48" s="1"/>
  <c r="AF110" i="48"/>
  <c r="AF274" i="48" s="1"/>
  <c r="AF330" i="48" l="1"/>
  <c r="AF329" i="48"/>
  <c r="AF114" i="48"/>
  <c r="AF237" i="48" s="1"/>
  <c r="AF331" i="48"/>
  <c r="AF332" i="48"/>
  <c r="AF293" i="48" l="1"/>
  <c r="AF116" i="48"/>
  <c r="AF236" i="48" s="1"/>
  <c r="AF119" i="48"/>
  <c r="AF281" i="48" s="1"/>
  <c r="AF337" i="48" l="1"/>
  <c r="AF292" i="48"/>
  <c r="AF130" i="48"/>
  <c r="AF241" i="48" s="1"/>
  <c r="AF42" i="48"/>
  <c r="AG86" i="72" s="1"/>
  <c r="AF128" i="48" l="1"/>
  <c r="AF239" i="48" s="1"/>
  <c r="AF297" i="48"/>
  <c r="AF295" i="48" l="1"/>
  <c r="AF137" i="48"/>
  <c r="AF278" i="48" s="1"/>
  <c r="AF136" i="48"/>
  <c r="AF277" i="48" s="1"/>
  <c r="AF334" i="48" l="1"/>
  <c r="AF333" i="48"/>
  <c r="AF138" i="48"/>
  <c r="AF238" i="48" s="1"/>
  <c r="AF294" i="48" l="1"/>
  <c r="AF43" i="48"/>
  <c r="AG122" i="48"/>
  <c r="AG280" i="48" s="1"/>
  <c r="AG336" i="48" l="1"/>
  <c r="AG124" i="48"/>
  <c r="AF47" i="48"/>
  <c r="AF258" i="48" s="1"/>
  <c r="AG99" i="72"/>
  <c r="AG279" i="48" l="1"/>
  <c r="AG335" i="48" s="1"/>
  <c r="AF314" i="48"/>
  <c r="AG105" i="72"/>
  <c r="AF48" i="48"/>
  <c r="AF259" i="48" s="1"/>
  <c r="AF315" i="48" l="1"/>
  <c r="AG106" i="72"/>
  <c r="AF49" i="48"/>
  <c r="AF255" i="48" s="1"/>
  <c r="AF311" i="48" l="1"/>
  <c r="AG107" i="72"/>
  <c r="AF52" i="48"/>
  <c r="AF246" i="48" s="1"/>
  <c r="AF302" i="48" l="1"/>
  <c r="AF57" i="48"/>
  <c r="AG110" i="72"/>
  <c r="AF60" i="48" l="1"/>
  <c r="AF257" i="48" s="1"/>
  <c r="AF313" i="48" s="1"/>
  <c r="AF254" i="48"/>
  <c r="AF63" i="48"/>
  <c r="AF256" i="48" s="1"/>
  <c r="AG123" i="72"/>
  <c r="AF62" i="48"/>
  <c r="AG125" i="72" s="1"/>
  <c r="AF310" i="48"/>
  <c r="AG116" i="72"/>
  <c r="AG58" i="48"/>
  <c r="AG252" i="48" s="1"/>
  <c r="AG61" i="48" l="1"/>
  <c r="AG308" i="48"/>
  <c r="AG46" i="48"/>
  <c r="AH117" i="72"/>
  <c r="AF312" i="48"/>
  <c r="AF64" i="48"/>
  <c r="AG126" i="72"/>
  <c r="AE81" i="48"/>
  <c r="AE82" i="48" s="1"/>
  <c r="AE83" i="48" s="1"/>
  <c r="AE247" i="48" s="1"/>
  <c r="AG152" i="48" l="1"/>
  <c r="AG150" i="48"/>
  <c r="AG151" i="48"/>
  <c r="AG250" i="48"/>
  <c r="AD87" i="48"/>
  <c r="AE303" i="48"/>
  <c r="AE85" i="48"/>
  <c r="AG265" i="48"/>
  <c r="AH104" i="72"/>
  <c r="AG51" i="48"/>
  <c r="AG260" i="48" s="1"/>
  <c r="AG306" i="48"/>
  <c r="AF65" i="48"/>
  <c r="AG129" i="72" s="1"/>
  <c r="AG143" i="72" s="1"/>
  <c r="AG127" i="72"/>
  <c r="AH124" i="72"/>
  <c r="AG267" i="48" l="1"/>
  <c r="AG235" i="48"/>
  <c r="AG266" i="48"/>
  <c r="AG322" i="48" s="1"/>
  <c r="AH109" i="72"/>
  <c r="AG316" i="48"/>
  <c r="AE288" i="48"/>
  <c r="AE289" i="48"/>
  <c r="AG291" i="48"/>
  <c r="AG55" i="48"/>
  <c r="AH113" i="72" s="1"/>
  <c r="AG323" i="48"/>
  <c r="AG54" i="48"/>
  <c r="AG321" i="48"/>
  <c r="AH112" i="72" l="1"/>
  <c r="AG97" i="48"/>
  <c r="AH99" i="48" l="1"/>
  <c r="AG98" i="48"/>
  <c r="AH270" i="48" l="1"/>
  <c r="AH282" i="48"/>
  <c r="AG109" i="48"/>
  <c r="AG273" i="48" s="1"/>
  <c r="AG111" i="48"/>
  <c r="AG275" i="48" s="1"/>
  <c r="AG110" i="48"/>
  <c r="AG274" i="48" s="1"/>
  <c r="AG112" i="48"/>
  <c r="AG276" i="48" s="1"/>
  <c r="AH326" i="48"/>
  <c r="AH338" i="48"/>
  <c r="AG332" i="48" l="1"/>
  <c r="AG331" i="48"/>
  <c r="AG330" i="48"/>
  <c r="AG114" i="48"/>
  <c r="AG237" i="48" s="1"/>
  <c r="AG329" i="48"/>
  <c r="AG293" i="48" l="1"/>
  <c r="AG116" i="48"/>
  <c r="AG236" i="48" s="1"/>
  <c r="AG119" i="48"/>
  <c r="AG281" i="48" s="1"/>
  <c r="AG337" i="48" l="1"/>
  <c r="AG130" i="48"/>
  <c r="AG241" i="48" s="1"/>
  <c r="AG42" i="48"/>
  <c r="AH86" i="72" s="1"/>
  <c r="AG292" i="48"/>
  <c r="AG128" i="48" l="1"/>
  <c r="AG239" i="48" s="1"/>
  <c r="AG297" i="48"/>
  <c r="AG295" i="48" l="1"/>
  <c r="AG136" i="48"/>
  <c r="AG277" i="48" s="1"/>
  <c r="AG137" i="48"/>
  <c r="AG278" i="48" s="1"/>
  <c r="AG334" i="48" l="1"/>
  <c r="AG138" i="48"/>
  <c r="AG238" i="48" s="1"/>
  <c r="AG333" i="48"/>
  <c r="AG43" i="48" l="1"/>
  <c r="AG294" i="48"/>
  <c r="AH122" i="48"/>
  <c r="AH280" i="48" s="1"/>
  <c r="AH336" i="48" l="1"/>
  <c r="AH124" i="48"/>
  <c r="AG47" i="48"/>
  <c r="AG258" i="48" s="1"/>
  <c r="AH99" i="72"/>
  <c r="AH279" i="48" l="1"/>
  <c r="AH335" i="48" s="1"/>
  <c r="AG48" i="48"/>
  <c r="AG259" i="48" s="1"/>
  <c r="AG314" i="48"/>
  <c r="AH105" i="72"/>
  <c r="AG315" i="48" l="1"/>
  <c r="AH106" i="72"/>
  <c r="AG49" i="48"/>
  <c r="AG255" i="48" s="1"/>
  <c r="AG52" i="48" l="1"/>
  <c r="AG246" i="48" s="1"/>
  <c r="AH107" i="72"/>
  <c r="AG311" i="48"/>
  <c r="AG57" i="48" l="1"/>
  <c r="AG254" i="48" s="1"/>
  <c r="AH110" i="72"/>
  <c r="AG302" i="48"/>
  <c r="AG310" i="48" l="1"/>
  <c r="AH116" i="72"/>
  <c r="AH58" i="48"/>
  <c r="AH252" i="48" s="1"/>
  <c r="AG60" i="48"/>
  <c r="AG257" i="48" s="1"/>
  <c r="AH308" i="48" l="1"/>
  <c r="AI117" i="72"/>
  <c r="AH61" i="48"/>
  <c r="AH46" i="48"/>
  <c r="AG63" i="48"/>
  <c r="AG256" i="48" s="1"/>
  <c r="AH123" i="72"/>
  <c r="AG62" i="48"/>
  <c r="AH125" i="72" s="1"/>
  <c r="AG313" i="48"/>
  <c r="AH152" i="48" l="1"/>
  <c r="AH150" i="48"/>
  <c r="AH151" i="48"/>
  <c r="AH250" i="48"/>
  <c r="AH306" i="48" s="1"/>
  <c r="AI124" i="72"/>
  <c r="AG312" i="48"/>
  <c r="AF81" i="48"/>
  <c r="AF82" i="48" s="1"/>
  <c r="AF83" i="48" s="1"/>
  <c r="AF247" i="48" s="1"/>
  <c r="AG64" i="48"/>
  <c r="AH126" i="72"/>
  <c r="AI104" i="72"/>
  <c r="AH51" i="48"/>
  <c r="AH260" i="48" s="1"/>
  <c r="AH265" i="48"/>
  <c r="AH267" i="48" l="1"/>
  <c r="AH235" i="48"/>
  <c r="AH266" i="48"/>
  <c r="AH322" i="48" s="1"/>
  <c r="AH316" i="48"/>
  <c r="AI109" i="72"/>
  <c r="AF303" i="48"/>
  <c r="AE87" i="48"/>
  <c r="AF85" i="48"/>
  <c r="AG65" i="48"/>
  <c r="AH129" i="72" s="1"/>
  <c r="AH143" i="72" s="1"/>
  <c r="AH127" i="72"/>
  <c r="AH54" i="48"/>
  <c r="AH321" i="48"/>
  <c r="AH323" i="48"/>
  <c r="AH291" i="48"/>
  <c r="AH55" i="48"/>
  <c r="AI113" i="72" s="1"/>
  <c r="AI112" i="72" l="1"/>
  <c r="AH97" i="48"/>
  <c r="AF288" i="48"/>
  <c r="AF289" i="48"/>
  <c r="AH98" i="48" l="1"/>
  <c r="AI99" i="48"/>
  <c r="AI270" i="48" l="1"/>
  <c r="AI282" i="48"/>
  <c r="AI338" i="48"/>
  <c r="AI326" i="48"/>
  <c r="AH111" i="48"/>
  <c r="AH275" i="48" s="1"/>
  <c r="AH109" i="48"/>
  <c r="AH273" i="48" s="1"/>
  <c r="AH112" i="48"/>
  <c r="AH276" i="48" s="1"/>
  <c r="AH110" i="48"/>
  <c r="AH274" i="48" s="1"/>
  <c r="AH332" i="48" l="1"/>
  <c r="AH330" i="48"/>
  <c r="AH331" i="48"/>
  <c r="AH114" i="48"/>
  <c r="AH237" i="48" s="1"/>
  <c r="AH329" i="48"/>
  <c r="AH116" i="48" l="1"/>
  <c r="AH236" i="48" s="1"/>
  <c r="AH293" i="48"/>
  <c r="AH119" i="48"/>
  <c r="AH281" i="48" s="1"/>
  <c r="AH337" i="48" l="1"/>
  <c r="AH130" i="48"/>
  <c r="AH241" i="48" s="1"/>
  <c r="AH292" i="48"/>
  <c r="AH42" i="48"/>
  <c r="AI86" i="72" s="1"/>
  <c r="AH128" i="48" l="1"/>
  <c r="AH239" i="48" s="1"/>
  <c r="AH297" i="48"/>
  <c r="AH295" i="48" l="1"/>
  <c r="AH137" i="48"/>
  <c r="AH278" i="48" s="1"/>
  <c r="AH136" i="48"/>
  <c r="AH277" i="48" s="1"/>
  <c r="AH333" i="48" l="1"/>
  <c r="AH138" i="48"/>
  <c r="AH238" i="48" s="1"/>
  <c r="AH334" i="48"/>
  <c r="AH294" i="48" l="1"/>
  <c r="AH43" i="48"/>
  <c r="AI122" i="48"/>
  <c r="AI280" i="48" s="1"/>
  <c r="AI336" i="48" l="1"/>
  <c r="AI124" i="48"/>
  <c r="AH47" i="48"/>
  <c r="AH258" i="48" s="1"/>
  <c r="AI99" i="72"/>
  <c r="AI279" i="48" l="1"/>
  <c r="AI335" i="48" s="1"/>
  <c r="AH48" i="48"/>
  <c r="AH259" i="48" s="1"/>
  <c r="AI105" i="72"/>
  <c r="AH314" i="48"/>
  <c r="AH315" i="48" l="1"/>
  <c r="AI106" i="72"/>
  <c r="AH49" i="48"/>
  <c r="AH255" i="48" s="1"/>
  <c r="AH311" i="48" l="1"/>
  <c r="AH52" i="48"/>
  <c r="AH246" i="48" s="1"/>
  <c r="AI107" i="72"/>
  <c r="AH57" i="48" l="1"/>
  <c r="AI110" i="72"/>
  <c r="AH302" i="48"/>
  <c r="AH60" i="48" l="1"/>
  <c r="AH257" i="48" s="1"/>
  <c r="AH254" i="48"/>
  <c r="AH62" i="48"/>
  <c r="AI125" i="72" s="1"/>
  <c r="AH313" i="48"/>
  <c r="AH63" i="48"/>
  <c r="AH256" i="48" s="1"/>
  <c r="AI123" i="72"/>
  <c r="AI116" i="72"/>
  <c r="AH310" i="48"/>
  <c r="AI58" i="48"/>
  <c r="AI252" i="48" s="1"/>
  <c r="AI46" i="48" l="1"/>
  <c r="AI61" i="48"/>
  <c r="AJ117" i="72"/>
  <c r="AI308" i="48"/>
  <c r="AH64" i="48"/>
  <c r="AI126" i="72"/>
  <c r="AH312" i="48"/>
  <c r="AG81" i="48"/>
  <c r="AG82" i="48" s="1"/>
  <c r="AG83" i="48" s="1"/>
  <c r="AG247" i="48" s="1"/>
  <c r="AI250" i="48" l="1"/>
  <c r="AI151" i="48"/>
  <c r="AI150" i="48"/>
  <c r="AI265" i="48" s="1"/>
  <c r="AI152" i="48"/>
  <c r="AG303" i="48"/>
  <c r="AF87" i="48"/>
  <c r="AG85" i="48"/>
  <c r="AI127" i="72"/>
  <c r="AH65" i="48"/>
  <c r="AI129" i="72" s="1"/>
  <c r="AI143" i="72" s="1"/>
  <c r="AJ124" i="72"/>
  <c r="AI51" i="48"/>
  <c r="AI260" i="48" s="1"/>
  <c r="AJ104" i="72"/>
  <c r="AI306" i="48"/>
  <c r="AI266" i="48" l="1"/>
  <c r="AI322" i="48" s="1"/>
  <c r="AI267" i="48"/>
  <c r="AI323" i="48" s="1"/>
  <c r="AI235" i="48"/>
  <c r="AI291" i="48" s="1"/>
  <c r="AI55" i="48"/>
  <c r="AJ113" i="72" s="1"/>
  <c r="AI54" i="48"/>
  <c r="AI321" i="48"/>
  <c r="AJ109" i="72"/>
  <c r="AI316" i="48"/>
  <c r="AG288" i="48"/>
  <c r="AG289" i="48"/>
  <c r="AJ112" i="72" l="1"/>
  <c r="AI97" i="48"/>
  <c r="AJ99" i="48" l="1"/>
  <c r="AI98" i="48"/>
  <c r="AJ270" i="48" l="1"/>
  <c r="AJ282" i="48"/>
  <c r="AI112" i="48"/>
  <c r="AI276" i="48" s="1"/>
  <c r="AI110" i="48"/>
  <c r="AI274" i="48" s="1"/>
  <c r="AI109" i="48"/>
  <c r="AI273" i="48" s="1"/>
  <c r="AI111" i="48"/>
  <c r="AI275" i="48" s="1"/>
  <c r="AJ326" i="48"/>
  <c r="AJ338" i="48"/>
  <c r="AI114" i="48" l="1"/>
  <c r="AI237" i="48" s="1"/>
  <c r="AI329" i="48"/>
  <c r="AI330" i="48"/>
  <c r="AI331" i="48"/>
  <c r="AI332" i="48"/>
  <c r="AI116" i="48" l="1"/>
  <c r="AI236" i="48" s="1"/>
  <c r="AI293" i="48"/>
  <c r="AI119" i="48"/>
  <c r="AI281" i="48" s="1"/>
  <c r="AI337" i="48" l="1"/>
  <c r="AI42" i="48"/>
  <c r="AJ86" i="72" s="1"/>
  <c r="AI292" i="48"/>
  <c r="AI130" i="48"/>
  <c r="AI241" i="48" s="1"/>
  <c r="AI128" i="48" l="1"/>
  <c r="AI239" i="48" s="1"/>
  <c r="AI297" i="48"/>
  <c r="AI295" i="48" l="1"/>
  <c r="AI136" i="48"/>
  <c r="AI277" i="48" s="1"/>
  <c r="AI137" i="48"/>
  <c r="AI278" i="48" s="1"/>
  <c r="AI334" i="48" l="1"/>
  <c r="AI138" i="48"/>
  <c r="AI238" i="48" s="1"/>
  <c r="AI333" i="48"/>
  <c r="AI43" i="48" l="1"/>
  <c r="AI294" i="48"/>
  <c r="AJ122" i="48"/>
  <c r="AJ280" i="48" s="1"/>
  <c r="AJ336" i="48" l="1"/>
  <c r="AJ124" i="48"/>
  <c r="AJ99" i="72"/>
  <c r="AI47" i="48"/>
  <c r="AI258" i="48" s="1"/>
  <c r="AJ279" i="48" l="1"/>
  <c r="AJ335" i="48" s="1"/>
  <c r="AI314" i="48"/>
  <c r="AJ105" i="72"/>
  <c r="AI48" i="48"/>
  <c r="AI259" i="48" s="1"/>
  <c r="AJ106" i="72" l="1"/>
  <c r="AI315" i="48"/>
  <c r="AI49" i="48"/>
  <c r="AI255" i="48" s="1"/>
  <c r="AJ107" i="72" l="1"/>
  <c r="AI311" i="48"/>
  <c r="AI52" i="48"/>
  <c r="AI246" i="48" s="1"/>
  <c r="AI57" i="48" l="1"/>
  <c r="AI254" i="48" s="1"/>
  <c r="AI302" i="48"/>
  <c r="AJ110" i="72"/>
  <c r="AJ116" i="72" l="1"/>
  <c r="AI310" i="48"/>
  <c r="AJ58" i="48"/>
  <c r="AJ252" i="48" s="1"/>
  <c r="AI60" i="48"/>
  <c r="AI257" i="48" s="1"/>
  <c r="AI313" i="48" l="1"/>
  <c r="AI62" i="48"/>
  <c r="AJ125" i="72" s="1"/>
  <c r="AJ123" i="72"/>
  <c r="AI63" i="48"/>
  <c r="AI256" i="48" s="1"/>
  <c r="AJ46" i="48"/>
  <c r="AK117" i="72"/>
  <c r="AJ308" i="48"/>
  <c r="AJ61" i="48"/>
  <c r="AJ250" i="48" l="1"/>
  <c r="AJ151" i="48"/>
  <c r="AJ152" i="48"/>
  <c r="AJ150" i="48"/>
  <c r="AK124" i="72"/>
  <c r="AJ126" i="72"/>
  <c r="AI312" i="48"/>
  <c r="AH81" i="48"/>
  <c r="AH82" i="48" s="1"/>
  <c r="AH83" i="48" s="1"/>
  <c r="AH247" i="48" s="1"/>
  <c r="AI64" i="48"/>
  <c r="AJ265" i="48"/>
  <c r="AJ306" i="48"/>
  <c r="AJ51" i="48"/>
  <c r="AJ260" i="48" s="1"/>
  <c r="AK104" i="72"/>
  <c r="AJ267" i="48" l="1"/>
  <c r="AJ235" i="48"/>
  <c r="AJ266" i="48"/>
  <c r="AJ322" i="48" s="1"/>
  <c r="AJ316" i="48"/>
  <c r="AK109" i="72"/>
  <c r="AJ321" i="48"/>
  <c r="AJ54" i="48"/>
  <c r="AJ55" i="48"/>
  <c r="AK113" i="72" s="1"/>
  <c r="AJ323" i="48"/>
  <c r="AJ291" i="48"/>
  <c r="AJ127" i="72"/>
  <c r="AI65" i="48"/>
  <c r="AJ129" i="72" s="1"/>
  <c r="AJ143" i="72" s="1"/>
  <c r="AG87" i="48"/>
  <c r="AH303" i="48"/>
  <c r="AH85" i="48"/>
  <c r="AJ97" i="48" l="1"/>
  <c r="AK112" i="72"/>
  <c r="AJ98" i="48" l="1"/>
  <c r="AK99" i="48"/>
  <c r="AK270" i="48" l="1"/>
  <c r="AK282" i="48"/>
  <c r="AK338" i="48"/>
  <c r="AK326" i="48"/>
  <c r="AJ109" i="48"/>
  <c r="AJ273" i="48" s="1"/>
  <c r="AJ111" i="48"/>
  <c r="AJ275" i="48" s="1"/>
  <c r="AJ112" i="48"/>
  <c r="AJ276" i="48" s="1"/>
  <c r="AJ110" i="48"/>
  <c r="AJ274" i="48" s="1"/>
  <c r="AJ331" i="48" l="1"/>
  <c r="AJ332" i="48"/>
  <c r="AJ330" i="48"/>
  <c r="AJ114" i="48"/>
  <c r="AJ237" i="48" s="1"/>
  <c r="AJ329" i="48"/>
  <c r="AJ293" i="48" l="1"/>
  <c r="AJ116" i="48"/>
  <c r="AJ236" i="48" s="1"/>
  <c r="AJ119" i="48"/>
  <c r="AJ281" i="48" s="1"/>
  <c r="AJ130" i="48" l="1"/>
  <c r="AJ241" i="48" s="1"/>
  <c r="AJ292" i="48"/>
  <c r="AJ42" i="48"/>
  <c r="AK86" i="72" s="1"/>
  <c r="AJ337" i="48"/>
  <c r="AJ297" i="48" l="1"/>
  <c r="AJ128" i="48"/>
  <c r="AJ239" i="48" s="1"/>
  <c r="AJ295" i="48" l="1"/>
  <c r="AJ137" i="48"/>
  <c r="AJ278" i="48" s="1"/>
  <c r="AJ136" i="48"/>
  <c r="AJ277" i="48" s="1"/>
  <c r="AJ334" i="48" l="1"/>
  <c r="AJ138" i="48"/>
  <c r="AJ238" i="48" s="1"/>
  <c r="AJ333" i="48"/>
  <c r="AJ294" i="48" l="1"/>
  <c r="AJ43" i="48"/>
  <c r="AK122" i="48"/>
  <c r="AK280" i="48" s="1"/>
  <c r="AK336" i="48" l="1"/>
  <c r="AK124" i="48"/>
  <c r="AK279" i="48" s="1"/>
  <c r="AJ47" i="48"/>
  <c r="AJ258" i="48" s="1"/>
  <c r="AK99" i="72"/>
  <c r="AK335" i="48" l="1"/>
  <c r="AJ48" i="48"/>
  <c r="AJ259" i="48" s="1"/>
  <c r="AK105" i="72"/>
  <c r="AJ314" i="48"/>
  <c r="C392" i="48" l="1"/>
  <c r="R392" i="48"/>
  <c r="F392" i="48"/>
  <c r="AJ315" i="48"/>
  <c r="AK106" i="72"/>
  <c r="AJ49" i="48"/>
  <c r="AJ255" i="48" s="1"/>
  <c r="AJ52" i="48" l="1"/>
  <c r="AJ246" i="48" s="1"/>
  <c r="AJ311" i="48"/>
  <c r="AK107" i="72"/>
  <c r="AK110" i="72" l="1"/>
  <c r="AJ302" i="48"/>
  <c r="AJ57" i="48"/>
  <c r="AJ60" i="48" l="1"/>
  <c r="AJ257" i="48" s="1"/>
  <c r="AJ254" i="48"/>
  <c r="AJ63" i="48"/>
  <c r="AJ256" i="48" s="1"/>
  <c r="AJ62" i="48"/>
  <c r="AK125" i="72" s="1"/>
  <c r="AK123" i="72"/>
  <c r="AJ313" i="48"/>
  <c r="AK116" i="72"/>
  <c r="AJ310" i="48"/>
  <c r="AK58" i="48"/>
  <c r="AK252" i="48" s="1"/>
  <c r="AK126" i="72" l="1"/>
  <c r="AJ312" i="48"/>
  <c r="AJ64" i="48"/>
  <c r="AI81" i="48"/>
  <c r="AI82" i="48" s="1"/>
  <c r="AI83" i="48" s="1"/>
  <c r="AI247" i="48" s="1"/>
  <c r="AK308" i="48"/>
  <c r="AL117" i="72"/>
  <c r="AK61" i="48"/>
  <c r="AK46" i="48"/>
  <c r="AK250" i="48" l="1"/>
  <c r="AK151" i="48"/>
  <c r="AK152" i="48"/>
  <c r="AK266" i="48" s="1"/>
  <c r="AK322" i="48" s="1"/>
  <c r="AK150" i="48"/>
  <c r="AI303" i="48"/>
  <c r="AH87" i="48"/>
  <c r="AI85" i="48"/>
  <c r="AJ65" i="48"/>
  <c r="AK129" i="72" s="1"/>
  <c r="AK143" i="72" s="1"/>
  <c r="AK127" i="72"/>
  <c r="AK51" i="48"/>
  <c r="AK260" i="48" s="1"/>
  <c r="AL104" i="72"/>
  <c r="AK306" i="48"/>
  <c r="AL124" i="72"/>
  <c r="R379" i="48" l="1"/>
  <c r="C379" i="48"/>
  <c r="F379" i="48"/>
  <c r="AK235" i="48"/>
  <c r="AK291" i="48" s="1"/>
  <c r="R348" i="48" s="1"/>
  <c r="AK267" i="48"/>
  <c r="AK323" i="48" s="1"/>
  <c r="AK55" i="48"/>
  <c r="AL113" i="72" s="1"/>
  <c r="AK265" i="48"/>
  <c r="AK321" i="48" s="1"/>
  <c r="AK54" i="48"/>
  <c r="AL109" i="72"/>
  <c r="AK316" i="48"/>
  <c r="AK97" i="48" l="1"/>
  <c r="AL112" i="72"/>
  <c r="C378" i="48"/>
  <c r="R378" i="48"/>
  <c r="F378" i="48"/>
  <c r="AK98" i="48" l="1"/>
  <c r="AL99" i="48"/>
  <c r="AL270" i="48" l="1"/>
  <c r="AL326" i="48" s="1"/>
  <c r="AL282" i="48"/>
  <c r="AL338" i="48" s="1"/>
  <c r="AK111" i="48"/>
  <c r="AK110" i="48"/>
  <c r="AK112" i="48"/>
  <c r="AK109" i="48"/>
  <c r="AK274" i="48" l="1"/>
  <c r="AK330" i="48" s="1"/>
  <c r="AK276" i="48"/>
  <c r="AK332" i="48" s="1"/>
  <c r="C395" i="48"/>
  <c r="F395" i="48"/>
  <c r="AK273" i="48"/>
  <c r="AK329" i="48" s="1"/>
  <c r="AK114" i="48"/>
  <c r="AK275" i="48"/>
  <c r="AK331" i="48" s="1"/>
  <c r="F383" i="48"/>
  <c r="C383" i="48"/>
  <c r="AK237" i="48" l="1"/>
  <c r="AK293" i="48" s="1"/>
  <c r="AK116" i="48"/>
  <c r="AK119" i="48"/>
  <c r="AK281" i="48" l="1"/>
  <c r="AK337" i="48" s="1"/>
  <c r="AK236" i="48"/>
  <c r="AK292" i="48" s="1"/>
  <c r="AK130" i="48"/>
  <c r="AK42" i="48"/>
  <c r="AL86" i="72" s="1"/>
  <c r="AK241" i="48" l="1"/>
  <c r="AK297" i="48" s="1"/>
  <c r="AK128" i="48"/>
  <c r="AK239" i="48" l="1"/>
  <c r="AK295" i="48" s="1"/>
  <c r="AK136" i="48"/>
  <c r="AK137" i="48"/>
  <c r="AK278" i="48" l="1"/>
  <c r="AK334" i="48" s="1"/>
  <c r="AK277" i="48"/>
  <c r="AK333" i="48" s="1"/>
  <c r="AK138" i="48"/>
  <c r="AK238" i="48" l="1"/>
  <c r="AK294" i="48" s="1"/>
  <c r="AK43" i="48"/>
  <c r="AL122" i="48"/>
  <c r="AL280" i="48" l="1"/>
  <c r="AL336" i="48" s="1"/>
  <c r="AL124" i="48"/>
  <c r="AK47" i="48"/>
  <c r="AL99" i="72"/>
  <c r="AK258" i="48" l="1"/>
  <c r="AK314" i="48" s="1"/>
  <c r="AL105" i="72"/>
  <c r="AK48" i="48"/>
  <c r="AL279" i="48"/>
  <c r="F393" i="48"/>
  <c r="C393" i="48"/>
  <c r="AK259" i="48" l="1"/>
  <c r="AK315" i="48" s="1"/>
  <c r="AK49" i="48"/>
  <c r="AL106" i="72"/>
  <c r="AK255" i="48" l="1"/>
  <c r="AK311" i="48" s="1"/>
  <c r="AK52" i="48"/>
  <c r="AL107" i="72"/>
  <c r="AK246" i="48" l="1"/>
  <c r="AK302" i="48" s="1"/>
  <c r="AL110" i="72"/>
  <c r="AK57" i="48"/>
  <c r="AK60" i="48"/>
  <c r="AK257" i="48" l="1"/>
  <c r="AK313" i="48" s="1"/>
  <c r="AK63" i="48"/>
  <c r="AK62" i="48"/>
  <c r="AL125" i="72" s="1"/>
  <c r="AL123" i="72"/>
  <c r="AK254" i="48"/>
  <c r="AK310" i="48" s="1"/>
  <c r="AL116" i="72"/>
  <c r="AL58" i="48"/>
  <c r="AL252" i="48" l="1"/>
  <c r="AL308" i="48" s="1"/>
  <c r="AM117" i="72"/>
  <c r="AL61" i="48"/>
  <c r="AM124" i="72" s="1"/>
  <c r="AL46" i="48"/>
  <c r="AK256" i="48"/>
  <c r="AK312" i="48" s="1"/>
  <c r="AJ81" i="48"/>
  <c r="AJ82" i="48" s="1"/>
  <c r="AJ83" i="48" s="1"/>
  <c r="AK64" i="48"/>
  <c r="AL126" i="72"/>
  <c r="AJ247" i="48" l="1"/>
  <c r="AJ303" i="48" s="1"/>
  <c r="AJ85" i="48"/>
  <c r="AI87" i="48"/>
  <c r="AK65" i="48"/>
  <c r="AL129" i="72" s="1"/>
  <c r="AL143" i="72" s="1"/>
  <c r="AL127" i="72"/>
  <c r="AL250" i="48"/>
  <c r="AL306" i="48" s="1"/>
  <c r="AL151" i="48"/>
  <c r="AL152" i="48"/>
  <c r="AL266" i="48" s="1"/>
  <c r="AL322" i="48" s="1"/>
  <c r="AL150" i="48"/>
  <c r="AM104" i="72"/>
  <c r="AL51" i="48"/>
  <c r="F365" i="48"/>
  <c r="C365" i="48"/>
  <c r="AL265" i="48" l="1"/>
  <c r="AL321" i="48" s="1"/>
  <c r="AL54" i="48"/>
  <c r="AL267" i="48"/>
  <c r="AL323" i="48" s="1"/>
  <c r="AL235" i="48"/>
  <c r="AL55" i="48"/>
  <c r="AM113" i="72" s="1"/>
  <c r="AL260" i="48"/>
  <c r="AL316" i="48" s="1"/>
  <c r="AM109" i="72"/>
  <c r="C363" i="48"/>
  <c r="F363" i="48"/>
  <c r="F373" i="48" l="1"/>
  <c r="C373" i="48"/>
  <c r="AL97" i="48"/>
  <c r="AM112" i="72"/>
  <c r="AL98" i="48" l="1"/>
  <c r="AM99" i="48"/>
  <c r="AM270" i="48" l="1"/>
  <c r="AM326" i="48" s="1"/>
  <c r="AM282" i="48"/>
  <c r="AM338" i="48" s="1"/>
  <c r="AL110" i="48"/>
  <c r="AL111" i="48"/>
  <c r="AL112" i="48"/>
  <c r="AL109" i="48"/>
  <c r="AL274" i="48" l="1"/>
  <c r="AL330" i="48" s="1"/>
  <c r="AL273" i="48"/>
  <c r="AL329" i="48" s="1"/>
  <c r="AL114" i="48"/>
  <c r="AL275" i="48"/>
  <c r="AL331" i="48" s="1"/>
  <c r="AL276" i="48"/>
  <c r="AL332" i="48" s="1"/>
  <c r="AL237" i="48" l="1"/>
  <c r="AL293" i="48" s="1"/>
  <c r="AL116" i="48"/>
  <c r="AL119" i="48"/>
  <c r="C389" i="48"/>
  <c r="F389" i="48"/>
  <c r="C386" i="48"/>
  <c r="F386" i="48"/>
  <c r="C388" i="48"/>
  <c r="F388" i="48"/>
  <c r="C387" i="48"/>
  <c r="F387" i="48"/>
  <c r="AL236" i="48" l="1"/>
  <c r="AL292" i="48" s="1"/>
  <c r="AL130" i="48"/>
  <c r="AL42" i="48"/>
  <c r="AM86" i="72" s="1"/>
  <c r="AL281" i="48"/>
  <c r="AL337" i="48" s="1"/>
  <c r="F350" i="48"/>
  <c r="C350" i="48"/>
  <c r="C394" i="48" l="1"/>
  <c r="F394" i="48"/>
  <c r="AL241" i="48"/>
  <c r="AL297" i="48" s="1"/>
  <c r="AL128" i="48"/>
  <c r="C349" i="48"/>
  <c r="F349" i="48"/>
  <c r="F354" i="48" l="1"/>
  <c r="C354" i="48"/>
  <c r="AL239" i="48"/>
  <c r="AL295" i="48" s="1"/>
  <c r="AL137" i="48"/>
  <c r="AL136" i="48"/>
  <c r="AL277" i="48" l="1"/>
  <c r="AL333" i="48" s="1"/>
  <c r="AL138" i="48"/>
  <c r="F352" i="48"/>
  <c r="C352" i="48"/>
  <c r="AL278" i="48"/>
  <c r="AL334" i="48" s="1"/>
  <c r="AL238" i="48" l="1"/>
  <c r="AL294" i="48" s="1"/>
  <c r="AL43" i="48"/>
  <c r="AM122" i="48"/>
  <c r="C391" i="48"/>
  <c r="F391" i="48"/>
  <c r="C390" i="48"/>
  <c r="F390" i="48"/>
  <c r="AM280" i="48" l="1"/>
  <c r="AM336" i="48" s="1"/>
  <c r="AM124" i="48"/>
  <c r="AM99" i="72"/>
  <c r="AL47" i="48"/>
  <c r="C351" i="48"/>
  <c r="F351" i="48"/>
  <c r="AL258" i="48" l="1"/>
  <c r="AL314" i="48" s="1"/>
  <c r="AM105" i="72"/>
  <c r="AL48" i="48"/>
  <c r="AM279" i="48"/>
  <c r="AL259" i="48" l="1"/>
  <c r="AL315" i="48" s="1"/>
  <c r="AM106" i="72"/>
  <c r="AL49" i="48"/>
  <c r="C371" i="48"/>
  <c r="F371" i="48"/>
  <c r="AL255" i="48" l="1"/>
  <c r="AL311" i="48" s="1"/>
  <c r="AL52" i="48"/>
  <c r="AM107" i="72"/>
  <c r="C372" i="48"/>
  <c r="F372" i="48"/>
  <c r="AL246" i="48" l="1"/>
  <c r="AL302" i="48" s="1"/>
  <c r="AL57" i="48"/>
  <c r="AM110" i="72"/>
  <c r="AL60" i="48"/>
  <c r="F368" i="48"/>
  <c r="C368" i="48"/>
  <c r="AL257" i="48" l="1"/>
  <c r="AL313" i="48" s="1"/>
  <c r="AM123" i="72"/>
  <c r="AL62" i="48"/>
  <c r="AM125" i="72" s="1"/>
  <c r="AL63" i="48"/>
  <c r="AL254" i="48"/>
  <c r="AL310" i="48" s="1"/>
  <c r="AM116" i="72"/>
  <c r="AM58" i="48"/>
  <c r="C359" i="48"/>
  <c r="F359" i="48"/>
  <c r="AM252" i="48" l="1"/>
  <c r="AM308" i="48" s="1"/>
  <c r="AM61" i="48"/>
  <c r="AN124" i="72" s="1"/>
  <c r="AN117" i="72"/>
  <c r="AM46" i="48"/>
  <c r="F367" i="48"/>
  <c r="C367" i="48"/>
  <c r="AL256" i="48"/>
  <c r="AL312" i="48" s="1"/>
  <c r="AK81" i="48"/>
  <c r="AK82" i="48" s="1"/>
  <c r="AK83" i="48" s="1"/>
  <c r="AM126" i="72"/>
  <c r="AL64" i="48"/>
  <c r="F370" i="48"/>
  <c r="C370" i="48"/>
  <c r="AL65" i="48" l="1"/>
  <c r="AM129" i="72" s="1"/>
  <c r="AM127" i="72"/>
  <c r="AK247" i="48"/>
  <c r="AK303" i="48" s="1"/>
  <c r="AJ87" i="48"/>
  <c r="AK85" i="48"/>
  <c r="F369" i="48"/>
  <c r="C369" i="48"/>
  <c r="AM250" i="48"/>
  <c r="AM306" i="48" s="1"/>
  <c r="AM151" i="48"/>
  <c r="AM152" i="48"/>
  <c r="AM266" i="48" s="1"/>
  <c r="AM322" i="48" s="1"/>
  <c r="AM150" i="48"/>
  <c r="AN104" i="72"/>
  <c r="AM51" i="48"/>
  <c r="AM260" i="48" l="1"/>
  <c r="AM316" i="48" s="1"/>
  <c r="AN109" i="72"/>
  <c r="AM265" i="48"/>
  <c r="AM321" i="48" s="1"/>
  <c r="AM54" i="48"/>
  <c r="AM267" i="48"/>
  <c r="AM323" i="48" s="1"/>
  <c r="AM235" i="48"/>
  <c r="AM55" i="48"/>
  <c r="AN113" i="72" s="1"/>
  <c r="AM143" i="72"/>
  <c r="AM97" i="48" l="1"/>
  <c r="AN112" i="72"/>
  <c r="AM98" i="48" l="1"/>
  <c r="AN99" i="48"/>
  <c r="AN270" i="48" l="1"/>
  <c r="AN326" i="48" s="1"/>
  <c r="AN282" i="48"/>
  <c r="AN338" i="48" s="1"/>
  <c r="AM109" i="48"/>
  <c r="AM110" i="48"/>
  <c r="AM111" i="48"/>
  <c r="AM112" i="48"/>
  <c r="AM273" i="48" l="1"/>
  <c r="AM329" i="48" s="1"/>
  <c r="AM114" i="48"/>
  <c r="AM275" i="48"/>
  <c r="AM331" i="48" s="1"/>
  <c r="AM276" i="48"/>
  <c r="AM332" i="48" s="1"/>
  <c r="AM274" i="48"/>
  <c r="AM330" i="48" s="1"/>
  <c r="AM237" i="48" l="1"/>
  <c r="AM293" i="48" s="1"/>
  <c r="AM116" i="48"/>
  <c r="AM119" i="48"/>
  <c r="AM281" i="48" l="1"/>
  <c r="AM337" i="48" s="1"/>
  <c r="AM236" i="48"/>
  <c r="AM292" i="48" s="1"/>
  <c r="AM42" i="48"/>
  <c r="AN86" i="72" s="1"/>
  <c r="AM130" i="48"/>
  <c r="AM241" i="48" l="1"/>
  <c r="AM297" i="48" s="1"/>
  <c r="AM128" i="48"/>
  <c r="AM239" i="48" l="1"/>
  <c r="AM295" i="48" s="1"/>
  <c r="AM137" i="48"/>
  <c r="AM136" i="48"/>
  <c r="AM277" i="48" l="1"/>
  <c r="AM333" i="48" s="1"/>
  <c r="AM138" i="48"/>
  <c r="AM278" i="48"/>
  <c r="AM334" i="48" s="1"/>
  <c r="AM238" i="48" l="1"/>
  <c r="AM294" i="48" s="1"/>
  <c r="AM43" i="48"/>
  <c r="AN122" i="48"/>
  <c r="AN280" i="48" l="1"/>
  <c r="AN336" i="48" s="1"/>
  <c r="AN124" i="48"/>
  <c r="AM47" i="48"/>
  <c r="AN99" i="72"/>
  <c r="AN279" i="48" l="1"/>
  <c r="AM258" i="48"/>
  <c r="AM314" i="48" s="1"/>
  <c r="AM48" i="48"/>
  <c r="AN105" i="72"/>
  <c r="AM259" i="48" l="1"/>
  <c r="AM315" i="48" s="1"/>
  <c r="AN106" i="72"/>
  <c r="AM49" i="48"/>
  <c r="AM255" i="48" l="1"/>
  <c r="AM311" i="48" s="1"/>
  <c r="AN107" i="72"/>
  <c r="AM52" i="48"/>
  <c r="AM246" i="48" l="1"/>
  <c r="AM302" i="48" s="1"/>
  <c r="AN110" i="72"/>
  <c r="AM57" i="48"/>
  <c r="AM60" i="48" s="1"/>
  <c r="AM257" i="48" l="1"/>
  <c r="AM313" i="48" s="1"/>
  <c r="AN123" i="72"/>
  <c r="AM63" i="48"/>
  <c r="AM62" i="48"/>
  <c r="AN125" i="72" s="1"/>
  <c r="AM254" i="48"/>
  <c r="AM310" i="48" s="1"/>
  <c r="AN116" i="72"/>
  <c r="AN58" i="48"/>
  <c r="AN252" i="48" l="1"/>
  <c r="AN308" i="48" s="1"/>
  <c r="AN46" i="48"/>
  <c r="AN61" i="48"/>
  <c r="AO124" i="72" s="1"/>
  <c r="AO117" i="72"/>
  <c r="AM256" i="48"/>
  <c r="AM312" i="48" s="1"/>
  <c r="AM64" i="48"/>
  <c r="AN126" i="72"/>
  <c r="AL81" i="48"/>
  <c r="AL82" i="48" s="1"/>
  <c r="AL83" i="48" s="1"/>
  <c r="AL247" i="48" l="1"/>
  <c r="AL303" i="48" s="1"/>
  <c r="AK87" i="48"/>
  <c r="AL85" i="48"/>
  <c r="AM65" i="48"/>
  <c r="AN129" i="72" s="1"/>
  <c r="AN143" i="72" s="1"/>
  <c r="AN127" i="72"/>
  <c r="AN250" i="48"/>
  <c r="AN306" i="48" s="1"/>
  <c r="AN151" i="48"/>
  <c r="AN152" i="48"/>
  <c r="AN266" i="48" s="1"/>
  <c r="AN322" i="48" s="1"/>
  <c r="G379" i="48" s="1"/>
  <c r="AN150" i="48"/>
  <c r="AO104" i="72"/>
  <c r="AN51" i="48"/>
  <c r="AN267" i="48" l="1"/>
  <c r="AN323" i="48" s="1"/>
  <c r="AN235" i="48"/>
  <c r="AN55" i="48"/>
  <c r="AO113" i="72" s="1"/>
  <c r="AN265" i="48"/>
  <c r="AN321" i="48" s="1"/>
  <c r="G378" i="48" s="1"/>
  <c r="AN54" i="48"/>
  <c r="AN260" i="48"/>
  <c r="AN316" i="48" s="1"/>
  <c r="AO109" i="72"/>
  <c r="F360" i="48"/>
  <c r="C360" i="48"/>
  <c r="AN97" i="48" l="1"/>
  <c r="AO112" i="72"/>
  <c r="AN98" i="48" l="1"/>
  <c r="AO99" i="48"/>
  <c r="AO270" i="48" l="1"/>
  <c r="AO326" i="48" s="1"/>
  <c r="AO282" i="48"/>
  <c r="AO338" i="48" s="1"/>
  <c r="AN111" i="48"/>
  <c r="AN109" i="48"/>
  <c r="AN112" i="48"/>
  <c r="AN110" i="48"/>
  <c r="AN276" i="48" l="1"/>
  <c r="AN332" i="48" s="1"/>
  <c r="AN273" i="48"/>
  <c r="AN329" i="48" s="1"/>
  <c r="AN114" i="48"/>
  <c r="AN274" i="48"/>
  <c r="AN330" i="48" s="1"/>
  <c r="AN275" i="48"/>
  <c r="AN331" i="48" s="1"/>
  <c r="AN237" i="48" l="1"/>
  <c r="AN293" i="48" s="1"/>
  <c r="AN116" i="48"/>
  <c r="AN119" i="48"/>
  <c r="AN281" i="48" l="1"/>
  <c r="AN337" i="48" s="1"/>
  <c r="AN236" i="48"/>
  <c r="AN292" i="48" s="1"/>
  <c r="AN42" i="48"/>
  <c r="AO86" i="72" s="1"/>
  <c r="AN130" i="48"/>
  <c r="AN241" i="48" l="1"/>
  <c r="AN297" i="48" s="1"/>
  <c r="AN128" i="48"/>
  <c r="AN239" i="48" l="1"/>
  <c r="AN295" i="48" s="1"/>
  <c r="AN136" i="48"/>
  <c r="AN137" i="48"/>
  <c r="AN278" i="48" l="1"/>
  <c r="AN334" i="48" s="1"/>
  <c r="AN277" i="48"/>
  <c r="AN333" i="48" s="1"/>
  <c r="AN138" i="48"/>
  <c r="AN238" i="48" l="1"/>
  <c r="AN294" i="48" s="1"/>
  <c r="AN43" i="48"/>
  <c r="AO122" i="48"/>
  <c r="AO280" i="48" l="1"/>
  <c r="AO336" i="48" s="1"/>
  <c r="AO124" i="48"/>
  <c r="AO99" i="72"/>
  <c r="AN47" i="48"/>
  <c r="AO279" i="48" l="1"/>
  <c r="AN258" i="48"/>
  <c r="AN314" i="48" s="1"/>
  <c r="AO105" i="72"/>
  <c r="AN48" i="48"/>
  <c r="AN259" i="48" l="1"/>
  <c r="AN315" i="48" s="1"/>
  <c r="AO106" i="72"/>
  <c r="AN49" i="48"/>
  <c r="AN255" i="48" l="1"/>
  <c r="AN311" i="48" s="1"/>
  <c r="AN52" i="48"/>
  <c r="AO107" i="72"/>
  <c r="AN246" i="48" l="1"/>
  <c r="AN302" i="48" s="1"/>
  <c r="AO110" i="72"/>
  <c r="AN57" i="48"/>
  <c r="AN60" i="48"/>
  <c r="AN257" i="48" l="1"/>
  <c r="AN313" i="48" s="1"/>
  <c r="AN63" i="48"/>
  <c r="AO123" i="72"/>
  <c r="AN62" i="48"/>
  <c r="AO125" i="72" s="1"/>
  <c r="AO116" i="72"/>
  <c r="AN254" i="48"/>
  <c r="AN310" i="48" s="1"/>
  <c r="AO58" i="48"/>
  <c r="AO252" i="48" l="1"/>
  <c r="AO308" i="48" s="1"/>
  <c r="AO46" i="48"/>
  <c r="AO61" i="48"/>
  <c r="AP124" i="72" s="1"/>
  <c r="AP117" i="72"/>
  <c r="AN256" i="48"/>
  <c r="AN312" i="48" s="1"/>
  <c r="AN64" i="48"/>
  <c r="AM81" i="48"/>
  <c r="AM82" i="48" s="1"/>
  <c r="AM83" i="48" s="1"/>
  <c r="AO126" i="72"/>
  <c r="AM247" i="48" l="1"/>
  <c r="AM303" i="48" s="1"/>
  <c r="AL87" i="48"/>
  <c r="AM85" i="48"/>
  <c r="AO127" i="72"/>
  <c r="AN65" i="48"/>
  <c r="AO129" i="72" s="1"/>
  <c r="AO143" i="72" s="1"/>
  <c r="AO250" i="48"/>
  <c r="AO306" i="48" s="1"/>
  <c r="AO151" i="48"/>
  <c r="AO152" i="48"/>
  <c r="AO266" i="48" s="1"/>
  <c r="AO322" i="48" s="1"/>
  <c r="AO150" i="48"/>
  <c r="AP104" i="72"/>
  <c r="AO51" i="48"/>
  <c r="AO267" i="48" l="1"/>
  <c r="AO323" i="48" s="1"/>
  <c r="AO235" i="48"/>
  <c r="AO55" i="48"/>
  <c r="AP113" i="72" s="1"/>
  <c r="AO265" i="48"/>
  <c r="AO321" i="48" s="1"/>
  <c r="AO54" i="48"/>
  <c r="AO260" i="48"/>
  <c r="AO316" i="48" s="1"/>
  <c r="AP109" i="72"/>
  <c r="AO97" i="48" l="1"/>
  <c r="AP112" i="72"/>
  <c r="AO98" i="48" l="1"/>
  <c r="AP99" i="48"/>
  <c r="AP270" i="48" l="1"/>
  <c r="AP326" i="48" s="1"/>
  <c r="AP282" i="48"/>
  <c r="AP338" i="48" s="1"/>
  <c r="AO112" i="48"/>
  <c r="AO111" i="48"/>
  <c r="AO109" i="48"/>
  <c r="AO110" i="48"/>
  <c r="AO274" i="48" l="1"/>
  <c r="AO330" i="48" s="1"/>
  <c r="AO273" i="48"/>
  <c r="AO329" i="48" s="1"/>
  <c r="AO114" i="48"/>
  <c r="AO276" i="48"/>
  <c r="AO332" i="48" s="1"/>
  <c r="AO275" i="48"/>
  <c r="AO331" i="48" s="1"/>
  <c r="AO237" i="48" l="1"/>
  <c r="AO293" i="48" s="1"/>
  <c r="AO116" i="48"/>
  <c r="AO119" i="48"/>
  <c r="AO281" i="48" l="1"/>
  <c r="AO337" i="48" s="1"/>
  <c r="AO236" i="48"/>
  <c r="AO292" i="48" s="1"/>
  <c r="AO130" i="48"/>
  <c r="AO42" i="48"/>
  <c r="AP86" i="72" s="1"/>
  <c r="AO241" i="48" l="1"/>
  <c r="AO297" i="48" s="1"/>
  <c r="AO128" i="48"/>
  <c r="AO239" i="48" l="1"/>
  <c r="AO295" i="48" s="1"/>
  <c r="AO137" i="48"/>
  <c r="AO136" i="48"/>
  <c r="AO277" i="48" l="1"/>
  <c r="AO333" i="48" s="1"/>
  <c r="AO138" i="48"/>
  <c r="AO278" i="48"/>
  <c r="AO334" i="48" s="1"/>
  <c r="AO238" i="48" l="1"/>
  <c r="AO294" i="48" s="1"/>
  <c r="AO43" i="48"/>
  <c r="AP122" i="48"/>
  <c r="AP280" i="48" l="1"/>
  <c r="AP336" i="48" s="1"/>
  <c r="AP124" i="48"/>
  <c r="AO47" i="48"/>
  <c r="AP99" i="72"/>
  <c r="AP279" i="48" l="1"/>
  <c r="AO258" i="48"/>
  <c r="AO314" i="48" s="1"/>
  <c r="AO48" i="48"/>
  <c r="AP105" i="72"/>
  <c r="AO259" i="48" l="1"/>
  <c r="AO315" i="48" s="1"/>
  <c r="AP106" i="72"/>
  <c r="AO49" i="48"/>
  <c r="AO255" i="48" l="1"/>
  <c r="AO311" i="48" s="1"/>
  <c r="AP107" i="72"/>
  <c r="AO52" i="48"/>
  <c r="AO246" i="48" l="1"/>
  <c r="AO302" i="48" s="1"/>
  <c r="AO57" i="48"/>
  <c r="AP110" i="72"/>
  <c r="AO254" i="48" l="1"/>
  <c r="AO310" i="48" s="1"/>
  <c r="AP116" i="72"/>
  <c r="AP58" i="48"/>
  <c r="AO60" i="48"/>
  <c r="AP252" i="48" l="1"/>
  <c r="AP308" i="48" s="1"/>
  <c r="AQ117" i="72"/>
  <c r="AP46" i="48"/>
  <c r="AP61" i="48"/>
  <c r="AQ124" i="72" s="1"/>
  <c r="AO257" i="48"/>
  <c r="AO313" i="48" s="1"/>
  <c r="AO62" i="48"/>
  <c r="AP125" i="72" s="1"/>
  <c r="AO63" i="48"/>
  <c r="AP123" i="72"/>
  <c r="AP250" i="48" l="1"/>
  <c r="AP306" i="48" s="1"/>
  <c r="AP152" i="48"/>
  <c r="AP266" i="48" s="1"/>
  <c r="AP322" i="48" s="1"/>
  <c r="AP150" i="48"/>
  <c r="AP151" i="48"/>
  <c r="AQ104" i="72"/>
  <c r="AP51" i="48"/>
  <c r="AO256" i="48"/>
  <c r="AO312" i="48" s="1"/>
  <c r="AO64" i="48"/>
  <c r="AN81" i="48"/>
  <c r="AN82" i="48" s="1"/>
  <c r="AN83" i="48" s="1"/>
  <c r="AP126" i="72"/>
  <c r="AP127" i="72" l="1"/>
  <c r="AO65" i="48"/>
  <c r="AP129" i="72" s="1"/>
  <c r="AP143" i="72" s="1"/>
  <c r="AP267" i="48"/>
  <c r="AP323" i="48" s="1"/>
  <c r="AP235" i="48"/>
  <c r="AP55" i="48"/>
  <c r="AQ113" i="72" s="1"/>
  <c r="AN247" i="48"/>
  <c r="AN303" i="48" s="1"/>
  <c r="AM87" i="48"/>
  <c r="AN85" i="48"/>
  <c r="AP260" i="48"/>
  <c r="AP316" i="48" s="1"/>
  <c r="AQ109" i="72"/>
  <c r="AP265" i="48"/>
  <c r="AP321" i="48" s="1"/>
  <c r="AP54" i="48"/>
  <c r="AP97" i="48" l="1"/>
  <c r="AQ112" i="72"/>
  <c r="AP98" i="48" l="1"/>
  <c r="AQ99" i="48"/>
  <c r="AQ270" i="48" l="1"/>
  <c r="AQ326" i="48" s="1"/>
  <c r="AQ282" i="48"/>
  <c r="AQ338" i="48" s="1"/>
  <c r="AP111" i="48"/>
  <c r="AP110" i="48"/>
  <c r="AP109" i="48"/>
  <c r="AP112" i="48"/>
  <c r="AP276" i="48" l="1"/>
  <c r="AP332" i="48" s="1"/>
  <c r="AP275" i="48"/>
  <c r="AP331" i="48" s="1"/>
  <c r="AP273" i="48"/>
  <c r="AP329" i="48" s="1"/>
  <c r="AP114" i="48"/>
  <c r="AP274" i="48"/>
  <c r="AP330" i="48" s="1"/>
  <c r="AP237" i="48" l="1"/>
  <c r="AP293" i="48" s="1"/>
  <c r="AP116" i="48"/>
  <c r="AP119" i="48"/>
  <c r="AP236" i="48" l="1"/>
  <c r="AP292" i="48" s="1"/>
  <c r="AP130" i="48"/>
  <c r="AP42" i="48"/>
  <c r="AQ86" i="72" s="1"/>
  <c r="AP281" i="48"/>
  <c r="AP337" i="48" s="1"/>
  <c r="AP241" i="48" l="1"/>
  <c r="AP297" i="48" s="1"/>
  <c r="AP128" i="48"/>
  <c r="AP239" i="48" l="1"/>
  <c r="AP295" i="48" s="1"/>
  <c r="AP136" i="48"/>
  <c r="AP137" i="48"/>
  <c r="AP277" i="48" l="1"/>
  <c r="AP333" i="48" s="1"/>
  <c r="AP138" i="48"/>
  <c r="AP278" i="48"/>
  <c r="AP334" i="48" s="1"/>
  <c r="AP238" i="48" l="1"/>
  <c r="AP294" i="48" s="1"/>
  <c r="AP43" i="48"/>
  <c r="AQ122" i="48"/>
  <c r="AQ280" i="48" l="1"/>
  <c r="AQ336" i="48" s="1"/>
  <c r="AQ124" i="48"/>
  <c r="AP47" i="48"/>
  <c r="AQ99" i="72"/>
  <c r="AQ279" i="48" l="1"/>
  <c r="AP258" i="48"/>
  <c r="AP314" i="48" s="1"/>
  <c r="AQ105" i="72"/>
  <c r="AP48" i="48"/>
  <c r="AP259" i="48" l="1"/>
  <c r="AP315" i="48" s="1"/>
  <c r="AQ106" i="72"/>
  <c r="AP49" i="48"/>
  <c r="AP255" i="48" l="1"/>
  <c r="AP311" i="48" s="1"/>
  <c r="AP52" i="48"/>
  <c r="AQ107" i="72"/>
  <c r="AP246" i="48" l="1"/>
  <c r="AP302" i="48" s="1"/>
  <c r="AP57" i="48"/>
  <c r="AQ110" i="72"/>
  <c r="AP60" i="48"/>
  <c r="AP257" i="48" l="1"/>
  <c r="AP313" i="48" s="1"/>
  <c r="AQ123" i="72"/>
  <c r="AP62" i="48"/>
  <c r="AQ125" i="72" s="1"/>
  <c r="AP63" i="48"/>
  <c r="AP254" i="48"/>
  <c r="AP310" i="48" s="1"/>
  <c r="AQ116" i="72"/>
  <c r="AQ58" i="48"/>
  <c r="AQ252" i="48" l="1"/>
  <c r="AQ308" i="48" s="1"/>
  <c r="AQ46" i="48"/>
  <c r="AR117" i="72"/>
  <c r="AQ61" i="48"/>
  <c r="AR124" i="72" s="1"/>
  <c r="AP256" i="48"/>
  <c r="AP312" i="48" s="1"/>
  <c r="AQ126" i="72"/>
  <c r="AP64" i="48"/>
  <c r="AO81" i="48"/>
  <c r="AO82" i="48" s="1"/>
  <c r="AO83" i="48" s="1"/>
  <c r="AO247" i="48" l="1"/>
  <c r="AO303" i="48" s="1"/>
  <c r="AN87" i="48"/>
  <c r="AO85" i="48"/>
  <c r="AQ127" i="72"/>
  <c r="AP65" i="48"/>
  <c r="AQ129" i="72" s="1"/>
  <c r="AQ143" i="72" s="1"/>
  <c r="AQ152" i="48"/>
  <c r="AQ266" i="48" s="1"/>
  <c r="AQ322" i="48" s="1"/>
  <c r="AQ150" i="48"/>
  <c r="AQ151" i="48"/>
  <c r="AQ250" i="48"/>
  <c r="AQ306" i="48" s="1"/>
  <c r="AQ51" i="48"/>
  <c r="AR104" i="72"/>
  <c r="AQ265" i="48" l="1"/>
  <c r="AQ321" i="48" s="1"/>
  <c r="AQ54" i="48"/>
  <c r="AQ260" i="48"/>
  <c r="AQ316" i="48" s="1"/>
  <c r="AR109" i="72"/>
  <c r="AQ267" i="48"/>
  <c r="AQ323" i="48" s="1"/>
  <c r="AQ235" i="48"/>
  <c r="AQ55" i="48"/>
  <c r="AR113" i="72" s="1"/>
  <c r="AQ97" i="48" l="1"/>
  <c r="AR112" i="72"/>
  <c r="AQ98" i="48" l="1"/>
  <c r="AR99" i="48"/>
  <c r="AR282" i="48" l="1"/>
  <c r="AR338" i="48" s="1"/>
  <c r="AR270" i="48"/>
  <c r="AR326" i="48" s="1"/>
  <c r="AQ112" i="48"/>
  <c r="AQ109" i="48"/>
  <c r="AQ110" i="48"/>
  <c r="AQ111" i="48"/>
  <c r="AQ274" i="48" l="1"/>
  <c r="AQ330" i="48" s="1"/>
  <c r="AQ275" i="48"/>
  <c r="AQ331" i="48" s="1"/>
  <c r="AQ276" i="48"/>
  <c r="AQ332" i="48" s="1"/>
  <c r="AQ273" i="48"/>
  <c r="AQ329" i="48" s="1"/>
  <c r="AQ114" i="48"/>
  <c r="AQ237" i="48" l="1"/>
  <c r="AQ293" i="48" s="1"/>
  <c r="AQ116" i="48"/>
  <c r="AQ119" i="48"/>
  <c r="AQ236" i="48" l="1"/>
  <c r="AQ292" i="48" s="1"/>
  <c r="AQ42" i="48"/>
  <c r="AR86" i="72" s="1"/>
  <c r="AQ130" i="48"/>
  <c r="AQ281" i="48"/>
  <c r="AQ337" i="48" s="1"/>
  <c r="AQ241" i="48" l="1"/>
  <c r="AQ297" i="48" s="1"/>
  <c r="AQ128" i="48"/>
  <c r="AQ239" i="48" l="1"/>
  <c r="AQ295" i="48" s="1"/>
  <c r="AQ136" i="48"/>
  <c r="AQ137" i="48"/>
  <c r="AQ277" i="48" l="1"/>
  <c r="AQ333" i="48" s="1"/>
  <c r="AQ138" i="48"/>
  <c r="AQ278" i="48"/>
  <c r="AQ334" i="48" s="1"/>
  <c r="AQ238" i="48" l="1"/>
  <c r="AQ294" i="48" s="1"/>
  <c r="AQ43" i="48"/>
  <c r="AR122" i="48"/>
  <c r="AR280" i="48" l="1"/>
  <c r="AR336" i="48" s="1"/>
  <c r="AR124" i="48"/>
  <c r="AR99" i="72"/>
  <c r="AQ47" i="48"/>
  <c r="AR279" i="48" l="1"/>
  <c r="AQ258" i="48"/>
  <c r="AQ314" i="48" s="1"/>
  <c r="AR105" i="72"/>
  <c r="AQ48" i="48"/>
  <c r="AQ259" i="48" l="1"/>
  <c r="AQ315" i="48" s="1"/>
  <c r="AR106" i="72"/>
  <c r="AQ49" i="48"/>
  <c r="AQ255" i="48" l="1"/>
  <c r="AQ311" i="48" s="1"/>
  <c r="AR107" i="72"/>
  <c r="AQ52" i="48"/>
  <c r="AQ246" i="48" l="1"/>
  <c r="AQ302" i="48" s="1"/>
  <c r="AQ57" i="48"/>
  <c r="AR110" i="72"/>
  <c r="AQ60" i="48"/>
  <c r="AQ257" i="48" l="1"/>
  <c r="AQ313" i="48" s="1"/>
  <c r="AQ62" i="48"/>
  <c r="AR125" i="72" s="1"/>
  <c r="AR123" i="72"/>
  <c r="AQ63" i="48"/>
  <c r="AQ254" i="48"/>
  <c r="AQ310" i="48" s="1"/>
  <c r="AR116" i="72"/>
  <c r="AR58" i="48"/>
  <c r="AR252" i="48" l="1"/>
  <c r="AR308" i="48" s="1"/>
  <c r="AR61" i="48"/>
  <c r="AS124" i="72" s="1"/>
  <c r="AS117" i="72"/>
  <c r="AR46" i="48"/>
  <c r="AQ256" i="48"/>
  <c r="AQ312" i="48" s="1"/>
  <c r="AR126" i="72"/>
  <c r="AQ64" i="48"/>
  <c r="AP81" i="48"/>
  <c r="AP82" i="48" s="1"/>
  <c r="AP83" i="48" s="1"/>
  <c r="AQ65" i="48" l="1"/>
  <c r="AR129" i="72" s="1"/>
  <c r="AR143" i="72" s="1"/>
  <c r="AR127" i="72"/>
  <c r="AR250" i="48"/>
  <c r="AR306" i="48" s="1"/>
  <c r="AR152" i="48"/>
  <c r="AR266" i="48" s="1"/>
  <c r="AR322" i="48" s="1"/>
  <c r="AR150" i="48"/>
  <c r="AR151" i="48"/>
  <c r="AR51" i="48"/>
  <c r="AS104" i="72"/>
  <c r="AP247" i="48"/>
  <c r="AP303" i="48" s="1"/>
  <c r="AO87" i="48"/>
  <c r="AP85" i="48"/>
  <c r="AR260" i="48" l="1"/>
  <c r="AR316" i="48" s="1"/>
  <c r="AS109" i="72"/>
  <c r="AR267" i="48"/>
  <c r="AR323" i="48" s="1"/>
  <c r="AR235" i="48"/>
  <c r="AR55" i="48"/>
  <c r="AS113" i="72" s="1"/>
  <c r="AR265" i="48"/>
  <c r="AR321" i="48" s="1"/>
  <c r="AR54" i="48"/>
  <c r="AR97" i="48" l="1"/>
  <c r="AS112" i="72"/>
  <c r="AR98" i="48" l="1"/>
  <c r="AS99" i="48"/>
  <c r="AS282" i="48" l="1"/>
  <c r="AS338" i="48" s="1"/>
  <c r="AS270" i="48"/>
  <c r="AS326" i="48" s="1"/>
  <c r="AR109" i="48"/>
  <c r="AR111" i="48"/>
  <c r="AR112" i="48"/>
  <c r="AR110" i="48"/>
  <c r="AR276" i="48" l="1"/>
  <c r="AR332" i="48" s="1"/>
  <c r="AR275" i="48"/>
  <c r="AR331" i="48" s="1"/>
  <c r="AR274" i="48"/>
  <c r="AR330" i="48" s="1"/>
  <c r="AR273" i="48"/>
  <c r="AR329" i="48" s="1"/>
  <c r="AR114" i="48"/>
  <c r="AR237" i="48" l="1"/>
  <c r="AR293" i="48" s="1"/>
  <c r="AR116" i="48"/>
  <c r="AR119" i="48"/>
  <c r="AR236" i="48" l="1"/>
  <c r="AR292" i="48" s="1"/>
  <c r="AR130" i="48"/>
  <c r="AR42" i="48"/>
  <c r="AS86" i="72" s="1"/>
  <c r="AR281" i="48"/>
  <c r="AR337" i="48" s="1"/>
  <c r="AR241" i="48" l="1"/>
  <c r="AR297" i="48" s="1"/>
  <c r="AR128" i="48"/>
  <c r="AR239" i="48" l="1"/>
  <c r="AR295" i="48" s="1"/>
  <c r="AR136" i="48"/>
  <c r="AR137" i="48"/>
  <c r="AR278" i="48" l="1"/>
  <c r="AR334" i="48" s="1"/>
  <c r="AR277" i="48"/>
  <c r="AR333" i="48" s="1"/>
  <c r="AR138" i="48"/>
  <c r="AR238" i="48" l="1"/>
  <c r="AR294" i="48" s="1"/>
  <c r="AR43" i="48"/>
  <c r="AS122" i="48"/>
  <c r="AS280" i="48" l="1"/>
  <c r="AS336" i="48" s="1"/>
  <c r="AS124" i="48"/>
  <c r="AS99" i="72"/>
  <c r="AR47" i="48"/>
  <c r="AS279" i="48" l="1"/>
  <c r="AR258" i="48"/>
  <c r="AR314" i="48" s="1"/>
  <c r="AS105" i="72"/>
  <c r="AR48" i="48"/>
  <c r="AR259" i="48" l="1"/>
  <c r="AR315" i="48" s="1"/>
  <c r="AS106" i="72"/>
  <c r="AR49" i="48"/>
  <c r="AR255" i="48" l="1"/>
  <c r="AR311" i="48" s="1"/>
  <c r="AS107" i="72"/>
  <c r="AR52" i="48"/>
  <c r="AR246" i="48" l="1"/>
  <c r="AR302" i="48" s="1"/>
  <c r="AR57" i="48"/>
  <c r="AS110" i="72"/>
  <c r="AR60" i="48"/>
  <c r="AR257" i="48" l="1"/>
  <c r="AR313" i="48" s="1"/>
  <c r="AR63" i="48"/>
  <c r="AS123" i="72"/>
  <c r="AR62" i="48"/>
  <c r="AS125" i="72" s="1"/>
  <c r="AS116" i="72"/>
  <c r="AR254" i="48"/>
  <c r="AR310" i="48" s="1"/>
  <c r="AS58" i="48"/>
  <c r="AS252" i="48" l="1"/>
  <c r="AS308" i="48" s="1"/>
  <c r="AS61" i="48"/>
  <c r="AT124" i="72" s="1"/>
  <c r="AS46" i="48"/>
  <c r="AT117" i="72"/>
  <c r="AR256" i="48"/>
  <c r="AR312" i="48" s="1"/>
  <c r="AS126" i="72"/>
  <c r="AQ81" i="48"/>
  <c r="AQ82" i="48" s="1"/>
  <c r="AQ83" i="48" s="1"/>
  <c r="AR64" i="48"/>
  <c r="AQ247" i="48" l="1"/>
  <c r="AQ303" i="48" s="1"/>
  <c r="AP87" i="48"/>
  <c r="AQ85" i="48"/>
  <c r="AS250" i="48"/>
  <c r="AS306" i="48" s="1"/>
  <c r="AS152" i="48"/>
  <c r="AS266" i="48" s="1"/>
  <c r="AS322" i="48" s="1"/>
  <c r="AS150" i="48"/>
  <c r="AS151" i="48"/>
  <c r="AT104" i="72"/>
  <c r="AS51" i="48"/>
  <c r="AS127" i="72"/>
  <c r="AR65" i="48"/>
  <c r="AS129" i="72" s="1"/>
  <c r="AS143" i="72" s="1"/>
  <c r="AS260" i="48" l="1"/>
  <c r="AS316" i="48" s="1"/>
  <c r="AT109" i="72"/>
  <c r="AS267" i="48"/>
  <c r="AS323" i="48" s="1"/>
  <c r="AS235" i="48"/>
  <c r="AS55" i="48"/>
  <c r="AT113" i="72" s="1"/>
  <c r="AS265" i="48"/>
  <c r="AS321" i="48" s="1"/>
  <c r="AS54" i="48"/>
  <c r="AS97" i="48" l="1"/>
  <c r="AT112" i="72"/>
  <c r="AS98" i="48" l="1"/>
  <c r="AT99" i="48"/>
  <c r="AT270" i="48" l="1"/>
  <c r="AT326" i="48" s="1"/>
  <c r="AT282" i="48"/>
  <c r="AT338" i="48" s="1"/>
  <c r="AS112" i="48"/>
  <c r="AS110" i="48"/>
  <c r="AS109" i="48"/>
  <c r="AS111" i="48"/>
  <c r="AS273" i="48" l="1"/>
  <c r="AS329" i="48" s="1"/>
  <c r="AS114" i="48"/>
  <c r="AS274" i="48"/>
  <c r="AS330" i="48" s="1"/>
  <c r="AS275" i="48"/>
  <c r="AS331" i="48" s="1"/>
  <c r="AS276" i="48"/>
  <c r="AS332" i="48" s="1"/>
  <c r="AS237" i="48" l="1"/>
  <c r="AS293" i="48" s="1"/>
  <c r="AS116" i="48"/>
  <c r="AS119" i="48"/>
  <c r="AS281" i="48" l="1"/>
  <c r="AS337" i="48" s="1"/>
  <c r="AS236" i="48"/>
  <c r="AS292" i="48" s="1"/>
  <c r="AS42" i="48"/>
  <c r="AT86" i="72" s="1"/>
  <c r="AS130" i="48"/>
  <c r="AS241" i="48" l="1"/>
  <c r="AS297" i="48" s="1"/>
  <c r="AS128" i="48"/>
  <c r="AS239" i="48" l="1"/>
  <c r="AS295" i="48" s="1"/>
  <c r="AS136" i="48"/>
  <c r="AS137" i="48"/>
  <c r="AS278" i="48" l="1"/>
  <c r="AS334" i="48" s="1"/>
  <c r="AS277" i="48"/>
  <c r="AS333" i="48" s="1"/>
  <c r="AS138" i="48"/>
  <c r="AS238" i="48" l="1"/>
  <c r="AS294" i="48" s="1"/>
  <c r="AS43" i="48"/>
  <c r="AT122" i="48"/>
  <c r="AT280" i="48" l="1"/>
  <c r="AT336" i="48" s="1"/>
  <c r="AT124" i="48"/>
  <c r="AS47" i="48"/>
  <c r="AT99" i="72"/>
  <c r="AS258" i="48" l="1"/>
  <c r="AS314" i="48" s="1"/>
  <c r="AS48" i="48"/>
  <c r="AT105" i="72"/>
  <c r="AT279" i="48"/>
  <c r="AS259" i="48" l="1"/>
  <c r="AS315" i="48" s="1"/>
  <c r="AT106" i="72"/>
  <c r="AS49" i="48"/>
  <c r="AS255" i="48" l="1"/>
  <c r="AS311" i="48" s="1"/>
  <c r="AT107" i="72"/>
  <c r="AS52" i="48"/>
  <c r="AS246" i="48" l="1"/>
  <c r="AS302" i="48" s="1"/>
  <c r="AS57" i="48"/>
  <c r="AT110" i="72"/>
  <c r="AS254" i="48" l="1"/>
  <c r="AS310" i="48" s="1"/>
  <c r="AT116" i="72"/>
  <c r="AT58" i="48"/>
  <c r="AS60" i="48"/>
  <c r="AS257" i="48" l="1"/>
  <c r="AS313" i="48" s="1"/>
  <c r="AS63" i="48"/>
  <c r="AS62" i="48"/>
  <c r="AT125" i="72" s="1"/>
  <c r="AT123" i="72"/>
  <c r="AT252" i="48"/>
  <c r="AT308" i="48" s="1"/>
  <c r="AT46" i="48"/>
  <c r="AT61" i="48"/>
  <c r="AU124" i="72" s="1"/>
  <c r="AU117" i="72"/>
  <c r="AT250" i="48" l="1"/>
  <c r="AT306" i="48" s="1"/>
  <c r="AT152" i="48"/>
  <c r="AT266" i="48" s="1"/>
  <c r="AT322" i="48" s="1"/>
  <c r="AT150" i="48"/>
  <c r="AT151" i="48"/>
  <c r="AT51" i="48"/>
  <c r="AU104" i="72"/>
  <c r="AS256" i="48"/>
  <c r="AS312" i="48" s="1"/>
  <c r="AS64" i="48"/>
  <c r="AR81" i="48"/>
  <c r="AR82" i="48" s="1"/>
  <c r="AR83" i="48" s="1"/>
  <c r="AT126" i="72"/>
  <c r="AT127" i="72" l="1"/>
  <c r="AS65" i="48"/>
  <c r="AT129" i="72" s="1"/>
  <c r="AT143" i="72" s="1"/>
  <c r="AR247" i="48"/>
  <c r="AR303" i="48" s="1"/>
  <c r="AQ87" i="48"/>
  <c r="AR85" i="48"/>
  <c r="AT265" i="48"/>
  <c r="AT321" i="48" s="1"/>
  <c r="AT54" i="48"/>
  <c r="AT260" i="48"/>
  <c r="AT316" i="48" s="1"/>
  <c r="AU109" i="72"/>
  <c r="AT235" i="48"/>
  <c r="AT267" i="48"/>
  <c r="AT323" i="48" s="1"/>
  <c r="AT55" i="48"/>
  <c r="AU113" i="72" s="1"/>
  <c r="AT97" i="48" l="1"/>
  <c r="AU112" i="72"/>
  <c r="AT98" i="48" l="1"/>
  <c r="AU99" i="48"/>
  <c r="AU270" i="48" l="1"/>
  <c r="AU326" i="48" s="1"/>
  <c r="AU282" i="48"/>
  <c r="AU338" i="48" s="1"/>
  <c r="AT109" i="48"/>
  <c r="AT110" i="48"/>
  <c r="AT111" i="48"/>
  <c r="AT112" i="48"/>
  <c r="AT276" i="48" l="1"/>
  <c r="AT332" i="48" s="1"/>
  <c r="AT275" i="48"/>
  <c r="AT331" i="48" s="1"/>
  <c r="AT274" i="48"/>
  <c r="AT330" i="48" s="1"/>
  <c r="AT273" i="48"/>
  <c r="AT329" i="48" s="1"/>
  <c r="AT114" i="48"/>
  <c r="AT237" i="48" l="1"/>
  <c r="AT293" i="48" s="1"/>
  <c r="AT116" i="48"/>
  <c r="AT119" i="48"/>
  <c r="AT236" i="48" l="1"/>
  <c r="AT292" i="48" s="1"/>
  <c r="AT42" i="48"/>
  <c r="AU86" i="72" s="1"/>
  <c r="AT130" i="48"/>
  <c r="AT281" i="48"/>
  <c r="AT337" i="48" s="1"/>
  <c r="AT241" i="48" l="1"/>
  <c r="AT297" i="48" s="1"/>
  <c r="AT128" i="48"/>
  <c r="AT239" i="48" l="1"/>
  <c r="AT295" i="48" s="1"/>
  <c r="AT136" i="48"/>
  <c r="AT137" i="48"/>
  <c r="AT277" i="48" l="1"/>
  <c r="AT333" i="48" s="1"/>
  <c r="AT138" i="48"/>
  <c r="AT278" i="48"/>
  <c r="AT334" i="48" s="1"/>
  <c r="AT238" i="48" l="1"/>
  <c r="AT294" i="48" s="1"/>
  <c r="AT43" i="48"/>
  <c r="AU122" i="48"/>
  <c r="AT47" i="48" l="1"/>
  <c r="AU99" i="72"/>
  <c r="AU280" i="48"/>
  <c r="AU336" i="48" s="1"/>
  <c r="AU124" i="48"/>
  <c r="AU279" i="48" l="1"/>
  <c r="AT258" i="48"/>
  <c r="AT314" i="48" s="1"/>
  <c r="AU105" i="72"/>
  <c r="AT48" i="48"/>
  <c r="AT259" i="48" l="1"/>
  <c r="AT315" i="48" s="1"/>
  <c r="AU106" i="72"/>
  <c r="AT49" i="48"/>
  <c r="AT255" i="48" l="1"/>
  <c r="AT311" i="48" s="1"/>
  <c r="AU107" i="72"/>
  <c r="AT52" i="48"/>
  <c r="AT246" i="48" l="1"/>
  <c r="AT302" i="48" s="1"/>
  <c r="AT57" i="48"/>
  <c r="AU110" i="72"/>
  <c r="AT60" i="48"/>
  <c r="AT257" i="48" l="1"/>
  <c r="AT313" i="48" s="1"/>
  <c r="AT62" i="48"/>
  <c r="AU125" i="72" s="1"/>
  <c r="AT63" i="48"/>
  <c r="AU123" i="72"/>
  <c r="AT254" i="48"/>
  <c r="AT310" i="48" s="1"/>
  <c r="AU116" i="72"/>
  <c r="AU58" i="48"/>
  <c r="AT256" i="48" l="1"/>
  <c r="AT312" i="48" s="1"/>
  <c r="AU126" i="72"/>
  <c r="AT64" i="48"/>
  <c r="AS81" i="48"/>
  <c r="AS82" i="48" s="1"/>
  <c r="AS83" i="48" s="1"/>
  <c r="AU252" i="48"/>
  <c r="AU308" i="48" s="1"/>
  <c r="AU61" i="48"/>
  <c r="AV124" i="72" s="1"/>
  <c r="AV117" i="72"/>
  <c r="AU46" i="48"/>
  <c r="AU250" i="48" l="1"/>
  <c r="AU306" i="48" s="1"/>
  <c r="AU150" i="48"/>
  <c r="AU151" i="48"/>
  <c r="AU152" i="48"/>
  <c r="AU266" i="48" s="1"/>
  <c r="AU322" i="48" s="1"/>
  <c r="AU51" i="48"/>
  <c r="AV104" i="72"/>
  <c r="AT65" i="48"/>
  <c r="AU129" i="72" s="1"/>
  <c r="AU143" i="72" s="1"/>
  <c r="AU127" i="72"/>
  <c r="AS247" i="48"/>
  <c r="AS303" i="48" s="1"/>
  <c r="AR87" i="48"/>
  <c r="AS85" i="48"/>
  <c r="AU235" i="48" l="1"/>
  <c r="AU267" i="48"/>
  <c r="AU323" i="48" s="1"/>
  <c r="AU55" i="48"/>
  <c r="AV113" i="72" s="1"/>
  <c r="AU265" i="48"/>
  <c r="AU321" i="48" s="1"/>
  <c r="AU54" i="48"/>
  <c r="AU260" i="48"/>
  <c r="AU316" i="48" s="1"/>
  <c r="AV109" i="72"/>
  <c r="AU97" i="48" l="1"/>
  <c r="AV112" i="72"/>
  <c r="AU98" i="48" l="1"/>
  <c r="AV99" i="48"/>
  <c r="AV270" i="48" l="1"/>
  <c r="AV326" i="48" s="1"/>
  <c r="AV282" i="48"/>
  <c r="AV338" i="48" s="1"/>
  <c r="AU112" i="48"/>
  <c r="AU111" i="48"/>
  <c r="AU109" i="48"/>
  <c r="AU110" i="48"/>
  <c r="AU273" i="48" l="1"/>
  <c r="AU329" i="48" s="1"/>
  <c r="AU114" i="48"/>
  <c r="AU276" i="48"/>
  <c r="AU332" i="48" s="1"/>
  <c r="AU274" i="48"/>
  <c r="AU330" i="48" s="1"/>
  <c r="AU275" i="48"/>
  <c r="AU331" i="48" s="1"/>
  <c r="AU237" i="48" l="1"/>
  <c r="AU293" i="48" s="1"/>
  <c r="AU116" i="48"/>
  <c r="AU119" i="48"/>
  <c r="AU281" i="48" l="1"/>
  <c r="AU337" i="48" s="1"/>
  <c r="AU236" i="48"/>
  <c r="AU292" i="48" s="1"/>
  <c r="AU130" i="48"/>
  <c r="AU42" i="48"/>
  <c r="AV86" i="72" s="1"/>
  <c r="AU241" i="48" l="1"/>
  <c r="AU297" i="48" s="1"/>
  <c r="AU128" i="48"/>
  <c r="AU239" i="48" l="1"/>
  <c r="AU295" i="48" s="1"/>
  <c r="AU137" i="48"/>
  <c r="AU136" i="48"/>
  <c r="AU278" i="48" l="1"/>
  <c r="AU334" i="48" s="1"/>
  <c r="AU277" i="48"/>
  <c r="AU333" i="48" s="1"/>
  <c r="AU138" i="48"/>
  <c r="AU238" i="48" l="1"/>
  <c r="AU294" i="48" s="1"/>
  <c r="AU43" i="48"/>
  <c r="AV122" i="48"/>
  <c r="AV99" i="72" l="1"/>
  <c r="AU47" i="48"/>
  <c r="AV280" i="48"/>
  <c r="AV336" i="48" s="1"/>
  <c r="AV124" i="48"/>
  <c r="AV279" i="48" l="1"/>
  <c r="AU258" i="48"/>
  <c r="AU314" i="48" s="1"/>
  <c r="AV105" i="72"/>
  <c r="AU48" i="48"/>
  <c r="AU259" i="48" l="1"/>
  <c r="AU315" i="48" s="1"/>
  <c r="AV106" i="72"/>
  <c r="AU49" i="48"/>
  <c r="AU255" i="48" l="1"/>
  <c r="AU311" i="48" s="1"/>
  <c r="AV107" i="72"/>
  <c r="AU52" i="48"/>
  <c r="AU246" i="48" l="1"/>
  <c r="AU302" i="48" s="1"/>
  <c r="AV110" i="72"/>
  <c r="AU57" i="48"/>
  <c r="AU254" i="48" l="1"/>
  <c r="AU310" i="48" s="1"/>
  <c r="AV116" i="72"/>
  <c r="AV58" i="48"/>
  <c r="AU60" i="48"/>
  <c r="AV252" i="48" l="1"/>
  <c r="AV308" i="48" s="1"/>
  <c r="AW117" i="72"/>
  <c r="AV61" i="48"/>
  <c r="AW124" i="72" s="1"/>
  <c r="AV46" i="48"/>
  <c r="AU257" i="48"/>
  <c r="AU313" i="48" s="1"/>
  <c r="AU63" i="48"/>
  <c r="AV123" i="72"/>
  <c r="AU62" i="48"/>
  <c r="AV125" i="72" s="1"/>
  <c r="AU256" i="48" l="1"/>
  <c r="AU312" i="48" s="1"/>
  <c r="AT81" i="48"/>
  <c r="AT82" i="48" s="1"/>
  <c r="AT83" i="48" s="1"/>
  <c r="AU64" i="48"/>
  <c r="AV126" i="72"/>
  <c r="AV250" i="48"/>
  <c r="AV306" i="48" s="1"/>
  <c r="AV151" i="48"/>
  <c r="AV152" i="48"/>
  <c r="AV266" i="48" s="1"/>
  <c r="AV322" i="48" s="1"/>
  <c r="AV150" i="48"/>
  <c r="AW104" i="72"/>
  <c r="AV51" i="48"/>
  <c r="AV235" i="48" l="1"/>
  <c r="AV267" i="48"/>
  <c r="AV323" i="48" s="1"/>
  <c r="AV55" i="48"/>
  <c r="AW113" i="72" s="1"/>
  <c r="AV127" i="72"/>
  <c r="AV143" i="72" s="1"/>
  <c r="AU65" i="48"/>
  <c r="AV129" i="72" s="1"/>
  <c r="AV260" i="48"/>
  <c r="AV316" i="48" s="1"/>
  <c r="AW109" i="72"/>
  <c r="AV265" i="48"/>
  <c r="AV321" i="48" s="1"/>
  <c r="AV54" i="48"/>
  <c r="AT247" i="48"/>
  <c r="AT303" i="48" s="1"/>
  <c r="AS87" i="48"/>
  <c r="AT85" i="48"/>
  <c r="AV97" i="48" l="1"/>
  <c r="AW112" i="72"/>
  <c r="AV98" i="48" l="1"/>
  <c r="AW99" i="48"/>
  <c r="AW270" i="48" l="1"/>
  <c r="AW326" i="48" s="1"/>
  <c r="AW282" i="48"/>
  <c r="AW338" i="48" s="1"/>
  <c r="AV110" i="48"/>
  <c r="AV112" i="48"/>
  <c r="AV109" i="48"/>
  <c r="AV111" i="48"/>
  <c r="AV276" i="48" l="1"/>
  <c r="AV332" i="48" s="1"/>
  <c r="AV274" i="48"/>
  <c r="AV330" i="48" s="1"/>
  <c r="AV273" i="48"/>
  <c r="AV329" i="48" s="1"/>
  <c r="AV114" i="48"/>
  <c r="AV275" i="48"/>
  <c r="AV331" i="48" s="1"/>
  <c r="AV237" i="48" l="1"/>
  <c r="AV293" i="48" s="1"/>
  <c r="AV116" i="48"/>
  <c r="AV119" i="48"/>
  <c r="AV281" i="48" l="1"/>
  <c r="AV337" i="48" s="1"/>
  <c r="AV236" i="48"/>
  <c r="AV292" i="48" s="1"/>
  <c r="AV42" i="48"/>
  <c r="AW86" i="72" s="1"/>
  <c r="AV130" i="48"/>
  <c r="AV241" i="48" l="1"/>
  <c r="AV297" i="48" s="1"/>
  <c r="AV128" i="48"/>
  <c r="AV239" i="48" l="1"/>
  <c r="AV295" i="48" s="1"/>
  <c r="AV136" i="48"/>
  <c r="AV137" i="48"/>
  <c r="AV277" i="48" l="1"/>
  <c r="AV333" i="48" s="1"/>
  <c r="AV138" i="48"/>
  <c r="AV278" i="48"/>
  <c r="AV334" i="48" s="1"/>
  <c r="AV238" i="48" l="1"/>
  <c r="AV294" i="48" s="1"/>
  <c r="AV43" i="48"/>
  <c r="AW122" i="48"/>
  <c r="AW280" i="48" l="1"/>
  <c r="AW336" i="48" s="1"/>
  <c r="AW124" i="48"/>
  <c r="AV47" i="48"/>
  <c r="AW99" i="72"/>
  <c r="AV258" i="48" l="1"/>
  <c r="AV314" i="48" s="1"/>
  <c r="AW105" i="72"/>
  <c r="AV48" i="48"/>
  <c r="AW279" i="48"/>
  <c r="AV259" i="48" l="1"/>
  <c r="AV315" i="48" s="1"/>
  <c r="AW106" i="72"/>
  <c r="AV49" i="48"/>
  <c r="AV255" i="48" l="1"/>
  <c r="AV311" i="48" s="1"/>
  <c r="AV52" i="48"/>
  <c r="AW107" i="72"/>
  <c r="AV246" i="48" l="1"/>
  <c r="AV302" i="48" s="1"/>
  <c r="AW110" i="72"/>
  <c r="AV57" i="48"/>
  <c r="AV254" i="48" l="1"/>
  <c r="AV310" i="48" s="1"/>
  <c r="AW116" i="72"/>
  <c r="AW58" i="48"/>
  <c r="AV60" i="48"/>
  <c r="AV257" i="48" l="1"/>
  <c r="AV313" i="48" s="1"/>
  <c r="AV62" i="48"/>
  <c r="AW125" i="72" s="1"/>
  <c r="AW123" i="72"/>
  <c r="AV63" i="48"/>
  <c r="AW252" i="48"/>
  <c r="AW308" i="48" s="1"/>
  <c r="AW61" i="48"/>
  <c r="AX124" i="72" s="1"/>
  <c r="AW46" i="48"/>
  <c r="AX117" i="72"/>
  <c r="AW250" i="48" l="1"/>
  <c r="AW306" i="48" s="1"/>
  <c r="AW151" i="48"/>
  <c r="AW152" i="48"/>
  <c r="AW266" i="48" s="1"/>
  <c r="AW322" i="48" s="1"/>
  <c r="AW150" i="48"/>
  <c r="AW51" i="48"/>
  <c r="AX104" i="72"/>
  <c r="AV256" i="48"/>
  <c r="AV312" i="48" s="1"/>
  <c r="AW126" i="72"/>
  <c r="AU81" i="48"/>
  <c r="AU82" i="48" s="1"/>
  <c r="AU83" i="48" s="1"/>
  <c r="AV64" i="48"/>
  <c r="AW127" i="72" l="1"/>
  <c r="AV65" i="48"/>
  <c r="AW129" i="72" s="1"/>
  <c r="AW143" i="72" s="1"/>
  <c r="AU247" i="48"/>
  <c r="AU303" i="48" s="1"/>
  <c r="AT87" i="48"/>
  <c r="AU85" i="48"/>
  <c r="AW235" i="48"/>
  <c r="AW267" i="48"/>
  <c r="AW323" i="48" s="1"/>
  <c r="AW55" i="48"/>
  <c r="AX113" i="72" s="1"/>
  <c r="AW260" i="48"/>
  <c r="AW316" i="48" s="1"/>
  <c r="AX109" i="72"/>
  <c r="AW265" i="48"/>
  <c r="AW321" i="48" s="1"/>
  <c r="AW54" i="48"/>
  <c r="AW97" i="48" l="1"/>
  <c r="AX112" i="72"/>
  <c r="AW98" i="48" l="1"/>
  <c r="AX99" i="48"/>
  <c r="AX270" i="48" l="1"/>
  <c r="AX326" i="48" s="1"/>
  <c r="R383" i="48" s="1"/>
  <c r="AX282" i="48"/>
  <c r="AX338" i="48" s="1"/>
  <c r="R395" i="48" s="1"/>
  <c r="AW109" i="48"/>
  <c r="AW112" i="48"/>
  <c r="AW110" i="48"/>
  <c r="AW111" i="48"/>
  <c r="AW273" i="48" l="1"/>
  <c r="AW329" i="48" s="1"/>
  <c r="AW114" i="48"/>
  <c r="AW276" i="48"/>
  <c r="AW332" i="48" s="1"/>
  <c r="AW275" i="48"/>
  <c r="AW331" i="48" s="1"/>
  <c r="AW274" i="48"/>
  <c r="AW330" i="48" s="1"/>
  <c r="AW237" i="48" l="1"/>
  <c r="AW293" i="48" s="1"/>
  <c r="AW116" i="48"/>
  <c r="AW119" i="48"/>
  <c r="AW236" i="48" l="1"/>
  <c r="AW292" i="48" s="1"/>
  <c r="AW130" i="48"/>
  <c r="AW42" i="48"/>
  <c r="AX86" i="72" s="1"/>
  <c r="AW281" i="48"/>
  <c r="AW337" i="48" s="1"/>
  <c r="AW241" i="48" l="1"/>
  <c r="AW297" i="48" s="1"/>
  <c r="AW128" i="48"/>
  <c r="AW239" i="48" l="1"/>
  <c r="AW295" i="48" s="1"/>
  <c r="AW136" i="48"/>
  <c r="AW137" i="48"/>
  <c r="AW277" i="48" l="1"/>
  <c r="AW333" i="48" s="1"/>
  <c r="AW138" i="48"/>
  <c r="AW278" i="48"/>
  <c r="AW334" i="48" s="1"/>
  <c r="AW238" i="48" l="1"/>
  <c r="AW294" i="48" s="1"/>
  <c r="AW43" i="48"/>
  <c r="AX122" i="48"/>
  <c r="AX99" i="72" l="1"/>
  <c r="AW47" i="48"/>
  <c r="AX280" i="48"/>
  <c r="AX336" i="48" s="1"/>
  <c r="R393" i="48" s="1"/>
  <c r="AX124" i="48"/>
  <c r="AX279" i="48" l="1"/>
  <c r="AW258" i="48"/>
  <c r="AW314" i="48" s="1"/>
  <c r="AX105" i="72"/>
  <c r="AW48" i="48"/>
  <c r="AW259" i="48" l="1"/>
  <c r="AW315" i="48" s="1"/>
  <c r="AX106" i="72"/>
  <c r="AW49" i="48"/>
  <c r="AW255" i="48" l="1"/>
  <c r="AW311" i="48" s="1"/>
  <c r="AX107" i="72"/>
  <c r="AW52" i="48"/>
  <c r="AW246" i="48" l="1"/>
  <c r="AW302" i="48" s="1"/>
  <c r="AW57" i="48"/>
  <c r="AW60" i="48" s="1"/>
  <c r="AX110" i="72"/>
  <c r="AW257" i="48" l="1"/>
  <c r="AW313" i="48" s="1"/>
  <c r="AW62" i="48"/>
  <c r="AX125" i="72" s="1"/>
  <c r="AW63" i="48"/>
  <c r="AX123" i="72"/>
  <c r="AX116" i="72"/>
  <c r="AW254" i="48"/>
  <c r="AW310" i="48" s="1"/>
  <c r="AX58" i="48"/>
  <c r="AX252" i="48" l="1"/>
  <c r="AX308" i="48" s="1"/>
  <c r="R365" i="48" s="1"/>
  <c r="AX61" i="48"/>
  <c r="AY124" i="72" s="1"/>
  <c r="AY117" i="72"/>
  <c r="AX46" i="48"/>
  <c r="AW256" i="48"/>
  <c r="AW312" i="48" s="1"/>
  <c r="AX126" i="72"/>
  <c r="AV81" i="48"/>
  <c r="AV82" i="48" s="1"/>
  <c r="AV83" i="48" s="1"/>
  <c r="AW64" i="48"/>
  <c r="AV247" i="48" l="1"/>
  <c r="AV303" i="48" s="1"/>
  <c r="AU87" i="48"/>
  <c r="AV85" i="48"/>
  <c r="AX250" i="48"/>
  <c r="AX306" i="48" s="1"/>
  <c r="R363" i="48" s="1"/>
  <c r="AX151" i="48"/>
  <c r="AX152" i="48"/>
  <c r="AX266" i="48" s="1"/>
  <c r="AX322" i="48" s="1"/>
  <c r="AX150" i="48"/>
  <c r="AY104" i="72"/>
  <c r="AX51" i="48"/>
  <c r="AW65" i="48"/>
  <c r="AX129" i="72" s="1"/>
  <c r="AX143" i="72" s="1"/>
  <c r="AX127" i="72"/>
  <c r="AX260" i="48" l="1"/>
  <c r="AX316" i="48" s="1"/>
  <c r="R373" i="48" s="1"/>
  <c r="AY109" i="72"/>
  <c r="AX265" i="48"/>
  <c r="AX321" i="48" s="1"/>
  <c r="AX54" i="48"/>
  <c r="AX267" i="48"/>
  <c r="AX323" i="48" s="1"/>
  <c r="AX235" i="48"/>
  <c r="AX55" i="48"/>
  <c r="AY113" i="72" s="1"/>
  <c r="AX97" i="48" l="1"/>
  <c r="AY112" i="72"/>
  <c r="AX98" i="48" l="1"/>
  <c r="AY99" i="48"/>
  <c r="AY270" i="48" l="1"/>
  <c r="AY326" i="48" s="1"/>
  <c r="AY282" i="48"/>
  <c r="AY338" i="48" s="1"/>
  <c r="AX110" i="48"/>
  <c r="AX109" i="48"/>
  <c r="AX112" i="48"/>
  <c r="AX111" i="48"/>
  <c r="AX275" i="48" l="1"/>
  <c r="AX331" i="48" s="1"/>
  <c r="R388" i="48" s="1"/>
  <c r="AX276" i="48"/>
  <c r="AX332" i="48" s="1"/>
  <c r="R389" i="48" s="1"/>
  <c r="AX273" i="48"/>
  <c r="AX329" i="48" s="1"/>
  <c r="R386" i="48" s="1"/>
  <c r="AX114" i="48"/>
  <c r="AX274" i="48"/>
  <c r="AX330" i="48" s="1"/>
  <c r="R387" i="48" s="1"/>
  <c r="AX237" i="48" l="1"/>
  <c r="AX293" i="48" s="1"/>
  <c r="R350" i="48" s="1"/>
  <c r="AX116" i="48"/>
  <c r="AX119" i="48"/>
  <c r="AX281" i="48" l="1"/>
  <c r="AX337" i="48" s="1"/>
  <c r="R394" i="48" s="1"/>
  <c r="AX236" i="48"/>
  <c r="AX292" i="48" s="1"/>
  <c r="R349" i="48" s="1"/>
  <c r="AX42" i="48"/>
  <c r="AY86" i="72" s="1"/>
  <c r="AX130" i="48"/>
  <c r="AX241" i="48" l="1"/>
  <c r="AX297" i="48" s="1"/>
  <c r="R354" i="48" s="1"/>
  <c r="AX128" i="48"/>
  <c r="AX239" i="48" l="1"/>
  <c r="AX295" i="48" s="1"/>
  <c r="R352" i="48" s="1"/>
  <c r="AX136" i="48"/>
  <c r="AX137" i="48"/>
  <c r="AX278" i="48" l="1"/>
  <c r="AX334" i="48" s="1"/>
  <c r="R391" i="48" s="1"/>
  <c r="AX277" i="48"/>
  <c r="AX333" i="48" s="1"/>
  <c r="R390" i="48" s="1"/>
  <c r="AX138" i="48"/>
  <c r="AX238" i="48" l="1"/>
  <c r="AX294" i="48" s="1"/>
  <c r="R351" i="48" s="1"/>
  <c r="AX43" i="48"/>
  <c r="AY122" i="48"/>
  <c r="AY280" i="48" l="1"/>
  <c r="AY336" i="48" s="1"/>
  <c r="AY124" i="48"/>
  <c r="AX47" i="48"/>
  <c r="AY99" i="72"/>
  <c r="AY279" i="48" l="1"/>
  <c r="AX258" i="48"/>
  <c r="AX314" i="48" s="1"/>
  <c r="R371" i="48" s="1"/>
  <c r="AY105" i="72"/>
  <c r="AX48" i="48"/>
  <c r="AX259" i="48" l="1"/>
  <c r="AX315" i="48" s="1"/>
  <c r="R372" i="48" s="1"/>
  <c r="AY106" i="72"/>
  <c r="AX49" i="48"/>
  <c r="AX255" i="48" l="1"/>
  <c r="AX311" i="48" s="1"/>
  <c r="R368" i="48" s="1"/>
  <c r="AX52" i="48"/>
  <c r="AY107" i="72"/>
  <c r="AX246" i="48" l="1"/>
  <c r="AX302" i="48" s="1"/>
  <c r="R359" i="48" s="1"/>
  <c r="AY110" i="72"/>
  <c r="AX57" i="48"/>
  <c r="AX254" i="48" l="1"/>
  <c r="AX310" i="48" s="1"/>
  <c r="R367" i="48" s="1"/>
  <c r="AY116" i="72"/>
  <c r="AY58" i="48"/>
  <c r="AX60" i="48"/>
  <c r="AY252" i="48" l="1"/>
  <c r="AY308" i="48" s="1"/>
  <c r="AZ117" i="72"/>
  <c r="AY61" i="48"/>
  <c r="AZ124" i="72" s="1"/>
  <c r="AY46" i="48"/>
  <c r="AX257" i="48"/>
  <c r="AX313" i="48" s="1"/>
  <c r="R370" i="48" s="1"/>
  <c r="AX63" i="48"/>
  <c r="AY123" i="72"/>
  <c r="AX62" i="48"/>
  <c r="AY125" i="72" s="1"/>
  <c r="AX256" i="48" l="1"/>
  <c r="AX312" i="48" s="1"/>
  <c r="R369" i="48" s="1"/>
  <c r="AW81" i="48"/>
  <c r="AW82" i="48" s="1"/>
  <c r="AW83" i="48" s="1"/>
  <c r="AY126" i="72"/>
  <c r="AX64" i="48"/>
  <c r="AY250" i="48"/>
  <c r="AY306" i="48" s="1"/>
  <c r="AY151" i="48"/>
  <c r="AY152" i="48"/>
  <c r="AY266" i="48" s="1"/>
  <c r="AY322" i="48" s="1"/>
  <c r="AY150" i="48"/>
  <c r="AY51" i="48"/>
  <c r="AZ104" i="72"/>
  <c r="AY260" i="48" l="1"/>
  <c r="AY316" i="48" s="1"/>
  <c r="AZ109" i="72"/>
  <c r="AX65" i="48"/>
  <c r="AY129" i="72" s="1"/>
  <c r="AY143" i="72" s="1"/>
  <c r="AY127" i="72"/>
  <c r="AY265" i="48"/>
  <c r="AY321" i="48" s="1"/>
  <c r="AY54" i="48"/>
  <c r="AW247" i="48"/>
  <c r="AW303" i="48" s="1"/>
  <c r="AV87" i="48"/>
  <c r="AW85" i="48"/>
  <c r="AY267" i="48"/>
  <c r="AY323" i="48" s="1"/>
  <c r="AY235" i="48"/>
  <c r="AY55" i="48"/>
  <c r="AZ113" i="72" s="1"/>
  <c r="AY97" i="48" l="1"/>
  <c r="AZ112" i="72"/>
  <c r="AY98" i="48" l="1"/>
  <c r="AZ99" i="48"/>
  <c r="AZ270" i="48" l="1"/>
  <c r="AZ326" i="48" s="1"/>
  <c r="AZ282" i="48"/>
  <c r="AZ338" i="48" s="1"/>
  <c r="AY109" i="48"/>
  <c r="AY111" i="48"/>
  <c r="AY110" i="48"/>
  <c r="AY112" i="48"/>
  <c r="AY276" i="48" l="1"/>
  <c r="AY332" i="48" s="1"/>
  <c r="AY275" i="48"/>
  <c r="AY331" i="48" s="1"/>
  <c r="AY274" i="48"/>
  <c r="AY330" i="48" s="1"/>
  <c r="AY273" i="48"/>
  <c r="AY329" i="48" s="1"/>
  <c r="AY114" i="48"/>
  <c r="AY237" i="48" l="1"/>
  <c r="AY293" i="48" s="1"/>
  <c r="AY116" i="48"/>
  <c r="AY119" i="48"/>
  <c r="AY236" i="48" l="1"/>
  <c r="AY292" i="48" s="1"/>
  <c r="AY130" i="48"/>
  <c r="AY42" i="48"/>
  <c r="AZ86" i="72" s="1"/>
  <c r="AY281" i="48"/>
  <c r="AY337" i="48" s="1"/>
  <c r="AY241" i="48" l="1"/>
  <c r="AY297" i="48" s="1"/>
  <c r="AY128" i="48"/>
  <c r="AY239" i="48" l="1"/>
  <c r="AY295" i="48" s="1"/>
  <c r="AY137" i="48"/>
  <c r="AY136" i="48"/>
  <c r="AY278" i="48" l="1"/>
  <c r="AY334" i="48" s="1"/>
  <c r="AY277" i="48"/>
  <c r="AY333" i="48" s="1"/>
  <c r="AY138" i="48"/>
  <c r="AY238" i="48" l="1"/>
  <c r="AY294" i="48" s="1"/>
  <c r="AY43" i="48"/>
  <c r="AZ122" i="48"/>
  <c r="AY47" i="48" l="1"/>
  <c r="AZ99" i="72"/>
  <c r="AZ280" i="48"/>
  <c r="AZ336" i="48" s="1"/>
  <c r="AZ124" i="48"/>
  <c r="AZ279" i="48" l="1"/>
  <c r="AY258" i="48"/>
  <c r="AY314" i="48" s="1"/>
  <c r="AY48" i="48"/>
  <c r="AZ105" i="72"/>
  <c r="AY259" i="48" l="1"/>
  <c r="AY315" i="48" s="1"/>
  <c r="AZ106" i="72"/>
  <c r="AY49" i="48"/>
  <c r="AY255" i="48" l="1"/>
  <c r="AY311" i="48" s="1"/>
  <c r="AZ107" i="72"/>
  <c r="AY52" i="48"/>
  <c r="AY246" i="48" l="1"/>
  <c r="AY302" i="48" s="1"/>
  <c r="AY57" i="48"/>
  <c r="AZ110" i="72"/>
  <c r="AY60" i="48"/>
  <c r="AY257" i="48" l="1"/>
  <c r="AY313" i="48" s="1"/>
  <c r="AZ123" i="72"/>
  <c r="AY62" i="48"/>
  <c r="AZ125" i="72" s="1"/>
  <c r="AY63" i="48"/>
  <c r="AY254" i="48"/>
  <c r="AY310" i="48" s="1"/>
  <c r="AZ116" i="72"/>
  <c r="AZ58" i="48"/>
  <c r="AY256" i="48" l="1"/>
  <c r="AY312" i="48" s="1"/>
  <c r="AZ126" i="72"/>
  <c r="AX81" i="48"/>
  <c r="AX82" i="48" s="1"/>
  <c r="AX83" i="48" s="1"/>
  <c r="AY64" i="48"/>
  <c r="AZ252" i="48"/>
  <c r="AZ308" i="48" s="1"/>
  <c r="AZ61" i="48"/>
  <c r="BA124" i="72" s="1"/>
  <c r="BA117" i="72"/>
  <c r="AZ46" i="48"/>
  <c r="AX247" i="48" l="1"/>
  <c r="AX303" i="48" s="1"/>
  <c r="R360" i="48" s="1"/>
  <c r="AW87" i="48"/>
  <c r="AX85" i="48"/>
  <c r="AZ250" i="48"/>
  <c r="AZ306" i="48" s="1"/>
  <c r="AZ151" i="48"/>
  <c r="AZ152" i="48"/>
  <c r="AZ266" i="48" s="1"/>
  <c r="AZ322" i="48" s="1"/>
  <c r="AZ150" i="48"/>
  <c r="AZ51" i="48"/>
  <c r="BA104" i="72"/>
  <c r="AY65" i="48"/>
  <c r="AZ129" i="72" s="1"/>
  <c r="AZ143" i="72" s="1"/>
  <c r="AZ127" i="72"/>
  <c r="AZ265" i="48" l="1"/>
  <c r="AZ321" i="48" s="1"/>
  <c r="AZ54" i="48"/>
  <c r="AZ260" i="48"/>
  <c r="AZ316" i="48" s="1"/>
  <c r="BA109" i="72"/>
  <c r="AZ267" i="48"/>
  <c r="AZ323" i="48" s="1"/>
  <c r="AZ235" i="48"/>
  <c r="AZ55" i="48"/>
  <c r="BA113" i="72" s="1"/>
  <c r="AZ97" i="48" l="1"/>
  <c r="BA112" i="72"/>
  <c r="AZ98" i="48" l="1"/>
  <c r="BA99" i="48"/>
  <c r="BA282" i="48" l="1"/>
  <c r="BA338" i="48" s="1"/>
  <c r="BA270" i="48"/>
  <c r="BA326" i="48" s="1"/>
  <c r="AZ111" i="48"/>
  <c r="AZ112" i="48"/>
  <c r="AZ109" i="48"/>
  <c r="AZ110" i="48"/>
  <c r="AZ274" i="48" l="1"/>
  <c r="AZ330" i="48" s="1"/>
  <c r="AZ276" i="48"/>
  <c r="AZ332" i="48" s="1"/>
  <c r="AZ273" i="48"/>
  <c r="AZ329" i="48" s="1"/>
  <c r="AZ114" i="48"/>
  <c r="AZ275" i="48"/>
  <c r="AZ331" i="48" s="1"/>
  <c r="AZ237" i="48" l="1"/>
  <c r="AZ293" i="48" s="1"/>
  <c r="AZ116" i="48"/>
  <c r="AZ119" i="48"/>
  <c r="AZ236" i="48" l="1"/>
  <c r="AZ292" i="48" s="1"/>
  <c r="AZ130" i="48"/>
  <c r="AZ42" i="48"/>
  <c r="BA86" i="72" s="1"/>
  <c r="AZ281" i="48"/>
  <c r="AZ337" i="48" s="1"/>
  <c r="AZ241" i="48" l="1"/>
  <c r="AZ297" i="48" s="1"/>
  <c r="AZ128" i="48"/>
  <c r="AZ239" i="48" l="1"/>
  <c r="AZ295" i="48" s="1"/>
  <c r="AZ136" i="48"/>
  <c r="AZ137" i="48"/>
  <c r="AZ278" i="48" l="1"/>
  <c r="AZ334" i="48" s="1"/>
  <c r="AZ277" i="48"/>
  <c r="AZ333" i="48" s="1"/>
  <c r="AZ138" i="48"/>
  <c r="AZ238" i="48" l="1"/>
  <c r="AZ294" i="48" s="1"/>
  <c r="AZ43" i="48"/>
  <c r="BA122" i="48"/>
  <c r="BA99" i="72" l="1"/>
  <c r="AZ47" i="48"/>
  <c r="BA280" i="48"/>
  <c r="BA336" i="48" s="1"/>
  <c r="BA124" i="48"/>
  <c r="BA279" i="48" l="1"/>
  <c r="AZ258" i="48"/>
  <c r="AZ314" i="48" s="1"/>
  <c r="AZ48" i="48"/>
  <c r="BA105" i="72"/>
  <c r="AZ259" i="48" l="1"/>
  <c r="AZ315" i="48" s="1"/>
  <c r="BA106" i="72"/>
  <c r="AZ49" i="48"/>
  <c r="AZ255" i="48" l="1"/>
  <c r="AZ311" i="48" s="1"/>
  <c r="AZ52" i="48"/>
  <c r="BA107" i="72"/>
  <c r="AZ246" i="48" l="1"/>
  <c r="AZ302" i="48" s="1"/>
  <c r="AZ57" i="48"/>
  <c r="BA110" i="72"/>
  <c r="AZ60" i="48"/>
  <c r="AZ257" i="48" l="1"/>
  <c r="AZ313" i="48" s="1"/>
  <c r="BA123" i="72"/>
  <c r="AZ63" i="48"/>
  <c r="AZ62" i="48"/>
  <c r="BA125" i="72" s="1"/>
  <c r="AZ254" i="48"/>
  <c r="AZ310" i="48" s="1"/>
  <c r="BA116" i="72"/>
  <c r="BA58" i="48"/>
  <c r="BA252" i="48" l="1"/>
  <c r="BA308" i="48" s="1"/>
  <c r="BA61" i="48"/>
  <c r="BB124" i="72" s="1"/>
  <c r="BB117" i="72"/>
  <c r="BA46" i="48"/>
  <c r="AZ256" i="48"/>
  <c r="AZ312" i="48" s="1"/>
  <c r="AZ64" i="48"/>
  <c r="BA126" i="72"/>
  <c r="AY81" i="48"/>
  <c r="AY82" i="48" s="1"/>
  <c r="AY83" i="48" s="1"/>
  <c r="AY247" i="48" l="1"/>
  <c r="AY303" i="48" s="1"/>
  <c r="AX87" i="48"/>
  <c r="AY85" i="48"/>
  <c r="BA250" i="48"/>
  <c r="BA306" i="48" s="1"/>
  <c r="BA151" i="48"/>
  <c r="BA152" i="48"/>
  <c r="BA266" i="48" s="1"/>
  <c r="BA322" i="48" s="1"/>
  <c r="BA150" i="48"/>
  <c r="BA51" i="48"/>
  <c r="BB104" i="72"/>
  <c r="AZ65" i="48"/>
  <c r="BA129" i="72" s="1"/>
  <c r="BA143" i="72" s="1"/>
  <c r="BA127" i="72"/>
  <c r="BA265" i="48" l="1"/>
  <c r="BA321" i="48" s="1"/>
  <c r="BA54" i="48"/>
  <c r="BA260" i="48"/>
  <c r="BA316" i="48" s="1"/>
  <c r="BB109" i="72"/>
  <c r="BA267" i="48"/>
  <c r="BA323" i="48" s="1"/>
  <c r="BA235" i="48"/>
  <c r="BA55" i="48"/>
  <c r="BB113" i="72" s="1"/>
  <c r="BA97" i="48" l="1"/>
  <c r="BB112" i="72"/>
  <c r="BA98" i="48" l="1"/>
  <c r="BB99" i="48"/>
  <c r="BB282" i="48" l="1"/>
  <c r="BB338" i="48" s="1"/>
  <c r="BB270" i="48"/>
  <c r="BB326" i="48" s="1"/>
  <c r="BA112" i="48"/>
  <c r="BA110" i="48"/>
  <c r="BA109" i="48"/>
  <c r="BA111" i="48"/>
  <c r="BA275" i="48" l="1"/>
  <c r="BA331" i="48" s="1"/>
  <c r="BA274" i="48"/>
  <c r="BA330" i="48" s="1"/>
  <c r="BA273" i="48"/>
  <c r="BA329" i="48" s="1"/>
  <c r="BA114" i="48"/>
  <c r="BA276" i="48"/>
  <c r="BA332" i="48" s="1"/>
  <c r="BA237" i="48" l="1"/>
  <c r="BA293" i="48" s="1"/>
  <c r="BA116" i="48"/>
  <c r="BA119" i="48"/>
  <c r="BA236" i="48" l="1"/>
  <c r="BA292" i="48" s="1"/>
  <c r="BA130" i="48"/>
  <c r="BA42" i="48"/>
  <c r="BB86" i="72" s="1"/>
  <c r="BA281" i="48"/>
  <c r="BA337" i="48" s="1"/>
  <c r="BA241" i="48" l="1"/>
  <c r="BA297" i="48" s="1"/>
  <c r="BA128" i="48"/>
  <c r="BA239" i="48" l="1"/>
  <c r="BA295" i="48" s="1"/>
  <c r="BA137" i="48"/>
  <c r="BA136" i="48"/>
  <c r="BA278" i="48" l="1"/>
  <c r="BA334" i="48" s="1"/>
  <c r="BA277" i="48"/>
  <c r="BA333" i="48" s="1"/>
  <c r="BA138" i="48"/>
  <c r="BA238" i="48" l="1"/>
  <c r="BA294" i="48" s="1"/>
  <c r="BA43" i="48"/>
  <c r="BB122" i="48"/>
  <c r="BA47" i="48" l="1"/>
  <c r="BB99" i="72"/>
  <c r="BB280" i="48"/>
  <c r="BB336" i="48" s="1"/>
  <c r="BB124" i="48"/>
  <c r="BB279" i="48" l="1"/>
  <c r="BA258" i="48"/>
  <c r="BA314" i="48" s="1"/>
  <c r="BB105" i="72"/>
  <c r="BA48" i="48"/>
  <c r="BA259" i="48" l="1"/>
  <c r="BA315" i="48" s="1"/>
  <c r="BB106" i="72"/>
  <c r="BA49" i="48"/>
  <c r="BA255" i="48" l="1"/>
  <c r="BA311" i="48" s="1"/>
  <c r="BA52" i="48"/>
  <c r="BB107" i="72"/>
  <c r="BA246" i="48" l="1"/>
  <c r="BA302" i="48" s="1"/>
  <c r="BB110" i="72"/>
  <c r="BA57" i="48"/>
  <c r="BA254" i="48" l="1"/>
  <c r="BA310" i="48" s="1"/>
  <c r="BB116" i="72"/>
  <c r="BB58" i="48"/>
  <c r="BA60" i="48"/>
  <c r="BB252" i="48" l="1"/>
  <c r="BB308" i="48" s="1"/>
  <c r="BB61" i="48"/>
  <c r="BC124" i="72" s="1"/>
  <c r="BB46" i="48"/>
  <c r="BC117" i="72"/>
  <c r="BA257" i="48"/>
  <c r="BA313" i="48" s="1"/>
  <c r="BA63" i="48"/>
  <c r="BB123" i="72"/>
  <c r="BA62" i="48"/>
  <c r="BB125" i="72" s="1"/>
  <c r="BA256" i="48" l="1"/>
  <c r="BA312" i="48" s="1"/>
  <c r="AZ81" i="48"/>
  <c r="AZ82" i="48" s="1"/>
  <c r="AZ83" i="48" s="1"/>
  <c r="BA64" i="48"/>
  <c r="BB126" i="72"/>
  <c r="BB250" i="48"/>
  <c r="BB306" i="48" s="1"/>
  <c r="BB152" i="48"/>
  <c r="BB266" i="48" s="1"/>
  <c r="BB322" i="48" s="1"/>
  <c r="BB150" i="48"/>
  <c r="BB151" i="48"/>
  <c r="BB51" i="48"/>
  <c r="BC104" i="72"/>
  <c r="BB267" i="48" l="1"/>
  <c r="BB323" i="48" s="1"/>
  <c r="BB235" i="48"/>
  <c r="BB55" i="48"/>
  <c r="BC113" i="72" s="1"/>
  <c r="BA65" i="48"/>
  <c r="BB129" i="72" s="1"/>
  <c r="BB143" i="72" s="1"/>
  <c r="BB127" i="72"/>
  <c r="BB265" i="48"/>
  <c r="BB321" i="48" s="1"/>
  <c r="BB54" i="48"/>
  <c r="AZ247" i="48"/>
  <c r="AZ303" i="48" s="1"/>
  <c r="AY87" i="48"/>
  <c r="AZ85" i="48"/>
  <c r="BB260" i="48"/>
  <c r="BB316" i="48" s="1"/>
  <c r="BC109" i="72"/>
  <c r="BB97" i="48" l="1"/>
  <c r="BC112" i="72"/>
  <c r="BB98" i="48" l="1"/>
  <c r="BC99" i="48"/>
  <c r="BC270" i="48" l="1"/>
  <c r="BC326" i="48" s="1"/>
  <c r="BC282" i="48"/>
  <c r="BC338" i="48" s="1"/>
  <c r="BB112" i="48"/>
  <c r="BB110" i="48"/>
  <c r="BB111" i="48"/>
  <c r="BB109" i="48"/>
  <c r="BB273" i="48" l="1"/>
  <c r="BB329" i="48" s="1"/>
  <c r="BB114" i="48"/>
  <c r="BB274" i="48"/>
  <c r="BB330" i="48" s="1"/>
  <c r="BB275" i="48"/>
  <c r="BB331" i="48" s="1"/>
  <c r="BB276" i="48"/>
  <c r="BB332" i="48" s="1"/>
  <c r="BB237" i="48" l="1"/>
  <c r="BB293" i="48" s="1"/>
  <c r="BB116" i="48"/>
  <c r="BB119" i="48"/>
  <c r="BB236" i="48" l="1"/>
  <c r="BB292" i="48" s="1"/>
  <c r="BB130" i="48"/>
  <c r="BB42" i="48"/>
  <c r="BC86" i="72" s="1"/>
  <c r="BB281" i="48"/>
  <c r="BB337" i="48" s="1"/>
  <c r="BB241" i="48" l="1"/>
  <c r="BB297" i="48" s="1"/>
  <c r="BB128" i="48"/>
  <c r="BB239" i="48" l="1"/>
  <c r="BB295" i="48" s="1"/>
  <c r="BB136" i="48"/>
  <c r="BB137" i="48"/>
  <c r="BB277" i="48" l="1"/>
  <c r="BB333" i="48" s="1"/>
  <c r="BB138" i="48"/>
  <c r="BB278" i="48"/>
  <c r="BB334" i="48" s="1"/>
  <c r="BB238" i="48" l="1"/>
  <c r="BB294" i="48" s="1"/>
  <c r="BB43" i="48"/>
  <c r="BC122" i="48"/>
  <c r="BC280" i="48" l="1"/>
  <c r="BC336" i="48" s="1"/>
  <c r="BC124" i="48"/>
  <c r="BB47" i="48"/>
  <c r="BC99" i="72"/>
  <c r="BC279" i="48" l="1"/>
  <c r="BB258" i="48"/>
  <c r="BB314" i="48" s="1"/>
  <c r="BB48" i="48"/>
  <c r="BC105" i="72"/>
  <c r="BB259" i="48" l="1"/>
  <c r="BB315" i="48" s="1"/>
  <c r="BC106" i="72"/>
  <c r="BB49" i="48"/>
  <c r="BB255" i="48" l="1"/>
  <c r="BB311" i="48" s="1"/>
  <c r="BC107" i="72"/>
  <c r="BB52" i="48"/>
  <c r="BB246" i="48" l="1"/>
  <c r="BB302" i="48" s="1"/>
  <c r="BC110" i="72"/>
  <c r="BB57" i="48"/>
  <c r="BB60" i="48"/>
  <c r="BB257" i="48" l="1"/>
  <c r="BB313" i="48" s="1"/>
  <c r="BC123" i="72"/>
  <c r="BB63" i="48"/>
  <c r="BB62" i="48"/>
  <c r="BC125" i="72" s="1"/>
  <c r="BB254" i="48"/>
  <c r="BB310" i="48" s="1"/>
  <c r="BC116" i="72"/>
  <c r="BC58" i="48"/>
  <c r="BC252" i="48" l="1"/>
  <c r="BC308" i="48" s="1"/>
  <c r="BC46" i="48"/>
  <c r="BC61" i="48"/>
  <c r="BD124" i="72" s="1"/>
  <c r="BD117" i="72"/>
  <c r="BB256" i="48"/>
  <c r="BB312" i="48" s="1"/>
  <c r="BB64" i="48"/>
  <c r="BA81" i="48"/>
  <c r="BA82" i="48" s="1"/>
  <c r="BA83" i="48" s="1"/>
  <c r="BC126" i="72"/>
  <c r="BA247" i="48" l="1"/>
  <c r="BA303" i="48" s="1"/>
  <c r="AZ87" i="48"/>
  <c r="BA85" i="48"/>
  <c r="BC127" i="72"/>
  <c r="BB65" i="48"/>
  <c r="BC129" i="72" s="1"/>
  <c r="BC143" i="72" s="1"/>
  <c r="BC250" i="48"/>
  <c r="BC306" i="48" s="1"/>
  <c r="BC152" i="48"/>
  <c r="BC266" i="48" s="1"/>
  <c r="BC322" i="48" s="1"/>
  <c r="BC150" i="48"/>
  <c r="BC151" i="48"/>
  <c r="BC51" i="48"/>
  <c r="BD104" i="72"/>
  <c r="BC260" i="48" l="1"/>
  <c r="BC316" i="48" s="1"/>
  <c r="BD109" i="72"/>
  <c r="BC267" i="48"/>
  <c r="BC323" i="48" s="1"/>
  <c r="BC235" i="48"/>
  <c r="BC55" i="48"/>
  <c r="BD113" i="72" s="1"/>
  <c r="BC265" i="48"/>
  <c r="BC321" i="48" s="1"/>
  <c r="BC54" i="48"/>
  <c r="BC97" i="48" l="1"/>
  <c r="BD112" i="72"/>
  <c r="BC98" i="48" l="1"/>
  <c r="BD99" i="48"/>
  <c r="BD282" i="48" l="1"/>
  <c r="BD338" i="48" s="1"/>
  <c r="BD270" i="48"/>
  <c r="BD326" i="48" s="1"/>
  <c r="BC109" i="48"/>
  <c r="BC110" i="48"/>
  <c r="BC111" i="48"/>
  <c r="BC112" i="48"/>
  <c r="BC275" i="48" l="1"/>
  <c r="BC331" i="48" s="1"/>
  <c r="BC273" i="48"/>
  <c r="BC329" i="48" s="1"/>
  <c r="BC114" i="48"/>
  <c r="BC274" i="48"/>
  <c r="BC330" i="48" s="1"/>
  <c r="BC276" i="48"/>
  <c r="BC332" i="48" s="1"/>
  <c r="BC237" i="48" l="1"/>
  <c r="BC293" i="48" s="1"/>
  <c r="BC116" i="48"/>
  <c r="BC119" i="48"/>
  <c r="BC281" i="48" l="1"/>
  <c r="BC337" i="48" s="1"/>
  <c r="BC236" i="48"/>
  <c r="BC292" i="48" s="1"/>
  <c r="BC42" i="48"/>
  <c r="BD86" i="72" s="1"/>
  <c r="BC130" i="48"/>
  <c r="BC241" i="48" l="1"/>
  <c r="BC297" i="48" s="1"/>
  <c r="BC128" i="48"/>
  <c r="BC239" i="48" l="1"/>
  <c r="BC295" i="48" s="1"/>
  <c r="BC136" i="48"/>
  <c r="BC137" i="48"/>
  <c r="BC277" i="48" l="1"/>
  <c r="BC333" i="48" s="1"/>
  <c r="BC138" i="48"/>
  <c r="BC278" i="48"/>
  <c r="BC334" i="48" s="1"/>
  <c r="BC238" i="48" l="1"/>
  <c r="BC294" i="48" s="1"/>
  <c r="BC43" i="48"/>
  <c r="BD122" i="48"/>
  <c r="BC47" i="48" l="1"/>
  <c r="BD99" i="72"/>
  <c r="BD280" i="48"/>
  <c r="BD336" i="48" s="1"/>
  <c r="BD124" i="48"/>
  <c r="BD279" i="48" l="1"/>
  <c r="BC258" i="48"/>
  <c r="BC314" i="48" s="1"/>
  <c r="BC48" i="48"/>
  <c r="BD105" i="72"/>
  <c r="BC259" i="48" l="1"/>
  <c r="BC315" i="48" s="1"/>
  <c r="BD106" i="72"/>
  <c r="BC49" i="48"/>
  <c r="BC255" i="48" l="1"/>
  <c r="BC311" i="48" s="1"/>
  <c r="BD107" i="72"/>
  <c r="BC52" i="48"/>
  <c r="BC246" i="48" l="1"/>
  <c r="BC302" i="48" s="1"/>
  <c r="BC57" i="48"/>
  <c r="BC60" i="48" s="1"/>
  <c r="BD110" i="72"/>
  <c r="BC257" i="48" l="1"/>
  <c r="BC313" i="48" s="1"/>
  <c r="BC63" i="48"/>
  <c r="BD123" i="72"/>
  <c r="BC62" i="48"/>
  <c r="BD125" i="72" s="1"/>
  <c r="BD116" i="72"/>
  <c r="BC254" i="48"/>
  <c r="BC310" i="48" s="1"/>
  <c r="BD58" i="48"/>
  <c r="BD252" i="48" l="1"/>
  <c r="BD308" i="48" s="1"/>
  <c r="BD46" i="48"/>
  <c r="BD61" i="48"/>
  <c r="BE124" i="72" s="1"/>
  <c r="BE117" i="72"/>
  <c r="BC256" i="48"/>
  <c r="BC312" i="48" s="1"/>
  <c r="BD126" i="72"/>
  <c r="BB81" i="48"/>
  <c r="BB82" i="48" s="1"/>
  <c r="BB83" i="48" s="1"/>
  <c r="BC64" i="48"/>
  <c r="BB247" i="48" l="1"/>
  <c r="BB303" i="48" s="1"/>
  <c r="BA87" i="48"/>
  <c r="BB85" i="48"/>
  <c r="BD127" i="72"/>
  <c r="BC65" i="48"/>
  <c r="BD129" i="72" s="1"/>
  <c r="BD143" i="72" s="1"/>
  <c r="BD250" i="48"/>
  <c r="BD306" i="48" s="1"/>
  <c r="BD152" i="48"/>
  <c r="BD266" i="48" s="1"/>
  <c r="BD322" i="48" s="1"/>
  <c r="BD150" i="48"/>
  <c r="BD151" i="48"/>
  <c r="BD51" i="48"/>
  <c r="BE104" i="72"/>
  <c r="BD265" i="48" l="1"/>
  <c r="BD321" i="48" s="1"/>
  <c r="BD54" i="48"/>
  <c r="BD260" i="48"/>
  <c r="BD316" i="48" s="1"/>
  <c r="BE109" i="72"/>
  <c r="BD267" i="48"/>
  <c r="BD323" i="48" s="1"/>
  <c r="BD235" i="48"/>
  <c r="BD55" i="48"/>
  <c r="BE113" i="72" s="1"/>
  <c r="BD97" i="48" l="1"/>
  <c r="BE112" i="72"/>
  <c r="BD98" i="48" l="1"/>
  <c r="BE99" i="48"/>
  <c r="BE282" i="48" l="1"/>
  <c r="BE338" i="48" s="1"/>
  <c r="BE270" i="48"/>
  <c r="BE326" i="48" s="1"/>
  <c r="BD110" i="48"/>
  <c r="BD112" i="48"/>
  <c r="BD109" i="48"/>
  <c r="BD111" i="48"/>
  <c r="BD275" i="48" l="1"/>
  <c r="BD331" i="48" s="1"/>
  <c r="BD276" i="48"/>
  <c r="BD332" i="48" s="1"/>
  <c r="BD273" i="48"/>
  <c r="BD329" i="48" s="1"/>
  <c r="BD114" i="48"/>
  <c r="BD274" i="48"/>
  <c r="BD330" i="48" s="1"/>
  <c r="BD237" i="48" l="1"/>
  <c r="BD293" i="48" s="1"/>
  <c r="BD116" i="48"/>
  <c r="BD119" i="48"/>
  <c r="BD236" i="48" l="1"/>
  <c r="BD292" i="48" s="1"/>
  <c r="BD130" i="48"/>
  <c r="BD42" i="48"/>
  <c r="BE86" i="72" s="1"/>
  <c r="BD281" i="48"/>
  <c r="BD337" i="48" s="1"/>
  <c r="BD241" i="48" l="1"/>
  <c r="BD297" i="48" s="1"/>
  <c r="BD128" i="48"/>
  <c r="BD239" i="48" l="1"/>
  <c r="BD295" i="48" s="1"/>
  <c r="BD136" i="48"/>
  <c r="BD137" i="48"/>
  <c r="BD277" i="48" l="1"/>
  <c r="BD333" i="48" s="1"/>
  <c r="BD138" i="48"/>
  <c r="BD278" i="48"/>
  <c r="BD334" i="48" s="1"/>
  <c r="BD238" i="48" l="1"/>
  <c r="BD294" i="48" s="1"/>
  <c r="BD43" i="48"/>
  <c r="BE122" i="48"/>
  <c r="BD47" i="48" l="1"/>
  <c r="BE99" i="72"/>
  <c r="BE280" i="48"/>
  <c r="BE336" i="48" s="1"/>
  <c r="BE124" i="48"/>
  <c r="BE279" i="48" l="1"/>
  <c r="BD258" i="48"/>
  <c r="BD314" i="48" s="1"/>
  <c r="BE105" i="72"/>
  <c r="BD48" i="48"/>
  <c r="BD259" i="48" l="1"/>
  <c r="BD315" i="48" s="1"/>
  <c r="BE106" i="72"/>
  <c r="BD49" i="48"/>
  <c r="BD255" i="48" l="1"/>
  <c r="BD311" i="48" s="1"/>
  <c r="BD52" i="48"/>
  <c r="BE107" i="72"/>
  <c r="BD246" i="48" l="1"/>
  <c r="BD302" i="48" s="1"/>
  <c r="BE110" i="72"/>
  <c r="BD57" i="48"/>
  <c r="BD254" i="48" l="1"/>
  <c r="BD310" i="48" s="1"/>
  <c r="BE116" i="72"/>
  <c r="BE58" i="48"/>
  <c r="BD60" i="48"/>
  <c r="BD257" i="48" l="1"/>
  <c r="BD313" i="48" s="1"/>
  <c r="BD63" i="48"/>
  <c r="BD62" i="48"/>
  <c r="BE125" i="72" s="1"/>
  <c r="BE123" i="72"/>
  <c r="BE252" i="48"/>
  <c r="BE308" i="48" s="1"/>
  <c r="BF117" i="72"/>
  <c r="BE61" i="48"/>
  <c r="BF124" i="72" s="1"/>
  <c r="BE46" i="48"/>
  <c r="BE250" i="48" l="1"/>
  <c r="BE306" i="48" s="1"/>
  <c r="BE152" i="48"/>
  <c r="BE266" i="48" s="1"/>
  <c r="BE322" i="48" s="1"/>
  <c r="BE150" i="48"/>
  <c r="BE151" i="48"/>
  <c r="BF104" i="72"/>
  <c r="BE51" i="48"/>
  <c r="BD256" i="48"/>
  <c r="BD312" i="48" s="1"/>
  <c r="BC81" i="48"/>
  <c r="BC82" i="48" s="1"/>
  <c r="BC83" i="48" s="1"/>
  <c r="BE126" i="72"/>
  <c r="BD64" i="48"/>
  <c r="BE260" i="48" l="1"/>
  <c r="BE316" i="48" s="1"/>
  <c r="BF109" i="72"/>
  <c r="BD65" i="48"/>
  <c r="BE129" i="72" s="1"/>
  <c r="BE143" i="72" s="1"/>
  <c r="BE127" i="72"/>
  <c r="BC247" i="48"/>
  <c r="BC303" i="48" s="1"/>
  <c r="BB87" i="48"/>
  <c r="BC85" i="48"/>
  <c r="BE235" i="48"/>
  <c r="BE267" i="48"/>
  <c r="BE323" i="48" s="1"/>
  <c r="BE55" i="48"/>
  <c r="BF113" i="72" s="1"/>
  <c r="BE265" i="48"/>
  <c r="BE321" i="48" s="1"/>
  <c r="BE54" i="48"/>
  <c r="BE97" i="48" l="1"/>
  <c r="BF112" i="72"/>
  <c r="BE98" i="48" l="1"/>
  <c r="BF99" i="48"/>
  <c r="BF270" i="48" l="1"/>
  <c r="BF326" i="48" s="1"/>
  <c r="G383" i="48" s="1"/>
  <c r="BF282" i="48"/>
  <c r="BF338" i="48" s="1"/>
  <c r="G395" i="48" s="1"/>
  <c r="BE112" i="48"/>
  <c r="BE110" i="48"/>
  <c r="BE111" i="48"/>
  <c r="BE109" i="48"/>
  <c r="BE275" i="48" l="1"/>
  <c r="BE331" i="48" s="1"/>
  <c r="BE274" i="48"/>
  <c r="BE330" i="48" s="1"/>
  <c r="BE276" i="48"/>
  <c r="BE332" i="48" s="1"/>
  <c r="BE273" i="48"/>
  <c r="BE329" i="48" s="1"/>
  <c r="BE114" i="48"/>
  <c r="BE237" i="48" l="1"/>
  <c r="BE293" i="48" s="1"/>
  <c r="BE116" i="48"/>
  <c r="BE119" i="48"/>
  <c r="BE236" i="48" l="1"/>
  <c r="BE292" i="48" s="1"/>
  <c r="BE130" i="48"/>
  <c r="BE42" i="48"/>
  <c r="BF86" i="72" s="1"/>
  <c r="BE281" i="48"/>
  <c r="BE337" i="48" s="1"/>
  <c r="BE241" i="48" l="1"/>
  <c r="BE297" i="48" s="1"/>
  <c r="BE128" i="48"/>
  <c r="BE239" i="48" l="1"/>
  <c r="BE295" i="48" s="1"/>
  <c r="BE136" i="48"/>
  <c r="BE137" i="48"/>
  <c r="BE277" i="48" l="1"/>
  <c r="BE333" i="48" s="1"/>
  <c r="BE138" i="48"/>
  <c r="BE278" i="48"/>
  <c r="BE334" i="48" s="1"/>
  <c r="BE238" i="48" l="1"/>
  <c r="BE294" i="48" s="1"/>
  <c r="BE43" i="48"/>
  <c r="BF122" i="48"/>
  <c r="BE47" i="48" l="1"/>
  <c r="BF99" i="72"/>
  <c r="BF280" i="48"/>
  <c r="BF336" i="48" s="1"/>
  <c r="G393" i="48" s="1"/>
  <c r="BF124" i="48"/>
  <c r="BF279" i="48" l="1"/>
  <c r="BE258" i="48"/>
  <c r="BE314" i="48" s="1"/>
  <c r="BE48" i="48"/>
  <c r="BF105" i="72"/>
  <c r="BE259" i="48" l="1"/>
  <c r="BE315" i="48" s="1"/>
  <c r="BF106" i="72"/>
  <c r="BE49" i="48"/>
  <c r="BE255" i="48" l="1"/>
  <c r="BE311" i="48" s="1"/>
  <c r="BF107" i="72"/>
  <c r="BE52" i="48"/>
  <c r="BE246" i="48" l="1"/>
  <c r="BE302" i="48" s="1"/>
  <c r="BF110" i="72"/>
  <c r="BE57" i="48"/>
  <c r="BE254" i="48" l="1"/>
  <c r="BE310" i="48" s="1"/>
  <c r="BF116" i="72"/>
  <c r="BF58" i="48"/>
  <c r="BE60" i="48"/>
  <c r="BE257" i="48" l="1"/>
  <c r="BE313" i="48" s="1"/>
  <c r="BE63" i="48"/>
  <c r="BF123" i="72"/>
  <c r="BE62" i="48"/>
  <c r="BF125" i="72" s="1"/>
  <c r="BF252" i="48"/>
  <c r="BF308" i="48" s="1"/>
  <c r="G365" i="48" s="1"/>
  <c r="BF61" i="48"/>
  <c r="BG124" i="72" s="1"/>
  <c r="BF46" i="48"/>
  <c r="BG117" i="72"/>
  <c r="BF250" i="48" l="1"/>
  <c r="BF306" i="48" s="1"/>
  <c r="G363" i="48" s="1"/>
  <c r="BF152" i="48"/>
  <c r="BF266" i="48" s="1"/>
  <c r="BF322" i="48" s="1"/>
  <c r="BF150" i="48"/>
  <c r="BF151" i="48"/>
  <c r="BF51" i="48"/>
  <c r="BG104" i="72"/>
  <c r="BE256" i="48"/>
  <c r="BE312" i="48" s="1"/>
  <c r="BE64" i="48"/>
  <c r="BD81" i="48"/>
  <c r="BD82" i="48" s="1"/>
  <c r="BD83" i="48" s="1"/>
  <c r="BF126" i="72"/>
  <c r="BF260" i="48" l="1"/>
  <c r="BF316" i="48" s="1"/>
  <c r="G373" i="48" s="1"/>
  <c r="BG109" i="72"/>
  <c r="BE65" i="48"/>
  <c r="BF129" i="72" s="1"/>
  <c r="BF143" i="72" s="1"/>
  <c r="BF127" i="72"/>
  <c r="BF235" i="48"/>
  <c r="BF267" i="48"/>
  <c r="BF323" i="48" s="1"/>
  <c r="BF55" i="48"/>
  <c r="BG113" i="72" s="1"/>
  <c r="BD247" i="48"/>
  <c r="BD303" i="48" s="1"/>
  <c r="BC87" i="48"/>
  <c r="BD85" i="48"/>
  <c r="BF265" i="48"/>
  <c r="BF321" i="48" s="1"/>
  <c r="BF54" i="48"/>
  <c r="BF97" i="48" l="1"/>
  <c r="BG112" i="72"/>
  <c r="BF98" i="48" l="1"/>
  <c r="BG99" i="48"/>
  <c r="BG282" i="48" l="1"/>
  <c r="BG338" i="48" s="1"/>
  <c r="BG270" i="48"/>
  <c r="BG326" i="48" s="1"/>
  <c r="BF110" i="48"/>
  <c r="BF109" i="48"/>
  <c r="BF111" i="48"/>
  <c r="BF112" i="48"/>
  <c r="BF273" i="48" l="1"/>
  <c r="BF329" i="48" s="1"/>
  <c r="G386" i="48" s="1"/>
  <c r="BF114" i="48"/>
  <c r="BF274" i="48"/>
  <c r="BF330" i="48" s="1"/>
  <c r="G387" i="48" s="1"/>
  <c r="BF275" i="48"/>
  <c r="BF331" i="48" s="1"/>
  <c r="G388" i="48" s="1"/>
  <c r="BF276" i="48"/>
  <c r="BF332" i="48" s="1"/>
  <c r="G389" i="48" s="1"/>
  <c r="BF237" i="48" l="1"/>
  <c r="BF293" i="48" s="1"/>
  <c r="G350" i="48" s="1"/>
  <c r="BF116" i="48"/>
  <c r="BF119" i="48"/>
  <c r="BF281" i="48" l="1"/>
  <c r="BF337" i="48" s="1"/>
  <c r="G394" i="48" s="1"/>
  <c r="BF236" i="48"/>
  <c r="BF292" i="48" s="1"/>
  <c r="G349" i="48" s="1"/>
  <c r="BF42" i="48"/>
  <c r="BG86" i="72" s="1"/>
  <c r="BF130" i="48"/>
  <c r="BF241" i="48" l="1"/>
  <c r="BF297" i="48" s="1"/>
  <c r="G354" i="48" s="1"/>
  <c r="BF128" i="48"/>
  <c r="BF239" i="48" l="1"/>
  <c r="BF295" i="48" s="1"/>
  <c r="G352" i="48" s="1"/>
  <c r="BF136" i="48"/>
  <c r="BF137" i="48"/>
  <c r="BF278" i="48" l="1"/>
  <c r="BF334" i="48" s="1"/>
  <c r="G391" i="48" s="1"/>
  <c r="BF277" i="48"/>
  <c r="BF333" i="48" s="1"/>
  <c r="G390" i="48" s="1"/>
  <c r="BF138" i="48"/>
  <c r="BF238" i="48" l="1"/>
  <c r="BF294" i="48" s="1"/>
  <c r="G351" i="48" s="1"/>
  <c r="BF43" i="48"/>
  <c r="BG122" i="48"/>
  <c r="BG280" i="48" l="1"/>
  <c r="BG336" i="48" s="1"/>
  <c r="BG124" i="48"/>
  <c r="BG99" i="72"/>
  <c r="BF47" i="48"/>
  <c r="BF258" i="48" l="1"/>
  <c r="BF314" i="48" s="1"/>
  <c r="G371" i="48" s="1"/>
  <c r="BG105" i="72"/>
  <c r="BF48" i="48"/>
  <c r="BG279" i="48"/>
  <c r="BF259" i="48" l="1"/>
  <c r="BF315" i="48" s="1"/>
  <c r="G372" i="48" s="1"/>
  <c r="BG106" i="72"/>
  <c r="BF49" i="48"/>
  <c r="BF255" i="48" l="1"/>
  <c r="BF311" i="48" s="1"/>
  <c r="G368" i="48" s="1"/>
  <c r="BG107" i="72"/>
  <c r="BF52" i="48"/>
  <c r="BF246" i="48" l="1"/>
  <c r="BF302" i="48" s="1"/>
  <c r="G359" i="48" s="1"/>
  <c r="BF57" i="48"/>
  <c r="BG110" i="72"/>
  <c r="BF60" i="48"/>
  <c r="BF257" i="48" l="1"/>
  <c r="BF313" i="48" s="1"/>
  <c r="G370" i="48" s="1"/>
  <c r="BG123" i="72"/>
  <c r="BF62" i="48"/>
  <c r="BG125" i="72" s="1"/>
  <c r="BF63" i="48"/>
  <c r="BF254" i="48"/>
  <c r="BF310" i="48" s="1"/>
  <c r="G367" i="48" s="1"/>
  <c r="BG116" i="72"/>
  <c r="BG58" i="48"/>
  <c r="BF256" i="48" l="1"/>
  <c r="BF312" i="48" s="1"/>
  <c r="G369" i="48" s="1"/>
  <c r="BF64" i="48"/>
  <c r="BE81" i="48"/>
  <c r="BE82" i="48" s="1"/>
  <c r="BE83" i="48" s="1"/>
  <c r="BG126" i="72"/>
  <c r="BG252" i="48"/>
  <c r="BG308" i="48" s="1"/>
  <c r="BH117" i="72"/>
  <c r="BG61" i="48"/>
  <c r="BH124" i="72" s="1"/>
  <c r="BG46" i="48"/>
  <c r="BG250" i="48" l="1"/>
  <c r="BG306" i="48" s="1"/>
  <c r="BG150" i="48"/>
  <c r="BG151" i="48"/>
  <c r="BG152" i="48"/>
  <c r="BG266" i="48" s="1"/>
  <c r="BG322" i="48" s="1"/>
  <c r="BG51" i="48"/>
  <c r="BH104" i="72"/>
  <c r="BE247" i="48"/>
  <c r="BE303" i="48" s="1"/>
  <c r="BD87" i="48"/>
  <c r="BE85" i="48"/>
  <c r="BG127" i="72"/>
  <c r="BF65" i="48"/>
  <c r="BG129" i="72" s="1"/>
  <c r="BG143" i="72" s="1"/>
  <c r="BG260" i="48" l="1"/>
  <c r="BG316" i="48" s="1"/>
  <c r="BH109" i="72"/>
  <c r="BG235" i="48"/>
  <c r="BG267" i="48"/>
  <c r="BG323" i="48" s="1"/>
  <c r="BG55" i="48"/>
  <c r="BH113" i="72" s="1"/>
  <c r="BG265" i="48"/>
  <c r="BG321" i="48" s="1"/>
  <c r="BG54" i="48"/>
  <c r="BG97" i="48" l="1"/>
  <c r="BH112" i="72"/>
  <c r="BG98" i="48" l="1"/>
  <c r="BH99" i="48"/>
  <c r="BH270" i="48" l="1"/>
  <c r="BH326" i="48" s="1"/>
  <c r="BH282" i="48"/>
  <c r="BH338" i="48" s="1"/>
  <c r="BG109" i="48"/>
  <c r="BG111" i="48"/>
  <c r="BG110" i="48"/>
  <c r="BG112" i="48"/>
  <c r="BG276" i="48" l="1"/>
  <c r="BG332" i="48" s="1"/>
  <c r="BG274" i="48"/>
  <c r="BG330" i="48" s="1"/>
  <c r="BG275" i="48"/>
  <c r="BG331" i="48" s="1"/>
  <c r="BG273" i="48"/>
  <c r="BG329" i="48" s="1"/>
  <c r="BG114" i="48"/>
  <c r="BG237" i="48" l="1"/>
  <c r="BG293" i="48" s="1"/>
  <c r="BG116" i="48"/>
  <c r="BG119" i="48"/>
  <c r="BG281" i="48" l="1"/>
  <c r="BG337" i="48" s="1"/>
  <c r="BG236" i="48"/>
  <c r="BG292" i="48" s="1"/>
  <c r="BG130" i="48"/>
  <c r="BG42" i="48"/>
  <c r="BH86" i="72" s="1"/>
  <c r="BG241" i="48" l="1"/>
  <c r="BG297" i="48" s="1"/>
  <c r="BG128" i="48"/>
  <c r="BG239" i="48" l="1"/>
  <c r="BG295" i="48" s="1"/>
  <c r="BG137" i="48"/>
  <c r="BG136" i="48"/>
  <c r="BG277" i="48" l="1"/>
  <c r="BG333" i="48" s="1"/>
  <c r="BG138" i="48"/>
  <c r="BG278" i="48"/>
  <c r="BG334" i="48" s="1"/>
  <c r="BG238" i="48" l="1"/>
  <c r="BG294" i="48" s="1"/>
  <c r="BG43" i="48"/>
  <c r="BH122" i="48"/>
  <c r="BH280" i="48" l="1"/>
  <c r="BH336" i="48" s="1"/>
  <c r="BH124" i="48"/>
  <c r="BH99" i="72"/>
  <c r="BG47" i="48"/>
  <c r="BH279" i="48" l="1"/>
  <c r="BG258" i="48"/>
  <c r="BG314" i="48" s="1"/>
  <c r="BG48" i="48"/>
  <c r="BH105" i="72"/>
  <c r="BG259" i="48" l="1"/>
  <c r="BG315" i="48" s="1"/>
  <c r="BH106" i="72"/>
  <c r="BG49" i="48"/>
  <c r="BG255" i="48" l="1"/>
  <c r="BG311" i="48" s="1"/>
  <c r="BH107" i="72"/>
  <c r="BG52" i="48"/>
  <c r="BG246" i="48" l="1"/>
  <c r="BG302" i="48" s="1"/>
  <c r="BH110" i="72"/>
  <c r="BG57" i="48"/>
  <c r="BG60" i="48"/>
  <c r="BG254" i="48" l="1"/>
  <c r="BG310" i="48" s="1"/>
  <c r="BH116" i="72"/>
  <c r="BH58" i="48"/>
  <c r="BG257" i="48"/>
  <c r="BG313" i="48" s="1"/>
  <c r="BG62" i="48"/>
  <c r="BH125" i="72" s="1"/>
  <c r="BH123" i="72"/>
  <c r="BG63" i="48"/>
  <c r="BG256" i="48" l="1"/>
  <c r="BG312" i="48" s="1"/>
  <c r="BG64" i="48"/>
  <c r="BF81" i="48"/>
  <c r="BF82" i="48" s="1"/>
  <c r="BF83" i="48" s="1"/>
  <c r="BH126" i="72"/>
  <c r="BH252" i="48"/>
  <c r="BH308" i="48" s="1"/>
  <c r="BH61" i="48"/>
  <c r="BI124" i="72" s="1"/>
  <c r="BI117" i="72"/>
  <c r="BH46" i="48"/>
  <c r="BH250" i="48" l="1"/>
  <c r="BH306" i="48" s="1"/>
  <c r="BH151" i="48"/>
  <c r="BH152" i="48"/>
  <c r="BH266" i="48" s="1"/>
  <c r="BH322" i="48" s="1"/>
  <c r="H379" i="48" s="1"/>
  <c r="BH150" i="48"/>
  <c r="BH51" i="48"/>
  <c r="BI104" i="72"/>
  <c r="BF247" i="48"/>
  <c r="BF303" i="48" s="1"/>
  <c r="G360" i="48" s="1"/>
  <c r="BE87" i="48"/>
  <c r="BF85" i="48"/>
  <c r="BG65" i="48"/>
  <c r="BG66" i="48" s="1"/>
  <c r="BH129" i="72" s="1"/>
  <c r="BH143" i="72" s="1"/>
  <c r="BH127" i="72"/>
  <c r="BH235" i="48" l="1"/>
  <c r="BH267" i="48"/>
  <c r="BH323" i="48" s="1"/>
  <c r="BH55" i="48"/>
  <c r="BI113" i="72" s="1"/>
  <c r="BH260" i="48"/>
  <c r="BH316" i="48" s="1"/>
  <c r="BI109" i="72"/>
  <c r="BH265" i="48"/>
  <c r="BH321" i="48" s="1"/>
  <c r="H378" i="48" s="1"/>
  <c r="BH54" i="48"/>
  <c r="BH97" i="48" l="1"/>
  <c r="BI112" i="72"/>
  <c r="BH98" i="48" l="1"/>
  <c r="BI99" i="48"/>
  <c r="BI270" i="48" l="1"/>
  <c r="BI326" i="48" s="1"/>
  <c r="BI282" i="48"/>
  <c r="BI338" i="48" s="1"/>
  <c r="BH109" i="48"/>
  <c r="BH110" i="48"/>
  <c r="BH111" i="48"/>
  <c r="BH112" i="48"/>
  <c r="BH276" i="48" l="1"/>
  <c r="BH332" i="48" s="1"/>
  <c r="BH275" i="48"/>
  <c r="BH331" i="48" s="1"/>
  <c r="BH274" i="48"/>
  <c r="BH330" i="48" s="1"/>
  <c r="BH273" i="48"/>
  <c r="BH329" i="48" s="1"/>
  <c r="BH114" i="48"/>
  <c r="BH237" i="48" l="1"/>
  <c r="BH293" i="48" s="1"/>
  <c r="BH116" i="48"/>
  <c r="BH119" i="48"/>
  <c r="BH281" i="48" l="1"/>
  <c r="BH337" i="48" s="1"/>
  <c r="BH236" i="48"/>
  <c r="BH292" i="48" s="1"/>
  <c r="BH42" i="48"/>
  <c r="BI86" i="72" s="1"/>
  <c r="BH130" i="48"/>
  <c r="BH241" i="48" l="1"/>
  <c r="BH297" i="48" s="1"/>
  <c r="BH128" i="48"/>
  <c r="BH239" i="48" l="1"/>
  <c r="BH295" i="48" s="1"/>
  <c r="BH137" i="48"/>
  <c r="BH136" i="48"/>
  <c r="BH277" i="48" l="1"/>
  <c r="BH333" i="48" s="1"/>
  <c r="BH138" i="48"/>
  <c r="BH278" i="48"/>
  <c r="BH334" i="48" s="1"/>
  <c r="BH238" i="48" l="1"/>
  <c r="BH294" i="48" s="1"/>
  <c r="BH43" i="48"/>
  <c r="BI122" i="48"/>
  <c r="BI99" i="72" l="1"/>
  <c r="BH47" i="48"/>
  <c r="BI280" i="48"/>
  <c r="BI336" i="48" s="1"/>
  <c r="BI124" i="48"/>
  <c r="BI279" i="48" l="1"/>
  <c r="BH258" i="48"/>
  <c r="BH314" i="48" s="1"/>
  <c r="BI105" i="72"/>
  <c r="BH48" i="48"/>
  <c r="BH259" i="48" l="1"/>
  <c r="BH315" i="48" s="1"/>
  <c r="BI106" i="72"/>
  <c r="BH49" i="48"/>
  <c r="BH255" i="48" l="1"/>
  <c r="BH311" i="48" s="1"/>
  <c r="BI107" i="72"/>
  <c r="BH52" i="48"/>
  <c r="BH246" i="48" l="1"/>
  <c r="BH302" i="48" s="1"/>
  <c r="BI110" i="72"/>
  <c r="BH57" i="48"/>
  <c r="BH60" i="48"/>
  <c r="BH257" i="48" l="1"/>
  <c r="BH313" i="48" s="1"/>
  <c r="BI123" i="72"/>
  <c r="BH62" i="48"/>
  <c r="BI125" i="72" s="1"/>
  <c r="BH63" i="48"/>
  <c r="BH254" i="48"/>
  <c r="BH310" i="48" s="1"/>
  <c r="BI116" i="72"/>
  <c r="BI58" i="48"/>
  <c r="BI252" i="48" l="1"/>
  <c r="BI308" i="48" s="1"/>
  <c r="BI46" i="48"/>
  <c r="BJ117" i="72"/>
  <c r="BI61" i="48"/>
  <c r="BJ124" i="72" s="1"/>
  <c r="BH256" i="48"/>
  <c r="BH312" i="48" s="1"/>
  <c r="BG81" i="48"/>
  <c r="BG82" i="48" s="1"/>
  <c r="BG83" i="48" s="1"/>
  <c r="BH64" i="48"/>
  <c r="BI126" i="72"/>
  <c r="BG247" i="48" l="1"/>
  <c r="BG303" i="48" s="1"/>
  <c r="BF87" i="48"/>
  <c r="BG85" i="48"/>
  <c r="BI127" i="72"/>
  <c r="BH65" i="48"/>
  <c r="BH66" i="48" s="1"/>
  <c r="BI129" i="72" s="1"/>
  <c r="BI143" i="72" s="1"/>
  <c r="BI250" i="48"/>
  <c r="BI306" i="48" s="1"/>
  <c r="BI151" i="48"/>
  <c r="BI152" i="48"/>
  <c r="BI266" i="48" s="1"/>
  <c r="BI322" i="48" s="1"/>
  <c r="BI150" i="48"/>
  <c r="BI51" i="48"/>
  <c r="BJ104" i="72"/>
  <c r="BI260" i="48" l="1"/>
  <c r="BI316" i="48" s="1"/>
  <c r="BJ109" i="72"/>
  <c r="BI265" i="48"/>
  <c r="BI321" i="48" s="1"/>
  <c r="BI54" i="48"/>
  <c r="BI235" i="48"/>
  <c r="BI267" i="48"/>
  <c r="BI323" i="48" s="1"/>
  <c r="BI55" i="48"/>
  <c r="BJ113" i="72" s="1"/>
  <c r="BI97" i="48" l="1"/>
  <c r="BJ112" i="72"/>
  <c r="BI98" i="48" l="1"/>
  <c r="BJ99" i="48"/>
  <c r="BJ270" i="48" l="1"/>
  <c r="BJ326" i="48" s="1"/>
  <c r="BJ282" i="48"/>
  <c r="BJ338" i="48" s="1"/>
  <c r="BI110" i="48"/>
  <c r="BI111" i="48"/>
  <c r="BI112" i="48"/>
  <c r="BI109" i="48"/>
  <c r="BI276" i="48" l="1"/>
  <c r="BI332" i="48" s="1"/>
  <c r="BI273" i="48"/>
  <c r="BI329" i="48" s="1"/>
  <c r="BI114" i="48"/>
  <c r="BI275" i="48"/>
  <c r="BI331" i="48" s="1"/>
  <c r="BI274" i="48"/>
  <c r="BI330" i="48" s="1"/>
  <c r="BI237" i="48" l="1"/>
  <c r="BI293" i="48" s="1"/>
  <c r="BI116" i="48"/>
  <c r="BI119" i="48"/>
  <c r="BI236" i="48" l="1"/>
  <c r="BI292" i="48" s="1"/>
  <c r="BI130" i="48"/>
  <c r="BI42" i="48"/>
  <c r="BJ86" i="72" s="1"/>
  <c r="BI281" i="48"/>
  <c r="BI337" i="48" s="1"/>
  <c r="BI241" i="48" l="1"/>
  <c r="BI297" i="48" s="1"/>
  <c r="BI128" i="48"/>
  <c r="BI239" i="48" l="1"/>
  <c r="BI295" i="48" s="1"/>
  <c r="BI137" i="48"/>
  <c r="BI136" i="48"/>
  <c r="BI277" i="48" l="1"/>
  <c r="BI333" i="48" s="1"/>
  <c r="BI138" i="48"/>
  <c r="BI278" i="48"/>
  <c r="BI334" i="48" s="1"/>
  <c r="BI238" i="48" l="1"/>
  <c r="BI294" i="48" s="1"/>
  <c r="BI43" i="48"/>
  <c r="BJ122" i="48"/>
  <c r="BJ280" i="48" l="1"/>
  <c r="BJ336" i="48" s="1"/>
  <c r="BJ124" i="48"/>
  <c r="BI47" i="48"/>
  <c r="BJ99" i="72"/>
  <c r="BJ279" i="48" l="1"/>
  <c r="BI258" i="48"/>
  <c r="BI314" i="48" s="1"/>
  <c r="BJ105" i="72"/>
  <c r="BI48" i="48"/>
  <c r="BI259" i="48" l="1"/>
  <c r="BI315" i="48" s="1"/>
  <c r="BJ106" i="72"/>
  <c r="BI49" i="48"/>
  <c r="BI255" i="48" l="1"/>
  <c r="BI311" i="48" s="1"/>
  <c r="BI52" i="48"/>
  <c r="BJ107" i="72"/>
  <c r="BI246" i="48" l="1"/>
  <c r="BI302" i="48" s="1"/>
  <c r="BJ110" i="72"/>
  <c r="BI57" i="48"/>
  <c r="BI60" i="48"/>
  <c r="BI257" i="48" l="1"/>
  <c r="BI313" i="48" s="1"/>
  <c r="BJ123" i="72"/>
  <c r="BI62" i="48"/>
  <c r="BJ125" i="72" s="1"/>
  <c r="BI63" i="48"/>
  <c r="BI254" i="48"/>
  <c r="BI310" i="48" s="1"/>
  <c r="BJ116" i="72"/>
  <c r="BJ58" i="48"/>
  <c r="BJ252" i="48" l="1"/>
  <c r="BJ308" i="48" s="1"/>
  <c r="BJ61" i="48"/>
  <c r="BJ46" i="48"/>
  <c r="BI256" i="48"/>
  <c r="BI312" i="48" s="1"/>
  <c r="BH81" i="48"/>
  <c r="BH82" i="48" s="1"/>
  <c r="BH83" i="48" s="1"/>
  <c r="BJ126" i="72"/>
  <c r="BI64" i="48"/>
  <c r="BH247" i="48" l="1"/>
  <c r="BH303" i="48" s="1"/>
  <c r="BG87" i="48"/>
  <c r="BH85" i="48"/>
  <c r="BJ250" i="48"/>
  <c r="BJ306" i="48" s="1"/>
  <c r="BJ151" i="48"/>
  <c r="BJ152" i="48"/>
  <c r="BJ266" i="48" s="1"/>
  <c r="BJ322" i="48" s="1"/>
  <c r="BJ150" i="48"/>
  <c r="BJ51" i="48"/>
  <c r="BJ260" i="48" s="1"/>
  <c r="BJ316" i="48" s="1"/>
  <c r="BJ127" i="72"/>
  <c r="BI65" i="48"/>
  <c r="BI66" i="48" s="1"/>
  <c r="BJ129" i="72" s="1"/>
  <c r="BJ265" i="48" l="1"/>
  <c r="BJ321" i="48" s="1"/>
  <c r="BJ54" i="48"/>
  <c r="BJ97" i="48" s="1"/>
  <c r="BJ267" i="48"/>
  <c r="BJ323" i="48" s="1"/>
  <c r="BJ235" i="48"/>
  <c r="BJ55" i="48"/>
  <c r="BJ98" i="48" l="1"/>
  <c r="BK99" i="48"/>
  <c r="BK270" i="48" l="1"/>
  <c r="BK326" i="48" s="1"/>
  <c r="BK282" i="48"/>
  <c r="BK338" i="48" s="1"/>
  <c r="BJ109" i="48"/>
  <c r="BJ112" i="48"/>
  <c r="BJ110" i="48"/>
  <c r="BJ111" i="48"/>
  <c r="BJ275" i="48" l="1"/>
  <c r="BJ331" i="48" s="1"/>
  <c r="BJ273" i="48"/>
  <c r="BJ329" i="48" s="1"/>
  <c r="BJ114" i="48"/>
  <c r="BJ274" i="48"/>
  <c r="BJ330" i="48" s="1"/>
  <c r="BJ276" i="48"/>
  <c r="BJ332" i="48" s="1"/>
  <c r="BJ237" i="48" l="1"/>
  <c r="BJ293" i="48" s="1"/>
  <c r="BJ116" i="48"/>
  <c r="BJ119" i="48"/>
  <c r="BJ236" i="48" l="1"/>
  <c r="BJ292" i="48" s="1"/>
  <c r="BJ42" i="48"/>
  <c r="BJ130" i="48"/>
  <c r="BJ281" i="48"/>
  <c r="BJ337" i="48" s="1"/>
  <c r="BJ241" i="48" l="1"/>
  <c r="BJ297" i="48" s="1"/>
  <c r="BJ128" i="48"/>
  <c r="BJ239" i="48" l="1"/>
  <c r="BJ295" i="48" s="1"/>
  <c r="BJ136" i="48"/>
  <c r="BJ137" i="48"/>
  <c r="BJ277" i="48" l="1"/>
  <c r="BJ333" i="48" s="1"/>
  <c r="BJ138" i="48"/>
  <c r="BJ278" i="48"/>
  <c r="BJ334" i="48" s="1"/>
  <c r="BJ238" i="48" l="1"/>
  <c r="BJ294" i="48" s="1"/>
  <c r="BJ43" i="48"/>
  <c r="BJ47" i="48" s="1"/>
  <c r="BK122" i="48"/>
  <c r="BJ258" i="48" l="1"/>
  <c r="BJ314" i="48" s="1"/>
  <c r="BJ48" i="48"/>
  <c r="BK280" i="48"/>
  <c r="BK336" i="48" s="1"/>
  <c r="BK124" i="48"/>
  <c r="BJ259" i="48" l="1"/>
  <c r="BJ315" i="48" s="1"/>
  <c r="BJ49" i="48"/>
  <c r="BK279" i="48"/>
  <c r="BJ255" i="48" l="1"/>
  <c r="BJ311" i="48" s="1"/>
  <c r="BJ52" i="48"/>
  <c r="BJ246" i="48" l="1"/>
  <c r="BJ302" i="48" s="1"/>
  <c r="BJ57" i="48"/>
  <c r="BJ254" i="48" l="1"/>
  <c r="BJ310" i="48" s="1"/>
  <c r="BK58" i="48"/>
  <c r="BJ60" i="48"/>
  <c r="BK252" i="48" l="1"/>
  <c r="BK308" i="48" s="1"/>
  <c r="BK46" i="48"/>
  <c r="BK61" i="48"/>
  <c r="BJ257" i="48"/>
  <c r="BJ313" i="48" s="1"/>
  <c r="BJ63" i="48"/>
  <c r="BJ62" i="48"/>
  <c r="BK250" i="48" l="1"/>
  <c r="BK306" i="48" s="1"/>
  <c r="BK151" i="48"/>
  <c r="BK152" i="48"/>
  <c r="BK266" i="48" s="1"/>
  <c r="BK322" i="48" s="1"/>
  <c r="BK150" i="48"/>
  <c r="BK51" i="48"/>
  <c r="BK260" i="48" s="1"/>
  <c r="BK316" i="48" s="1"/>
  <c r="BJ256" i="48"/>
  <c r="BJ312" i="48" s="1"/>
  <c r="BJ64" i="48"/>
  <c r="BJ65" i="48" s="1"/>
  <c r="BJ66" i="48" s="1"/>
  <c r="BI81" i="48"/>
  <c r="BI82" i="48" s="1"/>
  <c r="BI83" i="48" s="1"/>
  <c r="BI247" i="48" l="1"/>
  <c r="BI303" i="48" s="1"/>
  <c r="BH87" i="48"/>
  <c r="BI85" i="48"/>
  <c r="BK265" i="48"/>
  <c r="BK321" i="48" s="1"/>
  <c r="BK54" i="48"/>
  <c r="BK97" i="48" s="1"/>
  <c r="BK267" i="48"/>
  <c r="BK323" i="48" s="1"/>
  <c r="BK235" i="48"/>
  <c r="BK55" i="48"/>
  <c r="BK98" i="48" l="1"/>
  <c r="BL99" i="48"/>
  <c r="BL270" i="48" l="1"/>
  <c r="BL326" i="48" s="1"/>
  <c r="BL282" i="48"/>
  <c r="BL338" i="48" s="1"/>
  <c r="BK110" i="48"/>
  <c r="BK112" i="48"/>
  <c r="BK111" i="48"/>
  <c r="BK109" i="48"/>
  <c r="BK273" i="48" l="1"/>
  <c r="BK329" i="48" s="1"/>
  <c r="BK114" i="48"/>
  <c r="BK276" i="48"/>
  <c r="BK332" i="48" s="1"/>
  <c r="BK275" i="48"/>
  <c r="BK331" i="48" s="1"/>
  <c r="BK274" i="48"/>
  <c r="BK330" i="48" s="1"/>
  <c r="BK237" i="48" l="1"/>
  <c r="BK293" i="48" s="1"/>
  <c r="BK116" i="48"/>
  <c r="BK119" i="48"/>
  <c r="BK236" i="48" l="1"/>
  <c r="BK292" i="48" s="1"/>
  <c r="BK42" i="48"/>
  <c r="BK130" i="48"/>
  <c r="BK281" i="48"/>
  <c r="BK337" i="48" s="1"/>
  <c r="BK241" i="48" l="1"/>
  <c r="BK297" i="48" s="1"/>
  <c r="BK128" i="48"/>
  <c r="BK239" i="48" l="1"/>
  <c r="BK295" i="48" s="1"/>
  <c r="BK136" i="48"/>
  <c r="BK137" i="48"/>
  <c r="BK277" i="48" l="1"/>
  <c r="BK333" i="48" s="1"/>
  <c r="BK138" i="48"/>
  <c r="BK278" i="48"/>
  <c r="BK334" i="48" s="1"/>
  <c r="BK238" i="48" l="1"/>
  <c r="BK294" i="48" s="1"/>
  <c r="BK43" i="48"/>
  <c r="BK47" i="48" s="1"/>
  <c r="BL122" i="48"/>
  <c r="BK258" i="48" l="1"/>
  <c r="BK314" i="48" s="1"/>
  <c r="BK48" i="48"/>
  <c r="BL280" i="48"/>
  <c r="BL336" i="48" s="1"/>
  <c r="BL124" i="48"/>
  <c r="BK259" i="48" l="1"/>
  <c r="BK315" i="48" s="1"/>
  <c r="BK49" i="48"/>
  <c r="BL279" i="48"/>
  <c r="BK255" i="48" l="1"/>
  <c r="BK311" i="48" s="1"/>
  <c r="BK52" i="48"/>
  <c r="BK246" i="48" l="1"/>
  <c r="BK302" i="48" s="1"/>
  <c r="BK57" i="48"/>
  <c r="BK254" i="48" l="1"/>
  <c r="BK310" i="48" s="1"/>
  <c r="BL58" i="48"/>
  <c r="BK60" i="48"/>
  <c r="BL252" i="48" l="1"/>
  <c r="BL308" i="48" s="1"/>
  <c r="BL46" i="48"/>
  <c r="BL61" i="48"/>
  <c r="BK257" i="48"/>
  <c r="BK313" i="48" s="1"/>
  <c r="BK63" i="48"/>
  <c r="BK62" i="48"/>
  <c r="BL250" i="48" l="1"/>
  <c r="BL306" i="48" s="1"/>
  <c r="BL151" i="48"/>
  <c r="BL152" i="48"/>
  <c r="BL266" i="48" s="1"/>
  <c r="BL322" i="48" s="1"/>
  <c r="BL150" i="48"/>
  <c r="BL51" i="48"/>
  <c r="BL260" i="48" s="1"/>
  <c r="BL316" i="48" s="1"/>
  <c r="BK256" i="48"/>
  <c r="BK312" i="48" s="1"/>
  <c r="BK64" i="48"/>
  <c r="BK65" i="48" s="1"/>
  <c r="BK66" i="48" s="1"/>
  <c r="BJ81" i="48"/>
  <c r="BJ82" i="48" s="1"/>
  <c r="BJ83" i="48" s="1"/>
  <c r="BJ247" i="48" l="1"/>
  <c r="BJ303" i="48" s="1"/>
  <c r="BI87" i="48"/>
  <c r="BJ85" i="48"/>
  <c r="BL265" i="48"/>
  <c r="BL321" i="48" s="1"/>
  <c r="BL54" i="48"/>
  <c r="BL97" i="48" s="1"/>
  <c r="BL267" i="48"/>
  <c r="BL323" i="48" s="1"/>
  <c r="BL235" i="48"/>
  <c r="BL55" i="48"/>
  <c r="BL98" i="48" l="1"/>
  <c r="BM99" i="48"/>
  <c r="BM270" i="48" l="1"/>
  <c r="BM326" i="48" s="1"/>
  <c r="BM282" i="48"/>
  <c r="BM338" i="48" s="1"/>
  <c r="BL109" i="48"/>
  <c r="BL110" i="48"/>
  <c r="BL112" i="48"/>
  <c r="BL111" i="48"/>
  <c r="BL275" i="48" l="1"/>
  <c r="BL331" i="48" s="1"/>
  <c r="BL274" i="48"/>
  <c r="BL330" i="48" s="1"/>
  <c r="BL276" i="48"/>
  <c r="BL332" i="48" s="1"/>
  <c r="BL273" i="48"/>
  <c r="BL329" i="48" s="1"/>
  <c r="BL114" i="48"/>
  <c r="BL237" i="48" l="1"/>
  <c r="BL293" i="48" s="1"/>
  <c r="BL116" i="48"/>
  <c r="BL119" i="48"/>
  <c r="BL236" i="48" l="1"/>
  <c r="BL292" i="48" s="1"/>
  <c r="BL42" i="48"/>
  <c r="BL130" i="48"/>
  <c r="BL281" i="48"/>
  <c r="BL337" i="48" s="1"/>
  <c r="BL241" i="48" l="1"/>
  <c r="BL297" i="48" s="1"/>
  <c r="BL128" i="48"/>
  <c r="BL239" i="48" l="1"/>
  <c r="BL295" i="48" s="1"/>
  <c r="BL136" i="48"/>
  <c r="BL137" i="48"/>
  <c r="BL277" i="48" l="1"/>
  <c r="BL333" i="48" s="1"/>
  <c r="BL138" i="48"/>
  <c r="BL278" i="48"/>
  <c r="BL334" i="48" s="1"/>
  <c r="BL238" i="48" l="1"/>
  <c r="BL294" i="48" s="1"/>
  <c r="BL43" i="48"/>
  <c r="BL47" i="48" s="1"/>
  <c r="BM122" i="48"/>
  <c r="BL258" i="48" l="1"/>
  <c r="BL314" i="48" s="1"/>
  <c r="BL48" i="48"/>
  <c r="BM280" i="48"/>
  <c r="BM336" i="48" s="1"/>
  <c r="BM124" i="48"/>
  <c r="BM279" i="48" l="1"/>
  <c r="BL259" i="48"/>
  <c r="BL315" i="48" s="1"/>
  <c r="BL49" i="48"/>
  <c r="BL255" i="48" l="1"/>
  <c r="BL311" i="48" s="1"/>
  <c r="BL52" i="48"/>
  <c r="BL246" i="48" l="1"/>
  <c r="BL302" i="48" s="1"/>
  <c r="BL57" i="48"/>
  <c r="BL254" i="48" l="1"/>
  <c r="BL310" i="48" s="1"/>
  <c r="BM58" i="48"/>
  <c r="BL60" i="48"/>
  <c r="BM252" i="48" l="1"/>
  <c r="BM308" i="48" s="1"/>
  <c r="BM61" i="48"/>
  <c r="BM46" i="48"/>
  <c r="BL257" i="48"/>
  <c r="BL313" i="48" s="1"/>
  <c r="BL62" i="48"/>
  <c r="BL63" i="48"/>
  <c r="BL256" i="48" l="1"/>
  <c r="BL312" i="48" s="1"/>
  <c r="BK81" i="48"/>
  <c r="BK82" i="48" s="1"/>
  <c r="BK83" i="48" s="1"/>
  <c r="BL64" i="48"/>
  <c r="BL65" i="48" s="1"/>
  <c r="BL66" i="48" s="1"/>
  <c r="BM250" i="48"/>
  <c r="BM306" i="48" s="1"/>
  <c r="BM151" i="48"/>
  <c r="BM152" i="48"/>
  <c r="BM266" i="48" s="1"/>
  <c r="BM322" i="48" s="1"/>
  <c r="BM150" i="48"/>
  <c r="BM51" i="48"/>
  <c r="BM260" i="48" s="1"/>
  <c r="BM316" i="48" s="1"/>
  <c r="BM265" i="48" l="1"/>
  <c r="BM321" i="48" s="1"/>
  <c r="BM54" i="48"/>
  <c r="BM97" i="48" s="1"/>
  <c r="BM267" i="48"/>
  <c r="BM323" i="48" s="1"/>
  <c r="BM235" i="48"/>
  <c r="BM55" i="48"/>
  <c r="BK247" i="48"/>
  <c r="BK303" i="48" s="1"/>
  <c r="BJ87" i="48"/>
  <c r="BK85" i="48"/>
  <c r="BM98" i="48" l="1"/>
  <c r="BN99" i="48"/>
  <c r="BN282" i="48" l="1"/>
  <c r="BN338" i="48" s="1"/>
  <c r="BN270" i="48"/>
  <c r="BN326" i="48" s="1"/>
  <c r="BM111" i="48"/>
  <c r="BM112" i="48"/>
  <c r="BM110" i="48"/>
  <c r="BM109" i="48"/>
  <c r="BM273" i="48" l="1"/>
  <c r="BM329" i="48" s="1"/>
  <c r="BM114" i="48"/>
  <c r="BM276" i="48"/>
  <c r="BM332" i="48" s="1"/>
  <c r="BM274" i="48"/>
  <c r="BM330" i="48" s="1"/>
  <c r="BM275" i="48"/>
  <c r="BM331" i="48" s="1"/>
  <c r="BM237" i="48" l="1"/>
  <c r="BM293" i="48" s="1"/>
  <c r="BM116" i="48"/>
  <c r="BM119" i="48"/>
  <c r="BM236" i="48" l="1"/>
  <c r="BM292" i="48" s="1"/>
  <c r="BM130" i="48"/>
  <c r="BM42" i="48"/>
  <c r="BM281" i="48"/>
  <c r="BM337" i="48" s="1"/>
  <c r="BM241" i="48" l="1"/>
  <c r="BM297" i="48" s="1"/>
  <c r="BM128" i="48"/>
  <c r="BM239" i="48" l="1"/>
  <c r="BM295" i="48" s="1"/>
  <c r="BM136" i="48"/>
  <c r="BM137" i="48"/>
  <c r="BM277" i="48" l="1"/>
  <c r="BM333" i="48" s="1"/>
  <c r="BM138" i="48"/>
  <c r="BM278" i="48"/>
  <c r="BM334" i="48" s="1"/>
  <c r="BM238" i="48" l="1"/>
  <c r="BM294" i="48" s="1"/>
  <c r="BM43" i="48"/>
  <c r="BM47" i="48" s="1"/>
  <c r="BN122" i="48"/>
  <c r="BM258" i="48" l="1"/>
  <c r="BM314" i="48" s="1"/>
  <c r="BM48" i="48"/>
  <c r="BN280" i="48"/>
  <c r="BN336" i="48" s="1"/>
  <c r="BN124" i="48"/>
  <c r="BN279" i="48" l="1"/>
  <c r="BM259" i="48"/>
  <c r="BM315" i="48" s="1"/>
  <c r="BM49" i="48"/>
  <c r="BM255" i="48" l="1"/>
  <c r="BM311" i="48" s="1"/>
  <c r="BM52" i="48"/>
  <c r="BM246" i="48" l="1"/>
  <c r="BM302" i="48" s="1"/>
  <c r="BM57" i="48"/>
  <c r="BM60" i="48"/>
  <c r="BM254" i="48" l="1"/>
  <c r="BM310" i="48" s="1"/>
  <c r="BN58" i="48"/>
  <c r="BM257" i="48"/>
  <c r="BM313" i="48" s="1"/>
  <c r="BM63" i="48"/>
  <c r="BM62" i="48"/>
  <c r="BN252" i="48" l="1"/>
  <c r="BN308" i="48" s="1"/>
  <c r="BN61" i="48"/>
  <c r="BN46" i="48"/>
  <c r="BM256" i="48"/>
  <c r="BM312" i="48" s="1"/>
  <c r="BL81" i="48"/>
  <c r="BL82" i="48" s="1"/>
  <c r="BL83" i="48" s="1"/>
  <c r="BM64" i="48"/>
  <c r="BM65" i="48" s="1"/>
  <c r="BL247" i="48" l="1"/>
  <c r="BL303" i="48" s="1"/>
  <c r="BK87" i="48"/>
  <c r="BL85" i="48"/>
  <c r="BN250" i="48"/>
  <c r="BN306" i="48" s="1"/>
  <c r="BN152" i="48"/>
  <c r="BN266" i="48" s="1"/>
  <c r="BN322" i="48" s="1"/>
  <c r="BN150" i="48"/>
  <c r="BN151" i="48"/>
  <c r="BN51" i="48"/>
  <c r="BN260" i="48" s="1"/>
  <c r="BN316" i="48" s="1"/>
  <c r="BN267" i="48" l="1"/>
  <c r="BN323" i="48" s="1"/>
  <c r="BN235" i="48"/>
  <c r="BN55" i="48"/>
  <c r="BN265" i="48"/>
  <c r="BN321" i="48" s="1"/>
  <c r="BN54" i="48"/>
  <c r="BN97" i="48" s="1"/>
  <c r="BN98" i="48" l="1"/>
  <c r="BO99" i="48"/>
  <c r="BO282" i="48" l="1"/>
  <c r="BO338" i="48" s="1"/>
  <c r="BO270" i="48"/>
  <c r="BO326" i="48" s="1"/>
  <c r="BN112" i="48"/>
  <c r="BN110" i="48"/>
  <c r="BN109" i="48"/>
  <c r="BN111" i="48"/>
  <c r="BN275" i="48" l="1"/>
  <c r="BN331" i="48" s="1"/>
  <c r="BN273" i="48"/>
  <c r="BN329" i="48" s="1"/>
  <c r="BN114" i="48"/>
  <c r="BN274" i="48"/>
  <c r="BN330" i="48" s="1"/>
  <c r="BN276" i="48"/>
  <c r="BN332" i="48" s="1"/>
  <c r="BN237" i="48" l="1"/>
  <c r="BN293" i="48" s="1"/>
  <c r="BN116" i="48"/>
  <c r="BN119" i="48"/>
  <c r="BN236" i="48" l="1"/>
  <c r="BN292" i="48" s="1"/>
  <c r="BN130" i="48"/>
  <c r="BN42" i="48"/>
  <c r="BN281" i="48"/>
  <c r="BN337" i="48" s="1"/>
  <c r="BN241" i="48" l="1"/>
  <c r="BN297" i="48" s="1"/>
  <c r="BN128" i="48"/>
  <c r="BN239" i="48" l="1"/>
  <c r="BN295" i="48" s="1"/>
  <c r="BN136" i="48"/>
  <c r="BN137" i="48"/>
  <c r="BN278" i="48" l="1"/>
  <c r="BN334" i="48" s="1"/>
  <c r="BN277" i="48"/>
  <c r="BN333" i="48" s="1"/>
  <c r="BN138" i="48"/>
  <c r="BN238" i="48" l="1"/>
  <c r="BN294" i="48" s="1"/>
  <c r="BN43" i="48"/>
  <c r="BN47" i="48" s="1"/>
  <c r="BO122" i="48"/>
  <c r="BN258" i="48" l="1"/>
  <c r="BN314" i="48" s="1"/>
  <c r="BN48" i="48"/>
  <c r="BO280" i="48"/>
  <c r="BO336" i="48" s="1"/>
  <c r="BO124" i="48"/>
  <c r="BN259" i="48" l="1"/>
  <c r="BN315" i="48" s="1"/>
  <c r="BN49" i="48"/>
  <c r="BO279" i="48"/>
  <c r="BN255" i="48" l="1"/>
  <c r="BN311" i="48" s="1"/>
  <c r="BN52" i="48"/>
  <c r="BN246" i="48" l="1"/>
  <c r="BN302" i="48" s="1"/>
  <c r="BN57" i="48"/>
  <c r="BN60" i="48"/>
  <c r="BN254" i="48" l="1"/>
  <c r="BN310" i="48" s="1"/>
  <c r="BO58" i="48"/>
  <c r="BN257" i="48"/>
  <c r="BN313" i="48" s="1"/>
  <c r="BN63" i="48"/>
  <c r="BN62" i="48"/>
  <c r="BO252" i="48" l="1"/>
  <c r="BO308" i="48" s="1"/>
  <c r="BO61" i="48"/>
  <c r="BO46" i="48"/>
  <c r="BN256" i="48"/>
  <c r="BN312" i="48" s="1"/>
  <c r="BM81" i="48"/>
  <c r="BM82" i="48" s="1"/>
  <c r="BM83" i="48" s="1"/>
  <c r="BN64" i="48"/>
  <c r="BN65" i="48" s="1"/>
  <c r="BO250" i="48" l="1"/>
  <c r="BO306" i="48" s="1"/>
  <c r="BO152" i="48"/>
  <c r="BO266" i="48" s="1"/>
  <c r="BO322" i="48" s="1"/>
  <c r="BO150" i="48"/>
  <c r="BO151" i="48"/>
  <c r="BO51" i="48"/>
  <c r="BO260" i="48" s="1"/>
  <c r="BO316" i="48" s="1"/>
  <c r="BM247" i="48"/>
  <c r="BM303" i="48" s="1"/>
  <c r="BL87" i="48"/>
  <c r="BM85" i="48"/>
  <c r="BO267" i="48" l="1"/>
  <c r="BO323" i="48" s="1"/>
  <c r="BO235" i="48"/>
  <c r="BO55" i="48"/>
  <c r="BO265" i="48"/>
  <c r="BO321" i="48" s="1"/>
  <c r="BO54" i="48"/>
  <c r="BO97" i="48" s="1"/>
  <c r="BO98" i="48" l="1"/>
  <c r="BP99" i="48"/>
  <c r="BP282" i="48" l="1"/>
  <c r="BP338" i="48" s="1"/>
  <c r="BP270" i="48"/>
  <c r="BP326" i="48" s="1"/>
  <c r="BO112" i="48"/>
  <c r="BO111" i="48"/>
  <c r="BO110" i="48"/>
  <c r="BO109" i="48"/>
  <c r="BO273" i="48" l="1"/>
  <c r="BO329" i="48" s="1"/>
  <c r="BO114" i="48"/>
  <c r="BO274" i="48"/>
  <c r="BO330" i="48" s="1"/>
  <c r="BO275" i="48"/>
  <c r="BO331" i="48" s="1"/>
  <c r="BO276" i="48"/>
  <c r="BO332" i="48" s="1"/>
  <c r="BO237" i="48" l="1"/>
  <c r="BO293" i="48" s="1"/>
  <c r="BO116" i="48"/>
  <c r="BO119" i="48"/>
  <c r="BO236" i="48" l="1"/>
  <c r="BO292" i="48" s="1"/>
  <c r="BO130" i="48"/>
  <c r="BO42" i="48"/>
  <c r="BO281" i="48"/>
  <c r="BO337" i="48" s="1"/>
  <c r="BO241" i="48" l="1"/>
  <c r="BO297" i="48" s="1"/>
  <c r="BO128" i="48"/>
  <c r="BO239" i="48" l="1"/>
  <c r="BO295" i="48" s="1"/>
  <c r="BO137" i="48"/>
  <c r="BO136" i="48"/>
  <c r="BO277" i="48" l="1"/>
  <c r="BO333" i="48" s="1"/>
  <c r="BO138" i="48"/>
  <c r="BO278" i="48"/>
  <c r="BO334" i="48" s="1"/>
  <c r="BO238" i="48" l="1"/>
  <c r="BO294" i="48" s="1"/>
  <c r="BO43" i="48"/>
  <c r="BO47" i="48" s="1"/>
  <c r="BP122" i="48"/>
  <c r="BP280" i="48" l="1"/>
  <c r="BP336" i="48" s="1"/>
  <c r="BP124" i="48"/>
  <c r="BO258" i="48"/>
  <c r="BO314" i="48" s="1"/>
  <c r="BO48" i="48"/>
  <c r="BP279" i="48" l="1"/>
  <c r="BO259" i="48"/>
  <c r="BO315" i="48" s="1"/>
  <c r="BO49" i="48"/>
  <c r="BO255" i="48" l="1"/>
  <c r="BO311" i="48" s="1"/>
  <c r="BO52" i="48"/>
  <c r="BO246" i="48" l="1"/>
  <c r="BO302" i="48" s="1"/>
  <c r="BO57" i="48"/>
  <c r="BO254" i="48" l="1"/>
  <c r="BO310" i="48" s="1"/>
  <c r="BP58" i="48"/>
  <c r="BO60" i="48"/>
  <c r="BP252" i="48" l="1"/>
  <c r="BP308" i="48" s="1"/>
  <c r="BP46" i="48"/>
  <c r="BP61" i="48"/>
  <c r="BO257" i="48"/>
  <c r="BO313" i="48" s="1"/>
  <c r="BO63" i="48"/>
  <c r="BO62" i="48"/>
  <c r="BO256" i="48" l="1"/>
  <c r="BO312" i="48" s="1"/>
  <c r="BN81" i="48"/>
  <c r="BN82" i="48" s="1"/>
  <c r="BN83" i="48" s="1"/>
  <c r="BO64" i="48"/>
  <c r="BO65" i="48" s="1"/>
  <c r="BP250" i="48"/>
  <c r="BP306" i="48" s="1"/>
  <c r="BP152" i="48"/>
  <c r="BP266" i="48" s="1"/>
  <c r="BP322" i="48" s="1"/>
  <c r="BP150" i="48"/>
  <c r="BP151" i="48"/>
  <c r="BP51" i="48"/>
  <c r="BP260" i="48" s="1"/>
  <c r="BP316" i="48" s="1"/>
  <c r="BP267" i="48" l="1"/>
  <c r="BP323" i="48" s="1"/>
  <c r="BP235" i="48"/>
  <c r="BP55" i="48"/>
  <c r="BP265" i="48"/>
  <c r="BP321" i="48" s="1"/>
  <c r="BP54" i="48"/>
  <c r="BP97" i="48" s="1"/>
  <c r="BN247" i="48"/>
  <c r="BN303" i="48" s="1"/>
  <c r="BM87" i="48"/>
  <c r="BN85" i="48"/>
  <c r="BP98" i="48" l="1"/>
  <c r="BQ99" i="48"/>
  <c r="BP109" i="48" l="1"/>
  <c r="BP112" i="48"/>
  <c r="BP110" i="48"/>
  <c r="BP111" i="48"/>
  <c r="BQ282" i="48"/>
  <c r="BQ338" i="48" s="1"/>
  <c r="BQ270" i="48"/>
  <c r="BQ326" i="48" s="1"/>
  <c r="BP275" i="48" l="1"/>
  <c r="BP331" i="48" s="1"/>
  <c r="BP274" i="48"/>
  <c r="BP330" i="48" s="1"/>
  <c r="BP276" i="48"/>
  <c r="BP332" i="48" s="1"/>
  <c r="BP273" i="48"/>
  <c r="BP329" i="48" s="1"/>
  <c r="BP114" i="48"/>
  <c r="BP237" i="48" l="1"/>
  <c r="BP293" i="48" s="1"/>
  <c r="BP116" i="48"/>
  <c r="BP119" i="48"/>
  <c r="BP236" i="48" l="1"/>
  <c r="BP292" i="48" s="1"/>
  <c r="BP130" i="48"/>
  <c r="BP42" i="48"/>
  <c r="BP281" i="48"/>
  <c r="BP337" i="48" s="1"/>
  <c r="BP241" i="48" l="1"/>
  <c r="BP297" i="48" s="1"/>
  <c r="BP128" i="48"/>
  <c r="BP239" i="48" l="1"/>
  <c r="BP295" i="48" s="1"/>
  <c r="BP137" i="48"/>
  <c r="BP136" i="48"/>
  <c r="BP278" i="48" l="1"/>
  <c r="BP334" i="48" s="1"/>
  <c r="BP277" i="48"/>
  <c r="BP333" i="48" s="1"/>
  <c r="BP138" i="48"/>
  <c r="BP238" i="48" l="1"/>
  <c r="BP294" i="48" s="1"/>
  <c r="BP43" i="48"/>
  <c r="BP47" i="48" s="1"/>
  <c r="BQ122" i="48"/>
  <c r="BP258" i="48" l="1"/>
  <c r="BP314" i="48" s="1"/>
  <c r="BP48" i="48"/>
  <c r="BQ280" i="48"/>
  <c r="BQ336" i="48" s="1"/>
  <c r="BQ124" i="48"/>
  <c r="BP259" i="48" l="1"/>
  <c r="BP315" i="48" s="1"/>
  <c r="BP49" i="48"/>
  <c r="BQ279" i="48"/>
  <c r="BP255" i="48" l="1"/>
  <c r="BP311" i="48" s="1"/>
  <c r="BP52" i="48"/>
  <c r="BP246" i="48" l="1"/>
  <c r="BP302" i="48" s="1"/>
  <c r="BP57" i="48"/>
  <c r="BP60" i="48" s="1"/>
  <c r="BP257" i="48" l="1"/>
  <c r="BP313" i="48" s="1"/>
  <c r="BP63" i="48"/>
  <c r="BP62" i="48"/>
  <c r="BP254" i="48"/>
  <c r="BP310" i="48" s="1"/>
  <c r="BQ58" i="48"/>
  <c r="BQ252" i="48" l="1"/>
  <c r="BQ308" i="48" s="1"/>
  <c r="BQ46" i="48"/>
  <c r="BQ61" i="48"/>
  <c r="BP256" i="48"/>
  <c r="BP312" i="48" s="1"/>
  <c r="BP64" i="48"/>
  <c r="BP65" i="48" s="1"/>
  <c r="BO81" i="48"/>
  <c r="BO82" i="48" s="1"/>
  <c r="BO83" i="48" s="1"/>
  <c r="BO247" i="48" l="1"/>
  <c r="BO303" i="48" s="1"/>
  <c r="BN87" i="48"/>
  <c r="BO85" i="48"/>
  <c r="BQ250" i="48"/>
  <c r="BQ306" i="48" s="1"/>
  <c r="BQ152" i="48"/>
  <c r="BQ266" i="48" s="1"/>
  <c r="BQ322" i="48" s="1"/>
  <c r="BQ150" i="48"/>
  <c r="BQ151" i="48"/>
  <c r="BQ51" i="48"/>
  <c r="BQ260" i="48" s="1"/>
  <c r="BQ316" i="48" s="1"/>
  <c r="BQ235" i="48" l="1"/>
  <c r="BQ267" i="48"/>
  <c r="BQ323" i="48" s="1"/>
  <c r="BQ55" i="48"/>
  <c r="BQ265" i="48"/>
  <c r="BQ321" i="48" s="1"/>
  <c r="BQ54" i="48"/>
  <c r="BQ97" i="48" s="1"/>
  <c r="BQ98" i="48" l="1"/>
  <c r="BR99" i="48"/>
  <c r="BR282" i="48" l="1"/>
  <c r="BR338" i="48" s="1"/>
  <c r="BR270" i="48"/>
  <c r="BR326" i="48" s="1"/>
  <c r="BQ110" i="48"/>
  <c r="BQ109" i="48"/>
  <c r="BQ111" i="48"/>
  <c r="BQ112" i="48"/>
  <c r="BQ276" i="48" l="1"/>
  <c r="BQ332" i="48" s="1"/>
  <c r="BQ275" i="48"/>
  <c r="BQ331" i="48" s="1"/>
  <c r="BQ273" i="48"/>
  <c r="BQ329" i="48" s="1"/>
  <c r="BQ114" i="48"/>
  <c r="BQ274" i="48"/>
  <c r="BQ330" i="48" s="1"/>
  <c r="BQ237" i="48" l="1"/>
  <c r="BQ293" i="48" s="1"/>
  <c r="BQ116" i="48"/>
  <c r="BQ119" i="48"/>
  <c r="BQ236" i="48" l="1"/>
  <c r="BQ292" i="48" s="1"/>
  <c r="BQ130" i="48"/>
  <c r="BQ42" i="48"/>
  <c r="BQ281" i="48"/>
  <c r="BQ337" i="48" s="1"/>
  <c r="BQ241" i="48" l="1"/>
  <c r="BQ297" i="48" s="1"/>
  <c r="BQ128" i="48"/>
  <c r="BQ239" i="48" l="1"/>
  <c r="BQ295" i="48" s="1"/>
  <c r="BQ137" i="48"/>
  <c r="BQ136" i="48"/>
  <c r="BQ278" i="48" l="1"/>
  <c r="BQ334" i="48" s="1"/>
  <c r="BQ277" i="48"/>
  <c r="BQ333" i="48" s="1"/>
  <c r="BQ138" i="48"/>
  <c r="BQ238" i="48" l="1"/>
  <c r="BQ294" i="48" s="1"/>
  <c r="BQ43" i="48"/>
  <c r="BQ47" i="48" s="1"/>
  <c r="BR122" i="48"/>
  <c r="BQ258" i="48" l="1"/>
  <c r="BQ314" i="48" s="1"/>
  <c r="BQ48" i="48"/>
  <c r="BR280" i="48"/>
  <c r="BR336" i="48" s="1"/>
  <c r="BR124" i="48"/>
  <c r="BQ259" i="48" l="1"/>
  <c r="BQ315" i="48" s="1"/>
  <c r="BQ49" i="48"/>
  <c r="BR279" i="48"/>
  <c r="BQ255" i="48" l="1"/>
  <c r="BQ311" i="48" s="1"/>
  <c r="BQ52" i="48"/>
  <c r="BQ246" i="48" l="1"/>
  <c r="BQ302" i="48" s="1"/>
  <c r="BQ57" i="48"/>
  <c r="BQ254" i="48" l="1"/>
  <c r="BQ310" i="48" s="1"/>
  <c r="BR58" i="48"/>
  <c r="BQ60" i="48"/>
  <c r="BR252" i="48" l="1"/>
  <c r="BR308" i="48" s="1"/>
  <c r="BR61" i="48"/>
  <c r="BR46" i="48"/>
  <c r="BQ257" i="48"/>
  <c r="BQ313" i="48" s="1"/>
  <c r="BQ62" i="48"/>
  <c r="BQ63" i="48"/>
  <c r="BQ256" i="48" l="1"/>
  <c r="BQ312" i="48" s="1"/>
  <c r="BP81" i="48"/>
  <c r="BP82" i="48" s="1"/>
  <c r="BP83" i="48" s="1"/>
  <c r="BQ64" i="48"/>
  <c r="BQ65" i="48" s="1"/>
  <c r="BR250" i="48"/>
  <c r="BR306" i="48" s="1"/>
  <c r="BR152" i="48"/>
  <c r="BR266" i="48" s="1"/>
  <c r="BR322" i="48" s="1"/>
  <c r="BR150" i="48"/>
  <c r="BR151" i="48"/>
  <c r="BR51" i="48"/>
  <c r="BR260" i="48" s="1"/>
  <c r="BR316" i="48" s="1"/>
  <c r="BR235" i="48" l="1"/>
  <c r="BR267" i="48"/>
  <c r="BR323" i="48" s="1"/>
  <c r="BR55" i="48"/>
  <c r="BR265" i="48"/>
  <c r="BR321" i="48" s="1"/>
  <c r="BR54" i="48"/>
  <c r="BR97" i="48" s="1"/>
  <c r="BP247" i="48"/>
  <c r="BP303" i="48" s="1"/>
  <c r="BO87" i="48"/>
  <c r="BP85" i="48"/>
  <c r="BR98" i="48" l="1"/>
  <c r="BS99" i="48"/>
  <c r="BS270" i="48" l="1"/>
  <c r="BS326" i="48" s="1"/>
  <c r="BS282" i="48"/>
  <c r="BS338" i="48" s="1"/>
  <c r="BR111" i="48"/>
  <c r="BR109" i="48"/>
  <c r="BR112" i="48"/>
  <c r="BR110" i="48"/>
  <c r="BR274" i="48" l="1"/>
  <c r="BR330" i="48" s="1"/>
  <c r="BR273" i="48"/>
  <c r="BR329" i="48" s="1"/>
  <c r="BR114" i="48"/>
  <c r="BR276" i="48"/>
  <c r="BR332" i="48" s="1"/>
  <c r="BR275" i="48"/>
  <c r="BR331" i="48" s="1"/>
  <c r="BR237" i="48" l="1"/>
  <c r="BR293" i="48" s="1"/>
  <c r="BR116" i="48"/>
  <c r="BR119" i="48"/>
  <c r="BR236" i="48" l="1"/>
  <c r="BR292" i="48" s="1"/>
  <c r="BR130" i="48"/>
  <c r="BR42" i="48"/>
  <c r="BR281" i="48"/>
  <c r="BR337" i="48" s="1"/>
  <c r="BR241" i="48" l="1"/>
  <c r="BR297" i="48" s="1"/>
  <c r="BR128" i="48"/>
  <c r="BR239" i="48" l="1"/>
  <c r="BR295" i="48" s="1"/>
  <c r="BR137" i="48"/>
  <c r="BR136" i="48"/>
  <c r="BR278" i="48" l="1"/>
  <c r="BR334" i="48" s="1"/>
  <c r="BR277" i="48"/>
  <c r="BR333" i="48" s="1"/>
  <c r="BR138" i="48"/>
  <c r="BR238" i="48" l="1"/>
  <c r="BR294" i="48" s="1"/>
  <c r="BR43" i="48"/>
  <c r="BR47" i="48" s="1"/>
  <c r="BS122" i="48"/>
  <c r="BR258" i="48" l="1"/>
  <c r="BR314" i="48" s="1"/>
  <c r="BR48" i="48"/>
  <c r="BS280" i="48"/>
  <c r="BS336" i="48" s="1"/>
  <c r="BS124" i="48"/>
  <c r="BR259" i="48" l="1"/>
  <c r="BR315" i="48" s="1"/>
  <c r="BR49" i="48"/>
  <c r="BS279" i="48"/>
  <c r="BR255" i="48" l="1"/>
  <c r="BR311" i="48" s="1"/>
  <c r="BR52" i="48"/>
  <c r="BR246" i="48" l="1"/>
  <c r="BR302" i="48" s="1"/>
  <c r="BR57" i="48"/>
  <c r="BR60" i="48"/>
  <c r="BR257" i="48" l="1"/>
  <c r="BR313" i="48" s="1"/>
  <c r="BR63" i="48"/>
  <c r="BR62" i="48"/>
  <c r="BR254" i="48"/>
  <c r="BR310" i="48" s="1"/>
  <c r="BS58" i="48"/>
  <c r="BS252" i="48" l="1"/>
  <c r="BS308" i="48" s="1"/>
  <c r="BS46" i="48"/>
  <c r="BS61" i="48"/>
  <c r="BR256" i="48"/>
  <c r="BR312" i="48" s="1"/>
  <c r="BR64" i="48"/>
  <c r="BR65" i="48" s="1"/>
  <c r="BQ81" i="48"/>
  <c r="BQ82" i="48" s="1"/>
  <c r="BQ83" i="48" s="1"/>
  <c r="BQ247" i="48" l="1"/>
  <c r="BQ303" i="48" s="1"/>
  <c r="BP87" i="48"/>
  <c r="BQ85" i="48"/>
  <c r="BS250" i="48"/>
  <c r="BS306" i="48" s="1"/>
  <c r="BS150" i="48"/>
  <c r="BS151" i="48"/>
  <c r="BS152" i="48"/>
  <c r="BS266" i="48" s="1"/>
  <c r="BS322" i="48" s="1"/>
  <c r="BS51" i="48"/>
  <c r="BS260" i="48" s="1"/>
  <c r="BS316" i="48" s="1"/>
  <c r="BS265" i="48" l="1"/>
  <c r="BS321" i="48" s="1"/>
  <c r="BS54" i="48"/>
  <c r="BS97" i="48" s="1"/>
  <c r="BS235" i="48"/>
  <c r="BS267" i="48"/>
  <c r="BS323" i="48" s="1"/>
  <c r="BS55" i="48"/>
  <c r="BS98" i="48" l="1"/>
  <c r="BT99" i="48"/>
  <c r="BT270" i="48" l="1"/>
  <c r="BT326" i="48" s="1"/>
  <c r="BT282" i="48"/>
  <c r="BT338" i="48" s="1"/>
  <c r="BS111" i="48"/>
  <c r="BS112" i="48"/>
  <c r="BS110" i="48"/>
  <c r="BS109" i="48"/>
  <c r="BS275" i="48" l="1"/>
  <c r="BS331" i="48" s="1"/>
  <c r="BS273" i="48"/>
  <c r="BS329" i="48" s="1"/>
  <c r="BS114" i="48"/>
  <c r="BS274" i="48"/>
  <c r="BS330" i="48" s="1"/>
  <c r="BS276" i="48"/>
  <c r="BS332" i="48" s="1"/>
  <c r="BS237" i="48" l="1"/>
  <c r="BS293" i="48" s="1"/>
  <c r="BS116" i="48"/>
  <c r="BS119" i="48"/>
  <c r="BS236" i="48" l="1"/>
  <c r="BS292" i="48" s="1"/>
  <c r="BS130" i="48"/>
  <c r="BS42" i="48"/>
  <c r="BS281" i="48"/>
  <c r="BS337" i="48" s="1"/>
  <c r="BS241" i="48" l="1"/>
  <c r="BS297" i="48" s="1"/>
  <c r="BS128" i="48"/>
  <c r="BS239" i="48" l="1"/>
  <c r="BS295" i="48" s="1"/>
  <c r="BS136" i="48"/>
  <c r="BS137" i="48"/>
  <c r="BS278" i="48" l="1"/>
  <c r="BS334" i="48" s="1"/>
  <c r="BS277" i="48"/>
  <c r="BS333" i="48" s="1"/>
  <c r="BS138" i="48"/>
  <c r="BS238" i="48" l="1"/>
  <c r="BS294" i="48" s="1"/>
  <c r="BS43" i="48"/>
  <c r="BS47" i="48" s="1"/>
  <c r="BT122" i="48"/>
  <c r="BT280" i="48" l="1"/>
  <c r="BT336" i="48" s="1"/>
  <c r="BT124" i="48"/>
  <c r="BS258" i="48"/>
  <c r="BS314" i="48" s="1"/>
  <c r="BS48" i="48"/>
  <c r="BT279" i="48" l="1"/>
  <c r="BS259" i="48"/>
  <c r="BS315" i="48" s="1"/>
  <c r="BS49" i="48"/>
  <c r="BS255" i="48" l="1"/>
  <c r="BS311" i="48" s="1"/>
  <c r="BS52" i="48"/>
  <c r="BS246" i="48" l="1"/>
  <c r="BS302" i="48" s="1"/>
  <c r="BS57" i="48"/>
  <c r="BS60" i="48"/>
  <c r="BS257" i="48" l="1"/>
  <c r="BS313" i="48" s="1"/>
  <c r="BS63" i="48"/>
  <c r="BS62" i="48"/>
  <c r="BS254" i="48"/>
  <c r="BS310" i="48" s="1"/>
  <c r="BT58" i="48"/>
  <c r="BS256" i="48" l="1"/>
  <c r="BS312" i="48" s="1"/>
  <c r="BR81" i="48"/>
  <c r="BR82" i="48" s="1"/>
  <c r="BR83" i="48" s="1"/>
  <c r="BS64" i="48"/>
  <c r="BS65" i="48" s="1"/>
  <c r="BT252" i="48"/>
  <c r="BT308" i="48" s="1"/>
  <c r="BT61" i="48"/>
  <c r="BT46" i="48"/>
  <c r="BT250" i="48" l="1"/>
  <c r="BT306" i="48" s="1"/>
  <c r="BT151" i="48"/>
  <c r="BT152" i="48"/>
  <c r="BT266" i="48" s="1"/>
  <c r="BT322" i="48" s="1"/>
  <c r="BT150" i="48"/>
  <c r="BT51" i="48"/>
  <c r="BT260" i="48" s="1"/>
  <c r="BT316" i="48" s="1"/>
  <c r="BR247" i="48"/>
  <c r="BR303" i="48" s="1"/>
  <c r="BQ87" i="48"/>
  <c r="BR85" i="48"/>
  <c r="BT235" i="48" l="1"/>
  <c r="BT267" i="48"/>
  <c r="BT323" i="48" s="1"/>
  <c r="BT55" i="48"/>
  <c r="BT265" i="48"/>
  <c r="BT321" i="48" s="1"/>
  <c r="BT54" i="48"/>
  <c r="BT97" i="48" s="1"/>
  <c r="BT98" i="48" l="1"/>
  <c r="BU99" i="48"/>
  <c r="BU270" i="48" l="1"/>
  <c r="BU326" i="48" s="1"/>
  <c r="BU282" i="48"/>
  <c r="BU338" i="48" s="1"/>
  <c r="BT110" i="48"/>
  <c r="BT109" i="48"/>
  <c r="BT111" i="48"/>
  <c r="BT112" i="48"/>
  <c r="BT276" i="48" l="1"/>
  <c r="BT332" i="48" s="1"/>
  <c r="BT275" i="48"/>
  <c r="BT331" i="48" s="1"/>
  <c r="BT273" i="48"/>
  <c r="BT329" i="48" s="1"/>
  <c r="BT114" i="48"/>
  <c r="BT274" i="48"/>
  <c r="BT330" i="48" s="1"/>
  <c r="BT237" i="48" l="1"/>
  <c r="BT293" i="48" s="1"/>
  <c r="BT116" i="48"/>
  <c r="BT119" i="48"/>
  <c r="BT281" i="48" l="1"/>
  <c r="BT337" i="48" s="1"/>
  <c r="BT236" i="48"/>
  <c r="BT292" i="48" s="1"/>
  <c r="BT42" i="48"/>
  <c r="BT130" i="48"/>
  <c r="BT241" i="48" l="1"/>
  <c r="BT297" i="48" s="1"/>
  <c r="BT128" i="48"/>
  <c r="BT239" i="48" l="1"/>
  <c r="BT295" i="48" s="1"/>
  <c r="BT137" i="48"/>
  <c r="BT136" i="48"/>
  <c r="BT277" i="48" l="1"/>
  <c r="BT333" i="48" s="1"/>
  <c r="BT138" i="48"/>
  <c r="BT278" i="48"/>
  <c r="BT334" i="48" s="1"/>
  <c r="BT238" i="48" l="1"/>
  <c r="BT294" i="48" s="1"/>
  <c r="BT43" i="48"/>
  <c r="BT47" i="48" s="1"/>
  <c r="BU122" i="48"/>
  <c r="BU280" i="48" l="1"/>
  <c r="BU336" i="48" s="1"/>
  <c r="BU124" i="48"/>
  <c r="BT258" i="48"/>
  <c r="BT314" i="48" s="1"/>
  <c r="BT48" i="48"/>
  <c r="BU279" i="48" l="1"/>
  <c r="BT259" i="48"/>
  <c r="BT315" i="48" s="1"/>
  <c r="BT49" i="48"/>
  <c r="BT255" i="48" l="1"/>
  <c r="BT311" i="48" s="1"/>
  <c r="BT52" i="48"/>
  <c r="BT246" i="48" l="1"/>
  <c r="BT302" i="48" s="1"/>
  <c r="BT57" i="48"/>
  <c r="BT60" i="48"/>
  <c r="BT254" i="48" l="1"/>
  <c r="BT310" i="48" s="1"/>
  <c r="BU58" i="48"/>
  <c r="BT257" i="48"/>
  <c r="BT313" i="48" s="1"/>
  <c r="BT63" i="48"/>
  <c r="BT62" i="48"/>
  <c r="BU252" i="48" l="1"/>
  <c r="BU308" i="48" s="1"/>
  <c r="BU61" i="48"/>
  <c r="BU46" i="48"/>
  <c r="BT256" i="48"/>
  <c r="BT312" i="48" s="1"/>
  <c r="BT64" i="48"/>
  <c r="BT65" i="48" s="1"/>
  <c r="BS81" i="48"/>
  <c r="BS82" i="48" s="1"/>
  <c r="BS83" i="48" s="1"/>
  <c r="BS247" i="48" l="1"/>
  <c r="BS303" i="48" s="1"/>
  <c r="BR87" i="48"/>
  <c r="BS85" i="48"/>
  <c r="BU250" i="48"/>
  <c r="BU306" i="48" s="1"/>
  <c r="BU151" i="48"/>
  <c r="BU152" i="48"/>
  <c r="BU266" i="48" s="1"/>
  <c r="BU322" i="48" s="1"/>
  <c r="BU150" i="48"/>
  <c r="BU51" i="48"/>
  <c r="BU260" i="48" s="1"/>
  <c r="BU316" i="48" s="1"/>
  <c r="BU265" i="48" l="1"/>
  <c r="BU321" i="48" s="1"/>
  <c r="BU54" i="48"/>
  <c r="BU97" i="48" s="1"/>
  <c r="BU267" i="48"/>
  <c r="BU323" i="48" s="1"/>
  <c r="BU235" i="48"/>
  <c r="BU55" i="48"/>
  <c r="BU98" i="48" l="1"/>
  <c r="BV99" i="48"/>
  <c r="BV270" i="48" l="1"/>
  <c r="BV326" i="48" s="1"/>
  <c r="BV282" i="48"/>
  <c r="BV338" i="48" s="1"/>
  <c r="BU109" i="48"/>
  <c r="BU110" i="48"/>
  <c r="BU111" i="48"/>
  <c r="BU112" i="48"/>
  <c r="BU276" i="48" l="1"/>
  <c r="BU332" i="48" s="1"/>
  <c r="BU273" i="48"/>
  <c r="BU329" i="48" s="1"/>
  <c r="BU114" i="48"/>
  <c r="BU274" i="48"/>
  <c r="BU330" i="48" s="1"/>
  <c r="BU275" i="48"/>
  <c r="BU331" i="48" s="1"/>
  <c r="BU237" i="48" l="1"/>
  <c r="BU293" i="48" s="1"/>
  <c r="BU116" i="48"/>
  <c r="BU119" i="48"/>
  <c r="BU236" i="48" l="1"/>
  <c r="BU292" i="48" s="1"/>
  <c r="BU130" i="48"/>
  <c r="BU42" i="48"/>
  <c r="BU281" i="48"/>
  <c r="BU337" i="48" s="1"/>
  <c r="BU241" i="48" l="1"/>
  <c r="BU297" i="48" s="1"/>
  <c r="BU128" i="48"/>
  <c r="BU239" i="48" l="1"/>
  <c r="BU295" i="48" s="1"/>
  <c r="BU137" i="48"/>
  <c r="BU136" i="48"/>
  <c r="BU277" i="48" l="1"/>
  <c r="BU333" i="48" s="1"/>
  <c r="BU138" i="48"/>
  <c r="BU278" i="48"/>
  <c r="BU334" i="48" s="1"/>
  <c r="BU238" i="48" l="1"/>
  <c r="BU294" i="48" s="1"/>
  <c r="BU43" i="48"/>
  <c r="BU47" i="48" s="1"/>
  <c r="BV122" i="48"/>
  <c r="BU258" i="48" l="1"/>
  <c r="BU314" i="48" s="1"/>
  <c r="BU48" i="48"/>
  <c r="BV280" i="48"/>
  <c r="BV336" i="48" s="1"/>
  <c r="BV124" i="48"/>
  <c r="BU259" i="48" l="1"/>
  <c r="BU315" i="48" s="1"/>
  <c r="BU49" i="48"/>
  <c r="BV279" i="48"/>
  <c r="BU255" i="48" l="1"/>
  <c r="BU311" i="48" s="1"/>
  <c r="BU52" i="48"/>
  <c r="BU246" i="48" l="1"/>
  <c r="BU302" i="48" s="1"/>
  <c r="BU57" i="48"/>
  <c r="BU254" i="48" l="1"/>
  <c r="BU310" i="48" s="1"/>
  <c r="BV58" i="48"/>
  <c r="BU60" i="48"/>
  <c r="BV252" i="48" l="1"/>
  <c r="BV308" i="48" s="1"/>
  <c r="BV46" i="48"/>
  <c r="BV61" i="48"/>
  <c r="BU257" i="48"/>
  <c r="BU313" i="48" s="1"/>
  <c r="BU63" i="48"/>
  <c r="BU62" i="48"/>
  <c r="BV250" i="48" l="1"/>
  <c r="BV306" i="48" s="1"/>
  <c r="BV151" i="48"/>
  <c r="BV152" i="48"/>
  <c r="BV266" i="48" s="1"/>
  <c r="BV322" i="48" s="1"/>
  <c r="BV150" i="48"/>
  <c r="BV51" i="48"/>
  <c r="BV260" i="48" s="1"/>
  <c r="BV316" i="48" s="1"/>
  <c r="BU256" i="48"/>
  <c r="BU312" i="48" s="1"/>
  <c r="BT81" i="48"/>
  <c r="BT82" i="48" s="1"/>
  <c r="BT83" i="48" s="1"/>
  <c r="BU64" i="48"/>
  <c r="BU65" i="48" s="1"/>
  <c r="BT247" i="48" l="1"/>
  <c r="BT303" i="48" s="1"/>
  <c r="BS87" i="48"/>
  <c r="BT85" i="48"/>
  <c r="BV267" i="48"/>
  <c r="BV323" i="48" s="1"/>
  <c r="BV235" i="48"/>
  <c r="BV55" i="48"/>
  <c r="BV265" i="48"/>
  <c r="BV321" i="48" s="1"/>
  <c r="BV54" i="48"/>
  <c r="BV97" i="48" s="1"/>
  <c r="BV98" i="48" l="1"/>
  <c r="BW99" i="48"/>
  <c r="BV110" i="48" l="1"/>
  <c r="BV112" i="48"/>
  <c r="BV111" i="48"/>
  <c r="BV109" i="48"/>
  <c r="BW282" i="48"/>
  <c r="BW338" i="48" s="1"/>
  <c r="BW270" i="48"/>
  <c r="BW326" i="48" s="1"/>
  <c r="BV273" i="48" l="1"/>
  <c r="BV329" i="48" s="1"/>
  <c r="BV114" i="48"/>
  <c r="BV275" i="48"/>
  <c r="BV331" i="48" s="1"/>
  <c r="BV276" i="48"/>
  <c r="BV332" i="48" s="1"/>
  <c r="BV274" i="48"/>
  <c r="BV330" i="48" s="1"/>
  <c r="BV237" i="48" l="1"/>
  <c r="BV293" i="48" s="1"/>
  <c r="BV116" i="48"/>
  <c r="BV119" i="48"/>
  <c r="BV236" i="48" l="1"/>
  <c r="BV292" i="48" s="1"/>
  <c r="BV130" i="48"/>
  <c r="BV42" i="48"/>
  <c r="BV281" i="48"/>
  <c r="BV337" i="48" s="1"/>
  <c r="BV241" i="48" l="1"/>
  <c r="BV297" i="48" s="1"/>
  <c r="BV128" i="48"/>
  <c r="BV239" i="48" l="1"/>
  <c r="BV295" i="48" s="1"/>
  <c r="BV136" i="48"/>
  <c r="BV137" i="48"/>
  <c r="BV277" i="48" l="1"/>
  <c r="BV333" i="48" s="1"/>
  <c r="BV138" i="48"/>
  <c r="BV278" i="48"/>
  <c r="BV334" i="48" s="1"/>
  <c r="BV238" i="48" l="1"/>
  <c r="BV294" i="48" s="1"/>
  <c r="BV43" i="48"/>
  <c r="BV47" i="48" s="1"/>
  <c r="BW122" i="48"/>
  <c r="BV258" i="48" l="1"/>
  <c r="BV314" i="48" s="1"/>
  <c r="BV48" i="48"/>
  <c r="BW280" i="48"/>
  <c r="BW336" i="48" s="1"/>
  <c r="BW124" i="48"/>
  <c r="BV259" i="48" l="1"/>
  <c r="BV315" i="48" s="1"/>
  <c r="BV49" i="48"/>
  <c r="BW279" i="48"/>
  <c r="BV255" i="48" l="1"/>
  <c r="BV311" i="48" s="1"/>
  <c r="BV52" i="48"/>
  <c r="BV246" i="48" l="1"/>
  <c r="BV302" i="48" s="1"/>
  <c r="BV57" i="48"/>
  <c r="BV254" i="48" l="1"/>
  <c r="BV310" i="48" s="1"/>
  <c r="BW58" i="48"/>
  <c r="BV60" i="48"/>
  <c r="BW252" i="48" l="1"/>
  <c r="BW308" i="48" s="1"/>
  <c r="BW61" i="48"/>
  <c r="BW46" i="48"/>
  <c r="BV257" i="48"/>
  <c r="BV313" i="48" s="1"/>
  <c r="BV63" i="48"/>
  <c r="BV62" i="48"/>
  <c r="BW250" i="48" l="1"/>
  <c r="BW306" i="48" s="1"/>
  <c r="BW151" i="48"/>
  <c r="BW152" i="48"/>
  <c r="BW266" i="48" s="1"/>
  <c r="BW322" i="48" s="1"/>
  <c r="BW150" i="48"/>
  <c r="BW51" i="48"/>
  <c r="BW260" i="48" s="1"/>
  <c r="BW316" i="48" s="1"/>
  <c r="BV256" i="48"/>
  <c r="BV312" i="48" s="1"/>
  <c r="BV64" i="48"/>
  <c r="BV65" i="48" s="1"/>
  <c r="BU81" i="48"/>
  <c r="BU82" i="48" s="1"/>
  <c r="BU83" i="48" s="1"/>
  <c r="BU247" i="48" l="1"/>
  <c r="BU303" i="48" s="1"/>
  <c r="BT87" i="48"/>
  <c r="BU85" i="48"/>
  <c r="BW265" i="48"/>
  <c r="BW321" i="48" s="1"/>
  <c r="BW54" i="48"/>
  <c r="BW97" i="48" s="1"/>
  <c r="BW267" i="48"/>
  <c r="BW323" i="48" s="1"/>
  <c r="BW235" i="48"/>
  <c r="BW55" i="48"/>
  <c r="BW98" i="48" l="1"/>
  <c r="BX99" i="48"/>
  <c r="BX270" i="48" l="1"/>
  <c r="BX326" i="48" s="1"/>
  <c r="BX282" i="48"/>
  <c r="BX338" i="48" s="1"/>
  <c r="BW109" i="48"/>
  <c r="BW112" i="48"/>
  <c r="BW111" i="48"/>
  <c r="BW110" i="48"/>
  <c r="BW274" i="48" l="1"/>
  <c r="BW330" i="48" s="1"/>
  <c r="BW276" i="48"/>
  <c r="BW332" i="48" s="1"/>
  <c r="BW275" i="48"/>
  <c r="BW331" i="48" s="1"/>
  <c r="BW273" i="48"/>
  <c r="BW329" i="48" s="1"/>
  <c r="BW114" i="48"/>
  <c r="BW237" i="48" l="1"/>
  <c r="BW293" i="48" s="1"/>
  <c r="BW116" i="48"/>
  <c r="BW119" i="48"/>
  <c r="BW236" i="48" l="1"/>
  <c r="BW292" i="48" s="1"/>
  <c r="BW130" i="48"/>
  <c r="BW42" i="48"/>
  <c r="BW281" i="48"/>
  <c r="BW337" i="48" s="1"/>
  <c r="BW241" i="48" l="1"/>
  <c r="BW297" i="48" s="1"/>
  <c r="BW128" i="48"/>
  <c r="BW239" i="48" l="1"/>
  <c r="BW295" i="48" s="1"/>
  <c r="BW136" i="48"/>
  <c r="BW137" i="48"/>
  <c r="BW277" i="48" l="1"/>
  <c r="BW333" i="48" s="1"/>
  <c r="BW138" i="48"/>
  <c r="BW278" i="48"/>
  <c r="BW334" i="48" s="1"/>
  <c r="BW238" i="48" l="1"/>
  <c r="BW294" i="48" s="1"/>
  <c r="BW43" i="48"/>
  <c r="BW47" i="48" s="1"/>
  <c r="BX122" i="48"/>
  <c r="BW258" i="48" l="1"/>
  <c r="BW314" i="48" s="1"/>
  <c r="BW48" i="48"/>
  <c r="BX280" i="48"/>
  <c r="BX336" i="48" s="1"/>
  <c r="BX124" i="48"/>
  <c r="BX279" i="48" l="1"/>
  <c r="BW259" i="48"/>
  <c r="BW315" i="48" s="1"/>
  <c r="BW49" i="48"/>
  <c r="BW255" i="48" l="1"/>
  <c r="BW311" i="48" s="1"/>
  <c r="BW52" i="48"/>
  <c r="BW246" i="48" l="1"/>
  <c r="BW302" i="48" s="1"/>
  <c r="BW57" i="48"/>
  <c r="BW254" i="48" l="1"/>
  <c r="BW310" i="48" s="1"/>
  <c r="BX58" i="48"/>
  <c r="BW60" i="48"/>
  <c r="BX252" i="48" l="1"/>
  <c r="BX308" i="48" s="1"/>
  <c r="BX46" i="48"/>
  <c r="BX61" i="48"/>
  <c r="BW257" i="48"/>
  <c r="BW313" i="48" s="1"/>
  <c r="BW63" i="48"/>
  <c r="BW62" i="48"/>
  <c r="BW256" i="48" l="1"/>
  <c r="BW312" i="48" s="1"/>
  <c r="BW64" i="48"/>
  <c r="BW65" i="48" s="1"/>
  <c r="BV81" i="48"/>
  <c r="BV82" i="48" s="1"/>
  <c r="BV83" i="48" s="1"/>
  <c r="BX250" i="48"/>
  <c r="BX306" i="48" s="1"/>
  <c r="BX151" i="48"/>
  <c r="BX152" i="48"/>
  <c r="BX266" i="48" s="1"/>
  <c r="BX322" i="48" s="1"/>
  <c r="BX150" i="48"/>
  <c r="BX51" i="48"/>
  <c r="BX260" i="48" s="1"/>
  <c r="BX316" i="48" s="1"/>
  <c r="BX265" i="48" l="1"/>
  <c r="BX321" i="48" s="1"/>
  <c r="BX54" i="48"/>
  <c r="BX97" i="48" s="1"/>
  <c r="BX267" i="48"/>
  <c r="BX323" i="48" s="1"/>
  <c r="BX235" i="48"/>
  <c r="BX55" i="48"/>
  <c r="BV247" i="48"/>
  <c r="BV303" i="48" s="1"/>
  <c r="BU87" i="48"/>
  <c r="BV85" i="48"/>
  <c r="BX98" i="48" l="1"/>
  <c r="BY99" i="48"/>
  <c r="BY282" i="48" l="1"/>
  <c r="BY338" i="48" s="1"/>
  <c r="BY270" i="48"/>
  <c r="BY326" i="48" s="1"/>
  <c r="BX112" i="48"/>
  <c r="BX110" i="48"/>
  <c r="BX109" i="48"/>
  <c r="BX111" i="48"/>
  <c r="BX275" i="48" l="1"/>
  <c r="BX331" i="48" s="1"/>
  <c r="BX273" i="48"/>
  <c r="BX329" i="48" s="1"/>
  <c r="BX114" i="48"/>
  <c r="BX274" i="48"/>
  <c r="BX330" i="48" s="1"/>
  <c r="BX276" i="48"/>
  <c r="BX332" i="48" s="1"/>
  <c r="BX237" i="48" l="1"/>
  <c r="BX293" i="48" s="1"/>
  <c r="BX116" i="48"/>
  <c r="BX119" i="48"/>
  <c r="BX281" i="48" l="1"/>
  <c r="BX337" i="48" s="1"/>
  <c r="BX236" i="48"/>
  <c r="BX292" i="48" s="1"/>
  <c r="BX130" i="48"/>
  <c r="BX42" i="48"/>
  <c r="BX241" i="48" l="1"/>
  <c r="BX297" i="48" s="1"/>
  <c r="BX128" i="48"/>
  <c r="BX239" i="48" l="1"/>
  <c r="BX295" i="48" s="1"/>
  <c r="BX136" i="48"/>
  <c r="BX137" i="48"/>
  <c r="BX278" i="48" l="1"/>
  <c r="BX334" i="48" s="1"/>
  <c r="BX277" i="48"/>
  <c r="BX333" i="48" s="1"/>
  <c r="BX138" i="48"/>
  <c r="BX238" i="48" l="1"/>
  <c r="BX294" i="48" s="1"/>
  <c r="BX43" i="48"/>
  <c r="BX47" i="48" s="1"/>
  <c r="BY122" i="48"/>
  <c r="BY280" i="48" l="1"/>
  <c r="BY336" i="48" s="1"/>
  <c r="BY124" i="48"/>
  <c r="BX258" i="48"/>
  <c r="BX314" i="48" s="1"/>
  <c r="BX48" i="48"/>
  <c r="BY279" i="48" l="1"/>
  <c r="BX259" i="48"/>
  <c r="BX315" i="48" s="1"/>
  <c r="BX49" i="48"/>
  <c r="BX255" i="48" l="1"/>
  <c r="BX311" i="48" s="1"/>
  <c r="BX52" i="48"/>
  <c r="BX246" i="48" l="1"/>
  <c r="BX302" i="48" s="1"/>
  <c r="BX57" i="48"/>
  <c r="BX60" i="48" s="1"/>
  <c r="BX257" i="48" l="1"/>
  <c r="BX313" i="48" s="1"/>
  <c r="BX63" i="48"/>
  <c r="BX62" i="48"/>
  <c r="BX254" i="48"/>
  <c r="BX310" i="48" s="1"/>
  <c r="BY58" i="48"/>
  <c r="BY252" i="48" l="1"/>
  <c r="BY308" i="48" s="1"/>
  <c r="BY61" i="48"/>
  <c r="BY46" i="48"/>
  <c r="BX256" i="48"/>
  <c r="BX312" i="48" s="1"/>
  <c r="BX64" i="48"/>
  <c r="BX65" i="48" s="1"/>
  <c r="BW81" i="48"/>
  <c r="BW82" i="48" s="1"/>
  <c r="BW83" i="48" s="1"/>
  <c r="BW247" i="48" l="1"/>
  <c r="BW303" i="48" s="1"/>
  <c r="BV87" i="48"/>
  <c r="BW85" i="48"/>
  <c r="BY250" i="48"/>
  <c r="BY306" i="48" s="1"/>
  <c r="BY152" i="48"/>
  <c r="BY266" i="48" s="1"/>
  <c r="BY322" i="48" s="1"/>
  <c r="BY150" i="48"/>
  <c r="BY151" i="48"/>
  <c r="BY51" i="48"/>
  <c r="BY260" i="48" s="1"/>
  <c r="BY316" i="48" s="1"/>
  <c r="BY267" i="48" l="1"/>
  <c r="BY323" i="48" s="1"/>
  <c r="BY235" i="48"/>
  <c r="BY55" i="48"/>
  <c r="BY265" i="48"/>
  <c r="BY321" i="48" s="1"/>
  <c r="BY54" i="48"/>
  <c r="BY97" i="48" s="1"/>
  <c r="BY98" i="48" l="1"/>
  <c r="BZ99" i="48"/>
  <c r="BZ270" i="48" l="1"/>
  <c r="BZ326" i="48" s="1"/>
  <c r="H383" i="48" s="1"/>
  <c r="BZ282" i="48"/>
  <c r="BZ338" i="48" s="1"/>
  <c r="H395" i="48" s="1"/>
  <c r="BY111" i="48"/>
  <c r="BY110" i="48"/>
  <c r="BY109" i="48"/>
  <c r="BY112" i="48"/>
  <c r="BY275" i="48" l="1"/>
  <c r="BY331" i="48" s="1"/>
  <c r="BY273" i="48"/>
  <c r="BY329" i="48" s="1"/>
  <c r="BY114" i="48"/>
  <c r="BY276" i="48"/>
  <c r="BY332" i="48" s="1"/>
  <c r="BY274" i="48"/>
  <c r="BY330" i="48" s="1"/>
  <c r="BY237" i="48" l="1"/>
  <c r="BY293" i="48" s="1"/>
  <c r="BY116" i="48"/>
  <c r="BY119" i="48"/>
  <c r="BY281" i="48" l="1"/>
  <c r="BY337" i="48" s="1"/>
  <c r="BY236" i="48"/>
  <c r="BY292" i="48" s="1"/>
  <c r="BY130" i="48"/>
  <c r="BY42" i="48"/>
  <c r="BY241" i="48" l="1"/>
  <c r="BY297" i="48" s="1"/>
  <c r="BY128" i="48"/>
  <c r="BY239" i="48" l="1"/>
  <c r="BY295" i="48" s="1"/>
  <c r="BY136" i="48"/>
  <c r="BY137" i="48"/>
  <c r="BY278" i="48" l="1"/>
  <c r="BY334" i="48" s="1"/>
  <c r="BY277" i="48"/>
  <c r="BY333" i="48" s="1"/>
  <c r="BY138" i="48"/>
  <c r="BY238" i="48" l="1"/>
  <c r="BY294" i="48" s="1"/>
  <c r="BY43" i="48"/>
  <c r="BY47" i="48" s="1"/>
  <c r="BZ122" i="48"/>
  <c r="BZ280" i="48" l="1"/>
  <c r="BZ336" i="48" s="1"/>
  <c r="H393" i="48" s="1"/>
  <c r="BZ124" i="48"/>
  <c r="BY258" i="48"/>
  <c r="BY314" i="48" s="1"/>
  <c r="BY48" i="48"/>
  <c r="BY259" i="48" l="1"/>
  <c r="BY315" i="48" s="1"/>
  <c r="BY49" i="48"/>
  <c r="BZ279" i="48"/>
  <c r="BY255" i="48" l="1"/>
  <c r="BY311" i="48" s="1"/>
  <c r="BY52" i="48"/>
  <c r="BY246" i="48" l="1"/>
  <c r="BY302" i="48" s="1"/>
  <c r="BY57" i="48"/>
  <c r="BY60" i="48"/>
  <c r="BY254" i="48" l="1"/>
  <c r="BY310" i="48" s="1"/>
  <c r="BZ58" i="48"/>
  <c r="BY257" i="48"/>
  <c r="BY313" i="48" s="1"/>
  <c r="BY63" i="48"/>
  <c r="BY62" i="48"/>
  <c r="BZ252" i="48" l="1"/>
  <c r="BZ308" i="48" s="1"/>
  <c r="H365" i="48" s="1"/>
  <c r="BZ46" i="48"/>
  <c r="BZ61" i="48"/>
  <c r="BY256" i="48"/>
  <c r="BY312" i="48" s="1"/>
  <c r="BY64" i="48"/>
  <c r="BY65" i="48" s="1"/>
  <c r="BX81" i="48"/>
  <c r="BX82" i="48" s="1"/>
  <c r="BX83" i="48" s="1"/>
  <c r="BZ250" i="48" l="1"/>
  <c r="BZ306" i="48" s="1"/>
  <c r="H363" i="48" s="1"/>
  <c r="BZ152" i="48"/>
  <c r="BZ266" i="48" s="1"/>
  <c r="BZ322" i="48" s="1"/>
  <c r="BZ150" i="48"/>
  <c r="BZ151" i="48"/>
  <c r="BZ51" i="48"/>
  <c r="BZ260" i="48" s="1"/>
  <c r="BZ316" i="48" s="1"/>
  <c r="H373" i="48" s="1"/>
  <c r="BX247" i="48"/>
  <c r="BX303" i="48" s="1"/>
  <c r="BW87" i="48"/>
  <c r="BX85" i="48"/>
  <c r="BZ267" i="48" l="1"/>
  <c r="BZ323" i="48" s="1"/>
  <c r="BZ235" i="48"/>
  <c r="BZ55" i="48"/>
  <c r="BZ265" i="48"/>
  <c r="BZ321" i="48" s="1"/>
  <c r="BZ54" i="48"/>
  <c r="BZ97" i="48" s="1"/>
  <c r="BZ98" i="48" l="1"/>
  <c r="CA99" i="48"/>
  <c r="CA282" i="48" l="1"/>
  <c r="CA338" i="48" s="1"/>
  <c r="CA270" i="48"/>
  <c r="CA326" i="48" s="1"/>
  <c r="BZ110" i="48"/>
  <c r="BZ111" i="48"/>
  <c r="BZ109" i="48"/>
  <c r="BZ112" i="48"/>
  <c r="BZ276" i="48" l="1"/>
  <c r="BZ332" i="48" s="1"/>
  <c r="H389" i="48" s="1"/>
  <c r="BZ274" i="48"/>
  <c r="BZ330" i="48" s="1"/>
  <c r="H387" i="48" s="1"/>
  <c r="BZ273" i="48"/>
  <c r="BZ329" i="48" s="1"/>
  <c r="H386" i="48" s="1"/>
  <c r="BZ114" i="48"/>
  <c r="BZ275" i="48"/>
  <c r="BZ331" i="48" s="1"/>
  <c r="H388" i="48" s="1"/>
  <c r="BZ237" i="48" l="1"/>
  <c r="BZ293" i="48" s="1"/>
  <c r="H350" i="48" s="1"/>
  <c r="BZ116" i="48"/>
  <c r="BZ119" i="48"/>
  <c r="BZ281" i="48" l="1"/>
  <c r="BZ337" i="48" s="1"/>
  <c r="H394" i="48" s="1"/>
  <c r="BZ236" i="48"/>
  <c r="BZ292" i="48" s="1"/>
  <c r="H349" i="48" s="1"/>
  <c r="BZ42" i="48"/>
  <c r="BZ130" i="48"/>
  <c r="BZ241" i="48" l="1"/>
  <c r="BZ297" i="48" s="1"/>
  <c r="H354" i="48" s="1"/>
  <c r="BZ128" i="48"/>
  <c r="BZ239" i="48" l="1"/>
  <c r="BZ295" i="48" s="1"/>
  <c r="H352" i="48" s="1"/>
  <c r="BZ136" i="48"/>
  <c r="BZ137" i="48"/>
  <c r="BZ278" i="48" l="1"/>
  <c r="BZ334" i="48" s="1"/>
  <c r="H391" i="48" s="1"/>
  <c r="BZ277" i="48"/>
  <c r="BZ333" i="48" s="1"/>
  <c r="H390" i="48" s="1"/>
  <c r="BZ138" i="48"/>
  <c r="BZ238" i="48" l="1"/>
  <c r="BZ294" i="48" s="1"/>
  <c r="H351" i="48" s="1"/>
  <c r="BZ43" i="48"/>
  <c r="BZ47" i="48" s="1"/>
  <c r="CA122" i="48"/>
  <c r="CA280" i="48" l="1"/>
  <c r="CA336" i="48" s="1"/>
  <c r="CA124" i="48"/>
  <c r="BZ258" i="48"/>
  <c r="BZ314" i="48" s="1"/>
  <c r="H371" i="48" s="1"/>
  <c r="BZ48" i="48"/>
  <c r="BZ259" i="48" l="1"/>
  <c r="BZ315" i="48" s="1"/>
  <c r="H372" i="48" s="1"/>
  <c r="BZ49" i="48"/>
  <c r="CA279" i="48"/>
  <c r="BZ255" i="48" l="1"/>
  <c r="BZ311" i="48" s="1"/>
  <c r="H368" i="48" s="1"/>
  <c r="BZ52" i="48"/>
  <c r="BZ246" i="48" l="1"/>
  <c r="BZ302" i="48" s="1"/>
  <c r="H359" i="48" s="1"/>
  <c r="BZ57" i="48"/>
  <c r="BZ60" i="48"/>
  <c r="BZ257" i="48" l="1"/>
  <c r="BZ313" i="48" s="1"/>
  <c r="H370" i="48" s="1"/>
  <c r="BZ62" i="48"/>
  <c r="BZ63" i="48"/>
  <c r="BZ254" i="48"/>
  <c r="BZ310" i="48" s="1"/>
  <c r="H367" i="48" s="1"/>
  <c r="CA58" i="48"/>
  <c r="BZ256" i="48" l="1"/>
  <c r="BZ312" i="48" s="1"/>
  <c r="H369" i="48" s="1"/>
  <c r="BY81" i="48"/>
  <c r="BY82" i="48" s="1"/>
  <c r="BY83" i="48" s="1"/>
  <c r="BZ64" i="48"/>
  <c r="BZ65" i="48" s="1"/>
  <c r="CA252" i="48"/>
  <c r="CA308" i="48" s="1"/>
  <c r="CA46" i="48"/>
  <c r="CA61" i="48"/>
  <c r="BY247" i="48" l="1"/>
  <c r="BY303" i="48" s="1"/>
  <c r="BX87" i="48"/>
  <c r="BY85" i="48"/>
  <c r="CA250" i="48"/>
  <c r="CA306" i="48" s="1"/>
  <c r="CA152" i="48"/>
  <c r="CA266" i="48" s="1"/>
  <c r="CA322" i="48" s="1"/>
  <c r="CA150" i="48"/>
  <c r="CA151" i="48"/>
  <c r="CA51" i="48"/>
  <c r="CA260" i="48" s="1"/>
  <c r="CA316" i="48" s="1"/>
  <c r="CA267" i="48" l="1"/>
  <c r="CA323" i="48" s="1"/>
  <c r="CA235" i="48"/>
  <c r="CA55" i="48"/>
  <c r="CA265" i="48"/>
  <c r="CA321" i="48" s="1"/>
  <c r="CA54" i="48"/>
  <c r="CA97" i="48" s="1"/>
  <c r="CA98" i="48" l="1"/>
  <c r="CB99" i="48"/>
  <c r="CB282" i="48" l="1"/>
  <c r="CB338" i="48" s="1"/>
  <c r="CB270" i="48"/>
  <c r="CB326" i="48" s="1"/>
  <c r="CA112" i="48"/>
  <c r="CA110" i="48"/>
  <c r="CA109" i="48"/>
  <c r="CA111" i="48"/>
  <c r="CA275" i="48" l="1"/>
  <c r="CA331" i="48" s="1"/>
  <c r="CA276" i="48"/>
  <c r="CA332" i="48" s="1"/>
  <c r="CA274" i="48"/>
  <c r="CA330" i="48" s="1"/>
  <c r="CA273" i="48"/>
  <c r="CA329" i="48" s="1"/>
  <c r="CA114" i="48"/>
  <c r="CA237" i="48" l="1"/>
  <c r="CA293" i="48" s="1"/>
  <c r="CA116" i="48"/>
  <c r="CA119" i="48"/>
  <c r="CA236" i="48" l="1"/>
  <c r="CA292" i="48" s="1"/>
  <c r="CA42" i="48"/>
  <c r="CA130" i="48"/>
  <c r="CA281" i="48"/>
  <c r="CA337" i="48" s="1"/>
  <c r="CA241" i="48" l="1"/>
  <c r="CA297" i="48" s="1"/>
  <c r="CA128" i="48"/>
  <c r="CA239" i="48" l="1"/>
  <c r="CA295" i="48" s="1"/>
  <c r="CA137" i="48"/>
  <c r="CA136" i="48"/>
  <c r="CA278" i="48" l="1"/>
  <c r="CA334" i="48" s="1"/>
  <c r="CA277" i="48"/>
  <c r="CA333" i="48" s="1"/>
  <c r="CA138" i="48"/>
  <c r="CA238" i="48" l="1"/>
  <c r="CA294" i="48" s="1"/>
  <c r="CA43" i="48"/>
  <c r="CA47" i="48" s="1"/>
  <c r="CB122" i="48"/>
  <c r="CA258" i="48" l="1"/>
  <c r="CA314" i="48" s="1"/>
  <c r="CA48" i="48"/>
  <c r="CB280" i="48"/>
  <c r="CB336" i="48" s="1"/>
  <c r="CB124" i="48"/>
  <c r="CB279" i="48" l="1"/>
  <c r="CA259" i="48"/>
  <c r="CA315" i="48" s="1"/>
  <c r="CA49" i="48"/>
  <c r="CA255" i="48" l="1"/>
  <c r="CA311" i="48" s="1"/>
  <c r="CA52" i="48"/>
  <c r="CA246" i="48" l="1"/>
  <c r="CA302" i="48" s="1"/>
  <c r="CA57" i="48"/>
  <c r="CA254" i="48" l="1"/>
  <c r="CA310" i="48" s="1"/>
  <c r="CB58" i="48"/>
  <c r="CA60" i="48"/>
  <c r="CB252" i="48" l="1"/>
  <c r="CB308" i="48" s="1"/>
  <c r="CB46" i="48"/>
  <c r="CB61" i="48"/>
  <c r="CA257" i="48"/>
  <c r="CA313" i="48" s="1"/>
  <c r="CA62" i="48"/>
  <c r="CA63" i="48"/>
  <c r="CB250" i="48" l="1"/>
  <c r="CB306" i="48" s="1"/>
  <c r="CB152" i="48"/>
  <c r="CB266" i="48" s="1"/>
  <c r="CB322" i="48" s="1"/>
  <c r="CB150" i="48"/>
  <c r="CB151" i="48"/>
  <c r="CB51" i="48"/>
  <c r="CB260" i="48" s="1"/>
  <c r="CB316" i="48" s="1"/>
  <c r="CA256" i="48"/>
  <c r="CA312" i="48" s="1"/>
  <c r="BZ81" i="48"/>
  <c r="BZ82" i="48" s="1"/>
  <c r="BZ83" i="48" s="1"/>
  <c r="CA64" i="48"/>
  <c r="CA65" i="48" s="1"/>
  <c r="BZ247" i="48" l="1"/>
  <c r="BZ303" i="48" s="1"/>
  <c r="H360" i="48" s="1"/>
  <c r="BY87" i="48"/>
  <c r="BZ85" i="48"/>
  <c r="CB267" i="48"/>
  <c r="CB323" i="48" s="1"/>
  <c r="CB235" i="48"/>
  <c r="CB55" i="48"/>
  <c r="CB265" i="48"/>
  <c r="CB321" i="48" s="1"/>
  <c r="CB54" i="48"/>
  <c r="CB97" i="48" s="1"/>
  <c r="CC99" i="48" l="1"/>
  <c r="CB98" i="48"/>
  <c r="CC270" i="48" l="1"/>
  <c r="CC326" i="48" s="1"/>
  <c r="CC282" i="48"/>
  <c r="CC338" i="48" s="1"/>
  <c r="CB111" i="48"/>
  <c r="CB109" i="48"/>
  <c r="CB112" i="48"/>
  <c r="CB110" i="48"/>
  <c r="CB274" i="48" l="1"/>
  <c r="CB330" i="48" s="1"/>
  <c r="CB276" i="48"/>
  <c r="CB332" i="48" s="1"/>
  <c r="CB273" i="48"/>
  <c r="CB329" i="48" s="1"/>
  <c r="CB114" i="48"/>
  <c r="CB275" i="48"/>
  <c r="CB331" i="48" s="1"/>
  <c r="CB237" i="48" l="1"/>
  <c r="CB293" i="48" s="1"/>
  <c r="CB116" i="48"/>
  <c r="CB119" i="48"/>
  <c r="CB281" i="48" l="1"/>
  <c r="CB337" i="48" s="1"/>
  <c r="CB236" i="48"/>
  <c r="CB292" i="48" s="1"/>
  <c r="CB42" i="48"/>
  <c r="CB130" i="48"/>
  <c r="CB241" i="48" l="1"/>
  <c r="CB297" i="48" s="1"/>
  <c r="CB128" i="48"/>
  <c r="CB239" i="48" l="1"/>
  <c r="CB295" i="48" s="1"/>
  <c r="CB137" i="48"/>
  <c r="CB136" i="48"/>
  <c r="CB278" i="48" l="1"/>
  <c r="CB334" i="48" s="1"/>
  <c r="CB277" i="48"/>
  <c r="CB333" i="48" s="1"/>
  <c r="CB138" i="48"/>
  <c r="CB238" i="48" l="1"/>
  <c r="CB294" i="48" s="1"/>
  <c r="CB43" i="48"/>
  <c r="CB47" i="48" s="1"/>
  <c r="CC122" i="48"/>
  <c r="CC280" i="48" l="1"/>
  <c r="CC336" i="48" s="1"/>
  <c r="CC124" i="48"/>
  <c r="CB258" i="48"/>
  <c r="CB314" i="48" s="1"/>
  <c r="CB48" i="48"/>
  <c r="CC279" i="48" l="1"/>
  <c r="CB259" i="48"/>
  <c r="CB315" i="48" s="1"/>
  <c r="CB49" i="48"/>
  <c r="CB255" i="48" l="1"/>
  <c r="CB311" i="48" s="1"/>
  <c r="CB52" i="48"/>
  <c r="CB246" i="48" l="1"/>
  <c r="CB302" i="48" s="1"/>
  <c r="CB57" i="48"/>
  <c r="CB60" i="48" s="1"/>
  <c r="CB257" i="48" l="1"/>
  <c r="CB313" i="48" s="1"/>
  <c r="CB62" i="48"/>
  <c r="CB63" i="48"/>
  <c r="CB254" i="48"/>
  <c r="CB310" i="48" s="1"/>
  <c r="CC58" i="48"/>
  <c r="CC252" i="48" l="1"/>
  <c r="CC308" i="48" s="1"/>
  <c r="CC46" i="48"/>
  <c r="CC61" i="48"/>
  <c r="CB256" i="48"/>
  <c r="CB312" i="48" s="1"/>
  <c r="CA81" i="48"/>
  <c r="CA82" i="48" s="1"/>
  <c r="CA83" i="48" s="1"/>
  <c r="CB64" i="48"/>
  <c r="CB65" i="48" s="1"/>
  <c r="CA247" i="48" l="1"/>
  <c r="CA303" i="48" s="1"/>
  <c r="BZ87" i="48"/>
  <c r="CA85" i="48"/>
  <c r="CC152" i="48"/>
  <c r="CC266" i="48" s="1"/>
  <c r="CC322" i="48" s="1"/>
  <c r="CC150" i="48"/>
  <c r="CC151" i="48"/>
  <c r="CC250" i="48"/>
  <c r="CC306" i="48" s="1"/>
  <c r="CC51" i="48"/>
  <c r="CC260" i="48" s="1"/>
  <c r="CC316" i="48" s="1"/>
  <c r="CC235" i="48" l="1"/>
  <c r="CC267" i="48"/>
  <c r="CC323" i="48" s="1"/>
  <c r="CC55" i="48"/>
  <c r="CC265" i="48"/>
  <c r="CC321" i="48" s="1"/>
  <c r="CC54" i="48"/>
  <c r="CC97" i="48" s="1"/>
  <c r="CD99" i="48" l="1"/>
  <c r="CC98" i="48"/>
  <c r="CC111" i="48" l="1"/>
  <c r="CC110" i="48"/>
  <c r="CC112" i="48"/>
  <c r="CC109" i="48"/>
  <c r="CD270" i="48"/>
  <c r="CD326" i="48" s="1"/>
  <c r="CD282" i="48"/>
  <c r="CD338" i="48" s="1"/>
  <c r="CC114" i="48" l="1"/>
  <c r="CC273" i="48"/>
  <c r="CC329" i="48" s="1"/>
  <c r="CC276" i="48"/>
  <c r="CC332" i="48" s="1"/>
  <c r="CC274" i="48"/>
  <c r="CC330" i="48" s="1"/>
  <c r="CC275" i="48"/>
  <c r="CC331" i="48" s="1"/>
  <c r="CC116" i="48" l="1"/>
  <c r="CC237" i="48"/>
  <c r="CC293" i="48" s="1"/>
  <c r="CC119" i="48"/>
  <c r="CC281" i="48" l="1"/>
  <c r="CC337" i="48" s="1"/>
  <c r="CC42" i="48"/>
  <c r="CC130" i="48"/>
  <c r="CC236" i="48"/>
  <c r="CC292" i="48" s="1"/>
  <c r="CC128" i="48" l="1"/>
  <c r="CC241" i="48"/>
  <c r="CC297" i="48" s="1"/>
  <c r="CC239" i="48" l="1"/>
  <c r="CC295" i="48" s="1"/>
  <c r="CC137" i="48"/>
  <c r="CC136" i="48"/>
  <c r="CC278" i="48" l="1"/>
  <c r="CC334" i="48" s="1"/>
  <c r="CC138" i="48"/>
  <c r="CC277" i="48"/>
  <c r="CC333" i="48" s="1"/>
  <c r="CC238" i="48" l="1"/>
  <c r="CC294" i="48" s="1"/>
  <c r="CC43" i="48"/>
  <c r="CC47" i="48" s="1"/>
  <c r="CD122" i="48"/>
  <c r="CD280" i="48" l="1"/>
  <c r="CD336" i="48" s="1"/>
  <c r="CD124" i="48"/>
  <c r="CC48" i="48"/>
  <c r="CC258" i="48"/>
  <c r="CC314" i="48" s="1"/>
  <c r="CD279" i="48" l="1"/>
  <c r="CC259" i="48"/>
  <c r="CC315" i="48" s="1"/>
  <c r="CC49" i="48"/>
  <c r="CC52" i="48" l="1"/>
  <c r="CC255" i="48"/>
  <c r="CC311" i="48" s="1"/>
  <c r="CC246" i="48" l="1"/>
  <c r="CC302" i="48" s="1"/>
  <c r="CC57" i="48"/>
  <c r="CC60" i="48"/>
  <c r="CC254" i="48" l="1"/>
  <c r="CC310" i="48" s="1"/>
  <c r="CD58" i="48"/>
  <c r="CC257" i="48"/>
  <c r="CC313" i="48" s="1"/>
  <c r="CC63" i="48"/>
  <c r="CC62" i="48"/>
  <c r="CD252" i="48" l="1"/>
  <c r="CD308" i="48" s="1"/>
  <c r="CD61" i="48"/>
  <c r="CD46" i="48"/>
  <c r="CC256" i="48"/>
  <c r="CC312" i="48" s="1"/>
  <c r="CC64" i="48"/>
  <c r="CC65" i="48" s="1"/>
  <c r="CB81" i="48"/>
  <c r="CB82" i="48" s="1"/>
  <c r="CB83" i="48" s="1"/>
  <c r="CD152" i="48" l="1"/>
  <c r="CD266" i="48" s="1"/>
  <c r="CD322" i="48" s="1"/>
  <c r="CD150" i="48"/>
  <c r="CD151" i="48"/>
  <c r="CD250" i="48"/>
  <c r="CD306" i="48" s="1"/>
  <c r="CD51" i="48"/>
  <c r="CD260" i="48" s="1"/>
  <c r="CD316" i="48" s="1"/>
  <c r="CB247" i="48"/>
  <c r="CB303" i="48" s="1"/>
  <c r="CA87" i="48"/>
  <c r="CB85" i="48"/>
  <c r="CD235" i="48" l="1"/>
  <c r="CD267" i="48"/>
  <c r="CD323" i="48" s="1"/>
  <c r="CD55" i="48"/>
  <c r="CD265" i="48"/>
  <c r="CD321" i="48" s="1"/>
  <c r="CD54" i="48"/>
  <c r="CD97" i="48" s="1"/>
  <c r="CD98" i="48" s="1"/>
  <c r="CD112" i="48" l="1"/>
  <c r="CD276" i="48" s="1"/>
  <c r="CD332" i="48" s="1"/>
  <c r="CD111" i="48"/>
  <c r="CD275" i="48" s="1"/>
  <c r="CD331" i="48" s="1"/>
  <c r="CD109" i="48"/>
  <c r="CD110" i="48"/>
  <c r="CD274" i="48" s="1"/>
  <c r="CD330" i="48" s="1"/>
  <c r="CD273" i="48" l="1"/>
  <c r="CD329" i="48" s="1"/>
  <c r="CD114" i="48"/>
  <c r="CD237" i="48" l="1"/>
  <c r="CD293" i="48" s="1"/>
  <c r="CD116" i="48"/>
  <c r="CD119" i="48"/>
  <c r="CD281" i="48" s="1"/>
  <c r="CD337" i="48" s="1"/>
  <c r="CD130" i="48" l="1"/>
  <c r="CD236" i="48"/>
  <c r="CD292" i="48" s="1"/>
  <c r="CD42" i="48"/>
  <c r="CD128" i="48" l="1"/>
  <c r="CD241" i="48"/>
  <c r="CD297" i="48" s="1"/>
  <c r="CD239" i="48" l="1"/>
  <c r="CD295" i="48" s="1"/>
  <c r="CD136" i="48"/>
  <c r="CD137" i="48"/>
  <c r="CD278" i="48" s="1"/>
  <c r="CD334" i="48" s="1"/>
  <c r="CD138" i="48" l="1"/>
  <c r="CD277" i="48"/>
  <c r="CD333" i="48" s="1"/>
  <c r="CD238" i="48" l="1"/>
  <c r="CD294" i="48" s="1"/>
  <c r="CD43" i="48"/>
  <c r="CD47" i="48" s="1"/>
  <c r="CD258" i="48" l="1"/>
  <c r="CD314" i="48" s="1"/>
  <c r="CD48" i="48"/>
  <c r="CD259" i="48" l="1"/>
  <c r="CD315" i="48" s="1"/>
  <c r="CD49" i="48"/>
  <c r="CD52" i="48" l="1"/>
  <c r="CD255" i="48"/>
  <c r="CD311" i="48" s="1"/>
  <c r="CD246" i="48" l="1"/>
  <c r="CD302" i="48" s="1"/>
  <c r="CD57" i="48"/>
  <c r="CD254" i="48" s="1"/>
  <c r="CD310" i="48" s="1"/>
  <c r="CD60" i="48"/>
  <c r="CD63" i="48" l="1"/>
  <c r="CD257" i="48"/>
  <c r="CD313" i="48" s="1"/>
  <c r="CD62" i="48"/>
  <c r="CD64" i="48" l="1"/>
  <c r="CD65" i="48" s="1"/>
  <c r="B66" i="48" s="1"/>
  <c r="CC81" i="48"/>
  <c r="CC82" i="48" s="1"/>
  <c r="CC83" i="48" s="1"/>
  <c r="CD256" i="48"/>
  <c r="CD312" i="48" s="1"/>
  <c r="CD81" i="48"/>
  <c r="CD82" i="48" s="1"/>
  <c r="CD83" i="48" s="1"/>
  <c r="CC87" i="48" l="1"/>
  <c r="CD247" i="48"/>
  <c r="CD303" i="48" s="1"/>
  <c r="CC247" i="48"/>
  <c r="CC303" i="48" s="1"/>
  <c r="CB87" i="48"/>
  <c r="CC85" i="48"/>
  <c r="CD85" i="48" s="1"/>
  <c r="B234" i="48"/>
  <c r="B290" i="48" s="1"/>
  <c r="C129" i="72"/>
  <c r="D66" i="48"/>
  <c r="A1" i="48" l="1"/>
  <c r="E129" i="72"/>
  <c r="E143" i="72" s="1"/>
  <c r="A92" i="48" l="1"/>
  <c r="B143" i="48"/>
  <c r="A1" i="72"/>
  <c r="B32" i="48" l="1"/>
  <c r="B152" i="48"/>
  <c r="B266" i="48" s="1"/>
  <c r="B322" i="48" s="1"/>
  <c r="B150" i="48"/>
  <c r="B265" i="48" l="1"/>
  <c r="B321" i="48" s="1"/>
  <c r="B54" i="48"/>
  <c r="C112" i="72" s="1"/>
  <c r="E379" i="48"/>
  <c r="B379" i="48"/>
  <c r="B269" i="48"/>
  <c r="B325" i="48" s="1"/>
  <c r="C44" i="72"/>
  <c r="C143" i="72" s="1"/>
  <c r="E382" i="48" l="1"/>
  <c r="B382" i="48"/>
  <c r="B378" i="48"/>
  <c r="B288" i="48"/>
  <c r="B289" i="48"/>
  <c r="E378" i="48"/>
</calcChain>
</file>

<file path=xl/sharedStrings.xml><?xml version="1.0" encoding="utf-8"?>
<sst xmlns="http://schemas.openxmlformats.org/spreadsheetml/2006/main" count="3910" uniqueCount="765">
  <si>
    <t>Concentration in biosphere and upper oceans (GTC)</t>
  </si>
  <si>
    <t>Concentration in deep oceans (GTC)</t>
  </si>
  <si>
    <t>Consumption discount rate</t>
  </si>
  <si>
    <t>Output after damages before abatement</t>
  </si>
  <si>
    <t>CONCENTRATIONS</t>
  </si>
  <si>
    <t>CAPITAL ACCUMULATION</t>
  </si>
  <si>
    <t>Initial K</t>
  </si>
  <si>
    <t>Atmospheric temperature (degrees Celsius above preindustrial)</t>
  </si>
  <si>
    <t>PRODUCTIVITY</t>
  </si>
  <si>
    <t>POPULATION</t>
  </si>
  <si>
    <t>Population (millions)</t>
  </si>
  <si>
    <t>Exponent on damages</t>
  </si>
  <si>
    <t>Maximum carbon resources (GtC)</t>
  </si>
  <si>
    <t>Rate of social time preference (% py)</t>
  </si>
  <si>
    <t>Elasticity of MU of consumption (set)</t>
  </si>
  <si>
    <t>Abatement cost function coefficient</t>
  </si>
  <si>
    <t>Exponent of control cost function</t>
  </si>
  <si>
    <t>EMISSIONS</t>
  </si>
  <si>
    <t>Consumption ($trill per year)</t>
  </si>
  <si>
    <t>Rate of depreciation (percent per year)</t>
  </si>
  <si>
    <t>ABATEMENT COST</t>
  </si>
  <si>
    <t>DAMAGE FUNCTION</t>
  </si>
  <si>
    <t>Capital share</t>
  </si>
  <si>
    <t>WELFARE</t>
  </si>
  <si>
    <t>Multiplicative scaling coefficient in utility function</t>
  </si>
  <si>
    <t>Additive scaling coefficient in utility function</t>
  </si>
  <si>
    <t>Elasticity of MU of consumption</t>
  </si>
  <si>
    <t>Atmospheric concentration of carbon (ppm)</t>
  </si>
  <si>
    <t>Consumption per capita ($thous per year)</t>
  </si>
  <si>
    <t>Damage coefficient on temperature</t>
  </si>
  <si>
    <t>Damage coefficient on temperature squared</t>
  </si>
  <si>
    <t>Total factor productivity</t>
  </si>
  <si>
    <t>assumed</t>
  </si>
  <si>
    <t>Exponent on Hotelling</t>
  </si>
  <si>
    <t>OUTPUT and PRODUCTION</t>
  </si>
  <si>
    <t>KEY PARAMETERS</t>
  </si>
  <si>
    <t>Trend sigma growth (per year)</t>
  </si>
  <si>
    <t>Net capital accumulation ($trill per year)</t>
  </si>
  <si>
    <t>Coefficient of Hotelling rent on ratio</t>
  </si>
  <si>
    <t>Notes</t>
  </si>
  <si>
    <t>Damage coefficients are calibrated to impact analysis and should be adjusted together</t>
  </si>
  <si>
    <t>Parameter value</t>
  </si>
  <si>
    <t>Time step</t>
  </si>
  <si>
    <t>Time preference plus risk (per year)</t>
  </si>
  <si>
    <t>Atmospheric concentration of carbon (GTC)</t>
  </si>
  <si>
    <t>Depreciation</t>
  </si>
  <si>
    <t>ppm</t>
  </si>
  <si>
    <t>GtC</t>
  </si>
  <si>
    <t>Year</t>
  </si>
  <si>
    <t>Global Environmental Variables</t>
  </si>
  <si>
    <t>Net National Income (Consumption basis)</t>
  </si>
  <si>
    <t>Utility of p. c. consumption</t>
  </si>
  <si>
    <t>Total period utility</t>
  </si>
  <si>
    <t>Total carbon emissions (GTCO2 per year)</t>
  </si>
  <si>
    <t>Industrial emissions (GTCO2 per year)</t>
  </si>
  <si>
    <t>Components of discount rate</t>
  </si>
  <si>
    <t xml:space="preserve">   Time and risk preference</t>
  </si>
  <si>
    <t xml:space="preserve">   Ratio MU</t>
  </si>
  <si>
    <t>Product</t>
  </si>
  <si>
    <t>Consumption discount factor</t>
  </si>
  <si>
    <t>Hotelling on (1) or off(0)</t>
  </si>
  <si>
    <t>Scenarios</t>
  </si>
  <si>
    <t xml:space="preserve">DERIVATION OF DISCOUNT RATES  </t>
  </si>
  <si>
    <t>Period</t>
  </si>
  <si>
    <t>** World Economic Parameters</t>
  </si>
  <si>
    <t>* OUTPUT AND CAPTIAL ACCUMULATION</t>
  </si>
  <si>
    <t>Capital Share</t>
  </si>
  <si>
    <t>World Capital Risk Premium</t>
  </si>
  <si>
    <t>Not Supported ?</t>
  </si>
  <si>
    <t>Fraction Diversifiable Risk</t>
  </si>
  <si>
    <t>Diversifiable Risk ( per year)</t>
  </si>
  <si>
    <t>Depreciation with no Risk (per year)</t>
  </si>
  <si>
    <t>Initial Output (2005 US International $, trillions)</t>
  </si>
  <si>
    <t>Initial K (Capital Stock)</t>
  </si>
  <si>
    <t>Initial A (Total Factor Productivity)</t>
  </si>
  <si>
    <t>* WELFARE</t>
  </si>
  <si>
    <t>Time Preference plus Risk (per year)</t>
  </si>
  <si>
    <t>Time Premium</t>
  </si>
  <si>
    <t>Non-Diversifiable Global Risk (per year)</t>
  </si>
  <si>
    <t>Social Time Preference Factor</t>
  </si>
  <si>
    <t>Elasticity of MU of Consumption</t>
  </si>
  <si>
    <t>* PRODUCTIVITY</t>
  </si>
  <si>
    <t>Total Factor Productivity</t>
  </si>
  <si>
    <t>Initial Total Factor Productivity</t>
  </si>
  <si>
    <t>Rate of Growth of Productivity</t>
  </si>
  <si>
    <t>* DAMAGE FUNCTION</t>
  </si>
  <si>
    <t>Damage Coefficient on Temperature</t>
  </si>
  <si>
    <t>Damage Coefficient on Temperature ^2</t>
  </si>
  <si>
    <t>Exponent on Damages</t>
  </si>
  <si>
    <t>Threshold for Catastrophic Damages</t>
  </si>
  <si>
    <t>THRESH</t>
  </si>
  <si>
    <t>Exponent for Catastrophic Damages</t>
  </si>
  <si>
    <t>ASL3</t>
  </si>
  <si>
    <t>Damage Rate at Threshold for Catastrophic Damages</t>
  </si>
  <si>
    <t>DamCat</t>
  </si>
  <si>
    <t>* ABATEMENT COST</t>
  </si>
  <si>
    <t xml:space="preserve"> Price of Backstop Technology (1000 USD per ton C)</t>
  </si>
  <si>
    <t xml:space="preserve"> Backstop Price (1000 USD per ton CO2)</t>
  </si>
  <si>
    <t>Ratio of Asymptotic to Initial Backstop Price</t>
  </si>
  <si>
    <t>Decline Rate of Backstop Price (per period)</t>
  </si>
  <si>
    <t>Upper limit of Control Rate</t>
  </si>
  <si>
    <t>Backstop Competitive Year (Henceforth pBack declines rapidly)</t>
  </si>
  <si>
    <t>* EMISSIONS</t>
  </si>
  <si>
    <t>Sigma (Industrial MTCO2 per 1000 USD [2000]</t>
  </si>
  <si>
    <t>Initial Sigma</t>
  </si>
  <si>
    <t>Growth Rate of Sigma</t>
  </si>
  <si>
    <t>Carbon Emissions from Land Use Change</t>
  </si>
  <si>
    <t>Initial Carbon Emissions from Land</t>
  </si>
  <si>
    <t>* PARTICIPATION</t>
  </si>
  <si>
    <t>Proportion of World in Participation</t>
  </si>
  <si>
    <t>* SCALING</t>
  </si>
  <si>
    <t>Multiplicative Scaling Coefficient in Utility Function</t>
  </si>
  <si>
    <t>Additive Scaling Coefficient in Utility Function</t>
  </si>
  <si>
    <t>Hotelling</t>
  </si>
  <si>
    <t>* POPULATION</t>
  </si>
  <si>
    <t>Rate of Population Growth (per period)</t>
  </si>
  <si>
    <t xml:space="preserve"> </t>
  </si>
  <si>
    <t>** Global Parameters</t>
  </si>
  <si>
    <t>* CARBON LIMITS</t>
  </si>
  <si>
    <t>Maximum Carbon Resources (GtC)</t>
  </si>
  <si>
    <t>* CARBON CYCLE INITIAL CONDITIONS</t>
  </si>
  <si>
    <t>Initial Concentration of CO2 (GtC)..</t>
  </si>
  <si>
    <t>...Atmospheric, Year 2007</t>
  </si>
  <si>
    <t>...Atmospheric, Year 2012</t>
  </si>
  <si>
    <t>...Biosphere and Shallow Oceans, Year 2008</t>
  </si>
  <si>
    <t>...Deep Oceans, Year 2008</t>
  </si>
  <si>
    <t>* CARBON CYCLE PARAMETERS</t>
  </si>
  <si>
    <t>AtA b11</t>
  </si>
  <si>
    <t>BtA b21</t>
  </si>
  <si>
    <t>AtB b12</t>
  </si>
  <si>
    <t>BtB b22</t>
  </si>
  <si>
    <t>DtB b32</t>
  </si>
  <si>
    <t>BtD b23</t>
  </si>
  <si>
    <t>DtD b33</t>
  </si>
  <si>
    <t>* TEMPERATURE DATA</t>
  </si>
  <si>
    <t>Exogenous Forcing (Watts per Square Meter)</t>
  </si>
  <si>
    <t>2000 Forcings, non-CO2 GHG</t>
  </si>
  <si>
    <t>2100 Forcings, non-CO2 GHG</t>
  </si>
  <si>
    <t>Initial Temperature (2008-2011)</t>
  </si>
  <si>
    <t>Initial Temperature of Deep Oceans (deg C above 1900 level)</t>
  </si>
  <si>
    <t>* CLIMATE MODEL PARAMETERS</t>
  </si>
  <si>
    <t>Temperature Sensitivity Coefficient (temp increase per doubling CO2)</t>
  </si>
  <si>
    <t>Forcings at CO2 doubling (Watts per Meter 2)</t>
  </si>
  <si>
    <t>* CLIMATE MODULE TRANSITION PARAMETERS</t>
  </si>
  <si>
    <t>Speed of Adjustment Parameter for Atmospheric Temperature</t>
  </si>
  <si>
    <t>Coefficient of Heat Loss from Atmosphere to Oceans</t>
  </si>
  <si>
    <t>Coefficient of Heat Gain by Deep Oceans</t>
  </si>
  <si>
    <t>** Global Environmental Variables</t>
  </si>
  <si>
    <t>* CARBON CYCLE</t>
  </si>
  <si>
    <t>* CUMULATIVE EMISSIONS</t>
  </si>
  <si>
    <t xml:space="preserve"> Cumulative Emissions to date</t>
  </si>
  <si>
    <t>Ratio To Max</t>
  </si>
  <si>
    <t>Max Ratio</t>
  </si>
  <si>
    <t>Hotelling Rent on Carbon Fuels (2005 USD / tCO2)</t>
  </si>
  <si>
    <t>* CLIMATE MODULE</t>
  </si>
  <si>
    <t>Atmospheric Temperature (deg C above preindustrial)</t>
  </si>
  <si>
    <t>Total Increase in Forcing (Watts per Meter2, preindustrial)</t>
  </si>
  <si>
    <t>Lower Ocean Temperature (deg C above preindustrial)</t>
  </si>
  <si>
    <t>** Economic Endogenous Variables</t>
  </si>
  <si>
    <t>* OUTPUT</t>
  </si>
  <si>
    <t>Gross Output (trillion USD)</t>
  </si>
  <si>
    <t>Climate Damages (fraction of gross output)</t>
  </si>
  <si>
    <t>Climate damages (trillion USD)</t>
  </si>
  <si>
    <t>Output post-damages yet pre-abatement</t>
  </si>
  <si>
    <t>Abatement cost (fraction of gross output)</t>
  </si>
  <si>
    <t>Abatement cost (trillion USD)</t>
  </si>
  <si>
    <t xml:space="preserve">Output (Net of Damages and Abatement, trillion USD pa) </t>
  </si>
  <si>
    <t>Total Carbon Emissions (GTCO2 per year)</t>
  </si>
  <si>
    <t>Industrial Emissions (GTCO2 per year)</t>
  </si>
  <si>
    <t>World Emissions Intensity (sigma)</t>
  </si>
  <si>
    <t>* CAPITAL ACCUMULATION</t>
  </si>
  <si>
    <t>Gross Investment (trillion 2005USD per year)</t>
  </si>
  <si>
    <t>Capital (trillion 2005USD per year)</t>
  </si>
  <si>
    <t>* DISCOUNT RATES</t>
  </si>
  <si>
    <t>Utility Discount Rate (per year)</t>
  </si>
  <si>
    <t>First Period gross MPK</t>
  </si>
  <si>
    <t>All Periods gross MPK</t>
  </si>
  <si>
    <t>Consumption (trillion USD per year)</t>
  </si>
  <si>
    <t>Net Capial Accumulation (trillion USD per year)</t>
  </si>
  <si>
    <t>Net National Income (consumption basis)</t>
  </si>
  <si>
    <t>Consumption Per Capita (thousand USD per year)</t>
  </si>
  <si>
    <t>Utility of Per Capita Consumption</t>
  </si>
  <si>
    <t>Utility of Consumption</t>
  </si>
  <si>
    <t>Total Discounted Utility (trillions 2000USD)</t>
  </si>
  <si>
    <t>** CONTROL VARIABLES</t>
  </si>
  <si>
    <t>Savings Rate (proportion of gross output)</t>
  </si>
  <si>
    <t>Social Cost of Carbon</t>
  </si>
  <si>
    <t>Carbon Price (per t CO2)</t>
  </si>
  <si>
    <t>Emissions Control Rate (total)</t>
  </si>
  <si>
    <t>Interest Rate (Real Rate of Return)</t>
  </si>
  <si>
    <t>Carbon Price (per t CO2) [repeat]</t>
  </si>
  <si>
    <t>Carbon Price (per t C)</t>
  </si>
  <si>
    <t>Emissions Control Rate (participants)</t>
  </si>
  <si>
    <t>Carbon Price (Global Average)</t>
  </si>
  <si>
    <t>UNDF</t>
  </si>
  <si>
    <t xml:space="preserve"> Year</t>
  </si>
  <si>
    <t>Excel is a secondary model</t>
  </si>
  <si>
    <t>5 years</t>
  </si>
  <si>
    <t>Initial atmospheric concentration of CO2 (GTC, end 2010)</t>
  </si>
  <si>
    <t>*Stern is uncalibrated, making these results inaccurate.</t>
  </si>
  <si>
    <t xml:space="preserve">   Asymptotic</t>
  </si>
  <si>
    <t xml:space="preserve">Population </t>
  </si>
  <si>
    <t>Initial output (2010 US International $, trillions)</t>
  </si>
  <si>
    <t xml:space="preserve">   2050 parameter</t>
  </si>
  <si>
    <t xml:space="preserve">           Decline rate of land emissions per five years</t>
  </si>
  <si>
    <t xml:space="preserve">FAO </t>
  </si>
  <si>
    <t xml:space="preserve">Note that the authoritative version is the GAMS version. </t>
  </si>
  <si>
    <t>GAMS</t>
  </si>
  <si>
    <t>Parameters as of October 26, 2016</t>
  </si>
  <si>
    <t>Major change</t>
  </si>
  <si>
    <t>Corrected</t>
  </si>
  <si>
    <t xml:space="preserve">    Year 2020 (centered trilliions 2029 PPP $)</t>
  </si>
  <si>
    <t xml:space="preserve">   Initial, 2020 (millions)</t>
  </si>
  <si>
    <t xml:space="preserve">      Initial sigma (tCO2 per $1000 GDP US $, 2019 prices) 2020</t>
  </si>
  <si>
    <t>Initial carbon emissions from land use change (GTC)2 per year), 2020</t>
  </si>
  <si>
    <t xml:space="preserve"> Initial level of total factor productivity </t>
  </si>
  <si>
    <t>Initial growth rate for TFP per 5 years</t>
  </si>
  <si>
    <t>Decline rate of TFP per 5 years</t>
  </si>
  <si>
    <t xml:space="preserve">Atmospheric temperaturer (deg c above preind) </t>
  </si>
  <si>
    <t>SCENARIO: BASE</t>
  </si>
  <si>
    <t>BASE</t>
  </si>
  <si>
    <t>This is optimal if ifopt = 1 and baseline if ifopt = 0</t>
  </si>
  <si>
    <t>ifopt =</t>
  </si>
  <si>
    <t>Objective function (2019$)</t>
  </si>
  <si>
    <t>Industrial CO2 GtCO2/yr</t>
  </si>
  <si>
    <t>Atmospheric concentration C (ppm)</t>
  </si>
  <si>
    <t>Atmospheric concentrations GtC</t>
  </si>
  <si>
    <t>Total forcings w/m2</t>
  </si>
  <si>
    <t>Forcings, exogenous w/m2</t>
  </si>
  <si>
    <t>CO2 forcings w/m2</t>
  </si>
  <si>
    <t>Actual other abatable GHG forcings w/m2</t>
  </si>
  <si>
    <t>Carbon price (2019 $ per t CO2)</t>
  </si>
  <si>
    <t>Emissions control rate</t>
  </si>
  <si>
    <t>Social cost of carbon $/tCO2</t>
  </si>
  <si>
    <t>Output, net net trill 2019$</t>
  </si>
  <si>
    <t>Interest rate, %/yr</t>
  </si>
  <si>
    <t>Population</t>
  </si>
  <si>
    <t>TFP</t>
  </si>
  <si>
    <t>Output, gross-gross, 2019$</t>
  </si>
  <si>
    <t>Change TFP, %/year</t>
  </si>
  <si>
    <t>Capital stock, 2019$</t>
  </si>
  <si>
    <t>Savings rate, fraction gross output</t>
  </si>
  <si>
    <t>Gross investment, 2019$</t>
  </si>
  <si>
    <t>Y gross-net, 2019$</t>
  </si>
  <si>
    <t xml:space="preserve">Consumption per capita, 2019$ </t>
  </si>
  <si>
    <t>Consumption</t>
  </si>
  <si>
    <t>Climate damages, fraction of output</t>
  </si>
  <si>
    <t>Damages, 2019$</t>
  </si>
  <si>
    <t>Abatement, 2019$</t>
  </si>
  <si>
    <t>Abatement/0utput</t>
  </si>
  <si>
    <t>Sigmabase (CO2/output, no controls, industrial CO2)</t>
  </si>
  <si>
    <t>Sigmatot,(CO2/output, no controls, all CO2)</t>
  </si>
  <si>
    <t>Cost, backstop technology ($/tCO2)</t>
  </si>
  <si>
    <t>Total CO2 Emissions, GTCO2/year</t>
  </si>
  <si>
    <t>Total CO2e Emissions, GTCO2-E/year</t>
  </si>
  <si>
    <t>Industrial CO2 Emissions, GTCO2/year</t>
  </si>
  <si>
    <t>Base abateable non-CO2 emission, GTCO2-E/year</t>
  </si>
  <si>
    <t>Land emissions, GtCO2/year</t>
  </si>
  <si>
    <t xml:space="preserve">Cumulative CO2 emissions, GtC </t>
  </si>
  <si>
    <t xml:space="preserve">Atmospheric fraction CO2 since 1765 </t>
  </si>
  <si>
    <t xml:space="preserve">Atmospheric fraction CO2 since 2020 </t>
  </si>
  <si>
    <t>Permanent C box</t>
  </si>
  <si>
    <t>Slow C box</t>
  </si>
  <si>
    <t>Medium C box</t>
  </si>
  <si>
    <t>Fast C box</t>
  </si>
  <si>
    <t>Temp Box 1</t>
  </si>
  <si>
    <t>Temp Box 2</t>
  </si>
  <si>
    <t>Alpha</t>
  </si>
  <si>
    <t>IFR</t>
  </si>
  <si>
    <t>cacc</t>
  </si>
  <si>
    <t>ccatot</t>
  </si>
  <si>
    <t xml:space="preserve">  yr0     =</t>
  </si>
  <si>
    <t xml:space="preserve"> emshare0        =</t>
  </si>
  <si>
    <t xml:space="preserve">  emshare1        =</t>
  </si>
  <si>
    <t xml:space="preserve"> emshare2        =</t>
  </si>
  <si>
    <t xml:space="preserve">   emshare3        =</t>
  </si>
  <si>
    <t xml:space="preserve">   tau0    =</t>
  </si>
  <si>
    <t xml:space="preserve">   tau1    =</t>
  </si>
  <si>
    <t xml:space="preserve">   tau2    =</t>
  </si>
  <si>
    <t xml:space="preserve">   tau3    =</t>
  </si>
  <si>
    <t xml:space="preserve">   teq1    =</t>
  </si>
  <si>
    <t xml:space="preserve">   teq2    =</t>
  </si>
  <si>
    <t xml:space="preserve">   d1      =</t>
  </si>
  <si>
    <t xml:space="preserve">   d2      =</t>
  </si>
  <si>
    <t>IRF0       =</t>
  </si>
  <si>
    <t xml:space="preserve">   irC     =</t>
  </si>
  <si>
    <t xml:space="preserve">   irT     =</t>
  </si>
  <si>
    <t xml:space="preserve">  fco22x  =</t>
  </si>
  <si>
    <t xml:space="preserve">   mat0    =</t>
  </si>
  <si>
    <t xml:space="preserve">   res00   =</t>
  </si>
  <si>
    <t xml:space="preserve">   res10   =</t>
  </si>
  <si>
    <t xml:space="preserve">   res20   =</t>
  </si>
  <si>
    <t xml:space="preserve">   res30   =</t>
  </si>
  <si>
    <t xml:space="preserve">   mateq   =</t>
  </si>
  <si>
    <t xml:space="preserve">   tbox10  =</t>
  </si>
  <si>
    <t xml:space="preserve">   tbox20  =</t>
  </si>
  <si>
    <t xml:space="preserve">   tatm0   =</t>
  </si>
  <si>
    <t xml:space="preserve">  a2      =</t>
  </si>
  <si>
    <t xml:space="preserve">   elasmu  =</t>
  </si>
  <si>
    <t xml:space="preserve">   prstp   =</t>
  </si>
  <si>
    <t>gsigma1            =</t>
  </si>
  <si>
    <t>expcost2           =</t>
  </si>
  <si>
    <t xml:space="preserve">   gback   =</t>
  </si>
  <si>
    <t xml:space="preserve">   limmiu2050      =</t>
  </si>
  <si>
    <t xml:space="preserve">   limmiu2100      =</t>
  </si>
  <si>
    <t xml:space="preserve">   gcprice         =</t>
  </si>
  <si>
    <t>This is the Excel version of the DICE-2023 model. Authoritative is the GAMS version.</t>
  </si>
  <si>
    <t>delgsig</t>
  </si>
  <si>
    <t>Share of output net zero emissions</t>
  </si>
  <si>
    <t>EXCEL</t>
  </si>
  <si>
    <t>IPCC AR6</t>
  </si>
  <si>
    <t>Exogenous</t>
  </si>
  <si>
    <t>Change units</t>
  </si>
  <si>
    <t>From GAMS</t>
  </si>
  <si>
    <t>Time Step (years)</t>
  </si>
  <si>
    <t>Carbon Stocks:</t>
  </si>
  <si>
    <t>Reservoir 0 (GtC)</t>
  </si>
  <si>
    <t>Reservoir 1 (GtC)</t>
  </si>
  <si>
    <t>Reservoir 2 (GtC)</t>
  </si>
  <si>
    <t>Reservoir 3 (GtC)</t>
  </si>
  <si>
    <t>Radiative Forcing</t>
  </si>
  <si>
    <t>History</t>
  </si>
  <si>
    <t>FAIR Parameters</t>
  </si>
  <si>
    <t>Source for all parameters is Millar et al. (2017) unless noted otherwise</t>
  </si>
  <si>
    <t>Source for historical emissions and exogenous forcing is Meinhausen et al. (2011).</t>
  </si>
  <si>
    <t>FAIR</t>
  </si>
  <si>
    <t>a0</t>
  </si>
  <si>
    <t>a1</t>
  </si>
  <si>
    <t>a2</t>
  </si>
  <si>
    <t>a3</t>
  </si>
  <si>
    <t>t0 (year)</t>
  </si>
  <si>
    <t>t1 (year)</t>
  </si>
  <si>
    <t>t2 (year)</t>
  </si>
  <si>
    <t>t3 (year)</t>
  </si>
  <si>
    <t>q1 (m2/KW)</t>
  </si>
  <si>
    <t>q2 (m2/KW)</t>
  </si>
  <si>
    <t>d1 (year)</t>
  </si>
  <si>
    <t>d2 (year)</t>
  </si>
  <si>
    <t>r0 (year)</t>
  </si>
  <si>
    <t>rc (year/GtC)</t>
  </si>
  <si>
    <t>rT (year/K)</t>
  </si>
  <si>
    <t>GtC per 1 ppm</t>
  </si>
  <si>
    <t>conversion</t>
  </si>
  <si>
    <t>C0</t>
  </si>
  <si>
    <t>Pre-industrial CO2 in ppm. Source: Smith et al. (2017)</t>
  </si>
  <si>
    <t>https://gmd.copernicus.org/articles/11/2273/2018/</t>
  </si>
  <si>
    <t>F2x (W/m2)</t>
  </si>
  <si>
    <t>Changed to match ESC and TSC</t>
  </si>
  <si>
    <t>Method: Least Squares</t>
  </si>
  <si>
    <t>Variable</t>
  </si>
  <si>
    <t>Coefficient</t>
  </si>
  <si>
    <t>Std. Error</t>
  </si>
  <si>
    <t>t-Statistic</t>
  </si>
  <si>
    <t xml:space="preserve">Prob.  </t>
  </si>
  <si>
    <t>C</t>
  </si>
  <si>
    <t>R-squared</t>
  </si>
  <si>
    <t xml:space="preserve">    Mean dependent var</t>
  </si>
  <si>
    <t>Adjusted R-squared</t>
  </si>
  <si>
    <t xml:space="preserve">    S.D. dependent var</t>
  </si>
  <si>
    <t>S.E. of regression</t>
  </si>
  <si>
    <t xml:space="preserve">    Akaike info criterion</t>
  </si>
  <si>
    <t>Sum squared resid</t>
  </si>
  <si>
    <t xml:space="preserve">    Schwarz criterion</t>
  </si>
  <si>
    <t>Log likelihood</t>
  </si>
  <si>
    <t xml:space="preserve">    Hannan-Quinn criter.</t>
  </si>
  <si>
    <t>F-statistic</t>
  </si>
  <si>
    <t xml:space="preserve">    Durbin-Watson stat</t>
  </si>
  <si>
    <t>Prob(F-statistic)</t>
  </si>
  <si>
    <t>NonCO2 forcings</t>
  </si>
  <si>
    <t>Non CO2 Forcings from GAMS</t>
  </si>
  <si>
    <t>NON-CO2 GHG MODULE</t>
  </si>
  <si>
    <t>eland0</t>
  </si>
  <si>
    <t>Carbonemissionsfromland2015(GtCO2peryear)</t>
  </si>
  <si>
    <t>deland</t>
  </si>
  <si>
    <t>F_Misc2020</t>
  </si>
  <si>
    <t>Non-abatableforcings2020</t>
  </si>
  <si>
    <t>F_Misc2100</t>
  </si>
  <si>
    <t>Non-abatableforcings2100</t>
  </si>
  <si>
    <t>F_GHGabate2020</t>
  </si>
  <si>
    <t>ForcingsofabatablenonCO2GHG</t>
  </si>
  <si>
    <t>F_GHGabate2100</t>
  </si>
  <si>
    <t>ECO2eGHGB2020</t>
  </si>
  <si>
    <t>EmisofabatablenonCO2GHGGtCO2e2020</t>
  </si>
  <si>
    <t>ECO2eGHGB2100</t>
  </si>
  <si>
    <t>EmisofabatablenonCO2GHGGtCO2e2100</t>
  </si>
  <si>
    <t>emissrat2020</t>
  </si>
  <si>
    <t>RatioofCO2etoindustrialCO22020</t>
  </si>
  <si>
    <t>emissrat2100</t>
  </si>
  <si>
    <t>Fcoef1</t>
  </si>
  <si>
    <t>Coefficientofnonco2abateableemissions</t>
  </si>
  <si>
    <t>Fcoef2</t>
  </si>
  <si>
    <t>Declinerateoflandemission</t>
  </si>
  <si>
    <t>sigma(t)</t>
  </si>
  <si>
    <t>pbacktime</t>
  </si>
  <si>
    <t>EIND(t)=E=(sigma(t)*YGROSS(t))*(1-(MIU(t)));</t>
  </si>
  <si>
    <t>ECO2E(t)=E=(sigma(t)*YGROSS(t)+eland(t)+CO2E_GHGabateB(t))*(1-(MIU(t)));</t>
  </si>
  <si>
    <t>F Non-GHG non-abateable</t>
  </si>
  <si>
    <t xml:space="preserve">  Sigma, 2020</t>
  </si>
  <si>
    <t>parameters</t>
  </si>
  <si>
    <t>formula base</t>
  </si>
  <si>
    <t>Here</t>
  </si>
  <si>
    <t>Atmospheric CO2 (ppm)</t>
  </si>
  <si>
    <t>BASE Consumption discount factor</t>
  </si>
  <si>
    <t>IRF100 (yr), GAMS</t>
  </si>
  <si>
    <t>cost1tot</t>
  </si>
  <si>
    <t>Average error 2020 - 2100</t>
  </si>
  <si>
    <t>2020 - 2100</t>
  </si>
  <si>
    <t>2100 - 2200</t>
  </si>
  <si>
    <t>Mean error</t>
  </si>
  <si>
    <t>Initial output (2019 US International $, trillions)</t>
  </si>
  <si>
    <t>ECONOMIC PARAMETERS</t>
  </si>
  <si>
    <t xml:space="preserve">     Initial level of TFP</t>
  </si>
  <si>
    <t xml:space="preserve">  Quadratic damage coeff</t>
  </si>
  <si>
    <t xml:space="preserve">  Damage exponent</t>
  </si>
  <si>
    <t>Abatement coefficient</t>
  </si>
  <si>
    <t>Backstop price, 2050 (2019$/tCO2)</t>
  </si>
  <si>
    <t xml:space="preserve">Upper limit of control rate  </t>
  </si>
  <si>
    <t>Backstop price (2019$ per ton CO2)</t>
  </si>
  <si>
    <t>Sigma (industrial, MTCO2/$1000 2019 US$)</t>
  </si>
  <si>
    <t>Growth rate of sigma (/yr, log)</t>
  </si>
  <si>
    <t xml:space="preserve"> Land use (GTCO2 per year)</t>
  </si>
  <si>
    <t>Scaling parameters (to ensure Obj Function = PDV Cons and MU(C) = 1)</t>
  </si>
  <si>
    <t>Rate of pop growth (/ period)</t>
  </si>
  <si>
    <t xml:space="preserve">    Abatement cost (% of output)</t>
  </si>
  <si>
    <t>Capital ($trill, 2019$)</t>
  </si>
  <si>
    <t>Gross investment ($trill per year, 2019$)</t>
  </si>
  <si>
    <t xml:space="preserve">Discounted utility (in trillions 2019$) </t>
  </si>
  <si>
    <t>ENDOGENOUS ECONOMIC VARIABLES</t>
  </si>
  <si>
    <t xml:space="preserve">  Real interest rate GAMS</t>
  </si>
  <si>
    <t>History and projected CO2 emissions</t>
  </si>
  <si>
    <t>Eland</t>
  </si>
  <si>
    <t>Abateable nonCO2 GHG</t>
  </si>
  <si>
    <t>sigmatot</t>
  </si>
  <si>
    <t>ABATEMENT</t>
  </si>
  <si>
    <t>Upper limit control rate</t>
  </si>
  <si>
    <t>DICE GAMS</t>
  </si>
  <si>
    <t xml:space="preserve">    Linear damage coeff</t>
  </si>
  <si>
    <t>2200 - 2300</t>
  </si>
  <si>
    <t>2300 - 2400</t>
  </si>
  <si>
    <t>Sample: 1 246 IF YEAR&lt;2150 AND YEAR&gt;YEAR(-1) AND YEAR&gt;2020</t>
  </si>
  <si>
    <t xml:space="preserve">        AND (SCEN="OPTIMAL" OR SCEN="BASE")</t>
  </si>
  <si>
    <t>Included observations: 50</t>
  </si>
  <si>
    <t>Equation for ALPHA (july 25, 2023)</t>
  </si>
  <si>
    <t>Dependent Variable: IFR</t>
  </si>
  <si>
    <t>Date: 07/25/23   Time: 09:45</t>
  </si>
  <si>
    <t>TEMP(-1)</t>
  </si>
  <si>
    <t>CACC(-1)</t>
  </si>
  <si>
    <t>Emissions Control Rate (GAMS from output)</t>
  </si>
  <si>
    <t>Mainmodel</t>
  </si>
  <si>
    <t>Nonablaeable nonCO2 forcings</t>
  </si>
  <si>
    <t>Actual abateable forcings</t>
  </si>
  <si>
    <t>Base abateable forcings</t>
  </si>
  <si>
    <t>Total F (W/m2) GAMS</t>
  </si>
  <si>
    <t>Actual F Non-GHG abateable</t>
  </si>
  <si>
    <t>GtCO2 Base</t>
  </si>
  <si>
    <t>gtC  base</t>
  </si>
  <si>
    <t>Cum E, GtC  (from 1765+base)</t>
  </si>
  <si>
    <t>Conc, 1765 (GtC, ppm)</t>
  </si>
  <si>
    <t>The following are some key variables. They are not always necessary for the caculations.</t>
  </si>
  <si>
    <t>Temp GAMS</t>
  </si>
  <si>
    <t>Control variables: Optimized for 2025 and beyond.</t>
  </si>
  <si>
    <t>Revised in 2023, see lab notes.</t>
  </si>
  <si>
    <t>Unchanged, but not used in current model.</t>
  </si>
  <si>
    <t>In program.</t>
  </si>
  <si>
    <t>In program</t>
  </si>
  <si>
    <t>Rate of growth of TFP (/period, ln)</t>
  </si>
  <si>
    <t>OUTPUT  (trillions of 2019$)</t>
  </si>
  <si>
    <t xml:space="preserve">Output gross of abatement and  damages </t>
  </si>
  <si>
    <t>Net output net of damages and abatement</t>
  </si>
  <si>
    <t xml:space="preserve"> Climate damages </t>
  </si>
  <si>
    <t xml:space="preserve">   Total damage (% gross output)</t>
  </si>
  <si>
    <t xml:space="preserve"> Abatement cost </t>
  </si>
  <si>
    <t>Emissions Control Rate (exogenous in baseline)</t>
  </si>
  <si>
    <t>Actual abateable forcings (Excel, endogenous)</t>
  </si>
  <si>
    <t>Atmos conc (GtC)</t>
  </si>
  <si>
    <t>Atmos conc (GtC), GAMS</t>
  </si>
  <si>
    <t>Atmos conc (ppm), GAMS</t>
  </si>
  <si>
    <t>Atmos conc (ppm)</t>
  </si>
  <si>
    <t>Cacc, Excel</t>
  </si>
  <si>
    <t>Cacc, GAMS</t>
  </si>
  <si>
    <t>Alpha GAMS</t>
  </si>
  <si>
    <t>Total F (W/m2), Excel</t>
  </si>
  <si>
    <t>F CO2 (W/m2), Excel</t>
  </si>
  <si>
    <t>F CO2 (W/m2), GAMS</t>
  </si>
  <si>
    <t>Actual F Non-GHG abateable, GAMS</t>
  </si>
  <si>
    <t>Temperature change relative to 1765 (deg C)</t>
  </si>
  <si>
    <t xml:space="preserve">Atmos temp change </t>
  </si>
  <si>
    <t xml:space="preserve">Temperature Box 1 </t>
  </si>
  <si>
    <t xml:space="preserve">Temperature Box 2 </t>
  </si>
  <si>
    <t>FAIR MODULE</t>
  </si>
  <si>
    <t>ECONOMIC MODULE</t>
  </si>
  <si>
    <t>SCENARIO: OPTIMAL</t>
  </si>
  <si>
    <t>OPTIMAL</t>
  </si>
  <si>
    <t>SCENARIO: T &lt; 2%</t>
  </si>
  <si>
    <t>Temp limit 2.0</t>
  </si>
  <si>
    <t>SCENARIO: T &lt; 1.5</t>
  </si>
  <si>
    <t>Temp limit 1.5</t>
  </si>
  <si>
    <t>SCENARIO: ALTDAM</t>
  </si>
  <si>
    <t>ALTDAM</t>
  </si>
  <si>
    <t>SCENARIO: PARIS-UPDATE</t>
  </si>
  <si>
    <t>PARIS ACCORD LIMITS</t>
  </si>
  <si>
    <t>SCENARIO: R = 5%</t>
  </si>
  <si>
    <t>5% DISCOUNT OPTIMAL</t>
  </si>
  <si>
    <t>SCENARIO: R = 4%</t>
  </si>
  <si>
    <t>4% DISCOUNT OPTIMAL</t>
  </si>
  <si>
    <t>SCENARIO: R = 3%</t>
  </si>
  <si>
    <t>3% DISCOUNT OPTIMAL</t>
  </si>
  <si>
    <t>SCENARIO: R = 2%</t>
  </si>
  <si>
    <t>2% DISCOUNT OPTIMAL</t>
  </si>
  <si>
    <t>SCENARIO: R = 1%</t>
  </si>
  <si>
    <t>1% DISCOUNT OPTIMAL</t>
  </si>
  <si>
    <t>The Excel version tracks well except for "alpha" which is only approximated in Excel because of computational complexities of the GAMS solution.</t>
  </si>
  <si>
    <t>It is still in trial stage and has not been carefully reviewed by users.</t>
  </si>
  <si>
    <t>Optimized</t>
  </si>
  <si>
    <t>Savings rate (optimized)</t>
  </si>
  <si>
    <t xml:space="preserve">  Carbon price (Gams)</t>
  </si>
  <si>
    <t>SCC (GAMS)</t>
  </si>
  <si>
    <t xml:space="preserve">  Carbon price abate (function of ECR)</t>
  </si>
  <si>
    <t>SCC, From numberical (PV price), from delta E calc</t>
  </si>
  <si>
    <t>Savings rate (GAMS)</t>
  </si>
  <si>
    <t>Share of emissions into reservoir i</t>
  </si>
  <si>
    <t>Time constant of reservoir i</t>
  </si>
  <si>
    <t>Parameters temperature module</t>
  </si>
  <si>
    <t>Parameters IRF equation (not used)</t>
  </si>
  <si>
    <t xml:space="preserve">Conversion factor </t>
  </si>
  <si>
    <t>Not used because of different structure</t>
  </si>
  <si>
    <t>The current version contains the settings to optimize for Solver.</t>
  </si>
  <si>
    <r>
      <t>3. LimT2 is the scenario with a limit of T</t>
    </r>
    <r>
      <rPr>
        <u/>
        <sz val="14"/>
        <rFont val="Cambria"/>
        <family val="1"/>
        <scheme val="major"/>
      </rPr>
      <t>&lt;</t>
    </r>
    <r>
      <rPr>
        <sz val="14"/>
        <rFont val="Cambria"/>
        <family val="1"/>
        <scheme val="major"/>
      </rPr>
      <t xml:space="preserve"> 2 degc </t>
    </r>
  </si>
  <si>
    <t>For questions, please address william.nordhaus@yale.edu</t>
  </si>
  <si>
    <t>Copyright and licenses</t>
  </si>
  <si>
    <t>We ask that you acknowledge the source of the program as listed below. Any commercial users</t>
  </si>
  <si>
    <t>must obtain permission for use in its original form or with changes from the copyright holder.</t>
  </si>
  <si>
    <t>Questions and support</t>
  </si>
  <si>
    <t>Pages</t>
  </si>
  <si>
    <t>Base, Opt, LimT2: The three important scenarios. See the background manuscript for description</t>
  </si>
  <si>
    <t>CompareBase, CompareOpt, CompareT2 are comparisons of the Excel version and the GAMS version</t>
  </si>
  <si>
    <t>Current settings for Optimization</t>
  </si>
  <si>
    <t>Max error</t>
  </si>
  <si>
    <t>Min error</t>
  </si>
  <si>
    <t>ADVANCED VERSION</t>
  </si>
  <si>
    <t>Parameters: Parameters of the model with background</t>
  </si>
  <si>
    <t>PRECAUTIONARY MODULE</t>
  </si>
  <si>
    <t>** Precautionary discount factor</t>
  </si>
  <si>
    <t>RR</t>
  </si>
  <si>
    <t>With precautionary</t>
  </si>
  <si>
    <t>RR1 Social time preference factor no precaut</t>
  </si>
  <si>
    <t>RR Social time preference factor WITH precaut</t>
  </si>
  <si>
    <t>Recalibrated 4-3-7</t>
  </si>
  <si>
    <t>Revised Oct 2023, see appendix</t>
  </si>
  <si>
    <t>Short Interest rate, %/yr</t>
  </si>
  <si>
    <t>Growth p.c. cons (log)</t>
  </si>
  <si>
    <t>Change interest rate</t>
  </si>
  <si>
    <t>Precautionary effect</t>
  </si>
  <si>
    <t>Long interest rate(%)</t>
  </si>
  <si>
    <t>RR1</t>
  </si>
  <si>
    <t>Variance pc cons</t>
  </si>
  <si>
    <t>Growth TFP</t>
  </si>
  <si>
    <t xml:space="preserve">    e1     =</t>
  </si>
  <si>
    <t xml:space="preserve">   cprice1         =</t>
  </si>
  <si>
    <t>Results of DICE2023-opt-b-4-3-1</t>
  </si>
  <si>
    <t>Results of DICE2023-opt-b-4-3-11</t>
  </si>
  <si>
    <t>Results of DICE2023-DISC-5%-b-4-3-1</t>
  </si>
  <si>
    <t>Results of DICE2023-DISC-4%-b-4-3-1</t>
  </si>
  <si>
    <t>Results of DICE2023-DISC-3%-b-4-3-1</t>
  </si>
  <si>
    <t>Results of DICE2023-DISC-2%-b-4-3-1</t>
  </si>
  <si>
    <t>Results of DICE2023-DISC1%-4-3-1</t>
  </si>
  <si>
    <t>Module for beta 4-3-7</t>
  </si>
  <si>
    <t xml:space="preserve"> Real interest rate Excel</t>
  </si>
  <si>
    <t xml:space="preserve">    Sigc0 (standard dev trend growth)</t>
  </si>
  <si>
    <t xml:space="preserve">Variance of per capital consumption,   varpcc(t)         </t>
  </si>
  <si>
    <t xml:space="preserve">Precautionary factor,  Rprecaut(t)    </t>
  </si>
  <si>
    <t>Emissrat, emissrat(t)</t>
  </si>
  <si>
    <t>E CO2=(sigma(t)*YGROSS(t)+eland(t))*(1-(MIU(t)));</t>
  </si>
  <si>
    <t>Misc emissions-related variables</t>
  </si>
  <si>
    <t>Results of DICE2023-b-4-3-10.csv: October 16, 2023</t>
  </si>
  <si>
    <t>Results of DICE2023-opt-b-4-3-10</t>
  </si>
  <si>
    <t>105851.5629226522</t>
  </si>
  <si>
    <t>112388.4426367981</t>
  </si>
  <si>
    <t>119274.0209166938</t>
  </si>
  <si>
    <t>126523.6386557094</t>
  </si>
  <si>
    <t>134153.1040726643</t>
  </si>
  <si>
    <t>142178.7122922413</t>
  </si>
  <si>
    <t>150617.2602878730</t>
  </si>
  <si>
    <t>159486.0587678697</t>
  </si>
  <si>
    <t>168802.9420355965</t>
  </si>
  <si>
    <t>178586.2764872642</t>
  </si>
  <si>
    <t>188854.9681680610</t>
  </si>
  <si>
    <t>199628.4696482240</t>
  </si>
  <si>
    <t>210926.7863773290</t>
  </si>
  <si>
    <t>222770.4826086840</t>
  </si>
  <si>
    <t>1000000.0000000000</t>
  </si>
  <si>
    <t>105942.4752998459</t>
  </si>
  <si>
    <t>112484.9097101009</t>
  </si>
  <si>
    <t>119376.2041393169</t>
  </si>
  <si>
    <t>126631.6826203977</t>
  </si>
  <si>
    <t>134267.1561676311</t>
  </si>
  <si>
    <t>142298.9334284421</t>
  </si>
  <si>
    <t>150743.8302247560</t>
  </si>
  <si>
    <t>159619.1782825955</t>
  </si>
  <si>
    <t>168942.8333384535</t>
  </si>
  <si>
    <t>178733.1827400361</t>
  </si>
  <si>
    <t>189009.1526132456</t>
  </si>
  <si>
    <t>199790.2146377634</t>
  </si>
  <si>
    <t>211096.3924544992</t>
  </si>
  <si>
    <t>222948.2677157970</t>
  </si>
  <si>
    <t>105957.9795430996</t>
  </si>
  <si>
    <t>112501.5583000026</t>
  </si>
  <si>
    <t>119394.0761149988</t>
  </si>
  <si>
    <t>126650.8455574169</t>
  </si>
  <si>
    <t>134287.6704250450</t>
  </si>
  <si>
    <t>142320.8549233058</t>
  </si>
  <si>
    <t>150767.2122474717</t>
  </si>
  <si>
    <t>159644.0726854507</t>
  </si>
  <si>
    <t>168969.2913128935</t>
  </si>
  <si>
    <t>178761.2553228845</t>
  </si>
  <si>
    <t>189038.8910134351</t>
  </si>
  <si>
    <t>199821.6704436464</t>
  </si>
  <si>
    <t>211129.6177613641</t>
  </si>
  <si>
    <t>222983.3151998866</t>
  </si>
  <si>
    <t>105674.8258831266</t>
  </si>
  <si>
    <t>112198.3929745697</t>
  </si>
  <si>
    <t>119069.9037279271</t>
  </si>
  <si>
    <t>126304.6341853134</t>
  </si>
  <si>
    <t>133918.3485580976</t>
  </si>
  <si>
    <t>141927.3093159126</t>
  </si>
  <si>
    <t>150348.2862771954</t>
  </si>
  <si>
    <t>159198.5649862917</t>
  </si>
  <si>
    <t>168495.9545482089</t>
  </si>
  <si>
    <t>178258.7950216576</t>
  </si>
  <si>
    <t>188505.9644275821</t>
  </si>
  <si>
    <t>199256.8854036171</t>
  </si>
  <si>
    <t>210531.5315184090</t>
  </si>
  <si>
    <t>222350.4332495839</t>
  </si>
  <si>
    <t>104659.4227324963</t>
  </si>
  <si>
    <t>111057.6867251548</t>
  </si>
  <si>
    <t>117793.6334263487</t>
  </si>
  <si>
    <t>124881.9124928444</t>
  </si>
  <si>
    <t>132337.6414726993</t>
  </si>
  <si>
    <t>140176.4132068478</t>
  </si>
  <si>
    <t>148414.3030215309</t>
  </si>
  <si>
    <t>157067.8757010520</t>
  </si>
  <si>
    <t>166154.1922295856</t>
  </si>
  <si>
    <t>175690.8162902422</t>
  </si>
  <si>
    <t>185695.8205092434</t>
  </si>
  <si>
    <t>196187.7924328498</t>
  </si>
  <si>
    <t>207185.8402245783</t>
  </si>
  <si>
    <t>105278.2317969961</t>
  </si>
  <si>
    <t>111544.9595819628</t>
  </si>
  <si>
    <t>118133.0412043647</t>
  </si>
  <si>
    <t>125056.0009312164</t>
  </si>
  <si>
    <t>132327.7784615716</t>
  </si>
  <si>
    <t>139962.7349707757</t>
  </si>
  <si>
    <t>147975.6589592754</t>
  </si>
  <si>
    <t>156381.7718959022</t>
  </si>
  <si>
    <t>165196.7336452337</t>
  </si>
  <si>
    <t>174436.6476684367</t>
  </si>
  <si>
    <t>184118.0659868950</t>
  </si>
  <si>
    <t>104164.4178865031</t>
  </si>
  <si>
    <t>110583.7171766316</t>
  </si>
  <si>
    <t>117345.7735268018</t>
  </si>
  <si>
    <t>124465.9930300535</t>
  </si>
  <si>
    <t>131960.1805664386</t>
  </si>
  <si>
    <t>139844.5718176394</t>
  </si>
  <si>
    <t>148135.8585818276</t>
  </si>
  <si>
    <t>156851.2091919085</t>
  </si>
  <si>
    <t>166008.2852996879</t>
  </si>
  <si>
    <t>175625.2559255684</t>
  </si>
  <si>
    <t>185720.8094213464</t>
  </si>
  <si>
    <t>196314.1638146093</t>
  </si>
  <si>
    <t>207425.0758742096</t>
  </si>
  <si>
    <t>219073.8491425205</t>
  </si>
  <si>
    <t>105213.5763615317</t>
  </si>
  <si>
    <t>111705.5461883742</t>
  </si>
  <si>
    <t>118544.9967632039</t>
  </si>
  <si>
    <t>125747.3211526022</t>
  </si>
  <si>
    <t>133328.3238001198</t>
  </si>
  <si>
    <t>141304.2547650685</t>
  </si>
  <si>
    <t>149691.8363105208</t>
  </si>
  <si>
    <t>158508.2838145482</t>
  </si>
  <si>
    <t>167771.3224648997</t>
  </si>
  <si>
    <t>177499.2008132732</t>
  </si>
  <si>
    <t>187710.7019790399</t>
  </si>
  <si>
    <t>198425.1530793860</t>
  </si>
  <si>
    <t>209662.4333048751</t>
  </si>
  <si>
    <t>221442.9809425183</t>
  </si>
  <si>
    <t>105868.7563414717</t>
  </si>
  <si>
    <t>112406.7068911692</t>
  </si>
  <si>
    <t>119293.3512365530</t>
  </si>
  <si>
    <t>126544.0384663299</t>
  </si>
  <si>
    <t>134174.5844961591</t>
  </si>
  <si>
    <t>142201.2914959933</t>
  </si>
  <si>
    <t>150640.9627895196</t>
  </si>
  <si>
    <t>159510.9147644854</t>
  </si>
  <si>
    <t>168828.9867949383</t>
  </si>
  <si>
    <t>178613.5498187977</t>
  </si>
  <si>
    <t>188883.5139785376</t>
  </si>
  <si>
    <t>199658.3355787815</t>
  </si>
  <si>
    <t>210958.0235148459</t>
  </si>
  <si>
    <t>222803.1452622028</t>
  </si>
  <si>
    <t>267357.0642461826</t>
  </si>
  <si>
    <t>105951.6451251971</t>
  </si>
  <si>
    <t>112494.7428265886</t>
  </si>
  <si>
    <t>119386.7478031367</t>
  </si>
  <si>
    <t>126642.9809992941</t>
  </si>
  <si>
    <t>134279.2519238404</t>
  </si>
  <si>
    <t>142311.8687772076</t>
  </si>
  <si>
    <t>150757.6476466975</t>
  </si>
  <si>
    <t>159633.9210073564</t>
  </si>
  <si>
    <t>168958.5456769915</t>
  </si>
  <si>
    <t>178749.9103165742</t>
  </si>
  <si>
    <t>189026.9425305765</t>
  </si>
  <si>
    <t>199809.1155982046</t>
  </si>
  <si>
    <t>211116.4548512993</t>
  </si>
  <si>
    <t>222969.5437048482</t>
  </si>
  <si>
    <t>2056945.3628047610</t>
  </si>
  <si>
    <t>105960.1776698776</t>
  </si>
  <si>
    <t>112503.8817038396</t>
  </si>
  <si>
    <t>119396.5879000799</t>
  </si>
  <si>
    <t>126653.5999944668</t>
  </si>
  <si>
    <t>134290.7158198186</t>
  </si>
  <si>
    <t>142324.2357206890</t>
  </si>
  <si>
    <t>150770.9705803571</t>
  </si>
  <si>
    <t>159648.2495200421</t>
  </si>
  <si>
    <t>168973.9273004831</t>
  </si>
  <si>
    <t>178766.3914380252</t>
  </si>
  <si>
    <t>189044.5690365995</t>
  </si>
  <si>
    <t>199827.9333306328</t>
  </si>
  <si>
    <t>211136.5099302082</t>
  </si>
  <si>
    <t>222990.8827576854</t>
  </si>
  <si>
    <r>
      <t>GLOBAL PARAMETERS</t>
    </r>
    <r>
      <rPr>
        <sz val="12"/>
        <rFont val="Cambria"/>
        <family val="1"/>
      </rPr>
      <t xml:space="preserve"> (see * at line 102 below)</t>
    </r>
  </si>
  <si>
    <t>IRF100 (yr), GAMS for Excel</t>
  </si>
  <si>
    <t>CCATOTALL(-1)</t>
  </si>
  <si>
    <t>CCATOTALL(-1)^2</t>
  </si>
  <si>
    <t>ERROR Excel/GAMS</t>
  </si>
  <si>
    <t>St dev error</t>
  </si>
  <si>
    <t>SCC, From optimized in BASE</t>
  </si>
  <si>
    <t>Dependent Variable: ALPHA</t>
  </si>
  <si>
    <t>Method: Least Squares (Gauss-Newton / Marquardt steps)</t>
  </si>
  <si>
    <t>Date: 07/24/23   Time: 16:50</t>
  </si>
  <si>
    <t>Convergence achieved after 0 iterations</t>
  </si>
  <si>
    <t>Coefficient covariance computed using outer product of gradients</t>
  </si>
  <si>
    <t>ALPHA=EXP(C(1)+C(2)*IFR)</t>
  </si>
  <si>
    <t>Alphagams Excel approx</t>
  </si>
  <si>
    <t>Please read the file "ReadMeExcel-November 2023" for details on them modeling.</t>
  </si>
  <si>
    <t>File date: November 13, 2023</t>
  </si>
  <si>
    <t>It corresponds to the GAMS version "DICE2023-b-4-3-10.gms"</t>
  </si>
  <si>
    <t>This is the 2020+ version. Other versions contain the full file back to 1765. These are not publicly available.</t>
  </si>
  <si>
    <t xml:space="preserve">1. Base  is a current policy or "reference" run. </t>
  </si>
  <si>
    <t>GAMS is the output of the GAMS program ( "DICE2023-b-4-3-10.gms" )</t>
  </si>
  <si>
    <t>Graphs shows a few graphs of the output (incomplete)</t>
  </si>
  <si>
    <t>Emissions Control Rate (GAMS)</t>
  </si>
  <si>
    <t>Each sheet contains the following parts:</t>
  </si>
  <si>
    <t>Top part is Excel DICE model. This goes through line 159.</t>
  </si>
  <si>
    <t>Lines 162 - 231 are GAMS output for that scenario. These come from the GAMS output in "GAMS" sheet.</t>
  </si>
  <si>
    <t>Lines 233 - 285 are from the Excel model. They refer up the sheet to the code and are simply rearraged to make comparison later easy.</t>
  </si>
  <si>
    <t>Lines 287 - 235 are the error in the Excel model relative to GAMS. These are (Excel/GAMS -1)%</t>
  </si>
  <si>
    <t>Lines 244 - 396 are averages of different period. These have not be checked.</t>
  </si>
  <si>
    <t>2. Opt is "Cost-benefit optimum"</t>
  </si>
  <si>
    <t>Interpretation: This describes the structure of each of the scenarios.</t>
  </si>
  <si>
    <t xml:space="preserve">The solutions (savings rate and optimal control rate) are set to the GAMS values. </t>
  </si>
  <si>
    <t>The colors are descriptive but not always accurate.</t>
  </si>
  <si>
    <t>Copyright for this program is William Nordhaus, Yale University, New Haven, CT 06511 and Lint Barrage, ETH, Zurich.</t>
  </si>
  <si>
    <t>The owners provides free and open access to the program. Users are free to make changes for their purposes.</t>
  </si>
  <si>
    <t>We welcome comments but will not always respond quickly.</t>
  </si>
  <si>
    <t>This program should be cited as "©DICE2023-Excel-b-4-3-10-v18.3."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</si>
</sst>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0">
    <numFmt numFmtId="43" formatCode="_(* #,##0.00_);_(* \(#,##0.00\);_(* &quot;-&quot;??_);_(@_)"/>
    <numFmt numFmtId="164" formatCode="0.00000"/>
    <numFmt numFmtId="165" formatCode="_(* #,##0.0000_);_(* \(#,##0.0000\);_(* &quot;-&quot;??_);_(@_)"/>
    <numFmt numFmtId="166" formatCode="_(* #,##0.0_);_(* \(#,##0.0\);_(* &quot;-&quot;??_);_(@_)"/>
    <numFmt numFmtId="167" formatCode="_(* #,##0.000_);_(* \(#,##0.000\);_(* &quot;-&quot;??_);_(@_)"/>
    <numFmt numFmtId="168" formatCode="_(* #,##0.00000_);_(* \(#,##0.00000\);_(* &quot;-&quot;??_);_(@_)"/>
    <numFmt numFmtId="169" formatCode="_(* #,##0.000000_);_(* \(#,##0.000000\);_(* &quot;-&quot;??_);_(@_)"/>
    <numFmt numFmtId="170" formatCode="#,##0.000000"/>
    <numFmt numFmtId="171" formatCode="0.0000000"/>
    <numFmt numFmtId="172" formatCode="#,##0.0000"/>
    <numFmt numFmtId="173" formatCode="0.000"/>
    <numFmt numFmtId="174" formatCode="0.000000"/>
    <numFmt numFmtId="175" formatCode="0.0%"/>
    <numFmt numFmtId="176" formatCode="0.000%"/>
    <numFmt numFmtId="177" formatCode="_(* #,##0_);_(* \(#,##0\);_(* &quot;-&quot;??_);_(@_)"/>
    <numFmt numFmtId="178" formatCode="0_);\(0\)"/>
    <numFmt numFmtId="179" formatCode="0.0000%"/>
    <numFmt numFmtId="180" formatCode="0.0000"/>
    <numFmt numFmtId="181" formatCode="0.0"/>
    <numFmt numFmtId="182" formatCode="0.00000000000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Book Antiqua"/>
      <family val="1"/>
    </font>
    <font>
      <sz val="10"/>
      <name val="Arial"/>
      <family val="2"/>
    </font>
    <font>
      <sz val="8"/>
      <name val="Verdana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mbria"/>
      <family val="1"/>
    </font>
    <font>
      <sz val="11"/>
      <name val="Cambria"/>
      <family val="1"/>
    </font>
    <font>
      <sz val="10"/>
      <name val="Cambria"/>
      <family val="1"/>
    </font>
    <font>
      <sz val="11"/>
      <color theme="0" tint="-0.249977111117893"/>
      <name val="Cambria"/>
      <family val="1"/>
    </font>
    <font>
      <sz val="11"/>
      <color theme="2" tint="-0.249977111117893"/>
      <name val="Cambria"/>
      <family val="1"/>
    </font>
    <font>
      <sz val="12"/>
      <name val="Cambria"/>
      <family val="1"/>
    </font>
    <font>
      <sz val="11"/>
      <color theme="3"/>
      <name val="Cambria"/>
      <family val="1"/>
    </font>
    <font>
      <sz val="11"/>
      <color theme="1"/>
      <name val="Cambria"/>
      <family val="1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i/>
      <sz val="18"/>
      <name val="Arial"/>
      <family val="2"/>
    </font>
    <font>
      <sz val="18"/>
      <name val="Arial"/>
      <family val="2"/>
    </font>
    <font>
      <b/>
      <i/>
      <sz val="18"/>
      <color theme="5"/>
      <name val="Arial"/>
      <family val="2"/>
    </font>
    <font>
      <sz val="14"/>
      <name val="Cambria"/>
      <family val="1"/>
      <scheme val="major"/>
    </font>
    <font>
      <b/>
      <u/>
      <sz val="14"/>
      <color theme="3" tint="-0.249977111117893"/>
      <name val="Cambria"/>
      <family val="1"/>
      <scheme val="major"/>
    </font>
    <font>
      <b/>
      <sz val="14"/>
      <color theme="3"/>
      <name val="Cambria"/>
      <family val="1"/>
      <scheme val="major"/>
    </font>
    <font>
      <u/>
      <sz val="14"/>
      <name val="Cambria"/>
      <family val="1"/>
      <scheme val="major"/>
    </font>
    <font>
      <sz val="14"/>
      <color theme="3" tint="-0.249977111117893"/>
      <name val="Cambria"/>
      <family val="1"/>
      <scheme val="major"/>
    </font>
    <font>
      <sz val="12"/>
      <color theme="4" tint="-0.249977111117893"/>
      <name val="Cambria"/>
      <family val="1"/>
    </font>
    <font>
      <b/>
      <i/>
      <sz val="12"/>
      <name val="Cambria"/>
      <family val="1"/>
    </font>
    <font>
      <sz val="12"/>
      <color theme="1"/>
      <name val="Cambria"/>
      <family val="1"/>
    </font>
    <font>
      <b/>
      <sz val="12"/>
      <name val="Cambria"/>
      <family val="1"/>
    </font>
    <font>
      <b/>
      <sz val="12"/>
      <color theme="1"/>
      <name val="Cambria"/>
      <family val="1"/>
    </font>
    <font>
      <sz val="12"/>
      <color rgb="FFFF00FF"/>
      <name val="Cambria"/>
      <family val="1"/>
    </font>
    <font>
      <i/>
      <sz val="12"/>
      <color theme="1"/>
      <name val="Cambria"/>
      <family val="1"/>
    </font>
    <font>
      <i/>
      <sz val="12"/>
      <name val="Cambria"/>
      <family val="1"/>
    </font>
    <font>
      <sz val="18"/>
      <name val="Cambria"/>
      <family val="1"/>
    </font>
    <font>
      <sz val="9"/>
      <name val="Cambria"/>
      <family val="1"/>
    </font>
    <font>
      <sz val="14"/>
      <name val="Cambria"/>
      <family val="1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BEF1F4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6" applyNumberFormat="0" applyAlignment="0" applyProtection="0"/>
    <xf numFmtId="0" fontId="16" fillId="10" borderId="7" applyNumberFormat="0" applyAlignment="0" applyProtection="0"/>
    <xf numFmtId="0" fontId="17" fillId="10" borderId="6" applyNumberFormat="0" applyAlignment="0" applyProtection="0"/>
    <xf numFmtId="0" fontId="18" fillId="0" borderId="8" applyNumberFormat="0" applyFill="0" applyAlignment="0" applyProtection="0"/>
    <xf numFmtId="0" fontId="19" fillId="11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3" fillId="36" borderId="0" applyNumberFormat="0" applyBorder="0" applyAlignment="0" applyProtection="0"/>
    <xf numFmtId="0" fontId="2" fillId="0" borderId="0"/>
    <xf numFmtId="0" fontId="2" fillId="12" borderId="10" applyNumberFormat="0" applyFont="0" applyAlignment="0" applyProtection="0"/>
    <xf numFmtId="0" fontId="1" fillId="0" borderId="0"/>
    <xf numFmtId="0" fontId="1" fillId="12" borderId="10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4" fillId="0" borderId="0" applyNumberFormat="0" applyFill="0" applyBorder="0" applyAlignment="0" applyProtection="0"/>
  </cellStyleXfs>
  <cellXfs count="388">
    <xf numFmtId="0" fontId="0" fillId="0" borderId="0" xfId="0"/>
    <xf numFmtId="0" fontId="3" fillId="0" borderId="0" xfId="0" applyFont="1"/>
    <xf numFmtId="171" fontId="0" fillId="0" borderId="0" xfId="0" applyNumberFormat="1"/>
    <xf numFmtId="174" fontId="0" fillId="0" borderId="0" xfId="0" applyNumberFormat="1"/>
    <xf numFmtId="167" fontId="24" fillId="0" borderId="3" xfId="1" applyNumberFormat="1" applyFont="1" applyFill="1" applyBorder="1"/>
    <xf numFmtId="172" fontId="25" fillId="0" borderId="0" xfId="1" applyNumberFormat="1" applyFont="1" applyFill="1"/>
    <xf numFmtId="167" fontId="25" fillId="0" borderId="0" xfId="1" applyNumberFormat="1" applyFont="1" applyFill="1"/>
    <xf numFmtId="172" fontId="26" fillId="0" borderId="0" xfId="0" applyNumberFormat="1" applyFont="1"/>
    <xf numFmtId="167" fontId="25" fillId="0" borderId="0" xfId="7" applyNumberFormat="1" applyFont="1" applyFill="1"/>
    <xf numFmtId="172" fontId="25" fillId="0" borderId="0" xfId="1" applyNumberFormat="1" applyFont="1" applyFill="1" applyAlignment="1">
      <alignment horizontal="center" vertical="center"/>
    </xf>
    <xf numFmtId="172" fontId="26" fillId="0" borderId="0" xfId="1" applyNumberFormat="1" applyFont="1" applyFill="1" applyAlignment="1">
      <alignment horizontal="center" vertical="center"/>
    </xf>
    <xf numFmtId="43" fontId="26" fillId="0" borderId="0" xfId="1" applyFont="1" applyFill="1" applyAlignment="1">
      <alignment horizontal="center" vertical="center"/>
    </xf>
    <xf numFmtId="168" fontId="25" fillId="0" borderId="0" xfId="1" applyNumberFormat="1" applyFont="1" applyFill="1"/>
    <xf numFmtId="177" fontId="25" fillId="0" borderId="0" xfId="1" applyNumberFormat="1" applyFont="1" applyFill="1"/>
    <xf numFmtId="172" fontId="25" fillId="37" borderId="0" xfId="1" applyNumberFormat="1" applyFont="1" applyFill="1" applyAlignment="1">
      <alignment horizontal="right" vertical="center"/>
    </xf>
    <xf numFmtId="167" fontId="28" fillId="0" borderId="0" xfId="1" applyNumberFormat="1" applyFont="1" applyFill="1"/>
    <xf numFmtId="167" fontId="28" fillId="0" borderId="0" xfId="1" quotePrefix="1" applyNumberFormat="1" applyFont="1" applyFill="1"/>
    <xf numFmtId="167" fontId="27" fillId="0" borderId="0" xfId="1" applyNumberFormat="1" applyFont="1" applyFill="1" applyAlignment="1">
      <alignment horizontal="center"/>
    </xf>
    <xf numFmtId="167" fontId="25" fillId="0" borderId="0" xfId="1" applyNumberFormat="1" applyFont="1" applyFill="1" applyAlignment="1">
      <alignment horizontal="center"/>
    </xf>
    <xf numFmtId="1" fontId="30" fillId="0" borderId="0" xfId="7" applyNumberFormat="1" applyFont="1" applyFill="1" applyAlignment="1">
      <alignment horizontal="center"/>
    </xf>
    <xf numFmtId="10" fontId="30" fillId="0" borderId="0" xfId="12" applyNumberFormat="1" applyFont="1" applyFill="1" applyAlignment="1">
      <alignment horizontal="center"/>
    </xf>
    <xf numFmtId="172" fontId="25" fillId="2" borderId="0" xfId="1" applyNumberFormat="1" applyFont="1" applyFill="1" applyAlignment="1">
      <alignment horizontal="right" vertical="center"/>
    </xf>
    <xf numFmtId="172" fontId="26" fillId="2" borderId="0" xfId="0" applyNumberFormat="1" applyFont="1" applyFill="1" applyAlignment="1">
      <alignment horizontal="right" vertical="center"/>
    </xf>
    <xf numFmtId="168" fontId="25" fillId="2" borderId="0" xfId="1" applyNumberFormat="1" applyFont="1" applyFill="1" applyAlignment="1">
      <alignment horizontal="right" vertical="center"/>
    </xf>
    <xf numFmtId="167" fontId="25" fillId="0" borderId="0" xfId="1" applyNumberFormat="1" applyFont="1" applyFill="1" applyAlignment="1">
      <alignment horizontal="right"/>
    </xf>
    <xf numFmtId="167" fontId="25" fillId="2" borderId="0" xfId="1" applyNumberFormat="1" applyFont="1" applyFill="1"/>
    <xf numFmtId="167" fontId="28" fillId="2" borderId="0" xfId="1" applyNumberFormat="1" applyFont="1" applyFill="1"/>
    <xf numFmtId="169" fontId="28" fillId="2" borderId="0" xfId="1" applyNumberFormat="1" applyFont="1" applyFill="1"/>
    <xf numFmtId="168" fontId="25" fillId="2" borderId="0" xfId="1" applyNumberFormat="1" applyFont="1" applyFill="1"/>
    <xf numFmtId="167" fontId="31" fillId="38" borderId="0" xfId="1" applyNumberFormat="1" applyFont="1" applyFill="1"/>
    <xf numFmtId="172" fontId="31" fillId="38" borderId="0" xfId="1" applyNumberFormat="1" applyFont="1" applyFill="1" applyAlignment="1">
      <alignment horizontal="right" vertical="center"/>
    </xf>
    <xf numFmtId="0" fontId="0" fillId="37" borderId="0" xfId="0" applyFill="1"/>
    <xf numFmtId="0" fontId="0" fillId="42" borderId="0" xfId="0" applyFill="1"/>
    <xf numFmtId="167" fontId="25" fillId="4" borderId="0" xfId="1" applyNumberFormat="1" applyFont="1" applyFill="1"/>
    <xf numFmtId="172" fontId="25" fillId="4" borderId="0" xfId="1" applyNumberFormat="1" applyFont="1" applyFill="1" applyAlignment="1">
      <alignment horizontal="right" vertical="center"/>
    </xf>
    <xf numFmtId="172" fontId="25" fillId="4" borderId="0" xfId="1" applyNumberFormat="1" applyFont="1" applyFill="1"/>
    <xf numFmtId="0" fontId="33" fillId="40" borderId="0" xfId="0" applyFont="1" applyFill="1"/>
    <xf numFmtId="43" fontId="0" fillId="0" borderId="0" xfId="1" applyFont="1"/>
    <xf numFmtId="167" fontId="0" fillId="0" borderId="0" xfId="0" applyNumberFormat="1"/>
    <xf numFmtId="0" fontId="0" fillId="40" borderId="0" xfId="0" applyFill="1"/>
    <xf numFmtId="0" fontId="34" fillId="0" borderId="0" xfId="69"/>
    <xf numFmtId="0" fontId="35" fillId="46" borderId="0" xfId="0" applyFont="1" applyFill="1"/>
    <xf numFmtId="0" fontId="36" fillId="46" borderId="0" xfId="0" applyFont="1" applyFill="1"/>
    <xf numFmtId="0" fontId="29" fillId="0" borderId="0" xfId="0" applyFont="1" applyAlignment="1">
      <alignment vertical="center"/>
    </xf>
    <xf numFmtId="0" fontId="32" fillId="0" borderId="0" xfId="0" applyFont="1"/>
    <xf numFmtId="167" fontId="32" fillId="0" borderId="0" xfId="0" applyNumberFormat="1" applyFont="1"/>
    <xf numFmtId="0" fontId="0" fillId="47" borderId="0" xfId="0" applyFill="1"/>
    <xf numFmtId="164" fontId="0" fillId="0" borderId="0" xfId="0" applyNumberFormat="1"/>
    <xf numFmtId="164" fontId="0" fillId="43" borderId="0" xfId="1" applyNumberFormat="1" applyFont="1" applyFill="1"/>
    <xf numFmtId="0" fontId="32" fillId="0" borderId="0" xfId="0" applyFont="1" applyAlignment="1">
      <alignment wrapText="1"/>
    </xf>
    <xf numFmtId="3" fontId="25" fillId="2" borderId="0" xfId="1" applyNumberFormat="1" applyFont="1" applyFill="1" applyAlignment="1">
      <alignment horizontal="right"/>
    </xf>
    <xf numFmtId="3" fontId="25" fillId="0" borderId="0" xfId="1" applyNumberFormat="1" applyFont="1" applyFill="1" applyAlignment="1"/>
    <xf numFmtId="165" fontId="0" fillId="0" borderId="0" xfId="1" applyNumberFormat="1" applyFont="1"/>
    <xf numFmtId="0" fontId="37" fillId="0" borderId="0" xfId="0" applyFont="1"/>
    <xf numFmtId="0" fontId="0" fillId="41" borderId="0" xfId="0" applyFill="1"/>
    <xf numFmtId="165" fontId="0" fillId="37" borderId="0" xfId="1" applyNumberFormat="1" applyFont="1" applyFill="1"/>
    <xf numFmtId="167" fontId="25" fillId="2" borderId="0" xfId="7" applyNumberFormat="1" applyFont="1" applyFill="1"/>
    <xf numFmtId="172" fontId="25" fillId="2" borderId="0" xfId="7" applyNumberFormat="1" applyFont="1" applyFill="1" applyAlignment="1">
      <alignment horizontal="right" vertical="center"/>
    </xf>
    <xf numFmtId="170" fontId="25" fillId="37" borderId="0" xfId="7" applyNumberFormat="1" applyFont="1" applyFill="1" applyAlignment="1">
      <alignment horizontal="right" vertical="center"/>
    </xf>
    <xf numFmtId="167" fontId="26" fillId="2" borderId="2" xfId="7" applyNumberFormat="1" applyFont="1" applyFill="1" applyBorder="1" applyAlignment="1">
      <alignment horizontal="left" vertical="center"/>
    </xf>
    <xf numFmtId="173" fontId="5" fillId="37" borderId="2" xfId="7" applyNumberFormat="1" applyFont="1" applyFill="1" applyBorder="1" applyAlignment="1">
      <alignment horizontal="right"/>
    </xf>
    <xf numFmtId="3" fontId="25" fillId="2" borderId="0" xfId="7" applyNumberFormat="1" applyFont="1" applyFill="1" applyAlignment="1">
      <alignment horizontal="right" vertical="center"/>
    </xf>
    <xf numFmtId="167" fontId="24" fillId="2" borderId="3" xfId="7" applyNumberFormat="1" applyFont="1" applyFill="1" applyBorder="1"/>
    <xf numFmtId="43" fontId="26" fillId="2" borderId="0" xfId="7" applyFont="1" applyFill="1" applyAlignment="1">
      <alignment horizontal="right" vertical="center"/>
    </xf>
    <xf numFmtId="167" fontId="25" fillId="2" borderId="0" xfId="7" quotePrefix="1" applyNumberFormat="1" applyFont="1" applyFill="1"/>
    <xf numFmtId="165" fontId="25" fillId="2" borderId="0" xfId="7" applyNumberFormat="1" applyFont="1" applyFill="1" applyAlignment="1">
      <alignment horizontal="right" vertical="center"/>
    </xf>
    <xf numFmtId="172" fontId="26" fillId="2" borderId="0" xfId="7" applyNumberFormat="1" applyFont="1" applyFill="1" applyAlignment="1">
      <alignment horizontal="right" vertical="center"/>
    </xf>
    <xf numFmtId="167" fontId="25" fillId="42" borderId="0" xfId="1" applyNumberFormat="1" applyFont="1" applyFill="1"/>
    <xf numFmtId="169" fontId="25" fillId="42" borderId="0" xfId="1" applyNumberFormat="1" applyFont="1" applyFill="1"/>
    <xf numFmtId="43" fontId="26" fillId="42" borderId="0" xfId="1" applyFont="1" applyFill="1" applyAlignment="1">
      <alignment horizontal="center" vertical="center"/>
    </xf>
    <xf numFmtId="3" fontId="25" fillId="42" borderId="0" xfId="1" applyNumberFormat="1" applyFont="1" applyFill="1" applyAlignment="1"/>
    <xf numFmtId="0" fontId="3" fillId="42" borderId="0" xfId="0" applyFont="1" applyFill="1"/>
    <xf numFmtId="168" fontId="25" fillId="42" borderId="0" xfId="7" applyNumberFormat="1" applyFont="1" applyFill="1"/>
    <xf numFmtId="172" fontId="25" fillId="42" borderId="0" xfId="1" applyNumberFormat="1" applyFont="1" applyFill="1" applyAlignment="1">
      <alignment horizontal="right" vertical="center"/>
    </xf>
    <xf numFmtId="172" fontId="25" fillId="42" borderId="0" xfId="1" applyNumberFormat="1" applyFont="1" applyFill="1"/>
    <xf numFmtId="15" fontId="39" fillId="0" borderId="0" xfId="0" quotePrefix="1" applyNumberFormat="1" applyFont="1"/>
    <xf numFmtId="0" fontId="38" fillId="0" borderId="0" xfId="0" applyFont="1"/>
    <xf numFmtId="0" fontId="40" fillId="0" borderId="4" xfId="14" applyFont="1"/>
    <xf numFmtId="0" fontId="38" fillId="0" borderId="3" xfId="13" applyFont="1" applyAlignment="1">
      <alignment vertical="center"/>
    </xf>
    <xf numFmtId="0" fontId="38" fillId="0" borderId="0" xfId="0" applyFont="1" applyAlignment="1">
      <alignment vertical="center"/>
    </xf>
    <xf numFmtId="0" fontId="38" fillId="0" borderId="0" xfId="2" applyFont="1"/>
    <xf numFmtId="15" fontId="42" fillId="0" borderId="0" xfId="0" quotePrefix="1" applyNumberFormat="1" applyFont="1"/>
    <xf numFmtId="10" fontId="43" fillId="40" borderId="2" xfId="5" applyNumberFormat="1" applyFont="1" applyFill="1" applyBorder="1" applyAlignment="1">
      <alignment horizontal="left" vertical="center"/>
    </xf>
    <xf numFmtId="172" fontId="25" fillId="5" borderId="0" xfId="7" applyNumberFormat="1" applyFont="1" applyFill="1" applyAlignment="1">
      <alignment horizontal="right" vertical="center"/>
    </xf>
    <xf numFmtId="172" fontId="25" fillId="5" borderId="0" xfId="1" applyNumberFormat="1" applyFont="1" applyFill="1"/>
    <xf numFmtId="167" fontId="25" fillId="5" borderId="0" xfId="1" applyNumberFormat="1" applyFont="1" applyFill="1"/>
    <xf numFmtId="0" fontId="0" fillId="5" borderId="0" xfId="0" applyFill="1"/>
    <xf numFmtId="170" fontId="25" fillId="5" borderId="0" xfId="7" applyNumberFormat="1" applyFont="1" applyFill="1" applyAlignment="1">
      <alignment horizontal="right" vertical="center"/>
    </xf>
    <xf numFmtId="167" fontId="25" fillId="5" borderId="0" xfId="7" applyNumberFormat="1" applyFont="1" applyFill="1"/>
    <xf numFmtId="165" fontId="44" fillId="42" borderId="2" xfId="1" applyNumberFormat="1" applyFont="1" applyFill="1" applyBorder="1" applyAlignment="1">
      <alignment horizontal="left" vertical="center"/>
    </xf>
    <xf numFmtId="0" fontId="45" fillId="42" borderId="0" xfId="0" applyFont="1" applyFill="1" applyAlignment="1">
      <alignment vertical="center"/>
    </xf>
    <xf numFmtId="165" fontId="29" fillId="42" borderId="2" xfId="1" applyNumberFormat="1" applyFont="1" applyFill="1" applyBorder="1" applyAlignment="1">
      <alignment horizontal="left" vertical="center"/>
    </xf>
    <xf numFmtId="169" fontId="29" fillId="42" borderId="2" xfId="1" applyNumberFormat="1" applyFont="1" applyFill="1" applyBorder="1" applyAlignment="1">
      <alignment horizontal="left" vertical="center"/>
    </xf>
    <xf numFmtId="165" fontId="0" fillId="0" borderId="0" xfId="1" quotePrefix="1" applyNumberFormat="1" applyFont="1"/>
    <xf numFmtId="1" fontId="44" fillId="0" borderId="0" xfId="1" applyNumberFormat="1" applyFont="1" applyFill="1" applyBorder="1" applyAlignment="1">
      <alignment horizontal="left" vertical="center"/>
    </xf>
    <xf numFmtId="167" fontId="46" fillId="0" borderId="3" xfId="1" applyNumberFormat="1" applyFont="1" applyFill="1" applyBorder="1" applyAlignment="1">
      <alignment horizontal="left" vertical="center"/>
    </xf>
    <xf numFmtId="167" fontId="29" fillId="0" borderId="2" xfId="1" applyNumberFormat="1" applyFont="1" applyFill="1" applyBorder="1" applyAlignment="1">
      <alignment horizontal="left" vertical="center"/>
    </xf>
    <xf numFmtId="167" fontId="46" fillId="0" borderId="4" xfId="1" applyNumberFormat="1" applyFont="1" applyFill="1" applyBorder="1" applyAlignment="1">
      <alignment horizontal="left" vertical="center"/>
    </xf>
    <xf numFmtId="167" fontId="29" fillId="43" borderId="2" xfId="1" applyNumberFormat="1" applyFont="1" applyFill="1" applyBorder="1" applyAlignment="1">
      <alignment horizontal="left" vertical="center"/>
    </xf>
    <xf numFmtId="176" fontId="46" fillId="0" borderId="4" xfId="5" applyNumberFormat="1" applyFont="1" applyFill="1" applyBorder="1" applyAlignment="1">
      <alignment horizontal="left" vertical="center"/>
    </xf>
    <xf numFmtId="10" fontId="29" fillId="37" borderId="2" xfId="5" applyNumberFormat="1" applyFont="1" applyFill="1" applyBorder="1" applyAlignment="1">
      <alignment horizontal="left" vertical="center"/>
    </xf>
    <xf numFmtId="167" fontId="29" fillId="39" borderId="2" xfId="1" applyNumberFormat="1" applyFont="1" applyFill="1" applyBorder="1" applyAlignment="1">
      <alignment horizontal="left" vertical="center"/>
    </xf>
    <xf numFmtId="167" fontId="29" fillId="38" borderId="2" xfId="1" applyNumberFormat="1" applyFont="1" applyFill="1" applyBorder="1" applyAlignment="1">
      <alignment horizontal="left" vertical="center"/>
    </xf>
    <xf numFmtId="167" fontId="29" fillId="42" borderId="2" xfId="1" applyNumberFormat="1" applyFont="1" applyFill="1" applyBorder="1" applyAlignment="1">
      <alignment horizontal="left" vertical="center"/>
    </xf>
    <xf numFmtId="167" fontId="29" fillId="45" borderId="2" xfId="1" applyNumberFormat="1" applyFont="1" applyFill="1" applyBorder="1" applyAlignment="1">
      <alignment horizontal="left" vertical="center"/>
    </xf>
    <xf numFmtId="166" fontId="29" fillId="37" borderId="2" xfId="1" applyNumberFormat="1" applyFont="1" applyFill="1" applyBorder="1" applyAlignment="1">
      <alignment horizontal="left" vertical="center"/>
    </xf>
    <xf numFmtId="167" fontId="29" fillId="40" borderId="3" xfId="1" applyNumberFormat="1" applyFont="1" applyFill="1" applyBorder="1" applyAlignment="1">
      <alignment horizontal="left" vertical="center"/>
    </xf>
    <xf numFmtId="168" fontId="29" fillId="40" borderId="2" xfId="1" applyNumberFormat="1" applyFont="1" applyFill="1" applyBorder="1" applyAlignment="1">
      <alignment horizontal="left" vertical="center"/>
    </xf>
    <xf numFmtId="174" fontId="29" fillId="0" borderId="0" xfId="1" applyNumberFormat="1" applyFont="1" applyFill="1"/>
    <xf numFmtId="165" fontId="29" fillId="0" borderId="0" xfId="1" applyNumberFormat="1" applyFont="1" applyFill="1"/>
    <xf numFmtId="180" fontId="29" fillId="0" borderId="0" xfId="1" applyNumberFormat="1" applyFont="1" applyFill="1"/>
    <xf numFmtId="166" fontId="44" fillId="38" borderId="2" xfId="1" applyNumberFormat="1" applyFont="1" applyFill="1" applyBorder="1" applyAlignment="1">
      <alignment horizontal="left" vertical="center"/>
    </xf>
    <xf numFmtId="10" fontId="29" fillId="38" borderId="2" xfId="5" applyNumberFormat="1" applyFont="1" applyFill="1" applyBorder="1" applyAlignment="1">
      <alignment horizontal="left" vertical="center"/>
    </xf>
    <xf numFmtId="166" fontId="29" fillId="38" borderId="2" xfId="1" applyNumberFormat="1" applyFont="1" applyFill="1" applyBorder="1" applyAlignment="1">
      <alignment horizontal="left" vertical="center"/>
    </xf>
    <xf numFmtId="169" fontId="46" fillId="0" borderId="4" xfId="1" applyNumberFormat="1" applyFont="1" applyFill="1" applyBorder="1" applyAlignment="1">
      <alignment horizontal="left" vertical="center"/>
    </xf>
    <xf numFmtId="2" fontId="29" fillId="0" borderId="0" xfId="1" applyNumberFormat="1" applyFont="1" applyFill="1"/>
    <xf numFmtId="43" fontId="29" fillId="3" borderId="2" xfId="1" applyFont="1" applyFill="1" applyBorder="1" applyAlignment="1">
      <alignment horizontal="left" vertical="center"/>
    </xf>
    <xf numFmtId="167" fontId="46" fillId="0" borderId="2" xfId="1" applyNumberFormat="1" applyFont="1" applyFill="1" applyBorder="1" applyAlignment="1">
      <alignment horizontal="left" vertical="center"/>
    </xf>
    <xf numFmtId="43" fontId="29" fillId="38" borderId="2" xfId="1" applyFont="1" applyFill="1" applyBorder="1" applyAlignment="1">
      <alignment horizontal="left" vertical="center"/>
    </xf>
    <xf numFmtId="168" fontId="29" fillId="38" borderId="2" xfId="1" applyNumberFormat="1" applyFont="1" applyFill="1" applyBorder="1" applyAlignment="1">
      <alignment horizontal="left" vertical="center"/>
    </xf>
    <xf numFmtId="168" fontId="46" fillId="0" borderId="3" xfId="1" applyNumberFormat="1" applyFont="1" applyFill="1" applyBorder="1" applyAlignment="1">
      <alignment horizontal="left" vertical="center"/>
    </xf>
    <xf numFmtId="177" fontId="29" fillId="0" borderId="2" xfId="1" applyNumberFormat="1" applyFont="1" applyFill="1" applyBorder="1" applyAlignment="1">
      <alignment horizontal="left" vertical="center"/>
    </xf>
    <xf numFmtId="167" fontId="44" fillId="49" borderId="0" xfId="1" applyNumberFormat="1" applyFont="1" applyFill="1" applyAlignment="1"/>
    <xf numFmtId="167" fontId="29" fillId="49" borderId="0" xfId="1" applyNumberFormat="1" applyFont="1" applyFill="1" applyBorder="1"/>
    <xf numFmtId="167" fontId="29" fillId="49" borderId="0" xfId="1" applyNumberFormat="1" applyFont="1" applyFill="1"/>
    <xf numFmtId="167" fontId="44" fillId="48" borderId="0" xfId="1" applyNumberFormat="1" applyFont="1" applyFill="1" applyAlignment="1"/>
    <xf numFmtId="167" fontId="29" fillId="48" borderId="0" xfId="1" applyNumberFormat="1" applyFont="1" applyFill="1" applyBorder="1"/>
    <xf numFmtId="167" fontId="29" fillId="38" borderId="0" xfId="1" applyNumberFormat="1" applyFont="1" applyFill="1" applyBorder="1"/>
    <xf numFmtId="43" fontId="29" fillId="49" borderId="0" xfId="1" applyFont="1" applyFill="1" applyBorder="1"/>
    <xf numFmtId="165" fontId="46" fillId="0" borderId="3" xfId="1" applyNumberFormat="1" applyFont="1" applyFill="1" applyBorder="1" applyAlignment="1">
      <alignment horizontal="left" vertical="center"/>
    </xf>
    <xf numFmtId="165" fontId="29" fillId="0" borderId="2" xfId="1" applyNumberFormat="1" applyFont="1" applyFill="1" applyBorder="1" applyAlignment="1">
      <alignment horizontal="left" vertical="center"/>
    </xf>
    <xf numFmtId="165" fontId="29" fillId="38" borderId="2" xfId="1" applyNumberFormat="1" applyFont="1" applyFill="1" applyBorder="1" applyAlignment="1">
      <alignment horizontal="left" vertical="center"/>
    </xf>
    <xf numFmtId="10" fontId="29" fillId="49" borderId="2" xfId="5" applyNumberFormat="1" applyFont="1" applyFill="1" applyBorder="1" applyAlignment="1">
      <alignment horizontal="left" vertical="center"/>
    </xf>
    <xf numFmtId="165" fontId="46" fillId="38" borderId="2" xfId="1" applyNumberFormat="1" applyFont="1" applyFill="1" applyBorder="1" applyAlignment="1">
      <alignment horizontal="left"/>
    </xf>
    <xf numFmtId="165" fontId="44" fillId="0" borderId="2" xfId="1" applyNumberFormat="1" applyFont="1" applyFill="1" applyBorder="1" applyAlignment="1">
      <alignment horizontal="left" vertical="center"/>
    </xf>
    <xf numFmtId="43" fontId="29" fillId="46" borderId="0" xfId="1" applyFont="1" applyFill="1"/>
    <xf numFmtId="177" fontId="44" fillId="0" borderId="2" xfId="1" applyNumberFormat="1" applyFont="1" applyFill="1" applyBorder="1" applyAlignment="1">
      <alignment horizontal="center" vertical="center"/>
    </xf>
    <xf numFmtId="1" fontId="44" fillId="0" borderId="2" xfId="1" applyNumberFormat="1" applyFont="1" applyFill="1" applyBorder="1" applyAlignment="1">
      <alignment horizontal="center" vertical="center"/>
    </xf>
    <xf numFmtId="180" fontId="44" fillId="0" borderId="2" xfId="1" applyNumberFormat="1" applyFont="1" applyFill="1" applyBorder="1" applyAlignment="1">
      <alignment horizontal="center" vertical="center"/>
    </xf>
    <xf numFmtId="174" fontId="29" fillId="0" borderId="2" xfId="1" applyNumberFormat="1" applyFont="1" applyFill="1" applyBorder="1" applyAlignment="1">
      <alignment horizontal="right"/>
    </xf>
    <xf numFmtId="165" fontId="29" fillId="0" borderId="2" xfId="1" applyNumberFormat="1" applyFont="1" applyFill="1" applyBorder="1"/>
    <xf numFmtId="174" fontId="29" fillId="0" borderId="2" xfId="1" applyNumberFormat="1" applyFont="1" applyFill="1" applyBorder="1"/>
    <xf numFmtId="180" fontId="29" fillId="0" borderId="2" xfId="1" applyNumberFormat="1" applyFont="1" applyFill="1" applyBorder="1"/>
    <xf numFmtId="167" fontId="29" fillId="0" borderId="2" xfId="1" applyNumberFormat="1" applyFont="1" applyFill="1" applyBorder="1"/>
    <xf numFmtId="2" fontId="29" fillId="37" borderId="2" xfId="1" applyNumberFormat="1" applyFont="1" applyFill="1" applyBorder="1" applyAlignment="1">
      <alignment horizontal="right"/>
    </xf>
    <xf numFmtId="167" fontId="29" fillId="39" borderId="2" xfId="1" applyNumberFormat="1" applyFont="1" applyFill="1" applyBorder="1"/>
    <xf numFmtId="165" fontId="29" fillId="43" borderId="2" xfId="1" applyNumberFormat="1" applyFont="1" applyFill="1" applyBorder="1"/>
    <xf numFmtId="164" fontId="29" fillId="37" borderId="0" xfId="0" applyNumberFormat="1" applyFont="1" applyFill="1"/>
    <xf numFmtId="167" fontId="29" fillId="38" borderId="2" xfId="1" applyNumberFormat="1" applyFont="1" applyFill="1" applyBorder="1"/>
    <xf numFmtId="180" fontId="29" fillId="37" borderId="2" xfId="1" applyNumberFormat="1" applyFont="1" applyFill="1" applyBorder="1" applyAlignment="1">
      <alignment horizontal="right"/>
    </xf>
    <xf numFmtId="173" fontId="29" fillId="37" borderId="2" xfId="1" applyNumberFormat="1" applyFont="1" applyFill="1" applyBorder="1" applyAlignment="1">
      <alignment horizontal="right"/>
    </xf>
    <xf numFmtId="169" fontId="29" fillId="42" borderId="2" xfId="1" applyNumberFormat="1" applyFont="1" applyFill="1" applyBorder="1" applyAlignment="1">
      <alignment horizontal="right"/>
    </xf>
    <xf numFmtId="169" fontId="29" fillId="42" borderId="2" xfId="1" applyNumberFormat="1" applyFont="1" applyFill="1" applyBorder="1"/>
    <xf numFmtId="180" fontId="29" fillId="42" borderId="2" xfId="1" applyNumberFormat="1" applyFont="1" applyFill="1" applyBorder="1"/>
    <xf numFmtId="174" fontId="29" fillId="0" borderId="0" xfId="0" applyNumberFormat="1" applyFont="1"/>
    <xf numFmtId="0" fontId="29" fillId="0" borderId="0" xfId="0" applyFont="1"/>
    <xf numFmtId="180" fontId="29" fillId="0" borderId="2" xfId="5" applyNumberFormat="1" applyFont="1" applyFill="1" applyBorder="1"/>
    <xf numFmtId="176" fontId="29" fillId="0" borderId="2" xfId="5" applyNumberFormat="1" applyFont="1" applyFill="1" applyBorder="1"/>
    <xf numFmtId="174" fontId="29" fillId="42" borderId="2" xfId="1" applyNumberFormat="1" applyFont="1" applyFill="1" applyBorder="1" applyAlignment="1">
      <alignment horizontal="right"/>
    </xf>
    <xf numFmtId="180" fontId="29" fillId="42" borderId="2" xfId="1" applyNumberFormat="1" applyFont="1" applyFill="1" applyBorder="1" applyAlignment="1">
      <alignment horizontal="right"/>
    </xf>
    <xf numFmtId="174" fontId="29" fillId="37" borderId="2" xfId="1" applyNumberFormat="1" applyFont="1" applyFill="1" applyBorder="1" applyAlignment="1">
      <alignment horizontal="right"/>
    </xf>
    <xf numFmtId="10" fontId="29" fillId="37" borderId="2" xfId="5" applyNumberFormat="1" applyFont="1" applyFill="1" applyBorder="1"/>
    <xf numFmtId="180" fontId="29" fillId="37" borderId="2" xfId="5" applyNumberFormat="1" applyFont="1" applyFill="1" applyBorder="1"/>
    <xf numFmtId="180" fontId="29" fillId="0" borderId="0" xfId="0" applyNumberFormat="1" applyFont="1"/>
    <xf numFmtId="164" fontId="29" fillId="0" borderId="0" xfId="0" applyNumberFormat="1" applyFont="1"/>
    <xf numFmtId="181" fontId="29" fillId="37" borderId="2" xfId="1" applyNumberFormat="1" applyFont="1" applyFill="1" applyBorder="1" applyAlignment="1">
      <alignment horizontal="right"/>
    </xf>
    <xf numFmtId="167" fontId="29" fillId="37" borderId="2" xfId="1" applyNumberFormat="1" applyFont="1" applyFill="1" applyBorder="1" applyAlignment="1">
      <alignment horizontal="right"/>
    </xf>
    <xf numFmtId="167" fontId="29" fillId="43" borderId="2" xfId="1" applyNumberFormat="1" applyFont="1" applyFill="1" applyBorder="1"/>
    <xf numFmtId="167" fontId="29" fillId="0" borderId="0" xfId="1" applyNumberFormat="1" applyFont="1"/>
    <xf numFmtId="167" fontId="29" fillId="42" borderId="2" xfId="1" applyNumberFormat="1" applyFont="1" applyFill="1" applyBorder="1" applyAlignment="1">
      <alignment horizontal="right"/>
    </xf>
    <xf numFmtId="167" fontId="29" fillId="42" borderId="2" xfId="1" applyNumberFormat="1" applyFont="1" applyFill="1" applyBorder="1"/>
    <xf numFmtId="167" fontId="29" fillId="37" borderId="0" xfId="1" applyNumberFormat="1" applyFont="1" applyFill="1"/>
    <xf numFmtId="167" fontId="29" fillId="0" borderId="2" xfId="1" applyNumberFormat="1" applyFont="1" applyFill="1" applyBorder="1" applyAlignment="1">
      <alignment horizontal="right"/>
    </xf>
    <xf numFmtId="167" fontId="29" fillId="45" borderId="2" xfId="1" applyNumberFormat="1" applyFont="1" applyFill="1" applyBorder="1" applyAlignment="1">
      <alignment horizontal="right"/>
    </xf>
    <xf numFmtId="167" fontId="29" fillId="45" borderId="2" xfId="1" applyNumberFormat="1" applyFont="1" applyFill="1" applyBorder="1"/>
    <xf numFmtId="167" fontId="29" fillId="0" borderId="2" xfId="1" applyNumberFormat="1" applyFont="1" applyFill="1" applyBorder="1" applyAlignment="1"/>
    <xf numFmtId="180" fontId="29" fillId="0" borderId="2" xfId="1" applyNumberFormat="1" applyFont="1" applyFill="1" applyBorder="1" applyAlignment="1"/>
    <xf numFmtId="165" fontId="29" fillId="0" borderId="2" xfId="1" applyNumberFormat="1" applyFont="1" applyFill="1" applyBorder="1" applyAlignment="1"/>
    <xf numFmtId="173" fontId="29" fillId="0" borderId="2" xfId="1" applyNumberFormat="1" applyFont="1" applyFill="1" applyBorder="1" applyAlignment="1">
      <alignment horizontal="right"/>
    </xf>
    <xf numFmtId="167" fontId="29" fillId="0" borderId="1" xfId="1" applyNumberFormat="1" applyFont="1" applyFill="1" applyBorder="1"/>
    <xf numFmtId="177" fontId="29" fillId="0" borderId="2" xfId="1" applyNumberFormat="1" applyFont="1" applyFill="1" applyBorder="1"/>
    <xf numFmtId="180" fontId="29" fillId="0" borderId="2" xfId="1" applyNumberFormat="1" applyFont="1" applyFill="1" applyBorder="1" applyAlignment="1">
      <alignment horizontal="right"/>
    </xf>
    <xf numFmtId="166" fontId="29" fillId="37" borderId="0" xfId="1" applyNumberFormat="1" applyFont="1" applyFill="1"/>
    <xf numFmtId="166" fontId="29" fillId="37" borderId="2" xfId="1" applyNumberFormat="1" applyFont="1" applyFill="1" applyBorder="1" applyAlignment="1">
      <alignment wrapText="1"/>
    </xf>
    <xf numFmtId="166" fontId="29" fillId="37" borderId="2" xfId="1" applyNumberFormat="1" applyFont="1" applyFill="1" applyBorder="1"/>
    <xf numFmtId="174" fontId="29" fillId="38" borderId="2" xfId="1" applyNumberFormat="1" applyFont="1" applyFill="1" applyBorder="1" applyAlignment="1">
      <alignment horizontal="right"/>
    </xf>
    <xf numFmtId="167" fontId="29" fillId="38" borderId="2" xfId="1" applyNumberFormat="1" applyFont="1" applyFill="1" applyBorder="1" applyAlignment="1">
      <alignment horizontal="right"/>
    </xf>
    <xf numFmtId="180" fontId="29" fillId="38" borderId="2" xfId="1" applyNumberFormat="1" applyFont="1" applyFill="1" applyBorder="1" applyAlignment="1">
      <alignment horizontal="right"/>
    </xf>
    <xf numFmtId="165" fontId="29" fillId="38" borderId="2" xfId="1" applyNumberFormat="1" applyFont="1" applyFill="1" applyBorder="1"/>
    <xf numFmtId="167" fontId="29" fillId="40" borderId="2" xfId="1" applyNumberFormat="1" applyFont="1" applyFill="1" applyBorder="1"/>
    <xf numFmtId="168" fontId="29" fillId="40" borderId="2" xfId="1" applyNumberFormat="1" applyFont="1" applyFill="1" applyBorder="1"/>
    <xf numFmtId="175" fontId="29" fillId="0" borderId="2" xfId="5" applyNumberFormat="1" applyFont="1" applyFill="1" applyBorder="1"/>
    <xf numFmtId="166" fontId="29" fillId="38" borderId="2" xfId="1" applyNumberFormat="1" applyFont="1" applyFill="1" applyBorder="1"/>
    <xf numFmtId="10" fontId="29" fillId="38" borderId="2" xfId="5" applyNumberFormat="1" applyFont="1" applyFill="1" applyBorder="1"/>
    <xf numFmtId="169" fontId="29" fillId="0" borderId="2" xfId="1" applyNumberFormat="1" applyFont="1" applyFill="1" applyBorder="1"/>
    <xf numFmtId="43" fontId="29" fillId="3" borderId="2" xfId="1" applyFont="1" applyFill="1" applyBorder="1"/>
    <xf numFmtId="43" fontId="29" fillId="3" borderId="2" xfId="1" applyFont="1" applyFill="1" applyBorder="1" applyAlignment="1">
      <alignment horizontal="right"/>
    </xf>
    <xf numFmtId="180" fontId="29" fillId="2" borderId="2" xfId="1" applyNumberFormat="1" applyFont="1" applyFill="1" applyBorder="1"/>
    <xf numFmtId="166" fontId="29" fillId="38" borderId="2" xfId="1" applyNumberFormat="1" applyFont="1" applyFill="1" applyBorder="1" applyAlignment="1">
      <alignment horizontal="right"/>
    </xf>
    <xf numFmtId="180" fontId="29" fillId="38" borderId="2" xfId="1" applyNumberFormat="1" applyFont="1" applyFill="1" applyBorder="1"/>
    <xf numFmtId="43" fontId="29" fillId="0" borderId="2" xfId="1" applyFont="1" applyFill="1" applyBorder="1"/>
    <xf numFmtId="43" fontId="29" fillId="38" borderId="2" xfId="1" applyFont="1" applyFill="1" applyBorder="1" applyAlignment="1">
      <alignment horizontal="right"/>
    </xf>
    <xf numFmtId="43" fontId="29" fillId="38" borderId="2" xfId="1" applyFont="1" applyFill="1" applyBorder="1"/>
    <xf numFmtId="168" fontId="29" fillId="38" borderId="2" xfId="1" applyNumberFormat="1" applyFont="1" applyFill="1" applyBorder="1"/>
    <xf numFmtId="43" fontId="29" fillId="48" borderId="2" xfId="1" applyFont="1" applyFill="1" applyBorder="1" applyAlignment="1">
      <alignment horizontal="right"/>
    </xf>
    <xf numFmtId="43" fontId="29" fillId="48" borderId="2" xfId="1" applyFont="1" applyFill="1" applyBorder="1"/>
    <xf numFmtId="168" fontId="29" fillId="0" borderId="2" xfId="1" applyNumberFormat="1" applyFont="1" applyFill="1" applyBorder="1" applyAlignment="1">
      <alignment horizontal="right"/>
    </xf>
    <xf numFmtId="168" fontId="29" fillId="0" borderId="2" xfId="1" applyNumberFormat="1" applyFont="1" applyFill="1" applyBorder="1" applyAlignment="1"/>
    <xf numFmtId="168" fontId="29" fillId="0" borderId="2" xfId="1" applyNumberFormat="1" applyFont="1" applyFill="1" applyBorder="1"/>
    <xf numFmtId="177" fontId="29" fillId="0" borderId="2" xfId="1" applyNumberFormat="1" applyFont="1" applyFill="1" applyBorder="1" applyAlignment="1">
      <alignment horizontal="center" vertical="center"/>
    </xf>
    <xf numFmtId="167" fontId="44" fillId="48" borderId="0" xfId="1" applyNumberFormat="1" applyFont="1" applyFill="1"/>
    <xf numFmtId="167" fontId="29" fillId="48" borderId="0" xfId="1" applyNumberFormat="1" applyFont="1" applyFill="1"/>
    <xf numFmtId="167" fontId="44" fillId="49" borderId="0" xfId="1" applyNumberFormat="1" applyFont="1" applyFill="1"/>
    <xf numFmtId="167" fontId="29" fillId="49" borderId="2" xfId="1" applyNumberFormat="1" applyFont="1" applyFill="1" applyBorder="1" applyAlignment="1">
      <alignment horizontal="right"/>
    </xf>
    <xf numFmtId="167" fontId="44" fillId="38" borderId="0" xfId="1" applyNumberFormat="1" applyFont="1" applyFill="1" applyAlignment="1"/>
    <xf numFmtId="167" fontId="29" fillId="38" borderId="0" xfId="1" applyNumberFormat="1" applyFont="1" applyFill="1"/>
    <xf numFmtId="43" fontId="44" fillId="49" borderId="0" xfId="1" applyFont="1" applyFill="1" applyAlignment="1"/>
    <xf numFmtId="180" fontId="29" fillId="38" borderId="2" xfId="5" applyNumberFormat="1" applyFont="1" applyFill="1" applyBorder="1"/>
    <xf numFmtId="10" fontId="29" fillId="49" borderId="2" xfId="5" applyNumberFormat="1" applyFont="1" applyFill="1" applyBorder="1"/>
    <xf numFmtId="180" fontId="29" fillId="49" borderId="2" xfId="5" applyNumberFormat="1" applyFont="1" applyFill="1" applyBorder="1"/>
    <xf numFmtId="165" fontId="29" fillId="38" borderId="2" xfId="1" applyNumberFormat="1" applyFont="1" applyFill="1" applyBorder="1" applyAlignment="1">
      <alignment horizontal="right"/>
    </xf>
    <xf numFmtId="10" fontId="43" fillId="40" borderId="2" xfId="5" applyNumberFormat="1" applyFont="1" applyFill="1" applyBorder="1" applyAlignment="1">
      <alignment horizontal="right"/>
    </xf>
    <xf numFmtId="10" fontId="43" fillId="40" borderId="2" xfId="5" applyNumberFormat="1" applyFont="1" applyFill="1" applyBorder="1"/>
    <xf numFmtId="0" fontId="47" fillId="40" borderId="0" xfId="0" applyFont="1" applyFill="1"/>
    <xf numFmtId="164" fontId="29" fillId="48" borderId="0" xfId="1" applyNumberFormat="1" applyFont="1" applyFill="1"/>
    <xf numFmtId="180" fontId="29" fillId="46" borderId="2" xfId="1" applyNumberFormat="1" applyFont="1" applyFill="1" applyBorder="1"/>
    <xf numFmtId="0" fontId="29" fillId="5" borderId="0" xfId="0" applyFont="1" applyFill="1"/>
    <xf numFmtId="0" fontId="29" fillId="44" borderId="0" xfId="0" applyFont="1" applyFill="1"/>
    <xf numFmtId="0" fontId="29" fillId="42" borderId="0" xfId="0" applyFont="1" applyFill="1"/>
    <xf numFmtId="43" fontId="29" fillId="0" borderId="0" xfId="1" applyFont="1"/>
    <xf numFmtId="11" fontId="29" fillId="0" borderId="0" xfId="1" applyNumberFormat="1" applyFont="1" applyFill="1"/>
    <xf numFmtId="177" fontId="29" fillId="0" borderId="0" xfId="1" applyNumberFormat="1" applyFont="1" applyFill="1"/>
    <xf numFmtId="164" fontId="29" fillId="0" borderId="0" xfId="1" applyNumberFormat="1" applyFont="1" applyFill="1"/>
    <xf numFmtId="177" fontId="48" fillId="0" borderId="0" xfId="1" applyNumberFormat="1" applyFont="1" applyFill="1"/>
    <xf numFmtId="178" fontId="47" fillId="0" borderId="0" xfId="1" applyNumberFormat="1" applyFont="1" applyFill="1"/>
    <xf numFmtId="178" fontId="29" fillId="0" borderId="0" xfId="1" applyNumberFormat="1" applyFont="1" applyFill="1"/>
    <xf numFmtId="43" fontId="29" fillId="0" borderId="0" xfId="1" applyFont="1" applyFill="1"/>
    <xf numFmtId="43" fontId="29" fillId="48" borderId="0" xfId="1" applyFont="1" applyFill="1"/>
    <xf numFmtId="43" fontId="29" fillId="4" borderId="0" xfId="1" applyFont="1" applyFill="1"/>
    <xf numFmtId="164" fontId="29" fillId="4" borderId="0" xfId="1" applyNumberFormat="1" applyFont="1" applyFill="1"/>
    <xf numFmtId="43" fontId="29" fillId="43" borderId="2" xfId="1" applyFont="1" applyFill="1" applyBorder="1"/>
    <xf numFmtId="164" fontId="29" fillId="43" borderId="2" xfId="1" applyNumberFormat="1" applyFont="1" applyFill="1" applyBorder="1"/>
    <xf numFmtId="43" fontId="45" fillId="0" borderId="0" xfId="1" applyFont="1" applyFill="1"/>
    <xf numFmtId="43" fontId="29" fillId="5" borderId="0" xfId="1" applyFont="1" applyFill="1"/>
    <xf numFmtId="167" fontId="45" fillId="40" borderId="0" xfId="1" applyNumberFormat="1" applyFont="1" applyFill="1"/>
    <xf numFmtId="164" fontId="45" fillId="40" borderId="0" xfId="1" applyNumberFormat="1" applyFont="1" applyFill="1"/>
    <xf numFmtId="167" fontId="49" fillId="48" borderId="0" xfId="1" applyNumberFormat="1" applyFont="1" applyFill="1"/>
    <xf numFmtId="167" fontId="49" fillId="38" borderId="0" xfId="1" applyNumberFormat="1" applyFont="1" applyFill="1"/>
    <xf numFmtId="164" fontId="29" fillId="38" borderId="0" xfId="1" applyNumberFormat="1" applyFont="1" applyFill="1"/>
    <xf numFmtId="0" fontId="47" fillId="0" borderId="0" xfId="0" applyFont="1"/>
    <xf numFmtId="164" fontId="29" fillId="43" borderId="0" xfId="1" applyNumberFormat="1" applyFont="1" applyFill="1"/>
    <xf numFmtId="43" fontId="29" fillId="40" borderId="0" xfId="1" applyFont="1" applyFill="1"/>
    <xf numFmtId="43" fontId="29" fillId="45" borderId="0" xfId="1" applyFont="1" applyFill="1"/>
    <xf numFmtId="164" fontId="29" fillId="45" borderId="0" xfId="1" applyNumberFormat="1" applyFont="1" applyFill="1"/>
    <xf numFmtId="43" fontId="29" fillId="38" borderId="0" xfId="1" applyFont="1" applyFill="1"/>
    <xf numFmtId="43" fontId="50" fillId="38" borderId="0" xfId="1" applyFont="1" applyFill="1"/>
    <xf numFmtId="43" fontId="50" fillId="45" borderId="0" xfId="1" applyFont="1" applyFill="1"/>
    <xf numFmtId="164" fontId="50" fillId="45" borderId="0" xfId="1" applyNumberFormat="1" applyFont="1" applyFill="1"/>
    <xf numFmtId="167" fontId="29" fillId="40" borderId="0" xfId="1" applyNumberFormat="1" applyFont="1" applyFill="1"/>
    <xf numFmtId="164" fontId="29" fillId="40" borderId="0" xfId="1" applyNumberFormat="1" applyFont="1" applyFill="1"/>
    <xf numFmtId="0" fontId="29" fillId="2" borderId="0" xfId="0" applyFont="1" applyFill="1"/>
    <xf numFmtId="164" fontId="29" fillId="2" borderId="0" xfId="0" applyNumberFormat="1" applyFont="1" applyFill="1"/>
    <xf numFmtId="43" fontId="29" fillId="2" borderId="0" xfId="0" applyNumberFormat="1" applyFont="1" applyFill="1"/>
    <xf numFmtId="43" fontId="29" fillId="2" borderId="0" xfId="1" applyFont="1" applyFill="1"/>
    <xf numFmtId="179" fontId="29" fillId="0" borderId="0" xfId="5" applyNumberFormat="1" applyFont="1"/>
    <xf numFmtId="167" fontId="29" fillId="3" borderId="0" xfId="1" applyNumberFormat="1" applyFont="1" applyFill="1"/>
    <xf numFmtId="164" fontId="29" fillId="3" borderId="0" xfId="1" applyNumberFormat="1" applyFont="1" applyFill="1"/>
    <xf numFmtId="167" fontId="29" fillId="5" borderId="0" xfId="1" applyNumberFormat="1" applyFont="1" applyFill="1"/>
    <xf numFmtId="164" fontId="29" fillId="5" borderId="0" xfId="1" applyNumberFormat="1" applyFont="1" applyFill="1"/>
    <xf numFmtId="177" fontId="44" fillId="0" borderId="0" xfId="1" applyNumberFormat="1" applyFont="1" applyFill="1"/>
    <xf numFmtId="167" fontId="29" fillId="43" borderId="0" xfId="1" applyNumberFormat="1" applyFont="1" applyFill="1"/>
    <xf numFmtId="167" fontId="29" fillId="4" borderId="0" xfId="1" applyNumberFormat="1" applyFont="1" applyFill="1"/>
    <xf numFmtId="167" fontId="29" fillId="0" borderId="0" xfId="0" applyNumberFormat="1" applyFont="1"/>
    <xf numFmtId="167" fontId="29" fillId="42" borderId="0" xfId="0" applyNumberFormat="1" applyFont="1" applyFill="1"/>
    <xf numFmtId="0" fontId="44" fillId="0" borderId="0" xfId="0" applyFont="1"/>
    <xf numFmtId="165" fontId="46" fillId="0" borderId="0" xfId="0" applyNumberFormat="1" applyFont="1"/>
    <xf numFmtId="165" fontId="29" fillId="0" borderId="0" xfId="0" applyNumberFormat="1" applyFont="1"/>
    <xf numFmtId="165" fontId="29" fillId="43" borderId="0" xfId="1" applyNumberFormat="1" applyFont="1" applyFill="1"/>
    <xf numFmtId="165" fontId="29" fillId="0" borderId="0" xfId="1" applyNumberFormat="1" applyFont="1"/>
    <xf numFmtId="169" fontId="29" fillId="0" borderId="0" xfId="1" applyNumberFormat="1" applyFont="1" applyFill="1"/>
    <xf numFmtId="169" fontId="29" fillId="43" borderId="0" xfId="1" applyNumberFormat="1" applyFont="1" applyFill="1"/>
    <xf numFmtId="165" fontId="29" fillId="42" borderId="0" xfId="1" applyNumberFormat="1" applyFont="1" applyFill="1"/>
    <xf numFmtId="165" fontId="29" fillId="0" borderId="0" xfId="1" applyNumberFormat="1" applyFont="1" applyAlignment="1">
      <alignment vertical="center"/>
    </xf>
    <xf numFmtId="43" fontId="29" fillId="0" borderId="0" xfId="1" applyFont="1" applyAlignment="1">
      <alignment vertical="center"/>
    </xf>
    <xf numFmtId="43" fontId="29" fillId="43" borderId="0" xfId="1" applyFont="1" applyFill="1"/>
    <xf numFmtId="43" fontId="29" fillId="42" borderId="0" xfId="1" applyFont="1" applyFill="1"/>
    <xf numFmtId="165" fontId="29" fillId="0" borderId="0" xfId="1" applyNumberFormat="1" applyFont="1" applyFill="1" applyAlignment="1">
      <alignment vertical="center"/>
    </xf>
    <xf numFmtId="174" fontId="44" fillId="42" borderId="2" xfId="1" applyNumberFormat="1" applyFont="1" applyFill="1" applyBorder="1" applyAlignment="1">
      <alignment horizontal="right"/>
    </xf>
    <xf numFmtId="165" fontId="44" fillId="42" borderId="2" xfId="1" applyNumberFormat="1" applyFont="1" applyFill="1" applyBorder="1"/>
    <xf numFmtId="180" fontId="44" fillId="42" borderId="2" xfId="1" applyNumberFormat="1" applyFont="1" applyFill="1" applyBorder="1"/>
    <xf numFmtId="174" fontId="45" fillId="42" borderId="2" xfId="1" applyNumberFormat="1" applyFont="1" applyFill="1" applyBorder="1" applyAlignment="1">
      <alignment horizontal="right"/>
    </xf>
    <xf numFmtId="165" fontId="45" fillId="42" borderId="2" xfId="1" applyNumberFormat="1" applyFont="1" applyFill="1" applyBorder="1"/>
    <xf numFmtId="180" fontId="45" fillId="42" borderId="2" xfId="1" applyNumberFormat="1" applyFont="1" applyFill="1" applyBorder="1"/>
    <xf numFmtId="165" fontId="29" fillId="42" borderId="2" xfId="1" applyNumberFormat="1" applyFont="1" applyFill="1" applyBorder="1"/>
    <xf numFmtId="168" fontId="29" fillId="42" borderId="2" xfId="1" applyNumberFormat="1" applyFont="1" applyFill="1" applyBorder="1" applyAlignment="1">
      <alignment horizontal="right"/>
    </xf>
    <xf numFmtId="43" fontId="29" fillId="42" borderId="2" xfId="1" applyFont="1" applyFill="1" applyBorder="1"/>
    <xf numFmtId="176" fontId="29" fillId="42" borderId="2" xfId="5" applyNumberFormat="1" applyFont="1" applyFill="1" applyBorder="1" applyAlignment="1">
      <alignment horizontal="right"/>
    </xf>
    <xf numFmtId="180" fontId="29" fillId="42" borderId="2" xfId="5" applyNumberFormat="1" applyFont="1" applyFill="1" applyBorder="1" applyAlignment="1">
      <alignment horizontal="right"/>
    </xf>
    <xf numFmtId="176" fontId="29" fillId="42" borderId="2" xfId="5" applyNumberFormat="1" applyFont="1" applyFill="1" applyBorder="1"/>
    <xf numFmtId="175" fontId="50" fillId="0" borderId="0" xfId="5" applyNumberFormat="1" applyFont="1"/>
    <xf numFmtId="10" fontId="29" fillId="42" borderId="0" xfId="5" applyNumberFormat="1" applyFont="1" applyFill="1"/>
    <xf numFmtId="176" fontId="29" fillId="45" borderId="2" xfId="5" applyNumberFormat="1" applyFont="1" applyFill="1" applyBorder="1" applyAlignment="1">
      <alignment horizontal="right"/>
    </xf>
    <xf numFmtId="176" fontId="29" fillId="42" borderId="0" xfId="5" applyNumberFormat="1" applyFont="1" applyFill="1"/>
    <xf numFmtId="176" fontId="29" fillId="0" borderId="2" xfId="1" applyNumberFormat="1" applyFont="1" applyFill="1" applyBorder="1"/>
    <xf numFmtId="43" fontId="29" fillId="45" borderId="2" xfId="1" applyFont="1" applyFill="1" applyBorder="1" applyAlignment="1">
      <alignment horizontal="right"/>
    </xf>
    <xf numFmtId="0" fontId="51" fillId="0" borderId="0" xfId="0" applyFont="1"/>
    <xf numFmtId="11" fontId="0" fillId="42" borderId="0" xfId="0" applyNumberFormat="1" applyFill="1"/>
    <xf numFmtId="168" fontId="0" fillId="0" borderId="0" xfId="1" applyNumberFormat="1" applyFont="1"/>
    <xf numFmtId="168" fontId="0" fillId="37" borderId="0" xfId="1" applyNumberFormat="1" applyFont="1" applyFill="1"/>
    <xf numFmtId="182" fontId="32" fillId="37" borderId="0" xfId="0" applyNumberFormat="1" applyFont="1" applyFill="1"/>
    <xf numFmtId="0" fontId="29" fillId="3" borderId="0" xfId="0" applyFont="1" applyFill="1"/>
    <xf numFmtId="177" fontId="29" fillId="3" borderId="0" xfId="1" applyNumberFormat="1" applyFont="1" applyFill="1"/>
    <xf numFmtId="167" fontId="29" fillId="49" borderId="2" xfId="5" applyNumberFormat="1" applyFont="1" applyFill="1" applyBorder="1"/>
    <xf numFmtId="167" fontId="43" fillId="40" borderId="2" xfId="5" applyNumberFormat="1" applyFont="1" applyFill="1" applyBorder="1" applyAlignment="1">
      <alignment horizontal="right"/>
    </xf>
    <xf numFmtId="164" fontId="44" fillId="45" borderId="2" xfId="1" applyNumberFormat="1" applyFont="1" applyFill="1" applyBorder="1" applyAlignment="1">
      <alignment horizontal="center" vertical="center"/>
    </xf>
    <xf numFmtId="164" fontId="29" fillId="45" borderId="2" xfId="1" applyNumberFormat="1" applyFont="1" applyFill="1" applyBorder="1"/>
    <xf numFmtId="164" fontId="29" fillId="45" borderId="2" xfId="5" applyNumberFormat="1" applyFont="1" applyFill="1" applyBorder="1"/>
    <xf numFmtId="164" fontId="29" fillId="45" borderId="2" xfId="1" applyNumberFormat="1" applyFont="1" applyFill="1" applyBorder="1" applyAlignment="1">
      <alignment horizontal="right"/>
    </xf>
    <xf numFmtId="164" fontId="29" fillId="45" borderId="0" xfId="0" applyNumberFormat="1" applyFont="1" applyFill="1"/>
    <xf numFmtId="167" fontId="29" fillId="45" borderId="0" xfId="1" applyNumberFormat="1" applyFont="1" applyFill="1"/>
    <xf numFmtId="164" fontId="29" fillId="45" borderId="2" xfId="1" applyNumberFormat="1" applyFont="1" applyFill="1" applyBorder="1" applyAlignment="1"/>
    <xf numFmtId="166" fontId="29" fillId="45" borderId="2" xfId="1" applyNumberFormat="1" applyFont="1" applyFill="1" applyBorder="1" applyAlignment="1">
      <alignment wrapText="1"/>
    </xf>
    <xf numFmtId="1" fontId="44" fillId="45" borderId="2" xfId="1" applyNumberFormat="1" applyFont="1" applyFill="1" applyBorder="1" applyAlignment="1">
      <alignment horizontal="center" vertical="center"/>
    </xf>
    <xf numFmtId="168" fontId="29" fillId="45" borderId="2" xfId="1" applyNumberFormat="1" applyFont="1" applyFill="1" applyBorder="1"/>
    <xf numFmtId="166" fontId="29" fillId="45" borderId="2" xfId="1" applyNumberFormat="1" applyFont="1" applyFill="1" applyBorder="1"/>
    <xf numFmtId="10" fontId="29" fillId="45" borderId="2" xfId="5" applyNumberFormat="1" applyFont="1" applyFill="1" applyBorder="1"/>
    <xf numFmtId="2" fontId="29" fillId="45" borderId="0" xfId="1" applyNumberFormat="1" applyFont="1" applyFill="1"/>
    <xf numFmtId="43" fontId="29" fillId="45" borderId="2" xfId="1" applyFont="1" applyFill="1" applyBorder="1"/>
    <xf numFmtId="180" fontId="29" fillId="45" borderId="2" xfId="1" applyNumberFormat="1" applyFont="1" applyFill="1" applyBorder="1"/>
    <xf numFmtId="168" fontId="29" fillId="45" borderId="2" xfId="1" applyNumberFormat="1" applyFont="1" applyFill="1" applyBorder="1" applyAlignment="1"/>
    <xf numFmtId="177" fontId="29" fillId="45" borderId="2" xfId="1" applyNumberFormat="1" applyFont="1" applyFill="1" applyBorder="1" applyAlignment="1">
      <alignment horizontal="center" vertical="center"/>
    </xf>
    <xf numFmtId="167" fontId="29" fillId="45" borderId="0" xfId="1" applyNumberFormat="1" applyFont="1" applyFill="1" applyBorder="1"/>
    <xf numFmtId="43" fontId="29" fillId="45" borderId="0" xfId="1" applyFont="1" applyFill="1" applyBorder="1"/>
    <xf numFmtId="165" fontId="29" fillId="45" borderId="2" xfId="1" applyNumberFormat="1" applyFont="1" applyFill="1" applyBorder="1"/>
    <xf numFmtId="10" fontId="43" fillId="45" borderId="2" xfId="5" applyNumberFormat="1" applyFont="1" applyFill="1" applyBorder="1" applyAlignment="1">
      <alignment horizontal="right"/>
    </xf>
    <xf numFmtId="177" fontId="29" fillId="45" borderId="0" xfId="1" applyNumberFormat="1" applyFont="1" applyFill="1"/>
    <xf numFmtId="178" fontId="29" fillId="45" borderId="0" xfId="1" applyNumberFormat="1" applyFont="1" applyFill="1"/>
    <xf numFmtId="167" fontId="45" fillId="45" borderId="0" xfId="1" applyNumberFormat="1" applyFont="1" applyFill="1"/>
    <xf numFmtId="0" fontId="29" fillId="45" borderId="0" xfId="0" applyFont="1" applyFill="1"/>
    <xf numFmtId="165" fontId="29" fillId="45" borderId="0" xfId="1" applyNumberFormat="1" applyFont="1" applyFill="1"/>
    <xf numFmtId="169" fontId="29" fillId="45" borderId="0" xfId="1" applyNumberFormat="1" applyFont="1" applyFill="1"/>
    <xf numFmtId="164" fontId="44" fillId="45" borderId="2" xfId="1" applyNumberFormat="1" applyFont="1" applyFill="1" applyBorder="1"/>
    <xf numFmtId="164" fontId="45" fillId="45" borderId="2" xfId="1" applyNumberFormat="1" applyFont="1" applyFill="1" applyBorder="1"/>
    <xf numFmtId="175" fontId="50" fillId="45" borderId="0" xfId="5" applyNumberFormat="1" applyFont="1" applyFill="1"/>
    <xf numFmtId="10" fontId="29" fillId="45" borderId="0" xfId="5" applyNumberFormat="1" applyFont="1" applyFill="1"/>
    <xf numFmtId="167" fontId="43" fillId="45" borderId="2" xfId="5" applyNumberFormat="1" applyFont="1" applyFill="1" applyBorder="1" applyAlignment="1">
      <alignment horizontal="right"/>
    </xf>
    <xf numFmtId="167" fontId="29" fillId="0" borderId="2" xfId="1" applyNumberFormat="1" applyFont="1" applyFill="1" applyBorder="1" applyAlignment="1">
      <alignment horizontal="center" vertical="center"/>
    </xf>
    <xf numFmtId="167" fontId="44" fillId="0" borderId="2" xfId="1" applyNumberFormat="1" applyFont="1" applyFill="1" applyBorder="1" applyAlignment="1">
      <alignment horizontal="center" vertical="center"/>
    </xf>
    <xf numFmtId="167" fontId="29" fillId="37" borderId="2" xfId="1" applyNumberFormat="1" applyFont="1" applyFill="1" applyBorder="1"/>
    <xf numFmtId="167" fontId="29" fillId="37" borderId="2" xfId="1" applyNumberFormat="1" applyFont="1" applyFill="1" applyBorder="1" applyAlignment="1">
      <alignment wrapText="1"/>
    </xf>
    <xf numFmtId="167" fontId="29" fillId="0" borderId="0" xfId="1" applyNumberFormat="1" applyFont="1" applyFill="1"/>
    <xf numFmtId="167" fontId="29" fillId="3" borderId="2" xfId="1" applyNumberFormat="1" applyFont="1" applyFill="1" applyBorder="1"/>
    <xf numFmtId="167" fontId="29" fillId="3" borderId="2" xfId="1" applyNumberFormat="1" applyFont="1" applyFill="1" applyBorder="1" applyAlignment="1">
      <alignment horizontal="right"/>
    </xf>
    <xf numFmtId="167" fontId="29" fillId="2" borderId="2" xfId="1" applyNumberFormat="1" applyFont="1" applyFill="1" applyBorder="1"/>
    <xf numFmtId="167" fontId="29" fillId="49" borderId="2" xfId="1" applyNumberFormat="1" applyFont="1" applyFill="1" applyBorder="1"/>
    <xf numFmtId="167" fontId="43" fillId="40" borderId="2" xfId="1" applyNumberFormat="1" applyFont="1" applyFill="1" applyBorder="1" applyAlignment="1">
      <alignment horizontal="right"/>
    </xf>
    <xf numFmtId="167" fontId="50" fillId="45" borderId="0" xfId="1" applyNumberFormat="1" applyFont="1" applyFill="1"/>
    <xf numFmtId="167" fontId="29" fillId="2" borderId="0" xfId="1" applyNumberFormat="1" applyFont="1" applyFill="1"/>
    <xf numFmtId="167" fontId="44" fillId="42" borderId="2" xfId="1" applyNumberFormat="1" applyFont="1" applyFill="1" applyBorder="1"/>
    <xf numFmtId="167" fontId="45" fillId="42" borderId="2" xfId="1" applyNumberFormat="1" applyFont="1" applyFill="1" applyBorder="1"/>
    <xf numFmtId="167" fontId="50" fillId="0" borderId="0" xfId="1" applyNumberFormat="1" applyFont="1"/>
    <xf numFmtId="167" fontId="29" fillId="42" borderId="0" xfId="1" applyNumberFormat="1" applyFont="1" applyFill="1"/>
    <xf numFmtId="167" fontId="29" fillId="48" borderId="2" xfId="1" applyNumberFormat="1" applyFont="1" applyFill="1" applyBorder="1"/>
    <xf numFmtId="167" fontId="29" fillId="47" borderId="2" xfId="1" applyNumberFormat="1" applyFont="1" applyFill="1" applyBorder="1" applyAlignment="1">
      <alignment horizontal="left" vertical="center"/>
    </xf>
    <xf numFmtId="177" fontId="0" fillId="0" borderId="0" xfId="1" applyNumberFormat="1" applyFont="1"/>
    <xf numFmtId="177" fontId="0" fillId="37" borderId="0" xfId="1" applyNumberFormat="1" applyFont="1" applyFill="1"/>
    <xf numFmtId="43" fontId="52" fillId="0" borderId="2" xfId="1" applyFont="1" applyFill="1" applyBorder="1"/>
    <xf numFmtId="43" fontId="52" fillId="45" borderId="2" xfId="1" applyFont="1" applyFill="1" applyBorder="1"/>
    <xf numFmtId="169" fontId="45" fillId="42" borderId="0" xfId="1" applyNumberFormat="1" applyFont="1" applyFill="1" applyAlignment="1">
      <alignment vertical="center"/>
    </xf>
    <xf numFmtId="169" fontId="29" fillId="45" borderId="2" xfId="1" applyNumberFormat="1" applyFont="1" applyFill="1" applyBorder="1" applyAlignment="1">
      <alignment horizontal="right"/>
    </xf>
    <xf numFmtId="178" fontId="29" fillId="0" borderId="2" xfId="1" applyNumberFormat="1" applyFont="1" applyFill="1" applyBorder="1" applyAlignment="1">
      <alignment horizontal="left" vertical="center"/>
    </xf>
    <xf numFmtId="178" fontId="29" fillId="0" borderId="2" xfId="1" applyNumberFormat="1" applyFont="1" applyFill="1" applyBorder="1" applyAlignment="1">
      <alignment horizontal="center" vertical="center"/>
    </xf>
    <xf numFmtId="178" fontId="29" fillId="45" borderId="2" xfId="1" applyNumberFormat="1" applyFont="1" applyFill="1" applyBorder="1" applyAlignment="1">
      <alignment horizontal="center" vertical="center"/>
    </xf>
    <xf numFmtId="177" fontId="29" fillId="38" borderId="2" xfId="1" applyNumberFormat="1" applyFont="1" applyFill="1" applyBorder="1" applyAlignment="1">
      <alignment horizontal="left" vertical="center"/>
    </xf>
    <xf numFmtId="177" fontId="29" fillId="38" borderId="2" xfId="1" applyNumberFormat="1" applyFont="1" applyFill="1" applyBorder="1" applyAlignment="1">
      <alignment horizontal="right"/>
    </xf>
    <xf numFmtId="177" fontId="29" fillId="45" borderId="2" xfId="1" applyNumberFormat="1" applyFont="1" applyFill="1" applyBorder="1" applyAlignment="1">
      <alignment horizontal="right"/>
    </xf>
    <xf numFmtId="177" fontId="29" fillId="38" borderId="2" xfId="1" applyNumberFormat="1" applyFont="1" applyFill="1" applyBorder="1"/>
    <xf numFmtId="0" fontId="51" fillId="3" borderId="0" xfId="0" applyFont="1" applyFill="1"/>
    <xf numFmtId="175" fontId="50" fillId="42" borderId="0" xfId="5" applyNumberFormat="1" applyFont="1" applyFill="1"/>
    <xf numFmtId="167" fontId="50" fillId="42" borderId="0" xfId="1" applyNumberFormat="1" applyFont="1" applyFill="1"/>
    <xf numFmtId="43" fontId="29" fillId="50" borderId="0" xfId="1" applyFont="1" applyFill="1"/>
    <xf numFmtId="167" fontId="29" fillId="50" borderId="0" xfId="1" applyNumberFormat="1" applyFont="1" applyFill="1"/>
    <xf numFmtId="165" fontId="29" fillId="50" borderId="2" xfId="1" applyNumberFormat="1" applyFont="1" applyFill="1" applyBorder="1"/>
    <xf numFmtId="175" fontId="29" fillId="50" borderId="0" xfId="5" applyNumberFormat="1" applyFont="1" applyFill="1"/>
    <xf numFmtId="43" fontId="29" fillId="50" borderId="0" xfId="1" applyFont="1" applyFill="1" applyAlignment="1">
      <alignment wrapText="1"/>
    </xf>
    <xf numFmtId="167" fontId="29" fillId="50" borderId="0" xfId="1" applyNumberFormat="1" applyFont="1" applyFill="1" applyAlignment="1">
      <alignment wrapText="1"/>
    </xf>
    <xf numFmtId="165" fontId="29" fillId="50" borderId="2" xfId="1" applyNumberFormat="1" applyFont="1" applyFill="1" applyBorder="1" applyAlignment="1">
      <alignment wrapText="1"/>
    </xf>
    <xf numFmtId="0" fontId="53" fillId="0" borderId="0" xfId="0" applyFont="1"/>
  </cellXfs>
  <cellStyles count="70">
    <cellStyle name="20% - Accent1" xfId="30" builtinId="30" customBuiltin="1"/>
    <cellStyle name="20% - Accent1 2" xfId="57" xr:uid="{00000000-0005-0000-0000-000001000000}"/>
    <cellStyle name="20% - Accent2" xfId="34" builtinId="34" customBuiltin="1"/>
    <cellStyle name="20% - Accent2 2" xfId="59" xr:uid="{00000000-0005-0000-0000-000003000000}"/>
    <cellStyle name="20% - Accent3" xfId="38" builtinId="38" customBuiltin="1"/>
    <cellStyle name="20% - Accent3 2" xfId="61" xr:uid="{00000000-0005-0000-0000-000005000000}"/>
    <cellStyle name="20% - Accent4" xfId="42" builtinId="42" customBuiltin="1"/>
    <cellStyle name="20% - Accent4 2" xfId="63" xr:uid="{00000000-0005-0000-0000-000007000000}"/>
    <cellStyle name="20% - Accent5" xfId="46" builtinId="46" customBuiltin="1"/>
    <cellStyle name="20% - Accent5 2" xfId="65" xr:uid="{00000000-0005-0000-0000-000009000000}"/>
    <cellStyle name="20% - Accent6" xfId="50" builtinId="50" customBuiltin="1"/>
    <cellStyle name="20% - Accent6 2" xfId="67" xr:uid="{00000000-0005-0000-0000-00000B000000}"/>
    <cellStyle name="40% - Accent1" xfId="31" builtinId="31" customBuiltin="1"/>
    <cellStyle name="40% - Accent1 2" xfId="58" xr:uid="{00000000-0005-0000-0000-00000D000000}"/>
    <cellStyle name="40% - Accent2" xfId="35" builtinId="35" customBuiltin="1"/>
    <cellStyle name="40% - Accent2 2" xfId="60" xr:uid="{00000000-0005-0000-0000-00000F000000}"/>
    <cellStyle name="40% - Accent3" xfId="39" builtinId="39" customBuiltin="1"/>
    <cellStyle name="40% - Accent3 2" xfId="62" xr:uid="{00000000-0005-0000-0000-000011000000}"/>
    <cellStyle name="40% - Accent4" xfId="43" builtinId="43" customBuiltin="1"/>
    <cellStyle name="40% - Accent4 2" xfId="64" xr:uid="{00000000-0005-0000-0000-000013000000}"/>
    <cellStyle name="40% - Accent5" xfId="47" builtinId="47" customBuiltin="1"/>
    <cellStyle name="40% - Accent5 2" xfId="66" xr:uid="{00000000-0005-0000-0000-000015000000}"/>
    <cellStyle name="40% - Accent6" xfId="51" builtinId="51" customBuiltin="1"/>
    <cellStyle name="40% - Accent6 2" xfId="68" xr:uid="{00000000-0005-0000-0000-000017000000}"/>
    <cellStyle name="60% - Accent1" xfId="32" builtinId="32" customBuiltin="1"/>
    <cellStyle name="60% - Accent2" xfId="36" builtinId="36" customBuiltin="1"/>
    <cellStyle name="60% - Accent3" xfId="40" builtinId="40" customBuiltin="1"/>
    <cellStyle name="60% - Accent4" xfId="44" builtinId="44" customBuiltin="1"/>
    <cellStyle name="60% - Accent5" xfId="48" builtinId="48" customBuiltin="1"/>
    <cellStyle name="60% - Accent6" xfId="52" builtinId="52" customBuiltin="1"/>
    <cellStyle name="Accent1" xfId="29" builtinId="29" customBuiltin="1"/>
    <cellStyle name="Accent2" xfId="33" builtinId="33" customBuiltin="1"/>
    <cellStyle name="Accent3" xfId="37" builtinId="37" customBuiltin="1"/>
    <cellStyle name="Accent4" xfId="41" builtinId="41" customBuiltin="1"/>
    <cellStyle name="Accent5" xfId="45" builtinId="45" customBuiltin="1"/>
    <cellStyle name="Accent6" xfId="49" builtinId="49" customBuiltin="1"/>
    <cellStyle name="Bad" xfId="19" builtinId="27" customBuiltin="1"/>
    <cellStyle name="Calculation" xfId="23" builtinId="22" customBuiltin="1"/>
    <cellStyle name="Check Cell" xfId="25" builtinId="23" customBuiltin="1"/>
    <cellStyle name="Comma" xfId="1" builtinId="3"/>
    <cellStyle name="Comma 2" xfId="7" xr:uid="{00000000-0005-0000-0000-000028000000}"/>
    <cellStyle name="Explanatory Text" xfId="27" builtinId="53" customBuiltin="1"/>
    <cellStyle name="Good" xfId="18" builtinId="26" customBuiltin="1"/>
    <cellStyle name="Heading 1" xfId="13" builtinId="16" customBuiltin="1"/>
    <cellStyle name="Heading 2" xfId="14" builtinId="17" customBuiltin="1"/>
    <cellStyle name="Heading 3" xfId="16" builtinId="18" customBuiltin="1"/>
    <cellStyle name="Heading 4" xfId="17" builtinId="19" customBuiltin="1"/>
    <cellStyle name="Hyperlink" xfId="69" builtinId="8"/>
    <cellStyle name="Input" xfId="21" builtinId="20" customBuiltin="1"/>
    <cellStyle name="Linked Cell" xfId="24" builtinId="24" customBuiltin="1"/>
    <cellStyle name="Neutral" xfId="20" builtinId="28" customBuiltin="1"/>
    <cellStyle name="Normal" xfId="0" builtinId="0"/>
    <cellStyle name="Normal 2" xfId="2" xr:uid="{00000000-0005-0000-0000-000033000000}"/>
    <cellStyle name="Normal 2 2" xfId="3" xr:uid="{00000000-0005-0000-0000-000034000000}"/>
    <cellStyle name="Normal 3" xfId="4" xr:uid="{00000000-0005-0000-0000-000035000000}"/>
    <cellStyle name="Normal 4" xfId="6" xr:uid="{00000000-0005-0000-0000-000036000000}"/>
    <cellStyle name="Normal 5" xfId="8" xr:uid="{00000000-0005-0000-0000-000037000000}"/>
    <cellStyle name="Normal 6" xfId="9" xr:uid="{00000000-0005-0000-0000-000038000000}"/>
    <cellStyle name="Normal 6 2" xfId="11" xr:uid="{00000000-0005-0000-0000-000039000000}"/>
    <cellStyle name="Normal 7" xfId="10" xr:uid="{00000000-0005-0000-0000-00003A000000}"/>
    <cellStyle name="Normal 8" xfId="53" xr:uid="{00000000-0005-0000-0000-00003B000000}"/>
    <cellStyle name="Normal 9" xfId="55" xr:uid="{00000000-0005-0000-0000-00003C000000}"/>
    <cellStyle name="Note 2" xfId="54" xr:uid="{00000000-0005-0000-0000-00003D000000}"/>
    <cellStyle name="Note 3" xfId="56" xr:uid="{00000000-0005-0000-0000-00003E000000}"/>
    <cellStyle name="Output" xfId="22" builtinId="21" customBuiltin="1"/>
    <cellStyle name="Percent" xfId="5" builtinId="5"/>
    <cellStyle name="Percent 2" xfId="12" xr:uid="{00000000-0005-0000-0000-000041000000}"/>
    <cellStyle name="Title" xfId="15" builtinId="15" customBuiltin="1"/>
    <cellStyle name="Total" xfId="28" builtinId="25" customBuiltin="1"/>
    <cellStyle name="Warning Text" xfId="26" builtinId="11" customBuiltin="1"/>
  </cellStyles>
  <dxfs count="0"/>
  <tableStyles count="1" defaultTableStyle="TableStyleMedium2" defaultPivotStyle="PivotStyleLight16">
    <tableStyle name="Table Style 1" pivot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BEF1F4"/>
      <color rgb="FFFF6600"/>
      <color rgb="FFF8F8F8"/>
      <color rgb="FFD6F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Emissions control rate</a:t>
            </a:r>
          </a:p>
        </c:rich>
      </c:tx>
      <c:layout>
        <c:manualLayout>
          <c:xMode val="edge"/>
          <c:yMode val="edge"/>
          <c:x val="0.21845262456249251"/>
          <c:y val="7.50335371861301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5711360234876146"/>
          <c:y val="6.2213788546142235E-2"/>
          <c:w val="0.82592600033463459"/>
          <c:h val="0.86812637960003947"/>
        </c:manualLayout>
      </c:layout>
      <c:lineChart>
        <c:grouping val="standard"/>
        <c:varyColors val="0"/>
        <c:ser>
          <c:idx val="0"/>
          <c:order val="0"/>
          <c:tx>
            <c:v>Limit 2 degC</c:v>
          </c:tx>
          <c:marker>
            <c:symbol val="circle"/>
            <c:size val="7"/>
            <c:spPr>
              <a:solidFill>
                <a:schemeClr val="accent1">
                  <a:lumMod val="20000"/>
                  <a:lumOff val="80000"/>
                </a:schemeClr>
              </a:solidFill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FA-4F19-A59F-FB753330FE5F}"/>
            </c:ext>
          </c:extLst>
        </c:ser>
        <c:ser>
          <c:idx val="1"/>
          <c:order val="1"/>
          <c:tx>
            <c:v>Opt 2023</c:v>
          </c:tx>
          <c:marker>
            <c:symbol val="square"/>
            <c:size val="7"/>
            <c:spPr>
              <a:solidFill>
                <a:schemeClr val="accent6">
                  <a:lumMod val="20000"/>
                  <a:lumOff val="80000"/>
                </a:schemeClr>
              </a:solidFill>
            </c:spPr>
          </c:marker>
          <c:cat>
            <c:numRef>
              <c:f>Base!$B$2:$R$2</c:f>
              <c:numCache>
                <c:formatCode>0_);\(0\)</c:formatCode>
                <c:ptCount val="17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  <c:pt idx="7">
                  <c:v>2055</c:v>
                </c:pt>
                <c:pt idx="8">
                  <c:v>2060</c:v>
                </c:pt>
                <c:pt idx="9">
                  <c:v>2065</c:v>
                </c:pt>
                <c:pt idx="10">
                  <c:v>2070</c:v>
                </c:pt>
                <c:pt idx="11">
                  <c:v>2075</c:v>
                </c:pt>
                <c:pt idx="12">
                  <c:v>2080</c:v>
                </c:pt>
                <c:pt idx="13">
                  <c:v>2085</c:v>
                </c:pt>
                <c:pt idx="14">
                  <c:v>2090</c:v>
                </c:pt>
                <c:pt idx="15">
                  <c:v>2095</c:v>
                </c:pt>
                <c:pt idx="16">
                  <c:v>2100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FA-4F19-A59F-FB753330FE5F}"/>
            </c:ext>
          </c:extLst>
        </c:ser>
        <c:ser>
          <c:idx val="2"/>
          <c:order val="2"/>
          <c:tx>
            <c:v>Base-2023</c:v>
          </c:tx>
          <c:marker>
            <c:symbol val="triangle"/>
            <c:size val="8"/>
            <c:spPr>
              <a:solidFill>
                <a:schemeClr val="accent5">
                  <a:lumMod val="20000"/>
                  <a:lumOff val="80000"/>
                </a:schemeClr>
              </a:solidFill>
            </c:spPr>
          </c:marker>
          <c:cat>
            <c:numRef>
              <c:f>Base!$B$2:$R$2</c:f>
              <c:numCache>
                <c:formatCode>0_);\(0\)</c:formatCode>
                <c:ptCount val="17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  <c:pt idx="7">
                  <c:v>2055</c:v>
                </c:pt>
                <c:pt idx="8">
                  <c:v>2060</c:v>
                </c:pt>
                <c:pt idx="9">
                  <c:v>2065</c:v>
                </c:pt>
                <c:pt idx="10">
                  <c:v>2070</c:v>
                </c:pt>
                <c:pt idx="11">
                  <c:v>2075</c:v>
                </c:pt>
                <c:pt idx="12">
                  <c:v>2080</c:v>
                </c:pt>
                <c:pt idx="13">
                  <c:v>2085</c:v>
                </c:pt>
                <c:pt idx="14">
                  <c:v>2090</c:v>
                </c:pt>
                <c:pt idx="15">
                  <c:v>2095</c:v>
                </c:pt>
                <c:pt idx="16">
                  <c:v>2100</c:v>
                </c:pt>
              </c:numCache>
            </c:numRef>
          </c:cat>
          <c:val>
            <c:numRef>
              <c:f>Base!$B$71:$R$71</c:f>
              <c:numCache>
                <c:formatCode>_(* #,##0.000_);_(* \(#,##0.000\);_(* "-"??_);_(@_)</c:formatCode>
                <c:ptCount val="17"/>
                <c:pt idx="0">
                  <c:v>5.1290247900000002E-2</c:v>
                </c:pt>
                <c:pt idx="1">
                  <c:v>5.7163469500000001E-2</c:v>
                </c:pt>
                <c:pt idx="2">
                  <c:v>6.3709230800000002E-2</c:v>
                </c:pt>
                <c:pt idx="3">
                  <c:v>7.1004544200000005E-2</c:v>
                </c:pt>
                <c:pt idx="4">
                  <c:v>7.9135240300000007E-2</c:v>
                </c:pt>
                <c:pt idx="5">
                  <c:v>8.8196978600000003E-2</c:v>
                </c:pt>
                <c:pt idx="6">
                  <c:v>9.8296372100000001E-2</c:v>
                </c:pt>
                <c:pt idx="7">
                  <c:v>0.10651401100000001</c:v>
                </c:pt>
                <c:pt idx="8">
                  <c:v>0.11541864960000001</c:v>
                </c:pt>
                <c:pt idx="9">
                  <c:v>0.12506772159999999</c:v>
                </c:pt>
                <c:pt idx="10">
                  <c:v>0.1355234622</c:v>
                </c:pt>
                <c:pt idx="11">
                  <c:v>0.1468533092</c:v>
                </c:pt>
                <c:pt idx="12">
                  <c:v>0.15913033870000001</c:v>
                </c:pt>
                <c:pt idx="13">
                  <c:v>0.17243373549999999</c:v>
                </c:pt>
                <c:pt idx="14">
                  <c:v>0.1868493048</c:v>
                </c:pt>
                <c:pt idx="15">
                  <c:v>0.2024700247</c:v>
                </c:pt>
                <c:pt idx="16">
                  <c:v>0.2193966467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FA-4F19-A59F-FB753330F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975560"/>
        <c:axId val="225974384"/>
      </c:lineChart>
      <c:catAx>
        <c:axId val="2259755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crossAx val="225974384"/>
        <c:crosses val="autoZero"/>
        <c:auto val="1"/>
        <c:lblAlgn val="ctr"/>
        <c:lblOffset val="100"/>
        <c:tickLblSkip val="2"/>
        <c:noMultiLvlLbl val="0"/>
      </c:catAx>
      <c:valAx>
        <c:axId val="225974384"/>
        <c:scaling>
          <c:orientation val="minMax"/>
          <c:max val="1"/>
          <c:min val="0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400" b="0"/>
                  <a:t>Emissions control rate (% of no-controls)</a:t>
                </a:r>
              </a:p>
            </c:rich>
          </c:tx>
          <c:layout>
            <c:manualLayout>
              <c:xMode val="edge"/>
              <c:yMode val="edge"/>
              <c:x val="8.8164436612104217E-3"/>
              <c:y val="0.11702291432558183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225975560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61920682998135401"/>
          <c:y val="0.56344249193623219"/>
          <c:w val="0.32760937957420522"/>
          <c:h val="0.20084780197454397"/>
        </c:manualLayout>
      </c:layout>
      <c:overlay val="1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200"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016317133598916"/>
          <c:y val="2.6590471252256304E-2"/>
          <c:w val="0.85449567178435126"/>
          <c:h val="0.85307901196801506"/>
        </c:manualLayout>
      </c:layout>
      <c:lineChart>
        <c:grouping val="standard"/>
        <c:varyColors val="0"/>
        <c:ser>
          <c:idx val="0"/>
          <c:order val="0"/>
          <c:tx>
            <c:v>Base-2023</c:v>
          </c:tx>
          <c:marker>
            <c:symbol val="circle"/>
            <c:size val="7"/>
            <c:spPr>
              <a:solidFill>
                <a:schemeClr val="accent1">
                  <a:lumMod val="20000"/>
                  <a:lumOff val="80000"/>
                </a:schemeClr>
              </a:solidFill>
            </c:spPr>
          </c:marker>
          <c:cat>
            <c:numRef>
              <c:f>Base!$B$2:$AB$2</c:f>
              <c:numCache>
                <c:formatCode>0_);\(0\)</c:formatCode>
                <c:ptCount val="27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  <c:pt idx="7">
                  <c:v>2055</c:v>
                </c:pt>
                <c:pt idx="8">
                  <c:v>2060</c:v>
                </c:pt>
                <c:pt idx="9">
                  <c:v>2065</c:v>
                </c:pt>
                <c:pt idx="10">
                  <c:v>2070</c:v>
                </c:pt>
                <c:pt idx="11">
                  <c:v>2075</c:v>
                </c:pt>
                <c:pt idx="12">
                  <c:v>2080</c:v>
                </c:pt>
                <c:pt idx="13">
                  <c:v>2085</c:v>
                </c:pt>
                <c:pt idx="14">
                  <c:v>2090</c:v>
                </c:pt>
                <c:pt idx="15">
                  <c:v>2095</c:v>
                </c:pt>
                <c:pt idx="16">
                  <c:v>2100</c:v>
                </c:pt>
                <c:pt idx="17">
                  <c:v>2105</c:v>
                </c:pt>
                <c:pt idx="18">
                  <c:v>2110</c:v>
                </c:pt>
                <c:pt idx="19">
                  <c:v>2115</c:v>
                </c:pt>
                <c:pt idx="20">
                  <c:v>2120</c:v>
                </c:pt>
                <c:pt idx="21">
                  <c:v>2125</c:v>
                </c:pt>
                <c:pt idx="22">
                  <c:v>2130</c:v>
                </c:pt>
                <c:pt idx="23">
                  <c:v>2135</c:v>
                </c:pt>
                <c:pt idx="24">
                  <c:v>2140</c:v>
                </c:pt>
                <c:pt idx="25">
                  <c:v>2145</c:v>
                </c:pt>
                <c:pt idx="26">
                  <c:v>2150</c:v>
                </c:pt>
              </c:numCache>
            </c:numRef>
          </c:cat>
          <c:val>
            <c:numRef>
              <c:f>Base!$B$43:$AB$43</c:f>
              <c:numCache>
                <c:formatCode>_(* #,##0.00000_);_(* \(#,##0.00000\);_(* "-"??_);_(@_)</c:formatCode>
                <c:ptCount val="27"/>
                <c:pt idx="0">
                  <c:v>1.2471539999999999</c:v>
                </c:pt>
                <c:pt idx="1">
                  <c:v>1.4289422493516617</c:v>
                </c:pt>
                <c:pt idx="2" formatCode="_(* #,##0.000_);_(* \(#,##0.000\);_(* &quot;-&quot;??_);_(@_)">
                  <c:v>1.5705709366126428</c:v>
                </c:pt>
                <c:pt idx="3" formatCode="_(* #,##0.000_);_(* \(#,##0.000\);_(* &quot;-&quot;??_);_(@_)">
                  <c:v>1.7021515129954414</c:v>
                </c:pt>
                <c:pt idx="4" formatCode="_(* #,##0.000_);_(* \(#,##0.000\);_(* &quot;-&quot;??_);_(@_)">
                  <c:v>1.8324676335851284</c:v>
                </c:pt>
                <c:pt idx="5" formatCode="_(* #,##0.000_);_(* \(#,##0.000\);_(* &quot;-&quot;??_);_(@_)">
                  <c:v>1.9640752238486168</c:v>
                </c:pt>
                <c:pt idx="6" formatCode="_(* #,##0.000_);_(* \(#,##0.000\);_(* &quot;-&quot;??_);_(@_)">
                  <c:v>2.0976603539006695</c:v>
                </c:pt>
                <c:pt idx="7">
                  <c:v>2.2336748926141756</c:v>
                </c:pt>
                <c:pt idx="8">
                  <c:v>2.3722406164007093</c:v>
                </c:pt>
                <c:pt idx="9">
                  <c:v>2.5133025957955271</c:v>
                </c:pt>
                <c:pt idx="10">
                  <c:v>2.6567398688095332</c:v>
                </c:pt>
                <c:pt idx="11">
                  <c:v>2.8023952404052404</c:v>
                </c:pt>
                <c:pt idx="12">
                  <c:v>2.9500827575504562</c:v>
                </c:pt>
                <c:pt idx="13">
                  <c:v>3.0995886149748708</c:v>
                </c:pt>
                <c:pt idx="14">
                  <c:v>3.2506699531482268</c:v>
                </c:pt>
                <c:pt idx="15">
                  <c:v>3.4030528515276735</c:v>
                </c:pt>
                <c:pt idx="16">
                  <c:v>3.5564298610388345</c:v>
                </c:pt>
                <c:pt idx="17">
                  <c:v>3.7041171277611569</c:v>
                </c:pt>
                <c:pt idx="18">
                  <c:v>3.8492277224594442</c:v>
                </c:pt>
                <c:pt idx="19">
                  <c:v>3.9924968402760337</c:v>
                </c:pt>
                <c:pt idx="20">
                  <c:v>4.1339346123251461</c:v>
                </c:pt>
                <c:pt idx="21">
                  <c:v>4.2732935467483664</c:v>
                </c:pt>
                <c:pt idx="22">
                  <c:v>4.410200163132262</c:v>
                </c:pt>
                <c:pt idx="23">
                  <c:v>4.5441894838539163</c:v>
                </c:pt>
                <c:pt idx="24">
                  <c:v>4.6747096429175468</c:v>
                </c:pt>
                <c:pt idx="25">
                  <c:v>4.8011153125153285</c:v>
                </c:pt>
                <c:pt idx="26">
                  <c:v>4.9226546007281273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83-40C7-BD86-1D80C1B39712}"/>
            </c:ext>
          </c:extLst>
        </c:ser>
        <c:ser>
          <c:idx val="1"/>
          <c:order val="1"/>
          <c:tx>
            <c:v>Opt-2023</c:v>
          </c:tx>
          <c:marker>
            <c:symbol val="square"/>
            <c:size val="7"/>
            <c:spPr>
              <a:solidFill>
                <a:schemeClr val="accent6">
                  <a:lumMod val="20000"/>
                  <a:lumOff val="80000"/>
                </a:schemeClr>
              </a:solidFill>
            </c:spPr>
          </c:marker>
          <c:cat>
            <c:numRef>
              <c:f>Base!$B$2:$AB$2</c:f>
              <c:numCache>
                <c:formatCode>0_);\(0\)</c:formatCode>
                <c:ptCount val="27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  <c:pt idx="7">
                  <c:v>2055</c:v>
                </c:pt>
                <c:pt idx="8">
                  <c:v>2060</c:v>
                </c:pt>
                <c:pt idx="9">
                  <c:v>2065</c:v>
                </c:pt>
                <c:pt idx="10">
                  <c:v>2070</c:v>
                </c:pt>
                <c:pt idx="11">
                  <c:v>2075</c:v>
                </c:pt>
                <c:pt idx="12">
                  <c:v>2080</c:v>
                </c:pt>
                <c:pt idx="13">
                  <c:v>2085</c:v>
                </c:pt>
                <c:pt idx="14">
                  <c:v>2090</c:v>
                </c:pt>
                <c:pt idx="15">
                  <c:v>2095</c:v>
                </c:pt>
                <c:pt idx="16">
                  <c:v>2100</c:v>
                </c:pt>
                <c:pt idx="17">
                  <c:v>2105</c:v>
                </c:pt>
                <c:pt idx="18">
                  <c:v>2110</c:v>
                </c:pt>
                <c:pt idx="19">
                  <c:v>2115</c:v>
                </c:pt>
                <c:pt idx="20">
                  <c:v>2120</c:v>
                </c:pt>
                <c:pt idx="21">
                  <c:v>2125</c:v>
                </c:pt>
                <c:pt idx="22">
                  <c:v>2130</c:v>
                </c:pt>
                <c:pt idx="23">
                  <c:v>2135</c:v>
                </c:pt>
                <c:pt idx="24">
                  <c:v>2140</c:v>
                </c:pt>
                <c:pt idx="25">
                  <c:v>2145</c:v>
                </c:pt>
                <c:pt idx="26">
                  <c:v>2150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283-40C7-BD86-1D80C1B39712}"/>
            </c:ext>
          </c:extLst>
        </c:ser>
        <c:ser>
          <c:idx val="2"/>
          <c:order val="2"/>
          <c:tx>
            <c:v>Limit 2 deg</c:v>
          </c:tx>
          <c:marker>
            <c:symbol val="triangle"/>
            <c:size val="8"/>
            <c:spPr>
              <a:solidFill>
                <a:schemeClr val="accent5">
                  <a:lumMod val="20000"/>
                  <a:lumOff val="80000"/>
                </a:schemeClr>
              </a:solidFill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283-40C7-BD86-1D80C1B39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975560"/>
        <c:axId val="225974384"/>
      </c:lineChart>
      <c:catAx>
        <c:axId val="2259755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25974384"/>
        <c:crosses val="autoZero"/>
        <c:auto val="1"/>
        <c:lblAlgn val="ctr"/>
        <c:lblOffset val="100"/>
        <c:tickLblSkip val="4"/>
        <c:noMultiLvlLbl val="0"/>
      </c:catAx>
      <c:valAx>
        <c:axId val="225974384"/>
        <c:scaling>
          <c:orientation val="minMax"/>
          <c:min val="0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Global temperature (deg C above preind)</a:t>
                </a:r>
              </a:p>
            </c:rich>
          </c:tx>
          <c:layout>
            <c:manualLayout>
              <c:xMode val="edge"/>
              <c:yMode val="edge"/>
              <c:x val="1.4233974403191643E-4"/>
              <c:y val="8.384625619913362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25975560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1920291050826721"/>
          <c:y val="0.12449922417501208"/>
          <c:w val="0.32760937957420522"/>
          <c:h val="0.20084780197454397"/>
        </c:manualLayout>
      </c:layout>
      <c:overlay val="1"/>
      <c:spPr>
        <a:solidFill>
          <a:schemeClr val="bg1"/>
        </a:solidFill>
        <a:ln>
          <a:solidFill>
            <a:schemeClr val="accent1"/>
          </a:solidFill>
        </a:ln>
      </c:spPr>
    </c:legend>
    <c:plotVisOnly val="1"/>
    <c:dispBlanksAs val="gap"/>
    <c:showDLblsOverMax val="0"/>
  </c:chart>
  <c:txPr>
    <a:bodyPr/>
    <a:lstStyle/>
    <a:p>
      <a:pPr>
        <a:defRPr sz="1400"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Industrial CO2 Emissions</a:t>
            </a:r>
          </a:p>
        </c:rich>
      </c:tx>
      <c:layout>
        <c:manualLayout>
          <c:xMode val="edge"/>
          <c:yMode val="edge"/>
          <c:x val="0.27359480417511522"/>
          <c:y val="3.347280334728033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504189213071451"/>
          <c:y val="2.6590471252256304E-2"/>
          <c:w val="0.81423988430338523"/>
          <c:h val="0.86812637960003947"/>
        </c:manualLayout>
      </c:layout>
      <c:lineChart>
        <c:grouping val="standard"/>
        <c:varyColors val="0"/>
        <c:ser>
          <c:idx val="0"/>
          <c:order val="0"/>
          <c:tx>
            <c:v>Base:2023</c:v>
          </c:tx>
          <c:marker>
            <c:symbol val="circle"/>
            <c:size val="7"/>
            <c:spPr>
              <a:solidFill>
                <a:schemeClr val="accent1">
                  <a:lumMod val="20000"/>
                  <a:lumOff val="80000"/>
                </a:schemeClr>
              </a:solidFill>
            </c:spPr>
          </c:marker>
          <c:cat>
            <c:numRef>
              <c:f>Base!$B$2:$BN$2</c:f>
              <c:numCache>
                <c:formatCode>0_);\(0\)</c:formatCode>
                <c:ptCount val="65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  <c:pt idx="7">
                  <c:v>2055</c:v>
                </c:pt>
                <c:pt idx="8">
                  <c:v>2060</c:v>
                </c:pt>
                <c:pt idx="9">
                  <c:v>2065</c:v>
                </c:pt>
                <c:pt idx="10">
                  <c:v>2070</c:v>
                </c:pt>
                <c:pt idx="11">
                  <c:v>2075</c:v>
                </c:pt>
                <c:pt idx="12">
                  <c:v>2080</c:v>
                </c:pt>
                <c:pt idx="13">
                  <c:v>2085</c:v>
                </c:pt>
                <c:pt idx="14">
                  <c:v>2090</c:v>
                </c:pt>
                <c:pt idx="15">
                  <c:v>2095</c:v>
                </c:pt>
                <c:pt idx="16">
                  <c:v>2100</c:v>
                </c:pt>
                <c:pt idx="17">
                  <c:v>2105</c:v>
                </c:pt>
                <c:pt idx="18">
                  <c:v>2110</c:v>
                </c:pt>
                <c:pt idx="19">
                  <c:v>2115</c:v>
                </c:pt>
                <c:pt idx="20">
                  <c:v>2120</c:v>
                </c:pt>
                <c:pt idx="21">
                  <c:v>2125</c:v>
                </c:pt>
                <c:pt idx="22">
                  <c:v>2130</c:v>
                </c:pt>
                <c:pt idx="23">
                  <c:v>2135</c:v>
                </c:pt>
                <c:pt idx="24">
                  <c:v>2140</c:v>
                </c:pt>
                <c:pt idx="25">
                  <c:v>2145</c:v>
                </c:pt>
                <c:pt idx="26">
                  <c:v>2150</c:v>
                </c:pt>
                <c:pt idx="27">
                  <c:v>2155</c:v>
                </c:pt>
                <c:pt idx="28">
                  <c:v>2160</c:v>
                </c:pt>
                <c:pt idx="29">
                  <c:v>2165</c:v>
                </c:pt>
                <c:pt idx="30">
                  <c:v>2170</c:v>
                </c:pt>
                <c:pt idx="31">
                  <c:v>2175</c:v>
                </c:pt>
                <c:pt idx="32">
                  <c:v>2180</c:v>
                </c:pt>
                <c:pt idx="33">
                  <c:v>2185</c:v>
                </c:pt>
                <c:pt idx="34">
                  <c:v>2190</c:v>
                </c:pt>
                <c:pt idx="35">
                  <c:v>2195</c:v>
                </c:pt>
                <c:pt idx="36">
                  <c:v>2200</c:v>
                </c:pt>
                <c:pt idx="37">
                  <c:v>2205</c:v>
                </c:pt>
                <c:pt idx="38">
                  <c:v>2210</c:v>
                </c:pt>
                <c:pt idx="39">
                  <c:v>2215</c:v>
                </c:pt>
                <c:pt idx="40">
                  <c:v>2220</c:v>
                </c:pt>
                <c:pt idx="41">
                  <c:v>2225</c:v>
                </c:pt>
                <c:pt idx="42">
                  <c:v>2230</c:v>
                </c:pt>
                <c:pt idx="43">
                  <c:v>2235</c:v>
                </c:pt>
                <c:pt idx="44">
                  <c:v>2240</c:v>
                </c:pt>
                <c:pt idx="45">
                  <c:v>2245</c:v>
                </c:pt>
                <c:pt idx="46">
                  <c:v>2250</c:v>
                </c:pt>
                <c:pt idx="47">
                  <c:v>2255</c:v>
                </c:pt>
                <c:pt idx="48">
                  <c:v>2260</c:v>
                </c:pt>
                <c:pt idx="49">
                  <c:v>2265</c:v>
                </c:pt>
                <c:pt idx="50">
                  <c:v>2270</c:v>
                </c:pt>
                <c:pt idx="51">
                  <c:v>2275</c:v>
                </c:pt>
                <c:pt idx="52">
                  <c:v>2280</c:v>
                </c:pt>
                <c:pt idx="53">
                  <c:v>2285</c:v>
                </c:pt>
                <c:pt idx="54">
                  <c:v>2290</c:v>
                </c:pt>
                <c:pt idx="55">
                  <c:v>2295</c:v>
                </c:pt>
                <c:pt idx="56">
                  <c:v>2300</c:v>
                </c:pt>
                <c:pt idx="57">
                  <c:v>2305</c:v>
                </c:pt>
                <c:pt idx="58">
                  <c:v>2310</c:v>
                </c:pt>
                <c:pt idx="59">
                  <c:v>2315</c:v>
                </c:pt>
                <c:pt idx="60">
                  <c:v>2320</c:v>
                </c:pt>
                <c:pt idx="61">
                  <c:v>2325</c:v>
                </c:pt>
                <c:pt idx="62">
                  <c:v>2330</c:v>
                </c:pt>
                <c:pt idx="63">
                  <c:v>2335</c:v>
                </c:pt>
                <c:pt idx="64">
                  <c:v>2340</c:v>
                </c:pt>
              </c:numCache>
            </c:numRef>
          </c:cat>
          <c:val>
            <c:numRef>
              <c:f>Base!$B$55:$R$55</c:f>
              <c:numCache>
                <c:formatCode>_(* #,##0.00_);_(* \(#,##0.00\);_(* "-"??_);_(@_)</c:formatCode>
                <c:ptCount val="17"/>
                <c:pt idx="0">
                  <c:v>37.285491722243329</c:v>
                </c:pt>
                <c:pt idx="1">
                  <c:v>39.879295070630803</c:v>
                </c:pt>
                <c:pt idx="2" formatCode="_(* #,##0.000_);_(* \(#,##0.000\);_(* &quot;-&quot;??_);_(@_)">
                  <c:v>42.391244304449636</c:v>
                </c:pt>
                <c:pt idx="3" formatCode="_(* #,##0.000_);_(* \(#,##0.000\);_(* &quot;-&quot;??_);_(@_)">
                  <c:v>44.834822594918457</c:v>
                </c:pt>
                <c:pt idx="4" formatCode="_(* #,##0.000_);_(* \(#,##0.000\);_(* &quot;-&quot;??_);_(@_)">
                  <c:v>47.216314678024773</c:v>
                </c:pt>
                <c:pt idx="5" formatCode="_(* #,##0.000_);_(* \(#,##0.000\);_(* &quot;-&quot;??_);_(@_)">
                  <c:v>49.538387151885964</c:v>
                </c:pt>
                <c:pt idx="6" formatCode="_(* #,##0.000_);_(* \(#,##0.000\);_(* &quot;-&quot;??_);_(@_)">
                  <c:v>51.800782442252519</c:v>
                </c:pt>
                <c:pt idx="7">
                  <c:v>54.184116746027883</c:v>
                </c:pt>
                <c:pt idx="8">
                  <c:v>56.556107003887277</c:v>
                </c:pt>
                <c:pt idx="9">
                  <c:v>58.919033143866919</c:v>
                </c:pt>
                <c:pt idx="10">
                  <c:v>61.27289464046985</c:v>
                </c:pt>
                <c:pt idx="11">
                  <c:v>63.615126260199062</c:v>
                </c:pt>
                <c:pt idx="12">
                  <c:v>65.940286668616963</c:v>
                </c:pt>
                <c:pt idx="13">
                  <c:v>68.239712197357477</c:v>
                </c:pt>
                <c:pt idx="14">
                  <c:v>70.501118771005636</c:v>
                </c:pt>
                <c:pt idx="15">
                  <c:v>72.708128175963708</c:v>
                </c:pt>
                <c:pt idx="16">
                  <c:v>74.839682110431625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5C-486F-9FFB-155BD274B8BF}"/>
            </c:ext>
          </c:extLst>
        </c:ser>
        <c:ser>
          <c:idx val="1"/>
          <c:order val="1"/>
          <c:tx>
            <c:v>Opt-2023</c:v>
          </c:tx>
          <c:marker>
            <c:symbol val="square"/>
            <c:size val="7"/>
            <c:spPr>
              <a:solidFill>
                <a:schemeClr val="accent6">
                  <a:lumMod val="20000"/>
                  <a:lumOff val="80000"/>
                </a:schemeClr>
              </a:solidFill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5C-486F-9FFB-155BD274B8BF}"/>
            </c:ext>
          </c:extLst>
        </c:ser>
        <c:ser>
          <c:idx val="2"/>
          <c:order val="2"/>
          <c:tx>
            <c:v>Limit 2 degC</c:v>
          </c:tx>
          <c:marker>
            <c:symbol val="triangle"/>
            <c:size val="8"/>
            <c:spPr>
              <a:solidFill>
                <a:schemeClr val="accent5">
                  <a:lumMod val="20000"/>
                  <a:lumOff val="80000"/>
                </a:schemeClr>
              </a:solidFill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C3-4958-955C-91FF5F18E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975560"/>
        <c:axId val="225974384"/>
      </c:lineChart>
      <c:catAx>
        <c:axId val="2259755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crossAx val="225974384"/>
        <c:crosses val="autoZero"/>
        <c:auto val="1"/>
        <c:lblAlgn val="ctr"/>
        <c:lblOffset val="100"/>
        <c:tickLblSkip val="2"/>
        <c:noMultiLvlLbl val="0"/>
      </c:catAx>
      <c:valAx>
        <c:axId val="2259743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CO2 emissions (GtCO2/year)</a:t>
                </a:r>
              </a:p>
            </c:rich>
          </c:tx>
          <c:layout>
            <c:manualLayout>
              <c:xMode val="edge"/>
              <c:yMode val="edge"/>
              <c:x val="6.8688119646704415E-3"/>
              <c:y val="0.182383070317047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25975560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64779901895314518"/>
          <c:y val="0.32298443866064858"/>
          <c:w val="0.32760937957420522"/>
          <c:h val="0.20084780197454397"/>
        </c:manualLayout>
      </c:layout>
      <c:overlay val="1"/>
      <c:spPr>
        <a:solidFill>
          <a:schemeClr val="bg1"/>
        </a:solidFill>
        <a:ln>
          <a:solidFill>
            <a:schemeClr val="accent1"/>
          </a:solidFill>
        </a:ln>
      </c:spPr>
    </c:legend>
    <c:plotVisOnly val="1"/>
    <c:dispBlanksAs val="gap"/>
    <c:showDLblsOverMax val="0"/>
  </c:chart>
  <c:txPr>
    <a:bodyPr/>
    <a:lstStyle/>
    <a:p>
      <a:pPr>
        <a:defRPr sz="1200"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Atmospheric CO2 Concentrations</a:t>
            </a:r>
          </a:p>
        </c:rich>
      </c:tx>
      <c:layout>
        <c:manualLayout>
          <c:xMode val="edge"/>
          <c:yMode val="edge"/>
          <c:x val="0.27359480417511522"/>
          <c:y val="3.347280334728033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504189213071451"/>
          <c:y val="2.6590471252256304E-2"/>
          <c:w val="0.81423988430338523"/>
          <c:h val="0.86812637960003947"/>
        </c:manualLayout>
      </c:layout>
      <c:lineChart>
        <c:grouping val="standard"/>
        <c:varyColors val="0"/>
        <c:ser>
          <c:idx val="0"/>
          <c:order val="0"/>
          <c:tx>
            <c:v>Base:2023</c:v>
          </c:tx>
          <c:marker>
            <c:symbol val="circle"/>
            <c:size val="7"/>
            <c:spPr>
              <a:solidFill>
                <a:schemeClr val="accent1">
                  <a:lumMod val="20000"/>
                  <a:lumOff val="80000"/>
                </a:schemeClr>
              </a:solidFill>
            </c:spPr>
          </c:marker>
          <c:cat>
            <c:numRef>
              <c:f>Base!$B$2:$BN$2</c:f>
              <c:numCache>
                <c:formatCode>0_);\(0\)</c:formatCode>
                <c:ptCount val="65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  <c:pt idx="7">
                  <c:v>2055</c:v>
                </c:pt>
                <c:pt idx="8">
                  <c:v>2060</c:v>
                </c:pt>
                <c:pt idx="9">
                  <c:v>2065</c:v>
                </c:pt>
                <c:pt idx="10">
                  <c:v>2070</c:v>
                </c:pt>
                <c:pt idx="11">
                  <c:v>2075</c:v>
                </c:pt>
                <c:pt idx="12">
                  <c:v>2080</c:v>
                </c:pt>
                <c:pt idx="13">
                  <c:v>2085</c:v>
                </c:pt>
                <c:pt idx="14">
                  <c:v>2090</c:v>
                </c:pt>
                <c:pt idx="15">
                  <c:v>2095</c:v>
                </c:pt>
                <c:pt idx="16">
                  <c:v>2100</c:v>
                </c:pt>
                <c:pt idx="17">
                  <c:v>2105</c:v>
                </c:pt>
                <c:pt idx="18">
                  <c:v>2110</c:v>
                </c:pt>
                <c:pt idx="19">
                  <c:v>2115</c:v>
                </c:pt>
                <c:pt idx="20">
                  <c:v>2120</c:v>
                </c:pt>
                <c:pt idx="21">
                  <c:v>2125</c:v>
                </c:pt>
                <c:pt idx="22">
                  <c:v>2130</c:v>
                </c:pt>
                <c:pt idx="23">
                  <c:v>2135</c:v>
                </c:pt>
                <c:pt idx="24">
                  <c:v>2140</c:v>
                </c:pt>
                <c:pt idx="25">
                  <c:v>2145</c:v>
                </c:pt>
                <c:pt idx="26">
                  <c:v>2150</c:v>
                </c:pt>
                <c:pt idx="27">
                  <c:v>2155</c:v>
                </c:pt>
                <c:pt idx="28">
                  <c:v>2160</c:v>
                </c:pt>
                <c:pt idx="29">
                  <c:v>2165</c:v>
                </c:pt>
                <c:pt idx="30">
                  <c:v>2170</c:v>
                </c:pt>
                <c:pt idx="31">
                  <c:v>2175</c:v>
                </c:pt>
                <c:pt idx="32">
                  <c:v>2180</c:v>
                </c:pt>
                <c:pt idx="33">
                  <c:v>2185</c:v>
                </c:pt>
                <c:pt idx="34">
                  <c:v>2190</c:v>
                </c:pt>
                <c:pt idx="35">
                  <c:v>2195</c:v>
                </c:pt>
                <c:pt idx="36">
                  <c:v>2200</c:v>
                </c:pt>
                <c:pt idx="37">
                  <c:v>2205</c:v>
                </c:pt>
                <c:pt idx="38">
                  <c:v>2210</c:v>
                </c:pt>
                <c:pt idx="39">
                  <c:v>2215</c:v>
                </c:pt>
                <c:pt idx="40">
                  <c:v>2220</c:v>
                </c:pt>
                <c:pt idx="41">
                  <c:v>2225</c:v>
                </c:pt>
                <c:pt idx="42">
                  <c:v>2230</c:v>
                </c:pt>
                <c:pt idx="43">
                  <c:v>2235</c:v>
                </c:pt>
                <c:pt idx="44">
                  <c:v>2240</c:v>
                </c:pt>
                <c:pt idx="45">
                  <c:v>2245</c:v>
                </c:pt>
                <c:pt idx="46">
                  <c:v>2250</c:v>
                </c:pt>
                <c:pt idx="47">
                  <c:v>2255</c:v>
                </c:pt>
                <c:pt idx="48">
                  <c:v>2260</c:v>
                </c:pt>
                <c:pt idx="49">
                  <c:v>2265</c:v>
                </c:pt>
                <c:pt idx="50">
                  <c:v>2270</c:v>
                </c:pt>
                <c:pt idx="51">
                  <c:v>2275</c:v>
                </c:pt>
                <c:pt idx="52">
                  <c:v>2280</c:v>
                </c:pt>
                <c:pt idx="53">
                  <c:v>2285</c:v>
                </c:pt>
                <c:pt idx="54">
                  <c:v>2290</c:v>
                </c:pt>
                <c:pt idx="55">
                  <c:v>2295</c:v>
                </c:pt>
                <c:pt idx="56">
                  <c:v>2300</c:v>
                </c:pt>
                <c:pt idx="57">
                  <c:v>2305</c:v>
                </c:pt>
                <c:pt idx="58">
                  <c:v>2310</c:v>
                </c:pt>
                <c:pt idx="59">
                  <c:v>2315</c:v>
                </c:pt>
                <c:pt idx="60">
                  <c:v>2320</c:v>
                </c:pt>
                <c:pt idx="61">
                  <c:v>2325</c:v>
                </c:pt>
                <c:pt idx="62">
                  <c:v>2330</c:v>
                </c:pt>
                <c:pt idx="63">
                  <c:v>2335</c:v>
                </c:pt>
                <c:pt idx="64">
                  <c:v>2340</c:v>
                </c:pt>
              </c:numCache>
            </c:numRef>
          </c:cat>
          <c:val>
            <c:numRef>
              <c:f>Base!$B$42:$R$42</c:f>
              <c:numCache>
                <c:formatCode>_(* #,##0.000_);_(* \(#,##0.000\);_(* "-"??_);_(@_)</c:formatCode>
                <c:ptCount val="17"/>
                <c:pt idx="0">
                  <c:v>416.2025821596244</c:v>
                </c:pt>
                <c:pt idx="1">
                  <c:v>430.90246437717224</c:v>
                </c:pt>
                <c:pt idx="2">
                  <c:v>446.5430845492819</c:v>
                </c:pt>
                <c:pt idx="3">
                  <c:v>462.97379617324827</c:v>
                </c:pt>
                <c:pt idx="4">
                  <c:v>480.24241727341791</c:v>
                </c:pt>
                <c:pt idx="5">
                  <c:v>498.40456811250726</c:v>
                </c:pt>
                <c:pt idx="6">
                  <c:v>517.50699929610539</c:v>
                </c:pt>
                <c:pt idx="7">
                  <c:v>537.69315228145479</c:v>
                </c:pt>
                <c:pt idx="8">
                  <c:v>559.00708256334246</c:v>
                </c:pt>
                <c:pt idx="9">
                  <c:v>581.50142267148783</c:v>
                </c:pt>
                <c:pt idx="10">
                  <c:v>605.22655111346012</c:v>
                </c:pt>
                <c:pt idx="11">
                  <c:v>630.22896483271893</c:v>
                </c:pt>
                <c:pt idx="12">
                  <c:v>656.54981595985669</c:v>
                </c:pt>
                <c:pt idx="13">
                  <c:v>684.22318285815459</c:v>
                </c:pt>
                <c:pt idx="14">
                  <c:v>713.27399034658561</c:v>
                </c:pt>
                <c:pt idx="15">
                  <c:v>743.71553741635535</c:v>
                </c:pt>
                <c:pt idx="16">
                  <c:v>775.54657686380244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C7-4005-A87F-7702E6AB257D}"/>
            </c:ext>
          </c:extLst>
        </c:ser>
        <c:ser>
          <c:idx val="1"/>
          <c:order val="1"/>
          <c:tx>
            <c:v>Opt-2023</c:v>
          </c:tx>
          <c:marker>
            <c:symbol val="square"/>
            <c:size val="7"/>
            <c:spPr>
              <a:solidFill>
                <a:schemeClr val="accent6">
                  <a:lumMod val="20000"/>
                  <a:lumOff val="80000"/>
                </a:schemeClr>
              </a:solidFill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C7-4005-A87F-7702E6AB257D}"/>
            </c:ext>
          </c:extLst>
        </c:ser>
        <c:ser>
          <c:idx val="2"/>
          <c:order val="2"/>
          <c:tx>
            <c:v>Limit 2 degC</c:v>
          </c:tx>
          <c:marker>
            <c:symbol val="triangle"/>
            <c:size val="8"/>
            <c:spPr>
              <a:solidFill>
                <a:schemeClr val="accent5">
                  <a:lumMod val="20000"/>
                  <a:lumOff val="80000"/>
                </a:schemeClr>
              </a:solidFill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C7-4005-A87F-7702E6AB2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975560"/>
        <c:axId val="225974384"/>
      </c:lineChart>
      <c:catAx>
        <c:axId val="2259755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crossAx val="225974384"/>
        <c:crosses val="autoZero"/>
        <c:auto val="1"/>
        <c:lblAlgn val="ctr"/>
        <c:lblOffset val="100"/>
        <c:tickLblSkip val="2"/>
        <c:noMultiLvlLbl val="0"/>
      </c:catAx>
      <c:valAx>
        <c:axId val="225974384"/>
        <c:scaling>
          <c:orientation val="minMax"/>
          <c:min val="200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CO2 concentrations</a:t>
                </a:r>
                <a:r>
                  <a:rPr lang="en-US" sz="1600" b="0" baseline="0"/>
                  <a:t> (ppm)</a:t>
                </a:r>
                <a:endParaRPr lang="en-US" sz="1600" b="0"/>
              </a:p>
            </c:rich>
          </c:tx>
          <c:layout>
            <c:manualLayout>
              <c:xMode val="edge"/>
              <c:yMode val="edge"/>
              <c:x val="1.3246930000410143E-2"/>
              <c:y val="0.19063288716279536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225975560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19495156553029319"/>
          <c:y val="0.16073723806174789"/>
          <c:w val="0.32760937957420522"/>
          <c:h val="0.20084780197454397"/>
        </c:manualLayout>
      </c:layout>
      <c:overlay val="1"/>
      <c:spPr>
        <a:solidFill>
          <a:schemeClr val="bg1"/>
        </a:solidFill>
        <a:ln>
          <a:solidFill>
            <a:schemeClr val="accent1"/>
          </a:solidFill>
        </a:ln>
      </c:spPr>
    </c:legend>
    <c:plotVisOnly val="1"/>
    <c:dispBlanksAs val="gap"/>
    <c:showDLblsOverMax val="0"/>
  </c:chart>
  <c:txPr>
    <a:bodyPr/>
    <a:lstStyle/>
    <a:p>
      <a:pPr>
        <a:defRPr sz="1200"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/>
            </a:pPr>
            <a:r>
              <a:rPr lang="en-US" sz="1800"/>
              <a:t>Carbon Price</a:t>
            </a:r>
          </a:p>
        </c:rich>
      </c:tx>
      <c:layout>
        <c:manualLayout>
          <c:xMode val="edge"/>
          <c:yMode val="edge"/>
          <c:x val="0.47554781864025741"/>
          <c:y val="1.098449237874805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15979129345518"/>
          <c:y val="6.2213788546142235E-2"/>
          <c:w val="0.86487981138994086"/>
          <c:h val="0.86812637960003947"/>
        </c:manualLayout>
      </c:layout>
      <c:lineChart>
        <c:grouping val="standard"/>
        <c:varyColors val="0"/>
        <c:ser>
          <c:idx val="0"/>
          <c:order val="0"/>
          <c:tx>
            <c:v>Limit 2 degC</c:v>
          </c:tx>
          <c:marker>
            <c:symbol val="circle"/>
            <c:size val="7"/>
            <c:spPr>
              <a:solidFill>
                <a:schemeClr val="accent1">
                  <a:lumMod val="20000"/>
                  <a:lumOff val="80000"/>
                </a:schemeClr>
              </a:solidFill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6-4704-803B-917B3F365C5A}"/>
            </c:ext>
          </c:extLst>
        </c:ser>
        <c:ser>
          <c:idx val="1"/>
          <c:order val="1"/>
          <c:tx>
            <c:v>Opt 2023</c:v>
          </c:tx>
          <c:marker>
            <c:symbol val="square"/>
            <c:size val="7"/>
            <c:spPr>
              <a:solidFill>
                <a:schemeClr val="accent6">
                  <a:lumMod val="20000"/>
                  <a:lumOff val="80000"/>
                </a:schemeClr>
              </a:solidFill>
            </c:spPr>
          </c:marker>
          <c:cat>
            <c:numRef>
              <c:f>Base!$B$2:$R$2</c:f>
              <c:numCache>
                <c:formatCode>0_);\(0\)</c:formatCode>
                <c:ptCount val="17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  <c:pt idx="7">
                  <c:v>2055</c:v>
                </c:pt>
                <c:pt idx="8">
                  <c:v>2060</c:v>
                </c:pt>
                <c:pt idx="9">
                  <c:v>2065</c:v>
                </c:pt>
                <c:pt idx="10">
                  <c:v>2070</c:v>
                </c:pt>
                <c:pt idx="11">
                  <c:v>2075</c:v>
                </c:pt>
                <c:pt idx="12">
                  <c:v>2080</c:v>
                </c:pt>
                <c:pt idx="13">
                  <c:v>2085</c:v>
                </c:pt>
                <c:pt idx="14">
                  <c:v>2090</c:v>
                </c:pt>
                <c:pt idx="15">
                  <c:v>2095</c:v>
                </c:pt>
                <c:pt idx="16">
                  <c:v>2100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36-4704-803B-917B3F365C5A}"/>
            </c:ext>
          </c:extLst>
        </c:ser>
        <c:ser>
          <c:idx val="2"/>
          <c:order val="2"/>
          <c:tx>
            <c:v>Base-2023</c:v>
          </c:tx>
          <c:marker>
            <c:symbol val="triangle"/>
            <c:size val="8"/>
            <c:spPr>
              <a:solidFill>
                <a:schemeClr val="accent5">
                  <a:lumMod val="20000"/>
                  <a:lumOff val="80000"/>
                </a:schemeClr>
              </a:solidFill>
            </c:spPr>
          </c:marker>
          <c:cat>
            <c:numRef>
              <c:f>Base!$B$2:$R$2</c:f>
              <c:numCache>
                <c:formatCode>0_);\(0\)</c:formatCode>
                <c:ptCount val="17"/>
                <c:pt idx="0">
                  <c:v>2020</c:v>
                </c:pt>
                <c:pt idx="1">
                  <c:v>2025</c:v>
                </c:pt>
                <c:pt idx="2">
                  <c:v>2030</c:v>
                </c:pt>
                <c:pt idx="3">
                  <c:v>2035</c:v>
                </c:pt>
                <c:pt idx="4">
                  <c:v>2040</c:v>
                </c:pt>
                <c:pt idx="5">
                  <c:v>2045</c:v>
                </c:pt>
                <c:pt idx="6">
                  <c:v>2050</c:v>
                </c:pt>
                <c:pt idx="7">
                  <c:v>2055</c:v>
                </c:pt>
                <c:pt idx="8">
                  <c:v>2060</c:v>
                </c:pt>
                <c:pt idx="9">
                  <c:v>2065</c:v>
                </c:pt>
                <c:pt idx="10">
                  <c:v>2070</c:v>
                </c:pt>
                <c:pt idx="11">
                  <c:v>2075</c:v>
                </c:pt>
                <c:pt idx="12">
                  <c:v>2080</c:v>
                </c:pt>
                <c:pt idx="13">
                  <c:v>2085</c:v>
                </c:pt>
                <c:pt idx="14">
                  <c:v>2090</c:v>
                </c:pt>
                <c:pt idx="15">
                  <c:v>2095</c:v>
                </c:pt>
                <c:pt idx="16">
                  <c:v>2100</c:v>
                </c:pt>
              </c:numCache>
            </c:numRef>
          </c:cat>
          <c:val>
            <c:numRef>
              <c:f>Base!$B$73:$R$73</c:f>
              <c:numCache>
                <c:formatCode>_(* #,##0.000_);_(* \(#,##0.000\);_(* "-"??_);_(@_)</c:formatCode>
                <c:ptCount val="17"/>
                <c:pt idx="0">
                  <c:v>6.0000000034127883</c:v>
                </c:pt>
                <c:pt idx="1">
                  <c:v>6.7884492836483803</c:v>
                </c:pt>
                <c:pt idx="2">
                  <c:v>7.6805072599307991</c:v>
                </c:pt>
                <c:pt idx="3">
                  <c:v>8.6897890051139939</c:v>
                </c:pt>
                <c:pt idx="4">
                  <c:v>9.831698636224214</c:v>
                </c:pt>
                <c:pt idx="5">
                  <c:v>11.123664592260335</c:v>
                </c:pt>
                <c:pt idx="6">
                  <c:v>12.585405467620292</c:v>
                </c:pt>
                <c:pt idx="7">
                  <c:v>14.23923112625393</c:v>
                </c:pt>
                <c:pt idx="8">
                  <c:v>16.110383036566134</c:v>
                </c:pt>
                <c:pt idx="9">
                  <c:v>18.227419672096925</c:v>
                </c:pt>
                <c:pt idx="10">
                  <c:v>20.622652328586327</c:v>
                </c:pt>
                <c:pt idx="11">
                  <c:v>23.332638197739019</c:v>
                </c:pt>
                <c:pt idx="12">
                  <c:v>26.398738501105495</c:v>
                </c:pt>
                <c:pt idx="13">
                  <c:v>29.867749532315951</c:v>
                </c:pt>
                <c:pt idx="14">
                  <c:v>33.792617138029918</c:v>
                </c:pt>
                <c:pt idx="15">
                  <c:v>38.233244551506445</c:v>
                </c:pt>
                <c:pt idx="16">
                  <c:v>43.257406891471327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36-4704-803B-917B3F365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975560"/>
        <c:axId val="225974384"/>
      </c:lineChart>
      <c:catAx>
        <c:axId val="2259755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crossAx val="225974384"/>
        <c:crosses val="autoZero"/>
        <c:auto val="1"/>
        <c:lblAlgn val="ctr"/>
        <c:lblOffset val="100"/>
        <c:tickLblSkip val="2"/>
        <c:noMultiLvlLbl val="0"/>
      </c:catAx>
      <c:valAx>
        <c:axId val="225974384"/>
        <c:scaling>
          <c:orientation val="minMax"/>
          <c:max val="500"/>
          <c:min val="0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Carbon price (2019$/tCO2)</a:t>
                </a:r>
              </a:p>
            </c:rich>
          </c:tx>
          <c:layout>
            <c:manualLayout>
              <c:xMode val="edge"/>
              <c:yMode val="edge"/>
              <c:x val="1.0256814501491676E-3"/>
              <c:y val="0.3159451985888825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25975560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15760420566201311"/>
          <c:y val="0.10154888711756387"/>
          <c:w val="0.32760937957420522"/>
          <c:h val="0.20084780197454397"/>
        </c:manualLayout>
      </c:layout>
      <c:overlay val="1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200"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54428</xdr:colOff>
      <xdr:row>82</xdr:row>
      <xdr:rowOff>32657</xdr:rowOff>
    </xdr:from>
    <xdr:ext cx="4869180" cy="1874520"/>
    <xdr:pic>
      <xdr:nvPicPr>
        <xdr:cNvPr id="2" name="Picture 1">
          <a:extLst>
            <a:ext uri="{FF2B5EF4-FFF2-40B4-BE49-F238E27FC236}">
              <a16:creationId xmlns:a16="http://schemas.microsoft.com/office/drawing/2014/main" id="{2A8186F5-2484-4368-9D85-D8F47FD1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1228" y="39787286"/>
          <a:ext cx="4869180" cy="1874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174171</xdr:colOff>
      <xdr:row>31</xdr:row>
      <xdr:rowOff>102918</xdr:rowOff>
    </xdr:from>
    <xdr:to>
      <xdr:col>10</xdr:col>
      <xdr:colOff>598714</xdr:colOff>
      <xdr:row>59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424543</xdr:colOff>
      <xdr:row>0</xdr:row>
      <xdr:rowOff>152399</xdr:rowOff>
    </xdr:from>
    <xdr:to>
      <xdr:col>10</xdr:col>
      <xdr:colOff>489858</xdr:colOff>
      <xdr:row>28</xdr:row>
      <xdr:rowOff>119743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536123</xdr:colOff>
      <xdr:row>0</xdr:row>
      <xdr:rowOff>160565</xdr:rowOff>
    </xdr:from>
    <xdr:to>
      <xdr:col>21</xdr:col>
      <xdr:colOff>370115</xdr:colOff>
      <xdr:row>28</xdr:row>
      <xdr:rowOff>141515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566057</xdr:colOff>
      <xdr:row>31</xdr:row>
      <xdr:rowOff>21772</xdr:rowOff>
    </xdr:from>
    <xdr:to>
      <xdr:col>21</xdr:col>
      <xdr:colOff>544286</xdr:colOff>
      <xdr:row>59</xdr:row>
      <xdr:rowOff>144236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D60748-713C-47DF-AC09-28F56D659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10</xdr:col>
      <xdr:colOff>424543</xdr:colOff>
      <xdr:row>90</xdr:row>
      <xdr:rowOff>60368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B5F8ED-11AB-434D-9C9B-34AB0CAB4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md.copernicus.org/articles/11/2273/2018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75F9-2796-4171-995A-930441BB76BE}">
  <dimension ref="A1:A40"/>
  <sheetViews>
    <sheetView tabSelected="1" zoomScale="145" zoomScaleNormal="145" workbookViewId="0">
      <selection activeCell="A37" sqref="A37"/>
    </sheetView>
  </sheetViews>
  <sheetFormatPr defaultColWidth="8.77734375" defaultRowHeight="17.25" customHeight="1" x14ac:dyDescent="0.3"/>
  <cols>
    <col min="1" max="1" width="11.21875" style="76" bestFit="1" customWidth="1"/>
    <col min="2" max="16384" width="8.77734375" style="76"/>
  </cols>
  <sheetData>
    <row r="1" spans="1:1" ht="17.25" customHeight="1" x14ac:dyDescent="0.3">
      <c r="A1" s="75" t="s">
        <v>539</v>
      </c>
    </row>
    <row r="2" spans="1:1" ht="17.25" customHeight="1" x14ac:dyDescent="0.3">
      <c r="A2" s="81" t="s">
        <v>743</v>
      </c>
    </row>
    <row r="4" spans="1:1" ht="17.399999999999999" x14ac:dyDescent="0.3">
      <c r="A4" s="75" t="s">
        <v>744</v>
      </c>
    </row>
    <row r="5" spans="1:1" ht="17.399999999999999" x14ac:dyDescent="0.3">
      <c r="A5" s="76" t="s">
        <v>306</v>
      </c>
    </row>
    <row r="6" spans="1:1" ht="17.399999999999999" x14ac:dyDescent="0.3">
      <c r="A6" s="76" t="s">
        <v>512</v>
      </c>
    </row>
    <row r="7" spans="1:1" ht="17.399999999999999" x14ac:dyDescent="0.3">
      <c r="A7" s="76" t="s">
        <v>745</v>
      </c>
    </row>
    <row r="8" spans="1:1" ht="17.399999999999999" x14ac:dyDescent="0.3"/>
    <row r="9" spans="1:1" ht="26.4" customHeight="1" thickBot="1" x14ac:dyDescent="0.35">
      <c r="A9" s="77" t="s">
        <v>196</v>
      </c>
    </row>
    <row r="10" spans="1:1" ht="18" thickTop="1" x14ac:dyDescent="0.3">
      <c r="A10" s="76" t="s">
        <v>206</v>
      </c>
    </row>
    <row r="11" spans="1:1" ht="17.399999999999999" x14ac:dyDescent="0.3">
      <c r="A11" s="76" t="s">
        <v>511</v>
      </c>
    </row>
    <row r="12" spans="1:1" s="79" customFormat="1" ht="18" thickBot="1" x14ac:dyDescent="0.3">
      <c r="A12" s="78" t="s">
        <v>746</v>
      </c>
    </row>
    <row r="13" spans="1:1" s="79" customFormat="1" ht="18.600000000000001" hidden="1" thickTop="1" thickBot="1" x14ac:dyDescent="0.3">
      <c r="A13" s="78"/>
    </row>
    <row r="14" spans="1:1" ht="31.2" customHeight="1" thickTop="1" thickBot="1" x14ac:dyDescent="0.35">
      <c r="A14" s="77" t="s">
        <v>61</v>
      </c>
    </row>
    <row r="15" spans="1:1" ht="18" thickTop="1" x14ac:dyDescent="0.3">
      <c r="A15" s="76" t="s">
        <v>747</v>
      </c>
    </row>
    <row r="16" spans="1:1" ht="17.399999999999999" x14ac:dyDescent="0.3">
      <c r="A16" s="76" t="s">
        <v>757</v>
      </c>
    </row>
    <row r="17" spans="1:1" ht="17.399999999999999" x14ac:dyDescent="0.3">
      <c r="A17" s="76" t="s">
        <v>527</v>
      </c>
    </row>
    <row r="18" spans="1:1" ht="17.399999999999999" x14ac:dyDescent="0.3"/>
    <row r="19" spans="1:1" ht="18" thickBot="1" x14ac:dyDescent="0.35">
      <c r="A19" s="77" t="s">
        <v>533</v>
      </c>
    </row>
    <row r="20" spans="1:1" ht="18" thickTop="1" x14ac:dyDescent="0.3">
      <c r="A20" s="76" t="s">
        <v>758</v>
      </c>
    </row>
    <row r="21" spans="1:1" ht="17.399999999999999" x14ac:dyDescent="0.3">
      <c r="A21" s="76" t="s">
        <v>540</v>
      </c>
    </row>
    <row r="22" spans="1:1" ht="17.399999999999999" x14ac:dyDescent="0.3">
      <c r="A22" s="76" t="s">
        <v>534</v>
      </c>
    </row>
    <row r="23" spans="1:1" ht="17.25" customHeight="1" x14ac:dyDescent="0.3">
      <c r="A23" s="76" t="s">
        <v>535</v>
      </c>
    </row>
    <row r="24" spans="1:1" ht="17.25" customHeight="1" x14ac:dyDescent="0.3">
      <c r="A24" s="76" t="s">
        <v>748</v>
      </c>
    </row>
    <row r="25" spans="1:1" ht="17.25" customHeight="1" x14ac:dyDescent="0.3">
      <c r="A25" s="76" t="s">
        <v>749</v>
      </c>
    </row>
    <row r="27" spans="1:1" ht="18" thickBot="1" x14ac:dyDescent="0.35">
      <c r="A27" s="77" t="s">
        <v>536</v>
      </c>
    </row>
    <row r="28" spans="1:1" ht="18" thickTop="1" x14ac:dyDescent="0.3">
      <c r="A28" s="80" t="s">
        <v>526</v>
      </c>
    </row>
    <row r="29" spans="1:1" ht="17.399999999999999" x14ac:dyDescent="0.3">
      <c r="A29" s="80" t="s">
        <v>759</v>
      </c>
    </row>
    <row r="30" spans="1:1" ht="17.399999999999999" x14ac:dyDescent="0.3">
      <c r="A30" s="80"/>
    </row>
    <row r="31" spans="1:1" ht="18" thickBot="1" x14ac:dyDescent="0.35">
      <c r="A31" s="77" t="s">
        <v>529</v>
      </c>
    </row>
    <row r="32" spans="1:1" ht="18" thickTop="1" x14ac:dyDescent="0.3">
      <c r="A32" s="80" t="s">
        <v>761</v>
      </c>
    </row>
    <row r="33" spans="1:1" ht="17.399999999999999" x14ac:dyDescent="0.3">
      <c r="A33" s="80" t="s">
        <v>762</v>
      </c>
    </row>
    <row r="34" spans="1:1" ht="17.399999999999999" x14ac:dyDescent="0.3">
      <c r="A34" s="80" t="s">
        <v>530</v>
      </c>
    </row>
    <row r="35" spans="1:1" ht="17.399999999999999" x14ac:dyDescent="0.3">
      <c r="A35" s="80" t="s">
        <v>531</v>
      </c>
    </row>
    <row r="36" spans="1:1" ht="17.399999999999999" x14ac:dyDescent="0.3">
      <c r="A36" s="80" t="s">
        <v>764</v>
      </c>
    </row>
    <row r="37" spans="1:1" ht="17.399999999999999" x14ac:dyDescent="0.3">
      <c r="A37" s="80"/>
    </row>
    <row r="38" spans="1:1" ht="18" thickBot="1" x14ac:dyDescent="0.35">
      <c r="A38" s="77" t="s">
        <v>532</v>
      </c>
    </row>
    <row r="39" spans="1:1" ht="17.25" customHeight="1" thickTop="1" x14ac:dyDescent="0.3">
      <c r="A39" s="76" t="s">
        <v>528</v>
      </c>
    </row>
    <row r="40" spans="1:1" ht="17.25" customHeight="1" x14ac:dyDescent="0.3">
      <c r="A40" s="76" t="s">
        <v>763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63EEB-B04F-45D3-95E7-79B7619CAEA3}">
  <dimension ref="A1:A10"/>
  <sheetViews>
    <sheetView workbookViewId="0">
      <selection activeCell="F12" sqref="F12"/>
    </sheetView>
  </sheetViews>
  <sheetFormatPr defaultRowHeight="17.399999999999999" x14ac:dyDescent="0.3"/>
  <cols>
    <col min="1" max="16384" width="8.88671875" style="387"/>
  </cols>
  <sheetData>
    <row r="1" spans="1:1" x14ac:dyDescent="0.3">
      <c r="A1" s="387" t="s">
        <v>751</v>
      </c>
    </row>
    <row r="3" spans="1:1" x14ac:dyDescent="0.3">
      <c r="A3" s="387" t="s">
        <v>752</v>
      </c>
    </row>
    <row r="4" spans="1:1" x14ac:dyDescent="0.3">
      <c r="A4" s="387" t="s">
        <v>753</v>
      </c>
    </row>
    <row r="5" spans="1:1" x14ac:dyDescent="0.3">
      <c r="A5" s="387" t="s">
        <v>754</v>
      </c>
    </row>
    <row r="7" spans="1:1" x14ac:dyDescent="0.3">
      <c r="A7" s="387" t="s">
        <v>755</v>
      </c>
    </row>
    <row r="8" spans="1:1" x14ac:dyDescent="0.3">
      <c r="A8" s="387" t="s">
        <v>756</v>
      </c>
    </row>
    <row r="10" spans="1:1" x14ac:dyDescent="0.3">
      <c r="A10" s="387" t="s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W124"/>
  <sheetViews>
    <sheetView showGridLines="0" zoomScale="85" zoomScaleNormal="85" workbookViewId="0">
      <pane ySplit="4" topLeftCell="A79" activePane="bottomLeft" state="frozen"/>
      <selection pane="bottomLeft" activeCell="B96" sqref="B96"/>
    </sheetView>
  </sheetViews>
  <sheetFormatPr defaultColWidth="10.5546875" defaultRowHeight="14.25" customHeight="1" x14ac:dyDescent="0.25"/>
  <cols>
    <col min="1" max="1" width="62" style="6" customWidth="1"/>
    <col min="2" max="2" width="26.21875" style="21" customWidth="1"/>
    <col min="3" max="3" width="15.6640625" style="5" customWidth="1"/>
    <col min="4" max="4" width="15.88671875" style="25" customWidth="1"/>
    <col min="5" max="5" width="15.5546875" style="6" customWidth="1"/>
    <col min="6" max="8" width="12.44140625" style="6" customWidth="1"/>
    <col min="9" max="9" width="10.21875" style="6" customWidth="1"/>
    <col min="10" max="10" width="11.77734375" style="6" customWidth="1"/>
    <col min="11" max="11" width="10.21875" style="6" customWidth="1"/>
    <col min="12" max="13" width="11.21875" style="6" customWidth="1"/>
    <col min="14" max="15" width="9.44140625" style="6" customWidth="1"/>
    <col min="16" max="19" width="7.5546875" style="6" customWidth="1"/>
    <col min="20" max="74" width="12.5546875" style="6" bestFit="1" customWidth="1"/>
    <col min="75" max="101" width="13.77734375" style="6" bestFit="1" customWidth="1"/>
    <col min="102" max="125" width="15.44140625" style="6" bestFit="1" customWidth="1"/>
    <col min="126" max="126" width="14" style="6" customWidth="1"/>
    <col min="127" max="141" width="10.77734375" style="6" bestFit="1" customWidth="1"/>
    <col min="142" max="16384" width="10.5546875" style="6"/>
  </cols>
  <sheetData>
    <row r="1" spans="1:9" ht="21" customHeight="1" thickBot="1" x14ac:dyDescent="0.4">
      <c r="A1" s="4" t="s">
        <v>208</v>
      </c>
    </row>
    <row r="2" spans="1:9" ht="21" customHeight="1" thickTop="1" x14ac:dyDescent="0.25">
      <c r="B2" s="21" t="s">
        <v>41</v>
      </c>
      <c r="D2" s="67" t="s">
        <v>39</v>
      </c>
      <c r="E2" s="67"/>
      <c r="F2" s="67"/>
      <c r="G2" s="67"/>
      <c r="H2" s="67"/>
      <c r="I2" s="67"/>
    </row>
    <row r="3" spans="1:9" ht="14.25" customHeight="1" x14ac:dyDescent="0.25">
      <c r="A3" s="24" t="s">
        <v>209</v>
      </c>
      <c r="B3" s="14"/>
      <c r="D3" s="67" t="s">
        <v>210</v>
      </c>
      <c r="E3" s="68"/>
      <c r="F3" s="67"/>
      <c r="G3" s="67"/>
      <c r="H3" s="67"/>
      <c r="I3" s="67"/>
    </row>
    <row r="4" spans="1:9" ht="17.25" customHeight="1" thickBot="1" x14ac:dyDescent="0.4">
      <c r="A4" s="4" t="s">
        <v>35</v>
      </c>
      <c r="D4" s="67"/>
      <c r="E4" s="67"/>
      <c r="F4" s="67"/>
      <c r="G4" s="67"/>
      <c r="H4" s="67"/>
      <c r="I4" s="67"/>
    </row>
    <row r="5" spans="1:9" ht="17.25" customHeight="1" thickTop="1" x14ac:dyDescent="0.25">
      <c r="A5" s="56" t="s">
        <v>13</v>
      </c>
      <c r="B5" s="87">
        <v>2.6341E-2</v>
      </c>
      <c r="C5" s="84"/>
      <c r="D5" s="85" t="s">
        <v>544</v>
      </c>
      <c r="E5" s="67"/>
      <c r="F5" s="67"/>
      <c r="G5" s="67"/>
      <c r="H5" s="67"/>
      <c r="I5" s="67"/>
    </row>
    <row r="6" spans="1:9" ht="17.25" customHeight="1" x14ac:dyDescent="0.25">
      <c r="A6" s="56" t="s">
        <v>14</v>
      </c>
      <c r="B6" s="83">
        <v>0.95</v>
      </c>
      <c r="D6" s="85" t="s">
        <v>544</v>
      </c>
      <c r="E6" s="67"/>
      <c r="F6" s="67"/>
      <c r="G6" s="67"/>
      <c r="H6" s="67"/>
      <c r="I6" s="67"/>
    </row>
    <row r="7" spans="1:9" ht="17.25" customHeight="1" x14ac:dyDescent="0.25">
      <c r="A7" s="56" t="s">
        <v>29</v>
      </c>
      <c r="B7" s="57">
        <v>0</v>
      </c>
      <c r="D7" s="67" t="s">
        <v>461</v>
      </c>
      <c r="E7" s="67"/>
      <c r="F7" s="67"/>
      <c r="G7" s="67"/>
      <c r="H7" s="67"/>
      <c r="I7" s="67"/>
    </row>
    <row r="8" spans="1:9" ht="17.25" customHeight="1" x14ac:dyDescent="0.25">
      <c r="A8" s="56" t="s">
        <v>30</v>
      </c>
      <c r="B8" s="58">
        <v>3.467E-3</v>
      </c>
      <c r="D8" s="67" t="s">
        <v>461</v>
      </c>
      <c r="E8" s="67"/>
      <c r="F8" s="67"/>
      <c r="G8" s="67"/>
      <c r="H8" s="67"/>
      <c r="I8" s="67"/>
    </row>
    <row r="9" spans="1:9" ht="17.25" customHeight="1" x14ac:dyDescent="0.25">
      <c r="A9" s="56" t="s">
        <v>11</v>
      </c>
      <c r="B9" s="57">
        <v>2</v>
      </c>
      <c r="D9" s="67" t="s">
        <v>40</v>
      </c>
      <c r="E9" s="67"/>
      <c r="F9" s="67"/>
      <c r="G9" s="67"/>
      <c r="H9" s="67"/>
      <c r="I9" s="67"/>
    </row>
    <row r="10" spans="1:9" ht="17.25" customHeight="1" x14ac:dyDescent="0.3">
      <c r="A10" s="59" t="s">
        <v>415</v>
      </c>
      <c r="B10" s="60">
        <v>515</v>
      </c>
      <c r="D10" s="67" t="s">
        <v>461</v>
      </c>
      <c r="E10" s="67"/>
      <c r="F10" s="67"/>
      <c r="G10" s="67"/>
      <c r="H10" s="67"/>
      <c r="I10" s="67"/>
    </row>
    <row r="11" spans="1:9" ht="17.25" customHeight="1" x14ac:dyDescent="0.25">
      <c r="A11" s="56" t="s">
        <v>16</v>
      </c>
      <c r="B11" s="57">
        <v>2.6</v>
      </c>
      <c r="D11" s="67" t="s">
        <v>461</v>
      </c>
      <c r="E11" s="67"/>
      <c r="F11" s="67"/>
      <c r="G11" s="67"/>
      <c r="H11" s="67"/>
      <c r="I11" s="67"/>
    </row>
    <row r="12" spans="1:9" ht="17.25" customHeight="1" x14ac:dyDescent="0.25">
      <c r="A12" s="56" t="s">
        <v>12</v>
      </c>
      <c r="B12" s="57">
        <v>6000</v>
      </c>
      <c r="D12" s="67" t="s">
        <v>462</v>
      </c>
      <c r="E12" s="67"/>
      <c r="F12" s="67"/>
      <c r="G12" s="67"/>
      <c r="H12" s="67"/>
      <c r="I12" s="67"/>
    </row>
    <row r="13" spans="1:9" ht="17.25" customHeight="1" x14ac:dyDescent="0.25">
      <c r="A13" s="56" t="s">
        <v>36</v>
      </c>
      <c r="B13" s="57">
        <v>-1.4999999999999999E-2</v>
      </c>
      <c r="D13" s="67" t="s">
        <v>461</v>
      </c>
      <c r="E13" s="67"/>
      <c r="F13" s="67"/>
      <c r="G13" s="67"/>
      <c r="H13" s="67"/>
      <c r="I13" s="67"/>
    </row>
    <row r="14" spans="1:9" ht="17.25" customHeight="1" x14ac:dyDescent="0.25">
      <c r="A14" s="56" t="s">
        <v>42</v>
      </c>
      <c r="B14" s="61">
        <v>5</v>
      </c>
      <c r="D14" s="67" t="s">
        <v>197</v>
      </c>
      <c r="E14" s="67"/>
      <c r="F14" s="67"/>
      <c r="G14" s="67"/>
      <c r="H14" s="67"/>
      <c r="I14" s="67"/>
    </row>
    <row r="15" spans="1:9" ht="25.95" customHeight="1" thickBot="1" x14ac:dyDescent="0.4">
      <c r="A15" s="62" t="s">
        <v>34</v>
      </c>
      <c r="B15" s="57"/>
      <c r="D15" s="67"/>
      <c r="E15" s="67"/>
      <c r="F15" s="67"/>
      <c r="G15" s="67"/>
      <c r="H15" s="67"/>
      <c r="I15" s="67"/>
    </row>
    <row r="16" spans="1:9" ht="17.25" customHeight="1" thickTop="1" x14ac:dyDescent="0.25">
      <c r="A16" s="56" t="s">
        <v>22</v>
      </c>
      <c r="B16" s="57">
        <v>0.3</v>
      </c>
      <c r="D16" s="67" t="s">
        <v>32</v>
      </c>
      <c r="E16" s="67"/>
      <c r="F16" s="67"/>
      <c r="G16" s="67"/>
      <c r="H16" s="67"/>
      <c r="I16" s="67"/>
    </row>
    <row r="17" spans="1:62" ht="17.25" customHeight="1" x14ac:dyDescent="0.25">
      <c r="A17" s="56" t="s">
        <v>19</v>
      </c>
      <c r="B17" s="57">
        <v>0.1</v>
      </c>
      <c r="D17" s="67" t="s">
        <v>32</v>
      </c>
      <c r="E17" s="67"/>
      <c r="F17" s="67"/>
      <c r="G17" s="67"/>
      <c r="H17" s="67"/>
      <c r="I17" s="67"/>
    </row>
    <row r="18" spans="1:62" ht="17.25" customHeight="1" x14ac:dyDescent="0.25">
      <c r="A18" s="56" t="s">
        <v>202</v>
      </c>
      <c r="B18" s="22"/>
      <c r="C18" s="7"/>
      <c r="D18" s="67"/>
      <c r="E18" s="67"/>
      <c r="F18" s="67"/>
      <c r="G18" s="67"/>
      <c r="H18" s="67"/>
      <c r="I18" s="67"/>
    </row>
    <row r="19" spans="1:62" ht="17.25" customHeight="1" x14ac:dyDescent="0.25">
      <c r="A19" s="56" t="s">
        <v>211</v>
      </c>
      <c r="B19" s="63">
        <v>135.69999999999999</v>
      </c>
      <c r="C19" s="7"/>
      <c r="D19" s="67" t="s">
        <v>461</v>
      </c>
      <c r="E19" s="67"/>
      <c r="F19" s="67"/>
      <c r="G19" s="67"/>
      <c r="H19" s="67"/>
      <c r="I19" s="67"/>
    </row>
    <row r="20" spans="1:62" s="8" customFormat="1" ht="17.25" customHeight="1" x14ac:dyDescent="0.25">
      <c r="A20" s="56" t="s">
        <v>201</v>
      </c>
      <c r="B20" s="61"/>
      <c r="C20" s="9"/>
      <c r="D20" s="32"/>
      <c r="E20" s="32"/>
      <c r="F20" s="32"/>
      <c r="G20" s="32"/>
      <c r="H20" s="32"/>
      <c r="I20" s="32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 s="8" customFormat="1" ht="17.25" customHeight="1" x14ac:dyDescent="0.25">
      <c r="A21" s="56" t="s">
        <v>212</v>
      </c>
      <c r="B21" s="61">
        <v>7752.9</v>
      </c>
      <c r="C21" s="9"/>
      <c r="D21" s="67" t="s">
        <v>461</v>
      </c>
      <c r="E21" s="32"/>
      <c r="F21" s="32"/>
      <c r="G21" s="32"/>
      <c r="H21" s="32"/>
      <c r="I21" s="32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 s="8" customFormat="1" ht="17.25" customHeight="1" x14ac:dyDescent="0.25">
      <c r="A22" s="64" t="s">
        <v>203</v>
      </c>
      <c r="B22" s="65">
        <v>0.14499999999999999</v>
      </c>
      <c r="C22" s="9"/>
      <c r="D22" s="67" t="s">
        <v>461</v>
      </c>
      <c r="E22" s="32"/>
      <c r="F22" s="32"/>
      <c r="G22" s="32"/>
      <c r="H22" s="32"/>
      <c r="I22" s="3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 s="8" customFormat="1" ht="17.25" customHeight="1" x14ac:dyDescent="0.25">
      <c r="A23" s="56" t="s">
        <v>200</v>
      </c>
      <c r="B23" s="61">
        <v>10825</v>
      </c>
      <c r="C23" s="9"/>
      <c r="D23" s="67" t="s">
        <v>461</v>
      </c>
      <c r="E23" s="32"/>
      <c r="F23" s="32"/>
      <c r="G23" s="32"/>
      <c r="H23" s="32"/>
      <c r="I23" s="32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ht="17.25" customHeight="1" x14ac:dyDescent="0.25">
      <c r="A24" s="56" t="s">
        <v>31</v>
      </c>
      <c r="B24" s="66"/>
      <c r="C24" s="10"/>
      <c r="D24" s="69"/>
      <c r="E24" s="69"/>
      <c r="F24" s="69"/>
      <c r="G24" s="69"/>
      <c r="H24" s="69"/>
      <c r="I24" s="69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</row>
    <row r="25" spans="1:62" ht="17.25" customHeight="1" x14ac:dyDescent="0.25">
      <c r="A25" s="56" t="s">
        <v>6</v>
      </c>
      <c r="B25" s="86">
        <v>295</v>
      </c>
      <c r="C25" s="84"/>
      <c r="D25" s="85" t="s">
        <v>547</v>
      </c>
      <c r="E25" s="85"/>
      <c r="F25" s="67"/>
      <c r="G25" s="67"/>
      <c r="H25" s="67"/>
      <c r="I25" s="67"/>
    </row>
    <row r="26" spans="1:62" ht="17.25" customHeight="1" x14ac:dyDescent="0.25">
      <c r="A26" s="56" t="s">
        <v>215</v>
      </c>
      <c r="B26" s="83">
        <v>5.84</v>
      </c>
      <c r="C26" s="84"/>
      <c r="D26" s="85" t="s">
        <v>461</v>
      </c>
      <c r="E26" s="85"/>
      <c r="F26" s="67"/>
      <c r="G26" s="67"/>
      <c r="H26" s="67"/>
      <c r="I26" s="67"/>
    </row>
    <row r="27" spans="1:62" ht="17.25" customHeight="1" x14ac:dyDescent="0.25">
      <c r="A27" s="56" t="s">
        <v>216</v>
      </c>
      <c r="B27" s="88">
        <v>6.6000000000000003E-2</v>
      </c>
      <c r="C27" s="84"/>
      <c r="D27" s="85" t="s">
        <v>548</v>
      </c>
      <c r="E27" s="85"/>
      <c r="F27" s="67"/>
      <c r="G27" s="67"/>
      <c r="H27" s="67"/>
      <c r="I27" s="67"/>
    </row>
    <row r="28" spans="1:62" ht="17.25" customHeight="1" x14ac:dyDescent="0.25">
      <c r="A28" s="56" t="s">
        <v>217</v>
      </c>
      <c r="B28" s="83">
        <v>1.5E-3</v>
      </c>
      <c r="C28" s="84"/>
      <c r="D28" s="85" t="s">
        <v>548</v>
      </c>
      <c r="E28" s="85"/>
      <c r="F28" s="67"/>
      <c r="G28" s="67"/>
      <c r="H28" s="67"/>
      <c r="I28" s="67"/>
    </row>
    <row r="29" spans="1:62" ht="26.7" customHeight="1" thickBot="1" x14ac:dyDescent="0.4">
      <c r="A29" s="4" t="s">
        <v>433</v>
      </c>
      <c r="B29" s="50"/>
      <c r="C29" s="51"/>
      <c r="D29" s="70"/>
      <c r="E29" s="70"/>
      <c r="F29" s="70"/>
      <c r="G29" s="70"/>
      <c r="H29" s="70"/>
      <c r="I29" s="70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</row>
    <row r="30" spans="1:62" ht="17.25" customHeight="1" thickTop="1" x14ac:dyDescent="0.25">
      <c r="A30" s="6" t="s">
        <v>434</v>
      </c>
      <c r="B30" s="6"/>
      <c r="C30"/>
      <c r="D30" s="71" t="s">
        <v>463</v>
      </c>
      <c r="E30" s="32"/>
      <c r="F30" s="32"/>
      <c r="G30" s="32"/>
      <c r="H30" s="32"/>
      <c r="I30" s="32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62" ht="25.95" customHeight="1" thickBot="1" x14ac:dyDescent="0.4">
      <c r="A31" s="4" t="s">
        <v>17</v>
      </c>
      <c r="D31" s="67"/>
      <c r="E31" s="67"/>
      <c r="F31" s="67"/>
      <c r="G31" s="67"/>
      <c r="H31" s="67"/>
      <c r="I31" s="67"/>
    </row>
    <row r="32" spans="1:62" ht="17.25" customHeight="1" thickTop="1" x14ac:dyDescent="0.25">
      <c r="A32" s="6" t="s">
        <v>213</v>
      </c>
      <c r="D32" s="32">
        <v>0.29135476859999998</v>
      </c>
      <c r="E32" s="67" t="s">
        <v>435</v>
      </c>
      <c r="F32" s="67"/>
      <c r="G32" s="67"/>
      <c r="H32" s="67"/>
      <c r="I32" s="67"/>
    </row>
    <row r="33" spans="1:9" ht="17.25" customHeight="1" x14ac:dyDescent="0.25">
      <c r="A33" s="33" t="s">
        <v>214</v>
      </c>
      <c r="B33" s="34"/>
      <c r="C33" s="35"/>
      <c r="D33" s="71" t="s">
        <v>463</v>
      </c>
      <c r="E33" s="67" t="s">
        <v>310</v>
      </c>
      <c r="F33" s="67"/>
      <c r="G33" s="67"/>
      <c r="H33" s="67"/>
      <c r="I33" s="67"/>
    </row>
    <row r="34" spans="1:9" ht="17.25" customHeight="1" x14ac:dyDescent="0.25">
      <c r="A34" s="6" t="s">
        <v>204</v>
      </c>
      <c r="D34" s="68">
        <v>0.1</v>
      </c>
      <c r="E34" s="67" t="s">
        <v>205</v>
      </c>
      <c r="F34" s="67"/>
      <c r="G34" s="67"/>
      <c r="H34" s="67"/>
      <c r="I34" s="67"/>
    </row>
    <row r="35" spans="1:9" ht="20.7" customHeight="1" x14ac:dyDescent="0.25">
      <c r="A35" s="29" t="s">
        <v>307</v>
      </c>
      <c r="B35" s="30">
        <v>0.96</v>
      </c>
      <c r="D35" s="67"/>
      <c r="E35" s="67"/>
      <c r="F35" s="67"/>
      <c r="G35" s="67"/>
      <c r="H35" s="67"/>
      <c r="I35" s="67"/>
    </row>
    <row r="36" spans="1:9" ht="17.25" customHeight="1" thickBot="1" x14ac:dyDescent="0.4">
      <c r="A36" s="4" t="s">
        <v>4</v>
      </c>
      <c r="B36" s="21" t="s">
        <v>46</v>
      </c>
      <c r="D36" s="67" t="s">
        <v>47</v>
      </c>
      <c r="E36" s="67"/>
      <c r="F36" s="67"/>
      <c r="G36" s="67"/>
      <c r="H36" s="67"/>
      <c r="I36" s="67"/>
    </row>
    <row r="37" spans="1:9" ht="17.25" customHeight="1" thickTop="1" x14ac:dyDescent="0.25">
      <c r="A37" s="6" t="s">
        <v>198</v>
      </c>
      <c r="C37" s="5" t="s">
        <v>464</v>
      </c>
      <c r="D37" s="67"/>
      <c r="E37" s="67"/>
      <c r="F37" s="67"/>
      <c r="G37" s="67"/>
      <c r="H37" s="67"/>
      <c r="I37" s="67"/>
    </row>
    <row r="38" spans="1:9" ht="17.25" customHeight="1" x14ac:dyDescent="0.25">
      <c r="D38" s="67"/>
      <c r="E38" s="67"/>
      <c r="F38" s="67"/>
      <c r="G38" s="67"/>
      <c r="H38" s="67"/>
      <c r="I38" s="67"/>
    </row>
    <row r="39" spans="1:9" ht="17.25" customHeight="1" x14ac:dyDescent="0.25"/>
    <row r="40" spans="1:9" s="15" customFormat="1" ht="33.6" customHeight="1" x14ac:dyDescent="0.4">
      <c r="A40" s="41" t="s">
        <v>370</v>
      </c>
      <c r="B40" s="42"/>
      <c r="C40" s="38"/>
      <c r="D40" s="26"/>
      <c r="E40" s="16"/>
    </row>
    <row r="41" spans="1:9" s="15" customFormat="1" ht="17.25" customHeight="1" x14ac:dyDescent="0.25">
      <c r="A41"/>
      <c r="B41"/>
      <c r="C41" s="38"/>
      <c r="D41" s="27"/>
    </row>
    <row r="42" spans="1:9" s="15" customFormat="1" ht="34.200000000000003" customHeight="1" x14ac:dyDescent="0.25">
      <c r="A42" s="49" t="s">
        <v>372</v>
      </c>
      <c r="B42" s="43" t="s">
        <v>371</v>
      </c>
      <c r="C42" s="45">
        <v>5.9</v>
      </c>
    </row>
    <row r="43" spans="1:9" s="17" customFormat="1" ht="34.200000000000003" customHeight="1" x14ac:dyDescent="0.25">
      <c r="A43" s="49" t="s">
        <v>391</v>
      </c>
      <c r="B43" s="43" t="s">
        <v>373</v>
      </c>
      <c r="C43" s="44">
        <v>0.1</v>
      </c>
    </row>
    <row r="44" spans="1:9" s="17" customFormat="1" ht="34.200000000000003" customHeight="1" x14ac:dyDescent="0.25">
      <c r="A44" s="49" t="s">
        <v>375</v>
      </c>
      <c r="B44" s="43" t="s">
        <v>374</v>
      </c>
      <c r="C44" s="45">
        <v>-5.3999999999999999E-2</v>
      </c>
    </row>
    <row r="45" spans="1:9" s="17" customFormat="1" ht="34.200000000000003" customHeight="1" x14ac:dyDescent="0.25">
      <c r="A45" s="49" t="s">
        <v>377</v>
      </c>
      <c r="B45" s="43" t="s">
        <v>376</v>
      </c>
      <c r="C45" s="45">
        <v>0.26500000000000001</v>
      </c>
    </row>
    <row r="46" spans="1:9" s="17" customFormat="1" ht="34.200000000000003" customHeight="1" x14ac:dyDescent="0.25">
      <c r="A46" s="49" t="s">
        <v>379</v>
      </c>
      <c r="B46" s="43" t="s">
        <v>378</v>
      </c>
      <c r="C46" s="45">
        <v>0.51800000000000002</v>
      </c>
      <c r="E46" s="19"/>
      <c r="F46" s="19"/>
    </row>
    <row r="47" spans="1:9" s="17" customFormat="1" ht="34.200000000000003" customHeight="1" x14ac:dyDescent="0.25">
      <c r="A47" s="49" t="s">
        <v>379</v>
      </c>
      <c r="B47" s="43" t="s">
        <v>380</v>
      </c>
      <c r="C47" s="45">
        <v>0.95699999999999996</v>
      </c>
      <c r="E47" s="20"/>
      <c r="F47" s="20"/>
    </row>
    <row r="48" spans="1:9" s="18" customFormat="1" ht="34.200000000000003" customHeight="1" x14ac:dyDescent="0.25">
      <c r="A48" s="49" t="s">
        <v>382</v>
      </c>
      <c r="B48" s="43" t="s">
        <v>381</v>
      </c>
      <c r="C48" s="45">
        <v>9.9600000000000009</v>
      </c>
      <c r="E48" s="19"/>
      <c r="F48" s="19"/>
    </row>
    <row r="49" spans="1:101" ht="34.200000000000003" customHeight="1" x14ac:dyDescent="0.25">
      <c r="A49" s="49" t="s">
        <v>384</v>
      </c>
      <c r="B49" s="43" t="s">
        <v>383</v>
      </c>
      <c r="C49" s="45">
        <v>15.5</v>
      </c>
      <c r="E49" s="8"/>
    </row>
    <row r="50" spans="1:101" ht="34.200000000000003" customHeight="1" x14ac:dyDescent="0.25">
      <c r="A50" s="49" t="s">
        <v>386</v>
      </c>
      <c r="B50" s="43" t="s">
        <v>385</v>
      </c>
      <c r="C50" s="45">
        <v>1.4</v>
      </c>
    </row>
    <row r="51" spans="1:101" ht="34.200000000000003" customHeight="1" x14ac:dyDescent="0.25">
      <c r="A51" s="49" t="s">
        <v>386</v>
      </c>
      <c r="B51" s="43" t="s">
        <v>387</v>
      </c>
      <c r="C51" s="45">
        <v>1.21</v>
      </c>
    </row>
    <row r="52" spans="1:101" ht="34.200000000000003" customHeight="1" x14ac:dyDescent="0.25">
      <c r="A52" s="49" t="s">
        <v>389</v>
      </c>
      <c r="B52" s="43" t="s">
        <v>388</v>
      </c>
      <c r="C52" s="45">
        <v>9.5499999999999995E-3</v>
      </c>
    </row>
    <row r="53" spans="1:101" s="13" customFormat="1" ht="34.200000000000003" customHeight="1" x14ac:dyDescent="0.25">
      <c r="A53" s="49" t="s">
        <v>389</v>
      </c>
      <c r="B53" s="43" t="s">
        <v>390</v>
      </c>
      <c r="C53" s="45">
        <v>0.86099999999999999</v>
      </c>
    </row>
    <row r="54" spans="1:101" s="12" customFormat="1" ht="14.25" customHeight="1" x14ac:dyDescent="0.25">
      <c r="B54" s="23"/>
      <c r="D54" s="28"/>
    </row>
    <row r="55" spans="1:101" customFormat="1" ht="18" x14ac:dyDescent="0.35">
      <c r="B55" s="36" t="s">
        <v>322</v>
      </c>
      <c r="C55" s="39"/>
      <c r="D55" s="72"/>
      <c r="E55" s="72"/>
      <c r="F55" s="72"/>
      <c r="G55" s="72"/>
      <c r="AZ55" s="47"/>
      <c r="BA55" s="47"/>
      <c r="BB55" s="48"/>
      <c r="BC55" s="47"/>
      <c r="BD55" s="47"/>
      <c r="BE55" s="47"/>
      <c r="BF55" s="47"/>
      <c r="BG55" s="47"/>
      <c r="BH55" s="47"/>
      <c r="BI55" s="47"/>
      <c r="BJ55" s="47"/>
      <c r="BK55" s="47"/>
      <c r="CG55" s="32"/>
      <c r="CQ55" s="37"/>
      <c r="CR55" s="37"/>
      <c r="CS55" s="37"/>
      <c r="CT55" s="37"/>
      <c r="CU55" s="37"/>
      <c r="CV55" s="37"/>
      <c r="CW55" s="37"/>
    </row>
    <row r="56" spans="1:101" customFormat="1" ht="13.2" x14ac:dyDescent="0.25">
      <c r="D56" s="32" t="s">
        <v>323</v>
      </c>
      <c r="E56" s="32"/>
      <c r="F56" s="32"/>
      <c r="G56" s="32"/>
      <c r="AZ56" s="47"/>
      <c r="BA56" s="47"/>
      <c r="BB56" s="48"/>
      <c r="BC56" s="47"/>
      <c r="BD56" s="47"/>
      <c r="BE56" s="47"/>
      <c r="BF56" s="47"/>
      <c r="BG56" s="47"/>
      <c r="BH56" s="47"/>
      <c r="BI56" s="47"/>
      <c r="BJ56" s="47"/>
      <c r="BK56" s="47"/>
      <c r="CG56" s="32"/>
      <c r="CQ56" s="37"/>
      <c r="CR56" s="37"/>
      <c r="CS56" s="37"/>
      <c r="CT56" s="37"/>
      <c r="CU56" s="37"/>
      <c r="CV56" s="37"/>
      <c r="CW56" s="37"/>
    </row>
    <row r="57" spans="1:101" customFormat="1" ht="13.2" x14ac:dyDescent="0.25">
      <c r="D57" s="32" t="s">
        <v>324</v>
      </c>
      <c r="E57" s="32"/>
      <c r="F57" s="32"/>
      <c r="G57" s="32"/>
      <c r="AZ57" s="47"/>
      <c r="BA57" s="47"/>
      <c r="BB57" s="48"/>
      <c r="BC57" s="47"/>
      <c r="BD57" s="47"/>
      <c r="BE57" s="47"/>
      <c r="BF57" s="47"/>
      <c r="BG57" s="47"/>
      <c r="BH57" s="47"/>
      <c r="BI57" s="47"/>
      <c r="BJ57" s="47"/>
      <c r="BK57" s="47"/>
      <c r="CG57" s="32"/>
      <c r="CQ57" s="37"/>
      <c r="CR57" s="37"/>
      <c r="CS57" s="37"/>
      <c r="CT57" s="37"/>
      <c r="CU57" s="37"/>
      <c r="CV57" s="37"/>
      <c r="CW57" s="37"/>
    </row>
    <row r="58" spans="1:101" customFormat="1" ht="13.2" x14ac:dyDescent="0.25">
      <c r="C58" t="s">
        <v>325</v>
      </c>
      <c r="D58" s="32"/>
      <c r="E58" s="32"/>
      <c r="F58" s="32"/>
      <c r="G58" s="32"/>
      <c r="AZ58" s="47"/>
      <c r="BA58" s="47"/>
      <c r="BB58" s="48"/>
      <c r="BC58" s="47"/>
      <c r="BD58" s="47"/>
      <c r="BE58" s="47"/>
      <c r="BF58" s="47"/>
      <c r="BG58" s="47"/>
      <c r="BH58" s="47"/>
      <c r="BI58" s="47"/>
      <c r="BJ58" s="47"/>
      <c r="BK58" s="47"/>
      <c r="CG58" s="32"/>
      <c r="CQ58" s="37"/>
      <c r="CR58" s="37"/>
      <c r="CS58" s="37"/>
      <c r="CT58" s="37"/>
      <c r="CU58" s="37"/>
      <c r="CV58" s="37"/>
      <c r="CW58" s="37"/>
    </row>
    <row r="59" spans="1:101" customFormat="1" ht="15" x14ac:dyDescent="0.25">
      <c r="A59" s="49" t="s">
        <v>520</v>
      </c>
      <c r="B59" t="s">
        <v>326</v>
      </c>
      <c r="C59">
        <v>0.21729999999999999</v>
      </c>
      <c r="D59" s="32"/>
      <c r="E59" s="32"/>
      <c r="F59" s="32"/>
      <c r="G59" s="32"/>
      <c r="AZ59" s="47"/>
      <c r="BA59" s="47"/>
      <c r="BB59" s="48"/>
      <c r="BC59" s="47"/>
      <c r="BD59" s="47"/>
      <c r="BE59" s="47"/>
      <c r="BF59" s="47"/>
      <c r="BG59" s="47"/>
      <c r="BH59" s="47"/>
      <c r="BI59" s="47"/>
      <c r="BJ59" s="47"/>
      <c r="BK59" s="47"/>
      <c r="CG59" s="32"/>
      <c r="CQ59" s="37"/>
      <c r="CR59" s="37"/>
      <c r="CS59" s="37"/>
      <c r="CT59" s="37"/>
      <c r="CU59" s="37"/>
      <c r="CV59" s="37"/>
      <c r="CW59" s="37"/>
    </row>
    <row r="60" spans="1:101" customFormat="1" ht="15" x14ac:dyDescent="0.25">
      <c r="A60" s="49" t="s">
        <v>520</v>
      </c>
      <c r="B60" t="s">
        <v>327</v>
      </c>
      <c r="C60">
        <v>0.224</v>
      </c>
      <c r="D60" s="32"/>
      <c r="E60" s="32"/>
      <c r="F60" s="32"/>
      <c r="G60" s="32"/>
      <c r="AZ60" s="47"/>
      <c r="BA60" s="47"/>
      <c r="BB60" s="48"/>
      <c r="BC60" s="47"/>
      <c r="BD60" s="47"/>
      <c r="BE60" s="47"/>
      <c r="BF60" s="47"/>
      <c r="BG60" s="47"/>
      <c r="BH60" s="47"/>
      <c r="BI60" s="47"/>
      <c r="BJ60" s="47"/>
      <c r="BK60" s="47"/>
      <c r="CG60" s="32"/>
      <c r="CQ60" s="37"/>
      <c r="CR60" s="37"/>
      <c r="CS60" s="37"/>
      <c r="CT60" s="37"/>
      <c r="CU60" s="37"/>
      <c r="CV60" s="37"/>
      <c r="CW60" s="37"/>
    </row>
    <row r="61" spans="1:101" customFormat="1" ht="15" x14ac:dyDescent="0.25">
      <c r="A61" s="49" t="s">
        <v>520</v>
      </c>
      <c r="B61" t="s">
        <v>328</v>
      </c>
      <c r="C61">
        <v>0.28239999999999998</v>
      </c>
      <c r="D61" s="32"/>
      <c r="E61" s="32"/>
      <c r="F61" s="32"/>
      <c r="G61" s="32"/>
      <c r="AZ61" s="47"/>
      <c r="BA61" s="47"/>
      <c r="BB61" s="48"/>
      <c r="BC61" s="47"/>
      <c r="BD61" s="47"/>
      <c r="BE61" s="47"/>
      <c r="BF61" s="47"/>
      <c r="BG61" s="47"/>
      <c r="BH61" s="47"/>
      <c r="BI61" s="47"/>
      <c r="BJ61" s="47"/>
      <c r="BK61" s="47"/>
      <c r="CG61" s="32"/>
      <c r="CQ61" s="37"/>
      <c r="CR61" s="37"/>
      <c r="CS61" s="37"/>
      <c r="CT61" s="37"/>
      <c r="CU61" s="37"/>
      <c r="CV61" s="37"/>
      <c r="CW61" s="37"/>
    </row>
    <row r="62" spans="1:101" customFormat="1" ht="15" x14ac:dyDescent="0.25">
      <c r="A62" s="49" t="s">
        <v>520</v>
      </c>
      <c r="B62" t="s">
        <v>329</v>
      </c>
      <c r="C62">
        <v>0.27629999999999999</v>
      </c>
      <c r="D62" s="32"/>
      <c r="E62" s="32"/>
      <c r="F62" s="32"/>
      <c r="G62" s="32"/>
      <c r="AZ62" s="47"/>
      <c r="BA62" s="47"/>
      <c r="BB62" s="48"/>
      <c r="BC62" s="47"/>
      <c r="BD62" s="47"/>
      <c r="BE62" s="47"/>
      <c r="BF62" s="47"/>
      <c r="BG62" s="47"/>
      <c r="BH62" s="47"/>
      <c r="BI62" s="47"/>
      <c r="BJ62" s="47"/>
      <c r="BK62" s="47"/>
      <c r="CG62" s="32"/>
      <c r="CQ62" s="37"/>
      <c r="CR62" s="37"/>
      <c r="CS62" s="37"/>
      <c r="CT62" s="37"/>
      <c r="CU62" s="37"/>
      <c r="CV62" s="37"/>
      <c r="CW62" s="37"/>
    </row>
    <row r="63" spans="1:101" customFormat="1" ht="15" x14ac:dyDescent="0.25">
      <c r="A63" s="49" t="s">
        <v>521</v>
      </c>
      <c r="B63" t="s">
        <v>330</v>
      </c>
      <c r="C63">
        <f>1*10^6</f>
        <v>1000000</v>
      </c>
      <c r="D63" s="32"/>
      <c r="E63" s="32"/>
      <c r="F63" s="32"/>
      <c r="G63" s="32"/>
      <c r="AZ63" s="47"/>
      <c r="BA63" s="47"/>
      <c r="BB63" s="48"/>
      <c r="BC63" s="47"/>
      <c r="BD63" s="47"/>
      <c r="BE63" s="47"/>
      <c r="BF63" s="47"/>
      <c r="BG63" s="47"/>
      <c r="BH63" s="47"/>
      <c r="BI63" s="47"/>
      <c r="BJ63" s="47"/>
      <c r="BK63" s="47"/>
      <c r="CG63" s="32"/>
      <c r="CQ63" s="37"/>
      <c r="CR63" s="37"/>
      <c r="CS63" s="37"/>
      <c r="CT63" s="37"/>
      <c r="CU63" s="37"/>
      <c r="CV63" s="37"/>
      <c r="CW63" s="37"/>
    </row>
    <row r="64" spans="1:101" customFormat="1" ht="15" x14ac:dyDescent="0.25">
      <c r="A64" s="49" t="s">
        <v>521</v>
      </c>
      <c r="B64" t="s">
        <v>331</v>
      </c>
      <c r="C64">
        <v>394.4</v>
      </c>
      <c r="D64" s="32"/>
      <c r="E64" s="32"/>
      <c r="F64" s="32"/>
      <c r="G64" s="32"/>
      <c r="AZ64" s="47"/>
      <c r="BA64" s="47"/>
      <c r="BB64" s="48"/>
      <c r="BC64" s="47"/>
      <c r="BD64" s="47"/>
      <c r="BE64" s="47"/>
      <c r="BF64" s="47"/>
      <c r="BG64" s="47"/>
      <c r="BH64" s="47"/>
      <c r="BI64" s="47"/>
      <c r="BJ64" s="47"/>
      <c r="BK64" s="47"/>
      <c r="CG64" s="32"/>
      <c r="CQ64" s="37"/>
      <c r="CR64" s="37"/>
      <c r="CS64" s="37"/>
      <c r="CT64" s="37"/>
      <c r="CU64" s="37"/>
      <c r="CV64" s="37"/>
      <c r="CW64" s="37"/>
    </row>
    <row r="65" spans="1:101" customFormat="1" ht="15" x14ac:dyDescent="0.25">
      <c r="A65" s="49" t="s">
        <v>521</v>
      </c>
      <c r="B65" t="s">
        <v>332</v>
      </c>
      <c r="C65">
        <v>36.53</v>
      </c>
      <c r="D65" s="32"/>
      <c r="E65" s="32"/>
      <c r="F65" s="32"/>
      <c r="G65" s="32"/>
      <c r="AZ65" s="47"/>
      <c r="BA65" s="47"/>
      <c r="BB65" s="48"/>
      <c r="BC65" s="47"/>
      <c r="BD65" s="47"/>
      <c r="BE65" s="47"/>
      <c r="BF65" s="47"/>
      <c r="BG65" s="47"/>
      <c r="BH65" s="47"/>
      <c r="BI65" s="47"/>
      <c r="BJ65" s="47"/>
      <c r="BK65" s="47"/>
      <c r="CG65" s="32"/>
      <c r="CQ65" s="37"/>
      <c r="CR65" s="37"/>
      <c r="CS65" s="37"/>
      <c r="CT65" s="37"/>
      <c r="CU65" s="37"/>
      <c r="CV65" s="37"/>
      <c r="CW65" s="37"/>
    </row>
    <row r="66" spans="1:101" customFormat="1" ht="15" x14ac:dyDescent="0.25">
      <c r="A66" s="49" t="s">
        <v>521</v>
      </c>
      <c r="B66" t="s">
        <v>333</v>
      </c>
      <c r="C66">
        <v>4.3040000000000003</v>
      </c>
      <c r="D66" s="32"/>
      <c r="E66" s="32"/>
      <c r="F66" s="32"/>
      <c r="G66" s="32"/>
      <c r="AZ66" s="47"/>
      <c r="BA66" s="47"/>
      <c r="BB66" s="48"/>
      <c r="BC66" s="47"/>
      <c r="BD66" s="47"/>
      <c r="BE66" s="47"/>
      <c r="BF66" s="47"/>
      <c r="BG66" s="47"/>
      <c r="BH66" s="47"/>
      <c r="BI66" s="47"/>
      <c r="BJ66" s="47"/>
      <c r="BK66" s="47"/>
      <c r="CG66" s="32"/>
      <c r="CQ66" s="37"/>
      <c r="CR66" s="37"/>
      <c r="CS66" s="37"/>
      <c r="CT66" s="37"/>
      <c r="CU66" s="37"/>
      <c r="CV66" s="37"/>
      <c r="CW66" s="37"/>
    </row>
    <row r="67" spans="1:101" customFormat="1" ht="15" x14ac:dyDescent="0.25">
      <c r="A67" s="49" t="s">
        <v>522</v>
      </c>
      <c r="B67" t="s">
        <v>334</v>
      </c>
      <c r="C67">
        <v>0.32400000000000001</v>
      </c>
      <c r="D67" s="32"/>
      <c r="E67" s="32"/>
      <c r="F67" s="32"/>
      <c r="G67" s="32"/>
      <c r="AZ67" s="47"/>
      <c r="BA67" s="47"/>
      <c r="BB67" s="48"/>
      <c r="BC67" s="47"/>
      <c r="BD67" s="47"/>
      <c r="BE67" s="47"/>
      <c r="BF67" s="47"/>
      <c r="BG67" s="47"/>
      <c r="BH67" s="47"/>
      <c r="BI67" s="47"/>
      <c r="BJ67" s="47"/>
      <c r="BK67" s="47"/>
      <c r="CG67" s="32"/>
      <c r="CQ67" s="37"/>
      <c r="CR67" s="37"/>
      <c r="CS67" s="37"/>
      <c r="CT67" s="37"/>
      <c r="CU67" s="37"/>
      <c r="CV67" s="37"/>
      <c r="CW67" s="37"/>
    </row>
    <row r="68" spans="1:101" customFormat="1" ht="15" x14ac:dyDescent="0.25">
      <c r="A68" s="49" t="s">
        <v>522</v>
      </c>
      <c r="B68" t="s">
        <v>335</v>
      </c>
      <c r="C68">
        <v>0.44</v>
      </c>
      <c r="D68" s="32"/>
      <c r="E68" s="32"/>
      <c r="F68" s="32"/>
      <c r="G68" s="32"/>
      <c r="AZ68" s="47"/>
      <c r="BA68" s="47"/>
      <c r="BB68" s="48"/>
      <c r="BC68" s="47"/>
      <c r="BD68" s="47"/>
      <c r="BE68" s="47"/>
      <c r="BF68" s="47"/>
      <c r="BG68" s="47"/>
      <c r="BH68" s="47"/>
      <c r="BI68" s="47"/>
      <c r="BJ68" s="47"/>
      <c r="BK68" s="47"/>
      <c r="CG68" s="32"/>
      <c r="CQ68" s="37"/>
      <c r="CR68" s="37"/>
      <c r="CS68" s="37"/>
      <c r="CT68" s="37"/>
      <c r="CU68" s="37"/>
      <c r="CV68" s="37"/>
      <c r="CW68" s="37"/>
    </row>
    <row r="69" spans="1:101" customFormat="1" ht="15" x14ac:dyDescent="0.25">
      <c r="A69" s="49" t="s">
        <v>522</v>
      </c>
      <c r="B69" t="s">
        <v>336</v>
      </c>
      <c r="C69">
        <v>236</v>
      </c>
      <c r="D69" s="71" t="s">
        <v>525</v>
      </c>
      <c r="E69" s="32"/>
      <c r="F69" s="32"/>
      <c r="G69" s="32"/>
      <c r="AZ69" s="47"/>
      <c r="BA69" s="47"/>
      <c r="BB69" s="48"/>
      <c r="BC69" s="47"/>
      <c r="BD69" s="47"/>
      <c r="BE69" s="47"/>
      <c r="BF69" s="47"/>
      <c r="BG69" s="47"/>
      <c r="BH69" s="47"/>
      <c r="BI69" s="47"/>
      <c r="BJ69" s="47"/>
      <c r="BK69" s="47"/>
      <c r="CG69" s="32"/>
      <c r="CQ69" s="37"/>
      <c r="CR69" s="37"/>
      <c r="CS69" s="37"/>
      <c r="CT69" s="37"/>
      <c r="CU69" s="37"/>
      <c r="CV69" s="37"/>
      <c r="CW69" s="37"/>
    </row>
    <row r="70" spans="1:101" customFormat="1" ht="15" x14ac:dyDescent="0.25">
      <c r="A70" s="49" t="s">
        <v>522</v>
      </c>
      <c r="B70" t="s">
        <v>337</v>
      </c>
      <c r="C70">
        <v>4.07</v>
      </c>
      <c r="D70" s="71" t="s">
        <v>525</v>
      </c>
      <c r="E70" s="32"/>
      <c r="F70" s="32"/>
      <c r="G70" s="32"/>
      <c r="AZ70" s="47"/>
      <c r="BA70" s="47"/>
      <c r="BB70" s="48"/>
      <c r="BC70" s="47"/>
      <c r="BD70" s="47"/>
      <c r="BE70" s="47"/>
      <c r="BF70" s="47"/>
      <c r="BG70" s="47"/>
      <c r="BH70" s="47"/>
      <c r="BI70" s="47"/>
      <c r="BJ70" s="47"/>
      <c r="BK70" s="47"/>
      <c r="CG70" s="32"/>
      <c r="CQ70" s="37"/>
      <c r="CR70" s="37"/>
      <c r="CS70" s="37"/>
      <c r="CT70" s="37"/>
      <c r="CU70" s="37"/>
      <c r="CV70" s="37"/>
      <c r="CW70" s="37"/>
    </row>
    <row r="71" spans="1:101" customFormat="1" ht="15" x14ac:dyDescent="0.25">
      <c r="A71" s="49" t="s">
        <v>523</v>
      </c>
      <c r="B71" s="46" t="s">
        <v>338</v>
      </c>
      <c r="C71" s="46">
        <v>32.4</v>
      </c>
      <c r="D71" s="71" t="s">
        <v>525</v>
      </c>
      <c r="E71" s="32"/>
      <c r="F71" s="32"/>
      <c r="G71" s="32"/>
      <c r="AZ71" s="47"/>
      <c r="BA71" s="47"/>
      <c r="BB71" s="48"/>
      <c r="BC71" s="47"/>
      <c r="BD71" s="47"/>
      <c r="BE71" s="47"/>
      <c r="BF71" s="47"/>
      <c r="BG71" s="47"/>
      <c r="BH71" s="47"/>
      <c r="BI71" s="47"/>
      <c r="BJ71" s="47"/>
      <c r="BK71" s="47"/>
      <c r="CG71" s="32"/>
      <c r="CQ71" s="37"/>
      <c r="CR71" s="37"/>
      <c r="CS71" s="37"/>
      <c r="CT71" s="37"/>
      <c r="CU71" s="37"/>
      <c r="CV71" s="37"/>
      <c r="CW71" s="37"/>
    </row>
    <row r="72" spans="1:101" customFormat="1" ht="15" x14ac:dyDescent="0.25">
      <c r="A72" s="49" t="s">
        <v>523</v>
      </c>
      <c r="B72" s="46" t="s">
        <v>339</v>
      </c>
      <c r="C72" s="46">
        <v>1.9E-2</v>
      </c>
      <c r="D72" s="32"/>
      <c r="E72" s="32"/>
      <c r="F72" s="32"/>
      <c r="G72" s="32"/>
      <c r="AZ72" s="47"/>
      <c r="BA72" s="47"/>
      <c r="BB72" s="48"/>
      <c r="BC72" s="47"/>
      <c r="BD72" s="47"/>
      <c r="BE72" s="47"/>
      <c r="BF72" s="47"/>
      <c r="BG72" s="47"/>
      <c r="BH72" s="47"/>
      <c r="BI72" s="47"/>
      <c r="BJ72" s="47"/>
      <c r="BK72" s="47"/>
      <c r="CG72" s="32"/>
      <c r="CQ72" s="37"/>
      <c r="CR72" s="37"/>
      <c r="CS72" s="37"/>
      <c r="CT72" s="37"/>
      <c r="CU72" s="37"/>
      <c r="CV72" s="37"/>
      <c r="CW72" s="37"/>
    </row>
    <row r="73" spans="1:101" customFormat="1" ht="15" x14ac:dyDescent="0.25">
      <c r="A73" s="49" t="s">
        <v>523</v>
      </c>
      <c r="B73" s="46" t="s">
        <v>340</v>
      </c>
      <c r="C73" s="46">
        <v>4.165</v>
      </c>
      <c r="D73" s="32" t="s">
        <v>342</v>
      </c>
      <c r="E73" s="32"/>
      <c r="F73" s="32"/>
      <c r="G73" s="32"/>
      <c r="AZ73" s="47"/>
      <c r="BA73" s="47"/>
      <c r="BB73" s="48"/>
      <c r="BC73" s="47"/>
      <c r="BD73" s="47"/>
      <c r="BE73" s="47"/>
      <c r="BF73" s="47"/>
      <c r="BG73" s="47"/>
      <c r="BH73" s="47"/>
      <c r="BI73" s="47"/>
      <c r="BJ73" s="47"/>
      <c r="BK73" s="47"/>
      <c r="CG73" s="32"/>
      <c r="CQ73" s="37"/>
      <c r="CR73" s="37"/>
      <c r="CS73" s="37"/>
      <c r="CT73" s="37"/>
      <c r="CU73" s="37"/>
      <c r="CV73" s="37"/>
      <c r="CW73" s="37"/>
    </row>
    <row r="74" spans="1:101" customFormat="1" ht="13.2" x14ac:dyDescent="0.25">
      <c r="AZ74" s="47"/>
      <c r="BA74" s="47"/>
      <c r="BB74" s="48"/>
      <c r="BC74" s="47"/>
      <c r="BD74" s="47"/>
      <c r="BE74" s="47"/>
      <c r="BF74" s="47"/>
      <c r="BG74" s="47"/>
      <c r="BH74" s="47"/>
      <c r="BI74" s="47"/>
      <c r="BJ74" s="47"/>
      <c r="BK74" s="47"/>
      <c r="CG74" s="32"/>
      <c r="CQ74" s="37"/>
      <c r="CR74" s="37"/>
      <c r="CS74" s="37"/>
      <c r="CT74" s="37"/>
      <c r="CU74" s="37"/>
      <c r="CV74" s="37"/>
      <c r="CW74" s="37"/>
    </row>
    <row r="75" spans="1:101" customFormat="1" ht="15" x14ac:dyDescent="0.25">
      <c r="A75" s="49" t="s">
        <v>524</v>
      </c>
      <c r="B75" t="s">
        <v>341</v>
      </c>
      <c r="C75">
        <v>2.13</v>
      </c>
      <c r="D75" t="s">
        <v>342</v>
      </c>
      <c r="AZ75" s="47"/>
      <c r="BA75" s="47"/>
      <c r="BB75" s="48"/>
      <c r="BC75" s="47"/>
      <c r="BD75" s="47"/>
      <c r="BE75" s="47"/>
      <c r="BF75" s="47"/>
      <c r="BG75" s="47"/>
      <c r="BH75" s="47"/>
      <c r="BI75" s="47"/>
      <c r="BJ75" s="47"/>
      <c r="BK75" s="47"/>
      <c r="CG75" s="32"/>
      <c r="CQ75" s="37"/>
      <c r="CR75" s="37"/>
      <c r="CS75" s="37"/>
      <c r="CT75" s="37"/>
      <c r="CU75" s="37"/>
      <c r="CV75" s="37"/>
      <c r="CW75" s="37"/>
    </row>
    <row r="76" spans="1:101" customFormat="1" ht="13.2" x14ac:dyDescent="0.25">
      <c r="AZ76" s="47"/>
      <c r="BA76" s="47"/>
      <c r="BB76" s="48"/>
      <c r="BC76" s="47"/>
      <c r="BD76" s="47"/>
      <c r="BE76" s="47"/>
      <c r="BF76" s="47"/>
      <c r="BG76" s="47"/>
      <c r="BH76" s="47"/>
      <c r="BI76" s="47"/>
      <c r="BJ76" s="47"/>
      <c r="BK76" s="47"/>
      <c r="CG76" s="32"/>
      <c r="CQ76" s="37"/>
      <c r="CR76" s="37"/>
      <c r="CS76" s="37"/>
      <c r="CT76" s="37"/>
      <c r="CU76" s="37"/>
      <c r="CV76" s="37"/>
      <c r="CW76" s="37"/>
    </row>
    <row r="77" spans="1:101" customFormat="1" ht="13.2" x14ac:dyDescent="0.25">
      <c r="B77" t="s">
        <v>343</v>
      </c>
      <c r="C77">
        <f>+C78/2.13</f>
        <v>276.05633802816902</v>
      </c>
      <c r="D77" t="s">
        <v>344</v>
      </c>
      <c r="H77" s="40" t="s">
        <v>345</v>
      </c>
      <c r="AZ77" s="47"/>
      <c r="BA77" s="47"/>
      <c r="BB77" s="48"/>
      <c r="BC77" s="47"/>
      <c r="BD77" s="47"/>
      <c r="BE77" s="47"/>
      <c r="BF77" s="47"/>
      <c r="BG77" s="47"/>
      <c r="BH77" s="47"/>
      <c r="BI77" s="47"/>
      <c r="BJ77" s="47"/>
      <c r="BK77" s="47"/>
      <c r="CG77" s="32"/>
      <c r="CQ77" s="37"/>
      <c r="CR77" s="37"/>
      <c r="CS77" s="37"/>
      <c r="CT77" s="37"/>
      <c r="CU77" s="37"/>
      <c r="CV77" s="37"/>
      <c r="CW77" s="37"/>
    </row>
    <row r="78" spans="1:101" customFormat="1" ht="13.2" x14ac:dyDescent="0.25">
      <c r="C78">
        <v>588</v>
      </c>
      <c r="AZ78" s="47"/>
      <c r="BA78" s="47"/>
      <c r="BB78" s="48"/>
      <c r="BC78" s="47"/>
      <c r="BD78" s="47"/>
      <c r="BE78" s="47"/>
      <c r="BF78" s="47"/>
      <c r="BG78" s="47"/>
      <c r="BH78" s="47"/>
      <c r="BI78" s="47"/>
      <c r="BJ78" s="47"/>
      <c r="BK78" s="47"/>
      <c r="CG78" s="32"/>
      <c r="CQ78" s="37"/>
      <c r="CR78" s="37"/>
      <c r="CS78" s="37"/>
      <c r="CT78" s="37"/>
      <c r="CU78" s="37"/>
      <c r="CV78" s="37"/>
      <c r="CW78" s="37"/>
    </row>
    <row r="79" spans="1:101" customFormat="1" ht="13.2" x14ac:dyDescent="0.25">
      <c r="A79" s="31"/>
      <c r="B79" s="31" t="s">
        <v>346</v>
      </c>
      <c r="C79" s="31">
        <v>3.93</v>
      </c>
      <c r="E79" t="s">
        <v>347</v>
      </c>
      <c r="AZ79" s="47"/>
      <c r="BA79" s="47"/>
      <c r="BB79" s="48"/>
      <c r="BC79" s="47"/>
      <c r="BD79" s="47"/>
      <c r="BE79" s="47"/>
      <c r="BF79" s="47"/>
      <c r="BG79" s="47"/>
      <c r="BH79" s="47"/>
      <c r="BI79" s="47"/>
      <c r="BJ79" s="47"/>
      <c r="BK79" s="47"/>
      <c r="CG79" s="32"/>
      <c r="CQ79" s="37"/>
      <c r="CR79" s="37"/>
      <c r="CS79" s="37"/>
      <c r="CT79" s="37"/>
      <c r="CU79" s="37"/>
      <c r="CV79" s="37"/>
      <c r="CW79" s="37"/>
    </row>
    <row r="80" spans="1:101" customFormat="1" ht="13.2" x14ac:dyDescent="0.25">
      <c r="AZ80" s="47"/>
      <c r="BA80" s="47"/>
      <c r="BB80" s="48"/>
      <c r="BC80" s="47"/>
      <c r="BD80" s="47"/>
      <c r="BE80" s="47"/>
      <c r="BF80" s="47"/>
      <c r="BG80" s="47"/>
      <c r="BH80" s="47"/>
      <c r="BI80" s="47"/>
      <c r="BJ80" s="47"/>
      <c r="BK80" s="47"/>
      <c r="CG80" s="32"/>
      <c r="CQ80" s="37"/>
      <c r="CR80" s="37"/>
      <c r="CS80" s="37"/>
      <c r="CT80" s="37"/>
      <c r="CU80" s="37"/>
      <c r="CV80" s="37"/>
      <c r="CW80" s="37"/>
    </row>
    <row r="81" spans="1:101" customFormat="1" ht="22.8" x14ac:dyDescent="0.4">
      <c r="A81" s="53" t="s">
        <v>442</v>
      </c>
      <c r="AZ81" s="47"/>
      <c r="BA81" s="47"/>
      <c r="BB81" s="48"/>
      <c r="BC81" s="47"/>
      <c r="BD81" s="47"/>
      <c r="BE81" s="47"/>
      <c r="BF81" s="47"/>
      <c r="BG81" s="47"/>
      <c r="BH81" s="47"/>
      <c r="BI81" s="47"/>
      <c r="BJ81" s="47"/>
      <c r="BK81" s="47"/>
      <c r="CG81" s="32"/>
      <c r="CQ81" s="37"/>
      <c r="CR81" s="37"/>
      <c r="CS81" s="37"/>
      <c r="CT81" s="37"/>
      <c r="CU81" s="37"/>
      <c r="CV81" s="37"/>
      <c r="CW81" s="37"/>
    </row>
    <row r="82" spans="1:101" customFormat="1" ht="13.2" x14ac:dyDescent="0.25">
      <c r="A82" s="32" t="s">
        <v>736</v>
      </c>
      <c r="B82" s="32"/>
      <c r="C82" s="32"/>
      <c r="D82" s="32"/>
      <c r="E82" s="32"/>
      <c r="AZ82" s="47"/>
      <c r="BA82" s="47"/>
      <c r="BB82" s="48"/>
      <c r="BC82" s="47"/>
      <c r="BD82" s="47"/>
      <c r="BE82" s="47"/>
      <c r="BF82" s="47"/>
      <c r="BG82" s="47"/>
      <c r="BH82" s="47"/>
      <c r="BI82" s="47"/>
      <c r="BJ82" s="47"/>
      <c r="BK82" s="47"/>
      <c r="CG82" s="32"/>
      <c r="CQ82" s="37"/>
      <c r="CR82" s="37"/>
      <c r="CS82" s="37"/>
      <c r="CT82" s="37"/>
      <c r="CU82" s="37"/>
      <c r="CV82" s="37"/>
      <c r="CW82" s="37"/>
    </row>
    <row r="83" spans="1:101" customFormat="1" ht="13.2" x14ac:dyDescent="0.25">
      <c r="A83" s="32" t="s">
        <v>737</v>
      </c>
      <c r="B83" s="32"/>
      <c r="C83" s="32"/>
      <c r="D83" s="32"/>
      <c r="E83" s="32"/>
      <c r="AZ83" s="47"/>
      <c r="BA83" s="47"/>
      <c r="BB83" s="48"/>
      <c r="BC83" s="47"/>
      <c r="BD83" s="47"/>
      <c r="BE83" s="47"/>
      <c r="BF83" s="47"/>
      <c r="BG83" s="47"/>
      <c r="BH83" s="47"/>
      <c r="BI83" s="47"/>
      <c r="BJ83" s="47"/>
      <c r="BK83" s="47"/>
      <c r="CG83" s="32"/>
      <c r="CQ83" s="37"/>
      <c r="CR83" s="37"/>
      <c r="CS83" s="37"/>
      <c r="CT83" s="37"/>
      <c r="CU83" s="37"/>
      <c r="CV83" s="37"/>
      <c r="CW83" s="37"/>
    </row>
    <row r="84" spans="1:101" customFormat="1" ht="13.2" x14ac:dyDescent="0.25">
      <c r="A84" s="32" t="s">
        <v>738</v>
      </c>
      <c r="B84" s="32"/>
      <c r="C84" s="32"/>
      <c r="D84" s="32"/>
      <c r="E84" s="32"/>
      <c r="AZ84" s="47"/>
      <c r="BA84" s="47"/>
      <c r="BB84" s="48"/>
      <c r="BC84" s="47"/>
      <c r="BD84" s="47"/>
      <c r="BE84" s="47"/>
      <c r="BF84" s="47"/>
      <c r="BG84" s="47"/>
      <c r="BH84" s="47"/>
      <c r="BI84" s="47"/>
      <c r="BJ84" s="47"/>
      <c r="BK84" s="47"/>
      <c r="CG84" s="32"/>
      <c r="CQ84" s="37"/>
      <c r="CR84" s="37"/>
      <c r="CS84" s="37"/>
      <c r="CT84" s="37"/>
      <c r="CU84" s="37"/>
      <c r="CV84" s="37"/>
      <c r="CW84" s="37"/>
    </row>
    <row r="85" spans="1:101" customFormat="1" ht="13.2" x14ac:dyDescent="0.25">
      <c r="A85" s="32" t="s">
        <v>439</v>
      </c>
      <c r="B85" s="32"/>
      <c r="C85" s="32"/>
      <c r="D85" s="32"/>
      <c r="E85" s="32"/>
      <c r="AZ85" s="47"/>
      <c r="BA85" s="47"/>
      <c r="BB85" s="48"/>
      <c r="BC85" s="47"/>
      <c r="BD85" s="47"/>
      <c r="BE85" s="47"/>
      <c r="BF85" s="47"/>
      <c r="BG85" s="47"/>
      <c r="BH85" s="47"/>
      <c r="BI85" s="47"/>
      <c r="BJ85" s="47"/>
      <c r="BK85" s="47"/>
      <c r="CG85" s="32"/>
      <c r="CQ85" s="37"/>
      <c r="CR85" s="37"/>
      <c r="CS85" s="37"/>
      <c r="CT85" s="37"/>
      <c r="CU85" s="37"/>
      <c r="CV85" s="37"/>
      <c r="CW85" s="37"/>
    </row>
    <row r="86" spans="1:101" customFormat="1" ht="13.2" x14ac:dyDescent="0.25">
      <c r="A86" s="32" t="s">
        <v>440</v>
      </c>
      <c r="B86" s="32"/>
      <c r="C86" s="32"/>
      <c r="D86" s="32"/>
      <c r="E86" s="32"/>
      <c r="AZ86" s="47"/>
      <c r="BA86" s="47"/>
      <c r="BB86" s="48"/>
      <c r="BC86" s="47"/>
      <c r="BD86" s="47"/>
      <c r="BE86" s="47"/>
      <c r="BF86" s="47"/>
      <c r="BG86" s="47"/>
      <c r="BH86" s="47"/>
      <c r="BI86" s="47"/>
      <c r="BJ86" s="47"/>
      <c r="BK86" s="47"/>
      <c r="CG86" s="32"/>
      <c r="CQ86" s="37"/>
      <c r="CR86" s="37"/>
      <c r="CS86" s="37"/>
      <c r="CT86" s="37"/>
      <c r="CU86" s="37"/>
      <c r="CV86" s="37"/>
      <c r="CW86" s="37"/>
    </row>
    <row r="87" spans="1:101" customFormat="1" ht="13.2" x14ac:dyDescent="0.25">
      <c r="A87" s="32" t="s">
        <v>441</v>
      </c>
      <c r="B87" s="32"/>
      <c r="C87" s="32"/>
      <c r="D87" s="32"/>
      <c r="E87" s="32"/>
      <c r="AZ87" s="47"/>
      <c r="BA87" s="47"/>
      <c r="BB87" s="48"/>
      <c r="BC87" s="47"/>
      <c r="BD87" s="47"/>
      <c r="BE87" s="47"/>
      <c r="BF87" s="47"/>
      <c r="BG87" s="47"/>
      <c r="BH87" s="47"/>
      <c r="BI87" s="47"/>
      <c r="BJ87" s="47"/>
      <c r="BK87" s="47"/>
      <c r="CG87" s="32"/>
      <c r="CQ87" s="37"/>
      <c r="CR87" s="37"/>
      <c r="CS87" s="37"/>
      <c r="CT87" s="37"/>
      <c r="CU87" s="37"/>
      <c r="CV87" s="37"/>
      <c r="CW87" s="37"/>
    </row>
    <row r="88" spans="1:101" customFormat="1" ht="13.2" x14ac:dyDescent="0.25">
      <c r="A88" s="32" t="s">
        <v>739</v>
      </c>
      <c r="B88" s="32"/>
      <c r="C88" s="71"/>
      <c r="D88" s="32"/>
      <c r="E88" s="32"/>
      <c r="AZ88" s="47"/>
      <c r="BA88" s="47"/>
      <c r="BB88" s="48"/>
      <c r="BC88" s="47"/>
      <c r="BD88" s="47"/>
      <c r="BE88" s="47"/>
      <c r="BF88" s="47"/>
      <c r="BG88" s="47"/>
      <c r="BH88" s="47"/>
      <c r="BI88" s="47"/>
      <c r="BJ88" s="47"/>
      <c r="BK88" s="47"/>
      <c r="CG88" s="32"/>
      <c r="CQ88" s="37"/>
      <c r="CR88" s="37"/>
      <c r="CS88" s="37"/>
      <c r="CT88" s="37"/>
      <c r="CU88" s="37"/>
      <c r="CV88" s="37"/>
      <c r="CW88" s="37"/>
    </row>
    <row r="89" spans="1:101" customFormat="1" ht="13.2" x14ac:dyDescent="0.25">
      <c r="A89" s="32" t="s">
        <v>740</v>
      </c>
      <c r="B89" s="32"/>
      <c r="C89" s="32"/>
      <c r="D89" s="32"/>
      <c r="E89" s="32"/>
      <c r="AZ89" s="47"/>
      <c r="BA89" s="47"/>
      <c r="BB89" s="48"/>
      <c r="BC89" s="47"/>
      <c r="BD89" s="47"/>
      <c r="BE89" s="47"/>
      <c r="BF89" s="47"/>
      <c r="BG89" s="47"/>
      <c r="BH89" s="47"/>
      <c r="BI89" s="47"/>
      <c r="BJ89" s="47"/>
      <c r="BK89" s="47"/>
      <c r="CG89" s="32"/>
      <c r="CQ89" s="37"/>
      <c r="CR89" s="37"/>
      <c r="CS89" s="37"/>
      <c r="CT89" s="37"/>
      <c r="CU89" s="37"/>
      <c r="CV89" s="37"/>
      <c r="CW89" s="37"/>
    </row>
    <row r="90" spans="1:101" customFormat="1" ht="13.2" x14ac:dyDescent="0.25">
      <c r="A90" s="32" t="s">
        <v>741</v>
      </c>
      <c r="B90" s="32"/>
      <c r="C90" s="32"/>
      <c r="D90" s="32"/>
      <c r="E90" s="32"/>
      <c r="AZ90" s="47"/>
      <c r="BA90" s="47"/>
      <c r="BB90" s="48"/>
      <c r="BC90" s="47"/>
      <c r="BD90" s="47"/>
      <c r="BE90" s="47"/>
      <c r="BF90" s="47"/>
      <c r="BG90" s="47"/>
      <c r="BH90" s="47"/>
      <c r="BI90" s="47"/>
      <c r="BJ90" s="47"/>
      <c r="BK90" s="47"/>
      <c r="CG90" s="32"/>
      <c r="CQ90" s="37"/>
      <c r="CR90" s="37"/>
      <c r="CS90" s="37"/>
      <c r="CT90" s="37"/>
      <c r="CU90" s="37"/>
      <c r="CV90" s="37"/>
      <c r="CW90" s="37"/>
    </row>
    <row r="91" spans="1:101" customFormat="1" ht="13.2" x14ac:dyDescent="0.25">
      <c r="A91" s="32"/>
      <c r="B91" s="32"/>
      <c r="C91" s="32"/>
      <c r="D91" s="32"/>
      <c r="E91" s="32"/>
      <c r="AZ91" s="47"/>
      <c r="BA91" s="47"/>
      <c r="BB91" s="48"/>
      <c r="BC91" s="47"/>
      <c r="BD91" s="47"/>
      <c r="BE91" s="47"/>
      <c r="BF91" s="47"/>
      <c r="BG91" s="47"/>
      <c r="BH91" s="47"/>
      <c r="BI91" s="47"/>
      <c r="BJ91" s="47"/>
      <c r="BK91" s="47"/>
      <c r="CG91" s="32"/>
      <c r="CQ91" s="37"/>
      <c r="CR91" s="37"/>
      <c r="CS91" s="37"/>
      <c r="CT91" s="37"/>
      <c r="CU91" s="37"/>
      <c r="CV91" s="37"/>
      <c r="CW91" s="37"/>
    </row>
    <row r="92" spans="1:101" customFormat="1" ht="13.2" x14ac:dyDescent="0.25">
      <c r="A92" s="32"/>
      <c r="B92" s="32" t="s">
        <v>350</v>
      </c>
      <c r="C92" s="32" t="s">
        <v>351</v>
      </c>
      <c r="D92" s="32" t="s">
        <v>352</v>
      </c>
      <c r="E92" s="32" t="s">
        <v>353</v>
      </c>
      <c r="AZ92" s="47"/>
      <c r="BA92" s="47"/>
      <c r="BB92" s="48"/>
      <c r="BC92" s="47"/>
      <c r="BD92" s="47"/>
      <c r="BE92" s="47"/>
      <c r="BF92" s="47"/>
      <c r="BG92" s="47"/>
      <c r="BH92" s="47"/>
      <c r="BI92" s="47"/>
      <c r="BJ92" s="47"/>
      <c r="BK92" s="47"/>
      <c r="CG92" s="32"/>
      <c r="CQ92" s="37"/>
      <c r="CR92" s="37"/>
      <c r="CS92" s="37"/>
      <c r="CT92" s="37"/>
      <c r="CU92" s="37"/>
      <c r="CV92" s="37"/>
      <c r="CW92" s="37"/>
    </row>
    <row r="93" spans="1:101" customFormat="1" ht="15" x14ac:dyDescent="0.25">
      <c r="A93" s="32"/>
      <c r="B93" s="309"/>
      <c r="C93" s="32"/>
      <c r="D93" s="32"/>
      <c r="E93" s="32"/>
      <c r="AZ93" s="47"/>
      <c r="BA93" s="47"/>
      <c r="BB93" s="48"/>
      <c r="BC93" s="47"/>
      <c r="BD93" s="47"/>
      <c r="BE93" s="47"/>
      <c r="BF93" s="47"/>
      <c r="BG93" s="47"/>
      <c r="BH93" s="47"/>
      <c r="BI93" s="47"/>
      <c r="BJ93" s="47"/>
      <c r="BK93" s="47"/>
      <c r="CG93" s="32"/>
      <c r="CQ93" s="37"/>
      <c r="CR93" s="37"/>
      <c r="CS93" s="37"/>
      <c r="CT93" s="37"/>
      <c r="CU93" s="37"/>
      <c r="CV93" s="37"/>
      <c r="CW93" s="37"/>
    </row>
    <row r="94" spans="1:101" customFormat="1" ht="13.2" x14ac:dyDescent="0.25">
      <c r="A94" s="32" t="s">
        <v>731</v>
      </c>
      <c r="B94" s="54">
        <v>-4.5338520000000004</v>
      </c>
      <c r="C94" s="306">
        <v>5.62E-4</v>
      </c>
      <c r="D94" s="32">
        <v>-8.2003459999999997</v>
      </c>
      <c r="E94" s="32">
        <v>0</v>
      </c>
      <c r="AZ94" s="47"/>
      <c r="BA94" s="47"/>
      <c r="BB94" s="48"/>
      <c r="BC94" s="47"/>
      <c r="BD94" s="47"/>
      <c r="BE94" s="47"/>
      <c r="BF94" s="47"/>
      <c r="BG94" s="47"/>
      <c r="BH94" s="47"/>
      <c r="BI94" s="47"/>
      <c r="BJ94" s="47"/>
      <c r="BK94" s="47"/>
      <c r="CG94" s="32"/>
      <c r="CQ94" s="37"/>
      <c r="CR94" s="37"/>
      <c r="CS94" s="37"/>
      <c r="CT94" s="37"/>
      <c r="CU94" s="37"/>
      <c r="CV94" s="37"/>
      <c r="CW94" s="37"/>
    </row>
    <row r="95" spans="1:101" customFormat="1" ht="13.2" x14ac:dyDescent="0.25">
      <c r="A95" s="32" t="s">
        <v>732</v>
      </c>
      <c r="B95" s="54">
        <v>8.6314699999999994E-2</v>
      </c>
      <c r="C95" s="306">
        <v>5.9200000000000001E-8</v>
      </c>
      <c r="D95" s="32">
        <v>22.883849999999999</v>
      </c>
      <c r="E95" s="32">
        <v>0</v>
      </c>
      <c r="AZ95" s="47"/>
      <c r="BA95" s="47"/>
      <c r="BB95" s="48"/>
      <c r="BC95" s="47"/>
      <c r="BD95" s="47"/>
      <c r="BE95" s="47"/>
      <c r="BF95" s="47"/>
      <c r="BG95" s="47"/>
      <c r="BH95" s="47"/>
      <c r="BI95" s="47"/>
      <c r="BJ95" s="47"/>
      <c r="BK95" s="47"/>
      <c r="CG95" s="32"/>
      <c r="CQ95" s="37"/>
      <c r="CR95" s="37"/>
      <c r="CS95" s="37"/>
      <c r="CT95" s="37"/>
      <c r="CU95" s="37"/>
      <c r="CV95" s="37"/>
      <c r="CW95" s="37"/>
    </row>
    <row r="96" spans="1:101" customFormat="1" ht="13.2" x14ac:dyDescent="0.25">
      <c r="A96" s="32"/>
      <c r="B96" s="32"/>
      <c r="C96" s="32"/>
      <c r="D96" s="32"/>
      <c r="E96" s="32"/>
      <c r="AZ96" s="47"/>
      <c r="BA96" s="47"/>
      <c r="BB96" s="48"/>
      <c r="BC96" s="47"/>
      <c r="BD96" s="47"/>
      <c r="BE96" s="47"/>
      <c r="BF96" s="47"/>
      <c r="BG96" s="47"/>
      <c r="BH96" s="47"/>
      <c r="BI96" s="47"/>
      <c r="BJ96" s="47"/>
      <c r="BK96" s="47"/>
      <c r="CG96" s="32"/>
      <c r="CQ96" s="37"/>
      <c r="CR96" s="37"/>
      <c r="CS96" s="37"/>
      <c r="CT96" s="37"/>
      <c r="CU96" s="37"/>
      <c r="CV96" s="37"/>
      <c r="CW96" s="37"/>
    </row>
    <row r="97" spans="1:101" customFormat="1" ht="13.2" x14ac:dyDescent="0.25">
      <c r="A97" s="32" t="s">
        <v>355</v>
      </c>
      <c r="B97" s="32">
        <v>0.999525</v>
      </c>
      <c r="C97" s="32" t="s">
        <v>356</v>
      </c>
      <c r="D97" s="32"/>
      <c r="E97" s="32">
        <v>1.571116</v>
      </c>
      <c r="AZ97" s="47"/>
      <c r="BA97" s="47"/>
      <c r="BB97" s="48"/>
      <c r="BC97" s="47"/>
      <c r="BD97" s="47"/>
      <c r="BE97" s="47"/>
      <c r="BF97" s="47"/>
      <c r="BG97" s="47"/>
      <c r="BH97" s="47"/>
      <c r="BI97" s="47"/>
      <c r="BJ97" s="47"/>
      <c r="BK97" s="47"/>
      <c r="CG97" s="32"/>
      <c r="CQ97" s="37"/>
      <c r="CR97" s="37"/>
      <c r="CS97" s="37"/>
      <c r="CT97" s="37"/>
      <c r="CU97" s="37"/>
      <c r="CV97" s="37"/>
      <c r="CW97" s="37"/>
    </row>
    <row r="98" spans="1:101" customFormat="1" ht="13.2" x14ac:dyDescent="0.25">
      <c r="A98" s="32" t="s">
        <v>357</v>
      </c>
      <c r="B98" s="32">
        <v>0.99950600000000001</v>
      </c>
      <c r="C98" s="32" t="s">
        <v>358</v>
      </c>
      <c r="D98" s="32"/>
      <c r="E98" s="32">
        <v>1.1210370000000001</v>
      </c>
      <c r="AZ98" s="47"/>
      <c r="BA98" s="47"/>
      <c r="BB98" s="48"/>
      <c r="BC98" s="47"/>
      <c r="BD98" s="47"/>
      <c r="BE98" s="47"/>
      <c r="BF98" s="47"/>
      <c r="BG98" s="47"/>
      <c r="BH98" s="47"/>
      <c r="BI98" s="47"/>
      <c r="BJ98" s="47"/>
      <c r="BK98" s="47"/>
      <c r="CG98" s="32"/>
      <c r="CQ98" s="37"/>
      <c r="CR98" s="37"/>
      <c r="CS98" s="37"/>
      <c r="CT98" s="37"/>
      <c r="CU98" s="37"/>
      <c r="CV98" s="37"/>
      <c r="CW98" s="37"/>
    </row>
    <row r="99" spans="1:101" customFormat="1" ht="13.2" x14ac:dyDescent="0.25">
      <c r="A99" s="32" t="s">
        <v>359</v>
      </c>
      <c r="B99" s="32">
        <v>2.4929E-2</v>
      </c>
      <c r="C99" s="32" t="s">
        <v>360</v>
      </c>
      <c r="D99" s="32"/>
      <c r="E99" s="32">
        <v>-4.496899</v>
      </c>
      <c r="AZ99" s="47"/>
      <c r="BA99" s="47"/>
      <c r="BB99" s="48"/>
      <c r="BC99" s="47"/>
      <c r="BD99" s="47"/>
      <c r="BE99" s="47"/>
      <c r="BF99" s="47"/>
      <c r="BG99" s="47"/>
      <c r="BH99" s="47"/>
      <c r="BI99" s="47"/>
      <c r="BJ99" s="47"/>
      <c r="BK99" s="47"/>
      <c r="CG99" s="32"/>
      <c r="CQ99" s="37"/>
      <c r="CR99" s="37"/>
      <c r="CS99" s="37"/>
      <c r="CT99" s="37"/>
      <c r="CU99" s="37"/>
      <c r="CV99" s="37"/>
      <c r="CW99" s="37"/>
    </row>
    <row r="100" spans="1:101" customFormat="1" ht="13.2" x14ac:dyDescent="0.25">
      <c r="A100" s="32" t="s">
        <v>361</v>
      </c>
      <c r="B100" s="32">
        <v>5.9035999999999998E-2</v>
      </c>
      <c r="C100" s="32" t="s">
        <v>362</v>
      </c>
      <c r="D100" s="32"/>
      <c r="E100" s="32">
        <v>-4.3666410000000004</v>
      </c>
      <c r="AZ100" s="47"/>
      <c r="BA100" s="47"/>
      <c r="BB100" s="48"/>
      <c r="BC100" s="47"/>
      <c r="BD100" s="47"/>
      <c r="BE100" s="47"/>
      <c r="BF100" s="47"/>
      <c r="BG100" s="47"/>
      <c r="BH100" s="47"/>
      <c r="BI100" s="47"/>
      <c r="BJ100" s="47"/>
      <c r="BK100" s="47"/>
      <c r="CG100" s="32"/>
      <c r="CQ100" s="37"/>
      <c r="CR100" s="37"/>
      <c r="CS100" s="37"/>
      <c r="CT100" s="37"/>
      <c r="CU100" s="37"/>
      <c r="CV100" s="37"/>
      <c r="CW100" s="37"/>
    </row>
    <row r="101" spans="1:101" customFormat="1" ht="13.2" x14ac:dyDescent="0.25">
      <c r="A101" s="32" t="s">
        <v>363</v>
      </c>
      <c r="B101" s="32">
        <v>229.845</v>
      </c>
      <c r="C101" s="32" t="s">
        <v>364</v>
      </c>
      <c r="D101" s="32"/>
      <c r="E101" s="32">
        <v>-4.4441810000000004</v>
      </c>
      <c r="AZ101" s="47"/>
      <c r="BA101" s="47"/>
      <c r="BB101" s="48"/>
      <c r="BC101" s="47"/>
      <c r="BD101" s="47"/>
      <c r="BE101" s="47"/>
      <c r="BF101" s="47"/>
      <c r="BG101" s="47"/>
      <c r="BH101" s="47"/>
      <c r="BI101" s="47"/>
      <c r="BJ101" s="47"/>
      <c r="BK101" s="47"/>
      <c r="CG101" s="32"/>
      <c r="CQ101" s="37"/>
      <c r="CR101" s="37"/>
      <c r="CS101" s="37"/>
      <c r="CT101" s="37"/>
      <c r="CU101" s="37"/>
      <c r="CV101" s="37"/>
      <c r="CW101" s="37"/>
    </row>
    <row r="102" spans="1:101" customFormat="1" ht="13.2" x14ac:dyDescent="0.25">
      <c r="A102" s="32" t="s">
        <v>365</v>
      </c>
      <c r="B102" s="32">
        <v>50028.19</v>
      </c>
      <c r="C102" s="32" t="s">
        <v>366</v>
      </c>
      <c r="D102" s="32"/>
      <c r="E102" s="32">
        <v>0.28749599999999997</v>
      </c>
      <c r="AZ102" s="47"/>
      <c r="BA102" s="47"/>
      <c r="BB102" s="48"/>
      <c r="BC102" s="47"/>
      <c r="BD102" s="47"/>
      <c r="BE102" s="47"/>
      <c r="BF102" s="47"/>
      <c r="BG102" s="47"/>
      <c r="BH102" s="47"/>
      <c r="BI102" s="47"/>
      <c r="BJ102" s="47"/>
      <c r="BK102" s="47"/>
      <c r="CG102" s="32"/>
      <c r="CQ102" s="37"/>
      <c r="CR102" s="37"/>
      <c r="CS102" s="37"/>
      <c r="CT102" s="37"/>
      <c r="CU102" s="37"/>
      <c r="CV102" s="37"/>
      <c r="CW102" s="37"/>
    </row>
    <row r="103" spans="1:101" customFormat="1" ht="13.2" x14ac:dyDescent="0.25">
      <c r="A103" t="s">
        <v>367</v>
      </c>
      <c r="B103">
        <v>0</v>
      </c>
      <c r="AZ103" s="47"/>
      <c r="BA103" s="47"/>
      <c r="BB103" s="48"/>
      <c r="BC103" s="47"/>
      <c r="BD103" s="47"/>
      <c r="BE103" s="47"/>
      <c r="BF103" s="47"/>
      <c r="BG103" s="47"/>
      <c r="BH103" s="47"/>
      <c r="BI103" s="47"/>
      <c r="BJ103" s="47"/>
      <c r="BK103" s="47"/>
      <c r="CG103" s="32"/>
      <c r="CQ103" s="37"/>
      <c r="CR103" s="37"/>
      <c r="CS103" s="37"/>
      <c r="CT103" s="37"/>
      <c r="CU103" s="37"/>
      <c r="CV103" s="37"/>
      <c r="CW103" s="37"/>
    </row>
    <row r="104" spans="1:101" customFormat="1" ht="22.8" x14ac:dyDescent="0.4">
      <c r="A104" s="53"/>
      <c r="AZ104" s="47"/>
      <c r="BA104" s="47"/>
      <c r="BB104" s="48"/>
      <c r="BC104" s="47"/>
      <c r="BD104" s="47"/>
      <c r="BE104" s="47"/>
      <c r="BF104" s="47"/>
      <c r="BG104" s="47"/>
      <c r="BH104" s="47"/>
      <c r="BI104" s="47"/>
      <c r="BJ104" s="47"/>
      <c r="BK104" s="47"/>
      <c r="CG104" s="32"/>
      <c r="CQ104" s="37"/>
      <c r="CR104" s="37"/>
      <c r="CS104" s="37"/>
      <c r="CT104" s="37"/>
      <c r="CU104" s="37"/>
      <c r="CV104" s="37"/>
      <c r="CW104" s="37"/>
    </row>
    <row r="105" spans="1:101" customFormat="1" ht="13.2" x14ac:dyDescent="0.25">
      <c r="A105" s="32" t="s">
        <v>443</v>
      </c>
      <c r="B105" s="32"/>
      <c r="C105" s="32"/>
      <c r="D105" s="32"/>
      <c r="E105" s="32"/>
      <c r="AZ105" s="47"/>
      <c r="BA105" s="47"/>
      <c r="BB105" s="48"/>
      <c r="BC105" s="47"/>
      <c r="BD105" s="47"/>
      <c r="BE105" s="47"/>
      <c r="BF105" s="47"/>
      <c r="BG105" s="47"/>
      <c r="BH105" s="47"/>
      <c r="BI105" s="47"/>
      <c r="BJ105" s="47"/>
      <c r="BK105" s="47"/>
      <c r="CG105" s="32"/>
      <c r="CQ105" s="37"/>
      <c r="CR105" s="37"/>
      <c r="CS105" s="37"/>
      <c r="CT105" s="37"/>
      <c r="CU105" s="37"/>
      <c r="CV105" s="37"/>
      <c r="CW105" s="37"/>
    </row>
    <row r="106" spans="1:101" customFormat="1" ht="13.2" x14ac:dyDescent="0.25">
      <c r="A106" s="32" t="s">
        <v>348</v>
      </c>
      <c r="B106" s="32"/>
      <c r="C106" s="32"/>
      <c r="D106" s="32"/>
      <c r="E106" s="32"/>
      <c r="AZ106" s="47"/>
      <c r="BA106" s="47"/>
      <c r="BB106" s="48"/>
      <c r="BC106" s="47"/>
      <c r="BD106" s="47"/>
      <c r="BE106" s="47"/>
      <c r="BF106" s="47"/>
      <c r="BG106" s="47"/>
      <c r="BH106" s="47"/>
      <c r="BI106" s="47"/>
      <c r="BJ106" s="47"/>
      <c r="BK106" s="47"/>
      <c r="CG106" s="32"/>
      <c r="CQ106" s="37"/>
      <c r="CR106" s="37"/>
      <c r="CS106" s="37"/>
      <c r="CT106" s="37"/>
      <c r="CU106" s="37"/>
      <c r="CV106" s="37"/>
      <c r="CW106" s="37"/>
    </row>
    <row r="107" spans="1:101" customFormat="1" ht="13.2" x14ac:dyDescent="0.25">
      <c r="A107" s="32" t="s">
        <v>444</v>
      </c>
      <c r="B107" s="32"/>
      <c r="C107" s="32"/>
      <c r="D107" s="32"/>
      <c r="E107" s="32"/>
      <c r="AZ107" s="47"/>
      <c r="BA107" s="47"/>
      <c r="BB107" s="48"/>
      <c r="BC107" s="47"/>
      <c r="BD107" s="47"/>
      <c r="BE107" s="47"/>
      <c r="BF107" s="47"/>
      <c r="BG107" s="47"/>
      <c r="BH107" s="47"/>
      <c r="BI107" s="47"/>
      <c r="BJ107" s="47"/>
      <c r="BK107" s="47"/>
      <c r="CG107" s="32"/>
      <c r="CQ107" s="37"/>
      <c r="CR107" s="37"/>
      <c r="CS107" s="37"/>
      <c r="CT107" s="37"/>
      <c r="CU107" s="37"/>
      <c r="CV107" s="37"/>
      <c r="CW107" s="37"/>
    </row>
    <row r="108" spans="1:101" customFormat="1" ht="13.2" x14ac:dyDescent="0.25">
      <c r="A108" s="32" t="s">
        <v>439</v>
      </c>
      <c r="B108" s="32"/>
      <c r="C108" s="32"/>
      <c r="D108" s="32"/>
      <c r="E108" s="32"/>
      <c r="AZ108" s="47"/>
      <c r="BA108" s="47"/>
      <c r="BB108" s="48"/>
      <c r="BC108" s="47"/>
      <c r="BD108" s="47"/>
      <c r="BE108" s="47"/>
      <c r="BF108" s="47"/>
      <c r="BG108" s="47"/>
      <c r="BH108" s="47"/>
      <c r="BI108" s="47"/>
      <c r="BJ108" s="47"/>
      <c r="BK108" s="47"/>
      <c r="CG108" s="32"/>
      <c r="CQ108" s="37"/>
      <c r="CR108" s="37"/>
      <c r="CS108" s="37"/>
      <c r="CT108" s="37"/>
      <c r="CU108" s="37"/>
      <c r="CV108" s="37"/>
      <c r="CW108" s="37"/>
    </row>
    <row r="109" spans="1:101" customFormat="1" ht="13.2" x14ac:dyDescent="0.25">
      <c r="A109" s="32" t="s">
        <v>440</v>
      </c>
      <c r="B109" s="32"/>
      <c r="C109" s="32"/>
      <c r="D109" s="32"/>
      <c r="E109" s="32"/>
      <c r="AZ109" s="47"/>
      <c r="BA109" s="47"/>
      <c r="BB109" s="48"/>
      <c r="BC109" s="47"/>
      <c r="BD109" s="47"/>
      <c r="BE109" s="47"/>
      <c r="BF109" s="47"/>
      <c r="BG109" s="47"/>
      <c r="BH109" s="47"/>
      <c r="BI109" s="47"/>
      <c r="BJ109" s="47"/>
      <c r="BK109" s="47"/>
      <c r="CG109" s="32"/>
      <c r="CQ109" s="37"/>
      <c r="CR109" s="37"/>
      <c r="CS109" s="37"/>
      <c r="CT109" s="37"/>
      <c r="CU109" s="37"/>
      <c r="CV109" s="37"/>
      <c r="CW109" s="37"/>
    </row>
    <row r="110" spans="1:101" customFormat="1" ht="13.2" x14ac:dyDescent="0.25">
      <c r="A110" s="32" t="s">
        <v>441</v>
      </c>
      <c r="B110" s="32"/>
      <c r="C110" s="32"/>
      <c r="D110" s="32"/>
      <c r="E110" s="32"/>
      <c r="AZ110" s="47"/>
      <c r="BA110" s="47"/>
      <c r="BB110" s="48"/>
      <c r="BC110" s="47"/>
      <c r="BD110" s="47"/>
      <c r="BE110" s="47"/>
      <c r="BF110" s="47"/>
      <c r="BG110" s="47"/>
      <c r="BH110" s="47"/>
      <c r="BI110" s="47"/>
      <c r="BJ110" s="47"/>
      <c r="BK110" s="47"/>
      <c r="CG110" s="32"/>
      <c r="CQ110" s="37"/>
      <c r="CR110" s="37"/>
      <c r="CS110" s="37"/>
      <c r="CT110" s="37"/>
      <c r="CU110" s="37"/>
      <c r="CV110" s="37"/>
      <c r="CW110" s="37"/>
    </row>
    <row r="111" spans="1:101" customFormat="1" ht="13.2" x14ac:dyDescent="0.25">
      <c r="A111" s="32"/>
      <c r="B111" s="32"/>
      <c r="C111" s="32"/>
      <c r="D111" s="32"/>
      <c r="E111" s="32"/>
      <c r="AZ111" s="47"/>
      <c r="BA111" s="47"/>
      <c r="BB111" s="48"/>
      <c r="BC111" s="47"/>
      <c r="BD111" s="47"/>
      <c r="BE111" s="47"/>
      <c r="BF111" s="47"/>
      <c r="BG111" s="47"/>
      <c r="BH111" s="47"/>
      <c r="BI111" s="47"/>
      <c r="BJ111" s="47"/>
      <c r="BK111" s="47"/>
      <c r="CG111" s="32"/>
      <c r="CQ111" s="37"/>
      <c r="CR111" s="37"/>
      <c r="CS111" s="37"/>
      <c r="CT111" s="37"/>
      <c r="CU111" s="37"/>
      <c r="CV111" s="37"/>
      <c r="CW111" s="37"/>
    </row>
    <row r="112" spans="1:101" customFormat="1" ht="13.2" x14ac:dyDescent="0.25">
      <c r="A112" s="32" t="s">
        <v>349</v>
      </c>
      <c r="B112" s="32" t="s">
        <v>350</v>
      </c>
      <c r="C112" s="32" t="s">
        <v>351</v>
      </c>
      <c r="D112" s="32" t="s">
        <v>352</v>
      </c>
      <c r="E112" s="32" t="s">
        <v>353</v>
      </c>
      <c r="AZ112" s="47"/>
      <c r="BA112" s="47"/>
      <c r="BB112" s="48"/>
      <c r="BC112" s="47"/>
      <c r="BD112" s="47"/>
      <c r="BE112" s="47"/>
      <c r="BF112" s="47"/>
      <c r="BG112" s="47"/>
      <c r="BH112" s="47"/>
      <c r="BI112" s="47"/>
      <c r="BJ112" s="47"/>
      <c r="BK112" s="47"/>
      <c r="CG112" s="32"/>
      <c r="CQ112" s="37"/>
      <c r="CR112" s="37"/>
      <c r="CS112" s="37"/>
      <c r="CT112" s="37"/>
      <c r="CU112" s="37"/>
      <c r="CV112" s="37"/>
      <c r="CW112" s="37"/>
    </row>
    <row r="113" spans="1:101" customFormat="1" ht="13.2" x14ac:dyDescent="0.25">
      <c r="A113" s="32"/>
      <c r="B113" s="32"/>
      <c r="C113" s="32"/>
      <c r="D113" s="32"/>
      <c r="E113" s="32"/>
      <c r="AZ113" s="47"/>
      <c r="BA113" s="47"/>
      <c r="BB113" s="48"/>
      <c r="BC113" s="47"/>
      <c r="BD113" s="47"/>
      <c r="BE113" s="47"/>
      <c r="BF113" s="47"/>
      <c r="BG113" s="47"/>
      <c r="BH113" s="47"/>
      <c r="BI113" s="47"/>
      <c r="BJ113" s="47"/>
      <c r="BK113" s="47"/>
      <c r="CG113" s="32"/>
      <c r="CQ113" s="37"/>
      <c r="CR113" s="37"/>
      <c r="CS113" s="37"/>
      <c r="CT113" s="37"/>
      <c r="CU113" s="37"/>
      <c r="CV113" s="37"/>
      <c r="CW113" s="37"/>
    </row>
    <row r="114" spans="1:101" customFormat="1" ht="13.2" x14ac:dyDescent="0.25">
      <c r="A114" s="32" t="s">
        <v>354</v>
      </c>
      <c r="B114" s="54">
        <v>33.090339999999998</v>
      </c>
      <c r="C114" s="32">
        <v>0.18903</v>
      </c>
      <c r="D114" s="32">
        <v>175.05340000000001</v>
      </c>
      <c r="E114" s="32">
        <v>0</v>
      </c>
      <c r="AZ114" s="47"/>
      <c r="BA114" s="47"/>
      <c r="BB114" s="48"/>
      <c r="BC114" s="47"/>
      <c r="BD114" s="47"/>
      <c r="BE114" s="47"/>
      <c r="BF114" s="47"/>
      <c r="BG114" s="47"/>
      <c r="BH114" s="47"/>
      <c r="BI114" s="47"/>
      <c r="BJ114" s="47"/>
      <c r="BK114" s="47"/>
      <c r="CG114" s="32"/>
      <c r="CQ114" s="37"/>
      <c r="CR114" s="37"/>
      <c r="CS114" s="37"/>
      <c r="CT114" s="37"/>
      <c r="CU114" s="37"/>
      <c r="CV114" s="37"/>
      <c r="CW114" s="37"/>
    </row>
    <row r="115" spans="1:101" customFormat="1" ht="13.2" x14ac:dyDescent="0.25">
      <c r="A115" s="32" t="s">
        <v>445</v>
      </c>
      <c r="B115" s="54">
        <v>5.7747440000000001</v>
      </c>
      <c r="C115" s="32">
        <v>0.21396999999999999</v>
      </c>
      <c r="D115" s="32">
        <v>26.988600000000002</v>
      </c>
      <c r="E115" s="32">
        <v>0</v>
      </c>
      <c r="AZ115" s="47"/>
      <c r="BA115" s="47"/>
      <c r="BB115" s="48"/>
      <c r="BC115" s="47"/>
      <c r="BD115" s="47"/>
      <c r="BE115" s="47"/>
      <c r="BF115" s="47"/>
      <c r="BG115" s="47"/>
      <c r="BH115" s="47"/>
      <c r="BI115" s="47"/>
      <c r="BJ115" s="47"/>
      <c r="BK115" s="47"/>
      <c r="CG115" s="32"/>
      <c r="CQ115" s="37"/>
      <c r="CR115" s="37"/>
      <c r="CS115" s="37"/>
      <c r="CT115" s="37"/>
      <c r="CU115" s="37"/>
      <c r="CV115" s="37"/>
      <c r="CW115" s="37"/>
    </row>
    <row r="116" spans="1:101" customFormat="1" ht="13.2" x14ac:dyDescent="0.25">
      <c r="A116" s="32" t="s">
        <v>446</v>
      </c>
      <c r="B116" s="54">
        <v>1.3291000000000001E-2</v>
      </c>
      <c r="C116" s="32">
        <v>5.2999999999999998E-4</v>
      </c>
      <c r="D116" s="32">
        <v>25.055129999999998</v>
      </c>
      <c r="E116" s="32">
        <v>0</v>
      </c>
      <c r="AZ116" s="47"/>
      <c r="BA116" s="47"/>
      <c r="BB116" s="48"/>
      <c r="BC116" s="47"/>
      <c r="BD116" s="47"/>
      <c r="BE116" s="47"/>
      <c r="BF116" s="47"/>
      <c r="BG116" s="47"/>
      <c r="BH116" s="47"/>
      <c r="BI116" s="47"/>
      <c r="BJ116" s="47"/>
      <c r="BK116" s="47"/>
      <c r="CG116" s="32"/>
      <c r="CQ116" s="37"/>
      <c r="CR116" s="37"/>
      <c r="CS116" s="37"/>
      <c r="CT116" s="37"/>
      <c r="CU116" s="37"/>
      <c r="CV116" s="37"/>
      <c r="CW116" s="37"/>
    </row>
    <row r="117" spans="1:101" customFormat="1" ht="13.2" x14ac:dyDescent="0.25">
      <c r="A117" s="32"/>
      <c r="B117" s="32"/>
      <c r="C117" s="32"/>
      <c r="D117" s="32"/>
      <c r="E117" s="32"/>
      <c r="AZ117" s="47"/>
      <c r="BA117" s="47"/>
      <c r="BB117" s="48"/>
      <c r="BC117" s="47"/>
      <c r="BD117" s="47"/>
      <c r="BE117" s="47"/>
      <c r="BF117" s="47"/>
      <c r="BG117" s="47"/>
      <c r="BH117" s="47"/>
      <c r="BI117" s="47"/>
      <c r="BJ117" s="47"/>
      <c r="BK117" s="47"/>
      <c r="CG117" s="32"/>
      <c r="CQ117" s="37"/>
      <c r="CR117" s="37"/>
      <c r="CS117" s="37"/>
      <c r="CT117" s="37"/>
      <c r="CU117" s="37"/>
      <c r="CV117" s="37"/>
      <c r="CW117" s="37"/>
    </row>
    <row r="118" spans="1:101" customFormat="1" ht="13.2" x14ac:dyDescent="0.25">
      <c r="A118" s="32" t="s">
        <v>355</v>
      </c>
      <c r="B118" s="32">
        <v>0.99503900000000001</v>
      </c>
      <c r="C118" s="32" t="s">
        <v>356</v>
      </c>
      <c r="D118" s="32"/>
      <c r="E118" s="32">
        <v>49.982170000000004</v>
      </c>
      <c r="AZ118" s="47"/>
      <c r="BA118" s="47"/>
      <c r="BB118" s="48"/>
      <c r="BC118" s="47"/>
      <c r="BD118" s="47"/>
      <c r="BE118" s="47"/>
      <c r="BF118" s="47"/>
      <c r="BG118" s="47"/>
      <c r="BH118" s="47"/>
      <c r="BI118" s="47"/>
      <c r="BJ118" s="47"/>
      <c r="BK118" s="47"/>
      <c r="CG118" s="32"/>
      <c r="CQ118" s="37"/>
      <c r="CR118" s="37"/>
      <c r="CS118" s="37"/>
      <c r="CT118" s="37"/>
      <c r="CU118" s="37"/>
      <c r="CV118" s="37"/>
      <c r="CW118" s="37"/>
    </row>
    <row r="119" spans="1:101" ht="14.25" customHeight="1" x14ac:dyDescent="0.25">
      <c r="A119" s="67" t="s">
        <v>357</v>
      </c>
      <c r="B119" s="73">
        <v>0.99482800000000005</v>
      </c>
      <c r="C119" s="74" t="s">
        <v>358</v>
      </c>
      <c r="D119" s="67"/>
      <c r="E119" s="67">
        <v>2.7500900000000001</v>
      </c>
    </row>
    <row r="120" spans="1:101" ht="14.25" customHeight="1" x14ac:dyDescent="0.25">
      <c r="A120" s="67" t="s">
        <v>359</v>
      </c>
      <c r="B120" s="73">
        <v>0.197771</v>
      </c>
      <c r="C120" s="74" t="s">
        <v>360</v>
      </c>
      <c r="D120" s="67"/>
      <c r="E120" s="67">
        <v>-0.34529199999999999</v>
      </c>
    </row>
    <row r="121" spans="1:101" ht="14.25" customHeight="1" x14ac:dyDescent="0.25">
      <c r="A121" s="67" t="s">
        <v>361</v>
      </c>
      <c r="B121" s="73">
        <v>1.8383240000000001</v>
      </c>
      <c r="C121" s="74" t="s">
        <v>362</v>
      </c>
      <c r="D121" s="67"/>
      <c r="E121" s="67">
        <v>-0.23057</v>
      </c>
    </row>
    <row r="122" spans="1:101" ht="14.25" customHeight="1" x14ac:dyDescent="0.25">
      <c r="A122" s="67" t="s">
        <v>363</v>
      </c>
      <c r="B122" s="73">
        <v>11.632300000000001</v>
      </c>
      <c r="C122" s="74" t="s">
        <v>364</v>
      </c>
      <c r="D122" s="67"/>
      <c r="E122" s="67">
        <v>-0.30160500000000001</v>
      </c>
    </row>
    <row r="123" spans="1:101" ht="14.25" customHeight="1" x14ac:dyDescent="0.25">
      <c r="A123" s="67" t="s">
        <v>365</v>
      </c>
      <c r="B123" s="73">
        <v>4713.8519999999999</v>
      </c>
      <c r="C123" s="74" t="s">
        <v>366</v>
      </c>
      <c r="D123" s="67"/>
      <c r="E123" s="67">
        <v>0.56076199999999998</v>
      </c>
    </row>
    <row r="124" spans="1:101" ht="14.25" customHeight="1" x14ac:dyDescent="0.25">
      <c r="A124" s="67" t="s">
        <v>367</v>
      </c>
      <c r="B124" s="73">
        <v>0</v>
      </c>
      <c r="C124" s="74"/>
      <c r="D124" s="67"/>
      <c r="E124" s="67"/>
    </row>
  </sheetData>
  <phoneticPr fontId="7"/>
  <hyperlinks>
    <hyperlink ref="H77" r:id="rId1" xr:uid="{750A3165-5867-4CA9-9D9B-81FF2B0E4B91}"/>
  </hyperlinks>
  <pageMargins left="0.7" right="0.7" top="0.75" bottom="0.75" header="0.3" footer="0.3"/>
  <pageSetup orientation="portrait" horizontalDpi="4294967292" verticalDpi="4294967292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52B80-8AE0-4D57-9241-0DF80F7255CB}">
  <dimension ref="A2:CD771"/>
  <sheetViews>
    <sheetView topLeftCell="A9" workbookViewId="0">
      <pane xSplit="2" ySplit="3" topLeftCell="BQ351" activePane="bottomRight" state="frozen"/>
      <selection activeCell="A9" sqref="A9"/>
      <selection pane="topRight" activeCell="C9" sqref="C9"/>
      <selection pane="bottomLeft" activeCell="A12" sqref="A12"/>
      <selection pane="bottomRight" activeCell="B361" sqref="B361"/>
    </sheetView>
  </sheetViews>
  <sheetFormatPr defaultRowHeight="13.2" x14ac:dyDescent="0.25"/>
  <cols>
    <col min="1" max="1" width="30.77734375" style="52" customWidth="1"/>
    <col min="2" max="2" width="12.44140625" style="52" bestFit="1" customWidth="1"/>
    <col min="3" max="6" width="11.44140625" style="52" bestFit="1" customWidth="1"/>
    <col min="7" max="7" width="12.44140625" style="52" bestFit="1" customWidth="1"/>
    <col min="8" max="8" width="10.21875" style="52" customWidth="1"/>
    <col min="9" max="17" width="0.21875" style="52" customWidth="1"/>
    <col min="18" max="18" width="12.44140625" style="55" bestFit="1" customWidth="1"/>
    <col min="19" max="27" width="0.33203125" style="52" customWidth="1"/>
    <col min="28" max="28" width="12.44140625" style="55" bestFit="1" customWidth="1"/>
    <col min="29" max="82" width="12.44140625" style="52" bestFit="1" customWidth="1"/>
    <col min="83" max="16384" width="8.88671875" style="52"/>
  </cols>
  <sheetData>
    <row r="2" spans="1:82" x14ac:dyDescent="0.25">
      <c r="A2" s="52" t="s">
        <v>574</v>
      </c>
    </row>
    <row r="3" spans="1:82" x14ac:dyDescent="0.25">
      <c r="A3" s="52" t="s">
        <v>491</v>
      </c>
    </row>
    <row r="4" spans="1:82" x14ac:dyDescent="0.25">
      <c r="A4" s="52" t="s">
        <v>575</v>
      </c>
    </row>
    <row r="5" spans="1:82" x14ac:dyDescent="0.25">
      <c r="A5" s="52" t="s">
        <v>492</v>
      </c>
    </row>
    <row r="6" spans="1:82" x14ac:dyDescent="0.25">
      <c r="A6" s="52" t="s">
        <v>221</v>
      </c>
    </row>
    <row r="7" spans="1:82" x14ac:dyDescent="0.25">
      <c r="A7" s="52" t="s">
        <v>222</v>
      </c>
      <c r="B7" s="52">
        <v>1</v>
      </c>
    </row>
    <row r="9" spans="1:82" x14ac:dyDescent="0.25">
      <c r="A9" s="52" t="s">
        <v>63</v>
      </c>
      <c r="B9" s="52">
        <v>1</v>
      </c>
      <c r="C9" s="52">
        <v>2</v>
      </c>
      <c r="D9" s="52">
        <v>3</v>
      </c>
      <c r="E9" s="52">
        <v>4</v>
      </c>
      <c r="F9" s="52">
        <v>5</v>
      </c>
      <c r="G9" s="52">
        <v>6</v>
      </c>
      <c r="H9" s="52">
        <v>7</v>
      </c>
      <c r="I9" s="52">
        <v>8</v>
      </c>
      <c r="J9" s="52">
        <v>9</v>
      </c>
      <c r="K9" s="52">
        <v>10</v>
      </c>
      <c r="L9" s="52">
        <v>11</v>
      </c>
      <c r="M9" s="52">
        <v>12</v>
      </c>
      <c r="N9" s="52">
        <v>13</v>
      </c>
      <c r="O9" s="52">
        <v>14</v>
      </c>
      <c r="P9" s="52">
        <v>15</v>
      </c>
      <c r="Q9" s="52">
        <v>16</v>
      </c>
      <c r="R9" s="55">
        <v>17</v>
      </c>
      <c r="S9" s="52">
        <v>18</v>
      </c>
      <c r="T9" s="52">
        <v>19</v>
      </c>
      <c r="U9" s="52">
        <v>20</v>
      </c>
      <c r="V9" s="52">
        <v>21</v>
      </c>
      <c r="W9" s="52">
        <v>22</v>
      </c>
      <c r="X9" s="52">
        <v>23</v>
      </c>
      <c r="Y9" s="52">
        <v>24</v>
      </c>
      <c r="Z9" s="52">
        <v>25</v>
      </c>
      <c r="AA9" s="52">
        <v>26</v>
      </c>
      <c r="AB9" s="55">
        <v>27</v>
      </c>
      <c r="AC9" s="52">
        <v>28</v>
      </c>
      <c r="AD9" s="52">
        <v>29</v>
      </c>
      <c r="AE9" s="52">
        <v>30</v>
      </c>
      <c r="AF9" s="52">
        <v>31</v>
      </c>
      <c r="AG9" s="52">
        <v>32</v>
      </c>
      <c r="AH9" s="52">
        <v>33</v>
      </c>
      <c r="AI9" s="52">
        <v>34</v>
      </c>
      <c r="AJ9" s="52">
        <v>35</v>
      </c>
      <c r="AK9" s="52">
        <v>36</v>
      </c>
      <c r="AL9" s="52">
        <v>37</v>
      </c>
      <c r="AM9" s="52">
        <v>38</v>
      </c>
      <c r="AN9" s="52">
        <v>39</v>
      </c>
      <c r="AO9" s="52">
        <v>40</v>
      </c>
      <c r="AP9" s="52">
        <v>41</v>
      </c>
      <c r="AQ9" s="52">
        <v>42</v>
      </c>
      <c r="AR9" s="52">
        <v>43</v>
      </c>
      <c r="AS9" s="52">
        <v>44</v>
      </c>
      <c r="AT9" s="52">
        <v>45</v>
      </c>
      <c r="AU9" s="52">
        <v>46</v>
      </c>
      <c r="AV9" s="52">
        <v>47</v>
      </c>
      <c r="AW9" s="52">
        <v>48</v>
      </c>
      <c r="AX9" s="52">
        <v>49</v>
      </c>
      <c r="AY9" s="52">
        <v>50</v>
      </c>
      <c r="AZ9" s="52">
        <v>51</v>
      </c>
      <c r="BA9" s="52">
        <v>52</v>
      </c>
      <c r="BB9" s="52">
        <v>53</v>
      </c>
      <c r="BC9" s="52">
        <v>54</v>
      </c>
      <c r="BD9" s="52">
        <v>55</v>
      </c>
      <c r="BE9" s="52">
        <v>56</v>
      </c>
      <c r="BF9" s="52">
        <v>57</v>
      </c>
      <c r="BG9" s="52">
        <v>58</v>
      </c>
      <c r="BH9" s="52">
        <v>59</v>
      </c>
      <c r="BI9" s="52">
        <v>60</v>
      </c>
      <c r="BJ9" s="52">
        <v>61</v>
      </c>
      <c r="BK9" s="52">
        <v>62</v>
      </c>
      <c r="BL9" s="52">
        <v>63</v>
      </c>
      <c r="BM9" s="52">
        <v>64</v>
      </c>
      <c r="BN9" s="52">
        <v>65</v>
      </c>
      <c r="BO9" s="52">
        <v>66</v>
      </c>
      <c r="BP9" s="52">
        <v>67</v>
      </c>
      <c r="BQ9" s="52">
        <v>68</v>
      </c>
      <c r="BR9" s="52">
        <v>69</v>
      </c>
      <c r="BS9" s="52">
        <v>70</v>
      </c>
      <c r="BT9" s="52">
        <v>71</v>
      </c>
      <c r="BU9" s="52">
        <v>72</v>
      </c>
      <c r="BV9" s="52">
        <v>73</v>
      </c>
      <c r="BW9" s="52">
        <v>74</v>
      </c>
      <c r="BX9" s="52">
        <v>75</v>
      </c>
      <c r="BY9" s="52">
        <v>76</v>
      </c>
      <c r="BZ9" s="52">
        <v>77</v>
      </c>
      <c r="CA9" s="52">
        <v>78</v>
      </c>
      <c r="CB9" s="52">
        <v>79</v>
      </c>
      <c r="CC9" s="52">
        <v>80</v>
      </c>
      <c r="CD9" s="52">
        <v>81</v>
      </c>
    </row>
    <row r="10" spans="1:82" s="364" customFormat="1" x14ac:dyDescent="0.25">
      <c r="A10" s="364" t="s">
        <v>48</v>
      </c>
      <c r="B10" s="364">
        <v>2020</v>
      </c>
      <c r="C10" s="364">
        <v>2025</v>
      </c>
      <c r="D10" s="364">
        <v>2030</v>
      </c>
      <c r="E10" s="364">
        <v>2035</v>
      </c>
      <c r="F10" s="364">
        <v>2040</v>
      </c>
      <c r="G10" s="364">
        <v>2045</v>
      </c>
      <c r="H10" s="364">
        <v>2050</v>
      </c>
      <c r="I10" s="364">
        <v>2055</v>
      </c>
      <c r="J10" s="364">
        <v>2060</v>
      </c>
      <c r="K10" s="364">
        <v>2065</v>
      </c>
      <c r="L10" s="364">
        <v>2070</v>
      </c>
      <c r="M10" s="364">
        <v>2075</v>
      </c>
      <c r="N10" s="364">
        <v>2080</v>
      </c>
      <c r="O10" s="364">
        <v>2085</v>
      </c>
      <c r="P10" s="364">
        <v>2090</v>
      </c>
      <c r="Q10" s="364">
        <v>2095</v>
      </c>
      <c r="R10" s="365">
        <v>2100</v>
      </c>
      <c r="S10" s="364">
        <v>2105</v>
      </c>
      <c r="T10" s="364">
        <v>2110</v>
      </c>
      <c r="U10" s="364">
        <v>2115</v>
      </c>
      <c r="V10" s="364">
        <v>2120</v>
      </c>
      <c r="W10" s="364">
        <v>2125</v>
      </c>
      <c r="X10" s="364">
        <v>2130</v>
      </c>
      <c r="Y10" s="364">
        <v>2135</v>
      </c>
      <c r="Z10" s="364">
        <v>2140</v>
      </c>
      <c r="AA10" s="364">
        <v>2145</v>
      </c>
      <c r="AB10" s="365">
        <v>2150</v>
      </c>
      <c r="AC10" s="364">
        <v>2155</v>
      </c>
      <c r="AD10" s="364">
        <v>2160</v>
      </c>
      <c r="AE10" s="364">
        <v>2165</v>
      </c>
      <c r="AF10" s="364">
        <v>2170</v>
      </c>
      <c r="AG10" s="364">
        <v>2175</v>
      </c>
      <c r="AH10" s="364">
        <v>2180</v>
      </c>
      <c r="AI10" s="364">
        <v>2185</v>
      </c>
      <c r="AJ10" s="364">
        <v>2190</v>
      </c>
      <c r="AK10" s="364">
        <v>2195</v>
      </c>
      <c r="AL10" s="364">
        <v>2200</v>
      </c>
      <c r="AM10" s="364">
        <v>2205</v>
      </c>
      <c r="AN10" s="364">
        <v>2210</v>
      </c>
      <c r="AO10" s="364">
        <v>2215</v>
      </c>
      <c r="AP10" s="364">
        <v>2220</v>
      </c>
      <c r="AQ10" s="364">
        <v>2225</v>
      </c>
      <c r="AR10" s="364">
        <v>2230</v>
      </c>
      <c r="AS10" s="364">
        <v>2235</v>
      </c>
      <c r="AT10" s="364">
        <v>2240</v>
      </c>
      <c r="AU10" s="364">
        <v>2245</v>
      </c>
      <c r="AV10" s="364">
        <v>2250</v>
      </c>
      <c r="AW10" s="364">
        <v>2255</v>
      </c>
      <c r="AX10" s="364">
        <v>2260</v>
      </c>
      <c r="AY10" s="364">
        <v>2265</v>
      </c>
      <c r="AZ10" s="364">
        <v>2270</v>
      </c>
      <c r="BA10" s="364">
        <v>2275</v>
      </c>
      <c r="BB10" s="364">
        <v>2280</v>
      </c>
      <c r="BC10" s="364">
        <v>2285</v>
      </c>
      <c r="BD10" s="364">
        <v>2290</v>
      </c>
      <c r="BE10" s="364">
        <v>2295</v>
      </c>
      <c r="BF10" s="364">
        <v>2300</v>
      </c>
      <c r="BG10" s="364">
        <v>2305</v>
      </c>
      <c r="BH10" s="364">
        <v>2310</v>
      </c>
      <c r="BI10" s="364">
        <v>2315</v>
      </c>
      <c r="BJ10" s="364">
        <v>2320</v>
      </c>
      <c r="BK10" s="364">
        <v>2325</v>
      </c>
      <c r="BL10" s="364">
        <v>2330</v>
      </c>
      <c r="BM10" s="364">
        <v>2335</v>
      </c>
      <c r="BN10" s="364">
        <v>2340</v>
      </c>
      <c r="BO10" s="364">
        <v>2345</v>
      </c>
      <c r="BP10" s="364">
        <v>2350</v>
      </c>
      <c r="BQ10" s="364">
        <v>2355</v>
      </c>
      <c r="BR10" s="364">
        <v>2360</v>
      </c>
      <c r="BS10" s="364">
        <v>2365</v>
      </c>
      <c r="BT10" s="364">
        <v>2370</v>
      </c>
      <c r="BU10" s="364">
        <v>2375</v>
      </c>
      <c r="BV10" s="364">
        <v>2380</v>
      </c>
      <c r="BW10" s="364">
        <v>2385</v>
      </c>
      <c r="BX10" s="364">
        <v>2390</v>
      </c>
      <c r="BY10" s="364">
        <v>2395</v>
      </c>
      <c r="BZ10" s="364">
        <v>2400</v>
      </c>
      <c r="CA10" s="364">
        <v>2405</v>
      </c>
      <c r="CB10" s="364">
        <v>2410</v>
      </c>
      <c r="CC10" s="364">
        <v>2415</v>
      </c>
      <c r="CD10" s="364">
        <v>2420</v>
      </c>
    </row>
    <row r="11" spans="1:82" x14ac:dyDescent="0.25">
      <c r="A11" s="52" t="s">
        <v>223</v>
      </c>
      <c r="B11" s="52">
        <v>6659.4768547208996</v>
      </c>
    </row>
    <row r="12" spans="1:82" x14ac:dyDescent="0.25">
      <c r="A12" s="52" t="s">
        <v>224</v>
      </c>
      <c r="B12" s="52">
        <v>37.336200100500001</v>
      </c>
      <c r="C12" s="52">
        <v>38.131322774799997</v>
      </c>
      <c r="D12" s="52">
        <v>34.515239318900001</v>
      </c>
      <c r="E12" s="52">
        <v>35.135280137499997</v>
      </c>
      <c r="F12" s="52">
        <v>35.540701767599998</v>
      </c>
      <c r="G12" s="52">
        <v>35.5613826035</v>
      </c>
      <c r="H12" s="52">
        <v>35.149350464999998</v>
      </c>
      <c r="I12" s="52">
        <v>34.993031424900003</v>
      </c>
      <c r="J12" s="52">
        <v>34.528332625600001</v>
      </c>
      <c r="K12" s="52">
        <v>33.7296365228</v>
      </c>
      <c r="L12" s="52">
        <v>32.567400276299999</v>
      </c>
      <c r="M12" s="52">
        <v>31.007783206500001</v>
      </c>
      <c r="N12" s="52">
        <v>29.012334586200001</v>
      </c>
      <c r="O12" s="52">
        <v>26.537653003799999</v>
      </c>
      <c r="P12" s="52">
        <v>23.534914277599999</v>
      </c>
      <c r="Q12" s="52">
        <v>19.949061882900001</v>
      </c>
      <c r="R12" s="55">
        <v>15.7171155227</v>
      </c>
      <c r="S12" s="52">
        <v>11.4735188721</v>
      </c>
      <c r="T12" s="52">
        <v>6.5724669384999999</v>
      </c>
      <c r="U12" s="52">
        <v>0.93053807879999995</v>
      </c>
      <c r="V12" s="52">
        <v>-5.5567680629999998</v>
      </c>
      <c r="W12" s="52">
        <v>-12.886397945200001</v>
      </c>
      <c r="X12" s="52">
        <v>-13.6124835221</v>
      </c>
      <c r="Y12" s="52">
        <v>-14.3956169006</v>
      </c>
      <c r="Z12" s="52">
        <v>-15.2351149482</v>
      </c>
      <c r="AA12" s="52">
        <v>-16.1321741605</v>
      </c>
      <c r="AB12" s="55">
        <v>-17.0891858102</v>
      </c>
      <c r="AC12" s="52">
        <v>-18.1093036394</v>
      </c>
      <c r="AD12" s="52">
        <v>-19.194473594200002</v>
      </c>
      <c r="AE12" s="52">
        <v>-20.329970172300001</v>
      </c>
      <c r="AF12" s="52">
        <v>-21.5174736536</v>
      </c>
      <c r="AG12" s="52">
        <v>-22.758634379499998</v>
      </c>
      <c r="AH12" s="52">
        <v>-24.055018125099998</v>
      </c>
      <c r="AI12" s="52">
        <v>-25.408005897500001</v>
      </c>
      <c r="AJ12" s="52">
        <v>-26.8185985177</v>
      </c>
      <c r="AK12" s="52">
        <v>-28.287029564099999</v>
      </c>
      <c r="AL12" s="52">
        <v>-29.811996883599999</v>
      </c>
      <c r="AM12" s="52">
        <v>-15.6945696083</v>
      </c>
      <c r="AN12" s="52">
        <v>-16.530170070499999</v>
      </c>
      <c r="AO12" s="52">
        <v>-17.385962427100001</v>
      </c>
      <c r="AP12" s="52">
        <v>-18.265443972700002</v>
      </c>
      <c r="AQ12" s="52">
        <v>-19.171321357299998</v>
      </c>
      <c r="AR12" s="52">
        <v>-20.105698005200001</v>
      </c>
      <c r="AS12" s="52">
        <v>-21.070237560500001</v>
      </c>
      <c r="AT12" s="52">
        <v>-22.0662842164</v>
      </c>
      <c r="AU12" s="52">
        <v>-23.094947516000001</v>
      </c>
      <c r="AV12" s="52">
        <v>-24.157161503400001</v>
      </c>
      <c r="AW12" s="52">
        <v>-25.253725858700001</v>
      </c>
      <c r="AX12" s="52">
        <v>-26.385334360800002</v>
      </c>
      <c r="AY12" s="52">
        <v>-27.552594363899999</v>
      </c>
      <c r="AZ12" s="52">
        <v>-28.7560398607</v>
      </c>
      <c r="BA12" s="52">
        <v>-29.9961399548</v>
      </c>
      <c r="BB12" s="52">
        <v>-31.273304062200001</v>
      </c>
      <c r="BC12" s="52">
        <v>-32.587884809199998</v>
      </c>
      <c r="BD12" s="52">
        <v>-33.940179355300003</v>
      </c>
      <c r="BE12" s="52">
        <v>-35.330429682499997</v>
      </c>
      <c r="BF12" s="52">
        <v>-36.758822240699999</v>
      </c>
      <c r="BG12" s="52">
        <v>0</v>
      </c>
      <c r="BH12" s="52">
        <v>0</v>
      </c>
      <c r="BI12" s="52">
        <v>0</v>
      </c>
      <c r="BJ12" s="52">
        <v>0</v>
      </c>
      <c r="BK12" s="52">
        <v>0</v>
      </c>
      <c r="BL12" s="52">
        <v>0</v>
      </c>
      <c r="BM12" s="52">
        <v>0</v>
      </c>
      <c r="BN12" s="52">
        <v>0</v>
      </c>
      <c r="BO12" s="52">
        <v>0</v>
      </c>
      <c r="BP12" s="52">
        <v>0</v>
      </c>
      <c r="BQ12" s="52">
        <v>0</v>
      </c>
      <c r="BR12" s="52">
        <v>0</v>
      </c>
      <c r="BS12" s="52">
        <v>0</v>
      </c>
      <c r="BT12" s="52">
        <v>0</v>
      </c>
      <c r="BU12" s="52">
        <v>0</v>
      </c>
      <c r="BV12" s="52">
        <v>0</v>
      </c>
      <c r="BW12" s="52">
        <v>0</v>
      </c>
      <c r="BX12" s="52">
        <v>0</v>
      </c>
      <c r="BY12" s="52">
        <v>0</v>
      </c>
      <c r="BZ12" s="52">
        <v>0</v>
      </c>
      <c r="CA12" s="52">
        <v>0</v>
      </c>
      <c r="CB12" s="52">
        <v>0</v>
      </c>
      <c r="CC12" s="52">
        <v>0</v>
      </c>
      <c r="CD12" s="52">
        <v>0</v>
      </c>
    </row>
    <row r="13" spans="1:82" x14ac:dyDescent="0.25">
      <c r="A13" s="52" t="s">
        <v>225</v>
      </c>
      <c r="B13" s="52">
        <v>416.20319314549999</v>
      </c>
      <c r="C13" s="52">
        <v>429.91481140370001</v>
      </c>
      <c r="D13" s="52">
        <v>441.20380843070001</v>
      </c>
      <c r="E13" s="52">
        <v>452.8951184663</v>
      </c>
      <c r="F13" s="52">
        <v>464.68531872369999</v>
      </c>
      <c r="G13" s="52">
        <v>476.38056608030001</v>
      </c>
      <c r="H13" s="52">
        <v>487.79492187580001</v>
      </c>
      <c r="I13" s="52">
        <v>499.1358977772</v>
      </c>
      <c r="J13" s="52">
        <v>510.24228935330001</v>
      </c>
      <c r="K13" s="52">
        <v>520.96407025739995</v>
      </c>
      <c r="L13" s="52">
        <v>531.14054020469996</v>
      </c>
      <c r="M13" s="52">
        <v>540.59400661400002</v>
      </c>
      <c r="N13" s="52">
        <v>549.12654041969995</v>
      </c>
      <c r="O13" s="52">
        <v>556.51744564969999</v>
      </c>
      <c r="P13" s="52">
        <v>562.52092869420005</v>
      </c>
      <c r="Q13" s="52">
        <v>566.86375716450004</v>
      </c>
      <c r="R13" s="55">
        <v>569.2425258065</v>
      </c>
      <c r="S13" s="52">
        <v>569.71726275850006</v>
      </c>
      <c r="T13" s="52">
        <v>567.95570937959997</v>
      </c>
      <c r="U13" s="52">
        <v>563.61015418730005</v>
      </c>
      <c r="V13" s="52">
        <v>556.29911877040001</v>
      </c>
      <c r="W13" s="52">
        <v>545.67482332520001</v>
      </c>
      <c r="X13" s="52">
        <v>535.78634711610005</v>
      </c>
      <c r="Y13" s="52">
        <v>526.24470074650003</v>
      </c>
      <c r="Z13" s="52">
        <v>516.83214094519997</v>
      </c>
      <c r="AA13" s="52">
        <v>507.42119343069999</v>
      </c>
      <c r="AB13" s="55">
        <v>497.93246799320002</v>
      </c>
      <c r="AC13" s="52">
        <v>488.31232728399999</v>
      </c>
      <c r="AD13" s="52">
        <v>478.52209233219997</v>
      </c>
      <c r="AE13" s="52">
        <v>468.54163617739999</v>
      </c>
      <c r="AF13" s="52">
        <v>458.35523654100001</v>
      </c>
      <c r="AG13" s="52">
        <v>447.95061829849999</v>
      </c>
      <c r="AH13" s="52">
        <v>437.31862318740002</v>
      </c>
      <c r="AI13" s="52">
        <v>426.4532641033</v>
      </c>
      <c r="AJ13" s="52">
        <v>415.35207477220001</v>
      </c>
      <c r="AK13" s="52">
        <v>404.0167798352</v>
      </c>
      <c r="AL13" s="52">
        <v>392.45443415149998</v>
      </c>
      <c r="AM13" s="52">
        <v>389.57161022280002</v>
      </c>
      <c r="AN13" s="52">
        <v>385.2027482025</v>
      </c>
      <c r="AO13" s="52">
        <v>380.11594696050003</v>
      </c>
      <c r="AP13" s="52">
        <v>374.59864252070003</v>
      </c>
      <c r="AQ13" s="52">
        <v>368.75817055279998</v>
      </c>
      <c r="AR13" s="52">
        <v>362.63726950009999</v>
      </c>
      <c r="AS13" s="52">
        <v>356.25659357550001</v>
      </c>
      <c r="AT13" s="52">
        <v>349.62992260150003</v>
      </c>
      <c r="AU13" s="52">
        <v>342.76952193480003</v>
      </c>
      <c r="AV13" s="52">
        <v>335.68806793020002</v>
      </c>
      <c r="AW13" s="52">
        <v>328.39941302070002</v>
      </c>
      <c r="AX13" s="52">
        <v>320.9189611525</v>
      </c>
      <c r="AY13" s="52">
        <v>313.26389415860001</v>
      </c>
      <c r="AZ13" s="52">
        <v>305.45330477279998</v>
      </c>
      <c r="BA13" s="52">
        <v>297.5082245424</v>
      </c>
      <c r="BB13" s="52">
        <v>289.45150798809999</v>
      </c>
      <c r="BC13" s="52">
        <v>281.3075292753</v>
      </c>
      <c r="BD13" s="52">
        <v>273.10167174899999</v>
      </c>
      <c r="BE13" s="52">
        <v>264.85966526649997</v>
      </c>
      <c r="BF13" s="52">
        <v>256.60697365350001</v>
      </c>
      <c r="BG13" s="52">
        <v>266.62005960580001</v>
      </c>
      <c r="BH13" s="52">
        <v>272.22593933079997</v>
      </c>
      <c r="BI13" s="52">
        <v>276.13387693620001</v>
      </c>
      <c r="BJ13" s="52">
        <v>278.9630670903</v>
      </c>
      <c r="BK13" s="52">
        <v>281.08792734090002</v>
      </c>
      <c r="BL13" s="52">
        <v>282.7490794492</v>
      </c>
      <c r="BM13" s="52">
        <v>284.10148190410001</v>
      </c>
      <c r="BN13" s="52">
        <v>285.24503259750003</v>
      </c>
      <c r="BO13" s="52">
        <v>286.24422632559998</v>
      </c>
      <c r="BP13" s="52">
        <v>287.14078831569998</v>
      </c>
      <c r="BQ13" s="52">
        <v>287.96180124599999</v>
      </c>
      <c r="BR13" s="52">
        <v>288.72493553769999</v>
      </c>
      <c r="BS13" s="52">
        <v>289.44181473280003</v>
      </c>
      <c r="BT13" s="52">
        <v>290.1201794264</v>
      </c>
      <c r="BU13" s="52">
        <v>290.76527726810002</v>
      </c>
      <c r="BV13" s="52">
        <v>291.38075474879997</v>
      </c>
      <c r="BW13" s="52">
        <v>291.96922859310001</v>
      </c>
      <c r="BX13" s="52">
        <v>292.53265136580001</v>
      </c>
      <c r="BY13" s="52">
        <v>293.07254509199998</v>
      </c>
      <c r="BZ13" s="52">
        <v>293.59015034819998</v>
      </c>
      <c r="CA13" s="52">
        <v>294.08652130199999</v>
      </c>
      <c r="CB13" s="52">
        <v>294.56258624380001</v>
      </c>
      <c r="CC13" s="52">
        <v>295.01918612309998</v>
      </c>
      <c r="CD13" s="52">
        <v>295.45709908750001</v>
      </c>
    </row>
    <row r="14" spans="1:82" x14ac:dyDescent="0.25">
      <c r="A14" s="52" t="s">
        <v>226</v>
      </c>
      <c r="B14" s="52">
        <v>886.51280139999994</v>
      </c>
      <c r="C14" s="52">
        <v>915.71854828979997</v>
      </c>
      <c r="D14" s="52">
        <v>939.76411195729997</v>
      </c>
      <c r="E14" s="52">
        <v>964.66660233319999</v>
      </c>
      <c r="F14" s="52">
        <v>989.77972888149998</v>
      </c>
      <c r="G14" s="52">
        <v>1014.690605751</v>
      </c>
      <c r="H14" s="52">
        <v>1039.0031835953</v>
      </c>
      <c r="I14" s="52">
        <v>1063.1594622655</v>
      </c>
      <c r="J14" s="52">
        <v>1086.8160763225001</v>
      </c>
      <c r="K14" s="52">
        <v>1109.6534696481999</v>
      </c>
      <c r="L14" s="52">
        <v>1131.3293506359</v>
      </c>
      <c r="M14" s="52">
        <v>1151.4652340877999</v>
      </c>
      <c r="N14" s="52">
        <v>1169.6395310938999</v>
      </c>
      <c r="O14" s="52">
        <v>1185.3821592339</v>
      </c>
      <c r="P14" s="52">
        <v>1198.1695781187</v>
      </c>
      <c r="Q14" s="52">
        <v>1207.4198027604</v>
      </c>
      <c r="R14" s="55">
        <v>1212.4865799678</v>
      </c>
      <c r="S14" s="52">
        <v>1213.4977696756</v>
      </c>
      <c r="T14" s="52">
        <v>1209.7456609786</v>
      </c>
      <c r="U14" s="52">
        <v>1200.4896284189001</v>
      </c>
      <c r="V14" s="52">
        <v>1184.9171229809999</v>
      </c>
      <c r="W14" s="52">
        <v>1162.2873736826</v>
      </c>
      <c r="X14" s="52">
        <v>1141.2249193572</v>
      </c>
      <c r="Y14" s="52">
        <v>1120.9012125899999</v>
      </c>
      <c r="Z14" s="52">
        <v>1100.8524602133</v>
      </c>
      <c r="AA14" s="52">
        <v>1080.8071420074</v>
      </c>
      <c r="AB14" s="55">
        <v>1060.5961568255</v>
      </c>
      <c r="AC14" s="52">
        <v>1040.1052571149</v>
      </c>
      <c r="AD14" s="52">
        <v>1019.2520566676</v>
      </c>
      <c r="AE14" s="52">
        <v>997.99368505780001</v>
      </c>
      <c r="AF14" s="52">
        <v>976.29665383240001</v>
      </c>
      <c r="AG14" s="52">
        <v>954.13481697580005</v>
      </c>
      <c r="AH14" s="52">
        <v>931.48866738920003</v>
      </c>
      <c r="AI14" s="52">
        <v>908.34545254</v>
      </c>
      <c r="AJ14" s="52">
        <v>884.69991926470004</v>
      </c>
      <c r="AK14" s="52">
        <v>860.55574104890002</v>
      </c>
      <c r="AL14" s="52">
        <v>835.92794474269999</v>
      </c>
      <c r="AM14" s="52">
        <v>829.78752977449994</v>
      </c>
      <c r="AN14" s="52">
        <v>820.48185367129997</v>
      </c>
      <c r="AO14" s="52">
        <v>809.6469670258</v>
      </c>
      <c r="AP14" s="52">
        <v>797.89510856909999</v>
      </c>
      <c r="AQ14" s="52">
        <v>785.45490327740004</v>
      </c>
      <c r="AR14" s="52">
        <v>772.41738403520003</v>
      </c>
      <c r="AS14" s="52">
        <v>758.82654431569995</v>
      </c>
      <c r="AT14" s="52">
        <v>744.71173514120005</v>
      </c>
      <c r="AU14" s="52">
        <v>730.09908172109999</v>
      </c>
      <c r="AV14" s="52">
        <v>715.01558469129998</v>
      </c>
      <c r="AW14" s="52">
        <v>699.49074973400002</v>
      </c>
      <c r="AX14" s="52">
        <v>683.55738725480001</v>
      </c>
      <c r="AY14" s="52">
        <v>667.25209455770005</v>
      </c>
      <c r="AZ14" s="52">
        <v>650.61553916599996</v>
      </c>
      <c r="BA14" s="52">
        <v>633.69251827530002</v>
      </c>
      <c r="BB14" s="52">
        <v>616.53171201459998</v>
      </c>
      <c r="BC14" s="52">
        <v>599.18503735640002</v>
      </c>
      <c r="BD14" s="52">
        <v>581.70656082539995</v>
      </c>
      <c r="BE14" s="52">
        <v>564.15108701760005</v>
      </c>
      <c r="BF14" s="52">
        <v>546.572853882</v>
      </c>
      <c r="BG14" s="52">
        <v>567.90072696029995</v>
      </c>
      <c r="BH14" s="52">
        <v>579.84125077459998</v>
      </c>
      <c r="BI14" s="52">
        <v>588.16515787410003</v>
      </c>
      <c r="BJ14" s="52">
        <v>594.19133290230002</v>
      </c>
      <c r="BK14" s="52">
        <v>598.7172852361</v>
      </c>
      <c r="BL14" s="52">
        <v>602.25553922680001</v>
      </c>
      <c r="BM14" s="52">
        <v>605.13615645569996</v>
      </c>
      <c r="BN14" s="52">
        <v>607.57191943279997</v>
      </c>
      <c r="BO14" s="52">
        <v>609.70020207350001</v>
      </c>
      <c r="BP14" s="52">
        <v>611.60987911250004</v>
      </c>
      <c r="BQ14" s="52">
        <v>613.35863665390002</v>
      </c>
      <c r="BR14" s="52">
        <v>614.98411269530004</v>
      </c>
      <c r="BS14" s="52">
        <v>616.51106538090005</v>
      </c>
      <c r="BT14" s="52">
        <v>617.95598217830002</v>
      </c>
      <c r="BU14" s="52">
        <v>619.33004058100005</v>
      </c>
      <c r="BV14" s="52">
        <v>620.64100761500004</v>
      </c>
      <c r="BW14" s="52">
        <v>621.89445690340006</v>
      </c>
      <c r="BX14" s="52">
        <v>623.0945474092</v>
      </c>
      <c r="BY14" s="52">
        <v>624.24452104600005</v>
      </c>
      <c r="BZ14" s="52">
        <v>625.34702024160003</v>
      </c>
      <c r="CA14" s="52">
        <v>626.40429037319996</v>
      </c>
      <c r="CB14" s="52">
        <v>627.41830869930004</v>
      </c>
      <c r="CC14" s="52">
        <v>628.39086644209999</v>
      </c>
      <c r="CD14" s="52">
        <v>629.3236210563</v>
      </c>
    </row>
    <row r="15" spans="1:82" x14ac:dyDescent="0.25">
      <c r="A15" s="52" t="s">
        <v>218</v>
      </c>
      <c r="B15" s="52">
        <v>1.24715</v>
      </c>
      <c r="C15" s="52">
        <v>1.4248440902999999</v>
      </c>
      <c r="D15" s="52">
        <v>1.5463165860000001</v>
      </c>
      <c r="E15" s="52">
        <v>1.6481447509</v>
      </c>
      <c r="F15" s="52">
        <v>1.7435344014</v>
      </c>
      <c r="G15" s="52">
        <v>1.8355835949999999</v>
      </c>
      <c r="H15" s="52">
        <v>1.924408473</v>
      </c>
      <c r="I15" s="52">
        <v>2.0107163115</v>
      </c>
      <c r="J15" s="52">
        <v>2.0944749528000002</v>
      </c>
      <c r="K15" s="52">
        <v>2.1751116660999998</v>
      </c>
      <c r="L15" s="52">
        <v>2.2518912767999999</v>
      </c>
      <c r="M15" s="52">
        <v>2.3240014347</v>
      </c>
      <c r="N15" s="52">
        <v>2.3905626730999998</v>
      </c>
      <c r="O15" s="52">
        <v>2.4506173412000001</v>
      </c>
      <c r="P15" s="52">
        <v>2.5031104064999998</v>
      </c>
      <c r="Q15" s="52">
        <v>2.5468639283000001</v>
      </c>
      <c r="R15" s="55">
        <v>2.5805426838000001</v>
      </c>
      <c r="S15" s="52">
        <v>2.597523405</v>
      </c>
      <c r="T15" s="52">
        <v>2.6011335414999999</v>
      </c>
      <c r="U15" s="52">
        <v>2.5911288153999998</v>
      </c>
      <c r="V15" s="52">
        <v>2.5659428067999999</v>
      </c>
      <c r="W15" s="52">
        <v>2.5234844255</v>
      </c>
      <c r="X15" s="52">
        <v>2.4760724042</v>
      </c>
      <c r="Y15" s="52">
        <v>2.4287914738</v>
      </c>
      <c r="Z15" s="52">
        <v>2.3821992729999999</v>
      </c>
      <c r="AA15" s="52">
        <v>2.3358171324999999</v>
      </c>
      <c r="AB15" s="55">
        <v>2.2890249403</v>
      </c>
      <c r="AC15" s="52">
        <v>2.2412523595999998</v>
      </c>
      <c r="AD15" s="52">
        <v>2.1919985905999999</v>
      </c>
      <c r="AE15" s="52">
        <v>2.1408530707</v>
      </c>
      <c r="AF15" s="52">
        <v>2.0874497456999999</v>
      </c>
      <c r="AG15" s="52">
        <v>2.0314479560000001</v>
      </c>
      <c r="AH15" s="52">
        <v>1.9725234626000001</v>
      </c>
      <c r="AI15" s="52">
        <v>1.9103641108</v>
      </c>
      <c r="AJ15" s="52">
        <v>1.8446683851000001</v>
      </c>
      <c r="AK15" s="52">
        <v>1.7751467176</v>
      </c>
      <c r="AL15" s="52">
        <v>1.7015265750999999</v>
      </c>
      <c r="AM15" s="52">
        <v>1.6651941949</v>
      </c>
      <c r="AN15" s="52">
        <v>1.6350796213000001</v>
      </c>
      <c r="AO15" s="52">
        <v>1.6027239712000001</v>
      </c>
      <c r="AP15" s="52">
        <v>1.5668624914</v>
      </c>
      <c r="AQ15" s="52">
        <v>1.5275359566</v>
      </c>
      <c r="AR15" s="52">
        <v>1.4848731905999999</v>
      </c>
      <c r="AS15" s="52">
        <v>1.4389227840000001</v>
      </c>
      <c r="AT15" s="52">
        <v>1.3896721801</v>
      </c>
      <c r="AU15" s="52">
        <v>1.3370780002</v>
      </c>
      <c r="AV15" s="52">
        <v>1.2810843633</v>
      </c>
      <c r="AW15" s="52">
        <v>1.2216326012000001</v>
      </c>
      <c r="AX15" s="52">
        <v>1.1586669053</v>
      </c>
      <c r="AY15" s="52">
        <v>1.0921383764000001</v>
      </c>
      <c r="AZ15" s="52">
        <v>1.0220084714</v>
      </c>
      <c r="BA15" s="52">
        <v>0.94825205030000004</v>
      </c>
      <c r="BB15" s="52">
        <v>0.87085978900000005</v>
      </c>
      <c r="BC15" s="52">
        <v>0.78983948449999997</v>
      </c>
      <c r="BD15" s="52">
        <v>0.70521574620000005</v>
      </c>
      <c r="BE15" s="52">
        <v>0.61702796599999998</v>
      </c>
      <c r="BF15" s="52">
        <v>0.52532762119999998</v>
      </c>
      <c r="BG15" s="52">
        <v>0.55802560329999995</v>
      </c>
      <c r="BH15" s="52">
        <v>0.59919650349999998</v>
      </c>
      <c r="BI15" s="52">
        <v>0.63145575750000005</v>
      </c>
      <c r="BJ15" s="52">
        <v>0.65406418659999999</v>
      </c>
      <c r="BK15" s="52">
        <v>0.66934424670000003</v>
      </c>
      <c r="BL15" s="52">
        <v>0.67956855569999997</v>
      </c>
      <c r="BM15" s="52">
        <v>0.68641346209999998</v>
      </c>
      <c r="BN15" s="52">
        <v>0.69101660949999999</v>
      </c>
      <c r="BO15" s="52">
        <v>0.69412764329999999</v>
      </c>
      <c r="BP15" s="52">
        <v>0.69623593409999995</v>
      </c>
      <c r="BQ15" s="52">
        <v>0.69766074160000002</v>
      </c>
      <c r="BR15" s="52">
        <v>0.69861116010000002</v>
      </c>
      <c r="BS15" s="52">
        <v>0.6992250941</v>
      </c>
      <c r="BT15" s="52">
        <v>0.69959439440000004</v>
      </c>
      <c r="BU15" s="52">
        <v>0.69978102980000001</v>
      </c>
      <c r="BV15" s="52">
        <v>0.69982748989999999</v>
      </c>
      <c r="BW15" s="52">
        <v>0.69976348590000004</v>
      </c>
      <c r="BX15" s="52">
        <v>0.69961027499999995</v>
      </c>
      <c r="BY15" s="52">
        <v>0.69938345899999999</v>
      </c>
      <c r="BZ15" s="52">
        <v>0.69909480420000003</v>
      </c>
      <c r="CA15" s="52">
        <v>0.69875343059999995</v>
      </c>
      <c r="CB15" s="52">
        <v>0.69836659550000002</v>
      </c>
      <c r="CC15" s="52">
        <v>0.6979402146</v>
      </c>
      <c r="CD15" s="52">
        <v>0.69747921359999998</v>
      </c>
    </row>
    <row r="16" spans="1:82" x14ac:dyDescent="0.25">
      <c r="A16" s="52" t="s">
        <v>227</v>
      </c>
      <c r="B16" s="52">
        <v>2.7918384643</v>
      </c>
      <c r="C16" s="52">
        <v>3.0139137946000001</v>
      </c>
      <c r="D16" s="52">
        <v>3.1948395667999998</v>
      </c>
      <c r="E16" s="52">
        <v>3.3638747014999999</v>
      </c>
      <c r="F16" s="52">
        <v>3.5290935186999999</v>
      </c>
      <c r="G16" s="52">
        <v>3.6881724048</v>
      </c>
      <c r="H16" s="52">
        <v>3.8387473860000001</v>
      </c>
      <c r="I16" s="52">
        <v>3.9830905875</v>
      </c>
      <c r="J16" s="52">
        <v>4.1205680691</v>
      </c>
      <c r="K16" s="52">
        <v>4.2495334359000001</v>
      </c>
      <c r="L16" s="52">
        <v>4.3683485929000003</v>
      </c>
      <c r="M16" s="52">
        <v>4.4753032283999996</v>
      </c>
      <c r="N16" s="52">
        <v>4.5685685694</v>
      </c>
      <c r="O16" s="52">
        <v>4.6461546049000004</v>
      </c>
      <c r="P16" s="52">
        <v>4.7058617841999997</v>
      </c>
      <c r="Q16" s="52">
        <v>4.7452209695000001</v>
      </c>
      <c r="R16" s="55">
        <v>4.7614122195000004</v>
      </c>
      <c r="S16" s="52">
        <v>4.7351659754000002</v>
      </c>
      <c r="T16" s="52">
        <v>4.6836487265000004</v>
      </c>
      <c r="U16" s="52">
        <v>4.6033701595999998</v>
      </c>
      <c r="V16" s="52">
        <v>4.4900141830000004</v>
      </c>
      <c r="W16" s="52">
        <v>4.3388870665999999</v>
      </c>
      <c r="X16" s="52">
        <v>4.1911529036999999</v>
      </c>
      <c r="Y16" s="52">
        <v>4.0513475864000004</v>
      </c>
      <c r="Z16" s="52">
        <v>3.9163657130999998</v>
      </c>
      <c r="AA16" s="52">
        <v>3.7840596962999999</v>
      </c>
      <c r="AB16" s="55">
        <v>3.652825322</v>
      </c>
      <c r="AC16" s="52">
        <v>3.5213706169000001</v>
      </c>
      <c r="AD16" s="52">
        <v>3.3885968541999998</v>
      </c>
      <c r="AE16" s="52">
        <v>3.2536421977000001</v>
      </c>
      <c r="AF16" s="52">
        <v>3.1157150097000001</v>
      </c>
      <c r="AG16" s="52">
        <v>2.9740745295000002</v>
      </c>
      <c r="AH16" s="52">
        <v>2.8280192528999999</v>
      </c>
      <c r="AI16" s="52">
        <v>2.6768807496</v>
      </c>
      <c r="AJ16" s="52">
        <v>2.5200224118999999</v>
      </c>
      <c r="AK16" s="52">
        <v>2.3568442352000001</v>
      </c>
      <c r="AL16" s="52">
        <v>2.1867968887</v>
      </c>
      <c r="AM16" s="52">
        <v>2.1403288591999998</v>
      </c>
      <c r="AN16" s="52">
        <v>2.0797693056000002</v>
      </c>
      <c r="AO16" s="52">
        <v>2.007311391</v>
      </c>
      <c r="AP16" s="52">
        <v>1.9269208549000001</v>
      </c>
      <c r="AQ16" s="52">
        <v>1.83998492</v>
      </c>
      <c r="AR16" s="52">
        <v>1.7469435583999999</v>
      </c>
      <c r="AS16" s="52">
        <v>1.6478954047000001</v>
      </c>
      <c r="AT16" s="52">
        <v>1.5428178659</v>
      </c>
      <c r="AU16" s="52">
        <v>1.4316467503999999</v>
      </c>
      <c r="AV16" s="52">
        <v>1.3143065923999999</v>
      </c>
      <c r="AW16" s="52">
        <v>1.1907245123000001</v>
      </c>
      <c r="AX16" s="52">
        <v>1.0608389961</v>
      </c>
      <c r="AY16" s="52">
        <v>0.92460726920000003</v>
      </c>
      <c r="AZ16" s="52">
        <v>0.78201214200000002</v>
      </c>
      <c r="BA16" s="52">
        <v>0.63306805450000003</v>
      </c>
      <c r="BB16" s="52">
        <v>0.47782541849999999</v>
      </c>
      <c r="BC16" s="52">
        <v>0.3163720015</v>
      </c>
      <c r="BD16" s="52">
        <v>0.14883024889999999</v>
      </c>
      <c r="BE16" s="52">
        <v>-2.4649273999999999E-2</v>
      </c>
      <c r="BF16" s="52">
        <v>-0.20389484599999999</v>
      </c>
      <c r="BG16" s="52">
        <v>1.33362008E-2</v>
      </c>
      <c r="BH16" s="52">
        <v>0.1388825735</v>
      </c>
      <c r="BI16" s="52">
        <v>0.2262150544</v>
      </c>
      <c r="BJ16" s="52">
        <v>0.28962300940000002</v>
      </c>
      <c r="BK16" s="52">
        <v>0.33747844570000002</v>
      </c>
      <c r="BL16" s="52">
        <v>0.37504734820000002</v>
      </c>
      <c r="BM16" s="52">
        <v>0.40568387719999999</v>
      </c>
      <c r="BN16" s="52">
        <v>0.43154417719999999</v>
      </c>
      <c r="BO16" s="52">
        <v>0.45402599110000003</v>
      </c>
      <c r="BP16" s="52">
        <v>0.47404341370000003</v>
      </c>
      <c r="BQ16" s="52">
        <v>0.49220041730000003</v>
      </c>
      <c r="BR16" s="52">
        <v>0.50890121710000003</v>
      </c>
      <c r="BS16" s="52">
        <v>0.5244207931</v>
      </c>
      <c r="BT16" s="52">
        <v>0.53895009390000004</v>
      </c>
      <c r="BU16" s="52">
        <v>0.55262508300000002</v>
      </c>
      <c r="BV16" s="52">
        <v>0.56554544559999997</v>
      </c>
      <c r="BW16" s="52">
        <v>0.57778666749999996</v>
      </c>
      <c r="BX16" s="52">
        <v>0.5894078613</v>
      </c>
      <c r="BY16" s="52">
        <v>0.60045686070000004</v>
      </c>
      <c r="BZ16" s="52">
        <v>0.61097355740000003</v>
      </c>
      <c r="CA16" s="52">
        <v>0.62099210569999996</v>
      </c>
      <c r="CB16" s="52">
        <v>0.63054239570000004</v>
      </c>
      <c r="CC16" s="52">
        <v>0.6396510513</v>
      </c>
      <c r="CD16" s="52">
        <v>0.64834211919999996</v>
      </c>
    </row>
    <row r="17" spans="1:82" x14ac:dyDescent="0.25">
      <c r="A17" s="52" t="s">
        <v>228</v>
      </c>
      <c r="B17" s="52">
        <v>-5.3999999999999999E-2</v>
      </c>
      <c r="C17" s="52">
        <v>-3.4062500000000002E-2</v>
      </c>
      <c r="D17" s="52">
        <v>-1.4125E-2</v>
      </c>
      <c r="E17" s="52">
        <v>5.8125E-3</v>
      </c>
      <c r="F17" s="52">
        <v>2.5749999999999999E-2</v>
      </c>
      <c r="G17" s="52">
        <v>4.5687499999999999E-2</v>
      </c>
      <c r="H17" s="52">
        <v>6.5625000000000003E-2</v>
      </c>
      <c r="I17" s="52">
        <v>8.55625E-2</v>
      </c>
      <c r="J17" s="52">
        <v>0.1055</v>
      </c>
      <c r="K17" s="52">
        <v>0.12543750000000001</v>
      </c>
      <c r="L17" s="52">
        <v>0.145375</v>
      </c>
      <c r="M17" s="52">
        <v>0.1653125</v>
      </c>
      <c r="N17" s="52">
        <v>0.18525</v>
      </c>
      <c r="O17" s="52">
        <v>0.20518749999999999</v>
      </c>
      <c r="P17" s="52">
        <v>0.22512499999999999</v>
      </c>
      <c r="Q17" s="52">
        <v>0.24506249999999999</v>
      </c>
      <c r="R17" s="55">
        <v>0.26500000000000001</v>
      </c>
      <c r="S17" s="52">
        <v>0.26500000000000001</v>
      </c>
      <c r="T17" s="52">
        <v>0.26500000000000001</v>
      </c>
      <c r="U17" s="52">
        <v>0.26500000000000001</v>
      </c>
      <c r="V17" s="52">
        <v>0.26500000000000001</v>
      </c>
      <c r="W17" s="52">
        <v>0.26500000000000001</v>
      </c>
      <c r="X17" s="52">
        <v>0.26500000000000001</v>
      </c>
      <c r="Y17" s="52">
        <v>0.26500000000000001</v>
      </c>
      <c r="Z17" s="52">
        <v>0.26500000000000001</v>
      </c>
      <c r="AA17" s="52">
        <v>0.26500000000000001</v>
      </c>
      <c r="AB17" s="55">
        <v>0.26500000000000001</v>
      </c>
      <c r="AC17" s="52">
        <v>0.26500000000000001</v>
      </c>
      <c r="AD17" s="52">
        <v>0.26500000000000001</v>
      </c>
      <c r="AE17" s="52">
        <v>0.26500000000000001</v>
      </c>
      <c r="AF17" s="52">
        <v>0.26500000000000001</v>
      </c>
      <c r="AG17" s="52">
        <v>0.26500000000000001</v>
      </c>
      <c r="AH17" s="52">
        <v>0.26500000000000001</v>
      </c>
      <c r="AI17" s="52">
        <v>0.26500000000000001</v>
      </c>
      <c r="AJ17" s="52">
        <v>0.26500000000000001</v>
      </c>
      <c r="AK17" s="52">
        <v>0.26500000000000001</v>
      </c>
      <c r="AL17" s="52">
        <v>0.26500000000000001</v>
      </c>
      <c r="AM17" s="52">
        <v>0.26500000000000001</v>
      </c>
      <c r="AN17" s="52">
        <v>0.26500000000000001</v>
      </c>
      <c r="AO17" s="52">
        <v>0.26500000000000001</v>
      </c>
      <c r="AP17" s="52">
        <v>0.26500000000000001</v>
      </c>
      <c r="AQ17" s="52">
        <v>0.26500000000000001</v>
      </c>
      <c r="AR17" s="52">
        <v>0.26500000000000001</v>
      </c>
      <c r="AS17" s="52">
        <v>0.26500000000000001</v>
      </c>
      <c r="AT17" s="52">
        <v>0.26500000000000001</v>
      </c>
      <c r="AU17" s="52">
        <v>0.26500000000000001</v>
      </c>
      <c r="AV17" s="52">
        <v>0.26500000000000001</v>
      </c>
      <c r="AW17" s="52">
        <v>0.26500000000000001</v>
      </c>
      <c r="AX17" s="52">
        <v>0.26500000000000001</v>
      </c>
      <c r="AY17" s="52">
        <v>0.26500000000000001</v>
      </c>
      <c r="AZ17" s="52">
        <v>0.26500000000000001</v>
      </c>
      <c r="BA17" s="52">
        <v>0.26500000000000001</v>
      </c>
      <c r="BB17" s="52">
        <v>0.26500000000000001</v>
      </c>
      <c r="BC17" s="52">
        <v>0.26500000000000001</v>
      </c>
      <c r="BD17" s="52">
        <v>0.26500000000000001</v>
      </c>
      <c r="BE17" s="52">
        <v>0.26500000000000001</v>
      </c>
      <c r="BF17" s="52">
        <v>0.26500000000000001</v>
      </c>
      <c r="BG17" s="52">
        <v>0.26500000000000001</v>
      </c>
      <c r="BH17" s="52">
        <v>0.26500000000000001</v>
      </c>
      <c r="BI17" s="52">
        <v>0.26500000000000001</v>
      </c>
      <c r="BJ17" s="52">
        <v>0.26500000000000001</v>
      </c>
      <c r="BK17" s="52">
        <v>0.26500000000000001</v>
      </c>
      <c r="BL17" s="52">
        <v>0.26500000000000001</v>
      </c>
      <c r="BM17" s="52">
        <v>0.26500000000000001</v>
      </c>
      <c r="BN17" s="52">
        <v>0.26500000000000001</v>
      </c>
      <c r="BO17" s="52">
        <v>0.26500000000000001</v>
      </c>
      <c r="BP17" s="52">
        <v>0.26500000000000001</v>
      </c>
      <c r="BQ17" s="52">
        <v>0.26500000000000001</v>
      </c>
      <c r="BR17" s="52">
        <v>0.26500000000000001</v>
      </c>
      <c r="BS17" s="52">
        <v>0.26500000000000001</v>
      </c>
      <c r="BT17" s="52">
        <v>0.26500000000000001</v>
      </c>
      <c r="BU17" s="52">
        <v>0.26500000000000001</v>
      </c>
      <c r="BV17" s="52">
        <v>0.26500000000000001</v>
      </c>
      <c r="BW17" s="52">
        <v>0.26500000000000001</v>
      </c>
      <c r="BX17" s="52">
        <v>0.26500000000000001</v>
      </c>
      <c r="BY17" s="52">
        <v>0.26500000000000001</v>
      </c>
      <c r="BZ17" s="52">
        <v>0.26500000000000001</v>
      </c>
      <c r="CA17" s="52">
        <v>0.26500000000000001</v>
      </c>
      <c r="CB17" s="52">
        <v>0.26500000000000001</v>
      </c>
      <c r="CC17" s="52">
        <v>0.26500000000000001</v>
      </c>
      <c r="CD17" s="52">
        <v>0.26500000000000001</v>
      </c>
    </row>
    <row r="18" spans="1:82" x14ac:dyDescent="0.25">
      <c r="A18" s="52" t="s">
        <v>229</v>
      </c>
      <c r="B18" s="52">
        <v>2.3278384643000001</v>
      </c>
      <c r="C18" s="52">
        <v>2.5116161946000002</v>
      </c>
      <c r="D18" s="52">
        <v>2.6585763020000002</v>
      </c>
      <c r="E18" s="52">
        <v>2.8068620604999999</v>
      </c>
      <c r="F18" s="52">
        <v>2.9525749679</v>
      </c>
      <c r="G18" s="52">
        <v>3.0935067119999999</v>
      </c>
      <c r="H18" s="52">
        <v>3.2277562174000001</v>
      </c>
      <c r="I18" s="52">
        <v>3.3580668696</v>
      </c>
      <c r="J18" s="52">
        <v>3.4828436221999999</v>
      </c>
      <c r="K18" s="52">
        <v>3.6007491266999998</v>
      </c>
      <c r="L18" s="52">
        <v>3.7104345359000002</v>
      </c>
      <c r="M18" s="52">
        <v>3.8104603751999999</v>
      </c>
      <c r="N18" s="52">
        <v>3.8992513529999999</v>
      </c>
      <c r="O18" s="52">
        <v>3.9750542632000001</v>
      </c>
      <c r="P18" s="52">
        <v>4.0358901103999996</v>
      </c>
      <c r="Q18" s="52">
        <v>4.0794944795000001</v>
      </c>
      <c r="R18" s="55">
        <v>4.1032372264000001</v>
      </c>
      <c r="S18" s="52">
        <v>4.1079637491999996</v>
      </c>
      <c r="T18" s="52">
        <v>4.0904057186999996</v>
      </c>
      <c r="U18" s="52">
        <v>4.0468580758000003</v>
      </c>
      <c r="V18" s="52">
        <v>3.9728295158</v>
      </c>
      <c r="W18" s="52">
        <v>3.8634995137999999</v>
      </c>
      <c r="X18" s="52">
        <v>3.7598117208000001</v>
      </c>
      <c r="Y18" s="52">
        <v>3.6579303277999999</v>
      </c>
      <c r="Z18" s="52">
        <v>3.5556009534999999</v>
      </c>
      <c r="AA18" s="52">
        <v>3.4514087383000001</v>
      </c>
      <c r="AB18" s="55">
        <v>3.3443803471</v>
      </c>
      <c r="AC18" s="52">
        <v>3.2337669936000002</v>
      </c>
      <c r="AD18" s="52">
        <v>3.1189376344999999</v>
      </c>
      <c r="AE18" s="52">
        <v>2.9994331095</v>
      </c>
      <c r="AF18" s="52">
        <v>2.8748084848</v>
      </c>
      <c r="AG18" s="52">
        <v>2.7446215115000001</v>
      </c>
      <c r="AH18" s="52">
        <v>2.6084277043999999</v>
      </c>
      <c r="AI18" s="52">
        <v>2.4657799264000002</v>
      </c>
      <c r="AJ18" s="52">
        <v>2.3162321030999999</v>
      </c>
      <c r="AK18" s="52">
        <v>2.1593482793000001</v>
      </c>
      <c r="AL18" s="52">
        <v>1.9947203706000001</v>
      </c>
      <c r="AM18" s="52">
        <v>1.9529184771999999</v>
      </c>
      <c r="AN18" s="52">
        <v>1.8889752167</v>
      </c>
      <c r="AO18" s="52">
        <v>1.8136039304</v>
      </c>
      <c r="AP18" s="52">
        <v>1.7307049812999999</v>
      </c>
      <c r="AQ18" s="52">
        <v>1.6416093029000001</v>
      </c>
      <c r="AR18" s="52">
        <v>1.5467084020999999</v>
      </c>
      <c r="AS18" s="52">
        <v>1.4460591851</v>
      </c>
      <c r="AT18" s="52">
        <v>1.3396031309</v>
      </c>
      <c r="AU18" s="52">
        <v>1.2272451135</v>
      </c>
      <c r="AV18" s="52">
        <v>1.1088830329999999</v>
      </c>
      <c r="AW18" s="52">
        <v>0.98442107769999998</v>
      </c>
      <c r="AX18" s="52">
        <v>0.85377798890000001</v>
      </c>
      <c r="AY18" s="52">
        <v>0.71689399200000004</v>
      </c>
      <c r="AZ18" s="52">
        <v>0.57373726030000005</v>
      </c>
      <c r="BA18" s="52">
        <v>0.42430963129999999</v>
      </c>
      <c r="BB18" s="52">
        <v>0.2686506662</v>
      </c>
      <c r="BC18" s="52">
        <v>0.1068387898</v>
      </c>
      <c r="BD18" s="52">
        <v>-6.10115964E-2</v>
      </c>
      <c r="BE18" s="52">
        <v>-0.2347568528</v>
      </c>
      <c r="BF18" s="52">
        <v>-0.41423122130000001</v>
      </c>
      <c r="BG18" s="52">
        <v>-0.19719716840000001</v>
      </c>
      <c r="BH18" s="52">
        <v>-7.9221657299999998E-2</v>
      </c>
      <c r="BI18" s="52">
        <v>1.5923116000000001E-3</v>
      </c>
      <c r="BJ18" s="52">
        <v>5.9387827800000001E-2</v>
      </c>
      <c r="BK18" s="52">
        <v>0.1024109544</v>
      </c>
      <c r="BL18" s="52">
        <v>0.1358192382</v>
      </c>
      <c r="BM18" s="52">
        <v>0.1628734745</v>
      </c>
      <c r="BN18" s="52">
        <v>0.1856494205</v>
      </c>
      <c r="BO18" s="52">
        <v>0.20547560549999999</v>
      </c>
      <c r="BP18" s="52">
        <v>0.2232065318</v>
      </c>
      <c r="BQ18" s="52">
        <v>0.23939486190000001</v>
      </c>
      <c r="BR18" s="52">
        <v>0.25440063400000001</v>
      </c>
      <c r="BS18" s="52">
        <v>0.26846079099999998</v>
      </c>
      <c r="BT18" s="52">
        <v>0.28173353210000002</v>
      </c>
      <c r="BU18" s="52">
        <v>0.29432662329999998</v>
      </c>
      <c r="BV18" s="52">
        <v>0.30631547180000002</v>
      </c>
      <c r="BW18" s="52">
        <v>0.31775466009999997</v>
      </c>
      <c r="BX18" s="52">
        <v>0.32868530289999998</v>
      </c>
      <c r="BY18" s="52">
        <v>0.33913973790000002</v>
      </c>
      <c r="BZ18" s="52">
        <v>0.34914451470000002</v>
      </c>
      <c r="CA18" s="52">
        <v>0.35872229999999999</v>
      </c>
      <c r="CB18" s="52">
        <v>0.3678930929</v>
      </c>
      <c r="CC18" s="52">
        <v>0.3766750016</v>
      </c>
      <c r="CD18" s="52">
        <v>0.38508474040000001</v>
      </c>
    </row>
    <row r="19" spans="1:82" x14ac:dyDescent="0.25">
      <c r="A19" s="52" t="s">
        <v>230</v>
      </c>
      <c r="B19" s="52">
        <v>0.51800000000000002</v>
      </c>
      <c r="C19" s="52">
        <v>0.53636010000000001</v>
      </c>
      <c r="D19" s="52">
        <v>0.55038826490000003</v>
      </c>
      <c r="E19" s="52">
        <v>0.55120014100000003</v>
      </c>
      <c r="F19" s="52">
        <v>0.55076855089999999</v>
      </c>
      <c r="G19" s="52">
        <v>0.54897819280000004</v>
      </c>
      <c r="H19" s="52">
        <v>0.54536616859999998</v>
      </c>
      <c r="I19" s="52">
        <v>0.53946121790000001</v>
      </c>
      <c r="J19" s="52">
        <v>0.53222444700000004</v>
      </c>
      <c r="K19" s="52">
        <v>0.52334680919999998</v>
      </c>
      <c r="L19" s="52">
        <v>0.51253905690000001</v>
      </c>
      <c r="M19" s="52">
        <v>0.4995303532</v>
      </c>
      <c r="N19" s="52">
        <v>0.48406721650000001</v>
      </c>
      <c r="O19" s="52">
        <v>0.46591284160000002</v>
      </c>
      <c r="P19" s="52">
        <v>0.44484667379999998</v>
      </c>
      <c r="Q19" s="52">
        <v>0.42066398999999999</v>
      </c>
      <c r="R19" s="55">
        <v>0.39317499309999998</v>
      </c>
      <c r="S19" s="52">
        <v>0.36220222619999998</v>
      </c>
      <c r="T19" s="52">
        <v>0.32824300779999999</v>
      </c>
      <c r="U19" s="52">
        <v>0.29151208379999999</v>
      </c>
      <c r="V19" s="52">
        <v>0.25218466719999999</v>
      </c>
      <c r="W19" s="52">
        <v>0.21038755279999999</v>
      </c>
      <c r="X19" s="52">
        <v>0.166341183</v>
      </c>
      <c r="Y19" s="52">
        <v>0.12841725849999999</v>
      </c>
      <c r="Z19" s="52">
        <v>9.5764759599999999E-2</v>
      </c>
      <c r="AA19" s="52">
        <v>6.7650957999999997E-2</v>
      </c>
      <c r="AB19" s="55">
        <v>4.3444974800000001E-2</v>
      </c>
      <c r="AC19" s="52">
        <v>2.26036233E-2</v>
      </c>
      <c r="AD19" s="52">
        <v>4.6592196999999998E-3</v>
      </c>
      <c r="AE19" s="52">
        <v>-1.0790911800000001E-2</v>
      </c>
      <c r="AF19" s="52">
        <v>-2.4093475100000001E-2</v>
      </c>
      <c r="AG19" s="52">
        <v>-3.5546982099999999E-2</v>
      </c>
      <c r="AH19" s="52">
        <v>-4.5408451500000002E-2</v>
      </c>
      <c r="AI19" s="52">
        <v>-5.3899176799999997E-2</v>
      </c>
      <c r="AJ19" s="52">
        <v>-6.1209691199999999E-2</v>
      </c>
      <c r="AK19" s="52">
        <v>-6.7504044099999994E-2</v>
      </c>
      <c r="AL19" s="52">
        <v>-7.2923481999999998E-2</v>
      </c>
      <c r="AM19" s="52">
        <v>-7.7589617999999999E-2</v>
      </c>
      <c r="AN19" s="52">
        <v>-7.4205911099999994E-2</v>
      </c>
      <c r="AO19" s="52">
        <v>-7.1292539500000002E-2</v>
      </c>
      <c r="AP19" s="52">
        <v>-6.8784126500000001E-2</v>
      </c>
      <c r="AQ19" s="52">
        <v>-6.6624382900000001E-2</v>
      </c>
      <c r="AR19" s="52">
        <v>-6.4764843700000005E-2</v>
      </c>
      <c r="AS19" s="52">
        <v>-6.3163780399999994E-2</v>
      </c>
      <c r="AT19" s="52">
        <v>-6.1785264899999998E-2</v>
      </c>
      <c r="AU19" s="52">
        <v>-6.0598363099999997E-2</v>
      </c>
      <c r="AV19" s="52">
        <v>-5.9576440600000002E-2</v>
      </c>
      <c r="AW19" s="52">
        <v>-5.8696565399999998E-2</v>
      </c>
      <c r="AX19" s="52">
        <v>-5.7938992799999998E-2</v>
      </c>
      <c r="AY19" s="52">
        <v>-5.7286722800000002E-2</v>
      </c>
      <c r="AZ19" s="52">
        <v>-5.6725118300000002E-2</v>
      </c>
      <c r="BA19" s="52">
        <v>-5.62415769E-2</v>
      </c>
      <c r="BB19" s="52">
        <v>-5.5825247699999997E-2</v>
      </c>
      <c r="BC19" s="52">
        <v>-5.54667883E-2</v>
      </c>
      <c r="BD19" s="52">
        <v>-5.5158154700000003E-2</v>
      </c>
      <c r="BE19" s="52">
        <v>-5.4892421199999999E-2</v>
      </c>
      <c r="BF19" s="52">
        <v>-5.4663624600000002E-2</v>
      </c>
      <c r="BG19" s="52">
        <v>-5.4466630799999999E-2</v>
      </c>
      <c r="BH19" s="52">
        <v>-4.6895769099999998E-2</v>
      </c>
      <c r="BI19" s="52">
        <v>-4.0377257200000002E-2</v>
      </c>
      <c r="BJ19" s="52">
        <v>-3.4764818500000003E-2</v>
      </c>
      <c r="BK19" s="52">
        <v>-2.9932508699999999E-2</v>
      </c>
      <c r="BL19" s="52">
        <v>-2.5771889999999999E-2</v>
      </c>
      <c r="BM19" s="52">
        <v>-2.2189597299999999E-2</v>
      </c>
      <c r="BN19" s="52">
        <v>-1.9105243300000001E-2</v>
      </c>
      <c r="BO19" s="52">
        <v>-1.64496144E-2</v>
      </c>
      <c r="BP19" s="52">
        <v>-1.4163118000000001E-2</v>
      </c>
      <c r="BQ19" s="52">
        <v>-1.21944446E-2</v>
      </c>
      <c r="BR19" s="52">
        <v>-1.04994168E-2</v>
      </c>
      <c r="BS19" s="52">
        <v>-9.0399978999999991E-3</v>
      </c>
      <c r="BT19" s="52">
        <v>-7.7834382000000002E-3</v>
      </c>
      <c r="BU19" s="52">
        <v>-6.7015403000000003E-3</v>
      </c>
      <c r="BV19" s="52">
        <v>-5.7700262000000002E-3</v>
      </c>
      <c r="BW19" s="52">
        <v>-4.9679924999999998E-3</v>
      </c>
      <c r="BX19" s="52">
        <v>-4.2774416000000001E-3</v>
      </c>
      <c r="BY19" s="52">
        <v>-3.6828771999999998E-3</v>
      </c>
      <c r="BZ19" s="52">
        <v>-3.1709573E-3</v>
      </c>
      <c r="CA19" s="52">
        <v>-2.7301942000000001E-3</v>
      </c>
      <c r="CB19" s="52">
        <v>-2.3506972000000002E-3</v>
      </c>
      <c r="CC19" s="52">
        <v>-2.0239503000000002E-3</v>
      </c>
      <c r="CD19" s="52">
        <v>-1.7426212E-3</v>
      </c>
    </row>
    <row r="20" spans="1:82" x14ac:dyDescent="0.25">
      <c r="A20" s="52" t="s">
        <v>231</v>
      </c>
      <c r="B20" s="52">
        <v>5.7603328701000001</v>
      </c>
      <c r="C20" s="52">
        <v>16.610429012699999</v>
      </c>
      <c r="D20" s="52">
        <v>64.121564797000005</v>
      </c>
      <c r="E20" s="52">
        <v>75.700407765700007</v>
      </c>
      <c r="F20" s="52">
        <v>87.344906777800006</v>
      </c>
      <c r="G20" s="52">
        <v>100.42664855229999</v>
      </c>
      <c r="H20" s="52">
        <v>115.0710663278</v>
      </c>
      <c r="I20" s="52">
        <v>131.3892187317</v>
      </c>
      <c r="J20" s="52">
        <v>149.4999893019</v>
      </c>
      <c r="K20" s="52">
        <v>169.51383540590001</v>
      </c>
      <c r="L20" s="52">
        <v>191.53550467069999</v>
      </c>
      <c r="M20" s="52">
        <v>215.66272749679999</v>
      </c>
      <c r="N20" s="52">
        <v>241.9845102049</v>
      </c>
      <c r="O20" s="52">
        <v>270.57972508080002</v>
      </c>
      <c r="P20" s="52">
        <v>301.51669880460003</v>
      </c>
      <c r="Q20" s="52">
        <v>334.85523671660002</v>
      </c>
      <c r="R20" s="55">
        <v>370.65492849629999</v>
      </c>
      <c r="S20" s="52">
        <v>404.01318301380002</v>
      </c>
      <c r="T20" s="52">
        <v>439.22538628450002</v>
      </c>
      <c r="U20" s="52">
        <v>476.38298392569999</v>
      </c>
      <c r="V20" s="52">
        <v>515.65873325480004</v>
      </c>
      <c r="W20" s="52">
        <v>556.49778381830004</v>
      </c>
      <c r="X20" s="52">
        <v>553.72223954230003</v>
      </c>
      <c r="Y20" s="52">
        <v>550.96053835110001</v>
      </c>
      <c r="Z20" s="52">
        <v>548.21261120209999</v>
      </c>
      <c r="AA20" s="52">
        <v>545.47838939689996</v>
      </c>
      <c r="AB20" s="55">
        <v>542.75780457979999</v>
      </c>
      <c r="AC20" s="52">
        <v>540.0507887361</v>
      </c>
      <c r="AD20" s="52">
        <v>537.35727419030002</v>
      </c>
      <c r="AE20" s="52">
        <v>534.67719360429999</v>
      </c>
      <c r="AF20" s="52">
        <v>532.01047997600006</v>
      </c>
      <c r="AG20" s="52">
        <v>529.35706663739995</v>
      </c>
      <c r="AH20" s="52">
        <v>526.71688725310003</v>
      </c>
      <c r="AI20" s="52">
        <v>524.08987581830002</v>
      </c>
      <c r="AJ20" s="52">
        <v>521.47596665779997</v>
      </c>
      <c r="AK20" s="52">
        <v>518.87509442359999</v>
      </c>
      <c r="AL20" s="52">
        <v>516.28719409370001</v>
      </c>
      <c r="AM20" s="52">
        <v>476.86391817179998</v>
      </c>
      <c r="AN20" s="52">
        <v>474.48554945770002</v>
      </c>
      <c r="AO20" s="52">
        <v>472.11904290699999</v>
      </c>
      <c r="AP20" s="52">
        <v>469.76433935699998</v>
      </c>
      <c r="AQ20" s="52">
        <v>467.42137993990002</v>
      </c>
      <c r="AR20" s="52">
        <v>465.09010608170001</v>
      </c>
      <c r="AS20" s="52">
        <v>462.77045950029998</v>
      </c>
      <c r="AT20" s="52">
        <v>460.46238220449999</v>
      </c>
      <c r="AU20" s="52">
        <v>458.1658164923</v>
      </c>
      <c r="AV20" s="52">
        <v>455.88070494930002</v>
      </c>
      <c r="AW20" s="52">
        <v>453.6069904478</v>
      </c>
      <c r="AX20" s="52">
        <v>451.34461614460002</v>
      </c>
      <c r="AY20" s="52">
        <v>449.0935254803</v>
      </c>
      <c r="AZ20" s="52">
        <v>446.85366217749998</v>
      </c>
      <c r="BA20" s="52">
        <v>444.62497023959997</v>
      </c>
      <c r="BB20" s="52">
        <v>442.40739394899998</v>
      </c>
      <c r="BC20" s="52">
        <v>440.20087786639999</v>
      </c>
      <c r="BD20" s="52">
        <v>438.00536682870001</v>
      </c>
      <c r="BE20" s="52">
        <v>435.8208059479</v>
      </c>
      <c r="BF20" s="52">
        <v>433.64714060990002</v>
      </c>
      <c r="BG20" s="52">
        <v>399.08199645000002</v>
      </c>
      <c r="BH20" s="52">
        <v>397.09156668880001</v>
      </c>
      <c r="BI20" s="52">
        <v>395.11106423759998</v>
      </c>
      <c r="BJ20" s="52">
        <v>393.14043958349998</v>
      </c>
      <c r="BK20" s="52">
        <v>391.17964346090002</v>
      </c>
      <c r="BL20" s="52">
        <v>389.22862684969999</v>
      </c>
      <c r="BM20" s="52">
        <v>387.28734097450001</v>
      </c>
      <c r="BN20" s="52">
        <v>385.35573730300001</v>
      </c>
      <c r="BO20" s="52">
        <v>383.43376754489998</v>
      </c>
      <c r="BP20" s="52">
        <v>381.5213836511</v>
      </c>
      <c r="BQ20" s="52">
        <v>379.61853781169998</v>
      </c>
      <c r="BR20" s="52">
        <v>377.72518245549998</v>
      </c>
      <c r="BS20" s="52">
        <v>375.84127024859998</v>
      </c>
      <c r="BT20" s="52">
        <v>373.96675409300002</v>
      </c>
      <c r="BU20" s="52">
        <v>372.10158712570001</v>
      </c>
      <c r="BV20" s="52">
        <v>370.24572271739999</v>
      </c>
      <c r="BW20" s="52">
        <v>368.3991144716</v>
      </c>
      <c r="BX20" s="52">
        <v>366.5617162227</v>
      </c>
      <c r="BY20" s="52">
        <v>364.73348203590001</v>
      </c>
      <c r="BZ20" s="52">
        <v>362.91436620510001</v>
      </c>
      <c r="CA20" s="52">
        <v>361.10432325239998</v>
      </c>
      <c r="CB20" s="52">
        <v>359.30330792659998</v>
      </c>
      <c r="CC20" s="52">
        <v>357.51127520220001</v>
      </c>
      <c r="CD20" s="52">
        <v>355.7281802782</v>
      </c>
    </row>
    <row r="21" spans="1:82" x14ac:dyDescent="0.25">
      <c r="A21" s="52" t="s">
        <v>232</v>
      </c>
      <c r="B21" s="52">
        <v>0.05</v>
      </c>
      <c r="C21" s="52">
        <v>0.1</v>
      </c>
      <c r="D21" s="52">
        <v>0.24</v>
      </c>
      <c r="E21" s="52">
        <v>0.27468931159999999</v>
      </c>
      <c r="F21" s="52">
        <v>0.30992068820000002</v>
      </c>
      <c r="G21" s="52">
        <v>0.3489027442</v>
      </c>
      <c r="H21" s="52">
        <v>0.39194426830000001</v>
      </c>
      <c r="I21" s="52">
        <v>0.42714712100000002</v>
      </c>
      <c r="J21" s="52">
        <v>0.46449981820000003</v>
      </c>
      <c r="K21" s="52">
        <v>0.50401703080000004</v>
      </c>
      <c r="L21" s="52">
        <v>0.54570127609999997</v>
      </c>
      <c r="M21" s="52">
        <v>0.5895433793</v>
      </c>
      <c r="N21" s="52">
        <v>0.63552221009999998</v>
      </c>
      <c r="O21" s="52">
        <v>0.68360496079999999</v>
      </c>
      <c r="P21" s="52">
        <v>0.73374887749999995</v>
      </c>
      <c r="Q21" s="52">
        <v>0.7859061705</v>
      </c>
      <c r="R21" s="55">
        <v>0.8400367701</v>
      </c>
      <c r="S21" s="52">
        <v>0.88929646289999997</v>
      </c>
      <c r="T21" s="52">
        <v>0.93990978489999999</v>
      </c>
      <c r="U21" s="52">
        <v>0.99194215129999996</v>
      </c>
      <c r="V21" s="52">
        <v>1.0455561269</v>
      </c>
      <c r="W21" s="52">
        <v>1.1000000000000001</v>
      </c>
      <c r="X21" s="52">
        <v>1.1000000000000001</v>
      </c>
      <c r="Y21" s="52">
        <v>1.1000000000000001</v>
      </c>
      <c r="Z21" s="52">
        <v>1.1000000000000001</v>
      </c>
      <c r="AA21" s="52">
        <v>1.1000000000000001</v>
      </c>
      <c r="AB21" s="55">
        <v>1.1000000000000001</v>
      </c>
      <c r="AC21" s="52">
        <v>1.1000000000000001</v>
      </c>
      <c r="AD21" s="52">
        <v>1.1000000000000001</v>
      </c>
      <c r="AE21" s="52">
        <v>1.1000000000000001</v>
      </c>
      <c r="AF21" s="52">
        <v>1.1000000000000001</v>
      </c>
      <c r="AG21" s="52">
        <v>1.1000000000000001</v>
      </c>
      <c r="AH21" s="52">
        <v>1.1000000000000001</v>
      </c>
      <c r="AI21" s="52">
        <v>1.1000000000000001</v>
      </c>
      <c r="AJ21" s="52">
        <v>1.1000000000000001</v>
      </c>
      <c r="AK21" s="52">
        <v>1.1000000000000001</v>
      </c>
      <c r="AL21" s="52">
        <v>1.1000000000000001</v>
      </c>
      <c r="AM21" s="52">
        <v>1.05</v>
      </c>
      <c r="AN21" s="52">
        <v>1.05</v>
      </c>
      <c r="AO21" s="52">
        <v>1.05</v>
      </c>
      <c r="AP21" s="52">
        <v>1.05</v>
      </c>
      <c r="AQ21" s="52">
        <v>1.05</v>
      </c>
      <c r="AR21" s="52">
        <v>1.05</v>
      </c>
      <c r="AS21" s="52">
        <v>1.05</v>
      </c>
      <c r="AT21" s="52">
        <v>1.05</v>
      </c>
      <c r="AU21" s="52">
        <v>1.05</v>
      </c>
      <c r="AV21" s="52">
        <v>1.05</v>
      </c>
      <c r="AW21" s="52">
        <v>1.05</v>
      </c>
      <c r="AX21" s="52">
        <v>1.05</v>
      </c>
      <c r="AY21" s="52">
        <v>1.05</v>
      </c>
      <c r="AZ21" s="52">
        <v>1.05</v>
      </c>
      <c r="BA21" s="52">
        <v>1.05</v>
      </c>
      <c r="BB21" s="52">
        <v>1.05</v>
      </c>
      <c r="BC21" s="52">
        <v>1.05</v>
      </c>
      <c r="BD21" s="52">
        <v>1.05</v>
      </c>
      <c r="BE21" s="52">
        <v>1.05</v>
      </c>
      <c r="BF21" s="52">
        <v>1.05</v>
      </c>
      <c r="BG21" s="52">
        <v>1</v>
      </c>
      <c r="BH21" s="52">
        <v>1</v>
      </c>
      <c r="BI21" s="52">
        <v>1</v>
      </c>
      <c r="BJ21" s="52">
        <v>1</v>
      </c>
      <c r="BK21" s="52">
        <v>1</v>
      </c>
      <c r="BL21" s="52">
        <v>1</v>
      </c>
      <c r="BM21" s="52">
        <v>1</v>
      </c>
      <c r="BN21" s="52">
        <v>1</v>
      </c>
      <c r="BO21" s="52">
        <v>1</v>
      </c>
      <c r="BP21" s="52">
        <v>1</v>
      </c>
      <c r="BQ21" s="52">
        <v>1</v>
      </c>
      <c r="BR21" s="52">
        <v>1</v>
      </c>
      <c r="BS21" s="52">
        <v>1</v>
      </c>
      <c r="BT21" s="52">
        <v>1</v>
      </c>
      <c r="BU21" s="52">
        <v>1</v>
      </c>
      <c r="BV21" s="52">
        <v>1</v>
      </c>
      <c r="BW21" s="52">
        <v>1</v>
      </c>
      <c r="BX21" s="52">
        <v>1</v>
      </c>
      <c r="BY21" s="52">
        <v>1</v>
      </c>
      <c r="BZ21" s="52">
        <v>1</v>
      </c>
      <c r="CA21" s="52">
        <v>1</v>
      </c>
      <c r="CB21" s="52">
        <v>1</v>
      </c>
      <c r="CC21" s="52">
        <v>1</v>
      </c>
      <c r="CD21" s="52">
        <v>1</v>
      </c>
    </row>
    <row r="22" spans="1:82" x14ac:dyDescent="0.25">
      <c r="A22" s="52" t="s">
        <v>233</v>
      </c>
      <c r="B22" s="52">
        <v>50.206566825099998</v>
      </c>
      <c r="C22" s="52">
        <v>59.066549206099999</v>
      </c>
      <c r="D22" s="52">
        <v>69.4915776231</v>
      </c>
      <c r="E22" s="52">
        <v>81.088921039699997</v>
      </c>
      <c r="F22" s="52">
        <v>94.047574617899997</v>
      </c>
      <c r="G22" s="52">
        <v>108.4926357622</v>
      </c>
      <c r="H22" s="52">
        <v>124.5398308848</v>
      </c>
      <c r="I22" s="52">
        <v>142.28697864520001</v>
      </c>
      <c r="J22" s="52">
        <v>161.8438861075</v>
      </c>
      <c r="K22" s="52">
        <v>183.30824312799999</v>
      </c>
      <c r="L22" s="52">
        <v>206.7710032626</v>
      </c>
      <c r="M22" s="52">
        <v>232.31518615339999</v>
      </c>
      <c r="N22" s="52">
        <v>260.01390659179998</v>
      </c>
      <c r="O22" s="52">
        <v>289.92825844880002</v>
      </c>
      <c r="P22" s="52">
        <v>322.10548434830002</v>
      </c>
      <c r="Q22" s="52">
        <v>356.57830130119999</v>
      </c>
      <c r="R22" s="55">
        <v>393.36792741580001</v>
      </c>
      <c r="S22" s="52">
        <v>432.48838525100001</v>
      </c>
      <c r="T22" s="52">
        <v>474.06973654350003</v>
      </c>
      <c r="U22" s="52">
        <v>518.19934746659999</v>
      </c>
      <c r="V22" s="52">
        <v>565.02771320329998</v>
      </c>
      <c r="W22" s="52">
        <v>614.87714268729997</v>
      </c>
      <c r="X22" s="52">
        <v>668.19044127239999</v>
      </c>
      <c r="Y22" s="52">
        <v>724.94298040930005</v>
      </c>
      <c r="Z22" s="52">
        <v>784.8762308798</v>
      </c>
      <c r="AA22" s="52">
        <v>847.72602280299998</v>
      </c>
      <c r="AB22" s="55">
        <v>913.2150016137</v>
      </c>
      <c r="AC22" s="52">
        <v>981.03924129029997</v>
      </c>
      <c r="AD22" s="52">
        <v>1050.8602524712001</v>
      </c>
      <c r="AE22" s="52">
        <v>1122.3077083121</v>
      </c>
      <c r="AF22" s="52">
        <v>1194.9712002819999</v>
      </c>
      <c r="AG22" s="52">
        <v>1268.4124743898001</v>
      </c>
      <c r="AH22" s="52">
        <v>1342.1898988216999</v>
      </c>
      <c r="AI22" s="52">
        <v>1415.8997587279</v>
      </c>
      <c r="AJ22" s="52">
        <v>1489.240384747</v>
      </c>
      <c r="AK22" s="52">
        <v>1562.0862022557999</v>
      </c>
      <c r="AL22" s="52">
        <v>1634.4305941988</v>
      </c>
      <c r="AM22" s="52">
        <v>1700.9507150852</v>
      </c>
      <c r="AN22" s="52">
        <v>1767.7728507434999</v>
      </c>
      <c r="AO22" s="52">
        <v>1826.8420049264</v>
      </c>
      <c r="AP22" s="52">
        <v>1876.5796336154001</v>
      </c>
      <c r="AQ22" s="52">
        <v>1915.5808833313999</v>
      </c>
      <c r="AR22" s="52">
        <v>1942.4290046204001</v>
      </c>
      <c r="AS22" s="52">
        <v>1955.6946560269</v>
      </c>
      <c r="AT22" s="52">
        <v>1953.9982205694</v>
      </c>
      <c r="AU22" s="52">
        <v>1936.1125165967001</v>
      </c>
      <c r="AV22" s="52">
        <v>1901.1327502656</v>
      </c>
      <c r="AW22" s="52">
        <v>1848.8581990883999</v>
      </c>
      <c r="AX22" s="52">
        <v>1880.918546374</v>
      </c>
      <c r="AY22" s="52">
        <v>1910.1227724884</v>
      </c>
      <c r="AZ22" s="52">
        <v>1937.7867570501001</v>
      </c>
      <c r="BA22" s="52">
        <v>1966.0181090671999</v>
      </c>
      <c r="BB22" s="52">
        <v>1998.0482030318001</v>
      </c>
      <c r="BC22" s="52">
        <v>2038.7369946458</v>
      </c>
      <c r="BD22" s="52">
        <v>2095.3348338506999</v>
      </c>
      <c r="BE22" s="52">
        <v>2178.4617856158002</v>
      </c>
      <c r="BF22" s="52">
        <v>2302.1963508868998</v>
      </c>
      <c r="BG22" s="52">
        <v>2465.9961488137001</v>
      </c>
      <c r="BH22" s="52">
        <v>2635.5459888633</v>
      </c>
      <c r="BI22" s="52">
        <v>2793.6278823734001</v>
      </c>
      <c r="BJ22" s="52">
        <v>2940.1937683886999</v>
      </c>
      <c r="BK22" s="52">
        <v>3076.3027651880002</v>
      </c>
      <c r="BL22" s="52">
        <v>3202.4117762297001</v>
      </c>
      <c r="BM22" s="52">
        <v>3318.1396398300999</v>
      </c>
      <c r="BN22" s="52">
        <v>3422.3352791330999</v>
      </c>
      <c r="BO22" s="52">
        <v>3513.1795359591001</v>
      </c>
      <c r="BP22" s="52">
        <v>3588.2624837018998</v>
      </c>
      <c r="BQ22" s="52">
        <v>3644.6320566875002</v>
      </c>
      <c r="BR22" s="52">
        <v>3678.8213107581</v>
      </c>
      <c r="BS22" s="52">
        <v>3686.8623487918999</v>
      </c>
      <c r="BT22" s="52">
        <v>3664.2935940328998</v>
      </c>
      <c r="BU22" s="52">
        <v>3606.1659469056999</v>
      </c>
      <c r="BV22" s="52">
        <v>3507.0531663267002</v>
      </c>
      <c r="BW22" s="52">
        <v>3361.0734445385001</v>
      </c>
      <c r="BX22" s="52">
        <v>3161.9347708334999</v>
      </c>
      <c r="BY22" s="52">
        <v>2903.0323682835001</v>
      </c>
      <c r="BZ22" s="52">
        <v>2577.6704720661</v>
      </c>
      <c r="CA22" s="52">
        <v>2179.6123044627002</v>
      </c>
      <c r="CB22" s="52">
        <v>1704.5860426412</v>
      </c>
      <c r="CC22" s="52">
        <v>1154.8236607342001</v>
      </c>
      <c r="CD22" s="52">
        <v>553.88595444249995</v>
      </c>
    </row>
    <row r="23" spans="1:82" x14ac:dyDescent="0.25">
      <c r="A23" s="52" t="s">
        <v>234</v>
      </c>
      <c r="B23" s="52">
        <v>134.15793753099999</v>
      </c>
      <c r="C23" s="52">
        <v>155.60258666620001</v>
      </c>
      <c r="D23" s="52">
        <v>178.6911272456</v>
      </c>
      <c r="E23" s="52">
        <v>203.90276181670001</v>
      </c>
      <c r="F23" s="52">
        <v>231.27092490589999</v>
      </c>
      <c r="G23" s="52">
        <v>260.92192654069999</v>
      </c>
      <c r="H23" s="52">
        <v>293.00154671600001</v>
      </c>
      <c r="I23" s="52">
        <v>327.70837718230001</v>
      </c>
      <c r="J23" s="52">
        <v>365.21333469199999</v>
      </c>
      <c r="K23" s="52">
        <v>405.72146417210001</v>
      </c>
      <c r="L23" s="52">
        <v>449.45931906329997</v>
      </c>
      <c r="M23" s="52">
        <v>496.67618292679998</v>
      </c>
      <c r="N23" s="52">
        <v>547.64568165599997</v>
      </c>
      <c r="O23" s="52">
        <v>602.66760466059998</v>
      </c>
      <c r="P23" s="52">
        <v>662.06950485070001</v>
      </c>
      <c r="Q23" s="52">
        <v>726.20705444689997</v>
      </c>
      <c r="R23" s="55">
        <v>795.46072586050002</v>
      </c>
      <c r="S23" s="52">
        <v>870.48172367029997</v>
      </c>
      <c r="T23" s="52">
        <v>951.62980065670001</v>
      </c>
      <c r="U23" s="52">
        <v>1039.3497373846001</v>
      </c>
      <c r="V23" s="52">
        <v>1134.0661583301001</v>
      </c>
      <c r="W23" s="52">
        <v>1236.1740625344</v>
      </c>
      <c r="X23" s="52">
        <v>1350.6655089905</v>
      </c>
      <c r="Y23" s="52">
        <v>1475.3956684799</v>
      </c>
      <c r="Z23" s="52">
        <v>1610.7129880144</v>
      </c>
      <c r="AA23" s="52">
        <v>1757.1697446232999</v>
      </c>
      <c r="AB23" s="55">
        <v>1915.4557074349</v>
      </c>
      <c r="AC23" s="52">
        <v>2086.3612270883</v>
      </c>
      <c r="AD23" s="52">
        <v>2270.7612384345998</v>
      </c>
      <c r="AE23" s="52">
        <v>2469.6451743336002</v>
      </c>
      <c r="AF23" s="52">
        <v>2684.0367670137998</v>
      </c>
      <c r="AG23" s="52">
        <v>2915.0153962161999</v>
      </c>
      <c r="AH23" s="52">
        <v>3163.7111005547999</v>
      </c>
      <c r="AI23" s="52">
        <v>3431.2920537620998</v>
      </c>
      <c r="AJ23" s="52">
        <v>3718.9363311820998</v>
      </c>
      <c r="AK23" s="52">
        <v>4027.7714627618998</v>
      </c>
      <c r="AL23" s="52">
        <v>4358.7483316125999</v>
      </c>
      <c r="AM23" s="52">
        <v>4719.4888817054998</v>
      </c>
      <c r="AN23" s="52">
        <v>5100.7314898988998</v>
      </c>
      <c r="AO23" s="52">
        <v>5505.1047938121001</v>
      </c>
      <c r="AP23" s="52">
        <v>5934.9427516694996</v>
      </c>
      <c r="AQ23" s="52">
        <v>6392.4056354473996</v>
      </c>
      <c r="AR23" s="52">
        <v>6879.5850180388998</v>
      </c>
      <c r="AS23" s="52">
        <v>7398.5527945580998</v>
      </c>
      <c r="AT23" s="52">
        <v>7951.3902073687996</v>
      </c>
      <c r="AU23" s="52">
        <v>8540.2077058998002</v>
      </c>
      <c r="AV23" s="52">
        <v>9167.1592437461004</v>
      </c>
      <c r="AW23" s="52">
        <v>9834.4525462334004</v>
      </c>
      <c r="AX23" s="52">
        <v>10544.3562346279</v>
      </c>
      <c r="AY23" s="52">
        <v>11299.2044316049</v>
      </c>
      <c r="AZ23" s="52">
        <v>12101.399329591401</v>
      </c>
      <c r="BA23" s="52">
        <v>12953.4121150028</v>
      </c>
      <c r="BB23" s="52">
        <v>13857.7825873935</v>
      </c>
      <c r="BC23" s="52">
        <v>14817.117774960299</v>
      </c>
      <c r="BD23" s="52">
        <v>15834.089798700899</v>
      </c>
      <c r="BE23" s="52">
        <v>16911.433141565802</v>
      </c>
      <c r="BF23" s="52">
        <v>18051.9413170156</v>
      </c>
      <c r="BG23" s="52">
        <v>19269.1555010429</v>
      </c>
      <c r="BH23" s="52">
        <v>20537.405362203401</v>
      </c>
      <c r="BI23" s="52">
        <v>21876.664393090701</v>
      </c>
      <c r="BJ23" s="52">
        <v>23291.147570642901</v>
      </c>
      <c r="BK23" s="52">
        <v>24784.793472115201</v>
      </c>
      <c r="BL23" s="52">
        <v>26361.4842247001</v>
      </c>
      <c r="BM23" s="52">
        <v>28025.144737298098</v>
      </c>
      <c r="BN23" s="52">
        <v>29779.789211490101</v>
      </c>
      <c r="BO23" s="52">
        <v>31629.544807640901</v>
      </c>
      <c r="BP23" s="52">
        <v>33578.665018647</v>
      </c>
      <c r="BQ23" s="52">
        <v>35631.538033286597</v>
      </c>
      <c r="BR23" s="52">
        <v>37792.692445779197</v>
      </c>
      <c r="BS23" s="52">
        <v>40066.801460436298</v>
      </c>
      <c r="BT23" s="52">
        <v>42458.686202038902</v>
      </c>
      <c r="BU23" s="52">
        <v>44973.318477409797</v>
      </c>
      <c r="BV23" s="52">
        <v>47615.823190305302</v>
      </c>
      <c r="BW23" s="52">
        <v>50391.4805289168</v>
      </c>
      <c r="BX23" s="52">
        <v>53305.727995540801</v>
      </c>
      <c r="BY23" s="52">
        <v>56364.162317617702</v>
      </c>
      <c r="BZ23" s="52">
        <v>59572.541260783102</v>
      </c>
      <c r="CA23" s="52">
        <v>62936.785353332598</v>
      </c>
      <c r="CB23" s="52">
        <v>66462.979524820897</v>
      </c>
      <c r="CC23" s="52">
        <v>70157.374657667795</v>
      </c>
      <c r="CD23" s="52">
        <v>74026.389048527897</v>
      </c>
    </row>
    <row r="24" spans="1:82" x14ac:dyDescent="0.25">
      <c r="A24" s="52" t="s">
        <v>549</v>
      </c>
      <c r="B24" s="52">
        <v>0</v>
      </c>
      <c r="C24" s="52">
        <v>4.5425248600000002E-2</v>
      </c>
      <c r="D24" s="52">
        <v>4.4404996699999998E-2</v>
      </c>
      <c r="E24" s="52">
        <v>4.3626011700000002E-2</v>
      </c>
      <c r="F24" s="52">
        <v>4.2891901599999997E-2</v>
      </c>
      <c r="G24" s="52">
        <v>4.2179525000000002E-2</v>
      </c>
      <c r="H24" s="52">
        <v>4.1488508200000003E-2</v>
      </c>
      <c r="I24" s="52">
        <v>4.0806178700000001E-2</v>
      </c>
      <c r="J24" s="52">
        <v>4.0131265899999997E-2</v>
      </c>
      <c r="K24" s="52">
        <v>3.9464332800000002E-2</v>
      </c>
      <c r="L24" s="52">
        <v>3.8805738899999997E-2</v>
      </c>
      <c r="M24" s="52">
        <v>3.8155755E-2</v>
      </c>
      <c r="N24" s="52">
        <v>3.7514786100000003E-2</v>
      </c>
      <c r="O24" s="52">
        <v>3.6883628299999999E-2</v>
      </c>
      <c r="P24" s="52">
        <v>3.62638484E-2</v>
      </c>
      <c r="Q24" s="52">
        <v>3.5658482700000001E-2</v>
      </c>
      <c r="R24" s="55">
        <v>3.5073436700000002E-2</v>
      </c>
      <c r="S24" s="52">
        <v>3.4514780600000003E-2</v>
      </c>
      <c r="T24" s="52">
        <v>3.39663391E-2</v>
      </c>
      <c r="U24" s="52">
        <v>3.34393812E-2</v>
      </c>
      <c r="V24" s="52">
        <v>3.29581371E-2</v>
      </c>
      <c r="W24" s="52">
        <v>3.2569420500000001E-2</v>
      </c>
      <c r="X24" s="52">
        <v>3.2346058499999997E-2</v>
      </c>
      <c r="Y24" s="52">
        <v>3.1941436699999999E-2</v>
      </c>
      <c r="Z24" s="52">
        <v>3.1441836200000003E-2</v>
      </c>
      <c r="AA24" s="52">
        <v>3.0894756499999999E-2</v>
      </c>
      <c r="AB24" s="55">
        <v>3.0325329000000002E-2</v>
      </c>
      <c r="AC24" s="52">
        <v>2.9746608500000001E-2</v>
      </c>
      <c r="AD24" s="52">
        <v>2.9165542199999998E-2</v>
      </c>
      <c r="AE24" s="52">
        <v>2.85868793E-2</v>
      </c>
      <c r="AF24" s="52">
        <v>2.8011004400000001E-2</v>
      </c>
      <c r="AG24" s="52">
        <v>2.7438517900000001E-2</v>
      </c>
      <c r="AH24" s="52">
        <v>2.6870667599999998E-2</v>
      </c>
      <c r="AI24" s="52">
        <v>2.6310035400000001E-2</v>
      </c>
      <c r="AJ24" s="52">
        <v>2.5761781599999999E-2</v>
      </c>
      <c r="AK24" s="52">
        <v>2.5235953500000002E-2</v>
      </c>
      <c r="AL24" s="52">
        <v>2.47517334E-2</v>
      </c>
      <c r="AM24" s="52">
        <v>2.3892777600000002E-2</v>
      </c>
      <c r="AN24" s="52">
        <v>2.37018318E-2</v>
      </c>
      <c r="AO24" s="52">
        <v>2.2984358699999999E-2</v>
      </c>
      <c r="AP24" s="52">
        <v>2.23195952E-2</v>
      </c>
      <c r="AQ24" s="52">
        <v>2.1688749E-2</v>
      </c>
      <c r="AR24" s="52">
        <v>2.1080624900000001E-2</v>
      </c>
      <c r="AS24" s="52">
        <v>2.0487942700000001E-2</v>
      </c>
      <c r="AT24" s="52">
        <v>1.9905786299999999E-2</v>
      </c>
      <c r="AU24" s="52">
        <v>1.9330783399999999E-2</v>
      </c>
      <c r="AV24" s="52">
        <v>1.8760599400000001E-2</v>
      </c>
      <c r="AW24" s="52">
        <v>1.8193603900000001E-2</v>
      </c>
      <c r="AX24" s="52">
        <v>2.8575968899999998E-2</v>
      </c>
      <c r="AY24" s="52">
        <v>2.8470905099999999E-2</v>
      </c>
      <c r="AZ24" s="52">
        <v>2.83665998E-2</v>
      </c>
      <c r="BA24" s="52">
        <v>2.8262598600000001E-2</v>
      </c>
      <c r="BB24" s="52">
        <v>2.8158553900000001E-2</v>
      </c>
      <c r="BC24" s="52">
        <v>2.8054195699999999E-2</v>
      </c>
      <c r="BD24" s="52">
        <v>2.7949313699999999E-2</v>
      </c>
      <c r="BE24" s="52">
        <v>2.78437445E-2</v>
      </c>
      <c r="BF24" s="52">
        <v>2.7737362599999999E-2</v>
      </c>
      <c r="BG24" s="52">
        <v>2.7735534199999998E-2</v>
      </c>
      <c r="BH24" s="52">
        <v>2.74488014E-2</v>
      </c>
      <c r="BI24" s="52">
        <v>2.7340758199999999E-2</v>
      </c>
      <c r="BJ24" s="52">
        <v>2.7242147099999999E-2</v>
      </c>
      <c r="BK24" s="52">
        <v>2.7148055800000001E-2</v>
      </c>
      <c r="BL24" s="52">
        <v>2.70563529E-2</v>
      </c>
      <c r="BM24" s="52">
        <v>2.6966084099999999E-2</v>
      </c>
      <c r="BN24" s="52">
        <v>2.6876806999999999E-2</v>
      </c>
      <c r="BO24" s="52">
        <v>2.6788313500000001E-2</v>
      </c>
      <c r="BP24" s="52">
        <v>2.6700507500000002E-2</v>
      </c>
      <c r="BQ24" s="52">
        <v>2.6613347999999998E-2</v>
      </c>
      <c r="BR24" s="52">
        <v>2.6526820900000001E-2</v>
      </c>
      <c r="BS24" s="52">
        <v>2.64409242E-2</v>
      </c>
      <c r="BT24" s="52">
        <v>2.63556611E-2</v>
      </c>
      <c r="BU24" s="52">
        <v>2.6271035700000001E-2</v>
      </c>
      <c r="BV24" s="52">
        <v>2.61870516E-2</v>
      </c>
      <c r="BW24" s="52">
        <v>2.6103711299999999E-2</v>
      </c>
      <c r="BX24" s="52">
        <v>2.60210157E-2</v>
      </c>
      <c r="BY24" s="52">
        <v>2.59389644E-2</v>
      </c>
      <c r="BZ24" s="52">
        <v>2.5857556E-2</v>
      </c>
      <c r="CA24" s="52">
        <v>2.57767881E-2</v>
      </c>
      <c r="CB24" s="52">
        <v>2.56966577E-2</v>
      </c>
      <c r="CC24" s="52">
        <v>2.5617160999999999E-2</v>
      </c>
      <c r="CD24" s="52">
        <v>2.5538294100000001E-2</v>
      </c>
    </row>
    <row r="25" spans="1:82" x14ac:dyDescent="0.25">
      <c r="A25" s="52" t="s">
        <v>236</v>
      </c>
      <c r="B25" s="52">
        <v>7752.9</v>
      </c>
      <c r="C25" s="52">
        <v>8137.3673508501997</v>
      </c>
      <c r="D25" s="52">
        <v>8481.1706083345998</v>
      </c>
      <c r="E25" s="52">
        <v>8786.6181848005999</v>
      </c>
      <c r="F25" s="52">
        <v>9056.4844687875993</v>
      </c>
      <c r="G25" s="52">
        <v>9293.7833464428004</v>
      </c>
      <c r="H25" s="52">
        <v>9501.5984247487995</v>
      </c>
      <c r="I25" s="52">
        <v>9682.9613941427997</v>
      </c>
      <c r="J25" s="52">
        <v>9840.7694557889008</v>
      </c>
      <c r="K25" s="52">
        <v>9977.7332798718999</v>
      </c>
      <c r="L25" s="52">
        <v>10096.3480265077</v>
      </c>
      <c r="M25" s="52">
        <v>10198.8812100628</v>
      </c>
      <c r="N25" s="52">
        <v>10287.372420298299</v>
      </c>
      <c r="O25" s="52">
        <v>10363.641024815801</v>
      </c>
      <c r="P25" s="52">
        <v>10429.2989229587</v>
      </c>
      <c r="Q25" s="52">
        <v>10485.7661941345</v>
      </c>
      <c r="R25" s="55">
        <v>10534.288095593</v>
      </c>
      <c r="S25" s="52">
        <v>10575.952337107199</v>
      </c>
      <c r="T25" s="52">
        <v>10611.7059164455</v>
      </c>
      <c r="U25" s="52">
        <v>10642.371062784399</v>
      </c>
      <c r="V25" s="52">
        <v>10668.6600255173</v>
      </c>
      <c r="W25" s="52">
        <v>10691.188580293299</v>
      </c>
      <c r="X25" s="52">
        <v>10710.488216436601</v>
      </c>
      <c r="Y25" s="52">
        <v>10727.017031110299</v>
      </c>
      <c r="Z25" s="52">
        <v>10741.169394205999</v>
      </c>
      <c r="AA25" s="52">
        <v>10753.2844704332</v>
      </c>
      <c r="AB25" s="55">
        <v>10763.653696310699</v>
      </c>
      <c r="AC25" s="52">
        <v>10772.5273133065</v>
      </c>
      <c r="AD25" s="52">
        <v>10780.120056858101</v>
      </c>
      <c r="AE25" s="52">
        <v>10786.6160962989</v>
      </c>
      <c r="AF25" s="52">
        <v>10792.173314159299</v>
      </c>
      <c r="AG25" s="52">
        <v>10796.9270058115</v>
      </c>
      <c r="AH25" s="52">
        <v>10800.9930726168</v>
      </c>
      <c r="AI25" s="52">
        <v>10804.4707740213</v>
      </c>
      <c r="AJ25" s="52">
        <v>10807.445096683799</v>
      </c>
      <c r="AK25" s="52">
        <v>10809.988791862401</v>
      </c>
      <c r="AL25" s="52">
        <v>10812.164126009</v>
      </c>
      <c r="AM25" s="52">
        <v>10814.024383842599</v>
      </c>
      <c r="AN25" s="52">
        <v>10815.6151581011</v>
      </c>
      <c r="AO25" s="52">
        <v>10816.975455661601</v>
      </c>
      <c r="AP25" s="52">
        <v>10818.138645749101</v>
      </c>
      <c r="AQ25" s="52">
        <v>10819.1332724651</v>
      </c>
      <c r="AR25" s="52">
        <v>10819.9837508253</v>
      </c>
      <c r="AS25" s="52">
        <v>10820.710962839999</v>
      </c>
      <c r="AT25" s="52">
        <v>10821.3327678716</v>
      </c>
      <c r="AU25" s="52">
        <v>10821.8644395093</v>
      </c>
      <c r="AV25" s="52">
        <v>10822.3190394744</v>
      </c>
      <c r="AW25" s="52">
        <v>10822.7077375885</v>
      </c>
      <c r="AX25" s="52">
        <v>10823.0400855469</v>
      </c>
      <c r="AY25" s="52">
        <v>10823.324251144801</v>
      </c>
      <c r="AZ25" s="52">
        <v>10823.5672186475</v>
      </c>
      <c r="BA25" s="52">
        <v>10823.7749601877</v>
      </c>
      <c r="BB25" s="52">
        <v>10823.952582366501</v>
      </c>
      <c r="BC25" s="52">
        <v>10824.1044516408</v>
      </c>
      <c r="BD25" s="52">
        <v>10824.2343015602</v>
      </c>
      <c r="BE25" s="52">
        <v>10824.345324476601</v>
      </c>
      <c r="BF25" s="52">
        <v>10824.4402499731</v>
      </c>
      <c r="BG25" s="52">
        <v>10824.521411932799</v>
      </c>
      <c r="BH25" s="52">
        <v>10824.590805890901</v>
      </c>
      <c r="BI25" s="52">
        <v>10824.650138077899</v>
      </c>
      <c r="BJ25" s="52">
        <v>10824.700867355699</v>
      </c>
      <c r="BK25" s="52">
        <v>10824.7442410767</v>
      </c>
      <c r="BL25" s="52">
        <v>10824.781325746</v>
      </c>
      <c r="BM25" s="52">
        <v>10824.813033238999</v>
      </c>
      <c r="BN25" s="52">
        <v>10824.8401432192</v>
      </c>
      <c r="BO25" s="52">
        <v>10824.863322306101</v>
      </c>
      <c r="BP25" s="52">
        <v>10824.883140464701</v>
      </c>
      <c r="BQ25" s="52">
        <v>10824.900085019101</v>
      </c>
      <c r="BR25" s="52">
        <v>10824.914572634199</v>
      </c>
      <c r="BS25" s="52">
        <v>10824.9269595604</v>
      </c>
      <c r="BT25" s="52">
        <v>10824.937550393601</v>
      </c>
      <c r="BU25" s="52">
        <v>10824.946605564201</v>
      </c>
      <c r="BV25" s="52">
        <v>10824.954347741101</v>
      </c>
      <c r="BW25" s="52">
        <v>10824.960967306701</v>
      </c>
      <c r="BX25" s="52">
        <v>10824.966627038501</v>
      </c>
      <c r="BY25" s="52">
        <v>10824.971466111499</v>
      </c>
      <c r="BZ25" s="52">
        <v>10824.975603520699</v>
      </c>
      <c r="CA25" s="52">
        <v>10824.979141006799</v>
      </c>
      <c r="CB25" s="52">
        <v>10824.9821655583</v>
      </c>
      <c r="CC25" s="52">
        <v>10824.984751550501</v>
      </c>
      <c r="CD25" s="52">
        <v>10824.9869625744</v>
      </c>
    </row>
    <row r="26" spans="1:82" x14ac:dyDescent="0.25">
      <c r="A26" s="52" t="s">
        <v>237</v>
      </c>
      <c r="B26" s="52">
        <v>5.84</v>
      </c>
      <c r="C26" s="52">
        <v>6.2526766594999996</v>
      </c>
      <c r="D26" s="52">
        <v>6.6909818123000004</v>
      </c>
      <c r="E26" s="52">
        <v>7.1562633642</v>
      </c>
      <c r="F26" s="52">
        <v>7.6499251324999999</v>
      </c>
      <c r="G26" s="52">
        <v>8.1734283574000006</v>
      </c>
      <c r="H26" s="52">
        <v>8.7282932152000008</v>
      </c>
      <c r="I26" s="52">
        <v>9.3161003334999997</v>
      </c>
      <c r="J26" s="52">
        <v>9.9384923038000004</v>
      </c>
      <c r="K26" s="52">
        <v>10.5971751914</v>
      </c>
      <c r="L26" s="52">
        <v>11.2939200404</v>
      </c>
      <c r="M26" s="52">
        <v>12.030564370700001</v>
      </c>
      <c r="N26" s="52">
        <v>12.8090136659</v>
      </c>
      <c r="O26" s="52">
        <v>13.6312428495</v>
      </c>
      <c r="P26" s="52">
        <v>14.4992977474</v>
      </c>
      <c r="Q26" s="52">
        <v>15.415296533899999</v>
      </c>
      <c r="R26" s="55">
        <v>16.3814311601</v>
      </c>
      <c r="S26" s="52">
        <v>17.399968761</v>
      </c>
      <c r="T26" s="52">
        <v>18.473253040300001</v>
      </c>
      <c r="U26" s="52">
        <v>19.603705629699999</v>
      </c>
      <c r="V26" s="52">
        <v>20.793827420500001</v>
      </c>
      <c r="W26" s="52">
        <v>22.046199865399998</v>
      </c>
      <c r="X26" s="52">
        <v>23.363486248099999</v>
      </c>
      <c r="Y26" s="52">
        <v>24.748432918300001</v>
      </c>
      <c r="Z26" s="52">
        <v>26.203870489300002</v>
      </c>
      <c r="AA26" s="52">
        <v>27.7327149967</v>
      </c>
      <c r="AB26" s="55">
        <v>29.337969015100001</v>
      </c>
      <c r="AC26" s="52">
        <v>31.0227227309</v>
      </c>
      <c r="AD26" s="52">
        <v>32.790154968300001</v>
      </c>
      <c r="AE26" s="52">
        <v>34.643534167699997</v>
      </c>
      <c r="AF26" s="52">
        <v>36.586219311800001</v>
      </c>
      <c r="AG26" s="52">
        <v>38.621660799700003</v>
      </c>
      <c r="AH26" s="52">
        <v>40.753401264899999</v>
      </c>
      <c r="AI26" s="52">
        <v>42.985076336200002</v>
      </c>
      <c r="AJ26" s="52">
        <v>45.320415338899998</v>
      </c>
      <c r="AK26" s="52">
        <v>47.763241934200003</v>
      </c>
      <c r="AL26" s="52">
        <v>50.317474695000001</v>
      </c>
      <c r="AM26" s="52">
        <v>52.9871276163</v>
      </c>
      <c r="AN26" s="52">
        <v>55.776310557499997</v>
      </c>
      <c r="AO26" s="52">
        <v>58.6892296157</v>
      </c>
      <c r="AP26" s="52">
        <v>61.730187428199997</v>
      </c>
      <c r="AQ26" s="52">
        <v>64.903583401500001</v>
      </c>
      <c r="AR26" s="52">
        <v>68.213913866400006</v>
      </c>
      <c r="AS26" s="52">
        <v>71.665772156599999</v>
      </c>
      <c r="AT26" s="52">
        <v>75.263848611</v>
      </c>
      <c r="AU26" s="52">
        <v>79.012930495800006</v>
      </c>
      <c r="AV26" s="52">
        <v>82.917901847500005</v>
      </c>
      <c r="AW26" s="52">
        <v>86.983743234599999</v>
      </c>
      <c r="AX26" s="52">
        <v>91.215531436299997</v>
      </c>
      <c r="AY26" s="52">
        <v>95.618439039099997</v>
      </c>
      <c r="AZ26" s="52">
        <v>100.1977339475</v>
      </c>
      <c r="BA26" s="52">
        <v>104.95877881129999</v>
      </c>
      <c r="BB26" s="52">
        <v>109.90703036639999</v>
      </c>
      <c r="BC26" s="52">
        <v>115.04803868889999</v>
      </c>
      <c r="BD26" s="52">
        <v>120.3874463631</v>
      </c>
      <c r="BE26" s="52">
        <v>125.9309875623</v>
      </c>
      <c r="BF26" s="52">
        <v>131.68448704139999</v>
      </c>
      <c r="BG26" s="52">
        <v>137.6538590424</v>
      </c>
      <c r="BH26" s="52">
        <v>143.84510611260001</v>
      </c>
      <c r="BI26" s="52">
        <v>150.26431783390001</v>
      </c>
      <c r="BJ26" s="52">
        <v>156.91766946609999</v>
      </c>
      <c r="BK26" s="52">
        <v>163.81142050189999</v>
      </c>
      <c r="BL26" s="52">
        <v>170.95191313539999</v>
      </c>
      <c r="BM26" s="52">
        <v>178.34557064469999</v>
      </c>
      <c r="BN26" s="52">
        <v>185.99889568789999</v>
      </c>
      <c r="BO26" s="52">
        <v>193.91846851490001</v>
      </c>
      <c r="BP26" s="52">
        <v>202.11094509439999</v>
      </c>
      <c r="BQ26" s="52">
        <v>210.58305515800001</v>
      </c>
      <c r="BR26" s="52">
        <v>219.34160016179999</v>
      </c>
      <c r="BS26" s="52">
        <v>228.39345116699999</v>
      </c>
      <c r="BT26" s="52">
        <v>237.74554664070001</v>
      </c>
      <c r="BU26" s="52">
        <v>247.40489017780001</v>
      </c>
      <c r="BV26" s="52">
        <v>257.37854814600001</v>
      </c>
      <c r="BW26" s="52">
        <v>267.67364725559997</v>
      </c>
      <c r="BX26" s="52">
        <v>278.29737205449999</v>
      </c>
      <c r="BY26" s="52">
        <v>289.25696235179998</v>
      </c>
      <c r="BZ26" s="52">
        <v>300.5597105704</v>
      </c>
      <c r="CA26" s="52">
        <v>312.21295903160001</v>
      </c>
      <c r="CB26" s="52">
        <v>324.22409717239998</v>
      </c>
      <c r="CC26" s="52">
        <v>336.6005586988</v>
      </c>
      <c r="CD26" s="52">
        <v>349.34981867729999</v>
      </c>
    </row>
    <row r="27" spans="1:82" x14ac:dyDescent="0.25">
      <c r="A27" s="52" t="s">
        <v>238</v>
      </c>
      <c r="B27" s="52">
        <v>134.89143646540001</v>
      </c>
      <c r="C27" s="52">
        <v>156.74341957070001</v>
      </c>
      <c r="D27" s="52">
        <v>180.557883344</v>
      </c>
      <c r="E27" s="52">
        <v>206.3749285632</v>
      </c>
      <c r="F27" s="52">
        <v>234.46729937309999</v>
      </c>
      <c r="G27" s="52">
        <v>265.00438005149999</v>
      </c>
      <c r="H27" s="52">
        <v>298.16220152649998</v>
      </c>
      <c r="I27" s="52">
        <v>334.12824522850002</v>
      </c>
      <c r="J27" s="52">
        <v>373.13580044589997</v>
      </c>
      <c r="K27" s="52">
        <v>415.42535120589997</v>
      </c>
      <c r="L27" s="52">
        <v>461.26122782120001</v>
      </c>
      <c r="M27" s="52">
        <v>510.93283721289998</v>
      </c>
      <c r="N27" s="52">
        <v>564.75587358580003</v>
      </c>
      <c r="O27" s="52">
        <v>623.07342530070002</v>
      </c>
      <c r="P27" s="52">
        <v>686.25654897209995</v>
      </c>
      <c r="Q27" s="52">
        <v>754.70329034060001</v>
      </c>
      <c r="R27" s="55">
        <v>828.83385315470002</v>
      </c>
      <c r="S27" s="52">
        <v>909.07674126869995</v>
      </c>
      <c r="T27" s="52">
        <v>996.00758453139997</v>
      </c>
      <c r="U27" s="52">
        <v>1090.121020477</v>
      </c>
      <c r="V27" s="52">
        <v>1191.87844286</v>
      </c>
      <c r="W27" s="52">
        <v>1301.6222659289999</v>
      </c>
      <c r="X27" s="52">
        <v>1419.4230754227001</v>
      </c>
      <c r="Y27" s="52">
        <v>1547.6508690774999</v>
      </c>
      <c r="Z27" s="52">
        <v>1686.6537760248</v>
      </c>
      <c r="AA27" s="52">
        <v>1836.9659325965999</v>
      </c>
      <c r="AB27" s="55">
        <v>1999.256170181</v>
      </c>
      <c r="AC27" s="52">
        <v>2174.2933709484</v>
      </c>
      <c r="AD27" s="52">
        <v>2362.9251204425</v>
      </c>
      <c r="AE27" s="52">
        <v>2566.0662027889998</v>
      </c>
      <c r="AF27" s="52">
        <v>2784.7086071560998</v>
      </c>
      <c r="AG27" s="52">
        <v>3019.8963570871001</v>
      </c>
      <c r="AH27" s="52">
        <v>3272.7202964980002</v>
      </c>
      <c r="AI27" s="52">
        <v>3544.3054699203999</v>
      </c>
      <c r="AJ27" s="52">
        <v>3835.7827724818999</v>
      </c>
      <c r="AK27" s="52">
        <v>4148.2281268891002</v>
      </c>
      <c r="AL27" s="52">
        <v>4482.5352836016</v>
      </c>
      <c r="AM27" s="52">
        <v>4839.1537173655997</v>
      </c>
      <c r="AN27" s="52">
        <v>5225.8229421059004</v>
      </c>
      <c r="AO27" s="52">
        <v>5635.5131578306</v>
      </c>
      <c r="AP27" s="52">
        <v>6070.4701283441</v>
      </c>
      <c r="AQ27" s="52">
        <v>6532.8321901163999</v>
      </c>
      <c r="AR27" s="52">
        <v>7024.6707352251997</v>
      </c>
      <c r="AS27" s="52">
        <v>7548.0298978539004</v>
      </c>
      <c r="AT27" s="52">
        <v>8104.9576377760004</v>
      </c>
      <c r="AU27" s="52">
        <v>8697.5289563312999</v>
      </c>
      <c r="AV27" s="52">
        <v>9327.8632065136007</v>
      </c>
      <c r="AW27" s="52">
        <v>9998.1371390840995</v>
      </c>
      <c r="AX27" s="52">
        <v>10710.5948569058</v>
      </c>
      <c r="AY27" s="52">
        <v>11467.5554904447</v>
      </c>
      <c r="AZ27" s="52">
        <v>12271.4191630441</v>
      </c>
      <c r="BA27" s="52">
        <v>13124.6716518952</v>
      </c>
      <c r="BB27" s="52">
        <v>14029.888042373001</v>
      </c>
      <c r="BC27" s="52">
        <v>14989.735601532801</v>
      </c>
      <c r="BD27" s="52">
        <v>16006.976048172201</v>
      </c>
      <c r="BE27" s="52">
        <v>17084.467360496601</v>
      </c>
      <c r="BF27" s="52">
        <v>18225.1652264074</v>
      </c>
      <c r="BG27" s="52">
        <v>19432.124196270801</v>
      </c>
      <c r="BH27" s="52">
        <v>20710.039883634901</v>
      </c>
      <c r="BI27" s="52">
        <v>22058.956467537599</v>
      </c>
      <c r="BJ27" s="52">
        <v>23482.796396718401</v>
      </c>
      <c r="BK27" s="52">
        <v>24985.5268471528</v>
      </c>
      <c r="BL27" s="52">
        <v>26571.137633324801</v>
      </c>
      <c r="BM27" s="52">
        <v>28243.660633978401</v>
      </c>
      <c r="BN27" s="52">
        <v>30007.196205511998</v>
      </c>
      <c r="BO27" s="52">
        <v>31865.936103166699</v>
      </c>
      <c r="BP27" s="52">
        <v>33824.181042889002</v>
      </c>
      <c r="BQ27" s="52">
        <v>35886.353608004298</v>
      </c>
      <c r="BR27" s="52">
        <v>38057.007673901498</v>
      </c>
      <c r="BS27" s="52">
        <v>40340.835380238801</v>
      </c>
      <c r="BT27" s="52">
        <v>42742.672422008698</v>
      </c>
      <c r="BU27" s="52">
        <v>45267.502201175099</v>
      </c>
      <c r="BV27" s="52">
        <v>47920.459206993401</v>
      </c>
      <c r="BW27" s="52">
        <v>50706.8318700768</v>
      </c>
      <c r="BX27" s="52">
        <v>53632.065050764701</v>
      </c>
      <c r="BY27" s="52">
        <v>56701.762265348603</v>
      </c>
      <c r="BZ27" s="52">
        <v>59921.687715738</v>
      </c>
      <c r="CA27" s="52">
        <v>63297.768163102097</v>
      </c>
      <c r="CB27" s="52">
        <v>66836.094669658196</v>
      </c>
      <c r="CC27" s="52">
        <v>70542.924222192101</v>
      </c>
      <c r="CD27" s="52">
        <v>74424.681244125706</v>
      </c>
    </row>
    <row r="28" spans="1:82" x14ac:dyDescent="0.25">
      <c r="A28" s="52" t="s">
        <v>239</v>
      </c>
      <c r="B28" s="52">
        <v>6.6000000000000003E-2</v>
      </c>
      <c r="C28" s="52">
        <v>6.5506851599999999E-2</v>
      </c>
      <c r="D28" s="52">
        <v>6.5017387999999995E-2</v>
      </c>
      <c r="E28" s="52">
        <v>6.4531581700000007E-2</v>
      </c>
      <c r="F28" s="52">
        <v>6.4049405200000006E-2</v>
      </c>
      <c r="G28" s="52">
        <v>6.3570831600000002E-2</v>
      </c>
      <c r="H28" s="52">
        <v>6.3095833800000001E-2</v>
      </c>
      <c r="I28" s="52">
        <v>6.2624385199999993E-2</v>
      </c>
      <c r="J28" s="52">
        <v>6.21564592E-2</v>
      </c>
      <c r="K28" s="52">
        <v>6.1692029600000003E-2</v>
      </c>
      <c r="L28" s="52">
        <v>6.12310701E-2</v>
      </c>
      <c r="M28" s="52">
        <v>6.0773554899999999E-2</v>
      </c>
      <c r="N28" s="52">
        <v>6.0319458200000002E-2</v>
      </c>
      <c r="O28" s="52">
        <v>5.9868754500000003E-2</v>
      </c>
      <c r="P28" s="52">
        <v>5.9421418500000003E-2</v>
      </c>
      <c r="Q28" s="52">
        <v>5.8977424899999999E-2</v>
      </c>
      <c r="R28" s="55">
        <v>5.8536748800000003E-2</v>
      </c>
      <c r="S28" s="52">
        <v>5.8099365399999998E-2</v>
      </c>
      <c r="T28" s="52">
        <v>5.7665250199999997E-2</v>
      </c>
      <c r="U28" s="52">
        <v>5.7234378599999997E-2</v>
      </c>
      <c r="V28" s="52">
        <v>5.68067264E-2</v>
      </c>
      <c r="W28" s="52">
        <v>5.6382269700000001E-2</v>
      </c>
      <c r="X28" s="52">
        <v>5.5960984499999998E-2</v>
      </c>
      <c r="Y28" s="52">
        <v>5.5542847100000001E-2</v>
      </c>
      <c r="Z28" s="52">
        <v>5.5127834000000001E-2</v>
      </c>
      <c r="AA28" s="52">
        <v>5.4715921799999997E-2</v>
      </c>
      <c r="AB28" s="55">
        <v>5.4307087400000002E-2</v>
      </c>
      <c r="AC28" s="52">
        <v>5.3901307900000001E-2</v>
      </c>
      <c r="AD28" s="52">
        <v>5.3498560200000003E-2</v>
      </c>
      <c r="AE28" s="52">
        <v>5.3098821900000003E-2</v>
      </c>
      <c r="AF28" s="52">
        <v>5.2702070400000002E-2</v>
      </c>
      <c r="AG28" s="52">
        <v>5.2308283499999997E-2</v>
      </c>
      <c r="AH28" s="52">
        <v>5.19174388E-2</v>
      </c>
      <c r="AI28" s="52">
        <v>5.15295146E-2</v>
      </c>
      <c r="AJ28" s="52">
        <v>5.11444889E-2</v>
      </c>
      <c r="AK28" s="52">
        <v>5.0762340000000003E-2</v>
      </c>
      <c r="AL28" s="52">
        <v>5.0383046600000002E-2</v>
      </c>
      <c r="AM28" s="52">
        <v>5.0006587300000002E-2</v>
      </c>
      <c r="AN28" s="52">
        <v>4.9632940799999997E-2</v>
      </c>
      <c r="AO28" s="52">
        <v>4.9262086199999999E-2</v>
      </c>
      <c r="AP28" s="52">
        <v>4.88940026E-2</v>
      </c>
      <c r="AQ28" s="52">
        <v>4.8528669300000001E-2</v>
      </c>
      <c r="AR28" s="52">
        <v>4.8166065700000003E-2</v>
      </c>
      <c r="AS28" s="52">
        <v>4.7806171500000001E-2</v>
      </c>
      <c r="AT28" s="52">
        <v>4.7448966400000001E-2</v>
      </c>
      <c r="AU28" s="52">
        <v>4.7094430299999997E-2</v>
      </c>
      <c r="AV28" s="52">
        <v>4.6742543300000002E-2</v>
      </c>
      <c r="AW28" s="52">
        <v>4.63932856E-2</v>
      </c>
      <c r="AX28" s="52">
        <v>4.6046637500000001E-2</v>
      </c>
      <c r="AY28" s="52">
        <v>4.5702579600000001E-2</v>
      </c>
      <c r="AZ28" s="52">
        <v>4.5361092399999997E-2</v>
      </c>
      <c r="BA28" s="52">
        <v>4.5022156799999997E-2</v>
      </c>
      <c r="BB28" s="52">
        <v>4.4685753699999997E-2</v>
      </c>
      <c r="BC28" s="52">
        <v>4.43518642E-2</v>
      </c>
      <c r="BD28" s="52">
        <v>4.4020469499999999E-2</v>
      </c>
      <c r="BE28" s="52">
        <v>4.3691551000000002E-2</v>
      </c>
      <c r="BF28" s="52">
        <v>4.3365090100000003E-2</v>
      </c>
      <c r="BG28" s="52">
        <v>4.3041068500000002E-2</v>
      </c>
      <c r="BH28" s="52">
        <v>4.2719467999999997E-2</v>
      </c>
      <c r="BI28" s="52">
        <v>4.2400270499999997E-2</v>
      </c>
      <c r="BJ28" s="52">
        <v>4.2083457999999997E-2</v>
      </c>
      <c r="BK28" s="52">
        <v>4.1769012699999997E-2</v>
      </c>
      <c r="BL28" s="52">
        <v>4.1456916900000002E-2</v>
      </c>
      <c r="BM28" s="52">
        <v>4.11471531E-2</v>
      </c>
      <c r="BN28" s="52">
        <v>4.0839703900000003E-2</v>
      </c>
      <c r="BO28" s="52">
        <v>4.0534551799999999E-2</v>
      </c>
      <c r="BP28" s="52">
        <v>4.0231679899999997E-2</v>
      </c>
      <c r="BQ28" s="52">
        <v>3.9931070999999999E-2</v>
      </c>
      <c r="BR28" s="52">
        <v>3.9632708199999998E-2</v>
      </c>
      <c r="BS28" s="52">
        <v>3.9336574800000003E-2</v>
      </c>
      <c r="BT28" s="52">
        <v>3.9042654000000003E-2</v>
      </c>
      <c r="BU28" s="52">
        <v>3.8750929500000003E-2</v>
      </c>
      <c r="BV28" s="52">
        <v>3.8461384699999997E-2</v>
      </c>
      <c r="BW28" s="52">
        <v>3.8174003300000002E-2</v>
      </c>
      <c r="BX28" s="52">
        <v>3.7888769199999998E-2</v>
      </c>
      <c r="BY28" s="52">
        <v>3.7605666400000001E-2</v>
      </c>
      <c r="BZ28" s="52">
        <v>3.7324678999999999E-2</v>
      </c>
      <c r="CA28" s="52">
        <v>3.7045791000000002E-2</v>
      </c>
      <c r="CB28" s="52">
        <v>3.6768986900000002E-2</v>
      </c>
      <c r="CC28" s="52">
        <v>3.6494250999999998E-2</v>
      </c>
      <c r="CD28" s="52">
        <v>3.6221568000000003E-2</v>
      </c>
    </row>
    <row r="29" spans="1:82" x14ac:dyDescent="0.25">
      <c r="A29" s="52" t="s">
        <v>240</v>
      </c>
      <c r="B29" s="52">
        <v>295</v>
      </c>
      <c r="C29" s="52">
        <v>346.16408165630003</v>
      </c>
      <c r="D29" s="52">
        <v>401.81408177899999</v>
      </c>
      <c r="E29" s="52">
        <v>461.6554584109</v>
      </c>
      <c r="F29" s="52">
        <v>527.0410938837</v>
      </c>
      <c r="G29" s="52">
        <v>598.47595060180004</v>
      </c>
      <c r="H29" s="52">
        <v>676.42341109790004</v>
      </c>
      <c r="I29" s="52">
        <v>761.33823596809998</v>
      </c>
      <c r="J29" s="52">
        <v>853.9260147302</v>
      </c>
      <c r="K29" s="52">
        <v>954.85009220680001</v>
      </c>
      <c r="L29" s="52">
        <v>1064.8556615779</v>
      </c>
      <c r="M29" s="52">
        <v>1184.7775122083999</v>
      </c>
      <c r="N29" s="52">
        <v>1315.5473351114999</v>
      </c>
      <c r="O29" s="52">
        <v>1458.1999130040001</v>
      </c>
      <c r="P29" s="52">
        <v>1613.8748103193</v>
      </c>
      <c r="Q29" s="52">
        <v>1783.8053846047001</v>
      </c>
      <c r="R29" s="55">
        <v>1969.2764485439</v>
      </c>
      <c r="S29" s="52">
        <v>2171.5081395995999</v>
      </c>
      <c r="T29" s="52">
        <v>2392.7578037527001</v>
      </c>
      <c r="U29" s="52">
        <v>2634.5040982703999</v>
      </c>
      <c r="V29" s="52">
        <v>2897.8020947374998</v>
      </c>
      <c r="W29" s="52">
        <v>3182.5613629097002</v>
      </c>
      <c r="X29" s="52">
        <v>3486.2544923734999</v>
      </c>
      <c r="Y29" s="52">
        <v>3825.0170439049002</v>
      </c>
      <c r="Z29" s="52">
        <v>4198.3761105392005</v>
      </c>
      <c r="AA29" s="52">
        <v>4607.1575510948996</v>
      </c>
      <c r="AB29" s="55">
        <v>5053.0701356555001</v>
      </c>
      <c r="AC29" s="52">
        <v>5538.4260218789996</v>
      </c>
      <c r="AD29" s="52">
        <v>6065.9650850841999</v>
      </c>
      <c r="AE29" s="52">
        <v>6638.7559417780003</v>
      </c>
      <c r="AF29" s="52">
        <v>7260.2786051377998</v>
      </c>
      <c r="AG29" s="52">
        <v>7934.2020793996999</v>
      </c>
      <c r="AH29" s="52">
        <v>8664.3268362244999</v>
      </c>
      <c r="AI29" s="52">
        <v>9454.4581621030993</v>
      </c>
      <c r="AJ29" s="52">
        <v>10308.132400541001</v>
      </c>
      <c r="AK29" s="52">
        <v>11228.038197083601</v>
      </c>
      <c r="AL29" s="52">
        <v>12214.8122868425</v>
      </c>
      <c r="AM29" s="52">
        <v>13264.5645489947</v>
      </c>
      <c r="AN29" s="52">
        <v>14439.877154923601</v>
      </c>
      <c r="AO29" s="52">
        <v>15667.627147069299</v>
      </c>
      <c r="AP29" s="52">
        <v>16958.723865409898</v>
      </c>
      <c r="AQ29" s="52">
        <v>18322.876707623102</v>
      </c>
      <c r="AR29" s="52">
        <v>19768.8433567108</v>
      </c>
      <c r="AS29" s="52">
        <v>21304.7233389586</v>
      </c>
      <c r="AT29" s="52">
        <v>22938.199996803</v>
      </c>
      <c r="AU29" s="52">
        <v>24676.7240064285</v>
      </c>
      <c r="AV29" s="52">
        <v>26527.649546815599</v>
      </c>
      <c r="AW29" s="52">
        <v>28498.334722143802</v>
      </c>
      <c r="AX29" s="52">
        <v>30596.215234805499</v>
      </c>
      <c r="AY29" s="52">
        <v>32828.857862479301</v>
      </c>
      <c r="AZ29" s="52">
        <v>35203.998483462201</v>
      </c>
      <c r="BA29" s="52">
        <v>37729.568125927603</v>
      </c>
      <c r="BB29" s="52">
        <v>40413.709643682902</v>
      </c>
      <c r="BC29" s="52">
        <v>43264.7870298493</v>
      </c>
      <c r="BD29" s="52">
        <v>46291.388978200201</v>
      </c>
      <c r="BE29" s="52">
        <v>49502.327995918698</v>
      </c>
      <c r="BF29" s="52">
        <v>52906.636056502197</v>
      </c>
      <c r="BG29" s="52">
        <v>56513.557368825801</v>
      </c>
      <c r="BH29" s="52">
        <v>60347.508192178102</v>
      </c>
      <c r="BI29" s="52">
        <v>64386.967619483999</v>
      </c>
      <c r="BJ29" s="52">
        <v>68647.190659956104</v>
      </c>
      <c r="BK29" s="52">
        <v>73143.086211697606</v>
      </c>
      <c r="BL29" s="52">
        <v>77888.971838106605</v>
      </c>
      <c r="BM29" s="52">
        <v>82898.736895263704</v>
      </c>
      <c r="BN29" s="52">
        <v>88186.077781501604</v>
      </c>
      <c r="BO29" s="52">
        <v>93764.701965284999</v>
      </c>
      <c r="BP29" s="52">
        <v>99648.481594178404</v>
      </c>
      <c r="BQ29" s="93" t="s">
        <v>576</v>
      </c>
      <c r="BR29" s="93" t="s">
        <v>577</v>
      </c>
      <c r="BS29" s="93" t="s">
        <v>578</v>
      </c>
      <c r="BT29" s="93" t="s">
        <v>579</v>
      </c>
      <c r="BU29" s="93" t="s">
        <v>580</v>
      </c>
      <c r="BV29" s="93" t="s">
        <v>581</v>
      </c>
      <c r="BW29" s="93" t="s">
        <v>582</v>
      </c>
      <c r="BX29" s="93" t="s">
        <v>583</v>
      </c>
      <c r="BY29" s="93" t="s">
        <v>584</v>
      </c>
      <c r="BZ29" s="93" t="s">
        <v>585</v>
      </c>
      <c r="CA29" s="93" t="s">
        <v>586</v>
      </c>
      <c r="CB29" s="93" t="s">
        <v>587</v>
      </c>
      <c r="CC29" s="93" t="s">
        <v>588</v>
      </c>
      <c r="CD29" s="93" t="s">
        <v>589</v>
      </c>
    </row>
    <row r="30" spans="1:82" x14ac:dyDescent="0.25">
      <c r="A30" s="52" t="s">
        <v>241</v>
      </c>
      <c r="B30" s="52">
        <v>0.25636877670000002</v>
      </c>
      <c r="C30" s="52">
        <v>0.25373312539999998</v>
      </c>
      <c r="D30" s="52">
        <v>0.25114650599999999</v>
      </c>
      <c r="E30" s="52">
        <v>0.24956813729999999</v>
      </c>
      <c r="F30" s="52">
        <v>0.24842159059999999</v>
      </c>
      <c r="G30" s="52">
        <v>0.2476061336</v>
      </c>
      <c r="H30" s="52">
        <v>0.24704100030000001</v>
      </c>
      <c r="I30" s="52">
        <v>0.24678246140000001</v>
      </c>
      <c r="J30" s="52">
        <v>0.2467682732</v>
      </c>
      <c r="K30" s="52">
        <v>0.2469803917</v>
      </c>
      <c r="L30" s="52">
        <v>0.2474043229</v>
      </c>
      <c r="M30" s="52">
        <v>0.24802802430000001</v>
      </c>
      <c r="N30" s="52">
        <v>0.248840588</v>
      </c>
      <c r="O30" s="52">
        <v>0.24983003500000001</v>
      </c>
      <c r="P30" s="52">
        <v>0.25097922249999999</v>
      </c>
      <c r="Q30" s="52">
        <v>0.2522578654</v>
      </c>
      <c r="R30" s="55">
        <v>0.2536065092</v>
      </c>
      <c r="S30" s="52">
        <v>0.25514699099999999</v>
      </c>
      <c r="T30" s="52">
        <v>0.25673944679999999</v>
      </c>
      <c r="U30" s="52">
        <v>0.25826797689999997</v>
      </c>
      <c r="V30" s="52">
        <v>0.25949777149999997</v>
      </c>
      <c r="W30" s="52">
        <v>0.25999313229999998</v>
      </c>
      <c r="X30" s="52">
        <v>0.26156270619999999</v>
      </c>
      <c r="Y30" s="52">
        <v>0.26294530179999998</v>
      </c>
      <c r="Z30" s="52">
        <v>0.26423806820000001</v>
      </c>
      <c r="AA30" s="52">
        <v>0.26549394910000002</v>
      </c>
      <c r="AB30" s="55">
        <v>0.26673951559999998</v>
      </c>
      <c r="AC30" s="52">
        <v>0.26798618260000001</v>
      </c>
      <c r="AD30" s="52">
        <v>0.26923695600000003</v>
      </c>
      <c r="AE30" s="52">
        <v>0.27049712599999998</v>
      </c>
      <c r="AF30" s="52">
        <v>0.27176082019999998</v>
      </c>
      <c r="AG30" s="52">
        <v>0.27301810180000002</v>
      </c>
      <c r="AH30" s="52">
        <v>0.2742513251</v>
      </c>
      <c r="AI30" s="52">
        <v>0.2754279919</v>
      </c>
      <c r="AJ30" s="52">
        <v>0.27648707249999999</v>
      </c>
      <c r="AK30" s="52">
        <v>0.2773130533</v>
      </c>
      <c r="AL30" s="52">
        <v>0.27768705970000002</v>
      </c>
      <c r="AM30" s="52">
        <v>0.28000000000000003</v>
      </c>
      <c r="AN30" s="52">
        <v>0.28000000000000003</v>
      </c>
      <c r="AO30" s="52">
        <v>0.28000000000000003</v>
      </c>
      <c r="AP30" s="52">
        <v>0.28000000000000003</v>
      </c>
      <c r="AQ30" s="52">
        <v>0.28000000000000003</v>
      </c>
      <c r="AR30" s="52">
        <v>0.28000000000000003</v>
      </c>
      <c r="AS30" s="52">
        <v>0.28000000000000003</v>
      </c>
      <c r="AT30" s="52">
        <v>0.28000000000000003</v>
      </c>
      <c r="AU30" s="52">
        <v>0.28000000000000003</v>
      </c>
      <c r="AV30" s="52">
        <v>0.28000000000000003</v>
      </c>
      <c r="AW30" s="52">
        <v>0.28000000000000003</v>
      </c>
      <c r="AX30" s="52">
        <v>0.28000000000000003</v>
      </c>
      <c r="AY30" s="52">
        <v>0.28000000000000003</v>
      </c>
      <c r="AZ30" s="52">
        <v>0.28000000000000003</v>
      </c>
      <c r="BA30" s="52">
        <v>0.28000000000000003</v>
      </c>
      <c r="BB30" s="52">
        <v>0.28000000000000003</v>
      </c>
      <c r="BC30" s="52">
        <v>0.28000000000000003</v>
      </c>
      <c r="BD30" s="52">
        <v>0.28000000000000003</v>
      </c>
      <c r="BE30" s="52">
        <v>0.28000000000000003</v>
      </c>
      <c r="BF30" s="52">
        <v>0.28000000000000003</v>
      </c>
      <c r="BG30" s="52">
        <v>0.28000000000000003</v>
      </c>
      <c r="BH30" s="52">
        <v>0.28000000000000003</v>
      </c>
      <c r="BI30" s="52">
        <v>0.28000000000000003</v>
      </c>
      <c r="BJ30" s="52">
        <v>0.28000000000000003</v>
      </c>
      <c r="BK30" s="52">
        <v>0.28000000000000003</v>
      </c>
      <c r="BL30" s="52">
        <v>0.28000000000000003</v>
      </c>
      <c r="BM30" s="52">
        <v>0.28000000000000003</v>
      </c>
      <c r="BN30" s="52">
        <v>0.28000000000000003</v>
      </c>
      <c r="BO30" s="52">
        <v>0.28000000000000003</v>
      </c>
      <c r="BP30" s="52">
        <v>0.28000000000000003</v>
      </c>
      <c r="BQ30" s="52">
        <v>0.28000000000000003</v>
      </c>
      <c r="BR30" s="52">
        <v>0.28000000000000003</v>
      </c>
      <c r="BS30" s="52">
        <v>0.28000000000000003</v>
      </c>
      <c r="BT30" s="52">
        <v>0.28000000000000003</v>
      </c>
      <c r="BU30" s="52">
        <v>0.28000000000000003</v>
      </c>
      <c r="BV30" s="52">
        <v>0.28000000000000003</v>
      </c>
      <c r="BW30" s="52">
        <v>0.28000000000000003</v>
      </c>
      <c r="BX30" s="52">
        <v>0.28000000000000003</v>
      </c>
      <c r="BY30" s="52">
        <v>0.28000000000000003</v>
      </c>
      <c r="BZ30" s="52">
        <v>0.28000000000000003</v>
      </c>
      <c r="CA30" s="52">
        <v>0.28000000000000003</v>
      </c>
      <c r="CB30" s="52">
        <v>0.28000000000000003</v>
      </c>
      <c r="CC30" s="52">
        <v>0.28000000000000003</v>
      </c>
      <c r="CD30" s="52">
        <v>0.28000000000000003</v>
      </c>
    </row>
    <row r="31" spans="1:82" x14ac:dyDescent="0.25">
      <c r="A31" s="52" t="s">
        <v>242</v>
      </c>
      <c r="B31" s="52">
        <v>34.393906331300002</v>
      </c>
      <c r="C31" s="52">
        <v>39.481530640400003</v>
      </c>
      <c r="D31" s="52">
        <v>44.877652252200001</v>
      </c>
      <c r="E31" s="52">
        <v>50.8876324493</v>
      </c>
      <c r="F31" s="52">
        <v>57.452691014899997</v>
      </c>
      <c r="G31" s="52">
        <v>64.6058694054</v>
      </c>
      <c r="H31" s="52">
        <v>72.383395189799998</v>
      </c>
      <c r="I31" s="52">
        <v>80.872679954700004</v>
      </c>
      <c r="J31" s="52">
        <v>90.123063953699997</v>
      </c>
      <c r="K31" s="52">
        <v>100.20524612609999</v>
      </c>
      <c r="L31" s="52">
        <v>111.1981785207</v>
      </c>
      <c r="M31" s="52">
        <v>123.1896123855</v>
      </c>
      <c r="N31" s="52">
        <v>136.27647341880001</v>
      </c>
      <c r="O31" s="52">
        <v>150.5644687379</v>
      </c>
      <c r="P31" s="52">
        <v>166.1656895719</v>
      </c>
      <c r="Q31" s="52">
        <v>183.1914413977</v>
      </c>
      <c r="R31" s="55">
        <v>201.73401789979999</v>
      </c>
      <c r="S31" s="52">
        <v>222.10079248010001</v>
      </c>
      <c r="T31" s="52">
        <v>244.32090854649999</v>
      </c>
      <c r="U31" s="52">
        <v>268.43075395</v>
      </c>
      <c r="V31" s="52">
        <v>294.28764079759998</v>
      </c>
      <c r="W31" s="52">
        <v>321.3967666378</v>
      </c>
      <c r="X31" s="52">
        <v>353.2837257406</v>
      </c>
      <c r="Y31" s="52">
        <v>387.94835925680002</v>
      </c>
      <c r="Z31" s="52">
        <v>425.61168831650002</v>
      </c>
      <c r="AA31" s="52">
        <v>466.51793466189997</v>
      </c>
      <c r="AB31" s="55">
        <v>510.92772749519997</v>
      </c>
      <c r="AC31" s="52">
        <v>559.11598068499995</v>
      </c>
      <c r="AD31" s="52">
        <v>611.37284373729995</v>
      </c>
      <c r="AE31" s="52">
        <v>668.03192181550003</v>
      </c>
      <c r="AF31" s="52">
        <v>729.41603317040006</v>
      </c>
      <c r="AG31" s="52">
        <v>795.85197007190004</v>
      </c>
      <c r="AH31" s="52">
        <v>867.65196171620005</v>
      </c>
      <c r="AI31" s="52">
        <v>945.07388008019996</v>
      </c>
      <c r="AJ31" s="52">
        <v>1028.2378191775999</v>
      </c>
      <c r="AK31" s="52">
        <v>1116.9536023692999</v>
      </c>
      <c r="AL31" s="52">
        <v>1210.3680083474001</v>
      </c>
      <c r="AM31" s="52">
        <v>1321.4568868776</v>
      </c>
      <c r="AN31" s="52">
        <v>1428.2048171716999</v>
      </c>
      <c r="AO31" s="52">
        <v>1541.4293422674</v>
      </c>
      <c r="AP31" s="52">
        <v>1661.7839704675</v>
      </c>
      <c r="AQ31" s="52">
        <v>1789.8735779253</v>
      </c>
      <c r="AR31" s="52">
        <v>1926.2838050508999</v>
      </c>
      <c r="AS31" s="52">
        <v>2071.5947824763002</v>
      </c>
      <c r="AT31" s="52">
        <v>2226.3892580633001</v>
      </c>
      <c r="AU31" s="52">
        <v>2391.2581576519001</v>
      </c>
      <c r="AV31" s="52">
        <v>2566.8045882489</v>
      </c>
      <c r="AW31" s="52">
        <v>2753.6467129453999</v>
      </c>
      <c r="AX31" s="52">
        <v>2952.4197456958</v>
      </c>
      <c r="AY31" s="52">
        <v>3163.7772408494002</v>
      </c>
      <c r="AZ31" s="52">
        <v>3388.3918122855998</v>
      </c>
      <c r="BA31" s="52">
        <v>3626.9553922007999</v>
      </c>
      <c r="BB31" s="52">
        <v>3880.1791244701999</v>
      </c>
      <c r="BC31" s="52">
        <v>4148.7929769888997</v>
      </c>
      <c r="BD31" s="52">
        <v>4433.5451436363001</v>
      </c>
      <c r="BE31" s="52">
        <v>4735.2012796383997</v>
      </c>
      <c r="BF31" s="52">
        <v>5054.5435687644003</v>
      </c>
      <c r="BG31" s="52">
        <v>5395.3635402919999</v>
      </c>
      <c r="BH31" s="52">
        <v>5750.4735014169</v>
      </c>
      <c r="BI31" s="52">
        <v>6125.4660300654004</v>
      </c>
      <c r="BJ31" s="52">
        <v>6521.5213197800003</v>
      </c>
      <c r="BK31" s="52">
        <v>6939.7421721923001</v>
      </c>
      <c r="BL31" s="52">
        <v>7381.2155829160001</v>
      </c>
      <c r="BM31" s="52">
        <v>7847.0405264435003</v>
      </c>
      <c r="BN31" s="52">
        <v>8338.3409792172006</v>
      </c>
      <c r="BO31" s="52">
        <v>8856.2725461395003</v>
      </c>
      <c r="BP31" s="52">
        <v>9402.0262052211001</v>
      </c>
      <c r="BQ31" s="52">
        <v>9976.8306493202999</v>
      </c>
      <c r="BR31" s="52">
        <v>10581.9538848182</v>
      </c>
      <c r="BS31" s="52">
        <v>11218.7044089222</v>
      </c>
      <c r="BT31" s="52">
        <v>11888.4321365709</v>
      </c>
      <c r="BU31" s="52">
        <v>12592.5291736747</v>
      </c>
      <c r="BV31" s="52">
        <v>13332.430493285499</v>
      </c>
      <c r="BW31" s="52">
        <v>14109.614548096701</v>
      </c>
      <c r="BX31" s="52">
        <v>14925.6038387514</v>
      </c>
      <c r="BY31" s="52">
        <v>15781.965448933001</v>
      </c>
      <c r="BZ31" s="52">
        <v>16680.311553019299</v>
      </c>
      <c r="CA31" s="52">
        <v>17622.299898933099</v>
      </c>
      <c r="CB31" s="52">
        <v>18609.634266949899</v>
      </c>
      <c r="CC31" s="52">
        <v>19644.064904146999</v>
      </c>
      <c r="CD31" s="52">
        <v>20727.388933587801</v>
      </c>
    </row>
    <row r="32" spans="1:82" x14ac:dyDescent="0.25">
      <c r="A32" s="52" t="s">
        <v>243</v>
      </c>
      <c r="B32" s="52">
        <v>134.1640326022</v>
      </c>
      <c r="C32" s="52">
        <v>155.64015962869999</v>
      </c>
      <c r="D32" s="52">
        <v>179.0610717964</v>
      </c>
      <c r="E32" s="52">
        <v>204.43135277249999</v>
      </c>
      <c r="F32" s="52">
        <v>231.99616043250001</v>
      </c>
      <c r="G32" s="52">
        <v>261.90870598399999</v>
      </c>
      <c r="H32" s="52">
        <v>294.33394572920002</v>
      </c>
      <c r="I32" s="52">
        <v>329.44476562040001</v>
      </c>
      <c r="J32" s="52">
        <v>367.46073200759997</v>
      </c>
      <c r="K32" s="52">
        <v>408.6112284546</v>
      </c>
      <c r="L32" s="52">
        <v>453.15169885249998</v>
      </c>
      <c r="M32" s="52">
        <v>501.36551411779999</v>
      </c>
      <c r="N32" s="52">
        <v>553.5662657478</v>
      </c>
      <c r="O32" s="52">
        <v>610.10031606489997</v>
      </c>
      <c r="P32" s="52">
        <v>671.34920216180001</v>
      </c>
      <c r="Q32" s="52">
        <v>737.73095632909997</v>
      </c>
      <c r="R32" s="55">
        <v>809.69819443580002</v>
      </c>
      <c r="S32" s="52">
        <v>887.81135248739997</v>
      </c>
      <c r="T32" s="52">
        <v>972.64387566560004</v>
      </c>
      <c r="U32" s="52">
        <v>1064.7459905081</v>
      </c>
      <c r="V32" s="52">
        <v>1164.6714996208</v>
      </c>
      <c r="W32" s="52">
        <v>1272.8853559039001</v>
      </c>
      <c r="X32" s="52">
        <v>1389.2518893782001</v>
      </c>
      <c r="Y32" s="52">
        <v>1515.9984215978</v>
      </c>
      <c r="Z32" s="52">
        <v>1653.4692239321</v>
      </c>
      <c r="AA32" s="52">
        <v>1802.2177077609999</v>
      </c>
      <c r="AB32" s="55">
        <v>1962.9380521358</v>
      </c>
      <c r="AC32" s="52">
        <v>2136.4270158699001</v>
      </c>
      <c r="AD32" s="52">
        <v>2323.5624692169999</v>
      </c>
      <c r="AE32" s="52">
        <v>2525.2910663737998</v>
      </c>
      <c r="AF32" s="52">
        <v>2742.6392712380002</v>
      </c>
      <c r="AG32" s="52">
        <v>2976.6890419030001</v>
      </c>
      <c r="AH32" s="52">
        <v>3228.5726977198001</v>
      </c>
      <c r="AI32" s="52">
        <v>3499.4601333414998</v>
      </c>
      <c r="AJ32" s="52">
        <v>3790.5300767764002</v>
      </c>
      <c r="AK32" s="52">
        <v>4102.9086403237998</v>
      </c>
      <c r="AL32" s="52">
        <v>4437.5412393303004</v>
      </c>
      <c r="AM32" s="52">
        <v>4792.6322894973</v>
      </c>
      <c r="AN32" s="52">
        <v>5177.3849263269003</v>
      </c>
      <c r="AO32" s="52">
        <v>5585.3245932519003</v>
      </c>
      <c r="AP32" s="52">
        <v>6018.8001908053002</v>
      </c>
      <c r="AQ32" s="52">
        <v>6479.9830131979998</v>
      </c>
      <c r="AR32" s="52">
        <v>6970.9726813279003</v>
      </c>
      <c r="AS32" s="52">
        <v>7493.8469746286</v>
      </c>
      <c r="AT32" s="52">
        <v>8050.6914494355997</v>
      </c>
      <c r="AU32" s="52">
        <v>8643.6197160871998</v>
      </c>
      <c r="AV32" s="52">
        <v>9274.7880271145004</v>
      </c>
      <c r="AW32" s="52">
        <v>9946.4057477366005</v>
      </c>
      <c r="AX32" s="52">
        <v>10660.7426213402</v>
      </c>
      <c r="AY32" s="52">
        <v>11420.133472792701</v>
      </c>
      <c r="AZ32" s="52">
        <v>12226.980843877</v>
      </c>
      <c r="BA32" s="52">
        <v>13083.755962822201</v>
      </c>
      <c r="BB32" s="52">
        <v>13992.9983933735</v>
      </c>
      <c r="BC32" s="52">
        <v>14957.314669527999</v>
      </c>
      <c r="BD32" s="52">
        <v>15979.3761717046</v>
      </c>
      <c r="BE32" s="52">
        <v>17061.916403245399</v>
      </c>
      <c r="BF32" s="52">
        <v>18207.727663464</v>
      </c>
      <c r="BG32" s="52">
        <v>19411.1453128045</v>
      </c>
      <c r="BH32" s="52">
        <v>20684.260453204999</v>
      </c>
      <c r="BI32" s="52">
        <v>22028.4617468338</v>
      </c>
      <c r="BJ32" s="52">
        <v>23447.9671249442</v>
      </c>
      <c r="BK32" s="52">
        <v>24946.717045546899</v>
      </c>
      <c r="BL32" s="52">
        <v>26528.594395313001</v>
      </c>
      <c r="BM32" s="52">
        <v>28197.523946371599</v>
      </c>
      <c r="BN32" s="52">
        <v>29957.519105830401</v>
      </c>
      <c r="BO32" s="52">
        <v>31812.705767688902</v>
      </c>
      <c r="BP32" s="52">
        <v>33767.3358164983</v>
      </c>
      <c r="BQ32" s="52">
        <v>35825.795577229801</v>
      </c>
      <c r="BR32" s="52">
        <v>37992.6115810927</v>
      </c>
      <c r="BS32" s="52">
        <v>40272.454806385198</v>
      </c>
      <c r="BT32" s="52">
        <v>42670.144012152698</v>
      </c>
      <c r="BU32" s="52">
        <v>45190.648514895598</v>
      </c>
      <c r="BV32" s="52">
        <v>47839.090613560402</v>
      </c>
      <c r="BW32" s="52">
        <v>50620.747784098203</v>
      </c>
      <c r="BX32" s="52">
        <v>53541.054714407299</v>
      </c>
      <c r="BY32" s="52">
        <v>56605.605219650002</v>
      </c>
      <c r="BZ32" s="52">
        <v>59820.154059066299</v>
      </c>
      <c r="CA32" s="52">
        <v>63190.618663982597</v>
      </c>
      <c r="CB32" s="52">
        <v>66723.080779906799</v>
      </c>
      <c r="CC32" s="52">
        <v>70423.7880216802</v>
      </c>
      <c r="CD32" s="52">
        <v>74299.155338497498</v>
      </c>
    </row>
    <row r="33" spans="1:82" x14ac:dyDescent="0.25">
      <c r="A33" s="52" t="s">
        <v>244</v>
      </c>
      <c r="B33" s="52">
        <v>12.8679631105</v>
      </c>
      <c r="C33" s="52">
        <v>14.2701012526</v>
      </c>
      <c r="D33" s="52">
        <v>15.7777129093</v>
      </c>
      <c r="E33" s="52">
        <v>17.4145645286</v>
      </c>
      <c r="F33" s="52">
        <v>19.1926828219</v>
      </c>
      <c r="G33" s="52">
        <v>21.123373530199999</v>
      </c>
      <c r="H33" s="52">
        <v>23.219056590699999</v>
      </c>
      <c r="I33" s="52">
        <v>25.491756827300001</v>
      </c>
      <c r="J33" s="52">
        <v>27.954142404599999</v>
      </c>
      <c r="K33" s="52">
        <v>30.6198020609</v>
      </c>
      <c r="L33" s="52">
        <v>33.503316214400002</v>
      </c>
      <c r="M33" s="52">
        <v>36.620347158599998</v>
      </c>
      <c r="N33" s="52">
        <v>39.987782246999998</v>
      </c>
      <c r="O33" s="52">
        <v>43.623967179099999</v>
      </c>
      <c r="P33" s="52">
        <v>47.549103630300003</v>
      </c>
      <c r="Q33" s="52">
        <v>51.785973766300003</v>
      </c>
      <c r="R33" s="55">
        <v>56.361350911700001</v>
      </c>
      <c r="S33" s="52">
        <v>61.307096564299997</v>
      </c>
      <c r="T33" s="52">
        <v>66.653646235500005</v>
      </c>
      <c r="U33" s="52">
        <v>72.438649139999995</v>
      </c>
      <c r="V33" s="52">
        <v>78.714526053300006</v>
      </c>
      <c r="W33" s="52">
        <v>85.563666661200003</v>
      </c>
      <c r="X33" s="52">
        <v>93.121971948899997</v>
      </c>
      <c r="Y33" s="52">
        <v>101.3746231659</v>
      </c>
      <c r="Z33" s="52">
        <v>110.33261428100001</v>
      </c>
      <c r="AA33" s="52">
        <v>120.0239623075</v>
      </c>
      <c r="AB33" s="55">
        <v>130.48803125480001</v>
      </c>
      <c r="AC33" s="52">
        <v>141.77223245619999</v>
      </c>
      <c r="AD33" s="52">
        <v>153.9304187658</v>
      </c>
      <c r="AE33" s="52">
        <v>167.02302524109999</v>
      </c>
      <c r="AF33" s="52">
        <v>181.1146538278</v>
      </c>
      <c r="AG33" s="52">
        <v>196.27468306520001</v>
      </c>
      <c r="AH33" s="52">
        <v>212.57852156760001</v>
      </c>
      <c r="AI33" s="52">
        <v>230.11012993439999</v>
      </c>
      <c r="AJ33" s="52">
        <v>248.96712293549999</v>
      </c>
      <c r="AK33" s="52">
        <v>269.27112658840002</v>
      </c>
      <c r="AL33" s="52">
        <v>291.18872841479998</v>
      </c>
      <c r="AM33" s="52">
        <v>314.22455454279998</v>
      </c>
      <c r="AN33" s="52">
        <v>339.55781701199999</v>
      </c>
      <c r="AO33" s="52">
        <v>366.43102943069999</v>
      </c>
      <c r="AP33" s="52">
        <v>394.9994468671</v>
      </c>
      <c r="AQ33" s="52">
        <v>425.40672543850002</v>
      </c>
      <c r="AR33" s="52">
        <v>457.79192714689998</v>
      </c>
      <c r="AS33" s="52">
        <v>492.29279207029998</v>
      </c>
      <c r="AT33" s="52">
        <v>529.04767574499999</v>
      </c>
      <c r="AU33" s="52">
        <v>568.19687426489998</v>
      </c>
      <c r="AV33" s="52">
        <v>609.88357776390001</v>
      </c>
      <c r="AW33" s="52">
        <v>654.25455486479996</v>
      </c>
      <c r="AX33" s="52">
        <v>701.46062741380001</v>
      </c>
      <c r="AY33" s="52">
        <v>751.65697728170005</v>
      </c>
      <c r="AZ33" s="52">
        <v>805.00331741779996</v>
      </c>
      <c r="BA33" s="52">
        <v>861.66395339029998</v>
      </c>
      <c r="BB33" s="52">
        <v>921.80775802530002</v>
      </c>
      <c r="BC33" s="52">
        <v>985.60807923039999</v>
      </c>
      <c r="BD33" s="52">
        <v>1053.2425978086001</v>
      </c>
      <c r="BE33" s="52">
        <v>1124.8931456754001</v>
      </c>
      <c r="BF33" s="52">
        <v>1200.7454841172</v>
      </c>
      <c r="BG33" s="52">
        <v>1281.7002648687001</v>
      </c>
      <c r="BH33" s="52">
        <v>1366.0499621602</v>
      </c>
      <c r="BI33" s="52">
        <v>1455.1230905483999</v>
      </c>
      <c r="BJ33" s="52">
        <v>1549.1999692514</v>
      </c>
      <c r="BK33" s="52">
        <v>1648.5425338924999</v>
      </c>
      <c r="BL33" s="52">
        <v>1753.4089669452001</v>
      </c>
      <c r="BM33" s="52">
        <v>1864.0602982144001</v>
      </c>
      <c r="BN33" s="52">
        <v>1980.7634984526001</v>
      </c>
      <c r="BO33" s="52">
        <v>2103.7930534027</v>
      </c>
      <c r="BP33" s="52">
        <v>2233.4318532317998</v>
      </c>
      <c r="BQ33" s="52">
        <v>2369.9717486973</v>
      </c>
      <c r="BR33" s="52">
        <v>2513.7139308010001</v>
      </c>
      <c r="BS33" s="52">
        <v>2664.9692103498001</v>
      </c>
      <c r="BT33" s="52">
        <v>2824.0582380410001</v>
      </c>
      <c r="BU33" s="52">
        <v>2991.3116880493999</v>
      </c>
      <c r="BV33" s="52">
        <v>3167.0704185625</v>
      </c>
      <c r="BW33" s="52">
        <v>3351.6856171950999</v>
      </c>
      <c r="BX33" s="52">
        <v>3545.5189359127999</v>
      </c>
      <c r="BY33" s="52">
        <v>3748.9426180688001</v>
      </c>
      <c r="BZ33" s="52">
        <v>3962.3396189283999</v>
      </c>
      <c r="CA33" s="52">
        <v>4186.1037203056003</v>
      </c>
      <c r="CB33" s="52">
        <v>4420.6396394928997</v>
      </c>
      <c r="CC33" s="52">
        <v>4666.3631324086</v>
      </c>
      <c r="CD33" s="52">
        <v>4923.7010907460999</v>
      </c>
    </row>
    <row r="34" spans="1:82" x14ac:dyDescent="0.25">
      <c r="A34" s="52" t="s">
        <v>245</v>
      </c>
      <c r="B34" s="52">
        <v>99.7640311997</v>
      </c>
      <c r="C34" s="52">
        <v>116.1210560258</v>
      </c>
      <c r="D34" s="52">
        <v>133.81347499340001</v>
      </c>
      <c r="E34" s="52">
        <v>153.01512936739999</v>
      </c>
      <c r="F34" s="52">
        <v>173.81823389100001</v>
      </c>
      <c r="G34" s="52">
        <v>196.31605713530001</v>
      </c>
      <c r="H34" s="52">
        <v>220.61815152619999</v>
      </c>
      <c r="I34" s="52">
        <v>246.83569722760001</v>
      </c>
      <c r="J34" s="52">
        <v>275.09027073819999</v>
      </c>
      <c r="K34" s="52">
        <v>305.51621804600001</v>
      </c>
      <c r="L34" s="52">
        <v>338.26114054269999</v>
      </c>
      <c r="M34" s="52">
        <v>373.48657054130001</v>
      </c>
      <c r="N34" s="52">
        <v>411.36920823719998</v>
      </c>
      <c r="O34" s="52">
        <v>452.10313592270001</v>
      </c>
      <c r="P34" s="52">
        <v>495.90381527879998</v>
      </c>
      <c r="Q34" s="52">
        <v>543.01561304920006</v>
      </c>
      <c r="R34" s="55">
        <v>593.72670796080001</v>
      </c>
      <c r="S34" s="52">
        <v>648.38093119020004</v>
      </c>
      <c r="T34" s="52">
        <v>707.30889211019996</v>
      </c>
      <c r="U34" s="52">
        <v>770.91898343469995</v>
      </c>
      <c r="V34" s="52">
        <v>839.77851753250002</v>
      </c>
      <c r="W34" s="52">
        <v>914.77729589659998</v>
      </c>
      <c r="X34" s="52">
        <v>997.38178324989997</v>
      </c>
      <c r="Y34" s="52">
        <v>1087.4473092231001</v>
      </c>
      <c r="Z34" s="52">
        <v>1185.1012996978</v>
      </c>
      <c r="AA34" s="52">
        <v>1290.6518099614</v>
      </c>
      <c r="AB34" s="55">
        <v>1404.5279799396999</v>
      </c>
      <c r="AC34" s="52">
        <v>1527.2452464032999</v>
      </c>
      <c r="AD34" s="52">
        <v>1659.3883946973001</v>
      </c>
      <c r="AE34" s="52">
        <v>1801.6132525180999</v>
      </c>
      <c r="AF34" s="52">
        <v>1954.6207338434999</v>
      </c>
      <c r="AG34" s="52">
        <v>2119.1634261442</v>
      </c>
      <c r="AH34" s="52">
        <v>2296.0591388386001</v>
      </c>
      <c r="AI34" s="52">
        <v>2486.2181736819998</v>
      </c>
      <c r="AJ34" s="52">
        <v>2690.6985120045001</v>
      </c>
      <c r="AK34" s="52">
        <v>2910.8178603925999</v>
      </c>
      <c r="AL34" s="52">
        <v>3148.3803232651999</v>
      </c>
      <c r="AM34" s="52">
        <v>3398.0319948279998</v>
      </c>
      <c r="AN34" s="52">
        <v>3672.5266727272001</v>
      </c>
      <c r="AO34" s="52">
        <v>3963.6754515447001</v>
      </c>
      <c r="AP34" s="52">
        <v>4273.1587812019998</v>
      </c>
      <c r="AQ34" s="52">
        <v>4602.5320575221003</v>
      </c>
      <c r="AR34" s="52">
        <v>4953.3012129879999</v>
      </c>
      <c r="AS34" s="52">
        <v>5326.9580120818</v>
      </c>
      <c r="AT34" s="52">
        <v>5725.0009493055004</v>
      </c>
      <c r="AU34" s="52">
        <v>6148.9495482477996</v>
      </c>
      <c r="AV34" s="52">
        <v>6600.3546554971999</v>
      </c>
      <c r="AW34" s="52">
        <v>7080.8058332881001</v>
      </c>
      <c r="AX34" s="52">
        <v>7591.9364889320996</v>
      </c>
      <c r="AY34" s="52">
        <v>8135.4271907555003</v>
      </c>
      <c r="AZ34" s="52">
        <v>8713.0075173057994</v>
      </c>
      <c r="BA34" s="52">
        <v>9326.4567228020005</v>
      </c>
      <c r="BB34" s="52">
        <v>9977.6034629233</v>
      </c>
      <c r="BC34" s="52">
        <v>10668.3247979714</v>
      </c>
      <c r="BD34" s="52">
        <v>11400.544655064699</v>
      </c>
      <c r="BE34" s="52">
        <v>12176.231861927399</v>
      </c>
      <c r="BF34" s="52">
        <v>12997.3977482512</v>
      </c>
      <c r="BG34" s="52">
        <v>13873.791960750899</v>
      </c>
      <c r="BH34" s="52">
        <v>14786.931860786401</v>
      </c>
      <c r="BI34" s="52">
        <v>15751.1983630253</v>
      </c>
      <c r="BJ34" s="52">
        <v>16769.626250862901</v>
      </c>
      <c r="BK34" s="52">
        <v>17845.051299923001</v>
      </c>
      <c r="BL34" s="52">
        <v>18980.2686417841</v>
      </c>
      <c r="BM34" s="52">
        <v>20178.104210854599</v>
      </c>
      <c r="BN34" s="52">
        <v>21441.4482322728</v>
      </c>
      <c r="BO34" s="52">
        <v>22773.272261501501</v>
      </c>
      <c r="BP34" s="52">
        <v>24176.638813425801</v>
      </c>
      <c r="BQ34" s="52">
        <v>25654.707383966401</v>
      </c>
      <c r="BR34" s="52">
        <v>27210.738560960999</v>
      </c>
      <c r="BS34" s="52">
        <v>28848.097051514102</v>
      </c>
      <c r="BT34" s="52">
        <v>30570.254065468001</v>
      </c>
      <c r="BU34" s="52">
        <v>32380.789303735099</v>
      </c>
      <c r="BV34" s="52">
        <v>34283.392697019801</v>
      </c>
      <c r="BW34" s="52">
        <v>36281.865980820097</v>
      </c>
      <c r="BX34" s="52">
        <v>38380.124156789403</v>
      </c>
      <c r="BY34" s="52">
        <v>40582.196868684703</v>
      </c>
      <c r="BZ34" s="52">
        <v>42892.2297077638</v>
      </c>
      <c r="CA34" s="52">
        <v>45314.485454399502</v>
      </c>
      <c r="CB34" s="52">
        <v>47853.3452578711</v>
      </c>
      <c r="CC34" s="52">
        <v>50513.3097535208</v>
      </c>
      <c r="CD34" s="52">
        <v>53299.0001149401</v>
      </c>
    </row>
    <row r="35" spans="1:82" x14ac:dyDescent="0.25">
      <c r="A35" s="52" t="s">
        <v>246</v>
      </c>
      <c r="B35" s="52">
        <v>5.3925133000000004E-3</v>
      </c>
      <c r="C35" s="52">
        <v>7.0386364000000002E-3</v>
      </c>
      <c r="D35" s="52">
        <v>8.2899263000000001E-3</v>
      </c>
      <c r="E35" s="52">
        <v>9.4176933000000001E-3</v>
      </c>
      <c r="F35" s="52">
        <v>1.0539375599999999E-2</v>
      </c>
      <c r="G35" s="52">
        <v>1.1681595899999999E-2</v>
      </c>
      <c r="H35" s="52">
        <v>1.28395074E-2</v>
      </c>
      <c r="I35" s="52">
        <v>1.4017012000000001E-2</v>
      </c>
      <c r="J35" s="52">
        <v>1.52091234E-2</v>
      </c>
      <c r="K35" s="52">
        <v>1.6402760999999998E-2</v>
      </c>
      <c r="L35" s="52">
        <v>1.7581206700000001E-2</v>
      </c>
      <c r="M35" s="52">
        <v>1.8725206899999999E-2</v>
      </c>
      <c r="N35" s="52">
        <v>1.9813176599999999E-2</v>
      </c>
      <c r="O35" s="52">
        <v>2.0821156399999999E-2</v>
      </c>
      <c r="P35" s="52">
        <v>2.1722702399999998E-2</v>
      </c>
      <c r="Q35" s="52">
        <v>2.2488750500000002E-2</v>
      </c>
      <c r="R35" s="55">
        <v>2.3087448300000001E-2</v>
      </c>
      <c r="S35" s="52">
        <v>2.3392292200000001E-2</v>
      </c>
      <c r="T35" s="52">
        <v>2.3457360399999998E-2</v>
      </c>
      <c r="U35" s="52">
        <v>2.3277259599999999E-2</v>
      </c>
      <c r="V35" s="52">
        <v>2.2826944599999999E-2</v>
      </c>
      <c r="W35" s="52">
        <v>2.2077764600000001E-2</v>
      </c>
      <c r="X35" s="52">
        <v>2.12559501E-2</v>
      </c>
      <c r="Y35" s="52">
        <v>2.0451930199999999E-2</v>
      </c>
      <c r="Z35" s="52">
        <v>1.9674786E-2</v>
      </c>
      <c r="AA35" s="52">
        <v>1.89160965E-2</v>
      </c>
      <c r="AB35" s="55">
        <v>1.8165815200000001E-2</v>
      </c>
      <c r="AC35" s="52">
        <v>1.7415476499999999E-2</v>
      </c>
      <c r="AD35" s="52">
        <v>1.66584421E-2</v>
      </c>
      <c r="AE35" s="52">
        <v>1.5890134199999999E-2</v>
      </c>
      <c r="AF35" s="52">
        <v>1.51072668E-2</v>
      </c>
      <c r="AG35" s="52">
        <v>1.4307548999999999E-2</v>
      </c>
      <c r="AH35" s="52">
        <v>1.34895728E-2</v>
      </c>
      <c r="AI35" s="52">
        <v>1.26527854E-2</v>
      </c>
      <c r="AJ35" s="52">
        <v>1.1797512600000001E-2</v>
      </c>
      <c r="AK35" s="52">
        <v>1.09250227E-2</v>
      </c>
      <c r="AL35" s="52">
        <v>1.0037633000000001E-2</v>
      </c>
      <c r="AM35" s="52">
        <v>9.6135461999999998E-3</v>
      </c>
      <c r="AN35" s="52">
        <v>9.2689738000000001E-3</v>
      </c>
      <c r="AO35" s="52">
        <v>8.9057666000000001E-3</v>
      </c>
      <c r="AP35" s="52">
        <v>8.5116862999999997E-3</v>
      </c>
      <c r="AQ35" s="52">
        <v>8.0897803000000001E-3</v>
      </c>
      <c r="AR35" s="52">
        <v>7.6442094E-3</v>
      </c>
      <c r="AS35" s="52">
        <v>7.1784192999999998E-3</v>
      </c>
      <c r="AT35" s="52">
        <v>6.6954314999999997E-3</v>
      </c>
      <c r="AU35" s="52">
        <v>6.1982249000000003E-3</v>
      </c>
      <c r="AV35" s="52">
        <v>5.6899612000000004E-3</v>
      </c>
      <c r="AW35" s="52">
        <v>5.1741030000000002E-3</v>
      </c>
      <c r="AX35" s="52">
        <v>4.6544786999999999E-3</v>
      </c>
      <c r="AY35" s="52">
        <v>4.1353205000000002E-3</v>
      </c>
      <c r="AZ35" s="52">
        <v>3.6212861000000001E-3</v>
      </c>
      <c r="BA35" s="52">
        <v>3.1174637999999998E-3</v>
      </c>
      <c r="BB35" s="52">
        <v>2.6293616E-3</v>
      </c>
      <c r="BC35" s="52">
        <v>2.1628755E-3</v>
      </c>
      <c r="BD35" s="52">
        <v>1.7242405000000001E-3</v>
      </c>
      <c r="BE35" s="52">
        <v>1.3199684000000001E-3</v>
      </c>
      <c r="BF35" s="52">
        <v>9.567849E-4</v>
      </c>
      <c r="BG35" s="52">
        <v>1.0795981E-3</v>
      </c>
      <c r="BH35" s="52">
        <v>1.2447794E-3</v>
      </c>
      <c r="BI35" s="52">
        <v>1.382419E-3</v>
      </c>
      <c r="BJ35" s="52">
        <v>1.4831824999999999E-3</v>
      </c>
      <c r="BK35" s="52">
        <v>1.5532912999999999E-3</v>
      </c>
      <c r="BL35" s="52">
        <v>1.6011071000000001E-3</v>
      </c>
      <c r="BM35" s="52">
        <v>1.6335236E-3</v>
      </c>
      <c r="BN35" s="52">
        <v>1.6555062E-3</v>
      </c>
      <c r="BO35" s="52">
        <v>1.6704463E-3</v>
      </c>
      <c r="BP35" s="52">
        <v>1.6806091E-3</v>
      </c>
      <c r="BQ35" s="52">
        <v>1.6874946999999999E-3</v>
      </c>
      <c r="BR35" s="52">
        <v>1.6920955E-3</v>
      </c>
      <c r="BS35" s="52">
        <v>1.6950708E-3</v>
      </c>
      <c r="BT35" s="52">
        <v>1.6968618000000001E-3</v>
      </c>
      <c r="BU35" s="52">
        <v>1.6977673000000001E-3</v>
      </c>
      <c r="BV35" s="52">
        <v>1.6979928E-3</v>
      </c>
      <c r="BW35" s="52">
        <v>1.6976821999999999E-3</v>
      </c>
      <c r="BX35" s="52">
        <v>1.6969388999999999E-3</v>
      </c>
      <c r="BY35" s="52">
        <v>1.6958387999999999E-3</v>
      </c>
      <c r="BZ35" s="52">
        <v>1.6944391999999999E-3</v>
      </c>
      <c r="CA35" s="52">
        <v>1.6927848E-3</v>
      </c>
      <c r="CB35" s="52">
        <v>1.690911E-3</v>
      </c>
      <c r="CC35" s="52">
        <v>1.6888469E-3</v>
      </c>
      <c r="CD35" s="52">
        <v>1.6866165999999999E-3</v>
      </c>
    </row>
    <row r="36" spans="1:82" x14ac:dyDescent="0.25">
      <c r="A36" s="52" t="s">
        <v>247</v>
      </c>
      <c r="B36" s="52">
        <v>0.72740386329999995</v>
      </c>
      <c r="C36" s="52">
        <v>1.103259942</v>
      </c>
      <c r="D36" s="52">
        <v>1.4968115475999999</v>
      </c>
      <c r="E36" s="52">
        <v>1.9435757908</v>
      </c>
      <c r="F36" s="52">
        <v>2.4711389405999999</v>
      </c>
      <c r="G36" s="52">
        <v>3.0956740676000001</v>
      </c>
      <c r="H36" s="52">
        <v>3.8282557973000002</v>
      </c>
      <c r="I36" s="52">
        <v>4.6834796079999998</v>
      </c>
      <c r="J36" s="52">
        <v>5.6750684383000003</v>
      </c>
      <c r="K36" s="52">
        <v>6.8141227513000002</v>
      </c>
      <c r="L36" s="52">
        <v>8.1095289686999994</v>
      </c>
      <c r="M36" s="52">
        <v>9.5673230951000008</v>
      </c>
      <c r="N36" s="52">
        <v>11.189607838000001</v>
      </c>
      <c r="O36" s="52">
        <v>12.973109235900001</v>
      </c>
      <c r="P36" s="52">
        <v>14.9073468103</v>
      </c>
      <c r="Q36" s="52">
        <v>16.972334011499999</v>
      </c>
      <c r="R36" s="55">
        <v>19.1356587189</v>
      </c>
      <c r="S36" s="52">
        <v>21.2653887813</v>
      </c>
      <c r="T36" s="52">
        <v>23.3637088658</v>
      </c>
      <c r="U36" s="52">
        <v>25.375029969</v>
      </c>
      <c r="V36" s="52">
        <v>27.206943239299999</v>
      </c>
      <c r="W36" s="52">
        <v>28.736910025099998</v>
      </c>
      <c r="X36" s="52">
        <v>30.171186044599999</v>
      </c>
      <c r="Y36" s="52">
        <v>31.652447479599999</v>
      </c>
      <c r="Z36" s="52">
        <v>33.184552092700002</v>
      </c>
      <c r="AA36" s="52">
        <v>34.748224835599999</v>
      </c>
      <c r="AB36" s="55">
        <v>36.318118045200002</v>
      </c>
      <c r="AC36" s="52">
        <v>37.8663550785</v>
      </c>
      <c r="AD36" s="52">
        <v>39.362651225500002</v>
      </c>
      <c r="AE36" s="52">
        <v>40.775136415200002</v>
      </c>
      <c r="AF36" s="52">
        <v>42.069335918100002</v>
      </c>
      <c r="AG36" s="52">
        <v>43.207315184099997</v>
      </c>
      <c r="AH36" s="52">
        <v>44.147598778199999</v>
      </c>
      <c r="AI36" s="52">
        <v>44.845336578900003</v>
      </c>
      <c r="AJ36" s="52">
        <v>45.252695705500003</v>
      </c>
      <c r="AK36" s="52">
        <v>45.319486565399998</v>
      </c>
      <c r="AL36" s="52">
        <v>44.994044271299998</v>
      </c>
      <c r="AM36" s="52">
        <v>46.5214278682</v>
      </c>
      <c r="AN36" s="52">
        <v>48.438015778999997</v>
      </c>
      <c r="AO36" s="52">
        <v>50.188564578700003</v>
      </c>
      <c r="AP36" s="52">
        <v>51.669937538699998</v>
      </c>
      <c r="AQ36" s="52">
        <v>52.849176918399998</v>
      </c>
      <c r="AR36" s="52">
        <v>53.698053897400001</v>
      </c>
      <c r="AS36" s="52">
        <v>54.1829232252</v>
      </c>
      <c r="AT36" s="52">
        <v>54.266188340399999</v>
      </c>
      <c r="AU36" s="52">
        <v>53.909240244099998</v>
      </c>
      <c r="AV36" s="52">
        <v>53.075179399100001</v>
      </c>
      <c r="AW36" s="52">
        <v>51.731391347500001</v>
      </c>
      <c r="AX36" s="52">
        <v>49.852235565599997</v>
      </c>
      <c r="AY36" s="52">
        <v>47.422017652000001</v>
      </c>
      <c r="AZ36" s="52">
        <v>44.438319167099998</v>
      </c>
      <c r="BA36" s="52">
        <v>40.915689073000003</v>
      </c>
      <c r="BB36" s="52">
        <v>36.889648999400002</v>
      </c>
      <c r="BC36" s="52">
        <v>32.420932004900003</v>
      </c>
      <c r="BD36" s="52">
        <v>27.5998764675</v>
      </c>
      <c r="BE36" s="52">
        <v>22.5509572512</v>
      </c>
      <c r="BF36" s="52">
        <v>17.4375629434</v>
      </c>
      <c r="BG36" s="52">
        <v>20.978883466300001</v>
      </c>
      <c r="BH36" s="52">
        <v>25.7794304299</v>
      </c>
      <c r="BI36" s="52">
        <v>30.494720703799999</v>
      </c>
      <c r="BJ36" s="52">
        <v>34.829271774200002</v>
      </c>
      <c r="BK36" s="52">
        <v>38.809801605899999</v>
      </c>
      <c r="BL36" s="52">
        <v>42.5432380118</v>
      </c>
      <c r="BM36" s="52">
        <v>46.136687606800002</v>
      </c>
      <c r="BN36" s="52">
        <v>49.677099681599998</v>
      </c>
      <c r="BO36" s="52">
        <v>53.230335477799997</v>
      </c>
      <c r="BP36" s="52">
        <v>56.845226390699999</v>
      </c>
      <c r="BQ36" s="52">
        <v>60.558030774499997</v>
      </c>
      <c r="BR36" s="52">
        <v>64.396092808800006</v>
      </c>
      <c r="BS36" s="52">
        <v>68.380573853599998</v>
      </c>
      <c r="BT36" s="52">
        <v>72.528409855999996</v>
      </c>
      <c r="BU36" s="52">
        <v>76.853686279499996</v>
      </c>
      <c r="BV36" s="52">
        <v>81.368593433000001</v>
      </c>
      <c r="BW36" s="52">
        <v>86.084085978700003</v>
      </c>
      <c r="BX36" s="52">
        <v>91.010336357400007</v>
      </c>
      <c r="BY36" s="52">
        <v>96.157045698600001</v>
      </c>
      <c r="BZ36" s="52">
        <v>101.5336566717</v>
      </c>
      <c r="CA36" s="52">
        <v>107.14949911950001</v>
      </c>
      <c r="CB36" s="52">
        <v>113.0138897514</v>
      </c>
      <c r="CC36" s="52">
        <v>119.1362005119</v>
      </c>
      <c r="CD36" s="52">
        <v>125.52590562829999</v>
      </c>
    </row>
    <row r="37" spans="1:82" x14ac:dyDescent="0.25">
      <c r="A37" s="52" t="s">
        <v>248</v>
      </c>
      <c r="B37" s="52">
        <v>6.0950711999999997E-3</v>
      </c>
      <c r="C37" s="52">
        <v>3.7572962500000001E-2</v>
      </c>
      <c r="D37" s="52">
        <v>0.36994455079999999</v>
      </c>
      <c r="E37" s="52">
        <v>0.52859095580000004</v>
      </c>
      <c r="F37" s="52">
        <v>0.72523552660000001</v>
      </c>
      <c r="G37" s="52">
        <v>0.98677944319999999</v>
      </c>
      <c r="H37" s="52">
        <v>1.3323990132000001</v>
      </c>
      <c r="I37" s="52">
        <v>1.7363884381000001</v>
      </c>
      <c r="J37" s="52">
        <v>2.2473973155999998</v>
      </c>
      <c r="K37" s="52">
        <v>2.8897642824999998</v>
      </c>
      <c r="L37" s="52">
        <v>3.6923797891999999</v>
      </c>
      <c r="M37" s="52">
        <v>4.689331191</v>
      </c>
      <c r="N37" s="52">
        <v>5.9205840918000003</v>
      </c>
      <c r="O37" s="52">
        <v>7.4327114043</v>
      </c>
      <c r="P37" s="52">
        <v>9.2796973110999996</v>
      </c>
      <c r="Q37" s="52">
        <v>11.523901882100001</v>
      </c>
      <c r="R37" s="55">
        <v>14.237468575299999</v>
      </c>
      <c r="S37" s="52">
        <v>17.329628817100001</v>
      </c>
      <c r="T37" s="52">
        <v>21.014075008900001</v>
      </c>
      <c r="U37" s="52">
        <v>25.396253123400001</v>
      </c>
      <c r="V37" s="52">
        <v>30.6053412907</v>
      </c>
      <c r="W37" s="52">
        <v>36.7112933696</v>
      </c>
      <c r="X37" s="52">
        <v>38.586380387699997</v>
      </c>
      <c r="Y37" s="52">
        <v>40.602753117900001</v>
      </c>
      <c r="Z37" s="52">
        <v>42.756235917700003</v>
      </c>
      <c r="AA37" s="52">
        <v>45.047963137700002</v>
      </c>
      <c r="AB37" s="55">
        <v>47.482344701000002</v>
      </c>
      <c r="AC37" s="52">
        <v>50.065788781599998</v>
      </c>
      <c r="AD37" s="52">
        <v>52.801230782300003</v>
      </c>
      <c r="AE37" s="52">
        <v>55.645892040200003</v>
      </c>
      <c r="AF37" s="52">
        <v>58.602504224199997</v>
      </c>
      <c r="AG37" s="52">
        <v>61.6736456868</v>
      </c>
      <c r="AH37" s="52">
        <v>64.861597165000006</v>
      </c>
      <c r="AI37" s="52">
        <v>68.168079579400001</v>
      </c>
      <c r="AJ37" s="52">
        <v>71.593745594400005</v>
      </c>
      <c r="AK37" s="52">
        <v>75.137177561800002</v>
      </c>
      <c r="AL37" s="52">
        <v>78.792907717700004</v>
      </c>
      <c r="AM37" s="52">
        <v>73.143407791800001</v>
      </c>
      <c r="AN37" s="52">
        <v>76.653436428000006</v>
      </c>
      <c r="AO37" s="52">
        <v>80.219799439799999</v>
      </c>
      <c r="AP37" s="52">
        <v>83.857439135800007</v>
      </c>
      <c r="AQ37" s="52">
        <v>87.577377750599993</v>
      </c>
      <c r="AR37" s="52">
        <v>91.387663289000002</v>
      </c>
      <c r="AS37" s="52">
        <v>95.294180070500005</v>
      </c>
      <c r="AT37" s="52">
        <v>99.301242066900002</v>
      </c>
      <c r="AU37" s="52">
        <v>103.4120101874</v>
      </c>
      <c r="AV37" s="52">
        <v>107.62878336839999</v>
      </c>
      <c r="AW37" s="52">
        <v>111.9532015031</v>
      </c>
      <c r="AX37" s="52">
        <v>116.3863867124</v>
      </c>
      <c r="AY37" s="52">
        <v>120.9290411879</v>
      </c>
      <c r="AZ37" s="52">
        <v>125.58151428559999</v>
      </c>
      <c r="BA37" s="52">
        <v>130.3438478194</v>
      </c>
      <c r="BB37" s="52">
        <v>135.21580598</v>
      </c>
      <c r="BC37" s="52">
        <v>140.19689456770001</v>
      </c>
      <c r="BD37" s="52">
        <v>145.28637300369999</v>
      </c>
      <c r="BE37" s="52">
        <v>150.48326167959999</v>
      </c>
      <c r="BF37" s="52">
        <v>155.7863464484</v>
      </c>
      <c r="BG37" s="52">
        <v>141.98981176149999</v>
      </c>
      <c r="BH37" s="52">
        <v>146.85509100159999</v>
      </c>
      <c r="BI37" s="52">
        <v>151.797353743</v>
      </c>
      <c r="BJ37" s="52">
        <v>156.8195543013</v>
      </c>
      <c r="BK37" s="52">
        <v>161.92357343169999</v>
      </c>
      <c r="BL37" s="52">
        <v>167.11017061300001</v>
      </c>
      <c r="BM37" s="52">
        <v>172.37920907349999</v>
      </c>
      <c r="BN37" s="52">
        <v>177.72989434039999</v>
      </c>
      <c r="BO37" s="52">
        <v>183.16096004790001</v>
      </c>
      <c r="BP37" s="52">
        <v>188.67079785129999</v>
      </c>
      <c r="BQ37" s="52">
        <v>194.25754394320001</v>
      </c>
      <c r="BR37" s="52">
        <v>199.91913531349999</v>
      </c>
      <c r="BS37" s="52">
        <v>205.65334594890001</v>
      </c>
      <c r="BT37" s="52">
        <v>211.45781011380001</v>
      </c>
      <c r="BU37" s="52">
        <v>217.33003748580001</v>
      </c>
      <c r="BV37" s="52">
        <v>223.2674232551</v>
      </c>
      <c r="BW37" s="52">
        <v>229.26725518129999</v>
      </c>
      <c r="BX37" s="52">
        <v>235.3267188666</v>
      </c>
      <c r="BY37" s="52">
        <v>241.44290203240001</v>
      </c>
      <c r="BZ37" s="52">
        <v>247.61279828319999</v>
      </c>
      <c r="CA37" s="52">
        <v>253.83331064999999</v>
      </c>
      <c r="CB37" s="52">
        <v>260.10125508589999</v>
      </c>
      <c r="CC37" s="52">
        <v>266.4133640124</v>
      </c>
      <c r="CD37" s="52">
        <v>272.7662899696</v>
      </c>
    </row>
    <row r="38" spans="1:82" x14ac:dyDescent="0.25">
      <c r="A38" s="52" t="s">
        <v>249</v>
      </c>
      <c r="B38" s="52">
        <v>4.5432100000000002E-5</v>
      </c>
      <c r="C38" s="52">
        <v>2.4146749999999999E-4</v>
      </c>
      <c r="D38" s="52">
        <v>2.0703016999999999E-3</v>
      </c>
      <c r="E38" s="52">
        <v>2.5923678000000002E-3</v>
      </c>
      <c r="F38" s="52">
        <v>3.1358699000000002E-3</v>
      </c>
      <c r="G38" s="52">
        <v>3.7818954000000001E-3</v>
      </c>
      <c r="H38" s="52">
        <v>4.5474128999999997E-3</v>
      </c>
      <c r="I38" s="52">
        <v>5.2985780999999996E-3</v>
      </c>
      <c r="J38" s="52">
        <v>6.1536561999999996E-3</v>
      </c>
      <c r="K38" s="52">
        <v>7.1225324000000001E-3</v>
      </c>
      <c r="L38" s="52">
        <v>8.2151589999999997E-3</v>
      </c>
      <c r="M38" s="52">
        <v>9.4414254999999996E-3</v>
      </c>
      <c r="N38" s="52">
        <v>1.08109756E-2</v>
      </c>
      <c r="O38" s="52">
        <v>1.23330196E-2</v>
      </c>
      <c r="P38" s="52">
        <v>1.40161981E-2</v>
      </c>
      <c r="Q38" s="52">
        <v>1.58686174E-2</v>
      </c>
      <c r="R38" s="55">
        <v>1.7898392900000001E-2</v>
      </c>
      <c r="S38" s="52">
        <v>1.9908090400000002E-2</v>
      </c>
      <c r="T38" s="52">
        <v>2.2082195200000002E-2</v>
      </c>
      <c r="U38" s="52">
        <v>2.4434752000000001E-2</v>
      </c>
      <c r="V38" s="52">
        <v>2.69872627E-2</v>
      </c>
      <c r="W38" s="52">
        <v>2.9697511400000001E-2</v>
      </c>
      <c r="X38" s="52">
        <v>2.8568420600000002E-2</v>
      </c>
      <c r="Y38" s="52">
        <v>2.7519907999999999E-2</v>
      </c>
      <c r="Z38" s="52">
        <v>2.6544912899999999E-2</v>
      </c>
      <c r="AA38" s="52">
        <v>2.5636659900000001E-2</v>
      </c>
      <c r="AB38" s="55">
        <v>2.47890591E-2</v>
      </c>
      <c r="AC38" s="52">
        <v>2.39967021E-2</v>
      </c>
      <c r="AD38" s="52">
        <v>2.3252656399999998E-2</v>
      </c>
      <c r="AE38" s="52">
        <v>2.2531938000000001E-2</v>
      </c>
      <c r="AF38" s="52">
        <v>2.18337189E-2</v>
      </c>
      <c r="AG38" s="52">
        <v>2.1157228100000001E-2</v>
      </c>
      <c r="AH38" s="52">
        <v>2.0501744700000001E-2</v>
      </c>
      <c r="AI38" s="52">
        <v>1.98665921E-2</v>
      </c>
      <c r="AJ38" s="52">
        <v>1.92511351E-2</v>
      </c>
      <c r="AK38" s="52">
        <v>1.8654776800000002E-2</v>
      </c>
      <c r="AL38" s="52">
        <v>1.80769574E-2</v>
      </c>
      <c r="AM38" s="52">
        <v>1.5498163000000001E-2</v>
      </c>
      <c r="AN38" s="52">
        <v>1.50279301E-2</v>
      </c>
      <c r="AO38" s="52">
        <v>1.4571893299999999E-2</v>
      </c>
      <c r="AP38" s="52">
        <v>1.41294436E-2</v>
      </c>
      <c r="AQ38" s="52">
        <v>1.3700222200000001E-2</v>
      </c>
      <c r="AR38" s="52">
        <v>1.3283891799999999E-2</v>
      </c>
      <c r="AS38" s="52">
        <v>1.28801108E-2</v>
      </c>
      <c r="AT38" s="52">
        <v>1.2488538400000001E-2</v>
      </c>
      <c r="AU38" s="52">
        <v>1.21088402E-2</v>
      </c>
      <c r="AV38" s="52">
        <v>1.17406909E-2</v>
      </c>
      <c r="AW38" s="52">
        <v>1.1383775699999999E-2</v>
      </c>
      <c r="AX38" s="52">
        <v>1.10377897E-2</v>
      </c>
      <c r="AY38" s="52">
        <v>1.0702438599999999E-2</v>
      </c>
      <c r="AZ38" s="52">
        <v>1.03774374E-2</v>
      </c>
      <c r="BA38" s="52">
        <v>1.0062510699999999E-2</v>
      </c>
      <c r="BB38" s="52">
        <v>9.7573911999999999E-3</v>
      </c>
      <c r="BC38" s="52">
        <v>9.4618194999999995E-3</v>
      </c>
      <c r="BD38" s="52">
        <v>9.1755430999999991E-3</v>
      </c>
      <c r="BE38" s="52">
        <v>8.8983151E-3</v>
      </c>
      <c r="BF38" s="52">
        <v>8.6298943999999992E-3</v>
      </c>
      <c r="BG38" s="52">
        <v>7.3687615000000003E-3</v>
      </c>
      <c r="BH38" s="52">
        <v>7.1506156000000001E-3</v>
      </c>
      <c r="BI38" s="52">
        <v>6.9387796999999998E-3</v>
      </c>
      <c r="BJ38" s="52">
        <v>6.7330111000000002E-3</v>
      </c>
      <c r="BK38" s="52">
        <v>6.5331822999999999E-3</v>
      </c>
      <c r="BL38" s="52">
        <v>6.3391790999999999E-3</v>
      </c>
      <c r="BM38" s="52">
        <v>6.1508767000000002E-3</v>
      </c>
      <c r="BN38" s="52">
        <v>5.9681381E-3</v>
      </c>
      <c r="BO38" s="52">
        <v>5.7908187000000003E-3</v>
      </c>
      <c r="BP38" s="52">
        <v>5.6187701E-3</v>
      </c>
      <c r="BQ38" s="52">
        <v>5.4518428000000004E-3</v>
      </c>
      <c r="BR38" s="52">
        <v>5.2898887000000002E-3</v>
      </c>
      <c r="BS38" s="52">
        <v>5.1327617000000002E-3</v>
      </c>
      <c r="BT38" s="52">
        <v>4.9803191999999996E-3</v>
      </c>
      <c r="BU38" s="52">
        <v>4.8324216000000001E-3</v>
      </c>
      <c r="BV38" s="52">
        <v>4.6889334000000003E-3</v>
      </c>
      <c r="BW38" s="52">
        <v>4.5497224999999997E-3</v>
      </c>
      <c r="BX38" s="52">
        <v>4.4146610000000003E-3</v>
      </c>
      <c r="BY38" s="52">
        <v>4.2836243999999999E-3</v>
      </c>
      <c r="BZ38" s="52">
        <v>4.1564920999999999E-3</v>
      </c>
      <c r="CA38" s="52">
        <v>4.0331471000000004E-3</v>
      </c>
      <c r="CB38" s="52">
        <v>3.9134757000000003E-3</v>
      </c>
      <c r="CC38" s="52">
        <v>3.7973679000000002E-3</v>
      </c>
      <c r="CD38" s="52">
        <v>3.6847169000000001E-3</v>
      </c>
    </row>
    <row r="39" spans="1:82" x14ac:dyDescent="0.25">
      <c r="A39" s="52" t="s">
        <v>250</v>
      </c>
      <c r="B39" s="52">
        <v>0.29135476859999998</v>
      </c>
      <c r="C39" s="52">
        <v>0.27030248880000002</v>
      </c>
      <c r="D39" s="52">
        <v>0.25152481710000002</v>
      </c>
      <c r="E39" s="52">
        <v>0.2347266536</v>
      </c>
      <c r="F39" s="52">
        <v>0.21965682910000001</v>
      </c>
      <c r="G39" s="52">
        <v>0.2061008205</v>
      </c>
      <c r="H39" s="52">
        <v>0.1938747858</v>
      </c>
      <c r="I39" s="52">
        <v>0.18282066180000001</v>
      </c>
      <c r="J39" s="52">
        <v>0.17280211940000001</v>
      </c>
      <c r="K39" s="52">
        <v>0.16370121439999999</v>
      </c>
      <c r="L39" s="52">
        <v>0.15541560530000001</v>
      </c>
      <c r="M39" s="52">
        <v>0.14785623340000001</v>
      </c>
      <c r="N39" s="52">
        <v>0.14094538230000001</v>
      </c>
      <c r="O39" s="52">
        <v>0.13461505000000001</v>
      </c>
      <c r="P39" s="52">
        <v>0.12880557819999999</v>
      </c>
      <c r="Q39" s="52">
        <v>0.1234644948</v>
      </c>
      <c r="R39" s="55">
        <v>0.1185455346</v>
      </c>
      <c r="S39" s="52">
        <v>0.1140078066</v>
      </c>
      <c r="T39" s="52">
        <v>0.10981508600000001</v>
      </c>
      <c r="U39" s="52">
        <v>0.1059352083</v>
      </c>
      <c r="V39" s="52">
        <v>0.10233955190000001</v>
      </c>
      <c r="W39" s="52">
        <v>9.9002593E-2</v>
      </c>
      <c r="X39" s="52">
        <v>9.5901523399999994E-2</v>
      </c>
      <c r="Y39" s="52">
        <v>9.3015919700000005E-2</v>
      </c>
      <c r="Z39" s="52">
        <v>9.0327458799999996E-2</v>
      </c>
      <c r="AA39" s="52">
        <v>8.78196698E-2</v>
      </c>
      <c r="AB39" s="55">
        <v>8.5477719499999993E-2</v>
      </c>
      <c r="AC39" s="52">
        <v>8.3288225399999999E-2</v>
      </c>
      <c r="AD39" s="52">
        <v>8.1231831800000001E-2</v>
      </c>
      <c r="AE39" s="52">
        <v>7.9226210699999994E-2</v>
      </c>
      <c r="AF39" s="52">
        <v>7.7270108599999998E-2</v>
      </c>
      <c r="AG39" s="52">
        <v>7.5362302800000003E-2</v>
      </c>
      <c r="AH39" s="52">
        <v>7.3501600900000005E-2</v>
      </c>
      <c r="AI39" s="52">
        <v>7.1686840000000002E-2</v>
      </c>
      <c r="AJ39" s="52">
        <v>6.9916885600000006E-2</v>
      </c>
      <c r="AK39" s="52">
        <v>6.8190631500000001E-2</v>
      </c>
      <c r="AL39" s="52">
        <v>6.6506998799999995E-2</v>
      </c>
      <c r="AM39" s="52">
        <v>6.4864935200000001E-2</v>
      </c>
      <c r="AN39" s="52">
        <v>6.3263414200000007E-2</v>
      </c>
      <c r="AO39" s="52">
        <v>6.1701434999999999E-2</v>
      </c>
      <c r="AP39" s="52">
        <v>6.01780211E-2</v>
      </c>
      <c r="AQ39" s="52">
        <v>5.8692220500000003E-2</v>
      </c>
      <c r="AR39" s="52">
        <v>5.7243104400000001E-2</v>
      </c>
      <c r="AS39" s="52">
        <v>5.5829767099999997E-2</v>
      </c>
      <c r="AT39" s="52">
        <v>5.4451325199999998E-2</v>
      </c>
      <c r="AU39" s="52">
        <v>5.3106917199999999E-2</v>
      </c>
      <c r="AV39" s="52">
        <v>5.1795702800000003E-2</v>
      </c>
      <c r="AW39" s="52">
        <v>5.05168623E-2</v>
      </c>
      <c r="AX39" s="52">
        <v>4.9269596499999999E-2</v>
      </c>
      <c r="AY39" s="52">
        <v>4.80531259E-2</v>
      </c>
      <c r="AZ39" s="52">
        <v>4.6866690000000003E-2</v>
      </c>
      <c r="BA39" s="52">
        <v>4.57095473E-2</v>
      </c>
      <c r="BB39" s="52">
        <v>4.4580974500000002E-2</v>
      </c>
      <c r="BC39" s="52">
        <v>4.3480266300000001E-2</v>
      </c>
      <c r="BD39" s="52">
        <v>4.2406734699999997E-2</v>
      </c>
      <c r="BE39" s="52">
        <v>4.1359708699999997E-2</v>
      </c>
      <c r="BF39" s="52">
        <v>4.0338533900000001E-2</v>
      </c>
      <c r="BG39" s="52">
        <v>3.9342571899999998E-2</v>
      </c>
      <c r="BH39" s="52">
        <v>3.83712004E-2</v>
      </c>
      <c r="BI39" s="52">
        <v>3.7423812000000001E-2</v>
      </c>
      <c r="BJ39" s="52">
        <v>3.6499814800000002E-2</v>
      </c>
      <c r="BK39" s="52">
        <v>3.5598631200000001E-2</v>
      </c>
      <c r="BL39" s="52">
        <v>3.4719697899999999E-2</v>
      </c>
      <c r="BM39" s="52">
        <v>3.3862465500000001E-2</v>
      </c>
      <c r="BN39" s="52">
        <v>3.3026398200000001E-2</v>
      </c>
      <c r="BO39" s="52">
        <v>3.2210973499999997E-2</v>
      </c>
      <c r="BP39" s="52">
        <v>3.1415681799999998E-2</v>
      </c>
      <c r="BQ39" s="52">
        <v>3.0640025800000002E-2</v>
      </c>
      <c r="BR39" s="52">
        <v>2.9883520899999998E-2</v>
      </c>
      <c r="BS39" s="52">
        <v>2.9145694100000001E-2</v>
      </c>
      <c r="BT39" s="52">
        <v>2.8426084399999999E-2</v>
      </c>
      <c r="BU39" s="52">
        <v>2.7724241899999998E-2</v>
      </c>
      <c r="BV39" s="52">
        <v>2.7039727900000001E-2</v>
      </c>
      <c r="BW39" s="52">
        <v>2.63721146E-2</v>
      </c>
      <c r="BX39" s="52">
        <v>2.5720984799999999E-2</v>
      </c>
      <c r="BY39" s="52">
        <v>2.5085931400000001E-2</v>
      </c>
      <c r="BZ39" s="52">
        <v>2.4466557600000001E-2</v>
      </c>
      <c r="CA39" s="52">
        <v>2.3862476099999998E-2</v>
      </c>
      <c r="CB39" s="52">
        <v>2.3273309499999999E-2</v>
      </c>
      <c r="CC39" s="52">
        <v>2.2698689399999999E-2</v>
      </c>
      <c r="CD39" s="52">
        <v>2.2138256799999999E-2</v>
      </c>
    </row>
    <row r="40" spans="1:82" x14ac:dyDescent="0.25">
      <c r="A40" s="52" t="s">
        <v>251</v>
      </c>
      <c r="B40" s="52">
        <v>0.40789667610000002</v>
      </c>
      <c r="C40" s="52">
        <v>0.37521364229999998</v>
      </c>
      <c r="D40" s="52">
        <v>0.34616102949999999</v>
      </c>
      <c r="E40" s="52">
        <v>0.32025517799999997</v>
      </c>
      <c r="F40" s="52">
        <v>0.29708586139999998</v>
      </c>
      <c r="G40" s="52">
        <v>0.27630391250000003</v>
      </c>
      <c r="H40" s="52">
        <v>0.25761112159999999</v>
      </c>
      <c r="I40" s="52">
        <v>0.24075195899999999</v>
      </c>
      <c r="J40" s="52">
        <v>0.22550676580000001</v>
      </c>
      <c r="K40" s="52">
        <v>0.21168613289999999</v>
      </c>
      <c r="L40" s="52">
        <v>0.1991262443</v>
      </c>
      <c r="M40" s="52">
        <v>0.18768500630000001</v>
      </c>
      <c r="N40" s="52">
        <v>0.17723881829999999</v>
      </c>
      <c r="O40" s="52">
        <v>0.16767987170000001</v>
      </c>
      <c r="P40" s="52">
        <v>0.15891388209999999</v>
      </c>
      <c r="Q40" s="52">
        <v>0.1508581796</v>
      </c>
      <c r="R40" s="55">
        <v>0.1434400968</v>
      </c>
      <c r="S40" s="52">
        <v>0.137949446</v>
      </c>
      <c r="T40" s="52">
        <v>0.132876254</v>
      </c>
      <c r="U40" s="52">
        <v>0.12818160200000001</v>
      </c>
      <c r="V40" s="52">
        <v>0.1238308577</v>
      </c>
      <c r="W40" s="52">
        <v>0.11979313749999999</v>
      </c>
      <c r="X40" s="52">
        <v>0.1160408433</v>
      </c>
      <c r="Y40" s="52">
        <v>0.1125492629</v>
      </c>
      <c r="Z40" s="52">
        <v>0.1092962252</v>
      </c>
      <c r="AA40" s="52">
        <v>0.10626180039999999</v>
      </c>
      <c r="AB40" s="55">
        <v>0.10342804060000001</v>
      </c>
      <c r="AC40" s="52">
        <v>0.1007787527</v>
      </c>
      <c r="AD40" s="52">
        <v>9.8290516499999994E-2</v>
      </c>
      <c r="AE40" s="52">
        <v>9.5863715000000002E-2</v>
      </c>
      <c r="AF40" s="52">
        <v>9.3496831399999994E-2</v>
      </c>
      <c r="AG40" s="52">
        <v>9.1188386400000002E-2</v>
      </c>
      <c r="AH40" s="52">
        <v>8.8936937100000002E-2</v>
      </c>
      <c r="AI40" s="52">
        <v>8.6741076299999997E-2</v>
      </c>
      <c r="AJ40" s="52">
        <v>8.4599431500000002E-2</v>
      </c>
      <c r="AK40" s="52">
        <v>8.2510664100000006E-2</v>
      </c>
      <c r="AL40" s="52">
        <v>8.04734686E-2</v>
      </c>
      <c r="AM40" s="52">
        <v>7.8486571599999999E-2</v>
      </c>
      <c r="AN40" s="52">
        <v>7.6548731199999998E-2</v>
      </c>
      <c r="AO40" s="52">
        <v>7.46587363E-2</v>
      </c>
      <c r="AP40" s="52">
        <v>7.2815405499999999E-2</v>
      </c>
      <c r="AQ40" s="52">
        <v>7.1017586800000004E-2</v>
      </c>
      <c r="AR40" s="52">
        <v>6.9264156300000004E-2</v>
      </c>
      <c r="AS40" s="52">
        <v>6.7554018199999996E-2</v>
      </c>
      <c r="AT40" s="52">
        <v>6.5886103500000001E-2</v>
      </c>
      <c r="AU40" s="52">
        <v>6.4259369799999994E-2</v>
      </c>
      <c r="AV40" s="52">
        <v>6.2672800299999998E-2</v>
      </c>
      <c r="AW40" s="52">
        <v>6.11254034E-2</v>
      </c>
      <c r="AX40" s="52">
        <v>5.9616211799999999E-2</v>
      </c>
      <c r="AY40" s="52">
        <v>5.8144282300000003E-2</v>
      </c>
      <c r="AZ40" s="52">
        <v>5.6708694800000001E-2</v>
      </c>
      <c r="BA40" s="52">
        <v>5.53085522E-2</v>
      </c>
      <c r="BB40" s="52">
        <v>5.3942979199999998E-2</v>
      </c>
      <c r="BC40" s="52">
        <v>5.26111223E-2</v>
      </c>
      <c r="BD40" s="52">
        <v>5.1312149000000001E-2</v>
      </c>
      <c r="BE40" s="52">
        <v>5.0045247600000002E-2</v>
      </c>
      <c r="BF40" s="52">
        <v>4.8809626000000002E-2</v>
      </c>
      <c r="BG40" s="52">
        <v>4.7604512000000002E-2</v>
      </c>
      <c r="BH40" s="52">
        <v>4.64291524E-2</v>
      </c>
      <c r="BI40" s="52">
        <v>4.52828126E-2</v>
      </c>
      <c r="BJ40" s="52">
        <v>4.4164776000000003E-2</v>
      </c>
      <c r="BK40" s="52">
        <v>4.3074343700000003E-2</v>
      </c>
      <c r="BL40" s="52">
        <v>4.2010834400000002E-2</v>
      </c>
      <c r="BM40" s="52">
        <v>4.0973583199999997E-2</v>
      </c>
      <c r="BN40" s="52">
        <v>3.9961941799999998E-2</v>
      </c>
      <c r="BO40" s="52">
        <v>3.8975278000000002E-2</v>
      </c>
      <c r="BP40" s="52">
        <v>3.8012974900000003E-2</v>
      </c>
      <c r="BQ40" s="52">
        <v>3.7074431200000001E-2</v>
      </c>
      <c r="BR40" s="52">
        <v>3.6159060299999997E-2</v>
      </c>
      <c r="BS40" s="52">
        <v>3.5266289899999997E-2</v>
      </c>
      <c r="BT40" s="52">
        <v>3.4395562099999999E-2</v>
      </c>
      <c r="BU40" s="52">
        <v>3.3546332599999999E-2</v>
      </c>
      <c r="BV40" s="52">
        <v>3.2718070699999997E-2</v>
      </c>
      <c r="BW40" s="52">
        <v>3.1910258699999999E-2</v>
      </c>
      <c r="BX40" s="52">
        <v>3.11223916E-2</v>
      </c>
      <c r="BY40" s="52">
        <v>3.0353977000000001E-2</v>
      </c>
      <c r="BZ40" s="52">
        <v>2.9604534599999999E-2</v>
      </c>
      <c r="CA40" s="52">
        <v>2.8873596099999999E-2</v>
      </c>
      <c r="CB40" s="52">
        <v>2.8160704500000001E-2</v>
      </c>
      <c r="CC40" s="52">
        <v>2.74654142E-2</v>
      </c>
      <c r="CD40" s="52">
        <v>2.6787290700000001E-2</v>
      </c>
    </row>
    <row r="41" spans="1:82" x14ac:dyDescent="0.25">
      <c r="A41" s="52" t="s">
        <v>252</v>
      </c>
      <c r="B41" s="52">
        <v>695.17728590160004</v>
      </c>
      <c r="C41" s="52">
        <v>661.27308959419997</v>
      </c>
      <c r="D41" s="52">
        <v>629.0224204525</v>
      </c>
      <c r="E41" s="52">
        <v>598.34463500510003</v>
      </c>
      <c r="F41" s="52">
        <v>569.16302280900004</v>
      </c>
      <c r="G41" s="52">
        <v>541.40461463370002</v>
      </c>
      <c r="H41" s="52">
        <v>515</v>
      </c>
      <c r="I41" s="52">
        <v>512.43142678419997</v>
      </c>
      <c r="J41" s="52">
        <v>509.8756643808</v>
      </c>
      <c r="K41" s="52">
        <v>507.33264889560002</v>
      </c>
      <c r="L41" s="52">
        <v>504.80231675300001</v>
      </c>
      <c r="M41" s="52">
        <v>502.28460469459998</v>
      </c>
      <c r="N41" s="52">
        <v>499.77944977750002</v>
      </c>
      <c r="O41" s="52">
        <v>497.28678937260003</v>
      </c>
      <c r="P41" s="52">
        <v>494.80656116339998</v>
      </c>
      <c r="Q41" s="52">
        <v>492.33870314400002</v>
      </c>
      <c r="R41" s="55">
        <v>489.88315361790001</v>
      </c>
      <c r="S41" s="52">
        <v>487.43985119600001</v>
      </c>
      <c r="T41" s="52">
        <v>485.00873479590001</v>
      </c>
      <c r="U41" s="52">
        <v>482.58974363940001</v>
      </c>
      <c r="V41" s="52">
        <v>480.1828172516</v>
      </c>
      <c r="W41" s="52">
        <v>477.7878954592</v>
      </c>
      <c r="X41" s="52">
        <v>475.40491838909998</v>
      </c>
      <c r="Y41" s="52">
        <v>473.03382646680001</v>
      </c>
      <c r="Z41" s="52">
        <v>470.67456041470001</v>
      </c>
      <c r="AA41" s="52">
        <v>468.32706125110002</v>
      </c>
      <c r="AB41" s="55">
        <v>465.9912702885</v>
      </c>
      <c r="AC41" s="52">
        <v>463.66712913190003</v>
      </c>
      <c r="AD41" s="52">
        <v>461.35457967769997</v>
      </c>
      <c r="AE41" s="52">
        <v>459.053564112</v>
      </c>
      <c r="AF41" s="52">
        <v>456.76402490930002</v>
      </c>
      <c r="AG41" s="52">
        <v>454.48590483110002</v>
      </c>
      <c r="AH41" s="52">
        <v>452.21914692410002</v>
      </c>
      <c r="AI41" s="52">
        <v>449.96369451930002</v>
      </c>
      <c r="AJ41" s="52">
        <v>447.71949123040002</v>
      </c>
      <c r="AK41" s="52">
        <v>445.48648095200002</v>
      </c>
      <c r="AL41" s="52">
        <v>443.26460785889998</v>
      </c>
      <c r="AM41" s="52">
        <v>441.05381640410002</v>
      </c>
      <c r="AN41" s="52">
        <v>438.85405131760001</v>
      </c>
      <c r="AO41" s="52">
        <v>436.66525760529998</v>
      </c>
      <c r="AP41" s="52">
        <v>434.48738054709997</v>
      </c>
      <c r="AQ41" s="52">
        <v>432.3203656961</v>
      </c>
      <c r="AR41" s="52">
        <v>430.1641588768</v>
      </c>
      <c r="AS41" s="52">
        <v>428.01870618380002</v>
      </c>
      <c r="AT41" s="52">
        <v>425.88395398080002</v>
      </c>
      <c r="AU41" s="52">
        <v>423.75984889879999</v>
      </c>
      <c r="AV41" s="52">
        <v>421.64633783519997</v>
      </c>
      <c r="AW41" s="52">
        <v>419.5433679519</v>
      </c>
      <c r="AX41" s="52">
        <v>417.45088667459999</v>
      </c>
      <c r="AY41" s="52">
        <v>415.36884169130002</v>
      </c>
      <c r="AZ41" s="52">
        <v>413.29718095070001</v>
      </c>
      <c r="BA41" s="52">
        <v>411.23585266110001</v>
      </c>
      <c r="BB41" s="52">
        <v>409.18480528920003</v>
      </c>
      <c r="BC41" s="52">
        <v>407.14398755880001</v>
      </c>
      <c r="BD41" s="52">
        <v>405.11334844930002</v>
      </c>
      <c r="BE41" s="52">
        <v>403.09283719460001</v>
      </c>
      <c r="BF41" s="52">
        <v>401.0824032818</v>
      </c>
      <c r="BG41" s="52">
        <v>399.08199645000002</v>
      </c>
      <c r="BH41" s="52">
        <v>397.09156668880001</v>
      </c>
      <c r="BI41" s="52">
        <v>395.11106423759998</v>
      </c>
      <c r="BJ41" s="52">
        <v>393.14043958349998</v>
      </c>
      <c r="BK41" s="52">
        <v>391.17964346090002</v>
      </c>
      <c r="BL41" s="52">
        <v>389.22862684969999</v>
      </c>
      <c r="BM41" s="52">
        <v>387.28734097450001</v>
      </c>
      <c r="BN41" s="52">
        <v>385.35573730300001</v>
      </c>
      <c r="BO41" s="52">
        <v>383.43376754489998</v>
      </c>
      <c r="BP41" s="52">
        <v>381.5213836511</v>
      </c>
      <c r="BQ41" s="52">
        <v>379.61853781169998</v>
      </c>
      <c r="BR41" s="52">
        <v>377.72518245549998</v>
      </c>
      <c r="BS41" s="52">
        <v>375.84127024859998</v>
      </c>
      <c r="BT41" s="52">
        <v>373.96675409300002</v>
      </c>
      <c r="BU41" s="52">
        <v>372.10158712570001</v>
      </c>
      <c r="BV41" s="52">
        <v>370.24572271739999</v>
      </c>
      <c r="BW41" s="52">
        <v>368.3991144716</v>
      </c>
      <c r="BX41" s="52">
        <v>366.5617162227</v>
      </c>
      <c r="BY41" s="52">
        <v>364.73348203590001</v>
      </c>
      <c r="BZ41" s="52">
        <v>362.91436620510001</v>
      </c>
      <c r="CA41" s="52">
        <v>361.10432325239998</v>
      </c>
      <c r="CB41" s="52">
        <v>359.30330792659998</v>
      </c>
      <c r="CC41" s="52">
        <v>357.51127520220001</v>
      </c>
      <c r="CD41" s="52">
        <v>355.7281802782</v>
      </c>
    </row>
    <row r="42" spans="1:82" x14ac:dyDescent="0.25">
      <c r="A42" s="52" t="s">
        <v>253</v>
      </c>
      <c r="B42" s="52">
        <v>42.941200100499998</v>
      </c>
      <c r="C42" s="52">
        <v>42.910322774800001</v>
      </c>
      <c r="D42" s="52">
        <v>38.147279318899997</v>
      </c>
      <c r="E42" s="52">
        <v>38.2549139395</v>
      </c>
      <c r="F42" s="52">
        <v>38.2119918828</v>
      </c>
      <c r="G42" s="52">
        <v>37.829734473099997</v>
      </c>
      <c r="H42" s="52">
        <v>37.055910367000003</v>
      </c>
      <c r="I42" s="52">
        <v>36.6095945864</v>
      </c>
      <c r="J42" s="52">
        <v>35.888372713999999</v>
      </c>
      <c r="K42" s="52">
        <v>34.863344913200002</v>
      </c>
      <c r="L42" s="52">
        <v>33.501984881699997</v>
      </c>
      <c r="M42" s="52">
        <v>31.767736463599999</v>
      </c>
      <c r="N42" s="52">
        <v>29.619676416499999</v>
      </c>
      <c r="O42" s="52">
        <v>27.012150909599999</v>
      </c>
      <c r="P42" s="52">
        <v>23.894281606100002</v>
      </c>
      <c r="Q42" s="52">
        <v>20.209134006399999</v>
      </c>
      <c r="R42" s="55">
        <v>15.892000428399999</v>
      </c>
      <c r="S42" s="52">
        <v>11.5824460293</v>
      </c>
      <c r="T42" s="52">
        <v>6.6256803301999998</v>
      </c>
      <c r="U42" s="52">
        <v>0.93696020449999995</v>
      </c>
      <c r="V42" s="52">
        <v>-5.5894455759000001</v>
      </c>
      <c r="W42" s="52">
        <v>-12.9509551488</v>
      </c>
      <c r="X42" s="52">
        <v>-13.6705850053</v>
      </c>
      <c r="Y42" s="52">
        <v>-14.4479082355</v>
      </c>
      <c r="Z42" s="52">
        <v>-15.282177149600001</v>
      </c>
      <c r="AA42" s="52">
        <v>-16.1745301417</v>
      </c>
      <c r="AB42" s="55">
        <v>-17.127306193300001</v>
      </c>
      <c r="AC42" s="52">
        <v>-18.1436119842</v>
      </c>
      <c r="AD42" s="52">
        <v>-19.2253511045</v>
      </c>
      <c r="AE42" s="52">
        <v>-20.3577599316</v>
      </c>
      <c r="AF42" s="52">
        <v>-21.542484436999999</v>
      </c>
      <c r="AG42" s="52">
        <v>-22.781144084600001</v>
      </c>
      <c r="AH42" s="52">
        <v>-24.075276859599999</v>
      </c>
      <c r="AI42" s="52">
        <v>-25.4262387586</v>
      </c>
      <c r="AJ42" s="52">
        <v>-26.835008092700001</v>
      </c>
      <c r="AK42" s="52">
        <v>-28.301798181599999</v>
      </c>
      <c r="AL42" s="52">
        <v>-29.825288639299998</v>
      </c>
      <c r="AM42" s="52">
        <v>-15.7005508984</v>
      </c>
      <c r="AN42" s="52">
        <v>-16.535553231600002</v>
      </c>
      <c r="AO42" s="52">
        <v>-17.390807272100002</v>
      </c>
      <c r="AP42" s="52">
        <v>-18.2698043332</v>
      </c>
      <c r="AQ42" s="52">
        <v>-19.1752456818</v>
      </c>
      <c r="AR42" s="52">
        <v>-20.109229897199999</v>
      </c>
      <c r="AS42" s="52">
        <v>-21.0734162633</v>
      </c>
      <c r="AT42" s="52">
        <v>-22.069145048900001</v>
      </c>
      <c r="AU42" s="52">
        <v>-23.0975222653</v>
      </c>
      <c r="AV42" s="52">
        <v>-24.159478777699999</v>
      </c>
      <c r="AW42" s="52">
        <v>-25.255811405599999</v>
      </c>
      <c r="AX42" s="52">
        <v>-26.387211353000001</v>
      </c>
      <c r="AY42" s="52">
        <v>-27.554283656900001</v>
      </c>
      <c r="AZ42" s="52">
        <v>-28.757560224399999</v>
      </c>
      <c r="BA42" s="52">
        <v>-29.997508282199998</v>
      </c>
      <c r="BB42" s="52">
        <v>-31.2745355568</v>
      </c>
      <c r="BC42" s="52">
        <v>-32.588993154299999</v>
      </c>
      <c r="BD42" s="52">
        <v>-33.941176865899997</v>
      </c>
      <c r="BE42" s="52">
        <v>-35.331327442099997</v>
      </c>
      <c r="BF42" s="52">
        <v>-36.759630224299997</v>
      </c>
      <c r="BG42" s="52">
        <v>0</v>
      </c>
      <c r="BH42" s="52">
        <v>0</v>
      </c>
      <c r="BI42" s="52">
        <v>0</v>
      </c>
      <c r="BJ42" s="52">
        <v>0</v>
      </c>
      <c r="BK42" s="52">
        <v>0</v>
      </c>
      <c r="BL42" s="52">
        <v>0</v>
      </c>
      <c r="BM42" s="52">
        <v>0</v>
      </c>
      <c r="BN42" s="52">
        <v>0</v>
      </c>
      <c r="BO42" s="52">
        <v>0</v>
      </c>
      <c r="BP42" s="52">
        <v>0</v>
      </c>
      <c r="BQ42" s="52">
        <v>0</v>
      </c>
      <c r="BR42" s="52">
        <v>0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0</v>
      </c>
      <c r="BY42" s="52">
        <v>0</v>
      </c>
      <c r="BZ42" s="52">
        <v>0</v>
      </c>
      <c r="CA42" s="52">
        <v>0</v>
      </c>
      <c r="CB42" s="52">
        <v>0</v>
      </c>
      <c r="CC42" s="52">
        <v>0</v>
      </c>
      <c r="CD42" s="52">
        <v>0</v>
      </c>
    </row>
    <row r="43" spans="1:82" x14ac:dyDescent="0.25">
      <c r="A43" s="52" t="s">
        <v>254</v>
      </c>
      <c r="B43" s="52">
        <v>52.403200100500001</v>
      </c>
      <c r="C43" s="52">
        <v>52.185947774799999</v>
      </c>
      <c r="D43" s="52">
        <v>46.243179318899998</v>
      </c>
      <c r="E43" s="52">
        <v>46.232424873600003</v>
      </c>
      <c r="F43" s="52">
        <v>46.040941675200003</v>
      </c>
      <c r="G43" s="52">
        <v>45.441875264799997</v>
      </c>
      <c r="H43" s="52">
        <v>44.375381236999999</v>
      </c>
      <c r="I43" s="52">
        <v>43.703661427100002</v>
      </c>
      <c r="J43" s="52">
        <v>42.705290028299999</v>
      </c>
      <c r="K43" s="52">
        <v>41.348942214200001</v>
      </c>
      <c r="L43" s="52">
        <v>39.599809503800003</v>
      </c>
      <c r="M43" s="52">
        <v>37.419211059399998</v>
      </c>
      <c r="N43" s="52">
        <v>34.764280421199999</v>
      </c>
      <c r="O43" s="52">
        <v>31.587618670800001</v>
      </c>
      <c r="P43" s="52">
        <v>27.8367951028</v>
      </c>
      <c r="Q43" s="52">
        <v>23.4534583754</v>
      </c>
      <c r="R43" s="55">
        <v>18.3714304925</v>
      </c>
      <c r="S43" s="52">
        <v>13.298350854700001</v>
      </c>
      <c r="T43" s="52">
        <v>7.5570786642999996</v>
      </c>
      <c r="U43" s="52">
        <v>1.06185686</v>
      </c>
      <c r="V43" s="52">
        <v>-6.2955655430000004</v>
      </c>
      <c r="W43" s="52">
        <v>-14.500955148799999</v>
      </c>
      <c r="X43" s="52">
        <v>-15.2205850053</v>
      </c>
      <c r="Y43" s="52">
        <v>-15.997908235500001</v>
      </c>
      <c r="Z43" s="52">
        <v>-16.8321771496</v>
      </c>
      <c r="AA43" s="52">
        <v>-17.724530141700001</v>
      </c>
      <c r="AB43" s="55">
        <v>-18.677306193300002</v>
      </c>
      <c r="AC43" s="52">
        <v>-19.6936119842</v>
      </c>
      <c r="AD43" s="52">
        <v>-20.7753511045</v>
      </c>
      <c r="AE43" s="52">
        <v>-21.907759931600001</v>
      </c>
      <c r="AF43" s="52">
        <v>-23.092484437</v>
      </c>
      <c r="AG43" s="52">
        <v>-24.331144084600002</v>
      </c>
      <c r="AH43" s="52">
        <v>-25.6252768596</v>
      </c>
      <c r="AI43" s="52">
        <v>-26.976238758600001</v>
      </c>
      <c r="AJ43" s="52">
        <v>-28.385008092700001</v>
      </c>
      <c r="AK43" s="52">
        <v>-29.8517981816</v>
      </c>
      <c r="AL43" s="52">
        <v>-31.375288639299999</v>
      </c>
      <c r="AM43" s="52">
        <v>-16.475550898400002</v>
      </c>
      <c r="AN43" s="52">
        <v>-17.3105532316</v>
      </c>
      <c r="AO43" s="52">
        <v>-18.1658072721</v>
      </c>
      <c r="AP43" s="52">
        <v>-19.044804333199998</v>
      </c>
      <c r="AQ43" s="52">
        <v>-19.950245681799998</v>
      </c>
      <c r="AR43" s="52">
        <v>-20.884229897200001</v>
      </c>
      <c r="AS43" s="52">
        <v>-21.848416263299999</v>
      </c>
      <c r="AT43" s="52">
        <v>-22.8441450489</v>
      </c>
      <c r="AU43" s="52">
        <v>-23.872522265299999</v>
      </c>
      <c r="AV43" s="52">
        <v>-24.934478777700001</v>
      </c>
      <c r="AW43" s="52">
        <v>-26.030811405600002</v>
      </c>
      <c r="AX43" s="52">
        <v>-27.162211353</v>
      </c>
      <c r="AY43" s="52">
        <v>-28.329283656899999</v>
      </c>
      <c r="AZ43" s="52">
        <v>-29.532560224400001</v>
      </c>
      <c r="BA43" s="52">
        <v>-30.7725082822</v>
      </c>
      <c r="BB43" s="52">
        <v>-32.049535556800002</v>
      </c>
      <c r="BC43" s="52">
        <v>-33.363993154299997</v>
      </c>
      <c r="BD43" s="52">
        <v>-34.716176865900003</v>
      </c>
      <c r="BE43" s="52">
        <v>-36.106327442100003</v>
      </c>
      <c r="BF43" s="52">
        <v>-37.534630224300003</v>
      </c>
      <c r="BG43" s="52">
        <v>0</v>
      </c>
      <c r="BH43" s="52">
        <v>0</v>
      </c>
      <c r="BI43" s="52">
        <v>0</v>
      </c>
      <c r="BJ43" s="52">
        <v>0</v>
      </c>
      <c r="BK43" s="52">
        <v>0</v>
      </c>
      <c r="BL43" s="52">
        <v>0</v>
      </c>
      <c r="BM43" s="52">
        <v>0</v>
      </c>
      <c r="BN43" s="52">
        <v>0</v>
      </c>
      <c r="BO43" s="52">
        <v>0</v>
      </c>
      <c r="BP43" s="52">
        <v>0</v>
      </c>
      <c r="BQ43" s="52">
        <v>0</v>
      </c>
      <c r="BR43" s="52">
        <v>0</v>
      </c>
      <c r="BS43" s="52">
        <v>0</v>
      </c>
      <c r="BT43" s="52">
        <v>0</v>
      </c>
      <c r="BU43" s="52">
        <v>0</v>
      </c>
      <c r="BV43" s="52">
        <v>0</v>
      </c>
      <c r="BW43" s="52">
        <v>0</v>
      </c>
      <c r="BX43" s="52">
        <v>0</v>
      </c>
      <c r="BY43" s="52">
        <v>0</v>
      </c>
      <c r="BZ43" s="52">
        <v>0</v>
      </c>
      <c r="CA43" s="52">
        <v>0</v>
      </c>
      <c r="CB43" s="52">
        <v>0</v>
      </c>
      <c r="CC43" s="52">
        <v>0</v>
      </c>
      <c r="CD43" s="52">
        <v>0</v>
      </c>
    </row>
    <row r="44" spans="1:82" x14ac:dyDescent="0.25">
      <c r="A44" s="52" t="s">
        <v>255</v>
      </c>
      <c r="B44" s="52">
        <v>37.336200100500001</v>
      </c>
      <c r="C44" s="52">
        <v>38.131322774799997</v>
      </c>
      <c r="D44" s="52">
        <v>34.515239318900001</v>
      </c>
      <c r="E44" s="52">
        <v>35.135280137499997</v>
      </c>
      <c r="F44" s="52">
        <v>35.540701767599998</v>
      </c>
      <c r="G44" s="52">
        <v>35.5613826035</v>
      </c>
      <c r="H44" s="52">
        <v>35.149350464999998</v>
      </c>
      <c r="I44" s="52">
        <v>34.993031424900003</v>
      </c>
      <c r="J44" s="52">
        <v>34.528332625600001</v>
      </c>
      <c r="K44" s="52">
        <v>33.7296365228</v>
      </c>
      <c r="L44" s="52">
        <v>32.567400276299999</v>
      </c>
      <c r="M44" s="52">
        <v>31.007783206500001</v>
      </c>
      <c r="N44" s="52">
        <v>29.012334586200001</v>
      </c>
      <c r="O44" s="52">
        <v>26.537653003799999</v>
      </c>
      <c r="P44" s="52">
        <v>23.534914277599999</v>
      </c>
      <c r="Q44" s="52">
        <v>19.949061882900001</v>
      </c>
      <c r="R44" s="55">
        <v>15.7171155227</v>
      </c>
      <c r="S44" s="52">
        <v>11.4735188721</v>
      </c>
      <c r="T44" s="52">
        <v>6.5724669384999999</v>
      </c>
      <c r="U44" s="52">
        <v>0.93053807879999995</v>
      </c>
      <c r="V44" s="52">
        <v>-5.5567680629999998</v>
      </c>
      <c r="W44" s="52">
        <v>-12.886397945200001</v>
      </c>
      <c r="X44" s="52">
        <v>-13.6124835221</v>
      </c>
      <c r="Y44" s="52">
        <v>-14.3956169006</v>
      </c>
      <c r="Z44" s="52">
        <v>-15.2351149482</v>
      </c>
      <c r="AA44" s="52">
        <v>-16.1321741605</v>
      </c>
      <c r="AB44" s="55">
        <v>-17.0891858102</v>
      </c>
      <c r="AC44" s="52">
        <v>-18.1093036394</v>
      </c>
      <c r="AD44" s="52">
        <v>-19.194473594200002</v>
      </c>
      <c r="AE44" s="52">
        <v>-20.329970172300001</v>
      </c>
      <c r="AF44" s="52">
        <v>-21.5174736536</v>
      </c>
      <c r="AG44" s="52">
        <v>-22.758634379499998</v>
      </c>
      <c r="AH44" s="52">
        <v>-24.055018125099998</v>
      </c>
      <c r="AI44" s="52">
        <v>-25.408005897500001</v>
      </c>
      <c r="AJ44" s="52">
        <v>-26.8185985177</v>
      </c>
      <c r="AK44" s="52">
        <v>-28.287029564099999</v>
      </c>
      <c r="AL44" s="52">
        <v>-29.811996883599999</v>
      </c>
      <c r="AM44" s="52">
        <v>-15.6945696083</v>
      </c>
      <c r="AN44" s="52">
        <v>-16.530170070499999</v>
      </c>
      <c r="AO44" s="52">
        <v>-17.385962427100001</v>
      </c>
      <c r="AP44" s="52">
        <v>-18.265443972700002</v>
      </c>
      <c r="AQ44" s="52">
        <v>-19.171321357299998</v>
      </c>
      <c r="AR44" s="52">
        <v>-20.105698005200001</v>
      </c>
      <c r="AS44" s="52">
        <v>-21.070237560500001</v>
      </c>
      <c r="AT44" s="52">
        <v>-22.0662842164</v>
      </c>
      <c r="AU44" s="52">
        <v>-23.094947516000001</v>
      </c>
      <c r="AV44" s="52">
        <v>-24.157161503400001</v>
      </c>
      <c r="AW44" s="52">
        <v>-25.253725858700001</v>
      </c>
      <c r="AX44" s="52">
        <v>-26.385334360800002</v>
      </c>
      <c r="AY44" s="52">
        <v>-27.552594363899999</v>
      </c>
      <c r="AZ44" s="52">
        <v>-28.7560398607</v>
      </c>
      <c r="BA44" s="52">
        <v>-29.9961399548</v>
      </c>
      <c r="BB44" s="52">
        <v>-31.273304062200001</v>
      </c>
      <c r="BC44" s="52">
        <v>-32.587884809199998</v>
      </c>
      <c r="BD44" s="52">
        <v>-33.940179355300003</v>
      </c>
      <c r="BE44" s="52">
        <v>-35.330429682499997</v>
      </c>
      <c r="BF44" s="52">
        <v>-36.758822240699999</v>
      </c>
      <c r="BG44" s="52">
        <v>0</v>
      </c>
      <c r="BH44" s="52">
        <v>0</v>
      </c>
      <c r="BI44" s="52">
        <v>0</v>
      </c>
      <c r="BJ44" s="52">
        <v>0</v>
      </c>
      <c r="BK44" s="52">
        <v>0</v>
      </c>
      <c r="BL44" s="52">
        <v>0</v>
      </c>
      <c r="BM44" s="52">
        <v>0</v>
      </c>
      <c r="BN44" s="52">
        <v>0</v>
      </c>
      <c r="BO44" s="52">
        <v>0</v>
      </c>
      <c r="BP44" s="52">
        <v>0</v>
      </c>
      <c r="BQ44" s="52">
        <v>0</v>
      </c>
      <c r="BR44" s="52">
        <v>0</v>
      </c>
      <c r="BS44" s="52">
        <v>0</v>
      </c>
      <c r="BT44" s="52">
        <v>0</v>
      </c>
      <c r="BU44" s="52">
        <v>0</v>
      </c>
      <c r="BV44" s="52">
        <v>0</v>
      </c>
      <c r="BW44" s="52">
        <v>0</v>
      </c>
      <c r="BX44" s="52">
        <v>0</v>
      </c>
      <c r="BY44" s="52">
        <v>0</v>
      </c>
      <c r="BZ44" s="52">
        <v>0</v>
      </c>
      <c r="CA44" s="52">
        <v>0</v>
      </c>
      <c r="CB44" s="52">
        <v>0</v>
      </c>
      <c r="CC44" s="52">
        <v>0</v>
      </c>
      <c r="CD44" s="52">
        <v>0</v>
      </c>
    </row>
    <row r="45" spans="1:82" x14ac:dyDescent="0.25">
      <c r="A45" s="52" t="s">
        <v>256</v>
      </c>
      <c r="B45" s="52">
        <v>9.9600000000000009</v>
      </c>
      <c r="C45" s="52">
        <v>10.30625</v>
      </c>
      <c r="D45" s="52">
        <v>10.6525</v>
      </c>
      <c r="E45" s="52">
        <v>10.998749999999999</v>
      </c>
      <c r="F45" s="52">
        <v>11.345000000000001</v>
      </c>
      <c r="G45" s="52">
        <v>11.69125</v>
      </c>
      <c r="H45" s="52">
        <v>12.0375</v>
      </c>
      <c r="I45" s="52">
        <v>12.383749999999999</v>
      </c>
      <c r="J45" s="52">
        <v>12.73</v>
      </c>
      <c r="K45" s="52">
        <v>13.07625</v>
      </c>
      <c r="L45" s="52">
        <v>13.422499999999999</v>
      </c>
      <c r="M45" s="52">
        <v>13.768750000000001</v>
      </c>
      <c r="N45" s="52">
        <v>14.115</v>
      </c>
      <c r="O45" s="52">
        <v>14.46125</v>
      </c>
      <c r="P45" s="52">
        <v>14.807499999999999</v>
      </c>
      <c r="Q45" s="52">
        <v>15.15375</v>
      </c>
      <c r="R45" s="55">
        <v>15.5</v>
      </c>
      <c r="S45" s="52">
        <v>15.5</v>
      </c>
      <c r="T45" s="52">
        <v>15.5</v>
      </c>
      <c r="U45" s="52">
        <v>15.5</v>
      </c>
      <c r="V45" s="52">
        <v>15.5</v>
      </c>
      <c r="W45" s="52">
        <v>15.5</v>
      </c>
      <c r="X45" s="52">
        <v>15.5</v>
      </c>
      <c r="Y45" s="52">
        <v>15.5</v>
      </c>
      <c r="Z45" s="52">
        <v>15.5</v>
      </c>
      <c r="AA45" s="52">
        <v>15.5</v>
      </c>
      <c r="AB45" s="55">
        <v>15.5</v>
      </c>
      <c r="AC45" s="52">
        <v>15.5</v>
      </c>
      <c r="AD45" s="52">
        <v>15.5</v>
      </c>
      <c r="AE45" s="52">
        <v>15.5</v>
      </c>
      <c r="AF45" s="52">
        <v>15.5</v>
      </c>
      <c r="AG45" s="52">
        <v>15.5</v>
      </c>
      <c r="AH45" s="52">
        <v>15.5</v>
      </c>
      <c r="AI45" s="52">
        <v>15.5</v>
      </c>
      <c r="AJ45" s="52">
        <v>15.5</v>
      </c>
      <c r="AK45" s="52">
        <v>15.5</v>
      </c>
      <c r="AL45" s="52">
        <v>15.5</v>
      </c>
      <c r="AM45" s="52">
        <v>15.5</v>
      </c>
      <c r="AN45" s="52">
        <v>15.5</v>
      </c>
      <c r="AO45" s="52">
        <v>15.5</v>
      </c>
      <c r="AP45" s="52">
        <v>15.5</v>
      </c>
      <c r="AQ45" s="52">
        <v>15.5</v>
      </c>
      <c r="AR45" s="52">
        <v>15.5</v>
      </c>
      <c r="AS45" s="52">
        <v>15.5</v>
      </c>
      <c r="AT45" s="52">
        <v>15.5</v>
      </c>
      <c r="AU45" s="52">
        <v>15.5</v>
      </c>
      <c r="AV45" s="52">
        <v>15.5</v>
      </c>
      <c r="AW45" s="52">
        <v>15.5</v>
      </c>
      <c r="AX45" s="52">
        <v>15.5</v>
      </c>
      <c r="AY45" s="52">
        <v>15.5</v>
      </c>
      <c r="AZ45" s="52">
        <v>15.5</v>
      </c>
      <c r="BA45" s="52">
        <v>15.5</v>
      </c>
      <c r="BB45" s="52">
        <v>15.5</v>
      </c>
      <c r="BC45" s="52">
        <v>15.5</v>
      </c>
      <c r="BD45" s="52">
        <v>15.5</v>
      </c>
      <c r="BE45" s="52">
        <v>15.5</v>
      </c>
      <c r="BF45" s="52">
        <v>15.5</v>
      </c>
      <c r="BG45" s="52">
        <v>15.5</v>
      </c>
      <c r="BH45" s="52">
        <v>15.5</v>
      </c>
      <c r="BI45" s="52">
        <v>15.5</v>
      </c>
      <c r="BJ45" s="52">
        <v>15.5</v>
      </c>
      <c r="BK45" s="52">
        <v>15.5</v>
      </c>
      <c r="BL45" s="52">
        <v>15.5</v>
      </c>
      <c r="BM45" s="52">
        <v>15.5</v>
      </c>
      <c r="BN45" s="52">
        <v>15.5</v>
      </c>
      <c r="BO45" s="52">
        <v>15.5</v>
      </c>
      <c r="BP45" s="52">
        <v>15.5</v>
      </c>
      <c r="BQ45" s="52">
        <v>15.5</v>
      </c>
      <c r="BR45" s="52">
        <v>15.5</v>
      </c>
      <c r="BS45" s="52">
        <v>15.5</v>
      </c>
      <c r="BT45" s="52">
        <v>15.5</v>
      </c>
      <c r="BU45" s="52">
        <v>15.5</v>
      </c>
      <c r="BV45" s="52">
        <v>15.5</v>
      </c>
      <c r="BW45" s="52">
        <v>15.5</v>
      </c>
      <c r="BX45" s="52">
        <v>15.5</v>
      </c>
      <c r="BY45" s="52">
        <v>15.5</v>
      </c>
      <c r="BZ45" s="52">
        <v>15.5</v>
      </c>
      <c r="CA45" s="52">
        <v>15.5</v>
      </c>
      <c r="CB45" s="52">
        <v>15.5</v>
      </c>
      <c r="CC45" s="52">
        <v>15.5</v>
      </c>
      <c r="CD45" s="52">
        <v>15.5</v>
      </c>
    </row>
    <row r="46" spans="1:82" x14ac:dyDescent="0.25">
      <c r="A46" s="52" t="s">
        <v>257</v>
      </c>
      <c r="B46" s="52">
        <v>5.9</v>
      </c>
      <c r="C46" s="52">
        <v>5.31</v>
      </c>
      <c r="D46" s="52">
        <v>4.7789999999999999</v>
      </c>
      <c r="E46" s="52">
        <v>4.3010999999999999</v>
      </c>
      <c r="F46" s="52">
        <v>3.8709899999999999</v>
      </c>
      <c r="G46" s="52">
        <v>3.4838909999999998</v>
      </c>
      <c r="H46" s="52">
        <v>3.1355019</v>
      </c>
      <c r="I46" s="52">
        <v>2.82195171</v>
      </c>
      <c r="J46" s="52">
        <v>2.5397565389999999</v>
      </c>
      <c r="K46" s="52">
        <v>2.2857808850999999</v>
      </c>
      <c r="L46" s="52">
        <v>2.0572027965999999</v>
      </c>
      <c r="M46" s="52">
        <v>1.8514825169</v>
      </c>
      <c r="N46" s="52">
        <v>1.6663342651999999</v>
      </c>
      <c r="O46" s="52">
        <v>1.4997008386999999</v>
      </c>
      <c r="P46" s="52">
        <v>1.3497307547999999</v>
      </c>
      <c r="Q46" s="52">
        <v>1.2147576793999999</v>
      </c>
      <c r="R46" s="55">
        <v>1.0932819114000001</v>
      </c>
      <c r="S46" s="52">
        <v>0.98395372029999995</v>
      </c>
      <c r="T46" s="52">
        <v>0.88555834830000002</v>
      </c>
      <c r="U46" s="52">
        <v>0.79700251339999995</v>
      </c>
      <c r="V46" s="52">
        <v>0.71730226210000003</v>
      </c>
      <c r="W46" s="52">
        <v>0.64557203590000001</v>
      </c>
      <c r="X46" s="52">
        <v>0.58101483229999995</v>
      </c>
      <c r="Y46" s="52">
        <v>0.52291334909999998</v>
      </c>
      <c r="Z46" s="52">
        <v>0.47062201419999999</v>
      </c>
      <c r="AA46" s="52">
        <v>0.42355981269999998</v>
      </c>
      <c r="AB46" s="55">
        <v>0.38120383149999998</v>
      </c>
      <c r="AC46" s="52">
        <v>0.34308344829999998</v>
      </c>
      <c r="AD46" s="52">
        <v>0.30877510349999998</v>
      </c>
      <c r="AE46" s="52">
        <v>0.27789759310000001</v>
      </c>
      <c r="AF46" s="52">
        <v>0.25010783380000001</v>
      </c>
      <c r="AG46" s="52">
        <v>0.2250970504</v>
      </c>
      <c r="AH46" s="52">
        <v>0.20258734540000001</v>
      </c>
      <c r="AI46" s="52">
        <v>0.18232861089999999</v>
      </c>
      <c r="AJ46" s="52">
        <v>0.1640957498</v>
      </c>
      <c r="AK46" s="52">
        <v>0.14768617479999999</v>
      </c>
      <c r="AL46" s="52">
        <v>0.13291755729999999</v>
      </c>
      <c r="AM46" s="52">
        <v>0.1196258016</v>
      </c>
      <c r="AN46" s="52">
        <v>0.10766322139999999</v>
      </c>
      <c r="AO46" s="52">
        <v>9.6896899300000006E-2</v>
      </c>
      <c r="AP46" s="52">
        <v>8.7207209399999999E-2</v>
      </c>
      <c r="AQ46" s="52">
        <v>7.8486488399999998E-2</v>
      </c>
      <c r="AR46" s="52">
        <v>7.0637839600000002E-2</v>
      </c>
      <c r="AS46" s="52">
        <v>6.3574055599999998E-2</v>
      </c>
      <c r="AT46" s="52">
        <v>5.7216650100000002E-2</v>
      </c>
      <c r="AU46" s="52">
        <v>5.1494985100000001E-2</v>
      </c>
      <c r="AV46" s="52">
        <v>4.6345486499999998E-2</v>
      </c>
      <c r="AW46" s="52">
        <v>4.1710937900000002E-2</v>
      </c>
      <c r="AX46" s="52">
        <v>3.7539844099999997E-2</v>
      </c>
      <c r="AY46" s="52">
        <v>3.3785859699999997E-2</v>
      </c>
      <c r="AZ46" s="52">
        <v>3.0407273700000001E-2</v>
      </c>
      <c r="BA46" s="52">
        <v>2.73665464E-2</v>
      </c>
      <c r="BB46" s="52">
        <v>2.46298917E-2</v>
      </c>
      <c r="BC46" s="52">
        <v>2.2166902499999998E-2</v>
      </c>
      <c r="BD46" s="52">
        <v>1.9950212299999999E-2</v>
      </c>
      <c r="BE46" s="52">
        <v>1.79551911E-2</v>
      </c>
      <c r="BF46" s="52">
        <v>1.6159672E-2</v>
      </c>
      <c r="BG46" s="52">
        <v>1.45437048E-2</v>
      </c>
      <c r="BH46" s="52">
        <v>1.30893343E-2</v>
      </c>
      <c r="BI46" s="52">
        <v>1.17804009E-2</v>
      </c>
      <c r="BJ46" s="52">
        <v>1.06023608E-2</v>
      </c>
      <c r="BK46" s="52">
        <v>9.5421246999999997E-3</v>
      </c>
      <c r="BL46" s="52">
        <v>8.5879122000000006E-3</v>
      </c>
      <c r="BM46" s="52">
        <v>7.7291210000000003E-3</v>
      </c>
      <c r="BN46" s="52">
        <v>6.9562089000000001E-3</v>
      </c>
      <c r="BO46" s="52">
        <v>6.2605880000000001E-3</v>
      </c>
      <c r="BP46" s="52">
        <v>5.6345292000000002E-3</v>
      </c>
      <c r="BQ46" s="52">
        <v>5.0710763000000004E-3</v>
      </c>
      <c r="BR46" s="52">
        <v>4.5639686999999996E-3</v>
      </c>
      <c r="BS46" s="52">
        <v>4.1075718000000002E-3</v>
      </c>
      <c r="BT46" s="52">
        <v>3.6968145999999999E-3</v>
      </c>
      <c r="BU46" s="52">
        <v>3.3271332E-3</v>
      </c>
      <c r="BV46" s="52">
        <v>2.9944198000000002E-3</v>
      </c>
      <c r="BW46" s="52">
        <v>2.6949779000000002E-3</v>
      </c>
      <c r="BX46" s="52">
        <v>2.4254800999999999E-3</v>
      </c>
      <c r="BY46" s="52">
        <v>2.1829320999999999E-3</v>
      </c>
      <c r="BZ46" s="52">
        <v>1.9646389000000002E-3</v>
      </c>
      <c r="CA46" s="52">
        <v>1.7681750000000001E-3</v>
      </c>
      <c r="CB46" s="52">
        <v>1.5913575E-3</v>
      </c>
      <c r="CC46" s="52">
        <v>1.4322217E-3</v>
      </c>
      <c r="CD46" s="52">
        <v>1.2889996000000001E-3</v>
      </c>
    </row>
    <row r="47" spans="1:82" x14ac:dyDescent="0.25">
      <c r="A47" s="52" t="s">
        <v>258</v>
      </c>
      <c r="B47" s="52">
        <v>633.5</v>
      </c>
      <c r="C47" s="52">
        <v>692.06683046989997</v>
      </c>
      <c r="D47" s="52">
        <v>750.59154783869997</v>
      </c>
      <c r="E47" s="52">
        <v>802.62002481479999</v>
      </c>
      <c r="F47" s="52">
        <v>854.7953029647</v>
      </c>
      <c r="G47" s="52">
        <v>906.91204039349998</v>
      </c>
      <c r="H47" s="52">
        <v>958.50742292639995</v>
      </c>
      <c r="I47" s="52">
        <v>1009.0473988769</v>
      </c>
      <c r="J47" s="52">
        <v>1058.9786517226</v>
      </c>
      <c r="K47" s="52">
        <v>1107.9262413488</v>
      </c>
      <c r="L47" s="52">
        <v>1155.4758116068001</v>
      </c>
      <c r="M47" s="52">
        <v>1201.1686442332</v>
      </c>
      <c r="N47" s="52">
        <v>1244.496162596</v>
      </c>
      <c r="O47" s="52">
        <v>1284.8939754935</v>
      </c>
      <c r="P47" s="52">
        <v>1321.7354251792001</v>
      </c>
      <c r="Q47" s="52">
        <v>1354.3244617396999</v>
      </c>
      <c r="R47" s="55">
        <v>1381.8873831886999</v>
      </c>
      <c r="S47" s="52">
        <v>1403.5622337458001</v>
      </c>
      <c r="T47" s="52">
        <v>1419.3593505342001</v>
      </c>
      <c r="U47" s="52">
        <v>1428.3960121957</v>
      </c>
      <c r="V47" s="52">
        <v>1429.6739175482001</v>
      </c>
      <c r="W47" s="52">
        <v>1422.0505602434</v>
      </c>
      <c r="X47" s="52">
        <v>1404.3869552942001</v>
      </c>
      <c r="Y47" s="52">
        <v>1385.7418584510999</v>
      </c>
      <c r="Z47" s="52">
        <v>1366.0365826252</v>
      </c>
      <c r="AA47" s="52">
        <v>1345.1934604899</v>
      </c>
      <c r="AB47" s="55">
        <v>1323.1332720805001</v>
      </c>
      <c r="AC47" s="52">
        <v>1299.7736073323999</v>
      </c>
      <c r="AD47" s="52">
        <v>1275.0278190288</v>
      </c>
      <c r="AE47" s="52">
        <v>1248.8066636762001</v>
      </c>
      <c r="AF47" s="52">
        <v>1221.0410336549</v>
      </c>
      <c r="AG47" s="52">
        <v>1191.6595764305</v>
      </c>
      <c r="AH47" s="52">
        <v>1160.5887307068001</v>
      </c>
      <c r="AI47" s="52">
        <v>1127.7528375541001</v>
      </c>
      <c r="AJ47" s="52">
        <v>1093.0743886197999</v>
      </c>
      <c r="AK47" s="52">
        <v>1056.4745412484001</v>
      </c>
      <c r="AL47" s="52">
        <v>1017.8741618409</v>
      </c>
      <c r="AM47" s="52">
        <v>977.19591765200005</v>
      </c>
      <c r="AN47" s="52">
        <v>955.78218211139995</v>
      </c>
      <c r="AO47" s="52">
        <v>933.22959996249995</v>
      </c>
      <c r="AP47" s="52">
        <v>909.51055021879995</v>
      </c>
      <c r="AQ47" s="52">
        <v>884.5926501463</v>
      </c>
      <c r="AR47" s="52">
        <v>858.4398327952</v>
      </c>
      <c r="AS47" s="52">
        <v>831.01316899660003</v>
      </c>
      <c r="AT47" s="52">
        <v>802.27146650990005</v>
      </c>
      <c r="AU47" s="52">
        <v>772.17170512289999</v>
      </c>
      <c r="AV47" s="52">
        <v>740.6693561523</v>
      </c>
      <c r="AW47" s="52">
        <v>707.71862132180001</v>
      </c>
      <c r="AX47" s="52">
        <v>673.27261558589998</v>
      </c>
      <c r="AY47" s="52">
        <v>637.28351117650004</v>
      </c>
      <c r="AZ47" s="52">
        <v>599.70265512510002</v>
      </c>
      <c r="BA47" s="52">
        <v>560.4806690035</v>
      </c>
      <c r="BB47" s="52">
        <v>519.56753714019999</v>
      </c>
      <c r="BC47" s="52">
        <v>476.91268777200003</v>
      </c>
      <c r="BD47" s="52">
        <v>432.46507026739999</v>
      </c>
      <c r="BE47" s="52">
        <v>386.17323057030001</v>
      </c>
      <c r="BF47" s="52">
        <v>337.98538626850001</v>
      </c>
      <c r="BG47" s="52">
        <v>287.84950216549998</v>
      </c>
      <c r="BH47" s="52">
        <v>287.84950216549998</v>
      </c>
      <c r="BI47" s="52">
        <v>287.84950216549998</v>
      </c>
      <c r="BJ47" s="52">
        <v>287.84950216549998</v>
      </c>
      <c r="BK47" s="52">
        <v>287.84950216549998</v>
      </c>
      <c r="BL47" s="52">
        <v>287.84950216549998</v>
      </c>
      <c r="BM47" s="52">
        <v>287.84950216549998</v>
      </c>
      <c r="BN47" s="52">
        <v>287.84950216549998</v>
      </c>
      <c r="BO47" s="52">
        <v>287.84950216549998</v>
      </c>
      <c r="BP47" s="52">
        <v>287.84950216549998</v>
      </c>
      <c r="BQ47" s="52">
        <v>287.84950216549998</v>
      </c>
      <c r="BR47" s="52">
        <v>287.84950216549998</v>
      </c>
      <c r="BS47" s="52">
        <v>287.84950216549998</v>
      </c>
      <c r="BT47" s="52">
        <v>287.84950216549998</v>
      </c>
      <c r="BU47" s="52">
        <v>287.84950216549998</v>
      </c>
      <c r="BV47" s="52">
        <v>287.84950216549998</v>
      </c>
      <c r="BW47" s="52">
        <v>287.84950216549998</v>
      </c>
      <c r="BX47" s="52">
        <v>287.84950216549998</v>
      </c>
      <c r="BY47" s="52">
        <v>287.84950216549998</v>
      </c>
      <c r="BZ47" s="52">
        <v>287.84950216549998</v>
      </c>
      <c r="CA47" s="52">
        <v>287.84950216549998</v>
      </c>
      <c r="CB47" s="52">
        <v>287.84950216549998</v>
      </c>
      <c r="CC47" s="52">
        <v>287.84950216549998</v>
      </c>
      <c r="CD47" s="52">
        <v>287.84950216549998</v>
      </c>
    </row>
    <row r="48" spans="1:82" x14ac:dyDescent="0.25">
      <c r="A48" s="52" t="s">
        <v>259</v>
      </c>
      <c r="B48" s="52">
        <v>0.47121199159999999</v>
      </c>
      <c r="C48" s="52">
        <v>0.47353597819999999</v>
      </c>
      <c r="D48" s="52">
        <v>0.46864917179999999</v>
      </c>
      <c r="E48" s="52">
        <v>0.4692962872</v>
      </c>
      <c r="F48" s="52">
        <v>0.4700303368</v>
      </c>
      <c r="G48" s="52">
        <v>0.47048730420000001</v>
      </c>
      <c r="H48" s="52">
        <v>0.47052653750000001</v>
      </c>
      <c r="I48" s="52">
        <v>0.4708990461</v>
      </c>
      <c r="J48" s="52">
        <v>0.47103505890000003</v>
      </c>
      <c r="K48" s="52">
        <v>0.47083771959999998</v>
      </c>
      <c r="L48" s="52">
        <v>0.4702213066</v>
      </c>
      <c r="M48" s="52">
        <v>0.46909751770000002</v>
      </c>
      <c r="N48" s="52">
        <v>0.46736948160000003</v>
      </c>
      <c r="O48" s="52">
        <v>0.46492719710000002</v>
      </c>
      <c r="P48" s="52">
        <v>0.46164274779999998</v>
      </c>
      <c r="Q48" s="52">
        <v>0.45736440249999999</v>
      </c>
      <c r="R48" s="55">
        <v>0.45190844279999998</v>
      </c>
      <c r="S48" s="52">
        <v>0.44565018220000002</v>
      </c>
      <c r="T48" s="52">
        <v>0.4380466838</v>
      </c>
      <c r="U48" s="52">
        <v>0.4287953893</v>
      </c>
      <c r="V48" s="52">
        <v>0.41751976549999997</v>
      </c>
      <c r="W48" s="52">
        <v>0.40384455070000003</v>
      </c>
      <c r="X48" s="52">
        <v>0.39392627029999999</v>
      </c>
      <c r="Y48" s="52">
        <v>0.38456023070000001</v>
      </c>
      <c r="Z48" s="52">
        <v>0.37543098260000002</v>
      </c>
      <c r="AA48" s="52">
        <v>0.36634666519999998</v>
      </c>
      <c r="AB48" s="55">
        <v>0.35717955489999997</v>
      </c>
      <c r="AC48" s="52">
        <v>0.3478338467</v>
      </c>
      <c r="AD48" s="52">
        <v>0.33822952480000001</v>
      </c>
      <c r="AE48" s="52">
        <v>0.32830837130000001</v>
      </c>
      <c r="AF48" s="52">
        <v>0.31800458780000002</v>
      </c>
      <c r="AG48" s="52">
        <v>0.30724782579999999</v>
      </c>
      <c r="AH48" s="52">
        <v>0.29596070969999999</v>
      </c>
      <c r="AI48" s="52">
        <v>0.28405643419999999</v>
      </c>
      <c r="AJ48" s="52">
        <v>0.27143616170000001</v>
      </c>
      <c r="AK48" s="52">
        <v>0.25798609230000003</v>
      </c>
      <c r="AL48" s="52">
        <v>0.24357425660000001</v>
      </c>
      <c r="AM48" s="52">
        <v>0.24742993999999999</v>
      </c>
      <c r="AN48" s="52">
        <v>0.24323727270000001</v>
      </c>
      <c r="AO48" s="52">
        <v>0.23750528770000001</v>
      </c>
      <c r="AP48" s="52">
        <v>0.23077808850000001</v>
      </c>
      <c r="AQ48" s="52">
        <v>0.2232156247</v>
      </c>
      <c r="AR48" s="52">
        <v>0.2148285469</v>
      </c>
      <c r="AS48" s="52">
        <v>0.2055641819</v>
      </c>
      <c r="AT48" s="52">
        <v>0.1953350452</v>
      </c>
      <c r="AU48" s="52">
        <v>0.1840252355</v>
      </c>
      <c r="AV48" s="52">
        <v>0.17148756309999999</v>
      </c>
      <c r="AW48" s="52">
        <v>0.15753541700000001</v>
      </c>
      <c r="AX48" s="52">
        <v>0.1419297081</v>
      </c>
      <c r="AY48" s="52">
        <v>0.12435924030000001</v>
      </c>
      <c r="AZ48" s="52">
        <v>0.1044109736</v>
      </c>
      <c r="BA48" s="52">
        <v>8.1523806200000007E-2</v>
      </c>
      <c r="BB48" s="52">
        <v>5.4914345900000001E-2</v>
      </c>
      <c r="BC48" s="52">
        <v>2.3453008099999999E-2</v>
      </c>
      <c r="BD48" s="52">
        <v>-1.45524794E-2</v>
      </c>
      <c r="BE48" s="52">
        <v>-6.1757031499999997E-2</v>
      </c>
      <c r="BF48" s="52">
        <v>-0.1225708169</v>
      </c>
      <c r="BG48" s="52">
        <v>-6.9825628299999998E-2</v>
      </c>
      <c r="BH48" s="52">
        <v>-2.8343800799999999E-2</v>
      </c>
      <c r="BI48" s="52">
        <v>5.7376460000000003E-4</v>
      </c>
      <c r="BJ48" s="52">
        <v>2.1508922699999999E-2</v>
      </c>
      <c r="BK48" s="52">
        <v>3.7232250799999998E-2</v>
      </c>
      <c r="BL48" s="52">
        <v>4.9524277899999997E-2</v>
      </c>
      <c r="BM48" s="52">
        <v>5.9531650200000001E-2</v>
      </c>
      <c r="BN48" s="52">
        <v>6.7993582100000005E-2</v>
      </c>
      <c r="BO48" s="52">
        <v>7.5387315799999993E-2</v>
      </c>
      <c r="BP48" s="52">
        <v>8.2021605400000003E-2</v>
      </c>
      <c r="BQ48" s="52">
        <v>8.8096854700000005E-2</v>
      </c>
      <c r="BR48" s="52">
        <v>9.3743819399999997E-2</v>
      </c>
      <c r="BS48" s="52">
        <v>9.9048510300000003E-2</v>
      </c>
      <c r="BT48" s="52">
        <v>0.1040682055</v>
      </c>
      <c r="BU48" s="52">
        <v>0.1088417359</v>
      </c>
      <c r="BV48" s="52">
        <v>0.11339608449999999</v>
      </c>
      <c r="BW48" s="52">
        <v>0.11775061439999999</v>
      </c>
      <c r="BX48" s="52">
        <v>0.12191977380000001</v>
      </c>
      <c r="BY48" s="52">
        <v>0.12591482530000001</v>
      </c>
      <c r="BZ48" s="52">
        <v>0.12974494889999999</v>
      </c>
      <c r="CA48" s="52">
        <v>0.13341794500000001</v>
      </c>
      <c r="CB48" s="52">
        <v>0.13694068270000001</v>
      </c>
      <c r="CC48" s="52">
        <v>0.14031938469999999</v>
      </c>
      <c r="CD48" s="52">
        <v>0.1435598092</v>
      </c>
    </row>
    <row r="49" spans="1:82" x14ac:dyDescent="0.25">
      <c r="A49" s="52" t="s">
        <v>260</v>
      </c>
      <c r="B49" s="52">
        <v>0</v>
      </c>
      <c r="C49" s="52">
        <v>0.4986737658</v>
      </c>
      <c r="D49" s="52">
        <v>0.45478351760000002</v>
      </c>
      <c r="E49" s="52">
        <v>0.46212029830000001</v>
      </c>
      <c r="F49" s="52">
        <v>0.46664760360000002</v>
      </c>
      <c r="G49" s="52">
        <v>0.46880817489999999</v>
      </c>
      <c r="H49" s="52">
        <v>0.46919044529999998</v>
      </c>
      <c r="I49" s="52">
        <v>0.47037113470000003</v>
      </c>
      <c r="J49" s="52">
        <v>0.47077161080000002</v>
      </c>
      <c r="K49" s="52">
        <v>0.4703379453</v>
      </c>
      <c r="L49" s="52">
        <v>0.46901894509999997</v>
      </c>
      <c r="M49" s="52">
        <v>0.46673782450000001</v>
      </c>
      <c r="N49" s="52">
        <v>0.46338543900000001</v>
      </c>
      <c r="O49" s="52">
        <v>0.45881504049999999</v>
      </c>
      <c r="P49" s="52">
        <v>0.45283454000000001</v>
      </c>
      <c r="Q49" s="52">
        <v>0.4451943766</v>
      </c>
      <c r="R49" s="55">
        <v>0.43556823849999998</v>
      </c>
      <c r="S49" s="52">
        <v>0.42462147820000001</v>
      </c>
      <c r="T49" s="52">
        <v>0.411311331</v>
      </c>
      <c r="U49" s="52">
        <v>0.39499106579999999</v>
      </c>
      <c r="V49" s="52">
        <v>0.37479790689999998</v>
      </c>
      <c r="W49" s="52">
        <v>0.34972338200000003</v>
      </c>
      <c r="X49" s="52">
        <v>0.3304143531</v>
      </c>
      <c r="Y49" s="52">
        <v>0.31158650030000001</v>
      </c>
      <c r="Z49" s="52">
        <v>0.29259925170000001</v>
      </c>
      <c r="AA49" s="52">
        <v>0.27300284270000003</v>
      </c>
      <c r="AB49" s="55">
        <v>0.2524288777</v>
      </c>
      <c r="AC49" s="52">
        <v>0.23052459489999999</v>
      </c>
      <c r="AD49" s="52">
        <v>0.20691114129999999</v>
      </c>
      <c r="AE49" s="52">
        <v>0.1811793833</v>
      </c>
      <c r="AF49" s="52">
        <v>0.15281290289999999</v>
      </c>
      <c r="AG49" s="52">
        <v>0.1211517588</v>
      </c>
      <c r="AH49" s="52">
        <v>8.5328830800000005E-2</v>
      </c>
      <c r="AI49" s="52">
        <v>4.4173040699999999E-2</v>
      </c>
      <c r="AJ49" s="52">
        <v>-3.9446977999999999E-3</v>
      </c>
      <c r="AK49" s="52">
        <v>-6.1367900900000001E-2</v>
      </c>
      <c r="AL49" s="52">
        <v>-0.1316031627</v>
      </c>
      <c r="AM49" s="52">
        <v>-0.16504493379999999</v>
      </c>
      <c r="AN49" s="52">
        <v>-0.20488549889999999</v>
      </c>
      <c r="AO49" s="52">
        <v>-0.2564505869</v>
      </c>
      <c r="AP49" s="52">
        <v>-0.32106631270000002</v>
      </c>
      <c r="AQ49" s="52">
        <v>-0.40247252970000003</v>
      </c>
      <c r="AR49" s="52">
        <v>-0.50722635859999998</v>
      </c>
      <c r="AS49" s="52">
        <v>-0.64646955579999998</v>
      </c>
      <c r="AT49" s="52">
        <v>-0.84019568469999995</v>
      </c>
      <c r="AU49" s="52">
        <v>-1.1279424901999999</v>
      </c>
      <c r="AV49" s="52">
        <v>-1.6002447608000001</v>
      </c>
      <c r="AW49" s="52">
        <v>-2.5198800938999999</v>
      </c>
      <c r="AX49" s="52">
        <v>-5.1028920307999996</v>
      </c>
      <c r="AY49" s="52">
        <v>-57.951494550100001</v>
      </c>
      <c r="AZ49" s="52">
        <v>6.9797592948</v>
      </c>
      <c r="BA49" s="52">
        <v>3.4623751587</v>
      </c>
      <c r="BB49" s="52">
        <v>2.3696592376000001</v>
      </c>
      <c r="BC49" s="52">
        <v>1.8349365495000001</v>
      </c>
      <c r="BD49" s="52">
        <v>1.5161855511</v>
      </c>
      <c r="BE49" s="52">
        <v>1.3033838923000001</v>
      </c>
      <c r="BF49" s="52">
        <v>1.1503321434</v>
      </c>
      <c r="BG49" s="52">
        <v>0.92177527780000001</v>
      </c>
      <c r="BH49" s="52">
        <v>0.88723019759999999</v>
      </c>
      <c r="BI49" s="52">
        <v>0.86314833629999999</v>
      </c>
      <c r="BJ49" s="52">
        <v>0.84571403420000002</v>
      </c>
      <c r="BK49" s="52">
        <v>0.83262002020000003</v>
      </c>
      <c r="BL49" s="52">
        <v>0.82238351220000006</v>
      </c>
      <c r="BM49" s="52">
        <v>0.81404961040000001</v>
      </c>
      <c r="BN49" s="52">
        <v>0.80700271450000005</v>
      </c>
      <c r="BO49" s="52">
        <v>0.8008453888</v>
      </c>
      <c r="BP49" s="52">
        <v>0.79532051010000004</v>
      </c>
      <c r="BQ49" s="52">
        <v>0.79026118680000002</v>
      </c>
      <c r="BR49" s="52">
        <v>0.78555852879999999</v>
      </c>
      <c r="BS49" s="52">
        <v>0.78114090830000005</v>
      </c>
      <c r="BT49" s="52">
        <v>0.7769606255</v>
      </c>
      <c r="BU49" s="52">
        <v>0.77298534279999997</v>
      </c>
      <c r="BV49" s="52">
        <v>0.76919258950000002</v>
      </c>
      <c r="BW49" s="52">
        <v>0.76556624049999999</v>
      </c>
      <c r="BX49" s="52">
        <v>0.76209426359999999</v>
      </c>
      <c r="BY49" s="52">
        <v>0.75876727960000001</v>
      </c>
      <c r="BZ49" s="52">
        <v>0.75557764370000002</v>
      </c>
      <c r="CA49" s="52">
        <v>0.7525188599</v>
      </c>
      <c r="CB49" s="52">
        <v>0.74958520770000003</v>
      </c>
      <c r="CC49" s="52">
        <v>0.74677150489999999</v>
      </c>
      <c r="CD49" s="52">
        <v>0.74407295630000003</v>
      </c>
    </row>
    <row r="50" spans="1:82" x14ac:dyDescent="0.25">
      <c r="A50" s="52" t="s">
        <v>261</v>
      </c>
      <c r="B50" s="52">
        <v>150.09299999999999</v>
      </c>
      <c r="C50" s="52">
        <v>162.80542479819999</v>
      </c>
      <c r="D50" s="52">
        <v>174.10666657260001</v>
      </c>
      <c r="E50" s="52">
        <v>185.4398393191</v>
      </c>
      <c r="F50" s="52">
        <v>196.76033209030001</v>
      </c>
      <c r="G50" s="52">
        <v>207.967602978</v>
      </c>
      <c r="H50" s="52">
        <v>218.94563458850001</v>
      </c>
      <c r="I50" s="52">
        <v>229.79146307100001</v>
      </c>
      <c r="J50" s="52">
        <v>240.42363602469999</v>
      </c>
      <c r="K50" s="52">
        <v>250.75213817229999</v>
      </c>
      <c r="L50" s="52">
        <v>260.67731680679998</v>
      </c>
      <c r="M50" s="52">
        <v>270.08868777790002</v>
      </c>
      <c r="N50" s="52">
        <v>278.8636415652</v>
      </c>
      <c r="O50" s="52">
        <v>286.86604164580001</v>
      </c>
      <c r="P50" s="52">
        <v>293.94467651500003</v>
      </c>
      <c r="Q50" s="52">
        <v>299.93146529239999</v>
      </c>
      <c r="R50" s="55">
        <v>304.63915458769998</v>
      </c>
      <c r="S50" s="52">
        <v>308.06998509350001</v>
      </c>
      <c r="T50" s="52">
        <v>310.03219144019999</v>
      </c>
      <c r="U50" s="52">
        <v>310.30889996510001</v>
      </c>
      <c r="V50" s="52">
        <v>308.6519097483</v>
      </c>
      <c r="W50" s="52">
        <v>304.81378449869999</v>
      </c>
      <c r="X50" s="52">
        <v>300.76244078539997</v>
      </c>
      <c r="Y50" s="52">
        <v>296.48078301710001</v>
      </c>
      <c r="Z50" s="52">
        <v>291.95193792110001</v>
      </c>
      <c r="AA50" s="52">
        <v>287.15869513839999</v>
      </c>
      <c r="AB50" s="55">
        <v>282.0831513192</v>
      </c>
      <c r="AC50" s="52">
        <v>276.70648260619998</v>
      </c>
      <c r="AD50" s="52">
        <v>271.00930108009999</v>
      </c>
      <c r="AE50" s="52">
        <v>264.97659307999999</v>
      </c>
      <c r="AF50" s="52">
        <v>258.59285721660001</v>
      </c>
      <c r="AG50" s="52">
        <v>251.8421122325</v>
      </c>
      <c r="AH50" s="52">
        <v>244.70792115040001</v>
      </c>
      <c r="AI50" s="52">
        <v>237.17344520180001</v>
      </c>
      <c r="AJ50" s="52">
        <v>229.22155574129999</v>
      </c>
      <c r="AK50" s="52">
        <v>220.83506091820001</v>
      </c>
      <c r="AL50" s="52">
        <v>211.997160114</v>
      </c>
      <c r="AM50" s="52">
        <v>207.34425966059999</v>
      </c>
      <c r="AN50" s="52">
        <v>202.44394781170001</v>
      </c>
      <c r="AO50" s="52">
        <v>197.2902255523</v>
      </c>
      <c r="AP50" s="52">
        <v>191.87605808399999</v>
      </c>
      <c r="AQ50" s="52">
        <v>186.19360996719999</v>
      </c>
      <c r="AR50" s="52">
        <v>180.23442395469999</v>
      </c>
      <c r="AS50" s="52">
        <v>173.98955121719999</v>
      </c>
      <c r="AT50" s="52">
        <v>167.4496458907</v>
      </c>
      <c r="AU50" s="52">
        <v>160.60503451260001</v>
      </c>
      <c r="AV50" s="52">
        <v>153.4457679539</v>
      </c>
      <c r="AW50" s="52">
        <v>145.96166119040001</v>
      </c>
      <c r="AX50" s="52">
        <v>138.1423246754</v>
      </c>
      <c r="AY50" s="52">
        <v>129.97718998330001</v>
      </c>
      <c r="AZ50" s="52">
        <v>121.45553164</v>
      </c>
      <c r="BA50" s="52">
        <v>112.56648652219999</v>
      </c>
      <c r="BB50" s="52">
        <v>103.2990718249</v>
      </c>
      <c r="BC50" s="52">
        <v>93.642202321100001</v>
      </c>
      <c r="BD50" s="52">
        <v>83.584707437299997</v>
      </c>
      <c r="BE50" s="52">
        <v>73.115348518900007</v>
      </c>
      <c r="BF50" s="52">
        <v>62.222836557800001</v>
      </c>
      <c r="BG50" s="52">
        <v>62.221831058299998</v>
      </c>
      <c r="BH50" s="52">
        <v>62.220819349800003</v>
      </c>
      <c r="BI50" s="52">
        <v>62.219804970699997</v>
      </c>
      <c r="BJ50" s="52">
        <v>62.218788306</v>
      </c>
      <c r="BK50" s="52">
        <v>62.217769120600003</v>
      </c>
      <c r="BL50" s="52">
        <v>62.216747146499998</v>
      </c>
      <c r="BM50" s="52">
        <v>62.215722194800001</v>
      </c>
      <c r="BN50" s="52">
        <v>62.214694154500002</v>
      </c>
      <c r="BO50" s="52">
        <v>62.2136629727</v>
      </c>
      <c r="BP50" s="52">
        <v>62.212628636200002</v>
      </c>
      <c r="BQ50" s="52">
        <v>62.211591159000001</v>
      </c>
      <c r="BR50" s="52">
        <v>62.210550573399999</v>
      </c>
      <c r="BS50" s="52">
        <v>62.209506924300001</v>
      </c>
      <c r="BT50" s="52">
        <v>62.208460264999999</v>
      </c>
      <c r="BU50" s="52">
        <v>62.207410654900002</v>
      </c>
      <c r="BV50" s="52">
        <v>62.206358157300002</v>
      </c>
      <c r="BW50" s="52">
        <v>62.205302838400002</v>
      </c>
      <c r="BX50" s="52">
        <v>62.204244766099997</v>
      </c>
      <c r="BY50" s="52">
        <v>62.203184009300003</v>
      </c>
      <c r="BZ50" s="52">
        <v>62.2021206374</v>
      </c>
      <c r="CA50" s="52">
        <v>62.201054719699997</v>
      </c>
      <c r="CB50" s="52">
        <v>62.199986325399998</v>
      </c>
      <c r="CC50" s="52">
        <v>62.198915523099998</v>
      </c>
      <c r="CD50" s="52">
        <v>62.197842380399997</v>
      </c>
    </row>
    <row r="51" spans="1:82" x14ac:dyDescent="0.25">
      <c r="A51" s="52" t="s">
        <v>262</v>
      </c>
      <c r="B51" s="52">
        <v>102.69799999999999</v>
      </c>
      <c r="C51" s="52">
        <v>113.1307111407</v>
      </c>
      <c r="D51" s="52">
        <v>122.19036357989999</v>
      </c>
      <c r="E51" s="52">
        <v>131.32940788319999</v>
      </c>
      <c r="F51" s="52">
        <v>140.5008639719</v>
      </c>
      <c r="G51" s="52">
        <v>149.60446009200001</v>
      </c>
      <c r="H51" s="52">
        <v>158.52435841510001</v>
      </c>
      <c r="I51" s="52">
        <v>167.36002873140001</v>
      </c>
      <c r="J51" s="52">
        <v>176.02936824049999</v>
      </c>
      <c r="K51" s="52">
        <v>184.4412336952</v>
      </c>
      <c r="L51" s="52">
        <v>192.4942118708</v>
      </c>
      <c r="M51" s="52">
        <v>200.0753817195</v>
      </c>
      <c r="N51" s="52">
        <v>207.05899223110001</v>
      </c>
      <c r="O51" s="52">
        <v>213.3050302634</v>
      </c>
      <c r="P51" s="52">
        <v>218.65763883610001</v>
      </c>
      <c r="Q51" s="52">
        <v>222.94328755320001</v>
      </c>
      <c r="R51" s="55">
        <v>225.96843207929999</v>
      </c>
      <c r="S51" s="52">
        <v>227.72830009980001</v>
      </c>
      <c r="T51" s="52">
        <v>228.0231441084</v>
      </c>
      <c r="U51" s="52">
        <v>226.62835703249999</v>
      </c>
      <c r="V51" s="52">
        <v>223.28750862269999</v>
      </c>
      <c r="W51" s="52">
        <v>217.74500275290001</v>
      </c>
      <c r="X51" s="52">
        <v>212.0059653317</v>
      </c>
      <c r="Y51" s="52">
        <v>206.05086501279999</v>
      </c>
      <c r="Z51" s="52">
        <v>199.8620251275</v>
      </c>
      <c r="AA51" s="52">
        <v>193.4219927874</v>
      </c>
      <c r="AB51" s="55">
        <v>186.7128713825</v>
      </c>
      <c r="AC51" s="52">
        <v>179.7160224655</v>
      </c>
      <c r="AD51" s="52">
        <v>172.41244601380001</v>
      </c>
      <c r="AE51" s="52">
        <v>164.7878723414</v>
      </c>
      <c r="AF51" s="52">
        <v>156.8278601399</v>
      </c>
      <c r="AG51" s="52">
        <v>148.51789178620001</v>
      </c>
      <c r="AH51" s="52">
        <v>139.843502578</v>
      </c>
      <c r="AI51" s="52">
        <v>130.79046398329999</v>
      </c>
      <c r="AJ51" s="52">
        <v>121.3450574849</v>
      </c>
      <c r="AK51" s="52">
        <v>111.4945072626</v>
      </c>
      <c r="AL51" s="52">
        <v>101.2277008276</v>
      </c>
      <c r="AM51" s="52">
        <v>95.286192002999996</v>
      </c>
      <c r="AN51" s="52">
        <v>89.126591400999999</v>
      </c>
      <c r="AO51" s="52">
        <v>82.748516367899995</v>
      </c>
      <c r="AP51" s="52">
        <v>76.149444253300004</v>
      </c>
      <c r="AQ51" s="52">
        <v>69.326384065900001</v>
      </c>
      <c r="AR51" s="52">
        <v>62.276499981699999</v>
      </c>
      <c r="AS51" s="52">
        <v>54.997472446000003</v>
      </c>
      <c r="AT51" s="52">
        <v>47.487812104299998</v>
      </c>
      <c r="AU51" s="52">
        <v>39.747192686799998</v>
      </c>
      <c r="AV51" s="52">
        <v>31.7768338978</v>
      </c>
      <c r="AW51" s="52">
        <v>23.579960354699999</v>
      </c>
      <c r="AX51" s="52">
        <v>15.162365897500001</v>
      </c>
      <c r="AY51" s="52">
        <v>6.5331188137999998</v>
      </c>
      <c r="AZ51" s="52">
        <v>-2.2945487937000002</v>
      </c>
      <c r="BA51" s="52">
        <v>-11.3021162774</v>
      </c>
      <c r="BB51" s="52">
        <v>-20.4643568125</v>
      </c>
      <c r="BC51" s="52">
        <v>-29.747567963200002</v>
      </c>
      <c r="BD51" s="52">
        <v>-39.107399342999997</v>
      </c>
      <c r="BE51" s="52">
        <v>-48.486246255200001</v>
      </c>
      <c r="BF51" s="52">
        <v>-57.810207823699997</v>
      </c>
      <c r="BG51" s="52">
        <v>-55.489414901300002</v>
      </c>
      <c r="BH51" s="52">
        <v>-53.248280715999996</v>
      </c>
      <c r="BI51" s="52">
        <v>-51.092067939300001</v>
      </c>
      <c r="BJ51" s="52">
        <v>-49.018568804600001</v>
      </c>
      <c r="BK51" s="52">
        <v>-47.024357084599998</v>
      </c>
      <c r="BL51" s="52">
        <v>-45.106118375000001</v>
      </c>
      <c r="BM51" s="52">
        <v>-43.260849741500003</v>
      </c>
      <c r="BN51" s="52">
        <v>-41.485819337199999</v>
      </c>
      <c r="BO51" s="52">
        <v>-39.778499123800003</v>
      </c>
      <c r="BP51" s="52">
        <v>-38.1365124724</v>
      </c>
      <c r="BQ51" s="52">
        <v>-36.557598814199999</v>
      </c>
      <c r="BR51" s="52">
        <v>-35.039590687699999</v>
      </c>
      <c r="BS51" s="52">
        <v>-33.580398879699999</v>
      </c>
      <c r="BT51" s="52">
        <v>-32.178002693099998</v>
      </c>
      <c r="BU51" s="52">
        <v>-30.830443451000001</v>
      </c>
      <c r="BV51" s="52">
        <v>-29.535820057900001</v>
      </c>
      <c r="BW51" s="52">
        <v>-28.292285881400002</v>
      </c>
      <c r="BX51" s="52">
        <v>-27.0980464907</v>
      </c>
      <c r="BY51" s="52">
        <v>-25.951357955599999</v>
      </c>
      <c r="BZ51" s="52">
        <v>-24.850525514200001</v>
      </c>
      <c r="CA51" s="52">
        <v>-23.7939024826</v>
      </c>
      <c r="CB51" s="52">
        <v>-22.779889322700001</v>
      </c>
      <c r="CC51" s="52">
        <v>-21.806932809900001</v>
      </c>
      <c r="CD51" s="52">
        <v>-20.873525263299999</v>
      </c>
    </row>
    <row r="52" spans="1:82" x14ac:dyDescent="0.25">
      <c r="A52" s="52" t="s">
        <v>263</v>
      </c>
      <c r="B52" s="52">
        <v>39.533999999999999</v>
      </c>
      <c r="C52" s="52">
        <v>44.756202895800001</v>
      </c>
      <c r="D52" s="52">
        <v>48.3582427025</v>
      </c>
      <c r="E52" s="52">
        <v>52.178263428599998</v>
      </c>
      <c r="F52" s="52">
        <v>56.127956845900002</v>
      </c>
      <c r="G52" s="52">
        <v>60.085521790999998</v>
      </c>
      <c r="H52" s="52">
        <v>63.9260383899</v>
      </c>
      <c r="I52" s="52">
        <v>67.779604562200007</v>
      </c>
      <c r="J52" s="52">
        <v>71.552243387999994</v>
      </c>
      <c r="K52" s="52">
        <v>75.145656946000003</v>
      </c>
      <c r="L52" s="52">
        <v>78.453392003900007</v>
      </c>
      <c r="M52" s="52">
        <v>81.358148001299995</v>
      </c>
      <c r="N52" s="52">
        <v>83.729562348100004</v>
      </c>
      <c r="O52" s="52">
        <v>85.422259514700002</v>
      </c>
      <c r="P52" s="52">
        <v>86.274066625000003</v>
      </c>
      <c r="Q52" s="52">
        <v>86.104295618600005</v>
      </c>
      <c r="R52" s="55">
        <v>84.711850765799994</v>
      </c>
      <c r="S52" s="52">
        <v>82.115786242900001</v>
      </c>
      <c r="T52" s="52">
        <v>78.1073356717</v>
      </c>
      <c r="U52" s="52">
        <v>72.460756039299994</v>
      </c>
      <c r="V52" s="52">
        <v>64.926282540200006</v>
      </c>
      <c r="W52" s="52">
        <v>55.274579230000001</v>
      </c>
      <c r="X52" s="52">
        <v>46.035454528800003</v>
      </c>
      <c r="Y52" s="52">
        <v>37.162917256999997</v>
      </c>
      <c r="Z52" s="52">
        <v>28.621224018300001</v>
      </c>
      <c r="AA52" s="52">
        <v>20.3800708809</v>
      </c>
      <c r="AB52" s="55">
        <v>12.4131623082</v>
      </c>
      <c r="AC52" s="52">
        <v>4.6978527936000001</v>
      </c>
      <c r="AD52" s="52">
        <v>-2.7841809046999999</v>
      </c>
      <c r="AE52" s="52">
        <v>-10.0404775662</v>
      </c>
      <c r="AF52" s="52">
        <v>-17.074013622900001</v>
      </c>
      <c r="AG52" s="52">
        <v>-23.8828309805</v>
      </c>
      <c r="AH52" s="52">
        <v>-30.459587279699999</v>
      </c>
      <c r="AI52" s="52">
        <v>-36.791003260300002</v>
      </c>
      <c r="AJ52" s="52">
        <v>-42.857167195099997</v>
      </c>
      <c r="AK52" s="52">
        <v>-48.630628073899999</v>
      </c>
      <c r="AL52" s="52">
        <v>-54.075155856499997</v>
      </c>
      <c r="AM52" s="52">
        <v>-53.356366105399999</v>
      </c>
      <c r="AN52" s="52">
        <v>-52.828230901200001</v>
      </c>
      <c r="AO52" s="52">
        <v>-52.4705684905</v>
      </c>
      <c r="AP52" s="52">
        <v>-52.254355054100003</v>
      </c>
      <c r="AQ52" s="52">
        <v>-52.149055387200001</v>
      </c>
      <c r="AR52" s="52">
        <v>-52.123964788199999</v>
      </c>
      <c r="AS52" s="52">
        <v>-52.148122068900001</v>
      </c>
      <c r="AT52" s="52">
        <v>-52.189968951300003</v>
      </c>
      <c r="AU52" s="52">
        <v>-52.217033962899997</v>
      </c>
      <c r="AV52" s="52">
        <v>-52.195703143000003</v>
      </c>
      <c r="AW52" s="52">
        <v>-52.091103029099997</v>
      </c>
      <c r="AX52" s="52">
        <v>-51.867130702200001</v>
      </c>
      <c r="AY52" s="52">
        <v>-51.486689037200001</v>
      </c>
      <c r="AZ52" s="52">
        <v>-50.912216198099998</v>
      </c>
      <c r="BA52" s="52">
        <v>-50.106634293399999</v>
      </c>
      <c r="BB52" s="52">
        <v>-49.034875813500001</v>
      </c>
      <c r="BC52" s="52">
        <v>-47.666159182199998</v>
      </c>
      <c r="BD52" s="52">
        <v>-45.977138857</v>
      </c>
      <c r="BE52" s="52">
        <v>-43.955893401600001</v>
      </c>
      <c r="BF52" s="52">
        <v>-41.606379696799998</v>
      </c>
      <c r="BG52" s="52">
        <v>-26.732585903299999</v>
      </c>
      <c r="BH52" s="52">
        <v>-17.1290211711</v>
      </c>
      <c r="BI52" s="52">
        <v>-10.962527831599999</v>
      </c>
      <c r="BJ52" s="52">
        <v>-7.0088854472</v>
      </c>
      <c r="BK52" s="52">
        <v>-4.4761267746</v>
      </c>
      <c r="BL52" s="52">
        <v>-2.8550895445000002</v>
      </c>
      <c r="BM52" s="52">
        <v>-1.8187159979</v>
      </c>
      <c r="BN52" s="52">
        <v>-1.1569553848</v>
      </c>
      <c r="BO52" s="52">
        <v>-0.73496177559999998</v>
      </c>
      <c r="BP52" s="52">
        <v>-0.4662370515</v>
      </c>
      <c r="BQ52" s="52">
        <v>-0.29535569109999998</v>
      </c>
      <c r="BR52" s="52">
        <v>-0.1868471907</v>
      </c>
      <c r="BS52" s="52">
        <v>-0.1180426639</v>
      </c>
      <c r="BT52" s="52">
        <v>-7.4475393900000006E-2</v>
      </c>
      <c r="BU52" s="52">
        <v>-4.6926623200000003E-2</v>
      </c>
      <c r="BV52" s="52">
        <v>-2.9530484700000002E-2</v>
      </c>
      <c r="BW52" s="52">
        <v>-1.8560053900000002E-2</v>
      </c>
      <c r="BX52" s="52">
        <v>-1.1650866500000001E-2</v>
      </c>
      <c r="BY52" s="52">
        <v>-7.305008E-3</v>
      </c>
      <c r="BZ52" s="52">
        <v>-4.5748817999999997E-3</v>
      </c>
      <c r="CA52" s="52">
        <v>-2.8618641E-3</v>
      </c>
      <c r="CB52" s="52">
        <v>-1.7883037E-3</v>
      </c>
      <c r="CC52" s="52">
        <v>-1.1162712999999999E-3</v>
      </c>
      <c r="CD52" s="52">
        <v>-6.9606119999999995E-4</v>
      </c>
    </row>
    <row r="53" spans="1:82" x14ac:dyDescent="0.25">
      <c r="A53" s="52" t="s">
        <v>264</v>
      </c>
      <c r="B53" s="52">
        <v>6.1864999999999997</v>
      </c>
      <c r="C53" s="52">
        <v>7.0262094551000001</v>
      </c>
      <c r="D53" s="52">
        <v>7.1088391023000002</v>
      </c>
      <c r="E53" s="52">
        <v>7.7190917023000001</v>
      </c>
      <c r="F53" s="52">
        <v>8.3905759733000007</v>
      </c>
      <c r="G53" s="52">
        <v>9.0330208900999995</v>
      </c>
      <c r="H53" s="52">
        <v>9.6071522018</v>
      </c>
      <c r="I53" s="52">
        <v>10.2283659009</v>
      </c>
      <c r="J53" s="52">
        <v>10.810828669199999</v>
      </c>
      <c r="K53" s="52">
        <v>11.314440834699999</v>
      </c>
      <c r="L53" s="52">
        <v>11.7044299546</v>
      </c>
      <c r="M53" s="52">
        <v>11.943016589300001</v>
      </c>
      <c r="N53" s="52">
        <v>11.987334949599999</v>
      </c>
      <c r="O53" s="52">
        <v>11.788827810100001</v>
      </c>
      <c r="P53" s="52">
        <v>11.293196142499999</v>
      </c>
      <c r="Q53" s="52">
        <v>10.4407542962</v>
      </c>
      <c r="R53" s="55">
        <v>9.1671425349</v>
      </c>
      <c r="S53" s="52">
        <v>7.5836982392000003</v>
      </c>
      <c r="T53" s="52">
        <v>5.5829897583000001</v>
      </c>
      <c r="U53" s="52">
        <v>3.0916153819000001</v>
      </c>
      <c r="V53" s="52">
        <v>5.1422069700000003E-2</v>
      </c>
      <c r="W53" s="52">
        <v>-3.5459927991</v>
      </c>
      <c r="X53" s="52">
        <v>-5.5789412888000003</v>
      </c>
      <c r="Y53" s="52">
        <v>-6.7933526968000004</v>
      </c>
      <c r="Z53" s="52">
        <v>-7.5827268536999997</v>
      </c>
      <c r="AA53" s="52">
        <v>-8.1536167992999999</v>
      </c>
      <c r="AB53" s="55">
        <v>-8.6130281844999992</v>
      </c>
      <c r="AC53" s="52">
        <v>-9.0151007506000003</v>
      </c>
      <c r="AD53" s="52">
        <v>-9.3855095217999995</v>
      </c>
      <c r="AE53" s="52">
        <v>-9.7303027975000003</v>
      </c>
      <c r="AF53" s="52">
        <v>-10.0500499013</v>
      </c>
      <c r="AG53" s="52">
        <v>-10.3423560627</v>
      </c>
      <c r="AH53" s="52">
        <v>-10.603169059800001</v>
      </c>
      <c r="AI53" s="52">
        <v>-10.8274533851</v>
      </c>
      <c r="AJ53" s="52">
        <v>-11.009526766700001</v>
      </c>
      <c r="AK53" s="52">
        <v>-11.1431990582</v>
      </c>
      <c r="AL53" s="52">
        <v>-11.2217603425</v>
      </c>
      <c r="AM53" s="52">
        <v>-7.4865557840000001</v>
      </c>
      <c r="AN53" s="52">
        <v>-6.2604546405999999</v>
      </c>
      <c r="AO53" s="52">
        <v>-5.9212064042000003</v>
      </c>
      <c r="AP53" s="52">
        <v>-5.8760387143999999</v>
      </c>
      <c r="AQ53" s="52">
        <v>-5.9160353688000002</v>
      </c>
      <c r="AR53" s="52">
        <v>-5.9695751132000003</v>
      </c>
      <c r="AS53" s="52">
        <v>-6.0123572786999997</v>
      </c>
      <c r="AT53" s="52">
        <v>-6.0357539025999998</v>
      </c>
      <c r="AU53" s="52">
        <v>-6.0361115157</v>
      </c>
      <c r="AV53" s="52">
        <v>-6.0113140175000002</v>
      </c>
      <c r="AW53" s="52">
        <v>-5.9597687821000003</v>
      </c>
      <c r="AX53" s="52">
        <v>-5.8801726162000003</v>
      </c>
      <c r="AY53" s="52">
        <v>-5.7715252024000003</v>
      </c>
      <c r="AZ53" s="52">
        <v>-5.6332274823999997</v>
      </c>
      <c r="BA53" s="52">
        <v>-5.4652176765</v>
      </c>
      <c r="BB53" s="52">
        <v>-5.2681271846</v>
      </c>
      <c r="BC53" s="52">
        <v>-5.0434378195000003</v>
      </c>
      <c r="BD53" s="52">
        <v>-4.7936084121000002</v>
      </c>
      <c r="BE53" s="52">
        <v>-4.5221218448</v>
      </c>
      <c r="BF53" s="52">
        <v>-4.2333951556000002</v>
      </c>
      <c r="BG53" s="52">
        <v>-9.9103293600000003E-2</v>
      </c>
      <c r="BH53" s="52">
        <v>-2.2666883999999999E-3</v>
      </c>
      <c r="BI53" s="52">
        <v>-5.1326100000000003E-5</v>
      </c>
      <c r="BJ53" s="52">
        <v>-1.1523E-6</v>
      </c>
      <c r="BK53" s="52">
        <v>-2.5600000000000001E-8</v>
      </c>
      <c r="BL53" s="52">
        <v>-6E-10</v>
      </c>
      <c r="BM53" s="52">
        <v>0</v>
      </c>
      <c r="BN53" s="52">
        <v>0</v>
      </c>
      <c r="BO53" s="52">
        <v>0</v>
      </c>
      <c r="BP53" s="52">
        <v>0</v>
      </c>
      <c r="BQ53" s="52">
        <v>0</v>
      </c>
      <c r="BR53" s="52">
        <v>0</v>
      </c>
      <c r="BS53" s="52">
        <v>0</v>
      </c>
      <c r="BT53" s="52">
        <v>0</v>
      </c>
      <c r="BU53" s="52">
        <v>0</v>
      </c>
      <c r="BV53" s="52">
        <v>0</v>
      </c>
      <c r="BW53" s="52">
        <v>0</v>
      </c>
      <c r="BX53" s="52">
        <v>0</v>
      </c>
      <c r="BY53" s="52">
        <v>0</v>
      </c>
      <c r="BZ53" s="52">
        <v>0</v>
      </c>
      <c r="CA53" s="52">
        <v>0</v>
      </c>
      <c r="CB53" s="52">
        <v>0</v>
      </c>
      <c r="CC53" s="52">
        <v>0</v>
      </c>
      <c r="CD53" s="52">
        <v>0</v>
      </c>
    </row>
    <row r="54" spans="1:82" x14ac:dyDescent="0.25">
      <c r="A54" s="52" t="s">
        <v>265</v>
      </c>
      <c r="B54" s="52">
        <v>0.1477</v>
      </c>
      <c r="C54" s="52">
        <v>0.16507478810000001</v>
      </c>
      <c r="D54" s="52">
        <v>0.1833142227</v>
      </c>
      <c r="E54" s="52">
        <v>0.202319414</v>
      </c>
      <c r="F54" s="52">
        <v>0.2220483879</v>
      </c>
      <c r="G54" s="52">
        <v>0.24244426760000001</v>
      </c>
      <c r="H54" s="52">
        <v>0.26343531219999999</v>
      </c>
      <c r="I54" s="52">
        <v>0.28496671730000001</v>
      </c>
      <c r="J54" s="52">
        <v>0.30698052170000001</v>
      </c>
      <c r="K54" s="52">
        <v>0.3294087966</v>
      </c>
      <c r="L54" s="52">
        <v>0.35217391100000001</v>
      </c>
      <c r="M54" s="52">
        <v>0.37518824439999998</v>
      </c>
      <c r="N54" s="52">
        <v>0.39835359180000002</v>
      </c>
      <c r="O54" s="52">
        <v>0.42156029049999999</v>
      </c>
      <c r="P54" s="52">
        <v>0.44468603680000002</v>
      </c>
      <c r="Q54" s="52">
        <v>0.46759432010000002</v>
      </c>
      <c r="R54" s="55">
        <v>0.49013233789999999</v>
      </c>
      <c r="S54" s="52">
        <v>0.51201960820000003</v>
      </c>
      <c r="T54" s="52">
        <v>0.53309812739999995</v>
      </c>
      <c r="U54" s="52">
        <v>0.55318949709999998</v>
      </c>
      <c r="V54" s="52">
        <v>0.57208974300000004</v>
      </c>
      <c r="W54" s="52">
        <v>0.58956728609999998</v>
      </c>
      <c r="X54" s="52">
        <v>0.60567499719999995</v>
      </c>
      <c r="Y54" s="52">
        <v>0.62049544700000003</v>
      </c>
      <c r="Z54" s="52">
        <v>0.63408838290000002</v>
      </c>
      <c r="AA54" s="52">
        <v>0.64649771310000004</v>
      </c>
      <c r="AB54" s="55">
        <v>0.6577555289</v>
      </c>
      <c r="AC54" s="52">
        <v>0.66788447380000004</v>
      </c>
      <c r="AD54" s="52">
        <v>0.67689925350000002</v>
      </c>
      <c r="AE54" s="52">
        <v>0.68480841179999996</v>
      </c>
      <c r="AF54" s="52">
        <v>0.69161493669999996</v>
      </c>
      <c r="AG54" s="52">
        <v>0.69731672170000003</v>
      </c>
      <c r="AH54" s="52">
        <v>0.70190693989999997</v>
      </c>
      <c r="AI54" s="52">
        <v>0.70537436760000005</v>
      </c>
      <c r="AJ54" s="52">
        <v>0.70770369219999996</v>
      </c>
      <c r="AK54" s="52">
        <v>0.70887584670000003</v>
      </c>
      <c r="AL54" s="52">
        <v>0.7088684328</v>
      </c>
      <c r="AM54" s="52">
        <v>0.70854555419999998</v>
      </c>
      <c r="AN54" s="52">
        <v>0.70781811149999996</v>
      </c>
      <c r="AO54" s="52">
        <v>0.70661376990000002</v>
      </c>
      <c r="AP54" s="52">
        <v>0.70488864689999997</v>
      </c>
      <c r="AQ54" s="52">
        <v>0.70260920230000001</v>
      </c>
      <c r="AR54" s="52">
        <v>0.69974558730000003</v>
      </c>
      <c r="AS54" s="52">
        <v>0.69626924899999998</v>
      </c>
      <c r="AT54" s="52">
        <v>0.69215207940000001</v>
      </c>
      <c r="AU54" s="52">
        <v>0.68736612370000005</v>
      </c>
      <c r="AV54" s="52">
        <v>0.68188350090000005</v>
      </c>
      <c r="AW54" s="52">
        <v>0.67567641919999999</v>
      </c>
      <c r="AX54" s="52">
        <v>0.66871725150000005</v>
      </c>
      <c r="AY54" s="52">
        <v>0.66097865960000002</v>
      </c>
      <c r="AZ54" s="52">
        <v>0.65243376149999999</v>
      </c>
      <c r="BA54" s="52">
        <v>0.64305633689999997</v>
      </c>
      <c r="BB54" s="52">
        <v>0.63282105740000005</v>
      </c>
      <c r="BC54" s="52">
        <v>0.62170372190000001</v>
      </c>
      <c r="BD54" s="52">
        <v>0.60968146840000004</v>
      </c>
      <c r="BE54" s="52">
        <v>0.59673293640000002</v>
      </c>
      <c r="BF54" s="52">
        <v>0.5828383801</v>
      </c>
      <c r="BG54" s="52">
        <v>0.57071058060000002</v>
      </c>
      <c r="BH54" s="52">
        <v>0.55968975939999999</v>
      </c>
      <c r="BI54" s="52">
        <v>0.54949315399999998</v>
      </c>
      <c r="BJ54" s="52">
        <v>0.53994098550000003</v>
      </c>
      <c r="BK54" s="52">
        <v>0.53091410859999999</v>
      </c>
      <c r="BL54" s="52">
        <v>0.5223316428</v>
      </c>
      <c r="BM54" s="52">
        <v>0.51413718580000001</v>
      </c>
      <c r="BN54" s="52">
        <v>0.50629016240000002</v>
      </c>
      <c r="BO54" s="52">
        <v>0.4987603417</v>
      </c>
      <c r="BP54" s="52">
        <v>0.49152433540000001</v>
      </c>
      <c r="BQ54" s="52">
        <v>0.48456334779999999</v>
      </c>
      <c r="BR54" s="52">
        <v>0.47786172259999998</v>
      </c>
      <c r="BS54" s="52">
        <v>0.47140599960000001</v>
      </c>
      <c r="BT54" s="52">
        <v>0.46518429760000002</v>
      </c>
      <c r="BU54" s="52">
        <v>0.45918590799999998</v>
      </c>
      <c r="BV54" s="52">
        <v>0.45340102399999999</v>
      </c>
      <c r="BW54" s="52">
        <v>0.44782055669999998</v>
      </c>
      <c r="BX54" s="52">
        <v>0.4424360094</v>
      </c>
      <c r="BY54" s="52">
        <v>0.4372393886</v>
      </c>
      <c r="BZ54" s="52">
        <v>0.43222313919999999</v>
      </c>
      <c r="CA54" s="52">
        <v>0.42738009630000001</v>
      </c>
      <c r="CB54" s="52">
        <v>0.42270344840000001</v>
      </c>
      <c r="CC54" s="52">
        <v>0.41818670759999998</v>
      </c>
      <c r="CD54" s="52">
        <v>0.41382368549999998</v>
      </c>
    </row>
    <row r="55" spans="1:82" x14ac:dyDescent="0.25">
      <c r="A55" s="52" t="s">
        <v>266</v>
      </c>
      <c r="B55" s="52">
        <v>1.0994539999999999</v>
      </c>
      <c r="C55" s="52">
        <v>1.2597693021</v>
      </c>
      <c r="D55" s="52">
        <v>1.3630023632999999</v>
      </c>
      <c r="E55" s="52">
        <v>1.4458253368</v>
      </c>
      <c r="F55" s="52">
        <v>1.5214860134999999</v>
      </c>
      <c r="G55" s="52">
        <v>1.5931393274000001</v>
      </c>
      <c r="H55" s="52">
        <v>1.6609731608</v>
      </c>
      <c r="I55" s="52">
        <v>1.7257495942000001</v>
      </c>
      <c r="J55" s="52">
        <v>1.7874944311000001</v>
      </c>
      <c r="K55" s="52">
        <v>1.8457028695</v>
      </c>
      <c r="L55" s="52">
        <v>1.8997173657999999</v>
      </c>
      <c r="M55" s="52">
        <v>1.9488131903000001</v>
      </c>
      <c r="N55" s="52">
        <v>1.9922090812</v>
      </c>
      <c r="O55" s="52">
        <v>2.0290570506000001</v>
      </c>
      <c r="P55" s="52">
        <v>2.0584243697</v>
      </c>
      <c r="Q55" s="52">
        <v>2.0792696081000002</v>
      </c>
      <c r="R55" s="55">
        <v>2.0904103459000001</v>
      </c>
      <c r="S55" s="52">
        <v>2.0855037966999999</v>
      </c>
      <c r="T55" s="52">
        <v>2.0680354141000001</v>
      </c>
      <c r="U55" s="52">
        <v>2.0379393183999999</v>
      </c>
      <c r="V55" s="52">
        <v>1.9938530639000001</v>
      </c>
      <c r="W55" s="52">
        <v>1.9339171394000001</v>
      </c>
      <c r="X55" s="52">
        <v>1.870397407</v>
      </c>
      <c r="Y55" s="52">
        <v>1.8082960267999999</v>
      </c>
      <c r="Z55" s="52">
        <v>1.7481108901</v>
      </c>
      <c r="AA55" s="52">
        <v>1.6893194194000001</v>
      </c>
      <c r="AB55" s="55">
        <v>1.6312694113999999</v>
      </c>
      <c r="AC55" s="52">
        <v>1.5733678858</v>
      </c>
      <c r="AD55" s="52">
        <v>1.5150993371999999</v>
      </c>
      <c r="AE55" s="52">
        <v>1.4560446588</v>
      </c>
      <c r="AF55" s="52">
        <v>1.3958348090999999</v>
      </c>
      <c r="AG55" s="52">
        <v>1.3341312344</v>
      </c>
      <c r="AH55" s="52">
        <v>1.2706165225999999</v>
      </c>
      <c r="AI55" s="52">
        <v>1.2049897432000001</v>
      </c>
      <c r="AJ55" s="52">
        <v>1.1369646928999999</v>
      </c>
      <c r="AK55" s="52">
        <v>1.0662708708999999</v>
      </c>
      <c r="AL55" s="52">
        <v>0.99265814220000004</v>
      </c>
      <c r="AM55" s="52">
        <v>0.95664864080000001</v>
      </c>
      <c r="AN55" s="52">
        <v>0.92726150969999999</v>
      </c>
      <c r="AO55" s="52">
        <v>0.89611020129999996</v>
      </c>
      <c r="AP55" s="52">
        <v>0.86197384450000003</v>
      </c>
      <c r="AQ55" s="52">
        <v>0.82492675429999995</v>
      </c>
      <c r="AR55" s="52">
        <v>0.78512760329999998</v>
      </c>
      <c r="AS55" s="52">
        <v>0.74265353499999998</v>
      </c>
      <c r="AT55" s="52">
        <v>0.69752010070000003</v>
      </c>
      <c r="AU55" s="52">
        <v>0.64971187649999995</v>
      </c>
      <c r="AV55" s="52">
        <v>0.59920086240000003</v>
      </c>
      <c r="AW55" s="52">
        <v>0.54595618199999996</v>
      </c>
      <c r="AX55" s="52">
        <v>0.4899496538</v>
      </c>
      <c r="AY55" s="52">
        <v>0.43115971679999998</v>
      </c>
      <c r="AZ55" s="52">
        <v>0.36957470990000002</v>
      </c>
      <c r="BA55" s="52">
        <v>0.30519571340000001</v>
      </c>
      <c r="BB55" s="52">
        <v>0.23803873170000001</v>
      </c>
      <c r="BC55" s="52">
        <v>0.16813576259999999</v>
      </c>
      <c r="BD55" s="52">
        <v>9.5534277799999998E-2</v>
      </c>
      <c r="BE55" s="52">
        <v>2.0295029499999999E-2</v>
      </c>
      <c r="BF55" s="52">
        <v>-5.75107589E-2</v>
      </c>
      <c r="BG55" s="52">
        <v>-1.2684977300000001E-2</v>
      </c>
      <c r="BH55" s="52">
        <v>3.9506744099999998E-2</v>
      </c>
      <c r="BI55" s="52">
        <v>8.1962603499999995E-2</v>
      </c>
      <c r="BJ55" s="52">
        <v>0.1141232011</v>
      </c>
      <c r="BK55" s="52">
        <v>0.13843013809999999</v>
      </c>
      <c r="BL55" s="52">
        <v>0.15723691279999999</v>
      </c>
      <c r="BM55" s="52">
        <v>0.1722762763</v>
      </c>
      <c r="BN55" s="52">
        <v>0.1847264471</v>
      </c>
      <c r="BO55" s="52">
        <v>0.19536730159999999</v>
      </c>
      <c r="BP55" s="52">
        <v>0.2047115987</v>
      </c>
      <c r="BQ55" s="52">
        <v>0.21309739380000001</v>
      </c>
      <c r="BR55" s="52">
        <v>0.22074943750000001</v>
      </c>
      <c r="BS55" s="52">
        <v>0.22781909450000001</v>
      </c>
      <c r="BT55" s="52">
        <v>0.2344100968</v>
      </c>
      <c r="BU55" s="52">
        <v>0.2405951217</v>
      </c>
      <c r="BV55" s="52">
        <v>0.2464264659</v>
      </c>
      <c r="BW55" s="52">
        <v>0.25194292930000001</v>
      </c>
      <c r="BX55" s="52">
        <v>0.2571742655</v>
      </c>
      <c r="BY55" s="52">
        <v>0.26214407029999998</v>
      </c>
      <c r="BZ55" s="52">
        <v>0.26687166499999998</v>
      </c>
      <c r="CA55" s="52">
        <v>0.27137333429999999</v>
      </c>
      <c r="CB55" s="52">
        <v>0.27566314710000001</v>
      </c>
      <c r="CC55" s="52">
        <v>0.2797535069</v>
      </c>
      <c r="CD55" s="52">
        <v>0.2836555281</v>
      </c>
    </row>
    <row r="56" spans="1:82" x14ac:dyDescent="0.25">
      <c r="A56" s="52" t="s">
        <v>267</v>
      </c>
      <c r="B56" s="52">
        <v>0.44715359049999998</v>
      </c>
      <c r="C56" s="52">
        <v>0.51186955700000003</v>
      </c>
      <c r="D56" s="52">
        <v>0.57565992269999999</v>
      </c>
      <c r="E56" s="52">
        <v>0.63150132079999999</v>
      </c>
      <c r="F56" s="52">
        <v>0.68943135369999997</v>
      </c>
      <c r="G56" s="52">
        <v>0.75044968369999998</v>
      </c>
      <c r="H56" s="52">
        <v>0.81456258879999999</v>
      </c>
      <c r="I56" s="52">
        <v>0.88062106220000003</v>
      </c>
      <c r="J56" s="52">
        <v>0.94975789990000004</v>
      </c>
      <c r="K56" s="52">
        <v>1.0217797754</v>
      </c>
      <c r="L56" s="52">
        <v>1.0963418698</v>
      </c>
      <c r="M56" s="52">
        <v>1.1729569980000001</v>
      </c>
      <c r="N56" s="52">
        <v>1.2509718006999999</v>
      </c>
      <c r="O56" s="52">
        <v>1.3295315787999999</v>
      </c>
      <c r="P56" s="52">
        <v>1.4075401278999999</v>
      </c>
      <c r="Q56" s="52">
        <v>1.483617545</v>
      </c>
      <c r="R56" s="55">
        <v>1.556058908</v>
      </c>
      <c r="S56" s="52">
        <v>1.6177347339000001</v>
      </c>
      <c r="T56" s="52">
        <v>1.6710240049</v>
      </c>
      <c r="U56" s="52">
        <v>1.7144418476000001</v>
      </c>
      <c r="V56" s="52">
        <v>1.7456733035000001</v>
      </c>
      <c r="W56" s="52">
        <v>1.7616003176999999</v>
      </c>
      <c r="X56" s="52">
        <v>1.7420737248</v>
      </c>
      <c r="Y56" s="52">
        <v>1.7181287199999999</v>
      </c>
      <c r="Z56" s="52">
        <v>1.6913208985999999</v>
      </c>
      <c r="AA56" s="52">
        <v>1.6620294813000001</v>
      </c>
      <c r="AB56" s="55">
        <v>1.6302766355</v>
      </c>
      <c r="AC56" s="52">
        <v>1.5959825160000001</v>
      </c>
      <c r="AD56" s="52">
        <v>1.5590440845</v>
      </c>
      <c r="AE56" s="52">
        <v>1.5193392213000001</v>
      </c>
      <c r="AF56" s="52">
        <v>1.4768366679</v>
      </c>
      <c r="AG56" s="52">
        <v>1.4315345965999999</v>
      </c>
      <c r="AH56" s="52">
        <v>1.3834597074999999</v>
      </c>
      <c r="AI56" s="52">
        <v>1.3326668989999999</v>
      </c>
      <c r="AJ56" s="52">
        <v>1.2792391069</v>
      </c>
      <c r="AK56" s="52">
        <v>1.223287341</v>
      </c>
      <c r="AL56" s="52">
        <v>1.164951187</v>
      </c>
      <c r="AM56" s="52">
        <v>1.0867586682999999</v>
      </c>
      <c r="AN56" s="52">
        <v>1.0537928403000001</v>
      </c>
      <c r="AO56" s="52">
        <v>1.0215026345</v>
      </c>
      <c r="AP56" s="52">
        <v>0.98836017629999995</v>
      </c>
      <c r="AQ56" s="52">
        <v>0.95406931679999996</v>
      </c>
      <c r="AR56" s="52">
        <v>0.91861911549999997</v>
      </c>
      <c r="AS56" s="52">
        <v>0.88205796219999999</v>
      </c>
      <c r="AT56" s="52">
        <v>0.84444730859999995</v>
      </c>
      <c r="AU56" s="52">
        <v>0.80585628050000002</v>
      </c>
      <c r="AV56" s="52">
        <v>0.76636409780000003</v>
      </c>
      <c r="AW56" s="52">
        <v>0.72606353310000005</v>
      </c>
      <c r="AX56" s="52">
        <v>0.68506456319999998</v>
      </c>
      <c r="AY56" s="52">
        <v>0.64349840780000001</v>
      </c>
      <c r="AZ56" s="52">
        <v>0.6015221261</v>
      </c>
      <c r="BA56" s="52">
        <v>0.55932366479999995</v>
      </c>
      <c r="BB56" s="52">
        <v>0.51712680109999998</v>
      </c>
      <c r="BC56" s="52">
        <v>0.47519477199999999</v>
      </c>
      <c r="BD56" s="52">
        <v>0.43383056619999999</v>
      </c>
      <c r="BE56" s="52">
        <v>0.39337118809999999</v>
      </c>
      <c r="BF56" s="52">
        <v>0.35417332039999999</v>
      </c>
      <c r="BG56" s="52">
        <v>0.30941005510000003</v>
      </c>
      <c r="BH56" s="52">
        <v>0.30750618909999999</v>
      </c>
      <c r="BI56" s="52">
        <v>0.30669163980000003</v>
      </c>
      <c r="BJ56" s="52">
        <v>0.30599713010000001</v>
      </c>
      <c r="BK56" s="52">
        <v>0.30523532660000002</v>
      </c>
      <c r="BL56" s="52">
        <v>0.3043974398</v>
      </c>
      <c r="BM56" s="52">
        <v>0.30350812399999999</v>
      </c>
      <c r="BN56" s="52">
        <v>0.30259129029999998</v>
      </c>
      <c r="BO56" s="52">
        <v>0.3016644315</v>
      </c>
      <c r="BP56" s="52">
        <v>0.30073939039999997</v>
      </c>
      <c r="BQ56" s="52">
        <v>0.29982399539999999</v>
      </c>
      <c r="BR56" s="52">
        <v>0.29892338540000002</v>
      </c>
      <c r="BS56" s="52">
        <v>0.29804091830000001</v>
      </c>
      <c r="BT56" s="52">
        <v>0.2971787649</v>
      </c>
      <c r="BU56" s="52">
        <v>0.29633829389999999</v>
      </c>
      <c r="BV56" s="52">
        <v>0.29552032210000001</v>
      </c>
      <c r="BW56" s="52">
        <v>0.29472527999999998</v>
      </c>
      <c r="BX56" s="52">
        <v>0.29395332289999998</v>
      </c>
      <c r="BY56" s="52">
        <v>0.29320440640000001</v>
      </c>
      <c r="BZ56" s="52">
        <v>0.29247833950000002</v>
      </c>
      <c r="CA56" s="52">
        <v>0.29177482269999999</v>
      </c>
      <c r="CB56" s="52">
        <v>0.2910934758</v>
      </c>
      <c r="CC56" s="52">
        <v>0.29043385799999999</v>
      </c>
      <c r="CD56" s="52">
        <v>0.2897954841</v>
      </c>
    </row>
    <row r="57" spans="1:82" x14ac:dyDescent="0.25">
      <c r="A57" s="52" t="s">
        <v>268</v>
      </c>
      <c r="B57" s="52">
        <v>43.959136523399998</v>
      </c>
      <c r="C57" s="52">
        <v>45.257092997299999</v>
      </c>
      <c r="D57" s="52">
        <v>46.418129862400001</v>
      </c>
      <c r="E57" s="52">
        <v>47.357637914500003</v>
      </c>
      <c r="F57" s="52">
        <v>48.269116689500002</v>
      </c>
      <c r="G57" s="52">
        <v>49.1694129316</v>
      </c>
      <c r="H57" s="52">
        <v>50.057741837199998</v>
      </c>
      <c r="I57" s="52">
        <v>50.918504232899998</v>
      </c>
      <c r="J57" s="52">
        <v>51.766577110999997</v>
      </c>
      <c r="K57" s="52">
        <v>52.598522751700003</v>
      </c>
      <c r="L57" s="52">
        <v>53.409909926200001</v>
      </c>
      <c r="M57" s="52">
        <v>54.1958307684</v>
      </c>
      <c r="N57" s="52">
        <v>54.9509695319</v>
      </c>
      <c r="O57" s="52">
        <v>55.669545734899998</v>
      </c>
      <c r="P57" s="52">
        <v>56.345205937400003</v>
      </c>
      <c r="Q57" s="52">
        <v>56.970876781800001</v>
      </c>
      <c r="R57" s="55">
        <v>57.538575539100002</v>
      </c>
      <c r="S57" s="52">
        <v>58.001909799000003</v>
      </c>
      <c r="T57" s="52">
        <v>58.388381301899997</v>
      </c>
      <c r="U57" s="52">
        <v>58.694272808000001</v>
      </c>
      <c r="V57" s="52">
        <v>58.909530887199999</v>
      </c>
      <c r="W57" s="52">
        <v>59.017813177100003</v>
      </c>
      <c r="X57" s="52">
        <v>58.884920246299998</v>
      </c>
      <c r="Y57" s="52">
        <v>58.719888759500002</v>
      </c>
      <c r="Z57" s="52">
        <v>58.532358297999998</v>
      </c>
      <c r="AA57" s="52">
        <v>58.324018408199997</v>
      </c>
      <c r="AB57" s="55">
        <v>58.093994066299999</v>
      </c>
      <c r="AC57" s="52">
        <v>57.840514731900001</v>
      </c>
      <c r="AD57" s="52">
        <v>57.561413614700001</v>
      </c>
      <c r="AE57" s="52">
        <v>57.254099633000003</v>
      </c>
      <c r="AF57" s="52">
        <v>56.916371407500002</v>
      </c>
      <c r="AG57" s="52">
        <v>56.545951166400002</v>
      </c>
      <c r="AH57" s="52">
        <v>56.1404614247</v>
      </c>
      <c r="AI57" s="52">
        <v>55.697406836799999</v>
      </c>
      <c r="AJ57" s="52">
        <v>55.214158741600002</v>
      </c>
      <c r="AK57" s="52">
        <v>54.687943282500001</v>
      </c>
      <c r="AL57" s="52">
        <v>54.115836310100001</v>
      </c>
      <c r="AM57" s="52">
        <v>53.308293191600001</v>
      </c>
      <c r="AN57" s="52">
        <v>52.952812862899997</v>
      </c>
      <c r="AO57" s="52">
        <v>52.595415365699999</v>
      </c>
      <c r="AP57" s="52">
        <v>52.2186756682</v>
      </c>
      <c r="AQ57" s="52">
        <v>51.817804449599997</v>
      </c>
      <c r="AR57" s="52">
        <v>51.390923365399999</v>
      </c>
      <c r="AS57" s="52">
        <v>50.936659264200003</v>
      </c>
      <c r="AT57" s="52">
        <v>50.453619525999997</v>
      </c>
      <c r="AU57" s="52">
        <v>49.940309715600002</v>
      </c>
      <c r="AV57" s="52">
        <v>49.395138031099997</v>
      </c>
      <c r="AW57" s="52">
        <v>48.816429344200003</v>
      </c>
      <c r="AX57" s="52">
        <v>48.202436999</v>
      </c>
      <c r="AY57" s="52">
        <v>47.5513532533</v>
      </c>
      <c r="AZ57" s="52">
        <v>46.8613204866</v>
      </c>
      <c r="BA57" s="52">
        <v>46.130444653300003</v>
      </c>
      <c r="BB57" s="52">
        <v>45.356811698800001</v>
      </c>
      <c r="BC57" s="52">
        <v>44.538506810999998</v>
      </c>
      <c r="BD57" s="52">
        <v>43.673635262300003</v>
      </c>
      <c r="BE57" s="52">
        <v>42.760342205800001</v>
      </c>
      <c r="BF57" s="52">
        <v>41.7968276577</v>
      </c>
      <c r="BG57" s="52">
        <v>40.575203366799997</v>
      </c>
      <c r="BH57" s="52">
        <v>40.519810213500001</v>
      </c>
      <c r="BI57" s="52">
        <v>40.496015771400003</v>
      </c>
      <c r="BJ57" s="52">
        <v>40.475682553200002</v>
      </c>
      <c r="BK57" s="52">
        <v>40.453330909000002</v>
      </c>
      <c r="BL57" s="52">
        <v>40.428688330200004</v>
      </c>
      <c r="BM57" s="52">
        <v>40.402465638300001</v>
      </c>
      <c r="BN57" s="52">
        <v>40.3753582505</v>
      </c>
      <c r="BO57" s="52">
        <v>40.347878336100003</v>
      </c>
      <c r="BP57" s="52">
        <v>40.320375503400001</v>
      </c>
      <c r="BQ57" s="52">
        <v>40.2930834334</v>
      </c>
      <c r="BR57" s="52">
        <v>40.266157881700003</v>
      </c>
      <c r="BS57" s="52">
        <v>40.239702815699999</v>
      </c>
      <c r="BT57" s="52">
        <v>40.2137875325</v>
      </c>
      <c r="BU57" s="52">
        <v>40.188457759099997</v>
      </c>
      <c r="BV57" s="52">
        <v>40.163742891699997</v>
      </c>
      <c r="BW57" s="52">
        <v>40.1396607788</v>
      </c>
      <c r="BX57" s="52">
        <v>40.116220935599998</v>
      </c>
      <c r="BY57" s="52">
        <v>40.093426747800002</v>
      </c>
      <c r="BZ57" s="52">
        <v>40.071277015900002</v>
      </c>
      <c r="CA57" s="52">
        <v>40.049767062500003</v>
      </c>
      <c r="CB57" s="52">
        <v>40.028889546000002</v>
      </c>
      <c r="CC57" s="52">
        <v>40.008635072399997</v>
      </c>
      <c r="CD57" s="52">
        <v>39.988992665700003</v>
      </c>
    </row>
    <row r="58" spans="1:82" x14ac:dyDescent="0.25">
      <c r="A58" s="52" t="s">
        <v>269</v>
      </c>
      <c r="B58" s="52">
        <v>334.9871986</v>
      </c>
      <c r="C58" s="52">
        <v>364.3482821801</v>
      </c>
      <c r="D58" s="52">
        <v>398.8274358809</v>
      </c>
      <c r="E58" s="52">
        <v>425.9534224816</v>
      </c>
      <c r="F58" s="52">
        <v>453.01557408359997</v>
      </c>
      <c r="G58" s="52">
        <v>480.22143464240003</v>
      </c>
      <c r="H58" s="52">
        <v>507.50423933019999</v>
      </c>
      <c r="I58" s="52">
        <v>533.88793661119996</v>
      </c>
      <c r="J58" s="52">
        <v>560.1625753994</v>
      </c>
      <c r="K58" s="52">
        <v>586.27277170000002</v>
      </c>
      <c r="L58" s="52">
        <v>612.14646096989998</v>
      </c>
      <c r="M58" s="52">
        <v>637.70341014450003</v>
      </c>
      <c r="N58" s="52">
        <v>662.85663150089999</v>
      </c>
      <c r="O58" s="52">
        <v>687.51181625950005</v>
      </c>
      <c r="P58" s="52">
        <v>711.56584706160004</v>
      </c>
      <c r="Q58" s="52">
        <v>734.90465898000002</v>
      </c>
      <c r="R58" s="55">
        <v>757.40080322029996</v>
      </c>
      <c r="S58" s="52">
        <v>778.06446406980001</v>
      </c>
      <c r="T58" s="52">
        <v>797.61368955600005</v>
      </c>
      <c r="U58" s="52">
        <v>815.90638377590005</v>
      </c>
      <c r="V58" s="52">
        <v>832.75679456709997</v>
      </c>
      <c r="W58" s="52">
        <v>847.76318656230001</v>
      </c>
      <c r="X58" s="52">
        <v>851.16203593700004</v>
      </c>
      <c r="Y58" s="52">
        <v>852.84064586049999</v>
      </c>
      <c r="Z58" s="52">
        <v>853.1841224126</v>
      </c>
      <c r="AA58" s="52">
        <v>852.38631848240004</v>
      </c>
      <c r="AB58" s="55">
        <v>850.53711525400001</v>
      </c>
      <c r="AC58" s="52">
        <v>847.66835021719999</v>
      </c>
      <c r="AD58" s="52">
        <v>843.77576235940001</v>
      </c>
      <c r="AE58" s="52">
        <v>838.81297861769997</v>
      </c>
      <c r="AF58" s="52">
        <v>832.74437982200004</v>
      </c>
      <c r="AG58" s="52">
        <v>825.52475945469996</v>
      </c>
      <c r="AH58" s="52">
        <v>817.10006331700004</v>
      </c>
      <c r="AI58" s="52">
        <v>807.40738501379997</v>
      </c>
      <c r="AJ58" s="52">
        <v>796.37446935440005</v>
      </c>
      <c r="AK58" s="52">
        <v>783.91880019919995</v>
      </c>
      <c r="AL58" s="52">
        <v>769.94621709909995</v>
      </c>
      <c r="AM58" s="52">
        <v>735.40838787749999</v>
      </c>
      <c r="AN58" s="52">
        <v>723.30032843959998</v>
      </c>
      <c r="AO58" s="52">
        <v>711.58263293569996</v>
      </c>
      <c r="AP58" s="52">
        <v>699.61544164880002</v>
      </c>
      <c r="AQ58" s="52">
        <v>687.13774686850002</v>
      </c>
      <c r="AR58" s="52">
        <v>674.02244876040004</v>
      </c>
      <c r="AS58" s="52">
        <v>660.18662468039997</v>
      </c>
      <c r="AT58" s="52">
        <v>645.55973136919999</v>
      </c>
      <c r="AU58" s="52">
        <v>630.07262340169996</v>
      </c>
      <c r="AV58" s="52">
        <v>613.65377146039998</v>
      </c>
      <c r="AW58" s="52">
        <v>596.2278715873</v>
      </c>
      <c r="AX58" s="52">
        <v>577.71522833129995</v>
      </c>
      <c r="AY58" s="52">
        <v>558.03141661860002</v>
      </c>
      <c r="AZ58" s="52">
        <v>537.08711595939997</v>
      </c>
      <c r="BA58" s="52">
        <v>514.78815072800001</v>
      </c>
      <c r="BB58" s="52">
        <v>491.03582512579999</v>
      </c>
      <c r="BC58" s="52">
        <v>465.72765041529999</v>
      </c>
      <c r="BD58" s="52">
        <v>438.75850944209998</v>
      </c>
      <c r="BE58" s="52">
        <v>410.02214355230001</v>
      </c>
      <c r="BF58" s="52">
        <v>379.41253238629997</v>
      </c>
      <c r="BG58" s="52">
        <v>307.94877520530002</v>
      </c>
      <c r="BH58" s="52">
        <v>296.00825139109998</v>
      </c>
      <c r="BI58" s="52">
        <v>287.68434429109999</v>
      </c>
      <c r="BJ58" s="52">
        <v>281.65816926320002</v>
      </c>
      <c r="BK58" s="52">
        <v>277.13221692939999</v>
      </c>
      <c r="BL58" s="52">
        <v>273.59396293899999</v>
      </c>
      <c r="BM58" s="52">
        <v>270.71334570980002</v>
      </c>
      <c r="BN58" s="52">
        <v>268.27758273260002</v>
      </c>
      <c r="BO58" s="52">
        <v>266.14930009220001</v>
      </c>
      <c r="BP58" s="52">
        <v>264.23962305290001</v>
      </c>
      <c r="BQ58" s="52">
        <v>262.49086551149998</v>
      </c>
      <c r="BR58" s="52">
        <v>260.8653894702</v>
      </c>
      <c r="BS58" s="52">
        <v>259.33843678469998</v>
      </c>
      <c r="BT58" s="52">
        <v>257.89351998720002</v>
      </c>
      <c r="BU58" s="52">
        <v>256.51946158440001</v>
      </c>
      <c r="BV58" s="52">
        <v>255.20849455039999</v>
      </c>
      <c r="BW58" s="52">
        <v>253.9550452622</v>
      </c>
      <c r="BX58" s="52">
        <v>252.75495475630001</v>
      </c>
      <c r="BY58" s="52">
        <v>251.60498111960001</v>
      </c>
      <c r="BZ58" s="52">
        <v>250.50248192390001</v>
      </c>
      <c r="CA58" s="52">
        <v>249.44521179239999</v>
      </c>
      <c r="CB58" s="52">
        <v>248.4311934664</v>
      </c>
      <c r="CC58" s="52">
        <v>247.45863572319999</v>
      </c>
      <c r="CD58" s="52">
        <v>246.5258811093</v>
      </c>
    </row>
    <row r="59" spans="1:82" x14ac:dyDescent="0.25">
      <c r="A59" s="52" t="s">
        <v>270</v>
      </c>
      <c r="B59" s="52">
        <v>633.5</v>
      </c>
      <c r="C59" s="52">
        <v>692.06683046989997</v>
      </c>
      <c r="D59" s="52">
        <v>750.59154783869997</v>
      </c>
      <c r="E59" s="52">
        <v>802.62002481479999</v>
      </c>
      <c r="F59" s="52">
        <v>854.7953029647</v>
      </c>
      <c r="G59" s="52">
        <v>906.91204039349998</v>
      </c>
      <c r="H59" s="52">
        <v>958.50742292639995</v>
      </c>
      <c r="I59" s="52">
        <v>1009.0473988769</v>
      </c>
      <c r="J59" s="52">
        <v>1058.9786517226</v>
      </c>
      <c r="K59" s="52">
        <v>1107.9262413488</v>
      </c>
      <c r="L59" s="52">
        <v>1155.4758116068001</v>
      </c>
      <c r="M59" s="52">
        <v>1201.1686442332</v>
      </c>
      <c r="N59" s="52">
        <v>1244.496162596</v>
      </c>
      <c r="O59" s="52">
        <v>1284.8939754935</v>
      </c>
      <c r="P59" s="52">
        <v>1321.7354251792001</v>
      </c>
      <c r="Q59" s="52">
        <v>1354.3244617396999</v>
      </c>
      <c r="R59" s="55">
        <v>1381.8873831886999</v>
      </c>
      <c r="S59" s="52">
        <v>1403.5622337458001</v>
      </c>
      <c r="T59" s="52">
        <v>1419.3593505342001</v>
      </c>
      <c r="U59" s="52">
        <v>1428.3960121957</v>
      </c>
      <c r="V59" s="52">
        <v>1429.6739175482001</v>
      </c>
      <c r="W59" s="52">
        <v>1422.0505602434</v>
      </c>
      <c r="X59" s="52">
        <v>1404.3869552942001</v>
      </c>
      <c r="Y59" s="52">
        <v>1385.7418584510999</v>
      </c>
      <c r="Z59" s="52">
        <v>1366.0365826252</v>
      </c>
      <c r="AA59" s="52">
        <v>1345.1934604899</v>
      </c>
      <c r="AB59" s="55">
        <v>1323.1332720805001</v>
      </c>
      <c r="AC59" s="52">
        <v>1299.7736073323999</v>
      </c>
      <c r="AD59" s="52">
        <v>1275.0278190288</v>
      </c>
      <c r="AE59" s="52">
        <v>1248.8066636762001</v>
      </c>
      <c r="AF59" s="52">
        <v>1221.0410336549</v>
      </c>
      <c r="AG59" s="52">
        <v>1191.6595764305</v>
      </c>
      <c r="AH59" s="52">
        <v>1160.5887307068001</v>
      </c>
      <c r="AI59" s="52">
        <v>1127.7528375541001</v>
      </c>
      <c r="AJ59" s="52">
        <v>1093.0743886197999</v>
      </c>
      <c r="AK59" s="52">
        <v>1056.4745412484001</v>
      </c>
      <c r="AL59" s="52">
        <v>1017.8741618409</v>
      </c>
      <c r="AM59" s="52">
        <v>977.19591765200005</v>
      </c>
      <c r="AN59" s="52">
        <v>955.78218211139995</v>
      </c>
      <c r="AO59" s="52">
        <v>933.22959996249995</v>
      </c>
      <c r="AP59" s="52">
        <v>909.51055021879995</v>
      </c>
      <c r="AQ59" s="52">
        <v>884.5926501463</v>
      </c>
      <c r="AR59" s="52">
        <v>858.4398327952</v>
      </c>
      <c r="AS59" s="52">
        <v>831.01316899660003</v>
      </c>
      <c r="AT59" s="52">
        <v>802.27146650990005</v>
      </c>
      <c r="AU59" s="52">
        <v>772.17170512289999</v>
      </c>
      <c r="AV59" s="52">
        <v>740.6693561523</v>
      </c>
      <c r="AW59" s="52">
        <v>707.71862132180001</v>
      </c>
      <c r="AX59" s="52">
        <v>673.27261558589998</v>
      </c>
      <c r="AY59" s="52">
        <v>637.28351117650004</v>
      </c>
      <c r="AZ59" s="52">
        <v>599.70265512510002</v>
      </c>
      <c r="BA59" s="52">
        <v>560.4806690035</v>
      </c>
      <c r="BB59" s="52">
        <v>519.56753714019999</v>
      </c>
      <c r="BC59" s="52">
        <v>476.91268777200003</v>
      </c>
      <c r="BD59" s="52">
        <v>432.46507026739999</v>
      </c>
      <c r="BE59" s="52">
        <v>386.17323057030001</v>
      </c>
      <c r="BF59" s="52">
        <v>337.98538626850001</v>
      </c>
      <c r="BG59" s="52">
        <v>287.84950216549998</v>
      </c>
      <c r="BH59" s="52">
        <v>287.84950216549998</v>
      </c>
      <c r="BI59" s="52">
        <v>287.84950216549998</v>
      </c>
      <c r="BJ59" s="52">
        <v>287.84950216549998</v>
      </c>
      <c r="BK59" s="52">
        <v>287.84950216549998</v>
      </c>
      <c r="BL59" s="52">
        <v>287.84950216549998</v>
      </c>
      <c r="BM59" s="52">
        <v>287.84950216549998</v>
      </c>
      <c r="BN59" s="52">
        <v>287.84950216549998</v>
      </c>
      <c r="BO59" s="52">
        <v>287.84950216549998</v>
      </c>
      <c r="BP59" s="52">
        <v>287.84950216549998</v>
      </c>
      <c r="BQ59" s="52">
        <v>287.84950216549998</v>
      </c>
      <c r="BR59" s="52">
        <v>287.84950216549998</v>
      </c>
      <c r="BS59" s="52">
        <v>287.84950216549998</v>
      </c>
      <c r="BT59" s="52">
        <v>287.84950216549998</v>
      </c>
      <c r="BU59" s="52">
        <v>287.84950216549998</v>
      </c>
      <c r="BV59" s="52">
        <v>287.84950216549998</v>
      </c>
      <c r="BW59" s="52">
        <v>287.84950216549998</v>
      </c>
      <c r="BX59" s="52">
        <v>287.84950216549998</v>
      </c>
      <c r="BY59" s="52">
        <v>287.84950216549998</v>
      </c>
      <c r="BZ59" s="52">
        <v>287.84950216549998</v>
      </c>
      <c r="CA59" s="52">
        <v>287.84950216549998</v>
      </c>
      <c r="CB59" s="52">
        <v>287.84950216549998</v>
      </c>
      <c r="CC59" s="52">
        <v>287.84950216549998</v>
      </c>
      <c r="CD59" s="52">
        <v>287.84950216549998</v>
      </c>
    </row>
    <row r="60" spans="1:82" x14ac:dyDescent="0.25">
      <c r="A60" s="52" t="s">
        <v>308</v>
      </c>
      <c r="B60" s="52">
        <v>0.1090617324</v>
      </c>
      <c r="C60" s="52">
        <v>9.5430263299999998E-2</v>
      </c>
      <c r="D60" s="52">
        <v>8.3747326400000002E-2</v>
      </c>
      <c r="E60" s="52">
        <v>7.3701141400000003E-2</v>
      </c>
      <c r="F60" s="52">
        <v>6.5034725700000004E-2</v>
      </c>
      <c r="G60" s="52">
        <v>5.7535466600000001E-2</v>
      </c>
      <c r="H60" s="52">
        <v>5.1026818299999999E-2</v>
      </c>
      <c r="I60" s="52">
        <v>4.7449565300000003E-2</v>
      </c>
      <c r="J60" s="52">
        <v>4.4223235399999998E-2</v>
      </c>
      <c r="K60" s="52">
        <v>4.1305879400000002E-2</v>
      </c>
      <c r="L60" s="52">
        <v>3.8661303600000002E-2</v>
      </c>
      <c r="M60" s="52">
        <v>3.6258188099999998E-2</v>
      </c>
      <c r="N60" s="52">
        <v>3.4069353500000003E-2</v>
      </c>
      <c r="O60" s="52">
        <v>3.2071148100000002E-2</v>
      </c>
      <c r="P60" s="52">
        <v>3.0242935200000001E-2</v>
      </c>
      <c r="Q60" s="52">
        <v>2.8566661699999999E-2</v>
      </c>
      <c r="R60" s="55">
        <v>2.7026495000000001E-2</v>
      </c>
      <c r="S60" s="52">
        <v>2.58623298E-2</v>
      </c>
      <c r="T60" s="52">
        <v>2.47869784E-2</v>
      </c>
      <c r="U60" s="52">
        <v>2.3791971700000001E-2</v>
      </c>
      <c r="V60" s="52">
        <v>2.2869788499999998E-2</v>
      </c>
      <c r="W60" s="52">
        <v>2.2013735E-2</v>
      </c>
      <c r="X60" s="52">
        <v>2.12178414E-2</v>
      </c>
      <c r="Y60" s="52">
        <v>2.04767725E-2</v>
      </c>
      <c r="Z60" s="52">
        <v>1.9785751099999999E-2</v>
      </c>
      <c r="AA60" s="52">
        <v>1.9140490999999999E-2</v>
      </c>
      <c r="AB60" s="55">
        <v>1.8537140000000001E-2</v>
      </c>
      <c r="AC60" s="52">
        <v>1.79722288E-2</v>
      </c>
      <c r="AD60" s="52">
        <v>1.7441069199999999E-2</v>
      </c>
      <c r="AE60" s="52">
        <v>1.6925607700000001E-2</v>
      </c>
      <c r="AF60" s="52">
        <v>1.6425380400000002E-2</v>
      </c>
      <c r="AG60" s="52">
        <v>1.5939937000000001E-2</v>
      </c>
      <c r="AH60" s="52">
        <v>1.54688407E-2</v>
      </c>
      <c r="AI60" s="52">
        <v>1.50116674E-2</v>
      </c>
      <c r="AJ60" s="52">
        <v>1.45680056E-2</v>
      </c>
      <c r="AK60" s="52">
        <v>1.41374559E-2</v>
      </c>
      <c r="AL60" s="52">
        <v>1.3719630999999999E-2</v>
      </c>
      <c r="AM60" s="52">
        <v>1.3314154599999999E-2</v>
      </c>
      <c r="AN60" s="52">
        <v>1.29206619E-2</v>
      </c>
      <c r="AO60" s="52">
        <v>1.25387986E-2</v>
      </c>
      <c r="AP60" s="52">
        <v>1.2168221099999999E-2</v>
      </c>
      <c r="AQ60" s="52">
        <v>1.18085958E-2</v>
      </c>
      <c r="AR60" s="52">
        <v>1.14595991E-2</v>
      </c>
      <c r="AS60" s="52">
        <v>1.11209167E-2</v>
      </c>
      <c r="AT60" s="52">
        <v>1.0792243999999999E-2</v>
      </c>
      <c r="AU60" s="52">
        <v>1.0473284899999999E-2</v>
      </c>
      <c r="AV60" s="52">
        <v>1.0163752599999999E-2</v>
      </c>
      <c r="AW60" s="52">
        <v>9.8633682999999996E-3</v>
      </c>
      <c r="AX60" s="52">
        <v>9.5718616999999999E-3</v>
      </c>
      <c r="AY60" s="52">
        <v>9.2889705000000003E-3</v>
      </c>
      <c r="AZ60" s="52">
        <v>9.0144399000000007E-3</v>
      </c>
      <c r="BA60" s="52">
        <v>8.7480228999999993E-3</v>
      </c>
      <c r="BB60" s="52">
        <v>8.4894797999999997E-3</v>
      </c>
      <c r="BC60" s="52">
        <v>8.2385776999999993E-3</v>
      </c>
      <c r="BD60" s="52">
        <v>7.9950909999999993E-3</v>
      </c>
      <c r="BE60" s="52">
        <v>7.7588003000000003E-3</v>
      </c>
      <c r="BF60" s="52">
        <v>7.5294931000000004E-3</v>
      </c>
      <c r="BG60" s="52">
        <v>7.3069629999999997E-3</v>
      </c>
      <c r="BH60" s="52">
        <v>7.0910095999999999E-3</v>
      </c>
      <c r="BI60" s="52">
        <v>6.8814386000000003E-3</v>
      </c>
      <c r="BJ60" s="52">
        <v>6.6780613000000004E-3</v>
      </c>
      <c r="BK60" s="52">
        <v>6.4806947999999998E-3</v>
      </c>
      <c r="BL60" s="52">
        <v>6.2891613000000002E-3</v>
      </c>
      <c r="BM60" s="52">
        <v>6.1032884999999999E-3</v>
      </c>
      <c r="BN60" s="52">
        <v>5.9229091000000001E-3</v>
      </c>
      <c r="BO60" s="52">
        <v>5.7478605999999998E-3</v>
      </c>
      <c r="BP60" s="52">
        <v>5.5779857000000004E-3</v>
      </c>
      <c r="BQ60" s="52">
        <v>5.4131313000000004E-3</v>
      </c>
      <c r="BR60" s="52">
        <v>5.2531491E-3</v>
      </c>
      <c r="BS60" s="52">
        <v>5.0978951000000003E-3</v>
      </c>
      <c r="BT60" s="52">
        <v>4.9472294999999998E-3</v>
      </c>
      <c r="BU60" s="52">
        <v>4.8010168000000002E-3</v>
      </c>
      <c r="BV60" s="52">
        <v>4.6591252999999997E-3</v>
      </c>
      <c r="BW60" s="52">
        <v>4.5214273000000003E-3</v>
      </c>
      <c r="BX60" s="52">
        <v>4.3877990000000004E-3</v>
      </c>
      <c r="BY60" s="52">
        <v>4.2581199000000002E-3</v>
      </c>
      <c r="BZ60" s="52">
        <v>4.1322733999999998E-3</v>
      </c>
      <c r="CA60" s="52">
        <v>4.0101462999999997E-3</v>
      </c>
      <c r="CB60" s="52">
        <v>3.8916286E-3</v>
      </c>
      <c r="CC60" s="52">
        <v>3.7766136E-3</v>
      </c>
      <c r="CD60" s="52">
        <v>3.6649978E-3</v>
      </c>
    </row>
    <row r="61" spans="1:82" x14ac:dyDescent="0.25">
      <c r="A61" s="52" t="s">
        <v>550</v>
      </c>
      <c r="B61" s="52">
        <v>0</v>
      </c>
      <c r="C61" s="52">
        <v>2.0685156900000001E-2</v>
      </c>
      <c r="D61" s="52">
        <v>2.0086368399999999E-2</v>
      </c>
      <c r="E61" s="52">
        <v>1.9741705799999999E-2</v>
      </c>
      <c r="F61" s="52">
        <v>1.9444441100000001E-2</v>
      </c>
      <c r="G61" s="52">
        <v>1.91702149E-2</v>
      </c>
      <c r="H61" s="52">
        <v>1.89186337E-2</v>
      </c>
      <c r="I61" s="52">
        <v>1.8676358399999999E-2</v>
      </c>
      <c r="J61" s="52">
        <v>1.8442051599999999E-2</v>
      </c>
      <c r="K61" s="52">
        <v>1.82163059E-2</v>
      </c>
      <c r="L61" s="52">
        <v>1.79994999E-2</v>
      </c>
      <c r="M61" s="52">
        <v>1.7791918800000001E-2</v>
      </c>
      <c r="N61" s="52">
        <v>1.75939889E-2</v>
      </c>
      <c r="O61" s="52">
        <v>1.7406548300000001E-2</v>
      </c>
      <c r="P61" s="52">
        <v>1.7231246499999998E-2</v>
      </c>
      <c r="Q61" s="52">
        <v>1.7071279599999999E-2</v>
      </c>
      <c r="R61" s="55">
        <v>1.6932863999999999E-2</v>
      </c>
      <c r="S61" s="52">
        <v>1.6822389600000001E-2</v>
      </c>
      <c r="T61" s="52">
        <v>1.67228297E-2</v>
      </c>
      <c r="U61" s="52">
        <v>1.6646046500000001E-2</v>
      </c>
      <c r="V61" s="52">
        <v>1.66175457E-2</v>
      </c>
      <c r="W61" s="52">
        <v>1.6686604899999999E-2</v>
      </c>
      <c r="X61" s="52">
        <v>1.6929884400000001E-2</v>
      </c>
      <c r="Y61" s="52">
        <v>1.6982527000000001E-2</v>
      </c>
      <c r="Z61" s="52">
        <v>1.6935354900000001E-2</v>
      </c>
      <c r="AA61" s="52">
        <v>1.68383678E-2</v>
      </c>
      <c r="AB61" s="55">
        <v>1.6718019899999999E-2</v>
      </c>
      <c r="AC61" s="52">
        <v>1.6588052999999998E-2</v>
      </c>
      <c r="AD61" s="52">
        <v>1.6455780199999999E-2</v>
      </c>
      <c r="AE61" s="52">
        <v>1.6326200900000001E-2</v>
      </c>
      <c r="AF61" s="52">
        <v>1.61997197E-2</v>
      </c>
      <c r="AG61" s="52">
        <v>1.6076969E-2</v>
      </c>
      <c r="AH61" s="52">
        <v>1.5959262200000001E-2</v>
      </c>
      <c r="AI61" s="52">
        <v>1.58493174E-2</v>
      </c>
      <c r="AJ61" s="52">
        <v>1.5752566199999998E-2</v>
      </c>
      <c r="AK61" s="52">
        <v>1.5679585199999999E-2</v>
      </c>
      <c r="AL61" s="52">
        <v>1.5650566099999999E-2</v>
      </c>
      <c r="AM61" s="52">
        <v>1.52272528E-2</v>
      </c>
      <c r="AN61" s="52">
        <v>1.55072722E-2</v>
      </c>
      <c r="AO61" s="52">
        <v>1.52332167E-2</v>
      </c>
      <c r="AP61" s="52">
        <v>1.50148096E-2</v>
      </c>
      <c r="AQ61" s="52">
        <v>1.48322696E-2</v>
      </c>
      <c r="AR61" s="52">
        <v>1.4673812200000001E-2</v>
      </c>
      <c r="AS61" s="52">
        <v>1.4531774399999999E-2</v>
      </c>
      <c r="AT61" s="52">
        <v>1.44009814E-2</v>
      </c>
      <c r="AU61" s="52">
        <v>1.4277883200000001E-2</v>
      </c>
      <c r="AV61" s="52">
        <v>1.4160022899999999E-2</v>
      </c>
      <c r="AW61" s="52">
        <v>1.4045684100000001E-2</v>
      </c>
      <c r="AX61" s="52">
        <v>1.39336537E-2</v>
      </c>
      <c r="AY61" s="52">
        <v>1.3823060200000001E-2</v>
      </c>
      <c r="AZ61" s="52">
        <v>1.37132652E-2</v>
      </c>
      <c r="BA61" s="52">
        <v>1.36037902E-2</v>
      </c>
      <c r="BB61" s="52">
        <v>1.34942694E-2</v>
      </c>
      <c r="BC61" s="52">
        <v>1.3384418699999999E-2</v>
      </c>
      <c r="BD61" s="52">
        <v>1.3274016600000001E-2</v>
      </c>
      <c r="BE61" s="52">
        <v>1.3162891100000001E-2</v>
      </c>
      <c r="BF61" s="52">
        <v>1.30509102E-2</v>
      </c>
      <c r="BG61" s="52">
        <v>1.3048985500000001E-2</v>
      </c>
      <c r="BH61" s="52">
        <v>1.27471615E-2</v>
      </c>
      <c r="BI61" s="52">
        <v>1.26334319E-2</v>
      </c>
      <c r="BJ61" s="52">
        <v>1.2529630700000001E-2</v>
      </c>
      <c r="BK61" s="52">
        <v>1.2430587200000001E-2</v>
      </c>
      <c r="BL61" s="52">
        <v>1.2334057900000001E-2</v>
      </c>
      <c r="BM61" s="52">
        <v>1.22390381E-2</v>
      </c>
      <c r="BN61" s="52">
        <v>1.2145062200000001E-2</v>
      </c>
      <c r="BO61" s="52">
        <v>1.20519111E-2</v>
      </c>
      <c r="BP61" s="52">
        <v>1.19594838E-2</v>
      </c>
      <c r="BQ61" s="52">
        <v>1.18677369E-2</v>
      </c>
      <c r="BR61" s="52">
        <v>1.1776655699999999E-2</v>
      </c>
      <c r="BS61" s="52">
        <v>1.1686238200000001E-2</v>
      </c>
      <c r="BT61" s="52">
        <v>1.1596487500000001E-2</v>
      </c>
      <c r="BU61" s="52">
        <v>1.1507408199999999E-2</v>
      </c>
      <c r="BV61" s="52">
        <v>1.14190039E-2</v>
      </c>
      <c r="BW61" s="52">
        <v>1.13312772E-2</v>
      </c>
      <c r="BX61" s="52">
        <v>1.1244229200000001E-2</v>
      </c>
      <c r="BY61" s="52">
        <v>1.1157859399999999E-2</v>
      </c>
      <c r="BZ61" s="52">
        <v>1.10721664E-2</v>
      </c>
      <c r="CA61" s="52">
        <v>1.09871476E-2</v>
      </c>
      <c r="CB61" s="52">
        <v>1.09027998E-2</v>
      </c>
      <c r="CC61" s="52">
        <v>1.08191191E-2</v>
      </c>
      <c r="CD61" s="52">
        <v>1.0736101200000001E-2</v>
      </c>
    </row>
    <row r="62" spans="1:82" x14ac:dyDescent="0.25">
      <c r="A62" s="52" t="s">
        <v>551</v>
      </c>
      <c r="B62" s="52">
        <v>0</v>
      </c>
      <c r="C62" s="52">
        <v>4.5425248600000002E-2</v>
      </c>
      <c r="D62" s="52">
        <v>-1.0202518000000001E-3</v>
      </c>
      <c r="E62" s="52">
        <v>-7.7898509999999998E-4</v>
      </c>
      <c r="F62" s="52">
        <v>-7.3411009999999998E-4</v>
      </c>
      <c r="G62" s="52">
        <v>-7.1237649999999998E-4</v>
      </c>
      <c r="H62" s="52">
        <v>-6.9101679999999997E-4</v>
      </c>
      <c r="I62" s="52">
        <v>-6.8232959999999995E-4</v>
      </c>
      <c r="J62" s="52">
        <v>-6.7491269999999997E-4</v>
      </c>
      <c r="K62" s="52">
        <v>-6.6693310000000001E-4</v>
      </c>
      <c r="L62" s="52">
        <v>-6.5859390000000005E-4</v>
      </c>
      <c r="M62" s="52">
        <v>-6.4998390000000001E-4</v>
      </c>
      <c r="N62" s="52">
        <v>-6.4096889999999999E-4</v>
      </c>
      <c r="O62" s="52">
        <v>-6.3115779999999998E-4</v>
      </c>
      <c r="P62" s="52">
        <v>-6.1977989999999997E-4</v>
      </c>
      <c r="Q62" s="52">
        <v>-6.0536559999999995E-4</v>
      </c>
      <c r="R62" s="55">
        <v>-5.8504599999999998E-4</v>
      </c>
      <c r="S62" s="52">
        <v>-5.5865609999999997E-4</v>
      </c>
      <c r="T62" s="52">
        <v>-5.4844150000000005E-4</v>
      </c>
      <c r="U62" s="52">
        <v>-5.2695789999999997E-4</v>
      </c>
      <c r="V62" s="52">
        <v>-4.8124410000000001E-4</v>
      </c>
      <c r="W62" s="52">
        <v>-3.8871659999999998E-4</v>
      </c>
      <c r="X62" s="52">
        <v>-2.2336200000000001E-4</v>
      </c>
      <c r="Y62" s="52">
        <v>-4.0462179999999998E-4</v>
      </c>
      <c r="Z62" s="52">
        <v>-4.9960049999999995E-4</v>
      </c>
      <c r="AA62" s="52">
        <v>-5.470796E-4</v>
      </c>
      <c r="AB62" s="55">
        <v>-5.6942750000000002E-4</v>
      </c>
      <c r="AC62" s="52">
        <v>-5.7872049999999997E-4</v>
      </c>
      <c r="AD62" s="52">
        <v>-5.8106629999999998E-4</v>
      </c>
      <c r="AE62" s="52">
        <v>-5.7866280000000003E-4</v>
      </c>
      <c r="AF62" s="52">
        <v>-5.7587489999999996E-4</v>
      </c>
      <c r="AG62" s="52">
        <v>-5.7248650000000004E-4</v>
      </c>
      <c r="AH62" s="52">
        <v>-5.6785029999999995E-4</v>
      </c>
      <c r="AI62" s="52">
        <v>-5.6063209999999996E-4</v>
      </c>
      <c r="AJ62" s="52">
        <v>-5.4825380000000001E-4</v>
      </c>
      <c r="AK62" s="52">
        <v>-5.2582810000000003E-4</v>
      </c>
      <c r="AL62" s="52">
        <v>-4.8422020000000001E-4</v>
      </c>
      <c r="AM62" s="52">
        <v>-8.5895579999999995E-4</v>
      </c>
      <c r="AN62" s="52">
        <v>-1.9094580000000001E-4</v>
      </c>
      <c r="AO62" s="52">
        <v>-7.1747309999999997E-4</v>
      </c>
      <c r="AP62" s="52">
        <v>-6.6476350000000003E-4</v>
      </c>
      <c r="AQ62" s="52">
        <v>-6.3084619999999997E-4</v>
      </c>
      <c r="AR62" s="52">
        <v>-6.0812409999999996E-4</v>
      </c>
      <c r="AS62" s="52">
        <v>-5.9268220000000004E-4</v>
      </c>
      <c r="AT62" s="52">
        <v>-5.8215630000000001E-4</v>
      </c>
      <c r="AU62" s="52">
        <v>-5.7500300000000004E-4</v>
      </c>
      <c r="AV62" s="52">
        <v>-5.7018399999999995E-4</v>
      </c>
      <c r="AW62" s="52">
        <v>-5.669955E-4</v>
      </c>
      <c r="AX62" s="52">
        <v>1.0382364999999999E-2</v>
      </c>
      <c r="AY62" s="52">
        <v>-1.050638E-4</v>
      </c>
      <c r="AZ62" s="52">
        <v>-1.0430530000000001E-4</v>
      </c>
      <c r="BA62" s="52">
        <v>-1.040012E-4</v>
      </c>
      <c r="BB62" s="52">
        <v>-1.040448E-4</v>
      </c>
      <c r="BC62" s="52">
        <v>-1.0435820000000001E-4</v>
      </c>
      <c r="BD62" s="52">
        <v>-1.04882E-4</v>
      </c>
      <c r="BE62" s="52">
        <v>-1.0556920000000001E-4</v>
      </c>
      <c r="BF62" s="52">
        <v>-1.0638190000000001E-4</v>
      </c>
      <c r="BG62" s="52">
        <v>-1.8283999999999999E-6</v>
      </c>
      <c r="BH62" s="52">
        <v>-2.8673279999999999E-4</v>
      </c>
      <c r="BI62" s="52">
        <v>-1.080432E-4</v>
      </c>
      <c r="BJ62" s="52">
        <v>-9.8611100000000002E-5</v>
      </c>
      <c r="BK62" s="52">
        <v>-9.4091299999999998E-5</v>
      </c>
      <c r="BL62" s="52">
        <v>-9.1702799999999999E-5</v>
      </c>
      <c r="BM62" s="52">
        <v>-9.0268799999999999E-5</v>
      </c>
      <c r="BN62" s="52">
        <v>-8.9277099999999999E-5</v>
      </c>
      <c r="BO62" s="52">
        <v>-8.8493500000000002E-5</v>
      </c>
      <c r="BP62" s="52">
        <v>-8.7806000000000006E-5</v>
      </c>
      <c r="BQ62" s="52">
        <v>-8.7159500000000005E-5</v>
      </c>
      <c r="BR62" s="52">
        <v>-8.65271E-5</v>
      </c>
      <c r="BS62" s="52">
        <v>-8.5896599999999993E-5</v>
      </c>
      <c r="BT62" s="52">
        <v>-8.5263099999999993E-5</v>
      </c>
      <c r="BU62" s="52">
        <v>-8.4625399999999998E-5</v>
      </c>
      <c r="BV62" s="52">
        <v>-8.3984099999999994E-5</v>
      </c>
      <c r="BW62" s="52">
        <v>-8.3340300000000006E-5</v>
      </c>
      <c r="BX62" s="52">
        <v>-8.2695599999999995E-5</v>
      </c>
      <c r="BY62" s="52">
        <v>-8.2051299999999998E-5</v>
      </c>
      <c r="BZ62" s="52">
        <v>-8.1408400000000005E-5</v>
      </c>
      <c r="CA62" s="52">
        <v>-8.0767900000000003E-5</v>
      </c>
      <c r="CB62" s="52">
        <v>-8.0130399999999994E-5</v>
      </c>
      <c r="CC62" s="52">
        <v>-7.9496699999999994E-5</v>
      </c>
      <c r="CD62" s="52">
        <v>-7.8866899999999995E-5</v>
      </c>
    </row>
    <row r="63" spans="1:82" x14ac:dyDescent="0.25">
      <c r="A63" s="52" t="s">
        <v>552</v>
      </c>
      <c r="B63" s="52">
        <v>0</v>
      </c>
      <c r="C63" s="52">
        <v>-2.25625E-4</v>
      </c>
      <c r="D63" s="52">
        <v>-4.5124999999999999E-4</v>
      </c>
      <c r="E63" s="52">
        <v>-6.7687499999999996E-4</v>
      </c>
      <c r="F63" s="52">
        <v>-9.0249999999999998E-4</v>
      </c>
      <c r="G63" s="52">
        <v>-1.128125E-3</v>
      </c>
      <c r="H63" s="52">
        <v>-1.3537499999999999E-3</v>
      </c>
      <c r="I63" s="52">
        <v>-1.579375E-3</v>
      </c>
      <c r="J63" s="52">
        <v>-1.805E-3</v>
      </c>
      <c r="K63" s="52">
        <v>-2.0306249999999999E-3</v>
      </c>
      <c r="L63" s="52">
        <v>-2.25625E-3</v>
      </c>
      <c r="M63" s="52">
        <v>-2.4818750000000001E-3</v>
      </c>
      <c r="N63" s="52">
        <v>-2.7074999999999998E-3</v>
      </c>
      <c r="O63" s="52">
        <v>-2.933125E-3</v>
      </c>
      <c r="P63" s="52">
        <v>-3.1587500000000001E-3</v>
      </c>
      <c r="Q63" s="52">
        <v>-3.3843749999999998E-3</v>
      </c>
      <c r="R63" s="55">
        <v>-3.6099999999999999E-3</v>
      </c>
      <c r="S63" s="52">
        <v>-3.8356250000000001E-3</v>
      </c>
      <c r="T63" s="52">
        <v>-4.0612499999999998E-3</v>
      </c>
      <c r="U63" s="52">
        <v>-4.2868749999999999E-3</v>
      </c>
      <c r="V63" s="52">
        <v>-4.5125E-3</v>
      </c>
      <c r="W63" s="52">
        <v>-4.7381250000000001E-3</v>
      </c>
      <c r="X63" s="52">
        <v>-4.9637500000000003E-3</v>
      </c>
      <c r="Y63" s="52">
        <v>-5.1893750000000004E-3</v>
      </c>
      <c r="Z63" s="52">
        <v>-5.4149999999999997E-3</v>
      </c>
      <c r="AA63" s="52">
        <v>-5.6406249999999998E-3</v>
      </c>
      <c r="AB63" s="55">
        <v>-5.8662499999999999E-3</v>
      </c>
      <c r="AC63" s="52">
        <v>-6.0918750000000001E-3</v>
      </c>
      <c r="AD63" s="52">
        <v>-6.3175000000000002E-3</v>
      </c>
      <c r="AE63" s="52">
        <v>-6.5431250000000003E-3</v>
      </c>
      <c r="AF63" s="52">
        <v>-6.7687499999999996E-3</v>
      </c>
      <c r="AG63" s="52">
        <v>-6.9943749999999997E-3</v>
      </c>
      <c r="AH63" s="52">
        <v>-7.2199999999999999E-3</v>
      </c>
      <c r="AI63" s="52">
        <v>-7.445625E-3</v>
      </c>
      <c r="AJ63" s="52">
        <v>-7.6712500000000001E-3</v>
      </c>
      <c r="AK63" s="52">
        <v>-7.8968749999999994E-3</v>
      </c>
      <c r="AL63" s="52">
        <v>-8.1224999999999995E-3</v>
      </c>
      <c r="AM63" s="52">
        <v>-8.3481249999999996E-3</v>
      </c>
      <c r="AN63" s="52">
        <v>-8.5737499999999998E-3</v>
      </c>
      <c r="AO63" s="52">
        <v>-8.7993749999999999E-3</v>
      </c>
      <c r="AP63" s="52">
        <v>-9.025E-3</v>
      </c>
      <c r="AQ63" s="52">
        <v>-9.2506250000000002E-3</v>
      </c>
      <c r="AR63" s="52">
        <v>-9.4762500000000003E-3</v>
      </c>
      <c r="AS63" s="52">
        <v>-9.7018750000000004E-3</v>
      </c>
      <c r="AT63" s="52">
        <v>-9.9275000000000006E-3</v>
      </c>
      <c r="AU63" s="52">
        <v>-1.0153125000000001E-2</v>
      </c>
      <c r="AV63" s="52">
        <v>-1.0378750000000001E-2</v>
      </c>
      <c r="AW63" s="52">
        <v>-1.0604374999999999E-2</v>
      </c>
      <c r="AX63" s="52">
        <v>-1.0604374999999999E-2</v>
      </c>
      <c r="AY63" s="52">
        <v>-1.0604374999999999E-2</v>
      </c>
      <c r="AZ63" s="52">
        <v>-1.0604374999999999E-2</v>
      </c>
      <c r="BA63" s="52">
        <v>-1.0604374999999999E-2</v>
      </c>
      <c r="BB63" s="52">
        <v>-1.0604374999999999E-2</v>
      </c>
      <c r="BC63" s="52">
        <v>-1.0604374999999999E-2</v>
      </c>
      <c r="BD63" s="52">
        <v>-1.0604374999999999E-2</v>
      </c>
      <c r="BE63" s="52">
        <v>-1.0604374999999999E-2</v>
      </c>
      <c r="BF63" s="52">
        <v>-1.0604374999999999E-2</v>
      </c>
      <c r="BG63" s="52">
        <v>-1.0604374999999999E-2</v>
      </c>
      <c r="BH63" s="52">
        <v>-1.0604374999999999E-2</v>
      </c>
      <c r="BI63" s="52">
        <v>-1.0604374999999999E-2</v>
      </c>
      <c r="BJ63" s="52">
        <v>-1.0604374999999999E-2</v>
      </c>
      <c r="BK63" s="52">
        <v>-1.0604374999999999E-2</v>
      </c>
      <c r="BL63" s="52">
        <v>-1.0604374999999999E-2</v>
      </c>
      <c r="BM63" s="52">
        <v>-1.0604374999999999E-2</v>
      </c>
      <c r="BN63" s="52">
        <v>-1.0604374999999999E-2</v>
      </c>
      <c r="BO63" s="52">
        <v>-1.0604374999999999E-2</v>
      </c>
      <c r="BP63" s="52">
        <v>-1.0604374999999999E-2</v>
      </c>
      <c r="BQ63" s="52">
        <v>-1.0604374999999999E-2</v>
      </c>
      <c r="BR63" s="52">
        <v>-1.0604374999999999E-2</v>
      </c>
      <c r="BS63" s="52">
        <v>-1.0604374999999999E-2</v>
      </c>
      <c r="BT63" s="52">
        <v>-1.0604374999999999E-2</v>
      </c>
      <c r="BU63" s="52">
        <v>-1.0604374999999999E-2</v>
      </c>
      <c r="BV63" s="52">
        <v>-1.0604374999999999E-2</v>
      </c>
      <c r="BW63" s="52">
        <v>-1.0604374999999999E-2</v>
      </c>
      <c r="BX63" s="52">
        <v>-1.0604374999999999E-2</v>
      </c>
      <c r="BY63" s="52">
        <v>-1.0604374999999999E-2</v>
      </c>
      <c r="BZ63" s="52">
        <v>-1.0604374999999999E-2</v>
      </c>
      <c r="CA63" s="52">
        <v>-1.0604374999999999E-2</v>
      </c>
      <c r="CB63" s="52">
        <v>-1.0604374999999999E-2</v>
      </c>
      <c r="CC63" s="52">
        <v>-1.0604374999999999E-2</v>
      </c>
      <c r="CD63" s="52">
        <v>-1.0604374999999999E-2</v>
      </c>
    </row>
    <row r="64" spans="1:82" x14ac:dyDescent="0.25">
      <c r="A64" s="52" t="s">
        <v>553</v>
      </c>
      <c r="B64" s="52">
        <v>0</v>
      </c>
      <c r="C64" s="52">
        <v>4.5425248600000002E-2</v>
      </c>
      <c r="D64" s="52">
        <v>4.4915122699999997E-2</v>
      </c>
      <c r="E64" s="52">
        <v>4.4485418999999998E-2</v>
      </c>
      <c r="F64" s="52">
        <v>4.4087039600000003E-2</v>
      </c>
      <c r="G64" s="52">
        <v>4.3705536699999999E-2</v>
      </c>
      <c r="H64" s="52">
        <v>4.3336031999999997E-2</v>
      </c>
      <c r="I64" s="52">
        <v>4.2974624400000001E-2</v>
      </c>
      <c r="J64" s="52">
        <v>4.2619204500000001E-2</v>
      </c>
      <c r="K64" s="52">
        <v>4.2268663200000001E-2</v>
      </c>
      <c r="L64" s="52">
        <v>4.1922370799999997E-2</v>
      </c>
      <c r="M64" s="52">
        <v>4.15799512E-2</v>
      </c>
      <c r="N64" s="52">
        <v>4.1241187399999997E-2</v>
      </c>
      <c r="O64" s="52">
        <v>4.0905990599999997E-2</v>
      </c>
      <c r="P64" s="52">
        <v>4.0574408999999999E-2</v>
      </c>
      <c r="Q64" s="52">
        <v>4.0246680600000001E-2</v>
      </c>
      <c r="R64" s="55">
        <v>3.9923352799999999E-2</v>
      </c>
      <c r="S64" s="52">
        <v>3.9605201499999999E-2</v>
      </c>
      <c r="T64" s="52">
        <v>3.9291931400000001E-2</v>
      </c>
      <c r="U64" s="52">
        <v>3.8983902399999999E-2</v>
      </c>
      <c r="V64" s="52">
        <v>3.86826142E-2</v>
      </c>
      <c r="W64" s="52">
        <v>3.83915097E-2</v>
      </c>
      <c r="X64" s="52">
        <v>3.8116716500000002E-2</v>
      </c>
      <c r="Y64" s="52">
        <v>3.7848225999999999E-2</v>
      </c>
      <c r="Z64" s="52">
        <v>3.7581293100000003E-2</v>
      </c>
      <c r="AA64" s="52">
        <v>3.7313831700000001E-2</v>
      </c>
      <c r="AB64" s="55">
        <v>3.7045043100000001E-2</v>
      </c>
      <c r="AC64" s="52">
        <v>3.6774730700000001E-2</v>
      </c>
      <c r="AD64" s="52">
        <v>3.6502974000000001E-2</v>
      </c>
      <c r="AE64" s="52">
        <v>3.6230005199999998E-2</v>
      </c>
      <c r="AF64" s="52">
        <v>3.5956038500000002E-2</v>
      </c>
      <c r="AG64" s="52">
        <v>3.56812798E-2</v>
      </c>
      <c r="AH64" s="52">
        <v>3.5405948100000001E-2</v>
      </c>
      <c r="AI64" s="52">
        <v>3.5130314400000001E-2</v>
      </c>
      <c r="AJ64" s="52">
        <v>3.4854769299999998E-2</v>
      </c>
      <c r="AK64" s="52">
        <v>3.4579946E-2</v>
      </c>
      <c r="AL64" s="52">
        <v>3.4306940100000002E-2</v>
      </c>
      <c r="AM64" s="52">
        <v>3.4025476300000003E-2</v>
      </c>
      <c r="AN64" s="52">
        <v>3.3753801399999998E-2</v>
      </c>
      <c r="AO64" s="52">
        <v>3.3477661899999997E-2</v>
      </c>
      <c r="AP64" s="52">
        <v>3.3198710200000002E-2</v>
      </c>
      <c r="AQ64" s="52">
        <v>3.2917979399999998E-2</v>
      </c>
      <c r="AR64" s="52">
        <v>3.2636137699999998E-2</v>
      </c>
      <c r="AS64" s="52">
        <v>3.2353621499999999E-2</v>
      </c>
      <c r="AT64" s="52">
        <v>3.20707161E-2</v>
      </c>
      <c r="AU64" s="52">
        <v>3.1787606500000003E-2</v>
      </c>
      <c r="AV64" s="52">
        <v>3.1504410699999999E-2</v>
      </c>
      <c r="AW64" s="52">
        <v>3.1221202100000001E-2</v>
      </c>
      <c r="AX64" s="52">
        <v>3.1166092999999999E-2</v>
      </c>
      <c r="AY64" s="52">
        <v>3.1111089200000001E-2</v>
      </c>
      <c r="AZ64" s="52">
        <v>3.1056199400000001E-2</v>
      </c>
      <c r="BA64" s="52">
        <v>3.1001422899999999E-2</v>
      </c>
      <c r="BB64" s="52">
        <v>3.0946752399999999E-2</v>
      </c>
      <c r="BC64" s="52">
        <v>3.0892175800000001E-2</v>
      </c>
      <c r="BD64" s="52">
        <v>3.0837678399999999E-2</v>
      </c>
      <c r="BE64" s="52">
        <v>3.0783243200000001E-2</v>
      </c>
      <c r="BF64" s="52">
        <v>3.0728852500000001E-2</v>
      </c>
      <c r="BG64" s="52">
        <v>3.0676338099999999E-2</v>
      </c>
      <c r="BH64" s="52">
        <v>3.0620690999999998E-2</v>
      </c>
      <c r="BI64" s="52">
        <v>3.05650989E-2</v>
      </c>
      <c r="BJ64" s="52">
        <v>3.05097163E-2</v>
      </c>
      <c r="BK64" s="52">
        <v>3.0454607200000001E-2</v>
      </c>
      <c r="BL64" s="52">
        <v>3.0399796600000001E-2</v>
      </c>
      <c r="BM64" s="52">
        <v>3.0345293200000002E-2</v>
      </c>
      <c r="BN64" s="52">
        <v>3.02910981E-2</v>
      </c>
      <c r="BO64" s="52">
        <v>3.0237209099999999E-2</v>
      </c>
      <c r="BP64" s="52">
        <v>3.0183622800000001E-2</v>
      </c>
      <c r="BQ64" s="52">
        <v>3.0130335099999999E-2</v>
      </c>
      <c r="BR64" s="52">
        <v>3.0077342199999999E-2</v>
      </c>
      <c r="BS64" s="52">
        <v>3.0024640500000001E-2</v>
      </c>
      <c r="BT64" s="52">
        <v>2.9972226500000001E-2</v>
      </c>
      <c r="BU64" s="52">
        <v>2.9920097100000001E-2</v>
      </c>
      <c r="BV64" s="52">
        <v>2.9868249199999999E-2</v>
      </c>
      <c r="BW64" s="52">
        <v>2.9816680200000001E-2</v>
      </c>
      <c r="BX64" s="52">
        <v>2.9765387399999999E-2</v>
      </c>
      <c r="BY64" s="52">
        <v>2.9714368500000001E-2</v>
      </c>
      <c r="BZ64" s="52">
        <v>2.96636209E-2</v>
      </c>
      <c r="CA64" s="52">
        <v>2.96131426E-2</v>
      </c>
      <c r="CB64" s="52">
        <v>2.95629312E-2</v>
      </c>
      <c r="CC64" s="52">
        <v>2.9512984799999999E-2</v>
      </c>
      <c r="CD64" s="52">
        <v>2.9463301099999999E-2</v>
      </c>
    </row>
    <row r="65" spans="1:82" x14ac:dyDescent="0.25">
      <c r="A65" s="52" t="s">
        <v>554</v>
      </c>
      <c r="B65" s="52">
        <v>1</v>
      </c>
      <c r="C65" s="52">
        <v>0.87809543089999997</v>
      </c>
      <c r="D65" s="52">
        <v>0.77105158579999999</v>
      </c>
      <c r="E65" s="52">
        <v>0.67705687449999996</v>
      </c>
      <c r="F65" s="52">
        <v>0.59452054799999998</v>
      </c>
      <c r="G65" s="52">
        <v>0.52204577679999997</v>
      </c>
      <c r="H65" s="52">
        <v>0.45840601130000003</v>
      </c>
      <c r="I65" s="52">
        <v>0.40252422399999999</v>
      </c>
      <c r="J65" s="52">
        <v>0.35345468200000002</v>
      </c>
      <c r="K65" s="52">
        <v>0.31036694129999998</v>
      </c>
      <c r="L65" s="52">
        <v>0.27253179300000002</v>
      </c>
      <c r="M65" s="52">
        <v>0.2393089222</v>
      </c>
      <c r="N65" s="52">
        <v>0.2101360712</v>
      </c>
      <c r="O65" s="52">
        <v>0.18451952399999999</v>
      </c>
      <c r="P65" s="52">
        <v>0.16202575089999999</v>
      </c>
      <c r="Q65" s="52">
        <v>0.1422740716</v>
      </c>
      <c r="R65" s="55">
        <v>0.1249302122</v>
      </c>
      <c r="S65" s="52">
        <v>0.1097006485</v>
      </c>
      <c r="T65" s="52">
        <v>9.6327638199999996E-2</v>
      </c>
      <c r="U65" s="52">
        <v>8.4584858999999998E-2</v>
      </c>
      <c r="V65" s="52">
        <v>7.4273578199999996E-2</v>
      </c>
      <c r="W65" s="52">
        <v>6.5219289700000002E-2</v>
      </c>
      <c r="X65" s="52">
        <v>5.7268760299999999E-2</v>
      </c>
      <c r="Y65" s="52">
        <v>5.02874367E-2</v>
      </c>
      <c r="Z65" s="52">
        <v>4.4157168400000002E-2</v>
      </c>
      <c r="AA65" s="52">
        <v>3.8774207800000002E-2</v>
      </c>
      <c r="AB65" s="55">
        <v>3.40474547E-2</v>
      </c>
      <c r="AC65" s="52">
        <v>2.9896914399999999E-2</v>
      </c>
      <c r="AD65" s="52">
        <v>2.6252344E-2</v>
      </c>
      <c r="AE65" s="52">
        <v>2.3052063300000002E-2</v>
      </c>
      <c r="AF65" s="52">
        <v>2.02419114E-2</v>
      </c>
      <c r="AG65" s="52">
        <v>1.7774330000000001E-2</v>
      </c>
      <c r="AH65" s="52">
        <v>1.5607557899999999E-2</v>
      </c>
      <c r="AI65" s="52">
        <v>1.37049253E-2</v>
      </c>
      <c r="AJ65" s="52">
        <v>1.2034232299999999E-2</v>
      </c>
      <c r="AK65" s="52">
        <v>1.05672044E-2</v>
      </c>
      <c r="AL65" s="52">
        <v>9.2790139000000008E-3</v>
      </c>
      <c r="AM65" s="52">
        <v>8.1478596999999993E-3</v>
      </c>
      <c r="AN65" s="52">
        <v>7.1545984E-3</v>
      </c>
      <c r="AO65" s="52">
        <v>6.2824201E-3</v>
      </c>
      <c r="AP65" s="52">
        <v>5.5165644E-3</v>
      </c>
      <c r="AQ65" s="52">
        <v>4.8440699999999998E-3</v>
      </c>
      <c r="AR65" s="52">
        <v>4.2535556999999998E-3</v>
      </c>
      <c r="AS65" s="52">
        <v>3.7350279E-3</v>
      </c>
      <c r="AT65" s="52">
        <v>3.2797108999999998E-3</v>
      </c>
      <c r="AU65" s="52">
        <v>2.8798992000000001E-3</v>
      </c>
      <c r="AV65" s="52">
        <v>2.5288263000000002E-3</v>
      </c>
      <c r="AW65" s="52">
        <v>2.2205507999999998E-3</v>
      </c>
      <c r="AX65" s="52">
        <v>1.9498555000000001E-3</v>
      </c>
      <c r="AY65" s="52">
        <v>1.7121592000000001E-3</v>
      </c>
      <c r="AZ65" s="52">
        <v>1.5034391999999999E-3</v>
      </c>
      <c r="BA65" s="52">
        <v>1.3201631000000001E-3</v>
      </c>
      <c r="BB65" s="52">
        <v>1.1592292E-3</v>
      </c>
      <c r="BC65" s="52">
        <v>1.0179137999999999E-3</v>
      </c>
      <c r="BD65" s="52">
        <v>8.9382549999999996E-4</v>
      </c>
      <c r="BE65" s="52">
        <v>7.8486409999999995E-4</v>
      </c>
      <c r="BF65" s="52">
        <v>6.8918560000000002E-4</v>
      </c>
      <c r="BG65" s="52">
        <v>6.0517069999999995E-4</v>
      </c>
      <c r="BH65" s="52">
        <v>5.3139759999999996E-4</v>
      </c>
      <c r="BI65" s="52">
        <v>4.6661780000000001E-4</v>
      </c>
      <c r="BJ65" s="52">
        <v>4.0973499999999999E-4</v>
      </c>
      <c r="BK65" s="52">
        <v>3.5978639999999999E-4</v>
      </c>
      <c r="BL65" s="52">
        <v>3.1592680000000001E-4</v>
      </c>
      <c r="BM65" s="52">
        <v>2.7741389999999999E-4</v>
      </c>
      <c r="BN65" s="52">
        <v>2.435959E-4</v>
      </c>
      <c r="BO65" s="52">
        <v>2.139004E-4</v>
      </c>
      <c r="BP65" s="52">
        <v>1.87825E-4</v>
      </c>
      <c r="BQ65" s="52">
        <v>1.649283E-4</v>
      </c>
      <c r="BR65" s="52">
        <v>1.4482270000000001E-4</v>
      </c>
      <c r="BS65" s="52">
        <v>1.271682E-4</v>
      </c>
      <c r="BT65" s="52">
        <v>1.116658E-4</v>
      </c>
      <c r="BU65" s="52">
        <v>9.8053200000000005E-5</v>
      </c>
      <c r="BV65" s="52">
        <v>8.6100099999999999E-5</v>
      </c>
      <c r="BW65" s="52">
        <v>7.5604099999999997E-5</v>
      </c>
      <c r="BX65" s="52">
        <v>6.6387600000000001E-5</v>
      </c>
      <c r="BY65" s="52">
        <v>5.8294700000000003E-5</v>
      </c>
      <c r="BZ65" s="52">
        <v>5.1188299999999999E-5</v>
      </c>
      <c r="CA65" s="52">
        <v>4.4948199999999998E-5</v>
      </c>
      <c r="CB65" s="52">
        <v>3.9468799999999997E-5</v>
      </c>
      <c r="CC65" s="52">
        <v>3.4657399999999998E-5</v>
      </c>
      <c r="CD65" s="52">
        <v>3.04325E-5</v>
      </c>
    </row>
    <row r="66" spans="1:82" x14ac:dyDescent="0.25">
      <c r="A66" s="52" t="s">
        <v>543</v>
      </c>
      <c r="B66" s="52">
        <v>1</v>
      </c>
      <c r="C66" s="52">
        <v>0.87908670320000004</v>
      </c>
      <c r="D66" s="52">
        <v>0.77453960710000003</v>
      </c>
      <c r="E66" s="52">
        <v>0.68396848480000005</v>
      </c>
      <c r="F66" s="52">
        <v>0.60535401089999996</v>
      </c>
      <c r="G66" s="52">
        <v>0.53698723550000005</v>
      </c>
      <c r="H66" s="52">
        <v>0.47741937299999998</v>
      </c>
      <c r="I66" s="52">
        <v>0.42542007920000002</v>
      </c>
      <c r="J66" s="52">
        <v>0.37994272509999999</v>
      </c>
      <c r="K66" s="52">
        <v>0.34009544780000001</v>
      </c>
      <c r="L66" s="52">
        <v>0.30511697789999997</v>
      </c>
      <c r="M66" s="52">
        <v>0.2743564235</v>
      </c>
      <c r="N66" s="52">
        <v>0.24725633529999999</v>
      </c>
      <c r="O66" s="52">
        <v>0.2233384997</v>
      </c>
      <c r="P66" s="52">
        <v>0.2021919989</v>
      </c>
      <c r="Q66" s="52">
        <v>0.1834631629</v>
      </c>
      <c r="R66" s="55">
        <v>0.16684709950000001</v>
      </c>
      <c r="S66" s="52">
        <v>0.1520805429</v>
      </c>
      <c r="T66" s="52">
        <v>0.13893580799999999</v>
      </c>
      <c r="U66" s="52">
        <v>0.12721566910000001</v>
      </c>
      <c r="V66" s="52">
        <v>0.116749018</v>
      </c>
      <c r="W66" s="52">
        <v>0.10738717439999999</v>
      </c>
      <c r="X66" s="52">
        <v>9.9000748900000005E-2</v>
      </c>
      <c r="Y66" s="52">
        <v>9.1476968899999997E-2</v>
      </c>
      <c r="Z66" s="52">
        <v>8.4717398099999994E-2</v>
      </c>
      <c r="AA66" s="52">
        <v>7.8635987800000001E-2</v>
      </c>
      <c r="AB66" s="55">
        <v>7.3157408699999996E-2</v>
      </c>
      <c r="AC66" s="52">
        <v>6.82156228E-2</v>
      </c>
      <c r="AD66" s="52">
        <v>6.3752656800000002E-2</v>
      </c>
      <c r="AE66" s="52">
        <v>5.9717548099999997E-2</v>
      </c>
      <c r="AF66" s="52">
        <v>5.6065439000000002E-2</v>
      </c>
      <c r="AG66" s="52">
        <v>5.2756794799999999E-2</v>
      </c>
      <c r="AH66" s="52">
        <v>4.97567301E-2</v>
      </c>
      <c r="AI66" s="52">
        <v>4.7034426599999998E-2</v>
      </c>
      <c r="AJ66" s="52">
        <v>4.4562629100000001E-2</v>
      </c>
      <c r="AK66" s="52">
        <v>4.23172099E-2</v>
      </c>
      <c r="AL66" s="52">
        <v>4.0276790299999997E-2</v>
      </c>
      <c r="AM66" s="52">
        <v>3.84224123E-2</v>
      </c>
      <c r="AN66" s="52">
        <v>3.67372537E-2</v>
      </c>
      <c r="AO66" s="52">
        <v>3.5206379900000001E-2</v>
      </c>
      <c r="AP66" s="52">
        <v>3.3816528200000001E-2</v>
      </c>
      <c r="AQ66" s="52">
        <v>3.2555919699999998E-2</v>
      </c>
      <c r="AR66" s="52">
        <v>3.1414095699999998E-2</v>
      </c>
      <c r="AS66" s="52">
        <v>3.0381774800000001E-2</v>
      </c>
      <c r="AT66" s="52">
        <v>2.9450728499999999E-2</v>
      </c>
      <c r="AU66" s="52">
        <v>2.86136728E-2</v>
      </c>
      <c r="AV66" s="52">
        <v>2.7864174200000001E-2</v>
      </c>
      <c r="AW66" s="52">
        <v>2.71965674E-2</v>
      </c>
      <c r="AX66" s="52">
        <v>2.51887074E-2</v>
      </c>
      <c r="AY66" s="52">
        <v>2.33290832E-2</v>
      </c>
      <c r="AZ66" s="52">
        <v>2.16067507E-2</v>
      </c>
      <c r="BA66" s="52">
        <v>2.0011574000000001E-2</v>
      </c>
      <c r="BB66" s="52">
        <v>1.8534165599999999E-2</v>
      </c>
      <c r="BC66" s="52">
        <v>1.71658308E-2</v>
      </c>
      <c r="BD66" s="52">
        <v>1.5898517099999999E-2</v>
      </c>
      <c r="BE66" s="52">
        <v>1.4724766199999999E-2</v>
      </c>
      <c r="BF66" s="52">
        <v>1.36376706E-2</v>
      </c>
      <c r="BG66" s="52">
        <v>1.26308328E-2</v>
      </c>
      <c r="BH66" s="52">
        <v>1.1698327499999999E-2</v>
      </c>
      <c r="BI66" s="52">
        <v>1.08346669E-2</v>
      </c>
      <c r="BJ66" s="52">
        <v>1.00347684E-2</v>
      </c>
      <c r="BK66" s="52">
        <v>9.2939245E-3</v>
      </c>
      <c r="BL66" s="52">
        <v>8.6077754999999995E-3</v>
      </c>
      <c r="BM66" s="52">
        <v>7.9722831999999993E-3</v>
      </c>
      <c r="BN66" s="52">
        <v>7.3837078999999996E-3</v>
      </c>
      <c r="BO66" s="52">
        <v>6.8385857999999997E-3</v>
      </c>
      <c r="BP66" s="52">
        <v>6.3337087000000002E-3</v>
      </c>
      <c r="BQ66" s="52">
        <v>5.8661056000000001E-3</v>
      </c>
      <c r="BR66" s="52">
        <v>5.4330244999999996E-3</v>
      </c>
      <c r="BS66" s="52">
        <v>5.0319168000000003E-3</v>
      </c>
      <c r="BT66" s="52">
        <v>4.660422E-3</v>
      </c>
      <c r="BU66" s="52">
        <v>4.3163537999999996E-3</v>
      </c>
      <c r="BV66" s="52">
        <v>3.9976873000000003E-3</v>
      </c>
      <c r="BW66" s="52">
        <v>3.7025473000000001E-3</v>
      </c>
      <c r="BX66" s="52">
        <v>3.4291967E-3</v>
      </c>
      <c r="BY66" s="52">
        <v>3.1760270000000001E-3</v>
      </c>
      <c r="BZ66" s="52">
        <v>2.9415483000000001E-3</v>
      </c>
      <c r="CA66" s="52">
        <v>2.7243804999999999E-3</v>
      </c>
      <c r="CB66" s="52">
        <v>2.5232458000000002E-3</v>
      </c>
      <c r="CC66" s="52">
        <v>2.3369604E-3</v>
      </c>
      <c r="CD66" s="52">
        <v>2.1644279999999999E-3</v>
      </c>
    </row>
    <row r="67" spans="1:82" x14ac:dyDescent="0.25">
      <c r="A67" s="52" t="s">
        <v>555</v>
      </c>
      <c r="B67" s="52">
        <v>0</v>
      </c>
      <c r="C67" s="52">
        <v>5.0000000000000001E-4</v>
      </c>
      <c r="D67" s="52">
        <v>1E-3</v>
      </c>
      <c r="E67" s="52">
        <v>1.5E-3</v>
      </c>
      <c r="F67" s="52">
        <v>2E-3</v>
      </c>
      <c r="G67" s="52">
        <v>2.5000000000000001E-3</v>
      </c>
      <c r="H67" s="52">
        <v>3.0000000000000001E-3</v>
      </c>
      <c r="I67" s="52">
        <v>3.5000000000000001E-3</v>
      </c>
      <c r="J67" s="52">
        <v>4.0000000000000001E-3</v>
      </c>
      <c r="K67" s="52">
        <v>4.4999999999999997E-3</v>
      </c>
      <c r="L67" s="52">
        <v>5.0000000000000001E-3</v>
      </c>
      <c r="M67" s="52">
        <v>5.4999999999999997E-3</v>
      </c>
      <c r="N67" s="52">
        <v>6.0000000000000001E-3</v>
      </c>
      <c r="O67" s="52">
        <v>6.4999999999999997E-3</v>
      </c>
      <c r="P67" s="52">
        <v>7.0000000000000001E-3</v>
      </c>
      <c r="Q67" s="52">
        <v>7.4999999999999997E-3</v>
      </c>
      <c r="R67" s="55">
        <v>8.0000000000000002E-3</v>
      </c>
      <c r="S67" s="52">
        <v>8.5000000000000006E-3</v>
      </c>
      <c r="T67" s="52">
        <v>8.9999999999999993E-3</v>
      </c>
      <c r="U67" s="52">
        <v>9.4999999999999998E-3</v>
      </c>
      <c r="V67" s="52">
        <v>0.01</v>
      </c>
      <c r="W67" s="52">
        <v>1.0500000000000001E-2</v>
      </c>
      <c r="X67" s="52">
        <v>1.0999999999999999E-2</v>
      </c>
      <c r="Y67" s="52">
        <v>1.15E-2</v>
      </c>
      <c r="Z67" s="52">
        <v>1.2E-2</v>
      </c>
      <c r="AA67" s="52">
        <v>1.2500000000000001E-2</v>
      </c>
      <c r="AB67" s="55">
        <v>1.2999999999999999E-2</v>
      </c>
      <c r="AC67" s="52">
        <v>1.35E-2</v>
      </c>
      <c r="AD67" s="52">
        <v>1.4E-2</v>
      </c>
      <c r="AE67" s="52">
        <v>1.4500000000000001E-2</v>
      </c>
      <c r="AF67" s="52">
        <v>1.4999999999999999E-2</v>
      </c>
      <c r="AG67" s="52">
        <v>1.55E-2</v>
      </c>
      <c r="AH67" s="52">
        <v>1.6E-2</v>
      </c>
      <c r="AI67" s="52">
        <v>1.6500000000000001E-2</v>
      </c>
      <c r="AJ67" s="52">
        <v>1.7000000000000001E-2</v>
      </c>
      <c r="AK67" s="52">
        <v>1.7500000000000002E-2</v>
      </c>
      <c r="AL67" s="52">
        <v>1.7999999999999999E-2</v>
      </c>
      <c r="AM67" s="52">
        <v>1.8499999999999999E-2</v>
      </c>
      <c r="AN67" s="52">
        <v>1.9E-2</v>
      </c>
      <c r="AO67" s="52">
        <v>1.95E-2</v>
      </c>
      <c r="AP67" s="52">
        <v>0.02</v>
      </c>
      <c r="AQ67" s="52">
        <v>2.0500000000000001E-2</v>
      </c>
      <c r="AR67" s="52">
        <v>2.1000000000000001E-2</v>
      </c>
      <c r="AS67" s="52">
        <v>2.1499999999999998E-2</v>
      </c>
      <c r="AT67" s="52">
        <v>2.1999999999999999E-2</v>
      </c>
      <c r="AU67" s="52">
        <v>2.2499999999999999E-2</v>
      </c>
      <c r="AV67" s="52">
        <v>2.3E-2</v>
      </c>
      <c r="AW67" s="52">
        <v>2.35E-2</v>
      </c>
      <c r="AX67" s="52">
        <v>2.35E-2</v>
      </c>
      <c r="AY67" s="52">
        <v>2.35E-2</v>
      </c>
      <c r="AZ67" s="52">
        <v>2.35E-2</v>
      </c>
      <c r="BA67" s="52">
        <v>2.35E-2</v>
      </c>
      <c r="BB67" s="52">
        <v>2.35E-2</v>
      </c>
      <c r="BC67" s="52">
        <v>2.35E-2</v>
      </c>
      <c r="BD67" s="52">
        <v>2.35E-2</v>
      </c>
      <c r="BE67" s="52">
        <v>2.35E-2</v>
      </c>
      <c r="BF67" s="52">
        <v>2.35E-2</v>
      </c>
      <c r="BG67" s="52">
        <v>2.35E-2</v>
      </c>
      <c r="BH67" s="52">
        <v>2.35E-2</v>
      </c>
      <c r="BI67" s="52">
        <v>2.35E-2</v>
      </c>
      <c r="BJ67" s="52">
        <v>2.35E-2</v>
      </c>
      <c r="BK67" s="52">
        <v>2.35E-2</v>
      </c>
      <c r="BL67" s="52">
        <v>2.35E-2</v>
      </c>
      <c r="BM67" s="52">
        <v>2.35E-2</v>
      </c>
      <c r="BN67" s="52">
        <v>2.35E-2</v>
      </c>
      <c r="BO67" s="52">
        <v>2.35E-2</v>
      </c>
      <c r="BP67" s="52">
        <v>2.35E-2</v>
      </c>
      <c r="BQ67" s="52">
        <v>2.35E-2</v>
      </c>
      <c r="BR67" s="52">
        <v>2.35E-2</v>
      </c>
      <c r="BS67" s="52">
        <v>2.35E-2</v>
      </c>
      <c r="BT67" s="52">
        <v>2.35E-2</v>
      </c>
      <c r="BU67" s="52">
        <v>2.35E-2</v>
      </c>
      <c r="BV67" s="52">
        <v>2.35E-2</v>
      </c>
      <c r="BW67" s="52">
        <v>2.35E-2</v>
      </c>
      <c r="BX67" s="52">
        <v>2.35E-2</v>
      </c>
      <c r="BY67" s="52">
        <v>2.35E-2</v>
      </c>
      <c r="BZ67" s="52">
        <v>2.35E-2</v>
      </c>
      <c r="CA67" s="52">
        <v>2.35E-2</v>
      </c>
      <c r="CB67" s="52">
        <v>2.35E-2</v>
      </c>
      <c r="CC67" s="52">
        <v>2.35E-2</v>
      </c>
      <c r="CD67" s="52">
        <v>2.35E-2</v>
      </c>
    </row>
    <row r="68" spans="1:82" x14ac:dyDescent="0.25">
      <c r="A68" s="52" t="s">
        <v>556</v>
      </c>
      <c r="B68" s="52">
        <v>1.36557682E-2</v>
      </c>
      <c r="C68" s="52">
        <v>1.3550196800000001E-2</v>
      </c>
      <c r="D68" s="52">
        <v>1.34454693E-2</v>
      </c>
      <c r="E68" s="52">
        <v>1.3341578600000001E-2</v>
      </c>
      <c r="F68" s="52">
        <v>1.32385174E-2</v>
      </c>
      <c r="G68" s="52">
        <v>1.3136278899999999E-2</v>
      </c>
      <c r="H68" s="52">
        <v>1.30348558E-2</v>
      </c>
      <c r="I68" s="52">
        <v>1.2934241500000001E-2</v>
      </c>
      <c r="J68" s="52">
        <v>1.2834429E-2</v>
      </c>
      <c r="K68" s="52">
        <v>1.27354114E-2</v>
      </c>
      <c r="L68" s="52">
        <v>1.2637182199999999E-2</v>
      </c>
      <c r="M68" s="52">
        <v>1.2539734699999999E-2</v>
      </c>
      <c r="N68" s="52">
        <v>1.2443062100000001E-2</v>
      </c>
      <c r="O68" s="52">
        <v>1.23471581E-2</v>
      </c>
      <c r="P68" s="52">
        <v>1.22520162E-2</v>
      </c>
      <c r="Q68" s="52">
        <v>1.21576298E-2</v>
      </c>
      <c r="R68" s="55">
        <v>1.2063992799999999E-2</v>
      </c>
      <c r="S68" s="52">
        <v>1.19710987E-2</v>
      </c>
      <c r="T68" s="52">
        <v>1.1878941400000001E-2</v>
      </c>
      <c r="U68" s="52">
        <v>1.17875146E-2</v>
      </c>
      <c r="V68" s="52">
        <v>1.16968123E-2</v>
      </c>
      <c r="W68" s="52">
        <v>1.16068283E-2</v>
      </c>
      <c r="X68" s="52">
        <v>1.1517556700000001E-2</v>
      </c>
      <c r="Y68" s="52">
        <v>1.1428991600000001E-2</v>
      </c>
      <c r="Z68" s="52">
        <v>1.13411269E-2</v>
      </c>
      <c r="AA68" s="52">
        <v>1.1253957E-2</v>
      </c>
      <c r="AB68" s="55">
        <v>1.1167475899999999E-2</v>
      </c>
      <c r="AC68" s="52">
        <v>1.10816779E-2</v>
      </c>
      <c r="AD68" s="52">
        <v>1.0996557400000001E-2</v>
      </c>
      <c r="AE68" s="52">
        <v>1.09121088E-2</v>
      </c>
      <c r="AF68" s="52">
        <v>1.08283263E-2</v>
      </c>
      <c r="AG68" s="52">
        <v>1.0745204600000001E-2</v>
      </c>
      <c r="AH68" s="52">
        <v>1.0662738099999999E-2</v>
      </c>
      <c r="AI68" s="52">
        <v>1.05809214E-2</v>
      </c>
      <c r="AJ68" s="52">
        <v>1.04997492E-2</v>
      </c>
      <c r="AK68" s="52">
        <v>1.0419215900000001E-2</v>
      </c>
      <c r="AL68" s="52">
        <v>1.0339316499999999E-2</v>
      </c>
      <c r="AM68" s="52">
        <v>1.02600457E-2</v>
      </c>
      <c r="AN68" s="52">
        <v>1.01813982E-2</v>
      </c>
      <c r="AO68" s="52">
        <v>1.01033689E-2</v>
      </c>
      <c r="AP68" s="52">
        <v>1.00259527E-2</v>
      </c>
      <c r="AQ68" s="52">
        <v>9.9491447000000007E-3</v>
      </c>
      <c r="AR68" s="52">
        <v>9.8729396000000001E-3</v>
      </c>
      <c r="AS68" s="52">
        <v>9.7973326999999995E-3</v>
      </c>
      <c r="AT68" s="52">
        <v>9.7223190000000001E-3</v>
      </c>
      <c r="AU68" s="52">
        <v>9.6478934999999991E-3</v>
      </c>
      <c r="AV68" s="52">
        <v>9.5740515999999994E-3</v>
      </c>
      <c r="AW68" s="52">
        <v>9.5007883000000001E-3</v>
      </c>
      <c r="AX68" s="52">
        <v>9.4280990000000005E-3</v>
      </c>
      <c r="AY68" s="52">
        <v>9.3559789000000008E-3</v>
      </c>
      <c r="AZ68" s="52">
        <v>9.2844234000000001E-3</v>
      </c>
      <c r="BA68" s="52">
        <v>9.2134278999999996E-3</v>
      </c>
      <c r="BB68" s="52">
        <v>9.1429878000000003E-3</v>
      </c>
      <c r="BC68" s="52">
        <v>9.0730984999999997E-3</v>
      </c>
      <c r="BD68" s="52">
        <v>9.0037555999999998E-3</v>
      </c>
      <c r="BE68" s="52">
        <v>8.9349544999999999E-3</v>
      </c>
      <c r="BF68" s="52">
        <v>8.8666908999999999E-3</v>
      </c>
      <c r="BG68" s="52">
        <v>8.7989604999999995E-3</v>
      </c>
      <c r="BH68" s="52">
        <v>8.7317586999999999E-3</v>
      </c>
      <c r="BI68" s="52">
        <v>8.6650814E-3</v>
      </c>
      <c r="BJ68" s="52">
        <v>8.5989242999999996E-3</v>
      </c>
      <c r="BK68" s="52">
        <v>8.5332832000000001E-3</v>
      </c>
      <c r="BL68" s="52">
        <v>8.4681537999999994E-3</v>
      </c>
      <c r="BM68" s="52">
        <v>8.403532E-3</v>
      </c>
      <c r="BN68" s="52">
        <v>8.3394138000000007E-3</v>
      </c>
      <c r="BO68" s="52">
        <v>8.2757948999999994E-3</v>
      </c>
      <c r="BP68" s="52">
        <v>8.2126713999999996E-3</v>
      </c>
      <c r="BQ68" s="52">
        <v>8.1500392000000005E-3</v>
      </c>
      <c r="BR68" s="52">
        <v>8.0878944000000001E-3</v>
      </c>
      <c r="BS68" s="52">
        <v>8.0262331000000003E-3</v>
      </c>
      <c r="BT68" s="52">
        <v>7.9650512E-3</v>
      </c>
      <c r="BU68" s="52">
        <v>7.9043450000000001E-3</v>
      </c>
      <c r="BV68" s="52">
        <v>7.8441106000000007E-3</v>
      </c>
      <c r="BW68" s="52">
        <v>7.7843443E-3</v>
      </c>
      <c r="BX68" s="52">
        <v>7.7250421000000001E-3</v>
      </c>
      <c r="BY68" s="52">
        <v>7.6662003999999999E-3</v>
      </c>
      <c r="BZ68" s="52">
        <v>7.6078155000000001E-3</v>
      </c>
      <c r="CA68" s="52">
        <v>7.5498837000000001E-3</v>
      </c>
      <c r="CB68" s="52">
        <v>7.4924014000000002E-3</v>
      </c>
      <c r="CC68" s="52">
        <v>7.4353648999999997E-3</v>
      </c>
      <c r="CD68" s="52">
        <v>0</v>
      </c>
    </row>
    <row r="69" spans="1:82" x14ac:dyDescent="0.25">
      <c r="A69" s="52" t="s">
        <v>271</v>
      </c>
      <c r="B69" s="52">
        <v>2020</v>
      </c>
      <c r="C69" s="52" t="s">
        <v>272</v>
      </c>
      <c r="D69" s="52">
        <v>0.21729999999999999</v>
      </c>
      <c r="E69" s="52" t="s">
        <v>273</v>
      </c>
      <c r="F69" s="52">
        <v>0.224</v>
      </c>
      <c r="G69" s="52" t="s">
        <v>274</v>
      </c>
      <c r="H69" s="52">
        <v>0.28239999999999998</v>
      </c>
      <c r="I69" s="52" t="s">
        <v>275</v>
      </c>
      <c r="J69" s="52">
        <v>0.27629999999999999</v>
      </c>
      <c r="K69" s="52" t="s">
        <v>276</v>
      </c>
      <c r="L69" s="93" t="s">
        <v>590</v>
      </c>
      <c r="M69" s="52" t="s">
        <v>277</v>
      </c>
      <c r="N69" s="52">
        <v>394.4</v>
      </c>
      <c r="O69" s="52" t="s">
        <v>278</v>
      </c>
      <c r="P69" s="52">
        <v>36.53</v>
      </c>
      <c r="Q69" s="52" t="s">
        <v>279</v>
      </c>
      <c r="R69" s="55">
        <v>4.3040000000000003</v>
      </c>
      <c r="S69" s="52" t="s">
        <v>280</v>
      </c>
      <c r="T69" s="52">
        <v>0.32400000000000001</v>
      </c>
      <c r="U69" s="52" t="s">
        <v>281</v>
      </c>
      <c r="V69" s="52">
        <v>0.44</v>
      </c>
      <c r="W69" s="52" t="s">
        <v>282</v>
      </c>
      <c r="X69" s="52">
        <v>236</v>
      </c>
      <c r="Y69" s="52" t="s">
        <v>283</v>
      </c>
      <c r="Z69" s="52">
        <v>4.07</v>
      </c>
      <c r="AA69" s="52" t="s">
        <v>284</v>
      </c>
      <c r="AB69" s="55">
        <v>32.4</v>
      </c>
      <c r="AC69" s="52" t="s">
        <v>285</v>
      </c>
      <c r="AD69" s="52">
        <v>1.9E-2</v>
      </c>
      <c r="AE69" s="52" t="s">
        <v>286</v>
      </c>
      <c r="AF69" s="52">
        <v>4.165</v>
      </c>
    </row>
    <row r="70" spans="1:82" x14ac:dyDescent="0.25">
      <c r="A70" s="52" t="s">
        <v>287</v>
      </c>
      <c r="B70" s="52">
        <v>3.93</v>
      </c>
      <c r="C70" s="52" t="s">
        <v>288</v>
      </c>
      <c r="D70" s="52">
        <v>886.51280139999994</v>
      </c>
      <c r="E70" s="52" t="s">
        <v>289</v>
      </c>
      <c r="F70" s="52">
        <v>150.09299999999999</v>
      </c>
      <c r="G70" s="52" t="s">
        <v>290</v>
      </c>
      <c r="H70" s="52">
        <v>102.69799999999999</v>
      </c>
      <c r="I70" s="52" t="s">
        <v>291</v>
      </c>
      <c r="J70" s="52">
        <v>39.533999999999999</v>
      </c>
      <c r="K70" s="52" t="s">
        <v>292</v>
      </c>
      <c r="L70" s="52">
        <v>6.1864999999999997</v>
      </c>
      <c r="M70" s="52" t="s">
        <v>293</v>
      </c>
      <c r="N70" s="52">
        <v>588</v>
      </c>
      <c r="O70" s="52" t="s">
        <v>294</v>
      </c>
      <c r="P70" s="52">
        <v>0.1477</v>
      </c>
      <c r="Q70" s="52" t="s">
        <v>295</v>
      </c>
      <c r="R70" s="55">
        <v>1.0994539999999999</v>
      </c>
      <c r="S70" s="52" t="s">
        <v>296</v>
      </c>
      <c r="T70" s="52">
        <v>1.24715</v>
      </c>
    </row>
    <row r="71" spans="1:82" x14ac:dyDescent="0.25">
      <c r="A71" s="52" t="s">
        <v>297</v>
      </c>
      <c r="B71" s="52">
        <v>3.467E-3</v>
      </c>
      <c r="C71" s="52" t="s">
        <v>298</v>
      </c>
      <c r="D71" s="52">
        <v>0.95</v>
      </c>
      <c r="E71" s="52" t="s">
        <v>299</v>
      </c>
      <c r="F71" s="52">
        <v>1E-3</v>
      </c>
      <c r="G71" s="52" t="s">
        <v>300</v>
      </c>
      <c r="H71" s="52">
        <v>-1.4999999999999999E-2</v>
      </c>
      <c r="I71" s="52" t="s">
        <v>557</v>
      </c>
      <c r="J71" s="52">
        <v>37.56</v>
      </c>
      <c r="K71" s="52" t="s">
        <v>301</v>
      </c>
      <c r="L71" s="52">
        <v>2.6</v>
      </c>
      <c r="M71" s="52" t="s">
        <v>302</v>
      </c>
      <c r="N71" s="52">
        <v>-1.2E-2</v>
      </c>
      <c r="O71" s="52" t="s">
        <v>303</v>
      </c>
      <c r="P71" s="52">
        <v>1</v>
      </c>
      <c r="Q71" s="52" t="s">
        <v>304</v>
      </c>
      <c r="R71" s="55">
        <v>1.1000000000000001</v>
      </c>
      <c r="S71" s="52" t="s">
        <v>558</v>
      </c>
      <c r="T71" s="52">
        <v>6</v>
      </c>
      <c r="U71" s="52" t="s">
        <v>305</v>
      </c>
      <c r="V71" s="52">
        <v>2.5000000000000001E-2</v>
      </c>
    </row>
    <row r="73" spans="1:82" x14ac:dyDescent="0.25">
      <c r="A73" s="52" t="s">
        <v>493</v>
      </c>
    </row>
    <row r="74" spans="1:82" x14ac:dyDescent="0.25">
      <c r="A74" s="52" t="s">
        <v>559</v>
      </c>
    </row>
    <row r="75" spans="1:82" x14ac:dyDescent="0.25">
      <c r="A75" s="52" t="s">
        <v>494</v>
      </c>
    </row>
    <row r="76" spans="1:82" x14ac:dyDescent="0.25">
      <c r="A76" s="52" t="s">
        <v>221</v>
      </c>
    </row>
    <row r="77" spans="1:82" x14ac:dyDescent="0.25">
      <c r="A77" s="52" t="s">
        <v>222</v>
      </c>
      <c r="B77" s="52">
        <v>1</v>
      </c>
    </row>
    <row r="79" spans="1:82" x14ac:dyDescent="0.25">
      <c r="A79" s="52" t="s">
        <v>63</v>
      </c>
      <c r="B79" s="52">
        <v>1</v>
      </c>
      <c r="C79" s="52">
        <v>2</v>
      </c>
      <c r="D79" s="52">
        <v>3</v>
      </c>
      <c r="E79" s="52">
        <v>4</v>
      </c>
      <c r="F79" s="52">
        <v>5</v>
      </c>
      <c r="G79" s="52">
        <v>6</v>
      </c>
      <c r="H79" s="52">
        <v>7</v>
      </c>
      <c r="I79" s="52">
        <v>8</v>
      </c>
      <c r="J79" s="52">
        <v>9</v>
      </c>
      <c r="K79" s="52">
        <v>10</v>
      </c>
      <c r="L79" s="52">
        <v>11</v>
      </c>
      <c r="M79" s="52">
        <v>12</v>
      </c>
      <c r="N79" s="52">
        <v>13</v>
      </c>
      <c r="O79" s="52">
        <v>14</v>
      </c>
      <c r="P79" s="52">
        <v>15</v>
      </c>
      <c r="Q79" s="52">
        <v>16</v>
      </c>
      <c r="R79" s="55">
        <v>17</v>
      </c>
      <c r="S79" s="52">
        <v>18</v>
      </c>
      <c r="T79" s="52">
        <v>19</v>
      </c>
      <c r="U79" s="52">
        <v>20</v>
      </c>
      <c r="V79" s="52">
        <v>21</v>
      </c>
      <c r="W79" s="52">
        <v>22</v>
      </c>
      <c r="X79" s="52">
        <v>23</v>
      </c>
      <c r="Y79" s="52">
        <v>24</v>
      </c>
      <c r="Z79" s="52">
        <v>25</v>
      </c>
      <c r="AA79" s="52">
        <v>26</v>
      </c>
      <c r="AB79" s="55">
        <v>27</v>
      </c>
      <c r="AC79" s="52">
        <v>28</v>
      </c>
      <c r="AD79" s="52">
        <v>29</v>
      </c>
      <c r="AE79" s="52">
        <v>30</v>
      </c>
      <c r="AF79" s="52">
        <v>31</v>
      </c>
      <c r="AG79" s="52">
        <v>32</v>
      </c>
      <c r="AH79" s="52">
        <v>33</v>
      </c>
      <c r="AI79" s="52">
        <v>34</v>
      </c>
      <c r="AJ79" s="52">
        <v>35</v>
      </c>
      <c r="AK79" s="52">
        <v>36</v>
      </c>
      <c r="AL79" s="52">
        <v>37</v>
      </c>
      <c r="AM79" s="52">
        <v>38</v>
      </c>
      <c r="AN79" s="52">
        <v>39</v>
      </c>
      <c r="AO79" s="52">
        <v>40</v>
      </c>
      <c r="AP79" s="52">
        <v>41</v>
      </c>
      <c r="AQ79" s="52">
        <v>42</v>
      </c>
      <c r="AR79" s="52">
        <v>43</v>
      </c>
      <c r="AS79" s="52">
        <v>44</v>
      </c>
      <c r="AT79" s="52">
        <v>45</v>
      </c>
      <c r="AU79" s="52">
        <v>46</v>
      </c>
      <c r="AV79" s="52">
        <v>47</v>
      </c>
      <c r="AW79" s="52">
        <v>48</v>
      </c>
      <c r="AX79" s="52">
        <v>49</v>
      </c>
      <c r="AY79" s="52">
        <v>50</v>
      </c>
      <c r="AZ79" s="52">
        <v>51</v>
      </c>
      <c r="BA79" s="52">
        <v>52</v>
      </c>
      <c r="BB79" s="52">
        <v>53</v>
      </c>
      <c r="BC79" s="52">
        <v>54</v>
      </c>
      <c r="BD79" s="52">
        <v>55</v>
      </c>
      <c r="BE79" s="52">
        <v>56</v>
      </c>
      <c r="BF79" s="52">
        <v>57</v>
      </c>
      <c r="BG79" s="52">
        <v>58</v>
      </c>
      <c r="BH79" s="52">
        <v>59</v>
      </c>
      <c r="BI79" s="52">
        <v>60</v>
      </c>
      <c r="BJ79" s="52">
        <v>61</v>
      </c>
      <c r="BK79" s="52">
        <v>62</v>
      </c>
      <c r="BL79" s="52">
        <v>63</v>
      </c>
      <c r="BM79" s="52">
        <v>64</v>
      </c>
      <c r="BN79" s="52">
        <v>65</v>
      </c>
      <c r="BO79" s="52">
        <v>66</v>
      </c>
      <c r="BP79" s="52">
        <v>67</v>
      </c>
      <c r="BQ79" s="52">
        <v>68</v>
      </c>
      <c r="BR79" s="52">
        <v>69</v>
      </c>
      <c r="BS79" s="52">
        <v>70</v>
      </c>
      <c r="BT79" s="52">
        <v>71</v>
      </c>
      <c r="BU79" s="52">
        <v>72</v>
      </c>
      <c r="BV79" s="52">
        <v>73</v>
      </c>
      <c r="BW79" s="52">
        <v>74</v>
      </c>
      <c r="BX79" s="52">
        <v>75</v>
      </c>
      <c r="BY79" s="52">
        <v>76</v>
      </c>
      <c r="BZ79" s="52">
        <v>77</v>
      </c>
      <c r="CA79" s="52">
        <v>78</v>
      </c>
      <c r="CB79" s="52">
        <v>79</v>
      </c>
      <c r="CC79" s="52">
        <v>80</v>
      </c>
      <c r="CD79" s="52">
        <v>81</v>
      </c>
    </row>
    <row r="80" spans="1:82" x14ac:dyDescent="0.25">
      <c r="A80" s="52" t="s">
        <v>48</v>
      </c>
      <c r="B80" s="52">
        <v>2020</v>
      </c>
      <c r="C80" s="52">
        <v>2025</v>
      </c>
      <c r="D80" s="52">
        <v>2030</v>
      </c>
      <c r="E80" s="52">
        <v>2035</v>
      </c>
      <c r="F80" s="52">
        <v>2040</v>
      </c>
      <c r="G80" s="52">
        <v>2045</v>
      </c>
      <c r="H80" s="52">
        <v>2050</v>
      </c>
      <c r="I80" s="52">
        <v>2055</v>
      </c>
      <c r="J80" s="52">
        <v>2060</v>
      </c>
      <c r="K80" s="52">
        <v>2065</v>
      </c>
      <c r="L80" s="52">
        <v>2070</v>
      </c>
      <c r="M80" s="52">
        <v>2075</v>
      </c>
      <c r="N80" s="52">
        <v>2080</v>
      </c>
      <c r="O80" s="52">
        <v>2085</v>
      </c>
      <c r="P80" s="52">
        <v>2090</v>
      </c>
      <c r="Q80" s="52">
        <v>2095</v>
      </c>
      <c r="R80" s="55">
        <v>2100</v>
      </c>
      <c r="S80" s="52">
        <v>2105</v>
      </c>
      <c r="T80" s="52">
        <v>2110</v>
      </c>
      <c r="U80" s="52">
        <v>2115</v>
      </c>
      <c r="V80" s="52">
        <v>2120</v>
      </c>
      <c r="W80" s="52">
        <v>2125</v>
      </c>
      <c r="X80" s="52">
        <v>2130</v>
      </c>
      <c r="Y80" s="52">
        <v>2135</v>
      </c>
      <c r="Z80" s="52">
        <v>2140</v>
      </c>
      <c r="AA80" s="52">
        <v>2145</v>
      </c>
      <c r="AB80" s="55">
        <v>2150</v>
      </c>
      <c r="AC80" s="52">
        <v>2155</v>
      </c>
      <c r="AD80" s="52">
        <v>2160</v>
      </c>
      <c r="AE80" s="52">
        <v>2165</v>
      </c>
      <c r="AF80" s="52">
        <v>2170</v>
      </c>
      <c r="AG80" s="52">
        <v>2175</v>
      </c>
      <c r="AH80" s="52">
        <v>2180</v>
      </c>
      <c r="AI80" s="52">
        <v>2185</v>
      </c>
      <c r="AJ80" s="52">
        <v>2190</v>
      </c>
      <c r="AK80" s="52">
        <v>2195</v>
      </c>
      <c r="AL80" s="52">
        <v>2200</v>
      </c>
      <c r="AM80" s="52">
        <v>2205</v>
      </c>
      <c r="AN80" s="52">
        <v>2210</v>
      </c>
      <c r="AO80" s="52">
        <v>2215</v>
      </c>
      <c r="AP80" s="52">
        <v>2220</v>
      </c>
      <c r="AQ80" s="52">
        <v>2225</v>
      </c>
      <c r="AR80" s="52">
        <v>2230</v>
      </c>
      <c r="AS80" s="52">
        <v>2235</v>
      </c>
      <c r="AT80" s="52">
        <v>2240</v>
      </c>
      <c r="AU80" s="52">
        <v>2245</v>
      </c>
      <c r="AV80" s="52">
        <v>2250</v>
      </c>
      <c r="AW80" s="52">
        <v>2255</v>
      </c>
      <c r="AX80" s="52">
        <v>2260</v>
      </c>
      <c r="AY80" s="52">
        <v>2265</v>
      </c>
      <c r="AZ80" s="52">
        <v>2270</v>
      </c>
      <c r="BA80" s="52">
        <v>2275</v>
      </c>
      <c r="BB80" s="52">
        <v>2280</v>
      </c>
      <c r="BC80" s="52">
        <v>2285</v>
      </c>
      <c r="BD80" s="52">
        <v>2290</v>
      </c>
      <c r="BE80" s="52">
        <v>2295</v>
      </c>
      <c r="BF80" s="52">
        <v>2300</v>
      </c>
      <c r="BG80" s="52">
        <v>2305</v>
      </c>
      <c r="BH80" s="52">
        <v>2310</v>
      </c>
      <c r="BI80" s="52">
        <v>2315</v>
      </c>
      <c r="BJ80" s="52">
        <v>2320</v>
      </c>
      <c r="BK80" s="52">
        <v>2325</v>
      </c>
      <c r="BL80" s="52">
        <v>2330</v>
      </c>
      <c r="BM80" s="52">
        <v>2335</v>
      </c>
      <c r="BN80" s="52">
        <v>2340</v>
      </c>
      <c r="BO80" s="52">
        <v>2345</v>
      </c>
      <c r="BP80" s="52">
        <v>2350</v>
      </c>
      <c r="BQ80" s="52">
        <v>2355</v>
      </c>
      <c r="BR80" s="52">
        <v>2360</v>
      </c>
      <c r="BS80" s="52">
        <v>2365</v>
      </c>
      <c r="BT80" s="52">
        <v>2370</v>
      </c>
      <c r="BU80" s="52">
        <v>2375</v>
      </c>
      <c r="BV80" s="52">
        <v>2380</v>
      </c>
      <c r="BW80" s="52">
        <v>2385</v>
      </c>
      <c r="BX80" s="52">
        <v>2390</v>
      </c>
      <c r="BY80" s="52">
        <v>2395</v>
      </c>
      <c r="BZ80" s="52">
        <v>2400</v>
      </c>
      <c r="CA80" s="52">
        <v>2405</v>
      </c>
      <c r="CB80" s="52">
        <v>2410</v>
      </c>
      <c r="CC80" s="52">
        <v>2415</v>
      </c>
      <c r="CD80" s="52">
        <v>2420</v>
      </c>
    </row>
    <row r="81" spans="1:82" x14ac:dyDescent="0.25">
      <c r="A81" s="52" t="s">
        <v>223</v>
      </c>
      <c r="B81" s="52">
        <v>6647.1152140550003</v>
      </c>
    </row>
    <row r="82" spans="1:82" x14ac:dyDescent="0.25">
      <c r="A82" s="52" t="s">
        <v>224</v>
      </c>
      <c r="B82" s="52">
        <v>37.336200100500001</v>
      </c>
      <c r="C82" s="52">
        <v>38.077471561499998</v>
      </c>
      <c r="D82" s="52">
        <v>34.448142459800003</v>
      </c>
      <c r="E82" s="52">
        <v>30.945129148500001</v>
      </c>
      <c r="F82" s="52">
        <v>29.903910035300001</v>
      </c>
      <c r="G82" s="52">
        <v>28.293882400099999</v>
      </c>
      <c r="H82" s="52">
        <v>25.7807011598</v>
      </c>
      <c r="I82" s="52">
        <v>23.239320875800001</v>
      </c>
      <c r="J82" s="52">
        <v>19.7767898211</v>
      </c>
      <c r="K82" s="52">
        <v>15.246208267</v>
      </c>
      <c r="L82" s="52">
        <v>9.7328953396000006</v>
      </c>
      <c r="M82" s="52">
        <v>4.8775924753000002</v>
      </c>
      <c r="N82" s="52">
        <v>4.7285481769000004</v>
      </c>
      <c r="O82" s="52">
        <v>3.7772683397</v>
      </c>
      <c r="P82" s="52">
        <v>2.8210627345999999</v>
      </c>
      <c r="Q82" s="52">
        <v>1.9719070428000001</v>
      </c>
      <c r="R82" s="55">
        <v>1.1902031672</v>
      </c>
      <c r="S82" s="52">
        <v>3.4383725413000001</v>
      </c>
      <c r="T82" s="52">
        <v>2.6157156027999999</v>
      </c>
      <c r="U82" s="52">
        <v>2.3425557942999999</v>
      </c>
      <c r="V82" s="52">
        <v>1.966906048</v>
      </c>
      <c r="W82" s="52">
        <v>1.6310378241000001</v>
      </c>
      <c r="X82" s="52">
        <v>1.3179322224000001</v>
      </c>
      <c r="Y82" s="52">
        <v>-4.8240925231</v>
      </c>
      <c r="Z82" s="52">
        <v>-11.8410830459</v>
      </c>
      <c r="AA82" s="52">
        <v>-16.189120222700002</v>
      </c>
      <c r="AB82" s="55">
        <v>-17.135815897299999</v>
      </c>
      <c r="AC82" s="52">
        <v>-18.1499174715</v>
      </c>
      <c r="AD82" s="52">
        <v>-19.2313961897</v>
      </c>
      <c r="AE82" s="52">
        <v>-20.364345312400001</v>
      </c>
      <c r="AF82" s="52">
        <v>-21.549793122200001</v>
      </c>
      <c r="AG82" s="52">
        <v>-22.789025731100001</v>
      </c>
      <c r="AH82" s="52">
        <v>-24.083424886700001</v>
      </c>
      <c r="AI82" s="52">
        <v>-25.434324928700001</v>
      </c>
      <c r="AJ82" s="52">
        <v>-26.842829028699999</v>
      </c>
      <c r="AK82" s="52">
        <v>-28.3094985641</v>
      </c>
      <c r="AL82" s="52">
        <v>-29.833765147000001</v>
      </c>
      <c r="AM82" s="52">
        <v>-15.7063916225</v>
      </c>
      <c r="AN82" s="52">
        <v>-16.5492142626</v>
      </c>
      <c r="AO82" s="52">
        <v>-17.410424444</v>
      </c>
      <c r="AP82" s="52">
        <v>-18.294019613900002</v>
      </c>
      <c r="AQ82" s="52">
        <v>-19.203047847000001</v>
      </c>
      <c r="AR82" s="52">
        <v>-20.139854232499999</v>
      </c>
      <c r="AS82" s="52">
        <v>-21.106272200500001</v>
      </c>
      <c r="AT82" s="52">
        <v>-22.103761604100001</v>
      </c>
      <c r="AU82" s="52">
        <v>-23.133506816299999</v>
      </c>
      <c r="AV82" s="52">
        <v>-24.196486142800001</v>
      </c>
      <c r="AW82" s="52">
        <v>-25.293520791300001</v>
      </c>
      <c r="AX82" s="52">
        <v>-26.4253092581</v>
      </c>
      <c r="AY82" s="52">
        <v>-27.592451299</v>
      </c>
      <c r="AZ82" s="52">
        <v>-28.795464461800002</v>
      </c>
      <c r="BA82" s="52">
        <v>-23.972148550899998</v>
      </c>
      <c r="BB82" s="52">
        <v>-7.6736509722999999</v>
      </c>
      <c r="BC82" s="52">
        <v>-8.8980082699</v>
      </c>
      <c r="BD82" s="52">
        <v>-7.3733094344000003</v>
      </c>
      <c r="BE82" s="52">
        <v>4.2560318856999997</v>
      </c>
      <c r="BF82" s="52">
        <v>-16.153502723999999</v>
      </c>
      <c r="BG82" s="52">
        <v>0</v>
      </c>
      <c r="BH82" s="52">
        <v>0</v>
      </c>
      <c r="BI82" s="52">
        <v>0</v>
      </c>
      <c r="BJ82" s="52">
        <v>0</v>
      </c>
      <c r="BK82" s="52">
        <v>0</v>
      </c>
      <c r="BL82" s="52">
        <v>0</v>
      </c>
      <c r="BM82" s="52">
        <v>0</v>
      </c>
      <c r="BN82" s="52">
        <v>0</v>
      </c>
      <c r="BO82" s="52">
        <v>0</v>
      </c>
      <c r="BP82" s="52">
        <v>0</v>
      </c>
      <c r="BQ82" s="52">
        <v>0</v>
      </c>
      <c r="BR82" s="52">
        <v>0</v>
      </c>
      <c r="BS82" s="52">
        <v>0</v>
      </c>
      <c r="BT82" s="52">
        <v>0</v>
      </c>
      <c r="BU82" s="52">
        <v>0</v>
      </c>
      <c r="BV82" s="52">
        <v>0</v>
      </c>
      <c r="BW82" s="52">
        <v>0</v>
      </c>
      <c r="BX82" s="52">
        <v>0</v>
      </c>
      <c r="BY82" s="52">
        <v>0</v>
      </c>
      <c r="BZ82" s="52">
        <v>0</v>
      </c>
      <c r="CA82" s="52">
        <v>0</v>
      </c>
      <c r="CB82" s="52">
        <v>0</v>
      </c>
      <c r="CC82" s="52">
        <v>0</v>
      </c>
      <c r="CD82" s="52">
        <v>0</v>
      </c>
    </row>
    <row r="83" spans="1:82" x14ac:dyDescent="0.25">
      <c r="A83" s="52" t="s">
        <v>225</v>
      </c>
      <c r="B83" s="52">
        <v>416.20319314549999</v>
      </c>
      <c r="C83" s="52">
        <v>429.887946226</v>
      </c>
      <c r="D83" s="52">
        <v>441.14703145559997</v>
      </c>
      <c r="E83" s="52">
        <v>450.50086067960001</v>
      </c>
      <c r="F83" s="52">
        <v>459.49520513200002</v>
      </c>
      <c r="G83" s="52">
        <v>467.70761515509997</v>
      </c>
      <c r="H83" s="52">
        <v>474.68839716650001</v>
      </c>
      <c r="I83" s="52">
        <v>480.53009398249998</v>
      </c>
      <c r="J83" s="52">
        <v>484.76674628709998</v>
      </c>
      <c r="K83" s="52">
        <v>486.90659518130002</v>
      </c>
      <c r="L83" s="52">
        <v>486.53888898949998</v>
      </c>
      <c r="M83" s="52">
        <v>484.19358150850002</v>
      </c>
      <c r="N83" s="52">
        <v>482.5652179933</v>
      </c>
      <c r="O83" s="52">
        <v>480.83604950379998</v>
      </c>
      <c r="P83" s="52">
        <v>478.93960104529998</v>
      </c>
      <c r="Q83" s="52">
        <v>476.90676974690001</v>
      </c>
      <c r="R83" s="55">
        <v>474.74889003250001</v>
      </c>
      <c r="S83" s="52">
        <v>474.14613121069999</v>
      </c>
      <c r="T83" s="52">
        <v>473.08531885090002</v>
      </c>
      <c r="U83" s="52">
        <v>472.0170418582</v>
      </c>
      <c r="V83" s="52">
        <v>470.88291747900001</v>
      </c>
      <c r="W83" s="52">
        <v>469.70859712150002</v>
      </c>
      <c r="X83" s="52">
        <v>468.50079927989998</v>
      </c>
      <c r="Y83" s="52">
        <v>463.96072454599999</v>
      </c>
      <c r="Z83" s="52">
        <v>456.0999188111</v>
      </c>
      <c r="AA83" s="52">
        <v>446.76943105100003</v>
      </c>
      <c r="AB83" s="55">
        <v>437.86480798119999</v>
      </c>
      <c r="AC83" s="52">
        <v>429.05414802320001</v>
      </c>
      <c r="AD83" s="52">
        <v>420.1932448892</v>
      </c>
      <c r="AE83" s="52">
        <v>411.22263615669999</v>
      </c>
      <c r="AF83" s="52">
        <v>402.11222791969999</v>
      </c>
      <c r="AG83" s="52">
        <v>392.84487351870001</v>
      </c>
      <c r="AH83" s="52">
        <v>383.41024999259997</v>
      </c>
      <c r="AI83" s="52">
        <v>373.80278833559998</v>
      </c>
      <c r="AJ83" s="52">
        <v>364.0212255253</v>
      </c>
      <c r="AK83" s="52">
        <v>354.06888939589999</v>
      </c>
      <c r="AL83" s="52">
        <v>343.95447236889999</v>
      </c>
      <c r="AM83" s="52">
        <v>342.14650698759999</v>
      </c>
      <c r="AN83" s="52">
        <v>338.68281605530001</v>
      </c>
      <c r="AO83" s="52">
        <v>334.5531888452</v>
      </c>
      <c r="AP83" s="52">
        <v>329.9877693116</v>
      </c>
      <c r="AQ83" s="52">
        <v>325.0583435753</v>
      </c>
      <c r="AR83" s="52">
        <v>319.80398521299998</v>
      </c>
      <c r="AS83" s="52">
        <v>314.2560877953</v>
      </c>
      <c r="AT83" s="52">
        <v>308.4434189003</v>
      </c>
      <c r="AU83" s="52">
        <v>302.39339084279999</v>
      </c>
      <c r="AV83" s="52">
        <v>296.13260083919999</v>
      </c>
      <c r="AW83" s="52">
        <v>289.6871812855</v>
      </c>
      <c r="AX83" s="52">
        <v>283.08305766709998</v>
      </c>
      <c r="AY83" s="52">
        <v>276.34615032030001</v>
      </c>
      <c r="AZ83" s="52">
        <v>269.50256819920003</v>
      </c>
      <c r="BA83" s="52">
        <v>265.47143676119998</v>
      </c>
      <c r="BB83" s="52">
        <v>268.82923252619997</v>
      </c>
      <c r="BC83" s="52">
        <v>269.55972603359999</v>
      </c>
      <c r="BD83" s="52">
        <v>270.30439469200002</v>
      </c>
      <c r="BE83" s="52">
        <v>275.78504894079998</v>
      </c>
      <c r="BF83" s="52">
        <v>270.18250327120001</v>
      </c>
      <c r="BG83" s="52">
        <v>273.55706033590002</v>
      </c>
      <c r="BH83" s="52">
        <v>275.59125941719998</v>
      </c>
      <c r="BI83" s="52">
        <v>277.18566492849999</v>
      </c>
      <c r="BJ83" s="52">
        <v>278.50727831220001</v>
      </c>
      <c r="BK83" s="52">
        <v>279.65128030990002</v>
      </c>
      <c r="BL83" s="52">
        <v>280.67414218179999</v>
      </c>
      <c r="BM83" s="52">
        <v>281.60961866169998</v>
      </c>
      <c r="BN83" s="52">
        <v>282.47813476260001</v>
      </c>
      <c r="BO83" s="52">
        <v>283.29229486949998</v>
      </c>
      <c r="BP83" s="52">
        <v>284.06011064069997</v>
      </c>
      <c r="BQ83" s="52">
        <v>284.78689008340001</v>
      </c>
      <c r="BR83" s="52">
        <v>285.47634196640001</v>
      </c>
      <c r="BS83" s="52">
        <v>286.13122091539998</v>
      </c>
      <c r="BT83" s="52">
        <v>286.75370398259997</v>
      </c>
      <c r="BU83" s="52">
        <v>287.34561043740001</v>
      </c>
      <c r="BV83" s="52">
        <v>287.9085301495</v>
      </c>
      <c r="BW83" s="52">
        <v>288.44389874839999</v>
      </c>
      <c r="BX83" s="52">
        <v>288.9530418324</v>
      </c>
      <c r="BY83" s="52">
        <v>289.43720120210003</v>
      </c>
      <c r="BZ83" s="52">
        <v>289.8975506626</v>
      </c>
      <c r="CA83" s="52">
        <v>290.33520577749999</v>
      </c>
      <c r="CB83" s="52">
        <v>290.75123011689999</v>
      </c>
      <c r="CC83" s="52">
        <v>291.1466394702</v>
      </c>
      <c r="CD83" s="52">
        <v>291.5224048764</v>
      </c>
    </row>
    <row r="84" spans="1:82" x14ac:dyDescent="0.25">
      <c r="A84" s="52" t="s">
        <v>226</v>
      </c>
      <c r="B84" s="52">
        <v>886.51280139999994</v>
      </c>
      <c r="C84" s="52">
        <v>915.66132546150004</v>
      </c>
      <c r="D84" s="52">
        <v>939.64317700039999</v>
      </c>
      <c r="E84" s="52">
        <v>959.56683324749997</v>
      </c>
      <c r="F84" s="52">
        <v>978.72478693109997</v>
      </c>
      <c r="G84" s="52">
        <v>996.21722028030001</v>
      </c>
      <c r="H84" s="52">
        <v>1011.0862859647</v>
      </c>
      <c r="I84" s="52">
        <v>1023.5291001826999</v>
      </c>
      <c r="J84" s="52">
        <v>1032.5531695916</v>
      </c>
      <c r="K84" s="52">
        <v>1037.1110477363</v>
      </c>
      <c r="L84" s="52">
        <v>1036.3278335477</v>
      </c>
      <c r="M84" s="52">
        <v>1031.3323286130001</v>
      </c>
      <c r="N84" s="52">
        <v>1027.8639143257999</v>
      </c>
      <c r="O84" s="52">
        <v>1024.1807854430001</v>
      </c>
      <c r="P84" s="52">
        <v>1020.1413502264</v>
      </c>
      <c r="Q84" s="52">
        <v>1015.811419561</v>
      </c>
      <c r="R84" s="55">
        <v>1011.2151357693</v>
      </c>
      <c r="S84" s="52">
        <v>1009.9312594788</v>
      </c>
      <c r="T84" s="52">
        <v>1007.6717291524</v>
      </c>
      <c r="U84" s="52">
        <v>1005.3962991579</v>
      </c>
      <c r="V84" s="52">
        <v>1002.9806142303</v>
      </c>
      <c r="W84" s="52">
        <v>1000.4793118687001</v>
      </c>
      <c r="X84" s="52">
        <v>997.9067024661</v>
      </c>
      <c r="Y84" s="52">
        <v>988.23634328289995</v>
      </c>
      <c r="Z84" s="52">
        <v>971.49282706769998</v>
      </c>
      <c r="AA84" s="52">
        <v>951.61888813869996</v>
      </c>
      <c r="AB84" s="55">
        <v>932.65204099990001</v>
      </c>
      <c r="AC84" s="52">
        <v>913.88533528940002</v>
      </c>
      <c r="AD84" s="52">
        <v>895.011611614</v>
      </c>
      <c r="AE84" s="52">
        <v>875.90421501369997</v>
      </c>
      <c r="AF84" s="52">
        <v>856.49904546890002</v>
      </c>
      <c r="AG84" s="52">
        <v>836.75958059469997</v>
      </c>
      <c r="AH84" s="52">
        <v>816.6638324841</v>
      </c>
      <c r="AI84" s="52">
        <v>796.19993915479995</v>
      </c>
      <c r="AJ84" s="52">
        <v>775.36521036880004</v>
      </c>
      <c r="AK84" s="52">
        <v>754.16673441329999</v>
      </c>
      <c r="AL84" s="52">
        <v>732.62302614580005</v>
      </c>
      <c r="AM84" s="52">
        <v>728.77205988349999</v>
      </c>
      <c r="AN84" s="52">
        <v>721.3943981978</v>
      </c>
      <c r="AO84" s="52">
        <v>712.59829224019995</v>
      </c>
      <c r="AP84" s="52">
        <v>702.87394863359998</v>
      </c>
      <c r="AQ84" s="52">
        <v>692.37427181550004</v>
      </c>
      <c r="AR84" s="52">
        <v>681.18248850379996</v>
      </c>
      <c r="AS84" s="52">
        <v>669.36546700400004</v>
      </c>
      <c r="AT84" s="52">
        <v>656.98448225770005</v>
      </c>
      <c r="AU84" s="52">
        <v>644.09792249520001</v>
      </c>
      <c r="AV84" s="52">
        <v>630.76243978759999</v>
      </c>
      <c r="AW84" s="52">
        <v>617.03369613799998</v>
      </c>
      <c r="AX84" s="52">
        <v>602.96691283090001</v>
      </c>
      <c r="AY84" s="52">
        <v>588.61730018230003</v>
      </c>
      <c r="AZ84" s="52">
        <v>574.04047026420005</v>
      </c>
      <c r="BA84" s="52">
        <v>565.45416030130002</v>
      </c>
      <c r="BB84" s="52">
        <v>572.60626528080002</v>
      </c>
      <c r="BC84" s="52">
        <v>574.16221645149994</v>
      </c>
      <c r="BD84" s="52">
        <v>575.74836069390005</v>
      </c>
      <c r="BE84" s="52">
        <v>587.42215424380004</v>
      </c>
      <c r="BF84" s="52">
        <v>575.48873196770001</v>
      </c>
      <c r="BG84" s="52">
        <v>582.67653851550006</v>
      </c>
      <c r="BH84" s="52">
        <v>587.00938255870005</v>
      </c>
      <c r="BI84" s="52">
        <v>590.40546629769995</v>
      </c>
      <c r="BJ84" s="52">
        <v>593.22050280500002</v>
      </c>
      <c r="BK84" s="52">
        <v>595.65722706019994</v>
      </c>
      <c r="BL84" s="52">
        <v>597.83592284719998</v>
      </c>
      <c r="BM84" s="52">
        <v>599.82848774939998</v>
      </c>
      <c r="BN84" s="52">
        <v>601.67842704429995</v>
      </c>
      <c r="BO84" s="52">
        <v>603.41258807209999</v>
      </c>
      <c r="BP84" s="52">
        <v>605.04803566479995</v>
      </c>
      <c r="BQ84" s="52">
        <v>606.59607587769995</v>
      </c>
      <c r="BR84" s="52">
        <v>608.06460838830003</v>
      </c>
      <c r="BS84" s="52">
        <v>609.45950054989999</v>
      </c>
      <c r="BT84" s="52">
        <v>610.78538948300002</v>
      </c>
      <c r="BU84" s="52">
        <v>612.04615023170004</v>
      </c>
      <c r="BV84" s="52">
        <v>613.2451692185</v>
      </c>
      <c r="BW84" s="52">
        <v>614.38550433399996</v>
      </c>
      <c r="BX84" s="52">
        <v>615.46997910289997</v>
      </c>
      <c r="BY84" s="52">
        <v>616.5012385604</v>
      </c>
      <c r="BZ84" s="52">
        <v>617.4817829113</v>
      </c>
      <c r="CA84" s="52">
        <v>618.41398830610001</v>
      </c>
      <c r="CB84" s="52">
        <v>619.30012014900001</v>
      </c>
      <c r="CC84" s="52">
        <v>620.14234207159996</v>
      </c>
      <c r="CD84" s="52">
        <v>620.94272238680003</v>
      </c>
    </row>
    <row r="85" spans="1:82" x14ac:dyDescent="0.25">
      <c r="A85" s="52" t="s">
        <v>218</v>
      </c>
      <c r="B85" s="52">
        <v>1.24715</v>
      </c>
      <c r="C85" s="52">
        <v>1.4247314218</v>
      </c>
      <c r="D85" s="52">
        <v>1.5460499238000001</v>
      </c>
      <c r="E85" s="52">
        <v>1.6385050350999999</v>
      </c>
      <c r="F85" s="52">
        <v>1.7174675702</v>
      </c>
      <c r="G85" s="52">
        <v>1.7881684034000001</v>
      </c>
      <c r="H85" s="52">
        <v>1.8503803447</v>
      </c>
      <c r="I85" s="52">
        <v>1.9041746983000001</v>
      </c>
      <c r="J85" s="52">
        <v>1.9482000048000001</v>
      </c>
      <c r="K85" s="52">
        <v>1.9799921540000001</v>
      </c>
      <c r="L85" s="52">
        <v>1.9969692868</v>
      </c>
      <c r="M85" s="52">
        <v>2</v>
      </c>
      <c r="N85" s="52">
        <v>2</v>
      </c>
      <c r="O85" s="52">
        <v>2</v>
      </c>
      <c r="P85" s="52">
        <v>2</v>
      </c>
      <c r="Q85" s="52">
        <v>2</v>
      </c>
      <c r="R85" s="55">
        <v>2</v>
      </c>
      <c r="S85" s="52">
        <v>2</v>
      </c>
      <c r="T85" s="52">
        <v>2</v>
      </c>
      <c r="U85" s="52">
        <v>2</v>
      </c>
      <c r="V85" s="52">
        <v>2</v>
      </c>
      <c r="W85" s="52">
        <v>2</v>
      </c>
      <c r="X85" s="52">
        <v>2</v>
      </c>
      <c r="Y85" s="52">
        <v>1.9871957546000001</v>
      </c>
      <c r="Z85" s="52">
        <v>1.9553826261</v>
      </c>
      <c r="AA85" s="52">
        <v>1.9094971023</v>
      </c>
      <c r="AB85" s="55">
        <v>1.8595061375999999</v>
      </c>
      <c r="AC85" s="52">
        <v>1.8081235203999999</v>
      </c>
      <c r="AD85" s="52">
        <v>1.7554144569000001</v>
      </c>
      <c r="AE85" s="52">
        <v>1.7009933916</v>
      </c>
      <c r="AF85" s="52">
        <v>1.6444566236</v>
      </c>
      <c r="AG85" s="52">
        <v>1.5854449368000001</v>
      </c>
      <c r="AH85" s="52">
        <v>1.5236367603000001</v>
      </c>
      <c r="AI85" s="52">
        <v>1.4587369427000001</v>
      </c>
      <c r="AJ85" s="52">
        <v>1.3904711907</v>
      </c>
      <c r="AK85" s="52">
        <v>1.3185859591</v>
      </c>
      <c r="AL85" s="52">
        <v>1.2428532324999999</v>
      </c>
      <c r="AM85" s="52">
        <v>1.2081844495</v>
      </c>
      <c r="AN85" s="52">
        <v>1.1791030496999999</v>
      </c>
      <c r="AO85" s="52">
        <v>1.1474976736</v>
      </c>
      <c r="AP85" s="52">
        <v>1.1120842251</v>
      </c>
      <c r="AQ85" s="52">
        <v>1.0727632696</v>
      </c>
      <c r="AR85" s="52">
        <v>1.0296107571999999</v>
      </c>
      <c r="AS85" s="52">
        <v>0.98271226919999999</v>
      </c>
      <c r="AT85" s="52">
        <v>0.93214148630000004</v>
      </c>
      <c r="AU85" s="52">
        <v>0.87796129779999998</v>
      </c>
      <c r="AV85" s="52">
        <v>0.82022783929999998</v>
      </c>
      <c r="AW85" s="52">
        <v>0.75899455510000002</v>
      </c>
      <c r="AX85" s="52">
        <v>0.69431596709999999</v>
      </c>
      <c r="AY85" s="52">
        <v>0.62625127589999996</v>
      </c>
      <c r="AZ85" s="52">
        <v>0.55486815550000002</v>
      </c>
      <c r="BA85" s="52">
        <v>0.5</v>
      </c>
      <c r="BB85" s="52">
        <v>0.5</v>
      </c>
      <c r="BC85" s="52">
        <v>0.5</v>
      </c>
      <c r="BD85" s="52">
        <v>0.5</v>
      </c>
      <c r="BE85" s="52">
        <v>0.53136766430000004</v>
      </c>
      <c r="BF85" s="52">
        <v>0.5</v>
      </c>
      <c r="BG85" s="52">
        <v>0.50765552319999996</v>
      </c>
      <c r="BH85" s="52">
        <v>0.51914501589999995</v>
      </c>
      <c r="BI85" s="52">
        <v>0.52893660070000004</v>
      </c>
      <c r="BJ85" s="52">
        <v>0.53651680940000002</v>
      </c>
      <c r="BK85" s="52">
        <v>0.54236311309999996</v>
      </c>
      <c r="BL85" s="52">
        <v>0.54698799330000003</v>
      </c>
      <c r="BM85" s="52">
        <v>0.55076539970000005</v>
      </c>
      <c r="BN85" s="52">
        <v>0.55394150959999999</v>
      </c>
      <c r="BO85" s="52">
        <v>0.55667371509999997</v>
      </c>
      <c r="BP85" s="52">
        <v>0.55906295009999996</v>
      </c>
      <c r="BQ85" s="52">
        <v>0.5611753854</v>
      </c>
      <c r="BR85" s="52">
        <v>0.56305595580000001</v>
      </c>
      <c r="BS85" s="52">
        <v>0.56473654449999999</v>
      </c>
      <c r="BT85" s="52">
        <v>0.56624088149999996</v>
      </c>
      <c r="BU85" s="52">
        <v>0.5675874716</v>
      </c>
      <c r="BV85" s="52">
        <v>0.56879135520000002</v>
      </c>
      <c r="BW85" s="52">
        <v>0.56986517979999995</v>
      </c>
      <c r="BX85" s="52">
        <v>0.57081986370000004</v>
      </c>
      <c r="BY85" s="52">
        <v>0.5716650177</v>
      </c>
      <c r="BZ85" s="52">
        <v>0.57240922279999995</v>
      </c>
      <c r="CA85" s="52">
        <v>0.57306021829999998</v>
      </c>
      <c r="CB85" s="52">
        <v>0.57362503639999995</v>
      </c>
      <c r="CC85" s="52">
        <v>0.57411010220000003</v>
      </c>
      <c r="CD85" s="52">
        <v>0.57452131039999998</v>
      </c>
    </row>
    <row r="86" spans="1:82" x14ac:dyDescent="0.25">
      <c r="A86" s="52" t="s">
        <v>227</v>
      </c>
      <c r="B86" s="52">
        <v>2.7918384643</v>
      </c>
      <c r="C86" s="52">
        <v>3.0135594809000001</v>
      </c>
      <c r="D86" s="52">
        <v>3.1941098941999999</v>
      </c>
      <c r="E86" s="52">
        <v>3.3338214921999998</v>
      </c>
      <c r="F86" s="52">
        <v>3.4564499150999999</v>
      </c>
      <c r="G86" s="52">
        <v>3.5645711744000002</v>
      </c>
      <c r="H86" s="52">
        <v>3.6528879728999999</v>
      </c>
      <c r="I86" s="52">
        <v>3.7221389853</v>
      </c>
      <c r="J86" s="52">
        <v>3.7682966416000001</v>
      </c>
      <c r="K86" s="52">
        <v>3.7851971164</v>
      </c>
      <c r="L86" s="52">
        <v>3.7674137677999999</v>
      </c>
      <c r="M86" s="52">
        <v>3.7205498171000002</v>
      </c>
      <c r="N86" s="52">
        <v>3.6785352248000001</v>
      </c>
      <c r="O86" s="52">
        <v>3.6407487948999999</v>
      </c>
      <c r="P86" s="52">
        <v>3.6043084272999999</v>
      </c>
      <c r="Q86" s="52">
        <v>3.5691661713</v>
      </c>
      <c r="R86" s="55">
        <v>3.5352757845</v>
      </c>
      <c r="S86" s="52">
        <v>3.5025926716</v>
      </c>
      <c r="T86" s="52">
        <v>3.471073826</v>
      </c>
      <c r="U86" s="52">
        <v>3.4406777733</v>
      </c>
      <c r="V86" s="52">
        <v>3.4113645160999999</v>
      </c>
      <c r="W86" s="52">
        <v>3.3830954821999999</v>
      </c>
      <c r="X86" s="52">
        <v>3.3558334734000002</v>
      </c>
      <c r="Y86" s="52">
        <v>3.2892764994000001</v>
      </c>
      <c r="Z86" s="52">
        <v>3.1762553608999999</v>
      </c>
      <c r="AA86" s="52">
        <v>3.0386549621999999</v>
      </c>
      <c r="AB86" s="55">
        <v>2.9035891987000002</v>
      </c>
      <c r="AC86" s="52">
        <v>2.7703276505000001</v>
      </c>
      <c r="AD86" s="52">
        <v>2.6365003683000001</v>
      </c>
      <c r="AE86" s="52">
        <v>2.5007944137</v>
      </c>
      <c r="AF86" s="52">
        <v>2.3622748370000002</v>
      </c>
      <c r="AG86" s="52">
        <v>2.2201774167999999</v>
      </c>
      <c r="AH86" s="52">
        <v>2.0738266992000001</v>
      </c>
      <c r="AI86" s="52">
        <v>1.9226054517</v>
      </c>
      <c r="AJ86" s="52">
        <v>1.7659464508</v>
      </c>
      <c r="AK86" s="52">
        <v>1.6033363375</v>
      </c>
      <c r="AL86" s="52">
        <v>1.4343298040000001</v>
      </c>
      <c r="AM86" s="52">
        <v>1.4004159437999999</v>
      </c>
      <c r="AN86" s="52">
        <v>1.3466550435</v>
      </c>
      <c r="AO86" s="52">
        <v>1.2804802989999999</v>
      </c>
      <c r="AP86" s="52">
        <v>1.2054885826999999</v>
      </c>
      <c r="AQ86" s="52">
        <v>1.1226610375999999</v>
      </c>
      <c r="AR86" s="52">
        <v>1.0324230659</v>
      </c>
      <c r="AS86" s="52">
        <v>0.93506067510000002</v>
      </c>
      <c r="AT86" s="52">
        <v>0.83080757049999998</v>
      </c>
      <c r="AU86" s="52">
        <v>0.71986935659999995</v>
      </c>
      <c r="AV86" s="52">
        <v>0.60243573350000001</v>
      </c>
      <c r="AW86" s="52">
        <v>0.47868988420000003</v>
      </c>
      <c r="AX86" s="52">
        <v>0.34881677350000001</v>
      </c>
      <c r="AY86" s="52">
        <v>0.21301106040000001</v>
      </c>
      <c r="AZ86" s="52">
        <v>7.1485660100000001E-2</v>
      </c>
      <c r="BA86" s="52">
        <v>-1.3400382000000001E-2</v>
      </c>
      <c r="BB86" s="52">
        <v>5.9841235200000002E-2</v>
      </c>
      <c r="BC86" s="52">
        <v>8.1022934500000005E-2</v>
      </c>
      <c r="BD86" s="52">
        <v>0.10145008010000001</v>
      </c>
      <c r="BE86" s="52">
        <v>0.21979293120000001</v>
      </c>
      <c r="BF86" s="52">
        <v>0.10982525210000001</v>
      </c>
      <c r="BG86" s="52">
        <v>0.18157169200000001</v>
      </c>
      <c r="BH86" s="52">
        <v>0.2280058361</v>
      </c>
      <c r="BI86" s="52">
        <v>0.26452665930000002</v>
      </c>
      <c r="BJ86" s="52">
        <v>0.29477910419999998</v>
      </c>
      <c r="BK86" s="52">
        <v>0.32084765710000002</v>
      </c>
      <c r="BL86" s="52">
        <v>0.34398180890000002</v>
      </c>
      <c r="BM86" s="52">
        <v>0.36494323629999997</v>
      </c>
      <c r="BN86" s="52">
        <v>0.38420695939999999</v>
      </c>
      <c r="BO86" s="52">
        <v>0.40207850630000003</v>
      </c>
      <c r="BP86" s="52">
        <v>0.41876233140000002</v>
      </c>
      <c r="BQ86" s="52">
        <v>0.43440187559999999</v>
      </c>
      <c r="BR86" s="52">
        <v>0.4491031036</v>
      </c>
      <c r="BS86" s="52">
        <v>0.46294839650000003</v>
      </c>
      <c r="BT86" s="52">
        <v>0.47600481</v>
      </c>
      <c r="BU86" s="52">
        <v>0.48832903449999998</v>
      </c>
      <c r="BV86" s="52">
        <v>0.49997041790000002</v>
      </c>
      <c r="BW86" s="52">
        <v>0.51097284840000001</v>
      </c>
      <c r="BX86" s="52">
        <v>0.52137595960000005</v>
      </c>
      <c r="BY86" s="52">
        <v>0.53121592989999999</v>
      </c>
      <c r="BZ86" s="52">
        <v>0.54052603529999999</v>
      </c>
      <c r="CA86" s="52">
        <v>0.54933704880000001</v>
      </c>
      <c r="CB86" s="52">
        <v>0.55767754309999995</v>
      </c>
      <c r="CC86" s="52">
        <v>0.56557412829999998</v>
      </c>
      <c r="CD86" s="52">
        <v>0.57305164580000001</v>
      </c>
    </row>
    <row r="87" spans="1:82" x14ac:dyDescent="0.25">
      <c r="A87" s="52" t="s">
        <v>228</v>
      </c>
      <c r="B87" s="52">
        <v>-5.3999999999999999E-2</v>
      </c>
      <c r="C87" s="52">
        <v>-3.4062500000000002E-2</v>
      </c>
      <c r="D87" s="52">
        <v>-1.4125E-2</v>
      </c>
      <c r="E87" s="52">
        <v>5.8125E-3</v>
      </c>
      <c r="F87" s="52">
        <v>2.5749999999999999E-2</v>
      </c>
      <c r="G87" s="52">
        <v>4.5687499999999999E-2</v>
      </c>
      <c r="H87" s="52">
        <v>6.5625000000000003E-2</v>
      </c>
      <c r="I87" s="52">
        <v>8.55625E-2</v>
      </c>
      <c r="J87" s="52">
        <v>0.1055</v>
      </c>
      <c r="K87" s="52">
        <v>0.12543750000000001</v>
      </c>
      <c r="L87" s="52">
        <v>0.145375</v>
      </c>
      <c r="M87" s="52">
        <v>0.1653125</v>
      </c>
      <c r="N87" s="52">
        <v>0.18525</v>
      </c>
      <c r="O87" s="52">
        <v>0.20518749999999999</v>
      </c>
      <c r="P87" s="52">
        <v>0.22512499999999999</v>
      </c>
      <c r="Q87" s="52">
        <v>0.24506249999999999</v>
      </c>
      <c r="R87" s="55">
        <v>0.26500000000000001</v>
      </c>
      <c r="S87" s="52">
        <v>0.26500000000000001</v>
      </c>
      <c r="T87" s="52">
        <v>0.26500000000000001</v>
      </c>
      <c r="U87" s="52">
        <v>0.26500000000000001</v>
      </c>
      <c r="V87" s="52">
        <v>0.26500000000000001</v>
      </c>
      <c r="W87" s="52">
        <v>0.26500000000000001</v>
      </c>
      <c r="X87" s="52">
        <v>0.26500000000000001</v>
      </c>
      <c r="Y87" s="52">
        <v>0.26500000000000001</v>
      </c>
      <c r="Z87" s="52">
        <v>0.26500000000000001</v>
      </c>
      <c r="AA87" s="52">
        <v>0.26500000000000001</v>
      </c>
      <c r="AB87" s="55">
        <v>0.26500000000000001</v>
      </c>
      <c r="AC87" s="52">
        <v>0.26500000000000001</v>
      </c>
      <c r="AD87" s="52">
        <v>0.26500000000000001</v>
      </c>
      <c r="AE87" s="52">
        <v>0.26500000000000001</v>
      </c>
      <c r="AF87" s="52">
        <v>0.26500000000000001</v>
      </c>
      <c r="AG87" s="52">
        <v>0.26500000000000001</v>
      </c>
      <c r="AH87" s="52">
        <v>0.26500000000000001</v>
      </c>
      <c r="AI87" s="52">
        <v>0.26500000000000001</v>
      </c>
      <c r="AJ87" s="52">
        <v>0.26500000000000001</v>
      </c>
      <c r="AK87" s="52">
        <v>0.26500000000000001</v>
      </c>
      <c r="AL87" s="52">
        <v>0.26500000000000001</v>
      </c>
      <c r="AM87" s="52">
        <v>0.26500000000000001</v>
      </c>
      <c r="AN87" s="52">
        <v>0.26500000000000001</v>
      </c>
      <c r="AO87" s="52">
        <v>0.26500000000000001</v>
      </c>
      <c r="AP87" s="52">
        <v>0.26500000000000001</v>
      </c>
      <c r="AQ87" s="52">
        <v>0.26500000000000001</v>
      </c>
      <c r="AR87" s="52">
        <v>0.26500000000000001</v>
      </c>
      <c r="AS87" s="52">
        <v>0.26500000000000001</v>
      </c>
      <c r="AT87" s="52">
        <v>0.26500000000000001</v>
      </c>
      <c r="AU87" s="52">
        <v>0.26500000000000001</v>
      </c>
      <c r="AV87" s="52">
        <v>0.26500000000000001</v>
      </c>
      <c r="AW87" s="52">
        <v>0.26500000000000001</v>
      </c>
      <c r="AX87" s="52">
        <v>0.26500000000000001</v>
      </c>
      <c r="AY87" s="52">
        <v>0.26500000000000001</v>
      </c>
      <c r="AZ87" s="52">
        <v>0.26500000000000001</v>
      </c>
      <c r="BA87" s="52">
        <v>0.26500000000000001</v>
      </c>
      <c r="BB87" s="52">
        <v>0.26500000000000001</v>
      </c>
      <c r="BC87" s="52">
        <v>0.26500000000000001</v>
      </c>
      <c r="BD87" s="52">
        <v>0.26500000000000001</v>
      </c>
      <c r="BE87" s="52">
        <v>0.26500000000000001</v>
      </c>
      <c r="BF87" s="52">
        <v>0.26500000000000001</v>
      </c>
      <c r="BG87" s="52">
        <v>0.26500000000000001</v>
      </c>
      <c r="BH87" s="52">
        <v>0.26500000000000001</v>
      </c>
      <c r="BI87" s="52">
        <v>0.26500000000000001</v>
      </c>
      <c r="BJ87" s="52">
        <v>0.26500000000000001</v>
      </c>
      <c r="BK87" s="52">
        <v>0.26500000000000001</v>
      </c>
      <c r="BL87" s="52">
        <v>0.26500000000000001</v>
      </c>
      <c r="BM87" s="52">
        <v>0.26500000000000001</v>
      </c>
      <c r="BN87" s="52">
        <v>0.26500000000000001</v>
      </c>
      <c r="BO87" s="52">
        <v>0.26500000000000001</v>
      </c>
      <c r="BP87" s="52">
        <v>0.26500000000000001</v>
      </c>
      <c r="BQ87" s="52">
        <v>0.26500000000000001</v>
      </c>
      <c r="BR87" s="52">
        <v>0.26500000000000001</v>
      </c>
      <c r="BS87" s="52">
        <v>0.26500000000000001</v>
      </c>
      <c r="BT87" s="52">
        <v>0.26500000000000001</v>
      </c>
      <c r="BU87" s="52">
        <v>0.26500000000000001</v>
      </c>
      <c r="BV87" s="52">
        <v>0.26500000000000001</v>
      </c>
      <c r="BW87" s="52">
        <v>0.26500000000000001</v>
      </c>
      <c r="BX87" s="52">
        <v>0.26500000000000001</v>
      </c>
      <c r="BY87" s="52">
        <v>0.26500000000000001</v>
      </c>
      <c r="BZ87" s="52">
        <v>0.26500000000000001</v>
      </c>
      <c r="CA87" s="52">
        <v>0.26500000000000001</v>
      </c>
      <c r="CB87" s="52">
        <v>0.26500000000000001</v>
      </c>
      <c r="CC87" s="52">
        <v>0.26500000000000001</v>
      </c>
      <c r="CD87" s="52">
        <v>0.26500000000000001</v>
      </c>
    </row>
    <row r="88" spans="1:82" x14ac:dyDescent="0.25">
      <c r="A88" s="52" t="s">
        <v>229</v>
      </c>
      <c r="B88" s="52">
        <v>2.3278384643000001</v>
      </c>
      <c r="C88" s="52">
        <v>2.5112618808999998</v>
      </c>
      <c r="D88" s="52">
        <v>2.6578466293999998</v>
      </c>
      <c r="E88" s="52">
        <v>2.7768088511000002</v>
      </c>
      <c r="F88" s="52">
        <v>2.8888922336</v>
      </c>
      <c r="G88" s="52">
        <v>2.9893316829000001</v>
      </c>
      <c r="H88" s="52">
        <v>3.0733309824999999</v>
      </c>
      <c r="I88" s="52">
        <v>3.1426797571999998</v>
      </c>
      <c r="J88" s="52">
        <v>3.1924490893000002</v>
      </c>
      <c r="K88" s="52">
        <v>3.2174215079000001</v>
      </c>
      <c r="L88" s="52">
        <v>3.2131381297999999</v>
      </c>
      <c r="M88" s="52">
        <v>3.1857414355999998</v>
      </c>
      <c r="N88" s="52">
        <v>3.1666415518000002</v>
      </c>
      <c r="O88" s="52">
        <v>3.1462885884</v>
      </c>
      <c r="P88" s="52">
        <v>3.1238823493000001</v>
      </c>
      <c r="Q88" s="52">
        <v>3.0997660322999998</v>
      </c>
      <c r="R88" s="55">
        <v>3.0740534777000001</v>
      </c>
      <c r="S88" s="52">
        <v>3.0668503262</v>
      </c>
      <c r="T88" s="52">
        <v>3.0541510278000001</v>
      </c>
      <c r="U88" s="52">
        <v>3.0413335581999998</v>
      </c>
      <c r="V88" s="52">
        <v>3.0276942493000001</v>
      </c>
      <c r="W88" s="52">
        <v>3.0135368707999999</v>
      </c>
      <c r="X88" s="52">
        <v>2.9989389233999999</v>
      </c>
      <c r="Y88" s="52">
        <v>2.9437270353999998</v>
      </c>
      <c r="Z88" s="52">
        <v>2.8468416519000002</v>
      </c>
      <c r="AA88" s="52">
        <v>2.7296512661999999</v>
      </c>
      <c r="AB88" s="55">
        <v>2.6155045165000002</v>
      </c>
      <c r="AC88" s="52">
        <v>2.5002542390000002</v>
      </c>
      <c r="AD88" s="52">
        <v>2.3819346609999998</v>
      </c>
      <c r="AE88" s="52">
        <v>2.2595808397999999</v>
      </c>
      <c r="AF88" s="52">
        <v>2.1325574499000002</v>
      </c>
      <c r="AG88" s="52">
        <v>2.0003582464999998</v>
      </c>
      <c r="AH88" s="52">
        <v>1.8625298935000001</v>
      </c>
      <c r="AI88" s="52">
        <v>1.7186464020000001</v>
      </c>
      <c r="AJ88" s="52">
        <v>1.568305209</v>
      </c>
      <c r="AK88" s="52">
        <v>1.4111347283</v>
      </c>
      <c r="AL88" s="52">
        <v>1.2468117186000001</v>
      </c>
      <c r="AM88" s="52">
        <v>1.2169303722</v>
      </c>
      <c r="AN88" s="52">
        <v>1.1592402164</v>
      </c>
      <c r="AO88" s="52">
        <v>1.0896823829</v>
      </c>
      <c r="AP88" s="52">
        <v>1.0117778267999999</v>
      </c>
      <c r="AQ88" s="52">
        <v>0.92644232680000005</v>
      </c>
      <c r="AR88" s="52">
        <v>0.83404500599999998</v>
      </c>
      <c r="AS88" s="52">
        <v>0.73482341549999997</v>
      </c>
      <c r="AT88" s="52">
        <v>0.62896954000000005</v>
      </c>
      <c r="AU88" s="52">
        <v>0.51665306229999997</v>
      </c>
      <c r="AV88" s="52">
        <v>0.3980327541</v>
      </c>
      <c r="AW88" s="52">
        <v>0.27326516899999997</v>
      </c>
      <c r="AX88" s="52">
        <v>0.14251234369999999</v>
      </c>
      <c r="AY88" s="52">
        <v>5.9491963E-3</v>
      </c>
      <c r="AZ88" s="52">
        <v>-0.13622835489999999</v>
      </c>
      <c r="BA88" s="52">
        <v>-0.22167589879999999</v>
      </c>
      <c r="BB88" s="52">
        <v>-0.15041170749999999</v>
      </c>
      <c r="BC88" s="52">
        <v>-0.1350259966</v>
      </c>
      <c r="BD88" s="52">
        <v>-0.1193845841</v>
      </c>
      <c r="BE88" s="52">
        <v>-5.5746188000000002E-3</v>
      </c>
      <c r="BF88" s="52">
        <v>-0.121941904</v>
      </c>
      <c r="BG88" s="52">
        <v>-5.1565268099999999E-2</v>
      </c>
      <c r="BH88" s="52">
        <v>-9.5600865000000004E-3</v>
      </c>
      <c r="BI88" s="52">
        <v>2.3147399999999999E-2</v>
      </c>
      <c r="BJ88" s="52">
        <v>5.0116561900000002E-2</v>
      </c>
      <c r="BK88" s="52">
        <v>7.3358208199999997E-2</v>
      </c>
      <c r="BL88" s="52">
        <v>9.4058393300000001E-2</v>
      </c>
      <c r="BM88" s="52">
        <v>0.1129241756</v>
      </c>
      <c r="BN88" s="52">
        <v>0.1303835481</v>
      </c>
      <c r="BO88" s="52">
        <v>0.1467015492</v>
      </c>
      <c r="BP88" s="52">
        <v>0.1620477713</v>
      </c>
      <c r="BQ88" s="52">
        <v>0.17653563929999999</v>
      </c>
      <c r="BR88" s="52">
        <v>0.19024527420000001</v>
      </c>
      <c r="BS88" s="52">
        <v>0.20323680529999999</v>
      </c>
      <c r="BT88" s="52">
        <v>0.21555813009999999</v>
      </c>
      <c r="BU88" s="52">
        <v>0.2272494431</v>
      </c>
      <c r="BV88" s="52">
        <v>0.2383458896</v>
      </c>
      <c r="BW88" s="52">
        <v>0.2488791296</v>
      </c>
      <c r="BX88" s="52">
        <v>0.2588782677</v>
      </c>
      <c r="BY88" s="52">
        <v>0.26837041719999999</v>
      </c>
      <c r="BZ88" s="52">
        <v>0.27738104879999997</v>
      </c>
      <c r="CA88" s="52">
        <v>0.28593421540000002</v>
      </c>
      <c r="CB88" s="52">
        <v>0.29405270360000002</v>
      </c>
      <c r="CC88" s="52">
        <v>0.30175814150000002</v>
      </c>
      <c r="CD88" s="52">
        <v>0.30907108119999999</v>
      </c>
    </row>
    <row r="89" spans="1:82" x14ac:dyDescent="0.25">
      <c r="A89" s="52" t="s">
        <v>230</v>
      </c>
      <c r="B89" s="52">
        <v>0.51800000000000002</v>
      </c>
      <c r="C89" s="52">
        <v>0.53636010000000001</v>
      </c>
      <c r="D89" s="52">
        <v>0.55038826490000003</v>
      </c>
      <c r="E89" s="52">
        <v>0.55120014100000003</v>
      </c>
      <c r="F89" s="52">
        <v>0.54180768140000002</v>
      </c>
      <c r="G89" s="52">
        <v>0.52955199159999999</v>
      </c>
      <c r="H89" s="52">
        <v>0.51393199040000004</v>
      </c>
      <c r="I89" s="52">
        <v>0.49389672810000002</v>
      </c>
      <c r="J89" s="52">
        <v>0.47034755230000003</v>
      </c>
      <c r="K89" s="52">
        <v>0.44233810849999999</v>
      </c>
      <c r="L89" s="52">
        <v>0.40890063799999998</v>
      </c>
      <c r="M89" s="52">
        <v>0.36949588160000002</v>
      </c>
      <c r="N89" s="52">
        <v>0.32664367300000002</v>
      </c>
      <c r="O89" s="52">
        <v>0.28927270649999998</v>
      </c>
      <c r="P89" s="52">
        <v>0.25530107800000001</v>
      </c>
      <c r="Q89" s="52">
        <v>0.22433763900000001</v>
      </c>
      <c r="R89" s="55">
        <v>0.19622230669999999</v>
      </c>
      <c r="S89" s="52">
        <v>0.1707423454</v>
      </c>
      <c r="T89" s="52">
        <v>0.15192279829999999</v>
      </c>
      <c r="U89" s="52">
        <v>0.1343442151</v>
      </c>
      <c r="V89" s="52">
        <v>0.11867026679999999</v>
      </c>
      <c r="W89" s="52">
        <v>0.1045586114</v>
      </c>
      <c r="X89" s="52">
        <v>9.1894550000000005E-2</v>
      </c>
      <c r="Y89" s="52">
        <v>8.0549464099999996E-2</v>
      </c>
      <c r="Z89" s="52">
        <v>6.4413709E-2</v>
      </c>
      <c r="AA89" s="52">
        <v>4.4003696000000002E-2</v>
      </c>
      <c r="AB89" s="55">
        <v>2.3084682299999999E-2</v>
      </c>
      <c r="AC89" s="52">
        <v>5.0734114E-3</v>
      </c>
      <c r="AD89" s="52">
        <v>-1.04342928E-2</v>
      </c>
      <c r="AE89" s="52">
        <v>-2.3786426100000001E-2</v>
      </c>
      <c r="AF89" s="52">
        <v>-3.5282612800000002E-2</v>
      </c>
      <c r="AG89" s="52">
        <v>-4.5180829700000001E-2</v>
      </c>
      <c r="AH89" s="52">
        <v>-5.37031943E-2</v>
      </c>
      <c r="AI89" s="52">
        <v>-6.1040950300000001E-2</v>
      </c>
      <c r="AJ89" s="52">
        <v>-6.7358758199999993E-2</v>
      </c>
      <c r="AK89" s="52">
        <v>-7.2798390800000001E-2</v>
      </c>
      <c r="AL89" s="52">
        <v>-7.7481914499999999E-2</v>
      </c>
      <c r="AM89" s="52">
        <v>-8.1514428400000005E-2</v>
      </c>
      <c r="AN89" s="52">
        <v>-7.7585172800000005E-2</v>
      </c>
      <c r="AO89" s="52">
        <v>-7.4202083799999999E-2</v>
      </c>
      <c r="AP89" s="52">
        <v>-7.1289244200000004E-2</v>
      </c>
      <c r="AQ89" s="52">
        <v>-6.8781289199999998E-2</v>
      </c>
      <c r="AR89" s="52">
        <v>-6.6621940000000004E-2</v>
      </c>
      <c r="AS89" s="52">
        <v>-6.4762740400000005E-2</v>
      </c>
      <c r="AT89" s="52">
        <v>-6.3161969499999998E-2</v>
      </c>
      <c r="AU89" s="52">
        <v>-6.1783705699999997E-2</v>
      </c>
      <c r="AV89" s="52">
        <v>-6.0597020600000003E-2</v>
      </c>
      <c r="AW89" s="52">
        <v>-5.9575284700000002E-2</v>
      </c>
      <c r="AX89" s="52">
        <v>-5.8695570199999998E-2</v>
      </c>
      <c r="AY89" s="52">
        <v>-5.79381359E-2</v>
      </c>
      <c r="AZ89" s="52">
        <v>-5.7285984999999998E-2</v>
      </c>
      <c r="BA89" s="52">
        <v>-5.67244831E-2</v>
      </c>
      <c r="BB89" s="52">
        <v>-5.4747057199999997E-2</v>
      </c>
      <c r="BC89" s="52">
        <v>-4.8951068899999998E-2</v>
      </c>
      <c r="BD89" s="52">
        <v>-4.4165335799999997E-2</v>
      </c>
      <c r="BE89" s="52">
        <v>-3.963245E-2</v>
      </c>
      <c r="BF89" s="52">
        <v>-3.3232843900000003E-2</v>
      </c>
      <c r="BG89" s="52">
        <v>-3.1863040000000002E-2</v>
      </c>
      <c r="BH89" s="52">
        <v>-2.74340774E-2</v>
      </c>
      <c r="BI89" s="52">
        <v>-2.3620740599999999E-2</v>
      </c>
      <c r="BJ89" s="52">
        <v>-2.0337457699999999E-2</v>
      </c>
      <c r="BK89" s="52">
        <v>-1.7510551100000001E-2</v>
      </c>
      <c r="BL89" s="52">
        <v>-1.50765845E-2</v>
      </c>
      <c r="BM89" s="52">
        <v>-1.29809392E-2</v>
      </c>
      <c r="BN89" s="52">
        <v>-1.11765887E-2</v>
      </c>
      <c r="BO89" s="52">
        <v>-9.6230428999999999E-3</v>
      </c>
      <c r="BP89" s="52">
        <v>-8.2854399000000002E-3</v>
      </c>
      <c r="BQ89" s="52">
        <v>-7.1337637999999998E-3</v>
      </c>
      <c r="BR89" s="52">
        <v>-6.1421706E-3</v>
      </c>
      <c r="BS89" s="52">
        <v>-5.2884089000000004E-3</v>
      </c>
      <c r="BT89" s="52">
        <v>-4.5533199999999996E-3</v>
      </c>
      <c r="BU89" s="52">
        <v>-3.9204086000000004E-3</v>
      </c>
      <c r="BV89" s="52">
        <v>-3.3754718E-3</v>
      </c>
      <c r="BW89" s="52">
        <v>-2.9062812000000002E-3</v>
      </c>
      <c r="BX89" s="52">
        <v>-2.5023081E-3</v>
      </c>
      <c r="BY89" s="52">
        <v>-2.1544873000000002E-3</v>
      </c>
      <c r="BZ89" s="52">
        <v>-1.8550134999999999E-3</v>
      </c>
      <c r="CA89" s="52">
        <v>-1.5971666999999999E-3</v>
      </c>
      <c r="CB89" s="52">
        <v>-1.3751605E-3</v>
      </c>
      <c r="CC89" s="52">
        <v>-1.1840132000000001E-3</v>
      </c>
      <c r="CD89" s="52">
        <v>-1.0194354000000001E-3</v>
      </c>
    </row>
    <row r="90" spans="1:82" x14ac:dyDescent="0.25">
      <c r="A90" s="52" t="s">
        <v>231</v>
      </c>
      <c r="B90" s="52">
        <v>5.7603328701000001</v>
      </c>
      <c r="C90" s="52">
        <v>16.610429012699999</v>
      </c>
      <c r="D90" s="52">
        <v>64.121564797000005</v>
      </c>
      <c r="E90" s="52">
        <v>116.69047362169999</v>
      </c>
      <c r="F90" s="52">
        <v>140.97272466999999</v>
      </c>
      <c r="G90" s="52">
        <v>167.65950404829999</v>
      </c>
      <c r="H90" s="52">
        <v>199.5278096678</v>
      </c>
      <c r="I90" s="52">
        <v>237.64410710670001</v>
      </c>
      <c r="J90" s="52">
        <v>283.30518806430001</v>
      </c>
      <c r="K90" s="52">
        <v>337.70299065950002</v>
      </c>
      <c r="L90" s="52">
        <v>399.5285204114</v>
      </c>
      <c r="M90" s="52">
        <v>451.3050027658</v>
      </c>
      <c r="N90" s="52">
        <v>452.98795534139998</v>
      </c>
      <c r="O90" s="52">
        <v>461.84204926519999</v>
      </c>
      <c r="P90" s="52">
        <v>469.72639147590002</v>
      </c>
      <c r="Q90" s="52">
        <v>475.74739298089997</v>
      </c>
      <c r="R90" s="55">
        <v>480.4133306736</v>
      </c>
      <c r="S90" s="52">
        <v>461.81017833710001</v>
      </c>
      <c r="T90" s="52">
        <v>466.59081845700001</v>
      </c>
      <c r="U90" s="52">
        <v>467.03676077019998</v>
      </c>
      <c r="V90" s="52">
        <v>467.87159218199997</v>
      </c>
      <c r="W90" s="52">
        <v>468.16924995350001</v>
      </c>
      <c r="X90" s="52">
        <v>468.08688772739998</v>
      </c>
      <c r="Y90" s="52">
        <v>498.5406567576</v>
      </c>
      <c r="Z90" s="52">
        <v>530.299411857</v>
      </c>
      <c r="AA90" s="52">
        <v>545.47838939689996</v>
      </c>
      <c r="AB90" s="55">
        <v>542.75780457979999</v>
      </c>
      <c r="AC90" s="52">
        <v>540.0507887361</v>
      </c>
      <c r="AD90" s="52">
        <v>537.35727419030002</v>
      </c>
      <c r="AE90" s="52">
        <v>534.67719360429999</v>
      </c>
      <c r="AF90" s="52">
        <v>532.01047997600006</v>
      </c>
      <c r="AG90" s="52">
        <v>529.35706663739995</v>
      </c>
      <c r="AH90" s="52">
        <v>526.71688725310003</v>
      </c>
      <c r="AI90" s="52">
        <v>524.08987581830002</v>
      </c>
      <c r="AJ90" s="52">
        <v>521.47596665779997</v>
      </c>
      <c r="AK90" s="52">
        <v>518.87509442359999</v>
      </c>
      <c r="AL90" s="52">
        <v>516.28719409370001</v>
      </c>
      <c r="AM90" s="52">
        <v>476.86391817179998</v>
      </c>
      <c r="AN90" s="52">
        <v>474.48554945770002</v>
      </c>
      <c r="AO90" s="52">
        <v>472.11904290699999</v>
      </c>
      <c r="AP90" s="52">
        <v>469.76433935699998</v>
      </c>
      <c r="AQ90" s="52">
        <v>467.42137993990002</v>
      </c>
      <c r="AR90" s="52">
        <v>465.09010608170001</v>
      </c>
      <c r="AS90" s="52">
        <v>462.77045950029998</v>
      </c>
      <c r="AT90" s="52">
        <v>460.46238220449999</v>
      </c>
      <c r="AU90" s="52">
        <v>458.1658164923</v>
      </c>
      <c r="AV90" s="52">
        <v>455.88070494930002</v>
      </c>
      <c r="AW90" s="52">
        <v>453.6069904478</v>
      </c>
      <c r="AX90" s="52">
        <v>451.34461614460002</v>
      </c>
      <c r="AY90" s="52">
        <v>449.0935254803</v>
      </c>
      <c r="AZ90" s="52">
        <v>446.85366217749998</v>
      </c>
      <c r="BA90" s="52">
        <v>437.80666630109999</v>
      </c>
      <c r="BB90" s="52">
        <v>417.23668732480002</v>
      </c>
      <c r="BC90" s="52">
        <v>416.06314955879998</v>
      </c>
      <c r="BD90" s="52">
        <v>412.16908318669999</v>
      </c>
      <c r="BE90" s="52">
        <v>399.21906589069999</v>
      </c>
      <c r="BF90" s="52">
        <v>415.2627167</v>
      </c>
      <c r="BG90" s="52">
        <v>399.08199645000002</v>
      </c>
      <c r="BH90" s="52">
        <v>397.09156668880001</v>
      </c>
      <c r="BI90" s="52">
        <v>395.11106423759998</v>
      </c>
      <c r="BJ90" s="52">
        <v>393.14043958349998</v>
      </c>
      <c r="BK90" s="52">
        <v>391.17964346090002</v>
      </c>
      <c r="BL90" s="52">
        <v>389.22862684969999</v>
      </c>
      <c r="BM90" s="52">
        <v>387.28734097450001</v>
      </c>
      <c r="BN90" s="52">
        <v>385.35573730300001</v>
      </c>
      <c r="BO90" s="52">
        <v>383.43376754489998</v>
      </c>
      <c r="BP90" s="52">
        <v>381.5213836511</v>
      </c>
      <c r="BQ90" s="52">
        <v>379.61853781169998</v>
      </c>
      <c r="BR90" s="52">
        <v>377.72518245549998</v>
      </c>
      <c r="BS90" s="52">
        <v>375.84127024859998</v>
      </c>
      <c r="BT90" s="52">
        <v>373.96675409300002</v>
      </c>
      <c r="BU90" s="52">
        <v>372.10158712570001</v>
      </c>
      <c r="BV90" s="52">
        <v>370.24572271739999</v>
      </c>
      <c r="BW90" s="52">
        <v>368.3991144716</v>
      </c>
      <c r="BX90" s="52">
        <v>366.5617162227</v>
      </c>
      <c r="BY90" s="52">
        <v>364.73348203590001</v>
      </c>
      <c r="BZ90" s="52">
        <v>362.91436620510001</v>
      </c>
      <c r="CA90" s="52">
        <v>361.10432325239998</v>
      </c>
      <c r="CB90" s="52">
        <v>359.30330792659998</v>
      </c>
      <c r="CC90" s="52">
        <v>357.51127520220001</v>
      </c>
      <c r="CD90" s="52">
        <v>355.7281802782</v>
      </c>
    </row>
    <row r="91" spans="1:82" x14ac:dyDescent="0.25">
      <c r="A91" s="52" t="s">
        <v>232</v>
      </c>
      <c r="B91" s="52">
        <v>0.05</v>
      </c>
      <c r="C91" s="52">
        <v>0.1</v>
      </c>
      <c r="D91" s="52">
        <v>0.24</v>
      </c>
      <c r="E91" s="52">
        <v>0.36</v>
      </c>
      <c r="F91" s="52">
        <v>0.41800984489999998</v>
      </c>
      <c r="G91" s="52">
        <v>0.48063610330000001</v>
      </c>
      <c r="H91" s="52">
        <v>0.55286949590000001</v>
      </c>
      <c r="I91" s="52">
        <v>0.61863153989999997</v>
      </c>
      <c r="J91" s="52">
        <v>0.69261820439999999</v>
      </c>
      <c r="K91" s="52">
        <v>0.77540091529999999</v>
      </c>
      <c r="L91" s="52">
        <v>0.86400554500000004</v>
      </c>
      <c r="M91" s="52">
        <v>0.93529836570000002</v>
      </c>
      <c r="N91" s="52">
        <v>0.94041091779999997</v>
      </c>
      <c r="O91" s="52">
        <v>0.95483667839999997</v>
      </c>
      <c r="P91" s="52">
        <v>0.96801245430000005</v>
      </c>
      <c r="Q91" s="52">
        <v>0.97880296180000004</v>
      </c>
      <c r="R91" s="55">
        <v>0.9878740802</v>
      </c>
      <c r="S91" s="52">
        <v>0.9668053445</v>
      </c>
      <c r="T91" s="52">
        <v>0.97609399900000005</v>
      </c>
      <c r="U91" s="52">
        <v>0.97973384519999995</v>
      </c>
      <c r="V91" s="52">
        <v>0.98389791100000001</v>
      </c>
      <c r="W91" s="52">
        <v>0.98736979840000005</v>
      </c>
      <c r="X91" s="52">
        <v>0.99035124799999996</v>
      </c>
      <c r="Y91" s="52">
        <v>1.0333685493</v>
      </c>
      <c r="Z91" s="52">
        <v>1.0773957607</v>
      </c>
      <c r="AA91" s="52">
        <v>1.1000000000000001</v>
      </c>
      <c r="AB91" s="55">
        <v>1.1000000000000001</v>
      </c>
      <c r="AC91" s="52">
        <v>1.1000000000000001</v>
      </c>
      <c r="AD91" s="52">
        <v>1.1000000000000001</v>
      </c>
      <c r="AE91" s="52">
        <v>1.1000000000000001</v>
      </c>
      <c r="AF91" s="52">
        <v>1.1000000000000001</v>
      </c>
      <c r="AG91" s="52">
        <v>1.1000000000000001</v>
      </c>
      <c r="AH91" s="52">
        <v>1.1000000000000001</v>
      </c>
      <c r="AI91" s="52">
        <v>1.1000000000000001</v>
      </c>
      <c r="AJ91" s="52">
        <v>1.1000000000000001</v>
      </c>
      <c r="AK91" s="52">
        <v>1.1000000000000001</v>
      </c>
      <c r="AL91" s="52">
        <v>1.1000000000000001</v>
      </c>
      <c r="AM91" s="52">
        <v>1.05</v>
      </c>
      <c r="AN91" s="52">
        <v>1.05</v>
      </c>
      <c r="AO91" s="52">
        <v>1.05</v>
      </c>
      <c r="AP91" s="52">
        <v>1.05</v>
      </c>
      <c r="AQ91" s="52">
        <v>1.05</v>
      </c>
      <c r="AR91" s="52">
        <v>1.05</v>
      </c>
      <c r="AS91" s="52">
        <v>1.05</v>
      </c>
      <c r="AT91" s="52">
        <v>1.05</v>
      </c>
      <c r="AU91" s="52">
        <v>1.05</v>
      </c>
      <c r="AV91" s="52">
        <v>1.05</v>
      </c>
      <c r="AW91" s="52">
        <v>1.05</v>
      </c>
      <c r="AX91" s="52">
        <v>1.05</v>
      </c>
      <c r="AY91" s="52">
        <v>1.05</v>
      </c>
      <c r="AZ91" s="52">
        <v>1.05</v>
      </c>
      <c r="BA91" s="52">
        <v>1.0399072947000001</v>
      </c>
      <c r="BB91" s="52">
        <v>1.012253691</v>
      </c>
      <c r="BC91" s="52">
        <v>1.0136359770000001</v>
      </c>
      <c r="BD91" s="52">
        <v>1.0108501661</v>
      </c>
      <c r="BE91" s="52">
        <v>0.99398280309999998</v>
      </c>
      <c r="BF91" s="52">
        <v>1.0219527877000001</v>
      </c>
      <c r="BG91" s="52">
        <v>1</v>
      </c>
      <c r="BH91" s="52">
        <v>1</v>
      </c>
      <c r="BI91" s="52">
        <v>1</v>
      </c>
      <c r="BJ91" s="52">
        <v>1</v>
      </c>
      <c r="BK91" s="52">
        <v>1</v>
      </c>
      <c r="BL91" s="52">
        <v>1</v>
      </c>
      <c r="BM91" s="52">
        <v>1</v>
      </c>
      <c r="BN91" s="52">
        <v>1</v>
      </c>
      <c r="BO91" s="52">
        <v>1</v>
      </c>
      <c r="BP91" s="52">
        <v>1</v>
      </c>
      <c r="BQ91" s="52">
        <v>1</v>
      </c>
      <c r="BR91" s="52">
        <v>1</v>
      </c>
      <c r="BS91" s="52">
        <v>1</v>
      </c>
      <c r="BT91" s="52">
        <v>1</v>
      </c>
      <c r="BU91" s="52">
        <v>1</v>
      </c>
      <c r="BV91" s="52">
        <v>1</v>
      </c>
      <c r="BW91" s="52">
        <v>1</v>
      </c>
      <c r="BX91" s="52">
        <v>1</v>
      </c>
      <c r="BY91" s="52">
        <v>1</v>
      </c>
      <c r="BZ91" s="52">
        <v>1</v>
      </c>
      <c r="CA91" s="52">
        <v>1</v>
      </c>
      <c r="CB91" s="52">
        <v>1</v>
      </c>
      <c r="CC91" s="52">
        <v>1</v>
      </c>
      <c r="CD91" s="52">
        <v>1</v>
      </c>
    </row>
    <row r="92" spans="1:82" x14ac:dyDescent="0.25">
      <c r="A92" s="52" t="s">
        <v>233</v>
      </c>
      <c r="B92" s="52">
        <v>75.678427377399998</v>
      </c>
      <c r="C92" s="52">
        <v>89.033443973399997</v>
      </c>
      <c r="D92" s="52">
        <v>106.86342948710001</v>
      </c>
      <c r="E92" s="52">
        <v>127.553066413</v>
      </c>
      <c r="F92" s="52">
        <v>151.7156722638</v>
      </c>
      <c r="G92" s="52">
        <v>179.99931504240001</v>
      </c>
      <c r="H92" s="52">
        <v>213.12779886480001</v>
      </c>
      <c r="I92" s="52">
        <v>251.9533569109</v>
      </c>
      <c r="J92" s="52">
        <v>297.62563634729997</v>
      </c>
      <c r="K92" s="52">
        <v>351.62681523079999</v>
      </c>
      <c r="L92" s="52">
        <v>414.87439431000001</v>
      </c>
      <c r="M92" s="52">
        <v>479.5518162413</v>
      </c>
      <c r="N92" s="52">
        <v>479.42718509780002</v>
      </c>
      <c r="O92" s="52">
        <v>488.1739065379</v>
      </c>
      <c r="P92" s="52">
        <v>496.11240653530001</v>
      </c>
      <c r="Q92" s="52">
        <v>501.21253531529999</v>
      </c>
      <c r="R92" s="55">
        <v>509.36579368970001</v>
      </c>
      <c r="S92" s="52">
        <v>491.1326259855</v>
      </c>
      <c r="T92" s="52">
        <v>501.89579313069999</v>
      </c>
      <c r="U92" s="52">
        <v>507.33921270349998</v>
      </c>
      <c r="V92" s="52">
        <v>513.21318779479998</v>
      </c>
      <c r="W92" s="52">
        <v>518.93121386289999</v>
      </c>
      <c r="X92" s="52">
        <v>518.90220007899995</v>
      </c>
      <c r="Y92" s="52">
        <v>555.73529997859998</v>
      </c>
      <c r="Z92" s="52">
        <v>594.30016482940005</v>
      </c>
      <c r="AA92" s="52">
        <v>633.33217004799997</v>
      </c>
      <c r="AB92" s="55">
        <v>672.83014493459996</v>
      </c>
      <c r="AC92" s="52">
        <v>712.58219601049996</v>
      </c>
      <c r="AD92" s="52">
        <v>752.1630689863</v>
      </c>
      <c r="AE92" s="52">
        <v>791.13192016239998</v>
      </c>
      <c r="AF92" s="52">
        <v>829.051955066</v>
      </c>
      <c r="AG92" s="52">
        <v>865.50960818780004</v>
      </c>
      <c r="AH92" s="52">
        <v>900.14342477210005</v>
      </c>
      <c r="AI92" s="52">
        <v>932.68984494150004</v>
      </c>
      <c r="AJ92" s="52">
        <v>963.0512168898</v>
      </c>
      <c r="AK92" s="52">
        <v>991.37275056620001</v>
      </c>
      <c r="AL92" s="52">
        <v>1017.9747282525</v>
      </c>
      <c r="AM92" s="52">
        <v>1038.6860428032001</v>
      </c>
      <c r="AN92" s="52">
        <v>1058.8762990517</v>
      </c>
      <c r="AO92" s="52">
        <v>1070.8909195819001</v>
      </c>
      <c r="AP92" s="52">
        <v>1073.6669584184999</v>
      </c>
      <c r="AQ92" s="52">
        <v>1066.412102667</v>
      </c>
      <c r="AR92" s="52">
        <v>1048.4049346938</v>
      </c>
      <c r="AS92" s="52">
        <v>1018.9898464013</v>
      </c>
      <c r="AT92" s="52">
        <v>977.61148333469998</v>
      </c>
      <c r="AU92" s="52">
        <v>923.8601479056</v>
      </c>
      <c r="AV92" s="52">
        <v>857.53791898459997</v>
      </c>
      <c r="AW92" s="52">
        <v>778.82334630230002</v>
      </c>
      <c r="AX92" s="52">
        <v>727.53495259919998</v>
      </c>
      <c r="AY92" s="52">
        <v>664.72705059429995</v>
      </c>
      <c r="AZ92" s="52">
        <v>589.60155658079998</v>
      </c>
      <c r="BA92" s="52">
        <v>507.63792156099998</v>
      </c>
      <c r="BB92" s="52">
        <v>484.449479548</v>
      </c>
      <c r="BC92" s="52">
        <v>483.58017436699998</v>
      </c>
      <c r="BD92" s="52">
        <v>479.09988367890003</v>
      </c>
      <c r="BE92" s="52">
        <v>461.2750304951</v>
      </c>
      <c r="BF92" s="52">
        <v>451.48615205390001</v>
      </c>
      <c r="BG92" s="52">
        <v>1980.8644746135001</v>
      </c>
      <c r="BH92" s="52">
        <v>2092.9731617849002</v>
      </c>
      <c r="BI92" s="52">
        <v>2203.0663591540001</v>
      </c>
      <c r="BJ92" s="52">
        <v>2310.1429234992002</v>
      </c>
      <c r="BK92" s="52">
        <v>2413.4938490811001</v>
      </c>
      <c r="BL92" s="52">
        <v>2512.1790404082999</v>
      </c>
      <c r="BM92" s="52">
        <v>2604.9221488264002</v>
      </c>
      <c r="BN92" s="52">
        <v>2690.1018506936998</v>
      </c>
      <c r="BO92" s="52">
        <v>2765.7575130614</v>
      </c>
      <c r="BP92" s="52">
        <v>2829.5905287137002</v>
      </c>
      <c r="BQ92" s="52">
        <v>2878.9599341789999</v>
      </c>
      <c r="BR92" s="52">
        <v>2910.8750553826999</v>
      </c>
      <c r="BS92" s="52">
        <v>2921.9885220994001</v>
      </c>
      <c r="BT92" s="52">
        <v>2908.5928060843999</v>
      </c>
      <c r="BU92" s="52">
        <v>2866.623181255</v>
      </c>
      <c r="BV92" s="52">
        <v>2791.6698448293</v>
      </c>
      <c r="BW92" s="52">
        <v>2679.0020734873001</v>
      </c>
      <c r="BX92" s="52">
        <v>2523.6085733684999</v>
      </c>
      <c r="BY92" s="52">
        <v>2320.2640511638001</v>
      </c>
      <c r="BZ92" s="52">
        <v>2063.6554987598001</v>
      </c>
      <c r="CA92" s="52">
        <v>1748.6913967104999</v>
      </c>
      <c r="CB92" s="52">
        <v>1371.4542048147</v>
      </c>
      <c r="CC92" s="52">
        <v>932.5147479661</v>
      </c>
      <c r="CD92" s="52">
        <v>449.00997571580001</v>
      </c>
    </row>
    <row r="93" spans="1:82" x14ac:dyDescent="0.25">
      <c r="A93" s="52" t="s">
        <v>234</v>
      </c>
      <c r="B93" s="52">
        <v>134.15793753099999</v>
      </c>
      <c r="C93" s="52">
        <v>155.3830101076</v>
      </c>
      <c r="D93" s="52">
        <v>178.34427086260001</v>
      </c>
      <c r="E93" s="52">
        <v>203.008566726</v>
      </c>
      <c r="F93" s="52">
        <v>229.9528788508</v>
      </c>
      <c r="G93" s="52">
        <v>259.13282417170001</v>
      </c>
      <c r="H93" s="52">
        <v>290.61784576460002</v>
      </c>
      <c r="I93" s="52">
        <v>324.58638194140002</v>
      </c>
      <c r="J93" s="52">
        <v>361.0943037971</v>
      </c>
      <c r="K93" s="52">
        <v>400.19261456599997</v>
      </c>
      <c r="L93" s="52">
        <v>441.9552165037</v>
      </c>
      <c r="M93" s="52">
        <v>487.25332296890002</v>
      </c>
      <c r="N93" s="52">
        <v>538.84537846310002</v>
      </c>
      <c r="O93" s="52">
        <v>595.00989721079998</v>
      </c>
      <c r="P93" s="52">
        <v>656.17083809910002</v>
      </c>
      <c r="Q93" s="52">
        <v>722.66830580470003</v>
      </c>
      <c r="R93" s="55">
        <v>794.82134436479998</v>
      </c>
      <c r="S93" s="52">
        <v>874.43016728099997</v>
      </c>
      <c r="T93" s="52">
        <v>959.36325761930004</v>
      </c>
      <c r="U93" s="52">
        <v>1051.3881537090999</v>
      </c>
      <c r="V93" s="52">
        <v>1150.8754590670001</v>
      </c>
      <c r="W93" s="52">
        <v>1258.5188536686001</v>
      </c>
      <c r="X93" s="52">
        <v>1375.0635551193</v>
      </c>
      <c r="Y93" s="52">
        <v>1498.3098599727</v>
      </c>
      <c r="Z93" s="52">
        <v>1630.6370678173</v>
      </c>
      <c r="AA93" s="52">
        <v>1774.9397679164999</v>
      </c>
      <c r="AB93" s="55">
        <v>1933.0668868394</v>
      </c>
      <c r="AC93" s="52">
        <v>2104.2913640942002</v>
      </c>
      <c r="AD93" s="52">
        <v>2289.2748077448</v>
      </c>
      <c r="AE93" s="52">
        <v>2488.8804652086001</v>
      </c>
      <c r="AF93" s="52">
        <v>2704.0532367054002</v>
      </c>
      <c r="AG93" s="52">
        <v>2935.8201925660001</v>
      </c>
      <c r="AH93" s="52">
        <v>3185.2751821582001</v>
      </c>
      <c r="AI93" s="52">
        <v>3453.5630534320999</v>
      </c>
      <c r="AJ93" s="52">
        <v>3741.8549663505</v>
      </c>
      <c r="AK93" s="52">
        <v>4051.3010566002999</v>
      </c>
      <c r="AL93" s="52">
        <v>4382.9345334014997</v>
      </c>
      <c r="AM93" s="52">
        <v>4745.0918297455</v>
      </c>
      <c r="AN93" s="52">
        <v>5129.8837106847996</v>
      </c>
      <c r="AO93" s="52">
        <v>5537.3463417641997</v>
      </c>
      <c r="AP93" s="52">
        <v>5969.9091690592004</v>
      </c>
      <c r="AQ93" s="52">
        <v>6429.8125610892002</v>
      </c>
      <c r="AR93" s="52">
        <v>6919.1995028463998</v>
      </c>
      <c r="AS93" s="52">
        <v>7440.1662441599001</v>
      </c>
      <c r="AT93" s="52">
        <v>7994.7960902390996</v>
      </c>
      <c r="AU93" s="52">
        <v>8585.1834241354009</v>
      </c>
      <c r="AV93" s="52">
        <v>9213.4510169414007</v>
      </c>
      <c r="AW93" s="52">
        <v>9881.7624419389995</v>
      </c>
      <c r="AX93" s="52">
        <v>10592.3308397166</v>
      </c>
      <c r="AY93" s="52">
        <v>11347.424934085</v>
      </c>
      <c r="AZ93" s="52">
        <v>12149.372962417299</v>
      </c>
      <c r="BA93" s="52">
        <v>13002.9194861005</v>
      </c>
      <c r="BB93" s="52">
        <v>13911.799724394299</v>
      </c>
      <c r="BC93" s="52">
        <v>14866.625635284399</v>
      </c>
      <c r="BD93" s="52">
        <v>15879.094684686999</v>
      </c>
      <c r="BE93" s="52">
        <v>16954.097743185201</v>
      </c>
      <c r="BF93" s="52">
        <v>18080.211208013199</v>
      </c>
      <c r="BG93" s="52">
        <v>19286.279738559198</v>
      </c>
      <c r="BH93" s="52">
        <v>20554.244297586902</v>
      </c>
      <c r="BI93" s="52">
        <v>21894.304368621801</v>
      </c>
      <c r="BJ93" s="52">
        <v>23310.093080952502</v>
      </c>
      <c r="BK93" s="52">
        <v>24805.272547778899</v>
      </c>
      <c r="BL93" s="52">
        <v>26383.594275214102</v>
      </c>
      <c r="BM93" s="52">
        <v>28048.9232722038</v>
      </c>
      <c r="BN93" s="52">
        <v>29805.249245083502</v>
      </c>
      <c r="BO93" s="52">
        <v>31656.692986302402</v>
      </c>
      <c r="BP93" s="52">
        <v>33607.510825187899</v>
      </c>
      <c r="BQ93" s="52">
        <v>35662.098193067803</v>
      </c>
      <c r="BR93" s="52">
        <v>37824.992717571004</v>
      </c>
      <c r="BS93" s="52">
        <v>40100.877027265997</v>
      </c>
      <c r="BT93" s="52">
        <v>42494.5813550803</v>
      </c>
      <c r="BU93" s="52">
        <v>45011.085987869701</v>
      </c>
      <c r="BV93" s="52">
        <v>47655.523588996599</v>
      </c>
      <c r="BW93" s="52">
        <v>50433.181409413803</v>
      </c>
      <c r="BX93" s="52">
        <v>53349.503395974098</v>
      </c>
      <c r="BY93" s="52">
        <v>56410.092201437597</v>
      </c>
      <c r="BZ93" s="52">
        <v>59620.711097915497</v>
      </c>
      <c r="CA93" s="52">
        <v>62987.285793691401</v>
      </c>
      <c r="CB93" s="52">
        <v>66515.906152175899</v>
      </c>
      <c r="CC93" s="52">
        <v>70212.827810956995</v>
      </c>
      <c r="CD93" s="52">
        <v>74084.473698395406</v>
      </c>
    </row>
    <row r="94" spans="1:82" x14ac:dyDescent="0.25">
      <c r="A94" s="52" t="s">
        <v>549</v>
      </c>
      <c r="B94" s="52">
        <v>0</v>
      </c>
      <c r="C94" s="52">
        <v>4.49829702E-2</v>
      </c>
      <c r="D94" s="52">
        <v>4.4109983499999998E-2</v>
      </c>
      <c r="E94" s="52">
        <v>4.3230921700000001E-2</v>
      </c>
      <c r="F94" s="52">
        <v>4.2547053299999998E-2</v>
      </c>
      <c r="G94" s="52">
        <v>4.1835631999999998E-2</v>
      </c>
      <c r="H94" s="52">
        <v>4.1108409700000001E-2</v>
      </c>
      <c r="I94" s="52">
        <v>4.0357456600000001E-2</v>
      </c>
      <c r="J94" s="52">
        <v>3.9598928300000003E-2</v>
      </c>
      <c r="K94" s="52">
        <v>3.8869601400000002E-2</v>
      </c>
      <c r="L94" s="52">
        <v>3.8252991899999998E-2</v>
      </c>
      <c r="M94" s="52">
        <v>3.7915513999999997E-2</v>
      </c>
      <c r="N94" s="52">
        <v>3.7905192599999998E-2</v>
      </c>
      <c r="O94" s="52">
        <v>3.7544451800000003E-2</v>
      </c>
      <c r="P94" s="52">
        <v>3.7079934199999998E-2</v>
      </c>
      <c r="Q94" s="52">
        <v>3.6572983699999999E-2</v>
      </c>
      <c r="R94" s="55">
        <v>3.6050575199999997E-2</v>
      </c>
      <c r="S94" s="52">
        <v>3.5546887100000001E-2</v>
      </c>
      <c r="T94" s="52">
        <v>3.4849741699999999E-2</v>
      </c>
      <c r="U94" s="52">
        <v>3.4216713199999998E-2</v>
      </c>
      <c r="V94" s="52">
        <v>3.3584805799999999E-2</v>
      </c>
      <c r="W94" s="52">
        <v>3.2945758800000002E-2</v>
      </c>
      <c r="X94" s="52">
        <v>3.2276163099999998E-2</v>
      </c>
      <c r="Y94" s="52">
        <v>3.1541093100000001E-2</v>
      </c>
      <c r="Z94" s="52">
        <v>3.0963716700000001E-2</v>
      </c>
      <c r="AA94" s="52">
        <v>3.0531788399999999E-2</v>
      </c>
      <c r="AB94" s="55">
        <v>3.01186237E-2</v>
      </c>
      <c r="AC94" s="52">
        <v>2.9622615800000002E-2</v>
      </c>
      <c r="AD94" s="52">
        <v>2.9084110600000001E-2</v>
      </c>
      <c r="AE94" s="52">
        <v>2.8526523799999998E-2</v>
      </c>
      <c r="AF94" s="52">
        <v>2.7960049899999999E-2</v>
      </c>
      <c r="AG94" s="52">
        <v>2.7390314299999999E-2</v>
      </c>
      <c r="AH94" s="52">
        <v>2.68209251E-2</v>
      </c>
      <c r="AI94" s="52">
        <v>2.6255176299999999E-2</v>
      </c>
      <c r="AJ94" s="52">
        <v>2.5697606000000001E-2</v>
      </c>
      <c r="AK94" s="52">
        <v>2.51560573E-2</v>
      </c>
      <c r="AL94" s="52">
        <v>2.46450104E-2</v>
      </c>
      <c r="AM94" s="52">
        <v>2.3655620799999999E-2</v>
      </c>
      <c r="AN94" s="52">
        <v>2.3756694799999999E-2</v>
      </c>
      <c r="AO94" s="52">
        <v>2.30110629E-2</v>
      </c>
      <c r="AP94" s="52">
        <v>2.2326197799999999E-2</v>
      </c>
      <c r="AQ94" s="52">
        <v>2.1681223100000001E-2</v>
      </c>
      <c r="AR94" s="52">
        <v>2.10629606E-2</v>
      </c>
      <c r="AS94" s="52">
        <v>2.0462678200000001E-2</v>
      </c>
      <c r="AT94" s="52">
        <v>1.9874489299999999E-2</v>
      </c>
      <c r="AU94" s="52">
        <v>1.9294393E-2</v>
      </c>
      <c r="AV94" s="52">
        <v>1.87196549E-2</v>
      </c>
      <c r="AW94" s="52">
        <v>1.8148395599999999E-2</v>
      </c>
      <c r="AX94" s="52">
        <v>2.8526640499999999E-2</v>
      </c>
      <c r="AY94" s="52">
        <v>2.8417524699999998E-2</v>
      </c>
      <c r="AZ94" s="52">
        <v>2.8309209599999999E-2</v>
      </c>
      <c r="BA94" s="52">
        <v>2.8235657300000001E-2</v>
      </c>
      <c r="BB94" s="52">
        <v>2.8172939800000001E-2</v>
      </c>
      <c r="BC94" s="52">
        <v>2.79488037E-2</v>
      </c>
      <c r="BD94" s="52">
        <v>2.7854799100000001E-2</v>
      </c>
      <c r="BE94" s="52">
        <v>2.7783210999999999E-2</v>
      </c>
      <c r="BF94" s="52">
        <v>2.7555942399999998E-2</v>
      </c>
      <c r="BG94" s="52">
        <v>2.7606996599999999E-2</v>
      </c>
      <c r="BH94" s="52">
        <v>2.7435746E-2</v>
      </c>
      <c r="BI94" s="52">
        <v>2.73381805E-2</v>
      </c>
      <c r="BJ94" s="52">
        <v>2.72434919E-2</v>
      </c>
      <c r="BK94" s="52">
        <v>2.7150496199999999E-2</v>
      </c>
      <c r="BL94" s="52">
        <v>2.7058716399999998E-2</v>
      </c>
      <c r="BM94" s="52">
        <v>2.6967934299999999E-2</v>
      </c>
      <c r="BN94" s="52">
        <v>2.68780357E-2</v>
      </c>
      <c r="BO94" s="52">
        <v>2.6788954E-2</v>
      </c>
      <c r="BP94" s="52">
        <v>2.67006469E-2</v>
      </c>
      <c r="BQ94" s="52">
        <v>2.6613086000000001E-2</v>
      </c>
      <c r="BR94" s="52">
        <v>2.6526251000000001E-2</v>
      </c>
      <c r="BS94" s="52">
        <v>2.64401267E-2</v>
      </c>
      <c r="BT94" s="52">
        <v>2.63547014E-2</v>
      </c>
      <c r="BU94" s="52">
        <v>2.6269965400000001E-2</v>
      </c>
      <c r="BV94" s="52">
        <v>2.6185910499999999E-2</v>
      </c>
      <c r="BW94" s="52">
        <v>2.6102529199999999E-2</v>
      </c>
      <c r="BX94" s="52">
        <v>2.6019815000000002E-2</v>
      </c>
      <c r="BY94" s="52">
        <v>2.59377615E-2</v>
      </c>
      <c r="BZ94" s="52">
        <v>2.5856362599999998E-2</v>
      </c>
      <c r="CA94" s="52">
        <v>2.5775612600000001E-2</v>
      </c>
      <c r="CB94" s="52">
        <v>2.5695505899999999E-2</v>
      </c>
      <c r="CC94" s="52">
        <v>2.5616036799999999E-2</v>
      </c>
      <c r="CD94" s="52">
        <v>2.5537199999999999E-2</v>
      </c>
    </row>
    <row r="95" spans="1:82" x14ac:dyDescent="0.25">
      <c r="A95" s="52" t="s">
        <v>236</v>
      </c>
      <c r="B95" s="52">
        <v>7752.9</v>
      </c>
      <c r="C95" s="52">
        <v>8137.3673508501997</v>
      </c>
      <c r="D95" s="52">
        <v>8481.1706083345998</v>
      </c>
      <c r="E95" s="52">
        <v>8786.6181848005999</v>
      </c>
      <c r="F95" s="52">
        <v>9056.4844687875993</v>
      </c>
      <c r="G95" s="52">
        <v>9293.7833464428004</v>
      </c>
      <c r="H95" s="52">
        <v>9501.5984247487995</v>
      </c>
      <c r="I95" s="52">
        <v>9682.9613941427997</v>
      </c>
      <c r="J95" s="52">
        <v>9840.7694557889008</v>
      </c>
      <c r="K95" s="52">
        <v>9977.7332798718999</v>
      </c>
      <c r="L95" s="52">
        <v>10096.3480265077</v>
      </c>
      <c r="M95" s="52">
        <v>10198.8812100628</v>
      </c>
      <c r="N95" s="52">
        <v>10287.372420298299</v>
      </c>
      <c r="O95" s="52">
        <v>10363.641024815801</v>
      </c>
      <c r="P95" s="52">
        <v>10429.2989229587</v>
      </c>
      <c r="Q95" s="52">
        <v>10485.7661941345</v>
      </c>
      <c r="R95" s="55">
        <v>10534.288095593</v>
      </c>
      <c r="S95" s="52">
        <v>10575.952337107199</v>
      </c>
      <c r="T95" s="52">
        <v>10611.7059164455</v>
      </c>
      <c r="U95" s="52">
        <v>10642.371062784399</v>
      </c>
      <c r="V95" s="52">
        <v>10668.6600255173</v>
      </c>
      <c r="W95" s="52">
        <v>10691.188580293299</v>
      </c>
      <c r="X95" s="52">
        <v>10710.488216436601</v>
      </c>
      <c r="Y95" s="52">
        <v>10727.017031110299</v>
      </c>
      <c r="Z95" s="52">
        <v>10741.169394205999</v>
      </c>
      <c r="AA95" s="52">
        <v>10753.2844704332</v>
      </c>
      <c r="AB95" s="55">
        <v>10763.653696310699</v>
      </c>
      <c r="AC95" s="52">
        <v>10772.5273133065</v>
      </c>
      <c r="AD95" s="52">
        <v>10780.120056858101</v>
      </c>
      <c r="AE95" s="52">
        <v>10786.6160962989</v>
      </c>
      <c r="AF95" s="52">
        <v>10792.173314159299</v>
      </c>
      <c r="AG95" s="52">
        <v>10796.9270058115</v>
      </c>
      <c r="AH95" s="52">
        <v>10800.9930726168</v>
      </c>
      <c r="AI95" s="52">
        <v>10804.4707740213</v>
      </c>
      <c r="AJ95" s="52">
        <v>10807.445096683799</v>
      </c>
      <c r="AK95" s="52">
        <v>10809.988791862401</v>
      </c>
      <c r="AL95" s="52">
        <v>10812.164126009</v>
      </c>
      <c r="AM95" s="52">
        <v>10814.024383842599</v>
      </c>
      <c r="AN95" s="52">
        <v>10815.6151581011</v>
      </c>
      <c r="AO95" s="52">
        <v>10816.975455661601</v>
      </c>
      <c r="AP95" s="52">
        <v>10818.138645749101</v>
      </c>
      <c r="AQ95" s="52">
        <v>10819.1332724651</v>
      </c>
      <c r="AR95" s="52">
        <v>10819.9837508253</v>
      </c>
      <c r="AS95" s="52">
        <v>10820.710962839999</v>
      </c>
      <c r="AT95" s="52">
        <v>10821.3327678716</v>
      </c>
      <c r="AU95" s="52">
        <v>10821.8644395093</v>
      </c>
      <c r="AV95" s="52">
        <v>10822.3190394744</v>
      </c>
      <c r="AW95" s="52">
        <v>10822.7077375885</v>
      </c>
      <c r="AX95" s="52">
        <v>10823.0400855469</v>
      </c>
      <c r="AY95" s="52">
        <v>10823.324251144801</v>
      </c>
      <c r="AZ95" s="52">
        <v>10823.5672186475</v>
      </c>
      <c r="BA95" s="52">
        <v>10823.7749601877</v>
      </c>
      <c r="BB95" s="52">
        <v>10823.952582366501</v>
      </c>
      <c r="BC95" s="52">
        <v>10824.1044516408</v>
      </c>
      <c r="BD95" s="52">
        <v>10824.2343015602</v>
      </c>
      <c r="BE95" s="52">
        <v>10824.345324476601</v>
      </c>
      <c r="BF95" s="52">
        <v>10824.4402499731</v>
      </c>
      <c r="BG95" s="52">
        <v>10824.521411932799</v>
      </c>
      <c r="BH95" s="52">
        <v>10824.590805890901</v>
      </c>
      <c r="BI95" s="52">
        <v>10824.650138077899</v>
      </c>
      <c r="BJ95" s="52">
        <v>10824.700867355699</v>
      </c>
      <c r="BK95" s="52">
        <v>10824.7442410767</v>
      </c>
      <c r="BL95" s="52">
        <v>10824.781325746</v>
      </c>
      <c r="BM95" s="52">
        <v>10824.813033238999</v>
      </c>
      <c r="BN95" s="52">
        <v>10824.8401432192</v>
      </c>
      <c r="BO95" s="52">
        <v>10824.863322306101</v>
      </c>
      <c r="BP95" s="52">
        <v>10824.883140464701</v>
      </c>
      <c r="BQ95" s="52">
        <v>10824.900085019101</v>
      </c>
      <c r="BR95" s="52">
        <v>10824.914572634199</v>
      </c>
      <c r="BS95" s="52">
        <v>10824.9269595604</v>
      </c>
      <c r="BT95" s="52">
        <v>10824.937550393601</v>
      </c>
      <c r="BU95" s="52">
        <v>10824.946605564201</v>
      </c>
      <c r="BV95" s="52">
        <v>10824.954347741101</v>
      </c>
      <c r="BW95" s="52">
        <v>10824.960967306701</v>
      </c>
      <c r="BX95" s="52">
        <v>10824.966627038501</v>
      </c>
      <c r="BY95" s="52">
        <v>10824.971466111499</v>
      </c>
      <c r="BZ95" s="52">
        <v>10824.975603520699</v>
      </c>
      <c r="CA95" s="52">
        <v>10824.979141006799</v>
      </c>
      <c r="CB95" s="52">
        <v>10824.9821655583</v>
      </c>
      <c r="CC95" s="52">
        <v>10824.984751550501</v>
      </c>
      <c r="CD95" s="52">
        <v>10824.9869625744</v>
      </c>
    </row>
    <row r="96" spans="1:82" x14ac:dyDescent="0.25">
      <c r="A96" s="52" t="s">
        <v>237</v>
      </c>
      <c r="B96" s="52">
        <v>5.84</v>
      </c>
      <c r="C96" s="52">
        <v>6.2526766594999996</v>
      </c>
      <c r="D96" s="52">
        <v>6.6909818123000004</v>
      </c>
      <c r="E96" s="52">
        <v>7.1562633642</v>
      </c>
      <c r="F96" s="52">
        <v>7.6499251324999999</v>
      </c>
      <c r="G96" s="52">
        <v>8.1734283574000006</v>
      </c>
      <c r="H96" s="52">
        <v>8.7282932152000008</v>
      </c>
      <c r="I96" s="52">
        <v>9.3161003334999997</v>
      </c>
      <c r="J96" s="52">
        <v>9.9384923038000004</v>
      </c>
      <c r="K96" s="52">
        <v>10.5971751914</v>
      </c>
      <c r="L96" s="52">
        <v>11.2939200404</v>
      </c>
      <c r="M96" s="52">
        <v>12.030564370700001</v>
      </c>
      <c r="N96" s="52">
        <v>12.8090136659</v>
      </c>
      <c r="O96" s="52">
        <v>13.6312428495</v>
      </c>
      <c r="P96" s="52">
        <v>14.4992977474</v>
      </c>
      <c r="Q96" s="52">
        <v>15.415296533899999</v>
      </c>
      <c r="R96" s="55">
        <v>16.3814311601</v>
      </c>
      <c r="S96" s="52">
        <v>17.399968761</v>
      </c>
      <c r="T96" s="52">
        <v>18.473253040300001</v>
      </c>
      <c r="U96" s="52">
        <v>19.603705629699999</v>
      </c>
      <c r="V96" s="52">
        <v>20.793827420500001</v>
      </c>
      <c r="W96" s="52">
        <v>22.046199865399998</v>
      </c>
      <c r="X96" s="52">
        <v>23.363486248099999</v>
      </c>
      <c r="Y96" s="52">
        <v>24.748432918300001</v>
      </c>
      <c r="Z96" s="52">
        <v>26.203870489300002</v>
      </c>
      <c r="AA96" s="52">
        <v>27.7327149967</v>
      </c>
      <c r="AB96" s="55">
        <v>29.337969015100001</v>
      </c>
      <c r="AC96" s="52">
        <v>31.0227227309</v>
      </c>
      <c r="AD96" s="52">
        <v>32.790154968300001</v>
      </c>
      <c r="AE96" s="52">
        <v>34.643534167699997</v>
      </c>
      <c r="AF96" s="52">
        <v>36.586219311800001</v>
      </c>
      <c r="AG96" s="52">
        <v>38.621660799700003</v>
      </c>
      <c r="AH96" s="52">
        <v>40.753401264899999</v>
      </c>
      <c r="AI96" s="52">
        <v>42.985076336200002</v>
      </c>
      <c r="AJ96" s="52">
        <v>45.320415338899998</v>
      </c>
      <c r="AK96" s="52">
        <v>47.763241934200003</v>
      </c>
      <c r="AL96" s="52">
        <v>50.317474695000001</v>
      </c>
      <c r="AM96" s="52">
        <v>52.9871276163</v>
      </c>
      <c r="AN96" s="52">
        <v>55.776310557499997</v>
      </c>
      <c r="AO96" s="52">
        <v>58.6892296157</v>
      </c>
      <c r="AP96" s="52">
        <v>61.730187428199997</v>
      </c>
      <c r="AQ96" s="52">
        <v>64.903583401500001</v>
      </c>
      <c r="AR96" s="52">
        <v>68.213913866400006</v>
      </c>
      <c r="AS96" s="52">
        <v>71.665772156599999</v>
      </c>
      <c r="AT96" s="52">
        <v>75.263848611</v>
      </c>
      <c r="AU96" s="52">
        <v>79.012930495800006</v>
      </c>
      <c r="AV96" s="52">
        <v>82.917901847500005</v>
      </c>
      <c r="AW96" s="52">
        <v>86.983743234599999</v>
      </c>
      <c r="AX96" s="52">
        <v>91.215531436299997</v>
      </c>
      <c r="AY96" s="52">
        <v>95.618439039099997</v>
      </c>
      <c r="AZ96" s="52">
        <v>100.1977339475</v>
      </c>
      <c r="BA96" s="52">
        <v>104.95877881129999</v>
      </c>
      <c r="BB96" s="52">
        <v>109.90703036639999</v>
      </c>
      <c r="BC96" s="52">
        <v>115.04803868889999</v>
      </c>
      <c r="BD96" s="52">
        <v>120.3874463631</v>
      </c>
      <c r="BE96" s="52">
        <v>125.9309875623</v>
      </c>
      <c r="BF96" s="52">
        <v>131.68448704139999</v>
      </c>
      <c r="BG96" s="52">
        <v>137.6538590424</v>
      </c>
      <c r="BH96" s="52">
        <v>143.84510611260001</v>
      </c>
      <c r="BI96" s="52">
        <v>150.26431783390001</v>
      </c>
      <c r="BJ96" s="52">
        <v>156.91766946609999</v>
      </c>
      <c r="BK96" s="52">
        <v>163.81142050189999</v>
      </c>
      <c r="BL96" s="52">
        <v>170.95191313539999</v>
      </c>
      <c r="BM96" s="52">
        <v>178.34557064469999</v>
      </c>
      <c r="BN96" s="52">
        <v>185.99889568789999</v>
      </c>
      <c r="BO96" s="52">
        <v>193.91846851490001</v>
      </c>
      <c r="BP96" s="52">
        <v>202.11094509439999</v>
      </c>
      <c r="BQ96" s="52">
        <v>210.58305515800001</v>
      </c>
      <c r="BR96" s="52">
        <v>219.34160016179999</v>
      </c>
      <c r="BS96" s="52">
        <v>228.39345116699999</v>
      </c>
      <c r="BT96" s="52">
        <v>237.74554664070001</v>
      </c>
      <c r="BU96" s="52">
        <v>247.40489017780001</v>
      </c>
      <c r="BV96" s="52">
        <v>257.37854814600001</v>
      </c>
      <c r="BW96" s="52">
        <v>267.67364725559997</v>
      </c>
      <c r="BX96" s="52">
        <v>278.29737205449999</v>
      </c>
      <c r="BY96" s="52">
        <v>289.25696235179998</v>
      </c>
      <c r="BZ96" s="52">
        <v>300.5597105704</v>
      </c>
      <c r="CA96" s="52">
        <v>312.21295903160001</v>
      </c>
      <c r="CB96" s="52">
        <v>324.22409717239998</v>
      </c>
      <c r="CC96" s="52">
        <v>336.6005586988</v>
      </c>
      <c r="CD96" s="52">
        <v>349.34981867729999</v>
      </c>
    </row>
    <row r="97" spans="1:82" x14ac:dyDescent="0.25">
      <c r="A97" s="52" t="s">
        <v>238</v>
      </c>
      <c r="B97" s="52">
        <v>134.89143646540001</v>
      </c>
      <c r="C97" s="52">
        <v>156.5220576378</v>
      </c>
      <c r="D97" s="52">
        <v>180.20688282649999</v>
      </c>
      <c r="E97" s="52">
        <v>205.99179325110001</v>
      </c>
      <c r="F97" s="52">
        <v>233.9201475552</v>
      </c>
      <c r="G97" s="52">
        <v>264.3267199549</v>
      </c>
      <c r="H97" s="52">
        <v>297.39871965459997</v>
      </c>
      <c r="I97" s="52">
        <v>333.31386727410001</v>
      </c>
      <c r="J97" s="52">
        <v>372.33047989699998</v>
      </c>
      <c r="K97" s="52">
        <v>414.66937738669998</v>
      </c>
      <c r="L97" s="52">
        <v>460.49638810570002</v>
      </c>
      <c r="M97" s="52">
        <v>509.8596257264</v>
      </c>
      <c r="N97" s="52">
        <v>563.00243087770002</v>
      </c>
      <c r="O97" s="52">
        <v>621.29569831269998</v>
      </c>
      <c r="P97" s="52">
        <v>684.69499473430005</v>
      </c>
      <c r="Q97" s="52">
        <v>753.47556442430005</v>
      </c>
      <c r="R97" s="55">
        <v>827.9825987017</v>
      </c>
      <c r="S97" s="52">
        <v>908.55280531560004</v>
      </c>
      <c r="T97" s="52">
        <v>996.37215856490002</v>
      </c>
      <c r="U97" s="52">
        <v>1091.1344362348</v>
      </c>
      <c r="V97" s="52">
        <v>1193.5974494765001</v>
      </c>
      <c r="W97" s="52">
        <v>1304.3891624462001</v>
      </c>
      <c r="X97" s="52">
        <v>1424.2834518225</v>
      </c>
      <c r="Y97" s="52">
        <v>1554.250505921</v>
      </c>
      <c r="Z97" s="52">
        <v>1693.7700979640999</v>
      </c>
      <c r="AA97" s="52">
        <v>1843.4503639722</v>
      </c>
      <c r="AB97" s="55">
        <v>2004.7114031241999</v>
      </c>
      <c r="AC97" s="52">
        <v>2179.1696703145999</v>
      </c>
      <c r="AD97" s="52">
        <v>2367.4704562652</v>
      </c>
      <c r="AE97" s="52">
        <v>2570.4050623393</v>
      </c>
      <c r="AF97" s="52">
        <v>2788.8912683664998</v>
      </c>
      <c r="AG97" s="52">
        <v>3023.9290565169999</v>
      </c>
      <c r="AH97" s="52">
        <v>3276.5850778435001</v>
      </c>
      <c r="AI97" s="52">
        <v>3547.976859421</v>
      </c>
      <c r="AJ97" s="52">
        <v>3839.2483889434002</v>
      </c>
      <c r="AK97" s="52">
        <v>4151.5231542915999</v>
      </c>
      <c r="AL97" s="52">
        <v>4485.8083621978003</v>
      </c>
      <c r="AM97" s="52">
        <v>4842.7988344401001</v>
      </c>
      <c r="AN97" s="52">
        <v>5231.8435441608999</v>
      </c>
      <c r="AO97" s="52">
        <v>5643.4423143817003</v>
      </c>
      <c r="AP97" s="52">
        <v>6079.9671641994</v>
      </c>
      <c r="AQ97" s="52">
        <v>6543.6433297967997</v>
      </c>
      <c r="AR97" s="52">
        <v>7036.6044791182003</v>
      </c>
      <c r="AS97" s="52">
        <v>7560.9386531413002</v>
      </c>
      <c r="AT97" s="52">
        <v>8118.7231017187996</v>
      </c>
      <c r="AU97" s="52">
        <v>8712.0503416188003</v>
      </c>
      <c r="AV97" s="52">
        <v>9343.0477246785995</v>
      </c>
      <c r="AW97" s="52">
        <v>10013.892247710501</v>
      </c>
      <c r="AX97" s="52">
        <v>10726.821861054599</v>
      </c>
      <c r="AY97" s="52">
        <v>11484.1441865672</v>
      </c>
      <c r="AZ97" s="52">
        <v>12288.243308786499</v>
      </c>
      <c r="BA97" s="52">
        <v>13141.585126076499</v>
      </c>
      <c r="BB97" s="52">
        <v>14047.063947279799</v>
      </c>
      <c r="BC97" s="52">
        <v>15007.70722998</v>
      </c>
      <c r="BD97" s="52">
        <v>16024.7492058141</v>
      </c>
      <c r="BE97" s="52">
        <v>17101.459527134099</v>
      </c>
      <c r="BF97" s="52">
        <v>18241.347731382899</v>
      </c>
      <c r="BG97" s="52">
        <v>19445.743740481899</v>
      </c>
      <c r="BH97" s="52">
        <v>20720.535005722199</v>
      </c>
      <c r="BI97" s="52">
        <v>22067.565982156899</v>
      </c>
      <c r="BJ97" s="52">
        <v>23490.406338846398</v>
      </c>
      <c r="BK97" s="52">
        <v>24992.7315224704</v>
      </c>
      <c r="BL97" s="52">
        <v>26578.319626104501</v>
      </c>
      <c r="BM97" s="52">
        <v>28251.058950160499</v>
      </c>
      <c r="BN97" s="52">
        <v>30014.9566081136</v>
      </c>
      <c r="BO97" s="52">
        <v>31874.145871408698</v>
      </c>
      <c r="BP97" s="52">
        <v>33832.892064043903</v>
      </c>
      <c r="BQ97" s="52">
        <v>35895.5973075203</v>
      </c>
      <c r="BR97" s="52">
        <v>38066.804443990397</v>
      </c>
      <c r="BS97" s="52">
        <v>40351.200389588703</v>
      </c>
      <c r="BT97" s="52">
        <v>42753.619091545501</v>
      </c>
      <c r="BU97" s="52">
        <v>45279.0442031079</v>
      </c>
      <c r="BV97" s="52">
        <v>47932.6115492307</v>
      </c>
      <c r="BW97" s="52">
        <v>50719.611428836397</v>
      </c>
      <c r="BX97" s="52">
        <v>53645.490781779903</v>
      </c>
      <c r="BY97" s="52">
        <v>56715.855237277698</v>
      </c>
      <c r="BZ97" s="52">
        <v>59936.4710532393</v>
      </c>
      <c r="CA97" s="52">
        <v>63313.266951250298</v>
      </c>
      <c r="CB97" s="52">
        <v>66852.335848943607</v>
      </c>
      <c r="CC97" s="52">
        <v>70559.936489566797</v>
      </c>
      <c r="CD97" s="52">
        <v>74442.494967326493</v>
      </c>
    </row>
    <row r="98" spans="1:82" x14ac:dyDescent="0.25">
      <c r="A98" s="52" t="s">
        <v>239</v>
      </c>
      <c r="B98" s="52">
        <v>6.6000000000000003E-2</v>
      </c>
      <c r="C98" s="52">
        <v>6.5506851599999999E-2</v>
      </c>
      <c r="D98" s="52">
        <v>6.5017387999999995E-2</v>
      </c>
      <c r="E98" s="52">
        <v>6.4531581700000007E-2</v>
      </c>
      <c r="F98" s="52">
        <v>6.4049405200000006E-2</v>
      </c>
      <c r="G98" s="52">
        <v>6.3570831600000002E-2</v>
      </c>
      <c r="H98" s="52">
        <v>6.3095833800000001E-2</v>
      </c>
      <c r="I98" s="52">
        <v>6.2624385199999993E-2</v>
      </c>
      <c r="J98" s="52">
        <v>6.21564592E-2</v>
      </c>
      <c r="K98" s="52">
        <v>6.1692029600000003E-2</v>
      </c>
      <c r="L98" s="52">
        <v>6.12310701E-2</v>
      </c>
      <c r="M98" s="52">
        <v>6.0773554899999999E-2</v>
      </c>
      <c r="N98" s="52">
        <v>6.0319458200000002E-2</v>
      </c>
      <c r="O98" s="52">
        <v>5.9868754500000003E-2</v>
      </c>
      <c r="P98" s="52">
        <v>5.9421418500000003E-2</v>
      </c>
      <c r="Q98" s="52">
        <v>5.8977424899999999E-2</v>
      </c>
      <c r="R98" s="55">
        <v>5.8536748800000003E-2</v>
      </c>
      <c r="S98" s="52">
        <v>5.8099365399999998E-2</v>
      </c>
      <c r="T98" s="52">
        <v>5.7665250199999997E-2</v>
      </c>
      <c r="U98" s="52">
        <v>5.7234378599999997E-2</v>
      </c>
      <c r="V98" s="52">
        <v>5.68067264E-2</v>
      </c>
      <c r="W98" s="52">
        <v>5.6382269700000001E-2</v>
      </c>
      <c r="X98" s="52">
        <v>5.5960984499999998E-2</v>
      </c>
      <c r="Y98" s="52">
        <v>5.5542847100000001E-2</v>
      </c>
      <c r="Z98" s="52">
        <v>5.5127834000000001E-2</v>
      </c>
      <c r="AA98" s="52">
        <v>5.4715921799999997E-2</v>
      </c>
      <c r="AB98" s="55">
        <v>5.4307087400000002E-2</v>
      </c>
      <c r="AC98" s="52">
        <v>5.3901307900000001E-2</v>
      </c>
      <c r="AD98" s="52">
        <v>5.3498560200000003E-2</v>
      </c>
      <c r="AE98" s="52">
        <v>5.3098821900000003E-2</v>
      </c>
      <c r="AF98" s="52">
        <v>5.2702070400000002E-2</v>
      </c>
      <c r="AG98" s="52">
        <v>5.2308283499999997E-2</v>
      </c>
      <c r="AH98" s="52">
        <v>5.19174388E-2</v>
      </c>
      <c r="AI98" s="52">
        <v>5.15295146E-2</v>
      </c>
      <c r="AJ98" s="52">
        <v>5.11444889E-2</v>
      </c>
      <c r="AK98" s="52">
        <v>5.0762340000000003E-2</v>
      </c>
      <c r="AL98" s="52">
        <v>5.0383046600000002E-2</v>
      </c>
      <c r="AM98" s="52">
        <v>5.0006587300000002E-2</v>
      </c>
      <c r="AN98" s="52">
        <v>4.9632940799999997E-2</v>
      </c>
      <c r="AO98" s="52">
        <v>4.9262086199999999E-2</v>
      </c>
      <c r="AP98" s="52">
        <v>4.88940026E-2</v>
      </c>
      <c r="AQ98" s="52">
        <v>4.8528669300000001E-2</v>
      </c>
      <c r="AR98" s="52">
        <v>4.8166065700000003E-2</v>
      </c>
      <c r="AS98" s="52">
        <v>4.7806171500000001E-2</v>
      </c>
      <c r="AT98" s="52">
        <v>4.7448966400000001E-2</v>
      </c>
      <c r="AU98" s="52">
        <v>4.7094430299999997E-2</v>
      </c>
      <c r="AV98" s="52">
        <v>4.6742543300000002E-2</v>
      </c>
      <c r="AW98" s="52">
        <v>4.63932856E-2</v>
      </c>
      <c r="AX98" s="52">
        <v>4.6046637500000001E-2</v>
      </c>
      <c r="AY98" s="52">
        <v>4.5702579600000001E-2</v>
      </c>
      <c r="AZ98" s="52">
        <v>4.5361092399999997E-2</v>
      </c>
      <c r="BA98" s="52">
        <v>4.5022156799999997E-2</v>
      </c>
      <c r="BB98" s="52">
        <v>4.4685753699999997E-2</v>
      </c>
      <c r="BC98" s="52">
        <v>4.43518642E-2</v>
      </c>
      <c r="BD98" s="52">
        <v>4.4020469499999999E-2</v>
      </c>
      <c r="BE98" s="52">
        <v>4.3691551000000002E-2</v>
      </c>
      <c r="BF98" s="52">
        <v>4.3365090100000003E-2</v>
      </c>
      <c r="BG98" s="52">
        <v>4.3041068500000002E-2</v>
      </c>
      <c r="BH98" s="52">
        <v>4.2719467999999997E-2</v>
      </c>
      <c r="BI98" s="52">
        <v>4.2400270499999997E-2</v>
      </c>
      <c r="BJ98" s="52">
        <v>4.2083457999999997E-2</v>
      </c>
      <c r="BK98" s="52">
        <v>4.1769012699999997E-2</v>
      </c>
      <c r="BL98" s="52">
        <v>4.1456916900000002E-2</v>
      </c>
      <c r="BM98" s="52">
        <v>4.11471531E-2</v>
      </c>
      <c r="BN98" s="52">
        <v>4.0839703900000003E-2</v>
      </c>
      <c r="BO98" s="52">
        <v>4.0534551799999999E-2</v>
      </c>
      <c r="BP98" s="52">
        <v>4.0231679899999997E-2</v>
      </c>
      <c r="BQ98" s="52">
        <v>3.9931070999999999E-2</v>
      </c>
      <c r="BR98" s="52">
        <v>3.9632708199999998E-2</v>
      </c>
      <c r="BS98" s="52">
        <v>3.9336574800000003E-2</v>
      </c>
      <c r="BT98" s="52">
        <v>3.9042654000000003E-2</v>
      </c>
      <c r="BU98" s="52">
        <v>3.8750929500000003E-2</v>
      </c>
      <c r="BV98" s="52">
        <v>3.8461384699999997E-2</v>
      </c>
      <c r="BW98" s="52">
        <v>3.8174003300000002E-2</v>
      </c>
      <c r="BX98" s="52">
        <v>3.7888769199999998E-2</v>
      </c>
      <c r="BY98" s="52">
        <v>3.7605666400000001E-2</v>
      </c>
      <c r="BZ98" s="52">
        <v>3.7324678999999999E-2</v>
      </c>
      <c r="CA98" s="52">
        <v>3.7045791000000002E-2</v>
      </c>
      <c r="CB98" s="52">
        <v>3.6768986900000002E-2</v>
      </c>
      <c r="CC98" s="52">
        <v>3.6494250999999998E-2</v>
      </c>
      <c r="CD98" s="52">
        <v>3.6221568000000003E-2</v>
      </c>
    </row>
    <row r="99" spans="1:82" x14ac:dyDescent="0.25">
      <c r="A99" s="52" t="s">
        <v>240</v>
      </c>
      <c r="B99" s="52">
        <v>295</v>
      </c>
      <c r="C99" s="52">
        <v>344.5371898519</v>
      </c>
      <c r="D99" s="52">
        <v>399.21625633899998</v>
      </c>
      <c r="E99" s="52">
        <v>458.80476129340002</v>
      </c>
      <c r="F99" s="52">
        <v>522.95257481620001</v>
      </c>
      <c r="G99" s="52">
        <v>593.38981197479995</v>
      </c>
      <c r="H99" s="52">
        <v>670.66708157339997</v>
      </c>
      <c r="I99" s="52">
        <v>755.17038525989994</v>
      </c>
      <c r="J99" s="52">
        <v>847.79818078699998</v>
      </c>
      <c r="K99" s="52">
        <v>949.07039034160005</v>
      </c>
      <c r="L99" s="52">
        <v>1058.9814087986999</v>
      </c>
      <c r="M99" s="52">
        <v>1176.5024272287999</v>
      </c>
      <c r="N99" s="52">
        <v>1301.9816338108999</v>
      </c>
      <c r="O99" s="52">
        <v>1444.3777678801</v>
      </c>
      <c r="P99" s="52">
        <v>1601.6662102062</v>
      </c>
      <c r="Q99" s="52">
        <v>1774.1509473394001</v>
      </c>
      <c r="R99" s="55">
        <v>1962.5427000607999</v>
      </c>
      <c r="S99" s="52">
        <v>2167.3391979090002</v>
      </c>
      <c r="T99" s="52">
        <v>2395.6784975373998</v>
      </c>
      <c r="U99" s="52">
        <v>2642.6767224243999</v>
      </c>
      <c r="V99" s="52">
        <v>2911.7568963742001</v>
      </c>
      <c r="W99" s="52">
        <v>3205.1682215455999</v>
      </c>
      <c r="X99" s="52">
        <v>3526.2057088222</v>
      </c>
      <c r="Y99" s="52">
        <v>3879.6580264858999</v>
      </c>
      <c r="Z99" s="52">
        <v>4257.7132009247998</v>
      </c>
      <c r="AA99" s="52">
        <v>4661.5915551761</v>
      </c>
      <c r="AB99" s="55">
        <v>5099.1765062499999</v>
      </c>
      <c r="AC99" s="52">
        <v>5579.9379872591999</v>
      </c>
      <c r="AD99" s="52">
        <v>6104.9475282020003</v>
      </c>
      <c r="AE99" s="52">
        <v>6676.2471729550998</v>
      </c>
      <c r="AF99" s="52">
        <v>7296.6923913923001</v>
      </c>
      <c r="AG99" s="52">
        <v>7969.5742977675</v>
      </c>
      <c r="AH99" s="52">
        <v>8698.4797569982002</v>
      </c>
      <c r="AI99" s="52">
        <v>9487.1424836883998</v>
      </c>
      <c r="AJ99" s="52">
        <v>10339.2096769335</v>
      </c>
      <c r="AK99" s="52">
        <v>11257.7946695344</v>
      </c>
      <c r="AL99" s="52">
        <v>12244.567851091</v>
      </c>
      <c r="AM99" s="52">
        <v>13297.899162456901</v>
      </c>
      <c r="AN99" s="52">
        <v>14495.405038082899</v>
      </c>
      <c r="AO99" s="52">
        <v>15741.228915896299</v>
      </c>
      <c r="AP99" s="52">
        <v>17047.323141017499</v>
      </c>
      <c r="AQ99" s="52">
        <v>18424.1466782223</v>
      </c>
      <c r="AR99" s="52">
        <v>19881.0119575483</v>
      </c>
      <c r="AS99" s="52">
        <v>21426.418054797701</v>
      </c>
      <c r="AT99" s="52">
        <v>23068.318339001398</v>
      </c>
      <c r="AU99" s="52">
        <v>24814.325822331699</v>
      </c>
      <c r="AV99" s="52">
        <v>26671.868048618198</v>
      </c>
      <c r="AW99" s="52">
        <v>28648.302787746601</v>
      </c>
      <c r="AX99" s="52">
        <v>30751.003731851099</v>
      </c>
      <c r="AY99" s="52">
        <v>32987.423369224001</v>
      </c>
      <c r="AZ99" s="52">
        <v>35365.138533012003</v>
      </c>
      <c r="BA99" s="52">
        <v>37891.882799742503</v>
      </c>
      <c r="BB99" s="52">
        <v>40578.865154960702</v>
      </c>
      <c r="BC99" s="52">
        <v>43437.933699504698</v>
      </c>
      <c r="BD99" s="52">
        <v>46462.941359618701</v>
      </c>
      <c r="BE99" s="52">
        <v>49666.6348020031</v>
      </c>
      <c r="BF99" s="52">
        <v>53063.388024694097</v>
      </c>
      <c r="BG99" s="52">
        <v>56645.695685920196</v>
      </c>
      <c r="BH99" s="52">
        <v>60449.508479561897</v>
      </c>
      <c r="BI99" s="52">
        <v>64470.772278718097</v>
      </c>
      <c r="BJ99" s="52">
        <v>68721.372438930906</v>
      </c>
      <c r="BK99" s="52">
        <v>73213.413524797797</v>
      </c>
      <c r="BL99" s="52">
        <v>77959.170119148403</v>
      </c>
      <c r="BM99" s="52">
        <v>82971.142348955706</v>
      </c>
      <c r="BN99" s="52">
        <v>88262.122426720103</v>
      </c>
      <c r="BO99" s="52">
        <v>93845.249614870903</v>
      </c>
      <c r="BP99" s="52">
        <v>99734.051625908498</v>
      </c>
      <c r="BQ99" s="93" t="s">
        <v>591</v>
      </c>
      <c r="BR99" s="93" t="s">
        <v>592</v>
      </c>
      <c r="BS99" s="93" t="s">
        <v>593</v>
      </c>
      <c r="BT99" s="93" t="s">
        <v>594</v>
      </c>
      <c r="BU99" s="93" t="s">
        <v>595</v>
      </c>
      <c r="BV99" s="93" t="s">
        <v>596</v>
      </c>
      <c r="BW99" s="93" t="s">
        <v>597</v>
      </c>
      <c r="BX99" s="93" t="s">
        <v>598</v>
      </c>
      <c r="BY99" s="93" t="s">
        <v>599</v>
      </c>
      <c r="BZ99" s="93" t="s">
        <v>600</v>
      </c>
      <c r="CA99" s="93" t="s">
        <v>601</v>
      </c>
      <c r="CB99" s="93" t="s">
        <v>602</v>
      </c>
      <c r="CC99" s="93" t="s">
        <v>603</v>
      </c>
      <c r="CD99" s="93" t="s">
        <v>604</v>
      </c>
    </row>
    <row r="100" spans="1:82" x14ac:dyDescent="0.25">
      <c r="A100" s="52" t="s">
        <v>241</v>
      </c>
      <c r="B100" s="52">
        <v>0.25394343860000002</v>
      </c>
      <c r="C100" s="52">
        <v>0.2519844235</v>
      </c>
      <c r="D100" s="52">
        <v>0.25015836279999998</v>
      </c>
      <c r="E100" s="52">
        <v>0.2482978481</v>
      </c>
      <c r="F100" s="52">
        <v>0.24752162050000001</v>
      </c>
      <c r="G100" s="52">
        <v>0.2471908625</v>
      </c>
      <c r="H100" s="52">
        <v>0.2471618213</v>
      </c>
      <c r="I100" s="52">
        <v>0.2476244491</v>
      </c>
      <c r="J100" s="52">
        <v>0.2483861074</v>
      </c>
      <c r="K100" s="52">
        <v>0.2491624362</v>
      </c>
      <c r="L100" s="52">
        <v>0.24943002119999999</v>
      </c>
      <c r="M100" s="52">
        <v>0.2492620109</v>
      </c>
      <c r="N100" s="52">
        <v>0.25074749079999997</v>
      </c>
      <c r="O100" s="52">
        <v>0.25168508480000001</v>
      </c>
      <c r="P100" s="52">
        <v>0.25249005860000001</v>
      </c>
      <c r="Q100" s="52">
        <v>0.25320725979999997</v>
      </c>
      <c r="R100" s="55">
        <v>0.25376202240000001</v>
      </c>
      <c r="S100" s="52">
        <v>0.25522595539999998</v>
      </c>
      <c r="T100" s="52">
        <v>0.2560140836</v>
      </c>
      <c r="U100" s="52">
        <v>0.25704735470000001</v>
      </c>
      <c r="V100" s="52">
        <v>0.2582042879</v>
      </c>
      <c r="W100" s="52">
        <v>0.25960452179999999</v>
      </c>
      <c r="X100" s="52">
        <v>0.26143792570000002</v>
      </c>
      <c r="Y100" s="52">
        <v>0.2625376747</v>
      </c>
      <c r="Z100" s="52">
        <v>0.26338840559999999</v>
      </c>
      <c r="AA100" s="52">
        <v>0.26440934519999998</v>
      </c>
      <c r="AB100" s="55">
        <v>0.26578751820000002</v>
      </c>
      <c r="AC100" s="52">
        <v>0.26707802860000002</v>
      </c>
      <c r="AD100" s="52">
        <v>0.26832398600000001</v>
      </c>
      <c r="AE100" s="52">
        <v>0.26955374069999999</v>
      </c>
      <c r="AF100" s="52">
        <v>0.27077502450000002</v>
      </c>
      <c r="AG100" s="52">
        <v>0.27198708150000001</v>
      </c>
      <c r="AH100" s="52">
        <v>0.27318061539999999</v>
      </c>
      <c r="AI100" s="52">
        <v>0.27433388869999997</v>
      </c>
      <c r="AJ100" s="52">
        <v>0.27540323150000001</v>
      </c>
      <c r="AK100" s="52">
        <v>0.2763039625</v>
      </c>
      <c r="AL100" s="52">
        <v>0.27687405529999998</v>
      </c>
      <c r="AM100" s="52">
        <v>0.28000000000000003</v>
      </c>
      <c r="AN100" s="52">
        <v>0.28000000000000003</v>
      </c>
      <c r="AO100" s="52">
        <v>0.28000000000000003</v>
      </c>
      <c r="AP100" s="52">
        <v>0.28000000000000003</v>
      </c>
      <c r="AQ100" s="52">
        <v>0.28000000000000003</v>
      </c>
      <c r="AR100" s="52">
        <v>0.28000000000000003</v>
      </c>
      <c r="AS100" s="52">
        <v>0.28000000000000003</v>
      </c>
      <c r="AT100" s="52">
        <v>0.28000000000000003</v>
      </c>
      <c r="AU100" s="52">
        <v>0.28000000000000003</v>
      </c>
      <c r="AV100" s="52">
        <v>0.28000000000000003</v>
      </c>
      <c r="AW100" s="52">
        <v>0.28000000000000003</v>
      </c>
      <c r="AX100" s="52">
        <v>0.28000000000000003</v>
      </c>
      <c r="AY100" s="52">
        <v>0.28000000000000003</v>
      </c>
      <c r="AZ100" s="52">
        <v>0.28000000000000003</v>
      </c>
      <c r="BA100" s="52">
        <v>0.28000000000000003</v>
      </c>
      <c r="BB100" s="52">
        <v>0.28000000000000003</v>
      </c>
      <c r="BC100" s="52">
        <v>0.28000000000000003</v>
      </c>
      <c r="BD100" s="52">
        <v>0.28000000000000003</v>
      </c>
      <c r="BE100" s="52">
        <v>0.28000000000000003</v>
      </c>
      <c r="BF100" s="52">
        <v>0.28000000000000003</v>
      </c>
      <c r="BG100" s="52">
        <v>0.28000000000000003</v>
      </c>
      <c r="BH100" s="52">
        <v>0.28000000000000003</v>
      </c>
      <c r="BI100" s="52">
        <v>0.28000000000000003</v>
      </c>
      <c r="BJ100" s="52">
        <v>0.28000000000000003</v>
      </c>
      <c r="BK100" s="52">
        <v>0.28000000000000003</v>
      </c>
      <c r="BL100" s="52">
        <v>0.28000000000000003</v>
      </c>
      <c r="BM100" s="52">
        <v>0.28000000000000003</v>
      </c>
      <c r="BN100" s="52">
        <v>0.28000000000000003</v>
      </c>
      <c r="BO100" s="52">
        <v>0.28000000000000003</v>
      </c>
      <c r="BP100" s="52">
        <v>0.28000000000000003</v>
      </c>
      <c r="BQ100" s="52">
        <v>0.28000000000000003</v>
      </c>
      <c r="BR100" s="52">
        <v>0.28000000000000003</v>
      </c>
      <c r="BS100" s="52">
        <v>0.28000000000000003</v>
      </c>
      <c r="BT100" s="52">
        <v>0.28000000000000003</v>
      </c>
      <c r="BU100" s="52">
        <v>0.28000000000000003</v>
      </c>
      <c r="BV100" s="52">
        <v>0.28000000000000003</v>
      </c>
      <c r="BW100" s="52">
        <v>0.28000000000000003</v>
      </c>
      <c r="BX100" s="52">
        <v>0.28000000000000003</v>
      </c>
      <c r="BY100" s="52">
        <v>0.28000000000000003</v>
      </c>
      <c r="BZ100" s="52">
        <v>0.28000000000000003</v>
      </c>
      <c r="CA100" s="52">
        <v>0.28000000000000003</v>
      </c>
      <c r="CB100" s="52">
        <v>0.28000000000000003</v>
      </c>
      <c r="CC100" s="52">
        <v>0.28000000000000003</v>
      </c>
      <c r="CD100" s="52">
        <v>0.28000000000000003</v>
      </c>
    </row>
    <row r="101" spans="1:82" x14ac:dyDescent="0.25">
      <c r="A101" s="52" t="s">
        <v>242</v>
      </c>
      <c r="B101" s="52">
        <v>34.068527970399998</v>
      </c>
      <c r="C101" s="52">
        <v>39.1540982207</v>
      </c>
      <c r="D101" s="52">
        <v>44.614310817499998</v>
      </c>
      <c r="E101" s="52">
        <v>50.406590264000002</v>
      </c>
      <c r="F101" s="52">
        <v>56.918309214300002</v>
      </c>
      <c r="G101" s="52">
        <v>64.055266300100001</v>
      </c>
      <c r="H101" s="52">
        <v>71.829636052300003</v>
      </c>
      <c r="I101" s="52">
        <v>80.375523998999995</v>
      </c>
      <c r="J101" s="52">
        <v>89.690808513700006</v>
      </c>
      <c r="K101" s="52">
        <v>99.712966801199997</v>
      </c>
      <c r="L101" s="52">
        <v>110.23689902949999</v>
      </c>
      <c r="M101" s="52">
        <v>121.4537431113</v>
      </c>
      <c r="N101" s="52">
        <v>135.1141265862</v>
      </c>
      <c r="O101" s="52">
        <v>149.75511641009999</v>
      </c>
      <c r="P101" s="52">
        <v>165.6766133749</v>
      </c>
      <c r="Q101" s="52">
        <v>182.98486143330001</v>
      </c>
      <c r="R101" s="55">
        <v>201.69547179</v>
      </c>
      <c r="S101" s="52">
        <v>223.17727491279999</v>
      </c>
      <c r="T101" s="52">
        <v>245.61050528269999</v>
      </c>
      <c r="U101" s="52">
        <v>270.25654371000002</v>
      </c>
      <c r="V101" s="52">
        <v>297.16097836109998</v>
      </c>
      <c r="W101" s="52">
        <v>326.71718513640002</v>
      </c>
      <c r="X101" s="52">
        <v>359.49376349670001</v>
      </c>
      <c r="Y101" s="52">
        <v>393.36278657299999</v>
      </c>
      <c r="Z101" s="52">
        <v>429.4908974324</v>
      </c>
      <c r="AA101" s="52">
        <v>469.31066176680002</v>
      </c>
      <c r="AB101" s="55">
        <v>513.78505041669996</v>
      </c>
      <c r="AC101" s="52">
        <v>562.0099892211</v>
      </c>
      <c r="AD101" s="52">
        <v>614.26734140539997</v>
      </c>
      <c r="AE101" s="52">
        <v>670.88703964679996</v>
      </c>
      <c r="AF101" s="52">
        <v>732.19008151490004</v>
      </c>
      <c r="AG101" s="52">
        <v>798.50516598189995</v>
      </c>
      <c r="AH101" s="52">
        <v>870.15543439570001</v>
      </c>
      <c r="AI101" s="52">
        <v>947.42938234810003</v>
      </c>
      <c r="AJ101" s="52">
        <v>1030.5189494803999</v>
      </c>
      <c r="AK101" s="52">
        <v>1119.3905353355001</v>
      </c>
      <c r="AL101" s="52">
        <v>1213.5208584131999</v>
      </c>
      <c r="AM101" s="52">
        <v>1328.6257123287</v>
      </c>
      <c r="AN101" s="52">
        <v>1436.3674389917001</v>
      </c>
      <c r="AO101" s="52">
        <v>1550.456975694</v>
      </c>
      <c r="AP101" s="52">
        <v>1671.5745673366</v>
      </c>
      <c r="AQ101" s="52">
        <v>1800.347517105</v>
      </c>
      <c r="AR101" s="52">
        <v>1937.3758607970001</v>
      </c>
      <c r="AS101" s="52">
        <v>2083.2465483648002</v>
      </c>
      <c r="AT101" s="52">
        <v>2238.5429052669001</v>
      </c>
      <c r="AU101" s="52">
        <v>2403.8513587579</v>
      </c>
      <c r="AV101" s="52">
        <v>2579.7662847436</v>
      </c>
      <c r="AW101" s="52">
        <v>2766.8934837429001</v>
      </c>
      <c r="AX101" s="52">
        <v>2965.8526351206001</v>
      </c>
      <c r="AY101" s="52">
        <v>3177.2789815438</v>
      </c>
      <c r="AZ101" s="52">
        <v>3401.8244294768001</v>
      </c>
      <c r="BA101" s="52">
        <v>3640.8174561081</v>
      </c>
      <c r="BB101" s="52">
        <v>3895.3039228304001</v>
      </c>
      <c r="BC101" s="52">
        <v>4162.6551778796002</v>
      </c>
      <c r="BD101" s="52">
        <v>4446.1465117123998</v>
      </c>
      <c r="BE101" s="52">
        <v>4747.1473680918998</v>
      </c>
      <c r="BF101" s="52">
        <v>5062.4591382437002</v>
      </c>
      <c r="BG101" s="52">
        <v>5400.1583267965998</v>
      </c>
      <c r="BH101" s="52">
        <v>5755.1884033243005</v>
      </c>
      <c r="BI101" s="52">
        <v>6130.4052232141003</v>
      </c>
      <c r="BJ101" s="52">
        <v>6526.8260626666997</v>
      </c>
      <c r="BK101" s="52">
        <v>6945.4763133780998</v>
      </c>
      <c r="BL101" s="52">
        <v>7387.40639706</v>
      </c>
      <c r="BM101" s="52">
        <v>7853.6985162171004</v>
      </c>
      <c r="BN101" s="52">
        <v>8345.4697886234007</v>
      </c>
      <c r="BO101" s="52">
        <v>8863.8740361646996</v>
      </c>
      <c r="BP101" s="52">
        <v>9410.1030310526003</v>
      </c>
      <c r="BQ101" s="52">
        <v>9985.3874940589994</v>
      </c>
      <c r="BR101" s="52">
        <v>10590.9979609199</v>
      </c>
      <c r="BS101" s="52">
        <v>11228.2455676345</v>
      </c>
      <c r="BT101" s="52">
        <v>11898.4827794225</v>
      </c>
      <c r="BU101" s="52">
        <v>12603.1040766035</v>
      </c>
      <c r="BV101" s="52">
        <v>13343.546604919</v>
      </c>
      <c r="BW101" s="52">
        <v>14121.290794635899</v>
      </c>
      <c r="BX101" s="52">
        <v>14937.8609508727</v>
      </c>
      <c r="BY101" s="52">
        <v>15794.825816402499</v>
      </c>
      <c r="BZ101" s="52">
        <v>16693.7991074163</v>
      </c>
      <c r="CA101" s="52">
        <v>17636.440022233601</v>
      </c>
      <c r="CB101" s="52">
        <v>18624.4537226092</v>
      </c>
      <c r="CC101" s="52">
        <v>19659.591787067999</v>
      </c>
      <c r="CD101" s="52">
        <v>20743.652635550701</v>
      </c>
    </row>
    <row r="102" spans="1:82" x14ac:dyDescent="0.25">
      <c r="A102" s="52" t="s">
        <v>243</v>
      </c>
      <c r="B102" s="52">
        <v>134.1640326022</v>
      </c>
      <c r="C102" s="52">
        <v>155.4205300074</v>
      </c>
      <c r="D102" s="52">
        <v>178.71349624929999</v>
      </c>
      <c r="E102" s="52">
        <v>204.0744524216</v>
      </c>
      <c r="F102" s="52">
        <v>231.52794163140001</v>
      </c>
      <c r="G102" s="52">
        <v>261.39642227079997</v>
      </c>
      <c r="H102" s="52">
        <v>293.86839253199997</v>
      </c>
      <c r="I102" s="52">
        <v>329.1238018459</v>
      </c>
      <c r="J102" s="52">
        <v>367.43100528150001</v>
      </c>
      <c r="K102" s="52">
        <v>409.03322476459999</v>
      </c>
      <c r="L102" s="52">
        <v>454.12956416190002</v>
      </c>
      <c r="M102" s="52">
        <v>502.78889243679998</v>
      </c>
      <c r="N102" s="52">
        <v>555.19471316629995</v>
      </c>
      <c r="O102" s="52">
        <v>612.67956956850003</v>
      </c>
      <c r="P102" s="52">
        <v>675.19964454729995</v>
      </c>
      <c r="Q102" s="52">
        <v>743.02636529690005</v>
      </c>
      <c r="R102" s="55">
        <v>816.50013602290005</v>
      </c>
      <c r="S102" s="52">
        <v>895.95299501149998</v>
      </c>
      <c r="T102" s="52">
        <v>982.55446946999996</v>
      </c>
      <c r="U102" s="52">
        <v>1076.0025838731001</v>
      </c>
      <c r="V102" s="52">
        <v>1177.0446400471999</v>
      </c>
      <c r="W102" s="52">
        <v>1286.2998935414</v>
      </c>
      <c r="X102" s="52">
        <v>1404.5314889126</v>
      </c>
      <c r="Y102" s="52">
        <v>1532.9712635886001</v>
      </c>
      <c r="Z102" s="52">
        <v>1671.3172307816999</v>
      </c>
      <c r="AA102" s="52">
        <v>1820.1467489326999</v>
      </c>
      <c r="AB102" s="55">
        <v>1980.6787933518999</v>
      </c>
      <c r="AC102" s="52">
        <v>2154.469435688</v>
      </c>
      <c r="AD102" s="52">
        <v>2342.1776072665002</v>
      </c>
      <c r="AE102" s="52">
        <v>2544.6204466802001</v>
      </c>
      <c r="AF102" s="52">
        <v>2762.7437624988002</v>
      </c>
      <c r="AG102" s="52">
        <v>2997.5761958062999</v>
      </c>
      <c r="AH102" s="52">
        <v>3250.2133748975998</v>
      </c>
      <c r="AI102" s="52">
        <v>3521.8017453144998</v>
      </c>
      <c r="AJ102" s="52">
        <v>3813.5133966463</v>
      </c>
      <c r="AK102" s="52">
        <v>4126.4979172488001</v>
      </c>
      <c r="AL102" s="52">
        <v>4461.7849744935002</v>
      </c>
      <c r="AM102" s="52">
        <v>4818.2903331800999</v>
      </c>
      <c r="AN102" s="52">
        <v>5206.6254585313</v>
      </c>
      <c r="AO102" s="52">
        <v>5617.6790103128997</v>
      </c>
      <c r="AP102" s="52">
        <v>6053.8978001932001</v>
      </c>
      <c r="AQ102" s="52">
        <v>6517.5348700482</v>
      </c>
      <c r="AR102" s="52">
        <v>7010.7424185321997</v>
      </c>
      <c r="AS102" s="52">
        <v>7535.6233977835</v>
      </c>
      <c r="AT102" s="52">
        <v>8094.2659855830998</v>
      </c>
      <c r="AU102" s="52">
        <v>8688.7680909073006</v>
      </c>
      <c r="AV102" s="52">
        <v>9321.2550056253003</v>
      </c>
      <c r="AW102" s="52">
        <v>9993.8920597911001</v>
      </c>
      <c r="AX102" s="52">
        <v>10708.8935567267</v>
      </c>
      <c r="AY102" s="52">
        <v>11468.5289083803</v>
      </c>
      <c r="AZ102" s="52">
        <v>12275.1266492667</v>
      </c>
      <c r="BA102" s="52">
        <v>13130.1946571685</v>
      </c>
      <c r="BB102" s="52">
        <v>14034.888654603499</v>
      </c>
      <c r="BC102" s="52">
        <v>14994.6992997384</v>
      </c>
      <c r="BD102" s="52">
        <v>16010.8597544399</v>
      </c>
      <c r="BE102" s="52">
        <v>17084.718686447701</v>
      </c>
      <c r="BF102" s="52">
        <v>18225.537043236702</v>
      </c>
      <c r="BG102" s="52">
        <v>19428.369067825799</v>
      </c>
      <c r="BH102" s="52">
        <v>20701.173809599601</v>
      </c>
      <c r="BI102" s="52">
        <v>22046.160968210799</v>
      </c>
      <c r="BJ102" s="52">
        <v>23466.963454913999</v>
      </c>
      <c r="BK102" s="52">
        <v>24967.242812512301</v>
      </c>
      <c r="BL102" s="52">
        <v>26550.749614538199</v>
      </c>
      <c r="BM102" s="52">
        <v>28221.3476353353</v>
      </c>
      <c r="BN102" s="52">
        <v>29983.025103582801</v>
      </c>
      <c r="BO102" s="52">
        <v>31839.901134954202</v>
      </c>
      <c r="BP102" s="52">
        <v>33796.230212990602</v>
      </c>
      <c r="BQ102" s="52">
        <v>35856.4057743702</v>
      </c>
      <c r="BR102" s="52">
        <v>38024.963316778398</v>
      </c>
      <c r="BS102" s="52">
        <v>40306.583212944999</v>
      </c>
      <c r="BT102" s="52">
        <v>42706.093320880696</v>
      </c>
      <c r="BU102" s="52">
        <v>45228.471438700501</v>
      </c>
      <c r="BV102" s="52">
        <v>47878.847631536701</v>
      </c>
      <c r="BW102" s="52">
        <v>50662.506446441199</v>
      </c>
      <c r="BX102" s="52">
        <v>53584.889024249103</v>
      </c>
      <c r="BY102" s="52">
        <v>56651.595113034098</v>
      </c>
      <c r="BZ102" s="52">
        <v>59868.384984991499</v>
      </c>
      <c r="CA102" s="52">
        <v>63241.181256749398</v>
      </c>
      <c r="CB102" s="52">
        <v>66776.070611899006</v>
      </c>
      <c r="CC102" s="52">
        <v>70479.305423728903</v>
      </c>
      <c r="CD102" s="52">
        <v>74357.305275620602</v>
      </c>
    </row>
    <row r="103" spans="1:82" x14ac:dyDescent="0.25">
      <c r="A103" s="52" t="s">
        <v>244</v>
      </c>
      <c r="B103" s="52">
        <v>12.9099317108</v>
      </c>
      <c r="C103" s="52">
        <v>14.2833556451</v>
      </c>
      <c r="D103" s="52">
        <v>15.7678658078</v>
      </c>
      <c r="E103" s="52">
        <v>17.367543832300001</v>
      </c>
      <c r="F103" s="52">
        <v>19.1061520873</v>
      </c>
      <c r="G103" s="52">
        <v>20.990112487000001</v>
      </c>
      <c r="H103" s="52">
        <v>23.026463541399998</v>
      </c>
      <c r="I103" s="52">
        <v>25.220678674799998</v>
      </c>
      <c r="J103" s="52">
        <v>27.579499398199999</v>
      </c>
      <c r="K103" s="52">
        <v>30.115021050999999</v>
      </c>
      <c r="L103" s="52">
        <v>32.8552776314</v>
      </c>
      <c r="M103" s="52">
        <v>35.866637950099999</v>
      </c>
      <c r="N103" s="52">
        <v>39.245322846500002</v>
      </c>
      <c r="O103" s="52">
        <v>42.9631612803</v>
      </c>
      <c r="P103" s="52">
        <v>47.0304119527</v>
      </c>
      <c r="Q103" s="52">
        <v>51.468193585400002</v>
      </c>
      <c r="R103" s="55">
        <v>56.304314747500001</v>
      </c>
      <c r="S103" s="52">
        <v>61.5786523624</v>
      </c>
      <c r="T103" s="52">
        <v>67.260886982399995</v>
      </c>
      <c r="U103" s="52">
        <v>73.398268618000003</v>
      </c>
      <c r="V103" s="52">
        <v>80.020778491800002</v>
      </c>
      <c r="W103" s="52">
        <v>87.156040840000003</v>
      </c>
      <c r="X103" s="52">
        <v>94.820121277400006</v>
      </c>
      <c r="Y103" s="52">
        <v>103.0059960001</v>
      </c>
      <c r="Z103" s="52">
        <v>111.8263874539</v>
      </c>
      <c r="AA103" s="52">
        <v>121.4167736136</v>
      </c>
      <c r="AB103" s="55">
        <v>131.85874206540001</v>
      </c>
      <c r="AC103" s="52">
        <v>143.16801712520001</v>
      </c>
      <c r="AD103" s="52">
        <v>155.37929610290001</v>
      </c>
      <c r="AE103" s="52">
        <v>168.54158981200001</v>
      </c>
      <c r="AF103" s="52">
        <v>182.7123321494</v>
      </c>
      <c r="AG103" s="52">
        <v>197.9558651673</v>
      </c>
      <c r="AH103" s="52">
        <v>214.34323049720001</v>
      </c>
      <c r="AI103" s="52">
        <v>231.9533944328</v>
      </c>
      <c r="AJ103" s="52">
        <v>250.8766866373</v>
      </c>
      <c r="AK103" s="52">
        <v>271.22234608349999</v>
      </c>
      <c r="AL103" s="52">
        <v>293.13406992820001</v>
      </c>
      <c r="AM103" s="52">
        <v>315.9292041658</v>
      </c>
      <c r="AN103" s="52">
        <v>341.49849247610001</v>
      </c>
      <c r="AO103" s="52">
        <v>368.57709277539999</v>
      </c>
      <c r="AP103" s="52">
        <v>397.32663284099999</v>
      </c>
      <c r="AQ103" s="52">
        <v>427.8961102888</v>
      </c>
      <c r="AR103" s="52">
        <v>460.42801512239998</v>
      </c>
      <c r="AS103" s="52">
        <v>495.0617121363</v>
      </c>
      <c r="AT103" s="52">
        <v>531.93569668819998</v>
      </c>
      <c r="AU103" s="52">
        <v>571.1891975666</v>
      </c>
      <c r="AV103" s="52">
        <v>612.96333142660001</v>
      </c>
      <c r="AW103" s="52">
        <v>657.40193034000004</v>
      </c>
      <c r="AX103" s="52">
        <v>704.65212586439998</v>
      </c>
      <c r="AY103" s="52">
        <v>754.86474977199998</v>
      </c>
      <c r="AZ103" s="52">
        <v>808.19459575860003</v>
      </c>
      <c r="BA103" s="52">
        <v>864.95719510319998</v>
      </c>
      <c r="BB103" s="52">
        <v>925.40093143809997</v>
      </c>
      <c r="BC103" s="52">
        <v>988.90125323780001</v>
      </c>
      <c r="BD103" s="52">
        <v>1056.236206133</v>
      </c>
      <c r="BE103" s="52">
        <v>1127.7310552435999</v>
      </c>
      <c r="BF103" s="52">
        <v>1202.6258881886999</v>
      </c>
      <c r="BG103" s="52">
        <v>1282.8392945349999</v>
      </c>
      <c r="BH103" s="52">
        <v>1367.1700075913</v>
      </c>
      <c r="BI103" s="52">
        <v>1456.2964109070999</v>
      </c>
      <c r="BJ103" s="52">
        <v>1550.4601211567001</v>
      </c>
      <c r="BK103" s="52">
        <v>1649.9046847341001</v>
      </c>
      <c r="BL103" s="52">
        <v>1754.8795958559001</v>
      </c>
      <c r="BM103" s="52">
        <v>1865.6419001395</v>
      </c>
      <c r="BN103" s="52">
        <v>1982.4569390895999</v>
      </c>
      <c r="BO103" s="52">
        <v>2105.5987749213</v>
      </c>
      <c r="BP103" s="52">
        <v>2235.3504864808001</v>
      </c>
      <c r="BQ103" s="52">
        <v>2372.0044062617999</v>
      </c>
      <c r="BR103" s="52">
        <v>2515.8623261101002</v>
      </c>
      <c r="BS103" s="52">
        <v>2667.2356836672998</v>
      </c>
      <c r="BT103" s="52">
        <v>2826.4457354348001</v>
      </c>
      <c r="BU103" s="52">
        <v>2993.8237196115001</v>
      </c>
      <c r="BV103" s="52">
        <v>3169.7110104891999</v>
      </c>
      <c r="BW103" s="52">
        <v>3354.4592654372</v>
      </c>
      <c r="BX103" s="52">
        <v>3548.4305650565998</v>
      </c>
      <c r="BY103" s="52">
        <v>3751.9975468004</v>
      </c>
      <c r="BZ103" s="52">
        <v>3965.5435321754999</v>
      </c>
      <c r="CA103" s="52">
        <v>4189.4626475225004</v>
      </c>
      <c r="CB103" s="52">
        <v>4424.1599382900004</v>
      </c>
      <c r="CC103" s="52">
        <v>4670.0514766681999</v>
      </c>
      <c r="CD103" s="52">
        <v>4927.5644624111001</v>
      </c>
    </row>
    <row r="104" spans="1:82" x14ac:dyDescent="0.25">
      <c r="A104" s="52" t="s">
        <v>245</v>
      </c>
      <c r="B104" s="52">
        <v>100.0894095606</v>
      </c>
      <c r="C104" s="52">
        <v>116.22891188689999</v>
      </c>
      <c r="D104" s="52">
        <v>133.72996004500001</v>
      </c>
      <c r="E104" s="52">
        <v>152.60197646189999</v>
      </c>
      <c r="F104" s="52">
        <v>173.03456963650001</v>
      </c>
      <c r="G104" s="52">
        <v>195.07755787170001</v>
      </c>
      <c r="H104" s="52">
        <v>218.78820971229999</v>
      </c>
      <c r="I104" s="52">
        <v>244.2108579424</v>
      </c>
      <c r="J104" s="52">
        <v>271.40349528339999</v>
      </c>
      <c r="K104" s="52">
        <v>300.47964776480001</v>
      </c>
      <c r="L104" s="52">
        <v>331.71831747419998</v>
      </c>
      <c r="M104" s="52">
        <v>365.79957985760001</v>
      </c>
      <c r="N104" s="52">
        <v>403.73125187689999</v>
      </c>
      <c r="O104" s="52">
        <v>445.25478080070002</v>
      </c>
      <c r="P104" s="52">
        <v>490.49422472420002</v>
      </c>
      <c r="Q104" s="52">
        <v>539.68344437149995</v>
      </c>
      <c r="R104" s="55">
        <v>593.1258725747</v>
      </c>
      <c r="S104" s="52">
        <v>651.25289236820004</v>
      </c>
      <c r="T104" s="52">
        <v>713.7527523366</v>
      </c>
      <c r="U104" s="52">
        <v>781.13160999909996</v>
      </c>
      <c r="V104" s="52">
        <v>853.71448070589997</v>
      </c>
      <c r="W104" s="52">
        <v>931.80166853219998</v>
      </c>
      <c r="X104" s="52">
        <v>1015.5697916226</v>
      </c>
      <c r="Y104" s="52">
        <v>1104.9470733997</v>
      </c>
      <c r="Z104" s="52">
        <v>1201.1461703849</v>
      </c>
      <c r="AA104" s="52">
        <v>1305.6291061497</v>
      </c>
      <c r="AB104" s="55">
        <v>1419.2818364227001</v>
      </c>
      <c r="AC104" s="52">
        <v>1542.2813748732001</v>
      </c>
      <c r="AD104" s="52">
        <v>1675.0074663394</v>
      </c>
      <c r="AE104" s="52">
        <v>1817.9934255618</v>
      </c>
      <c r="AF104" s="52">
        <v>1971.8631551906001</v>
      </c>
      <c r="AG104" s="52">
        <v>2137.3150265841</v>
      </c>
      <c r="AH104" s="52">
        <v>2315.1197477625001</v>
      </c>
      <c r="AI104" s="52">
        <v>2506.1336710840001</v>
      </c>
      <c r="AJ104" s="52">
        <v>2711.3360168701001</v>
      </c>
      <c r="AK104" s="52">
        <v>2931.9105212647</v>
      </c>
      <c r="AL104" s="52">
        <v>3169.4136749883</v>
      </c>
      <c r="AM104" s="52">
        <v>3416.4661174168</v>
      </c>
      <c r="AN104" s="52">
        <v>3693.5162716929999</v>
      </c>
      <c r="AO104" s="52">
        <v>3986.8893660703002</v>
      </c>
      <c r="AP104" s="52">
        <v>4298.3346017226004</v>
      </c>
      <c r="AQ104" s="52">
        <v>4629.4650439841998</v>
      </c>
      <c r="AR104" s="52">
        <v>4981.8236420494004</v>
      </c>
      <c r="AS104" s="52">
        <v>5356.9196957951999</v>
      </c>
      <c r="AT104" s="52">
        <v>5756.2531849720999</v>
      </c>
      <c r="AU104" s="52">
        <v>6181.3320653774999</v>
      </c>
      <c r="AV104" s="52">
        <v>6633.6847321978003</v>
      </c>
      <c r="AW104" s="52">
        <v>7114.8689581960998</v>
      </c>
      <c r="AX104" s="52">
        <v>7626.4782045959</v>
      </c>
      <c r="AY104" s="52">
        <v>8170.1459525412001</v>
      </c>
      <c r="AZ104" s="52">
        <v>8747.5485329404</v>
      </c>
      <c r="BA104" s="52">
        <v>9362.1020299924003</v>
      </c>
      <c r="BB104" s="52">
        <v>10016.4958015639</v>
      </c>
      <c r="BC104" s="52">
        <v>10703.970457404799</v>
      </c>
      <c r="BD104" s="52">
        <v>11432.9481729746</v>
      </c>
      <c r="BE104" s="52">
        <v>12206.9503750933</v>
      </c>
      <c r="BF104" s="52">
        <v>13017.7520697695</v>
      </c>
      <c r="BG104" s="52">
        <v>13886.1214117626</v>
      </c>
      <c r="BH104" s="52">
        <v>14799.055894262499</v>
      </c>
      <c r="BI104" s="52">
        <v>15763.8991454077</v>
      </c>
      <c r="BJ104" s="52">
        <v>16783.267018285798</v>
      </c>
      <c r="BK104" s="52">
        <v>17859.796234400801</v>
      </c>
      <c r="BL104" s="52">
        <v>18996.1878781542</v>
      </c>
      <c r="BM104" s="52">
        <v>20195.224755986699</v>
      </c>
      <c r="BN104" s="52">
        <v>21459.779456460099</v>
      </c>
      <c r="BO104" s="52">
        <v>22792.818950137698</v>
      </c>
      <c r="BP104" s="52">
        <v>24197.407794135299</v>
      </c>
      <c r="BQ104" s="52">
        <v>25676.7106990088</v>
      </c>
      <c r="BR104" s="52">
        <v>27233.9947566511</v>
      </c>
      <c r="BS104" s="52">
        <v>28872.631459631499</v>
      </c>
      <c r="BT104" s="52">
        <v>30596.098575657801</v>
      </c>
      <c r="BU104" s="52">
        <v>32407.981911266201</v>
      </c>
      <c r="BV104" s="52">
        <v>34311.976984077497</v>
      </c>
      <c r="BW104" s="52">
        <v>36311.890614777898</v>
      </c>
      <c r="BX104" s="52">
        <v>38411.642445101301</v>
      </c>
      <c r="BY104" s="52">
        <v>40615.266385035102</v>
      </c>
      <c r="BZ104" s="52">
        <v>42926.911990499102</v>
      </c>
      <c r="CA104" s="52">
        <v>45350.845771457803</v>
      </c>
      <c r="CB104" s="52">
        <v>47891.452429566598</v>
      </c>
      <c r="CC104" s="52">
        <v>50553.236023889003</v>
      </c>
      <c r="CD104" s="52">
        <v>53340.821062844698</v>
      </c>
    </row>
    <row r="105" spans="1:82" x14ac:dyDescent="0.25">
      <c r="A105" s="52" t="s">
        <v>246</v>
      </c>
      <c r="B105" s="52">
        <v>5.3925133000000004E-3</v>
      </c>
      <c r="C105" s="52">
        <v>7.0375233000000001E-3</v>
      </c>
      <c r="D105" s="52">
        <v>8.2870674000000005E-3</v>
      </c>
      <c r="E105" s="52">
        <v>9.3078506000000005E-3</v>
      </c>
      <c r="F105" s="52">
        <v>1.0226592099999999E-2</v>
      </c>
      <c r="G105" s="52">
        <v>1.10858928E-2</v>
      </c>
      <c r="H105" s="52">
        <v>1.1870687E-2</v>
      </c>
      <c r="I105" s="52">
        <v>1.2570930399999999E-2</v>
      </c>
      <c r="J105" s="52">
        <v>1.3158940500000001E-2</v>
      </c>
      <c r="K105" s="52">
        <v>1.3591919100000001E-2</v>
      </c>
      <c r="L105" s="52">
        <v>1.3826001900000001E-2</v>
      </c>
      <c r="M105" s="52">
        <v>1.3868E-2</v>
      </c>
      <c r="N105" s="52">
        <v>1.3868E-2</v>
      </c>
      <c r="O105" s="52">
        <v>1.3868E-2</v>
      </c>
      <c r="P105" s="52">
        <v>1.3868E-2</v>
      </c>
      <c r="Q105" s="52">
        <v>1.3868E-2</v>
      </c>
      <c r="R105" s="55">
        <v>1.3868E-2</v>
      </c>
      <c r="S105" s="52">
        <v>1.3868E-2</v>
      </c>
      <c r="T105" s="52">
        <v>1.3868E-2</v>
      </c>
      <c r="U105" s="52">
        <v>1.3868E-2</v>
      </c>
      <c r="V105" s="52">
        <v>1.3868E-2</v>
      </c>
      <c r="W105" s="52">
        <v>1.3868E-2</v>
      </c>
      <c r="X105" s="52">
        <v>1.3868E-2</v>
      </c>
      <c r="Y105" s="52">
        <v>1.36909991E-2</v>
      </c>
      <c r="Z105" s="52">
        <v>1.32561481E-2</v>
      </c>
      <c r="AA105" s="52">
        <v>1.2641303200000001E-2</v>
      </c>
      <c r="AB105" s="55">
        <v>1.1988064600000001E-2</v>
      </c>
      <c r="AC105" s="52">
        <v>1.1334700099999999E-2</v>
      </c>
      <c r="AD105" s="52">
        <v>1.06834909E-2</v>
      </c>
      <c r="AE105" s="52">
        <v>1.00313433E-2</v>
      </c>
      <c r="AF105" s="52">
        <v>9.3755916999999998E-3</v>
      </c>
      <c r="AG105" s="52">
        <v>8.7147748000000001E-3</v>
      </c>
      <c r="AH105" s="52">
        <v>8.0485329000000005E-3</v>
      </c>
      <c r="AI105" s="52">
        <v>7.377476E-3</v>
      </c>
      <c r="AJ105" s="52">
        <v>6.7031329000000004E-3</v>
      </c>
      <c r="AK105" s="52">
        <v>6.0279651999999998E-3</v>
      </c>
      <c r="AL105" s="52">
        <v>5.3554199999999996E-3</v>
      </c>
      <c r="AM105" s="52">
        <v>5.0608134000000001E-3</v>
      </c>
      <c r="AN105" s="52">
        <v>4.8201145999999997E-3</v>
      </c>
      <c r="AO105" s="52">
        <v>4.5651753999999996E-3</v>
      </c>
      <c r="AP105" s="52">
        <v>4.2877475000000003E-3</v>
      </c>
      <c r="AQ105" s="52">
        <v>3.9898965000000003E-3</v>
      </c>
      <c r="AR105" s="52">
        <v>3.6753608000000002E-3</v>
      </c>
      <c r="AS105" s="52">
        <v>3.3481629999999999E-3</v>
      </c>
      <c r="AT105" s="52">
        <v>3.0124338E-3</v>
      </c>
      <c r="AU105" s="52">
        <v>2.6724192000000002E-3</v>
      </c>
      <c r="AV105" s="52">
        <v>2.3325064E-3</v>
      </c>
      <c r="AW105" s="52">
        <v>1.9972442000000001E-3</v>
      </c>
      <c r="AX105" s="52">
        <v>1.6713529E-3</v>
      </c>
      <c r="AY105" s="52">
        <v>1.359725E-3</v>
      </c>
      <c r="AZ105" s="52">
        <v>1.0674153E-3</v>
      </c>
      <c r="BA105" s="52">
        <v>8.6675000000000001E-4</v>
      </c>
      <c r="BB105" s="52">
        <v>8.6675000000000001E-4</v>
      </c>
      <c r="BC105" s="52">
        <v>8.6675000000000001E-4</v>
      </c>
      <c r="BD105" s="52">
        <v>8.6675000000000001E-4</v>
      </c>
      <c r="BE105" s="52">
        <v>9.7891300000000009E-4</v>
      </c>
      <c r="BF105" s="52">
        <v>8.6675000000000001E-4</v>
      </c>
      <c r="BG105" s="52">
        <v>8.9349489999999998E-4</v>
      </c>
      <c r="BH105" s="52">
        <v>9.3439650000000005E-4</v>
      </c>
      <c r="BI105" s="52">
        <v>9.6997619999999996E-4</v>
      </c>
      <c r="BJ105" s="52">
        <v>9.979768999999999E-4</v>
      </c>
      <c r="BK105" s="52">
        <v>1.0198449000000001E-3</v>
      </c>
      <c r="BL105" s="52">
        <v>1.0373120999999999E-3</v>
      </c>
      <c r="BM105" s="52">
        <v>1.0516885E-3</v>
      </c>
      <c r="BN105" s="52">
        <v>1.0638531000000001E-3</v>
      </c>
      <c r="BO105" s="52">
        <v>1.0743734999999999E-3</v>
      </c>
      <c r="BP105" s="52">
        <v>1.0836156E-3</v>
      </c>
      <c r="BQ105" s="52">
        <v>1.0918201000000001E-3</v>
      </c>
      <c r="BR105" s="52">
        <v>1.0991499999999999E-3</v>
      </c>
      <c r="BS105" s="52">
        <v>1.1057211999999999E-3</v>
      </c>
      <c r="BT105" s="52">
        <v>1.1116197999999999E-3</v>
      </c>
      <c r="BU105" s="52">
        <v>1.1169132E-3</v>
      </c>
      <c r="BV105" s="52">
        <v>1.1216563000000001E-3</v>
      </c>
      <c r="BW105" s="52">
        <v>1.1258955E-3</v>
      </c>
      <c r="BX105" s="52">
        <v>1.1296710000000001E-3</v>
      </c>
      <c r="BY105" s="52">
        <v>1.1330187E-3</v>
      </c>
      <c r="BZ105" s="52">
        <v>1.1359706E-3</v>
      </c>
      <c r="CA105" s="52">
        <v>1.1385559E-3</v>
      </c>
      <c r="CB105" s="52">
        <v>1.1408014E-3</v>
      </c>
      <c r="CC105" s="52">
        <v>1.1427315999999999E-3</v>
      </c>
      <c r="CD105" s="52">
        <v>1.1443690999999999E-3</v>
      </c>
    </row>
    <row r="106" spans="1:82" x14ac:dyDescent="0.25">
      <c r="A106" s="52" t="s">
        <v>247</v>
      </c>
      <c r="B106" s="52">
        <v>0.72740386329999995</v>
      </c>
      <c r="C106" s="52">
        <v>1.1015276303999999</v>
      </c>
      <c r="D106" s="52">
        <v>1.4933865770999999</v>
      </c>
      <c r="E106" s="52">
        <v>1.9173408294000001</v>
      </c>
      <c r="F106" s="52">
        <v>2.3922059238000002</v>
      </c>
      <c r="G106" s="52">
        <v>2.9302976842000001</v>
      </c>
      <c r="H106" s="52">
        <v>3.5303271226000001</v>
      </c>
      <c r="I106" s="52">
        <v>4.1900654281999996</v>
      </c>
      <c r="J106" s="52">
        <v>4.8994746155</v>
      </c>
      <c r="K106" s="52">
        <v>5.6361526221</v>
      </c>
      <c r="L106" s="52">
        <v>6.3668239438000001</v>
      </c>
      <c r="M106" s="52">
        <v>7.0707332895999997</v>
      </c>
      <c r="N106" s="52">
        <v>7.8077177113999996</v>
      </c>
      <c r="O106" s="52">
        <v>8.6161287441999992</v>
      </c>
      <c r="P106" s="52">
        <v>9.4953501869999997</v>
      </c>
      <c r="Q106" s="52">
        <v>10.4491991274</v>
      </c>
      <c r="R106" s="55">
        <v>11.482462678799999</v>
      </c>
      <c r="S106" s="52">
        <v>12.5998103041</v>
      </c>
      <c r="T106" s="52">
        <v>13.817689095</v>
      </c>
      <c r="U106" s="52">
        <v>15.1318523617</v>
      </c>
      <c r="V106" s="52">
        <v>16.552809429300002</v>
      </c>
      <c r="W106" s="52">
        <v>18.089268904800001</v>
      </c>
      <c r="X106" s="52">
        <v>19.751962909900001</v>
      </c>
      <c r="Y106" s="52">
        <v>21.279242332399999</v>
      </c>
      <c r="Z106" s="52">
        <v>22.452867182399999</v>
      </c>
      <c r="AA106" s="52">
        <v>23.3036150394</v>
      </c>
      <c r="AB106" s="55">
        <v>24.032609772299999</v>
      </c>
      <c r="AC106" s="52">
        <v>24.700234626499999</v>
      </c>
      <c r="AD106" s="52">
        <v>25.2928489986</v>
      </c>
      <c r="AE106" s="52">
        <v>25.784615659100002</v>
      </c>
      <c r="AF106" s="52">
        <v>26.147505867700001</v>
      </c>
      <c r="AG106" s="52">
        <v>26.3528607107</v>
      </c>
      <c r="AH106" s="52">
        <v>26.371702945900001</v>
      </c>
      <c r="AI106" s="52">
        <v>26.175114106599999</v>
      </c>
      <c r="AJ106" s="52">
        <v>25.734992297200002</v>
      </c>
      <c r="AK106" s="52">
        <v>25.025237042699999</v>
      </c>
      <c r="AL106" s="52">
        <v>24.023387704400001</v>
      </c>
      <c r="AM106" s="52">
        <v>24.508501259999999</v>
      </c>
      <c r="AN106" s="52">
        <v>25.218085629600001</v>
      </c>
      <c r="AO106" s="52">
        <v>25.763304068699998</v>
      </c>
      <c r="AP106" s="52">
        <v>26.069364006200001</v>
      </c>
      <c r="AQ106" s="52">
        <v>26.1084597487</v>
      </c>
      <c r="AR106" s="52">
        <v>25.862060585999998</v>
      </c>
      <c r="AS106" s="52">
        <v>25.315255357800002</v>
      </c>
      <c r="AT106" s="52">
        <v>24.4571161356</v>
      </c>
      <c r="AU106" s="52">
        <v>23.282250711500001</v>
      </c>
      <c r="AV106" s="52">
        <v>21.792719053300001</v>
      </c>
      <c r="AW106" s="52">
        <v>20.000187919399998</v>
      </c>
      <c r="AX106" s="52">
        <v>17.928304327900001</v>
      </c>
      <c r="AY106" s="52">
        <v>15.615278186899999</v>
      </c>
      <c r="AZ106" s="52">
        <v>13.116659519800001</v>
      </c>
      <c r="BA106" s="52">
        <v>11.390468908000001</v>
      </c>
      <c r="BB106" s="52">
        <v>12.1752926763</v>
      </c>
      <c r="BC106" s="52">
        <v>13.0079302416</v>
      </c>
      <c r="BD106" s="52">
        <v>13.8894513741</v>
      </c>
      <c r="BE106" s="52">
        <v>16.740840686399999</v>
      </c>
      <c r="BF106" s="52">
        <v>15.8106881462</v>
      </c>
      <c r="BG106" s="52">
        <v>17.3746726561</v>
      </c>
      <c r="BH106" s="52">
        <v>19.361196122500001</v>
      </c>
      <c r="BI106" s="52">
        <v>21.405013946099999</v>
      </c>
      <c r="BJ106" s="52">
        <v>23.442883932400001</v>
      </c>
      <c r="BK106" s="52">
        <v>25.488709958099999</v>
      </c>
      <c r="BL106" s="52">
        <v>27.5700115663</v>
      </c>
      <c r="BM106" s="52">
        <v>29.711314825199999</v>
      </c>
      <c r="BN106" s="52">
        <v>31.931504530800002</v>
      </c>
      <c r="BO106" s="52">
        <v>34.2447364545</v>
      </c>
      <c r="BP106" s="52">
        <v>36.661851053299998</v>
      </c>
      <c r="BQ106" s="52">
        <v>39.1915331501</v>
      </c>
      <c r="BR106" s="52">
        <v>41.841127212099998</v>
      </c>
      <c r="BS106" s="52">
        <v>44.617176643599997</v>
      </c>
      <c r="BT106" s="52">
        <v>47.5257706648</v>
      </c>
      <c r="BU106" s="52">
        <v>50.572764407400001</v>
      </c>
      <c r="BV106" s="52">
        <v>53.763917694</v>
      </c>
      <c r="BW106" s="52">
        <v>57.104982395100002</v>
      </c>
      <c r="BX106" s="52">
        <v>60.6017575308</v>
      </c>
      <c r="BY106" s="52">
        <v>64.260124243600004</v>
      </c>
      <c r="BZ106" s="52">
        <v>68.0860682478</v>
      </c>
      <c r="CA106" s="52">
        <v>72.085694500900004</v>
      </c>
      <c r="CB106" s="52">
        <v>76.265237044599999</v>
      </c>
      <c r="CC106" s="52">
        <v>80.631065837799994</v>
      </c>
      <c r="CD106" s="52">
        <v>85.189691705900003</v>
      </c>
    </row>
    <row r="107" spans="1:82" x14ac:dyDescent="0.25">
      <c r="A107" s="52" t="s">
        <v>248</v>
      </c>
      <c r="B107" s="52">
        <v>6.0950711999999997E-3</v>
      </c>
      <c r="C107" s="52">
        <v>3.7519899799999999E-2</v>
      </c>
      <c r="D107" s="52">
        <v>0.3692253868</v>
      </c>
      <c r="E107" s="52">
        <v>1.0658856957</v>
      </c>
      <c r="F107" s="52">
        <v>1.5750627805999999</v>
      </c>
      <c r="G107" s="52">
        <v>2.2635980990000002</v>
      </c>
      <c r="H107" s="52">
        <v>3.2505467673999999</v>
      </c>
      <c r="I107" s="52">
        <v>4.5374199046000001</v>
      </c>
      <c r="J107" s="52">
        <v>6.3367014843999998</v>
      </c>
      <c r="K107" s="52">
        <v>8.8406101986000003</v>
      </c>
      <c r="L107" s="52">
        <v>12.1743476582</v>
      </c>
      <c r="M107" s="52">
        <v>15.5355694679</v>
      </c>
      <c r="N107" s="52">
        <v>16.3493347032</v>
      </c>
      <c r="O107" s="52">
        <v>17.669672357700001</v>
      </c>
      <c r="P107" s="52">
        <v>19.028806448099999</v>
      </c>
      <c r="Q107" s="52">
        <v>20.358059492199999</v>
      </c>
      <c r="R107" s="55">
        <v>21.6787916581</v>
      </c>
      <c r="S107" s="52">
        <v>21.522827730500001</v>
      </c>
      <c r="T107" s="52">
        <v>23.191211850599998</v>
      </c>
      <c r="U107" s="52">
        <v>24.614430164000002</v>
      </c>
      <c r="V107" s="52">
        <v>26.1691809802</v>
      </c>
      <c r="W107" s="52">
        <v>27.781039872800001</v>
      </c>
      <c r="X107" s="52">
        <v>29.467933793299999</v>
      </c>
      <c r="Y107" s="52">
        <v>34.661403615899999</v>
      </c>
      <c r="Z107" s="52">
        <v>40.680162964499999</v>
      </c>
      <c r="AA107" s="52">
        <v>45.206981016299999</v>
      </c>
      <c r="AB107" s="55">
        <v>47.611906512399997</v>
      </c>
      <c r="AC107" s="52">
        <v>50.178071593799999</v>
      </c>
      <c r="AD107" s="52">
        <v>52.902799521699997</v>
      </c>
      <c r="AE107" s="52">
        <v>55.739981471599997</v>
      </c>
      <c r="AF107" s="52">
        <v>58.690525793399999</v>
      </c>
      <c r="AG107" s="52">
        <v>61.756003240299997</v>
      </c>
      <c r="AH107" s="52">
        <v>64.938192739399994</v>
      </c>
      <c r="AI107" s="52">
        <v>68.238691882400005</v>
      </c>
      <c r="AJ107" s="52">
        <v>71.658430295800002</v>
      </c>
      <c r="AK107" s="52">
        <v>75.196860648500007</v>
      </c>
      <c r="AL107" s="52">
        <v>78.850441091899995</v>
      </c>
      <c r="AM107" s="52">
        <v>73.198503434599999</v>
      </c>
      <c r="AN107" s="52">
        <v>76.741747846500004</v>
      </c>
      <c r="AO107" s="52">
        <v>80.332668548699999</v>
      </c>
      <c r="AP107" s="52">
        <v>83.988631134100004</v>
      </c>
      <c r="AQ107" s="52">
        <v>87.722308959000003</v>
      </c>
      <c r="AR107" s="52">
        <v>91.542915685799997</v>
      </c>
      <c r="AS107" s="52">
        <v>95.457153623599993</v>
      </c>
      <c r="AT107" s="52">
        <v>99.469895344099996</v>
      </c>
      <c r="AU107" s="52">
        <v>103.5846667719</v>
      </c>
      <c r="AV107" s="52">
        <v>107.8039886839</v>
      </c>
      <c r="AW107" s="52">
        <v>112.1296178521</v>
      </c>
      <c r="AX107" s="52">
        <v>116.5627170101</v>
      </c>
      <c r="AY107" s="52">
        <v>121.10397429530001</v>
      </c>
      <c r="AZ107" s="52">
        <v>125.7536868494</v>
      </c>
      <c r="BA107" s="52">
        <v>127.27517106800001</v>
      </c>
      <c r="BB107" s="52">
        <v>123.0889302092</v>
      </c>
      <c r="BC107" s="52">
        <v>128.07366445400001</v>
      </c>
      <c r="BD107" s="52">
        <v>131.76506975289999</v>
      </c>
      <c r="BE107" s="52">
        <v>130.62094326249999</v>
      </c>
      <c r="BF107" s="52">
        <v>145.32583522350001</v>
      </c>
      <c r="BG107" s="52">
        <v>142.0893292666</v>
      </c>
      <c r="BH107" s="52">
        <v>146.92951201279999</v>
      </c>
      <c r="BI107" s="52">
        <v>151.85659958900001</v>
      </c>
      <c r="BJ107" s="52">
        <v>156.87037396150001</v>
      </c>
      <c r="BK107" s="52">
        <v>161.9702647334</v>
      </c>
      <c r="BL107" s="52">
        <v>167.1553393241</v>
      </c>
      <c r="BM107" s="52">
        <v>172.42436313159999</v>
      </c>
      <c r="BN107" s="52">
        <v>177.7758584993</v>
      </c>
      <c r="BO107" s="52">
        <v>183.20814865169999</v>
      </c>
      <c r="BP107" s="52">
        <v>188.7193878027</v>
      </c>
      <c r="BQ107" s="52">
        <v>194.3075813024</v>
      </c>
      <c r="BR107" s="52">
        <v>199.9705992074</v>
      </c>
      <c r="BS107" s="52">
        <v>205.70618567899999</v>
      </c>
      <c r="BT107" s="52">
        <v>211.5119658003</v>
      </c>
      <c r="BU107" s="52">
        <v>217.38545083069999</v>
      </c>
      <c r="BV107" s="52">
        <v>223.32404254010001</v>
      </c>
      <c r="BW107" s="52">
        <v>229.3250370275</v>
      </c>
      <c r="BX107" s="52">
        <v>235.3856282751</v>
      </c>
      <c r="BY107" s="52">
        <v>241.50291159650001</v>
      </c>
      <c r="BZ107" s="52">
        <v>247.673887076</v>
      </c>
      <c r="CA107" s="52">
        <v>253.8954630579</v>
      </c>
      <c r="CB107" s="52">
        <v>260.16445972309998</v>
      </c>
      <c r="CC107" s="52">
        <v>266.47761277199999</v>
      </c>
      <c r="CD107" s="52">
        <v>272.83157722520002</v>
      </c>
    </row>
    <row r="108" spans="1:82" x14ac:dyDescent="0.25">
      <c r="A108" s="52" t="s">
        <v>249</v>
      </c>
      <c r="B108" s="52">
        <v>4.5432100000000002E-5</v>
      </c>
      <c r="C108" s="52">
        <v>2.414672E-4</v>
      </c>
      <c r="D108" s="52">
        <v>2.0702958E-3</v>
      </c>
      <c r="E108" s="52">
        <v>5.2504468999999996E-3</v>
      </c>
      <c r="F108" s="52">
        <v>6.8495023E-3</v>
      </c>
      <c r="G108" s="52">
        <v>8.7352812000000002E-3</v>
      </c>
      <c r="H108" s="52">
        <v>1.11849524E-2</v>
      </c>
      <c r="I108" s="52">
        <v>1.3979082800000001E-2</v>
      </c>
      <c r="J108" s="52">
        <v>1.7548605500000002E-2</v>
      </c>
      <c r="K108" s="52">
        <v>2.2090887900000002E-2</v>
      </c>
      <c r="L108" s="52">
        <v>2.7546563999999999E-2</v>
      </c>
      <c r="M108" s="52">
        <v>3.1883968200000001E-2</v>
      </c>
      <c r="N108" s="52">
        <v>3.0341421399999999E-2</v>
      </c>
      <c r="O108" s="52">
        <v>2.9696434399999999E-2</v>
      </c>
      <c r="P108" s="52">
        <v>2.8999774700000001E-2</v>
      </c>
      <c r="Q108" s="52">
        <v>2.81706826E-2</v>
      </c>
      <c r="R108" s="55">
        <v>2.7275049700000002E-2</v>
      </c>
      <c r="S108" s="52">
        <v>2.4613546699999999E-2</v>
      </c>
      <c r="T108" s="52">
        <v>2.4173546000000001E-2</v>
      </c>
      <c r="U108" s="52">
        <v>2.3411363399999999E-2</v>
      </c>
      <c r="V108" s="52">
        <v>2.2738499400000001E-2</v>
      </c>
      <c r="W108" s="52">
        <v>2.2074393099999999E-2</v>
      </c>
      <c r="X108" s="52">
        <v>2.1430233999999999E-2</v>
      </c>
      <c r="Y108" s="52">
        <v>2.3133668499999999E-2</v>
      </c>
      <c r="Z108" s="52">
        <v>2.49474048E-2</v>
      </c>
      <c r="AA108" s="52">
        <v>2.5469585999999999E-2</v>
      </c>
      <c r="AB108" s="55">
        <v>2.4630242699999999E-2</v>
      </c>
      <c r="AC108" s="52">
        <v>2.3845591199999999E-2</v>
      </c>
      <c r="AD108" s="52">
        <v>2.31089773E-2</v>
      </c>
      <c r="AE108" s="52">
        <v>2.2395604100000001E-2</v>
      </c>
      <c r="AF108" s="52">
        <v>2.17046488E-2</v>
      </c>
      <c r="AG108" s="52">
        <v>2.1035349299999999E-2</v>
      </c>
      <c r="AH108" s="52">
        <v>2.0386996099999999E-2</v>
      </c>
      <c r="AI108" s="52">
        <v>1.9758924600000002E-2</v>
      </c>
      <c r="AJ108" s="52">
        <v>1.91505098E-2</v>
      </c>
      <c r="AK108" s="52">
        <v>1.8561163299999999E-2</v>
      </c>
      <c r="AL108" s="52">
        <v>1.79903306E-2</v>
      </c>
      <c r="AM108" s="52">
        <v>1.54261511E-2</v>
      </c>
      <c r="AN108" s="52">
        <v>1.49597442E-2</v>
      </c>
      <c r="AO108" s="52">
        <v>1.4507430700000001E-2</v>
      </c>
      <c r="AP108" s="52">
        <v>1.4068661499999999E-2</v>
      </c>
      <c r="AQ108" s="52">
        <v>1.3643058499999999E-2</v>
      </c>
      <c r="AR108" s="52">
        <v>1.3230275499999999E-2</v>
      </c>
      <c r="AS108" s="52">
        <v>1.28299759E-2</v>
      </c>
      <c r="AT108" s="52">
        <v>1.24418302E-2</v>
      </c>
      <c r="AU108" s="52">
        <v>1.20655159E-2</v>
      </c>
      <c r="AV108" s="52">
        <v>1.17007176E-2</v>
      </c>
      <c r="AW108" s="52">
        <v>1.13471274E-2</v>
      </c>
      <c r="AX108" s="52">
        <v>1.10044445E-2</v>
      </c>
      <c r="AY108" s="52">
        <v>1.0672375E-2</v>
      </c>
      <c r="AZ108" s="52">
        <v>1.0350631900000001E-2</v>
      </c>
      <c r="BA108" s="52">
        <v>9.7881996000000002E-3</v>
      </c>
      <c r="BB108" s="52">
        <v>8.8478077999999995E-3</v>
      </c>
      <c r="BC108" s="52">
        <v>8.6148443000000005E-3</v>
      </c>
      <c r="BD108" s="52">
        <v>8.2980215000000006E-3</v>
      </c>
      <c r="BE108" s="52">
        <v>7.7043878000000003E-3</v>
      </c>
      <c r="BF108" s="52">
        <v>8.0378394999999995E-3</v>
      </c>
      <c r="BG108" s="52">
        <v>7.3673788000000002E-3</v>
      </c>
      <c r="BH108" s="52">
        <v>7.1483781999999996E-3</v>
      </c>
      <c r="BI108" s="52">
        <v>6.9358952000000001E-3</v>
      </c>
      <c r="BJ108" s="52">
        <v>6.7297188999999999E-3</v>
      </c>
      <c r="BK108" s="52">
        <v>6.5296707999999998E-3</v>
      </c>
      <c r="BL108" s="52">
        <v>6.3355788E-3</v>
      </c>
      <c r="BM108" s="52">
        <v>6.1472721000000001E-3</v>
      </c>
      <c r="BN108" s="52">
        <v>5.9645821999999996E-3</v>
      </c>
      <c r="BO108" s="52">
        <v>5.7873433E-3</v>
      </c>
      <c r="BP108" s="52">
        <v>5.6153931999999998E-3</v>
      </c>
      <c r="BQ108" s="52">
        <v>5.4485740000000003E-3</v>
      </c>
      <c r="BR108" s="52">
        <v>5.2867319999999997E-3</v>
      </c>
      <c r="BS108" s="52">
        <v>5.1297178999999997E-3</v>
      </c>
      <c r="BT108" s="52">
        <v>4.9773867000000001E-3</v>
      </c>
      <c r="BU108" s="52">
        <v>4.8295980000000001E-3</v>
      </c>
      <c r="BV108" s="52">
        <v>4.6862153000000002E-3</v>
      </c>
      <c r="BW108" s="52">
        <v>4.5471063000000001E-3</v>
      </c>
      <c r="BX108" s="52">
        <v>4.4121428000000002E-3</v>
      </c>
      <c r="BY108" s="52">
        <v>4.2812003999999999E-3</v>
      </c>
      <c r="BZ108" s="52">
        <v>4.1541586E-3</v>
      </c>
      <c r="CA108" s="52">
        <v>4.0309001999999997E-3</v>
      </c>
      <c r="CB108" s="52">
        <v>3.9113120000000001E-3</v>
      </c>
      <c r="CC108" s="52">
        <v>3.7952838999999999E-3</v>
      </c>
      <c r="CD108" s="52">
        <v>3.6827092999999998E-3</v>
      </c>
    </row>
    <row r="109" spans="1:82" x14ac:dyDescent="0.25">
      <c r="A109" s="52" t="s">
        <v>250</v>
      </c>
      <c r="B109" s="52">
        <v>0.29135476859999998</v>
      </c>
      <c r="C109" s="52">
        <v>0.27030248880000002</v>
      </c>
      <c r="D109" s="52">
        <v>0.25152481710000002</v>
      </c>
      <c r="E109" s="52">
        <v>0.2347266536</v>
      </c>
      <c r="F109" s="52">
        <v>0.21965682910000001</v>
      </c>
      <c r="G109" s="52">
        <v>0.2061008205</v>
      </c>
      <c r="H109" s="52">
        <v>0.1938747858</v>
      </c>
      <c r="I109" s="52">
        <v>0.18282066180000001</v>
      </c>
      <c r="J109" s="52">
        <v>0.17280211940000001</v>
      </c>
      <c r="K109" s="52">
        <v>0.16370121439999999</v>
      </c>
      <c r="L109" s="52">
        <v>0.15541560530000001</v>
      </c>
      <c r="M109" s="52">
        <v>0.14785623340000001</v>
      </c>
      <c r="N109" s="52">
        <v>0.14094538230000001</v>
      </c>
      <c r="O109" s="52">
        <v>0.13461505000000001</v>
      </c>
      <c r="P109" s="52">
        <v>0.12880557819999999</v>
      </c>
      <c r="Q109" s="52">
        <v>0.1234644948</v>
      </c>
      <c r="R109" s="55">
        <v>0.1185455346</v>
      </c>
      <c r="S109" s="52">
        <v>0.1140078066</v>
      </c>
      <c r="T109" s="52">
        <v>0.10981508600000001</v>
      </c>
      <c r="U109" s="52">
        <v>0.1059352083</v>
      </c>
      <c r="V109" s="52">
        <v>0.10233955190000001</v>
      </c>
      <c r="W109" s="52">
        <v>9.9002593E-2</v>
      </c>
      <c r="X109" s="52">
        <v>9.5901523399999994E-2</v>
      </c>
      <c r="Y109" s="52">
        <v>9.3015919700000005E-2</v>
      </c>
      <c r="Z109" s="52">
        <v>9.0327458799999996E-2</v>
      </c>
      <c r="AA109" s="52">
        <v>8.78196698E-2</v>
      </c>
      <c r="AB109" s="55">
        <v>8.5477719499999993E-2</v>
      </c>
      <c r="AC109" s="52">
        <v>8.3288225399999999E-2</v>
      </c>
      <c r="AD109" s="52">
        <v>8.1231831800000001E-2</v>
      </c>
      <c r="AE109" s="52">
        <v>7.9226210699999994E-2</v>
      </c>
      <c r="AF109" s="52">
        <v>7.7270108599999998E-2</v>
      </c>
      <c r="AG109" s="52">
        <v>7.5362302800000003E-2</v>
      </c>
      <c r="AH109" s="52">
        <v>7.3501600900000005E-2</v>
      </c>
      <c r="AI109" s="52">
        <v>7.1686840000000002E-2</v>
      </c>
      <c r="AJ109" s="52">
        <v>6.9916885600000006E-2</v>
      </c>
      <c r="AK109" s="52">
        <v>6.8190631500000001E-2</v>
      </c>
      <c r="AL109" s="52">
        <v>6.6506998799999995E-2</v>
      </c>
      <c r="AM109" s="52">
        <v>6.4864935200000001E-2</v>
      </c>
      <c r="AN109" s="52">
        <v>6.3263414200000007E-2</v>
      </c>
      <c r="AO109" s="52">
        <v>6.1701434999999999E-2</v>
      </c>
      <c r="AP109" s="52">
        <v>6.01780211E-2</v>
      </c>
      <c r="AQ109" s="52">
        <v>5.8692220500000003E-2</v>
      </c>
      <c r="AR109" s="52">
        <v>5.7243104400000001E-2</v>
      </c>
      <c r="AS109" s="52">
        <v>5.5829767099999997E-2</v>
      </c>
      <c r="AT109" s="52">
        <v>5.4451325199999998E-2</v>
      </c>
      <c r="AU109" s="52">
        <v>5.3106917199999999E-2</v>
      </c>
      <c r="AV109" s="52">
        <v>5.1795702800000003E-2</v>
      </c>
      <c r="AW109" s="52">
        <v>5.05168623E-2</v>
      </c>
      <c r="AX109" s="52">
        <v>4.9269596499999999E-2</v>
      </c>
      <c r="AY109" s="52">
        <v>4.80531259E-2</v>
      </c>
      <c r="AZ109" s="52">
        <v>4.6866690000000003E-2</v>
      </c>
      <c r="BA109" s="52">
        <v>4.57095473E-2</v>
      </c>
      <c r="BB109" s="52">
        <v>4.4580974500000002E-2</v>
      </c>
      <c r="BC109" s="52">
        <v>4.3480266300000001E-2</v>
      </c>
      <c r="BD109" s="52">
        <v>4.2406734699999997E-2</v>
      </c>
      <c r="BE109" s="52">
        <v>4.1359708699999997E-2</v>
      </c>
      <c r="BF109" s="52">
        <v>4.0338533900000001E-2</v>
      </c>
      <c r="BG109" s="52">
        <v>3.9342571899999998E-2</v>
      </c>
      <c r="BH109" s="52">
        <v>3.83712004E-2</v>
      </c>
      <c r="BI109" s="52">
        <v>3.7423812000000001E-2</v>
      </c>
      <c r="BJ109" s="52">
        <v>3.6499814800000002E-2</v>
      </c>
      <c r="BK109" s="52">
        <v>3.5598631200000001E-2</v>
      </c>
      <c r="BL109" s="52">
        <v>3.4719697899999999E-2</v>
      </c>
      <c r="BM109" s="52">
        <v>3.3862465500000001E-2</v>
      </c>
      <c r="BN109" s="52">
        <v>3.3026398200000001E-2</v>
      </c>
      <c r="BO109" s="52">
        <v>3.2210973499999997E-2</v>
      </c>
      <c r="BP109" s="52">
        <v>3.1415681799999998E-2</v>
      </c>
      <c r="BQ109" s="52">
        <v>3.0640025800000002E-2</v>
      </c>
      <c r="BR109" s="52">
        <v>2.9883520899999998E-2</v>
      </c>
      <c r="BS109" s="52">
        <v>2.9145694100000001E-2</v>
      </c>
      <c r="BT109" s="52">
        <v>2.8426084399999999E-2</v>
      </c>
      <c r="BU109" s="52">
        <v>2.7724241899999998E-2</v>
      </c>
      <c r="BV109" s="52">
        <v>2.7039727900000001E-2</v>
      </c>
      <c r="BW109" s="52">
        <v>2.63721146E-2</v>
      </c>
      <c r="BX109" s="52">
        <v>2.5720984799999999E-2</v>
      </c>
      <c r="BY109" s="52">
        <v>2.5085931400000001E-2</v>
      </c>
      <c r="BZ109" s="52">
        <v>2.4466557600000001E-2</v>
      </c>
      <c r="CA109" s="52">
        <v>2.3862476099999998E-2</v>
      </c>
      <c r="CB109" s="52">
        <v>2.3273309499999999E-2</v>
      </c>
      <c r="CC109" s="52">
        <v>2.2698689399999999E-2</v>
      </c>
      <c r="CD109" s="52">
        <v>2.2138256799999999E-2</v>
      </c>
    </row>
    <row r="110" spans="1:82" x14ac:dyDescent="0.25">
      <c r="A110" s="52" t="s">
        <v>251</v>
      </c>
      <c r="B110" s="52">
        <v>0.40789667610000002</v>
      </c>
      <c r="C110" s="52">
        <v>0.37521364229999998</v>
      </c>
      <c r="D110" s="52">
        <v>0.34616102949999999</v>
      </c>
      <c r="E110" s="52">
        <v>0.32025517799999997</v>
      </c>
      <c r="F110" s="52">
        <v>0.29708586139999998</v>
      </c>
      <c r="G110" s="52">
        <v>0.27630391250000003</v>
      </c>
      <c r="H110" s="52">
        <v>0.25761112159999999</v>
      </c>
      <c r="I110" s="52">
        <v>0.24075195899999999</v>
      </c>
      <c r="J110" s="52">
        <v>0.22550676580000001</v>
      </c>
      <c r="K110" s="52">
        <v>0.21168613289999999</v>
      </c>
      <c r="L110" s="52">
        <v>0.1991262443</v>
      </c>
      <c r="M110" s="52">
        <v>0.18768500630000001</v>
      </c>
      <c r="N110" s="52">
        <v>0.17723881829999999</v>
      </c>
      <c r="O110" s="52">
        <v>0.16767987170000001</v>
      </c>
      <c r="P110" s="52">
        <v>0.15891388209999999</v>
      </c>
      <c r="Q110" s="52">
        <v>0.1508581796</v>
      </c>
      <c r="R110" s="55">
        <v>0.1434400968</v>
      </c>
      <c r="S110" s="52">
        <v>0.137949446</v>
      </c>
      <c r="T110" s="52">
        <v>0.132876254</v>
      </c>
      <c r="U110" s="52">
        <v>0.12818160200000001</v>
      </c>
      <c r="V110" s="52">
        <v>0.1238308577</v>
      </c>
      <c r="W110" s="52">
        <v>0.11979313749999999</v>
      </c>
      <c r="X110" s="52">
        <v>0.1160408433</v>
      </c>
      <c r="Y110" s="52">
        <v>0.1125492629</v>
      </c>
      <c r="Z110" s="52">
        <v>0.1092962252</v>
      </c>
      <c r="AA110" s="52">
        <v>0.10626180039999999</v>
      </c>
      <c r="AB110" s="55">
        <v>0.10342804060000001</v>
      </c>
      <c r="AC110" s="52">
        <v>0.1007787527</v>
      </c>
      <c r="AD110" s="52">
        <v>9.8290516499999994E-2</v>
      </c>
      <c r="AE110" s="52">
        <v>9.5863715000000002E-2</v>
      </c>
      <c r="AF110" s="52">
        <v>9.3496831399999994E-2</v>
      </c>
      <c r="AG110" s="52">
        <v>9.1188386400000002E-2</v>
      </c>
      <c r="AH110" s="52">
        <v>8.8936937100000002E-2</v>
      </c>
      <c r="AI110" s="52">
        <v>8.6741076299999997E-2</v>
      </c>
      <c r="AJ110" s="52">
        <v>8.4599431500000002E-2</v>
      </c>
      <c r="AK110" s="52">
        <v>8.2510664100000006E-2</v>
      </c>
      <c r="AL110" s="52">
        <v>8.04734686E-2</v>
      </c>
      <c r="AM110" s="52">
        <v>7.8486571599999999E-2</v>
      </c>
      <c r="AN110" s="52">
        <v>7.6548731199999998E-2</v>
      </c>
      <c r="AO110" s="52">
        <v>7.46587363E-2</v>
      </c>
      <c r="AP110" s="52">
        <v>7.2815405499999999E-2</v>
      </c>
      <c r="AQ110" s="52">
        <v>7.1017586800000004E-2</v>
      </c>
      <c r="AR110" s="52">
        <v>6.9264156300000004E-2</v>
      </c>
      <c r="AS110" s="52">
        <v>6.7554018199999996E-2</v>
      </c>
      <c r="AT110" s="52">
        <v>6.5886103500000001E-2</v>
      </c>
      <c r="AU110" s="52">
        <v>6.4259369799999994E-2</v>
      </c>
      <c r="AV110" s="52">
        <v>6.2672800299999998E-2</v>
      </c>
      <c r="AW110" s="52">
        <v>6.11254034E-2</v>
      </c>
      <c r="AX110" s="52">
        <v>5.9616211799999999E-2</v>
      </c>
      <c r="AY110" s="52">
        <v>5.8144282300000003E-2</v>
      </c>
      <c r="AZ110" s="52">
        <v>5.6708694800000001E-2</v>
      </c>
      <c r="BA110" s="52">
        <v>5.53085522E-2</v>
      </c>
      <c r="BB110" s="52">
        <v>5.3942979199999998E-2</v>
      </c>
      <c r="BC110" s="52">
        <v>5.26111223E-2</v>
      </c>
      <c r="BD110" s="52">
        <v>5.1312149000000001E-2</v>
      </c>
      <c r="BE110" s="52">
        <v>5.0045247600000002E-2</v>
      </c>
      <c r="BF110" s="52">
        <v>4.8809626000000002E-2</v>
      </c>
      <c r="BG110" s="52">
        <v>4.7604512000000002E-2</v>
      </c>
      <c r="BH110" s="52">
        <v>4.64291524E-2</v>
      </c>
      <c r="BI110" s="52">
        <v>4.52828126E-2</v>
      </c>
      <c r="BJ110" s="52">
        <v>4.4164776000000003E-2</v>
      </c>
      <c r="BK110" s="52">
        <v>4.3074343700000003E-2</v>
      </c>
      <c r="BL110" s="52">
        <v>4.2010834400000002E-2</v>
      </c>
      <c r="BM110" s="52">
        <v>4.0973583199999997E-2</v>
      </c>
      <c r="BN110" s="52">
        <v>3.9961941799999998E-2</v>
      </c>
      <c r="BO110" s="52">
        <v>3.8975278000000002E-2</v>
      </c>
      <c r="BP110" s="52">
        <v>3.8012974900000003E-2</v>
      </c>
      <c r="BQ110" s="52">
        <v>3.7074431200000001E-2</v>
      </c>
      <c r="BR110" s="52">
        <v>3.6159060299999997E-2</v>
      </c>
      <c r="BS110" s="52">
        <v>3.5266289899999997E-2</v>
      </c>
      <c r="BT110" s="52">
        <v>3.4395562099999999E-2</v>
      </c>
      <c r="BU110" s="52">
        <v>3.3546332599999999E-2</v>
      </c>
      <c r="BV110" s="52">
        <v>3.2718070699999997E-2</v>
      </c>
      <c r="BW110" s="52">
        <v>3.1910258699999999E-2</v>
      </c>
      <c r="BX110" s="52">
        <v>3.11223916E-2</v>
      </c>
      <c r="BY110" s="52">
        <v>3.0353977000000001E-2</v>
      </c>
      <c r="BZ110" s="52">
        <v>2.9604534599999999E-2</v>
      </c>
      <c r="CA110" s="52">
        <v>2.8873596099999999E-2</v>
      </c>
      <c r="CB110" s="52">
        <v>2.8160704500000001E-2</v>
      </c>
      <c r="CC110" s="52">
        <v>2.74654142E-2</v>
      </c>
      <c r="CD110" s="52">
        <v>2.6787290700000001E-2</v>
      </c>
    </row>
    <row r="111" spans="1:82" x14ac:dyDescent="0.25">
      <c r="A111" s="52" t="s">
        <v>252</v>
      </c>
      <c r="B111" s="52">
        <v>695.17728590160004</v>
      </c>
      <c r="C111" s="52">
        <v>661.27308959419997</v>
      </c>
      <c r="D111" s="52">
        <v>629.0224204525</v>
      </c>
      <c r="E111" s="52">
        <v>598.34463500510003</v>
      </c>
      <c r="F111" s="52">
        <v>569.16302280900004</v>
      </c>
      <c r="G111" s="52">
        <v>541.40461463370002</v>
      </c>
      <c r="H111" s="52">
        <v>515</v>
      </c>
      <c r="I111" s="52">
        <v>512.43142678419997</v>
      </c>
      <c r="J111" s="52">
        <v>509.8756643808</v>
      </c>
      <c r="K111" s="52">
        <v>507.33264889560002</v>
      </c>
      <c r="L111" s="52">
        <v>504.80231675300001</v>
      </c>
      <c r="M111" s="52">
        <v>502.28460469459998</v>
      </c>
      <c r="N111" s="52">
        <v>499.77944977750002</v>
      </c>
      <c r="O111" s="52">
        <v>497.28678937260003</v>
      </c>
      <c r="P111" s="52">
        <v>494.80656116339998</v>
      </c>
      <c r="Q111" s="52">
        <v>492.33870314400002</v>
      </c>
      <c r="R111" s="55">
        <v>489.88315361790001</v>
      </c>
      <c r="S111" s="52">
        <v>487.43985119600001</v>
      </c>
      <c r="T111" s="52">
        <v>485.00873479590001</v>
      </c>
      <c r="U111" s="52">
        <v>482.58974363940001</v>
      </c>
      <c r="V111" s="52">
        <v>480.1828172516</v>
      </c>
      <c r="W111" s="52">
        <v>477.7878954592</v>
      </c>
      <c r="X111" s="52">
        <v>475.40491838909998</v>
      </c>
      <c r="Y111" s="52">
        <v>473.03382646680001</v>
      </c>
      <c r="Z111" s="52">
        <v>470.67456041470001</v>
      </c>
      <c r="AA111" s="52">
        <v>468.32706125110002</v>
      </c>
      <c r="AB111" s="55">
        <v>465.9912702885</v>
      </c>
      <c r="AC111" s="52">
        <v>463.66712913190003</v>
      </c>
      <c r="AD111" s="52">
        <v>461.35457967769997</v>
      </c>
      <c r="AE111" s="52">
        <v>459.053564112</v>
      </c>
      <c r="AF111" s="52">
        <v>456.76402490930002</v>
      </c>
      <c r="AG111" s="52">
        <v>454.48590483110002</v>
      </c>
      <c r="AH111" s="52">
        <v>452.21914692410002</v>
      </c>
      <c r="AI111" s="52">
        <v>449.96369451930002</v>
      </c>
      <c r="AJ111" s="52">
        <v>447.71949123040002</v>
      </c>
      <c r="AK111" s="52">
        <v>445.48648095200002</v>
      </c>
      <c r="AL111" s="52">
        <v>443.26460785889998</v>
      </c>
      <c r="AM111" s="52">
        <v>441.05381640410002</v>
      </c>
      <c r="AN111" s="52">
        <v>438.85405131760001</v>
      </c>
      <c r="AO111" s="52">
        <v>436.66525760529998</v>
      </c>
      <c r="AP111" s="52">
        <v>434.48738054709997</v>
      </c>
      <c r="AQ111" s="52">
        <v>432.3203656961</v>
      </c>
      <c r="AR111" s="52">
        <v>430.1641588768</v>
      </c>
      <c r="AS111" s="52">
        <v>428.01870618380002</v>
      </c>
      <c r="AT111" s="52">
        <v>425.88395398080002</v>
      </c>
      <c r="AU111" s="52">
        <v>423.75984889879999</v>
      </c>
      <c r="AV111" s="52">
        <v>421.64633783519997</v>
      </c>
      <c r="AW111" s="52">
        <v>419.5433679519</v>
      </c>
      <c r="AX111" s="52">
        <v>417.45088667459999</v>
      </c>
      <c r="AY111" s="52">
        <v>415.36884169130002</v>
      </c>
      <c r="AZ111" s="52">
        <v>413.29718095070001</v>
      </c>
      <c r="BA111" s="52">
        <v>411.23585266110001</v>
      </c>
      <c r="BB111" s="52">
        <v>409.18480528920003</v>
      </c>
      <c r="BC111" s="52">
        <v>407.14398755880001</v>
      </c>
      <c r="BD111" s="52">
        <v>405.11334844930002</v>
      </c>
      <c r="BE111" s="52">
        <v>403.09283719460001</v>
      </c>
      <c r="BF111" s="52">
        <v>401.0824032818</v>
      </c>
      <c r="BG111" s="52">
        <v>399.08199645000002</v>
      </c>
      <c r="BH111" s="52">
        <v>397.09156668880001</v>
      </c>
      <c r="BI111" s="52">
        <v>395.11106423759998</v>
      </c>
      <c r="BJ111" s="52">
        <v>393.14043958349998</v>
      </c>
      <c r="BK111" s="52">
        <v>391.17964346090002</v>
      </c>
      <c r="BL111" s="52">
        <v>389.22862684969999</v>
      </c>
      <c r="BM111" s="52">
        <v>387.28734097450001</v>
      </c>
      <c r="BN111" s="52">
        <v>385.35573730300001</v>
      </c>
      <c r="BO111" s="52">
        <v>383.43376754489998</v>
      </c>
      <c r="BP111" s="52">
        <v>381.5213836511</v>
      </c>
      <c r="BQ111" s="52">
        <v>379.61853781169998</v>
      </c>
      <c r="BR111" s="52">
        <v>377.72518245549998</v>
      </c>
      <c r="BS111" s="52">
        <v>375.84127024859998</v>
      </c>
      <c r="BT111" s="52">
        <v>373.96675409300002</v>
      </c>
      <c r="BU111" s="52">
        <v>372.10158712570001</v>
      </c>
      <c r="BV111" s="52">
        <v>370.24572271739999</v>
      </c>
      <c r="BW111" s="52">
        <v>368.3991144716</v>
      </c>
      <c r="BX111" s="52">
        <v>366.5617162227</v>
      </c>
      <c r="BY111" s="52">
        <v>364.73348203590001</v>
      </c>
      <c r="BZ111" s="52">
        <v>362.91436620510001</v>
      </c>
      <c r="CA111" s="52">
        <v>361.10432325239998</v>
      </c>
      <c r="CB111" s="52">
        <v>359.30330792659998</v>
      </c>
      <c r="CC111" s="52">
        <v>357.51127520220001</v>
      </c>
      <c r="CD111" s="52">
        <v>355.7281802782</v>
      </c>
    </row>
    <row r="112" spans="1:82" x14ac:dyDescent="0.25">
      <c r="A112" s="52" t="s">
        <v>253</v>
      </c>
      <c r="B112" s="52">
        <v>42.941200100499998</v>
      </c>
      <c r="C112" s="52">
        <v>42.856471561500001</v>
      </c>
      <c r="D112" s="52">
        <v>38.0801824598</v>
      </c>
      <c r="E112" s="52">
        <v>33.697833148500003</v>
      </c>
      <c r="F112" s="52">
        <v>32.156788105899999</v>
      </c>
      <c r="G112" s="52">
        <v>30.103289605600001</v>
      </c>
      <c r="H112" s="52">
        <v>27.1826797049</v>
      </c>
      <c r="I112" s="52">
        <v>24.3155242538</v>
      </c>
      <c r="J112" s="52">
        <v>20.557464746299999</v>
      </c>
      <c r="K112" s="52">
        <v>15.7595925616</v>
      </c>
      <c r="L112" s="52">
        <v>10.0126635127</v>
      </c>
      <c r="M112" s="52">
        <v>4.9973864200999998</v>
      </c>
      <c r="N112" s="52">
        <v>4.8278435062999998</v>
      </c>
      <c r="O112" s="52">
        <v>3.8449998110000001</v>
      </c>
      <c r="P112" s="52">
        <v>2.8642373087999999</v>
      </c>
      <c r="Q112" s="52">
        <v>1.9976563077</v>
      </c>
      <c r="R112" s="55">
        <v>1.2034602161000001</v>
      </c>
      <c r="S112" s="52">
        <v>3.4710345460999998</v>
      </c>
      <c r="T112" s="52">
        <v>2.6368857615999999</v>
      </c>
      <c r="U112" s="52">
        <v>2.3587079706999998</v>
      </c>
      <c r="V112" s="52">
        <v>1.9784561129</v>
      </c>
      <c r="W112" s="52">
        <v>1.6391915290000001</v>
      </c>
      <c r="X112" s="52">
        <v>1.3235382903999999</v>
      </c>
      <c r="Y112" s="52">
        <v>-4.841541383</v>
      </c>
      <c r="Z112" s="52">
        <v>-11.8775071947</v>
      </c>
      <c r="AA112" s="52">
        <v>-16.231476203900002</v>
      </c>
      <c r="AB112" s="55">
        <v>-17.173936280500001</v>
      </c>
      <c r="AC112" s="52">
        <v>-18.1842258163</v>
      </c>
      <c r="AD112" s="52">
        <v>-19.262273700000001</v>
      </c>
      <c r="AE112" s="52">
        <v>-20.3921350717</v>
      </c>
      <c r="AF112" s="52">
        <v>-21.5748039056</v>
      </c>
      <c r="AG112" s="52">
        <v>-22.811535436100002</v>
      </c>
      <c r="AH112" s="52">
        <v>-24.103683621199998</v>
      </c>
      <c r="AI112" s="52">
        <v>-25.4525577898</v>
      </c>
      <c r="AJ112" s="52">
        <v>-26.859238603600001</v>
      </c>
      <c r="AK112" s="52">
        <v>-28.324267181500002</v>
      </c>
      <c r="AL112" s="52">
        <v>-29.8470569027</v>
      </c>
      <c r="AM112" s="52">
        <v>-15.712372912499999</v>
      </c>
      <c r="AN112" s="52">
        <v>-16.554597423600001</v>
      </c>
      <c r="AO112" s="52">
        <v>-17.415269288899999</v>
      </c>
      <c r="AP112" s="52">
        <v>-18.2983799744</v>
      </c>
      <c r="AQ112" s="52">
        <v>-19.2069721714</v>
      </c>
      <c r="AR112" s="52">
        <v>-20.143386124500001</v>
      </c>
      <c r="AS112" s="52">
        <v>-21.109450903300001</v>
      </c>
      <c r="AT112" s="52">
        <v>-22.106622436599999</v>
      </c>
      <c r="AU112" s="52">
        <v>-23.136081565600001</v>
      </c>
      <c r="AV112" s="52">
        <v>-24.198803417200001</v>
      </c>
      <c r="AW112" s="52">
        <v>-25.295606338199999</v>
      </c>
      <c r="AX112" s="52">
        <v>-26.4271862503</v>
      </c>
      <c r="AY112" s="52">
        <v>-27.594140591999999</v>
      </c>
      <c r="AZ112" s="52">
        <v>-28.796984825500001</v>
      </c>
      <c r="BA112" s="52">
        <v>-23.973240675700001</v>
      </c>
      <c r="BB112" s="52">
        <v>-7.6739527794000004</v>
      </c>
      <c r="BC112" s="52">
        <v>-8.8983105373000004</v>
      </c>
      <c r="BD112" s="52">
        <v>-7.3735258975000004</v>
      </c>
      <c r="BE112" s="52">
        <v>4.2561399256000003</v>
      </c>
      <c r="BF112" s="52">
        <v>-16.153857473799999</v>
      </c>
      <c r="BG112" s="52">
        <v>0</v>
      </c>
      <c r="BH112" s="52">
        <v>0</v>
      </c>
      <c r="BI112" s="52">
        <v>0</v>
      </c>
      <c r="BJ112" s="52">
        <v>0</v>
      </c>
      <c r="BK112" s="52">
        <v>0</v>
      </c>
      <c r="BL112" s="52">
        <v>0</v>
      </c>
      <c r="BM112" s="52">
        <v>0</v>
      </c>
      <c r="BN112" s="52">
        <v>0</v>
      </c>
      <c r="BO112" s="52">
        <v>0</v>
      </c>
      <c r="BP112" s="52">
        <v>0</v>
      </c>
      <c r="BQ112" s="52">
        <v>0</v>
      </c>
      <c r="BR112" s="52">
        <v>0</v>
      </c>
      <c r="BS112" s="52">
        <v>0</v>
      </c>
      <c r="BT112" s="52">
        <v>0</v>
      </c>
      <c r="BU112" s="52">
        <v>0</v>
      </c>
      <c r="BV112" s="52">
        <v>0</v>
      </c>
      <c r="BW112" s="52">
        <v>0</v>
      </c>
      <c r="BX112" s="52">
        <v>0</v>
      </c>
      <c r="BY112" s="52">
        <v>0</v>
      </c>
      <c r="BZ112" s="52">
        <v>0</v>
      </c>
      <c r="CA112" s="52">
        <v>0</v>
      </c>
      <c r="CB112" s="52">
        <v>0</v>
      </c>
      <c r="CC112" s="52">
        <v>0</v>
      </c>
      <c r="CD112" s="52">
        <v>0</v>
      </c>
    </row>
    <row r="113" spans="1:82" x14ac:dyDescent="0.25">
      <c r="A113" s="52" t="s">
        <v>254</v>
      </c>
      <c r="B113" s="52">
        <v>52.403200100500001</v>
      </c>
      <c r="C113" s="52">
        <v>52.132096561499999</v>
      </c>
      <c r="D113" s="52">
        <v>46.1760824598</v>
      </c>
      <c r="E113" s="52">
        <v>40.737033148499997</v>
      </c>
      <c r="F113" s="52">
        <v>38.7594664159</v>
      </c>
      <c r="G113" s="52">
        <v>36.175302762999998</v>
      </c>
      <c r="H113" s="52">
        <v>32.565013147999998</v>
      </c>
      <c r="I113" s="52">
        <v>29.038295921</v>
      </c>
      <c r="J113" s="52">
        <v>24.470435003599999</v>
      </c>
      <c r="K113" s="52">
        <v>18.696506343100001</v>
      </c>
      <c r="L113" s="52">
        <v>11.8380490845</v>
      </c>
      <c r="M113" s="52">
        <v>5.8882470475000002</v>
      </c>
      <c r="N113" s="52">
        <v>5.6689434012</v>
      </c>
      <c r="O113" s="52">
        <v>4.4981178949</v>
      </c>
      <c r="P113" s="52">
        <v>3.3378928920000002</v>
      </c>
      <c r="Q113" s="52">
        <v>2.3188709250000001</v>
      </c>
      <c r="R113" s="55">
        <v>1.3914119734999999</v>
      </c>
      <c r="S113" s="52">
        <v>3.9855517062999999</v>
      </c>
      <c r="T113" s="52">
        <v>3.0074287770999999</v>
      </c>
      <c r="U113" s="52">
        <v>2.6728333706999998</v>
      </c>
      <c r="V113" s="52">
        <v>2.2280384924000001</v>
      </c>
      <c r="W113" s="52">
        <v>1.8349596532000001</v>
      </c>
      <c r="X113" s="52">
        <v>1.4730939457000001</v>
      </c>
      <c r="Y113" s="52">
        <v>-5.3587538977999998</v>
      </c>
      <c r="Z113" s="52">
        <v>-13.0771414855</v>
      </c>
      <c r="AA113" s="52">
        <v>-17.781476203899999</v>
      </c>
      <c r="AB113" s="55">
        <v>-18.723936280499998</v>
      </c>
      <c r="AC113" s="52">
        <v>-19.7342258163</v>
      </c>
      <c r="AD113" s="52">
        <v>-20.812273699999999</v>
      </c>
      <c r="AE113" s="52">
        <v>-21.942135071700001</v>
      </c>
      <c r="AF113" s="52">
        <v>-23.1248039056</v>
      </c>
      <c r="AG113" s="52">
        <v>-24.361535436099999</v>
      </c>
      <c r="AH113" s="52">
        <v>-25.653683621199999</v>
      </c>
      <c r="AI113" s="52">
        <v>-27.002557789800001</v>
      </c>
      <c r="AJ113" s="52">
        <v>-28.409238603599999</v>
      </c>
      <c r="AK113" s="52">
        <v>-29.874267181499999</v>
      </c>
      <c r="AL113" s="52">
        <v>-31.397056902700001</v>
      </c>
      <c r="AM113" s="52">
        <v>-16.4873729125</v>
      </c>
      <c r="AN113" s="52">
        <v>-17.329597423599999</v>
      </c>
      <c r="AO113" s="52">
        <v>-18.190269288900001</v>
      </c>
      <c r="AP113" s="52">
        <v>-19.073379974400002</v>
      </c>
      <c r="AQ113" s="52">
        <v>-19.981972171399999</v>
      </c>
      <c r="AR113" s="52">
        <v>-20.9183861245</v>
      </c>
      <c r="AS113" s="52">
        <v>-21.884450903299999</v>
      </c>
      <c r="AT113" s="52">
        <v>-22.881622436600001</v>
      </c>
      <c r="AU113" s="52">
        <v>-23.9110815656</v>
      </c>
      <c r="AV113" s="52">
        <v>-24.973803417199999</v>
      </c>
      <c r="AW113" s="52">
        <v>-26.070606338200001</v>
      </c>
      <c r="AX113" s="52">
        <v>-27.202186250299999</v>
      </c>
      <c r="AY113" s="52">
        <v>-28.369140592000001</v>
      </c>
      <c r="AZ113" s="52">
        <v>-29.5719848255</v>
      </c>
      <c r="BA113" s="52">
        <v>-24.5918037434</v>
      </c>
      <c r="BB113" s="52">
        <v>-7.8638849899999999</v>
      </c>
      <c r="BC113" s="52">
        <v>-9.109668181</v>
      </c>
      <c r="BD113" s="52">
        <v>-7.5417034715</v>
      </c>
      <c r="BE113" s="52">
        <v>4.3494064778999997</v>
      </c>
      <c r="BF113" s="52">
        <v>-16.4941256832</v>
      </c>
      <c r="BG113" s="52">
        <v>0</v>
      </c>
      <c r="BH113" s="52">
        <v>0</v>
      </c>
      <c r="BI113" s="52">
        <v>0</v>
      </c>
      <c r="BJ113" s="52">
        <v>0</v>
      </c>
      <c r="BK113" s="52">
        <v>0</v>
      </c>
      <c r="BL113" s="52">
        <v>0</v>
      </c>
      <c r="BM113" s="52">
        <v>0</v>
      </c>
      <c r="BN113" s="52">
        <v>0</v>
      </c>
      <c r="BO113" s="52">
        <v>0</v>
      </c>
      <c r="BP113" s="52">
        <v>0</v>
      </c>
      <c r="BQ113" s="52">
        <v>0</v>
      </c>
      <c r="BR113" s="52">
        <v>0</v>
      </c>
      <c r="BS113" s="52">
        <v>0</v>
      </c>
      <c r="BT113" s="52">
        <v>0</v>
      </c>
      <c r="BU113" s="52">
        <v>0</v>
      </c>
      <c r="BV113" s="52">
        <v>0</v>
      </c>
      <c r="BW113" s="52">
        <v>0</v>
      </c>
      <c r="BX113" s="52">
        <v>0</v>
      </c>
      <c r="BY113" s="52">
        <v>0</v>
      </c>
      <c r="BZ113" s="52">
        <v>0</v>
      </c>
      <c r="CA113" s="52">
        <v>0</v>
      </c>
      <c r="CB113" s="52">
        <v>0</v>
      </c>
      <c r="CC113" s="52">
        <v>0</v>
      </c>
      <c r="CD113" s="52">
        <v>0</v>
      </c>
    </row>
    <row r="114" spans="1:82" x14ac:dyDescent="0.25">
      <c r="A114" s="52" t="s">
        <v>255</v>
      </c>
      <c r="B114" s="52">
        <v>37.336200100500001</v>
      </c>
      <c r="C114" s="52">
        <v>38.077471561499998</v>
      </c>
      <c r="D114" s="52">
        <v>34.448142459800003</v>
      </c>
      <c r="E114" s="52">
        <v>30.945129148500001</v>
      </c>
      <c r="F114" s="52">
        <v>29.903910035300001</v>
      </c>
      <c r="G114" s="52">
        <v>28.293882400099999</v>
      </c>
      <c r="H114" s="52">
        <v>25.7807011598</v>
      </c>
      <c r="I114" s="52">
        <v>23.239320875800001</v>
      </c>
      <c r="J114" s="52">
        <v>19.7767898211</v>
      </c>
      <c r="K114" s="52">
        <v>15.246208267</v>
      </c>
      <c r="L114" s="52">
        <v>9.7328953396000006</v>
      </c>
      <c r="M114" s="52">
        <v>4.8775924753000002</v>
      </c>
      <c r="N114" s="52">
        <v>4.7285481769000004</v>
      </c>
      <c r="O114" s="52">
        <v>3.7772683397</v>
      </c>
      <c r="P114" s="52">
        <v>2.8210627345999999</v>
      </c>
      <c r="Q114" s="52">
        <v>1.9719070428000001</v>
      </c>
      <c r="R114" s="55">
        <v>1.1902031672</v>
      </c>
      <c r="S114" s="52">
        <v>3.4383725413000001</v>
      </c>
      <c r="T114" s="52">
        <v>2.6157156027999999</v>
      </c>
      <c r="U114" s="52">
        <v>2.3425557942999999</v>
      </c>
      <c r="V114" s="52">
        <v>1.966906048</v>
      </c>
      <c r="W114" s="52">
        <v>1.6310378241000001</v>
      </c>
      <c r="X114" s="52">
        <v>1.3179322224000001</v>
      </c>
      <c r="Y114" s="52">
        <v>-4.8240925231</v>
      </c>
      <c r="Z114" s="52">
        <v>-11.8410830459</v>
      </c>
      <c r="AA114" s="52">
        <v>-16.189120222700002</v>
      </c>
      <c r="AB114" s="55">
        <v>-17.135815897299999</v>
      </c>
      <c r="AC114" s="52">
        <v>-18.1499174715</v>
      </c>
      <c r="AD114" s="52">
        <v>-19.2313961897</v>
      </c>
      <c r="AE114" s="52">
        <v>-20.364345312400001</v>
      </c>
      <c r="AF114" s="52">
        <v>-21.549793122200001</v>
      </c>
      <c r="AG114" s="52">
        <v>-22.789025731100001</v>
      </c>
      <c r="AH114" s="52">
        <v>-24.083424886700001</v>
      </c>
      <c r="AI114" s="52">
        <v>-25.434324928700001</v>
      </c>
      <c r="AJ114" s="52">
        <v>-26.842829028699999</v>
      </c>
      <c r="AK114" s="52">
        <v>-28.3094985641</v>
      </c>
      <c r="AL114" s="52">
        <v>-29.833765147000001</v>
      </c>
      <c r="AM114" s="52">
        <v>-15.7063916225</v>
      </c>
      <c r="AN114" s="52">
        <v>-16.5492142626</v>
      </c>
      <c r="AO114" s="52">
        <v>-17.410424444</v>
      </c>
      <c r="AP114" s="52">
        <v>-18.294019613900002</v>
      </c>
      <c r="AQ114" s="52">
        <v>-19.203047847000001</v>
      </c>
      <c r="AR114" s="52">
        <v>-20.139854232499999</v>
      </c>
      <c r="AS114" s="52">
        <v>-21.106272200500001</v>
      </c>
      <c r="AT114" s="52">
        <v>-22.103761604100001</v>
      </c>
      <c r="AU114" s="52">
        <v>-23.133506816299999</v>
      </c>
      <c r="AV114" s="52">
        <v>-24.196486142800001</v>
      </c>
      <c r="AW114" s="52">
        <v>-25.293520791300001</v>
      </c>
      <c r="AX114" s="52">
        <v>-26.4253092581</v>
      </c>
      <c r="AY114" s="52">
        <v>-27.592451299</v>
      </c>
      <c r="AZ114" s="52">
        <v>-28.795464461800002</v>
      </c>
      <c r="BA114" s="52">
        <v>-23.972148550899998</v>
      </c>
      <c r="BB114" s="52">
        <v>-7.6736509722999999</v>
      </c>
      <c r="BC114" s="52">
        <v>-8.8980082699</v>
      </c>
      <c r="BD114" s="52">
        <v>-7.3733094344000003</v>
      </c>
      <c r="BE114" s="52">
        <v>4.2560318856999997</v>
      </c>
      <c r="BF114" s="52">
        <v>-16.153502723999999</v>
      </c>
      <c r="BG114" s="52">
        <v>0</v>
      </c>
      <c r="BH114" s="52">
        <v>0</v>
      </c>
      <c r="BI114" s="52">
        <v>0</v>
      </c>
      <c r="BJ114" s="52">
        <v>0</v>
      </c>
      <c r="BK114" s="52">
        <v>0</v>
      </c>
      <c r="BL114" s="52">
        <v>0</v>
      </c>
      <c r="BM114" s="52">
        <v>0</v>
      </c>
      <c r="BN114" s="52">
        <v>0</v>
      </c>
      <c r="BO114" s="52">
        <v>0</v>
      </c>
      <c r="BP114" s="52">
        <v>0</v>
      </c>
      <c r="BQ114" s="52">
        <v>0</v>
      </c>
      <c r="BR114" s="52">
        <v>0</v>
      </c>
      <c r="BS114" s="52">
        <v>0</v>
      </c>
      <c r="BT114" s="52">
        <v>0</v>
      </c>
      <c r="BU114" s="52">
        <v>0</v>
      </c>
      <c r="BV114" s="52">
        <v>0</v>
      </c>
      <c r="BW114" s="52">
        <v>0</v>
      </c>
      <c r="BX114" s="52">
        <v>0</v>
      </c>
      <c r="BY114" s="52">
        <v>0</v>
      </c>
      <c r="BZ114" s="52">
        <v>0</v>
      </c>
      <c r="CA114" s="52">
        <v>0</v>
      </c>
      <c r="CB114" s="52">
        <v>0</v>
      </c>
      <c r="CC114" s="52">
        <v>0</v>
      </c>
      <c r="CD114" s="52">
        <v>0</v>
      </c>
    </row>
    <row r="115" spans="1:82" x14ac:dyDescent="0.25">
      <c r="A115" s="52" t="s">
        <v>256</v>
      </c>
      <c r="B115" s="52">
        <v>9.9600000000000009</v>
      </c>
      <c r="C115" s="52">
        <v>10.30625</v>
      </c>
      <c r="D115" s="52">
        <v>10.6525</v>
      </c>
      <c r="E115" s="52">
        <v>10.998749999999999</v>
      </c>
      <c r="F115" s="52">
        <v>11.345000000000001</v>
      </c>
      <c r="G115" s="52">
        <v>11.69125</v>
      </c>
      <c r="H115" s="52">
        <v>12.0375</v>
      </c>
      <c r="I115" s="52">
        <v>12.383749999999999</v>
      </c>
      <c r="J115" s="52">
        <v>12.73</v>
      </c>
      <c r="K115" s="52">
        <v>13.07625</v>
      </c>
      <c r="L115" s="52">
        <v>13.422499999999999</v>
      </c>
      <c r="M115" s="52">
        <v>13.768750000000001</v>
      </c>
      <c r="N115" s="52">
        <v>14.115</v>
      </c>
      <c r="O115" s="52">
        <v>14.46125</v>
      </c>
      <c r="P115" s="52">
        <v>14.807499999999999</v>
      </c>
      <c r="Q115" s="52">
        <v>15.15375</v>
      </c>
      <c r="R115" s="55">
        <v>15.5</v>
      </c>
      <c r="S115" s="52">
        <v>15.5</v>
      </c>
      <c r="T115" s="52">
        <v>15.5</v>
      </c>
      <c r="U115" s="52">
        <v>15.5</v>
      </c>
      <c r="V115" s="52">
        <v>15.5</v>
      </c>
      <c r="W115" s="52">
        <v>15.5</v>
      </c>
      <c r="X115" s="52">
        <v>15.5</v>
      </c>
      <c r="Y115" s="52">
        <v>15.5</v>
      </c>
      <c r="Z115" s="52">
        <v>15.5</v>
      </c>
      <c r="AA115" s="52">
        <v>15.5</v>
      </c>
      <c r="AB115" s="55">
        <v>15.5</v>
      </c>
      <c r="AC115" s="52">
        <v>15.5</v>
      </c>
      <c r="AD115" s="52">
        <v>15.5</v>
      </c>
      <c r="AE115" s="52">
        <v>15.5</v>
      </c>
      <c r="AF115" s="52">
        <v>15.5</v>
      </c>
      <c r="AG115" s="52">
        <v>15.5</v>
      </c>
      <c r="AH115" s="52">
        <v>15.5</v>
      </c>
      <c r="AI115" s="52">
        <v>15.5</v>
      </c>
      <c r="AJ115" s="52">
        <v>15.5</v>
      </c>
      <c r="AK115" s="52">
        <v>15.5</v>
      </c>
      <c r="AL115" s="52">
        <v>15.5</v>
      </c>
      <c r="AM115" s="52">
        <v>15.5</v>
      </c>
      <c r="AN115" s="52">
        <v>15.5</v>
      </c>
      <c r="AO115" s="52">
        <v>15.5</v>
      </c>
      <c r="AP115" s="52">
        <v>15.5</v>
      </c>
      <c r="AQ115" s="52">
        <v>15.5</v>
      </c>
      <c r="AR115" s="52">
        <v>15.5</v>
      </c>
      <c r="AS115" s="52">
        <v>15.5</v>
      </c>
      <c r="AT115" s="52">
        <v>15.5</v>
      </c>
      <c r="AU115" s="52">
        <v>15.5</v>
      </c>
      <c r="AV115" s="52">
        <v>15.5</v>
      </c>
      <c r="AW115" s="52">
        <v>15.5</v>
      </c>
      <c r="AX115" s="52">
        <v>15.5</v>
      </c>
      <c r="AY115" s="52">
        <v>15.5</v>
      </c>
      <c r="AZ115" s="52">
        <v>15.5</v>
      </c>
      <c r="BA115" s="52">
        <v>15.5</v>
      </c>
      <c r="BB115" s="52">
        <v>15.5</v>
      </c>
      <c r="BC115" s="52">
        <v>15.5</v>
      </c>
      <c r="BD115" s="52">
        <v>15.5</v>
      </c>
      <c r="BE115" s="52">
        <v>15.5</v>
      </c>
      <c r="BF115" s="52">
        <v>15.5</v>
      </c>
      <c r="BG115" s="52">
        <v>15.5</v>
      </c>
      <c r="BH115" s="52">
        <v>15.5</v>
      </c>
      <c r="BI115" s="52">
        <v>15.5</v>
      </c>
      <c r="BJ115" s="52">
        <v>15.5</v>
      </c>
      <c r="BK115" s="52">
        <v>15.5</v>
      </c>
      <c r="BL115" s="52">
        <v>15.5</v>
      </c>
      <c r="BM115" s="52">
        <v>15.5</v>
      </c>
      <c r="BN115" s="52">
        <v>15.5</v>
      </c>
      <c r="BO115" s="52">
        <v>15.5</v>
      </c>
      <c r="BP115" s="52">
        <v>15.5</v>
      </c>
      <c r="BQ115" s="52">
        <v>15.5</v>
      </c>
      <c r="BR115" s="52">
        <v>15.5</v>
      </c>
      <c r="BS115" s="52">
        <v>15.5</v>
      </c>
      <c r="BT115" s="52">
        <v>15.5</v>
      </c>
      <c r="BU115" s="52">
        <v>15.5</v>
      </c>
      <c r="BV115" s="52">
        <v>15.5</v>
      </c>
      <c r="BW115" s="52">
        <v>15.5</v>
      </c>
      <c r="BX115" s="52">
        <v>15.5</v>
      </c>
      <c r="BY115" s="52">
        <v>15.5</v>
      </c>
      <c r="BZ115" s="52">
        <v>15.5</v>
      </c>
      <c r="CA115" s="52">
        <v>15.5</v>
      </c>
      <c r="CB115" s="52">
        <v>15.5</v>
      </c>
      <c r="CC115" s="52">
        <v>15.5</v>
      </c>
      <c r="CD115" s="52">
        <v>15.5</v>
      </c>
    </row>
    <row r="116" spans="1:82" x14ac:dyDescent="0.25">
      <c r="A116" s="52" t="s">
        <v>257</v>
      </c>
      <c r="B116" s="52">
        <v>5.9</v>
      </c>
      <c r="C116" s="52">
        <v>5.31</v>
      </c>
      <c r="D116" s="52">
        <v>4.7789999999999999</v>
      </c>
      <c r="E116" s="52">
        <v>4.3010999999999999</v>
      </c>
      <c r="F116" s="52">
        <v>3.8709899999999999</v>
      </c>
      <c r="G116" s="52">
        <v>3.4838909999999998</v>
      </c>
      <c r="H116" s="52">
        <v>3.1355019</v>
      </c>
      <c r="I116" s="52">
        <v>2.82195171</v>
      </c>
      <c r="J116" s="52">
        <v>2.5397565389999999</v>
      </c>
      <c r="K116" s="52">
        <v>2.2857808850999999</v>
      </c>
      <c r="L116" s="52">
        <v>2.0572027965999999</v>
      </c>
      <c r="M116" s="52">
        <v>1.8514825169</v>
      </c>
      <c r="N116" s="52">
        <v>1.6663342651999999</v>
      </c>
      <c r="O116" s="52">
        <v>1.4997008386999999</v>
      </c>
      <c r="P116" s="52">
        <v>1.3497307547999999</v>
      </c>
      <c r="Q116" s="52">
        <v>1.2147576793999999</v>
      </c>
      <c r="R116" s="55">
        <v>1.0932819114000001</v>
      </c>
      <c r="S116" s="52">
        <v>0.98395372029999995</v>
      </c>
      <c r="T116" s="52">
        <v>0.88555834830000002</v>
      </c>
      <c r="U116" s="52">
        <v>0.79700251339999995</v>
      </c>
      <c r="V116" s="52">
        <v>0.71730226210000003</v>
      </c>
      <c r="W116" s="52">
        <v>0.64557203590000001</v>
      </c>
      <c r="X116" s="52">
        <v>0.58101483229999995</v>
      </c>
      <c r="Y116" s="52">
        <v>0.52291334909999998</v>
      </c>
      <c r="Z116" s="52">
        <v>0.47062201419999999</v>
      </c>
      <c r="AA116" s="52">
        <v>0.42355981269999998</v>
      </c>
      <c r="AB116" s="55">
        <v>0.38120383149999998</v>
      </c>
      <c r="AC116" s="52">
        <v>0.34308344829999998</v>
      </c>
      <c r="AD116" s="52">
        <v>0.30877510349999998</v>
      </c>
      <c r="AE116" s="52">
        <v>0.27789759310000001</v>
      </c>
      <c r="AF116" s="52">
        <v>0.25010783380000001</v>
      </c>
      <c r="AG116" s="52">
        <v>0.2250970504</v>
      </c>
      <c r="AH116" s="52">
        <v>0.20258734540000001</v>
      </c>
      <c r="AI116" s="52">
        <v>0.18232861089999999</v>
      </c>
      <c r="AJ116" s="52">
        <v>0.1640957498</v>
      </c>
      <c r="AK116" s="52">
        <v>0.14768617479999999</v>
      </c>
      <c r="AL116" s="52">
        <v>0.13291755729999999</v>
      </c>
      <c r="AM116" s="52">
        <v>0.1196258016</v>
      </c>
      <c r="AN116" s="52">
        <v>0.10766322139999999</v>
      </c>
      <c r="AO116" s="52">
        <v>9.6896899300000006E-2</v>
      </c>
      <c r="AP116" s="52">
        <v>8.7207209399999999E-2</v>
      </c>
      <c r="AQ116" s="52">
        <v>7.8486488399999998E-2</v>
      </c>
      <c r="AR116" s="52">
        <v>7.0637839600000002E-2</v>
      </c>
      <c r="AS116" s="52">
        <v>6.3574055599999998E-2</v>
      </c>
      <c r="AT116" s="52">
        <v>5.7216650100000002E-2</v>
      </c>
      <c r="AU116" s="52">
        <v>5.1494985100000001E-2</v>
      </c>
      <c r="AV116" s="52">
        <v>4.6345486499999998E-2</v>
      </c>
      <c r="AW116" s="52">
        <v>4.1710937900000002E-2</v>
      </c>
      <c r="AX116" s="52">
        <v>3.7539844099999997E-2</v>
      </c>
      <c r="AY116" s="52">
        <v>3.3785859699999997E-2</v>
      </c>
      <c r="AZ116" s="52">
        <v>3.0407273700000001E-2</v>
      </c>
      <c r="BA116" s="52">
        <v>2.73665464E-2</v>
      </c>
      <c r="BB116" s="52">
        <v>2.46298917E-2</v>
      </c>
      <c r="BC116" s="52">
        <v>2.2166902499999998E-2</v>
      </c>
      <c r="BD116" s="52">
        <v>1.9950212299999999E-2</v>
      </c>
      <c r="BE116" s="52">
        <v>1.79551911E-2</v>
      </c>
      <c r="BF116" s="52">
        <v>1.6159672E-2</v>
      </c>
      <c r="BG116" s="52">
        <v>1.45437048E-2</v>
      </c>
      <c r="BH116" s="52">
        <v>1.30893343E-2</v>
      </c>
      <c r="BI116" s="52">
        <v>1.17804009E-2</v>
      </c>
      <c r="BJ116" s="52">
        <v>1.06023608E-2</v>
      </c>
      <c r="BK116" s="52">
        <v>9.5421246999999997E-3</v>
      </c>
      <c r="BL116" s="52">
        <v>8.5879122000000006E-3</v>
      </c>
      <c r="BM116" s="52">
        <v>7.7291210000000003E-3</v>
      </c>
      <c r="BN116" s="52">
        <v>6.9562089000000001E-3</v>
      </c>
      <c r="BO116" s="52">
        <v>6.2605880000000001E-3</v>
      </c>
      <c r="BP116" s="52">
        <v>5.6345292000000002E-3</v>
      </c>
      <c r="BQ116" s="52">
        <v>5.0710763000000004E-3</v>
      </c>
      <c r="BR116" s="52">
        <v>4.5639686999999996E-3</v>
      </c>
      <c r="BS116" s="52">
        <v>4.1075718000000002E-3</v>
      </c>
      <c r="BT116" s="52">
        <v>3.6968145999999999E-3</v>
      </c>
      <c r="BU116" s="52">
        <v>3.3271332E-3</v>
      </c>
      <c r="BV116" s="52">
        <v>2.9944198000000002E-3</v>
      </c>
      <c r="BW116" s="52">
        <v>2.6949779000000002E-3</v>
      </c>
      <c r="BX116" s="52">
        <v>2.4254800999999999E-3</v>
      </c>
      <c r="BY116" s="52">
        <v>2.1829320999999999E-3</v>
      </c>
      <c r="BZ116" s="52">
        <v>1.9646389000000002E-3</v>
      </c>
      <c r="CA116" s="52">
        <v>1.7681750000000001E-3</v>
      </c>
      <c r="CB116" s="52">
        <v>1.5913575E-3</v>
      </c>
      <c r="CC116" s="52">
        <v>1.4322217E-3</v>
      </c>
      <c r="CD116" s="52">
        <v>1.2889996000000001E-3</v>
      </c>
    </row>
    <row r="117" spans="1:82" x14ac:dyDescent="0.25">
      <c r="A117" s="52" t="s">
        <v>258</v>
      </c>
      <c r="B117" s="52">
        <v>633.5</v>
      </c>
      <c r="C117" s="52">
        <v>692.06683046989997</v>
      </c>
      <c r="D117" s="52">
        <v>750.51810101210003</v>
      </c>
      <c r="E117" s="52">
        <v>802.45506563260005</v>
      </c>
      <c r="F117" s="52">
        <v>848.41501264359999</v>
      </c>
      <c r="G117" s="52">
        <v>892.27315244989995</v>
      </c>
      <c r="H117" s="52">
        <v>933.33055780400002</v>
      </c>
      <c r="I117" s="52">
        <v>970.40458904360003</v>
      </c>
      <c r="J117" s="52">
        <v>1003.5681518556</v>
      </c>
      <c r="K117" s="52">
        <v>1031.6061561468</v>
      </c>
      <c r="L117" s="52">
        <v>1053.1004176874001</v>
      </c>
      <c r="M117" s="52">
        <v>1066.7565326803001</v>
      </c>
      <c r="N117" s="52">
        <v>1073.5723897726</v>
      </c>
      <c r="O117" s="52">
        <v>1080.1570099394</v>
      </c>
      <c r="P117" s="52">
        <v>1085.4011449789</v>
      </c>
      <c r="Q117" s="52">
        <v>1089.3076333979</v>
      </c>
      <c r="R117" s="55">
        <v>1092.0322055578999</v>
      </c>
      <c r="S117" s="52">
        <v>1093.6735861034999</v>
      </c>
      <c r="T117" s="52">
        <v>1098.4076757736</v>
      </c>
      <c r="U117" s="52">
        <v>1102.0040829770001</v>
      </c>
      <c r="V117" s="52">
        <v>1105.221087847</v>
      </c>
      <c r="W117" s="52">
        <v>1107.9194731619</v>
      </c>
      <c r="X117" s="52">
        <v>1110.1551408229</v>
      </c>
      <c r="Y117" s="52">
        <v>1111.960293974</v>
      </c>
      <c r="Z117" s="52">
        <v>1105.3569914876</v>
      </c>
      <c r="AA117" s="52">
        <v>1089.1574453955</v>
      </c>
      <c r="AB117" s="55">
        <v>1067.0195891435999</v>
      </c>
      <c r="AC117" s="52">
        <v>1043.5963263496999</v>
      </c>
      <c r="AD117" s="52">
        <v>1018.7951454764</v>
      </c>
      <c r="AE117" s="52">
        <v>992.52363197390002</v>
      </c>
      <c r="AF117" s="52">
        <v>964.71111823729996</v>
      </c>
      <c r="AG117" s="52">
        <v>935.2855809957</v>
      </c>
      <c r="AH117" s="52">
        <v>904.17328498350003</v>
      </c>
      <c r="AI117" s="52">
        <v>871.29864829329995</v>
      </c>
      <c r="AJ117" s="52">
        <v>836.58430324450001</v>
      </c>
      <c r="AK117" s="52">
        <v>799.95140825869998</v>
      </c>
      <c r="AL117" s="52">
        <v>761.32038373390003</v>
      </c>
      <c r="AM117" s="52">
        <v>720.61245015140003</v>
      </c>
      <c r="AN117" s="52">
        <v>699.1825907507</v>
      </c>
      <c r="AO117" s="52">
        <v>676.60403452649996</v>
      </c>
      <c r="AP117" s="52">
        <v>652.851621421</v>
      </c>
      <c r="AQ117" s="52">
        <v>627.89474747880001</v>
      </c>
      <c r="AR117" s="52">
        <v>601.69865886529999</v>
      </c>
      <c r="AS117" s="52">
        <v>574.22540992289998</v>
      </c>
      <c r="AT117" s="52">
        <v>545.43456035489999</v>
      </c>
      <c r="AU117" s="52">
        <v>515.28368414559998</v>
      </c>
      <c r="AV117" s="52">
        <v>483.72874474899999</v>
      </c>
      <c r="AW117" s="52">
        <v>450.72437565849998</v>
      </c>
      <c r="AX117" s="52">
        <v>416.22409423699997</v>
      </c>
      <c r="AY117" s="52">
        <v>380.18046869099999</v>
      </c>
      <c r="AZ117" s="52">
        <v>342.5452523898</v>
      </c>
      <c r="BA117" s="52">
        <v>303.26949567200001</v>
      </c>
      <c r="BB117" s="52">
        <v>270.57276807279999</v>
      </c>
      <c r="BC117" s="52">
        <v>260.10638403109999</v>
      </c>
      <c r="BD117" s="52">
        <v>247.97011761370001</v>
      </c>
      <c r="BE117" s="52">
        <v>237.9134810923</v>
      </c>
      <c r="BF117" s="52">
        <v>243.7183636968</v>
      </c>
      <c r="BG117" s="52">
        <v>221.68637041549999</v>
      </c>
      <c r="BH117" s="52">
        <v>221.68637041549999</v>
      </c>
      <c r="BI117" s="52">
        <v>221.68637041549999</v>
      </c>
      <c r="BJ117" s="52">
        <v>221.68637041549999</v>
      </c>
      <c r="BK117" s="52">
        <v>221.68637041549999</v>
      </c>
      <c r="BL117" s="52">
        <v>221.68637041549999</v>
      </c>
      <c r="BM117" s="52">
        <v>221.68637041549999</v>
      </c>
      <c r="BN117" s="52">
        <v>221.68637041549999</v>
      </c>
      <c r="BO117" s="52">
        <v>221.68637041549999</v>
      </c>
      <c r="BP117" s="52">
        <v>221.68637041549999</v>
      </c>
      <c r="BQ117" s="52">
        <v>221.68637041549999</v>
      </c>
      <c r="BR117" s="52">
        <v>221.68637041549999</v>
      </c>
      <c r="BS117" s="52">
        <v>221.68637041549999</v>
      </c>
      <c r="BT117" s="52">
        <v>221.68637041549999</v>
      </c>
      <c r="BU117" s="52">
        <v>221.68637041549999</v>
      </c>
      <c r="BV117" s="52">
        <v>221.68637041549999</v>
      </c>
      <c r="BW117" s="52">
        <v>221.68637041549999</v>
      </c>
      <c r="BX117" s="52">
        <v>221.68637041549999</v>
      </c>
      <c r="BY117" s="52">
        <v>221.68637041549999</v>
      </c>
      <c r="BZ117" s="52">
        <v>221.68637041549999</v>
      </c>
      <c r="CA117" s="52">
        <v>221.68637041549999</v>
      </c>
      <c r="CB117" s="52">
        <v>221.68637041549999</v>
      </c>
      <c r="CC117" s="52">
        <v>221.68637041549999</v>
      </c>
      <c r="CD117" s="52">
        <v>221.68637041549999</v>
      </c>
    </row>
    <row r="118" spans="1:82" x14ac:dyDescent="0.25">
      <c r="A118" s="52" t="s">
        <v>259</v>
      </c>
      <c r="B118" s="52">
        <v>0.47121199159999999</v>
      </c>
      <c r="C118" s="52">
        <v>0.47345329419999999</v>
      </c>
      <c r="D118" s="52">
        <v>0.46853389919999999</v>
      </c>
      <c r="E118" s="52">
        <v>0.46303755130000002</v>
      </c>
      <c r="F118" s="52">
        <v>0.46053496989999998</v>
      </c>
      <c r="G118" s="52">
        <v>0.45750251990000002</v>
      </c>
      <c r="H118" s="52">
        <v>0.45330807810000001</v>
      </c>
      <c r="I118" s="52">
        <v>0.44881186740000001</v>
      </c>
      <c r="J118" s="52">
        <v>0.44297257179999999</v>
      </c>
      <c r="K118" s="52">
        <v>0.43535126340000002</v>
      </c>
      <c r="L118" s="52">
        <v>0.42572182269999997</v>
      </c>
      <c r="M118" s="52">
        <v>0.4155890411</v>
      </c>
      <c r="N118" s="52">
        <v>0.40971984230000003</v>
      </c>
      <c r="O118" s="52">
        <v>0.40381238780000001</v>
      </c>
      <c r="P118" s="52">
        <v>0.39813975530000001</v>
      </c>
      <c r="Q118" s="52">
        <v>0.3927370033</v>
      </c>
      <c r="R118" s="55">
        <v>0.38754821490000002</v>
      </c>
      <c r="S118" s="52">
        <v>0.38579267249999999</v>
      </c>
      <c r="T118" s="52">
        <v>0.38207282650000002</v>
      </c>
      <c r="U118" s="52">
        <v>0.3787611152</v>
      </c>
      <c r="V118" s="52">
        <v>0.37547293929999997</v>
      </c>
      <c r="W118" s="52">
        <v>0.37230080180000003</v>
      </c>
      <c r="X118" s="52">
        <v>0.36923370770000002</v>
      </c>
      <c r="Y118" s="52">
        <v>0.35993761810000002</v>
      </c>
      <c r="Z118" s="52">
        <v>0.34694024330000001</v>
      </c>
      <c r="AA118" s="52">
        <v>0.33385337110000002</v>
      </c>
      <c r="AB118" s="55">
        <v>0.32300441460000001</v>
      </c>
      <c r="AC118" s="52">
        <v>0.31227144439999999</v>
      </c>
      <c r="AD118" s="52">
        <v>0.30134773409999999</v>
      </c>
      <c r="AE118" s="52">
        <v>0.29007290390000001</v>
      </c>
      <c r="AF118" s="52">
        <v>0.27832066779999998</v>
      </c>
      <c r="AG118" s="52">
        <v>0.26597178760000001</v>
      </c>
      <c r="AH118" s="52">
        <v>0.2528982373</v>
      </c>
      <c r="AI118" s="52">
        <v>0.23895358629999999</v>
      </c>
      <c r="AJ118" s="52">
        <v>0.2239645274</v>
      </c>
      <c r="AK118" s="52">
        <v>0.2077210323</v>
      </c>
      <c r="AL118" s="52">
        <v>0.18996342059999999</v>
      </c>
      <c r="AM118" s="52">
        <v>0.195350577</v>
      </c>
      <c r="AN118" s="52">
        <v>0.19078620960000001</v>
      </c>
      <c r="AO118" s="52">
        <v>0.18415244959999999</v>
      </c>
      <c r="AP118" s="52">
        <v>0.17595720540000001</v>
      </c>
      <c r="AQ118" s="52">
        <v>0.166228927</v>
      </c>
      <c r="AR118" s="52">
        <v>0.15486570490000001</v>
      </c>
      <c r="AS118" s="52">
        <v>0.1416960381</v>
      </c>
      <c r="AT118" s="52">
        <v>0.12647618250000001</v>
      </c>
      <c r="AU118" s="52">
        <v>0.1088680335</v>
      </c>
      <c r="AV118" s="52">
        <v>8.8401690800000002E-2</v>
      </c>
      <c r="AW118" s="52">
        <v>6.4415632E-2</v>
      </c>
      <c r="AX118" s="52">
        <v>3.5958784399999999E-2</v>
      </c>
      <c r="AY118" s="52">
        <v>1.623703E-3</v>
      </c>
      <c r="AZ118" s="52">
        <v>-4.0752365499999998E-2</v>
      </c>
      <c r="BA118" s="52">
        <v>-7.4342587299999999E-2</v>
      </c>
      <c r="BB118" s="52">
        <v>-5.6893139199999998E-2</v>
      </c>
      <c r="BC118" s="52">
        <v>-5.3200474400000003E-2</v>
      </c>
      <c r="BD118" s="52">
        <v>-4.9407722699999997E-2</v>
      </c>
      <c r="BE118" s="52">
        <v>-2.4288062E-3</v>
      </c>
      <c r="BF118" s="52">
        <v>-5.13349398E-2</v>
      </c>
      <c r="BG118" s="52">
        <v>-2.4013480100000002E-2</v>
      </c>
      <c r="BH118" s="52">
        <v>-4.4685534999999998E-3</v>
      </c>
      <c r="BI118" s="52">
        <v>1.0850762700000001E-2</v>
      </c>
      <c r="BJ118" s="52">
        <v>2.35490462E-2</v>
      </c>
      <c r="BK118" s="52">
        <v>3.45408096E-2</v>
      </c>
      <c r="BL118" s="52">
        <v>4.43686384E-2</v>
      </c>
      <c r="BM118" s="52">
        <v>5.3356853599999997E-2</v>
      </c>
      <c r="BN118" s="52">
        <v>6.1701702300000001E-2</v>
      </c>
      <c r="BO118" s="52">
        <v>6.9524289399999994E-2</v>
      </c>
      <c r="BP118" s="52">
        <v>7.6901592399999996E-2</v>
      </c>
      <c r="BQ118" s="52">
        <v>8.3884611400000003E-2</v>
      </c>
      <c r="BR118" s="52">
        <v>9.0508981000000002E-2</v>
      </c>
      <c r="BS118" s="52">
        <v>9.6801168000000007E-2</v>
      </c>
      <c r="BT118" s="52">
        <v>0.1027820899</v>
      </c>
      <c r="BU118" s="52">
        <v>0.1084692266</v>
      </c>
      <c r="BV118" s="52">
        <v>0.1138778538</v>
      </c>
      <c r="BW118" s="52">
        <v>0.1190217653</v>
      </c>
      <c r="BX118" s="52">
        <v>0.1239136976</v>
      </c>
      <c r="BY118" s="52">
        <v>0.1285655822</v>
      </c>
      <c r="BZ118" s="52">
        <v>0.13298869720000001</v>
      </c>
      <c r="CA118" s="52">
        <v>0.13719376110000001</v>
      </c>
      <c r="CB118" s="52">
        <v>0.1411909928</v>
      </c>
      <c r="CC118" s="52">
        <v>0.14499015239999999</v>
      </c>
      <c r="CD118" s="52">
        <v>0.1486005695</v>
      </c>
    </row>
    <row r="119" spans="1:82" x14ac:dyDescent="0.25">
      <c r="A119" s="52" t="s">
        <v>260</v>
      </c>
      <c r="B119" s="52">
        <v>0</v>
      </c>
      <c r="C119" s="52">
        <v>0.4976967142</v>
      </c>
      <c r="D119" s="52">
        <v>0.45403549189999998</v>
      </c>
      <c r="E119" s="52">
        <v>0.43238731699999999</v>
      </c>
      <c r="F119" s="52">
        <v>0.4290625401</v>
      </c>
      <c r="G119" s="52">
        <v>0.42394048070000001</v>
      </c>
      <c r="H119" s="52">
        <v>0.4154796006</v>
      </c>
      <c r="I119" s="52">
        <v>0.40669168410000001</v>
      </c>
      <c r="J119" s="52">
        <v>0.39463099839999999</v>
      </c>
      <c r="K119" s="52">
        <v>0.378286646</v>
      </c>
      <c r="L119" s="52">
        <v>0.35704213400000001</v>
      </c>
      <c r="M119" s="52">
        <v>0.33425814259999997</v>
      </c>
      <c r="N119" s="52">
        <v>0.32119967760000001</v>
      </c>
      <c r="O119" s="52">
        <v>0.30821856120000002</v>
      </c>
      <c r="P119" s="52">
        <v>0.29570304780000001</v>
      </c>
      <c r="Q119" s="52">
        <v>0.28366926279999999</v>
      </c>
      <c r="R119" s="55">
        <v>0.27195981029999999</v>
      </c>
      <c r="S119" s="52">
        <v>0.26819978179999998</v>
      </c>
      <c r="T119" s="52">
        <v>0.26060857120000003</v>
      </c>
      <c r="U119" s="52">
        <v>0.2537512469</v>
      </c>
      <c r="V119" s="52">
        <v>0.24689973239999999</v>
      </c>
      <c r="W119" s="52">
        <v>0.24022308210000001</v>
      </c>
      <c r="X119" s="52">
        <v>0.2336991447</v>
      </c>
      <c r="Y119" s="52">
        <v>0.2126060219</v>
      </c>
      <c r="Z119" s="52">
        <v>0.18009699000000001</v>
      </c>
      <c r="AA119" s="52">
        <v>0.1428838395</v>
      </c>
      <c r="AB119" s="55">
        <v>0.1064294202</v>
      </c>
      <c r="AC119" s="52">
        <v>6.67465946E-2</v>
      </c>
      <c r="AD119" s="52">
        <v>2.2057921300000002E-2</v>
      </c>
      <c r="AE119" s="52">
        <v>-2.9548433999999998E-2</v>
      </c>
      <c r="AF119" s="52">
        <v>-9.0618198999999997E-2</v>
      </c>
      <c r="AG119" s="52">
        <v>-0.16486281080000001</v>
      </c>
      <c r="AH119" s="52">
        <v>-0.25805637349999999</v>
      </c>
      <c r="AI119" s="52">
        <v>-0.37978709760000001</v>
      </c>
      <c r="AJ119" s="52">
        <v>-0.54729776640000005</v>
      </c>
      <c r="AK119" s="52">
        <v>-0.79510327020000005</v>
      </c>
      <c r="AL119" s="52">
        <v>-1.203953225</v>
      </c>
      <c r="AM119" s="52">
        <v>-1.8107712862000001</v>
      </c>
      <c r="AN119" s="52">
        <v>-2.5138834534000001</v>
      </c>
      <c r="AO119" s="52">
        <v>-4.0347607995999999</v>
      </c>
      <c r="AP119" s="52">
        <v>-9.4895799103999998</v>
      </c>
      <c r="AQ119" s="52">
        <v>34.635170351799999</v>
      </c>
      <c r="AR119" s="52">
        <v>6.4566578054999999</v>
      </c>
      <c r="AS119" s="52">
        <v>3.6634141331999999</v>
      </c>
      <c r="AT119" s="52">
        <v>2.6063384924999999</v>
      </c>
      <c r="AU119" s="52">
        <v>2.0506044166000001</v>
      </c>
      <c r="AV119" s="52">
        <v>1.7076065648000001</v>
      </c>
      <c r="AW119" s="52">
        <v>1.4743712187</v>
      </c>
      <c r="AX119" s="52">
        <v>1.3050038872</v>
      </c>
      <c r="AY119" s="52">
        <v>1.1759674094000001</v>
      </c>
      <c r="AZ119" s="52">
        <v>1.0739551234</v>
      </c>
      <c r="BA119" s="52">
        <v>0.97222590470000003</v>
      </c>
      <c r="BB119" s="52">
        <v>0.86492970810000003</v>
      </c>
      <c r="BC119" s="52">
        <v>0.83651830120000004</v>
      </c>
      <c r="BD119" s="52">
        <v>0.80607097650000004</v>
      </c>
      <c r="BE119" s="52">
        <v>0.75606887599999995</v>
      </c>
      <c r="BF119" s="52">
        <v>0.79794440899999997</v>
      </c>
      <c r="BG119" s="52">
        <v>0.73780042339999996</v>
      </c>
      <c r="BH119" s="52">
        <v>0.72727905199999998</v>
      </c>
      <c r="BI119" s="52">
        <v>0.71903239969999999</v>
      </c>
      <c r="BJ119" s="52">
        <v>0.7121966944</v>
      </c>
      <c r="BK119" s="52">
        <v>0.70627963839999996</v>
      </c>
      <c r="BL119" s="52">
        <v>0.70098914850000005</v>
      </c>
      <c r="BM119" s="52">
        <v>0.69615063710000002</v>
      </c>
      <c r="BN119" s="52">
        <v>0.69165846099999995</v>
      </c>
      <c r="BO119" s="52">
        <v>0.68744742729999997</v>
      </c>
      <c r="BP119" s="52">
        <v>0.68347609779999996</v>
      </c>
      <c r="BQ119" s="52">
        <v>0.67971701809999996</v>
      </c>
      <c r="BR119" s="52">
        <v>0.67615100559999997</v>
      </c>
      <c r="BS119" s="52">
        <v>0.67276381269999996</v>
      </c>
      <c r="BT119" s="52">
        <v>0.66954417919999998</v>
      </c>
      <c r="BU119" s="52">
        <v>0.66648269540000005</v>
      </c>
      <c r="BV119" s="52">
        <v>0.663571138</v>
      </c>
      <c r="BW119" s="52">
        <v>0.66080208159999998</v>
      </c>
      <c r="BX119" s="52">
        <v>0.65816867000000001</v>
      </c>
      <c r="BY119" s="52">
        <v>0.65566448020000001</v>
      </c>
      <c r="BZ119" s="52">
        <v>0.65328344110000003</v>
      </c>
      <c r="CA119" s="52">
        <v>0.65101978260000004</v>
      </c>
      <c r="CB119" s="52">
        <v>0.64886800369999997</v>
      </c>
      <c r="CC119" s="52">
        <v>0.6468228506</v>
      </c>
      <c r="CD119" s="52">
        <v>0.64487930069999999</v>
      </c>
    </row>
    <row r="120" spans="1:82" x14ac:dyDescent="0.25">
      <c r="A120" s="52" t="s">
        <v>261</v>
      </c>
      <c r="B120" s="52">
        <v>150.09299999999999</v>
      </c>
      <c r="C120" s="52">
        <v>162.78946932989999</v>
      </c>
      <c r="D120" s="52">
        <v>174.0708310869</v>
      </c>
      <c r="E120" s="52">
        <v>184.0537936934</v>
      </c>
      <c r="F120" s="52">
        <v>193.5801965709</v>
      </c>
      <c r="G120" s="52">
        <v>202.4982028554</v>
      </c>
      <c r="H120" s="52">
        <v>210.5508950748</v>
      </c>
      <c r="I120" s="52">
        <v>217.75410863139999</v>
      </c>
      <c r="J120" s="52">
        <v>223.843875978</v>
      </c>
      <c r="K120" s="52">
        <v>228.51210903960001</v>
      </c>
      <c r="L120" s="52">
        <v>231.4776089872</v>
      </c>
      <c r="M120" s="52">
        <v>232.95715216959999</v>
      </c>
      <c r="N120" s="52">
        <v>234.38647349749999</v>
      </c>
      <c r="O120" s="52">
        <v>235.5245997067</v>
      </c>
      <c r="P120" s="52">
        <v>236.37214684599999</v>
      </c>
      <c r="Q120" s="52">
        <v>236.962945125</v>
      </c>
      <c r="R120" s="55">
        <v>237.3184409184</v>
      </c>
      <c r="S120" s="52">
        <v>238.34580116719999</v>
      </c>
      <c r="T120" s="52">
        <v>239.12601864999999</v>
      </c>
      <c r="U120" s="52">
        <v>239.8238214237</v>
      </c>
      <c r="V120" s="52">
        <v>240.40896580469999</v>
      </c>
      <c r="W120" s="52">
        <v>240.89359563880001</v>
      </c>
      <c r="X120" s="52">
        <v>241.28470647029999</v>
      </c>
      <c r="Y120" s="52">
        <v>239.84917498339999</v>
      </c>
      <c r="Z120" s="52">
        <v>236.32896418550001</v>
      </c>
      <c r="AA120" s="52">
        <v>231.5187177942</v>
      </c>
      <c r="AB120" s="55">
        <v>226.42922709339999</v>
      </c>
      <c r="AC120" s="52">
        <v>221.0403935576</v>
      </c>
      <c r="AD120" s="52">
        <v>215.3321402704</v>
      </c>
      <c r="AE120" s="52">
        <v>209.2891147281</v>
      </c>
      <c r="AF120" s="52">
        <v>202.89566994590001</v>
      </c>
      <c r="AG120" s="52">
        <v>196.13578703889999</v>
      </c>
      <c r="AH120" s="52">
        <v>188.99304598539999</v>
      </c>
      <c r="AI120" s="52">
        <v>181.45063887500001</v>
      </c>
      <c r="AJ120" s="52">
        <v>173.4914376957</v>
      </c>
      <c r="AK120" s="52">
        <v>165.09815424530001</v>
      </c>
      <c r="AL120" s="52">
        <v>156.25367434360001</v>
      </c>
      <c r="AM120" s="52">
        <v>151.59713839220001</v>
      </c>
      <c r="AN120" s="52">
        <v>146.69105273529999</v>
      </c>
      <c r="AO120" s="52">
        <v>141.52995366030001</v>
      </c>
      <c r="AP120" s="52">
        <v>136.10719350950001</v>
      </c>
      <c r="AQ120" s="52">
        <v>130.41522300849999</v>
      </c>
      <c r="AR120" s="52">
        <v>124.4457996731</v>
      </c>
      <c r="AS120" s="52">
        <v>118.1901393899</v>
      </c>
      <c r="AT120" s="52">
        <v>111.6390270978</v>
      </c>
      <c r="AU120" s="52">
        <v>104.78289845250001</v>
      </c>
      <c r="AV120" s="52">
        <v>97.611900988399995</v>
      </c>
      <c r="AW120" s="52">
        <v>90.115940855299996</v>
      </c>
      <c r="AX120" s="52">
        <v>82.284719467599999</v>
      </c>
      <c r="AY120" s="52">
        <v>74.107763183100005</v>
      </c>
      <c r="AZ120" s="52">
        <v>65.574448245100001</v>
      </c>
      <c r="BA120" s="52">
        <v>58.470395472600003</v>
      </c>
      <c r="BB120" s="52">
        <v>56.195673101399997</v>
      </c>
      <c r="BC120" s="52">
        <v>53.558202182300001</v>
      </c>
      <c r="BD120" s="52">
        <v>51.372526783600001</v>
      </c>
      <c r="BE120" s="52">
        <v>52.632597181599998</v>
      </c>
      <c r="BF120" s="52">
        <v>47.845419393999997</v>
      </c>
      <c r="BG120" s="52">
        <v>47.844478582800001</v>
      </c>
      <c r="BH120" s="52">
        <v>47.843534114599997</v>
      </c>
      <c r="BI120" s="52">
        <v>47.8425871245</v>
      </c>
      <c r="BJ120" s="52">
        <v>47.841637801899999</v>
      </c>
      <c r="BK120" s="52">
        <v>47.840686137200002</v>
      </c>
      <c r="BL120" s="52">
        <v>47.839732104100001</v>
      </c>
      <c r="BM120" s="52">
        <v>47.838775697300001</v>
      </c>
      <c r="BN120" s="52">
        <v>47.837816932800003</v>
      </c>
      <c r="BO120" s="52">
        <v>47.836855842600002</v>
      </c>
      <c r="BP120" s="52">
        <v>47.835892469500003</v>
      </c>
      <c r="BQ120" s="52">
        <v>47.8349268634</v>
      </c>
      <c r="BR120" s="52">
        <v>47.833959078600003</v>
      </c>
      <c r="BS120" s="52">
        <v>47.8329891721</v>
      </c>
      <c r="BT120" s="52">
        <v>47.832017202599999</v>
      </c>
      <c r="BU120" s="52">
        <v>47.831043229400002</v>
      </c>
      <c r="BV120" s="52">
        <v>47.830067312399997</v>
      </c>
      <c r="BW120" s="52">
        <v>47.829089510899998</v>
      </c>
      <c r="BX120" s="52">
        <v>47.828109883899998</v>
      </c>
      <c r="BY120" s="52">
        <v>47.8271284896</v>
      </c>
      <c r="BZ120" s="52">
        <v>47.826145385099998</v>
      </c>
      <c r="CA120" s="52">
        <v>47.825160626600002</v>
      </c>
      <c r="CB120" s="52">
        <v>47.824174268999997</v>
      </c>
      <c r="CC120" s="52">
        <v>47.823186365700003</v>
      </c>
      <c r="CD120" s="52">
        <v>47.822196968999997</v>
      </c>
    </row>
    <row r="121" spans="1:82" x14ac:dyDescent="0.25">
      <c r="A121" s="52" t="s">
        <v>262</v>
      </c>
      <c r="B121" s="52">
        <v>102.69799999999999</v>
      </c>
      <c r="C121" s="52">
        <v>113.11463296140001</v>
      </c>
      <c r="D121" s="52">
        <v>122.1543131901</v>
      </c>
      <c r="E121" s="52">
        <v>129.9291363282</v>
      </c>
      <c r="F121" s="52">
        <v>137.2890004706</v>
      </c>
      <c r="G121" s="52">
        <v>144.0787791015</v>
      </c>
      <c r="H121" s="52">
        <v>150.0378343957</v>
      </c>
      <c r="I121" s="52">
        <v>155.18152671519999</v>
      </c>
      <c r="J121" s="52">
        <v>159.24063917539999</v>
      </c>
      <c r="K121" s="52">
        <v>161.9007027742</v>
      </c>
      <c r="L121" s="52">
        <v>162.8739740938</v>
      </c>
      <c r="M121" s="52">
        <v>162.37843317950001</v>
      </c>
      <c r="N121" s="52">
        <v>161.87139633979999</v>
      </c>
      <c r="O121" s="52">
        <v>161.1051604685</v>
      </c>
      <c r="P121" s="52">
        <v>160.07944523</v>
      </c>
      <c r="Q121" s="52">
        <v>158.82791750449999</v>
      </c>
      <c r="R121" s="55">
        <v>157.37167793489999</v>
      </c>
      <c r="S121" s="52">
        <v>156.62935437339999</v>
      </c>
      <c r="T121" s="52">
        <v>155.66248611180001</v>
      </c>
      <c r="U121" s="52">
        <v>154.6387786949</v>
      </c>
      <c r="V121" s="52">
        <v>153.52679765209999</v>
      </c>
      <c r="W121" s="52">
        <v>152.3383957403</v>
      </c>
      <c r="X121" s="52">
        <v>151.0801735167</v>
      </c>
      <c r="Y121" s="52">
        <v>147.9857907443</v>
      </c>
      <c r="Z121" s="52">
        <v>142.79527847610001</v>
      </c>
      <c r="AA121" s="52">
        <v>136.32199668019999</v>
      </c>
      <c r="AB121" s="55">
        <v>129.59890235809999</v>
      </c>
      <c r="AC121" s="52">
        <v>122.6065159581</v>
      </c>
      <c r="AD121" s="52">
        <v>115.3267876644</v>
      </c>
      <c r="AE121" s="52">
        <v>107.7473381531</v>
      </c>
      <c r="AF121" s="52">
        <v>99.8562967684</v>
      </c>
      <c r="AG121" s="52">
        <v>91.642365311999995</v>
      </c>
      <c r="AH121" s="52">
        <v>83.095006921199996</v>
      </c>
      <c r="AI121" s="52">
        <v>74.204745957900002</v>
      </c>
      <c r="AJ121" s="52">
        <v>64.963607076800002</v>
      </c>
      <c r="AK121" s="52">
        <v>55.365760083700003</v>
      </c>
      <c r="AL121" s="52">
        <v>45.408494380299999</v>
      </c>
      <c r="AM121" s="52">
        <v>39.839171148699997</v>
      </c>
      <c r="AN121" s="52">
        <v>34.089765519499998</v>
      </c>
      <c r="AO121" s="52">
        <v>28.164482088</v>
      </c>
      <c r="AP121" s="52">
        <v>22.066527489199999</v>
      </c>
      <c r="AQ121" s="52">
        <v>15.7995811739</v>
      </c>
      <c r="AR121" s="52">
        <v>9.3684959147000004</v>
      </c>
      <c r="AS121" s="52">
        <v>2.7798846751999999</v>
      </c>
      <c r="AT121" s="52">
        <v>-3.9572666124999998</v>
      </c>
      <c r="AU121" s="52">
        <v>-10.830913393199999</v>
      </c>
      <c r="AV121" s="52">
        <v>-17.8251636844</v>
      </c>
      <c r="AW121" s="52">
        <v>-24.919360504899998</v>
      </c>
      <c r="AX121" s="52">
        <v>-32.0870139528</v>
      </c>
      <c r="AY121" s="52">
        <v>-39.294566883400002</v>
      </c>
      <c r="AZ121" s="52">
        <v>-46.499985077399998</v>
      </c>
      <c r="BA121" s="52">
        <v>-51.828722683700001</v>
      </c>
      <c r="BB121" s="52">
        <v>-51.885321811099999</v>
      </c>
      <c r="BC121" s="52">
        <v>-52.246968142500002</v>
      </c>
      <c r="BD121" s="52">
        <v>-52.0686244571</v>
      </c>
      <c r="BE121" s="52">
        <v>-48.354033935700002</v>
      </c>
      <c r="BF121" s="52">
        <v>-50.9537565523</v>
      </c>
      <c r="BG121" s="52">
        <v>-48.475625508599997</v>
      </c>
      <c r="BH121" s="52">
        <v>-46.109035968800001</v>
      </c>
      <c r="BI121" s="52">
        <v>-43.8520790842</v>
      </c>
      <c r="BJ121" s="52">
        <v>-41.700399705599999</v>
      </c>
      <c r="BK121" s="52">
        <v>-39.649334535800001</v>
      </c>
      <c r="BL121" s="52">
        <v>-37.694383090700001</v>
      </c>
      <c r="BM121" s="52">
        <v>-35.831278113899998</v>
      </c>
      <c r="BN121" s="52">
        <v>-34.0559695277</v>
      </c>
      <c r="BO121" s="52">
        <v>-32.364598264599998</v>
      </c>
      <c r="BP121" s="52">
        <v>-30.753475157699999</v>
      </c>
      <c r="BQ121" s="52">
        <v>-29.219065755700001</v>
      </c>
      <c r="BR121" s="52">
        <v>-27.757979414800001</v>
      </c>
      <c r="BS121" s="52">
        <v>-26.366961149800002</v>
      </c>
      <c r="BT121" s="52">
        <v>-25.042885207000001</v>
      </c>
      <c r="BU121" s="52">
        <v>-23.7827497195</v>
      </c>
      <c r="BV121" s="52">
        <v>-22.583672050800001</v>
      </c>
      <c r="BW121" s="52">
        <v>-21.442884593999999</v>
      </c>
      <c r="BX121" s="52">
        <v>-20.3577308781</v>
      </c>
      <c r="BY121" s="52">
        <v>-19.325661892199999</v>
      </c>
      <c r="BZ121" s="52">
        <v>-18.344232568900001</v>
      </c>
      <c r="CA121" s="52">
        <v>-17.411098388900001</v>
      </c>
      <c r="CB121" s="52">
        <v>-16.524012082999999</v>
      </c>
      <c r="CC121" s="52">
        <v>-15.680820413599999</v>
      </c>
      <c r="CD121" s="52">
        <v>-14.8794610279</v>
      </c>
    </row>
    <row r="122" spans="1:82" x14ac:dyDescent="0.25">
      <c r="A122" s="52" t="s">
        <v>263</v>
      </c>
      <c r="B122" s="52">
        <v>39.533999999999999</v>
      </c>
      <c r="C122" s="52">
        <v>44.738638317099998</v>
      </c>
      <c r="D122" s="52">
        <v>48.321195672999998</v>
      </c>
      <c r="E122" s="52">
        <v>50.6210930847</v>
      </c>
      <c r="F122" s="52">
        <v>52.7189093406</v>
      </c>
      <c r="G122" s="52">
        <v>54.4206674769</v>
      </c>
      <c r="H122" s="52">
        <v>55.4358964296</v>
      </c>
      <c r="I122" s="52">
        <v>55.814348434300001</v>
      </c>
      <c r="J122" s="52">
        <v>55.265029791800004</v>
      </c>
      <c r="K122" s="52">
        <v>53.465213698699998</v>
      </c>
      <c r="L122" s="52">
        <v>50.145001143199998</v>
      </c>
      <c r="M122" s="52">
        <v>45.646905993099999</v>
      </c>
      <c r="N122" s="52">
        <v>41.745283255899999</v>
      </c>
      <c r="O122" s="52">
        <v>38.054273091200002</v>
      </c>
      <c r="P122" s="52">
        <v>34.525112340900002</v>
      </c>
      <c r="Q122" s="52">
        <v>31.158901866000001</v>
      </c>
      <c r="R122" s="55">
        <v>27.945751590899999</v>
      </c>
      <c r="S122" s="52">
        <v>25.944906598599999</v>
      </c>
      <c r="T122" s="52">
        <v>23.9082658789</v>
      </c>
      <c r="U122" s="52">
        <v>22.0309727046</v>
      </c>
      <c r="V122" s="52">
        <v>20.2524500685</v>
      </c>
      <c r="W122" s="52">
        <v>18.5709093985</v>
      </c>
      <c r="X122" s="52">
        <v>16.9793772897</v>
      </c>
      <c r="Y122" s="52">
        <v>13.3501756813</v>
      </c>
      <c r="Z122" s="52">
        <v>7.5692417317</v>
      </c>
      <c r="AA122" s="52">
        <v>0.8342068064</v>
      </c>
      <c r="AB122" s="55">
        <v>-5.4916846843</v>
      </c>
      <c r="AC122" s="52">
        <v>-11.4432379504</v>
      </c>
      <c r="AD122" s="52">
        <v>-17.047265316299999</v>
      </c>
      <c r="AE122" s="52">
        <v>-22.3174593956</v>
      </c>
      <c r="AF122" s="52">
        <v>-27.261330278900001</v>
      </c>
      <c r="AG122" s="52">
        <v>-31.880169746100002</v>
      </c>
      <c r="AH122" s="52">
        <v>-36.168893629999999</v>
      </c>
      <c r="AI122" s="52">
        <v>-40.1157841992</v>
      </c>
      <c r="AJ122" s="52">
        <v>-43.7021356849</v>
      </c>
      <c r="AK122" s="52">
        <v>-46.901797883199997</v>
      </c>
      <c r="AL122" s="52">
        <v>-49.680601472900001</v>
      </c>
      <c r="AM122" s="52">
        <v>-46.3684787288</v>
      </c>
      <c r="AN122" s="52">
        <v>-43.638334165499998</v>
      </c>
      <c r="AO122" s="52">
        <v>-41.408589690900001</v>
      </c>
      <c r="AP122" s="52">
        <v>-39.593697001800003</v>
      </c>
      <c r="AQ122" s="52">
        <v>-38.1142871176</v>
      </c>
      <c r="AR122" s="52">
        <v>-36.897930973599998</v>
      </c>
      <c r="AS122" s="52">
        <v>-35.878479114400001</v>
      </c>
      <c r="AT122" s="52">
        <v>-34.995397682300002</v>
      </c>
      <c r="AU122" s="52">
        <v>-34.193343558099997</v>
      </c>
      <c r="AV122" s="52">
        <v>-33.4220287666</v>
      </c>
      <c r="AW122" s="52">
        <v>-32.636395250299998</v>
      </c>
      <c r="AX122" s="52">
        <v>-31.797107119900001</v>
      </c>
      <c r="AY122" s="52">
        <v>-30.8713379619</v>
      </c>
      <c r="AZ122" s="52">
        <v>-29.833776311200001</v>
      </c>
      <c r="BA122" s="52">
        <v>-26.7369564804</v>
      </c>
      <c r="BB122" s="52">
        <v>-18.958293386299999</v>
      </c>
      <c r="BC122" s="52">
        <v>-14.341565665899999</v>
      </c>
      <c r="BD122" s="52">
        <v>-10.902793923799999</v>
      </c>
      <c r="BE122" s="52">
        <v>-5.2077846742</v>
      </c>
      <c r="BF122" s="52">
        <v>-8.0136068814999994</v>
      </c>
      <c r="BG122" s="52">
        <v>-4.6779055005999997</v>
      </c>
      <c r="BH122" s="52">
        <v>-2.7249687907000002</v>
      </c>
      <c r="BI122" s="52">
        <v>-1.5850402656</v>
      </c>
      <c r="BJ122" s="52">
        <v>-0.9207352768</v>
      </c>
      <c r="BK122" s="52">
        <v>-0.53412454119999997</v>
      </c>
      <c r="BL122" s="52">
        <v>-0.30942616630000003</v>
      </c>
      <c r="BM122" s="52">
        <v>-0.17900983409999999</v>
      </c>
      <c r="BN122" s="52">
        <v>-0.10342036089999999</v>
      </c>
      <c r="BO122" s="52">
        <v>-5.9669505999999997E-2</v>
      </c>
      <c r="BP122" s="52">
        <v>-3.4381647100000003E-2</v>
      </c>
      <c r="BQ122" s="52">
        <v>-1.9785230099999999E-2</v>
      </c>
      <c r="BR122" s="52">
        <v>-1.1371275599999999E-2</v>
      </c>
      <c r="BS122" s="52">
        <v>-6.5274725999999996E-3</v>
      </c>
      <c r="BT122" s="52">
        <v>-3.7425126000000001E-3</v>
      </c>
      <c r="BU122" s="52">
        <v>-2.1432782999999999E-3</v>
      </c>
      <c r="BV122" s="52">
        <v>-1.2260432000000001E-3</v>
      </c>
      <c r="BW122" s="52">
        <v>-7.0058299999999996E-4</v>
      </c>
      <c r="BX122" s="52">
        <v>-3.9990300000000001E-4</v>
      </c>
      <c r="BY122" s="52">
        <v>-2.2803710000000001E-4</v>
      </c>
      <c r="BZ122" s="52">
        <v>-1.2990509999999999E-4</v>
      </c>
      <c r="CA122" s="52">
        <v>-7.3931700000000002E-5</v>
      </c>
      <c r="CB122" s="52">
        <v>-4.2037099999999998E-5</v>
      </c>
      <c r="CC122" s="52">
        <v>-2.38806E-5</v>
      </c>
      <c r="CD122" s="52">
        <v>-1.35544E-5</v>
      </c>
    </row>
    <row r="123" spans="1:82" x14ac:dyDescent="0.25">
      <c r="A123" s="52" t="s">
        <v>264</v>
      </c>
      <c r="B123" s="52">
        <v>6.1864999999999997</v>
      </c>
      <c r="C123" s="52">
        <v>7.0185848531000001</v>
      </c>
      <c r="D123" s="52">
        <v>7.0968370503999996</v>
      </c>
      <c r="E123" s="52">
        <v>6.9628101412000003</v>
      </c>
      <c r="F123" s="52">
        <v>7.1366805489000003</v>
      </c>
      <c r="G123" s="52">
        <v>7.2195708464999999</v>
      </c>
      <c r="H123" s="52">
        <v>7.0616600644999998</v>
      </c>
      <c r="I123" s="52">
        <v>6.7791164017999996</v>
      </c>
      <c r="J123" s="52">
        <v>6.2036246463999998</v>
      </c>
      <c r="K123" s="52">
        <v>5.2330222236999999</v>
      </c>
      <c r="L123" s="52">
        <v>3.8312493235999998</v>
      </c>
      <c r="M123" s="52">
        <v>2.3498372708000002</v>
      </c>
      <c r="N123" s="52">
        <v>1.8607612326</v>
      </c>
      <c r="O123" s="52">
        <v>1.4967521765</v>
      </c>
      <c r="P123" s="52">
        <v>1.1646458095000001</v>
      </c>
      <c r="Q123" s="52">
        <v>0.86165506550000004</v>
      </c>
      <c r="R123" s="55">
        <v>0.57926532500000005</v>
      </c>
      <c r="S123" s="52">
        <v>1.0111973395</v>
      </c>
      <c r="T123" s="52">
        <v>0.97495851170000003</v>
      </c>
      <c r="U123" s="52">
        <v>0.90272633459999996</v>
      </c>
      <c r="V123" s="52">
        <v>0.79240070500000004</v>
      </c>
      <c r="W123" s="52">
        <v>0.67641109109999997</v>
      </c>
      <c r="X123" s="52">
        <v>0.56244518939999999</v>
      </c>
      <c r="Y123" s="52">
        <v>-0.94879812610000003</v>
      </c>
      <c r="Z123" s="52">
        <v>-3.2006573255999999</v>
      </c>
      <c r="AA123" s="52">
        <v>-5.0560331421000004</v>
      </c>
      <c r="AB123" s="55">
        <v>-5.8844037673000003</v>
      </c>
      <c r="AC123" s="52">
        <v>-6.3183362760000001</v>
      </c>
      <c r="AD123" s="52">
        <v>-6.6000510046</v>
      </c>
      <c r="AE123" s="52">
        <v>-6.8147784720000004</v>
      </c>
      <c r="AF123" s="52">
        <v>-6.9915909665999996</v>
      </c>
      <c r="AG123" s="52">
        <v>-7.1384020102000001</v>
      </c>
      <c r="AH123" s="52">
        <v>-7.2553267925</v>
      </c>
      <c r="AI123" s="52">
        <v>-7.3396614791000001</v>
      </c>
      <c r="AJ123" s="52">
        <v>-7.3876987188000003</v>
      </c>
      <c r="AK123" s="52">
        <v>-7.3953820326999997</v>
      </c>
      <c r="AL123" s="52">
        <v>-7.3585411052999996</v>
      </c>
      <c r="AM123" s="52">
        <v>-4.2957709286999997</v>
      </c>
      <c r="AN123" s="52">
        <v>-3.7480858917000002</v>
      </c>
      <c r="AO123" s="52">
        <v>-3.6875538173</v>
      </c>
      <c r="AP123" s="52">
        <v>-3.7060753634000001</v>
      </c>
      <c r="AQ123" s="52">
        <v>-3.7262452495999998</v>
      </c>
      <c r="AR123" s="52">
        <v>-3.7338761104999998</v>
      </c>
      <c r="AS123" s="52">
        <v>-3.7260779466999998</v>
      </c>
      <c r="AT123" s="52">
        <v>-3.7018805455999999</v>
      </c>
      <c r="AU123" s="52">
        <v>-3.6607190060999999</v>
      </c>
      <c r="AV123" s="52">
        <v>-3.6022687498999999</v>
      </c>
      <c r="AW123" s="52">
        <v>-3.5264889621000002</v>
      </c>
      <c r="AX123" s="52">
        <v>-3.4336855641000001</v>
      </c>
      <c r="AY123" s="52">
        <v>-3.3245581556000001</v>
      </c>
      <c r="AZ123" s="52">
        <v>-3.2002165923999999</v>
      </c>
      <c r="BA123" s="52">
        <v>-2.4505560072999999</v>
      </c>
      <c r="BB123" s="52">
        <v>-0.74579262329999996</v>
      </c>
      <c r="BC123" s="52">
        <v>-0.80745192249999997</v>
      </c>
      <c r="BD123" s="52">
        <v>-0.65274770900000001</v>
      </c>
      <c r="BE123" s="52">
        <v>0.35137567199999997</v>
      </c>
      <c r="BF123" s="52">
        <v>-1.3893239925</v>
      </c>
      <c r="BG123" s="52">
        <v>-1.44090582E-2</v>
      </c>
      <c r="BH123" s="52">
        <v>-1.467966E-4</v>
      </c>
      <c r="BI123" s="52">
        <v>-1.4772E-6</v>
      </c>
      <c r="BJ123" s="52">
        <v>-1.4699999999999999E-8</v>
      </c>
      <c r="BK123" s="52">
        <v>-1E-10</v>
      </c>
      <c r="BL123" s="52">
        <v>0</v>
      </c>
      <c r="BM123" s="52">
        <v>0</v>
      </c>
      <c r="BN123" s="52">
        <v>0</v>
      </c>
      <c r="BO123" s="52">
        <v>0</v>
      </c>
      <c r="BP123" s="52">
        <v>0</v>
      </c>
      <c r="BQ123" s="52">
        <v>0</v>
      </c>
      <c r="BR123" s="52">
        <v>0</v>
      </c>
      <c r="BS123" s="52">
        <v>0</v>
      </c>
      <c r="BT123" s="52">
        <v>0</v>
      </c>
      <c r="BU123" s="52">
        <v>0</v>
      </c>
      <c r="BV123" s="52">
        <v>0</v>
      </c>
      <c r="BW123" s="52">
        <v>0</v>
      </c>
      <c r="BX123" s="52">
        <v>0</v>
      </c>
      <c r="BY123" s="52">
        <v>0</v>
      </c>
      <c r="BZ123" s="52">
        <v>0</v>
      </c>
      <c r="CA123" s="52">
        <v>0</v>
      </c>
      <c r="CB123" s="52">
        <v>0</v>
      </c>
      <c r="CC123" s="52">
        <v>0</v>
      </c>
      <c r="CD123" s="52">
        <v>0</v>
      </c>
    </row>
    <row r="124" spans="1:82" x14ac:dyDescent="0.25">
      <c r="A124" s="52" t="s">
        <v>265</v>
      </c>
      <c r="B124" s="52">
        <v>0.1477</v>
      </c>
      <c r="C124" s="52">
        <v>0.16507238160000001</v>
      </c>
      <c r="D124" s="52">
        <v>0.1833069105</v>
      </c>
      <c r="E124" s="52">
        <v>0.2021081277</v>
      </c>
      <c r="F124" s="52">
        <v>0.2213481209</v>
      </c>
      <c r="G124" s="52">
        <v>0.24091915620000001</v>
      </c>
      <c r="H124" s="52">
        <v>0.26067977799999997</v>
      </c>
      <c r="I124" s="52">
        <v>0.28049651320000002</v>
      </c>
      <c r="J124" s="52">
        <v>0.30021133059999999</v>
      </c>
      <c r="K124" s="52">
        <v>0.3196276462</v>
      </c>
      <c r="L124" s="52">
        <v>0.33851613819999998</v>
      </c>
      <c r="M124" s="52">
        <v>0.35669035030000001</v>
      </c>
      <c r="N124" s="52">
        <v>0.37419819409999999</v>
      </c>
      <c r="O124" s="52">
        <v>0.3910823578</v>
      </c>
      <c r="P124" s="52">
        <v>0.40736505849999999</v>
      </c>
      <c r="Q124" s="52">
        <v>0.4230677222</v>
      </c>
      <c r="R124" s="55">
        <v>0.43821101140000002</v>
      </c>
      <c r="S124" s="52">
        <v>0.45281485269999999</v>
      </c>
      <c r="T124" s="52">
        <v>0.46689846280000002</v>
      </c>
      <c r="U124" s="52">
        <v>0.48048037389999998</v>
      </c>
      <c r="V124" s="52">
        <v>0.49357845779999998</v>
      </c>
      <c r="W124" s="52">
        <v>0.50620995000000002</v>
      </c>
      <c r="X124" s="52">
        <v>0.5183914718</v>
      </c>
      <c r="Y124" s="52">
        <v>0.52986555680000003</v>
      </c>
      <c r="Z124" s="52">
        <v>0.54033144160000002</v>
      </c>
      <c r="AA124" s="52">
        <v>0.54964331420000001</v>
      </c>
      <c r="AB124" s="55">
        <v>0.55784258279999999</v>
      </c>
      <c r="AC124" s="52">
        <v>0.56496482599999998</v>
      </c>
      <c r="AD124" s="52">
        <v>0.57102877959999998</v>
      </c>
      <c r="AE124" s="52">
        <v>0.57604386880000003</v>
      </c>
      <c r="AF124" s="52">
        <v>0.58001297090000004</v>
      </c>
      <c r="AG124" s="52">
        <v>0.5829337121</v>
      </c>
      <c r="AH124" s="52">
        <v>0.58479918060000002</v>
      </c>
      <c r="AI124" s="52">
        <v>0.58559841700000004</v>
      </c>
      <c r="AJ124" s="52">
        <v>0.58531683899999998</v>
      </c>
      <c r="AK124" s="52">
        <v>0.58393668320000003</v>
      </c>
      <c r="AL124" s="52">
        <v>0.58143753409999999</v>
      </c>
      <c r="AM124" s="52">
        <v>0.57876042630000002</v>
      </c>
      <c r="AN124" s="52">
        <v>0.57577428539999997</v>
      </c>
      <c r="AO124" s="52">
        <v>0.57240127259999996</v>
      </c>
      <c r="AP124" s="52">
        <v>0.56858961129999996</v>
      </c>
      <c r="AQ124" s="52">
        <v>0.56429527469999996</v>
      </c>
      <c r="AR124" s="52">
        <v>0.55947804840000004</v>
      </c>
      <c r="AS124" s="52">
        <v>0.55410050340000006</v>
      </c>
      <c r="AT124" s="52">
        <v>0.54812758299999997</v>
      </c>
      <c r="AU124" s="52">
        <v>0.54152636170000001</v>
      </c>
      <c r="AV124" s="52">
        <v>0.53426589280000003</v>
      </c>
      <c r="AW124" s="52">
        <v>0.52631712259999996</v>
      </c>
      <c r="AX124" s="52">
        <v>0.51765286290000001</v>
      </c>
      <c r="AY124" s="52">
        <v>0.50824781730000002</v>
      </c>
      <c r="AZ124" s="52">
        <v>0.49807866610000001</v>
      </c>
      <c r="BA124" s="52">
        <v>0.4875461337</v>
      </c>
      <c r="BB124" s="52">
        <v>0.47773187280000001</v>
      </c>
      <c r="BC124" s="52">
        <v>0.46826722430000001</v>
      </c>
      <c r="BD124" s="52">
        <v>0.45913973409999997</v>
      </c>
      <c r="BE124" s="52">
        <v>0.4510073973</v>
      </c>
      <c r="BF124" s="52">
        <v>0.44229862079999999</v>
      </c>
      <c r="BG124" s="52">
        <v>0.43425972769999999</v>
      </c>
      <c r="BH124" s="52">
        <v>0.42670474870000002</v>
      </c>
      <c r="BI124" s="52">
        <v>0.41955620589999998</v>
      </c>
      <c r="BJ124" s="52">
        <v>0.41276300290000001</v>
      </c>
      <c r="BK124" s="52">
        <v>0.40628927269999998</v>
      </c>
      <c r="BL124" s="52">
        <v>0.4001083869</v>
      </c>
      <c r="BM124" s="52">
        <v>0.39419944880000002</v>
      </c>
      <c r="BN124" s="52">
        <v>0.38854522629999999</v>
      </c>
      <c r="BO124" s="52">
        <v>0.38313092380000002</v>
      </c>
      <c r="BP124" s="52">
        <v>0.37794344429999999</v>
      </c>
      <c r="BQ124" s="52">
        <v>0.37297093999999997</v>
      </c>
      <c r="BR124" s="52">
        <v>0.36820253089999999</v>
      </c>
      <c r="BS124" s="52">
        <v>0.3636281247</v>
      </c>
      <c r="BT124" s="52">
        <v>0.35923829629999998</v>
      </c>
      <c r="BU124" s="52">
        <v>0.35502420299999998</v>
      </c>
      <c r="BV124" s="52">
        <v>0.3509775228</v>
      </c>
      <c r="BW124" s="52">
        <v>0.34709040629999999</v>
      </c>
      <c r="BX124" s="52">
        <v>0.3433554378</v>
      </c>
      <c r="BY124" s="52">
        <v>0.33976560259999999</v>
      </c>
      <c r="BZ124" s="52">
        <v>0.33631425929999997</v>
      </c>
      <c r="CA124" s="52">
        <v>0.33299511479999999</v>
      </c>
      <c r="CB124" s="52">
        <v>0.32980220170000002</v>
      </c>
      <c r="CC124" s="52">
        <v>0.32672985869999999</v>
      </c>
      <c r="CD124" s="52">
        <v>0.32377271190000001</v>
      </c>
    </row>
    <row r="125" spans="1:82" x14ac:dyDescent="0.25">
      <c r="A125" s="52" t="s">
        <v>266</v>
      </c>
      <c r="B125" s="52">
        <v>1.0994539999999999</v>
      </c>
      <c r="C125" s="52">
        <v>1.2596590403000001</v>
      </c>
      <c r="D125" s="52">
        <v>1.3627430133</v>
      </c>
      <c r="E125" s="52">
        <v>1.4363969074</v>
      </c>
      <c r="F125" s="52">
        <v>1.4961194493000001</v>
      </c>
      <c r="G125" s="52">
        <v>1.5472492470999999</v>
      </c>
      <c r="H125" s="52">
        <v>1.5897005665999999</v>
      </c>
      <c r="I125" s="52">
        <v>1.6236781852</v>
      </c>
      <c r="J125" s="52">
        <v>1.6479886742000001</v>
      </c>
      <c r="K125" s="52">
        <v>1.6603645077</v>
      </c>
      <c r="L125" s="52">
        <v>1.6584531487</v>
      </c>
      <c r="M125" s="52">
        <v>1.6433096496999999</v>
      </c>
      <c r="N125" s="52">
        <v>1.6258018058999999</v>
      </c>
      <c r="O125" s="52">
        <v>1.6089176422</v>
      </c>
      <c r="P125" s="52">
        <v>1.5926349415000001</v>
      </c>
      <c r="Q125" s="52">
        <v>1.5769322777999999</v>
      </c>
      <c r="R125" s="55">
        <v>1.5617889886</v>
      </c>
      <c r="S125" s="52">
        <v>1.5471851473</v>
      </c>
      <c r="T125" s="52">
        <v>1.5331015372000001</v>
      </c>
      <c r="U125" s="52">
        <v>1.5195196260999999</v>
      </c>
      <c r="V125" s="52">
        <v>1.5064215422</v>
      </c>
      <c r="W125" s="52">
        <v>1.4937900500000001</v>
      </c>
      <c r="X125" s="52">
        <v>1.4816085282</v>
      </c>
      <c r="Y125" s="52">
        <v>1.4573301977999999</v>
      </c>
      <c r="Z125" s="52">
        <v>1.4150511846</v>
      </c>
      <c r="AA125" s="52">
        <v>1.3598537880999999</v>
      </c>
      <c r="AB125" s="55">
        <v>1.3016635548</v>
      </c>
      <c r="AC125" s="52">
        <v>1.2431586943999999</v>
      </c>
      <c r="AD125" s="52">
        <v>1.1843856773000001</v>
      </c>
      <c r="AE125" s="52">
        <v>1.1249495227999999</v>
      </c>
      <c r="AF125" s="52">
        <v>1.0644436527000001</v>
      </c>
      <c r="AG125" s="52">
        <v>1.0025112247000001</v>
      </c>
      <c r="AH125" s="52">
        <v>0.93883757980000004</v>
      </c>
      <c r="AI125" s="52">
        <v>0.87313852579999995</v>
      </c>
      <c r="AJ125" s="52">
        <v>0.80515435179999995</v>
      </c>
      <c r="AK125" s="52">
        <v>0.73464927589999995</v>
      </c>
      <c r="AL125" s="52">
        <v>0.66141569840000003</v>
      </c>
      <c r="AM125" s="52">
        <v>0.62942402320000002</v>
      </c>
      <c r="AN125" s="52">
        <v>0.60332876420000003</v>
      </c>
      <c r="AO125" s="52">
        <v>0.57509640100000003</v>
      </c>
      <c r="AP125" s="52">
        <v>0.54349461389999998</v>
      </c>
      <c r="AQ125" s="52">
        <v>0.50846799480000004</v>
      </c>
      <c r="AR125" s="52">
        <v>0.47013270880000002</v>
      </c>
      <c r="AS125" s="52">
        <v>0.42861176569999998</v>
      </c>
      <c r="AT125" s="52">
        <v>0.38401390330000001</v>
      </c>
      <c r="AU125" s="52">
        <v>0.33643493619999998</v>
      </c>
      <c r="AV125" s="52">
        <v>0.28596194660000002</v>
      </c>
      <c r="AW125" s="52">
        <v>0.23267743239999999</v>
      </c>
      <c r="AX125" s="52">
        <v>0.1766631042</v>
      </c>
      <c r="AY125" s="52">
        <v>0.11800345869999999</v>
      </c>
      <c r="AZ125" s="52">
        <v>5.6789489399999997E-2</v>
      </c>
      <c r="BA125" s="52">
        <v>1.24538663E-2</v>
      </c>
      <c r="BB125" s="52">
        <v>2.2268127200000001E-2</v>
      </c>
      <c r="BC125" s="52">
        <v>3.17327757E-2</v>
      </c>
      <c r="BD125" s="52">
        <v>4.0860265899999998E-2</v>
      </c>
      <c r="BE125" s="52">
        <v>8.0360266999999999E-2</v>
      </c>
      <c r="BF125" s="52">
        <v>5.77013792E-2</v>
      </c>
      <c r="BG125" s="52">
        <v>7.33957955E-2</v>
      </c>
      <c r="BH125" s="52">
        <v>9.2440267199999995E-2</v>
      </c>
      <c r="BI125" s="52">
        <v>0.1093803948</v>
      </c>
      <c r="BJ125" s="52">
        <v>0.1237538064</v>
      </c>
      <c r="BK125" s="52">
        <v>0.13607384040000001</v>
      </c>
      <c r="BL125" s="52">
        <v>0.1468796064</v>
      </c>
      <c r="BM125" s="52">
        <v>0.1565659509</v>
      </c>
      <c r="BN125" s="52">
        <v>0.16539628319999999</v>
      </c>
      <c r="BO125" s="52">
        <v>0.1735427913</v>
      </c>
      <c r="BP125" s="52">
        <v>0.18111950569999999</v>
      </c>
      <c r="BQ125" s="52">
        <v>0.1882044454</v>
      </c>
      <c r="BR125" s="52">
        <v>0.194853425</v>
      </c>
      <c r="BS125" s="52">
        <v>0.20110841979999999</v>
      </c>
      <c r="BT125" s="52">
        <v>0.20700258520000001</v>
      </c>
      <c r="BU125" s="52">
        <v>0.21256326859999999</v>
      </c>
      <c r="BV125" s="52">
        <v>0.21781383239999999</v>
      </c>
      <c r="BW125" s="52">
        <v>0.2227747735</v>
      </c>
      <c r="BX125" s="52">
        <v>0.22746442589999999</v>
      </c>
      <c r="BY125" s="52">
        <v>0.23189941510000001</v>
      </c>
      <c r="BZ125" s="52">
        <v>0.2360949635</v>
      </c>
      <c r="CA125" s="52">
        <v>0.24006510349999999</v>
      </c>
      <c r="CB125" s="52">
        <v>0.24382283469999999</v>
      </c>
      <c r="CC125" s="52">
        <v>0.24738024350000001</v>
      </c>
      <c r="CD125" s="52">
        <v>0.25074859849999998</v>
      </c>
    </row>
    <row r="126" spans="1:82" x14ac:dyDescent="0.25">
      <c r="A126" s="52" t="s">
        <v>267</v>
      </c>
      <c r="B126" s="52">
        <v>0.44715359049999998</v>
      </c>
      <c r="C126" s="52">
        <v>0.51190201010000003</v>
      </c>
      <c r="D126" s="52">
        <v>0.57564796230000004</v>
      </c>
      <c r="E126" s="52">
        <v>0.63480482270000005</v>
      </c>
      <c r="F126" s="52">
        <v>0.68813579290000004</v>
      </c>
      <c r="G126" s="52">
        <v>0.74177040490000001</v>
      </c>
      <c r="H126" s="52">
        <v>0.79565534739999999</v>
      </c>
      <c r="I126" s="52">
        <v>0.84750593029999999</v>
      </c>
      <c r="J126" s="52">
        <v>0.89791981850000002</v>
      </c>
      <c r="K126" s="52">
        <v>0.94535550059999995</v>
      </c>
      <c r="L126" s="52">
        <v>0.98743897280000004</v>
      </c>
      <c r="M126" s="52">
        <v>1.0196887192999999</v>
      </c>
      <c r="N126" s="52">
        <v>1.0372125805000001</v>
      </c>
      <c r="O126" s="52">
        <v>1.0549590781</v>
      </c>
      <c r="P126" s="52">
        <v>1.0712241511</v>
      </c>
      <c r="Q126" s="52">
        <v>1.0858321371999999</v>
      </c>
      <c r="R126" s="55">
        <v>1.0989585698</v>
      </c>
      <c r="S126" s="52">
        <v>1.1042414792999999</v>
      </c>
      <c r="T126" s="52">
        <v>1.1169602902</v>
      </c>
      <c r="U126" s="52">
        <v>1.1277364109000001</v>
      </c>
      <c r="V126" s="52">
        <v>1.1381581772</v>
      </c>
      <c r="W126" s="52">
        <v>1.1478530391999999</v>
      </c>
      <c r="X126" s="52">
        <v>1.1568821735000001</v>
      </c>
      <c r="Y126" s="52">
        <v>1.1733178789000001</v>
      </c>
      <c r="Z126" s="52">
        <v>1.1793724213000001</v>
      </c>
      <c r="AA126" s="52">
        <v>1.1671932797</v>
      </c>
      <c r="AB126" s="55">
        <v>1.1406299329</v>
      </c>
      <c r="AC126" s="52">
        <v>1.1113319868</v>
      </c>
      <c r="AD126" s="52">
        <v>1.0799086543</v>
      </c>
      <c r="AE126" s="52">
        <v>1.0464546905000001</v>
      </c>
      <c r="AF126" s="52">
        <v>1.0110047715999999</v>
      </c>
      <c r="AG126" s="52">
        <v>0.97358582400000004</v>
      </c>
      <c r="AH126" s="52">
        <v>0.93423981420000002</v>
      </c>
      <c r="AI126" s="52">
        <v>0.89302908430000005</v>
      </c>
      <c r="AJ126" s="52">
        <v>0.85003837589999998</v>
      </c>
      <c r="AK126" s="52">
        <v>0.80537717799999997</v>
      </c>
      <c r="AL126" s="52">
        <v>0.75918351790000005</v>
      </c>
      <c r="AM126" s="52">
        <v>0.7013188789</v>
      </c>
      <c r="AN126" s="52">
        <v>0.6758662607</v>
      </c>
      <c r="AO126" s="52">
        <v>0.65076825250000003</v>
      </c>
      <c r="AP126" s="52">
        <v>0.62511528540000005</v>
      </c>
      <c r="AQ126" s="52">
        <v>0.59877624119999995</v>
      </c>
      <c r="AR126" s="52">
        <v>0.57176699779999995</v>
      </c>
      <c r="AS126" s="52">
        <v>0.54414024750000001</v>
      </c>
      <c r="AT126" s="52">
        <v>0.51596916579999996</v>
      </c>
      <c r="AU126" s="52">
        <v>0.48734675020000001</v>
      </c>
      <c r="AV126" s="52">
        <v>0.4583872148</v>
      </c>
      <c r="AW126" s="52">
        <v>0.42922695230000002</v>
      </c>
      <c r="AX126" s="52">
        <v>0.40002425450000001</v>
      </c>
      <c r="AY126" s="52">
        <v>0.37095715359999998</v>
      </c>
      <c r="AZ126" s="52">
        <v>0.34221882450000002</v>
      </c>
      <c r="BA126" s="52">
        <v>0.31279710519999998</v>
      </c>
      <c r="BB126" s="52">
        <v>0.28743012330000001</v>
      </c>
      <c r="BC126" s="52">
        <v>0.28015575069999998</v>
      </c>
      <c r="BD126" s="52">
        <v>0.27206079230000002</v>
      </c>
      <c r="BE126" s="52">
        <v>0.2635430487</v>
      </c>
      <c r="BF126" s="52">
        <v>0.2697468415</v>
      </c>
      <c r="BG126" s="52">
        <v>0.25427497780000002</v>
      </c>
      <c r="BH126" s="52">
        <v>0.25328543799999997</v>
      </c>
      <c r="BI126" s="52">
        <v>0.25260592189999997</v>
      </c>
      <c r="BJ126" s="52">
        <v>0.25198027579999999</v>
      </c>
      <c r="BK126" s="52">
        <v>0.25135511649999998</v>
      </c>
      <c r="BL126" s="52">
        <v>0.2507261643</v>
      </c>
      <c r="BM126" s="52">
        <v>0.2500988744</v>
      </c>
      <c r="BN126" s="52">
        <v>0.2494788567</v>
      </c>
      <c r="BO126" s="52">
        <v>0.2488701676</v>
      </c>
      <c r="BP126" s="52">
        <v>0.2482754408</v>
      </c>
      <c r="BQ126" s="52">
        <v>0.24769629500000001</v>
      </c>
      <c r="BR126" s="52">
        <v>0.24713367210000001</v>
      </c>
      <c r="BS126" s="52">
        <v>0.2465880681</v>
      </c>
      <c r="BT126" s="52">
        <v>0.24605968189999999</v>
      </c>
      <c r="BU126" s="52">
        <v>0.24554851059999999</v>
      </c>
      <c r="BV126" s="52">
        <v>0.24505441089999999</v>
      </c>
      <c r="BW126" s="52">
        <v>0.24457714</v>
      </c>
      <c r="BX126" s="52">
        <v>0.24411638299999999</v>
      </c>
      <c r="BY126" s="52">
        <v>0.24367177309999999</v>
      </c>
      <c r="BZ126" s="52">
        <v>0.2432429062</v>
      </c>
      <c r="CA126" s="52">
        <v>0.2428293513</v>
      </c>
      <c r="CB126" s="52">
        <v>0.24243065929999999</v>
      </c>
      <c r="CC126" s="52">
        <v>0.24204636979999999</v>
      </c>
      <c r="CD126" s="52">
        <v>0.2416760161</v>
      </c>
    </row>
    <row r="127" spans="1:82" x14ac:dyDescent="0.25">
      <c r="A127" s="52" t="s">
        <v>268</v>
      </c>
      <c r="B127" s="52">
        <v>43.959136523399998</v>
      </c>
      <c r="C127" s="52">
        <v>45.257710967100003</v>
      </c>
      <c r="D127" s="52">
        <v>46.417921488899999</v>
      </c>
      <c r="E127" s="52">
        <v>47.4112498864</v>
      </c>
      <c r="F127" s="52">
        <v>48.249366718300003</v>
      </c>
      <c r="G127" s="52">
        <v>49.044784111200002</v>
      </c>
      <c r="H127" s="52">
        <v>49.801475300500002</v>
      </c>
      <c r="I127" s="52">
        <v>50.4935219069</v>
      </c>
      <c r="J127" s="52">
        <v>51.135537682900001</v>
      </c>
      <c r="K127" s="52">
        <v>51.714074381000003</v>
      </c>
      <c r="L127" s="52">
        <v>52.2080561784</v>
      </c>
      <c r="M127" s="52">
        <v>52.575059877299999</v>
      </c>
      <c r="N127" s="52">
        <v>52.770461033499998</v>
      </c>
      <c r="O127" s="52">
        <v>52.965548265400002</v>
      </c>
      <c r="P127" s="52">
        <v>53.141936100300001</v>
      </c>
      <c r="Q127" s="52">
        <v>53.298428062900001</v>
      </c>
      <c r="R127" s="55">
        <v>53.437524326000002</v>
      </c>
      <c r="S127" s="52">
        <v>53.493104205900003</v>
      </c>
      <c r="T127" s="52">
        <v>53.6259829858</v>
      </c>
      <c r="U127" s="52">
        <v>53.737547892499997</v>
      </c>
      <c r="V127" s="52">
        <v>53.844568998699998</v>
      </c>
      <c r="W127" s="52">
        <v>53.9433630646</v>
      </c>
      <c r="X127" s="52">
        <v>54.034720328799999</v>
      </c>
      <c r="Y127" s="52">
        <v>54.199425381099999</v>
      </c>
      <c r="Z127" s="52">
        <v>54.259587761699997</v>
      </c>
      <c r="AA127" s="52">
        <v>54.138288018799997</v>
      </c>
      <c r="AB127" s="55">
        <v>53.869826477799997</v>
      </c>
      <c r="AC127" s="52">
        <v>53.567343292499999</v>
      </c>
      <c r="AD127" s="52">
        <v>53.235188356499997</v>
      </c>
      <c r="AE127" s="52">
        <v>52.872406398300001</v>
      </c>
      <c r="AF127" s="52">
        <v>52.477191220100003</v>
      </c>
      <c r="AG127" s="52">
        <v>52.047372169600003</v>
      </c>
      <c r="AH127" s="52">
        <v>51.580626704300002</v>
      </c>
      <c r="AI127" s="52">
        <v>51.074514840100001</v>
      </c>
      <c r="AJ127" s="52">
        <v>50.526475274100001</v>
      </c>
      <c r="AK127" s="52">
        <v>49.9338193229</v>
      </c>
      <c r="AL127" s="52">
        <v>49.293733507699997</v>
      </c>
      <c r="AM127" s="52">
        <v>48.4490556473</v>
      </c>
      <c r="AN127" s="52">
        <v>48.060939860300003</v>
      </c>
      <c r="AO127" s="52">
        <v>47.667436913800003</v>
      </c>
      <c r="AP127" s="52">
        <v>47.253406580700002</v>
      </c>
      <c r="AQ127" s="52">
        <v>46.814948055400002</v>
      </c>
      <c r="AR127" s="52">
        <v>46.350136040499997</v>
      </c>
      <c r="AS127" s="52">
        <v>45.857335516500001</v>
      </c>
      <c r="AT127" s="52">
        <v>45.334920774300002</v>
      </c>
      <c r="AU127" s="52">
        <v>44.781238276800003</v>
      </c>
      <c r="AV127" s="52">
        <v>44.194608745099998</v>
      </c>
      <c r="AW127" s="52">
        <v>43.573335232700003</v>
      </c>
      <c r="AX127" s="52">
        <v>42.915712449600001</v>
      </c>
      <c r="AY127" s="52">
        <v>42.220036765899998</v>
      </c>
      <c r="AZ127" s="52">
        <v>41.484616728200002</v>
      </c>
      <c r="BA127" s="52">
        <v>40.672991371999998</v>
      </c>
      <c r="BB127" s="52">
        <v>39.915863553000001</v>
      </c>
      <c r="BC127" s="52">
        <v>39.687439183999999</v>
      </c>
      <c r="BD127" s="52">
        <v>39.426713381500001</v>
      </c>
      <c r="BE127" s="52">
        <v>39.144481532</v>
      </c>
      <c r="BF127" s="52">
        <v>39.350863002899999</v>
      </c>
      <c r="BG127" s="52">
        <v>38.8275720603</v>
      </c>
      <c r="BH127" s="52">
        <v>38.793101760699997</v>
      </c>
      <c r="BI127" s="52">
        <v>38.769358120200003</v>
      </c>
      <c r="BJ127" s="52">
        <v>38.747443995499999</v>
      </c>
      <c r="BK127" s="52">
        <v>38.72549609</v>
      </c>
      <c r="BL127" s="52">
        <v>38.703363495700003</v>
      </c>
      <c r="BM127" s="52">
        <v>38.681237660400001</v>
      </c>
      <c r="BN127" s="52">
        <v>38.659317311400002</v>
      </c>
      <c r="BO127" s="52">
        <v>38.637747888</v>
      </c>
      <c r="BP127" s="52">
        <v>38.616625547399998</v>
      </c>
      <c r="BQ127" s="52">
        <v>38.5960110766</v>
      </c>
      <c r="BR127" s="52">
        <v>38.575941534499997</v>
      </c>
      <c r="BS127" s="52">
        <v>38.5564382353</v>
      </c>
      <c r="BT127" s="52">
        <v>38.537511909000003</v>
      </c>
      <c r="BU127" s="52">
        <v>38.5191660025</v>
      </c>
      <c r="BV127" s="52">
        <v>38.501398817199998</v>
      </c>
      <c r="BW127" s="52">
        <v>38.484204929500002</v>
      </c>
      <c r="BX127" s="52">
        <v>38.467576166999997</v>
      </c>
      <c r="BY127" s="52">
        <v>38.451502304000002</v>
      </c>
      <c r="BZ127" s="52">
        <v>38.435971575499998</v>
      </c>
      <c r="CA127" s="52">
        <v>38.420971069099998</v>
      </c>
      <c r="CB127" s="52">
        <v>38.406487031600001</v>
      </c>
      <c r="CC127" s="52">
        <v>38.392505114099997</v>
      </c>
      <c r="CD127" s="52">
        <v>38.379010570200002</v>
      </c>
    </row>
    <row r="128" spans="1:82" x14ac:dyDescent="0.25">
      <c r="A128" s="52" t="s">
        <v>269</v>
      </c>
      <c r="B128" s="52">
        <v>334.9871986</v>
      </c>
      <c r="C128" s="52">
        <v>364.40550500839998</v>
      </c>
      <c r="D128" s="52">
        <v>398.87492401200001</v>
      </c>
      <c r="E128" s="52">
        <v>430.88823238579999</v>
      </c>
      <c r="F128" s="52">
        <v>457.69022571239998</v>
      </c>
      <c r="G128" s="52">
        <v>484.05593216950001</v>
      </c>
      <c r="H128" s="52">
        <v>510.24427183910001</v>
      </c>
      <c r="I128" s="52">
        <v>534.87548886139996</v>
      </c>
      <c r="J128" s="52">
        <v>559.01498226460001</v>
      </c>
      <c r="K128" s="52">
        <v>582.49510841040001</v>
      </c>
      <c r="L128" s="52">
        <v>604.77258414029995</v>
      </c>
      <c r="M128" s="52">
        <v>623.42420406669999</v>
      </c>
      <c r="N128" s="52">
        <v>633.70847544720004</v>
      </c>
      <c r="O128" s="52">
        <v>643.97622449660003</v>
      </c>
      <c r="P128" s="52">
        <v>653.25979475270003</v>
      </c>
      <c r="Q128" s="52">
        <v>661.49621383639999</v>
      </c>
      <c r="R128" s="55">
        <v>668.81706978830005</v>
      </c>
      <c r="S128" s="52">
        <v>671.74232662520001</v>
      </c>
      <c r="T128" s="52">
        <v>678.73594662079995</v>
      </c>
      <c r="U128" s="52">
        <v>684.60778381809996</v>
      </c>
      <c r="V128" s="52">
        <v>690.24047361589999</v>
      </c>
      <c r="W128" s="52">
        <v>695.44016129279998</v>
      </c>
      <c r="X128" s="52">
        <v>700.24843835640002</v>
      </c>
      <c r="Y128" s="52">
        <v>711.72395069070001</v>
      </c>
      <c r="Z128" s="52">
        <v>721.8641644201</v>
      </c>
      <c r="AA128" s="52">
        <v>725.5385572568</v>
      </c>
      <c r="AB128" s="55">
        <v>722.36754814280005</v>
      </c>
      <c r="AC128" s="52">
        <v>717.71099105919996</v>
      </c>
      <c r="AD128" s="52">
        <v>711.78353386200001</v>
      </c>
      <c r="AE128" s="52">
        <v>704.61941696060001</v>
      </c>
      <c r="AF128" s="52">
        <v>696.2120727683</v>
      </c>
      <c r="AG128" s="52">
        <v>686.52600040159996</v>
      </c>
      <c r="AH128" s="52">
        <v>675.50945249879999</v>
      </c>
      <c r="AI128" s="52">
        <v>663.09870913919997</v>
      </c>
      <c r="AJ128" s="52">
        <v>649.21909287599999</v>
      </c>
      <c r="AK128" s="52">
        <v>633.78467384620001</v>
      </c>
      <c r="AL128" s="52">
        <v>616.69735758779996</v>
      </c>
      <c r="AM128" s="52">
        <v>579.84039026740004</v>
      </c>
      <c r="AN128" s="52">
        <v>565.78819255259998</v>
      </c>
      <c r="AO128" s="52">
        <v>552.00574228599999</v>
      </c>
      <c r="AP128" s="52">
        <v>537.97767278740002</v>
      </c>
      <c r="AQ128" s="52">
        <v>523.5204756631</v>
      </c>
      <c r="AR128" s="52">
        <v>508.5161703613</v>
      </c>
      <c r="AS128" s="52">
        <v>492.8599429194</v>
      </c>
      <c r="AT128" s="52">
        <v>476.4500780971</v>
      </c>
      <c r="AU128" s="52">
        <v>459.18576165079998</v>
      </c>
      <c r="AV128" s="52">
        <v>440.96630496130001</v>
      </c>
      <c r="AW128" s="52">
        <v>421.69067952059999</v>
      </c>
      <c r="AX128" s="52">
        <v>401.25718140589998</v>
      </c>
      <c r="AY128" s="52">
        <v>379.5631685088</v>
      </c>
      <c r="AZ128" s="52">
        <v>356.5047821256</v>
      </c>
      <c r="BA128" s="52">
        <v>325.81533537050001</v>
      </c>
      <c r="BB128" s="52">
        <v>285.96650279189998</v>
      </c>
      <c r="BC128" s="52">
        <v>273.94416757980002</v>
      </c>
      <c r="BD128" s="52">
        <v>260.22175691960001</v>
      </c>
      <c r="BE128" s="52">
        <v>238.49132684840001</v>
      </c>
      <c r="BF128" s="52">
        <v>256.229631729</v>
      </c>
      <c r="BG128" s="52">
        <v>227.00983189999999</v>
      </c>
      <c r="BH128" s="52">
        <v>222.67698785690001</v>
      </c>
      <c r="BI128" s="52">
        <v>219.2809041175</v>
      </c>
      <c r="BJ128" s="52">
        <v>216.46586761040001</v>
      </c>
      <c r="BK128" s="52">
        <v>214.02914335529999</v>
      </c>
      <c r="BL128" s="52">
        <v>211.85044756810001</v>
      </c>
      <c r="BM128" s="52">
        <v>209.85788266610001</v>
      </c>
      <c r="BN128" s="52">
        <v>208.00794337120001</v>
      </c>
      <c r="BO128" s="52">
        <v>206.2737823434</v>
      </c>
      <c r="BP128" s="52">
        <v>204.63833475070001</v>
      </c>
      <c r="BQ128" s="52">
        <v>203.0902945377</v>
      </c>
      <c r="BR128" s="52">
        <v>201.62176202730001</v>
      </c>
      <c r="BS128" s="52">
        <v>200.22686986560001</v>
      </c>
      <c r="BT128" s="52">
        <v>198.9009809325</v>
      </c>
      <c r="BU128" s="52">
        <v>197.6402201839</v>
      </c>
      <c r="BV128" s="52">
        <v>196.44120119710001</v>
      </c>
      <c r="BW128" s="52">
        <v>195.3008660813</v>
      </c>
      <c r="BX128" s="52">
        <v>194.21639131250001</v>
      </c>
      <c r="BY128" s="52">
        <v>193.1851318551</v>
      </c>
      <c r="BZ128" s="52">
        <v>192.20458750419999</v>
      </c>
      <c r="CA128" s="52">
        <v>191.27238210940001</v>
      </c>
      <c r="CB128" s="52">
        <v>190.3862502664</v>
      </c>
      <c r="CC128" s="52">
        <v>189.544028344</v>
      </c>
      <c r="CD128" s="52">
        <v>188.74364802860001</v>
      </c>
    </row>
    <row r="129" spans="1:82" x14ac:dyDescent="0.25">
      <c r="A129" s="52" t="s">
        <v>270</v>
      </c>
      <c r="B129" s="52">
        <v>633.5</v>
      </c>
      <c r="C129" s="52">
        <v>692.06683046989997</v>
      </c>
      <c r="D129" s="52">
        <v>750.51810101210003</v>
      </c>
      <c r="E129" s="52">
        <v>802.45506563260005</v>
      </c>
      <c r="F129" s="52">
        <v>848.41501264359999</v>
      </c>
      <c r="G129" s="52">
        <v>892.27315244989995</v>
      </c>
      <c r="H129" s="52">
        <v>933.33055780400002</v>
      </c>
      <c r="I129" s="52">
        <v>970.40458904360003</v>
      </c>
      <c r="J129" s="52">
        <v>1003.5681518556</v>
      </c>
      <c r="K129" s="52">
        <v>1031.6061561468</v>
      </c>
      <c r="L129" s="52">
        <v>1053.1004176874001</v>
      </c>
      <c r="M129" s="52">
        <v>1066.7565326803001</v>
      </c>
      <c r="N129" s="52">
        <v>1073.5723897726</v>
      </c>
      <c r="O129" s="52">
        <v>1080.1570099394</v>
      </c>
      <c r="P129" s="52">
        <v>1085.4011449789</v>
      </c>
      <c r="Q129" s="52">
        <v>1089.3076333979</v>
      </c>
      <c r="R129" s="55">
        <v>1092.0322055578999</v>
      </c>
      <c r="S129" s="52">
        <v>1093.6735861034999</v>
      </c>
      <c r="T129" s="52">
        <v>1098.4076757736</v>
      </c>
      <c r="U129" s="52">
        <v>1102.0040829770001</v>
      </c>
      <c r="V129" s="52">
        <v>1105.221087847</v>
      </c>
      <c r="W129" s="52">
        <v>1107.9194731619</v>
      </c>
      <c r="X129" s="52">
        <v>1110.1551408229</v>
      </c>
      <c r="Y129" s="52">
        <v>1111.960293974</v>
      </c>
      <c r="Z129" s="52">
        <v>1105.3569914876</v>
      </c>
      <c r="AA129" s="52">
        <v>1089.1574453955</v>
      </c>
      <c r="AB129" s="55">
        <v>1067.0195891435999</v>
      </c>
      <c r="AC129" s="52">
        <v>1043.5963263496999</v>
      </c>
      <c r="AD129" s="52">
        <v>1018.7951454764</v>
      </c>
      <c r="AE129" s="52">
        <v>992.52363197390002</v>
      </c>
      <c r="AF129" s="52">
        <v>964.71111823729996</v>
      </c>
      <c r="AG129" s="52">
        <v>935.2855809957</v>
      </c>
      <c r="AH129" s="52">
        <v>904.17328498350003</v>
      </c>
      <c r="AI129" s="52">
        <v>871.29864829329995</v>
      </c>
      <c r="AJ129" s="52">
        <v>836.58430324450001</v>
      </c>
      <c r="AK129" s="52">
        <v>799.95140825869998</v>
      </c>
      <c r="AL129" s="52">
        <v>761.32038373390003</v>
      </c>
      <c r="AM129" s="52">
        <v>720.61245015140003</v>
      </c>
      <c r="AN129" s="52">
        <v>699.1825907507</v>
      </c>
      <c r="AO129" s="52">
        <v>676.60403452649996</v>
      </c>
      <c r="AP129" s="52">
        <v>652.851621421</v>
      </c>
      <c r="AQ129" s="52">
        <v>627.89474747880001</v>
      </c>
      <c r="AR129" s="52">
        <v>601.69865886529999</v>
      </c>
      <c r="AS129" s="52">
        <v>574.22540992289998</v>
      </c>
      <c r="AT129" s="52">
        <v>545.43456035489999</v>
      </c>
      <c r="AU129" s="52">
        <v>515.28368414559998</v>
      </c>
      <c r="AV129" s="52">
        <v>483.72874474899999</v>
      </c>
      <c r="AW129" s="52">
        <v>450.72437565849998</v>
      </c>
      <c r="AX129" s="52">
        <v>416.22409423699997</v>
      </c>
      <c r="AY129" s="52">
        <v>380.18046869099999</v>
      </c>
      <c r="AZ129" s="52">
        <v>342.5452523898</v>
      </c>
      <c r="BA129" s="52">
        <v>303.26949567200001</v>
      </c>
      <c r="BB129" s="52">
        <v>270.57276807279999</v>
      </c>
      <c r="BC129" s="52">
        <v>260.10638403109999</v>
      </c>
      <c r="BD129" s="52">
        <v>247.97011761370001</v>
      </c>
      <c r="BE129" s="52">
        <v>237.9134810923</v>
      </c>
      <c r="BF129" s="52">
        <v>243.7183636968</v>
      </c>
      <c r="BG129" s="52">
        <v>221.68637041549999</v>
      </c>
      <c r="BH129" s="52">
        <v>221.68637041549999</v>
      </c>
      <c r="BI129" s="52">
        <v>221.68637041549999</v>
      </c>
      <c r="BJ129" s="52">
        <v>221.68637041549999</v>
      </c>
      <c r="BK129" s="52">
        <v>221.68637041549999</v>
      </c>
      <c r="BL129" s="52">
        <v>221.68637041549999</v>
      </c>
      <c r="BM129" s="52">
        <v>221.68637041549999</v>
      </c>
      <c r="BN129" s="52">
        <v>221.68637041549999</v>
      </c>
      <c r="BO129" s="52">
        <v>221.68637041549999</v>
      </c>
      <c r="BP129" s="52">
        <v>221.68637041549999</v>
      </c>
      <c r="BQ129" s="52">
        <v>221.68637041549999</v>
      </c>
      <c r="BR129" s="52">
        <v>221.68637041549999</v>
      </c>
      <c r="BS129" s="52">
        <v>221.68637041549999</v>
      </c>
      <c r="BT129" s="52">
        <v>221.68637041549999</v>
      </c>
      <c r="BU129" s="52">
        <v>221.68637041549999</v>
      </c>
      <c r="BV129" s="52">
        <v>221.68637041549999</v>
      </c>
      <c r="BW129" s="52">
        <v>221.68637041549999</v>
      </c>
      <c r="BX129" s="52">
        <v>221.68637041549999</v>
      </c>
      <c r="BY129" s="52">
        <v>221.68637041549999</v>
      </c>
      <c r="BZ129" s="52">
        <v>221.68637041549999</v>
      </c>
      <c r="CA129" s="52">
        <v>221.68637041549999</v>
      </c>
      <c r="CB129" s="52">
        <v>221.68637041549999</v>
      </c>
      <c r="CC129" s="52">
        <v>221.68637041549999</v>
      </c>
      <c r="CD129" s="52">
        <v>221.68637041549999</v>
      </c>
    </row>
    <row r="130" spans="1:82" x14ac:dyDescent="0.25">
      <c r="A130" s="52" t="s">
        <v>308</v>
      </c>
      <c r="B130" s="52">
        <v>0.1090617324</v>
      </c>
      <c r="C130" s="52">
        <v>9.5430263299999998E-2</v>
      </c>
      <c r="D130" s="52">
        <v>8.3747326400000002E-2</v>
      </c>
      <c r="E130" s="52">
        <v>7.3701141400000003E-2</v>
      </c>
      <c r="F130" s="52">
        <v>6.5034725700000004E-2</v>
      </c>
      <c r="G130" s="52">
        <v>5.7535466600000001E-2</v>
      </c>
      <c r="H130" s="52">
        <v>5.1026818299999999E-2</v>
      </c>
      <c r="I130" s="52">
        <v>4.7449565300000003E-2</v>
      </c>
      <c r="J130" s="52">
        <v>4.4223235399999998E-2</v>
      </c>
      <c r="K130" s="52">
        <v>4.1305879400000002E-2</v>
      </c>
      <c r="L130" s="52">
        <v>3.8661303600000002E-2</v>
      </c>
      <c r="M130" s="52">
        <v>3.6258188099999998E-2</v>
      </c>
      <c r="N130" s="52">
        <v>3.4069353500000003E-2</v>
      </c>
      <c r="O130" s="52">
        <v>3.2071148100000002E-2</v>
      </c>
      <c r="P130" s="52">
        <v>3.0242935200000001E-2</v>
      </c>
      <c r="Q130" s="52">
        <v>2.8566661699999999E-2</v>
      </c>
      <c r="R130" s="55">
        <v>2.7026495000000001E-2</v>
      </c>
      <c r="S130" s="52">
        <v>2.58623298E-2</v>
      </c>
      <c r="T130" s="52">
        <v>2.47869784E-2</v>
      </c>
      <c r="U130" s="52">
        <v>2.3791971700000001E-2</v>
      </c>
      <c r="V130" s="52">
        <v>2.2869788499999998E-2</v>
      </c>
      <c r="W130" s="52">
        <v>2.2013735E-2</v>
      </c>
      <c r="X130" s="52">
        <v>2.12178414E-2</v>
      </c>
      <c r="Y130" s="52">
        <v>2.04767725E-2</v>
      </c>
      <c r="Z130" s="52">
        <v>1.9785751099999999E-2</v>
      </c>
      <c r="AA130" s="52">
        <v>1.9140490999999999E-2</v>
      </c>
      <c r="AB130" s="55">
        <v>1.8537140000000001E-2</v>
      </c>
      <c r="AC130" s="52">
        <v>1.79722288E-2</v>
      </c>
      <c r="AD130" s="52">
        <v>1.7441069199999999E-2</v>
      </c>
      <c r="AE130" s="52">
        <v>1.6925607700000001E-2</v>
      </c>
      <c r="AF130" s="52">
        <v>1.6425380400000002E-2</v>
      </c>
      <c r="AG130" s="52">
        <v>1.5939937000000001E-2</v>
      </c>
      <c r="AH130" s="52">
        <v>1.54688407E-2</v>
      </c>
      <c r="AI130" s="52">
        <v>1.50116674E-2</v>
      </c>
      <c r="AJ130" s="52">
        <v>1.45680056E-2</v>
      </c>
      <c r="AK130" s="52">
        <v>1.41374559E-2</v>
      </c>
      <c r="AL130" s="52">
        <v>1.3719630999999999E-2</v>
      </c>
      <c r="AM130" s="52">
        <v>1.3314154599999999E-2</v>
      </c>
      <c r="AN130" s="52">
        <v>1.29206619E-2</v>
      </c>
      <c r="AO130" s="52">
        <v>1.25387986E-2</v>
      </c>
      <c r="AP130" s="52">
        <v>1.2168221099999999E-2</v>
      </c>
      <c r="AQ130" s="52">
        <v>1.18085958E-2</v>
      </c>
      <c r="AR130" s="52">
        <v>1.14595991E-2</v>
      </c>
      <c r="AS130" s="52">
        <v>1.11209167E-2</v>
      </c>
      <c r="AT130" s="52">
        <v>1.0792243999999999E-2</v>
      </c>
      <c r="AU130" s="52">
        <v>1.0473284899999999E-2</v>
      </c>
      <c r="AV130" s="52">
        <v>1.0163752599999999E-2</v>
      </c>
      <c r="AW130" s="52">
        <v>9.8633682999999996E-3</v>
      </c>
      <c r="AX130" s="52">
        <v>9.5718616999999999E-3</v>
      </c>
      <c r="AY130" s="52">
        <v>9.2889705000000003E-3</v>
      </c>
      <c r="AZ130" s="52">
        <v>9.0144399000000007E-3</v>
      </c>
      <c r="BA130" s="52">
        <v>8.7480228999999993E-3</v>
      </c>
      <c r="BB130" s="52">
        <v>8.4894797999999997E-3</v>
      </c>
      <c r="BC130" s="52">
        <v>8.2385776999999993E-3</v>
      </c>
      <c r="BD130" s="52">
        <v>7.9950909999999993E-3</v>
      </c>
      <c r="BE130" s="52">
        <v>7.7588003000000003E-3</v>
      </c>
      <c r="BF130" s="52">
        <v>7.5294931000000004E-3</v>
      </c>
      <c r="BG130" s="52">
        <v>7.3069629999999997E-3</v>
      </c>
      <c r="BH130" s="52">
        <v>7.0910095999999999E-3</v>
      </c>
      <c r="BI130" s="52">
        <v>6.8814386000000003E-3</v>
      </c>
      <c r="BJ130" s="52">
        <v>6.6780613000000004E-3</v>
      </c>
      <c r="BK130" s="52">
        <v>6.4806947999999998E-3</v>
      </c>
      <c r="BL130" s="52">
        <v>6.2891613000000002E-3</v>
      </c>
      <c r="BM130" s="52">
        <v>6.1032884999999999E-3</v>
      </c>
      <c r="BN130" s="52">
        <v>5.9229091000000001E-3</v>
      </c>
      <c r="BO130" s="52">
        <v>5.7478605999999998E-3</v>
      </c>
      <c r="BP130" s="52">
        <v>5.5779857000000004E-3</v>
      </c>
      <c r="BQ130" s="52">
        <v>5.4131313000000004E-3</v>
      </c>
      <c r="BR130" s="52">
        <v>5.2531491E-3</v>
      </c>
      <c r="BS130" s="52">
        <v>5.0978951000000003E-3</v>
      </c>
      <c r="BT130" s="52">
        <v>4.9472294999999998E-3</v>
      </c>
      <c r="BU130" s="52">
        <v>4.8010168000000002E-3</v>
      </c>
      <c r="BV130" s="52">
        <v>4.6591252999999997E-3</v>
      </c>
      <c r="BW130" s="52">
        <v>4.5214273000000003E-3</v>
      </c>
      <c r="BX130" s="52">
        <v>4.3877990000000004E-3</v>
      </c>
      <c r="BY130" s="52">
        <v>4.2581199000000002E-3</v>
      </c>
      <c r="BZ130" s="52">
        <v>4.1322733999999998E-3</v>
      </c>
      <c r="CA130" s="52">
        <v>4.0101462999999997E-3</v>
      </c>
      <c r="CB130" s="52">
        <v>3.8916286E-3</v>
      </c>
      <c r="CC130" s="52">
        <v>3.7766136E-3</v>
      </c>
      <c r="CD130" s="52">
        <v>3.6649978E-3</v>
      </c>
    </row>
    <row r="131" spans="1:82" x14ac:dyDescent="0.25">
      <c r="A131" s="52" t="s">
        <v>550</v>
      </c>
      <c r="B131" s="52">
        <v>0</v>
      </c>
      <c r="C131" s="52">
        <v>2.02196007E-2</v>
      </c>
      <c r="D131" s="52">
        <v>1.9775828200000001E-2</v>
      </c>
      <c r="E131" s="52">
        <v>1.9325821600000001E-2</v>
      </c>
      <c r="F131" s="52">
        <v>1.9081442899999999E-2</v>
      </c>
      <c r="G131" s="52">
        <v>1.8808222199999999E-2</v>
      </c>
      <c r="H131" s="52">
        <v>1.85185301E-2</v>
      </c>
      <c r="I131" s="52">
        <v>1.82040194E-2</v>
      </c>
      <c r="J131" s="52">
        <v>1.7881696200000002E-2</v>
      </c>
      <c r="K131" s="52">
        <v>1.7590272800000001E-2</v>
      </c>
      <c r="L131" s="52">
        <v>1.7417661000000001E-2</v>
      </c>
      <c r="M131" s="52">
        <v>1.75390336E-2</v>
      </c>
      <c r="N131" s="52">
        <v>1.80049431E-2</v>
      </c>
      <c r="O131" s="52">
        <v>1.8102152E-2</v>
      </c>
      <c r="P131" s="52">
        <v>1.8090284200000001E-2</v>
      </c>
      <c r="Q131" s="52">
        <v>1.80339123E-2</v>
      </c>
      <c r="R131" s="55">
        <v>1.7961430800000001E-2</v>
      </c>
      <c r="S131" s="52">
        <v>1.7908817399999999E-2</v>
      </c>
      <c r="T131" s="52">
        <v>1.7652727100000001E-2</v>
      </c>
      <c r="U131" s="52">
        <v>1.7464290699999999E-2</v>
      </c>
      <c r="V131" s="52">
        <v>1.7277197000000001E-2</v>
      </c>
      <c r="W131" s="52">
        <v>1.7082750599999998E-2</v>
      </c>
      <c r="X131" s="52">
        <v>1.68563103E-2</v>
      </c>
      <c r="Y131" s="52">
        <v>1.6561112699999998E-2</v>
      </c>
      <c r="Z131" s="52">
        <v>1.64320713E-2</v>
      </c>
      <c r="AA131" s="52">
        <v>1.64562961E-2</v>
      </c>
      <c r="AB131" s="55">
        <v>1.6500435300000001E-2</v>
      </c>
      <c r="AC131" s="52">
        <v>1.6457534400000001E-2</v>
      </c>
      <c r="AD131" s="52">
        <v>1.6370062800000001E-2</v>
      </c>
      <c r="AE131" s="52">
        <v>1.6262668800000001E-2</v>
      </c>
      <c r="AF131" s="52">
        <v>1.6146083499999998E-2</v>
      </c>
      <c r="AG131" s="52">
        <v>1.6026228399999998E-2</v>
      </c>
      <c r="AH131" s="52">
        <v>1.59069017E-2</v>
      </c>
      <c r="AI131" s="52">
        <v>1.5791570899999999E-2</v>
      </c>
      <c r="AJ131" s="52">
        <v>1.56850129E-2</v>
      </c>
      <c r="AK131" s="52">
        <v>1.55954839E-2</v>
      </c>
      <c r="AL131" s="52">
        <v>1.55382262E-2</v>
      </c>
      <c r="AM131" s="52">
        <v>1.4977614E-2</v>
      </c>
      <c r="AN131" s="52">
        <v>1.55650227E-2</v>
      </c>
      <c r="AO131" s="52">
        <v>1.5261326400000001E-2</v>
      </c>
      <c r="AP131" s="52">
        <v>1.50217597E-2</v>
      </c>
      <c r="AQ131" s="52">
        <v>1.4824347599999999E-2</v>
      </c>
      <c r="AR131" s="52">
        <v>1.46552183E-2</v>
      </c>
      <c r="AS131" s="52">
        <v>1.45051803E-2</v>
      </c>
      <c r="AT131" s="52">
        <v>1.43680371E-2</v>
      </c>
      <c r="AU131" s="52">
        <v>1.4239577600000001E-2</v>
      </c>
      <c r="AV131" s="52">
        <v>1.41169234E-2</v>
      </c>
      <c r="AW131" s="52">
        <v>1.39980963E-2</v>
      </c>
      <c r="AX131" s="52">
        <v>1.3881729000000001E-2</v>
      </c>
      <c r="AY131" s="52">
        <v>1.3766870299999999E-2</v>
      </c>
      <c r="AZ131" s="52">
        <v>1.3652854400000001E-2</v>
      </c>
      <c r="BA131" s="52">
        <v>1.3575430899999999E-2</v>
      </c>
      <c r="BB131" s="52">
        <v>1.35094125E-2</v>
      </c>
      <c r="BC131" s="52">
        <v>1.32734797E-2</v>
      </c>
      <c r="BD131" s="52">
        <v>1.31745275E-2</v>
      </c>
      <c r="BE131" s="52">
        <v>1.3099171600000001E-2</v>
      </c>
      <c r="BF131" s="52">
        <v>1.2859941600000001E-2</v>
      </c>
      <c r="BG131" s="52">
        <v>1.29136828E-2</v>
      </c>
      <c r="BH131" s="52">
        <v>1.2733419100000001E-2</v>
      </c>
      <c r="BI131" s="52">
        <v>1.2630718500000001E-2</v>
      </c>
      <c r="BJ131" s="52">
        <v>1.2531046299999999E-2</v>
      </c>
      <c r="BK131" s="52">
        <v>1.2433156000000001E-2</v>
      </c>
      <c r="BL131" s="52">
        <v>1.2336545799999999E-2</v>
      </c>
      <c r="BM131" s="52">
        <v>1.22409856E-2</v>
      </c>
      <c r="BN131" s="52">
        <v>1.2146355500000001E-2</v>
      </c>
      <c r="BO131" s="52">
        <v>1.20525853E-2</v>
      </c>
      <c r="BP131" s="52">
        <v>1.19596305E-2</v>
      </c>
      <c r="BQ131" s="52">
        <v>1.18674612E-2</v>
      </c>
      <c r="BR131" s="52">
        <v>1.1776055800000001E-2</v>
      </c>
      <c r="BS131" s="52">
        <v>1.16853987E-2</v>
      </c>
      <c r="BT131" s="52">
        <v>1.15954774E-2</v>
      </c>
      <c r="BU131" s="52">
        <v>1.1506281599999999E-2</v>
      </c>
      <c r="BV131" s="52">
        <v>1.14178027E-2</v>
      </c>
      <c r="BW131" s="52">
        <v>1.1330033E-2</v>
      </c>
      <c r="BX131" s="52">
        <v>1.1242965299999999E-2</v>
      </c>
      <c r="BY131" s="52">
        <v>1.11565932E-2</v>
      </c>
      <c r="BZ131" s="52">
        <v>1.1070910200000001E-2</v>
      </c>
      <c r="CA131" s="52">
        <v>1.0985910200000001E-2</v>
      </c>
      <c r="CB131" s="52">
        <v>1.09015873E-2</v>
      </c>
      <c r="CC131" s="52">
        <v>1.08179357E-2</v>
      </c>
      <c r="CD131" s="52">
        <v>1.07349495E-2</v>
      </c>
    </row>
    <row r="132" spans="1:82" x14ac:dyDescent="0.25">
      <c r="A132" s="52" t="s">
        <v>551</v>
      </c>
      <c r="B132" s="52">
        <v>0</v>
      </c>
      <c r="C132" s="52">
        <v>4.49829702E-2</v>
      </c>
      <c r="D132" s="52">
        <v>-8.7298659999999995E-4</v>
      </c>
      <c r="E132" s="52">
        <v>-8.7906189999999997E-4</v>
      </c>
      <c r="F132" s="52">
        <v>-6.8386830000000001E-4</v>
      </c>
      <c r="G132" s="52">
        <v>-7.1142130000000005E-4</v>
      </c>
      <c r="H132" s="52">
        <v>-7.2722230000000002E-4</v>
      </c>
      <c r="I132" s="52">
        <v>-7.5095309999999998E-4</v>
      </c>
      <c r="J132" s="52">
        <v>-7.5852839999999999E-4</v>
      </c>
      <c r="K132" s="52">
        <v>-7.2932689999999996E-4</v>
      </c>
      <c r="L132" s="52">
        <v>-6.1660950000000001E-4</v>
      </c>
      <c r="M132" s="52">
        <v>-3.3747790000000002E-4</v>
      </c>
      <c r="N132" s="52">
        <v>-1.0321400000000001E-5</v>
      </c>
      <c r="O132" s="52">
        <v>-3.6074080000000002E-4</v>
      </c>
      <c r="P132" s="52">
        <v>-4.645176E-4</v>
      </c>
      <c r="Q132" s="52">
        <v>-5.069505E-4</v>
      </c>
      <c r="R132" s="55">
        <v>-5.2240860000000002E-4</v>
      </c>
      <c r="S132" s="52">
        <v>-5.036881E-4</v>
      </c>
      <c r="T132" s="52">
        <v>-6.9714539999999995E-4</v>
      </c>
      <c r="U132" s="52">
        <v>-6.3302859999999999E-4</v>
      </c>
      <c r="V132" s="52">
        <v>-6.3190740000000005E-4</v>
      </c>
      <c r="W132" s="52">
        <v>-6.3904700000000001E-4</v>
      </c>
      <c r="X132" s="52">
        <v>-6.6959579999999999E-4</v>
      </c>
      <c r="Y132" s="52">
        <v>-7.3506989999999996E-4</v>
      </c>
      <c r="Z132" s="52">
        <v>-5.7737640000000002E-4</v>
      </c>
      <c r="AA132" s="52">
        <v>-4.3192829999999998E-4</v>
      </c>
      <c r="AB132" s="55">
        <v>-4.1316470000000001E-4</v>
      </c>
      <c r="AC132" s="52">
        <v>-4.9600790000000001E-4</v>
      </c>
      <c r="AD132" s="52">
        <v>-5.3850519999999995E-4</v>
      </c>
      <c r="AE132" s="52">
        <v>-5.5758680000000005E-4</v>
      </c>
      <c r="AF132" s="52">
        <v>-5.6647390000000004E-4</v>
      </c>
      <c r="AG132" s="52">
        <v>-5.6973560000000002E-4</v>
      </c>
      <c r="AH132" s="52">
        <v>-5.693893E-4</v>
      </c>
      <c r="AI132" s="52">
        <v>-5.6574879999999998E-4</v>
      </c>
      <c r="AJ132" s="52">
        <v>-5.5757029999999996E-4</v>
      </c>
      <c r="AK132" s="52">
        <v>-5.4154870000000001E-4</v>
      </c>
      <c r="AL132" s="52">
        <v>-5.1104690000000001E-4</v>
      </c>
      <c r="AM132" s="52">
        <v>-9.8938970000000005E-4</v>
      </c>
      <c r="AN132" s="52">
        <v>1.01074E-4</v>
      </c>
      <c r="AO132" s="52">
        <v>-7.4563190000000005E-4</v>
      </c>
      <c r="AP132" s="52">
        <v>-6.8486519999999996E-4</v>
      </c>
      <c r="AQ132" s="52">
        <v>-6.4497459999999997E-4</v>
      </c>
      <c r="AR132" s="52">
        <v>-6.1826250000000002E-4</v>
      </c>
      <c r="AS132" s="52">
        <v>-6.0028239999999997E-4</v>
      </c>
      <c r="AT132" s="52">
        <v>-5.8818900000000003E-4</v>
      </c>
      <c r="AU132" s="52">
        <v>-5.8009629999999999E-4</v>
      </c>
      <c r="AV132" s="52">
        <v>-5.7473810000000002E-4</v>
      </c>
      <c r="AW132" s="52">
        <v>-5.7125929999999995E-4</v>
      </c>
      <c r="AX132" s="52">
        <v>1.03782449E-2</v>
      </c>
      <c r="AY132" s="52">
        <v>-1.091158E-4</v>
      </c>
      <c r="AZ132" s="52">
        <v>-1.083151E-4</v>
      </c>
      <c r="BA132" s="52">
        <v>-7.3552299999999997E-5</v>
      </c>
      <c r="BB132" s="52">
        <v>-6.2717400000000004E-5</v>
      </c>
      <c r="BC132" s="52">
        <v>-2.2413620000000001E-4</v>
      </c>
      <c r="BD132" s="52">
        <v>-9.4004600000000005E-5</v>
      </c>
      <c r="BE132" s="52">
        <v>-7.15881E-5</v>
      </c>
      <c r="BF132" s="52">
        <v>-2.2726859999999999E-4</v>
      </c>
      <c r="BG132" s="52">
        <v>5.1054200000000003E-5</v>
      </c>
      <c r="BH132" s="52">
        <v>-1.712506E-4</v>
      </c>
      <c r="BI132" s="52">
        <v>-9.75655E-5</v>
      </c>
      <c r="BJ132" s="52">
        <v>-9.46886E-5</v>
      </c>
      <c r="BK132" s="52">
        <v>-9.2995699999999995E-5</v>
      </c>
      <c r="BL132" s="52">
        <v>-9.1779800000000005E-5</v>
      </c>
      <c r="BM132" s="52">
        <v>-9.0782100000000006E-5</v>
      </c>
      <c r="BN132" s="52">
        <v>-8.98986E-5</v>
      </c>
      <c r="BO132" s="52">
        <v>-8.9081700000000005E-5</v>
      </c>
      <c r="BP132" s="52">
        <v>-8.8306999999999993E-5</v>
      </c>
      <c r="BQ132" s="52">
        <v>-8.7560900000000004E-5</v>
      </c>
      <c r="BR132" s="52">
        <v>-8.6835000000000005E-5</v>
      </c>
      <c r="BS132" s="52">
        <v>-8.6124299999999998E-5</v>
      </c>
      <c r="BT132" s="52">
        <v>-8.5425299999999997E-5</v>
      </c>
      <c r="BU132" s="52">
        <v>-8.4735999999999996E-5</v>
      </c>
      <c r="BV132" s="52">
        <v>-8.4054900000000001E-5</v>
      </c>
      <c r="BW132" s="52">
        <v>-8.3381199999999994E-5</v>
      </c>
      <c r="BX132" s="52">
        <v>-8.2714199999999995E-5</v>
      </c>
      <c r="BY132" s="52">
        <v>-8.2053500000000003E-5</v>
      </c>
      <c r="BZ132" s="52">
        <v>-8.1398900000000004E-5</v>
      </c>
      <c r="CA132" s="52">
        <v>-8.0749999999999998E-5</v>
      </c>
      <c r="CB132" s="52">
        <v>-8.0106700000000003E-5</v>
      </c>
      <c r="CC132" s="52">
        <v>-7.9469100000000001E-5</v>
      </c>
      <c r="CD132" s="52">
        <v>-7.8836899999999997E-5</v>
      </c>
    </row>
    <row r="133" spans="1:82" x14ac:dyDescent="0.25">
      <c r="A133" s="52" t="s">
        <v>552</v>
      </c>
      <c r="B133" s="52">
        <v>0</v>
      </c>
      <c r="C133" s="52">
        <v>-2.25625E-4</v>
      </c>
      <c r="D133" s="52">
        <v>-4.5124999999999999E-4</v>
      </c>
      <c r="E133" s="52">
        <v>-6.7687499999999996E-4</v>
      </c>
      <c r="F133" s="52">
        <v>-9.0249999999999998E-4</v>
      </c>
      <c r="G133" s="52">
        <v>-1.128125E-3</v>
      </c>
      <c r="H133" s="52">
        <v>-1.3537499999999999E-3</v>
      </c>
      <c r="I133" s="52">
        <v>-1.579375E-3</v>
      </c>
      <c r="J133" s="52">
        <v>-1.805E-3</v>
      </c>
      <c r="K133" s="52">
        <v>-2.0306249999999999E-3</v>
      </c>
      <c r="L133" s="52">
        <v>-2.25625E-3</v>
      </c>
      <c r="M133" s="52">
        <v>-2.4818750000000001E-3</v>
      </c>
      <c r="N133" s="52">
        <v>-2.7074999999999998E-3</v>
      </c>
      <c r="O133" s="52">
        <v>-2.933125E-3</v>
      </c>
      <c r="P133" s="52">
        <v>-3.1587500000000001E-3</v>
      </c>
      <c r="Q133" s="52">
        <v>-3.3843749999999998E-3</v>
      </c>
      <c r="R133" s="55">
        <v>-3.6099999999999999E-3</v>
      </c>
      <c r="S133" s="52">
        <v>-3.8356250000000001E-3</v>
      </c>
      <c r="T133" s="52">
        <v>-4.0612499999999998E-3</v>
      </c>
      <c r="U133" s="52">
        <v>-4.2868749999999999E-3</v>
      </c>
      <c r="V133" s="52">
        <v>-4.5125E-3</v>
      </c>
      <c r="W133" s="52">
        <v>-4.7381250000000001E-3</v>
      </c>
      <c r="X133" s="52">
        <v>-4.9637500000000003E-3</v>
      </c>
      <c r="Y133" s="52">
        <v>-5.1893750000000004E-3</v>
      </c>
      <c r="Z133" s="52">
        <v>-5.4149999999999997E-3</v>
      </c>
      <c r="AA133" s="52">
        <v>-5.6406249999999998E-3</v>
      </c>
      <c r="AB133" s="55">
        <v>-5.8662499999999999E-3</v>
      </c>
      <c r="AC133" s="52">
        <v>-6.0918750000000001E-3</v>
      </c>
      <c r="AD133" s="52">
        <v>-6.3175000000000002E-3</v>
      </c>
      <c r="AE133" s="52">
        <v>-6.5431250000000003E-3</v>
      </c>
      <c r="AF133" s="52">
        <v>-6.7687499999999996E-3</v>
      </c>
      <c r="AG133" s="52">
        <v>-6.9943749999999997E-3</v>
      </c>
      <c r="AH133" s="52">
        <v>-7.2199999999999999E-3</v>
      </c>
      <c r="AI133" s="52">
        <v>-7.445625E-3</v>
      </c>
      <c r="AJ133" s="52">
        <v>-7.6712500000000001E-3</v>
      </c>
      <c r="AK133" s="52">
        <v>-7.8968749999999994E-3</v>
      </c>
      <c r="AL133" s="52">
        <v>-8.1224999999999995E-3</v>
      </c>
      <c r="AM133" s="52">
        <v>-8.3481249999999996E-3</v>
      </c>
      <c r="AN133" s="52">
        <v>-8.5737499999999998E-3</v>
      </c>
      <c r="AO133" s="52">
        <v>-8.7993749999999999E-3</v>
      </c>
      <c r="AP133" s="52">
        <v>-9.025E-3</v>
      </c>
      <c r="AQ133" s="52">
        <v>-9.2506250000000002E-3</v>
      </c>
      <c r="AR133" s="52">
        <v>-9.4762500000000003E-3</v>
      </c>
      <c r="AS133" s="52">
        <v>-9.7018750000000004E-3</v>
      </c>
      <c r="AT133" s="52">
        <v>-9.9275000000000006E-3</v>
      </c>
      <c r="AU133" s="52">
        <v>-1.0153125000000001E-2</v>
      </c>
      <c r="AV133" s="52">
        <v>-1.0378750000000001E-2</v>
      </c>
      <c r="AW133" s="52">
        <v>-1.0604374999999999E-2</v>
      </c>
      <c r="AX133" s="52">
        <v>-1.0604374999999999E-2</v>
      </c>
      <c r="AY133" s="52">
        <v>-1.0604374999999999E-2</v>
      </c>
      <c r="AZ133" s="52">
        <v>-1.0604374999999999E-2</v>
      </c>
      <c r="BA133" s="52">
        <v>-1.0604374999999999E-2</v>
      </c>
      <c r="BB133" s="52">
        <v>-1.0604374999999999E-2</v>
      </c>
      <c r="BC133" s="52">
        <v>-1.0604374999999999E-2</v>
      </c>
      <c r="BD133" s="52">
        <v>-1.0604374999999999E-2</v>
      </c>
      <c r="BE133" s="52">
        <v>-1.0604374999999999E-2</v>
      </c>
      <c r="BF133" s="52">
        <v>-1.0604374999999999E-2</v>
      </c>
      <c r="BG133" s="52">
        <v>-1.0604374999999999E-2</v>
      </c>
      <c r="BH133" s="52">
        <v>-1.0604374999999999E-2</v>
      </c>
      <c r="BI133" s="52">
        <v>-1.0604374999999999E-2</v>
      </c>
      <c r="BJ133" s="52">
        <v>-1.0604374999999999E-2</v>
      </c>
      <c r="BK133" s="52">
        <v>-1.0604374999999999E-2</v>
      </c>
      <c r="BL133" s="52">
        <v>-1.0604374999999999E-2</v>
      </c>
      <c r="BM133" s="52">
        <v>-1.0604374999999999E-2</v>
      </c>
      <c r="BN133" s="52">
        <v>-1.0604374999999999E-2</v>
      </c>
      <c r="BO133" s="52">
        <v>-1.0604374999999999E-2</v>
      </c>
      <c r="BP133" s="52">
        <v>-1.0604374999999999E-2</v>
      </c>
      <c r="BQ133" s="52">
        <v>-1.0604374999999999E-2</v>
      </c>
      <c r="BR133" s="52">
        <v>-1.0604374999999999E-2</v>
      </c>
      <c r="BS133" s="52">
        <v>-1.0604374999999999E-2</v>
      </c>
      <c r="BT133" s="52">
        <v>-1.0604374999999999E-2</v>
      </c>
      <c r="BU133" s="52">
        <v>-1.0604374999999999E-2</v>
      </c>
      <c r="BV133" s="52">
        <v>-1.0604374999999999E-2</v>
      </c>
      <c r="BW133" s="52">
        <v>-1.0604374999999999E-2</v>
      </c>
      <c r="BX133" s="52">
        <v>-1.0604374999999999E-2</v>
      </c>
      <c r="BY133" s="52">
        <v>-1.0604374999999999E-2</v>
      </c>
      <c r="BZ133" s="52">
        <v>-1.0604374999999999E-2</v>
      </c>
      <c r="CA133" s="52">
        <v>-1.0604374999999999E-2</v>
      </c>
      <c r="CB133" s="52">
        <v>-1.0604374999999999E-2</v>
      </c>
      <c r="CC133" s="52">
        <v>-1.0604374999999999E-2</v>
      </c>
      <c r="CD133" s="52">
        <v>-1.0604374999999999E-2</v>
      </c>
    </row>
    <row r="134" spans="1:82" x14ac:dyDescent="0.25">
      <c r="A134" s="52" t="s">
        <v>553</v>
      </c>
      <c r="B134" s="52">
        <v>0</v>
      </c>
      <c r="C134" s="52">
        <v>4.49829702E-2</v>
      </c>
      <c r="D134" s="52">
        <v>4.45464769E-2</v>
      </c>
      <c r="E134" s="52">
        <v>4.4107958500000002E-2</v>
      </c>
      <c r="F134" s="52">
        <v>4.3717732199999998E-2</v>
      </c>
      <c r="G134" s="52">
        <v>4.3341312100000001E-2</v>
      </c>
      <c r="H134" s="52">
        <v>4.2969161700000001E-2</v>
      </c>
      <c r="I134" s="52">
        <v>4.2596060999999998E-2</v>
      </c>
      <c r="J134" s="52">
        <v>4.2221419400000001E-2</v>
      </c>
      <c r="K134" s="52">
        <v>4.1848995200000003E-2</v>
      </c>
      <c r="L134" s="52">
        <v>4.1489394899999997E-2</v>
      </c>
      <c r="M134" s="52">
        <v>4.1164496600000003E-2</v>
      </c>
      <c r="N134" s="52">
        <v>4.0892887900000001E-2</v>
      </c>
      <c r="O134" s="52">
        <v>4.0635315900000003E-2</v>
      </c>
      <c r="P134" s="52">
        <v>4.0381360099999999E-2</v>
      </c>
      <c r="Q134" s="52">
        <v>4.0127468299999997E-2</v>
      </c>
      <c r="R134" s="55">
        <v>3.9872662500000003E-2</v>
      </c>
      <c r="S134" s="52">
        <v>3.9618205099999998E-2</v>
      </c>
      <c r="T134" s="52">
        <v>3.9353290499999999E-2</v>
      </c>
      <c r="U134" s="52">
        <v>3.9082944299999998E-2</v>
      </c>
      <c r="V134" s="52">
        <v>3.8808037400000002E-2</v>
      </c>
      <c r="W134" s="52">
        <v>3.8528881299999998E-2</v>
      </c>
      <c r="X134" s="52">
        <v>3.82446668E-2</v>
      </c>
      <c r="Y134" s="52">
        <v>3.7953207099999997E-2</v>
      </c>
      <c r="Z134" s="52">
        <v>3.7661978300000003E-2</v>
      </c>
      <c r="AA134" s="52">
        <v>3.7376770699999999E-2</v>
      </c>
      <c r="AB134" s="55">
        <v>3.7097611199999998E-2</v>
      </c>
      <c r="AC134" s="52">
        <v>3.6820759500000001E-2</v>
      </c>
      <c r="AD134" s="52">
        <v>3.6544450700000002E-2</v>
      </c>
      <c r="AE134" s="52">
        <v>3.6267970400000002E-2</v>
      </c>
      <c r="AF134" s="52">
        <v>3.5991039699999998E-2</v>
      </c>
      <c r="AG134" s="52">
        <v>3.5713597E-2</v>
      </c>
      <c r="AH134" s="52">
        <v>3.5435701E-2</v>
      </c>
      <c r="AI134" s="52">
        <v>3.5157503299999997E-2</v>
      </c>
      <c r="AJ134" s="52">
        <v>3.4879271000000003E-2</v>
      </c>
      <c r="AK134" s="52">
        <v>3.4601464899999997E-2</v>
      </c>
      <c r="AL134" s="52">
        <v>3.4324896700000003E-2</v>
      </c>
      <c r="AM134" s="52">
        <v>3.4036537899999997E-2</v>
      </c>
      <c r="AN134" s="52">
        <v>3.3766015699999999E-2</v>
      </c>
      <c r="AO134" s="52">
        <v>3.3490247700000003E-2</v>
      </c>
      <c r="AP134" s="52">
        <v>3.3211146400000002E-2</v>
      </c>
      <c r="AQ134" s="52">
        <v>3.2929928800000001E-2</v>
      </c>
      <c r="AR134" s="52">
        <v>3.2647381900000001E-2</v>
      </c>
      <c r="AS134" s="52">
        <v>3.2364016699999998E-2</v>
      </c>
      <c r="AT134" s="52">
        <v>3.2080163799999999E-2</v>
      </c>
      <c r="AU134" s="52">
        <v>3.1796035600000001E-2</v>
      </c>
      <c r="AV134" s="52">
        <v>3.1511766500000003E-2</v>
      </c>
      <c r="AW134" s="52">
        <v>3.1227439400000001E-2</v>
      </c>
      <c r="AX134" s="52">
        <v>3.1171172800000001E-2</v>
      </c>
      <c r="AY134" s="52">
        <v>3.1114975900000001E-2</v>
      </c>
      <c r="AZ134" s="52">
        <v>3.10588605E-2</v>
      </c>
      <c r="BA134" s="52">
        <v>3.1003503599999999E-2</v>
      </c>
      <c r="BB134" s="52">
        <v>3.0949069700000002E-2</v>
      </c>
      <c r="BC134" s="52">
        <v>3.0892460900000002E-2</v>
      </c>
      <c r="BD134" s="52">
        <v>3.0836207899999999E-2</v>
      </c>
      <c r="BE134" s="52">
        <v>3.07806989E-2</v>
      </c>
      <c r="BF134" s="52">
        <v>3.0723113900000001E-2</v>
      </c>
      <c r="BG134" s="52">
        <v>3.0668445200000002E-2</v>
      </c>
      <c r="BH134" s="52">
        <v>3.0612708999999998E-2</v>
      </c>
      <c r="BI134" s="52">
        <v>3.0557208499999999E-2</v>
      </c>
      <c r="BJ134" s="52">
        <v>3.05019799E-2</v>
      </c>
      <c r="BK134" s="52">
        <v>3.0447037600000001E-2</v>
      </c>
      <c r="BL134" s="52">
        <v>3.0392387199999999E-2</v>
      </c>
      <c r="BM134" s="52">
        <v>3.0338030799999999E-2</v>
      </c>
      <c r="BN134" s="52">
        <v>3.02839684E-2</v>
      </c>
      <c r="BO134" s="52">
        <v>3.0230198999999999E-2</v>
      </c>
      <c r="BP134" s="52">
        <v>3.0176720899999999E-2</v>
      </c>
      <c r="BQ134" s="52">
        <v>3.0123532299999999E-2</v>
      </c>
      <c r="BR134" s="52">
        <v>3.0070631099999998E-2</v>
      </c>
      <c r="BS134" s="52">
        <v>3.00180151E-2</v>
      </c>
      <c r="BT134" s="52">
        <v>2.9965682099999998E-2</v>
      </c>
      <c r="BU134" s="52">
        <v>2.99136297E-2</v>
      </c>
      <c r="BV134" s="52">
        <v>2.98618558E-2</v>
      </c>
      <c r="BW134" s="52">
        <v>2.9810358200000001E-2</v>
      </c>
      <c r="BX134" s="52">
        <v>2.9759134600000001E-2</v>
      </c>
      <c r="BY134" s="52">
        <v>2.9708182999999999E-2</v>
      </c>
      <c r="BZ134" s="52">
        <v>2.9657501199999999E-2</v>
      </c>
      <c r="CA134" s="52">
        <v>2.9607087000000001E-2</v>
      </c>
      <c r="CB134" s="52">
        <v>2.9556938500000001E-2</v>
      </c>
      <c r="CC134" s="52">
        <v>2.9507053700000001E-2</v>
      </c>
      <c r="CD134" s="52">
        <v>2.9457430499999999E-2</v>
      </c>
    </row>
    <row r="135" spans="1:82" x14ac:dyDescent="0.25">
      <c r="A135" s="52" t="s">
        <v>554</v>
      </c>
      <c r="B135" s="52">
        <v>1</v>
      </c>
      <c r="C135" s="52">
        <v>0.87809543089999997</v>
      </c>
      <c r="D135" s="52">
        <v>0.77105158579999999</v>
      </c>
      <c r="E135" s="52">
        <v>0.67705687449999996</v>
      </c>
      <c r="F135" s="52">
        <v>0.59452054799999998</v>
      </c>
      <c r="G135" s="52">
        <v>0.52204577679999997</v>
      </c>
      <c r="H135" s="52">
        <v>0.45840601130000003</v>
      </c>
      <c r="I135" s="52">
        <v>0.40252422399999999</v>
      </c>
      <c r="J135" s="52">
        <v>0.35345468200000002</v>
      </c>
      <c r="K135" s="52">
        <v>0.31036694129999998</v>
      </c>
      <c r="L135" s="52">
        <v>0.27253179300000002</v>
      </c>
      <c r="M135" s="52">
        <v>0.2393089222</v>
      </c>
      <c r="N135" s="52">
        <v>0.2101360712</v>
      </c>
      <c r="O135" s="52">
        <v>0.18451952399999999</v>
      </c>
      <c r="P135" s="52">
        <v>0.16202575089999999</v>
      </c>
      <c r="Q135" s="52">
        <v>0.1422740716</v>
      </c>
      <c r="R135" s="55">
        <v>0.1249302122</v>
      </c>
      <c r="S135" s="52">
        <v>0.1097006485</v>
      </c>
      <c r="T135" s="52">
        <v>9.6327638199999996E-2</v>
      </c>
      <c r="U135" s="52">
        <v>8.4584858999999998E-2</v>
      </c>
      <c r="V135" s="52">
        <v>7.4273578199999996E-2</v>
      </c>
      <c r="W135" s="52">
        <v>6.5219289700000002E-2</v>
      </c>
      <c r="X135" s="52">
        <v>5.7268760299999999E-2</v>
      </c>
      <c r="Y135" s="52">
        <v>5.02874367E-2</v>
      </c>
      <c r="Z135" s="52">
        <v>4.4157168400000002E-2</v>
      </c>
      <c r="AA135" s="52">
        <v>3.8774207800000002E-2</v>
      </c>
      <c r="AB135" s="55">
        <v>3.40474547E-2</v>
      </c>
      <c r="AC135" s="52">
        <v>2.9896914399999999E-2</v>
      </c>
      <c r="AD135" s="52">
        <v>2.6252344E-2</v>
      </c>
      <c r="AE135" s="52">
        <v>2.3052063300000002E-2</v>
      </c>
      <c r="AF135" s="52">
        <v>2.02419114E-2</v>
      </c>
      <c r="AG135" s="52">
        <v>1.7774330000000001E-2</v>
      </c>
      <c r="AH135" s="52">
        <v>1.5607557899999999E-2</v>
      </c>
      <c r="AI135" s="52">
        <v>1.37049253E-2</v>
      </c>
      <c r="AJ135" s="52">
        <v>1.2034232299999999E-2</v>
      </c>
      <c r="AK135" s="52">
        <v>1.05672044E-2</v>
      </c>
      <c r="AL135" s="52">
        <v>9.2790139000000008E-3</v>
      </c>
      <c r="AM135" s="52">
        <v>8.1478596999999993E-3</v>
      </c>
      <c r="AN135" s="52">
        <v>7.1545984E-3</v>
      </c>
      <c r="AO135" s="52">
        <v>6.2824201E-3</v>
      </c>
      <c r="AP135" s="52">
        <v>5.5165644E-3</v>
      </c>
      <c r="AQ135" s="52">
        <v>4.8440699999999998E-3</v>
      </c>
      <c r="AR135" s="52">
        <v>4.2535556999999998E-3</v>
      </c>
      <c r="AS135" s="52">
        <v>3.7350279E-3</v>
      </c>
      <c r="AT135" s="52">
        <v>3.2797108999999998E-3</v>
      </c>
      <c r="AU135" s="52">
        <v>2.8798992000000001E-3</v>
      </c>
      <c r="AV135" s="52">
        <v>2.5288263000000002E-3</v>
      </c>
      <c r="AW135" s="52">
        <v>2.2205507999999998E-3</v>
      </c>
      <c r="AX135" s="52">
        <v>1.9498555000000001E-3</v>
      </c>
      <c r="AY135" s="52">
        <v>1.7121592000000001E-3</v>
      </c>
      <c r="AZ135" s="52">
        <v>1.5034391999999999E-3</v>
      </c>
      <c r="BA135" s="52">
        <v>1.3201631000000001E-3</v>
      </c>
      <c r="BB135" s="52">
        <v>1.1592292E-3</v>
      </c>
      <c r="BC135" s="52">
        <v>1.0179137999999999E-3</v>
      </c>
      <c r="BD135" s="52">
        <v>8.9382549999999996E-4</v>
      </c>
      <c r="BE135" s="52">
        <v>7.8486409999999995E-4</v>
      </c>
      <c r="BF135" s="52">
        <v>6.8918560000000002E-4</v>
      </c>
      <c r="BG135" s="52">
        <v>6.0517069999999995E-4</v>
      </c>
      <c r="BH135" s="52">
        <v>5.3139759999999996E-4</v>
      </c>
      <c r="BI135" s="52">
        <v>4.6661780000000001E-4</v>
      </c>
      <c r="BJ135" s="52">
        <v>4.0973499999999999E-4</v>
      </c>
      <c r="BK135" s="52">
        <v>3.5978639999999999E-4</v>
      </c>
      <c r="BL135" s="52">
        <v>3.1592680000000001E-4</v>
      </c>
      <c r="BM135" s="52">
        <v>2.7741389999999999E-4</v>
      </c>
      <c r="BN135" s="52">
        <v>2.435959E-4</v>
      </c>
      <c r="BO135" s="52">
        <v>2.139004E-4</v>
      </c>
      <c r="BP135" s="52">
        <v>1.87825E-4</v>
      </c>
      <c r="BQ135" s="52">
        <v>1.649283E-4</v>
      </c>
      <c r="BR135" s="52">
        <v>1.4482270000000001E-4</v>
      </c>
      <c r="BS135" s="52">
        <v>1.271682E-4</v>
      </c>
      <c r="BT135" s="52">
        <v>1.116658E-4</v>
      </c>
      <c r="BU135" s="52">
        <v>9.8053200000000005E-5</v>
      </c>
      <c r="BV135" s="52">
        <v>8.6100099999999999E-5</v>
      </c>
      <c r="BW135" s="52">
        <v>7.5604099999999997E-5</v>
      </c>
      <c r="BX135" s="52">
        <v>6.6387600000000001E-5</v>
      </c>
      <c r="BY135" s="52">
        <v>5.8294700000000003E-5</v>
      </c>
      <c r="BZ135" s="52">
        <v>5.1188299999999999E-5</v>
      </c>
      <c r="CA135" s="52">
        <v>4.4948199999999998E-5</v>
      </c>
      <c r="CB135" s="52">
        <v>3.9468799999999997E-5</v>
      </c>
      <c r="CC135" s="52">
        <v>3.4657399999999998E-5</v>
      </c>
      <c r="CD135" s="52">
        <v>3.04325E-5</v>
      </c>
    </row>
    <row r="136" spans="1:82" x14ac:dyDescent="0.25">
      <c r="A136" s="52" t="s">
        <v>543</v>
      </c>
      <c r="B136" s="52">
        <v>1</v>
      </c>
      <c r="C136" s="52">
        <v>0.87908670320000004</v>
      </c>
      <c r="D136" s="52">
        <v>0.77453960710000003</v>
      </c>
      <c r="E136" s="52">
        <v>0.68396848480000005</v>
      </c>
      <c r="F136" s="52">
        <v>0.60535401089999996</v>
      </c>
      <c r="G136" s="52">
        <v>0.53698723550000005</v>
      </c>
      <c r="H136" s="52">
        <v>0.47741937299999998</v>
      </c>
      <c r="I136" s="52">
        <v>0.42542007920000002</v>
      </c>
      <c r="J136" s="52">
        <v>0.37994272509999999</v>
      </c>
      <c r="K136" s="52">
        <v>0.34009544780000001</v>
      </c>
      <c r="L136" s="52">
        <v>0.30511697789999997</v>
      </c>
      <c r="M136" s="52">
        <v>0.2743564235</v>
      </c>
      <c r="N136" s="52">
        <v>0.24725633529999999</v>
      </c>
      <c r="O136" s="52">
        <v>0.2233384997</v>
      </c>
      <c r="P136" s="52">
        <v>0.2021919989</v>
      </c>
      <c r="Q136" s="52">
        <v>0.1834631629</v>
      </c>
      <c r="R136" s="55">
        <v>0.16684709950000001</v>
      </c>
      <c r="S136" s="52">
        <v>0.1520805429</v>
      </c>
      <c r="T136" s="52">
        <v>0.13893580799999999</v>
      </c>
      <c r="U136" s="52">
        <v>0.12721566910000001</v>
      </c>
      <c r="V136" s="52">
        <v>0.116749018</v>
      </c>
      <c r="W136" s="52">
        <v>0.10738717439999999</v>
      </c>
      <c r="X136" s="52">
        <v>9.9000748900000005E-2</v>
      </c>
      <c r="Y136" s="52">
        <v>9.1476968899999997E-2</v>
      </c>
      <c r="Z136" s="52">
        <v>8.4717398099999994E-2</v>
      </c>
      <c r="AA136" s="52">
        <v>7.8635987800000001E-2</v>
      </c>
      <c r="AB136" s="55">
        <v>7.3157408699999996E-2</v>
      </c>
      <c r="AC136" s="52">
        <v>6.82156228E-2</v>
      </c>
      <c r="AD136" s="52">
        <v>6.3752656800000002E-2</v>
      </c>
      <c r="AE136" s="52">
        <v>5.9717548099999997E-2</v>
      </c>
      <c r="AF136" s="52">
        <v>5.6065439000000002E-2</v>
      </c>
      <c r="AG136" s="52">
        <v>5.2756794799999999E-2</v>
      </c>
      <c r="AH136" s="52">
        <v>4.97567301E-2</v>
      </c>
      <c r="AI136" s="52">
        <v>4.7034426599999998E-2</v>
      </c>
      <c r="AJ136" s="52">
        <v>4.4562629100000001E-2</v>
      </c>
      <c r="AK136" s="52">
        <v>4.23172099E-2</v>
      </c>
      <c r="AL136" s="52">
        <v>4.0276790299999997E-2</v>
      </c>
      <c r="AM136" s="52">
        <v>3.84224123E-2</v>
      </c>
      <c r="AN136" s="52">
        <v>3.67372537E-2</v>
      </c>
      <c r="AO136" s="52">
        <v>3.5206379900000001E-2</v>
      </c>
      <c r="AP136" s="52">
        <v>3.3816528200000001E-2</v>
      </c>
      <c r="AQ136" s="52">
        <v>3.2555919699999998E-2</v>
      </c>
      <c r="AR136" s="52">
        <v>3.1414095699999998E-2</v>
      </c>
      <c r="AS136" s="52">
        <v>3.0381774800000001E-2</v>
      </c>
      <c r="AT136" s="52">
        <v>2.9450728499999999E-2</v>
      </c>
      <c r="AU136" s="52">
        <v>2.86136728E-2</v>
      </c>
      <c r="AV136" s="52">
        <v>2.7864174200000001E-2</v>
      </c>
      <c r="AW136" s="52">
        <v>2.71965674E-2</v>
      </c>
      <c r="AX136" s="52">
        <v>2.51887074E-2</v>
      </c>
      <c r="AY136" s="52">
        <v>2.33290832E-2</v>
      </c>
      <c r="AZ136" s="52">
        <v>2.16067507E-2</v>
      </c>
      <c r="BA136" s="52">
        <v>2.0011574000000001E-2</v>
      </c>
      <c r="BB136" s="52">
        <v>1.8534165599999999E-2</v>
      </c>
      <c r="BC136" s="52">
        <v>1.71658308E-2</v>
      </c>
      <c r="BD136" s="52">
        <v>1.5898517099999999E-2</v>
      </c>
      <c r="BE136" s="52">
        <v>1.4724766199999999E-2</v>
      </c>
      <c r="BF136" s="52">
        <v>1.36376706E-2</v>
      </c>
      <c r="BG136" s="52">
        <v>1.26308328E-2</v>
      </c>
      <c r="BH136" s="52">
        <v>1.1698327499999999E-2</v>
      </c>
      <c r="BI136" s="52">
        <v>1.08346669E-2</v>
      </c>
      <c r="BJ136" s="52">
        <v>1.00347684E-2</v>
      </c>
      <c r="BK136" s="52">
        <v>9.2939245E-3</v>
      </c>
      <c r="BL136" s="52">
        <v>8.6077754999999995E-3</v>
      </c>
      <c r="BM136" s="52">
        <v>7.9722831999999993E-3</v>
      </c>
      <c r="BN136" s="52">
        <v>7.3837078999999996E-3</v>
      </c>
      <c r="BO136" s="52">
        <v>6.8385857999999997E-3</v>
      </c>
      <c r="BP136" s="52">
        <v>6.3337087000000002E-3</v>
      </c>
      <c r="BQ136" s="52">
        <v>5.8661056000000001E-3</v>
      </c>
      <c r="BR136" s="52">
        <v>5.4330244999999996E-3</v>
      </c>
      <c r="BS136" s="52">
        <v>5.0319168000000003E-3</v>
      </c>
      <c r="BT136" s="52">
        <v>4.660422E-3</v>
      </c>
      <c r="BU136" s="52">
        <v>4.3163537999999996E-3</v>
      </c>
      <c r="BV136" s="52">
        <v>3.9976873000000003E-3</v>
      </c>
      <c r="BW136" s="52">
        <v>3.7025473000000001E-3</v>
      </c>
      <c r="BX136" s="52">
        <v>3.4291967E-3</v>
      </c>
      <c r="BY136" s="52">
        <v>3.1760270000000001E-3</v>
      </c>
      <c r="BZ136" s="52">
        <v>2.9415483000000001E-3</v>
      </c>
      <c r="CA136" s="52">
        <v>2.7243804999999999E-3</v>
      </c>
      <c r="CB136" s="52">
        <v>2.5232458000000002E-3</v>
      </c>
      <c r="CC136" s="52">
        <v>2.3369604E-3</v>
      </c>
      <c r="CD136" s="52">
        <v>2.1644279999999999E-3</v>
      </c>
    </row>
    <row r="137" spans="1:82" x14ac:dyDescent="0.25">
      <c r="A137" s="52" t="s">
        <v>555</v>
      </c>
      <c r="B137" s="52">
        <v>0</v>
      </c>
      <c r="C137" s="52">
        <v>5.0000000000000001E-4</v>
      </c>
      <c r="D137" s="52">
        <v>1E-3</v>
      </c>
      <c r="E137" s="52">
        <v>1.5E-3</v>
      </c>
      <c r="F137" s="52">
        <v>2E-3</v>
      </c>
      <c r="G137" s="52">
        <v>2.5000000000000001E-3</v>
      </c>
      <c r="H137" s="52">
        <v>3.0000000000000001E-3</v>
      </c>
      <c r="I137" s="52">
        <v>3.5000000000000001E-3</v>
      </c>
      <c r="J137" s="52">
        <v>4.0000000000000001E-3</v>
      </c>
      <c r="K137" s="52">
        <v>4.4999999999999997E-3</v>
      </c>
      <c r="L137" s="52">
        <v>5.0000000000000001E-3</v>
      </c>
      <c r="M137" s="52">
        <v>5.4999999999999997E-3</v>
      </c>
      <c r="N137" s="52">
        <v>6.0000000000000001E-3</v>
      </c>
      <c r="O137" s="52">
        <v>6.4999999999999997E-3</v>
      </c>
      <c r="P137" s="52">
        <v>7.0000000000000001E-3</v>
      </c>
      <c r="Q137" s="52">
        <v>7.4999999999999997E-3</v>
      </c>
      <c r="R137" s="55">
        <v>8.0000000000000002E-3</v>
      </c>
      <c r="S137" s="52">
        <v>8.5000000000000006E-3</v>
      </c>
      <c r="T137" s="52">
        <v>8.9999999999999993E-3</v>
      </c>
      <c r="U137" s="52">
        <v>9.4999999999999998E-3</v>
      </c>
      <c r="V137" s="52">
        <v>0.01</v>
      </c>
      <c r="W137" s="52">
        <v>1.0500000000000001E-2</v>
      </c>
      <c r="X137" s="52">
        <v>1.0999999999999999E-2</v>
      </c>
      <c r="Y137" s="52">
        <v>1.15E-2</v>
      </c>
      <c r="Z137" s="52">
        <v>1.2E-2</v>
      </c>
      <c r="AA137" s="52">
        <v>1.2500000000000001E-2</v>
      </c>
      <c r="AB137" s="55">
        <v>1.2999999999999999E-2</v>
      </c>
      <c r="AC137" s="52">
        <v>1.35E-2</v>
      </c>
      <c r="AD137" s="52">
        <v>1.4E-2</v>
      </c>
      <c r="AE137" s="52">
        <v>1.4500000000000001E-2</v>
      </c>
      <c r="AF137" s="52">
        <v>1.4999999999999999E-2</v>
      </c>
      <c r="AG137" s="52">
        <v>1.55E-2</v>
      </c>
      <c r="AH137" s="52">
        <v>1.6E-2</v>
      </c>
      <c r="AI137" s="52">
        <v>1.6500000000000001E-2</v>
      </c>
      <c r="AJ137" s="52">
        <v>1.7000000000000001E-2</v>
      </c>
      <c r="AK137" s="52">
        <v>1.7500000000000002E-2</v>
      </c>
      <c r="AL137" s="52">
        <v>1.7999999999999999E-2</v>
      </c>
      <c r="AM137" s="52">
        <v>1.8499999999999999E-2</v>
      </c>
      <c r="AN137" s="52">
        <v>1.9E-2</v>
      </c>
      <c r="AO137" s="52">
        <v>1.95E-2</v>
      </c>
      <c r="AP137" s="52">
        <v>0.02</v>
      </c>
      <c r="AQ137" s="52">
        <v>2.0500000000000001E-2</v>
      </c>
      <c r="AR137" s="52">
        <v>2.1000000000000001E-2</v>
      </c>
      <c r="AS137" s="52">
        <v>2.1499999999999998E-2</v>
      </c>
      <c r="AT137" s="52">
        <v>2.1999999999999999E-2</v>
      </c>
      <c r="AU137" s="52">
        <v>2.2499999999999999E-2</v>
      </c>
      <c r="AV137" s="52">
        <v>2.3E-2</v>
      </c>
      <c r="AW137" s="52">
        <v>2.35E-2</v>
      </c>
      <c r="AX137" s="52">
        <v>2.35E-2</v>
      </c>
      <c r="AY137" s="52">
        <v>2.35E-2</v>
      </c>
      <c r="AZ137" s="52">
        <v>2.35E-2</v>
      </c>
      <c r="BA137" s="52">
        <v>2.35E-2</v>
      </c>
      <c r="BB137" s="52">
        <v>2.35E-2</v>
      </c>
      <c r="BC137" s="52">
        <v>2.35E-2</v>
      </c>
      <c r="BD137" s="52">
        <v>2.35E-2</v>
      </c>
      <c r="BE137" s="52">
        <v>2.35E-2</v>
      </c>
      <c r="BF137" s="52">
        <v>2.35E-2</v>
      </c>
      <c r="BG137" s="52">
        <v>2.35E-2</v>
      </c>
      <c r="BH137" s="52">
        <v>2.35E-2</v>
      </c>
      <c r="BI137" s="52">
        <v>2.35E-2</v>
      </c>
      <c r="BJ137" s="52">
        <v>2.35E-2</v>
      </c>
      <c r="BK137" s="52">
        <v>2.35E-2</v>
      </c>
      <c r="BL137" s="52">
        <v>2.35E-2</v>
      </c>
      <c r="BM137" s="52">
        <v>2.35E-2</v>
      </c>
      <c r="BN137" s="52">
        <v>2.35E-2</v>
      </c>
      <c r="BO137" s="52">
        <v>2.35E-2</v>
      </c>
      <c r="BP137" s="52">
        <v>2.35E-2</v>
      </c>
      <c r="BQ137" s="52">
        <v>2.35E-2</v>
      </c>
      <c r="BR137" s="52">
        <v>2.35E-2</v>
      </c>
      <c r="BS137" s="52">
        <v>2.35E-2</v>
      </c>
      <c r="BT137" s="52">
        <v>2.35E-2</v>
      </c>
      <c r="BU137" s="52">
        <v>2.35E-2</v>
      </c>
      <c r="BV137" s="52">
        <v>2.35E-2</v>
      </c>
      <c r="BW137" s="52">
        <v>2.35E-2</v>
      </c>
      <c r="BX137" s="52">
        <v>2.35E-2</v>
      </c>
      <c r="BY137" s="52">
        <v>2.35E-2</v>
      </c>
      <c r="BZ137" s="52">
        <v>2.35E-2</v>
      </c>
      <c r="CA137" s="52">
        <v>2.35E-2</v>
      </c>
      <c r="CB137" s="52">
        <v>2.35E-2</v>
      </c>
      <c r="CC137" s="52">
        <v>2.35E-2</v>
      </c>
      <c r="CD137" s="52">
        <v>2.35E-2</v>
      </c>
    </row>
    <row r="138" spans="1:82" x14ac:dyDescent="0.25">
      <c r="A138" s="52" t="s">
        <v>556</v>
      </c>
      <c r="B138" s="52">
        <v>1.36557682E-2</v>
      </c>
      <c r="C138" s="52">
        <v>1.3550196800000001E-2</v>
      </c>
      <c r="D138" s="52">
        <v>1.34454693E-2</v>
      </c>
      <c r="E138" s="52">
        <v>1.3341578600000001E-2</v>
      </c>
      <c r="F138" s="52">
        <v>1.32385174E-2</v>
      </c>
      <c r="G138" s="52">
        <v>1.3136278899999999E-2</v>
      </c>
      <c r="H138" s="52">
        <v>1.30348558E-2</v>
      </c>
      <c r="I138" s="52">
        <v>1.2934241500000001E-2</v>
      </c>
      <c r="J138" s="52">
        <v>1.2834429E-2</v>
      </c>
      <c r="K138" s="52">
        <v>1.27354114E-2</v>
      </c>
      <c r="L138" s="52">
        <v>1.2637182199999999E-2</v>
      </c>
      <c r="M138" s="52">
        <v>1.2539734699999999E-2</v>
      </c>
      <c r="N138" s="52">
        <v>1.2443062100000001E-2</v>
      </c>
      <c r="O138" s="52">
        <v>1.23471581E-2</v>
      </c>
      <c r="P138" s="52">
        <v>1.22520162E-2</v>
      </c>
      <c r="Q138" s="52">
        <v>1.21576298E-2</v>
      </c>
      <c r="R138" s="55">
        <v>1.2063992799999999E-2</v>
      </c>
      <c r="S138" s="52">
        <v>1.19710987E-2</v>
      </c>
      <c r="T138" s="52">
        <v>1.1878941400000001E-2</v>
      </c>
      <c r="U138" s="52">
        <v>1.17875146E-2</v>
      </c>
      <c r="V138" s="52">
        <v>1.16968123E-2</v>
      </c>
      <c r="W138" s="52">
        <v>1.16068283E-2</v>
      </c>
      <c r="X138" s="52">
        <v>1.1517556700000001E-2</v>
      </c>
      <c r="Y138" s="52">
        <v>1.1428991600000001E-2</v>
      </c>
      <c r="Z138" s="52">
        <v>1.13411269E-2</v>
      </c>
      <c r="AA138" s="52">
        <v>1.1253957E-2</v>
      </c>
      <c r="AB138" s="55">
        <v>1.1167475899999999E-2</v>
      </c>
      <c r="AC138" s="52">
        <v>1.10816779E-2</v>
      </c>
      <c r="AD138" s="52">
        <v>1.0996557400000001E-2</v>
      </c>
      <c r="AE138" s="52">
        <v>1.09121088E-2</v>
      </c>
      <c r="AF138" s="52">
        <v>1.08283263E-2</v>
      </c>
      <c r="AG138" s="52">
        <v>1.0745204600000001E-2</v>
      </c>
      <c r="AH138" s="52">
        <v>1.0662738099999999E-2</v>
      </c>
      <c r="AI138" s="52">
        <v>1.05809214E-2</v>
      </c>
      <c r="AJ138" s="52">
        <v>1.04997492E-2</v>
      </c>
      <c r="AK138" s="52">
        <v>1.0419215900000001E-2</v>
      </c>
      <c r="AL138" s="52">
        <v>1.0339316499999999E-2</v>
      </c>
      <c r="AM138" s="52">
        <v>1.02600457E-2</v>
      </c>
      <c r="AN138" s="52">
        <v>1.01813982E-2</v>
      </c>
      <c r="AO138" s="52">
        <v>1.01033689E-2</v>
      </c>
      <c r="AP138" s="52">
        <v>1.00259527E-2</v>
      </c>
      <c r="AQ138" s="52">
        <v>9.9491447000000007E-3</v>
      </c>
      <c r="AR138" s="52">
        <v>9.8729396000000001E-3</v>
      </c>
      <c r="AS138" s="52">
        <v>9.7973326999999995E-3</v>
      </c>
      <c r="AT138" s="52">
        <v>9.7223190000000001E-3</v>
      </c>
      <c r="AU138" s="52">
        <v>9.6478934999999991E-3</v>
      </c>
      <c r="AV138" s="52">
        <v>9.5740515999999994E-3</v>
      </c>
      <c r="AW138" s="52">
        <v>9.5007883000000001E-3</v>
      </c>
      <c r="AX138" s="52">
        <v>9.4280990000000005E-3</v>
      </c>
      <c r="AY138" s="52">
        <v>9.3559789000000008E-3</v>
      </c>
      <c r="AZ138" s="52">
        <v>9.2844234000000001E-3</v>
      </c>
      <c r="BA138" s="52">
        <v>9.2134278999999996E-3</v>
      </c>
      <c r="BB138" s="52">
        <v>9.1429878000000003E-3</v>
      </c>
      <c r="BC138" s="52">
        <v>9.0730984999999997E-3</v>
      </c>
      <c r="BD138" s="52">
        <v>9.0037555999999998E-3</v>
      </c>
      <c r="BE138" s="52">
        <v>8.9349544999999999E-3</v>
      </c>
      <c r="BF138" s="52">
        <v>8.8666908999999999E-3</v>
      </c>
      <c r="BG138" s="52">
        <v>8.7989604999999995E-3</v>
      </c>
      <c r="BH138" s="52">
        <v>8.7317586999999999E-3</v>
      </c>
      <c r="BI138" s="52">
        <v>8.6650814E-3</v>
      </c>
      <c r="BJ138" s="52">
        <v>8.5989242999999996E-3</v>
      </c>
      <c r="BK138" s="52">
        <v>8.5332832000000001E-3</v>
      </c>
      <c r="BL138" s="52">
        <v>8.4681537999999994E-3</v>
      </c>
      <c r="BM138" s="52">
        <v>8.403532E-3</v>
      </c>
      <c r="BN138" s="52">
        <v>8.3394138000000007E-3</v>
      </c>
      <c r="BO138" s="52">
        <v>8.2757948999999994E-3</v>
      </c>
      <c r="BP138" s="52">
        <v>8.2126713999999996E-3</v>
      </c>
      <c r="BQ138" s="52">
        <v>8.1500392000000005E-3</v>
      </c>
      <c r="BR138" s="52">
        <v>8.0878944000000001E-3</v>
      </c>
      <c r="BS138" s="52">
        <v>8.0262331000000003E-3</v>
      </c>
      <c r="BT138" s="52">
        <v>7.9650512E-3</v>
      </c>
      <c r="BU138" s="52">
        <v>7.9043450000000001E-3</v>
      </c>
      <c r="BV138" s="52">
        <v>7.8441106000000007E-3</v>
      </c>
      <c r="BW138" s="52">
        <v>7.7843443E-3</v>
      </c>
      <c r="BX138" s="52">
        <v>7.7250421000000001E-3</v>
      </c>
      <c r="BY138" s="52">
        <v>7.6662003999999999E-3</v>
      </c>
      <c r="BZ138" s="52">
        <v>7.6078155000000001E-3</v>
      </c>
      <c r="CA138" s="52">
        <v>7.5498837000000001E-3</v>
      </c>
      <c r="CB138" s="52">
        <v>7.4924014000000002E-3</v>
      </c>
      <c r="CC138" s="52">
        <v>7.4353648999999997E-3</v>
      </c>
      <c r="CD138" s="52">
        <v>0</v>
      </c>
    </row>
    <row r="139" spans="1:82" x14ac:dyDescent="0.25">
      <c r="A139" s="52" t="s">
        <v>271</v>
      </c>
      <c r="B139" s="52">
        <v>2020</v>
      </c>
      <c r="C139" s="52" t="s">
        <v>272</v>
      </c>
      <c r="D139" s="52">
        <v>0.21729999999999999</v>
      </c>
      <c r="E139" s="52" t="s">
        <v>273</v>
      </c>
      <c r="F139" s="52">
        <v>0.224</v>
      </c>
      <c r="G139" s="52" t="s">
        <v>274</v>
      </c>
      <c r="H139" s="52">
        <v>0.28239999999999998</v>
      </c>
      <c r="I139" s="52" t="s">
        <v>275</v>
      </c>
      <c r="J139" s="52">
        <v>0.27629999999999999</v>
      </c>
      <c r="K139" s="52" t="s">
        <v>276</v>
      </c>
      <c r="L139" s="93" t="s">
        <v>590</v>
      </c>
      <c r="M139" s="52" t="s">
        <v>277</v>
      </c>
      <c r="N139" s="52">
        <v>394.4</v>
      </c>
      <c r="O139" s="52" t="s">
        <v>278</v>
      </c>
      <c r="P139" s="52">
        <v>36.53</v>
      </c>
      <c r="Q139" s="52" t="s">
        <v>279</v>
      </c>
      <c r="R139" s="55">
        <v>4.3040000000000003</v>
      </c>
      <c r="S139" s="52" t="s">
        <v>280</v>
      </c>
      <c r="T139" s="52">
        <v>0.32400000000000001</v>
      </c>
      <c r="U139" s="52" t="s">
        <v>281</v>
      </c>
      <c r="V139" s="52">
        <v>0.44</v>
      </c>
      <c r="W139" s="52" t="s">
        <v>282</v>
      </c>
      <c r="X139" s="52">
        <v>236</v>
      </c>
      <c r="Y139" s="52" t="s">
        <v>283</v>
      </c>
      <c r="Z139" s="52">
        <v>4.07</v>
      </c>
      <c r="AA139" s="52" t="s">
        <v>284</v>
      </c>
      <c r="AB139" s="55">
        <v>32.4</v>
      </c>
      <c r="AC139" s="52" t="s">
        <v>285</v>
      </c>
      <c r="AD139" s="52">
        <v>1.9E-2</v>
      </c>
      <c r="AE139" s="52" t="s">
        <v>286</v>
      </c>
      <c r="AF139" s="52">
        <v>4.165</v>
      </c>
    </row>
    <row r="140" spans="1:82" x14ac:dyDescent="0.25">
      <c r="A140" s="52" t="s">
        <v>287</v>
      </c>
      <c r="B140" s="52">
        <v>3.93</v>
      </c>
      <c r="C140" s="52" t="s">
        <v>288</v>
      </c>
      <c r="D140" s="52">
        <v>886.51280139999994</v>
      </c>
      <c r="E140" s="52" t="s">
        <v>289</v>
      </c>
      <c r="F140" s="52">
        <v>150.09299999999999</v>
      </c>
      <c r="G140" s="52" t="s">
        <v>290</v>
      </c>
      <c r="H140" s="52">
        <v>102.69799999999999</v>
      </c>
      <c r="I140" s="52" t="s">
        <v>291</v>
      </c>
      <c r="J140" s="52">
        <v>39.533999999999999</v>
      </c>
      <c r="K140" s="52" t="s">
        <v>292</v>
      </c>
      <c r="L140" s="52">
        <v>6.1864999999999997</v>
      </c>
      <c r="M140" s="52" t="s">
        <v>293</v>
      </c>
      <c r="N140" s="52">
        <v>588</v>
      </c>
      <c r="O140" s="52" t="s">
        <v>294</v>
      </c>
      <c r="P140" s="52">
        <v>0.1477</v>
      </c>
      <c r="Q140" s="52" t="s">
        <v>295</v>
      </c>
      <c r="R140" s="55">
        <v>1.0994539999999999</v>
      </c>
      <c r="S140" s="52" t="s">
        <v>296</v>
      </c>
      <c r="T140" s="52">
        <v>1.24715</v>
      </c>
    </row>
    <row r="141" spans="1:82" x14ac:dyDescent="0.25">
      <c r="A141" s="52" t="s">
        <v>297</v>
      </c>
      <c r="B141" s="52">
        <v>3.467E-3</v>
      </c>
      <c r="C141" s="52" t="s">
        <v>298</v>
      </c>
      <c r="D141" s="52">
        <v>0.95</v>
      </c>
      <c r="E141" s="52" t="s">
        <v>299</v>
      </c>
      <c r="F141" s="52">
        <v>1E-3</v>
      </c>
      <c r="G141" s="52" t="s">
        <v>300</v>
      </c>
      <c r="H141" s="52">
        <v>-1.4999999999999999E-2</v>
      </c>
      <c r="I141" s="52" t="s">
        <v>557</v>
      </c>
      <c r="J141" s="52">
        <v>37.56</v>
      </c>
      <c r="K141" s="52" t="s">
        <v>301</v>
      </c>
      <c r="L141" s="52">
        <v>2.6</v>
      </c>
      <c r="M141" s="52" t="s">
        <v>302</v>
      </c>
      <c r="N141" s="52">
        <v>-1.2E-2</v>
      </c>
      <c r="O141" s="52" t="s">
        <v>303</v>
      </c>
      <c r="P141" s="52">
        <v>1</v>
      </c>
      <c r="Q141" s="52" t="s">
        <v>304</v>
      </c>
      <c r="R141" s="55">
        <v>1.1000000000000001</v>
      </c>
      <c r="S141" s="52" t="s">
        <v>558</v>
      </c>
      <c r="T141" s="52">
        <v>6</v>
      </c>
      <c r="U141" s="52" t="s">
        <v>305</v>
      </c>
      <c r="V141" s="52">
        <v>2.5000000000000001E-2</v>
      </c>
    </row>
    <row r="143" spans="1:82" x14ac:dyDescent="0.25">
      <c r="A143" s="52" t="s">
        <v>495</v>
      </c>
    </row>
    <row r="144" spans="1:82" x14ac:dyDescent="0.25">
      <c r="A144" s="52" t="s">
        <v>559</v>
      </c>
    </row>
    <row r="145" spans="1:82" x14ac:dyDescent="0.25">
      <c r="A145" s="52" t="s">
        <v>496</v>
      </c>
    </row>
    <row r="146" spans="1:82" x14ac:dyDescent="0.25">
      <c r="A146" s="52" t="s">
        <v>221</v>
      </c>
    </row>
    <row r="147" spans="1:82" x14ac:dyDescent="0.25">
      <c r="A147" s="52" t="s">
        <v>222</v>
      </c>
      <c r="B147" s="52">
        <v>1</v>
      </c>
    </row>
    <row r="149" spans="1:82" x14ac:dyDescent="0.25">
      <c r="A149" s="52" t="s">
        <v>63</v>
      </c>
      <c r="B149" s="52">
        <v>1</v>
      </c>
      <c r="C149" s="52">
        <v>2</v>
      </c>
      <c r="D149" s="52">
        <v>3</v>
      </c>
      <c r="E149" s="52">
        <v>4</v>
      </c>
      <c r="F149" s="52">
        <v>5</v>
      </c>
      <c r="G149" s="52">
        <v>6</v>
      </c>
      <c r="H149" s="52">
        <v>7</v>
      </c>
      <c r="I149" s="52">
        <v>8</v>
      </c>
      <c r="J149" s="52">
        <v>9</v>
      </c>
      <c r="K149" s="52">
        <v>10</v>
      </c>
      <c r="L149" s="52">
        <v>11</v>
      </c>
      <c r="M149" s="52">
        <v>12</v>
      </c>
      <c r="N149" s="52">
        <v>13</v>
      </c>
      <c r="O149" s="52">
        <v>14</v>
      </c>
      <c r="P149" s="52">
        <v>15</v>
      </c>
      <c r="Q149" s="52">
        <v>16</v>
      </c>
      <c r="R149" s="55">
        <v>17</v>
      </c>
      <c r="S149" s="52">
        <v>18</v>
      </c>
      <c r="T149" s="52">
        <v>19</v>
      </c>
      <c r="U149" s="52">
        <v>20</v>
      </c>
      <c r="V149" s="52">
        <v>21</v>
      </c>
      <c r="W149" s="52">
        <v>22</v>
      </c>
      <c r="X149" s="52">
        <v>23</v>
      </c>
      <c r="Y149" s="52">
        <v>24</v>
      </c>
      <c r="Z149" s="52">
        <v>25</v>
      </c>
      <c r="AA149" s="52">
        <v>26</v>
      </c>
      <c r="AB149" s="55">
        <v>27</v>
      </c>
      <c r="AC149" s="52">
        <v>28</v>
      </c>
      <c r="AD149" s="52">
        <v>29</v>
      </c>
      <c r="AE149" s="52">
        <v>30</v>
      </c>
      <c r="AF149" s="52">
        <v>31</v>
      </c>
      <c r="AG149" s="52">
        <v>32</v>
      </c>
      <c r="AH149" s="52">
        <v>33</v>
      </c>
      <c r="AI149" s="52">
        <v>34</v>
      </c>
      <c r="AJ149" s="52">
        <v>35</v>
      </c>
      <c r="AK149" s="52">
        <v>36</v>
      </c>
      <c r="AL149" s="52">
        <v>37</v>
      </c>
      <c r="AM149" s="52">
        <v>38</v>
      </c>
      <c r="AN149" s="52">
        <v>39</v>
      </c>
      <c r="AO149" s="52">
        <v>40</v>
      </c>
      <c r="AP149" s="52">
        <v>41</v>
      </c>
      <c r="AQ149" s="52">
        <v>42</v>
      </c>
      <c r="AR149" s="52">
        <v>43</v>
      </c>
      <c r="AS149" s="52">
        <v>44</v>
      </c>
      <c r="AT149" s="52">
        <v>45</v>
      </c>
      <c r="AU149" s="52">
        <v>46</v>
      </c>
      <c r="AV149" s="52">
        <v>47</v>
      </c>
      <c r="AW149" s="52">
        <v>48</v>
      </c>
      <c r="AX149" s="52">
        <v>49</v>
      </c>
      <c r="AY149" s="52">
        <v>50</v>
      </c>
      <c r="AZ149" s="52">
        <v>51</v>
      </c>
      <c r="BA149" s="52">
        <v>52</v>
      </c>
      <c r="BB149" s="52">
        <v>53</v>
      </c>
      <c r="BC149" s="52">
        <v>54</v>
      </c>
      <c r="BD149" s="52">
        <v>55</v>
      </c>
      <c r="BE149" s="52">
        <v>56</v>
      </c>
      <c r="BF149" s="52">
        <v>57</v>
      </c>
      <c r="BG149" s="52">
        <v>58</v>
      </c>
      <c r="BH149" s="52">
        <v>59</v>
      </c>
      <c r="BI149" s="52">
        <v>60</v>
      </c>
      <c r="BJ149" s="52">
        <v>61</v>
      </c>
      <c r="BK149" s="52">
        <v>62</v>
      </c>
      <c r="BL149" s="52">
        <v>63</v>
      </c>
      <c r="BM149" s="52">
        <v>64</v>
      </c>
      <c r="BN149" s="52">
        <v>65</v>
      </c>
      <c r="BO149" s="52">
        <v>66</v>
      </c>
      <c r="BP149" s="52">
        <v>67</v>
      </c>
      <c r="BQ149" s="52">
        <v>68</v>
      </c>
      <c r="BR149" s="52">
        <v>69</v>
      </c>
      <c r="BS149" s="52">
        <v>70</v>
      </c>
      <c r="BT149" s="52">
        <v>71</v>
      </c>
      <c r="BU149" s="52">
        <v>72</v>
      </c>
      <c r="BV149" s="52">
        <v>73</v>
      </c>
      <c r="BW149" s="52">
        <v>74</v>
      </c>
      <c r="BX149" s="52">
        <v>75</v>
      </c>
      <c r="BY149" s="52">
        <v>76</v>
      </c>
      <c r="BZ149" s="52">
        <v>77</v>
      </c>
      <c r="CA149" s="52">
        <v>78</v>
      </c>
      <c r="CB149" s="52">
        <v>79</v>
      </c>
      <c r="CC149" s="52">
        <v>80</v>
      </c>
      <c r="CD149" s="52">
        <v>81</v>
      </c>
    </row>
    <row r="150" spans="1:82" x14ac:dyDescent="0.25">
      <c r="A150" s="52" t="s">
        <v>48</v>
      </c>
      <c r="B150" s="52">
        <v>2020</v>
      </c>
      <c r="C150" s="52">
        <v>2025</v>
      </c>
      <c r="D150" s="52">
        <v>2030</v>
      </c>
      <c r="E150" s="52">
        <v>2035</v>
      </c>
      <c r="F150" s="52">
        <v>2040</v>
      </c>
      <c r="G150" s="52">
        <v>2045</v>
      </c>
      <c r="H150" s="52">
        <v>2050</v>
      </c>
      <c r="I150" s="52">
        <v>2055</v>
      </c>
      <c r="J150" s="52">
        <v>2060</v>
      </c>
      <c r="K150" s="52">
        <v>2065</v>
      </c>
      <c r="L150" s="52">
        <v>2070</v>
      </c>
      <c r="M150" s="52">
        <v>2075</v>
      </c>
      <c r="N150" s="52">
        <v>2080</v>
      </c>
      <c r="O150" s="52">
        <v>2085</v>
      </c>
      <c r="P150" s="52">
        <v>2090</v>
      </c>
      <c r="Q150" s="52">
        <v>2095</v>
      </c>
      <c r="R150" s="55">
        <v>2100</v>
      </c>
      <c r="S150" s="52">
        <v>2105</v>
      </c>
      <c r="T150" s="52">
        <v>2110</v>
      </c>
      <c r="U150" s="52">
        <v>2115</v>
      </c>
      <c r="V150" s="52">
        <v>2120</v>
      </c>
      <c r="W150" s="52">
        <v>2125</v>
      </c>
      <c r="X150" s="52">
        <v>2130</v>
      </c>
      <c r="Y150" s="52">
        <v>2135</v>
      </c>
      <c r="Z150" s="52">
        <v>2140</v>
      </c>
      <c r="AA150" s="52">
        <v>2145</v>
      </c>
      <c r="AB150" s="55">
        <v>2150</v>
      </c>
      <c r="AC150" s="52">
        <v>2155</v>
      </c>
      <c r="AD150" s="52">
        <v>2160</v>
      </c>
      <c r="AE150" s="52">
        <v>2165</v>
      </c>
      <c r="AF150" s="52">
        <v>2170</v>
      </c>
      <c r="AG150" s="52">
        <v>2175</v>
      </c>
      <c r="AH150" s="52">
        <v>2180</v>
      </c>
      <c r="AI150" s="52">
        <v>2185</v>
      </c>
      <c r="AJ150" s="52">
        <v>2190</v>
      </c>
      <c r="AK150" s="52">
        <v>2195</v>
      </c>
      <c r="AL150" s="52">
        <v>2200</v>
      </c>
      <c r="AM150" s="52">
        <v>2205</v>
      </c>
      <c r="AN150" s="52">
        <v>2210</v>
      </c>
      <c r="AO150" s="52">
        <v>2215</v>
      </c>
      <c r="AP150" s="52">
        <v>2220</v>
      </c>
      <c r="AQ150" s="52">
        <v>2225</v>
      </c>
      <c r="AR150" s="52">
        <v>2230</v>
      </c>
      <c r="AS150" s="52">
        <v>2235</v>
      </c>
      <c r="AT150" s="52">
        <v>2240</v>
      </c>
      <c r="AU150" s="52">
        <v>2245</v>
      </c>
      <c r="AV150" s="52">
        <v>2250</v>
      </c>
      <c r="AW150" s="52">
        <v>2255</v>
      </c>
      <c r="AX150" s="52">
        <v>2260</v>
      </c>
      <c r="AY150" s="52">
        <v>2265</v>
      </c>
      <c r="AZ150" s="52">
        <v>2270</v>
      </c>
      <c r="BA150" s="52">
        <v>2275</v>
      </c>
      <c r="BB150" s="52">
        <v>2280</v>
      </c>
      <c r="BC150" s="52">
        <v>2285</v>
      </c>
      <c r="BD150" s="52">
        <v>2290</v>
      </c>
      <c r="BE150" s="52">
        <v>2295</v>
      </c>
      <c r="BF150" s="52">
        <v>2300</v>
      </c>
      <c r="BG150" s="52">
        <v>2305</v>
      </c>
      <c r="BH150" s="52">
        <v>2310</v>
      </c>
      <c r="BI150" s="52">
        <v>2315</v>
      </c>
      <c r="BJ150" s="52">
        <v>2320</v>
      </c>
      <c r="BK150" s="52">
        <v>2325</v>
      </c>
      <c r="BL150" s="52">
        <v>2330</v>
      </c>
      <c r="BM150" s="52">
        <v>2335</v>
      </c>
      <c r="BN150" s="52">
        <v>2340</v>
      </c>
      <c r="BO150" s="52">
        <v>2345</v>
      </c>
      <c r="BP150" s="52">
        <v>2350</v>
      </c>
      <c r="BQ150" s="52">
        <v>2355</v>
      </c>
      <c r="BR150" s="52">
        <v>2360</v>
      </c>
      <c r="BS150" s="52">
        <v>2365</v>
      </c>
      <c r="BT150" s="52">
        <v>2370</v>
      </c>
      <c r="BU150" s="52">
        <v>2375</v>
      </c>
      <c r="BV150" s="52">
        <v>2380</v>
      </c>
      <c r="BW150" s="52">
        <v>2385</v>
      </c>
      <c r="BX150" s="52">
        <v>2390</v>
      </c>
      <c r="BY150" s="52">
        <v>2395</v>
      </c>
      <c r="BZ150" s="52">
        <v>2400</v>
      </c>
      <c r="CA150" s="52">
        <v>2405</v>
      </c>
      <c r="CB150" s="52">
        <v>2410</v>
      </c>
      <c r="CC150" s="52">
        <v>2415</v>
      </c>
      <c r="CD150" s="52">
        <v>2420</v>
      </c>
    </row>
    <row r="151" spans="1:82" x14ac:dyDescent="0.25">
      <c r="A151" s="52" t="s">
        <v>223</v>
      </c>
      <c r="B151" s="52">
        <v>4273.9674241329003</v>
      </c>
    </row>
    <row r="152" spans="1:82" x14ac:dyDescent="0.25">
      <c r="A152" s="52" t="s">
        <v>224</v>
      </c>
      <c r="B152" s="52">
        <v>37.336200100500001</v>
      </c>
      <c r="C152" s="52">
        <v>8.2810203096000006</v>
      </c>
      <c r="D152" s="52">
        <v>7.1817667590000003</v>
      </c>
      <c r="E152" s="52">
        <v>6.4806996794999998</v>
      </c>
      <c r="F152" s="52">
        <v>5.8133926898999997</v>
      </c>
      <c r="G152" s="52">
        <v>5.2110727002999999</v>
      </c>
      <c r="H152" s="52">
        <v>4.7831874266999996</v>
      </c>
      <c r="I152" s="52">
        <v>4.1956387012</v>
      </c>
      <c r="J152" s="52">
        <v>3.9075732857999999</v>
      </c>
      <c r="K152" s="52">
        <v>4.2987844000999997</v>
      </c>
      <c r="L152" s="52">
        <v>3.6854665673000002</v>
      </c>
      <c r="M152" s="52">
        <v>3.0713781060000001</v>
      </c>
      <c r="N152" s="52">
        <v>2.3882624457000001</v>
      </c>
      <c r="O152" s="52">
        <v>1.7297643574999999</v>
      </c>
      <c r="P152" s="52">
        <v>1.1045338876999999</v>
      </c>
      <c r="Q152" s="52">
        <v>0.50451275929999995</v>
      </c>
      <c r="R152" s="55">
        <v>0</v>
      </c>
      <c r="S152" s="52">
        <v>2.1209333586999999</v>
      </c>
      <c r="T152" s="52">
        <v>1.6489561058</v>
      </c>
      <c r="U152" s="52">
        <v>1.4957882846999999</v>
      </c>
      <c r="V152" s="52">
        <v>1.2882139499</v>
      </c>
      <c r="W152" s="52">
        <v>1.1006436852000001</v>
      </c>
      <c r="X152" s="52">
        <v>0.92745339339999999</v>
      </c>
      <c r="Y152" s="52">
        <v>0.77006623860000001</v>
      </c>
      <c r="Z152" s="52">
        <v>0.6278843422</v>
      </c>
      <c r="AA152" s="52">
        <v>0.50021844820000005</v>
      </c>
      <c r="AB152" s="55">
        <v>0.38627460419999998</v>
      </c>
      <c r="AC152" s="52">
        <v>-4.7393666733000002</v>
      </c>
      <c r="AD152" s="52">
        <v>-10.4394830789</v>
      </c>
      <c r="AE152" s="52">
        <v>-16.189766654</v>
      </c>
      <c r="AF152" s="52">
        <v>-21.587229153100001</v>
      </c>
      <c r="AG152" s="52">
        <v>-22.8160029525</v>
      </c>
      <c r="AH152" s="52">
        <v>-24.104255871700001</v>
      </c>
      <c r="AI152" s="52">
        <v>-25.451427628499999</v>
      </c>
      <c r="AJ152" s="52">
        <v>-26.8575912011</v>
      </c>
      <c r="AK152" s="52">
        <v>-28.322866556600001</v>
      </c>
      <c r="AL152" s="52">
        <v>-29.846726052200001</v>
      </c>
      <c r="AM152" s="52">
        <v>-15.7134612135</v>
      </c>
      <c r="AN152" s="52">
        <v>-16.559933912999998</v>
      </c>
      <c r="AO152" s="52">
        <v>-17.4238853172</v>
      </c>
      <c r="AP152" s="52">
        <v>-18.309551837899999</v>
      </c>
      <c r="AQ152" s="52">
        <v>-19.220142830899999</v>
      </c>
      <c r="AR152" s="52">
        <v>-20.158112997100002</v>
      </c>
      <c r="AS152" s="52">
        <v>-21.125367499900001</v>
      </c>
      <c r="AT152" s="52">
        <v>-22.123410354499999</v>
      </c>
      <c r="AU152" s="52">
        <v>-23.153450471599999</v>
      </c>
      <c r="AV152" s="52">
        <v>-12.978040482700001</v>
      </c>
      <c r="AW152" s="52">
        <v>-6.4376126243999998</v>
      </c>
      <c r="AX152" s="52">
        <v>-6.5797140628999999</v>
      </c>
      <c r="AY152" s="52">
        <v>-5.472823258</v>
      </c>
      <c r="AZ152" s="52">
        <v>-4.5554307654999997</v>
      </c>
      <c r="BA152" s="52">
        <v>-3.8353602931999999</v>
      </c>
      <c r="BB152" s="52">
        <v>-3.2736786814999999</v>
      </c>
      <c r="BC152" s="52">
        <v>-2.8347734685999999</v>
      </c>
      <c r="BD152" s="52">
        <v>-2.4897540827000002</v>
      </c>
      <c r="BE152" s="52">
        <v>8.0843799153999996</v>
      </c>
      <c r="BF152" s="52">
        <v>-13.2293165911</v>
      </c>
      <c r="BG152" s="52">
        <v>0</v>
      </c>
      <c r="BH152" s="52">
        <v>0</v>
      </c>
      <c r="BI152" s="52">
        <v>0</v>
      </c>
      <c r="BJ152" s="52">
        <v>0</v>
      </c>
      <c r="BK152" s="52">
        <v>0</v>
      </c>
      <c r="BL152" s="52">
        <v>0</v>
      </c>
      <c r="BM152" s="52">
        <v>0</v>
      </c>
      <c r="BN152" s="52">
        <v>0</v>
      </c>
      <c r="BO152" s="52">
        <v>0</v>
      </c>
      <c r="BP152" s="52">
        <v>0</v>
      </c>
      <c r="BQ152" s="52">
        <v>0</v>
      </c>
      <c r="BR152" s="52">
        <v>0</v>
      </c>
      <c r="BS152" s="52">
        <v>0</v>
      </c>
      <c r="BT152" s="52">
        <v>0</v>
      </c>
      <c r="BU152" s="52">
        <v>0</v>
      </c>
      <c r="BV152" s="52">
        <v>0</v>
      </c>
      <c r="BW152" s="52">
        <v>0</v>
      </c>
      <c r="BX152" s="52">
        <v>0</v>
      </c>
      <c r="BY152" s="52">
        <v>0</v>
      </c>
      <c r="BZ152" s="52">
        <v>0</v>
      </c>
      <c r="CA152" s="52">
        <v>0</v>
      </c>
      <c r="CB152" s="52">
        <v>0</v>
      </c>
      <c r="CC152" s="52">
        <v>0</v>
      </c>
      <c r="CD152" s="52">
        <v>0</v>
      </c>
    </row>
    <row r="153" spans="1:82" x14ac:dyDescent="0.25">
      <c r="A153" s="52" t="s">
        <v>225</v>
      </c>
      <c r="B153" s="52">
        <v>416.20319314549999</v>
      </c>
      <c r="C153" s="52">
        <v>414.94137086000001</v>
      </c>
      <c r="D153" s="52">
        <v>414.7755555965</v>
      </c>
      <c r="E153" s="52">
        <v>414.63387947410001</v>
      </c>
      <c r="F153" s="52">
        <v>414.33074152789999</v>
      </c>
      <c r="G153" s="52">
        <v>413.85975220789999</v>
      </c>
      <c r="H153" s="52">
        <v>413.29710673739999</v>
      </c>
      <c r="I153" s="52">
        <v>412.54164747200002</v>
      </c>
      <c r="J153" s="52">
        <v>411.84244048250002</v>
      </c>
      <c r="K153" s="52">
        <v>411.55435042419998</v>
      </c>
      <c r="L153" s="52">
        <v>411.04835928429998</v>
      </c>
      <c r="M153" s="52">
        <v>410.3847203766</v>
      </c>
      <c r="N153" s="52">
        <v>409.53352569409998</v>
      </c>
      <c r="O153" s="52">
        <v>408.5139157639</v>
      </c>
      <c r="P153" s="52">
        <v>407.34193279649998</v>
      </c>
      <c r="Q153" s="52">
        <v>406.02678778540002</v>
      </c>
      <c r="R153" s="55">
        <v>404.61550406129999</v>
      </c>
      <c r="S153" s="52">
        <v>404.50347684560001</v>
      </c>
      <c r="T153" s="52">
        <v>404.03165026110003</v>
      </c>
      <c r="U153" s="52">
        <v>403.5270276059</v>
      </c>
      <c r="V153" s="52">
        <v>402.96543287600002</v>
      </c>
      <c r="W153" s="52">
        <v>402.36317453710001</v>
      </c>
      <c r="X153" s="52">
        <v>401.727419629</v>
      </c>
      <c r="Y153" s="52">
        <v>401.06500754230001</v>
      </c>
      <c r="Z153" s="52">
        <v>400.38185079089999</v>
      </c>
      <c r="AA153" s="52">
        <v>399.68320127909999</v>
      </c>
      <c r="AB153" s="55">
        <v>398.97371712860001</v>
      </c>
      <c r="AC153" s="52">
        <v>395.55883243649998</v>
      </c>
      <c r="AD153" s="52">
        <v>389.62720817389999</v>
      </c>
      <c r="AE153" s="52">
        <v>381.42726301610003</v>
      </c>
      <c r="AF153" s="52">
        <v>371.34105038720003</v>
      </c>
      <c r="AG153" s="52">
        <v>361.73771428160001</v>
      </c>
      <c r="AH153" s="52">
        <v>352.25191470440001</v>
      </c>
      <c r="AI153" s="52">
        <v>342.78721180949998</v>
      </c>
      <c r="AJ153" s="52">
        <v>333.31141492360001</v>
      </c>
      <c r="AK153" s="52">
        <v>323.81071214169998</v>
      </c>
      <c r="AL153" s="52">
        <v>314.2801156525</v>
      </c>
      <c r="AM153" s="52">
        <v>312.7309224201</v>
      </c>
      <c r="AN153" s="52">
        <v>309.53422183369997</v>
      </c>
      <c r="AO153" s="52">
        <v>305.72878065449999</v>
      </c>
      <c r="AP153" s="52">
        <v>301.48340183879998</v>
      </c>
      <c r="AQ153" s="52">
        <v>296.87527520549997</v>
      </c>
      <c r="AR153" s="52">
        <v>291.9640658655</v>
      </c>
      <c r="AS153" s="52">
        <v>286.80001811860001</v>
      </c>
      <c r="AT153" s="52">
        <v>281.42625664910003</v>
      </c>
      <c r="AU153" s="52">
        <v>275.88040599020002</v>
      </c>
      <c r="AV153" s="52">
        <v>275.4898792852</v>
      </c>
      <c r="AW153" s="52">
        <v>277.13433732390001</v>
      </c>
      <c r="AX153" s="52">
        <v>277.59673999210003</v>
      </c>
      <c r="AY153" s="52">
        <v>278.06945604600003</v>
      </c>
      <c r="AZ153" s="52">
        <v>278.53210684269999</v>
      </c>
      <c r="BA153" s="52">
        <v>278.9873561009</v>
      </c>
      <c r="BB153" s="52">
        <v>279.43728694819998</v>
      </c>
      <c r="BC153" s="52">
        <v>279.88295750899999</v>
      </c>
      <c r="BD153" s="52">
        <v>280.32468241539999</v>
      </c>
      <c r="BE153" s="52">
        <v>285.4522207073</v>
      </c>
      <c r="BF153" s="52">
        <v>279.66071499859999</v>
      </c>
      <c r="BG153" s="52">
        <v>281.67608809310002</v>
      </c>
      <c r="BH153" s="52">
        <v>282.86287732490001</v>
      </c>
      <c r="BI153" s="52">
        <v>283.83879354689998</v>
      </c>
      <c r="BJ153" s="52">
        <v>284.68178980810001</v>
      </c>
      <c r="BK153" s="52">
        <v>285.43484397290001</v>
      </c>
      <c r="BL153" s="52">
        <v>286.12309369069999</v>
      </c>
      <c r="BM153" s="52">
        <v>286.76148103510002</v>
      </c>
      <c r="BN153" s="52">
        <v>287.35911413600002</v>
      </c>
      <c r="BO153" s="52">
        <v>287.92175675980002</v>
      </c>
      <c r="BP153" s="52">
        <v>288.45324709530001</v>
      </c>
      <c r="BQ153" s="52">
        <v>288.95630564070001</v>
      </c>
      <c r="BR153" s="52">
        <v>289.43299511020001</v>
      </c>
      <c r="BS153" s="52">
        <v>289.8849823553</v>
      </c>
      <c r="BT153" s="52">
        <v>290.31368775610002</v>
      </c>
      <c r="BU153" s="52">
        <v>290.72037070689998</v>
      </c>
      <c r="BV153" s="52">
        <v>291.10617883909998</v>
      </c>
      <c r="BW153" s="52">
        <v>291.4721766742</v>
      </c>
      <c r="BX153" s="52">
        <v>291.81936261160001</v>
      </c>
      <c r="BY153" s="52">
        <v>292.14867929410002</v>
      </c>
      <c r="BZ153" s="52">
        <v>292.4610202097</v>
      </c>
      <c r="CA153" s="52">
        <v>292.75723414470002</v>
      </c>
      <c r="CB153" s="52">
        <v>293.03812840130001</v>
      </c>
      <c r="CC153" s="52">
        <v>293.30447129660001</v>
      </c>
      <c r="CD153" s="52">
        <v>293.556994234</v>
      </c>
    </row>
    <row r="154" spans="1:82" x14ac:dyDescent="0.25">
      <c r="A154" s="52" t="s">
        <v>226</v>
      </c>
      <c r="B154" s="52">
        <v>886.51280139999994</v>
      </c>
      <c r="C154" s="52">
        <v>883.82511993189996</v>
      </c>
      <c r="D154" s="52">
        <v>883.47193342059995</v>
      </c>
      <c r="E154" s="52">
        <v>883.17016327989995</v>
      </c>
      <c r="F154" s="52">
        <v>882.52447945450001</v>
      </c>
      <c r="G154" s="52">
        <v>881.52127220290004</v>
      </c>
      <c r="H154" s="52">
        <v>880.32283735060003</v>
      </c>
      <c r="I154" s="52">
        <v>878.71370911539998</v>
      </c>
      <c r="J154" s="52">
        <v>877.22439822779995</v>
      </c>
      <c r="K154" s="52">
        <v>876.61076640349995</v>
      </c>
      <c r="L154" s="52">
        <v>875.53300527550005</v>
      </c>
      <c r="M154" s="52">
        <v>874.11945440229999</v>
      </c>
      <c r="N154" s="52">
        <v>872.30640972840001</v>
      </c>
      <c r="O154" s="52">
        <v>870.13464057709996</v>
      </c>
      <c r="P154" s="52">
        <v>867.6383168566</v>
      </c>
      <c r="Q154" s="52">
        <v>864.83705798289998</v>
      </c>
      <c r="R154" s="55">
        <v>861.83102365059995</v>
      </c>
      <c r="S154" s="52">
        <v>861.59240568120003</v>
      </c>
      <c r="T154" s="52">
        <v>860.58741505609999</v>
      </c>
      <c r="U154" s="52">
        <v>859.51256880050005</v>
      </c>
      <c r="V154" s="52">
        <v>858.31637202590002</v>
      </c>
      <c r="W154" s="52">
        <v>857.03356176399996</v>
      </c>
      <c r="X154" s="52">
        <v>855.67940380970003</v>
      </c>
      <c r="Y154" s="52">
        <v>854.26846606519996</v>
      </c>
      <c r="Z154" s="52">
        <v>852.81334218459995</v>
      </c>
      <c r="AA154" s="52">
        <v>851.32521872439997</v>
      </c>
      <c r="AB154" s="55">
        <v>849.81401748379994</v>
      </c>
      <c r="AC154" s="52">
        <v>842.54031308979995</v>
      </c>
      <c r="AD154" s="52">
        <v>829.90595341050005</v>
      </c>
      <c r="AE154" s="52">
        <v>812.44007022430003</v>
      </c>
      <c r="AF154" s="52">
        <v>790.95643732480005</v>
      </c>
      <c r="AG154" s="52">
        <v>770.5013314199</v>
      </c>
      <c r="AH154" s="52">
        <v>750.2965783203</v>
      </c>
      <c r="AI154" s="52">
        <v>730.13676115429996</v>
      </c>
      <c r="AJ154" s="52">
        <v>709.95331378729998</v>
      </c>
      <c r="AK154" s="52">
        <v>689.7168168618</v>
      </c>
      <c r="AL154" s="52">
        <v>669.41664633979997</v>
      </c>
      <c r="AM154" s="52">
        <v>666.11686475490001</v>
      </c>
      <c r="AN154" s="52">
        <v>659.30789250580006</v>
      </c>
      <c r="AO154" s="52">
        <v>651.20230279400005</v>
      </c>
      <c r="AP154" s="52">
        <v>642.15964591670001</v>
      </c>
      <c r="AQ154" s="52">
        <v>632.34433618759999</v>
      </c>
      <c r="AR154" s="52">
        <v>621.88346029360002</v>
      </c>
      <c r="AS154" s="52">
        <v>610.88403859250002</v>
      </c>
      <c r="AT154" s="52">
        <v>599.43792666249999</v>
      </c>
      <c r="AU154" s="52">
        <v>587.62526475909999</v>
      </c>
      <c r="AV154" s="52">
        <v>586.79344287740003</v>
      </c>
      <c r="AW154" s="52">
        <v>590.29613849999998</v>
      </c>
      <c r="AX154" s="52">
        <v>591.28105618320001</v>
      </c>
      <c r="AY154" s="52">
        <v>592.28794137809996</v>
      </c>
      <c r="AZ154" s="52">
        <v>593.27338757500002</v>
      </c>
      <c r="BA154" s="52">
        <v>594.24306849489994</v>
      </c>
      <c r="BB154" s="52">
        <v>595.20142119970001</v>
      </c>
      <c r="BC154" s="52">
        <v>596.15069949420001</v>
      </c>
      <c r="BD154" s="52">
        <v>597.09157354479999</v>
      </c>
      <c r="BE154" s="52">
        <v>608.01323010650003</v>
      </c>
      <c r="BF154" s="52">
        <v>595.67732294699999</v>
      </c>
      <c r="BG154" s="52">
        <v>599.97006763820002</v>
      </c>
      <c r="BH154" s="52">
        <v>602.49792870210001</v>
      </c>
      <c r="BI154" s="52">
        <v>604.57663025490001</v>
      </c>
      <c r="BJ154" s="52">
        <v>606.37221229119996</v>
      </c>
      <c r="BK154" s="52">
        <v>607.97621766229997</v>
      </c>
      <c r="BL154" s="52">
        <v>609.44218956129998</v>
      </c>
      <c r="BM154" s="52">
        <v>610.80195460480002</v>
      </c>
      <c r="BN154" s="52">
        <v>612.07491310959995</v>
      </c>
      <c r="BO154" s="52">
        <v>613.27334189830003</v>
      </c>
      <c r="BP154" s="52">
        <v>614.4054163129</v>
      </c>
      <c r="BQ154" s="52">
        <v>615.47693101469997</v>
      </c>
      <c r="BR154" s="52">
        <v>616.49227958460006</v>
      </c>
      <c r="BS154" s="52">
        <v>617.45501241689999</v>
      </c>
      <c r="BT154" s="52">
        <v>618.36815492059998</v>
      </c>
      <c r="BU154" s="52">
        <v>619.23438960570002</v>
      </c>
      <c r="BV154" s="52">
        <v>620.05616092720004</v>
      </c>
      <c r="BW154" s="52">
        <v>620.8357363161</v>
      </c>
      <c r="BX154" s="52">
        <v>621.57524236270001</v>
      </c>
      <c r="BY154" s="52">
        <v>622.27668689639995</v>
      </c>
      <c r="BZ154" s="52">
        <v>622.94197304659997</v>
      </c>
      <c r="CA154" s="52">
        <v>623.57290872819999</v>
      </c>
      <c r="CB154" s="52">
        <v>624.17121349470005</v>
      </c>
      <c r="CC154" s="52">
        <v>624.73852386169995</v>
      </c>
      <c r="CD154" s="52">
        <v>625.27639771839995</v>
      </c>
    </row>
    <row r="155" spans="1:82" x14ac:dyDescent="0.25">
      <c r="A155" s="52" t="s">
        <v>218</v>
      </c>
      <c r="B155" s="52">
        <v>1.24715</v>
      </c>
      <c r="C155" s="52">
        <v>1.3609301464000001</v>
      </c>
      <c r="D155" s="52">
        <v>1.4153035682999999</v>
      </c>
      <c r="E155" s="52">
        <v>1.4481074265</v>
      </c>
      <c r="F155" s="52">
        <v>1.470508744</v>
      </c>
      <c r="G155" s="52">
        <v>1.4858908417000001</v>
      </c>
      <c r="H155" s="52">
        <v>1.4956938241</v>
      </c>
      <c r="I155" s="52">
        <v>1.5</v>
      </c>
      <c r="J155" s="52">
        <v>1.5</v>
      </c>
      <c r="K155" s="52">
        <v>1.5</v>
      </c>
      <c r="L155" s="52">
        <v>1.5</v>
      </c>
      <c r="M155" s="52">
        <v>1.5</v>
      </c>
      <c r="N155" s="52">
        <v>1.5</v>
      </c>
      <c r="O155" s="52">
        <v>1.5</v>
      </c>
      <c r="P155" s="52">
        <v>1.5</v>
      </c>
      <c r="Q155" s="52">
        <v>1.4999616330000001</v>
      </c>
      <c r="R155" s="55">
        <v>1.5</v>
      </c>
      <c r="S155" s="52">
        <v>1.5</v>
      </c>
      <c r="T155" s="52">
        <v>1.5</v>
      </c>
      <c r="U155" s="52">
        <v>1.5</v>
      </c>
      <c r="V155" s="52">
        <v>1.5</v>
      </c>
      <c r="W155" s="52">
        <v>1.5</v>
      </c>
      <c r="X155" s="52">
        <v>1.5</v>
      </c>
      <c r="Y155" s="52">
        <v>1.5</v>
      </c>
      <c r="Z155" s="52">
        <v>1.5</v>
      </c>
      <c r="AA155" s="52">
        <v>1.5</v>
      </c>
      <c r="AB155" s="55">
        <v>1.5</v>
      </c>
      <c r="AC155" s="52">
        <v>1.4877412529</v>
      </c>
      <c r="AD155" s="52">
        <v>1.4586915442999999</v>
      </c>
      <c r="AE155" s="52">
        <v>1.4121407178000001</v>
      </c>
      <c r="AF155" s="52">
        <v>1.3491238455000001</v>
      </c>
      <c r="AG155" s="52">
        <v>1.2811546948000001</v>
      </c>
      <c r="AH155" s="52">
        <v>1.210909005</v>
      </c>
      <c r="AI155" s="52">
        <v>1.1385682979</v>
      </c>
      <c r="AJ155" s="52">
        <v>1.0638766227000001</v>
      </c>
      <c r="AK155" s="52">
        <v>0.98653275750000002</v>
      </c>
      <c r="AL155" s="52">
        <v>0.90626181480000001</v>
      </c>
      <c r="AM155" s="52">
        <v>0.86960655259999997</v>
      </c>
      <c r="AN155" s="52">
        <v>0.83861442230000005</v>
      </c>
      <c r="AO155" s="52">
        <v>0.80519395689999995</v>
      </c>
      <c r="AP155" s="52">
        <v>0.7678078814</v>
      </c>
      <c r="AQ155" s="52">
        <v>0.72632865369999999</v>
      </c>
      <c r="AR155" s="52">
        <v>0.68095081729999996</v>
      </c>
      <c r="AS155" s="52">
        <v>0.63191834700000005</v>
      </c>
      <c r="AT155" s="52">
        <v>0.57945743920000004</v>
      </c>
      <c r="AU155" s="52">
        <v>0.52376570600000005</v>
      </c>
      <c r="AV155" s="52">
        <v>0.5</v>
      </c>
      <c r="AW155" s="52">
        <v>0.5</v>
      </c>
      <c r="AX155" s="52">
        <v>0.5</v>
      </c>
      <c r="AY155" s="52">
        <v>0.5</v>
      </c>
      <c r="AZ155" s="52">
        <v>0.5</v>
      </c>
      <c r="BA155" s="52">
        <v>0.5</v>
      </c>
      <c r="BB155" s="52">
        <v>0.5</v>
      </c>
      <c r="BC155" s="52">
        <v>0.5</v>
      </c>
      <c r="BD155" s="52">
        <v>0.5</v>
      </c>
      <c r="BE155" s="52">
        <v>0.52986801969999997</v>
      </c>
      <c r="BF155" s="52">
        <v>0.5</v>
      </c>
      <c r="BG155" s="52">
        <v>0.50050428150000004</v>
      </c>
      <c r="BH155" s="52">
        <v>0.50565907740000005</v>
      </c>
      <c r="BI155" s="52">
        <v>0.51089249510000001</v>
      </c>
      <c r="BJ155" s="52">
        <v>0.51536275789999997</v>
      </c>
      <c r="BK155" s="52">
        <v>0.51909750600000004</v>
      </c>
      <c r="BL155" s="52">
        <v>0.52226569479999996</v>
      </c>
      <c r="BM155" s="52">
        <v>0.5250129456</v>
      </c>
      <c r="BN155" s="52">
        <v>0.52744087019999997</v>
      </c>
      <c r="BO155" s="52">
        <v>0.52961669249999999</v>
      </c>
      <c r="BP155" s="52">
        <v>0.53158500369999995</v>
      </c>
      <c r="BQ155" s="52">
        <v>0.53337631360000004</v>
      </c>
      <c r="BR155" s="52">
        <v>0.53501248589999995</v>
      </c>
      <c r="BS155" s="52">
        <v>0.5365100237</v>
      </c>
      <c r="BT155" s="52">
        <v>0.53788201889999998</v>
      </c>
      <c r="BU155" s="52">
        <v>0.53913930779999997</v>
      </c>
      <c r="BV155" s="52">
        <v>0.54029116160000001</v>
      </c>
      <c r="BW155" s="52">
        <v>0.54134570900000001</v>
      </c>
      <c r="BX155" s="52">
        <v>0.54231020060000001</v>
      </c>
      <c r="BY155" s="52">
        <v>0.54319118229999996</v>
      </c>
      <c r="BZ155" s="52">
        <v>0.54399461329999999</v>
      </c>
      <c r="CA155" s="52">
        <v>0.54472595040000005</v>
      </c>
      <c r="CB155" s="52">
        <v>0.54539021269999999</v>
      </c>
      <c r="CC155" s="52">
        <v>0.54599203090000004</v>
      </c>
      <c r="CD155" s="52">
        <v>0.5465356884</v>
      </c>
    </row>
    <row r="156" spans="1:82" x14ac:dyDescent="0.25">
      <c r="A156" s="52" t="s">
        <v>227</v>
      </c>
      <c r="B156" s="52">
        <v>2.7918384643</v>
      </c>
      <c r="C156" s="52">
        <v>2.8129205879999999</v>
      </c>
      <c r="D156" s="52">
        <v>2.8446200872</v>
      </c>
      <c r="E156" s="52">
        <v>2.8634324850000001</v>
      </c>
      <c r="F156" s="52">
        <v>2.8698308368999998</v>
      </c>
      <c r="G156" s="52">
        <v>2.8643475534</v>
      </c>
      <c r="H156" s="52">
        <v>2.8485580993999999</v>
      </c>
      <c r="I156" s="52">
        <v>2.8215303968000001</v>
      </c>
      <c r="J156" s="52">
        <v>2.7870785356000001</v>
      </c>
      <c r="K156" s="52">
        <v>2.7577349624999998</v>
      </c>
      <c r="L156" s="52">
        <v>2.7294366926000002</v>
      </c>
      <c r="M156" s="52">
        <v>2.7021464892</v>
      </c>
      <c r="N156" s="52">
        <v>2.6758284420999998</v>
      </c>
      <c r="O156" s="52">
        <v>2.6504479202</v>
      </c>
      <c r="P156" s="52">
        <v>2.6259715260999998</v>
      </c>
      <c r="Q156" s="52">
        <v>2.6022463978000001</v>
      </c>
      <c r="R156" s="55">
        <v>2.5796405262</v>
      </c>
      <c r="S156" s="52">
        <v>2.5576519181999999</v>
      </c>
      <c r="T156" s="52">
        <v>2.5364811870000001</v>
      </c>
      <c r="U156" s="52">
        <v>2.5160646187000002</v>
      </c>
      <c r="V156" s="52">
        <v>2.4963753478999999</v>
      </c>
      <c r="W156" s="52">
        <v>2.4773874660000001</v>
      </c>
      <c r="X156" s="52">
        <v>2.4590759875999999</v>
      </c>
      <c r="Y156" s="52">
        <v>2.4414168170999999</v>
      </c>
      <c r="Z156" s="52">
        <v>2.4243867176</v>
      </c>
      <c r="AA156" s="52">
        <v>2.4079632797000001</v>
      </c>
      <c r="AB156" s="55">
        <v>2.3921248923</v>
      </c>
      <c r="AC156" s="52">
        <v>2.3383000514000001</v>
      </c>
      <c r="AD156" s="52">
        <v>2.2440660894</v>
      </c>
      <c r="AE156" s="52">
        <v>2.1119310576000001</v>
      </c>
      <c r="AF156" s="52">
        <v>1.9463241612</v>
      </c>
      <c r="AG156" s="52">
        <v>1.7829450196000001</v>
      </c>
      <c r="AH156" s="52">
        <v>1.6195209134999999</v>
      </c>
      <c r="AI156" s="52">
        <v>1.454106583</v>
      </c>
      <c r="AJ156" s="52">
        <v>1.2857067408</v>
      </c>
      <c r="AK156" s="52">
        <v>1.1136015354</v>
      </c>
      <c r="AL156" s="52">
        <v>0.93720632849999996</v>
      </c>
      <c r="AM156" s="52">
        <v>0.90315042400000001</v>
      </c>
      <c r="AN156" s="52">
        <v>0.84709833189999995</v>
      </c>
      <c r="AO156" s="52">
        <v>0.77885742049999995</v>
      </c>
      <c r="AP156" s="52">
        <v>0.70120689329999997</v>
      </c>
      <c r="AQ156" s="52">
        <v>0.61528145170000004</v>
      </c>
      <c r="AR156" s="52">
        <v>0.5219117606</v>
      </c>
      <c r="AS156" s="52">
        <v>0.4217731294</v>
      </c>
      <c r="AT156" s="52">
        <v>0.31542772829999999</v>
      </c>
      <c r="AU156" s="52">
        <v>0.2033543793</v>
      </c>
      <c r="AV156" s="52">
        <v>0.1959878042</v>
      </c>
      <c r="AW156" s="52">
        <v>0.23373880590000001</v>
      </c>
      <c r="AX156" s="52">
        <v>0.2487257689</v>
      </c>
      <c r="AY156" s="52">
        <v>0.26317885289999998</v>
      </c>
      <c r="AZ156" s="52">
        <v>0.27711707600000002</v>
      </c>
      <c r="BA156" s="52">
        <v>0.29055877920000001</v>
      </c>
      <c r="BB156" s="52">
        <v>0.30352164990000002</v>
      </c>
      <c r="BC156" s="52">
        <v>0.31602274559999999</v>
      </c>
      <c r="BD156" s="52">
        <v>0.32807851589999998</v>
      </c>
      <c r="BE156" s="52">
        <v>0.43363220089999999</v>
      </c>
      <c r="BF156" s="52">
        <v>0.3220446059</v>
      </c>
      <c r="BG156" s="52">
        <v>0.3623907482</v>
      </c>
      <c r="BH156" s="52">
        <v>0.38857430749999999</v>
      </c>
      <c r="BI156" s="52">
        <v>0.41012137640000002</v>
      </c>
      <c r="BJ156" s="52">
        <v>0.4286741053</v>
      </c>
      <c r="BK156" s="52">
        <v>0.44514916450000003</v>
      </c>
      <c r="BL156" s="52">
        <v>0.46009268260000002</v>
      </c>
      <c r="BM156" s="52">
        <v>0.47383846959999998</v>
      </c>
      <c r="BN156" s="52">
        <v>0.48659786420000001</v>
      </c>
      <c r="BO156" s="52">
        <v>0.4985109385</v>
      </c>
      <c r="BP156" s="52">
        <v>0.50967572800000005</v>
      </c>
      <c r="BQ156" s="52">
        <v>0.52016496950000002</v>
      </c>
      <c r="BR156" s="52">
        <v>0.53003573380000002</v>
      </c>
      <c r="BS156" s="52">
        <v>0.53933501230000003</v>
      </c>
      <c r="BT156" s="52">
        <v>0.54810299610000002</v>
      </c>
      <c r="BU156" s="52">
        <v>0.55637503519999998</v>
      </c>
      <c r="BV156" s="52">
        <v>0.56418283820000004</v>
      </c>
      <c r="BW156" s="52">
        <v>0.57155523279999998</v>
      </c>
      <c r="BX156" s="52">
        <v>0.57851866799999996</v>
      </c>
      <c r="BY156" s="52">
        <v>0.58509756339999996</v>
      </c>
      <c r="BZ156" s="52">
        <v>0.59131456380000003</v>
      </c>
      <c r="CA156" s="52">
        <v>0.5971907353</v>
      </c>
      <c r="CB156" s="52">
        <v>0.60274572260000003</v>
      </c>
      <c r="CC156" s="52">
        <v>0.6079978788</v>
      </c>
      <c r="CD156" s="52">
        <v>0.61296437729999997</v>
      </c>
    </row>
    <row r="157" spans="1:82" x14ac:dyDescent="0.25">
      <c r="A157" s="52" t="s">
        <v>228</v>
      </c>
      <c r="B157" s="52">
        <v>-5.3999999999999999E-2</v>
      </c>
      <c r="C157" s="52">
        <v>-3.4062500000000002E-2</v>
      </c>
      <c r="D157" s="52">
        <v>-1.4125E-2</v>
      </c>
      <c r="E157" s="52">
        <v>5.8125E-3</v>
      </c>
      <c r="F157" s="52">
        <v>2.5749999999999999E-2</v>
      </c>
      <c r="G157" s="52">
        <v>4.5687499999999999E-2</v>
      </c>
      <c r="H157" s="52">
        <v>6.5625000000000003E-2</v>
      </c>
      <c r="I157" s="52">
        <v>8.55625E-2</v>
      </c>
      <c r="J157" s="52">
        <v>0.1055</v>
      </c>
      <c r="K157" s="52">
        <v>0.12543750000000001</v>
      </c>
      <c r="L157" s="52">
        <v>0.145375</v>
      </c>
      <c r="M157" s="52">
        <v>0.1653125</v>
      </c>
      <c r="N157" s="52">
        <v>0.18525</v>
      </c>
      <c r="O157" s="52">
        <v>0.20518749999999999</v>
      </c>
      <c r="P157" s="52">
        <v>0.22512499999999999</v>
      </c>
      <c r="Q157" s="52">
        <v>0.24506249999999999</v>
      </c>
      <c r="R157" s="55">
        <v>0.26500000000000001</v>
      </c>
      <c r="S157" s="52">
        <v>0.26500000000000001</v>
      </c>
      <c r="T157" s="52">
        <v>0.26500000000000001</v>
      </c>
      <c r="U157" s="52">
        <v>0.26500000000000001</v>
      </c>
      <c r="V157" s="52">
        <v>0.26500000000000001</v>
      </c>
      <c r="W157" s="52">
        <v>0.26500000000000001</v>
      </c>
      <c r="X157" s="52">
        <v>0.26500000000000001</v>
      </c>
      <c r="Y157" s="52">
        <v>0.26500000000000001</v>
      </c>
      <c r="Z157" s="52">
        <v>0.26500000000000001</v>
      </c>
      <c r="AA157" s="52">
        <v>0.26500000000000001</v>
      </c>
      <c r="AB157" s="55">
        <v>0.26500000000000001</v>
      </c>
      <c r="AC157" s="52">
        <v>0.26500000000000001</v>
      </c>
      <c r="AD157" s="52">
        <v>0.26500000000000001</v>
      </c>
      <c r="AE157" s="52">
        <v>0.26500000000000001</v>
      </c>
      <c r="AF157" s="52">
        <v>0.26500000000000001</v>
      </c>
      <c r="AG157" s="52">
        <v>0.26500000000000001</v>
      </c>
      <c r="AH157" s="52">
        <v>0.26500000000000001</v>
      </c>
      <c r="AI157" s="52">
        <v>0.26500000000000001</v>
      </c>
      <c r="AJ157" s="52">
        <v>0.26500000000000001</v>
      </c>
      <c r="AK157" s="52">
        <v>0.26500000000000001</v>
      </c>
      <c r="AL157" s="52">
        <v>0.26500000000000001</v>
      </c>
      <c r="AM157" s="52">
        <v>0.26500000000000001</v>
      </c>
      <c r="AN157" s="52">
        <v>0.26500000000000001</v>
      </c>
      <c r="AO157" s="52">
        <v>0.26500000000000001</v>
      </c>
      <c r="AP157" s="52">
        <v>0.26500000000000001</v>
      </c>
      <c r="AQ157" s="52">
        <v>0.26500000000000001</v>
      </c>
      <c r="AR157" s="52">
        <v>0.26500000000000001</v>
      </c>
      <c r="AS157" s="52">
        <v>0.26500000000000001</v>
      </c>
      <c r="AT157" s="52">
        <v>0.26500000000000001</v>
      </c>
      <c r="AU157" s="52">
        <v>0.26500000000000001</v>
      </c>
      <c r="AV157" s="52">
        <v>0.26500000000000001</v>
      </c>
      <c r="AW157" s="52">
        <v>0.26500000000000001</v>
      </c>
      <c r="AX157" s="52">
        <v>0.26500000000000001</v>
      </c>
      <c r="AY157" s="52">
        <v>0.26500000000000001</v>
      </c>
      <c r="AZ157" s="52">
        <v>0.26500000000000001</v>
      </c>
      <c r="BA157" s="52">
        <v>0.26500000000000001</v>
      </c>
      <c r="BB157" s="52">
        <v>0.26500000000000001</v>
      </c>
      <c r="BC157" s="52">
        <v>0.26500000000000001</v>
      </c>
      <c r="BD157" s="52">
        <v>0.26500000000000001</v>
      </c>
      <c r="BE157" s="52">
        <v>0.26500000000000001</v>
      </c>
      <c r="BF157" s="52">
        <v>0.26500000000000001</v>
      </c>
      <c r="BG157" s="52">
        <v>0.26500000000000001</v>
      </c>
      <c r="BH157" s="52">
        <v>0.26500000000000001</v>
      </c>
      <c r="BI157" s="52">
        <v>0.26500000000000001</v>
      </c>
      <c r="BJ157" s="52">
        <v>0.26500000000000001</v>
      </c>
      <c r="BK157" s="52">
        <v>0.26500000000000001</v>
      </c>
      <c r="BL157" s="52">
        <v>0.26500000000000001</v>
      </c>
      <c r="BM157" s="52">
        <v>0.26500000000000001</v>
      </c>
      <c r="BN157" s="52">
        <v>0.26500000000000001</v>
      </c>
      <c r="BO157" s="52">
        <v>0.26500000000000001</v>
      </c>
      <c r="BP157" s="52">
        <v>0.26500000000000001</v>
      </c>
      <c r="BQ157" s="52">
        <v>0.26500000000000001</v>
      </c>
      <c r="BR157" s="52">
        <v>0.26500000000000001</v>
      </c>
      <c r="BS157" s="52">
        <v>0.26500000000000001</v>
      </c>
      <c r="BT157" s="52">
        <v>0.26500000000000001</v>
      </c>
      <c r="BU157" s="52">
        <v>0.26500000000000001</v>
      </c>
      <c r="BV157" s="52">
        <v>0.26500000000000001</v>
      </c>
      <c r="BW157" s="52">
        <v>0.26500000000000001</v>
      </c>
      <c r="BX157" s="52">
        <v>0.26500000000000001</v>
      </c>
      <c r="BY157" s="52">
        <v>0.26500000000000001</v>
      </c>
      <c r="BZ157" s="52">
        <v>0.26500000000000001</v>
      </c>
      <c r="CA157" s="52">
        <v>0.26500000000000001</v>
      </c>
      <c r="CB157" s="52">
        <v>0.26500000000000001</v>
      </c>
      <c r="CC157" s="52">
        <v>0.26500000000000001</v>
      </c>
      <c r="CD157" s="52">
        <v>0.26500000000000001</v>
      </c>
    </row>
    <row r="158" spans="1:82" x14ac:dyDescent="0.25">
      <c r="A158" s="52" t="s">
        <v>229</v>
      </c>
      <c r="B158" s="52">
        <v>2.3278384643000001</v>
      </c>
      <c r="C158" s="52">
        <v>2.310622988</v>
      </c>
      <c r="D158" s="52">
        <v>2.3083568224</v>
      </c>
      <c r="E158" s="52">
        <v>2.3064198440000001</v>
      </c>
      <c r="F158" s="52">
        <v>2.3022731555</v>
      </c>
      <c r="G158" s="52">
        <v>2.2958243697</v>
      </c>
      <c r="H158" s="52">
        <v>2.2881110007999999</v>
      </c>
      <c r="I158" s="52">
        <v>2.2777377948000002</v>
      </c>
      <c r="J158" s="52">
        <v>2.2681200478000001</v>
      </c>
      <c r="K158" s="52">
        <v>2.2641525544999999</v>
      </c>
      <c r="L158" s="52">
        <v>2.2571774629000001</v>
      </c>
      <c r="M158" s="52">
        <v>2.2480161687</v>
      </c>
      <c r="N158" s="52">
        <v>2.2362440239999999</v>
      </c>
      <c r="O158" s="52">
        <v>2.2221104214</v>
      </c>
      <c r="P158" s="52">
        <v>2.2058210152000002</v>
      </c>
      <c r="Q158" s="52">
        <v>2.1874859002</v>
      </c>
      <c r="R158" s="55">
        <v>2.1677442887999998</v>
      </c>
      <c r="S158" s="52">
        <v>2.1661742576999998</v>
      </c>
      <c r="T158" s="52">
        <v>2.1595569603999998</v>
      </c>
      <c r="U158" s="52">
        <v>2.1524711455999999</v>
      </c>
      <c r="V158" s="52">
        <v>2.1445749142000001</v>
      </c>
      <c r="W158" s="52">
        <v>2.1360946992000001</v>
      </c>
      <c r="X158" s="52">
        <v>2.1271290463999999</v>
      </c>
      <c r="Y158" s="52">
        <v>2.1177723580999999</v>
      </c>
      <c r="Z158" s="52">
        <v>2.1081064463999999</v>
      </c>
      <c r="AA158" s="52">
        <v>2.0982042563999999</v>
      </c>
      <c r="AB158" s="55">
        <v>2.0881307738000001</v>
      </c>
      <c r="AC158" s="52">
        <v>2.0393931772</v>
      </c>
      <c r="AD158" s="52">
        <v>1.9537275873</v>
      </c>
      <c r="AE158" s="52">
        <v>1.8331297981000001</v>
      </c>
      <c r="AF158" s="52">
        <v>1.6811835902000001</v>
      </c>
      <c r="AG158" s="52">
        <v>1.532626488</v>
      </c>
      <c r="AH158" s="52">
        <v>1.3819641577999999</v>
      </c>
      <c r="AI158" s="52">
        <v>1.2275377163000001</v>
      </c>
      <c r="AJ158" s="52">
        <v>1.0685984467</v>
      </c>
      <c r="AK158" s="52">
        <v>0.90463879410000003</v>
      </c>
      <c r="AL158" s="52">
        <v>0.7352569082</v>
      </c>
      <c r="AM158" s="52">
        <v>0.70723947320000002</v>
      </c>
      <c r="AN158" s="52">
        <v>0.6489852532</v>
      </c>
      <c r="AO158" s="52">
        <v>0.57884830970000001</v>
      </c>
      <c r="AP158" s="52">
        <v>0.49956529900000002</v>
      </c>
      <c r="AQ158" s="52">
        <v>0.41223428899999998</v>
      </c>
      <c r="AR158" s="52">
        <v>0.31765440350000002</v>
      </c>
      <c r="AS158" s="52">
        <v>0.21647379489999999</v>
      </c>
      <c r="AT158" s="52">
        <v>0.1092312513</v>
      </c>
      <c r="AU158" s="52">
        <v>-3.6145373999999998E-3</v>
      </c>
      <c r="AV158" s="52">
        <v>-1.1646182999999999E-2</v>
      </c>
      <c r="AW158" s="52">
        <v>2.2097404300000002E-2</v>
      </c>
      <c r="AX158" s="52">
        <v>3.1549650399999997E-2</v>
      </c>
      <c r="AY158" s="52">
        <v>4.1196456800000003E-2</v>
      </c>
      <c r="AZ158" s="52">
        <v>5.06219932E-2</v>
      </c>
      <c r="BA158" s="52">
        <v>5.9881468899999998E-2</v>
      </c>
      <c r="BB158" s="52">
        <v>6.9017937700000004E-2</v>
      </c>
      <c r="BC158" s="52">
        <v>7.8053404300000004E-2</v>
      </c>
      <c r="BD158" s="52">
        <v>8.6994691299999996E-2</v>
      </c>
      <c r="BE158" s="52">
        <v>0.18976618619999999</v>
      </c>
      <c r="BF158" s="52">
        <v>7.3549488600000004E-2</v>
      </c>
      <c r="BG158" s="52">
        <v>0.11426228099999999</v>
      </c>
      <c r="BH158" s="52">
        <v>0.13810069720000001</v>
      </c>
      <c r="BI158" s="52">
        <v>0.1576285979</v>
      </c>
      <c r="BJ158" s="52">
        <v>0.17444282310000001</v>
      </c>
      <c r="BK158" s="52">
        <v>0.1894210305</v>
      </c>
      <c r="BL158" s="52">
        <v>0.20307575920000001</v>
      </c>
      <c r="BM158" s="52">
        <v>0.2157118985</v>
      </c>
      <c r="BN158" s="52">
        <v>0.22751588649999999</v>
      </c>
      <c r="BO158" s="52">
        <v>0.23860635569999999</v>
      </c>
      <c r="BP158" s="52">
        <v>0.2490628822</v>
      </c>
      <c r="BQ158" s="52">
        <v>0.25894230930000001</v>
      </c>
      <c r="BR158" s="52">
        <v>0.26828802340000002</v>
      </c>
      <c r="BS158" s="52">
        <v>0.27713523359999997</v>
      </c>
      <c r="BT158" s="52">
        <v>0.28551398659999999</v>
      </c>
      <c r="BU158" s="52">
        <v>0.29345089800000002</v>
      </c>
      <c r="BV158" s="52">
        <v>0.3009701561</v>
      </c>
      <c r="BW158" s="52">
        <v>0.30809411349999999</v>
      </c>
      <c r="BX158" s="52">
        <v>0.3148436443</v>
      </c>
      <c r="BY158" s="52">
        <v>0.321238368</v>
      </c>
      <c r="BZ158" s="52">
        <v>0.32729679649999999</v>
      </c>
      <c r="CA158" s="52">
        <v>0.33303643770000002</v>
      </c>
      <c r="CB158" s="52">
        <v>0.33847387229999998</v>
      </c>
      <c r="CC158" s="52">
        <v>0.34362481579999998</v>
      </c>
      <c r="CD158" s="52">
        <v>0.34850417010000001</v>
      </c>
    </row>
    <row r="159" spans="1:82" x14ac:dyDescent="0.25">
      <c r="A159" s="52" t="s">
        <v>230</v>
      </c>
      <c r="B159" s="52">
        <v>0.51800000000000002</v>
      </c>
      <c r="C159" s="52">
        <v>0.53636010000000001</v>
      </c>
      <c r="D159" s="52">
        <v>0.55038826490000003</v>
      </c>
      <c r="E159" s="52">
        <v>0.55120014100000003</v>
      </c>
      <c r="F159" s="52">
        <v>0.54180768140000002</v>
      </c>
      <c r="G159" s="52">
        <v>0.5228356837</v>
      </c>
      <c r="H159" s="52">
        <v>0.49482209869999999</v>
      </c>
      <c r="I159" s="52">
        <v>0.45823010199999997</v>
      </c>
      <c r="J159" s="52">
        <v>0.4134584878</v>
      </c>
      <c r="K159" s="52">
        <v>0.36814490799999999</v>
      </c>
      <c r="L159" s="52">
        <v>0.32688422969999997</v>
      </c>
      <c r="M159" s="52">
        <v>0.2888178206</v>
      </c>
      <c r="N159" s="52">
        <v>0.25433441810000001</v>
      </c>
      <c r="O159" s="52">
        <v>0.2231499988</v>
      </c>
      <c r="P159" s="52">
        <v>0.1950255109</v>
      </c>
      <c r="Q159" s="52">
        <v>0.16969799769999999</v>
      </c>
      <c r="R159" s="55">
        <v>0.14689623739999999</v>
      </c>
      <c r="S159" s="52">
        <v>0.1264776604</v>
      </c>
      <c r="T159" s="52">
        <v>0.1119242266</v>
      </c>
      <c r="U159" s="52">
        <v>9.8593473099999995E-2</v>
      </c>
      <c r="V159" s="52">
        <v>8.6800433699999999E-2</v>
      </c>
      <c r="W159" s="52">
        <v>7.6292766799999995E-2</v>
      </c>
      <c r="X159" s="52">
        <v>6.6946941100000004E-2</v>
      </c>
      <c r="Y159" s="52">
        <v>5.8644459099999997E-2</v>
      </c>
      <c r="Z159" s="52">
        <v>5.1280271299999999E-2</v>
      </c>
      <c r="AA159" s="52">
        <v>4.4759023299999999E-2</v>
      </c>
      <c r="AB159" s="55">
        <v>3.89941184E-2</v>
      </c>
      <c r="AC159" s="52">
        <v>3.3906874199999999E-2</v>
      </c>
      <c r="AD159" s="52">
        <v>2.53385021E-2</v>
      </c>
      <c r="AE159" s="52">
        <v>1.38012594E-2</v>
      </c>
      <c r="AF159" s="52">
        <v>1.4057100000000001E-4</v>
      </c>
      <c r="AG159" s="52">
        <v>-1.46814684E-2</v>
      </c>
      <c r="AH159" s="52">
        <v>-2.7443244299999999E-2</v>
      </c>
      <c r="AI159" s="52">
        <v>-3.8431133300000003E-2</v>
      </c>
      <c r="AJ159" s="52">
        <v>-4.7891705800000003E-2</v>
      </c>
      <c r="AK159" s="52">
        <v>-5.6037258700000002E-2</v>
      </c>
      <c r="AL159" s="52">
        <v>-6.3050579699999998E-2</v>
      </c>
      <c r="AM159" s="52">
        <v>-6.9089049200000002E-2</v>
      </c>
      <c r="AN159" s="52">
        <v>-6.6886921299999999E-2</v>
      </c>
      <c r="AO159" s="52">
        <v>-6.4990889299999993E-2</v>
      </c>
      <c r="AP159" s="52">
        <v>-6.3358405699999995E-2</v>
      </c>
      <c r="AQ159" s="52">
        <v>-6.1952837300000001E-2</v>
      </c>
      <c r="AR159" s="52">
        <v>-6.0742642899999998E-2</v>
      </c>
      <c r="AS159" s="52">
        <v>-5.97006655E-2</v>
      </c>
      <c r="AT159" s="52">
        <v>-5.8803523000000003E-2</v>
      </c>
      <c r="AU159" s="52">
        <v>-5.8031083300000001E-2</v>
      </c>
      <c r="AV159" s="52">
        <v>-5.7366012700000003E-2</v>
      </c>
      <c r="AW159" s="52">
        <v>-5.3358598399999999E-2</v>
      </c>
      <c r="AX159" s="52">
        <v>-4.7823881399999997E-2</v>
      </c>
      <c r="AY159" s="52">
        <v>-4.30176039E-2</v>
      </c>
      <c r="AZ159" s="52">
        <v>-3.8504917200000002E-2</v>
      </c>
      <c r="BA159" s="52">
        <v>-3.4322689699999999E-2</v>
      </c>
      <c r="BB159" s="52">
        <v>-3.0496287699999999E-2</v>
      </c>
      <c r="BC159" s="52">
        <v>-2.7030658700000001E-2</v>
      </c>
      <c r="BD159" s="52">
        <v>-2.39161754E-2</v>
      </c>
      <c r="BE159" s="52">
        <v>-2.11339852E-2</v>
      </c>
      <c r="BF159" s="52">
        <v>-1.6504882700000001E-2</v>
      </c>
      <c r="BG159" s="52">
        <v>-1.6871532799999998E-2</v>
      </c>
      <c r="BH159" s="52">
        <v>-1.45263897E-2</v>
      </c>
      <c r="BI159" s="52">
        <v>-1.25072215E-2</v>
      </c>
      <c r="BJ159" s="52">
        <v>-1.0768717800000001E-2</v>
      </c>
      <c r="BK159" s="52">
        <v>-9.2718660000000001E-3</v>
      </c>
      <c r="BL159" s="52">
        <v>-7.9830765999999997E-3</v>
      </c>
      <c r="BM159" s="52">
        <v>-6.8734290000000003E-3</v>
      </c>
      <c r="BN159" s="52">
        <v>-5.9180222999999999E-3</v>
      </c>
      <c r="BO159" s="52">
        <v>-5.0954171999999997E-3</v>
      </c>
      <c r="BP159" s="52">
        <v>-4.3871541999999999E-3</v>
      </c>
      <c r="BQ159" s="52">
        <v>-3.7773398000000001E-3</v>
      </c>
      <c r="BR159" s="52">
        <v>-3.2522896E-3</v>
      </c>
      <c r="BS159" s="52">
        <v>-2.8002213E-3</v>
      </c>
      <c r="BT159" s="52">
        <v>-2.4109906000000002E-3</v>
      </c>
      <c r="BU159" s="52">
        <v>-2.0758628999999998E-3</v>
      </c>
      <c r="BV159" s="52">
        <v>-1.7873178999999999E-3</v>
      </c>
      <c r="BW159" s="52">
        <v>-1.5388807000000001E-3</v>
      </c>
      <c r="BX159" s="52">
        <v>-1.3249762999999999E-3</v>
      </c>
      <c r="BY159" s="52">
        <v>-1.1408046E-3</v>
      </c>
      <c r="BZ159" s="52">
        <v>-9.8223280000000004E-4</v>
      </c>
      <c r="CA159" s="52">
        <v>-8.4570239999999996E-4</v>
      </c>
      <c r="CB159" s="52">
        <v>-7.2814980000000004E-4</v>
      </c>
      <c r="CC159" s="52">
        <v>-6.2693700000000005E-4</v>
      </c>
      <c r="CD159" s="52">
        <v>-5.3979270000000001E-4</v>
      </c>
    </row>
    <row r="160" spans="1:82" x14ac:dyDescent="0.25">
      <c r="A160" s="52" t="s">
        <v>231</v>
      </c>
      <c r="B160" s="52">
        <v>5.7603328701000001</v>
      </c>
      <c r="C160" s="52">
        <v>16.610429012699999</v>
      </c>
      <c r="D160" s="52">
        <v>64.121564797000005</v>
      </c>
      <c r="E160" s="52">
        <v>116.69047362169999</v>
      </c>
      <c r="F160" s="52">
        <v>175.88251091999999</v>
      </c>
      <c r="G160" s="52">
        <v>239.0913992911</v>
      </c>
      <c r="H160" s="52">
        <v>304.46629565159998</v>
      </c>
      <c r="I160" s="52">
        <v>387.68822827119999</v>
      </c>
      <c r="J160" s="52">
        <v>430.77679357080001</v>
      </c>
      <c r="K160" s="52">
        <v>444.45696918959999</v>
      </c>
      <c r="L160" s="52">
        <v>459.1686938684</v>
      </c>
      <c r="M160" s="52">
        <v>468.12736730310002</v>
      </c>
      <c r="N160" s="52">
        <v>475.2840676271</v>
      </c>
      <c r="O160" s="52">
        <v>480.72243475729999</v>
      </c>
      <c r="P160" s="52">
        <v>484.87321882340001</v>
      </c>
      <c r="Q160" s="52">
        <v>488.06584470479999</v>
      </c>
      <c r="R160" s="55">
        <v>489.88315361790001</v>
      </c>
      <c r="S160" s="52">
        <v>471.58971733269999</v>
      </c>
      <c r="T160" s="52">
        <v>473.38807975100002</v>
      </c>
      <c r="U160" s="52">
        <v>472.65771213670001</v>
      </c>
      <c r="V160" s="52">
        <v>472.12401402469999</v>
      </c>
      <c r="W160" s="52">
        <v>471.30319586190001</v>
      </c>
      <c r="X160" s="52">
        <v>470.26061374609998</v>
      </c>
      <c r="Y160" s="52">
        <v>469.01430807550003</v>
      </c>
      <c r="Z160" s="52">
        <v>467.59171333429998</v>
      </c>
      <c r="AA160" s="52">
        <v>466.01783095899998</v>
      </c>
      <c r="AB160" s="55">
        <v>464.31542790980001</v>
      </c>
      <c r="AC160" s="52">
        <v>483.13954614160002</v>
      </c>
      <c r="AD160" s="52">
        <v>501.96921237470002</v>
      </c>
      <c r="AE160" s="52">
        <v>518.69008186229996</v>
      </c>
      <c r="AF160" s="52">
        <v>532.01047997600006</v>
      </c>
      <c r="AG160" s="52">
        <v>529.35706663739995</v>
      </c>
      <c r="AH160" s="52">
        <v>526.71688725310003</v>
      </c>
      <c r="AI160" s="52">
        <v>524.08987581830002</v>
      </c>
      <c r="AJ160" s="52">
        <v>521.47596665779997</v>
      </c>
      <c r="AK160" s="52">
        <v>518.87509442359999</v>
      </c>
      <c r="AL160" s="52">
        <v>516.28719409370001</v>
      </c>
      <c r="AM160" s="52">
        <v>476.86391817179998</v>
      </c>
      <c r="AN160" s="52">
        <v>474.48554945770002</v>
      </c>
      <c r="AO160" s="52">
        <v>472.11904290699999</v>
      </c>
      <c r="AP160" s="52">
        <v>469.76433935699998</v>
      </c>
      <c r="AQ160" s="52">
        <v>467.42137993990002</v>
      </c>
      <c r="AR160" s="52">
        <v>465.09010608170001</v>
      </c>
      <c r="AS160" s="52">
        <v>462.77045950029998</v>
      </c>
      <c r="AT160" s="52">
        <v>460.46238220449999</v>
      </c>
      <c r="AU160" s="52">
        <v>458.1658164923</v>
      </c>
      <c r="AV160" s="52">
        <v>439.86856496569999</v>
      </c>
      <c r="AW160" s="52">
        <v>428.11101657609998</v>
      </c>
      <c r="AX160" s="52">
        <v>425.78992772689998</v>
      </c>
      <c r="AY160" s="52">
        <v>421.97372824709998</v>
      </c>
      <c r="AZ160" s="52">
        <v>418.5361320925</v>
      </c>
      <c r="BA160" s="52">
        <v>415.4420100511</v>
      </c>
      <c r="BB160" s="52">
        <v>412.6106129698</v>
      </c>
      <c r="BC160" s="52">
        <v>409.97641742320002</v>
      </c>
      <c r="BD160" s="52">
        <v>407.48999293840001</v>
      </c>
      <c r="BE160" s="52">
        <v>395.74832653520002</v>
      </c>
      <c r="BF160" s="52">
        <v>412.67993629099999</v>
      </c>
      <c r="BG160" s="52">
        <v>399.08199645000002</v>
      </c>
      <c r="BH160" s="52">
        <v>397.09156668880001</v>
      </c>
      <c r="BI160" s="52">
        <v>395.11106423759998</v>
      </c>
      <c r="BJ160" s="52">
        <v>393.14043958349998</v>
      </c>
      <c r="BK160" s="52">
        <v>391.17964346090002</v>
      </c>
      <c r="BL160" s="52">
        <v>389.22862684969999</v>
      </c>
      <c r="BM160" s="52">
        <v>387.28734097450001</v>
      </c>
      <c r="BN160" s="52">
        <v>385.35573730300001</v>
      </c>
      <c r="BO160" s="52">
        <v>383.43376754489998</v>
      </c>
      <c r="BP160" s="52">
        <v>381.5213836511</v>
      </c>
      <c r="BQ160" s="52">
        <v>379.61853781169998</v>
      </c>
      <c r="BR160" s="52">
        <v>377.72518245549998</v>
      </c>
      <c r="BS160" s="52">
        <v>375.84127024859998</v>
      </c>
      <c r="BT160" s="52">
        <v>373.96675409300002</v>
      </c>
      <c r="BU160" s="52">
        <v>372.10158712570001</v>
      </c>
      <c r="BV160" s="52">
        <v>370.24572271739999</v>
      </c>
      <c r="BW160" s="52">
        <v>368.3991144716</v>
      </c>
      <c r="BX160" s="52">
        <v>366.5617162227</v>
      </c>
      <c r="BY160" s="52">
        <v>364.73348203590001</v>
      </c>
      <c r="BZ160" s="52">
        <v>362.91436620510001</v>
      </c>
      <c r="CA160" s="52">
        <v>361.10432325239998</v>
      </c>
      <c r="CB160" s="52">
        <v>359.30330792659998</v>
      </c>
      <c r="CC160" s="52">
        <v>357.51127520220001</v>
      </c>
      <c r="CD160" s="52">
        <v>355.7281802782</v>
      </c>
    </row>
    <row r="161" spans="1:82" x14ac:dyDescent="0.25">
      <c r="A161" s="52" t="s">
        <v>232</v>
      </c>
      <c r="B161" s="52">
        <v>0.05</v>
      </c>
      <c r="C161" s="52">
        <v>0.1</v>
      </c>
      <c r="D161" s="52">
        <v>0.24</v>
      </c>
      <c r="E161" s="52">
        <v>0.36</v>
      </c>
      <c r="F161" s="52">
        <v>0.48</v>
      </c>
      <c r="G161" s="52">
        <v>0.6</v>
      </c>
      <c r="H161" s="52">
        <v>0.72</v>
      </c>
      <c r="I161" s="52">
        <v>0.84</v>
      </c>
      <c r="J161" s="52">
        <v>0.9</v>
      </c>
      <c r="K161" s="52">
        <v>0.92063094329999995</v>
      </c>
      <c r="L161" s="52">
        <v>0.94250102619999998</v>
      </c>
      <c r="M161" s="52">
        <v>0.95693811439999998</v>
      </c>
      <c r="N161" s="52">
        <v>0.96907923659999995</v>
      </c>
      <c r="O161" s="52">
        <v>0.97904954020000001</v>
      </c>
      <c r="P161" s="52">
        <v>0.98740532989999996</v>
      </c>
      <c r="Q161" s="52">
        <v>0.99456695250000005</v>
      </c>
      <c r="R161" s="55">
        <v>1</v>
      </c>
      <c r="S161" s="52">
        <v>0.97955101519999999</v>
      </c>
      <c r="T161" s="52">
        <v>0.98495717589999998</v>
      </c>
      <c r="U161" s="52">
        <v>0.98708695619999998</v>
      </c>
      <c r="V161" s="52">
        <v>0.98947749799999996</v>
      </c>
      <c r="W161" s="52">
        <v>0.99149556539999995</v>
      </c>
      <c r="X161" s="52">
        <v>0.99322315319999999</v>
      </c>
      <c r="Y161" s="52">
        <v>0.99468068229999995</v>
      </c>
      <c r="Z161" s="52">
        <v>0.99590130210000005</v>
      </c>
      <c r="AA161" s="52">
        <v>0.99691539009999997</v>
      </c>
      <c r="AB161" s="55">
        <v>0.99775079710000003</v>
      </c>
      <c r="AC161" s="52">
        <v>1.0260450372000001</v>
      </c>
      <c r="AD161" s="52">
        <v>1.0541475486</v>
      </c>
      <c r="AE161" s="52">
        <v>1.0793265557</v>
      </c>
      <c r="AF161" s="52">
        <v>1.1000000000000001</v>
      </c>
      <c r="AG161" s="52">
        <v>1.1000000000000001</v>
      </c>
      <c r="AH161" s="52">
        <v>1.1000000000000001</v>
      </c>
      <c r="AI161" s="52">
        <v>1.1000000000000001</v>
      </c>
      <c r="AJ161" s="52">
        <v>1.1000000000000001</v>
      </c>
      <c r="AK161" s="52">
        <v>1.1000000000000001</v>
      </c>
      <c r="AL161" s="52">
        <v>1.1000000000000001</v>
      </c>
      <c r="AM161" s="52">
        <v>1.05</v>
      </c>
      <c r="AN161" s="52">
        <v>1.05</v>
      </c>
      <c r="AO161" s="52">
        <v>1.05</v>
      </c>
      <c r="AP161" s="52">
        <v>1.05</v>
      </c>
      <c r="AQ161" s="52">
        <v>1.05</v>
      </c>
      <c r="AR161" s="52">
        <v>1.05</v>
      </c>
      <c r="AS161" s="52">
        <v>1.05</v>
      </c>
      <c r="AT161" s="52">
        <v>1.05</v>
      </c>
      <c r="AU161" s="52">
        <v>1.05</v>
      </c>
      <c r="AV161" s="52">
        <v>1.0267958886999999</v>
      </c>
      <c r="AW161" s="52">
        <v>1.0127149347</v>
      </c>
      <c r="AX161" s="52">
        <v>1.0124387232000001</v>
      </c>
      <c r="AY161" s="52">
        <v>1.0099088684999999</v>
      </c>
      <c r="AZ161" s="52">
        <v>1.0079037729</v>
      </c>
      <c r="BA161" s="52">
        <v>1.0063803541</v>
      </c>
      <c r="BB161" s="52">
        <v>1.0052244888999999</v>
      </c>
      <c r="BC161" s="52">
        <v>1.0043423627000001</v>
      </c>
      <c r="BD161" s="52">
        <v>1.0036626125999999</v>
      </c>
      <c r="BE161" s="52">
        <v>0.98857302049999995</v>
      </c>
      <c r="BF161" s="52">
        <v>1.0179755366000001</v>
      </c>
      <c r="BG161" s="52">
        <v>1</v>
      </c>
      <c r="BH161" s="52">
        <v>1</v>
      </c>
      <c r="BI161" s="52">
        <v>1</v>
      </c>
      <c r="BJ161" s="52">
        <v>1</v>
      </c>
      <c r="BK161" s="52">
        <v>1</v>
      </c>
      <c r="BL161" s="52">
        <v>1</v>
      </c>
      <c r="BM161" s="52">
        <v>1</v>
      </c>
      <c r="BN161" s="52">
        <v>1</v>
      </c>
      <c r="BO161" s="52">
        <v>1</v>
      </c>
      <c r="BP161" s="52">
        <v>1</v>
      </c>
      <c r="BQ161" s="52">
        <v>1</v>
      </c>
      <c r="BR161" s="52">
        <v>1</v>
      </c>
      <c r="BS161" s="52">
        <v>1</v>
      </c>
      <c r="BT161" s="52">
        <v>1</v>
      </c>
      <c r="BU161" s="52">
        <v>1</v>
      </c>
      <c r="BV161" s="52">
        <v>1</v>
      </c>
      <c r="BW161" s="52">
        <v>1</v>
      </c>
      <c r="BX161" s="52">
        <v>1</v>
      </c>
      <c r="BY161" s="52">
        <v>1</v>
      </c>
      <c r="BZ161" s="52">
        <v>1</v>
      </c>
      <c r="CA161" s="52">
        <v>1</v>
      </c>
      <c r="CB161" s="52">
        <v>1</v>
      </c>
      <c r="CC161" s="52">
        <v>1</v>
      </c>
      <c r="CD161" s="52">
        <v>1</v>
      </c>
    </row>
    <row r="162" spans="1:82" x14ac:dyDescent="0.25">
      <c r="A162" s="52" t="s">
        <v>233</v>
      </c>
      <c r="B162" s="52">
        <v>3556.8654415673</v>
      </c>
      <c r="C162" s="52">
        <v>4184.5475783145002</v>
      </c>
      <c r="D162" s="52">
        <v>5063.9942218276001</v>
      </c>
      <c r="E162" s="52">
        <v>6405.9471734158997</v>
      </c>
      <c r="F162" s="52">
        <v>8351.0185107476009</v>
      </c>
      <c r="G162" s="52">
        <v>11379.677003402499</v>
      </c>
      <c r="H162" s="52">
        <v>16551.700287914198</v>
      </c>
      <c r="I162" s="52">
        <v>25980.894740480398</v>
      </c>
      <c r="J162" s="52">
        <v>32398.556034262801</v>
      </c>
      <c r="K162" s="52">
        <v>462.85141357880002</v>
      </c>
      <c r="L162" s="52">
        <v>485.98535915769997</v>
      </c>
      <c r="M162" s="52">
        <v>498.16270991430002</v>
      </c>
      <c r="N162" s="52">
        <v>506.60374090789998</v>
      </c>
      <c r="O162" s="52">
        <v>511.88864919380001</v>
      </c>
      <c r="P162" s="52">
        <v>516.65905093920003</v>
      </c>
      <c r="Q162" s="52">
        <v>507.54663482239999</v>
      </c>
      <c r="R162" s="55">
        <v>576.69856875959999</v>
      </c>
      <c r="S162" s="52">
        <v>502.47358730889999</v>
      </c>
      <c r="T162" s="52">
        <v>508.85070845249999</v>
      </c>
      <c r="U162" s="52">
        <v>511.96057597150002</v>
      </c>
      <c r="V162" s="52">
        <v>515.1924787401</v>
      </c>
      <c r="W162" s="52">
        <v>517.97034559199994</v>
      </c>
      <c r="X162" s="52">
        <v>520.38474580219997</v>
      </c>
      <c r="Y162" s="52">
        <v>522.4632848448</v>
      </c>
      <c r="Z162" s="52">
        <v>524.20712545059996</v>
      </c>
      <c r="AA162" s="52">
        <v>525.72355534639996</v>
      </c>
      <c r="AB162" s="55">
        <v>524.45701321189995</v>
      </c>
      <c r="AC162" s="52">
        <v>548.01874764369995</v>
      </c>
      <c r="AD162" s="52">
        <v>571.81798768880003</v>
      </c>
      <c r="AE162" s="52">
        <v>593.18303824110001</v>
      </c>
      <c r="AF162" s="52">
        <v>612.22014870340001</v>
      </c>
      <c r="AG162" s="52">
        <v>628.97005697609995</v>
      </c>
      <c r="AH162" s="52">
        <v>643.66258374979998</v>
      </c>
      <c r="AI162" s="52">
        <v>656.28716452200001</v>
      </c>
      <c r="AJ162" s="52">
        <v>667.01621268580004</v>
      </c>
      <c r="AK162" s="52">
        <v>676.32949212640005</v>
      </c>
      <c r="AL162" s="52">
        <v>684.9862010388</v>
      </c>
      <c r="AM162" s="52">
        <v>690.1690689838</v>
      </c>
      <c r="AN162" s="52">
        <v>695.44880823760002</v>
      </c>
      <c r="AO162" s="52">
        <v>694.61652975729999</v>
      </c>
      <c r="AP162" s="52">
        <v>687.21160667590004</v>
      </c>
      <c r="AQ162" s="52">
        <v>673.08965158980004</v>
      </c>
      <c r="AR162" s="52">
        <v>652.24760934389997</v>
      </c>
      <c r="AS162" s="52">
        <v>624.82471791850003</v>
      </c>
      <c r="AT162" s="52">
        <v>591.20767962590003</v>
      </c>
      <c r="AU162" s="52">
        <v>552.47306533430003</v>
      </c>
      <c r="AV162" s="52">
        <v>511.68957575320002</v>
      </c>
      <c r="AW162" s="52">
        <v>492.2407148858</v>
      </c>
      <c r="AX162" s="52">
        <v>490.43895822970001</v>
      </c>
      <c r="AY162" s="52">
        <v>486.94876328150002</v>
      </c>
      <c r="AZ162" s="52">
        <v>483.9352331238</v>
      </c>
      <c r="BA162" s="52">
        <v>481.31440248809997</v>
      </c>
      <c r="BB162" s="52">
        <v>478.89947306609997</v>
      </c>
      <c r="BC162" s="52">
        <v>476.43905567979999</v>
      </c>
      <c r="BD162" s="52">
        <v>473.6902553342</v>
      </c>
      <c r="BE162" s="52">
        <v>457.38345547850003</v>
      </c>
      <c r="BF162" s="52">
        <v>449.20940269800002</v>
      </c>
      <c r="BG162" s="52">
        <v>1878.0965193082</v>
      </c>
      <c r="BH162" s="52">
        <v>1977.6770116150999</v>
      </c>
      <c r="BI162" s="52">
        <v>2076.8615081967</v>
      </c>
      <c r="BJ162" s="52">
        <v>2174.3719787330001</v>
      </c>
      <c r="BK162" s="52">
        <v>2269.1981681551001</v>
      </c>
      <c r="BL162" s="52">
        <v>2360.2022461121001</v>
      </c>
      <c r="BM162" s="52">
        <v>2446.0136625516998</v>
      </c>
      <c r="BN162" s="52">
        <v>2524.9981511220999</v>
      </c>
      <c r="BO162" s="52">
        <v>2595.2430660094001</v>
      </c>
      <c r="BP162" s="52">
        <v>2654.5444041631999</v>
      </c>
      <c r="BQ162" s="52">
        <v>2700.3933275548002</v>
      </c>
      <c r="BR162" s="52">
        <v>2729.9634082972998</v>
      </c>
      <c r="BS162" s="52">
        <v>2740.1006702628001</v>
      </c>
      <c r="BT162" s="52">
        <v>2727.3186882605</v>
      </c>
      <c r="BU162" s="52">
        <v>2687.8010301823001</v>
      </c>
      <c r="BV162" s="52">
        <v>2617.413295799</v>
      </c>
      <c r="BW162" s="52">
        <v>2511.7270341817002</v>
      </c>
      <c r="BX162" s="52">
        <v>2366.0585580231</v>
      </c>
      <c r="BY162" s="52">
        <v>2175.5300374798999</v>
      </c>
      <c r="BZ162" s="52">
        <v>1935.1800057931</v>
      </c>
      <c r="CA162" s="52">
        <v>1640.2309289422999</v>
      </c>
      <c r="CB162" s="52">
        <v>1286.9347541758</v>
      </c>
      <c r="CC162" s="52">
        <v>875.60848319900003</v>
      </c>
      <c r="CD162" s="52">
        <v>421.94846211629999</v>
      </c>
    </row>
    <row r="163" spans="1:82" x14ac:dyDescent="0.25">
      <c r="A163" s="52" t="s">
        <v>234</v>
      </c>
      <c r="B163" s="52">
        <v>134.15793753099999</v>
      </c>
      <c r="C163" s="52">
        <v>33.8133937538</v>
      </c>
      <c r="D163" s="52">
        <v>37.231739382699999</v>
      </c>
      <c r="E163" s="52">
        <v>42.6030716876</v>
      </c>
      <c r="F163" s="52">
        <v>50.023224362100002</v>
      </c>
      <c r="G163" s="52">
        <v>61.762739073399999</v>
      </c>
      <c r="H163" s="52">
        <v>85.515380759400003</v>
      </c>
      <c r="I163" s="52">
        <v>137.990091089</v>
      </c>
      <c r="J163" s="52">
        <v>216.7620092441</v>
      </c>
      <c r="K163" s="52">
        <v>317.25532452570002</v>
      </c>
      <c r="L163" s="52">
        <v>395.53164453959999</v>
      </c>
      <c r="M163" s="52">
        <v>463.030252179</v>
      </c>
      <c r="N163" s="52">
        <v>526.51976429839999</v>
      </c>
      <c r="O163" s="52">
        <v>589.93649735710005</v>
      </c>
      <c r="P163" s="52">
        <v>655.6247158617</v>
      </c>
      <c r="Q163" s="52">
        <v>725.06888235860004</v>
      </c>
      <c r="R163" s="55">
        <v>799.31758333000005</v>
      </c>
      <c r="S163" s="52">
        <v>880.35276407510003</v>
      </c>
      <c r="T163" s="52">
        <v>966.62735275900002</v>
      </c>
      <c r="U163" s="52">
        <v>1059.7748613799999</v>
      </c>
      <c r="V163" s="52">
        <v>1160.3119532974999</v>
      </c>
      <c r="W163" s="52">
        <v>1268.8955573508999</v>
      </c>
      <c r="X163" s="52">
        <v>1386.1687722521999</v>
      </c>
      <c r="Y163" s="52">
        <v>1512.8056242857999</v>
      </c>
      <c r="Z163" s="52">
        <v>1649.5245410892001</v>
      </c>
      <c r="AA163" s="52">
        <v>1797.1116486833</v>
      </c>
      <c r="AB163" s="55">
        <v>1956.4606848128999</v>
      </c>
      <c r="AC163" s="52">
        <v>2126.0541355240998</v>
      </c>
      <c r="AD163" s="52">
        <v>2308.4299042317002</v>
      </c>
      <c r="AE163" s="52">
        <v>2505.0595847985001</v>
      </c>
      <c r="AF163" s="52">
        <v>2717.3139969403001</v>
      </c>
      <c r="AG163" s="52">
        <v>2948.4513196098001</v>
      </c>
      <c r="AH163" s="52">
        <v>3197.7533366818998</v>
      </c>
      <c r="AI163" s="52">
        <v>3466.1212732056001</v>
      </c>
      <c r="AJ163" s="52">
        <v>3754.5881872061</v>
      </c>
      <c r="AK163" s="52">
        <v>4064.2362914096998</v>
      </c>
      <c r="AL163" s="52">
        <v>4396.0936545813001</v>
      </c>
      <c r="AM163" s="52">
        <v>4759.0446101810003</v>
      </c>
      <c r="AN163" s="52">
        <v>5145.6761681799999</v>
      </c>
      <c r="AO163" s="52">
        <v>5554.7157100795002</v>
      </c>
      <c r="AP163" s="52">
        <v>5988.6319394444999</v>
      </c>
      <c r="AQ163" s="52">
        <v>6449.6890693473997</v>
      </c>
      <c r="AR163" s="52">
        <v>6940.0354547477</v>
      </c>
      <c r="AS163" s="52">
        <v>7461.7585059064004</v>
      </c>
      <c r="AT163" s="52">
        <v>8016.9222291306996</v>
      </c>
      <c r="AU163" s="52">
        <v>8607.5939209602002</v>
      </c>
      <c r="AV163" s="52">
        <v>9240.8592155233</v>
      </c>
      <c r="AW163" s="52">
        <v>9911.6166186371993</v>
      </c>
      <c r="AX163" s="52">
        <v>10620.811900286601</v>
      </c>
      <c r="AY163" s="52">
        <v>11374.3541772962</v>
      </c>
      <c r="AZ163" s="52">
        <v>12174.082829376801</v>
      </c>
      <c r="BA163" s="52">
        <v>13022.5086827335</v>
      </c>
      <c r="BB163" s="52">
        <v>13922.2498207355</v>
      </c>
      <c r="BC163" s="52">
        <v>14876.016608296201</v>
      </c>
      <c r="BD163" s="52">
        <v>15886.615013995301</v>
      </c>
      <c r="BE163" s="52">
        <v>16960.117523835401</v>
      </c>
      <c r="BF163" s="52">
        <v>18084.946350631599</v>
      </c>
      <c r="BG163" s="52">
        <v>19289.371801164099</v>
      </c>
      <c r="BH163" s="52">
        <v>20557.215576464099</v>
      </c>
      <c r="BI163" s="52">
        <v>21897.330519457999</v>
      </c>
      <c r="BJ163" s="52">
        <v>23313.274559604</v>
      </c>
      <c r="BK163" s="52">
        <v>24808.672781322399</v>
      </c>
      <c r="BL163" s="52">
        <v>26387.256866312498</v>
      </c>
      <c r="BM163" s="52">
        <v>28052.880410550399</v>
      </c>
      <c r="BN163" s="52">
        <v>29809.526210555901</v>
      </c>
      <c r="BO163" s="52">
        <v>31661.3107558626</v>
      </c>
      <c r="BP163" s="52">
        <v>33612.487668617898</v>
      </c>
      <c r="BQ163" s="52">
        <v>35667.450685426898</v>
      </c>
      <c r="BR163" s="52">
        <v>37830.736396021603</v>
      </c>
      <c r="BS163" s="52">
        <v>40107.026823050903</v>
      </c>
      <c r="BT163" s="52">
        <v>42501.151879889898</v>
      </c>
      <c r="BU163" s="52">
        <v>45018.091724300699</v>
      </c>
      <c r="BV163" s="52">
        <v>47662.979017006299</v>
      </c>
      <c r="BW163" s="52">
        <v>50441.101089600801</v>
      </c>
      <c r="BX163" s="52">
        <v>53357.9020234727</v>
      </c>
      <c r="BY163" s="52">
        <v>56418.9846396672</v>
      </c>
      <c r="BZ163" s="52">
        <v>59630.112398446399</v>
      </c>
      <c r="CA163" s="52">
        <v>62997.211206516498</v>
      </c>
      <c r="CB163" s="52">
        <v>66526.371129353807</v>
      </c>
      <c r="CC163" s="52">
        <v>70223.848005699096</v>
      </c>
      <c r="CD163" s="52">
        <v>74096.064961049793</v>
      </c>
    </row>
    <row r="164" spans="1:82" x14ac:dyDescent="0.25">
      <c r="A164" s="52" t="s">
        <v>549</v>
      </c>
      <c r="B164" s="52">
        <v>0</v>
      </c>
      <c r="C164" s="52">
        <v>-0.2462710846</v>
      </c>
      <c r="D164" s="52">
        <v>3.5491503799999997E-2</v>
      </c>
      <c r="E164" s="52">
        <v>4.3441818899999998E-2</v>
      </c>
      <c r="F164" s="52">
        <v>4.8368728600000001E-2</v>
      </c>
      <c r="G164" s="52">
        <v>5.6095639000000003E-2</v>
      </c>
      <c r="H164" s="52">
        <v>6.8578883899999998E-2</v>
      </c>
      <c r="I164" s="52">
        <v>8.7311794299999995E-2</v>
      </c>
      <c r="J164" s="52">
        <v>7.1722804799999998E-2</v>
      </c>
      <c r="K164" s="52">
        <v>9.9927165499999998E-2</v>
      </c>
      <c r="L164" s="52">
        <v>6.6714320399999999E-2</v>
      </c>
      <c r="M164" s="52">
        <v>5.2191143600000003E-2</v>
      </c>
      <c r="N164" s="52">
        <v>4.5061167399999998E-2</v>
      </c>
      <c r="O164" s="52">
        <v>4.1253948300000003E-2</v>
      </c>
      <c r="P164" s="52">
        <v>3.9040886800000001E-2</v>
      </c>
      <c r="Q164" s="52">
        <v>3.7626434799999997E-2</v>
      </c>
      <c r="R164" s="55">
        <v>3.6628189800000002E-2</v>
      </c>
      <c r="S164" s="52">
        <v>3.5859957900000003E-2</v>
      </c>
      <c r="T164" s="52">
        <v>3.5044731599999997E-2</v>
      </c>
      <c r="U164" s="52">
        <v>3.43443264E-2</v>
      </c>
      <c r="V164" s="52">
        <v>3.3689483499999999E-2</v>
      </c>
      <c r="W164" s="52">
        <v>3.3061809800000001E-2</v>
      </c>
      <c r="X164" s="52">
        <v>3.2448039999999997E-2</v>
      </c>
      <c r="Y164" s="52">
        <v>3.1840321800000002E-2</v>
      </c>
      <c r="Z164" s="52">
        <v>3.12322682E-2</v>
      </c>
      <c r="AA164" s="52">
        <v>3.0616201799999999E-2</v>
      </c>
      <c r="AB164" s="55">
        <v>2.9979708000000001E-2</v>
      </c>
      <c r="AC164" s="52">
        <v>2.9306724400000001E-2</v>
      </c>
      <c r="AD164" s="52">
        <v>2.8717731E-2</v>
      </c>
      <c r="AE164" s="52">
        <v>2.8189997599999999E-2</v>
      </c>
      <c r="AF164" s="52">
        <v>2.7704494199999999E-2</v>
      </c>
      <c r="AG164" s="52">
        <v>2.72456014E-2</v>
      </c>
      <c r="AH164" s="52">
        <v>2.6732325099999999E-2</v>
      </c>
      <c r="AI164" s="52">
        <v>2.6192446899999999E-2</v>
      </c>
      <c r="AJ164" s="52">
        <v>2.5643545800000001E-2</v>
      </c>
      <c r="AK164" s="52">
        <v>2.5099537799999998E-2</v>
      </c>
      <c r="AL164" s="52">
        <v>2.45763762E-2</v>
      </c>
      <c r="AM164" s="52">
        <v>2.3539562399999998E-2</v>
      </c>
      <c r="AN164" s="52">
        <v>2.3782846699999999E-2</v>
      </c>
      <c r="AO164" s="52">
        <v>2.3022095400000001E-2</v>
      </c>
      <c r="AP164" s="52">
        <v>2.2326088399999999E-2</v>
      </c>
      <c r="AQ164" s="52">
        <v>2.1672721299999999E-2</v>
      </c>
      <c r="AR164" s="52">
        <v>2.1047810600000001E-2</v>
      </c>
      <c r="AS164" s="52">
        <v>2.04419908E-2</v>
      </c>
      <c r="AT164" s="52">
        <v>1.9848996399999999E-2</v>
      </c>
      <c r="AU164" s="52">
        <v>1.9264605399999999E-2</v>
      </c>
      <c r="AV164" s="52">
        <v>1.8788704400000002E-2</v>
      </c>
      <c r="AW164" s="52">
        <v>1.81571731E-2</v>
      </c>
      <c r="AX164" s="52">
        <v>2.8463683E-2</v>
      </c>
      <c r="AY164" s="52">
        <v>2.8357697099999999E-2</v>
      </c>
      <c r="AZ164" s="52">
        <v>2.82448805E-2</v>
      </c>
      <c r="BA164" s="52">
        <v>2.8135644299999998E-2</v>
      </c>
      <c r="BB164" s="52">
        <v>2.8029584199999999E-2</v>
      </c>
      <c r="BC164" s="52">
        <v>2.7926117E-2</v>
      </c>
      <c r="BD164" s="52">
        <v>2.7824780100000002E-2</v>
      </c>
      <c r="BE164" s="52">
        <v>2.77606985E-2</v>
      </c>
      <c r="BF164" s="52">
        <v>2.75382461E-2</v>
      </c>
      <c r="BG164" s="52">
        <v>2.7587701999999999E-2</v>
      </c>
      <c r="BH164" s="52">
        <v>2.7432750799999999E-2</v>
      </c>
      <c r="BI164" s="52">
        <v>2.73369758E-2</v>
      </c>
      <c r="BJ164" s="52">
        <v>2.7243163000000001E-2</v>
      </c>
      <c r="BK164" s="52">
        <v>2.7150608600000001E-2</v>
      </c>
      <c r="BL164" s="52">
        <v>2.7059047700000002E-2</v>
      </c>
      <c r="BM164" s="52">
        <v>2.6968363400000001E-2</v>
      </c>
      <c r="BN164" s="52">
        <v>2.6878494900000001E-2</v>
      </c>
      <c r="BO164" s="52">
        <v>2.67894048E-2</v>
      </c>
      <c r="BP164" s="52">
        <v>2.6701068099999999E-2</v>
      </c>
      <c r="BQ164" s="52">
        <v>2.6613466299999999E-2</v>
      </c>
      <c r="BR164" s="52">
        <v>2.6526585299999999E-2</v>
      </c>
      <c r="BS164" s="52">
        <v>2.6440413499999999E-2</v>
      </c>
      <c r="BT164" s="52">
        <v>2.6354941199999999E-2</v>
      </c>
      <c r="BU164" s="52">
        <v>2.6270160000000001E-2</v>
      </c>
      <c r="BV164" s="52">
        <v>2.6186062400000001E-2</v>
      </c>
      <c r="BW164" s="52">
        <v>2.6102641100000001E-2</v>
      </c>
      <c r="BX164" s="52">
        <v>2.60198897E-2</v>
      </c>
      <c r="BY164" s="52">
        <v>2.59378018E-2</v>
      </c>
      <c r="BZ164" s="52">
        <v>2.58563713E-2</v>
      </c>
      <c r="CA164" s="52">
        <v>2.57755923E-2</v>
      </c>
      <c r="CB164" s="52">
        <v>2.5695458899999999E-2</v>
      </c>
      <c r="CC164" s="52">
        <v>2.5615965399999999E-2</v>
      </c>
      <c r="CD164" s="52">
        <v>2.5537106100000002E-2</v>
      </c>
    </row>
    <row r="165" spans="1:82" x14ac:dyDescent="0.25">
      <c r="A165" s="52" t="s">
        <v>236</v>
      </c>
      <c r="B165" s="52">
        <v>7752.9</v>
      </c>
      <c r="C165" s="52">
        <v>8137.3673508501997</v>
      </c>
      <c r="D165" s="52">
        <v>8481.1706083345998</v>
      </c>
      <c r="E165" s="52">
        <v>8786.6181848005999</v>
      </c>
      <c r="F165" s="52">
        <v>9056.4844687875993</v>
      </c>
      <c r="G165" s="52">
        <v>9293.7833464428004</v>
      </c>
      <c r="H165" s="52">
        <v>9501.5984247487995</v>
      </c>
      <c r="I165" s="52">
        <v>9682.9613941427997</v>
      </c>
      <c r="J165" s="52">
        <v>9840.7694557889008</v>
      </c>
      <c r="K165" s="52">
        <v>9977.7332798718999</v>
      </c>
      <c r="L165" s="52">
        <v>10096.3480265077</v>
      </c>
      <c r="M165" s="52">
        <v>10198.8812100628</v>
      </c>
      <c r="N165" s="52">
        <v>10287.372420298299</v>
      </c>
      <c r="O165" s="52">
        <v>10363.641024815801</v>
      </c>
      <c r="P165" s="52">
        <v>10429.2989229587</v>
      </c>
      <c r="Q165" s="52">
        <v>10485.7661941345</v>
      </c>
      <c r="R165" s="55">
        <v>10534.288095593</v>
      </c>
      <c r="S165" s="52">
        <v>10575.952337107199</v>
      </c>
      <c r="T165" s="52">
        <v>10611.7059164455</v>
      </c>
      <c r="U165" s="52">
        <v>10642.371062784399</v>
      </c>
      <c r="V165" s="52">
        <v>10668.6600255173</v>
      </c>
      <c r="W165" s="52">
        <v>10691.188580293299</v>
      </c>
      <c r="X165" s="52">
        <v>10710.488216436601</v>
      </c>
      <c r="Y165" s="52">
        <v>10727.017031110299</v>
      </c>
      <c r="Z165" s="52">
        <v>10741.169394205999</v>
      </c>
      <c r="AA165" s="52">
        <v>10753.2844704332</v>
      </c>
      <c r="AB165" s="55">
        <v>10763.653696310699</v>
      </c>
      <c r="AC165" s="52">
        <v>10772.5273133065</v>
      </c>
      <c r="AD165" s="52">
        <v>10780.120056858101</v>
      </c>
      <c r="AE165" s="52">
        <v>10786.6160962989</v>
      </c>
      <c r="AF165" s="52">
        <v>10792.173314159299</v>
      </c>
      <c r="AG165" s="52">
        <v>10796.9270058115</v>
      </c>
      <c r="AH165" s="52">
        <v>10800.9930726168</v>
      </c>
      <c r="AI165" s="52">
        <v>10804.4707740213</v>
      </c>
      <c r="AJ165" s="52">
        <v>10807.445096683799</v>
      </c>
      <c r="AK165" s="52">
        <v>10809.988791862401</v>
      </c>
      <c r="AL165" s="52">
        <v>10812.164126009</v>
      </c>
      <c r="AM165" s="52">
        <v>10814.024383842599</v>
      </c>
      <c r="AN165" s="52">
        <v>10815.6151581011</v>
      </c>
      <c r="AO165" s="52">
        <v>10816.975455661601</v>
      </c>
      <c r="AP165" s="52">
        <v>10818.138645749101</v>
      </c>
      <c r="AQ165" s="52">
        <v>10819.1332724651</v>
      </c>
      <c r="AR165" s="52">
        <v>10819.9837508253</v>
      </c>
      <c r="AS165" s="52">
        <v>10820.710962839999</v>
      </c>
      <c r="AT165" s="52">
        <v>10821.3327678716</v>
      </c>
      <c r="AU165" s="52">
        <v>10821.8644395093</v>
      </c>
      <c r="AV165" s="52">
        <v>10822.3190394744</v>
      </c>
      <c r="AW165" s="52">
        <v>10822.7077375885</v>
      </c>
      <c r="AX165" s="52">
        <v>10823.0400855469</v>
      </c>
      <c r="AY165" s="52">
        <v>10823.324251144801</v>
      </c>
      <c r="AZ165" s="52">
        <v>10823.5672186475</v>
      </c>
      <c r="BA165" s="52">
        <v>10823.7749601877</v>
      </c>
      <c r="BB165" s="52">
        <v>10823.952582366501</v>
      </c>
      <c r="BC165" s="52">
        <v>10824.1044516408</v>
      </c>
      <c r="BD165" s="52">
        <v>10824.2343015602</v>
      </c>
      <c r="BE165" s="52">
        <v>10824.345324476601</v>
      </c>
      <c r="BF165" s="52">
        <v>10824.4402499731</v>
      </c>
      <c r="BG165" s="52">
        <v>10824.521411932799</v>
      </c>
      <c r="BH165" s="52">
        <v>10824.590805890901</v>
      </c>
      <c r="BI165" s="52">
        <v>10824.650138077899</v>
      </c>
      <c r="BJ165" s="52">
        <v>10824.700867355699</v>
      </c>
      <c r="BK165" s="52">
        <v>10824.7442410767</v>
      </c>
      <c r="BL165" s="52">
        <v>10824.781325746</v>
      </c>
      <c r="BM165" s="52">
        <v>10824.813033238999</v>
      </c>
      <c r="BN165" s="52">
        <v>10824.8401432192</v>
      </c>
      <c r="BO165" s="52">
        <v>10824.863322306101</v>
      </c>
      <c r="BP165" s="52">
        <v>10824.883140464701</v>
      </c>
      <c r="BQ165" s="52">
        <v>10824.900085019101</v>
      </c>
      <c r="BR165" s="52">
        <v>10824.914572634199</v>
      </c>
      <c r="BS165" s="52">
        <v>10824.9269595604</v>
      </c>
      <c r="BT165" s="52">
        <v>10824.937550393601</v>
      </c>
      <c r="BU165" s="52">
        <v>10824.946605564201</v>
      </c>
      <c r="BV165" s="52">
        <v>10824.954347741101</v>
      </c>
      <c r="BW165" s="52">
        <v>10824.960967306701</v>
      </c>
      <c r="BX165" s="52">
        <v>10824.966627038501</v>
      </c>
      <c r="BY165" s="52">
        <v>10824.971466111499</v>
      </c>
      <c r="BZ165" s="52">
        <v>10824.975603520699</v>
      </c>
      <c r="CA165" s="52">
        <v>10824.979141006799</v>
      </c>
      <c r="CB165" s="52">
        <v>10824.9821655583</v>
      </c>
      <c r="CC165" s="52">
        <v>10824.984751550501</v>
      </c>
      <c r="CD165" s="52">
        <v>10824.9869625744</v>
      </c>
    </row>
    <row r="166" spans="1:82" x14ac:dyDescent="0.25">
      <c r="A166" s="52" t="s">
        <v>237</v>
      </c>
      <c r="B166" s="52">
        <v>5.84</v>
      </c>
      <c r="C166" s="52">
        <v>6.2526766594999996</v>
      </c>
      <c r="D166" s="52">
        <v>6.6909818123000004</v>
      </c>
      <c r="E166" s="52">
        <v>7.1562633642</v>
      </c>
      <c r="F166" s="52">
        <v>7.6499251324999999</v>
      </c>
      <c r="G166" s="52">
        <v>8.1734283574000006</v>
      </c>
      <c r="H166" s="52">
        <v>8.7282932152000008</v>
      </c>
      <c r="I166" s="52">
        <v>9.3161003334999997</v>
      </c>
      <c r="J166" s="52">
        <v>9.9384923038000004</v>
      </c>
      <c r="K166" s="52">
        <v>10.5971751914</v>
      </c>
      <c r="L166" s="52">
        <v>11.2939200404</v>
      </c>
      <c r="M166" s="52">
        <v>12.030564370700001</v>
      </c>
      <c r="N166" s="52">
        <v>12.8090136659</v>
      </c>
      <c r="O166" s="52">
        <v>13.6312428495</v>
      </c>
      <c r="P166" s="52">
        <v>14.4992977474</v>
      </c>
      <c r="Q166" s="52">
        <v>15.415296533899999</v>
      </c>
      <c r="R166" s="55">
        <v>16.3814311601</v>
      </c>
      <c r="S166" s="52">
        <v>17.399968761</v>
      </c>
      <c r="T166" s="52">
        <v>18.473253040300001</v>
      </c>
      <c r="U166" s="52">
        <v>19.603705629699999</v>
      </c>
      <c r="V166" s="52">
        <v>20.793827420500001</v>
      </c>
      <c r="W166" s="52">
        <v>22.046199865399998</v>
      </c>
      <c r="X166" s="52">
        <v>23.363486248099999</v>
      </c>
      <c r="Y166" s="52">
        <v>24.748432918300001</v>
      </c>
      <c r="Z166" s="52">
        <v>26.203870489300002</v>
      </c>
      <c r="AA166" s="52">
        <v>27.7327149967</v>
      </c>
      <c r="AB166" s="55">
        <v>29.337969015100001</v>
      </c>
      <c r="AC166" s="52">
        <v>31.0227227309</v>
      </c>
      <c r="AD166" s="52">
        <v>32.790154968300001</v>
      </c>
      <c r="AE166" s="52">
        <v>34.643534167699997</v>
      </c>
      <c r="AF166" s="52">
        <v>36.586219311800001</v>
      </c>
      <c r="AG166" s="52">
        <v>38.621660799700003</v>
      </c>
      <c r="AH166" s="52">
        <v>40.753401264899999</v>
      </c>
      <c r="AI166" s="52">
        <v>42.985076336200002</v>
      </c>
      <c r="AJ166" s="52">
        <v>45.320415338899998</v>
      </c>
      <c r="AK166" s="52">
        <v>47.763241934200003</v>
      </c>
      <c r="AL166" s="52">
        <v>50.317474695000001</v>
      </c>
      <c r="AM166" s="52">
        <v>52.9871276163</v>
      </c>
      <c r="AN166" s="52">
        <v>55.776310557499997</v>
      </c>
      <c r="AO166" s="52">
        <v>58.6892296157</v>
      </c>
      <c r="AP166" s="52">
        <v>61.730187428199997</v>
      </c>
      <c r="AQ166" s="52">
        <v>64.903583401500001</v>
      </c>
      <c r="AR166" s="52">
        <v>68.213913866400006</v>
      </c>
      <c r="AS166" s="52">
        <v>71.665772156599999</v>
      </c>
      <c r="AT166" s="52">
        <v>75.263848611</v>
      </c>
      <c r="AU166" s="52">
        <v>79.012930495800006</v>
      </c>
      <c r="AV166" s="52">
        <v>82.917901847500005</v>
      </c>
      <c r="AW166" s="52">
        <v>86.983743234599999</v>
      </c>
      <c r="AX166" s="52">
        <v>91.215531436299997</v>
      </c>
      <c r="AY166" s="52">
        <v>95.618439039099997</v>
      </c>
      <c r="AZ166" s="52">
        <v>100.1977339475</v>
      </c>
      <c r="BA166" s="52">
        <v>104.95877881129999</v>
      </c>
      <c r="BB166" s="52">
        <v>109.90703036639999</v>
      </c>
      <c r="BC166" s="52">
        <v>115.04803868889999</v>
      </c>
      <c r="BD166" s="52">
        <v>120.3874463631</v>
      </c>
      <c r="BE166" s="52">
        <v>125.9309875623</v>
      </c>
      <c r="BF166" s="52">
        <v>131.68448704139999</v>
      </c>
      <c r="BG166" s="52">
        <v>137.6538590424</v>
      </c>
      <c r="BH166" s="52">
        <v>143.84510611260001</v>
      </c>
      <c r="BI166" s="52">
        <v>150.26431783390001</v>
      </c>
      <c r="BJ166" s="52">
        <v>156.91766946609999</v>
      </c>
      <c r="BK166" s="52">
        <v>163.81142050189999</v>
      </c>
      <c r="BL166" s="52">
        <v>170.95191313539999</v>
      </c>
      <c r="BM166" s="52">
        <v>178.34557064469999</v>
      </c>
      <c r="BN166" s="52">
        <v>185.99889568789999</v>
      </c>
      <c r="BO166" s="52">
        <v>193.91846851490001</v>
      </c>
      <c r="BP166" s="52">
        <v>202.11094509439999</v>
      </c>
      <c r="BQ166" s="52">
        <v>210.58305515800001</v>
      </c>
      <c r="BR166" s="52">
        <v>219.34160016179999</v>
      </c>
      <c r="BS166" s="52">
        <v>228.39345116699999</v>
      </c>
      <c r="BT166" s="52">
        <v>237.74554664070001</v>
      </c>
      <c r="BU166" s="52">
        <v>247.40489017780001</v>
      </c>
      <c r="BV166" s="52">
        <v>257.37854814600001</v>
      </c>
      <c r="BW166" s="52">
        <v>267.67364725559997</v>
      </c>
      <c r="BX166" s="52">
        <v>278.29737205449999</v>
      </c>
      <c r="BY166" s="52">
        <v>289.25696235179998</v>
      </c>
      <c r="BZ166" s="52">
        <v>300.5597105704</v>
      </c>
      <c r="CA166" s="52">
        <v>312.21295903160001</v>
      </c>
      <c r="CB166" s="52">
        <v>324.22409717239998</v>
      </c>
      <c r="CC166" s="52">
        <v>336.6005586988</v>
      </c>
      <c r="CD166" s="52">
        <v>349.34981867729999</v>
      </c>
    </row>
    <row r="167" spans="1:82" x14ac:dyDescent="0.25">
      <c r="A167" s="52" t="s">
        <v>238</v>
      </c>
      <c r="B167" s="52">
        <v>134.89143646540001</v>
      </c>
      <c r="C167" s="52">
        <v>34.040136727799997</v>
      </c>
      <c r="D167" s="52">
        <v>37.5696251934</v>
      </c>
      <c r="E167" s="52">
        <v>43.139937859100002</v>
      </c>
      <c r="F167" s="52">
        <v>50.895760315799997</v>
      </c>
      <c r="G167" s="52">
        <v>63.210237205699997</v>
      </c>
      <c r="H167" s="52">
        <v>88.112604068500005</v>
      </c>
      <c r="I167" s="52">
        <v>143.43423560950001</v>
      </c>
      <c r="J167" s="52">
        <v>226.1299397782</v>
      </c>
      <c r="K167" s="52">
        <v>330.85868888530001</v>
      </c>
      <c r="L167" s="52">
        <v>412.41813860690002</v>
      </c>
      <c r="M167" s="52">
        <v>482.39256185699998</v>
      </c>
      <c r="N167" s="52">
        <v>548.00054443800002</v>
      </c>
      <c r="O167" s="52">
        <v>613.33785167259998</v>
      </c>
      <c r="P167" s="52">
        <v>680.85961949650004</v>
      </c>
      <c r="Q167" s="52">
        <v>752.11901903410001</v>
      </c>
      <c r="R167" s="55">
        <v>828.16011867650002</v>
      </c>
      <c r="S167" s="52">
        <v>909.74710252039995</v>
      </c>
      <c r="T167" s="52">
        <v>998.20033748289995</v>
      </c>
      <c r="U167" s="52">
        <v>1093.455660436</v>
      </c>
      <c r="V167" s="52">
        <v>1196.2596899939001</v>
      </c>
      <c r="W167" s="52">
        <v>1307.2382052139999</v>
      </c>
      <c r="X167" s="52">
        <v>1427.0491074332001</v>
      </c>
      <c r="Y167" s="52">
        <v>1556.3772264376</v>
      </c>
      <c r="Z167" s="52">
        <v>1695.9535466320999</v>
      </c>
      <c r="AA167" s="52">
        <v>1846.5779887936999</v>
      </c>
      <c r="AB167" s="55">
        <v>2009.1603193144001</v>
      </c>
      <c r="AC167" s="52">
        <v>2184.8001643098</v>
      </c>
      <c r="AD167" s="52">
        <v>2373.4164498097002</v>
      </c>
      <c r="AE167" s="52">
        <v>2576.0429906195</v>
      </c>
      <c r="AF167" s="52">
        <v>2793.7360953698999</v>
      </c>
      <c r="AG167" s="52">
        <v>3027.5087270437998</v>
      </c>
      <c r="AH167" s="52">
        <v>3279.4191637276999</v>
      </c>
      <c r="AI167" s="52">
        <v>3550.3626110861001</v>
      </c>
      <c r="AJ167" s="52">
        <v>3841.3597776793999</v>
      </c>
      <c r="AK167" s="52">
        <v>4153.4835397899997</v>
      </c>
      <c r="AL167" s="52">
        <v>4487.7571653967998</v>
      </c>
      <c r="AM167" s="52">
        <v>4844.9786226577999</v>
      </c>
      <c r="AN167" s="52">
        <v>5235.2324382328998</v>
      </c>
      <c r="AO167" s="52">
        <v>5647.8055429568003</v>
      </c>
      <c r="AP167" s="52">
        <v>6085.1292561705995</v>
      </c>
      <c r="AQ167" s="52">
        <v>6549.4686278345998</v>
      </c>
      <c r="AR167" s="52">
        <v>7042.9838551937</v>
      </c>
      <c r="AS167" s="52">
        <v>7567.7791972882997</v>
      </c>
      <c r="AT167" s="52">
        <v>8125.9400979434004</v>
      </c>
      <c r="AU167" s="52">
        <v>8719.5610977532997</v>
      </c>
      <c r="AV167" s="52">
        <v>9350.7668644124005</v>
      </c>
      <c r="AW167" s="52">
        <v>10022.460166513099</v>
      </c>
      <c r="AX167" s="52">
        <v>10736.240011571301</v>
      </c>
      <c r="AY167" s="52">
        <v>11493.8550241949</v>
      </c>
      <c r="AZ167" s="52">
        <v>12297.893198186201</v>
      </c>
      <c r="BA167" s="52">
        <v>13150.869518269899</v>
      </c>
      <c r="BB167" s="52">
        <v>14055.382836603399</v>
      </c>
      <c r="BC167" s="52">
        <v>15014.126541486499</v>
      </c>
      <c r="BD167" s="52">
        <v>16029.893404111999</v>
      </c>
      <c r="BE167" s="52">
        <v>17105.579661420201</v>
      </c>
      <c r="BF167" s="52">
        <v>18244.6458063301</v>
      </c>
      <c r="BG167" s="52">
        <v>19448.371224708299</v>
      </c>
      <c r="BH167" s="52">
        <v>20722.529360101598</v>
      </c>
      <c r="BI167" s="52">
        <v>22069.169107564801</v>
      </c>
      <c r="BJ167" s="52">
        <v>23491.786111338301</v>
      </c>
      <c r="BK167" s="52">
        <v>24994.0013090098</v>
      </c>
      <c r="BL167" s="52">
        <v>26579.5553047498</v>
      </c>
      <c r="BM167" s="52">
        <v>28252.311428623801</v>
      </c>
      <c r="BN167" s="52">
        <v>30016.2604191383</v>
      </c>
      <c r="BO167" s="52">
        <v>31875.5248910423</v>
      </c>
      <c r="BP167" s="52">
        <v>33834.363259739097</v>
      </c>
      <c r="BQ167" s="52">
        <v>35897.173178483099</v>
      </c>
      <c r="BR167" s="52">
        <v>38068.494606137901</v>
      </c>
      <c r="BS167" s="52">
        <v>40353.0126047433</v>
      </c>
      <c r="BT167" s="52">
        <v>42755.559936451296</v>
      </c>
      <c r="BU167" s="52">
        <v>45281.119505052702</v>
      </c>
      <c r="BV167" s="52">
        <v>47934.826670221199</v>
      </c>
      <c r="BW167" s="52">
        <v>50721.9714512555</v>
      </c>
      <c r="BX167" s="52">
        <v>53648.000629746202</v>
      </c>
      <c r="BY167" s="52">
        <v>56718.519755873604</v>
      </c>
      <c r="BZ167" s="52">
        <v>59939.295060012802</v>
      </c>
      <c r="CA167" s="52">
        <v>63316.255269384601</v>
      </c>
      <c r="CB167" s="52">
        <v>66855.493328251294</v>
      </c>
      <c r="CC167" s="52">
        <v>70563.268019366602</v>
      </c>
      <c r="CD167" s="52">
        <v>74446.005483890302</v>
      </c>
    </row>
    <row r="168" spans="1:82" x14ac:dyDescent="0.25">
      <c r="A168" s="52" t="s">
        <v>239</v>
      </c>
      <c r="B168" s="52">
        <v>6.6000000000000003E-2</v>
      </c>
      <c r="C168" s="52">
        <v>6.5506851599999999E-2</v>
      </c>
      <c r="D168" s="52">
        <v>6.5017387999999995E-2</v>
      </c>
      <c r="E168" s="52">
        <v>6.4531581700000007E-2</v>
      </c>
      <c r="F168" s="52">
        <v>6.4049405200000006E-2</v>
      </c>
      <c r="G168" s="52">
        <v>6.3570831600000002E-2</v>
      </c>
      <c r="H168" s="52">
        <v>6.3095833800000001E-2</v>
      </c>
      <c r="I168" s="52">
        <v>6.2624385199999993E-2</v>
      </c>
      <c r="J168" s="52">
        <v>6.21564592E-2</v>
      </c>
      <c r="K168" s="52">
        <v>6.1692029600000003E-2</v>
      </c>
      <c r="L168" s="52">
        <v>6.12310701E-2</v>
      </c>
      <c r="M168" s="52">
        <v>6.0773554899999999E-2</v>
      </c>
      <c r="N168" s="52">
        <v>6.0319458200000002E-2</v>
      </c>
      <c r="O168" s="52">
        <v>5.9868754500000003E-2</v>
      </c>
      <c r="P168" s="52">
        <v>5.9421418500000003E-2</v>
      </c>
      <c r="Q168" s="52">
        <v>5.8977424899999999E-2</v>
      </c>
      <c r="R168" s="55">
        <v>5.8536748800000003E-2</v>
      </c>
      <c r="S168" s="52">
        <v>5.8099365399999998E-2</v>
      </c>
      <c r="T168" s="52">
        <v>5.7665250199999997E-2</v>
      </c>
      <c r="U168" s="52">
        <v>5.7234378599999997E-2</v>
      </c>
      <c r="V168" s="52">
        <v>5.68067264E-2</v>
      </c>
      <c r="W168" s="52">
        <v>5.6382269700000001E-2</v>
      </c>
      <c r="X168" s="52">
        <v>5.5960984499999998E-2</v>
      </c>
      <c r="Y168" s="52">
        <v>5.5542847100000001E-2</v>
      </c>
      <c r="Z168" s="52">
        <v>5.5127834000000001E-2</v>
      </c>
      <c r="AA168" s="52">
        <v>5.4715921799999997E-2</v>
      </c>
      <c r="AB168" s="55">
        <v>5.4307087400000002E-2</v>
      </c>
      <c r="AC168" s="52">
        <v>5.3901307900000001E-2</v>
      </c>
      <c r="AD168" s="52">
        <v>5.3498560200000003E-2</v>
      </c>
      <c r="AE168" s="52">
        <v>5.3098821900000003E-2</v>
      </c>
      <c r="AF168" s="52">
        <v>5.2702070400000002E-2</v>
      </c>
      <c r="AG168" s="52">
        <v>5.2308283499999997E-2</v>
      </c>
      <c r="AH168" s="52">
        <v>5.19174388E-2</v>
      </c>
      <c r="AI168" s="52">
        <v>5.15295146E-2</v>
      </c>
      <c r="AJ168" s="52">
        <v>5.11444889E-2</v>
      </c>
      <c r="AK168" s="52">
        <v>5.0762340000000003E-2</v>
      </c>
      <c r="AL168" s="52">
        <v>5.0383046600000002E-2</v>
      </c>
      <c r="AM168" s="52">
        <v>5.0006587300000002E-2</v>
      </c>
      <c r="AN168" s="52">
        <v>4.9632940799999997E-2</v>
      </c>
      <c r="AO168" s="52">
        <v>4.9262086199999999E-2</v>
      </c>
      <c r="AP168" s="52">
        <v>4.88940026E-2</v>
      </c>
      <c r="AQ168" s="52">
        <v>4.8528669300000001E-2</v>
      </c>
      <c r="AR168" s="52">
        <v>4.8166065700000003E-2</v>
      </c>
      <c r="AS168" s="52">
        <v>4.7806171500000001E-2</v>
      </c>
      <c r="AT168" s="52">
        <v>4.7448966400000001E-2</v>
      </c>
      <c r="AU168" s="52">
        <v>4.7094430299999997E-2</v>
      </c>
      <c r="AV168" s="52">
        <v>4.6742543300000002E-2</v>
      </c>
      <c r="AW168" s="52">
        <v>4.63932856E-2</v>
      </c>
      <c r="AX168" s="52">
        <v>4.6046637500000001E-2</v>
      </c>
      <c r="AY168" s="52">
        <v>4.5702579600000001E-2</v>
      </c>
      <c r="AZ168" s="52">
        <v>4.5361092399999997E-2</v>
      </c>
      <c r="BA168" s="52">
        <v>4.5022156799999997E-2</v>
      </c>
      <c r="BB168" s="52">
        <v>4.4685753699999997E-2</v>
      </c>
      <c r="BC168" s="52">
        <v>4.43518642E-2</v>
      </c>
      <c r="BD168" s="52">
        <v>4.4020469499999999E-2</v>
      </c>
      <c r="BE168" s="52">
        <v>4.3691551000000002E-2</v>
      </c>
      <c r="BF168" s="52">
        <v>4.3365090100000003E-2</v>
      </c>
      <c r="BG168" s="52">
        <v>4.3041068500000002E-2</v>
      </c>
      <c r="BH168" s="52">
        <v>4.2719467999999997E-2</v>
      </c>
      <c r="BI168" s="52">
        <v>4.2400270499999997E-2</v>
      </c>
      <c r="BJ168" s="52">
        <v>4.2083457999999997E-2</v>
      </c>
      <c r="BK168" s="52">
        <v>4.1769012699999997E-2</v>
      </c>
      <c r="BL168" s="52">
        <v>4.1456916900000002E-2</v>
      </c>
      <c r="BM168" s="52">
        <v>4.11471531E-2</v>
      </c>
      <c r="BN168" s="52">
        <v>4.0839703900000003E-2</v>
      </c>
      <c r="BO168" s="52">
        <v>4.0534551799999999E-2</v>
      </c>
      <c r="BP168" s="52">
        <v>4.0231679899999997E-2</v>
      </c>
      <c r="BQ168" s="52">
        <v>3.9931070999999999E-2</v>
      </c>
      <c r="BR168" s="52">
        <v>3.9632708199999998E-2</v>
      </c>
      <c r="BS168" s="52">
        <v>3.9336574800000003E-2</v>
      </c>
      <c r="BT168" s="52">
        <v>3.9042654000000003E-2</v>
      </c>
      <c r="BU168" s="52">
        <v>3.8750929500000003E-2</v>
      </c>
      <c r="BV168" s="52">
        <v>3.8461384699999997E-2</v>
      </c>
      <c r="BW168" s="52">
        <v>3.8174003300000002E-2</v>
      </c>
      <c r="BX168" s="52">
        <v>3.7888769199999998E-2</v>
      </c>
      <c r="BY168" s="52">
        <v>3.7605666400000001E-2</v>
      </c>
      <c r="BZ168" s="52">
        <v>3.7324678999999999E-2</v>
      </c>
      <c r="CA168" s="52">
        <v>3.7045791000000002E-2</v>
      </c>
      <c r="CB168" s="52">
        <v>3.6768986900000002E-2</v>
      </c>
      <c r="CC168" s="52">
        <v>3.6494250999999998E-2</v>
      </c>
      <c r="CD168" s="52">
        <v>3.6221568000000003E-2</v>
      </c>
    </row>
    <row r="169" spans="1:82" x14ac:dyDescent="0.25">
      <c r="A169" s="52" t="s">
        <v>240</v>
      </c>
      <c r="B169" s="52">
        <v>295</v>
      </c>
      <c r="C169" s="52">
        <v>2.1311888315999998</v>
      </c>
      <c r="D169" s="52">
        <v>2.1449961207000001</v>
      </c>
      <c r="E169" s="52">
        <v>2.5026103652999998</v>
      </c>
      <c r="F169" s="52">
        <v>3.2397305906999998</v>
      </c>
      <c r="G169" s="52">
        <v>5.0368760440000004</v>
      </c>
      <c r="H169" s="52">
        <v>11.627958249700001</v>
      </c>
      <c r="I169" s="52">
        <v>45.433523573000002</v>
      </c>
      <c r="J169" s="52">
        <v>160.83876766669999</v>
      </c>
      <c r="K169" s="52">
        <v>447.12987688409999</v>
      </c>
      <c r="L169" s="52">
        <v>733.26355698949999</v>
      </c>
      <c r="M169" s="52">
        <v>978.19647537460003</v>
      </c>
      <c r="N169" s="52">
        <v>1189.8912140740999</v>
      </c>
      <c r="O169" s="52">
        <v>1383.6264800136</v>
      </c>
      <c r="P169" s="52">
        <v>1571.9549503410999</v>
      </c>
      <c r="Q169" s="52">
        <v>1763.5261163810001</v>
      </c>
      <c r="R169" s="55">
        <v>1963.9456187689</v>
      </c>
      <c r="S169" s="52">
        <v>2176.8503643291001</v>
      </c>
      <c r="T169" s="52">
        <v>2410.3621407963001</v>
      </c>
      <c r="U169" s="52">
        <v>2661.4629324063999</v>
      </c>
      <c r="V169" s="52">
        <v>2933.4615582164001</v>
      </c>
      <c r="W169" s="52">
        <v>3228.5634724125998</v>
      </c>
      <c r="X169" s="52">
        <v>3549.0812645632</v>
      </c>
      <c r="Y169" s="52">
        <v>3897.3817416538</v>
      </c>
      <c r="Z169" s="52">
        <v>4276.0362066460002</v>
      </c>
      <c r="AA169" s="52">
        <v>4688.0068583211996</v>
      </c>
      <c r="AB169" s="55">
        <v>5136.9950881755003</v>
      </c>
      <c r="AC169" s="52">
        <v>5628.1407846742004</v>
      </c>
      <c r="AD169" s="52">
        <v>6156.2068245913997</v>
      </c>
      <c r="AE169" s="52">
        <v>6725.1844880172002</v>
      </c>
      <c r="AF169" s="52">
        <v>7339.0305002372997</v>
      </c>
      <c r="AG169" s="52">
        <v>8001.0651941490996</v>
      </c>
      <c r="AH169" s="52">
        <v>8723.5842733177997</v>
      </c>
      <c r="AI169" s="52">
        <v>9508.4238396633009</v>
      </c>
      <c r="AJ169" s="52">
        <v>10358.1752819948</v>
      </c>
      <c r="AK169" s="52">
        <v>11275.524530377001</v>
      </c>
      <c r="AL169" s="52">
        <v>12262.308503267799</v>
      </c>
      <c r="AM169" s="52">
        <v>13317.861330072699</v>
      </c>
      <c r="AN169" s="52">
        <v>14526.7263910481</v>
      </c>
      <c r="AO169" s="52">
        <v>15781.833302102001</v>
      </c>
      <c r="AP169" s="52">
        <v>17095.6167406694</v>
      </c>
      <c r="AQ169" s="52">
        <v>18478.875444420199</v>
      </c>
      <c r="AR169" s="52">
        <v>19941.1558582621</v>
      </c>
      <c r="AS169" s="52">
        <v>21491.102759392001</v>
      </c>
      <c r="AT169" s="52">
        <v>23136.743176662399</v>
      </c>
      <c r="AU169" s="52">
        <v>24885.7065991704</v>
      </c>
      <c r="AV169" s="52">
        <v>26745.3923790884</v>
      </c>
      <c r="AW169" s="52">
        <v>28730.089647660599</v>
      </c>
      <c r="AX169" s="52">
        <v>30841.093902139099</v>
      </c>
      <c r="AY169" s="52">
        <v>33080.494198675297</v>
      </c>
      <c r="AZ169" s="52">
        <v>35457.796867590499</v>
      </c>
      <c r="BA169" s="52">
        <v>37981.1904334711</v>
      </c>
      <c r="BB169" s="52">
        <v>40659.025294887302</v>
      </c>
      <c r="BC169" s="52">
        <v>43499.897595407703</v>
      </c>
      <c r="BD169" s="52">
        <v>46512.677782726998</v>
      </c>
      <c r="BE169" s="52">
        <v>49706.532123515899</v>
      </c>
      <c r="BF169" s="52">
        <v>53095.374686984498</v>
      </c>
      <c r="BG169" s="52">
        <v>56671.212689801599</v>
      </c>
      <c r="BH169" s="52">
        <v>60468.9049028308</v>
      </c>
      <c r="BI169" s="52">
        <v>64486.3854631223</v>
      </c>
      <c r="BJ169" s="52">
        <v>68734.828479360207</v>
      </c>
      <c r="BK169" s="52">
        <v>73225.813252223001</v>
      </c>
      <c r="BL169" s="52">
        <v>77971.252361156599</v>
      </c>
      <c r="BM169" s="52">
        <v>82983.404419576895</v>
      </c>
      <c r="BN169" s="52">
        <v>88274.903050486595</v>
      </c>
      <c r="BO169" s="52">
        <v>93858.784197059998</v>
      </c>
      <c r="BP169" s="52">
        <v>99748.5085387297</v>
      </c>
      <c r="BQ169" s="93" t="s">
        <v>605</v>
      </c>
      <c r="BR169" s="93" t="s">
        <v>606</v>
      </c>
      <c r="BS169" s="93" t="s">
        <v>607</v>
      </c>
      <c r="BT169" s="93" t="s">
        <v>608</v>
      </c>
      <c r="BU169" s="93" t="s">
        <v>609</v>
      </c>
      <c r="BV169" s="93" t="s">
        <v>610</v>
      </c>
      <c r="BW169" s="93" t="s">
        <v>611</v>
      </c>
      <c r="BX169" s="93" t="s">
        <v>612</v>
      </c>
      <c r="BY169" s="93" t="s">
        <v>613</v>
      </c>
      <c r="BZ169" s="93" t="s">
        <v>614</v>
      </c>
      <c r="CA169" s="93" t="s">
        <v>615</v>
      </c>
      <c r="CB169" s="93" t="s">
        <v>616</v>
      </c>
      <c r="CC169" s="93" t="s">
        <v>617</v>
      </c>
      <c r="CD169" s="93" t="s">
        <v>618</v>
      </c>
    </row>
    <row r="170" spans="1:82" x14ac:dyDescent="0.25">
      <c r="A170" s="52" t="s">
        <v>241</v>
      </c>
      <c r="B170" s="52">
        <v>0</v>
      </c>
      <c r="C170" s="52">
        <v>5.2437826E-3</v>
      </c>
      <c r="D170" s="52">
        <v>6.6395587999999997E-3</v>
      </c>
      <c r="E170" s="52">
        <v>8.2715359999999995E-3</v>
      </c>
      <c r="F170" s="52">
        <v>1.2489588899999999E-2</v>
      </c>
      <c r="G170" s="52">
        <v>2.8022505E-2</v>
      </c>
      <c r="H170" s="52">
        <v>9.0199751600000003E-2</v>
      </c>
      <c r="I170" s="52">
        <v>0.1942323906</v>
      </c>
      <c r="J170" s="52">
        <v>0.3249242745</v>
      </c>
      <c r="K170" s="52">
        <v>0.29581084990000001</v>
      </c>
      <c r="L170" s="52">
        <v>0.27568549069999998</v>
      </c>
      <c r="M170" s="52">
        <v>0.26446478369999998</v>
      </c>
      <c r="N170" s="52">
        <v>0.25868264140000002</v>
      </c>
      <c r="O170" s="52">
        <v>0.2559385132</v>
      </c>
      <c r="P170" s="52">
        <v>0.25481114960000001</v>
      </c>
      <c r="Q170" s="52">
        <v>0.25448646460000002</v>
      </c>
      <c r="R170" s="55">
        <v>0.25450712889999999</v>
      </c>
      <c r="S170" s="52">
        <v>0.25556886169999998</v>
      </c>
      <c r="T170" s="52">
        <v>0.25618314819999999</v>
      </c>
      <c r="U170" s="52">
        <v>0.2570157797</v>
      </c>
      <c r="V170" s="52">
        <v>0.25792783619999998</v>
      </c>
      <c r="W170" s="52">
        <v>0.25890969670000002</v>
      </c>
      <c r="X170" s="52">
        <v>0.2599517147</v>
      </c>
      <c r="Y170" s="52">
        <v>0.26106080390000003</v>
      </c>
      <c r="Z170" s="52">
        <v>0.2622634808</v>
      </c>
      <c r="AA170" s="52">
        <v>0.26362011730000001</v>
      </c>
      <c r="AB170" s="55">
        <v>0.26525414749999998</v>
      </c>
      <c r="AC170" s="52">
        <v>0.26648860210000003</v>
      </c>
      <c r="AD170" s="52">
        <v>0.2677149446</v>
      </c>
      <c r="AE170" s="52">
        <v>0.26888592449999998</v>
      </c>
      <c r="AF170" s="52">
        <v>0.2699313424</v>
      </c>
      <c r="AG170" s="52">
        <v>0.27126344330000002</v>
      </c>
      <c r="AH170" s="52">
        <v>0.27251849049999999</v>
      </c>
      <c r="AI170" s="52">
        <v>0.27370918179999998</v>
      </c>
      <c r="AJ170" s="52">
        <v>0.27481712250000001</v>
      </c>
      <c r="AK170" s="52">
        <v>0.27578239160000001</v>
      </c>
      <c r="AL170" s="52">
        <v>0.27647685690000001</v>
      </c>
      <c r="AM170" s="52">
        <v>0.28000000000000003</v>
      </c>
      <c r="AN170" s="52">
        <v>0.28000000000000003</v>
      </c>
      <c r="AO170" s="52">
        <v>0.28000000000000003</v>
      </c>
      <c r="AP170" s="52">
        <v>0.28000000000000003</v>
      </c>
      <c r="AQ170" s="52">
        <v>0.28000000000000003</v>
      </c>
      <c r="AR170" s="52">
        <v>0.28000000000000003</v>
      </c>
      <c r="AS170" s="52">
        <v>0.28000000000000003</v>
      </c>
      <c r="AT170" s="52">
        <v>0.28000000000000003</v>
      </c>
      <c r="AU170" s="52">
        <v>0.28000000000000003</v>
      </c>
      <c r="AV170" s="52">
        <v>0.28000000000000003</v>
      </c>
      <c r="AW170" s="52">
        <v>0.28000000000000003</v>
      </c>
      <c r="AX170" s="52">
        <v>0.28000000000000003</v>
      </c>
      <c r="AY170" s="52">
        <v>0.28000000000000003</v>
      </c>
      <c r="AZ170" s="52">
        <v>0.28000000000000003</v>
      </c>
      <c r="BA170" s="52">
        <v>0.28000000000000003</v>
      </c>
      <c r="BB170" s="52">
        <v>0.28000000000000003</v>
      </c>
      <c r="BC170" s="52">
        <v>0.28000000000000003</v>
      </c>
      <c r="BD170" s="52">
        <v>0.28000000000000003</v>
      </c>
      <c r="BE170" s="52">
        <v>0.28000000000000003</v>
      </c>
      <c r="BF170" s="52">
        <v>0.28000000000000003</v>
      </c>
      <c r="BG170" s="52">
        <v>0.28000000000000003</v>
      </c>
      <c r="BH170" s="52">
        <v>0.28000000000000003</v>
      </c>
      <c r="BI170" s="52">
        <v>0.28000000000000003</v>
      </c>
      <c r="BJ170" s="52">
        <v>0.28000000000000003</v>
      </c>
      <c r="BK170" s="52">
        <v>0.28000000000000003</v>
      </c>
      <c r="BL170" s="52">
        <v>0.28000000000000003</v>
      </c>
      <c r="BM170" s="52">
        <v>0.28000000000000003</v>
      </c>
      <c r="BN170" s="52">
        <v>0.28000000000000003</v>
      </c>
      <c r="BO170" s="52">
        <v>0.28000000000000003</v>
      </c>
      <c r="BP170" s="52">
        <v>0.28000000000000003</v>
      </c>
      <c r="BQ170" s="52">
        <v>0.28000000000000003</v>
      </c>
      <c r="BR170" s="52">
        <v>0.28000000000000003</v>
      </c>
      <c r="BS170" s="52">
        <v>0.28000000000000003</v>
      </c>
      <c r="BT170" s="52">
        <v>0.28000000000000003</v>
      </c>
      <c r="BU170" s="52">
        <v>0.28000000000000003</v>
      </c>
      <c r="BV170" s="52">
        <v>0.28000000000000003</v>
      </c>
      <c r="BW170" s="52">
        <v>0.28000000000000003</v>
      </c>
      <c r="BX170" s="52">
        <v>0.28000000000000003</v>
      </c>
      <c r="BY170" s="52">
        <v>0.28000000000000003</v>
      </c>
      <c r="BZ170" s="52">
        <v>0.28000000000000003</v>
      </c>
      <c r="CA170" s="52">
        <v>0.28000000000000003</v>
      </c>
      <c r="CB170" s="52">
        <v>0.28000000000000003</v>
      </c>
      <c r="CC170" s="52">
        <v>0.28000000000000003</v>
      </c>
      <c r="CD170" s="52">
        <v>0.28000000000000003</v>
      </c>
    </row>
    <row r="171" spans="1:82" x14ac:dyDescent="0.25">
      <c r="A171" s="52" t="s">
        <v>242</v>
      </c>
      <c r="B171" s="52">
        <v>0</v>
      </c>
      <c r="C171" s="52">
        <v>0.17731008549999999</v>
      </c>
      <c r="D171" s="52">
        <v>0.24720232119999999</v>
      </c>
      <c r="E171" s="52">
        <v>0.35239283919999997</v>
      </c>
      <c r="F171" s="52">
        <v>0.62476950549999999</v>
      </c>
      <c r="G171" s="52">
        <v>1.7307466628999999</v>
      </c>
      <c r="H171" s="52">
        <v>7.7134661011999999</v>
      </c>
      <c r="I171" s="52">
        <v>26.8021452664</v>
      </c>
      <c r="J171" s="52">
        <v>70.431238592900002</v>
      </c>
      <c r="K171" s="52">
        <v>93.8475671976</v>
      </c>
      <c r="L171" s="52">
        <v>109.04233552159999</v>
      </c>
      <c r="M171" s="52">
        <v>122.45519546600001</v>
      </c>
      <c r="N171" s="52">
        <v>136.20152340300001</v>
      </c>
      <c r="O171" s="52">
        <v>150.9874700316</v>
      </c>
      <c r="P171" s="52">
        <v>167.06048755079999</v>
      </c>
      <c r="Q171" s="52">
        <v>184.5202164614</v>
      </c>
      <c r="R171" s="55">
        <v>203.43202318039999</v>
      </c>
      <c r="S171" s="52">
        <v>224.99075383269999</v>
      </c>
      <c r="T171" s="52">
        <v>247.63363837750001</v>
      </c>
      <c r="U171" s="52">
        <v>272.37886225189999</v>
      </c>
      <c r="V171" s="52">
        <v>299.27675138030003</v>
      </c>
      <c r="W171" s="52">
        <v>328.52936394770001</v>
      </c>
      <c r="X171" s="52">
        <v>360.33694914839998</v>
      </c>
      <c r="Y171" s="52">
        <v>394.93425240340002</v>
      </c>
      <c r="Z171" s="52">
        <v>432.61004773180002</v>
      </c>
      <c r="AA171" s="52">
        <v>473.75478368109998</v>
      </c>
      <c r="AB171" s="55">
        <v>518.95931101149995</v>
      </c>
      <c r="AC171" s="52">
        <v>566.56919452980003</v>
      </c>
      <c r="AD171" s="52">
        <v>618.00118403290003</v>
      </c>
      <c r="AE171" s="52">
        <v>673.57526238160006</v>
      </c>
      <c r="AF171" s="52">
        <v>733.48821481280004</v>
      </c>
      <c r="AG171" s="52">
        <v>799.80705736489995</v>
      </c>
      <c r="AH171" s="52">
        <v>871.44691242240003</v>
      </c>
      <c r="AI171" s="52">
        <v>948.70921778239995</v>
      </c>
      <c r="AJ171" s="52">
        <v>1031.8251216224</v>
      </c>
      <c r="AK171" s="52">
        <v>1120.8448046650999</v>
      </c>
      <c r="AL171" s="52">
        <v>1215.4181563955999</v>
      </c>
      <c r="AM171" s="52">
        <v>1332.5324908507</v>
      </c>
      <c r="AN171" s="52">
        <v>1440.7893270904001</v>
      </c>
      <c r="AO171" s="52">
        <v>1555.3203988222999</v>
      </c>
      <c r="AP171" s="52">
        <v>1676.8169430445</v>
      </c>
      <c r="AQ171" s="52">
        <v>1805.9129394173001</v>
      </c>
      <c r="AR171" s="52">
        <v>1943.2099273294</v>
      </c>
      <c r="AS171" s="52">
        <v>2089.2923816538</v>
      </c>
      <c r="AT171" s="52">
        <v>2244.7382241566002</v>
      </c>
      <c r="AU171" s="52">
        <v>2410.1262978689001</v>
      </c>
      <c r="AV171" s="52">
        <v>2587.4405803465002</v>
      </c>
      <c r="AW171" s="52">
        <v>2775.2526532184002</v>
      </c>
      <c r="AX171" s="52">
        <v>2973.8273320802</v>
      </c>
      <c r="AY171" s="52">
        <v>3184.8191696428999</v>
      </c>
      <c r="AZ171" s="52">
        <v>3408.7431922255</v>
      </c>
      <c r="BA171" s="52">
        <v>3646.3024311653999</v>
      </c>
      <c r="BB171" s="52">
        <v>3898.2299498059001</v>
      </c>
      <c r="BC171" s="52">
        <v>4165.2846503229002</v>
      </c>
      <c r="BD171" s="52">
        <v>4448.2522039186997</v>
      </c>
      <c r="BE171" s="52">
        <v>4748.8329066738997</v>
      </c>
      <c r="BF171" s="52">
        <v>5063.7849781768</v>
      </c>
      <c r="BG171" s="52">
        <v>5401.0241043260003</v>
      </c>
      <c r="BH171" s="52">
        <v>5756.0203614099</v>
      </c>
      <c r="BI171" s="52">
        <v>6131.2525454482002</v>
      </c>
      <c r="BJ171" s="52">
        <v>6527.7168766891</v>
      </c>
      <c r="BK171" s="52">
        <v>6946.4283787702998</v>
      </c>
      <c r="BL171" s="52">
        <v>7388.4319225674999</v>
      </c>
      <c r="BM171" s="52">
        <v>7854.8065149540998</v>
      </c>
      <c r="BN171" s="52">
        <v>8346.6673389555999</v>
      </c>
      <c r="BO171" s="52">
        <v>8865.1670116415007</v>
      </c>
      <c r="BP171" s="52">
        <v>9411.4965472130007</v>
      </c>
      <c r="BQ171" s="52">
        <v>9986.8861919195006</v>
      </c>
      <c r="BR171" s="52">
        <v>10592.606190886099</v>
      </c>
      <c r="BS171" s="52">
        <v>11229.9675104543</v>
      </c>
      <c r="BT171" s="52">
        <v>11900.3225263692</v>
      </c>
      <c r="BU171" s="52">
        <v>12605.065682804199</v>
      </c>
      <c r="BV171" s="52">
        <v>13345.6341247618</v>
      </c>
      <c r="BW171" s="52">
        <v>14123.5083050882</v>
      </c>
      <c r="BX171" s="52">
        <v>14940.2125665723</v>
      </c>
      <c r="BY171" s="52">
        <v>15797.315699106801</v>
      </c>
      <c r="BZ171" s="52">
        <v>16696.431471565</v>
      </c>
      <c r="CA171" s="52">
        <v>17639.219137824599</v>
      </c>
      <c r="CB171" s="52">
        <v>18627.3839162191</v>
      </c>
      <c r="CC171" s="52">
        <v>19662.677441595701</v>
      </c>
      <c r="CD171" s="52">
        <v>20746.898189093899</v>
      </c>
    </row>
    <row r="172" spans="1:82" x14ac:dyDescent="0.25">
      <c r="A172" s="52" t="s">
        <v>243</v>
      </c>
      <c r="B172" s="52">
        <v>134.1640326022</v>
      </c>
      <c r="C172" s="52">
        <v>33.821553514400001</v>
      </c>
      <c r="D172" s="52">
        <v>37.308715684500001</v>
      </c>
      <c r="E172" s="52">
        <v>42.826295350800002</v>
      </c>
      <c r="F172" s="52">
        <v>50.514193435999999</v>
      </c>
      <c r="G172" s="52">
        <v>62.726382383599997</v>
      </c>
      <c r="H172" s="52">
        <v>87.429200442199999</v>
      </c>
      <c r="I172" s="52">
        <v>142.31534099609999</v>
      </c>
      <c r="J172" s="52">
        <v>224.36595665050001</v>
      </c>
      <c r="K172" s="52">
        <v>328.27774296799998</v>
      </c>
      <c r="L172" s="52">
        <v>409.20096781220002</v>
      </c>
      <c r="M172" s="52">
        <v>478.62953807999997</v>
      </c>
      <c r="N172" s="52">
        <v>543.72572919100003</v>
      </c>
      <c r="O172" s="52">
        <v>608.55335642620003</v>
      </c>
      <c r="P172" s="52">
        <v>675.54840381969996</v>
      </c>
      <c r="Q172" s="52">
        <v>746.25222672919995</v>
      </c>
      <c r="R172" s="55">
        <v>821.69984863069999</v>
      </c>
      <c r="S172" s="52">
        <v>902.65039281040004</v>
      </c>
      <c r="T172" s="52">
        <v>990.41362620029997</v>
      </c>
      <c r="U172" s="52">
        <v>1084.9258861929</v>
      </c>
      <c r="V172" s="52">
        <v>1186.9279672171999</v>
      </c>
      <c r="W172" s="52">
        <v>1297.0407667847001</v>
      </c>
      <c r="X172" s="52">
        <v>1415.9170541084</v>
      </c>
      <c r="Y172" s="52">
        <v>1544.2363167885001</v>
      </c>
      <c r="Z172" s="52">
        <v>1682.7238370032001</v>
      </c>
      <c r="AA172" s="52">
        <v>1832.1732955476</v>
      </c>
      <c r="AB172" s="55">
        <v>1993.4873619535001</v>
      </c>
      <c r="AC172" s="52">
        <v>2168.0345152008999</v>
      </c>
      <c r="AD172" s="52">
        <v>2355.9077167824998</v>
      </c>
      <c r="AE172" s="52">
        <v>2558.2330324437999</v>
      </c>
      <c r="AF172" s="52">
        <v>2776.1064791805002</v>
      </c>
      <c r="AG172" s="52">
        <v>3010.2804284489998</v>
      </c>
      <c r="AH172" s="52">
        <v>3262.7476977828001</v>
      </c>
      <c r="AI172" s="52">
        <v>3534.4058505543999</v>
      </c>
      <c r="AJ172" s="52">
        <v>3826.2860259452</v>
      </c>
      <c r="AK172" s="52">
        <v>4139.4686606727</v>
      </c>
      <c r="AL172" s="52">
        <v>4474.9783512587001</v>
      </c>
      <c r="AM172" s="52">
        <v>4832.2760609341003</v>
      </c>
      <c r="AN172" s="52">
        <v>5222.4676250156999</v>
      </c>
      <c r="AO172" s="52">
        <v>5635.1104878471997</v>
      </c>
      <c r="AP172" s="52">
        <v>6072.6918796870996</v>
      </c>
      <c r="AQ172" s="52">
        <v>6537.4894706731002</v>
      </c>
      <c r="AR172" s="52">
        <v>7031.6613631167002</v>
      </c>
      <c r="AS172" s="52">
        <v>7557.3020216740997</v>
      </c>
      <c r="AT172" s="52">
        <v>8116.4805464902001</v>
      </c>
      <c r="AU172" s="52">
        <v>8711.2678892330005</v>
      </c>
      <c r="AV172" s="52">
        <v>9342.6620872326002</v>
      </c>
      <c r="AW172" s="52">
        <v>10013.773199163699</v>
      </c>
      <c r="AX172" s="52">
        <v>10726.934375541299</v>
      </c>
      <c r="AY172" s="52">
        <v>11483.8927253527</v>
      </c>
      <c r="AZ172" s="52">
        <v>12287.233999256699</v>
      </c>
      <c r="BA172" s="52">
        <v>13139.4710021149</v>
      </c>
      <c r="BB172" s="52">
        <v>14043.2003335298</v>
      </c>
      <c r="BC172" s="52">
        <v>15001.113047306701</v>
      </c>
      <c r="BD172" s="52">
        <v>16015.999494004</v>
      </c>
      <c r="BE172" s="52">
        <v>17088.929170058698</v>
      </c>
      <c r="BF172" s="52">
        <v>18228.832259577499</v>
      </c>
      <c r="BG172" s="52">
        <v>19431.4803293607</v>
      </c>
      <c r="BH172" s="52">
        <v>20704.159230462799</v>
      </c>
      <c r="BI172" s="52">
        <v>22049.198150855998</v>
      </c>
      <c r="BJ172" s="52">
        <v>23470.154147770802</v>
      </c>
      <c r="BK172" s="52">
        <v>24970.651275154902</v>
      </c>
      <c r="BL172" s="52">
        <v>26554.419977018901</v>
      </c>
      <c r="BM172" s="52">
        <v>28225.312417919398</v>
      </c>
      <c r="BN172" s="52">
        <v>29987.309791409301</v>
      </c>
      <c r="BO172" s="52">
        <v>31844.526830927101</v>
      </c>
      <c r="BP172" s="52">
        <v>33801.2152627291</v>
      </c>
      <c r="BQ172" s="52">
        <v>35861.766797125703</v>
      </c>
      <c r="BR172" s="52">
        <v>38030.715873902802</v>
      </c>
      <c r="BS172" s="52">
        <v>40312.742247212598</v>
      </c>
      <c r="BT172" s="52">
        <v>42712.673447495399</v>
      </c>
      <c r="BU172" s="52">
        <v>45235.4871386909</v>
      </c>
      <c r="BV172" s="52">
        <v>47886.313380072701</v>
      </c>
      <c r="BW172" s="52">
        <v>50670.436797298098</v>
      </c>
      <c r="BX172" s="52">
        <v>53593.298664456001</v>
      </c>
      <c r="BY172" s="52">
        <v>56660.498897103404</v>
      </c>
      <c r="BZ172" s="52">
        <v>59877.797955090602</v>
      </c>
      <c r="CA172" s="52">
        <v>63251.118653167301</v>
      </c>
      <c r="CB172" s="52">
        <v>66786.547876813594</v>
      </c>
      <c r="CC172" s="52">
        <v>70490.338200371596</v>
      </c>
      <c r="CD172" s="52">
        <v>74368.909404310296</v>
      </c>
    </row>
    <row r="173" spans="1:82" x14ac:dyDescent="0.25">
      <c r="A173" s="52" t="s">
        <v>244</v>
      </c>
      <c r="B173" s="52">
        <v>17.304226487000001</v>
      </c>
      <c r="C173" s="52">
        <v>4.1335338836000002</v>
      </c>
      <c r="D173" s="52">
        <v>4.3607821100999997</v>
      </c>
      <c r="E173" s="52">
        <v>4.8085256420000002</v>
      </c>
      <c r="F173" s="52">
        <v>5.4544845769999997</v>
      </c>
      <c r="G173" s="52">
        <v>6.4593707613999998</v>
      </c>
      <c r="H173" s="52">
        <v>8.1882975031999994</v>
      </c>
      <c r="I173" s="52">
        <v>11.482845102500001</v>
      </c>
      <c r="J173" s="52">
        <v>14.8698505039</v>
      </c>
      <c r="K173" s="52">
        <v>22.390632327199999</v>
      </c>
      <c r="L173" s="52">
        <v>28.3755381912</v>
      </c>
      <c r="M173" s="52">
        <v>33.393374204300002</v>
      </c>
      <c r="N173" s="52">
        <v>37.941490299800002</v>
      </c>
      <c r="O173" s="52">
        <v>42.354711657300001</v>
      </c>
      <c r="P173" s="52">
        <v>46.845356712799997</v>
      </c>
      <c r="Q173" s="52">
        <v>51.550707491399997</v>
      </c>
      <c r="R173" s="55">
        <v>56.566286657600003</v>
      </c>
      <c r="S173" s="52">
        <v>61.967186438900001</v>
      </c>
      <c r="T173" s="52">
        <v>67.754771951199999</v>
      </c>
      <c r="U173" s="52">
        <v>73.986895822600005</v>
      </c>
      <c r="V173" s="52">
        <v>80.706967872000007</v>
      </c>
      <c r="W173" s="52">
        <v>87.957123414400002</v>
      </c>
      <c r="X173" s="52">
        <v>95.778250474999993</v>
      </c>
      <c r="Y173" s="52">
        <v>104.21083220440001</v>
      </c>
      <c r="Z173" s="52">
        <v>113.29441410859999</v>
      </c>
      <c r="AA173" s="52">
        <v>123.0653637631</v>
      </c>
      <c r="AB173" s="55">
        <v>133.5514328461</v>
      </c>
      <c r="AC173" s="52">
        <v>144.76500227279999</v>
      </c>
      <c r="AD173" s="52">
        <v>156.8098232008</v>
      </c>
      <c r="AE173" s="52">
        <v>169.79229686740001</v>
      </c>
      <c r="AF173" s="52">
        <v>183.8207860807</v>
      </c>
      <c r="AG173" s="52">
        <v>199.00516703389999</v>
      </c>
      <c r="AH173" s="52">
        <v>215.37893864200001</v>
      </c>
      <c r="AI173" s="52">
        <v>232.99725716099999</v>
      </c>
      <c r="AJ173" s="52">
        <v>251.93401782070001</v>
      </c>
      <c r="AK173" s="52">
        <v>272.28441614669998</v>
      </c>
      <c r="AL173" s="52">
        <v>294.1756581862</v>
      </c>
      <c r="AM173" s="52">
        <v>316.85818319869998</v>
      </c>
      <c r="AN173" s="52">
        <v>342.54980294069998</v>
      </c>
      <c r="AO173" s="52">
        <v>369.7332334395</v>
      </c>
      <c r="AP173" s="52">
        <v>398.5727247168</v>
      </c>
      <c r="AQ173" s="52">
        <v>429.21886744369999</v>
      </c>
      <c r="AR173" s="52">
        <v>461.81451307980001</v>
      </c>
      <c r="AS173" s="52">
        <v>496.49844106389997</v>
      </c>
      <c r="AT173" s="52">
        <v>533.4078647051</v>
      </c>
      <c r="AU173" s="52">
        <v>572.68021215140004</v>
      </c>
      <c r="AV173" s="52">
        <v>614.78677637470003</v>
      </c>
      <c r="AW173" s="52">
        <v>659.38803287029998</v>
      </c>
      <c r="AX173" s="52">
        <v>706.54682120400003</v>
      </c>
      <c r="AY173" s="52">
        <v>756.65616382020005</v>
      </c>
      <c r="AZ173" s="52">
        <v>809.83833334079998</v>
      </c>
      <c r="BA173" s="52">
        <v>866.26027296910001</v>
      </c>
      <c r="BB173" s="52">
        <v>926.09606284309996</v>
      </c>
      <c r="BC173" s="52">
        <v>989.52592390680002</v>
      </c>
      <c r="BD173" s="52">
        <v>1056.7364389393999</v>
      </c>
      <c r="BE173" s="52">
        <v>1128.131471337</v>
      </c>
      <c r="BF173" s="52">
        <v>1202.9408516054</v>
      </c>
      <c r="BG173" s="52">
        <v>1283.0449650667999</v>
      </c>
      <c r="BH173" s="52">
        <v>1367.3676428488</v>
      </c>
      <c r="BI173" s="52">
        <v>1456.4976948816</v>
      </c>
      <c r="BJ173" s="52">
        <v>1550.6717357461</v>
      </c>
      <c r="BK173" s="52">
        <v>1650.1308487982999</v>
      </c>
      <c r="BL173" s="52">
        <v>1755.1232096076999</v>
      </c>
      <c r="BM173" s="52">
        <v>1865.9051046494001</v>
      </c>
      <c r="BN173" s="52">
        <v>1982.7414158208001</v>
      </c>
      <c r="BO173" s="52">
        <v>2105.9059191302999</v>
      </c>
      <c r="BP173" s="52">
        <v>2235.6815133587002</v>
      </c>
      <c r="BQ173" s="52">
        <v>2372.3604182774002</v>
      </c>
      <c r="BR173" s="52">
        <v>2516.2443566985999</v>
      </c>
      <c r="BS173" s="52">
        <v>2667.6447259621</v>
      </c>
      <c r="BT173" s="52">
        <v>2826.8827613151002</v>
      </c>
      <c r="BU173" s="52">
        <v>2994.28969237</v>
      </c>
      <c r="BV173" s="52">
        <v>3170.2068932425</v>
      </c>
      <c r="BW173" s="52">
        <v>3354.9860266654</v>
      </c>
      <c r="BX173" s="52">
        <v>3548.9891821874999</v>
      </c>
      <c r="BY173" s="52">
        <v>3752.5890084542002</v>
      </c>
      <c r="BZ173" s="52">
        <v>3966.1688394860998</v>
      </c>
      <c r="CA173" s="52">
        <v>4190.1228148208002</v>
      </c>
      <c r="CB173" s="52">
        <v>4424.8559933460001</v>
      </c>
      <c r="CC173" s="52">
        <v>4670.7844606303997</v>
      </c>
      <c r="CD173" s="52">
        <v>4928.3354295393001</v>
      </c>
    </row>
    <row r="174" spans="1:82" x14ac:dyDescent="0.25">
      <c r="A174" s="52" t="s">
        <v>245</v>
      </c>
      <c r="B174" s="52">
        <v>134.15793753099999</v>
      </c>
      <c r="C174" s="52">
        <v>33.636083668300003</v>
      </c>
      <c r="D174" s="52">
        <v>36.984537061499999</v>
      </c>
      <c r="E174" s="52">
        <v>42.2506788484</v>
      </c>
      <c r="F174" s="52">
        <v>49.398454856599997</v>
      </c>
      <c r="G174" s="52">
        <v>60.031992410500003</v>
      </c>
      <c r="H174" s="52">
        <v>77.801914658200005</v>
      </c>
      <c r="I174" s="52">
        <v>111.1879458225</v>
      </c>
      <c r="J174" s="52">
        <v>146.3307706512</v>
      </c>
      <c r="K174" s="52">
        <v>223.407757328</v>
      </c>
      <c r="L174" s="52">
        <v>286.48930901799997</v>
      </c>
      <c r="M174" s="52">
        <v>340.57505671289999</v>
      </c>
      <c r="N174" s="52">
        <v>390.31824089539998</v>
      </c>
      <c r="O174" s="52">
        <v>438.94902732550003</v>
      </c>
      <c r="P174" s="52">
        <v>488.56422831089998</v>
      </c>
      <c r="Q174" s="52">
        <v>540.54866589719995</v>
      </c>
      <c r="R174" s="55">
        <v>595.88556014949995</v>
      </c>
      <c r="S174" s="52">
        <v>655.36201024239995</v>
      </c>
      <c r="T174" s="52">
        <v>718.99371438139997</v>
      </c>
      <c r="U174" s="52">
        <v>787.39599912799997</v>
      </c>
      <c r="V174" s="52">
        <v>861.03520191719997</v>
      </c>
      <c r="W174" s="52">
        <v>940.36619340330003</v>
      </c>
      <c r="X174" s="52">
        <v>1025.8318231037999</v>
      </c>
      <c r="Y174" s="52">
        <v>1117.8713718823999</v>
      </c>
      <c r="Z174" s="52">
        <v>1216.9144933575001</v>
      </c>
      <c r="AA174" s="52">
        <v>1323.3568650023001</v>
      </c>
      <c r="AB174" s="55">
        <v>1437.5013738014</v>
      </c>
      <c r="AC174" s="52">
        <v>1559.4849409942999</v>
      </c>
      <c r="AD174" s="52">
        <v>1690.4287201989</v>
      </c>
      <c r="AE174" s="52">
        <v>1831.4843224169001</v>
      </c>
      <c r="AF174" s="52">
        <v>1983.8257821274999</v>
      </c>
      <c r="AG174" s="52">
        <v>2148.6442622448999</v>
      </c>
      <c r="AH174" s="52">
        <v>2326.3064242595001</v>
      </c>
      <c r="AI174" s="52">
        <v>2517.4120554231999</v>
      </c>
      <c r="AJ174" s="52">
        <v>2722.7630655838002</v>
      </c>
      <c r="AK174" s="52">
        <v>2943.3914867446001</v>
      </c>
      <c r="AL174" s="52">
        <v>3180.6754981856002</v>
      </c>
      <c r="AM174" s="52">
        <v>3426.5121193303999</v>
      </c>
      <c r="AN174" s="52">
        <v>3704.8868410895998</v>
      </c>
      <c r="AO174" s="52">
        <v>3999.3953112571999</v>
      </c>
      <c r="AP174" s="52">
        <v>4311.8149964001004</v>
      </c>
      <c r="AQ174" s="52">
        <v>4643.7761299301001</v>
      </c>
      <c r="AR174" s="52">
        <v>4996.8255274184003</v>
      </c>
      <c r="AS174" s="52">
        <v>5372.4661242525999</v>
      </c>
      <c r="AT174" s="52">
        <v>5772.1840049741004</v>
      </c>
      <c r="AU174" s="52">
        <v>6197.4676230914001</v>
      </c>
      <c r="AV174" s="52">
        <v>6653.4186351768003</v>
      </c>
      <c r="AW174" s="52">
        <v>7136.3639654188</v>
      </c>
      <c r="AX174" s="52">
        <v>7646.9845682062996</v>
      </c>
      <c r="AY174" s="52">
        <v>8189.5350076533005</v>
      </c>
      <c r="AZ174" s="52">
        <v>8765.3396371513008</v>
      </c>
      <c r="BA174" s="52">
        <v>9376.2062515680991</v>
      </c>
      <c r="BB174" s="52">
        <v>10024.0198709296</v>
      </c>
      <c r="BC174" s="52">
        <v>10710.731957973299</v>
      </c>
      <c r="BD174" s="52">
        <v>11438.3628100766</v>
      </c>
      <c r="BE174" s="52">
        <v>12211.2846171615</v>
      </c>
      <c r="BF174" s="52">
        <v>13021.161372454701</v>
      </c>
      <c r="BG174" s="52">
        <v>13888.3476968382</v>
      </c>
      <c r="BH174" s="52">
        <v>14801.1952150541</v>
      </c>
      <c r="BI174" s="52">
        <v>15766.0779740097</v>
      </c>
      <c r="BJ174" s="52">
        <v>16785.557682914899</v>
      </c>
      <c r="BK174" s="52">
        <v>17862.244402552202</v>
      </c>
      <c r="BL174" s="52">
        <v>18998.824943744999</v>
      </c>
      <c r="BM174" s="52">
        <v>20198.073895596299</v>
      </c>
      <c r="BN174" s="52">
        <v>21462.858871600201</v>
      </c>
      <c r="BO174" s="52">
        <v>22796.143744221099</v>
      </c>
      <c r="BP174" s="52">
        <v>24200.991121404899</v>
      </c>
      <c r="BQ174" s="52">
        <v>25680.564493507401</v>
      </c>
      <c r="BR174" s="52">
        <v>27238.1302051356</v>
      </c>
      <c r="BS174" s="52">
        <v>28877.059312596601</v>
      </c>
      <c r="BT174" s="52">
        <v>30600.829353520701</v>
      </c>
      <c r="BU174" s="52">
        <v>32413.026041496501</v>
      </c>
      <c r="BV174" s="52">
        <v>34317.344892244502</v>
      </c>
      <c r="BW174" s="52">
        <v>36317.592784512599</v>
      </c>
      <c r="BX174" s="52">
        <v>38417.689456900298</v>
      </c>
      <c r="BY174" s="52">
        <v>40621.668940560397</v>
      </c>
      <c r="BZ174" s="52">
        <v>42933.680926881403</v>
      </c>
      <c r="CA174" s="52">
        <v>45357.992068691798</v>
      </c>
      <c r="CB174" s="52">
        <v>47898.987213134802</v>
      </c>
      <c r="CC174" s="52">
        <v>50561.170564103297</v>
      </c>
      <c r="CD174" s="52">
        <v>53349.166771955803</v>
      </c>
    </row>
    <row r="175" spans="1:82" x14ac:dyDescent="0.25">
      <c r="A175" s="52" t="s">
        <v>246</v>
      </c>
      <c r="B175" s="52">
        <v>5.3925133000000004E-3</v>
      </c>
      <c r="C175" s="52">
        <v>6.4213376999999999E-3</v>
      </c>
      <c r="D175" s="52">
        <v>6.9446928999999996E-3</v>
      </c>
      <c r="E175" s="52">
        <v>7.2703513999999997E-3</v>
      </c>
      <c r="F175" s="52">
        <v>7.4970267999999998E-3</v>
      </c>
      <c r="G175" s="52">
        <v>7.6546907999999999E-3</v>
      </c>
      <c r="H175" s="52">
        <v>7.7560258E-3</v>
      </c>
      <c r="I175" s="52">
        <v>7.8007500000000004E-3</v>
      </c>
      <c r="J175" s="52">
        <v>7.8007500000000004E-3</v>
      </c>
      <c r="K175" s="52">
        <v>7.8007500000000004E-3</v>
      </c>
      <c r="L175" s="52">
        <v>7.8007500000000004E-3</v>
      </c>
      <c r="M175" s="52">
        <v>7.8007500000000004E-3</v>
      </c>
      <c r="N175" s="52">
        <v>7.8007500000000004E-3</v>
      </c>
      <c r="O175" s="52">
        <v>7.8007500000000004E-3</v>
      </c>
      <c r="P175" s="52">
        <v>7.8007500000000004E-3</v>
      </c>
      <c r="Q175" s="52">
        <v>7.8003509999999996E-3</v>
      </c>
      <c r="R175" s="55">
        <v>7.8007500000000004E-3</v>
      </c>
      <c r="S175" s="52">
        <v>7.8007500000000004E-3</v>
      </c>
      <c r="T175" s="52">
        <v>7.8007500000000004E-3</v>
      </c>
      <c r="U175" s="52">
        <v>7.8007500000000004E-3</v>
      </c>
      <c r="V175" s="52">
        <v>7.8007500000000004E-3</v>
      </c>
      <c r="W175" s="52">
        <v>7.8007500000000004E-3</v>
      </c>
      <c r="X175" s="52">
        <v>7.8007500000000004E-3</v>
      </c>
      <c r="Y175" s="52">
        <v>7.8007500000000004E-3</v>
      </c>
      <c r="Z175" s="52">
        <v>7.8007500000000004E-3</v>
      </c>
      <c r="AA175" s="52">
        <v>7.8007500000000004E-3</v>
      </c>
      <c r="AB175" s="55">
        <v>7.8007500000000004E-3</v>
      </c>
      <c r="AC175" s="52">
        <v>7.6737678E-3</v>
      </c>
      <c r="AD175" s="52">
        <v>7.3770168000000004E-3</v>
      </c>
      <c r="AE175" s="52">
        <v>6.9136883E-3</v>
      </c>
      <c r="AF175" s="52">
        <v>6.3104086000000002E-3</v>
      </c>
      <c r="AG175" s="52">
        <v>5.6905858999999996E-3</v>
      </c>
      <c r="AH175" s="52">
        <v>5.0836642E-3</v>
      </c>
      <c r="AI175" s="52">
        <v>4.4944030000000001E-3</v>
      </c>
      <c r="AJ175" s="52">
        <v>3.9240665999999997E-3</v>
      </c>
      <c r="AK175" s="52">
        <v>3.3742468999999999E-3</v>
      </c>
      <c r="AL175" s="52">
        <v>2.8474834000000002E-3</v>
      </c>
      <c r="AM175" s="52">
        <v>2.6217992999999998E-3</v>
      </c>
      <c r="AN175" s="52">
        <v>2.4382515E-3</v>
      </c>
      <c r="AO175" s="52">
        <v>2.2477854000000001E-3</v>
      </c>
      <c r="AP175" s="52">
        <v>2.0438968000000002E-3</v>
      </c>
      <c r="AQ175" s="52">
        <v>1.8290273000000001E-3</v>
      </c>
      <c r="AR175" s="52">
        <v>1.6076272E-3</v>
      </c>
      <c r="AS175" s="52">
        <v>1.3844452000000001E-3</v>
      </c>
      <c r="AT175" s="52">
        <v>1.1641177999999999E-3</v>
      </c>
      <c r="AU175" s="52">
        <v>9.511039E-4</v>
      </c>
      <c r="AV175" s="52">
        <v>8.6675000000000001E-4</v>
      </c>
      <c r="AW175" s="52">
        <v>8.6675000000000001E-4</v>
      </c>
      <c r="AX175" s="52">
        <v>8.6675000000000001E-4</v>
      </c>
      <c r="AY175" s="52">
        <v>8.6675000000000001E-4</v>
      </c>
      <c r="AZ175" s="52">
        <v>8.6675000000000001E-4</v>
      </c>
      <c r="BA175" s="52">
        <v>8.6675000000000001E-4</v>
      </c>
      <c r="BB175" s="52">
        <v>8.6675000000000001E-4</v>
      </c>
      <c r="BC175" s="52">
        <v>8.6675000000000001E-4</v>
      </c>
      <c r="BD175" s="52">
        <v>8.6675000000000001E-4</v>
      </c>
      <c r="BE175" s="52">
        <v>9.7339530000000005E-4</v>
      </c>
      <c r="BF175" s="52">
        <v>8.6675000000000001E-4</v>
      </c>
      <c r="BG175" s="52">
        <v>8.6849919999999997E-4</v>
      </c>
      <c r="BH175" s="52">
        <v>8.8648109999999998E-4</v>
      </c>
      <c r="BI175" s="52">
        <v>9.0492559999999999E-4</v>
      </c>
      <c r="BJ175" s="52">
        <v>9.2083089999999996E-4</v>
      </c>
      <c r="BK175" s="52">
        <v>9.3422549999999996E-4</v>
      </c>
      <c r="BL175" s="52">
        <v>9.4566400000000003E-4</v>
      </c>
      <c r="BM175" s="52">
        <v>9.5563899999999999E-4</v>
      </c>
      <c r="BN175" s="52">
        <v>9.6449820000000001E-4</v>
      </c>
      <c r="BO175" s="52">
        <v>9.7247209999999998E-4</v>
      </c>
      <c r="BP175" s="52">
        <v>9.7971389999999998E-4</v>
      </c>
      <c r="BQ175" s="52">
        <v>9.8632780000000001E-4</v>
      </c>
      <c r="BR175" s="52">
        <v>9.923884E-4</v>
      </c>
      <c r="BS175" s="52">
        <v>9.9795169999999998E-4</v>
      </c>
      <c r="BT175" s="52">
        <v>1.0030623E-3</v>
      </c>
      <c r="BU175" s="52">
        <v>1.007757E-3</v>
      </c>
      <c r="BV175" s="52">
        <v>1.0120677E-3</v>
      </c>
      <c r="BW175" s="52">
        <v>1.0160223E-3</v>
      </c>
      <c r="BX175" s="52">
        <v>1.0196459000000001E-3</v>
      </c>
      <c r="BY175" s="52">
        <v>1.0229614000000001E-3</v>
      </c>
      <c r="BZ175" s="52">
        <v>1.0259898E-3</v>
      </c>
      <c r="CA175" s="52">
        <v>1.0287503E-3</v>
      </c>
      <c r="CB175" s="52">
        <v>1.0312608E-3</v>
      </c>
      <c r="CC175" s="52">
        <v>1.0335380000000001E-3</v>
      </c>
      <c r="CD175" s="52">
        <v>1.0355973E-3</v>
      </c>
    </row>
    <row r="176" spans="1:82" x14ac:dyDescent="0.25">
      <c r="A176" s="52" t="s">
        <v>247</v>
      </c>
      <c r="B176" s="52">
        <v>0.72740386329999995</v>
      </c>
      <c r="C176" s="52">
        <v>0.2185832134</v>
      </c>
      <c r="D176" s="52">
        <v>0.26090950889999998</v>
      </c>
      <c r="E176" s="52">
        <v>0.31364250830000001</v>
      </c>
      <c r="F176" s="52">
        <v>0.38156687979999998</v>
      </c>
      <c r="G176" s="52">
        <v>0.48385482210000003</v>
      </c>
      <c r="H176" s="52">
        <v>0.68340362629999996</v>
      </c>
      <c r="I176" s="52">
        <v>1.1188946134</v>
      </c>
      <c r="J176" s="52">
        <v>1.7639831277</v>
      </c>
      <c r="K176" s="52">
        <v>2.5809459172999998</v>
      </c>
      <c r="L176" s="52">
        <v>3.2171707946999999</v>
      </c>
      <c r="M176" s="52">
        <v>3.7630237768999999</v>
      </c>
      <c r="N176" s="52">
        <v>4.2748152470000003</v>
      </c>
      <c r="O176" s="52">
        <v>4.7844952463999997</v>
      </c>
      <c r="P176" s="52">
        <v>5.3112156767999998</v>
      </c>
      <c r="Q176" s="52">
        <v>5.8667923048999997</v>
      </c>
      <c r="R176" s="55">
        <v>6.4602700457999997</v>
      </c>
      <c r="S176" s="52">
        <v>7.0967097099999998</v>
      </c>
      <c r="T176" s="52">
        <v>7.7867112825999998</v>
      </c>
      <c r="U176" s="52">
        <v>8.5297742431000003</v>
      </c>
      <c r="V176" s="52">
        <v>9.3317227766999995</v>
      </c>
      <c r="W176" s="52">
        <v>10.1974384293</v>
      </c>
      <c r="X176" s="52">
        <v>11.132053324799999</v>
      </c>
      <c r="Y176" s="52">
        <v>12.140909649099999</v>
      </c>
      <c r="Z176" s="52">
        <v>13.2297096289</v>
      </c>
      <c r="AA176" s="52">
        <v>14.404693246100001</v>
      </c>
      <c r="AB176" s="55">
        <v>15.6729573609</v>
      </c>
      <c r="AC176" s="52">
        <v>16.7656491089</v>
      </c>
      <c r="AD176" s="52">
        <v>17.508733027200002</v>
      </c>
      <c r="AE176" s="52">
        <v>17.809958175799999</v>
      </c>
      <c r="AF176" s="52">
        <v>17.629616189499998</v>
      </c>
      <c r="AG176" s="52">
        <v>17.228298594799998</v>
      </c>
      <c r="AH176" s="52">
        <v>16.671465944800001</v>
      </c>
      <c r="AI176" s="52">
        <v>15.956760531700001</v>
      </c>
      <c r="AJ176" s="52">
        <v>15.0737517342</v>
      </c>
      <c r="AK176" s="52">
        <v>14.0148791172</v>
      </c>
      <c r="AL176" s="52">
        <v>12.7788141381</v>
      </c>
      <c r="AM176" s="52">
        <v>12.702561723700001</v>
      </c>
      <c r="AN176" s="52">
        <v>12.7648132172</v>
      </c>
      <c r="AO176" s="52">
        <v>12.6950551096</v>
      </c>
      <c r="AP176" s="52">
        <v>12.4373764835</v>
      </c>
      <c r="AQ176" s="52">
        <v>11.9791571616</v>
      </c>
      <c r="AR176" s="52">
        <v>11.3224920769</v>
      </c>
      <c r="AS176" s="52">
        <v>10.4771756142</v>
      </c>
      <c r="AT176" s="52">
        <v>9.4595514531999996</v>
      </c>
      <c r="AU176" s="52">
        <v>8.2932085203000003</v>
      </c>
      <c r="AV176" s="52">
        <v>8.1047771796999992</v>
      </c>
      <c r="AW176" s="52">
        <v>8.6869673492999997</v>
      </c>
      <c r="AX176" s="52">
        <v>9.3056360300000005</v>
      </c>
      <c r="AY176" s="52">
        <v>9.9622988421999992</v>
      </c>
      <c r="AZ176" s="52">
        <v>10.6591989295</v>
      </c>
      <c r="BA176" s="52">
        <v>11.398516154999999</v>
      </c>
      <c r="BB176" s="52">
        <v>12.1825030736</v>
      </c>
      <c r="BC176" s="52">
        <v>13.0134941798</v>
      </c>
      <c r="BD176" s="52">
        <v>13.893910108</v>
      </c>
      <c r="BE176" s="52">
        <v>16.650491361499999</v>
      </c>
      <c r="BF176" s="52">
        <v>15.813546752600001</v>
      </c>
      <c r="BG176" s="52">
        <v>16.890895347600001</v>
      </c>
      <c r="BH176" s="52">
        <v>18.370129638800002</v>
      </c>
      <c r="BI176" s="52">
        <v>19.970956708799999</v>
      </c>
      <c r="BJ176" s="52">
        <v>21.6319635676</v>
      </c>
      <c r="BK176" s="52">
        <v>23.350033854900001</v>
      </c>
      <c r="BL176" s="52">
        <v>25.135327730899998</v>
      </c>
      <c r="BM176" s="52">
        <v>26.999010704500002</v>
      </c>
      <c r="BN176" s="52">
        <v>28.950627729000001</v>
      </c>
      <c r="BO176" s="52">
        <v>30.998060115299999</v>
      </c>
      <c r="BP176" s="52">
        <v>33.147997009999997</v>
      </c>
      <c r="BQ176" s="52">
        <v>35.406381357400001</v>
      </c>
      <c r="BR176" s="52">
        <v>37.778732235100001</v>
      </c>
      <c r="BS176" s="52">
        <v>40.270357530699997</v>
      </c>
      <c r="BT176" s="52">
        <v>42.886488955899999</v>
      </c>
      <c r="BU176" s="52">
        <v>45.632366361800003</v>
      </c>
      <c r="BV176" s="52">
        <v>48.513290148599999</v>
      </c>
      <c r="BW176" s="52">
        <v>51.534653957400003</v>
      </c>
      <c r="BX176" s="52">
        <v>54.7019652902</v>
      </c>
      <c r="BY176" s="52">
        <v>58.020858770300002</v>
      </c>
      <c r="BZ176" s="52">
        <v>61.497104922200002</v>
      </c>
      <c r="CA176" s="52">
        <v>65.136616217300002</v>
      </c>
      <c r="CB176" s="52">
        <v>68.945451437800003</v>
      </c>
      <c r="CC176" s="52">
        <v>72.929818995000005</v>
      </c>
      <c r="CD176" s="52">
        <v>77.096079579999994</v>
      </c>
    </row>
    <row r="177" spans="1:82" x14ac:dyDescent="0.25">
      <c r="A177" s="52" t="s">
        <v>248</v>
      </c>
      <c r="B177" s="52">
        <v>6.0950711999999997E-3</v>
      </c>
      <c r="C177" s="52">
        <v>8.1597605999999996E-3</v>
      </c>
      <c r="D177" s="52">
        <v>7.6976301799999994E-2</v>
      </c>
      <c r="E177" s="52">
        <v>0.22322366320000001</v>
      </c>
      <c r="F177" s="52">
        <v>0.49096907379999999</v>
      </c>
      <c r="G177" s="52">
        <v>0.96364331020000005</v>
      </c>
      <c r="H177" s="52">
        <v>1.9138196828</v>
      </c>
      <c r="I177" s="52">
        <v>4.3252499070999999</v>
      </c>
      <c r="J177" s="52">
        <v>7.6039474062999997</v>
      </c>
      <c r="K177" s="52">
        <v>11.022418442299999</v>
      </c>
      <c r="L177" s="52">
        <v>13.6693232726</v>
      </c>
      <c r="M177" s="52">
        <v>15.5992859011</v>
      </c>
      <c r="N177" s="52">
        <v>17.205964892600001</v>
      </c>
      <c r="O177" s="52">
        <v>18.616859069099998</v>
      </c>
      <c r="P177" s="52">
        <v>19.923687957999999</v>
      </c>
      <c r="Q177" s="52">
        <v>21.1833443706</v>
      </c>
      <c r="R177" s="55">
        <v>22.382265300699999</v>
      </c>
      <c r="S177" s="52">
        <v>22.297628735299998</v>
      </c>
      <c r="T177" s="52">
        <v>23.786273441399999</v>
      </c>
      <c r="U177" s="52">
        <v>25.151024812900001</v>
      </c>
      <c r="V177" s="52">
        <v>26.616013919699999</v>
      </c>
      <c r="W177" s="52">
        <v>28.145209433800002</v>
      </c>
      <c r="X177" s="52">
        <v>29.748281856199998</v>
      </c>
      <c r="Y177" s="52">
        <v>31.430692502700001</v>
      </c>
      <c r="Z177" s="52">
        <v>33.199295913999997</v>
      </c>
      <c r="AA177" s="52">
        <v>35.0616468642</v>
      </c>
      <c r="AB177" s="55">
        <v>37.026677140499999</v>
      </c>
      <c r="AC177" s="52">
        <v>41.980379676799998</v>
      </c>
      <c r="AD177" s="52">
        <v>47.477812550700001</v>
      </c>
      <c r="AE177" s="52">
        <v>53.1734476452</v>
      </c>
      <c r="AF177" s="52">
        <v>58.792482240200002</v>
      </c>
      <c r="AG177" s="52">
        <v>61.829108839200003</v>
      </c>
      <c r="AH177" s="52">
        <v>64.994361100899994</v>
      </c>
      <c r="AI177" s="52">
        <v>68.284577348699997</v>
      </c>
      <c r="AJ177" s="52">
        <v>71.697838739100007</v>
      </c>
      <c r="AK177" s="52">
        <v>75.232369262999995</v>
      </c>
      <c r="AL177" s="52">
        <v>78.884696677400001</v>
      </c>
      <c r="AM177" s="52">
        <v>73.231450753000004</v>
      </c>
      <c r="AN177" s="52">
        <v>76.791456835800005</v>
      </c>
      <c r="AO177" s="52">
        <v>80.394777767799994</v>
      </c>
      <c r="AP177" s="52">
        <v>84.059940242600007</v>
      </c>
      <c r="AQ177" s="52">
        <v>87.800401325600006</v>
      </c>
      <c r="AR177" s="52">
        <v>91.625908369000001</v>
      </c>
      <c r="AS177" s="52">
        <v>95.543515767700001</v>
      </c>
      <c r="AT177" s="52">
        <v>99.558317359499995</v>
      </c>
      <c r="AU177" s="52">
        <v>103.6739682728</v>
      </c>
      <c r="AV177" s="52">
        <v>101.80287170930001</v>
      </c>
      <c r="AW177" s="52">
        <v>102.1565805266</v>
      </c>
      <c r="AX177" s="52">
        <v>106.12247525470001</v>
      </c>
      <c r="AY177" s="52">
        <v>109.53854805650001</v>
      </c>
      <c r="AZ177" s="52">
        <v>113.15116987979999</v>
      </c>
      <c r="BA177" s="52">
        <v>116.96231938139999</v>
      </c>
      <c r="BB177" s="52">
        <v>120.9505127943</v>
      </c>
      <c r="BC177" s="52">
        <v>125.09643901050001</v>
      </c>
      <c r="BD177" s="52">
        <v>129.3844800087</v>
      </c>
      <c r="BE177" s="52">
        <v>128.81164622329999</v>
      </c>
      <c r="BF177" s="52">
        <v>143.88590894590001</v>
      </c>
      <c r="BG177" s="52">
        <v>142.10852819659999</v>
      </c>
      <c r="BH177" s="52">
        <v>146.94365399879999</v>
      </c>
      <c r="BI177" s="52">
        <v>151.86763139799999</v>
      </c>
      <c r="BJ177" s="52">
        <v>156.8795881668</v>
      </c>
      <c r="BK177" s="52">
        <v>161.97849383240001</v>
      </c>
      <c r="BL177" s="52">
        <v>167.1631107064</v>
      </c>
      <c r="BM177" s="52">
        <v>172.43200736899999</v>
      </c>
      <c r="BN177" s="52">
        <v>177.7835808534</v>
      </c>
      <c r="BO177" s="52">
        <v>183.2160750644</v>
      </c>
      <c r="BP177" s="52">
        <v>188.72759411120001</v>
      </c>
      <c r="BQ177" s="52">
        <v>194.3161116988</v>
      </c>
      <c r="BR177" s="52">
        <v>199.97947788120001</v>
      </c>
      <c r="BS177" s="52">
        <v>205.71542416170001</v>
      </c>
      <c r="BT177" s="52">
        <v>211.5215676055</v>
      </c>
      <c r="BU177" s="52">
        <v>217.39541439019999</v>
      </c>
      <c r="BV177" s="52">
        <v>223.33436306639999</v>
      </c>
      <c r="BW177" s="52">
        <v>229.33570769729999</v>
      </c>
      <c r="BX177" s="52">
        <v>235.39664098329999</v>
      </c>
      <c r="BY177" s="52">
        <v>241.51425743620001</v>
      </c>
      <c r="BZ177" s="52">
        <v>247.68555664420001</v>
      </c>
      <c r="CA177" s="52">
        <v>253.90744665080001</v>
      </c>
      <c r="CB177" s="52">
        <v>260.17674745969998</v>
      </c>
      <c r="CC177" s="52">
        <v>266.49019467260001</v>
      </c>
      <c r="CD177" s="52">
        <v>272.84444326049999</v>
      </c>
    </row>
    <row r="178" spans="1:82" x14ac:dyDescent="0.25">
      <c r="A178" s="52" t="s">
        <v>249</v>
      </c>
      <c r="B178" s="52">
        <v>4.5432100000000002E-5</v>
      </c>
      <c r="C178" s="52">
        <v>2.4131740000000001E-4</v>
      </c>
      <c r="D178" s="52">
        <v>2.0674914E-3</v>
      </c>
      <c r="E178" s="52">
        <v>5.2396142999999997E-3</v>
      </c>
      <c r="F178" s="52">
        <v>9.8148226000000002E-3</v>
      </c>
      <c r="G178" s="52">
        <v>1.5602340899999999E-2</v>
      </c>
      <c r="H178" s="52">
        <v>2.237983E-2</v>
      </c>
      <c r="I178" s="52">
        <v>3.1344641299999997E-2</v>
      </c>
      <c r="J178" s="52">
        <v>3.50797053E-2</v>
      </c>
      <c r="K178" s="52">
        <v>3.4743052599999998E-2</v>
      </c>
      <c r="L178" s="52">
        <v>3.4559367000000001E-2</v>
      </c>
      <c r="M178" s="52">
        <v>3.3689560899999998E-2</v>
      </c>
      <c r="N178" s="52">
        <v>3.2678668600000002E-2</v>
      </c>
      <c r="O178" s="52">
        <v>3.1557395000000002E-2</v>
      </c>
      <c r="P178" s="52">
        <v>3.0388860399999999E-2</v>
      </c>
      <c r="Q178" s="52">
        <v>2.9215630199999999E-2</v>
      </c>
      <c r="R178" s="55">
        <v>2.8001717700000001E-2</v>
      </c>
      <c r="S178" s="52">
        <v>2.5328061299999999E-2</v>
      </c>
      <c r="T178" s="52">
        <v>2.4607490499999999E-2</v>
      </c>
      <c r="U178" s="52">
        <v>2.3732422499999999E-2</v>
      </c>
      <c r="V178" s="52">
        <v>2.2938670800000002E-2</v>
      </c>
      <c r="W178" s="52">
        <v>2.2180871599999999E-2</v>
      </c>
      <c r="X178" s="52">
        <v>2.14607936E-2</v>
      </c>
      <c r="Y178" s="52">
        <v>2.07764249E-2</v>
      </c>
      <c r="Z178" s="52">
        <v>2.0126584999999999E-2</v>
      </c>
      <c r="AA178" s="52">
        <v>1.9509999199999999E-2</v>
      </c>
      <c r="AB178" s="55">
        <v>1.89253367E-2</v>
      </c>
      <c r="AC178" s="52">
        <v>1.9745677699999999E-2</v>
      </c>
      <c r="AD178" s="52">
        <v>2.0567144999999998E-2</v>
      </c>
      <c r="AE178" s="52">
        <v>2.12264203E-2</v>
      </c>
      <c r="AF178" s="52">
        <v>2.1636249E-2</v>
      </c>
      <c r="AG178" s="52">
        <v>2.0970028700000001E-2</v>
      </c>
      <c r="AH178" s="52">
        <v>2.0325007700000002E-2</v>
      </c>
      <c r="AI178" s="52">
        <v>1.97005736E-2</v>
      </c>
      <c r="AJ178" s="52">
        <v>1.9096059299999999E-2</v>
      </c>
      <c r="AK178" s="52">
        <v>1.8510825599999999E-2</v>
      </c>
      <c r="AL178" s="52">
        <v>1.79442712E-2</v>
      </c>
      <c r="AM178" s="52">
        <v>1.5387847099999999E-2</v>
      </c>
      <c r="AN178" s="52">
        <v>1.49234919E-2</v>
      </c>
      <c r="AO178" s="52">
        <v>1.4473247999999999E-2</v>
      </c>
      <c r="AP178" s="52">
        <v>1.40365848E-2</v>
      </c>
      <c r="AQ178" s="52">
        <v>1.36131216E-2</v>
      </c>
      <c r="AR178" s="52">
        <v>1.3202513000000001E-2</v>
      </c>
      <c r="AS178" s="52">
        <v>1.28044235E-2</v>
      </c>
      <c r="AT178" s="52">
        <v>1.2418521E-2</v>
      </c>
      <c r="AU178" s="52">
        <v>1.2044477099999999E-2</v>
      </c>
      <c r="AV178" s="52">
        <v>1.10166024E-2</v>
      </c>
      <c r="AW178" s="52">
        <v>1.03067526E-2</v>
      </c>
      <c r="AX178" s="52">
        <v>9.9919362000000008E-3</v>
      </c>
      <c r="AY178" s="52">
        <v>9.6303091999999993E-3</v>
      </c>
      <c r="AZ178" s="52">
        <v>9.2944307999999996E-3</v>
      </c>
      <c r="BA178" s="52">
        <v>8.9815504999999993E-3</v>
      </c>
      <c r="BB178" s="52">
        <v>8.6875695000000006E-3</v>
      </c>
      <c r="BC178" s="52">
        <v>8.4092699000000003E-3</v>
      </c>
      <c r="BD178" s="52">
        <v>8.1442447000000008E-3</v>
      </c>
      <c r="BE178" s="52">
        <v>7.5949737000000003E-3</v>
      </c>
      <c r="BF178" s="52">
        <v>7.9561148000000005E-3</v>
      </c>
      <c r="BG178" s="52">
        <v>7.3671932000000002E-3</v>
      </c>
      <c r="BH178" s="52">
        <v>7.1480329000000002E-3</v>
      </c>
      <c r="BI178" s="52">
        <v>6.9354404000000003E-3</v>
      </c>
      <c r="BJ178" s="52">
        <v>6.7291957999999997E-3</v>
      </c>
      <c r="BK178" s="52">
        <v>6.5291076000000003E-3</v>
      </c>
      <c r="BL178" s="52">
        <v>6.3349938999999996E-3</v>
      </c>
      <c r="BM178" s="52">
        <v>6.1466773999999998E-3</v>
      </c>
      <c r="BN178" s="52">
        <v>5.9639855000000004E-3</v>
      </c>
      <c r="BO178" s="52">
        <v>5.7867494999999996E-3</v>
      </c>
      <c r="BP178" s="52">
        <v>5.6148059000000004E-3</v>
      </c>
      <c r="BQ178" s="52">
        <v>5.4479955000000004E-3</v>
      </c>
      <c r="BR178" s="52">
        <v>5.2861640000000003E-3</v>
      </c>
      <c r="BS178" s="52">
        <v>5.1291616999999999E-3</v>
      </c>
      <c r="BT178" s="52">
        <v>4.9768432E-3</v>
      </c>
      <c r="BU178" s="52">
        <v>4.8290677000000001E-3</v>
      </c>
      <c r="BV178" s="52">
        <v>4.6856987999999997E-3</v>
      </c>
      <c r="BW178" s="52">
        <v>4.5466038999999996E-3</v>
      </c>
      <c r="BX178" s="52">
        <v>4.4116546999999999E-3</v>
      </c>
      <c r="BY178" s="52">
        <v>4.2807267999999997E-3</v>
      </c>
      <c r="BZ178" s="52">
        <v>4.1536992999999999E-3</v>
      </c>
      <c r="CA178" s="52">
        <v>4.0304553000000002E-3</v>
      </c>
      <c r="CB178" s="52">
        <v>3.9108813999999999E-3</v>
      </c>
      <c r="CC178" s="52">
        <v>3.7948674000000001E-3</v>
      </c>
      <c r="CD178" s="52">
        <v>3.6823068E-3</v>
      </c>
    </row>
    <row r="179" spans="1:82" x14ac:dyDescent="0.25">
      <c r="A179" s="52" t="s">
        <v>250</v>
      </c>
      <c r="B179" s="52">
        <v>0.29135476859999998</v>
      </c>
      <c r="C179" s="52">
        <v>0.27030248880000002</v>
      </c>
      <c r="D179" s="52">
        <v>0.25152481710000002</v>
      </c>
      <c r="E179" s="52">
        <v>0.2347266536</v>
      </c>
      <c r="F179" s="52">
        <v>0.21965682910000001</v>
      </c>
      <c r="G179" s="52">
        <v>0.2061008205</v>
      </c>
      <c r="H179" s="52">
        <v>0.1938747858</v>
      </c>
      <c r="I179" s="52">
        <v>0.18282066180000001</v>
      </c>
      <c r="J179" s="52">
        <v>0.17280211940000001</v>
      </c>
      <c r="K179" s="52">
        <v>0.16370121439999999</v>
      </c>
      <c r="L179" s="52">
        <v>0.15541560530000001</v>
      </c>
      <c r="M179" s="52">
        <v>0.14785623340000001</v>
      </c>
      <c r="N179" s="52">
        <v>0.14094538230000001</v>
      </c>
      <c r="O179" s="52">
        <v>0.13461505000000001</v>
      </c>
      <c r="P179" s="52">
        <v>0.12880557819999999</v>
      </c>
      <c r="Q179" s="52">
        <v>0.1234644948</v>
      </c>
      <c r="R179" s="55">
        <v>0.1185455346</v>
      </c>
      <c r="S179" s="52">
        <v>0.1140078066</v>
      </c>
      <c r="T179" s="52">
        <v>0.10981508600000001</v>
      </c>
      <c r="U179" s="52">
        <v>0.1059352083</v>
      </c>
      <c r="V179" s="52">
        <v>0.10233955190000001</v>
      </c>
      <c r="W179" s="52">
        <v>9.9002593E-2</v>
      </c>
      <c r="X179" s="52">
        <v>9.5901523399999994E-2</v>
      </c>
      <c r="Y179" s="52">
        <v>9.3015919700000005E-2</v>
      </c>
      <c r="Z179" s="52">
        <v>9.0327458799999996E-2</v>
      </c>
      <c r="AA179" s="52">
        <v>8.78196698E-2</v>
      </c>
      <c r="AB179" s="55">
        <v>8.5477719499999993E-2</v>
      </c>
      <c r="AC179" s="52">
        <v>8.3288225399999999E-2</v>
      </c>
      <c r="AD179" s="52">
        <v>8.1231831800000001E-2</v>
      </c>
      <c r="AE179" s="52">
        <v>7.9226210699999994E-2</v>
      </c>
      <c r="AF179" s="52">
        <v>7.7270108599999998E-2</v>
      </c>
      <c r="AG179" s="52">
        <v>7.5362302800000003E-2</v>
      </c>
      <c r="AH179" s="52">
        <v>7.3501600900000005E-2</v>
      </c>
      <c r="AI179" s="52">
        <v>7.1686840000000002E-2</v>
      </c>
      <c r="AJ179" s="52">
        <v>6.9916885600000006E-2</v>
      </c>
      <c r="AK179" s="52">
        <v>6.8190631500000001E-2</v>
      </c>
      <c r="AL179" s="52">
        <v>6.6506998799999995E-2</v>
      </c>
      <c r="AM179" s="52">
        <v>6.4864935200000001E-2</v>
      </c>
      <c r="AN179" s="52">
        <v>6.3263414200000007E-2</v>
      </c>
      <c r="AO179" s="52">
        <v>6.1701434999999999E-2</v>
      </c>
      <c r="AP179" s="52">
        <v>6.01780211E-2</v>
      </c>
      <c r="AQ179" s="52">
        <v>5.8692220500000003E-2</v>
      </c>
      <c r="AR179" s="52">
        <v>5.7243104400000001E-2</v>
      </c>
      <c r="AS179" s="52">
        <v>5.5829767099999997E-2</v>
      </c>
      <c r="AT179" s="52">
        <v>5.4451325199999998E-2</v>
      </c>
      <c r="AU179" s="52">
        <v>5.3106917199999999E-2</v>
      </c>
      <c r="AV179" s="52">
        <v>5.1795702800000003E-2</v>
      </c>
      <c r="AW179" s="52">
        <v>5.05168623E-2</v>
      </c>
      <c r="AX179" s="52">
        <v>4.9269596499999999E-2</v>
      </c>
      <c r="AY179" s="52">
        <v>4.80531259E-2</v>
      </c>
      <c r="AZ179" s="52">
        <v>4.6866690000000003E-2</v>
      </c>
      <c r="BA179" s="52">
        <v>4.57095473E-2</v>
      </c>
      <c r="BB179" s="52">
        <v>4.4580974500000002E-2</v>
      </c>
      <c r="BC179" s="52">
        <v>4.3480266300000001E-2</v>
      </c>
      <c r="BD179" s="52">
        <v>4.2406734699999997E-2</v>
      </c>
      <c r="BE179" s="52">
        <v>4.1359708699999997E-2</v>
      </c>
      <c r="BF179" s="52">
        <v>4.0338533900000001E-2</v>
      </c>
      <c r="BG179" s="52">
        <v>3.9342571899999998E-2</v>
      </c>
      <c r="BH179" s="52">
        <v>3.83712004E-2</v>
      </c>
      <c r="BI179" s="52">
        <v>3.7423812000000001E-2</v>
      </c>
      <c r="BJ179" s="52">
        <v>3.6499814800000002E-2</v>
      </c>
      <c r="BK179" s="52">
        <v>3.5598631200000001E-2</v>
      </c>
      <c r="BL179" s="52">
        <v>3.4719697899999999E-2</v>
      </c>
      <c r="BM179" s="52">
        <v>3.3862465500000001E-2</v>
      </c>
      <c r="BN179" s="52">
        <v>3.3026398200000001E-2</v>
      </c>
      <c r="BO179" s="52">
        <v>3.2210973499999997E-2</v>
      </c>
      <c r="BP179" s="52">
        <v>3.1415681799999998E-2</v>
      </c>
      <c r="BQ179" s="52">
        <v>3.0640025800000002E-2</v>
      </c>
      <c r="BR179" s="52">
        <v>2.9883520899999998E-2</v>
      </c>
      <c r="BS179" s="52">
        <v>2.9145694100000001E-2</v>
      </c>
      <c r="BT179" s="52">
        <v>2.8426084399999999E-2</v>
      </c>
      <c r="BU179" s="52">
        <v>2.7724241899999998E-2</v>
      </c>
      <c r="BV179" s="52">
        <v>2.7039727900000001E-2</v>
      </c>
      <c r="BW179" s="52">
        <v>2.63721146E-2</v>
      </c>
      <c r="BX179" s="52">
        <v>2.5720984799999999E-2</v>
      </c>
      <c r="BY179" s="52">
        <v>2.5085931400000001E-2</v>
      </c>
      <c r="BZ179" s="52">
        <v>2.4466557600000001E-2</v>
      </c>
      <c r="CA179" s="52">
        <v>2.3862476099999998E-2</v>
      </c>
      <c r="CB179" s="52">
        <v>2.3273309499999999E-2</v>
      </c>
      <c r="CC179" s="52">
        <v>2.2698689399999999E-2</v>
      </c>
      <c r="CD179" s="52">
        <v>2.2138256799999999E-2</v>
      </c>
    </row>
    <row r="180" spans="1:82" x14ac:dyDescent="0.25">
      <c r="A180" s="52" t="s">
        <v>251</v>
      </c>
      <c r="B180" s="52">
        <v>0.40789667610000002</v>
      </c>
      <c r="C180" s="52">
        <v>0.37521364229999998</v>
      </c>
      <c r="D180" s="52">
        <v>0.34616102949999999</v>
      </c>
      <c r="E180" s="52">
        <v>0.32025517799999997</v>
      </c>
      <c r="F180" s="52">
        <v>0.29708586139999998</v>
      </c>
      <c r="G180" s="52">
        <v>0.27630391250000003</v>
      </c>
      <c r="H180" s="52">
        <v>0.25761112159999999</v>
      </c>
      <c r="I180" s="52">
        <v>0.24075195899999999</v>
      </c>
      <c r="J180" s="52">
        <v>0.22550676580000001</v>
      </c>
      <c r="K180" s="52">
        <v>0.21168613289999999</v>
      </c>
      <c r="L180" s="52">
        <v>0.1991262443</v>
      </c>
      <c r="M180" s="52">
        <v>0.18768500630000001</v>
      </c>
      <c r="N180" s="52">
        <v>0.17723881829999999</v>
      </c>
      <c r="O180" s="52">
        <v>0.16767987170000001</v>
      </c>
      <c r="P180" s="52">
        <v>0.15891388209999999</v>
      </c>
      <c r="Q180" s="52">
        <v>0.1508581796</v>
      </c>
      <c r="R180" s="55">
        <v>0.1434400968</v>
      </c>
      <c r="S180" s="52">
        <v>0.137949446</v>
      </c>
      <c r="T180" s="52">
        <v>0.132876254</v>
      </c>
      <c r="U180" s="52">
        <v>0.12818160200000001</v>
      </c>
      <c r="V180" s="52">
        <v>0.1238308577</v>
      </c>
      <c r="W180" s="52">
        <v>0.11979313749999999</v>
      </c>
      <c r="X180" s="52">
        <v>0.1160408433</v>
      </c>
      <c r="Y180" s="52">
        <v>0.1125492629</v>
      </c>
      <c r="Z180" s="52">
        <v>0.1092962252</v>
      </c>
      <c r="AA180" s="52">
        <v>0.10626180039999999</v>
      </c>
      <c r="AB180" s="55">
        <v>0.10342804060000001</v>
      </c>
      <c r="AC180" s="52">
        <v>0.1007787527</v>
      </c>
      <c r="AD180" s="52">
        <v>9.8290516499999994E-2</v>
      </c>
      <c r="AE180" s="52">
        <v>9.5863715000000002E-2</v>
      </c>
      <c r="AF180" s="52">
        <v>9.3496831399999994E-2</v>
      </c>
      <c r="AG180" s="52">
        <v>9.1188386400000002E-2</v>
      </c>
      <c r="AH180" s="52">
        <v>8.8936937100000002E-2</v>
      </c>
      <c r="AI180" s="52">
        <v>8.6741076299999997E-2</v>
      </c>
      <c r="AJ180" s="52">
        <v>8.4599431500000002E-2</v>
      </c>
      <c r="AK180" s="52">
        <v>8.2510664100000006E-2</v>
      </c>
      <c r="AL180" s="52">
        <v>8.04734686E-2</v>
      </c>
      <c r="AM180" s="52">
        <v>7.8486571599999999E-2</v>
      </c>
      <c r="AN180" s="52">
        <v>7.6548731199999998E-2</v>
      </c>
      <c r="AO180" s="52">
        <v>7.46587363E-2</v>
      </c>
      <c r="AP180" s="52">
        <v>7.2815405499999999E-2</v>
      </c>
      <c r="AQ180" s="52">
        <v>7.1017586800000004E-2</v>
      </c>
      <c r="AR180" s="52">
        <v>6.9264156300000004E-2</v>
      </c>
      <c r="AS180" s="52">
        <v>6.7554018199999996E-2</v>
      </c>
      <c r="AT180" s="52">
        <v>6.5886103500000001E-2</v>
      </c>
      <c r="AU180" s="52">
        <v>6.4259369799999994E-2</v>
      </c>
      <c r="AV180" s="52">
        <v>6.2672800299999998E-2</v>
      </c>
      <c r="AW180" s="52">
        <v>6.11254034E-2</v>
      </c>
      <c r="AX180" s="52">
        <v>5.9616211799999999E-2</v>
      </c>
      <c r="AY180" s="52">
        <v>5.8144282300000003E-2</v>
      </c>
      <c r="AZ180" s="52">
        <v>5.6708694800000001E-2</v>
      </c>
      <c r="BA180" s="52">
        <v>5.53085522E-2</v>
      </c>
      <c r="BB180" s="52">
        <v>5.3942979199999998E-2</v>
      </c>
      <c r="BC180" s="52">
        <v>5.26111223E-2</v>
      </c>
      <c r="BD180" s="52">
        <v>5.1312149000000001E-2</v>
      </c>
      <c r="BE180" s="52">
        <v>5.0045247600000002E-2</v>
      </c>
      <c r="BF180" s="52">
        <v>4.8809626000000002E-2</v>
      </c>
      <c r="BG180" s="52">
        <v>4.7604512000000002E-2</v>
      </c>
      <c r="BH180" s="52">
        <v>4.64291524E-2</v>
      </c>
      <c r="BI180" s="52">
        <v>4.52828126E-2</v>
      </c>
      <c r="BJ180" s="52">
        <v>4.4164776000000003E-2</v>
      </c>
      <c r="BK180" s="52">
        <v>4.3074343700000003E-2</v>
      </c>
      <c r="BL180" s="52">
        <v>4.2010834400000002E-2</v>
      </c>
      <c r="BM180" s="52">
        <v>4.0973583199999997E-2</v>
      </c>
      <c r="BN180" s="52">
        <v>3.9961941799999998E-2</v>
      </c>
      <c r="BO180" s="52">
        <v>3.8975278000000002E-2</v>
      </c>
      <c r="BP180" s="52">
        <v>3.8012974900000003E-2</v>
      </c>
      <c r="BQ180" s="52">
        <v>3.7074431200000001E-2</v>
      </c>
      <c r="BR180" s="52">
        <v>3.6159060299999997E-2</v>
      </c>
      <c r="BS180" s="52">
        <v>3.5266289899999997E-2</v>
      </c>
      <c r="BT180" s="52">
        <v>3.4395562099999999E-2</v>
      </c>
      <c r="BU180" s="52">
        <v>3.3546332599999999E-2</v>
      </c>
      <c r="BV180" s="52">
        <v>3.2718070699999997E-2</v>
      </c>
      <c r="BW180" s="52">
        <v>3.1910258699999999E-2</v>
      </c>
      <c r="BX180" s="52">
        <v>3.11223916E-2</v>
      </c>
      <c r="BY180" s="52">
        <v>3.0353977000000001E-2</v>
      </c>
      <c r="BZ180" s="52">
        <v>2.9604534599999999E-2</v>
      </c>
      <c r="CA180" s="52">
        <v>2.8873596099999999E-2</v>
      </c>
      <c r="CB180" s="52">
        <v>2.8160704500000001E-2</v>
      </c>
      <c r="CC180" s="52">
        <v>2.74654142E-2</v>
      </c>
      <c r="CD180" s="52">
        <v>2.6787290700000001E-2</v>
      </c>
    </row>
    <row r="181" spans="1:82" x14ac:dyDescent="0.25">
      <c r="A181" s="52" t="s">
        <v>252</v>
      </c>
      <c r="B181" s="52">
        <v>695.17728590160004</v>
      </c>
      <c r="C181" s="52">
        <v>661.27308959419997</v>
      </c>
      <c r="D181" s="52">
        <v>629.0224204525</v>
      </c>
      <c r="E181" s="52">
        <v>598.34463500510003</v>
      </c>
      <c r="F181" s="52">
        <v>569.16302280900004</v>
      </c>
      <c r="G181" s="52">
        <v>541.40461463370002</v>
      </c>
      <c r="H181" s="52">
        <v>515</v>
      </c>
      <c r="I181" s="52">
        <v>512.43142678419997</v>
      </c>
      <c r="J181" s="52">
        <v>509.8756643808</v>
      </c>
      <c r="K181" s="52">
        <v>507.33264889560002</v>
      </c>
      <c r="L181" s="52">
        <v>504.80231675300001</v>
      </c>
      <c r="M181" s="52">
        <v>502.28460469459998</v>
      </c>
      <c r="N181" s="52">
        <v>499.77944977750002</v>
      </c>
      <c r="O181" s="52">
        <v>497.28678937260003</v>
      </c>
      <c r="P181" s="52">
        <v>494.80656116339998</v>
      </c>
      <c r="Q181" s="52">
        <v>492.33870314400002</v>
      </c>
      <c r="R181" s="55">
        <v>489.88315361790001</v>
      </c>
      <c r="S181" s="52">
        <v>487.43985119600001</v>
      </c>
      <c r="T181" s="52">
        <v>485.00873479590001</v>
      </c>
      <c r="U181" s="52">
        <v>482.58974363940001</v>
      </c>
      <c r="V181" s="52">
        <v>480.1828172516</v>
      </c>
      <c r="W181" s="52">
        <v>477.7878954592</v>
      </c>
      <c r="X181" s="52">
        <v>475.40491838909998</v>
      </c>
      <c r="Y181" s="52">
        <v>473.03382646680001</v>
      </c>
      <c r="Z181" s="52">
        <v>470.67456041470001</v>
      </c>
      <c r="AA181" s="52">
        <v>468.32706125110002</v>
      </c>
      <c r="AB181" s="55">
        <v>465.9912702885</v>
      </c>
      <c r="AC181" s="52">
        <v>463.66712913190003</v>
      </c>
      <c r="AD181" s="52">
        <v>461.35457967769997</v>
      </c>
      <c r="AE181" s="52">
        <v>459.053564112</v>
      </c>
      <c r="AF181" s="52">
        <v>456.76402490930002</v>
      </c>
      <c r="AG181" s="52">
        <v>454.48590483110002</v>
      </c>
      <c r="AH181" s="52">
        <v>452.21914692410002</v>
      </c>
      <c r="AI181" s="52">
        <v>449.96369451930002</v>
      </c>
      <c r="AJ181" s="52">
        <v>447.71949123040002</v>
      </c>
      <c r="AK181" s="52">
        <v>445.48648095200002</v>
      </c>
      <c r="AL181" s="52">
        <v>443.26460785889998</v>
      </c>
      <c r="AM181" s="52">
        <v>441.05381640410002</v>
      </c>
      <c r="AN181" s="52">
        <v>438.85405131760001</v>
      </c>
      <c r="AO181" s="52">
        <v>436.66525760529998</v>
      </c>
      <c r="AP181" s="52">
        <v>434.48738054709997</v>
      </c>
      <c r="AQ181" s="52">
        <v>432.3203656961</v>
      </c>
      <c r="AR181" s="52">
        <v>430.1641588768</v>
      </c>
      <c r="AS181" s="52">
        <v>428.01870618380002</v>
      </c>
      <c r="AT181" s="52">
        <v>425.88395398080002</v>
      </c>
      <c r="AU181" s="52">
        <v>423.75984889879999</v>
      </c>
      <c r="AV181" s="52">
        <v>421.64633783519997</v>
      </c>
      <c r="AW181" s="52">
        <v>419.5433679519</v>
      </c>
      <c r="AX181" s="52">
        <v>417.45088667459999</v>
      </c>
      <c r="AY181" s="52">
        <v>415.36884169130002</v>
      </c>
      <c r="AZ181" s="52">
        <v>413.29718095070001</v>
      </c>
      <c r="BA181" s="52">
        <v>411.23585266110001</v>
      </c>
      <c r="BB181" s="52">
        <v>409.18480528920003</v>
      </c>
      <c r="BC181" s="52">
        <v>407.14398755880001</v>
      </c>
      <c r="BD181" s="52">
        <v>405.11334844930002</v>
      </c>
      <c r="BE181" s="52">
        <v>403.09283719460001</v>
      </c>
      <c r="BF181" s="52">
        <v>401.0824032818</v>
      </c>
      <c r="BG181" s="52">
        <v>399.08199645000002</v>
      </c>
      <c r="BH181" s="52">
        <v>397.09156668880001</v>
      </c>
      <c r="BI181" s="52">
        <v>395.11106423759998</v>
      </c>
      <c r="BJ181" s="52">
        <v>393.14043958349998</v>
      </c>
      <c r="BK181" s="52">
        <v>391.17964346090002</v>
      </c>
      <c r="BL181" s="52">
        <v>389.22862684969999</v>
      </c>
      <c r="BM181" s="52">
        <v>387.28734097450001</v>
      </c>
      <c r="BN181" s="52">
        <v>385.35573730300001</v>
      </c>
      <c r="BO181" s="52">
        <v>383.43376754489998</v>
      </c>
      <c r="BP181" s="52">
        <v>381.5213836511</v>
      </c>
      <c r="BQ181" s="52">
        <v>379.61853781169998</v>
      </c>
      <c r="BR181" s="52">
        <v>377.72518245549998</v>
      </c>
      <c r="BS181" s="52">
        <v>375.84127024859998</v>
      </c>
      <c r="BT181" s="52">
        <v>373.96675409300002</v>
      </c>
      <c r="BU181" s="52">
        <v>372.10158712570001</v>
      </c>
      <c r="BV181" s="52">
        <v>370.24572271739999</v>
      </c>
      <c r="BW181" s="52">
        <v>368.3991144716</v>
      </c>
      <c r="BX181" s="52">
        <v>366.5617162227</v>
      </c>
      <c r="BY181" s="52">
        <v>364.73348203590001</v>
      </c>
      <c r="BZ181" s="52">
        <v>362.91436620510001</v>
      </c>
      <c r="CA181" s="52">
        <v>361.10432325239998</v>
      </c>
      <c r="CB181" s="52">
        <v>359.30330792659998</v>
      </c>
      <c r="CC181" s="52">
        <v>357.51127520220001</v>
      </c>
      <c r="CD181" s="52">
        <v>355.7281802782</v>
      </c>
    </row>
    <row r="182" spans="1:82" x14ac:dyDescent="0.25">
      <c r="A182" s="52" t="s">
        <v>253</v>
      </c>
      <c r="B182" s="52">
        <v>42.941200100499998</v>
      </c>
      <c r="C182" s="52">
        <v>13.0600203096</v>
      </c>
      <c r="D182" s="52">
        <v>10.813806759</v>
      </c>
      <c r="E182" s="52">
        <v>9.2334036795000003</v>
      </c>
      <c r="F182" s="52">
        <v>7.8263074898999996</v>
      </c>
      <c r="G182" s="52">
        <v>6.6046291003000004</v>
      </c>
      <c r="H182" s="52">
        <v>5.6611279586999999</v>
      </c>
      <c r="I182" s="52">
        <v>4.6471509747999997</v>
      </c>
      <c r="J182" s="52">
        <v>4.1615489397000003</v>
      </c>
      <c r="K182" s="52">
        <v>4.4802046727000002</v>
      </c>
      <c r="L182" s="52">
        <v>3.8037536169999999</v>
      </c>
      <c r="M182" s="52">
        <v>3.1511064343999999</v>
      </c>
      <c r="N182" s="52">
        <v>2.4397867731999998</v>
      </c>
      <c r="O182" s="52">
        <v>1.7611837797000001</v>
      </c>
      <c r="P182" s="52">
        <v>1.1215333013</v>
      </c>
      <c r="Q182" s="52">
        <v>0.51111259549999999</v>
      </c>
      <c r="R182" s="55">
        <v>0</v>
      </c>
      <c r="S182" s="52">
        <v>2.1410542132999999</v>
      </c>
      <c r="T182" s="52">
        <v>1.6622774042999999</v>
      </c>
      <c r="U182" s="52">
        <v>1.5060800131000001</v>
      </c>
      <c r="V182" s="52">
        <v>1.2957617643999999</v>
      </c>
      <c r="W182" s="52">
        <v>1.1061339104000001</v>
      </c>
      <c r="X182" s="52">
        <v>0.93139084189999999</v>
      </c>
      <c r="Y182" s="52">
        <v>0.77284778080000005</v>
      </c>
      <c r="Z182" s="52">
        <v>0.62981327970000001</v>
      </c>
      <c r="AA182" s="52">
        <v>0.50152496499999999</v>
      </c>
      <c r="AB182" s="55">
        <v>0.38713200889999999</v>
      </c>
      <c r="AC182" s="52">
        <v>-4.7483022944000002</v>
      </c>
      <c r="AD182" s="52">
        <v>-10.456202493799999</v>
      </c>
      <c r="AE182" s="52">
        <v>-16.2118113129</v>
      </c>
      <c r="AF182" s="52">
        <v>-21.6122399365</v>
      </c>
      <c r="AG182" s="52">
        <v>-22.838512657599999</v>
      </c>
      <c r="AH182" s="52">
        <v>-24.124514606200002</v>
      </c>
      <c r="AI182" s="52">
        <v>-25.469660489599999</v>
      </c>
      <c r="AJ182" s="52">
        <v>-26.874000776100001</v>
      </c>
      <c r="AK182" s="52">
        <v>-28.337635174100001</v>
      </c>
      <c r="AL182" s="52">
        <v>-29.8600178079</v>
      </c>
      <c r="AM182" s="52">
        <v>-15.7194425036</v>
      </c>
      <c r="AN182" s="52">
        <v>-16.565317074100001</v>
      </c>
      <c r="AO182" s="52">
        <v>-17.428730162099999</v>
      </c>
      <c r="AP182" s="52">
        <v>-18.313912198400001</v>
      </c>
      <c r="AQ182" s="52">
        <v>-19.224067155299998</v>
      </c>
      <c r="AR182" s="52">
        <v>-20.1616448891</v>
      </c>
      <c r="AS182" s="52">
        <v>-21.128546202700001</v>
      </c>
      <c r="AT182" s="52">
        <v>-22.126271187</v>
      </c>
      <c r="AU182" s="52">
        <v>-23.1560252208</v>
      </c>
      <c r="AV182" s="52">
        <v>-12.9792823512</v>
      </c>
      <c r="AW182" s="52">
        <v>-6.4381429762</v>
      </c>
      <c r="AX182" s="52">
        <v>-6.5801810106999996</v>
      </c>
      <c r="AY182" s="52">
        <v>-5.4731580376000002</v>
      </c>
      <c r="AZ182" s="52">
        <v>-4.5556710977000003</v>
      </c>
      <c r="BA182" s="52">
        <v>-3.8355349015</v>
      </c>
      <c r="BB182" s="52">
        <v>-3.2738073601000002</v>
      </c>
      <c r="BC182" s="52">
        <v>-2.8348697253999999</v>
      </c>
      <c r="BD182" s="52">
        <v>-2.4898271526000002</v>
      </c>
      <c r="BE182" s="52">
        <v>8.0845850890000008</v>
      </c>
      <c r="BF182" s="52">
        <v>-13.2296070699</v>
      </c>
      <c r="BG182" s="52">
        <v>0</v>
      </c>
      <c r="BH182" s="52">
        <v>0</v>
      </c>
      <c r="BI182" s="52">
        <v>0</v>
      </c>
      <c r="BJ182" s="52">
        <v>0</v>
      </c>
      <c r="BK182" s="52">
        <v>0</v>
      </c>
      <c r="BL182" s="52">
        <v>0</v>
      </c>
      <c r="BM182" s="52">
        <v>0</v>
      </c>
      <c r="BN182" s="52">
        <v>0</v>
      </c>
      <c r="BO182" s="52">
        <v>0</v>
      </c>
      <c r="BP182" s="52">
        <v>0</v>
      </c>
      <c r="BQ182" s="52">
        <v>0</v>
      </c>
      <c r="BR182" s="52">
        <v>0</v>
      </c>
      <c r="BS182" s="52">
        <v>0</v>
      </c>
      <c r="BT182" s="52">
        <v>0</v>
      </c>
      <c r="BU182" s="52">
        <v>0</v>
      </c>
      <c r="BV182" s="52">
        <v>0</v>
      </c>
      <c r="BW182" s="52">
        <v>0</v>
      </c>
      <c r="BX182" s="52">
        <v>0</v>
      </c>
      <c r="BY182" s="52">
        <v>0</v>
      </c>
      <c r="BZ182" s="52">
        <v>0</v>
      </c>
      <c r="CA182" s="52">
        <v>0</v>
      </c>
      <c r="CB182" s="52">
        <v>0</v>
      </c>
      <c r="CC182" s="52">
        <v>0</v>
      </c>
      <c r="CD182" s="52">
        <v>0</v>
      </c>
    </row>
    <row r="183" spans="1:82" x14ac:dyDescent="0.25">
      <c r="A183" s="52" t="s">
        <v>254</v>
      </c>
      <c r="B183" s="52">
        <v>52.403200100500001</v>
      </c>
      <c r="C183" s="52">
        <v>22.3356453096</v>
      </c>
      <c r="D183" s="52">
        <v>18.909706758999999</v>
      </c>
      <c r="E183" s="52">
        <v>16.272603679500001</v>
      </c>
      <c r="F183" s="52">
        <v>13.7257074899</v>
      </c>
      <c r="G183" s="52">
        <v>11.281129100299999</v>
      </c>
      <c r="H183" s="52">
        <v>9.0316279586999997</v>
      </c>
      <c r="I183" s="52">
        <v>6.6285509748000004</v>
      </c>
      <c r="J183" s="52">
        <v>5.4345489397</v>
      </c>
      <c r="K183" s="52">
        <v>5.5180542998000002</v>
      </c>
      <c r="L183" s="52">
        <v>4.5755335927000003</v>
      </c>
      <c r="M183" s="52">
        <v>3.7440147718999999</v>
      </c>
      <c r="N183" s="52">
        <v>2.8762333487</v>
      </c>
      <c r="O183" s="52">
        <v>2.0641536169000001</v>
      </c>
      <c r="P183" s="52">
        <v>1.3080288785</v>
      </c>
      <c r="Q183" s="52">
        <v>0.59344363860000005</v>
      </c>
      <c r="R183" s="55">
        <v>0</v>
      </c>
      <c r="S183" s="52">
        <v>2.4580134772000002</v>
      </c>
      <c r="T183" s="52">
        <v>1.8954411777</v>
      </c>
      <c r="U183" s="52">
        <v>1.7062321925999999</v>
      </c>
      <c r="V183" s="52">
        <v>1.4588605458999999</v>
      </c>
      <c r="W183" s="52">
        <v>1.2379526463999999</v>
      </c>
      <c r="X183" s="52">
        <v>1.0364319679</v>
      </c>
      <c r="Y183" s="52">
        <v>0.85529720549999999</v>
      </c>
      <c r="Z183" s="52">
        <v>0.69334309699999996</v>
      </c>
      <c r="AA183" s="52">
        <v>0.54933641870000005</v>
      </c>
      <c r="AB183" s="55">
        <v>0.42199465409999998</v>
      </c>
      <c r="AC183" s="52">
        <v>-5.1520003705999997</v>
      </c>
      <c r="AD183" s="52">
        <v>-11.2954894972</v>
      </c>
      <c r="AE183" s="52">
        <v>-17.4413729262</v>
      </c>
      <c r="AF183" s="52">
        <v>-23.162239936500001</v>
      </c>
      <c r="AG183" s="52">
        <v>-24.3885126576</v>
      </c>
      <c r="AH183" s="52">
        <v>-25.674514606199999</v>
      </c>
      <c r="AI183" s="52">
        <v>-27.0196604896</v>
      </c>
      <c r="AJ183" s="52">
        <v>-28.424000776100002</v>
      </c>
      <c r="AK183" s="52">
        <v>-29.887635174100001</v>
      </c>
      <c r="AL183" s="52">
        <v>-31.410017807900001</v>
      </c>
      <c r="AM183" s="52">
        <v>-16.494442503599998</v>
      </c>
      <c r="AN183" s="52">
        <v>-17.3403170741</v>
      </c>
      <c r="AO183" s="52">
        <v>-18.203730162100001</v>
      </c>
      <c r="AP183" s="52">
        <v>-19.088912198399999</v>
      </c>
      <c r="AQ183" s="52">
        <v>-19.999067155300001</v>
      </c>
      <c r="AR183" s="52">
        <v>-20.936644889099998</v>
      </c>
      <c r="AS183" s="52">
        <v>-21.903546202699999</v>
      </c>
      <c r="AT183" s="52">
        <v>-22.901271186999999</v>
      </c>
      <c r="AU183" s="52">
        <v>-23.931025220799999</v>
      </c>
      <c r="AV183" s="52">
        <v>-13.3946186262</v>
      </c>
      <c r="AW183" s="52">
        <v>-6.6352244637000002</v>
      </c>
      <c r="AX183" s="52">
        <v>-6.7729812201000001</v>
      </c>
      <c r="AY183" s="52">
        <v>-5.6267454992000001</v>
      </c>
      <c r="AZ183" s="52">
        <v>-4.6781795771999999</v>
      </c>
      <c r="BA183" s="52">
        <v>-3.9344303894000001</v>
      </c>
      <c r="BB183" s="52">
        <v>-3.3547869385000002</v>
      </c>
      <c r="BC183" s="52">
        <v>-2.9021763467000001</v>
      </c>
      <c r="BD183" s="52">
        <v>-2.5465976479000001</v>
      </c>
      <c r="BE183" s="52">
        <v>8.2617032708</v>
      </c>
      <c r="BF183" s="52">
        <v>-13.5082278872</v>
      </c>
      <c r="BG183" s="52">
        <v>0</v>
      </c>
      <c r="BH183" s="52">
        <v>0</v>
      </c>
      <c r="BI183" s="52">
        <v>0</v>
      </c>
      <c r="BJ183" s="52">
        <v>0</v>
      </c>
      <c r="BK183" s="52">
        <v>0</v>
      </c>
      <c r="BL183" s="52">
        <v>0</v>
      </c>
      <c r="BM183" s="52">
        <v>0</v>
      </c>
      <c r="BN183" s="52">
        <v>0</v>
      </c>
      <c r="BO183" s="52">
        <v>0</v>
      </c>
      <c r="BP183" s="52">
        <v>0</v>
      </c>
      <c r="BQ183" s="52">
        <v>0</v>
      </c>
      <c r="BR183" s="52">
        <v>0</v>
      </c>
      <c r="BS183" s="52">
        <v>0</v>
      </c>
      <c r="BT183" s="52">
        <v>0</v>
      </c>
      <c r="BU183" s="52">
        <v>0</v>
      </c>
      <c r="BV183" s="52">
        <v>0</v>
      </c>
      <c r="BW183" s="52">
        <v>0</v>
      </c>
      <c r="BX183" s="52">
        <v>0</v>
      </c>
      <c r="BY183" s="52">
        <v>0</v>
      </c>
      <c r="BZ183" s="52">
        <v>0</v>
      </c>
      <c r="CA183" s="52">
        <v>0</v>
      </c>
      <c r="CB183" s="52">
        <v>0</v>
      </c>
      <c r="CC183" s="52">
        <v>0</v>
      </c>
      <c r="CD183" s="52">
        <v>0</v>
      </c>
    </row>
    <row r="184" spans="1:82" x14ac:dyDescent="0.25">
      <c r="A184" s="52" t="s">
        <v>255</v>
      </c>
      <c r="B184" s="52">
        <v>37.336200100500001</v>
      </c>
      <c r="C184" s="52">
        <v>8.2810203096000006</v>
      </c>
      <c r="D184" s="52">
        <v>7.1817667590000003</v>
      </c>
      <c r="E184" s="52">
        <v>6.4806996794999998</v>
      </c>
      <c r="F184" s="52">
        <v>5.8133926898999997</v>
      </c>
      <c r="G184" s="52">
        <v>5.2110727002999999</v>
      </c>
      <c r="H184" s="52">
        <v>4.7831874266999996</v>
      </c>
      <c r="I184" s="52">
        <v>4.1956387012</v>
      </c>
      <c r="J184" s="52">
        <v>3.9075732857999999</v>
      </c>
      <c r="K184" s="52">
        <v>4.2987844000999997</v>
      </c>
      <c r="L184" s="52">
        <v>3.6854665673000002</v>
      </c>
      <c r="M184" s="52">
        <v>3.0713781060000001</v>
      </c>
      <c r="N184" s="52">
        <v>2.3882624457000001</v>
      </c>
      <c r="O184" s="52">
        <v>1.7297643574999999</v>
      </c>
      <c r="P184" s="52">
        <v>1.1045338876999999</v>
      </c>
      <c r="Q184" s="52">
        <v>0.50451275929999995</v>
      </c>
      <c r="R184" s="55">
        <v>0</v>
      </c>
      <c r="S184" s="52">
        <v>2.1209333586999999</v>
      </c>
      <c r="T184" s="52">
        <v>1.6489561058</v>
      </c>
      <c r="U184" s="52">
        <v>1.4957882846999999</v>
      </c>
      <c r="V184" s="52">
        <v>1.2882139499</v>
      </c>
      <c r="W184" s="52">
        <v>1.1006436852000001</v>
      </c>
      <c r="X184" s="52">
        <v>0.92745339339999999</v>
      </c>
      <c r="Y184" s="52">
        <v>0.77006623860000001</v>
      </c>
      <c r="Z184" s="52">
        <v>0.6278843422</v>
      </c>
      <c r="AA184" s="52">
        <v>0.50021844820000005</v>
      </c>
      <c r="AB184" s="55">
        <v>0.38627460419999998</v>
      </c>
      <c r="AC184" s="52">
        <v>-4.7393666733000002</v>
      </c>
      <c r="AD184" s="52">
        <v>-10.4394830789</v>
      </c>
      <c r="AE184" s="52">
        <v>-16.189766654</v>
      </c>
      <c r="AF184" s="52">
        <v>-21.587229153100001</v>
      </c>
      <c r="AG184" s="52">
        <v>-22.8160029525</v>
      </c>
      <c r="AH184" s="52">
        <v>-24.104255871700001</v>
      </c>
      <c r="AI184" s="52">
        <v>-25.451427628499999</v>
      </c>
      <c r="AJ184" s="52">
        <v>-26.8575912011</v>
      </c>
      <c r="AK184" s="52">
        <v>-28.322866556600001</v>
      </c>
      <c r="AL184" s="52">
        <v>-29.846726052200001</v>
      </c>
      <c r="AM184" s="52">
        <v>-15.7134612135</v>
      </c>
      <c r="AN184" s="52">
        <v>-16.559933912999998</v>
      </c>
      <c r="AO184" s="52">
        <v>-17.4238853172</v>
      </c>
      <c r="AP184" s="52">
        <v>-18.309551837899999</v>
      </c>
      <c r="AQ184" s="52">
        <v>-19.220142830899999</v>
      </c>
      <c r="AR184" s="52">
        <v>-20.158112997100002</v>
      </c>
      <c r="AS184" s="52">
        <v>-21.125367499900001</v>
      </c>
      <c r="AT184" s="52">
        <v>-22.123410354499999</v>
      </c>
      <c r="AU184" s="52">
        <v>-23.153450471599999</v>
      </c>
      <c r="AV184" s="52">
        <v>-12.978040482700001</v>
      </c>
      <c r="AW184" s="52">
        <v>-6.4376126243999998</v>
      </c>
      <c r="AX184" s="52">
        <v>-6.5797140628999999</v>
      </c>
      <c r="AY184" s="52">
        <v>-5.472823258</v>
      </c>
      <c r="AZ184" s="52">
        <v>-4.5554307654999997</v>
      </c>
      <c r="BA184" s="52">
        <v>-3.8353602931999999</v>
      </c>
      <c r="BB184" s="52">
        <v>-3.2736786814999999</v>
      </c>
      <c r="BC184" s="52">
        <v>-2.8347734685999999</v>
      </c>
      <c r="BD184" s="52">
        <v>-2.4897540827000002</v>
      </c>
      <c r="BE184" s="52">
        <v>8.0843799153999996</v>
      </c>
      <c r="BF184" s="52">
        <v>-13.2293165911</v>
      </c>
      <c r="BG184" s="52">
        <v>0</v>
      </c>
      <c r="BH184" s="52">
        <v>0</v>
      </c>
      <c r="BI184" s="52">
        <v>0</v>
      </c>
      <c r="BJ184" s="52">
        <v>0</v>
      </c>
      <c r="BK184" s="52">
        <v>0</v>
      </c>
      <c r="BL184" s="52">
        <v>0</v>
      </c>
      <c r="BM184" s="52">
        <v>0</v>
      </c>
      <c r="BN184" s="52">
        <v>0</v>
      </c>
      <c r="BO184" s="52">
        <v>0</v>
      </c>
      <c r="BP184" s="52">
        <v>0</v>
      </c>
      <c r="BQ184" s="52">
        <v>0</v>
      </c>
      <c r="BR184" s="52">
        <v>0</v>
      </c>
      <c r="BS184" s="52">
        <v>0</v>
      </c>
      <c r="BT184" s="52">
        <v>0</v>
      </c>
      <c r="BU184" s="52">
        <v>0</v>
      </c>
      <c r="BV184" s="52">
        <v>0</v>
      </c>
      <c r="BW184" s="52">
        <v>0</v>
      </c>
      <c r="BX184" s="52">
        <v>0</v>
      </c>
      <c r="BY184" s="52">
        <v>0</v>
      </c>
      <c r="BZ184" s="52">
        <v>0</v>
      </c>
      <c r="CA184" s="52">
        <v>0</v>
      </c>
      <c r="CB184" s="52">
        <v>0</v>
      </c>
      <c r="CC184" s="52">
        <v>0</v>
      </c>
      <c r="CD184" s="52">
        <v>0</v>
      </c>
    </row>
    <row r="185" spans="1:82" x14ac:dyDescent="0.25">
      <c r="A185" s="52" t="s">
        <v>256</v>
      </c>
      <c r="B185" s="52">
        <v>9.9600000000000009</v>
      </c>
      <c r="C185" s="52">
        <v>10.30625</v>
      </c>
      <c r="D185" s="52">
        <v>10.6525</v>
      </c>
      <c r="E185" s="52">
        <v>10.998749999999999</v>
      </c>
      <c r="F185" s="52">
        <v>11.345000000000001</v>
      </c>
      <c r="G185" s="52">
        <v>11.69125</v>
      </c>
      <c r="H185" s="52">
        <v>12.0375</v>
      </c>
      <c r="I185" s="52">
        <v>12.383749999999999</v>
      </c>
      <c r="J185" s="52">
        <v>12.73</v>
      </c>
      <c r="K185" s="52">
        <v>13.07625</v>
      </c>
      <c r="L185" s="52">
        <v>13.422499999999999</v>
      </c>
      <c r="M185" s="52">
        <v>13.768750000000001</v>
      </c>
      <c r="N185" s="52">
        <v>14.115</v>
      </c>
      <c r="O185" s="52">
        <v>14.46125</v>
      </c>
      <c r="P185" s="52">
        <v>14.807499999999999</v>
      </c>
      <c r="Q185" s="52">
        <v>15.15375</v>
      </c>
      <c r="R185" s="55">
        <v>15.5</v>
      </c>
      <c r="S185" s="52">
        <v>15.5</v>
      </c>
      <c r="T185" s="52">
        <v>15.5</v>
      </c>
      <c r="U185" s="52">
        <v>15.5</v>
      </c>
      <c r="V185" s="52">
        <v>15.5</v>
      </c>
      <c r="W185" s="52">
        <v>15.5</v>
      </c>
      <c r="X185" s="52">
        <v>15.5</v>
      </c>
      <c r="Y185" s="52">
        <v>15.5</v>
      </c>
      <c r="Z185" s="52">
        <v>15.5</v>
      </c>
      <c r="AA185" s="52">
        <v>15.5</v>
      </c>
      <c r="AB185" s="55">
        <v>15.5</v>
      </c>
      <c r="AC185" s="52">
        <v>15.5</v>
      </c>
      <c r="AD185" s="52">
        <v>15.5</v>
      </c>
      <c r="AE185" s="52">
        <v>15.5</v>
      </c>
      <c r="AF185" s="52">
        <v>15.5</v>
      </c>
      <c r="AG185" s="52">
        <v>15.5</v>
      </c>
      <c r="AH185" s="52">
        <v>15.5</v>
      </c>
      <c r="AI185" s="52">
        <v>15.5</v>
      </c>
      <c r="AJ185" s="52">
        <v>15.5</v>
      </c>
      <c r="AK185" s="52">
        <v>15.5</v>
      </c>
      <c r="AL185" s="52">
        <v>15.5</v>
      </c>
      <c r="AM185" s="52">
        <v>15.5</v>
      </c>
      <c r="AN185" s="52">
        <v>15.5</v>
      </c>
      <c r="AO185" s="52">
        <v>15.5</v>
      </c>
      <c r="AP185" s="52">
        <v>15.5</v>
      </c>
      <c r="AQ185" s="52">
        <v>15.5</v>
      </c>
      <c r="AR185" s="52">
        <v>15.5</v>
      </c>
      <c r="AS185" s="52">
        <v>15.5</v>
      </c>
      <c r="AT185" s="52">
        <v>15.5</v>
      </c>
      <c r="AU185" s="52">
        <v>15.5</v>
      </c>
      <c r="AV185" s="52">
        <v>15.5</v>
      </c>
      <c r="AW185" s="52">
        <v>15.5</v>
      </c>
      <c r="AX185" s="52">
        <v>15.5</v>
      </c>
      <c r="AY185" s="52">
        <v>15.5</v>
      </c>
      <c r="AZ185" s="52">
        <v>15.5</v>
      </c>
      <c r="BA185" s="52">
        <v>15.5</v>
      </c>
      <c r="BB185" s="52">
        <v>15.5</v>
      </c>
      <c r="BC185" s="52">
        <v>15.5</v>
      </c>
      <c r="BD185" s="52">
        <v>15.5</v>
      </c>
      <c r="BE185" s="52">
        <v>15.5</v>
      </c>
      <c r="BF185" s="52">
        <v>15.5</v>
      </c>
      <c r="BG185" s="52">
        <v>15.5</v>
      </c>
      <c r="BH185" s="52">
        <v>15.5</v>
      </c>
      <c r="BI185" s="52">
        <v>15.5</v>
      </c>
      <c r="BJ185" s="52">
        <v>15.5</v>
      </c>
      <c r="BK185" s="52">
        <v>15.5</v>
      </c>
      <c r="BL185" s="52">
        <v>15.5</v>
      </c>
      <c r="BM185" s="52">
        <v>15.5</v>
      </c>
      <c r="BN185" s="52">
        <v>15.5</v>
      </c>
      <c r="BO185" s="52">
        <v>15.5</v>
      </c>
      <c r="BP185" s="52">
        <v>15.5</v>
      </c>
      <c r="BQ185" s="52">
        <v>15.5</v>
      </c>
      <c r="BR185" s="52">
        <v>15.5</v>
      </c>
      <c r="BS185" s="52">
        <v>15.5</v>
      </c>
      <c r="BT185" s="52">
        <v>15.5</v>
      </c>
      <c r="BU185" s="52">
        <v>15.5</v>
      </c>
      <c r="BV185" s="52">
        <v>15.5</v>
      </c>
      <c r="BW185" s="52">
        <v>15.5</v>
      </c>
      <c r="BX185" s="52">
        <v>15.5</v>
      </c>
      <c r="BY185" s="52">
        <v>15.5</v>
      </c>
      <c r="BZ185" s="52">
        <v>15.5</v>
      </c>
      <c r="CA185" s="52">
        <v>15.5</v>
      </c>
      <c r="CB185" s="52">
        <v>15.5</v>
      </c>
      <c r="CC185" s="52">
        <v>15.5</v>
      </c>
      <c r="CD185" s="52">
        <v>15.5</v>
      </c>
    </row>
    <row r="186" spans="1:82" x14ac:dyDescent="0.25">
      <c r="A186" s="52" t="s">
        <v>257</v>
      </c>
      <c r="B186" s="52">
        <v>5.9</v>
      </c>
      <c r="C186" s="52">
        <v>5.31</v>
      </c>
      <c r="D186" s="52">
        <v>4.7789999999999999</v>
      </c>
      <c r="E186" s="52">
        <v>4.3010999999999999</v>
      </c>
      <c r="F186" s="52">
        <v>3.8709899999999999</v>
      </c>
      <c r="G186" s="52">
        <v>3.4838909999999998</v>
      </c>
      <c r="H186" s="52">
        <v>3.1355019</v>
      </c>
      <c r="I186" s="52">
        <v>2.82195171</v>
      </c>
      <c r="J186" s="52">
        <v>2.5397565389999999</v>
      </c>
      <c r="K186" s="52">
        <v>2.2857808850999999</v>
      </c>
      <c r="L186" s="52">
        <v>2.0572027965999999</v>
      </c>
      <c r="M186" s="52">
        <v>1.8514825169</v>
      </c>
      <c r="N186" s="52">
        <v>1.6663342651999999</v>
      </c>
      <c r="O186" s="52">
        <v>1.4997008386999999</v>
      </c>
      <c r="P186" s="52">
        <v>1.3497307547999999</v>
      </c>
      <c r="Q186" s="52">
        <v>1.2147576793999999</v>
      </c>
      <c r="R186" s="55">
        <v>1.0932819114000001</v>
      </c>
      <c r="S186" s="52">
        <v>0.98395372029999995</v>
      </c>
      <c r="T186" s="52">
        <v>0.88555834830000002</v>
      </c>
      <c r="U186" s="52">
        <v>0.79700251339999995</v>
      </c>
      <c r="V186" s="52">
        <v>0.71730226210000003</v>
      </c>
      <c r="W186" s="52">
        <v>0.64557203590000001</v>
      </c>
      <c r="X186" s="52">
        <v>0.58101483229999995</v>
      </c>
      <c r="Y186" s="52">
        <v>0.52291334909999998</v>
      </c>
      <c r="Z186" s="52">
        <v>0.47062201419999999</v>
      </c>
      <c r="AA186" s="52">
        <v>0.42355981269999998</v>
      </c>
      <c r="AB186" s="55">
        <v>0.38120383149999998</v>
      </c>
      <c r="AC186" s="52">
        <v>0.34308344829999998</v>
      </c>
      <c r="AD186" s="52">
        <v>0.30877510349999998</v>
      </c>
      <c r="AE186" s="52">
        <v>0.27789759310000001</v>
      </c>
      <c r="AF186" s="52">
        <v>0.25010783380000001</v>
      </c>
      <c r="AG186" s="52">
        <v>0.2250970504</v>
      </c>
      <c r="AH186" s="52">
        <v>0.20258734540000001</v>
      </c>
      <c r="AI186" s="52">
        <v>0.18232861089999999</v>
      </c>
      <c r="AJ186" s="52">
        <v>0.1640957498</v>
      </c>
      <c r="AK186" s="52">
        <v>0.14768617479999999</v>
      </c>
      <c r="AL186" s="52">
        <v>0.13291755729999999</v>
      </c>
      <c r="AM186" s="52">
        <v>0.1196258016</v>
      </c>
      <c r="AN186" s="52">
        <v>0.10766322139999999</v>
      </c>
      <c r="AO186" s="52">
        <v>9.6896899300000006E-2</v>
      </c>
      <c r="AP186" s="52">
        <v>8.7207209399999999E-2</v>
      </c>
      <c r="AQ186" s="52">
        <v>7.8486488399999998E-2</v>
      </c>
      <c r="AR186" s="52">
        <v>7.0637839600000002E-2</v>
      </c>
      <c r="AS186" s="52">
        <v>6.3574055599999998E-2</v>
      </c>
      <c r="AT186" s="52">
        <v>5.7216650100000002E-2</v>
      </c>
      <c r="AU186" s="52">
        <v>5.1494985100000001E-2</v>
      </c>
      <c r="AV186" s="52">
        <v>4.6345486499999998E-2</v>
      </c>
      <c r="AW186" s="52">
        <v>4.1710937900000002E-2</v>
      </c>
      <c r="AX186" s="52">
        <v>3.7539844099999997E-2</v>
      </c>
      <c r="AY186" s="52">
        <v>3.3785859699999997E-2</v>
      </c>
      <c r="AZ186" s="52">
        <v>3.0407273700000001E-2</v>
      </c>
      <c r="BA186" s="52">
        <v>2.73665464E-2</v>
      </c>
      <c r="BB186" s="52">
        <v>2.46298917E-2</v>
      </c>
      <c r="BC186" s="52">
        <v>2.2166902499999998E-2</v>
      </c>
      <c r="BD186" s="52">
        <v>1.9950212299999999E-2</v>
      </c>
      <c r="BE186" s="52">
        <v>1.79551911E-2</v>
      </c>
      <c r="BF186" s="52">
        <v>1.6159672E-2</v>
      </c>
      <c r="BG186" s="52">
        <v>1.45437048E-2</v>
      </c>
      <c r="BH186" s="52">
        <v>1.30893343E-2</v>
      </c>
      <c r="BI186" s="52">
        <v>1.17804009E-2</v>
      </c>
      <c r="BJ186" s="52">
        <v>1.06023608E-2</v>
      </c>
      <c r="BK186" s="52">
        <v>9.5421246999999997E-3</v>
      </c>
      <c r="BL186" s="52">
        <v>8.5879122000000006E-3</v>
      </c>
      <c r="BM186" s="52">
        <v>7.7291210000000003E-3</v>
      </c>
      <c r="BN186" s="52">
        <v>6.9562089000000001E-3</v>
      </c>
      <c r="BO186" s="52">
        <v>6.2605880000000001E-3</v>
      </c>
      <c r="BP186" s="52">
        <v>5.6345292000000002E-3</v>
      </c>
      <c r="BQ186" s="52">
        <v>5.0710763000000004E-3</v>
      </c>
      <c r="BR186" s="52">
        <v>4.5639686999999996E-3</v>
      </c>
      <c r="BS186" s="52">
        <v>4.1075718000000002E-3</v>
      </c>
      <c r="BT186" s="52">
        <v>3.6968145999999999E-3</v>
      </c>
      <c r="BU186" s="52">
        <v>3.3271332E-3</v>
      </c>
      <c r="BV186" s="52">
        <v>2.9944198000000002E-3</v>
      </c>
      <c r="BW186" s="52">
        <v>2.6949779000000002E-3</v>
      </c>
      <c r="BX186" s="52">
        <v>2.4254800999999999E-3</v>
      </c>
      <c r="BY186" s="52">
        <v>2.1829320999999999E-3</v>
      </c>
      <c r="BZ186" s="52">
        <v>1.9646389000000002E-3</v>
      </c>
      <c r="CA186" s="52">
        <v>1.7681750000000001E-3</v>
      </c>
      <c r="CB186" s="52">
        <v>1.5913575E-3</v>
      </c>
      <c r="CC186" s="52">
        <v>1.4322217E-3</v>
      </c>
      <c r="CD186" s="52">
        <v>1.2889996000000001E-3</v>
      </c>
    </row>
    <row r="187" spans="1:82" x14ac:dyDescent="0.25">
      <c r="A187" s="52" t="s">
        <v>258</v>
      </c>
      <c r="B187" s="52">
        <v>633.5</v>
      </c>
      <c r="C187" s="52">
        <v>692.06683046989997</v>
      </c>
      <c r="D187" s="52">
        <v>709.87918768429995</v>
      </c>
      <c r="E187" s="52">
        <v>724.62796940689998</v>
      </c>
      <c r="F187" s="52">
        <v>737.22126411440001</v>
      </c>
      <c r="G187" s="52">
        <v>747.89544236029997</v>
      </c>
      <c r="H187" s="52">
        <v>756.90339257899996</v>
      </c>
      <c r="I187" s="52">
        <v>764.62451636330002</v>
      </c>
      <c r="J187" s="52">
        <v>770.96269281570005</v>
      </c>
      <c r="K187" s="52">
        <v>776.6385642555</v>
      </c>
      <c r="L187" s="52">
        <v>782.74904526030002</v>
      </c>
      <c r="M187" s="52">
        <v>787.93692526159998</v>
      </c>
      <c r="N187" s="52">
        <v>792.2346699894</v>
      </c>
      <c r="O187" s="52">
        <v>795.56225696870001</v>
      </c>
      <c r="P187" s="52">
        <v>797.96430795030005</v>
      </c>
      <c r="Q187" s="52">
        <v>799.49394965960005</v>
      </c>
      <c r="R187" s="55">
        <v>800.19104812590001</v>
      </c>
      <c r="S187" s="52">
        <v>800.19104812590001</v>
      </c>
      <c r="T187" s="52">
        <v>803.11119844409995</v>
      </c>
      <c r="U187" s="52">
        <v>805.37835256890003</v>
      </c>
      <c r="V187" s="52">
        <v>807.43247151740002</v>
      </c>
      <c r="W187" s="52">
        <v>809.19974069969999</v>
      </c>
      <c r="X187" s="52">
        <v>810.70837942089997</v>
      </c>
      <c r="Y187" s="52">
        <v>811.97868880700003</v>
      </c>
      <c r="Z187" s="52">
        <v>813.03276379440001</v>
      </c>
      <c r="AA187" s="52">
        <v>813.89175626539998</v>
      </c>
      <c r="AB187" s="55">
        <v>814.57577831250001</v>
      </c>
      <c r="AC187" s="52">
        <v>815.1037815981</v>
      </c>
      <c r="AD187" s="52">
        <v>808.62764644469996</v>
      </c>
      <c r="AE187" s="52">
        <v>794.36659558029999</v>
      </c>
      <c r="AF187" s="52">
        <v>772.25555996540004</v>
      </c>
      <c r="AG187" s="52">
        <v>742.77896430739997</v>
      </c>
      <c r="AH187" s="52">
        <v>711.62987448529998</v>
      </c>
      <c r="AI187" s="52">
        <v>678.72682674090004</v>
      </c>
      <c r="AJ187" s="52">
        <v>643.98915558759995</v>
      </c>
      <c r="AK187" s="52">
        <v>607.33612670590003</v>
      </c>
      <c r="AL187" s="52">
        <v>568.68686978539995</v>
      </c>
      <c r="AM187" s="52">
        <v>527.96125902719996</v>
      </c>
      <c r="AN187" s="52">
        <v>506.52175752199997</v>
      </c>
      <c r="AO187" s="52">
        <v>483.92858093429999</v>
      </c>
      <c r="AP187" s="52">
        <v>460.15780875460001</v>
      </c>
      <c r="AQ187" s="52">
        <v>435.17975065540003</v>
      </c>
      <c r="AR187" s="52">
        <v>408.96034646110002</v>
      </c>
      <c r="AS187" s="52">
        <v>381.4621946757</v>
      </c>
      <c r="AT187" s="52">
        <v>352.64530132779998</v>
      </c>
      <c r="AU187" s="52">
        <v>322.46762649549999</v>
      </c>
      <c r="AV187" s="52">
        <v>290.88548625980002</v>
      </c>
      <c r="AW187" s="52">
        <v>273.1832462827</v>
      </c>
      <c r="AX187" s="52">
        <v>264.40236388199997</v>
      </c>
      <c r="AY187" s="52">
        <v>255.42775803000001</v>
      </c>
      <c r="AZ187" s="52">
        <v>247.96300347779999</v>
      </c>
      <c r="BA187" s="52">
        <v>241.74959499760001</v>
      </c>
      <c r="BB187" s="52">
        <v>236.51836899989999</v>
      </c>
      <c r="BC187" s="52">
        <v>232.05327440080001</v>
      </c>
      <c r="BD187" s="52">
        <v>228.18683996909999</v>
      </c>
      <c r="BE187" s="52">
        <v>224.79100369989999</v>
      </c>
      <c r="BF187" s="52">
        <v>235.8174427193</v>
      </c>
      <c r="BG187" s="52">
        <v>217.77378877780001</v>
      </c>
      <c r="BH187" s="52">
        <v>217.77378877780001</v>
      </c>
      <c r="BI187" s="52">
        <v>217.77378877780001</v>
      </c>
      <c r="BJ187" s="52">
        <v>217.77378877780001</v>
      </c>
      <c r="BK187" s="52">
        <v>217.77378877780001</v>
      </c>
      <c r="BL187" s="52">
        <v>217.77378877780001</v>
      </c>
      <c r="BM187" s="52">
        <v>217.77378877780001</v>
      </c>
      <c r="BN187" s="52">
        <v>217.77378877780001</v>
      </c>
      <c r="BO187" s="52">
        <v>217.77378877780001</v>
      </c>
      <c r="BP187" s="52">
        <v>217.77378877780001</v>
      </c>
      <c r="BQ187" s="52">
        <v>217.77378877780001</v>
      </c>
      <c r="BR187" s="52">
        <v>217.77378877780001</v>
      </c>
      <c r="BS187" s="52">
        <v>217.77378877780001</v>
      </c>
      <c r="BT187" s="52">
        <v>217.77378877780001</v>
      </c>
      <c r="BU187" s="52">
        <v>217.77378877780001</v>
      </c>
      <c r="BV187" s="52">
        <v>217.77378877780001</v>
      </c>
      <c r="BW187" s="52">
        <v>217.77378877780001</v>
      </c>
      <c r="BX187" s="52">
        <v>217.77378877780001</v>
      </c>
      <c r="BY187" s="52">
        <v>217.77378877780001</v>
      </c>
      <c r="BZ187" s="52">
        <v>217.77378877780001</v>
      </c>
      <c r="CA187" s="52">
        <v>217.77378877780001</v>
      </c>
      <c r="CB187" s="52">
        <v>217.77378877780001</v>
      </c>
      <c r="CC187" s="52">
        <v>217.77378877780001</v>
      </c>
      <c r="CD187" s="52">
        <v>217.77378877780001</v>
      </c>
    </row>
    <row r="188" spans="1:82" x14ac:dyDescent="0.25">
      <c r="A188" s="52" t="s">
        <v>259</v>
      </c>
      <c r="B188" s="52">
        <v>0.47121199159999999</v>
      </c>
      <c r="C188" s="52">
        <v>0.42745166020000003</v>
      </c>
      <c r="D188" s="52">
        <v>0.41622847149999997</v>
      </c>
      <c r="E188" s="52">
        <v>0.40734027900000003</v>
      </c>
      <c r="F188" s="52">
        <v>0.39950621310000001</v>
      </c>
      <c r="G188" s="52">
        <v>0.39246297229999999</v>
      </c>
      <c r="H188" s="52">
        <v>0.38620890899999999</v>
      </c>
      <c r="I188" s="52">
        <v>0.38020453059999998</v>
      </c>
      <c r="J188" s="52">
        <v>0.37514706889999999</v>
      </c>
      <c r="K188" s="52">
        <v>0.37161528669999999</v>
      </c>
      <c r="L188" s="52">
        <v>0.36733740310000002</v>
      </c>
      <c r="M188" s="52">
        <v>0.36312481569999999</v>
      </c>
      <c r="N188" s="52">
        <v>0.35886640269999998</v>
      </c>
      <c r="O188" s="52">
        <v>0.3546355229</v>
      </c>
      <c r="P188" s="52">
        <v>0.35043962560000003</v>
      </c>
      <c r="Q188" s="52">
        <v>0.34626535279999998</v>
      </c>
      <c r="R188" s="55">
        <v>0.34220705280000002</v>
      </c>
      <c r="S188" s="52">
        <v>0.3419088515</v>
      </c>
      <c r="T188" s="52">
        <v>0.33941428309999999</v>
      </c>
      <c r="U188" s="52">
        <v>0.33712424050000001</v>
      </c>
      <c r="V188" s="52">
        <v>0.33478510989999999</v>
      </c>
      <c r="W188" s="52">
        <v>0.33246866619999998</v>
      </c>
      <c r="X188" s="52">
        <v>0.33017963960000002</v>
      </c>
      <c r="Y188" s="52">
        <v>0.32792543260000001</v>
      </c>
      <c r="Z188" s="52">
        <v>0.32571053799999999</v>
      </c>
      <c r="AA188" s="52">
        <v>0.32353837410000003</v>
      </c>
      <c r="AB188" s="55">
        <v>0.32141148959999999</v>
      </c>
      <c r="AC188" s="52">
        <v>0.31227963320000002</v>
      </c>
      <c r="AD188" s="52">
        <v>0.29915617090000002</v>
      </c>
      <c r="AE188" s="52">
        <v>0.28253965949999998</v>
      </c>
      <c r="AF188" s="52">
        <v>0.26280993650000001</v>
      </c>
      <c r="AG188" s="52">
        <v>0.2457007235</v>
      </c>
      <c r="AH188" s="52">
        <v>0.22806318549999999</v>
      </c>
      <c r="AI188" s="52">
        <v>0.2094167395</v>
      </c>
      <c r="AJ188" s="52">
        <v>0.18937168560000001</v>
      </c>
      <c r="AK188" s="52">
        <v>0.16748026460000001</v>
      </c>
      <c r="AL188" s="52">
        <v>0.1431660361</v>
      </c>
      <c r="AM188" s="52">
        <v>0.14795946090000001</v>
      </c>
      <c r="AN188" s="52">
        <v>0.1407795224</v>
      </c>
      <c r="AO188" s="52">
        <v>0.13060253929999999</v>
      </c>
      <c r="AP188" s="52">
        <v>0.1176979804</v>
      </c>
      <c r="AQ188" s="52">
        <v>0.10189889370000001</v>
      </c>
      <c r="AR188" s="52">
        <v>8.2852676900000005E-2</v>
      </c>
      <c r="AS188" s="52">
        <v>5.9990317000000001E-2</v>
      </c>
      <c r="AT188" s="52">
        <v>3.24346483E-2</v>
      </c>
      <c r="AU188" s="52">
        <v>-1.1620864E-3</v>
      </c>
      <c r="AV188" s="52">
        <v>-4.1478764999999997E-3</v>
      </c>
      <c r="AW188" s="52">
        <v>8.4051216000000008E-3</v>
      </c>
      <c r="AX188" s="52">
        <v>1.24093295E-2</v>
      </c>
      <c r="AY188" s="52">
        <v>1.6787295300000001E-2</v>
      </c>
      <c r="AZ188" s="52">
        <v>2.12668313E-2</v>
      </c>
      <c r="BA188" s="52">
        <v>2.5824524099999999E-2</v>
      </c>
      <c r="BB188" s="52">
        <v>3.04476178E-2</v>
      </c>
      <c r="BC188" s="52">
        <v>3.5124258300000002E-2</v>
      </c>
      <c r="BD188" s="52">
        <v>3.98426708E-2</v>
      </c>
      <c r="BE188" s="52">
        <v>8.9030383300000002E-2</v>
      </c>
      <c r="BF188" s="52">
        <v>3.2556211799999998E-2</v>
      </c>
      <c r="BG188" s="52">
        <v>5.4965600599999997E-2</v>
      </c>
      <c r="BH188" s="52">
        <v>6.6573337900000001E-2</v>
      </c>
      <c r="BI188" s="52">
        <v>7.6118570499999996E-2</v>
      </c>
      <c r="BJ188" s="52">
        <v>8.4363740699999995E-2</v>
      </c>
      <c r="BK188" s="52">
        <v>9.1729206100000002E-2</v>
      </c>
      <c r="BL188" s="52">
        <v>9.8460832700000001E-2</v>
      </c>
      <c r="BM188" s="52">
        <v>0.1047047658</v>
      </c>
      <c r="BN188" s="52">
        <v>0.1105500903</v>
      </c>
      <c r="BO188" s="52">
        <v>0.1160531801</v>
      </c>
      <c r="BP188" s="52">
        <v>0.121251576</v>
      </c>
      <c r="BQ188" s="52">
        <v>0.1261718865</v>
      </c>
      <c r="BR188" s="52">
        <v>0.13083428650000001</v>
      </c>
      <c r="BS188" s="52">
        <v>0.1352550793</v>
      </c>
      <c r="BT188" s="52">
        <v>0.13944815720000001</v>
      </c>
      <c r="BU188" s="52">
        <v>0.14342583810000001</v>
      </c>
      <c r="BV188" s="52">
        <v>0.14719934679999999</v>
      </c>
      <c r="BW188" s="52">
        <v>0.15077909510000001</v>
      </c>
      <c r="BX188" s="52">
        <v>0.15417484819999999</v>
      </c>
      <c r="BY188" s="52">
        <v>0.1573958258</v>
      </c>
      <c r="BZ188" s="52">
        <v>0.16045076699999999</v>
      </c>
      <c r="CA188" s="52">
        <v>0.1633479736</v>
      </c>
      <c r="CB188" s="52">
        <v>0.1660953416</v>
      </c>
      <c r="CC188" s="52">
        <v>0.16870038579999999</v>
      </c>
      <c r="CD188" s="52">
        <v>0.1711702598</v>
      </c>
    </row>
    <row r="189" spans="1:82" x14ac:dyDescent="0.25">
      <c r="A189" s="52" t="s">
        <v>260</v>
      </c>
      <c r="B189" s="52">
        <v>0</v>
      </c>
      <c r="C189" s="52">
        <v>-4.5890839400000001E-2</v>
      </c>
      <c r="D189" s="52">
        <v>-3.9812777200000003E-2</v>
      </c>
      <c r="E189" s="52">
        <v>-3.6680700500000003E-2</v>
      </c>
      <c r="F189" s="52">
        <v>-3.8452303799999997E-2</v>
      </c>
      <c r="G189" s="52">
        <v>-4.3633982799999999E-2</v>
      </c>
      <c r="H189" s="52">
        <v>-5.0160400100000002E-2</v>
      </c>
      <c r="I189" s="52">
        <v>-5.9478516299999999E-2</v>
      </c>
      <c r="J189" s="52">
        <v>-6.7570351700000003E-2</v>
      </c>
      <c r="K189" s="52">
        <v>-6.9177962999999995E-2</v>
      </c>
      <c r="L189" s="52">
        <v>-7.3566938900000003E-2</v>
      </c>
      <c r="M189" s="52">
        <v>-8.0248594500000006E-2</v>
      </c>
      <c r="N189" s="52">
        <v>-8.9497718300000001E-2</v>
      </c>
      <c r="O189" s="52">
        <v>-0.101060914</v>
      </c>
      <c r="P189" s="52">
        <v>-0.11476340140000001</v>
      </c>
      <c r="Q189" s="52">
        <v>-0.13058151909999999</v>
      </c>
      <c r="R189" s="55">
        <v>-0.14806899679999999</v>
      </c>
      <c r="S189" s="52">
        <v>-0.14950049509999999</v>
      </c>
      <c r="T189" s="52">
        <v>-0.1528518462</v>
      </c>
      <c r="U189" s="52">
        <v>-0.1570891891</v>
      </c>
      <c r="V189" s="52">
        <v>-0.16211134990000001</v>
      </c>
      <c r="W189" s="52">
        <v>-0.1677819093</v>
      </c>
      <c r="X189" s="52">
        <v>-0.1739951347</v>
      </c>
      <c r="Y189" s="52">
        <v>-0.18066209329999999</v>
      </c>
      <c r="Z189" s="52">
        <v>-0.1877064477</v>
      </c>
      <c r="AA189" s="52">
        <v>-0.195062022</v>
      </c>
      <c r="AB189" s="55">
        <v>-0.20267084990000001</v>
      </c>
      <c r="AC189" s="52">
        <v>-0.24213419729999999</v>
      </c>
      <c r="AD189" s="52">
        <v>-0.32323191629999998</v>
      </c>
      <c r="AE189" s="52">
        <v>-0.46046058410000001</v>
      </c>
      <c r="AF189" s="52">
        <v>-0.68866687010000005</v>
      </c>
      <c r="AG189" s="52">
        <v>-1.0616083351000001</v>
      </c>
      <c r="AH189" s="52">
        <v>-1.7434586518999999</v>
      </c>
      <c r="AI189" s="52">
        <v>-3.4575940197000001</v>
      </c>
      <c r="AJ189" s="52">
        <v>-16.8325579511</v>
      </c>
      <c r="AK189" s="52">
        <v>7.5216714872999999</v>
      </c>
      <c r="AL189" s="52">
        <v>3.3495711105999999</v>
      </c>
      <c r="AM189" s="52">
        <v>2.0882943598999999</v>
      </c>
      <c r="AN189" s="52">
        <v>1.7893217164999999</v>
      </c>
      <c r="AO189" s="52">
        <v>1.57323181</v>
      </c>
      <c r="AP189" s="52">
        <v>1.4096577862999999</v>
      </c>
      <c r="AQ189" s="52">
        <v>1.2816062851000001</v>
      </c>
      <c r="AR189" s="52">
        <v>1.1785417352000001</v>
      </c>
      <c r="AS189" s="52">
        <v>1.0936009119000001</v>
      </c>
      <c r="AT189" s="52">
        <v>1.0221473463999999</v>
      </c>
      <c r="AU189" s="52">
        <v>0.96095317309999995</v>
      </c>
      <c r="AV189" s="52">
        <v>0.87480055649999999</v>
      </c>
      <c r="AW189" s="52">
        <v>0.82210074349999995</v>
      </c>
      <c r="AX189" s="52">
        <v>0.79987440809999999</v>
      </c>
      <c r="AY189" s="52">
        <v>0.77822393489999997</v>
      </c>
      <c r="AZ189" s="52">
        <v>0.76059995300000005</v>
      </c>
      <c r="BA189" s="52">
        <v>0.74606110579999996</v>
      </c>
      <c r="BB189" s="52">
        <v>0.73381578589999996</v>
      </c>
      <c r="BC189" s="52">
        <v>0.72328927009999999</v>
      </c>
      <c r="BD189" s="52">
        <v>0.71406819109999997</v>
      </c>
      <c r="BE189" s="52">
        <v>0.6814128894</v>
      </c>
      <c r="BF189" s="52">
        <v>0.73132572809999996</v>
      </c>
      <c r="BG189" s="52">
        <v>0.68925829770000002</v>
      </c>
      <c r="BH189" s="52">
        <v>0.68317770649999998</v>
      </c>
      <c r="BI189" s="52">
        <v>0.67817753680000004</v>
      </c>
      <c r="BJ189" s="52">
        <v>0.67385839110000001</v>
      </c>
      <c r="BK189" s="52">
        <v>0.67000006960000003</v>
      </c>
      <c r="BL189" s="52">
        <v>0.66647377779999994</v>
      </c>
      <c r="BM189" s="52">
        <v>0.66320295900000004</v>
      </c>
      <c r="BN189" s="52">
        <v>0.66014094729999995</v>
      </c>
      <c r="BO189" s="52">
        <v>0.65725821149999997</v>
      </c>
      <c r="BP189" s="52">
        <v>0.65453508650000003</v>
      </c>
      <c r="BQ189" s="52">
        <v>0.65195763360000003</v>
      </c>
      <c r="BR189" s="52">
        <v>0.64951528439999995</v>
      </c>
      <c r="BS189" s="52">
        <v>0.64719949860000003</v>
      </c>
      <c r="BT189" s="52">
        <v>0.6450029988</v>
      </c>
      <c r="BU189" s="52">
        <v>0.6429193325</v>
      </c>
      <c r="BV189" s="52">
        <v>0.64094261969999999</v>
      </c>
      <c r="BW189" s="52">
        <v>0.63906740620000002</v>
      </c>
      <c r="BX189" s="52">
        <v>0.63728857660000005</v>
      </c>
      <c r="BY189" s="52">
        <v>0.63560130140000004</v>
      </c>
      <c r="BZ189" s="52">
        <v>0.63400100250000002</v>
      </c>
      <c r="CA189" s="52">
        <v>0.63248333130000001</v>
      </c>
      <c r="CB189" s="52">
        <v>0.63104415150000004</v>
      </c>
      <c r="CC189" s="52">
        <v>0.62967952650000003</v>
      </c>
      <c r="CD189" s="52">
        <v>0.62838570890000001</v>
      </c>
    </row>
    <row r="190" spans="1:82" x14ac:dyDescent="0.25">
      <c r="A190" s="52" t="s">
        <v>261</v>
      </c>
      <c r="B190" s="52">
        <v>150.09299999999999</v>
      </c>
      <c r="C190" s="52">
        <v>153.9611353462</v>
      </c>
      <c r="D190" s="52">
        <v>157.16378629639999</v>
      </c>
      <c r="E190" s="52">
        <v>159.89820951920001</v>
      </c>
      <c r="F190" s="52">
        <v>162.21574697470001</v>
      </c>
      <c r="G190" s="52">
        <v>164.1713314239</v>
      </c>
      <c r="H190" s="52">
        <v>165.84738011210001</v>
      </c>
      <c r="I190" s="52">
        <v>167.22300880360001</v>
      </c>
      <c r="J190" s="52">
        <v>168.4547662331</v>
      </c>
      <c r="K190" s="52">
        <v>169.7809435241</v>
      </c>
      <c r="L190" s="52">
        <v>170.906701712</v>
      </c>
      <c r="M190" s="52">
        <v>171.8390937483</v>
      </c>
      <c r="N190" s="52">
        <v>172.56073580200001</v>
      </c>
      <c r="O190" s="52">
        <v>173.08132158609999</v>
      </c>
      <c r="P190" s="52">
        <v>173.41239238119999</v>
      </c>
      <c r="Q190" s="52">
        <v>173.5626086867</v>
      </c>
      <c r="R190" s="55">
        <v>173.5613943928</v>
      </c>
      <c r="S190" s="52">
        <v>174.19455402950001</v>
      </c>
      <c r="T190" s="52">
        <v>174.68586090220001</v>
      </c>
      <c r="U190" s="52">
        <v>175.13089184009999</v>
      </c>
      <c r="V190" s="52">
        <v>175.51361146740001</v>
      </c>
      <c r="W190" s="52">
        <v>175.84015012590001</v>
      </c>
      <c r="X190" s="52">
        <v>176.11491799769999</v>
      </c>
      <c r="Y190" s="52">
        <v>176.34271493439999</v>
      </c>
      <c r="Z190" s="52">
        <v>176.52813590700001</v>
      </c>
      <c r="AA190" s="52">
        <v>176.6755499937</v>
      </c>
      <c r="AB190" s="55">
        <v>176.7890741738</v>
      </c>
      <c r="AC190" s="52">
        <v>175.3810290346</v>
      </c>
      <c r="AD190" s="52">
        <v>172.2817975122</v>
      </c>
      <c r="AE190" s="52">
        <v>167.47724161150001</v>
      </c>
      <c r="AF190" s="52">
        <v>161.0725948907</v>
      </c>
      <c r="AG190" s="52">
        <v>154.30461203190001</v>
      </c>
      <c r="AH190" s="52">
        <v>147.15559500890001</v>
      </c>
      <c r="AI190" s="52">
        <v>139.6080200694</v>
      </c>
      <c r="AJ190" s="52">
        <v>131.644349038</v>
      </c>
      <c r="AK190" s="52">
        <v>123.2470148214</v>
      </c>
      <c r="AL190" s="52">
        <v>114.3986129396</v>
      </c>
      <c r="AM190" s="52">
        <v>109.7399042751</v>
      </c>
      <c r="AN190" s="52">
        <v>104.8305715554</v>
      </c>
      <c r="AO190" s="52">
        <v>99.665422140299995</v>
      </c>
      <c r="AP190" s="52">
        <v>94.238008933000003</v>
      </c>
      <c r="AQ190" s="52">
        <v>88.540935821399998</v>
      </c>
      <c r="AR190" s="52">
        <v>82.566081557900006</v>
      </c>
      <c r="AS190" s="52">
        <v>76.304762753399999</v>
      </c>
      <c r="AT190" s="52">
        <v>69.747852942400002</v>
      </c>
      <c r="AU190" s="52">
        <v>62.8858703099</v>
      </c>
      <c r="AV190" s="52">
        <v>59.0391758309</v>
      </c>
      <c r="AW190" s="52">
        <v>57.1305669841</v>
      </c>
      <c r="AX190" s="52">
        <v>55.179886901099998</v>
      </c>
      <c r="AY190" s="52">
        <v>53.557219272700003</v>
      </c>
      <c r="AZ190" s="52">
        <v>52.206404742399997</v>
      </c>
      <c r="BA190" s="52">
        <v>51.068968698399999</v>
      </c>
      <c r="BB190" s="52">
        <v>50.097974918299997</v>
      </c>
      <c r="BC190" s="52">
        <v>49.257040887400002</v>
      </c>
      <c r="BD190" s="52">
        <v>48.518345545599999</v>
      </c>
      <c r="BE190" s="52">
        <v>50.912722531500002</v>
      </c>
      <c r="BF190" s="52">
        <v>46.991942045000002</v>
      </c>
      <c r="BG190" s="52">
        <v>46.990971593700003</v>
      </c>
      <c r="BH190" s="52">
        <v>46.989998233199998</v>
      </c>
      <c r="BI190" s="52">
        <v>46.989022935900003</v>
      </c>
      <c r="BJ190" s="52">
        <v>46.988045941800003</v>
      </c>
      <c r="BK190" s="52">
        <v>46.987067311700002</v>
      </c>
      <c r="BL190" s="52">
        <v>46.986087072099998</v>
      </c>
      <c r="BM190" s="52">
        <v>46.985105249699998</v>
      </c>
      <c r="BN190" s="52">
        <v>46.984121877500002</v>
      </c>
      <c r="BO190" s="52">
        <v>46.983136993800002</v>
      </c>
      <c r="BP190" s="52">
        <v>46.982150640599997</v>
      </c>
      <c r="BQ190" s="52">
        <v>46.981162861999998</v>
      </c>
      <c r="BR190" s="52">
        <v>46.9801737031</v>
      </c>
      <c r="BS190" s="52">
        <v>46.9791832095</v>
      </c>
      <c r="BT190" s="52">
        <v>46.978191426499997</v>
      </c>
      <c r="BU190" s="52">
        <v>46.977198399000002</v>
      </c>
      <c r="BV190" s="52">
        <v>46.976204171100001</v>
      </c>
      <c r="BW190" s="52">
        <v>46.975208786300001</v>
      </c>
      <c r="BX190" s="52">
        <v>46.974212286799997</v>
      </c>
      <c r="BY190" s="52">
        <v>46.973214714000001</v>
      </c>
      <c r="BZ190" s="52">
        <v>46.972216107900003</v>
      </c>
      <c r="CA190" s="52">
        <v>46.971216507400001</v>
      </c>
      <c r="CB190" s="52">
        <v>46.970215950300002</v>
      </c>
      <c r="CC190" s="52">
        <v>46.969214473000001</v>
      </c>
      <c r="CD190" s="52">
        <v>46.968212110899998</v>
      </c>
    </row>
    <row r="191" spans="1:82" x14ac:dyDescent="0.25">
      <c r="A191" s="52" t="s">
        <v>262</v>
      </c>
      <c r="B191" s="52">
        <v>102.69799999999999</v>
      </c>
      <c r="C191" s="52">
        <v>104.2119632006</v>
      </c>
      <c r="D191" s="52">
        <v>105.1511061539</v>
      </c>
      <c r="E191" s="52">
        <v>105.68920076489999</v>
      </c>
      <c r="F191" s="52">
        <v>105.8665393182</v>
      </c>
      <c r="G191" s="52">
        <v>105.7315203046</v>
      </c>
      <c r="H191" s="52">
        <v>105.36202168139999</v>
      </c>
      <c r="I191" s="52">
        <v>104.73191312679999</v>
      </c>
      <c r="J191" s="52">
        <v>103.9958309327</v>
      </c>
      <c r="K191" s="52">
        <v>103.39273673149999</v>
      </c>
      <c r="L191" s="52">
        <v>102.6215806741</v>
      </c>
      <c r="M191" s="52">
        <v>101.6899098093</v>
      </c>
      <c r="N191" s="52">
        <v>100.5805399339</v>
      </c>
      <c r="O191" s="52">
        <v>99.303894600999996</v>
      </c>
      <c r="P191" s="52">
        <v>97.872197181399997</v>
      </c>
      <c r="Q191" s="52">
        <v>96.294664742099997</v>
      </c>
      <c r="R191" s="55">
        <v>94.601542938400002</v>
      </c>
      <c r="S191" s="52">
        <v>93.587067615300001</v>
      </c>
      <c r="T191" s="52">
        <v>92.456931066500005</v>
      </c>
      <c r="U191" s="52">
        <v>91.308783078900007</v>
      </c>
      <c r="V191" s="52">
        <v>90.1259842459</v>
      </c>
      <c r="W191" s="52">
        <v>88.914547161399994</v>
      </c>
      <c r="X191" s="52">
        <v>87.678685760400001</v>
      </c>
      <c r="Y191" s="52">
        <v>86.422981881400005</v>
      </c>
      <c r="Z191" s="52">
        <v>85.151780844699999</v>
      </c>
      <c r="AA191" s="52">
        <v>83.869174009700004</v>
      </c>
      <c r="AB191" s="55">
        <v>82.578975429400003</v>
      </c>
      <c r="AC191" s="52">
        <v>79.767399756399996</v>
      </c>
      <c r="AD191" s="52">
        <v>75.2732987646</v>
      </c>
      <c r="AE191" s="52">
        <v>69.095742930599997</v>
      </c>
      <c r="AF191" s="52">
        <v>61.358151282100003</v>
      </c>
      <c r="AG191" s="52">
        <v>53.339517852100002</v>
      </c>
      <c r="AH191" s="52">
        <v>45.032811478900001</v>
      </c>
      <c r="AI191" s="52">
        <v>36.434631571799997</v>
      </c>
      <c r="AJ191" s="52">
        <v>27.545248382600001</v>
      </c>
      <c r="AK191" s="52">
        <v>18.369451892200001</v>
      </c>
      <c r="AL191" s="52">
        <v>8.9179760503000001</v>
      </c>
      <c r="AM191" s="52">
        <v>3.9460775042999998</v>
      </c>
      <c r="AN191" s="52">
        <v>-1.1518593452000001</v>
      </c>
      <c r="AO191" s="52">
        <v>-6.3657123078</v>
      </c>
      <c r="AP191" s="52">
        <v>-11.6847527113</v>
      </c>
      <c r="AQ191" s="52">
        <v>-17.096579506499999</v>
      </c>
      <c r="AR191" s="52">
        <v>-22.586335411299999</v>
      </c>
      <c r="AS191" s="52">
        <v>-28.135958623200001</v>
      </c>
      <c r="AT191" s="52">
        <v>-33.723411738300001</v>
      </c>
      <c r="AU191" s="52">
        <v>-39.321863575099997</v>
      </c>
      <c r="AV191" s="52">
        <v>-41.5258877638</v>
      </c>
      <c r="AW191" s="52">
        <v>-41.599172319399997</v>
      </c>
      <c r="AX191" s="52">
        <v>-41.672505590299998</v>
      </c>
      <c r="AY191" s="52">
        <v>-41.371391882099999</v>
      </c>
      <c r="AZ191" s="52">
        <v>-40.775750098499998</v>
      </c>
      <c r="BA191" s="52">
        <v>-39.963917133000002</v>
      </c>
      <c r="BB191" s="52">
        <v>-38.998259891399996</v>
      </c>
      <c r="BC191" s="52">
        <v>-37.926860024600003</v>
      </c>
      <c r="BD191" s="52">
        <v>-36.786246689599999</v>
      </c>
      <c r="BE191" s="52">
        <v>-32.524357932299999</v>
      </c>
      <c r="BF191" s="52">
        <v>-34.882207545100002</v>
      </c>
      <c r="BG191" s="52">
        <v>-33.102694386499998</v>
      </c>
      <c r="BH191" s="52">
        <v>-31.408998304800001</v>
      </c>
      <c r="BI191" s="52">
        <v>-29.798813073400002</v>
      </c>
      <c r="BJ191" s="52">
        <v>-28.268554791700002</v>
      </c>
      <c r="BK191" s="52">
        <v>-26.814483278499999</v>
      </c>
      <c r="BL191" s="52">
        <v>-25.432968924699999</v>
      </c>
      <c r="BM191" s="52">
        <v>-24.120544902799999</v>
      </c>
      <c r="BN191" s="52">
        <v>-22.873907727799999</v>
      </c>
      <c r="BO191" s="52">
        <v>-21.689907917399999</v>
      </c>
      <c r="BP191" s="52">
        <v>-20.565540419200001</v>
      </c>
      <c r="BQ191" s="52">
        <v>-19.497936431799999</v>
      </c>
      <c r="BR191" s="52">
        <v>-18.4843564878</v>
      </c>
      <c r="BS191" s="52">
        <v>-17.522184434500002</v>
      </c>
      <c r="BT191" s="52">
        <v>-16.608922029199999</v>
      </c>
      <c r="BU191" s="52">
        <v>-15.7421839598</v>
      </c>
      <c r="BV191" s="52">
        <v>-14.919693179199999</v>
      </c>
      <c r="BW191" s="52">
        <v>-14.139276479999999</v>
      </c>
      <c r="BX191" s="52">
        <v>-13.398860268</v>
      </c>
      <c r="BY191" s="52">
        <v>-12.6964665044</v>
      </c>
      <c r="BZ191" s="52">
        <v>-12.0302087995</v>
      </c>
      <c r="CA191" s="52">
        <v>-11.398288645199999</v>
      </c>
      <c r="CB191" s="52">
        <v>-10.798991775899999</v>
      </c>
      <c r="CC191" s="52">
        <v>-10.230684653699999</v>
      </c>
      <c r="CD191" s="52">
        <v>-9.6918110709</v>
      </c>
    </row>
    <row r="192" spans="1:82" x14ac:dyDescent="0.25">
      <c r="A192" s="52" t="s">
        <v>263</v>
      </c>
      <c r="B192" s="52">
        <v>39.533999999999999</v>
      </c>
      <c r="C192" s="52">
        <v>34.967258774599998</v>
      </c>
      <c r="D192" s="52">
        <v>31.097652839399998</v>
      </c>
      <c r="E192" s="52">
        <v>27.787043514099999</v>
      </c>
      <c r="F192" s="52">
        <v>24.8663466056</v>
      </c>
      <c r="G192" s="52">
        <v>22.246262053799999</v>
      </c>
      <c r="H192" s="52">
        <v>19.910262579600001</v>
      </c>
      <c r="I192" s="52">
        <v>17.7420593668</v>
      </c>
      <c r="J192" s="52">
        <v>15.862372155299999</v>
      </c>
      <c r="K192" s="52">
        <v>14.478333601499999</v>
      </c>
      <c r="L192" s="52">
        <v>13.148895421000001</v>
      </c>
      <c r="M192" s="52">
        <v>11.863018635</v>
      </c>
      <c r="N192" s="52">
        <v>10.584521498300001</v>
      </c>
      <c r="O192" s="52">
        <v>9.3161890718000002</v>
      </c>
      <c r="P192" s="52">
        <v>8.0634944276000002</v>
      </c>
      <c r="Q192" s="52">
        <v>6.8285195994999999</v>
      </c>
      <c r="R192" s="55">
        <v>5.6383164822999996</v>
      </c>
      <c r="S192" s="52">
        <v>5.4062607957999997</v>
      </c>
      <c r="T192" s="52">
        <v>5.0532219299000003</v>
      </c>
      <c r="U192" s="52">
        <v>4.7115530511000001</v>
      </c>
      <c r="V192" s="52">
        <v>4.3594297171000003</v>
      </c>
      <c r="W192" s="52">
        <v>4.0049241255999997</v>
      </c>
      <c r="X192" s="52">
        <v>3.6527738202000002</v>
      </c>
      <c r="Y192" s="52">
        <v>3.3074552637000001</v>
      </c>
      <c r="Z192" s="52">
        <v>2.9725349243000001</v>
      </c>
      <c r="AA192" s="52">
        <v>2.6508010716000001</v>
      </c>
      <c r="AB192" s="55">
        <v>2.3443627570999999</v>
      </c>
      <c r="AC192" s="52">
        <v>0.28369261470000001</v>
      </c>
      <c r="AD192" s="52">
        <v>-3.4459323223</v>
      </c>
      <c r="AE192" s="52">
        <v>-8.5719851116000001</v>
      </c>
      <c r="AF192" s="52">
        <v>-14.6874765517</v>
      </c>
      <c r="AG192" s="52">
        <v>-20.052443233599998</v>
      </c>
      <c r="AH192" s="52">
        <v>-24.713343171399998</v>
      </c>
      <c r="AI192" s="52">
        <v>-28.704476880400001</v>
      </c>
      <c r="AJ192" s="52">
        <v>-32.049039308700003</v>
      </c>
      <c r="AK192" s="52">
        <v>-34.760354542899996</v>
      </c>
      <c r="AL192" s="52">
        <v>-36.843353392200001</v>
      </c>
      <c r="AM192" s="52">
        <v>-32.909361751500001</v>
      </c>
      <c r="AN192" s="52">
        <v>-29.9006111508</v>
      </c>
      <c r="AO192" s="52">
        <v>-27.626154011800001</v>
      </c>
      <c r="AP192" s="52">
        <v>-25.915016969900002</v>
      </c>
      <c r="AQ192" s="52">
        <v>-24.623377079899999</v>
      </c>
      <c r="AR192" s="52">
        <v>-23.632265628100001</v>
      </c>
      <c r="AS192" s="52">
        <v>-22.84422752</v>
      </c>
      <c r="AT192" s="52">
        <v>-22.180303312300001</v>
      </c>
      <c r="AU192" s="52">
        <v>-21.577540772500001</v>
      </c>
      <c r="AV192" s="52">
        <v>-17.473112320999999</v>
      </c>
      <c r="AW192" s="52">
        <v>-12.6438871302</v>
      </c>
      <c r="AX192" s="52">
        <v>-9.6445118781999994</v>
      </c>
      <c r="AY192" s="52">
        <v>-7.4229032795999998</v>
      </c>
      <c r="AZ192" s="52">
        <v>-5.7690977137999999</v>
      </c>
      <c r="BA192" s="52">
        <v>-4.5402917501999998</v>
      </c>
      <c r="BB192" s="52">
        <v>-3.6274329633</v>
      </c>
      <c r="BC192" s="52">
        <v>-2.9477184552</v>
      </c>
      <c r="BD192" s="52">
        <v>-2.4391159195999998</v>
      </c>
      <c r="BE192" s="52">
        <v>0.9900050427</v>
      </c>
      <c r="BF192" s="52">
        <v>-3.3605647299000001</v>
      </c>
      <c r="BG192" s="52">
        <v>-1.909373062</v>
      </c>
      <c r="BH192" s="52">
        <v>-1.082999424</v>
      </c>
      <c r="BI192" s="52">
        <v>-0.6135790297</v>
      </c>
      <c r="BJ192" s="52">
        <v>-0.3472788543</v>
      </c>
      <c r="BK192" s="52">
        <v>-0.1963663709</v>
      </c>
      <c r="BL192" s="52">
        <v>-0.1109285861</v>
      </c>
      <c r="BM192" s="52">
        <v>-6.2605742000000006E-2</v>
      </c>
      <c r="BN192" s="52">
        <v>-3.53010401E-2</v>
      </c>
      <c r="BO192" s="52">
        <v>-1.98871781E-2</v>
      </c>
      <c r="BP192" s="52">
        <v>-1.1193908400000001E-2</v>
      </c>
      <c r="BQ192" s="52">
        <v>-6.2954153999999997E-3</v>
      </c>
      <c r="BR192" s="52">
        <v>-3.5376307000000002E-3</v>
      </c>
      <c r="BS192" s="52">
        <v>-1.9863581000000002E-3</v>
      </c>
      <c r="BT192" s="52">
        <v>-1.1144766999999999E-3</v>
      </c>
      <c r="BU192" s="52">
        <v>-6.2483340000000001E-4</v>
      </c>
      <c r="BV192" s="52">
        <v>-3.500647E-4</v>
      </c>
      <c r="BW192" s="52">
        <v>-1.9599020000000001E-4</v>
      </c>
      <c r="BX192" s="52">
        <v>-1.096561E-4</v>
      </c>
      <c r="BY192" s="52">
        <v>-6.1313299999999995E-5</v>
      </c>
      <c r="BZ192" s="52">
        <v>-3.4261699999999998E-5</v>
      </c>
      <c r="CA192" s="52">
        <v>-1.9134E-5</v>
      </c>
      <c r="CB192" s="52">
        <v>-1.06796E-5</v>
      </c>
      <c r="CC192" s="52">
        <v>-5.9576000000000004E-6</v>
      </c>
      <c r="CD192" s="52">
        <v>-3.3216000000000001E-6</v>
      </c>
    </row>
    <row r="193" spans="1:82" x14ac:dyDescent="0.25">
      <c r="A193" s="52" t="s">
        <v>264</v>
      </c>
      <c r="B193" s="52">
        <v>6.1864999999999997</v>
      </c>
      <c r="C193" s="52">
        <v>2.6847626105</v>
      </c>
      <c r="D193" s="52">
        <v>2.0593881308999999</v>
      </c>
      <c r="E193" s="52">
        <v>1.7957094817000001</v>
      </c>
      <c r="F193" s="52">
        <v>1.5758465558999999</v>
      </c>
      <c r="G193" s="52">
        <v>1.3721584205999999</v>
      </c>
      <c r="H193" s="52">
        <v>1.2031729775</v>
      </c>
      <c r="I193" s="52">
        <v>1.0167278181999999</v>
      </c>
      <c r="J193" s="52">
        <v>0.91142890669999999</v>
      </c>
      <c r="K193" s="52">
        <v>0.95875254629999995</v>
      </c>
      <c r="L193" s="52">
        <v>0.85582746840000001</v>
      </c>
      <c r="M193" s="52">
        <v>0.7274322097</v>
      </c>
      <c r="N193" s="52">
        <v>0.58061249410000004</v>
      </c>
      <c r="O193" s="52">
        <v>0.4332353182</v>
      </c>
      <c r="P193" s="52">
        <v>0.29023286640000001</v>
      </c>
      <c r="Q193" s="52">
        <v>0.1512649546</v>
      </c>
      <c r="R193" s="55">
        <v>2.9769837100000002E-2</v>
      </c>
      <c r="S193" s="52">
        <v>0.4045232406</v>
      </c>
      <c r="T193" s="52">
        <v>0.39140115749999999</v>
      </c>
      <c r="U193" s="52">
        <v>0.36134083039999998</v>
      </c>
      <c r="V193" s="52">
        <v>0.31734659549999999</v>
      </c>
      <c r="W193" s="52">
        <v>0.27394035109999998</v>
      </c>
      <c r="X193" s="52">
        <v>0.23302623149999999</v>
      </c>
      <c r="Y193" s="52">
        <v>0.19531398559999999</v>
      </c>
      <c r="Z193" s="52">
        <v>0.1608905085</v>
      </c>
      <c r="AA193" s="52">
        <v>0.1296936494</v>
      </c>
      <c r="AB193" s="55">
        <v>0.10160512350000001</v>
      </c>
      <c r="AC193" s="52">
        <v>-0.89180831579999997</v>
      </c>
      <c r="AD193" s="52">
        <v>-2.2032105439</v>
      </c>
      <c r="AE193" s="52">
        <v>-3.5609292062</v>
      </c>
      <c r="AF193" s="52">
        <v>-4.7868322963000001</v>
      </c>
      <c r="AG193" s="52">
        <v>-5.0903552304000002</v>
      </c>
      <c r="AH193" s="52">
        <v>-5.1784849960999999</v>
      </c>
      <c r="AI193" s="52">
        <v>-5.2014136065000001</v>
      </c>
      <c r="AJ193" s="52">
        <v>-5.1872443246</v>
      </c>
      <c r="AK193" s="52">
        <v>-5.1392953089000004</v>
      </c>
      <c r="AL193" s="52">
        <v>-5.0565892577999998</v>
      </c>
      <c r="AM193" s="52">
        <v>-2.659755273</v>
      </c>
      <c r="AN193" s="52">
        <v>-2.4702085536</v>
      </c>
      <c r="AO193" s="52">
        <v>-2.4712530266999999</v>
      </c>
      <c r="AP193" s="52">
        <v>-2.4785933350999998</v>
      </c>
      <c r="AQ193" s="52">
        <v>-2.4766430474000001</v>
      </c>
      <c r="AR193" s="52">
        <v>-2.4640202249000001</v>
      </c>
      <c r="AS193" s="52">
        <v>-2.4405380176999998</v>
      </c>
      <c r="AT193" s="52">
        <v>-2.4062112292000002</v>
      </c>
      <c r="AU193" s="52">
        <v>-2.3612012030999998</v>
      </c>
      <c r="AV193" s="52">
        <v>-1.2467328687000001</v>
      </c>
      <c r="AW193" s="52">
        <v>-0.5913690345</v>
      </c>
      <c r="AX193" s="52">
        <v>-0.58181324940000001</v>
      </c>
      <c r="AY193" s="52">
        <v>-0.47498273289999998</v>
      </c>
      <c r="AZ193" s="52">
        <v>-0.3881693551</v>
      </c>
      <c r="BA193" s="52">
        <v>-0.32169132030000003</v>
      </c>
      <c r="BB193" s="52">
        <v>-0.27086086399999998</v>
      </c>
      <c r="BC193" s="52">
        <v>-0.23176291339999999</v>
      </c>
      <c r="BD193" s="52">
        <v>-0.20140939159999999</v>
      </c>
      <c r="BE193" s="52">
        <v>0.6348604645</v>
      </c>
      <c r="BF193" s="52">
        <v>-1.071846823</v>
      </c>
      <c r="BG193" s="52">
        <v>-8.8365070000000004E-3</v>
      </c>
      <c r="BH193" s="52">
        <v>-7.1802299999999995E-5</v>
      </c>
      <c r="BI193" s="52">
        <v>-5.778E-7</v>
      </c>
      <c r="BJ193" s="52">
        <v>-4.5999999999999998E-9</v>
      </c>
      <c r="BK193" s="52">
        <v>0</v>
      </c>
      <c r="BL193" s="52">
        <v>0</v>
      </c>
      <c r="BM193" s="52">
        <v>0</v>
      </c>
      <c r="BN193" s="52">
        <v>0</v>
      </c>
      <c r="BO193" s="52">
        <v>0</v>
      </c>
      <c r="BP193" s="52">
        <v>0</v>
      </c>
      <c r="BQ193" s="52">
        <v>0</v>
      </c>
      <c r="BR193" s="52">
        <v>0</v>
      </c>
      <c r="BS193" s="52">
        <v>0</v>
      </c>
      <c r="BT193" s="52">
        <v>0</v>
      </c>
      <c r="BU193" s="52">
        <v>0</v>
      </c>
      <c r="BV193" s="52">
        <v>0</v>
      </c>
      <c r="BW193" s="52">
        <v>0</v>
      </c>
      <c r="BX193" s="52">
        <v>0</v>
      </c>
      <c r="BY193" s="52">
        <v>0</v>
      </c>
      <c r="BZ193" s="52">
        <v>0</v>
      </c>
      <c r="CA193" s="52">
        <v>0</v>
      </c>
      <c r="CB193" s="52">
        <v>0</v>
      </c>
      <c r="CC193" s="52">
        <v>0</v>
      </c>
      <c r="CD193" s="52">
        <v>0</v>
      </c>
    </row>
    <row r="194" spans="1:82" x14ac:dyDescent="0.25">
      <c r="A194" s="52" t="s">
        <v>265</v>
      </c>
      <c r="B194" s="52">
        <v>0.1477</v>
      </c>
      <c r="C194" s="52">
        <v>0.16370960179999999</v>
      </c>
      <c r="D194" s="52">
        <v>0.17959889430000001</v>
      </c>
      <c r="E194" s="52">
        <v>0.19528286789999999</v>
      </c>
      <c r="F194" s="52">
        <v>0.2106815081</v>
      </c>
      <c r="G194" s="52">
        <v>0.22572009400000001</v>
      </c>
      <c r="H194" s="52">
        <v>0.2403361721</v>
      </c>
      <c r="I194" s="52">
        <v>0.25446226719999998</v>
      </c>
      <c r="J194" s="52">
        <v>0.26805822470000001</v>
      </c>
      <c r="K194" s="52">
        <v>0.28116985480000001</v>
      </c>
      <c r="L194" s="52">
        <v>0.29381441060000002</v>
      </c>
      <c r="M194" s="52">
        <v>0.30600853049999999</v>
      </c>
      <c r="N194" s="52">
        <v>0.31776826060000002</v>
      </c>
      <c r="O194" s="52">
        <v>0.32910907490000002</v>
      </c>
      <c r="P194" s="52">
        <v>0.3400458965</v>
      </c>
      <c r="Q194" s="52">
        <v>0.35059229730000002</v>
      </c>
      <c r="R194" s="55">
        <v>0.360764064</v>
      </c>
      <c r="S194" s="52">
        <v>0.370573243</v>
      </c>
      <c r="T194" s="52">
        <v>0.38003299060000001</v>
      </c>
      <c r="U194" s="52">
        <v>0.38915575460000001</v>
      </c>
      <c r="V194" s="52">
        <v>0.39795353919999998</v>
      </c>
      <c r="W194" s="52">
        <v>0.40643792109999999</v>
      </c>
      <c r="X194" s="52">
        <v>0.41462006480000002</v>
      </c>
      <c r="Y194" s="52">
        <v>0.42251073680000001</v>
      </c>
      <c r="Z194" s="52">
        <v>0.43012032010000001</v>
      </c>
      <c r="AA194" s="52">
        <v>0.43745882800000002</v>
      </c>
      <c r="AB194" s="55">
        <v>0.44453591689999999</v>
      </c>
      <c r="AC194" s="52">
        <v>0.45109905560000002</v>
      </c>
      <c r="AD194" s="52">
        <v>0.45688455119999999</v>
      </c>
      <c r="AE194" s="52">
        <v>0.46165127439999998</v>
      </c>
      <c r="AF194" s="52">
        <v>0.46519323460000001</v>
      </c>
      <c r="AG194" s="52">
        <v>0.46755123850000002</v>
      </c>
      <c r="AH194" s="52">
        <v>0.4687498008</v>
      </c>
      <c r="AI194" s="52">
        <v>0.46879970949999999</v>
      </c>
      <c r="AJ194" s="52">
        <v>0.46770476630000002</v>
      </c>
      <c r="AK194" s="52">
        <v>0.46546380370000001</v>
      </c>
      <c r="AL194" s="52">
        <v>0.46207170800000003</v>
      </c>
      <c r="AM194" s="52">
        <v>0.45851940829999999</v>
      </c>
      <c r="AN194" s="52">
        <v>0.45466086030000002</v>
      </c>
      <c r="AO194" s="52">
        <v>0.45041969539999999</v>
      </c>
      <c r="AP194" s="52">
        <v>0.44574002239999999</v>
      </c>
      <c r="AQ194" s="52">
        <v>0.44057482930000003</v>
      </c>
      <c r="AR194" s="52">
        <v>0.43488373139999997</v>
      </c>
      <c r="AS194" s="52">
        <v>0.42863177749999998</v>
      </c>
      <c r="AT194" s="52">
        <v>0.4217885676</v>
      </c>
      <c r="AU194" s="52">
        <v>0.41432759120000001</v>
      </c>
      <c r="AV194" s="52">
        <v>0.4069729883</v>
      </c>
      <c r="AW194" s="52">
        <v>0.40002897659999997</v>
      </c>
      <c r="AX194" s="52">
        <v>0.39333233080000002</v>
      </c>
      <c r="AY194" s="52">
        <v>0.38687423900000001</v>
      </c>
      <c r="AZ194" s="52">
        <v>0.38064620310000002</v>
      </c>
      <c r="BA194" s="52">
        <v>0.37464002800000001</v>
      </c>
      <c r="BB194" s="52">
        <v>0.36884781020000001</v>
      </c>
      <c r="BC194" s="52">
        <v>0.36326192810000002</v>
      </c>
      <c r="BD194" s="52">
        <v>0.35787503129999998</v>
      </c>
      <c r="BE194" s="52">
        <v>0.35331800499999999</v>
      </c>
      <c r="BF194" s="52">
        <v>0.34809858490000001</v>
      </c>
      <c r="BG194" s="52">
        <v>0.34326262169999999</v>
      </c>
      <c r="BH194" s="52">
        <v>0.33870588169999999</v>
      </c>
      <c r="BI194" s="52">
        <v>0.33439101919999997</v>
      </c>
      <c r="BJ194" s="52">
        <v>0.33029262570000001</v>
      </c>
      <c r="BK194" s="52">
        <v>0.32639205100000002</v>
      </c>
      <c r="BL194" s="52">
        <v>0.3226747458</v>
      </c>
      <c r="BM194" s="52">
        <v>0.31912873279999998</v>
      </c>
      <c r="BN194" s="52">
        <v>0.3157437213</v>
      </c>
      <c r="BO194" s="52">
        <v>0.31251058780000002</v>
      </c>
      <c r="BP194" s="52">
        <v>0.30942106580000001</v>
      </c>
      <c r="BQ194" s="52">
        <v>0.30646755640000001</v>
      </c>
      <c r="BR194" s="52">
        <v>0.30364300729999999</v>
      </c>
      <c r="BS194" s="52">
        <v>0.3009408334</v>
      </c>
      <c r="BT194" s="52">
        <v>0.2983548607</v>
      </c>
      <c r="BU194" s="52">
        <v>0.29587928470000002</v>
      </c>
      <c r="BV194" s="52">
        <v>0.29350863770000002</v>
      </c>
      <c r="BW194" s="52">
        <v>0.29123776280000002</v>
      </c>
      <c r="BX194" s="52">
        <v>0.28906179059999998</v>
      </c>
      <c r="BY194" s="52">
        <v>0.28697611979999998</v>
      </c>
      <c r="BZ194" s="52">
        <v>0.28497639930000002</v>
      </c>
      <c r="CA194" s="52">
        <v>0.2830585122</v>
      </c>
      <c r="CB194" s="52">
        <v>0.28121856140000001</v>
      </c>
      <c r="CC194" s="52">
        <v>0.2794528564</v>
      </c>
      <c r="CD194" s="52">
        <v>0.27775790030000003</v>
      </c>
    </row>
    <row r="195" spans="1:82" x14ac:dyDescent="0.25">
      <c r="A195" s="52" t="s">
        <v>266</v>
      </c>
      <c r="B195" s="52">
        <v>1.0994539999999999</v>
      </c>
      <c r="C195" s="52">
        <v>1.1972205445999999</v>
      </c>
      <c r="D195" s="52">
        <v>1.2357046739999999</v>
      </c>
      <c r="E195" s="52">
        <v>1.2528245586</v>
      </c>
      <c r="F195" s="52">
        <v>1.2598272359</v>
      </c>
      <c r="G195" s="52">
        <v>1.2601707476999999</v>
      </c>
      <c r="H195" s="52">
        <v>1.255357652</v>
      </c>
      <c r="I195" s="52">
        <v>1.2455377327999999</v>
      </c>
      <c r="J195" s="52">
        <v>1.2319417752999999</v>
      </c>
      <c r="K195" s="52">
        <v>1.2188301452000001</v>
      </c>
      <c r="L195" s="52">
        <v>1.2061855894</v>
      </c>
      <c r="M195" s="52">
        <v>1.1939914695</v>
      </c>
      <c r="N195" s="52">
        <v>1.1822317393999999</v>
      </c>
      <c r="O195" s="52">
        <v>1.1708909250999999</v>
      </c>
      <c r="P195" s="52">
        <v>1.1599541035000001</v>
      </c>
      <c r="Q195" s="52">
        <v>1.1493693357999999</v>
      </c>
      <c r="R195" s="55">
        <v>1.1392359359999999</v>
      </c>
      <c r="S195" s="52">
        <v>1.1294267570000001</v>
      </c>
      <c r="T195" s="52">
        <v>1.1199670094</v>
      </c>
      <c r="U195" s="52">
        <v>1.1108442454</v>
      </c>
      <c r="V195" s="52">
        <v>1.1020464608</v>
      </c>
      <c r="W195" s="52">
        <v>1.0935620789</v>
      </c>
      <c r="X195" s="52">
        <v>1.0853799352</v>
      </c>
      <c r="Y195" s="52">
        <v>1.0774892631999999</v>
      </c>
      <c r="Z195" s="52">
        <v>1.0698796799000001</v>
      </c>
      <c r="AA195" s="52">
        <v>1.062541172</v>
      </c>
      <c r="AB195" s="55">
        <v>1.0554640831</v>
      </c>
      <c r="AC195" s="52">
        <v>1.0366421973</v>
      </c>
      <c r="AD195" s="52">
        <v>1.0018069931</v>
      </c>
      <c r="AE195" s="52">
        <v>0.95048944339999997</v>
      </c>
      <c r="AF195" s="52">
        <v>0.88393061090000002</v>
      </c>
      <c r="AG195" s="52">
        <v>0.81360345629999997</v>
      </c>
      <c r="AH195" s="52">
        <v>0.74215920420000003</v>
      </c>
      <c r="AI195" s="52">
        <v>0.66976858849999998</v>
      </c>
      <c r="AJ195" s="52">
        <v>0.59617185640000003</v>
      </c>
      <c r="AK195" s="52">
        <v>0.52106895369999995</v>
      </c>
      <c r="AL195" s="52">
        <v>0.44419010679999998</v>
      </c>
      <c r="AM195" s="52">
        <v>0.41108714429999998</v>
      </c>
      <c r="AN195" s="52">
        <v>0.38395356190000002</v>
      </c>
      <c r="AO195" s="52">
        <v>0.35477426150000002</v>
      </c>
      <c r="AP195" s="52">
        <v>0.3220678589</v>
      </c>
      <c r="AQ195" s="52">
        <v>0.28575382440000002</v>
      </c>
      <c r="AR195" s="52">
        <v>0.24606708590000001</v>
      </c>
      <c r="AS195" s="52">
        <v>0.20328656940000001</v>
      </c>
      <c r="AT195" s="52">
        <v>0.15766887160000001</v>
      </c>
      <c r="AU195" s="52">
        <v>0.1094381148</v>
      </c>
      <c r="AV195" s="52">
        <v>9.3027011699999995E-2</v>
      </c>
      <c r="AW195" s="52">
        <v>9.9971023399999998E-2</v>
      </c>
      <c r="AX195" s="52">
        <v>0.1066676692</v>
      </c>
      <c r="AY195" s="52">
        <v>0.11312576100000001</v>
      </c>
      <c r="AZ195" s="52">
        <v>0.1193537969</v>
      </c>
      <c r="BA195" s="52">
        <v>0.12535997199999999</v>
      </c>
      <c r="BB195" s="52">
        <v>0.13115218980000001</v>
      </c>
      <c r="BC195" s="52">
        <v>0.13673807190000001</v>
      </c>
      <c r="BD195" s="52">
        <v>0.14212496869999999</v>
      </c>
      <c r="BE195" s="52">
        <v>0.17655001470000001</v>
      </c>
      <c r="BF195" s="52">
        <v>0.15190141509999999</v>
      </c>
      <c r="BG195" s="52">
        <v>0.15724165979999999</v>
      </c>
      <c r="BH195" s="52">
        <v>0.1669531957</v>
      </c>
      <c r="BI195" s="52">
        <v>0.17650147590000001</v>
      </c>
      <c r="BJ195" s="52">
        <v>0.1850701323</v>
      </c>
      <c r="BK195" s="52">
        <v>0.192705455</v>
      </c>
      <c r="BL195" s="52">
        <v>0.19959094899999999</v>
      </c>
      <c r="BM195" s="52">
        <v>0.20588421279999999</v>
      </c>
      <c r="BN195" s="52">
        <v>0.21169714889999999</v>
      </c>
      <c r="BO195" s="52">
        <v>0.2171061047</v>
      </c>
      <c r="BP195" s="52">
        <v>0.2221639379</v>
      </c>
      <c r="BQ195" s="52">
        <v>0.22690875720000001</v>
      </c>
      <c r="BR195" s="52">
        <v>0.23136947860000001</v>
      </c>
      <c r="BS195" s="52">
        <v>0.2355691902</v>
      </c>
      <c r="BT195" s="52">
        <v>0.23952715820000001</v>
      </c>
      <c r="BU195" s="52">
        <v>0.2432600231</v>
      </c>
      <c r="BV195" s="52">
        <v>0.24678252389999999</v>
      </c>
      <c r="BW195" s="52">
        <v>0.25010794619999999</v>
      </c>
      <c r="BX195" s="52">
        <v>0.25324840999999998</v>
      </c>
      <c r="BY195" s="52">
        <v>0.25621506249999998</v>
      </c>
      <c r="BZ195" s="52">
        <v>0.25901821400000002</v>
      </c>
      <c r="CA195" s="52">
        <v>0.2616674383</v>
      </c>
      <c r="CB195" s="52">
        <v>0.26417165129999998</v>
      </c>
      <c r="CC195" s="52">
        <v>0.26653917449999998</v>
      </c>
      <c r="CD195" s="52">
        <v>0.26877778810000003</v>
      </c>
    </row>
    <row r="196" spans="1:82" x14ac:dyDescent="0.25">
      <c r="A196" s="52" t="s">
        <v>267</v>
      </c>
      <c r="B196" s="52">
        <v>0.44715359049999998</v>
      </c>
      <c r="C196" s="52">
        <v>0.52995205649999999</v>
      </c>
      <c r="D196" s="52">
        <v>0.56146312480000005</v>
      </c>
      <c r="E196" s="52">
        <v>0.58565061549999997</v>
      </c>
      <c r="F196" s="52">
        <v>0.60595838420000003</v>
      </c>
      <c r="G196" s="52">
        <v>0.62319104800000003</v>
      </c>
      <c r="H196" s="52">
        <v>0.63760895520000005</v>
      </c>
      <c r="I196" s="52">
        <v>0.64978577520000003</v>
      </c>
      <c r="J196" s="52">
        <v>0.65917802700000006</v>
      </c>
      <c r="K196" s="52">
        <v>0.66679760219999995</v>
      </c>
      <c r="L196" s="52">
        <v>0.67558590730000001</v>
      </c>
      <c r="M196" s="52">
        <v>0.68373237919999996</v>
      </c>
      <c r="N196" s="52">
        <v>0.69133832200000001</v>
      </c>
      <c r="O196" s="52">
        <v>0.69823694550000004</v>
      </c>
      <c r="P196" s="52">
        <v>0.70442477240000001</v>
      </c>
      <c r="Q196" s="52">
        <v>0.70991902549999997</v>
      </c>
      <c r="R196" s="55">
        <v>0.71466220079999998</v>
      </c>
      <c r="S196" s="52">
        <v>0.71496795130000002</v>
      </c>
      <c r="T196" s="52">
        <v>0.72001144179999998</v>
      </c>
      <c r="U196" s="52">
        <v>0.72432658760000002</v>
      </c>
      <c r="V196" s="52">
        <v>0.72854190399999996</v>
      </c>
      <c r="W196" s="52">
        <v>0.73251423579999997</v>
      </c>
      <c r="X196" s="52">
        <v>0.73625742019999996</v>
      </c>
      <c r="Y196" s="52">
        <v>0.73977623290000005</v>
      </c>
      <c r="Z196" s="52">
        <v>0.74308068780000003</v>
      </c>
      <c r="AA196" s="52">
        <v>0.74618172770000002</v>
      </c>
      <c r="AB196" s="55">
        <v>0.74909089159999998</v>
      </c>
      <c r="AC196" s="52">
        <v>0.75590184959999995</v>
      </c>
      <c r="AD196" s="52">
        <v>0.75562157289999998</v>
      </c>
      <c r="AE196" s="52">
        <v>0.74631447299999998</v>
      </c>
      <c r="AF196" s="52">
        <v>0.72738504270000004</v>
      </c>
      <c r="AG196" s="52">
        <v>0.69682383329999997</v>
      </c>
      <c r="AH196" s="52">
        <v>0.66428716460000004</v>
      </c>
      <c r="AI196" s="52">
        <v>0.63025443150000005</v>
      </c>
      <c r="AJ196" s="52">
        <v>0.59493009029999999</v>
      </c>
      <c r="AK196" s="52">
        <v>0.55849452320000004</v>
      </c>
      <c r="AL196" s="52">
        <v>0.52115610469999996</v>
      </c>
      <c r="AM196" s="52">
        <v>0.47670595170000002</v>
      </c>
      <c r="AN196" s="52">
        <v>0.45681311120000001</v>
      </c>
      <c r="AO196" s="52">
        <v>0.4372432175</v>
      </c>
      <c r="AP196" s="52">
        <v>0.417413692</v>
      </c>
      <c r="AQ196" s="52">
        <v>0.39724322480000002</v>
      </c>
      <c r="AR196" s="52">
        <v>0.3767638787</v>
      </c>
      <c r="AS196" s="52">
        <v>0.35604702490000001</v>
      </c>
      <c r="AT196" s="52">
        <v>0.3351840988</v>
      </c>
      <c r="AU196" s="52">
        <v>0.31427950139999999</v>
      </c>
      <c r="AV196" s="52">
        <v>0.29120300869999999</v>
      </c>
      <c r="AW196" s="52">
        <v>0.27833330610000001</v>
      </c>
      <c r="AX196" s="52">
        <v>0.27258473439999997</v>
      </c>
      <c r="AY196" s="52">
        <v>0.26682314540000002</v>
      </c>
      <c r="AZ196" s="52">
        <v>0.26203417369999998</v>
      </c>
      <c r="BA196" s="52">
        <v>0.25802639030000002</v>
      </c>
      <c r="BB196" s="52">
        <v>0.25461886700000003</v>
      </c>
      <c r="BC196" s="52">
        <v>0.25167261000000002</v>
      </c>
      <c r="BD196" s="52">
        <v>0.249083414</v>
      </c>
      <c r="BE196" s="52">
        <v>0.24495105410000001</v>
      </c>
      <c r="BF196" s="52">
        <v>0.25397576399999999</v>
      </c>
      <c r="BG196" s="52">
        <v>0.24211135640000001</v>
      </c>
      <c r="BH196" s="52">
        <v>0.2413827573</v>
      </c>
      <c r="BI196" s="52">
        <v>0.24089839099999999</v>
      </c>
      <c r="BJ196" s="52">
        <v>0.24047500159999999</v>
      </c>
      <c r="BK196" s="52">
        <v>0.2400680211</v>
      </c>
      <c r="BL196" s="52">
        <v>0.2396688394</v>
      </c>
      <c r="BM196" s="52">
        <v>0.23927747129999999</v>
      </c>
      <c r="BN196" s="52">
        <v>0.2388953643</v>
      </c>
      <c r="BO196" s="52">
        <v>0.23852374470000001</v>
      </c>
      <c r="BP196" s="52">
        <v>0.23816339040000001</v>
      </c>
      <c r="BQ196" s="52">
        <v>0.2378147139</v>
      </c>
      <c r="BR196" s="52">
        <v>0.23747787319999999</v>
      </c>
      <c r="BS196" s="52">
        <v>0.23715285689999999</v>
      </c>
      <c r="BT196" s="52">
        <v>0.23683954130000001</v>
      </c>
      <c r="BU196" s="52">
        <v>0.23653772719999999</v>
      </c>
      <c r="BV196" s="52">
        <v>0.23624716409999999</v>
      </c>
      <c r="BW196" s="52">
        <v>0.2359675668</v>
      </c>
      <c r="BX196" s="52">
        <v>0.23569862599999999</v>
      </c>
      <c r="BY196" s="52">
        <v>0.23544001710000001</v>
      </c>
      <c r="BZ196" s="52">
        <v>0.23519140559999999</v>
      </c>
      <c r="CA196" s="52">
        <v>0.23495245209999999</v>
      </c>
      <c r="CB196" s="52">
        <v>0.2347228153</v>
      </c>
      <c r="CC196" s="52">
        <v>0.2345021555</v>
      </c>
      <c r="CD196" s="52">
        <v>0.2342901359</v>
      </c>
    </row>
    <row r="197" spans="1:82" x14ac:dyDescent="0.25">
      <c r="A197" s="52" t="s">
        <v>268</v>
      </c>
      <c r="B197" s="52">
        <v>43.959136523399998</v>
      </c>
      <c r="C197" s="52">
        <v>45.596866560000002</v>
      </c>
      <c r="D197" s="52">
        <v>46.168477192899999</v>
      </c>
      <c r="E197" s="52">
        <v>46.591065747599998</v>
      </c>
      <c r="F197" s="52">
        <v>46.935907827299999</v>
      </c>
      <c r="G197" s="52">
        <v>47.2218445886</v>
      </c>
      <c r="H197" s="52">
        <v>47.4565953265</v>
      </c>
      <c r="I197" s="52">
        <v>47.651805337699997</v>
      </c>
      <c r="J197" s="52">
        <v>47.800527597200002</v>
      </c>
      <c r="K197" s="52">
        <v>47.920028159200001</v>
      </c>
      <c r="L197" s="52">
        <v>48.056604759700001</v>
      </c>
      <c r="M197" s="52">
        <v>48.1820319463</v>
      </c>
      <c r="N197" s="52">
        <v>48.298136944900001</v>
      </c>
      <c r="O197" s="52">
        <v>48.402624711400001</v>
      </c>
      <c r="P197" s="52">
        <v>48.495693830800001</v>
      </c>
      <c r="Q197" s="52">
        <v>48.577821143500003</v>
      </c>
      <c r="R197" s="55">
        <v>48.648340464999997</v>
      </c>
      <c r="S197" s="52">
        <v>48.6528742064</v>
      </c>
      <c r="T197" s="52">
        <v>48.727451884399997</v>
      </c>
      <c r="U197" s="52">
        <v>48.7909498916</v>
      </c>
      <c r="V197" s="52">
        <v>48.852705890300001</v>
      </c>
      <c r="W197" s="52">
        <v>48.910657399800002</v>
      </c>
      <c r="X197" s="52">
        <v>48.965050536600003</v>
      </c>
      <c r="Y197" s="52">
        <v>49.015994232099999</v>
      </c>
      <c r="Z197" s="52">
        <v>49.063669010600002</v>
      </c>
      <c r="AA197" s="52">
        <v>49.108264213299996</v>
      </c>
      <c r="AB197" s="55">
        <v>49.149973455800001</v>
      </c>
      <c r="AC197" s="52">
        <v>49.247148219899998</v>
      </c>
      <c r="AD197" s="52">
        <v>49.243162449800003</v>
      </c>
      <c r="AE197" s="52">
        <v>49.110170071500001</v>
      </c>
      <c r="AF197" s="52">
        <v>48.8357841467</v>
      </c>
      <c r="AG197" s="52">
        <v>48.381284328900001</v>
      </c>
      <c r="AH197" s="52">
        <v>47.880768633099997</v>
      </c>
      <c r="AI197" s="52">
        <v>47.3373482071</v>
      </c>
      <c r="AJ197" s="52">
        <v>46.749727127600003</v>
      </c>
      <c r="AK197" s="52">
        <v>46.115675821799996</v>
      </c>
      <c r="AL197" s="52">
        <v>45.432714704200002</v>
      </c>
      <c r="AM197" s="52">
        <v>44.568954782600002</v>
      </c>
      <c r="AN197" s="52">
        <v>44.161892504100003</v>
      </c>
      <c r="AO197" s="52">
        <v>43.747432115000002</v>
      </c>
      <c r="AP197" s="52">
        <v>43.311884919800001</v>
      </c>
      <c r="AQ197" s="52">
        <v>42.8510317175</v>
      </c>
      <c r="AR197" s="52">
        <v>42.362620991199996</v>
      </c>
      <c r="AS197" s="52">
        <v>41.844924880599997</v>
      </c>
      <c r="AT197" s="52">
        <v>41.296380353000004</v>
      </c>
      <c r="AU197" s="52">
        <v>40.715489038400001</v>
      </c>
      <c r="AV197" s="52">
        <v>40.032248824299998</v>
      </c>
      <c r="AW197" s="52">
        <v>39.629355047899999</v>
      </c>
      <c r="AX197" s="52">
        <v>39.443804846299997</v>
      </c>
      <c r="AY197" s="52">
        <v>39.254156516400002</v>
      </c>
      <c r="AZ197" s="52">
        <v>39.093602702200002</v>
      </c>
      <c r="BA197" s="52">
        <v>38.957124003600001</v>
      </c>
      <c r="BB197" s="52">
        <v>38.839522008199999</v>
      </c>
      <c r="BC197" s="52">
        <v>38.736648923200001</v>
      </c>
      <c r="BD197" s="52">
        <v>38.645310062100002</v>
      </c>
      <c r="BE197" s="52">
        <v>38.497678000299999</v>
      </c>
      <c r="BF197" s="52">
        <v>38.817162275699999</v>
      </c>
      <c r="BG197" s="52">
        <v>38.394871034099999</v>
      </c>
      <c r="BH197" s="52">
        <v>38.368311398800003</v>
      </c>
      <c r="BI197" s="52">
        <v>38.350613254000002</v>
      </c>
      <c r="BJ197" s="52">
        <v>38.33511584</v>
      </c>
      <c r="BK197" s="52">
        <v>38.320194963799999</v>
      </c>
      <c r="BL197" s="52">
        <v>38.3055370039</v>
      </c>
      <c r="BM197" s="52">
        <v>38.291143767900003</v>
      </c>
      <c r="BN197" s="52">
        <v>38.277069862200001</v>
      </c>
      <c r="BO197" s="52">
        <v>38.263362014899997</v>
      </c>
      <c r="BP197" s="52">
        <v>38.250050617399999</v>
      </c>
      <c r="BQ197" s="52">
        <v>38.2371526437</v>
      </c>
      <c r="BR197" s="52">
        <v>38.224675678399997</v>
      </c>
      <c r="BS197" s="52">
        <v>38.212620999400002</v>
      </c>
      <c r="BT197" s="52">
        <v>38.200985652200004</v>
      </c>
      <c r="BU197" s="52">
        <v>38.189763801200002</v>
      </c>
      <c r="BV197" s="52">
        <v>38.178947617200002</v>
      </c>
      <c r="BW197" s="52">
        <v>38.168527874600002</v>
      </c>
      <c r="BX197" s="52">
        <v>38.158494367400003</v>
      </c>
      <c r="BY197" s="52">
        <v>38.148836210200002</v>
      </c>
      <c r="BZ197" s="52">
        <v>38.139542063199997</v>
      </c>
      <c r="CA197" s="52">
        <v>38.130600304600001</v>
      </c>
      <c r="CB197" s="52">
        <v>38.1219991663</v>
      </c>
      <c r="CC197" s="52">
        <v>38.113726841899997</v>
      </c>
      <c r="CD197" s="52">
        <v>38.105771572199998</v>
      </c>
    </row>
    <row r="198" spans="1:82" x14ac:dyDescent="0.25">
      <c r="A198" s="52" t="s">
        <v>269</v>
      </c>
      <c r="B198" s="52">
        <v>334.9871986</v>
      </c>
      <c r="C198" s="52">
        <v>396.24171053800001</v>
      </c>
      <c r="D198" s="52">
        <v>414.4072542637</v>
      </c>
      <c r="E198" s="52">
        <v>429.45780612670001</v>
      </c>
      <c r="F198" s="52">
        <v>442.69678465980002</v>
      </c>
      <c r="G198" s="52">
        <v>454.37417015710002</v>
      </c>
      <c r="H198" s="52">
        <v>464.5805552283</v>
      </c>
      <c r="I198" s="52">
        <v>473.91080724810001</v>
      </c>
      <c r="J198" s="52">
        <v>481.73829458739999</v>
      </c>
      <c r="K198" s="52">
        <v>488.02779785169997</v>
      </c>
      <c r="L198" s="52">
        <v>495.21603998519998</v>
      </c>
      <c r="M198" s="52">
        <v>501.81747085929999</v>
      </c>
      <c r="N198" s="52">
        <v>507.9282602605</v>
      </c>
      <c r="O198" s="52">
        <v>513.42761639169998</v>
      </c>
      <c r="P198" s="52">
        <v>518.3259910941</v>
      </c>
      <c r="Q198" s="52">
        <v>522.65689167649998</v>
      </c>
      <c r="R198" s="55">
        <v>526.36002447520002</v>
      </c>
      <c r="S198" s="52">
        <v>526.59864244419998</v>
      </c>
      <c r="T198" s="52">
        <v>530.52378338810001</v>
      </c>
      <c r="U198" s="52">
        <v>533.86578376800003</v>
      </c>
      <c r="V198" s="52">
        <v>537.11609949139995</v>
      </c>
      <c r="W198" s="52">
        <v>540.16617893559999</v>
      </c>
      <c r="X198" s="52">
        <v>543.02897561090003</v>
      </c>
      <c r="Y198" s="52">
        <v>545.71022274200004</v>
      </c>
      <c r="Z198" s="52">
        <v>548.21942160920003</v>
      </c>
      <c r="AA198" s="52">
        <v>550.56653754130002</v>
      </c>
      <c r="AB198" s="55">
        <v>552.76176082899997</v>
      </c>
      <c r="AC198" s="52">
        <v>560.56346850900002</v>
      </c>
      <c r="AD198" s="52">
        <v>566.7216930344</v>
      </c>
      <c r="AE198" s="52">
        <v>569.92652535579998</v>
      </c>
      <c r="AF198" s="52">
        <v>569.29912264059999</v>
      </c>
      <c r="AG198" s="52">
        <v>560.27763288669996</v>
      </c>
      <c r="AH198" s="52">
        <v>549.3332961653</v>
      </c>
      <c r="AI198" s="52">
        <v>536.59006558630006</v>
      </c>
      <c r="AJ198" s="52">
        <v>522.03584180070004</v>
      </c>
      <c r="AK198" s="52">
        <v>505.61930984359998</v>
      </c>
      <c r="AL198" s="52">
        <v>487.27022344609998</v>
      </c>
      <c r="AM198" s="52">
        <v>449.84439427230001</v>
      </c>
      <c r="AN198" s="52">
        <v>435.21386501609999</v>
      </c>
      <c r="AO198" s="52">
        <v>420.72627814010002</v>
      </c>
      <c r="AP198" s="52">
        <v>405.99816283799998</v>
      </c>
      <c r="AQ198" s="52">
        <v>390.83541446779998</v>
      </c>
      <c r="AR198" s="52">
        <v>375.07688616759998</v>
      </c>
      <c r="AS198" s="52">
        <v>358.5781560831</v>
      </c>
      <c r="AT198" s="52">
        <v>341.20737466550003</v>
      </c>
      <c r="AU198" s="52">
        <v>322.84236173620002</v>
      </c>
      <c r="AV198" s="52">
        <v>292.09204338220002</v>
      </c>
      <c r="AW198" s="52">
        <v>270.88710778249998</v>
      </c>
      <c r="AX198" s="52">
        <v>261.12130769880002</v>
      </c>
      <c r="AY198" s="52">
        <v>251.13981665189999</v>
      </c>
      <c r="AZ198" s="52">
        <v>242.6896159028</v>
      </c>
      <c r="BA198" s="52">
        <v>235.50652650289999</v>
      </c>
      <c r="BB198" s="52">
        <v>229.3169478001</v>
      </c>
      <c r="BC198" s="52">
        <v>223.9025749068</v>
      </c>
      <c r="BD198" s="52">
        <v>219.09526642419999</v>
      </c>
      <c r="BE198" s="52">
        <v>204.7777735935</v>
      </c>
      <c r="BF198" s="52">
        <v>228.14011977219999</v>
      </c>
      <c r="BG198" s="52">
        <v>205.80372113959999</v>
      </c>
      <c r="BH198" s="52">
        <v>203.27586007580001</v>
      </c>
      <c r="BI198" s="52">
        <v>201.19715852280001</v>
      </c>
      <c r="BJ198" s="52">
        <v>199.40157648650001</v>
      </c>
      <c r="BK198" s="52">
        <v>197.79757111550001</v>
      </c>
      <c r="BL198" s="52">
        <v>196.3315992165</v>
      </c>
      <c r="BM198" s="52">
        <v>194.97183417299999</v>
      </c>
      <c r="BN198" s="52">
        <v>193.69887566829999</v>
      </c>
      <c r="BO198" s="52">
        <v>192.50044687959999</v>
      </c>
      <c r="BP198" s="52">
        <v>191.36837246459999</v>
      </c>
      <c r="BQ198" s="52">
        <v>190.29685776319999</v>
      </c>
      <c r="BR198" s="52">
        <v>189.28150919340001</v>
      </c>
      <c r="BS198" s="52">
        <v>188.31877636089999</v>
      </c>
      <c r="BT198" s="52">
        <v>187.40563385710001</v>
      </c>
      <c r="BU198" s="52">
        <v>186.53939917229999</v>
      </c>
      <c r="BV198" s="52">
        <v>185.71762785070001</v>
      </c>
      <c r="BW198" s="52">
        <v>184.93805246190001</v>
      </c>
      <c r="BX198" s="52">
        <v>184.19854641500001</v>
      </c>
      <c r="BY198" s="52">
        <v>183.4971018812</v>
      </c>
      <c r="BZ198" s="52">
        <v>182.83181573109999</v>
      </c>
      <c r="CA198" s="52">
        <v>182.2008800495</v>
      </c>
      <c r="CB198" s="52">
        <v>181.60257528290001</v>
      </c>
      <c r="CC198" s="52">
        <v>181.0352649161</v>
      </c>
      <c r="CD198" s="52">
        <v>180.49739105960001</v>
      </c>
    </row>
    <row r="199" spans="1:82" x14ac:dyDescent="0.25">
      <c r="A199" s="52" t="s">
        <v>270</v>
      </c>
      <c r="B199" s="52">
        <v>633.5</v>
      </c>
      <c r="C199" s="52">
        <v>692.06683046989997</v>
      </c>
      <c r="D199" s="52">
        <v>709.87918768429995</v>
      </c>
      <c r="E199" s="52">
        <v>724.62796940689998</v>
      </c>
      <c r="F199" s="52">
        <v>737.22126411440001</v>
      </c>
      <c r="G199" s="52">
        <v>747.89544236029997</v>
      </c>
      <c r="H199" s="52">
        <v>756.90339257899996</v>
      </c>
      <c r="I199" s="52">
        <v>764.62451636330002</v>
      </c>
      <c r="J199" s="52">
        <v>770.96269281570005</v>
      </c>
      <c r="K199" s="52">
        <v>776.6385642555</v>
      </c>
      <c r="L199" s="52">
        <v>782.74904526030002</v>
      </c>
      <c r="M199" s="52">
        <v>787.93692526159998</v>
      </c>
      <c r="N199" s="52">
        <v>792.2346699894</v>
      </c>
      <c r="O199" s="52">
        <v>795.56225696870001</v>
      </c>
      <c r="P199" s="52">
        <v>797.96430795030005</v>
      </c>
      <c r="Q199" s="52">
        <v>799.49394965960005</v>
      </c>
      <c r="R199" s="55">
        <v>800.19104812590001</v>
      </c>
      <c r="S199" s="52">
        <v>800.19104812590001</v>
      </c>
      <c r="T199" s="52">
        <v>803.11119844409995</v>
      </c>
      <c r="U199" s="52">
        <v>805.37835256890003</v>
      </c>
      <c r="V199" s="52">
        <v>807.43247151740002</v>
      </c>
      <c r="W199" s="52">
        <v>809.19974069969999</v>
      </c>
      <c r="X199" s="52">
        <v>810.70837942089997</v>
      </c>
      <c r="Y199" s="52">
        <v>811.97868880700003</v>
      </c>
      <c r="Z199" s="52">
        <v>813.03276379440001</v>
      </c>
      <c r="AA199" s="52">
        <v>813.89175626539998</v>
      </c>
      <c r="AB199" s="55">
        <v>814.57577831250001</v>
      </c>
      <c r="AC199" s="52">
        <v>815.1037815981</v>
      </c>
      <c r="AD199" s="52">
        <v>808.62764644469996</v>
      </c>
      <c r="AE199" s="52">
        <v>794.36659558029999</v>
      </c>
      <c r="AF199" s="52">
        <v>772.25555996540004</v>
      </c>
      <c r="AG199" s="52">
        <v>742.77896430739997</v>
      </c>
      <c r="AH199" s="52">
        <v>711.62987448529998</v>
      </c>
      <c r="AI199" s="52">
        <v>678.72682674090004</v>
      </c>
      <c r="AJ199" s="52">
        <v>643.98915558759995</v>
      </c>
      <c r="AK199" s="52">
        <v>607.33612670590003</v>
      </c>
      <c r="AL199" s="52">
        <v>568.68686978539995</v>
      </c>
      <c r="AM199" s="52">
        <v>527.96125902719996</v>
      </c>
      <c r="AN199" s="52">
        <v>506.52175752199997</v>
      </c>
      <c r="AO199" s="52">
        <v>483.92858093429999</v>
      </c>
      <c r="AP199" s="52">
        <v>460.15780875460001</v>
      </c>
      <c r="AQ199" s="52">
        <v>435.17975065540003</v>
      </c>
      <c r="AR199" s="52">
        <v>408.96034646110002</v>
      </c>
      <c r="AS199" s="52">
        <v>381.4621946757</v>
      </c>
      <c r="AT199" s="52">
        <v>352.64530132779998</v>
      </c>
      <c r="AU199" s="52">
        <v>322.46762649549999</v>
      </c>
      <c r="AV199" s="52">
        <v>290.88548625980002</v>
      </c>
      <c r="AW199" s="52">
        <v>273.1832462827</v>
      </c>
      <c r="AX199" s="52">
        <v>264.40236388199997</v>
      </c>
      <c r="AY199" s="52">
        <v>255.42775803000001</v>
      </c>
      <c r="AZ199" s="52">
        <v>247.96300347779999</v>
      </c>
      <c r="BA199" s="52">
        <v>241.74959499760001</v>
      </c>
      <c r="BB199" s="52">
        <v>236.51836899989999</v>
      </c>
      <c r="BC199" s="52">
        <v>232.05327440080001</v>
      </c>
      <c r="BD199" s="52">
        <v>228.18683996909999</v>
      </c>
      <c r="BE199" s="52">
        <v>224.79100369989999</v>
      </c>
      <c r="BF199" s="52">
        <v>235.8174427193</v>
      </c>
      <c r="BG199" s="52">
        <v>217.77378877780001</v>
      </c>
      <c r="BH199" s="52">
        <v>217.77378877780001</v>
      </c>
      <c r="BI199" s="52">
        <v>217.77378877780001</v>
      </c>
      <c r="BJ199" s="52">
        <v>217.77378877780001</v>
      </c>
      <c r="BK199" s="52">
        <v>217.77378877780001</v>
      </c>
      <c r="BL199" s="52">
        <v>217.77378877780001</v>
      </c>
      <c r="BM199" s="52">
        <v>217.77378877780001</v>
      </c>
      <c r="BN199" s="52">
        <v>217.77378877780001</v>
      </c>
      <c r="BO199" s="52">
        <v>217.77378877780001</v>
      </c>
      <c r="BP199" s="52">
        <v>217.77378877780001</v>
      </c>
      <c r="BQ199" s="52">
        <v>217.77378877780001</v>
      </c>
      <c r="BR199" s="52">
        <v>217.77378877780001</v>
      </c>
      <c r="BS199" s="52">
        <v>217.77378877780001</v>
      </c>
      <c r="BT199" s="52">
        <v>217.77378877780001</v>
      </c>
      <c r="BU199" s="52">
        <v>217.77378877780001</v>
      </c>
      <c r="BV199" s="52">
        <v>217.77378877780001</v>
      </c>
      <c r="BW199" s="52">
        <v>217.77378877780001</v>
      </c>
      <c r="BX199" s="52">
        <v>217.77378877780001</v>
      </c>
      <c r="BY199" s="52">
        <v>217.77378877780001</v>
      </c>
      <c r="BZ199" s="52">
        <v>217.77378877780001</v>
      </c>
      <c r="CA199" s="52">
        <v>217.77378877780001</v>
      </c>
      <c r="CB199" s="52">
        <v>217.77378877780001</v>
      </c>
      <c r="CC199" s="52">
        <v>217.77378877780001</v>
      </c>
      <c r="CD199" s="52">
        <v>217.77378877780001</v>
      </c>
    </row>
    <row r="200" spans="1:82" x14ac:dyDescent="0.25">
      <c r="A200" s="52" t="s">
        <v>308</v>
      </c>
      <c r="B200" s="52">
        <v>0.1090617324</v>
      </c>
      <c r="C200" s="52">
        <v>9.5430263299999998E-2</v>
      </c>
      <c r="D200" s="52">
        <v>8.3747326400000002E-2</v>
      </c>
      <c r="E200" s="52">
        <v>7.3701141400000003E-2</v>
      </c>
      <c r="F200" s="52">
        <v>6.5034725700000004E-2</v>
      </c>
      <c r="G200" s="52">
        <v>5.7535466600000001E-2</v>
      </c>
      <c r="H200" s="52">
        <v>5.1026818299999999E-2</v>
      </c>
      <c r="I200" s="52">
        <v>4.7449565300000003E-2</v>
      </c>
      <c r="J200" s="52">
        <v>4.4223235399999998E-2</v>
      </c>
      <c r="K200" s="52">
        <v>4.1305879400000002E-2</v>
      </c>
      <c r="L200" s="52">
        <v>3.8661303600000002E-2</v>
      </c>
      <c r="M200" s="52">
        <v>3.6258188099999998E-2</v>
      </c>
      <c r="N200" s="52">
        <v>3.4069353500000003E-2</v>
      </c>
      <c r="O200" s="52">
        <v>3.2071148100000002E-2</v>
      </c>
      <c r="P200" s="52">
        <v>3.0242935200000001E-2</v>
      </c>
      <c r="Q200" s="52">
        <v>2.8566661699999999E-2</v>
      </c>
      <c r="R200" s="55">
        <v>2.7026495000000001E-2</v>
      </c>
      <c r="S200" s="52">
        <v>2.58623298E-2</v>
      </c>
      <c r="T200" s="52">
        <v>2.47869784E-2</v>
      </c>
      <c r="U200" s="52">
        <v>2.3791971700000001E-2</v>
      </c>
      <c r="V200" s="52">
        <v>2.2869788499999998E-2</v>
      </c>
      <c r="W200" s="52">
        <v>2.2013735E-2</v>
      </c>
      <c r="X200" s="52">
        <v>2.12178414E-2</v>
      </c>
      <c r="Y200" s="52">
        <v>2.04767725E-2</v>
      </c>
      <c r="Z200" s="52">
        <v>1.9785751099999999E-2</v>
      </c>
      <c r="AA200" s="52">
        <v>1.9140490999999999E-2</v>
      </c>
      <c r="AB200" s="55">
        <v>1.8537140000000001E-2</v>
      </c>
      <c r="AC200" s="52">
        <v>1.79722288E-2</v>
      </c>
      <c r="AD200" s="52">
        <v>1.7441069199999999E-2</v>
      </c>
      <c r="AE200" s="52">
        <v>1.6925607700000001E-2</v>
      </c>
      <c r="AF200" s="52">
        <v>1.6425380400000002E-2</v>
      </c>
      <c r="AG200" s="52">
        <v>1.5939937000000001E-2</v>
      </c>
      <c r="AH200" s="52">
        <v>1.54688407E-2</v>
      </c>
      <c r="AI200" s="52">
        <v>1.50116674E-2</v>
      </c>
      <c r="AJ200" s="52">
        <v>1.45680056E-2</v>
      </c>
      <c r="AK200" s="52">
        <v>1.41374559E-2</v>
      </c>
      <c r="AL200" s="52">
        <v>1.3719630999999999E-2</v>
      </c>
      <c r="AM200" s="52">
        <v>1.3314154599999999E-2</v>
      </c>
      <c r="AN200" s="52">
        <v>1.29206619E-2</v>
      </c>
      <c r="AO200" s="52">
        <v>1.25387986E-2</v>
      </c>
      <c r="AP200" s="52">
        <v>1.2168221099999999E-2</v>
      </c>
      <c r="AQ200" s="52">
        <v>1.18085958E-2</v>
      </c>
      <c r="AR200" s="52">
        <v>1.14595991E-2</v>
      </c>
      <c r="AS200" s="52">
        <v>1.11209167E-2</v>
      </c>
      <c r="AT200" s="52">
        <v>1.0792243999999999E-2</v>
      </c>
      <c r="AU200" s="52">
        <v>1.0473284899999999E-2</v>
      </c>
      <c r="AV200" s="52">
        <v>1.0163752599999999E-2</v>
      </c>
      <c r="AW200" s="52">
        <v>9.8633682999999996E-3</v>
      </c>
      <c r="AX200" s="52">
        <v>9.5718616999999999E-3</v>
      </c>
      <c r="AY200" s="52">
        <v>9.2889705000000003E-3</v>
      </c>
      <c r="AZ200" s="52">
        <v>9.0144399000000007E-3</v>
      </c>
      <c r="BA200" s="52">
        <v>8.7480228999999993E-3</v>
      </c>
      <c r="BB200" s="52">
        <v>8.4894797999999997E-3</v>
      </c>
      <c r="BC200" s="52">
        <v>8.2385776999999993E-3</v>
      </c>
      <c r="BD200" s="52">
        <v>7.9950909999999993E-3</v>
      </c>
      <c r="BE200" s="52">
        <v>7.7588003000000003E-3</v>
      </c>
      <c r="BF200" s="52">
        <v>7.5294931000000004E-3</v>
      </c>
      <c r="BG200" s="52">
        <v>7.3069629999999997E-3</v>
      </c>
      <c r="BH200" s="52">
        <v>7.0910095999999999E-3</v>
      </c>
      <c r="BI200" s="52">
        <v>6.8814386000000003E-3</v>
      </c>
      <c r="BJ200" s="52">
        <v>6.6780613000000004E-3</v>
      </c>
      <c r="BK200" s="52">
        <v>6.4806947999999998E-3</v>
      </c>
      <c r="BL200" s="52">
        <v>6.2891613000000002E-3</v>
      </c>
      <c r="BM200" s="52">
        <v>6.1032884999999999E-3</v>
      </c>
      <c r="BN200" s="52">
        <v>5.9229091000000001E-3</v>
      </c>
      <c r="BO200" s="52">
        <v>5.7478605999999998E-3</v>
      </c>
      <c r="BP200" s="52">
        <v>5.5779857000000004E-3</v>
      </c>
      <c r="BQ200" s="52">
        <v>5.4131313000000004E-3</v>
      </c>
      <c r="BR200" s="52">
        <v>5.2531491E-3</v>
      </c>
      <c r="BS200" s="52">
        <v>5.0978951000000003E-3</v>
      </c>
      <c r="BT200" s="52">
        <v>4.9472294999999998E-3</v>
      </c>
      <c r="BU200" s="52">
        <v>4.8010168000000002E-3</v>
      </c>
      <c r="BV200" s="52">
        <v>4.6591252999999997E-3</v>
      </c>
      <c r="BW200" s="52">
        <v>4.5214273000000003E-3</v>
      </c>
      <c r="BX200" s="52">
        <v>4.3877990000000004E-3</v>
      </c>
      <c r="BY200" s="52">
        <v>4.2581199000000002E-3</v>
      </c>
      <c r="BZ200" s="52">
        <v>4.1322733999999998E-3</v>
      </c>
      <c r="CA200" s="52">
        <v>4.0101462999999997E-3</v>
      </c>
      <c r="CB200" s="52">
        <v>3.8916286E-3</v>
      </c>
      <c r="CC200" s="52">
        <v>3.7766136E-3</v>
      </c>
      <c r="CD200" s="52">
        <v>3.6649978E-3</v>
      </c>
    </row>
    <row r="201" spans="1:82" x14ac:dyDescent="0.25">
      <c r="A201" s="52" t="s">
        <v>550</v>
      </c>
      <c r="B201" s="52">
        <v>0</v>
      </c>
      <c r="C201" s="52">
        <v>-0.28636361490000001</v>
      </c>
      <c r="D201" s="52">
        <v>1.07037443E-2</v>
      </c>
      <c r="E201" s="52">
        <v>1.95478187E-2</v>
      </c>
      <c r="F201" s="52">
        <v>2.5209522099999999E-2</v>
      </c>
      <c r="G201" s="52">
        <v>3.3818755800000003E-2</v>
      </c>
      <c r="H201" s="52">
        <v>4.7434818699999999E-2</v>
      </c>
      <c r="I201" s="52">
        <v>6.7629638000000006E-2</v>
      </c>
      <c r="J201" s="52">
        <v>5.16963031E-2</v>
      </c>
      <c r="K201" s="52">
        <v>8.1861393000000005E-2</v>
      </c>
      <c r="L201" s="52">
        <v>4.7376954200000002E-2</v>
      </c>
      <c r="M201" s="52">
        <v>3.25660121E-2</v>
      </c>
      <c r="N201" s="52">
        <v>2.5537548199999999E-2</v>
      </c>
      <c r="O201" s="52">
        <v>2.20068852E-2</v>
      </c>
      <c r="P201" s="52">
        <v>2.0154444800000001E-2</v>
      </c>
      <c r="Q201" s="52">
        <v>1.9142808099999999E-2</v>
      </c>
      <c r="R201" s="55">
        <v>1.8569446199999999E-2</v>
      </c>
      <c r="S201" s="52">
        <v>1.8238365699999998E-2</v>
      </c>
      <c r="T201" s="52">
        <v>1.7857979600000001E-2</v>
      </c>
      <c r="U201" s="52">
        <v>1.7598620400000001E-2</v>
      </c>
      <c r="V201" s="52">
        <v>1.73873841E-2</v>
      </c>
      <c r="W201" s="52">
        <v>1.7204909500000001E-2</v>
      </c>
      <c r="X201" s="52">
        <v>1.7037233400000001E-2</v>
      </c>
      <c r="Y201" s="52">
        <v>1.6876090199999999E-2</v>
      </c>
      <c r="Z201" s="52">
        <v>1.6714757E-2</v>
      </c>
      <c r="AA201" s="52">
        <v>1.6545152399999999E-2</v>
      </c>
      <c r="AB201" s="55">
        <v>1.6354208299999999E-2</v>
      </c>
      <c r="AC201" s="52">
        <v>1.61250171E-2</v>
      </c>
      <c r="AD201" s="52">
        <v>1.5984399999999999E-2</v>
      </c>
      <c r="AE201" s="52">
        <v>1.5908430599999999E-2</v>
      </c>
      <c r="AF201" s="52">
        <v>1.58770775E-2</v>
      </c>
      <c r="AG201" s="52">
        <v>1.5873899E-2</v>
      </c>
      <c r="AH201" s="52">
        <v>1.5813638500000001E-2</v>
      </c>
      <c r="AI201" s="52">
        <v>1.5725539899999998E-2</v>
      </c>
      <c r="AJ201" s="52">
        <v>1.5628107499999998E-2</v>
      </c>
      <c r="AK201" s="52">
        <v>1.5535989700000001E-2</v>
      </c>
      <c r="AL201" s="52">
        <v>1.5465979600000001E-2</v>
      </c>
      <c r="AM201" s="52">
        <v>1.48554473E-2</v>
      </c>
      <c r="AN201" s="52">
        <v>1.5592551E-2</v>
      </c>
      <c r="AO201" s="52">
        <v>1.5272939500000001E-2</v>
      </c>
      <c r="AP201" s="52">
        <v>1.50216446E-2</v>
      </c>
      <c r="AQ201" s="52">
        <v>1.4815398299999999E-2</v>
      </c>
      <c r="AR201" s="52">
        <v>1.4639270899999999E-2</v>
      </c>
      <c r="AS201" s="52">
        <v>1.4483404E-2</v>
      </c>
      <c r="AT201" s="52">
        <v>1.4341202500000001E-2</v>
      </c>
      <c r="AU201" s="52">
        <v>1.42082222E-2</v>
      </c>
      <c r="AV201" s="52">
        <v>1.41896071E-2</v>
      </c>
      <c r="AW201" s="52">
        <v>1.4007335900000001E-2</v>
      </c>
      <c r="AX201" s="52">
        <v>1.3815457999999999E-2</v>
      </c>
      <c r="AY201" s="52">
        <v>1.37038939E-2</v>
      </c>
      <c r="AZ201" s="52">
        <v>1.3585139600000001E-2</v>
      </c>
      <c r="BA201" s="52">
        <v>1.3470154099999999E-2</v>
      </c>
      <c r="BB201" s="52">
        <v>1.33585119E-2</v>
      </c>
      <c r="BC201" s="52">
        <v>1.3249599000000001E-2</v>
      </c>
      <c r="BD201" s="52">
        <v>1.3142928599999999E-2</v>
      </c>
      <c r="BE201" s="52">
        <v>1.3075474300000001E-2</v>
      </c>
      <c r="BF201" s="52">
        <v>1.28413139E-2</v>
      </c>
      <c r="BG201" s="52">
        <v>1.2893372700000001E-2</v>
      </c>
      <c r="BH201" s="52">
        <v>1.27302662E-2</v>
      </c>
      <c r="BI201" s="52">
        <v>1.2629450400000001E-2</v>
      </c>
      <c r="BJ201" s="52">
        <v>1.2530700000000001E-2</v>
      </c>
      <c r="BK201" s="52">
        <v>1.24332744E-2</v>
      </c>
      <c r="BL201" s="52">
        <v>1.2336894500000001E-2</v>
      </c>
      <c r="BM201" s="52">
        <v>1.2241437399999999E-2</v>
      </c>
      <c r="BN201" s="52">
        <v>1.21468389E-2</v>
      </c>
      <c r="BO201" s="52">
        <v>1.20530599E-2</v>
      </c>
      <c r="BP201" s="52">
        <v>1.19600739E-2</v>
      </c>
      <c r="BQ201" s="52">
        <v>1.18678615E-2</v>
      </c>
      <c r="BR201" s="52">
        <v>1.17764077E-2</v>
      </c>
      <c r="BS201" s="52">
        <v>1.16857006E-2</v>
      </c>
      <c r="BT201" s="52">
        <v>1.1595729799999999E-2</v>
      </c>
      <c r="BU201" s="52">
        <v>1.15064864E-2</v>
      </c>
      <c r="BV201" s="52">
        <v>1.14179626E-2</v>
      </c>
      <c r="BW201" s="52">
        <v>1.13301507E-2</v>
      </c>
      <c r="BX201" s="52">
        <v>1.1243044000000001E-2</v>
      </c>
      <c r="BY201" s="52">
        <v>1.11566357E-2</v>
      </c>
      <c r="BZ201" s="52">
        <v>1.10709194E-2</v>
      </c>
      <c r="CA201" s="52">
        <v>1.0985888799999999E-2</v>
      </c>
      <c r="CB201" s="52">
        <v>1.09015378E-2</v>
      </c>
      <c r="CC201" s="52">
        <v>1.08178604E-2</v>
      </c>
      <c r="CD201" s="52">
        <v>1.07348507E-2</v>
      </c>
    </row>
    <row r="202" spans="1:82" x14ac:dyDescent="0.25">
      <c r="A202" s="52" t="s">
        <v>551</v>
      </c>
      <c r="B202" s="52">
        <v>0</v>
      </c>
      <c r="C202" s="52">
        <v>-0.2462710846</v>
      </c>
      <c r="D202" s="52">
        <v>0.28176258840000001</v>
      </c>
      <c r="E202" s="52">
        <v>7.9503151000000008E-3</v>
      </c>
      <c r="F202" s="52">
        <v>4.9269097E-3</v>
      </c>
      <c r="G202" s="52">
        <v>7.7269104000000002E-3</v>
      </c>
      <c r="H202" s="52">
        <v>1.2483245E-2</v>
      </c>
      <c r="I202" s="52">
        <v>1.87329104E-2</v>
      </c>
      <c r="J202" s="52">
        <v>-1.5588989500000001E-2</v>
      </c>
      <c r="K202" s="52">
        <v>2.82043607E-2</v>
      </c>
      <c r="L202" s="52">
        <v>-3.3212844999999998E-2</v>
      </c>
      <c r="M202" s="52">
        <v>-1.4523176800000001E-2</v>
      </c>
      <c r="N202" s="52">
        <v>-7.1299761999999997E-3</v>
      </c>
      <c r="O202" s="52">
        <v>-3.8072191000000002E-3</v>
      </c>
      <c r="P202" s="52">
        <v>-2.2130614999999998E-3</v>
      </c>
      <c r="Q202" s="52">
        <v>-1.4144520000000001E-3</v>
      </c>
      <c r="R202" s="55">
        <v>-9.9824500000000004E-4</v>
      </c>
      <c r="S202" s="52">
        <v>-7.6823180000000003E-4</v>
      </c>
      <c r="T202" s="52">
        <v>-8.1522630000000005E-4</v>
      </c>
      <c r="U202" s="52">
        <v>-7.0040520000000004E-4</v>
      </c>
      <c r="V202" s="52">
        <v>-6.5484289999999997E-4</v>
      </c>
      <c r="W202" s="52">
        <v>-6.2767379999999998E-4</v>
      </c>
      <c r="X202" s="52">
        <v>-6.1376979999999996E-4</v>
      </c>
      <c r="Y202" s="52">
        <v>-6.077182E-4</v>
      </c>
      <c r="Z202" s="52">
        <v>-6.0805359999999999E-4</v>
      </c>
      <c r="AA202" s="52">
        <v>-6.1606639999999999E-4</v>
      </c>
      <c r="AB202" s="55">
        <v>-6.3649379999999997E-4</v>
      </c>
      <c r="AC202" s="52">
        <v>-6.7298369999999996E-4</v>
      </c>
      <c r="AD202" s="52">
        <v>-5.8899340000000003E-4</v>
      </c>
      <c r="AE202" s="52">
        <v>-5.2773339999999998E-4</v>
      </c>
      <c r="AF202" s="52">
        <v>-4.8550330000000002E-4</v>
      </c>
      <c r="AG202" s="52">
        <v>-4.5889280000000003E-4</v>
      </c>
      <c r="AH202" s="52">
        <v>-5.132763E-4</v>
      </c>
      <c r="AI202" s="52">
        <v>-5.398782E-4</v>
      </c>
      <c r="AJ202" s="52">
        <v>-5.489011E-4</v>
      </c>
      <c r="AK202" s="52">
        <v>-5.4400800000000001E-4</v>
      </c>
      <c r="AL202" s="52">
        <v>-5.2316159999999995E-4</v>
      </c>
      <c r="AM202" s="52">
        <v>-1.0368138E-3</v>
      </c>
      <c r="AN202" s="52">
        <v>2.4328429999999999E-4</v>
      </c>
      <c r="AO202" s="52">
        <v>-7.6075130000000004E-4</v>
      </c>
      <c r="AP202" s="52">
        <v>-6.9600700000000001E-4</v>
      </c>
      <c r="AQ202" s="52">
        <v>-6.533671E-4</v>
      </c>
      <c r="AR202" s="52">
        <v>-6.2491079999999995E-4</v>
      </c>
      <c r="AS202" s="52">
        <v>-6.0581980000000001E-4</v>
      </c>
      <c r="AT202" s="52">
        <v>-5.9299440000000004E-4</v>
      </c>
      <c r="AU202" s="52">
        <v>-5.843911E-4</v>
      </c>
      <c r="AV202" s="52">
        <v>-4.759009E-4</v>
      </c>
      <c r="AW202" s="52">
        <v>-6.3153129999999995E-4</v>
      </c>
      <c r="AX202" s="52">
        <v>1.03065099E-2</v>
      </c>
      <c r="AY202" s="52">
        <v>-1.059859E-4</v>
      </c>
      <c r="AZ202" s="52">
        <v>-1.128166E-4</v>
      </c>
      <c r="BA202" s="52">
        <v>-1.092363E-4</v>
      </c>
      <c r="BB202" s="52">
        <v>-1.060601E-4</v>
      </c>
      <c r="BC202" s="52">
        <v>-1.034672E-4</v>
      </c>
      <c r="BD202" s="52">
        <v>-1.013369E-4</v>
      </c>
      <c r="BE202" s="52">
        <v>-6.40816E-5</v>
      </c>
      <c r="BF202" s="52">
        <v>-2.2245230000000001E-4</v>
      </c>
      <c r="BG202" s="52">
        <v>4.9455900000000002E-5</v>
      </c>
      <c r="BH202" s="52">
        <v>-1.5495109999999999E-4</v>
      </c>
      <c r="BI202" s="52">
        <v>-9.5775100000000004E-5</v>
      </c>
      <c r="BJ202" s="52">
        <v>-9.3812800000000004E-5</v>
      </c>
      <c r="BK202" s="52">
        <v>-9.2554300000000003E-5</v>
      </c>
      <c r="BL202" s="52">
        <v>-9.1561E-5</v>
      </c>
      <c r="BM202" s="52">
        <v>-9.0684200000000002E-5</v>
      </c>
      <c r="BN202" s="52">
        <v>-8.9868600000000002E-5</v>
      </c>
      <c r="BO202" s="52">
        <v>-8.9090000000000003E-5</v>
      </c>
      <c r="BP202" s="52">
        <v>-8.8336699999999997E-5</v>
      </c>
      <c r="BQ202" s="52">
        <v>-8.7601800000000005E-5</v>
      </c>
      <c r="BR202" s="52">
        <v>-8.6881100000000004E-5</v>
      </c>
      <c r="BS202" s="52">
        <v>-8.6171800000000001E-5</v>
      </c>
      <c r="BT202" s="52">
        <v>-8.5472300000000005E-5</v>
      </c>
      <c r="BU202" s="52">
        <v>-8.4781200000000001E-5</v>
      </c>
      <c r="BV202" s="52">
        <v>-8.40977E-5</v>
      </c>
      <c r="BW202" s="52">
        <v>-8.34212E-5</v>
      </c>
      <c r="BX202" s="52">
        <v>-8.2751399999999995E-5</v>
      </c>
      <c r="BY202" s="52">
        <v>-8.2087899999999997E-5</v>
      </c>
      <c r="BZ202" s="52">
        <v>-8.1430500000000006E-5</v>
      </c>
      <c r="CA202" s="52">
        <v>-8.07791E-5</v>
      </c>
      <c r="CB202" s="52">
        <v>-8.0133400000000001E-5</v>
      </c>
      <c r="CC202" s="52">
        <v>-7.94935E-5</v>
      </c>
      <c r="CD202" s="52">
        <v>-7.8859199999999999E-5</v>
      </c>
    </row>
    <row r="203" spans="1:82" x14ac:dyDescent="0.25">
      <c r="A203" s="52" t="s">
        <v>552</v>
      </c>
      <c r="B203" s="52">
        <v>0</v>
      </c>
      <c r="C203" s="52">
        <v>-2.25625E-4</v>
      </c>
      <c r="D203" s="52">
        <v>-4.5124999999999999E-4</v>
      </c>
      <c r="E203" s="52">
        <v>-6.7687499999999996E-4</v>
      </c>
      <c r="F203" s="52">
        <v>-9.0249999999999998E-4</v>
      </c>
      <c r="G203" s="52">
        <v>-1.128125E-3</v>
      </c>
      <c r="H203" s="52">
        <v>-1.3537499999999999E-3</v>
      </c>
      <c r="I203" s="52">
        <v>-1.579375E-3</v>
      </c>
      <c r="J203" s="52">
        <v>-1.805E-3</v>
      </c>
      <c r="K203" s="52">
        <v>-2.0306249999999999E-3</v>
      </c>
      <c r="L203" s="52">
        <v>-2.25625E-3</v>
      </c>
      <c r="M203" s="52">
        <v>-2.4818750000000001E-3</v>
      </c>
      <c r="N203" s="52">
        <v>-2.7074999999999998E-3</v>
      </c>
      <c r="O203" s="52">
        <v>-2.933125E-3</v>
      </c>
      <c r="P203" s="52">
        <v>-3.1587500000000001E-3</v>
      </c>
      <c r="Q203" s="52">
        <v>-3.3843749999999998E-3</v>
      </c>
      <c r="R203" s="55">
        <v>-3.6099999999999999E-3</v>
      </c>
      <c r="S203" s="52">
        <v>-3.8356250000000001E-3</v>
      </c>
      <c r="T203" s="52">
        <v>-4.0612499999999998E-3</v>
      </c>
      <c r="U203" s="52">
        <v>-4.2868749999999999E-3</v>
      </c>
      <c r="V203" s="52">
        <v>-4.5125E-3</v>
      </c>
      <c r="W203" s="52">
        <v>-4.7381250000000001E-3</v>
      </c>
      <c r="X203" s="52">
        <v>-4.9637500000000003E-3</v>
      </c>
      <c r="Y203" s="52">
        <v>-5.1893750000000004E-3</v>
      </c>
      <c r="Z203" s="52">
        <v>-5.4149999999999997E-3</v>
      </c>
      <c r="AA203" s="52">
        <v>-5.6406249999999998E-3</v>
      </c>
      <c r="AB203" s="55">
        <v>-5.8662499999999999E-3</v>
      </c>
      <c r="AC203" s="52">
        <v>-6.0918750000000001E-3</v>
      </c>
      <c r="AD203" s="52">
        <v>-6.3175000000000002E-3</v>
      </c>
      <c r="AE203" s="52">
        <v>-6.5431250000000003E-3</v>
      </c>
      <c r="AF203" s="52">
        <v>-6.7687499999999996E-3</v>
      </c>
      <c r="AG203" s="52">
        <v>-6.9943749999999997E-3</v>
      </c>
      <c r="AH203" s="52">
        <v>-7.2199999999999999E-3</v>
      </c>
      <c r="AI203" s="52">
        <v>-7.445625E-3</v>
      </c>
      <c r="AJ203" s="52">
        <v>-7.6712500000000001E-3</v>
      </c>
      <c r="AK203" s="52">
        <v>-7.8968749999999994E-3</v>
      </c>
      <c r="AL203" s="52">
        <v>-8.1224999999999995E-3</v>
      </c>
      <c r="AM203" s="52">
        <v>-8.3481249999999996E-3</v>
      </c>
      <c r="AN203" s="52">
        <v>-8.5737499999999998E-3</v>
      </c>
      <c r="AO203" s="52">
        <v>-8.7993749999999999E-3</v>
      </c>
      <c r="AP203" s="52">
        <v>-9.025E-3</v>
      </c>
      <c r="AQ203" s="52">
        <v>-9.2506250000000002E-3</v>
      </c>
      <c r="AR203" s="52">
        <v>-9.4762500000000003E-3</v>
      </c>
      <c r="AS203" s="52">
        <v>-9.7018750000000004E-3</v>
      </c>
      <c r="AT203" s="52">
        <v>-9.9275000000000006E-3</v>
      </c>
      <c r="AU203" s="52">
        <v>-1.0153125000000001E-2</v>
      </c>
      <c r="AV203" s="52">
        <v>-1.0378750000000001E-2</v>
      </c>
      <c r="AW203" s="52">
        <v>-1.0604374999999999E-2</v>
      </c>
      <c r="AX203" s="52">
        <v>-1.0604374999999999E-2</v>
      </c>
      <c r="AY203" s="52">
        <v>-1.0604374999999999E-2</v>
      </c>
      <c r="AZ203" s="52">
        <v>-1.0604374999999999E-2</v>
      </c>
      <c r="BA203" s="52">
        <v>-1.0604374999999999E-2</v>
      </c>
      <c r="BB203" s="52">
        <v>-1.0604374999999999E-2</v>
      </c>
      <c r="BC203" s="52">
        <v>-1.0604374999999999E-2</v>
      </c>
      <c r="BD203" s="52">
        <v>-1.0604374999999999E-2</v>
      </c>
      <c r="BE203" s="52">
        <v>-1.0604374999999999E-2</v>
      </c>
      <c r="BF203" s="52">
        <v>-1.0604374999999999E-2</v>
      </c>
      <c r="BG203" s="52">
        <v>-1.0604374999999999E-2</v>
      </c>
      <c r="BH203" s="52">
        <v>-1.0604374999999999E-2</v>
      </c>
      <c r="BI203" s="52">
        <v>-1.0604374999999999E-2</v>
      </c>
      <c r="BJ203" s="52">
        <v>-1.0604374999999999E-2</v>
      </c>
      <c r="BK203" s="52">
        <v>-1.0604374999999999E-2</v>
      </c>
      <c r="BL203" s="52">
        <v>-1.0604374999999999E-2</v>
      </c>
      <c r="BM203" s="52">
        <v>-1.0604374999999999E-2</v>
      </c>
      <c r="BN203" s="52">
        <v>-1.0604374999999999E-2</v>
      </c>
      <c r="BO203" s="52">
        <v>-1.0604374999999999E-2</v>
      </c>
      <c r="BP203" s="52">
        <v>-1.0604374999999999E-2</v>
      </c>
      <c r="BQ203" s="52">
        <v>-1.0604374999999999E-2</v>
      </c>
      <c r="BR203" s="52">
        <v>-1.0604374999999999E-2</v>
      </c>
      <c r="BS203" s="52">
        <v>-1.0604374999999999E-2</v>
      </c>
      <c r="BT203" s="52">
        <v>-1.0604374999999999E-2</v>
      </c>
      <c r="BU203" s="52">
        <v>-1.0604374999999999E-2</v>
      </c>
      <c r="BV203" s="52">
        <v>-1.0604374999999999E-2</v>
      </c>
      <c r="BW203" s="52">
        <v>-1.0604374999999999E-2</v>
      </c>
      <c r="BX203" s="52">
        <v>-1.0604374999999999E-2</v>
      </c>
      <c r="BY203" s="52">
        <v>-1.0604374999999999E-2</v>
      </c>
      <c r="BZ203" s="52">
        <v>-1.0604374999999999E-2</v>
      </c>
      <c r="CA203" s="52">
        <v>-1.0604374999999999E-2</v>
      </c>
      <c r="CB203" s="52">
        <v>-1.0604374999999999E-2</v>
      </c>
      <c r="CC203" s="52">
        <v>-1.0604374999999999E-2</v>
      </c>
      <c r="CD203" s="52">
        <v>-1.0604374999999999E-2</v>
      </c>
    </row>
    <row r="204" spans="1:82" x14ac:dyDescent="0.25">
      <c r="A204" s="52" t="s">
        <v>553</v>
      </c>
      <c r="B204" s="52">
        <v>0</v>
      </c>
      <c r="C204" s="52">
        <v>-0.2462710846</v>
      </c>
      <c r="D204" s="52">
        <v>-0.1053897904</v>
      </c>
      <c r="E204" s="52">
        <v>-5.5779253899999999E-2</v>
      </c>
      <c r="F204" s="52">
        <v>-2.9742258300000001E-2</v>
      </c>
      <c r="G204" s="52">
        <v>-1.25746789E-2</v>
      </c>
      <c r="H204" s="52">
        <v>9.5091489999999995E-4</v>
      </c>
      <c r="I204" s="52">
        <v>1.32881834E-2</v>
      </c>
      <c r="J204" s="52">
        <v>2.0592511099999999E-2</v>
      </c>
      <c r="K204" s="52">
        <v>2.9407472699999999E-2</v>
      </c>
      <c r="L204" s="52">
        <v>3.3138157500000001E-2</v>
      </c>
      <c r="M204" s="52">
        <v>3.4870247100000001E-2</v>
      </c>
      <c r="N204" s="52">
        <v>3.5719490499999999E-2</v>
      </c>
      <c r="O204" s="52">
        <v>3.6145218E-2</v>
      </c>
      <c r="P204" s="52">
        <v>3.6352051500000003E-2</v>
      </c>
      <c r="Q204" s="52">
        <v>3.6437010399999997E-2</v>
      </c>
      <c r="R204" s="55">
        <v>3.6448959099999997E-2</v>
      </c>
      <c r="S204" s="52">
        <v>3.6414311999999997E-2</v>
      </c>
      <c r="T204" s="52">
        <v>3.6338224199999998E-2</v>
      </c>
      <c r="U204" s="52">
        <v>3.6233282200000001E-2</v>
      </c>
      <c r="V204" s="52">
        <v>3.6106092200000002E-2</v>
      </c>
      <c r="W204" s="52">
        <v>3.5961126400000001E-2</v>
      </c>
      <c r="X204" s="52">
        <v>3.5801440699999999E-2</v>
      </c>
      <c r="Y204" s="52">
        <v>3.5629218099999999E-2</v>
      </c>
      <c r="Z204" s="52">
        <v>3.5446011899999998E-2</v>
      </c>
      <c r="AA204" s="52">
        <v>3.5252819499999997E-2</v>
      </c>
      <c r="AB204" s="55">
        <v>3.5050007500000001E-2</v>
      </c>
      <c r="AC204" s="52">
        <v>3.4837293300000002E-2</v>
      </c>
      <c r="AD204" s="52">
        <v>3.4618737500000003E-2</v>
      </c>
      <c r="AE204" s="52">
        <v>3.4397056799999999E-2</v>
      </c>
      <c r="AF204" s="52">
        <v>3.4173971400000003E-2</v>
      </c>
      <c r="AG204" s="52">
        <v>3.3950475600000002E-2</v>
      </c>
      <c r="AH204" s="52">
        <v>3.3724908400000003E-2</v>
      </c>
      <c r="AI204" s="52">
        <v>3.3496652000000002E-2</v>
      </c>
      <c r="AJ204" s="52">
        <v>3.3265678299999997E-2</v>
      </c>
      <c r="AK204" s="52">
        <v>3.3032359999999997E-2</v>
      </c>
      <c r="AL204" s="52">
        <v>3.2797471500000001E-2</v>
      </c>
      <c r="AM204" s="52">
        <v>3.25472578E-2</v>
      </c>
      <c r="AN204" s="52">
        <v>3.2316615399999998E-2</v>
      </c>
      <c r="AO204" s="52">
        <v>3.2078294299999997E-2</v>
      </c>
      <c r="AP204" s="52">
        <v>3.1834489200000003E-2</v>
      </c>
      <c r="AQ204" s="52">
        <v>3.1586641200000001E-2</v>
      </c>
      <c r="AR204" s="52">
        <v>3.1335716700000002E-2</v>
      </c>
      <c r="AS204" s="52">
        <v>3.1082374199999999E-2</v>
      </c>
      <c r="AT204" s="52">
        <v>3.0827070200000001E-2</v>
      </c>
      <c r="AU204" s="52">
        <v>3.0570126499999999E-2</v>
      </c>
      <c r="AV204" s="52">
        <v>3.0314008600000001E-2</v>
      </c>
      <c r="AW204" s="52">
        <v>3.00553525E-2</v>
      </c>
      <c r="AX204" s="52">
        <v>3.00221928E-2</v>
      </c>
      <c r="AY204" s="52">
        <v>2.9988223500000001E-2</v>
      </c>
      <c r="AZ204" s="52">
        <v>2.9953356600000001E-2</v>
      </c>
      <c r="BA204" s="52">
        <v>2.99177152E-2</v>
      </c>
      <c r="BB204" s="52">
        <v>2.9881405E-2</v>
      </c>
      <c r="BC204" s="52">
        <v>2.9844512699999999E-2</v>
      </c>
      <c r="BD204" s="52">
        <v>2.9807110299999998E-2</v>
      </c>
      <c r="BE204" s="52">
        <v>2.9769902800000001E-2</v>
      </c>
      <c r="BF204" s="52">
        <v>2.9730051800000001E-2</v>
      </c>
      <c r="BG204" s="52">
        <v>2.96924667E-2</v>
      </c>
      <c r="BH204" s="52">
        <v>2.9653506100000001E-2</v>
      </c>
      <c r="BI204" s="52">
        <v>2.9614242900000001E-2</v>
      </c>
      <c r="BJ204" s="52">
        <v>2.9574724899999998E-2</v>
      </c>
      <c r="BK204" s="52">
        <v>2.95349853E-2</v>
      </c>
      <c r="BL204" s="52">
        <v>2.9495050799999999E-2</v>
      </c>
      <c r="BM204" s="52">
        <v>2.9454944600000001E-2</v>
      </c>
      <c r="BN204" s="52">
        <v>2.9414687599999999E-2</v>
      </c>
      <c r="BO204" s="52">
        <v>2.9374298600000001E-2</v>
      </c>
      <c r="BP204" s="52">
        <v>2.9333795100000001E-2</v>
      </c>
      <c r="BQ204" s="52">
        <v>2.9293193200000001E-2</v>
      </c>
      <c r="BR204" s="52">
        <v>2.9252507800000001E-2</v>
      </c>
      <c r="BS204" s="52">
        <v>2.9211752800000001E-2</v>
      </c>
      <c r="BT204" s="52">
        <v>2.9170941200000002E-2</v>
      </c>
      <c r="BU204" s="52">
        <v>2.9130085199999999E-2</v>
      </c>
      <c r="BV204" s="52">
        <v>2.90891959E-2</v>
      </c>
      <c r="BW204" s="52">
        <v>2.90482842E-2</v>
      </c>
      <c r="BX204" s="52">
        <v>2.9007359999999999E-2</v>
      </c>
      <c r="BY204" s="52">
        <v>2.89664325E-2</v>
      </c>
      <c r="BZ204" s="52">
        <v>2.89255107E-2</v>
      </c>
      <c r="CA204" s="52">
        <v>2.8884602700000001E-2</v>
      </c>
      <c r="CB204" s="52">
        <v>2.8843716200000001E-2</v>
      </c>
      <c r="CC204" s="52">
        <v>2.8802858600000002E-2</v>
      </c>
      <c r="CD204" s="52">
        <v>2.87620367E-2</v>
      </c>
    </row>
    <row r="205" spans="1:82" x14ac:dyDescent="0.25">
      <c r="A205" s="52" t="s">
        <v>554</v>
      </c>
      <c r="B205" s="52">
        <v>1</v>
      </c>
      <c r="C205" s="52">
        <v>0.87809543089999997</v>
      </c>
      <c r="D205" s="52">
        <v>0.77105158579999999</v>
      </c>
      <c r="E205" s="52">
        <v>0.67705687449999996</v>
      </c>
      <c r="F205" s="52">
        <v>0.59452054799999998</v>
      </c>
      <c r="G205" s="52">
        <v>0.52204577679999997</v>
      </c>
      <c r="H205" s="52">
        <v>0.45840601130000003</v>
      </c>
      <c r="I205" s="52">
        <v>0.40252422399999999</v>
      </c>
      <c r="J205" s="52">
        <v>0.35345468200000002</v>
      </c>
      <c r="K205" s="52">
        <v>0.31036694129999998</v>
      </c>
      <c r="L205" s="52">
        <v>0.27253179300000002</v>
      </c>
      <c r="M205" s="52">
        <v>0.2393089222</v>
      </c>
      <c r="N205" s="52">
        <v>0.2101360712</v>
      </c>
      <c r="O205" s="52">
        <v>0.18451952399999999</v>
      </c>
      <c r="P205" s="52">
        <v>0.16202575089999999</v>
      </c>
      <c r="Q205" s="52">
        <v>0.1422740716</v>
      </c>
      <c r="R205" s="55">
        <v>0.1249302122</v>
      </c>
      <c r="S205" s="52">
        <v>0.1097006485</v>
      </c>
      <c r="T205" s="52">
        <v>9.6327638199999996E-2</v>
      </c>
      <c r="U205" s="52">
        <v>8.4584858999999998E-2</v>
      </c>
      <c r="V205" s="52">
        <v>7.4273578199999996E-2</v>
      </c>
      <c r="W205" s="52">
        <v>6.5219289700000002E-2</v>
      </c>
      <c r="X205" s="52">
        <v>5.7268760299999999E-2</v>
      </c>
      <c r="Y205" s="52">
        <v>5.02874367E-2</v>
      </c>
      <c r="Z205" s="52">
        <v>4.4157168400000002E-2</v>
      </c>
      <c r="AA205" s="52">
        <v>3.8774207800000002E-2</v>
      </c>
      <c r="AB205" s="55">
        <v>3.40474547E-2</v>
      </c>
      <c r="AC205" s="52">
        <v>2.9896914399999999E-2</v>
      </c>
      <c r="AD205" s="52">
        <v>2.6252344E-2</v>
      </c>
      <c r="AE205" s="52">
        <v>2.3052063300000002E-2</v>
      </c>
      <c r="AF205" s="52">
        <v>2.02419114E-2</v>
      </c>
      <c r="AG205" s="52">
        <v>1.7774330000000001E-2</v>
      </c>
      <c r="AH205" s="52">
        <v>1.5607557899999999E-2</v>
      </c>
      <c r="AI205" s="52">
        <v>1.37049253E-2</v>
      </c>
      <c r="AJ205" s="52">
        <v>1.2034232299999999E-2</v>
      </c>
      <c r="AK205" s="52">
        <v>1.05672044E-2</v>
      </c>
      <c r="AL205" s="52">
        <v>9.2790139000000008E-3</v>
      </c>
      <c r="AM205" s="52">
        <v>8.1478596999999993E-3</v>
      </c>
      <c r="AN205" s="52">
        <v>7.1545984E-3</v>
      </c>
      <c r="AO205" s="52">
        <v>6.2824201E-3</v>
      </c>
      <c r="AP205" s="52">
        <v>5.5165644E-3</v>
      </c>
      <c r="AQ205" s="52">
        <v>4.8440699999999998E-3</v>
      </c>
      <c r="AR205" s="52">
        <v>4.2535556999999998E-3</v>
      </c>
      <c r="AS205" s="52">
        <v>3.7350279E-3</v>
      </c>
      <c r="AT205" s="52">
        <v>3.2797108999999998E-3</v>
      </c>
      <c r="AU205" s="52">
        <v>2.8798992000000001E-3</v>
      </c>
      <c r="AV205" s="52">
        <v>2.5288263000000002E-3</v>
      </c>
      <c r="AW205" s="52">
        <v>2.2205507999999998E-3</v>
      </c>
      <c r="AX205" s="52">
        <v>1.9498555000000001E-3</v>
      </c>
      <c r="AY205" s="52">
        <v>1.7121592000000001E-3</v>
      </c>
      <c r="AZ205" s="52">
        <v>1.5034391999999999E-3</v>
      </c>
      <c r="BA205" s="52">
        <v>1.3201631000000001E-3</v>
      </c>
      <c r="BB205" s="52">
        <v>1.1592292E-3</v>
      </c>
      <c r="BC205" s="52">
        <v>1.0179137999999999E-3</v>
      </c>
      <c r="BD205" s="52">
        <v>8.9382549999999996E-4</v>
      </c>
      <c r="BE205" s="52">
        <v>7.8486409999999995E-4</v>
      </c>
      <c r="BF205" s="52">
        <v>6.8918560000000002E-4</v>
      </c>
      <c r="BG205" s="52">
        <v>6.0517069999999995E-4</v>
      </c>
      <c r="BH205" s="52">
        <v>5.3139759999999996E-4</v>
      </c>
      <c r="BI205" s="52">
        <v>4.6661780000000001E-4</v>
      </c>
      <c r="BJ205" s="52">
        <v>4.0973499999999999E-4</v>
      </c>
      <c r="BK205" s="52">
        <v>3.5978639999999999E-4</v>
      </c>
      <c r="BL205" s="52">
        <v>3.1592680000000001E-4</v>
      </c>
      <c r="BM205" s="52">
        <v>2.7741389999999999E-4</v>
      </c>
      <c r="BN205" s="52">
        <v>2.435959E-4</v>
      </c>
      <c r="BO205" s="52">
        <v>2.139004E-4</v>
      </c>
      <c r="BP205" s="52">
        <v>1.87825E-4</v>
      </c>
      <c r="BQ205" s="52">
        <v>1.649283E-4</v>
      </c>
      <c r="BR205" s="52">
        <v>1.4482270000000001E-4</v>
      </c>
      <c r="BS205" s="52">
        <v>1.271682E-4</v>
      </c>
      <c r="BT205" s="52">
        <v>1.116658E-4</v>
      </c>
      <c r="BU205" s="52">
        <v>9.8053200000000005E-5</v>
      </c>
      <c r="BV205" s="52">
        <v>8.6100099999999999E-5</v>
      </c>
      <c r="BW205" s="52">
        <v>7.5604099999999997E-5</v>
      </c>
      <c r="BX205" s="52">
        <v>6.6387600000000001E-5</v>
      </c>
      <c r="BY205" s="52">
        <v>5.8294700000000003E-5</v>
      </c>
      <c r="BZ205" s="52">
        <v>5.1188299999999999E-5</v>
      </c>
      <c r="CA205" s="52">
        <v>4.4948199999999998E-5</v>
      </c>
      <c r="CB205" s="52">
        <v>3.9468799999999997E-5</v>
      </c>
      <c r="CC205" s="52">
        <v>3.4657399999999998E-5</v>
      </c>
      <c r="CD205" s="52">
        <v>3.04325E-5</v>
      </c>
    </row>
    <row r="206" spans="1:82" x14ac:dyDescent="0.25">
      <c r="A206" s="52" t="s">
        <v>543</v>
      </c>
      <c r="B206" s="52">
        <v>1</v>
      </c>
      <c r="C206" s="52">
        <v>0.87908670320000004</v>
      </c>
      <c r="D206" s="52">
        <v>0.77453960710000003</v>
      </c>
      <c r="E206" s="52">
        <v>0.68396848480000005</v>
      </c>
      <c r="F206" s="52">
        <v>0.60535401089999996</v>
      </c>
      <c r="G206" s="52">
        <v>0.53698723550000005</v>
      </c>
      <c r="H206" s="52">
        <v>0.47741937299999998</v>
      </c>
      <c r="I206" s="52">
        <v>0.42542007920000002</v>
      </c>
      <c r="J206" s="52">
        <v>0.37994272509999999</v>
      </c>
      <c r="K206" s="52">
        <v>0.34009544780000001</v>
      </c>
      <c r="L206" s="52">
        <v>0.30511697789999997</v>
      </c>
      <c r="M206" s="52">
        <v>0.2743564235</v>
      </c>
      <c r="N206" s="52">
        <v>0.24725633529999999</v>
      </c>
      <c r="O206" s="52">
        <v>0.2233384997</v>
      </c>
      <c r="P206" s="52">
        <v>0.2021919989</v>
      </c>
      <c r="Q206" s="52">
        <v>0.1834631629</v>
      </c>
      <c r="R206" s="55">
        <v>0.16684709950000001</v>
      </c>
      <c r="S206" s="52">
        <v>0.1520805429</v>
      </c>
      <c r="T206" s="52">
        <v>0.13893580799999999</v>
      </c>
      <c r="U206" s="52">
        <v>0.12721566910000001</v>
      </c>
      <c r="V206" s="52">
        <v>0.116749018</v>
      </c>
      <c r="W206" s="52">
        <v>0.10738717439999999</v>
      </c>
      <c r="X206" s="52">
        <v>9.9000748900000005E-2</v>
      </c>
      <c r="Y206" s="52">
        <v>9.1476968899999997E-2</v>
      </c>
      <c r="Z206" s="52">
        <v>8.4717398099999994E-2</v>
      </c>
      <c r="AA206" s="52">
        <v>7.8635987800000001E-2</v>
      </c>
      <c r="AB206" s="55">
        <v>7.3157408699999996E-2</v>
      </c>
      <c r="AC206" s="52">
        <v>6.82156228E-2</v>
      </c>
      <c r="AD206" s="52">
        <v>6.3752656800000002E-2</v>
      </c>
      <c r="AE206" s="52">
        <v>5.9717548099999997E-2</v>
      </c>
      <c r="AF206" s="52">
        <v>5.6065439000000002E-2</v>
      </c>
      <c r="AG206" s="52">
        <v>5.2756794799999999E-2</v>
      </c>
      <c r="AH206" s="52">
        <v>4.97567301E-2</v>
      </c>
      <c r="AI206" s="52">
        <v>4.7034426599999998E-2</v>
      </c>
      <c r="AJ206" s="52">
        <v>4.4562629100000001E-2</v>
      </c>
      <c r="AK206" s="52">
        <v>4.23172099E-2</v>
      </c>
      <c r="AL206" s="52">
        <v>4.0276790299999997E-2</v>
      </c>
      <c r="AM206" s="52">
        <v>3.84224123E-2</v>
      </c>
      <c r="AN206" s="52">
        <v>3.67372537E-2</v>
      </c>
      <c r="AO206" s="52">
        <v>3.5206379900000001E-2</v>
      </c>
      <c r="AP206" s="52">
        <v>3.3816528200000001E-2</v>
      </c>
      <c r="AQ206" s="52">
        <v>3.2555919699999998E-2</v>
      </c>
      <c r="AR206" s="52">
        <v>3.1414095699999998E-2</v>
      </c>
      <c r="AS206" s="52">
        <v>3.0381774800000001E-2</v>
      </c>
      <c r="AT206" s="52">
        <v>2.9450728499999999E-2</v>
      </c>
      <c r="AU206" s="52">
        <v>2.86136728E-2</v>
      </c>
      <c r="AV206" s="52">
        <v>2.7864174200000001E-2</v>
      </c>
      <c r="AW206" s="52">
        <v>2.71965674E-2</v>
      </c>
      <c r="AX206" s="52">
        <v>2.51887074E-2</v>
      </c>
      <c r="AY206" s="52">
        <v>2.33290832E-2</v>
      </c>
      <c r="AZ206" s="52">
        <v>2.16067507E-2</v>
      </c>
      <c r="BA206" s="52">
        <v>2.0011574000000001E-2</v>
      </c>
      <c r="BB206" s="52">
        <v>1.8534165599999999E-2</v>
      </c>
      <c r="BC206" s="52">
        <v>1.71658308E-2</v>
      </c>
      <c r="BD206" s="52">
        <v>1.5898517099999999E-2</v>
      </c>
      <c r="BE206" s="52">
        <v>1.4724766199999999E-2</v>
      </c>
      <c r="BF206" s="52">
        <v>1.36376706E-2</v>
      </c>
      <c r="BG206" s="52">
        <v>1.26308328E-2</v>
      </c>
      <c r="BH206" s="52">
        <v>1.1698327499999999E-2</v>
      </c>
      <c r="BI206" s="52">
        <v>1.08346669E-2</v>
      </c>
      <c r="BJ206" s="52">
        <v>1.00347684E-2</v>
      </c>
      <c r="BK206" s="52">
        <v>9.2939245E-3</v>
      </c>
      <c r="BL206" s="52">
        <v>8.6077754999999995E-3</v>
      </c>
      <c r="BM206" s="52">
        <v>7.9722831999999993E-3</v>
      </c>
      <c r="BN206" s="52">
        <v>7.3837078999999996E-3</v>
      </c>
      <c r="BO206" s="52">
        <v>6.8385857999999997E-3</v>
      </c>
      <c r="BP206" s="52">
        <v>6.3337087000000002E-3</v>
      </c>
      <c r="BQ206" s="52">
        <v>5.8661056000000001E-3</v>
      </c>
      <c r="BR206" s="52">
        <v>5.4330244999999996E-3</v>
      </c>
      <c r="BS206" s="52">
        <v>5.0319168000000003E-3</v>
      </c>
      <c r="BT206" s="52">
        <v>4.660422E-3</v>
      </c>
      <c r="BU206" s="52">
        <v>4.3163537999999996E-3</v>
      </c>
      <c r="BV206" s="52">
        <v>3.9976873000000003E-3</v>
      </c>
      <c r="BW206" s="52">
        <v>3.7025473000000001E-3</v>
      </c>
      <c r="BX206" s="52">
        <v>3.4291967E-3</v>
      </c>
      <c r="BY206" s="52">
        <v>3.1760270000000001E-3</v>
      </c>
      <c r="BZ206" s="52">
        <v>2.9415483000000001E-3</v>
      </c>
      <c r="CA206" s="52">
        <v>2.7243804999999999E-3</v>
      </c>
      <c r="CB206" s="52">
        <v>2.5232458000000002E-3</v>
      </c>
      <c r="CC206" s="52">
        <v>2.3369604E-3</v>
      </c>
      <c r="CD206" s="52">
        <v>2.1644279999999999E-3</v>
      </c>
    </row>
    <row r="207" spans="1:82" x14ac:dyDescent="0.25">
      <c r="A207" s="52" t="s">
        <v>555</v>
      </c>
      <c r="B207" s="52">
        <v>0</v>
      </c>
      <c r="C207" s="52">
        <v>5.0000000000000001E-4</v>
      </c>
      <c r="D207" s="52">
        <v>1E-3</v>
      </c>
      <c r="E207" s="52">
        <v>1.5E-3</v>
      </c>
      <c r="F207" s="52">
        <v>2E-3</v>
      </c>
      <c r="G207" s="52">
        <v>2.5000000000000001E-3</v>
      </c>
      <c r="H207" s="52">
        <v>3.0000000000000001E-3</v>
      </c>
      <c r="I207" s="52">
        <v>3.5000000000000001E-3</v>
      </c>
      <c r="J207" s="52">
        <v>4.0000000000000001E-3</v>
      </c>
      <c r="K207" s="52">
        <v>4.4999999999999997E-3</v>
      </c>
      <c r="L207" s="52">
        <v>5.0000000000000001E-3</v>
      </c>
      <c r="M207" s="52">
        <v>5.4999999999999997E-3</v>
      </c>
      <c r="N207" s="52">
        <v>6.0000000000000001E-3</v>
      </c>
      <c r="O207" s="52">
        <v>6.4999999999999997E-3</v>
      </c>
      <c r="P207" s="52">
        <v>7.0000000000000001E-3</v>
      </c>
      <c r="Q207" s="52">
        <v>7.4999999999999997E-3</v>
      </c>
      <c r="R207" s="55">
        <v>8.0000000000000002E-3</v>
      </c>
      <c r="S207" s="52">
        <v>8.5000000000000006E-3</v>
      </c>
      <c r="T207" s="52">
        <v>8.9999999999999993E-3</v>
      </c>
      <c r="U207" s="52">
        <v>9.4999999999999998E-3</v>
      </c>
      <c r="V207" s="52">
        <v>0.01</v>
      </c>
      <c r="W207" s="52">
        <v>1.0500000000000001E-2</v>
      </c>
      <c r="X207" s="52">
        <v>1.0999999999999999E-2</v>
      </c>
      <c r="Y207" s="52">
        <v>1.15E-2</v>
      </c>
      <c r="Z207" s="52">
        <v>1.2E-2</v>
      </c>
      <c r="AA207" s="52">
        <v>1.2500000000000001E-2</v>
      </c>
      <c r="AB207" s="55">
        <v>1.2999999999999999E-2</v>
      </c>
      <c r="AC207" s="52">
        <v>1.35E-2</v>
      </c>
      <c r="AD207" s="52">
        <v>1.4E-2</v>
      </c>
      <c r="AE207" s="52">
        <v>1.4500000000000001E-2</v>
      </c>
      <c r="AF207" s="52">
        <v>1.4999999999999999E-2</v>
      </c>
      <c r="AG207" s="52">
        <v>1.55E-2</v>
      </c>
      <c r="AH207" s="52">
        <v>1.6E-2</v>
      </c>
      <c r="AI207" s="52">
        <v>1.6500000000000001E-2</v>
      </c>
      <c r="AJ207" s="52">
        <v>1.7000000000000001E-2</v>
      </c>
      <c r="AK207" s="52">
        <v>1.7500000000000002E-2</v>
      </c>
      <c r="AL207" s="52">
        <v>1.7999999999999999E-2</v>
      </c>
      <c r="AM207" s="52">
        <v>1.8499999999999999E-2</v>
      </c>
      <c r="AN207" s="52">
        <v>1.9E-2</v>
      </c>
      <c r="AO207" s="52">
        <v>1.95E-2</v>
      </c>
      <c r="AP207" s="52">
        <v>0.02</v>
      </c>
      <c r="AQ207" s="52">
        <v>2.0500000000000001E-2</v>
      </c>
      <c r="AR207" s="52">
        <v>2.1000000000000001E-2</v>
      </c>
      <c r="AS207" s="52">
        <v>2.1499999999999998E-2</v>
      </c>
      <c r="AT207" s="52">
        <v>2.1999999999999999E-2</v>
      </c>
      <c r="AU207" s="52">
        <v>2.2499999999999999E-2</v>
      </c>
      <c r="AV207" s="52">
        <v>2.3E-2</v>
      </c>
      <c r="AW207" s="52">
        <v>2.35E-2</v>
      </c>
      <c r="AX207" s="52">
        <v>2.35E-2</v>
      </c>
      <c r="AY207" s="52">
        <v>2.35E-2</v>
      </c>
      <c r="AZ207" s="52">
        <v>2.35E-2</v>
      </c>
      <c r="BA207" s="52">
        <v>2.35E-2</v>
      </c>
      <c r="BB207" s="52">
        <v>2.35E-2</v>
      </c>
      <c r="BC207" s="52">
        <v>2.35E-2</v>
      </c>
      <c r="BD207" s="52">
        <v>2.35E-2</v>
      </c>
      <c r="BE207" s="52">
        <v>2.35E-2</v>
      </c>
      <c r="BF207" s="52">
        <v>2.35E-2</v>
      </c>
      <c r="BG207" s="52">
        <v>2.35E-2</v>
      </c>
      <c r="BH207" s="52">
        <v>2.35E-2</v>
      </c>
      <c r="BI207" s="52">
        <v>2.35E-2</v>
      </c>
      <c r="BJ207" s="52">
        <v>2.35E-2</v>
      </c>
      <c r="BK207" s="52">
        <v>2.35E-2</v>
      </c>
      <c r="BL207" s="52">
        <v>2.35E-2</v>
      </c>
      <c r="BM207" s="52">
        <v>2.35E-2</v>
      </c>
      <c r="BN207" s="52">
        <v>2.35E-2</v>
      </c>
      <c r="BO207" s="52">
        <v>2.35E-2</v>
      </c>
      <c r="BP207" s="52">
        <v>2.35E-2</v>
      </c>
      <c r="BQ207" s="52">
        <v>2.35E-2</v>
      </c>
      <c r="BR207" s="52">
        <v>2.35E-2</v>
      </c>
      <c r="BS207" s="52">
        <v>2.35E-2</v>
      </c>
      <c r="BT207" s="52">
        <v>2.35E-2</v>
      </c>
      <c r="BU207" s="52">
        <v>2.35E-2</v>
      </c>
      <c r="BV207" s="52">
        <v>2.35E-2</v>
      </c>
      <c r="BW207" s="52">
        <v>2.35E-2</v>
      </c>
      <c r="BX207" s="52">
        <v>2.35E-2</v>
      </c>
      <c r="BY207" s="52">
        <v>2.35E-2</v>
      </c>
      <c r="BZ207" s="52">
        <v>2.35E-2</v>
      </c>
      <c r="CA207" s="52">
        <v>2.35E-2</v>
      </c>
      <c r="CB207" s="52">
        <v>2.35E-2</v>
      </c>
      <c r="CC207" s="52">
        <v>2.35E-2</v>
      </c>
      <c r="CD207" s="52">
        <v>2.35E-2</v>
      </c>
    </row>
    <row r="208" spans="1:82" x14ac:dyDescent="0.25">
      <c r="A208" s="52" t="s">
        <v>556</v>
      </c>
      <c r="B208" s="52">
        <v>1.36557682E-2</v>
      </c>
      <c r="C208" s="52">
        <v>1.3550196800000001E-2</v>
      </c>
      <c r="D208" s="52">
        <v>1.34454693E-2</v>
      </c>
      <c r="E208" s="52">
        <v>1.3341578600000001E-2</v>
      </c>
      <c r="F208" s="52">
        <v>1.32385174E-2</v>
      </c>
      <c r="G208" s="52">
        <v>1.3136278899999999E-2</v>
      </c>
      <c r="H208" s="52">
        <v>1.30348558E-2</v>
      </c>
      <c r="I208" s="52">
        <v>1.2934241500000001E-2</v>
      </c>
      <c r="J208" s="52">
        <v>1.2834429E-2</v>
      </c>
      <c r="K208" s="52">
        <v>1.27354114E-2</v>
      </c>
      <c r="L208" s="52">
        <v>1.2637182199999999E-2</v>
      </c>
      <c r="M208" s="52">
        <v>1.2539734699999999E-2</v>
      </c>
      <c r="N208" s="52">
        <v>1.2443062100000001E-2</v>
      </c>
      <c r="O208" s="52">
        <v>1.23471581E-2</v>
      </c>
      <c r="P208" s="52">
        <v>1.22520162E-2</v>
      </c>
      <c r="Q208" s="52">
        <v>1.21576298E-2</v>
      </c>
      <c r="R208" s="55">
        <v>1.2063992799999999E-2</v>
      </c>
      <c r="S208" s="52">
        <v>1.19710987E-2</v>
      </c>
      <c r="T208" s="52">
        <v>1.1878941400000001E-2</v>
      </c>
      <c r="U208" s="52">
        <v>1.17875146E-2</v>
      </c>
      <c r="V208" s="52">
        <v>1.16968123E-2</v>
      </c>
      <c r="W208" s="52">
        <v>1.16068283E-2</v>
      </c>
      <c r="X208" s="52">
        <v>1.1517556700000001E-2</v>
      </c>
      <c r="Y208" s="52">
        <v>1.1428991600000001E-2</v>
      </c>
      <c r="Z208" s="52">
        <v>1.13411269E-2</v>
      </c>
      <c r="AA208" s="52">
        <v>1.1253957E-2</v>
      </c>
      <c r="AB208" s="55">
        <v>1.1167475899999999E-2</v>
      </c>
      <c r="AC208" s="52">
        <v>1.10816779E-2</v>
      </c>
      <c r="AD208" s="52">
        <v>1.0996557400000001E-2</v>
      </c>
      <c r="AE208" s="52">
        <v>1.09121088E-2</v>
      </c>
      <c r="AF208" s="52">
        <v>1.08283263E-2</v>
      </c>
      <c r="AG208" s="52">
        <v>1.0745204600000001E-2</v>
      </c>
      <c r="AH208" s="52">
        <v>1.0662738099999999E-2</v>
      </c>
      <c r="AI208" s="52">
        <v>1.05809214E-2</v>
      </c>
      <c r="AJ208" s="52">
        <v>1.04997492E-2</v>
      </c>
      <c r="AK208" s="52">
        <v>1.0419215900000001E-2</v>
      </c>
      <c r="AL208" s="52">
        <v>1.0339316499999999E-2</v>
      </c>
      <c r="AM208" s="52">
        <v>1.02600457E-2</v>
      </c>
      <c r="AN208" s="52">
        <v>1.01813982E-2</v>
      </c>
      <c r="AO208" s="52">
        <v>1.01033689E-2</v>
      </c>
      <c r="AP208" s="52">
        <v>1.00259527E-2</v>
      </c>
      <c r="AQ208" s="52">
        <v>9.9491447000000007E-3</v>
      </c>
      <c r="AR208" s="52">
        <v>9.8729396000000001E-3</v>
      </c>
      <c r="AS208" s="52">
        <v>9.7973326999999995E-3</v>
      </c>
      <c r="AT208" s="52">
        <v>9.7223190000000001E-3</v>
      </c>
      <c r="AU208" s="52">
        <v>9.6478934999999991E-3</v>
      </c>
      <c r="AV208" s="52">
        <v>9.5740515999999994E-3</v>
      </c>
      <c r="AW208" s="52">
        <v>9.5007883000000001E-3</v>
      </c>
      <c r="AX208" s="52">
        <v>9.4280990000000005E-3</v>
      </c>
      <c r="AY208" s="52">
        <v>9.3559789000000008E-3</v>
      </c>
      <c r="AZ208" s="52">
        <v>9.2844234000000001E-3</v>
      </c>
      <c r="BA208" s="52">
        <v>9.2134278999999996E-3</v>
      </c>
      <c r="BB208" s="52">
        <v>9.1429878000000003E-3</v>
      </c>
      <c r="BC208" s="52">
        <v>9.0730984999999997E-3</v>
      </c>
      <c r="BD208" s="52">
        <v>9.0037555999999998E-3</v>
      </c>
      <c r="BE208" s="52">
        <v>8.9349544999999999E-3</v>
      </c>
      <c r="BF208" s="52">
        <v>8.8666908999999999E-3</v>
      </c>
      <c r="BG208" s="52">
        <v>8.7989604999999995E-3</v>
      </c>
      <c r="BH208" s="52">
        <v>8.7317586999999999E-3</v>
      </c>
      <c r="BI208" s="52">
        <v>8.6650814E-3</v>
      </c>
      <c r="BJ208" s="52">
        <v>8.5989242999999996E-3</v>
      </c>
      <c r="BK208" s="52">
        <v>8.5332832000000001E-3</v>
      </c>
      <c r="BL208" s="52">
        <v>8.4681537999999994E-3</v>
      </c>
      <c r="BM208" s="52">
        <v>8.403532E-3</v>
      </c>
      <c r="BN208" s="52">
        <v>8.3394138000000007E-3</v>
      </c>
      <c r="BO208" s="52">
        <v>8.2757948999999994E-3</v>
      </c>
      <c r="BP208" s="52">
        <v>8.2126713999999996E-3</v>
      </c>
      <c r="BQ208" s="52">
        <v>8.1500392000000005E-3</v>
      </c>
      <c r="BR208" s="52">
        <v>8.0878944000000001E-3</v>
      </c>
      <c r="BS208" s="52">
        <v>8.0262331000000003E-3</v>
      </c>
      <c r="BT208" s="52">
        <v>7.9650512E-3</v>
      </c>
      <c r="BU208" s="52">
        <v>7.9043450000000001E-3</v>
      </c>
      <c r="BV208" s="52">
        <v>7.8441106000000007E-3</v>
      </c>
      <c r="BW208" s="52">
        <v>7.7843443E-3</v>
      </c>
      <c r="BX208" s="52">
        <v>7.7250421000000001E-3</v>
      </c>
      <c r="BY208" s="52">
        <v>7.6662003999999999E-3</v>
      </c>
      <c r="BZ208" s="52">
        <v>7.6078155000000001E-3</v>
      </c>
      <c r="CA208" s="52">
        <v>7.5498837000000001E-3</v>
      </c>
      <c r="CB208" s="52">
        <v>7.4924014000000002E-3</v>
      </c>
      <c r="CC208" s="52">
        <v>7.4353648999999997E-3</v>
      </c>
      <c r="CD208" s="52">
        <v>0</v>
      </c>
    </row>
    <row r="209" spans="1:82" x14ac:dyDescent="0.25">
      <c r="A209" s="52" t="s">
        <v>271</v>
      </c>
      <c r="B209" s="52">
        <v>2020</v>
      </c>
      <c r="C209" s="52" t="s">
        <v>272</v>
      </c>
      <c r="D209" s="52">
        <v>0.21729999999999999</v>
      </c>
      <c r="E209" s="52" t="s">
        <v>273</v>
      </c>
      <c r="F209" s="52">
        <v>0.224</v>
      </c>
      <c r="G209" s="52" t="s">
        <v>274</v>
      </c>
      <c r="H209" s="52">
        <v>0.28239999999999998</v>
      </c>
      <c r="I209" s="52" t="s">
        <v>275</v>
      </c>
      <c r="J209" s="52">
        <v>0.27629999999999999</v>
      </c>
      <c r="K209" s="52" t="s">
        <v>276</v>
      </c>
      <c r="L209" s="93" t="s">
        <v>590</v>
      </c>
      <c r="M209" s="52" t="s">
        <v>277</v>
      </c>
      <c r="N209" s="52">
        <v>394.4</v>
      </c>
      <c r="O209" s="52" t="s">
        <v>278</v>
      </c>
      <c r="P209" s="52">
        <v>36.53</v>
      </c>
      <c r="Q209" s="52" t="s">
        <v>279</v>
      </c>
      <c r="R209" s="55">
        <v>4.3040000000000003</v>
      </c>
      <c r="S209" s="52" t="s">
        <v>280</v>
      </c>
      <c r="T209" s="52">
        <v>0.32400000000000001</v>
      </c>
      <c r="U209" s="52" t="s">
        <v>281</v>
      </c>
      <c r="V209" s="52">
        <v>0.44</v>
      </c>
      <c r="W209" s="52" t="s">
        <v>282</v>
      </c>
      <c r="X209" s="52">
        <v>236</v>
      </c>
      <c r="Y209" s="52" t="s">
        <v>283</v>
      </c>
      <c r="Z209" s="52">
        <v>4.07</v>
      </c>
      <c r="AA209" s="52" t="s">
        <v>284</v>
      </c>
      <c r="AB209" s="55">
        <v>32.4</v>
      </c>
      <c r="AC209" s="52" t="s">
        <v>285</v>
      </c>
      <c r="AD209" s="52">
        <v>1.9E-2</v>
      </c>
      <c r="AE209" s="52" t="s">
        <v>286</v>
      </c>
      <c r="AF209" s="52">
        <v>4.165</v>
      </c>
    </row>
    <row r="210" spans="1:82" x14ac:dyDescent="0.25">
      <c r="A210" s="52" t="s">
        <v>287</v>
      </c>
      <c r="B210" s="52">
        <v>3.93</v>
      </c>
      <c r="C210" s="52" t="s">
        <v>288</v>
      </c>
      <c r="D210" s="52">
        <v>886.51280139999994</v>
      </c>
      <c r="E210" s="52" t="s">
        <v>289</v>
      </c>
      <c r="F210" s="52">
        <v>150.09299999999999</v>
      </c>
      <c r="G210" s="52" t="s">
        <v>290</v>
      </c>
      <c r="H210" s="52">
        <v>102.69799999999999</v>
      </c>
      <c r="I210" s="52" t="s">
        <v>291</v>
      </c>
      <c r="J210" s="52">
        <v>39.533999999999999</v>
      </c>
      <c r="K210" s="52" t="s">
        <v>292</v>
      </c>
      <c r="L210" s="52">
        <v>6.1864999999999997</v>
      </c>
      <c r="M210" s="52" t="s">
        <v>293</v>
      </c>
      <c r="N210" s="52">
        <v>588</v>
      </c>
      <c r="O210" s="52" t="s">
        <v>294</v>
      </c>
      <c r="P210" s="52">
        <v>0.1477</v>
      </c>
      <c r="Q210" s="52" t="s">
        <v>295</v>
      </c>
      <c r="R210" s="55">
        <v>1.0994539999999999</v>
      </c>
      <c r="S210" s="52" t="s">
        <v>296</v>
      </c>
      <c r="T210" s="52">
        <v>1.24715</v>
      </c>
    </row>
    <row r="211" spans="1:82" x14ac:dyDescent="0.25">
      <c r="A211" s="52" t="s">
        <v>297</v>
      </c>
      <c r="B211" s="52">
        <v>3.467E-3</v>
      </c>
      <c r="C211" s="52" t="s">
        <v>298</v>
      </c>
      <c r="D211" s="52">
        <v>0.95</v>
      </c>
      <c r="E211" s="52" t="s">
        <v>299</v>
      </c>
      <c r="F211" s="52">
        <v>1E-3</v>
      </c>
      <c r="G211" s="52" t="s">
        <v>300</v>
      </c>
      <c r="H211" s="52">
        <v>-1.4999999999999999E-2</v>
      </c>
      <c r="I211" s="52" t="s">
        <v>557</v>
      </c>
      <c r="J211" s="52">
        <v>37.56</v>
      </c>
      <c r="K211" s="52" t="s">
        <v>301</v>
      </c>
      <c r="L211" s="52">
        <v>2.6</v>
      </c>
      <c r="M211" s="52" t="s">
        <v>302</v>
      </c>
      <c r="N211" s="52">
        <v>-1.2E-2</v>
      </c>
      <c r="O211" s="52" t="s">
        <v>303</v>
      </c>
      <c r="P211" s="52">
        <v>1</v>
      </c>
      <c r="Q211" s="52" t="s">
        <v>304</v>
      </c>
      <c r="R211" s="55">
        <v>1.1000000000000001</v>
      </c>
      <c r="S211" s="52" t="s">
        <v>558</v>
      </c>
      <c r="T211" s="52">
        <v>6</v>
      </c>
      <c r="U211" s="52" t="s">
        <v>305</v>
      </c>
      <c r="V211" s="52">
        <v>2.5000000000000001E-2</v>
      </c>
    </row>
    <row r="213" spans="1:82" x14ac:dyDescent="0.25">
      <c r="A213" s="52" t="s">
        <v>497</v>
      </c>
    </row>
    <row r="214" spans="1:82" x14ac:dyDescent="0.25">
      <c r="A214" s="52" t="s">
        <v>559</v>
      </c>
    </row>
    <row r="215" spans="1:82" x14ac:dyDescent="0.25">
      <c r="A215" s="52" t="s">
        <v>498</v>
      </c>
    </row>
    <row r="216" spans="1:82" x14ac:dyDescent="0.25">
      <c r="A216" s="52" t="s">
        <v>221</v>
      </c>
    </row>
    <row r="217" spans="1:82" x14ac:dyDescent="0.25">
      <c r="A217" s="52" t="s">
        <v>222</v>
      </c>
      <c r="B217" s="52">
        <v>1</v>
      </c>
    </row>
    <row r="219" spans="1:82" x14ac:dyDescent="0.25">
      <c r="A219" s="52" t="s">
        <v>63</v>
      </c>
      <c r="B219" s="52">
        <v>1</v>
      </c>
      <c r="C219" s="52">
        <v>2</v>
      </c>
      <c r="D219" s="52">
        <v>3</v>
      </c>
      <c r="E219" s="52">
        <v>4</v>
      </c>
      <c r="F219" s="52">
        <v>5</v>
      </c>
      <c r="G219" s="52">
        <v>6</v>
      </c>
      <c r="H219" s="52">
        <v>7</v>
      </c>
      <c r="I219" s="52">
        <v>8</v>
      </c>
      <c r="J219" s="52">
        <v>9</v>
      </c>
      <c r="K219" s="52">
        <v>10</v>
      </c>
      <c r="L219" s="52">
        <v>11</v>
      </c>
      <c r="M219" s="52">
        <v>12</v>
      </c>
      <c r="N219" s="52">
        <v>13</v>
      </c>
      <c r="O219" s="52">
        <v>14</v>
      </c>
      <c r="P219" s="52">
        <v>15</v>
      </c>
      <c r="Q219" s="52">
        <v>16</v>
      </c>
      <c r="R219" s="55">
        <v>17</v>
      </c>
      <c r="S219" s="52">
        <v>18</v>
      </c>
      <c r="T219" s="52">
        <v>19</v>
      </c>
      <c r="U219" s="52">
        <v>20</v>
      </c>
      <c r="V219" s="52">
        <v>21</v>
      </c>
      <c r="W219" s="52">
        <v>22</v>
      </c>
      <c r="X219" s="52">
        <v>23</v>
      </c>
      <c r="Y219" s="52">
        <v>24</v>
      </c>
      <c r="Z219" s="52">
        <v>25</v>
      </c>
      <c r="AA219" s="52">
        <v>26</v>
      </c>
      <c r="AB219" s="55">
        <v>27</v>
      </c>
      <c r="AC219" s="52">
        <v>28</v>
      </c>
      <c r="AD219" s="52">
        <v>29</v>
      </c>
      <c r="AE219" s="52">
        <v>30</v>
      </c>
      <c r="AF219" s="52">
        <v>31</v>
      </c>
      <c r="AG219" s="52">
        <v>32</v>
      </c>
      <c r="AH219" s="52">
        <v>33</v>
      </c>
      <c r="AI219" s="52">
        <v>34</v>
      </c>
      <c r="AJ219" s="52">
        <v>35</v>
      </c>
      <c r="AK219" s="52">
        <v>36</v>
      </c>
      <c r="AL219" s="52">
        <v>37</v>
      </c>
      <c r="AM219" s="52">
        <v>38</v>
      </c>
      <c r="AN219" s="52">
        <v>39</v>
      </c>
      <c r="AO219" s="52">
        <v>40</v>
      </c>
      <c r="AP219" s="52">
        <v>41</v>
      </c>
      <c r="AQ219" s="52">
        <v>42</v>
      </c>
      <c r="AR219" s="52">
        <v>43</v>
      </c>
      <c r="AS219" s="52">
        <v>44</v>
      </c>
      <c r="AT219" s="52">
        <v>45</v>
      </c>
      <c r="AU219" s="52">
        <v>46</v>
      </c>
      <c r="AV219" s="52">
        <v>47</v>
      </c>
      <c r="AW219" s="52">
        <v>48</v>
      </c>
      <c r="AX219" s="52">
        <v>49</v>
      </c>
      <c r="AY219" s="52">
        <v>50</v>
      </c>
      <c r="AZ219" s="52">
        <v>51</v>
      </c>
      <c r="BA219" s="52">
        <v>52</v>
      </c>
      <c r="BB219" s="52">
        <v>53</v>
      </c>
      <c r="BC219" s="52">
        <v>54</v>
      </c>
      <c r="BD219" s="52">
        <v>55</v>
      </c>
      <c r="BE219" s="52">
        <v>56</v>
      </c>
      <c r="BF219" s="52">
        <v>57</v>
      </c>
      <c r="BG219" s="52">
        <v>58</v>
      </c>
      <c r="BH219" s="52">
        <v>59</v>
      </c>
      <c r="BI219" s="52">
        <v>60</v>
      </c>
      <c r="BJ219" s="52">
        <v>61</v>
      </c>
      <c r="BK219" s="52">
        <v>62</v>
      </c>
      <c r="BL219" s="52">
        <v>63</v>
      </c>
      <c r="BM219" s="52">
        <v>64</v>
      </c>
      <c r="BN219" s="52">
        <v>65</v>
      </c>
      <c r="BO219" s="52">
        <v>66</v>
      </c>
      <c r="BP219" s="52">
        <v>67</v>
      </c>
      <c r="BQ219" s="52">
        <v>68</v>
      </c>
      <c r="BR219" s="52">
        <v>69</v>
      </c>
      <c r="BS219" s="52">
        <v>70</v>
      </c>
      <c r="BT219" s="52">
        <v>71</v>
      </c>
      <c r="BU219" s="52">
        <v>72</v>
      </c>
      <c r="BV219" s="52">
        <v>73</v>
      </c>
      <c r="BW219" s="52">
        <v>74</v>
      </c>
      <c r="BX219" s="52">
        <v>75</v>
      </c>
      <c r="BY219" s="52">
        <v>76</v>
      </c>
      <c r="BZ219" s="52">
        <v>77</v>
      </c>
      <c r="CA219" s="52">
        <v>78</v>
      </c>
      <c r="CB219" s="52">
        <v>79</v>
      </c>
      <c r="CC219" s="52">
        <v>80</v>
      </c>
      <c r="CD219" s="52">
        <v>81</v>
      </c>
    </row>
    <row r="220" spans="1:82" x14ac:dyDescent="0.25">
      <c r="A220" s="52" t="s">
        <v>48</v>
      </c>
      <c r="B220" s="52">
        <v>2020</v>
      </c>
      <c r="C220" s="52">
        <v>2025</v>
      </c>
      <c r="D220" s="52">
        <v>2030</v>
      </c>
      <c r="E220" s="52">
        <v>2035</v>
      </c>
      <c r="F220" s="52">
        <v>2040</v>
      </c>
      <c r="G220" s="52">
        <v>2045</v>
      </c>
      <c r="H220" s="52">
        <v>2050</v>
      </c>
      <c r="I220" s="52">
        <v>2055</v>
      </c>
      <c r="J220" s="52">
        <v>2060</v>
      </c>
      <c r="K220" s="52">
        <v>2065</v>
      </c>
      <c r="L220" s="52">
        <v>2070</v>
      </c>
      <c r="M220" s="52">
        <v>2075</v>
      </c>
      <c r="N220" s="52">
        <v>2080</v>
      </c>
      <c r="O220" s="52">
        <v>2085</v>
      </c>
      <c r="P220" s="52">
        <v>2090</v>
      </c>
      <c r="Q220" s="52">
        <v>2095</v>
      </c>
      <c r="R220" s="55">
        <v>2100</v>
      </c>
      <c r="S220" s="52">
        <v>2105</v>
      </c>
      <c r="T220" s="52">
        <v>2110</v>
      </c>
      <c r="U220" s="52">
        <v>2115</v>
      </c>
      <c r="V220" s="52">
        <v>2120</v>
      </c>
      <c r="W220" s="52">
        <v>2125</v>
      </c>
      <c r="X220" s="52">
        <v>2130</v>
      </c>
      <c r="Y220" s="52">
        <v>2135</v>
      </c>
      <c r="Z220" s="52">
        <v>2140</v>
      </c>
      <c r="AA220" s="52">
        <v>2145</v>
      </c>
      <c r="AB220" s="55">
        <v>2150</v>
      </c>
      <c r="AC220" s="52">
        <v>2155</v>
      </c>
      <c r="AD220" s="52">
        <v>2160</v>
      </c>
      <c r="AE220" s="52">
        <v>2165</v>
      </c>
      <c r="AF220" s="52">
        <v>2170</v>
      </c>
      <c r="AG220" s="52">
        <v>2175</v>
      </c>
      <c r="AH220" s="52">
        <v>2180</v>
      </c>
      <c r="AI220" s="52">
        <v>2185</v>
      </c>
      <c r="AJ220" s="52">
        <v>2190</v>
      </c>
      <c r="AK220" s="52">
        <v>2195</v>
      </c>
      <c r="AL220" s="52">
        <v>2200</v>
      </c>
      <c r="AM220" s="52">
        <v>2205</v>
      </c>
      <c r="AN220" s="52">
        <v>2210</v>
      </c>
      <c r="AO220" s="52">
        <v>2215</v>
      </c>
      <c r="AP220" s="52">
        <v>2220</v>
      </c>
      <c r="AQ220" s="52">
        <v>2225</v>
      </c>
      <c r="AR220" s="52">
        <v>2230</v>
      </c>
      <c r="AS220" s="52">
        <v>2235</v>
      </c>
      <c r="AT220" s="52">
        <v>2240</v>
      </c>
      <c r="AU220" s="52">
        <v>2245</v>
      </c>
      <c r="AV220" s="52">
        <v>2250</v>
      </c>
      <c r="AW220" s="52">
        <v>2255</v>
      </c>
      <c r="AX220" s="52">
        <v>2260</v>
      </c>
      <c r="AY220" s="52">
        <v>2265</v>
      </c>
      <c r="AZ220" s="52">
        <v>2270</v>
      </c>
      <c r="BA220" s="52">
        <v>2275</v>
      </c>
      <c r="BB220" s="52">
        <v>2280</v>
      </c>
      <c r="BC220" s="52">
        <v>2285</v>
      </c>
      <c r="BD220" s="52">
        <v>2290</v>
      </c>
      <c r="BE220" s="52">
        <v>2295</v>
      </c>
      <c r="BF220" s="52">
        <v>2300</v>
      </c>
      <c r="BG220" s="52">
        <v>2305</v>
      </c>
      <c r="BH220" s="52">
        <v>2310</v>
      </c>
      <c r="BI220" s="52">
        <v>2315</v>
      </c>
      <c r="BJ220" s="52">
        <v>2320</v>
      </c>
      <c r="BK220" s="52">
        <v>2325</v>
      </c>
      <c r="BL220" s="52">
        <v>2330</v>
      </c>
      <c r="BM220" s="52">
        <v>2335</v>
      </c>
      <c r="BN220" s="52">
        <v>2340</v>
      </c>
      <c r="BO220" s="52">
        <v>2345</v>
      </c>
      <c r="BP220" s="52">
        <v>2350</v>
      </c>
      <c r="BQ220" s="52">
        <v>2355</v>
      </c>
      <c r="BR220" s="52">
        <v>2360</v>
      </c>
      <c r="BS220" s="52">
        <v>2365</v>
      </c>
      <c r="BT220" s="52">
        <v>2370</v>
      </c>
      <c r="BU220" s="52">
        <v>2375</v>
      </c>
      <c r="BV220" s="52">
        <v>2380</v>
      </c>
      <c r="BW220" s="52">
        <v>2385</v>
      </c>
      <c r="BX220" s="52">
        <v>2390</v>
      </c>
      <c r="BY220" s="52">
        <v>2395</v>
      </c>
      <c r="BZ220" s="52">
        <v>2400</v>
      </c>
      <c r="CA220" s="52">
        <v>2405</v>
      </c>
      <c r="CB220" s="52">
        <v>2410</v>
      </c>
      <c r="CC220" s="52">
        <v>2415</v>
      </c>
      <c r="CD220" s="52">
        <v>2420</v>
      </c>
    </row>
    <row r="221" spans="1:82" x14ac:dyDescent="0.25">
      <c r="A221" s="52" t="s">
        <v>223</v>
      </c>
      <c r="B221" s="52">
        <v>6517.7377593169003</v>
      </c>
    </row>
    <row r="222" spans="1:82" x14ac:dyDescent="0.25">
      <c r="A222" s="52" t="s">
        <v>224</v>
      </c>
      <c r="B222" s="52">
        <v>37.336200100500001</v>
      </c>
      <c r="C222" s="52">
        <v>37.905484572399999</v>
      </c>
      <c r="D222" s="52">
        <v>34.206648892899999</v>
      </c>
      <c r="E222" s="52">
        <v>30.691310852600001</v>
      </c>
      <c r="F222" s="52">
        <v>26.494239859299999</v>
      </c>
      <c r="G222" s="52">
        <v>22.215733351499999</v>
      </c>
      <c r="H222" s="52">
        <v>19.796395264099999</v>
      </c>
      <c r="I222" s="52">
        <v>17.876780252100001</v>
      </c>
      <c r="J222" s="52">
        <v>15.5195414231</v>
      </c>
      <c r="K222" s="52">
        <v>12.6858976344</v>
      </c>
      <c r="L222" s="52">
        <v>9.3268533672</v>
      </c>
      <c r="M222" s="52">
        <v>5.3739000386000004</v>
      </c>
      <c r="N222" s="52">
        <v>0.72408507909999997</v>
      </c>
      <c r="O222" s="52">
        <v>0</v>
      </c>
      <c r="P222" s="52">
        <v>0</v>
      </c>
      <c r="Q222" s="52">
        <v>0</v>
      </c>
      <c r="R222" s="55">
        <v>0</v>
      </c>
      <c r="S222" s="52">
        <v>0</v>
      </c>
      <c r="T222" s="52">
        <v>0</v>
      </c>
      <c r="U222" s="52">
        <v>0</v>
      </c>
      <c r="V222" s="52">
        <v>-12.135542665499999</v>
      </c>
      <c r="W222" s="52">
        <v>-12.821703061599999</v>
      </c>
      <c r="X222" s="52">
        <v>-13.560583921699999</v>
      </c>
      <c r="Y222" s="52">
        <v>-14.3521136995</v>
      </c>
      <c r="Z222" s="52">
        <v>-15.197612299699999</v>
      </c>
      <c r="AA222" s="52">
        <v>-16.0994306234</v>
      </c>
      <c r="AB222" s="55">
        <v>-17.060607447399999</v>
      </c>
      <c r="AC222" s="52">
        <v>-18.084649345100001</v>
      </c>
      <c r="AD222" s="52">
        <v>-19.173687036600001</v>
      </c>
      <c r="AE222" s="52">
        <v>-20.313092706500001</v>
      </c>
      <c r="AF222" s="52">
        <v>-21.5045661423</v>
      </c>
      <c r="AG222" s="52">
        <v>-22.749745321900001</v>
      </c>
      <c r="AH222" s="52">
        <v>-24.0501606429</v>
      </c>
      <c r="AI222" s="52">
        <v>-25.407132127699999</v>
      </c>
      <c r="AJ222" s="52">
        <v>-26.821553867599999</v>
      </c>
      <c r="AK222" s="52">
        <v>-28.2934526574</v>
      </c>
      <c r="AL222" s="52">
        <v>-29.8210950693</v>
      </c>
      <c r="AM222" s="52">
        <v>-15.6996018699</v>
      </c>
      <c r="AN222" s="52">
        <v>-16.535186979799999</v>
      </c>
      <c r="AO222" s="52">
        <v>-17.391430761500001</v>
      </c>
      <c r="AP222" s="52">
        <v>-18.271793420400002</v>
      </c>
      <c r="AQ222" s="52">
        <v>-19.178981298099998</v>
      </c>
      <c r="AR222" s="52">
        <v>-20.115095400600001</v>
      </c>
      <c r="AS222" s="52">
        <v>-21.081779769000001</v>
      </c>
      <c r="AT222" s="52">
        <v>-22.080336988300001</v>
      </c>
      <c r="AU222" s="52">
        <v>-23.111812649800001</v>
      </c>
      <c r="AV222" s="52">
        <v>-24.177055605900001</v>
      </c>
      <c r="AW222" s="52">
        <v>-25.276760340599999</v>
      </c>
      <c r="AX222" s="52">
        <v>-5.8427236781999996</v>
      </c>
      <c r="AY222" s="52">
        <v>-7.8323854052000002</v>
      </c>
      <c r="AZ222" s="52">
        <v>-6.5287707533999999</v>
      </c>
      <c r="BA222" s="52">
        <v>-5.3833076866000003</v>
      </c>
      <c r="BB222" s="52">
        <v>-4.4761241008999999</v>
      </c>
      <c r="BC222" s="52">
        <v>-3.7676755050000001</v>
      </c>
      <c r="BD222" s="52">
        <v>-3.2155132564</v>
      </c>
      <c r="BE222" s="52">
        <v>5.5591024195000003</v>
      </c>
      <c r="BF222" s="52">
        <v>-11.538855485299999</v>
      </c>
      <c r="BG222" s="52">
        <v>0</v>
      </c>
      <c r="BH222" s="52">
        <v>0</v>
      </c>
      <c r="BI222" s="52">
        <v>0</v>
      </c>
      <c r="BJ222" s="52">
        <v>0</v>
      </c>
      <c r="BK222" s="52">
        <v>0</v>
      </c>
      <c r="BL222" s="52">
        <v>0</v>
      </c>
      <c r="BM222" s="52">
        <v>0</v>
      </c>
      <c r="BN222" s="52">
        <v>0</v>
      </c>
      <c r="BO222" s="52">
        <v>0</v>
      </c>
      <c r="BP222" s="52">
        <v>0</v>
      </c>
      <c r="BQ222" s="52">
        <v>0</v>
      </c>
      <c r="BR222" s="52">
        <v>0</v>
      </c>
      <c r="BS222" s="52">
        <v>0</v>
      </c>
      <c r="BT222" s="52">
        <v>0</v>
      </c>
      <c r="BU222" s="52">
        <v>0</v>
      </c>
      <c r="BV222" s="52">
        <v>0</v>
      </c>
      <c r="BW222" s="52">
        <v>0</v>
      </c>
      <c r="BX222" s="52">
        <v>0</v>
      </c>
      <c r="BY222" s="52">
        <v>0</v>
      </c>
      <c r="BZ222" s="52">
        <v>0</v>
      </c>
      <c r="CA222" s="52">
        <v>0</v>
      </c>
      <c r="CB222" s="52">
        <v>0</v>
      </c>
      <c r="CC222" s="52">
        <v>0</v>
      </c>
      <c r="CD222" s="52">
        <v>0</v>
      </c>
    </row>
    <row r="223" spans="1:82" x14ac:dyDescent="0.25">
      <c r="A223" s="52" t="s">
        <v>225</v>
      </c>
      <c r="B223" s="52">
        <v>416.20319314549999</v>
      </c>
      <c r="C223" s="52">
        <v>429.80214211160001</v>
      </c>
      <c r="D223" s="52">
        <v>440.9518947519</v>
      </c>
      <c r="E223" s="52">
        <v>450.19818206000002</v>
      </c>
      <c r="F223" s="52">
        <v>457.32005945909998</v>
      </c>
      <c r="G223" s="52">
        <v>462.43756358399997</v>
      </c>
      <c r="H223" s="52">
        <v>466.69815722129999</v>
      </c>
      <c r="I223" s="52">
        <v>470.29343429300002</v>
      </c>
      <c r="J223" s="52">
        <v>472.93405990299999</v>
      </c>
      <c r="K223" s="52">
        <v>474.38866987590001</v>
      </c>
      <c r="L223" s="52">
        <v>474.42425967989999</v>
      </c>
      <c r="M223" s="52">
        <v>472.78610622790001</v>
      </c>
      <c r="N223" s="52">
        <v>469.18004030980001</v>
      </c>
      <c r="O223" s="52">
        <v>465.93346037610002</v>
      </c>
      <c r="P223" s="52">
        <v>463.16847256800003</v>
      </c>
      <c r="Q223" s="52">
        <v>460.71720138159998</v>
      </c>
      <c r="R223" s="55">
        <v>458.50685170700001</v>
      </c>
      <c r="S223" s="52">
        <v>456.49217432310002</v>
      </c>
      <c r="T223" s="52">
        <v>454.644557754</v>
      </c>
      <c r="U223" s="52">
        <v>452.94226687410003</v>
      </c>
      <c r="V223" s="52">
        <v>444.57735930400003</v>
      </c>
      <c r="W223" s="52">
        <v>437.08749016799999</v>
      </c>
      <c r="X223" s="52">
        <v>429.88627843789999</v>
      </c>
      <c r="Y223" s="52">
        <v>422.75276009970003</v>
      </c>
      <c r="Z223" s="52">
        <v>415.59257490639999</v>
      </c>
      <c r="AA223" s="52">
        <v>408.35565141109998</v>
      </c>
      <c r="AB223" s="55">
        <v>401.00796694619999</v>
      </c>
      <c r="AC223" s="52">
        <v>393.52202771010002</v>
      </c>
      <c r="AD223" s="52">
        <v>385.8747065229</v>
      </c>
      <c r="AE223" s="52">
        <v>378.05543718730002</v>
      </c>
      <c r="AF223" s="52">
        <v>370.05514855289999</v>
      </c>
      <c r="AG223" s="52">
        <v>361.86727755700002</v>
      </c>
      <c r="AH223" s="52">
        <v>353.48825579509997</v>
      </c>
      <c r="AI223" s="52">
        <v>344.91789937620001</v>
      </c>
      <c r="AJ223" s="52">
        <v>336.15986380290002</v>
      </c>
      <c r="AK223" s="52">
        <v>327.22227205809997</v>
      </c>
      <c r="AL223" s="52">
        <v>318.11866867549998</v>
      </c>
      <c r="AM223" s="52">
        <v>317.00032936039997</v>
      </c>
      <c r="AN223" s="52">
        <v>314.13786271079999</v>
      </c>
      <c r="AO223" s="52">
        <v>310.58297306399999</v>
      </c>
      <c r="AP223" s="52">
        <v>306.52867973190001</v>
      </c>
      <c r="AQ223" s="52">
        <v>302.05722346699997</v>
      </c>
      <c r="AR223" s="52">
        <v>297.23057062219999</v>
      </c>
      <c r="AS223" s="52">
        <v>292.1017058576</v>
      </c>
      <c r="AT223" s="52">
        <v>286.71706347539998</v>
      </c>
      <c r="AU223" s="52">
        <v>281.11789159630001</v>
      </c>
      <c r="AV223" s="52">
        <v>275.34136734200001</v>
      </c>
      <c r="AW223" s="52">
        <v>269.42158552929999</v>
      </c>
      <c r="AX223" s="52">
        <v>273.02998433089999</v>
      </c>
      <c r="AY223" s="52">
        <v>273.5834151331</v>
      </c>
      <c r="AZ223" s="52">
        <v>274.17450707519998</v>
      </c>
      <c r="BA223" s="52">
        <v>274.7521432424</v>
      </c>
      <c r="BB223" s="52">
        <v>275.31860797399997</v>
      </c>
      <c r="BC223" s="52">
        <v>275.87655277980002</v>
      </c>
      <c r="BD223" s="52">
        <v>276.42751057449999</v>
      </c>
      <c r="BE223" s="52">
        <v>280.77582229490002</v>
      </c>
      <c r="BF223" s="52">
        <v>276.26419907169998</v>
      </c>
      <c r="BG223" s="52">
        <v>278.40104372140001</v>
      </c>
      <c r="BH223" s="52">
        <v>279.74425871540001</v>
      </c>
      <c r="BI223" s="52">
        <v>280.85760985299999</v>
      </c>
      <c r="BJ223" s="52">
        <v>281.82461269959998</v>
      </c>
      <c r="BK223" s="52">
        <v>282.69183591220002</v>
      </c>
      <c r="BL223" s="52">
        <v>283.48656501699998</v>
      </c>
      <c r="BM223" s="52">
        <v>284.22505419089998</v>
      </c>
      <c r="BN223" s="52">
        <v>284.91724166839998</v>
      </c>
      <c r="BO223" s="52">
        <v>285.5694433219</v>
      </c>
      <c r="BP223" s="52">
        <v>286.18588865250001</v>
      </c>
      <c r="BQ223" s="52">
        <v>286.76959577060001</v>
      </c>
      <c r="BR223" s="52">
        <v>287.32286957389999</v>
      </c>
      <c r="BS223" s="52">
        <v>287.84758542349999</v>
      </c>
      <c r="BT223" s="52">
        <v>288.34535086649998</v>
      </c>
      <c r="BU223" s="52">
        <v>288.81759809890002</v>
      </c>
      <c r="BV223" s="52">
        <v>289.26563713439998</v>
      </c>
      <c r="BW223" s="52">
        <v>289.69068669950002</v>
      </c>
      <c r="BX223" s="52">
        <v>290.0938925058</v>
      </c>
      <c r="BY223" s="52">
        <v>290.47633836969999</v>
      </c>
      <c r="BZ223" s="52">
        <v>290.83905327349999</v>
      </c>
      <c r="CA223" s="52">
        <v>291.1830161172</v>
      </c>
      <c r="CB223" s="52">
        <v>291.50915914879999</v>
      </c>
      <c r="CC223" s="52">
        <v>291.81837062979997</v>
      </c>
      <c r="CD223" s="52">
        <v>292.11149705100001</v>
      </c>
    </row>
    <row r="224" spans="1:82" x14ac:dyDescent="0.25">
      <c r="A224" s="52" t="s">
        <v>226</v>
      </c>
      <c r="B224" s="52">
        <v>886.51280139999994</v>
      </c>
      <c r="C224" s="52">
        <v>915.4785626977</v>
      </c>
      <c r="D224" s="52">
        <v>939.22753582159999</v>
      </c>
      <c r="E224" s="52">
        <v>958.92212778780004</v>
      </c>
      <c r="F224" s="52">
        <v>974.09172664790003</v>
      </c>
      <c r="G224" s="52">
        <v>984.99201043400001</v>
      </c>
      <c r="H224" s="52">
        <v>994.0670748814</v>
      </c>
      <c r="I224" s="52">
        <v>1001.7250150441999</v>
      </c>
      <c r="J224" s="52">
        <v>1007.3495475933</v>
      </c>
      <c r="K224" s="52">
        <v>1010.4478668357</v>
      </c>
      <c r="L224" s="52">
        <v>1010.5236731181</v>
      </c>
      <c r="M224" s="52">
        <v>1007.0344062655</v>
      </c>
      <c r="N224" s="52">
        <v>999.35348585990005</v>
      </c>
      <c r="O224" s="52">
        <v>992.43827060110004</v>
      </c>
      <c r="P224" s="52">
        <v>986.54884656980005</v>
      </c>
      <c r="Q224" s="52">
        <v>981.32763894280004</v>
      </c>
      <c r="R224" s="55">
        <v>976.6195941359</v>
      </c>
      <c r="S224" s="52">
        <v>972.32833130819995</v>
      </c>
      <c r="T224" s="52">
        <v>968.39290801590005</v>
      </c>
      <c r="U224" s="52">
        <v>964.76702844179999</v>
      </c>
      <c r="V224" s="52">
        <v>946.94977531740005</v>
      </c>
      <c r="W224" s="52">
        <v>930.99635405779998</v>
      </c>
      <c r="X224" s="52">
        <v>915.65777307259998</v>
      </c>
      <c r="Y224" s="52">
        <v>900.46337901230004</v>
      </c>
      <c r="Z224" s="52">
        <v>885.21218455049996</v>
      </c>
      <c r="AA224" s="52">
        <v>869.79753750570001</v>
      </c>
      <c r="AB224" s="55">
        <v>854.14696959540004</v>
      </c>
      <c r="AC224" s="52">
        <v>838.20191902240003</v>
      </c>
      <c r="AD224" s="52">
        <v>821.91312489389998</v>
      </c>
      <c r="AE224" s="52">
        <v>805.25808120889997</v>
      </c>
      <c r="AF224" s="52">
        <v>788.21746641770005</v>
      </c>
      <c r="AG224" s="52">
        <v>770.77730119629996</v>
      </c>
      <c r="AH224" s="52">
        <v>752.92998484359998</v>
      </c>
      <c r="AI224" s="52">
        <v>734.67512567129995</v>
      </c>
      <c r="AJ224" s="52">
        <v>716.02050990019995</v>
      </c>
      <c r="AK224" s="52">
        <v>696.98343948369995</v>
      </c>
      <c r="AL224" s="52">
        <v>677.59276427869997</v>
      </c>
      <c r="AM224" s="52">
        <v>675.21070153760002</v>
      </c>
      <c r="AN224" s="52">
        <v>669.11364757410001</v>
      </c>
      <c r="AO224" s="52">
        <v>661.54173262630002</v>
      </c>
      <c r="AP224" s="52">
        <v>652.90608782890001</v>
      </c>
      <c r="AQ224" s="52">
        <v>643.38188598479996</v>
      </c>
      <c r="AR224" s="52">
        <v>633.10111542530001</v>
      </c>
      <c r="AS224" s="52">
        <v>622.17663347669998</v>
      </c>
      <c r="AT224" s="52">
        <v>610.70734520270003</v>
      </c>
      <c r="AU224" s="52">
        <v>598.78110910019996</v>
      </c>
      <c r="AV224" s="52">
        <v>586.47711243840001</v>
      </c>
      <c r="AW224" s="52">
        <v>573.86797717740001</v>
      </c>
      <c r="AX224" s="52">
        <v>581.55386662470005</v>
      </c>
      <c r="AY224" s="52">
        <v>582.73267423350001</v>
      </c>
      <c r="AZ224" s="52">
        <v>583.99170007010002</v>
      </c>
      <c r="BA224" s="52">
        <v>585.22206510620003</v>
      </c>
      <c r="BB224" s="52">
        <v>586.42863498459997</v>
      </c>
      <c r="BC224" s="52">
        <v>587.61705742089998</v>
      </c>
      <c r="BD224" s="52">
        <v>588.79059752369994</v>
      </c>
      <c r="BE224" s="52">
        <v>598.05250148820005</v>
      </c>
      <c r="BF224" s="52">
        <v>588.44274402279996</v>
      </c>
      <c r="BG224" s="52">
        <v>592.99422312670004</v>
      </c>
      <c r="BH224" s="52">
        <v>595.85527106380005</v>
      </c>
      <c r="BI224" s="52">
        <v>598.22670898690001</v>
      </c>
      <c r="BJ224" s="52">
        <v>600.28642505009998</v>
      </c>
      <c r="BK224" s="52">
        <v>602.13361049299999</v>
      </c>
      <c r="BL224" s="52">
        <v>603.82638348620003</v>
      </c>
      <c r="BM224" s="52">
        <v>605.39936542659996</v>
      </c>
      <c r="BN224" s="52">
        <v>606.8737247537</v>
      </c>
      <c r="BO224" s="52">
        <v>608.26291427570004</v>
      </c>
      <c r="BP224" s="52">
        <v>609.57594282970001</v>
      </c>
      <c r="BQ224" s="52">
        <v>610.81923899139997</v>
      </c>
      <c r="BR224" s="52">
        <v>611.99771219230001</v>
      </c>
      <c r="BS224" s="52">
        <v>613.11535695199996</v>
      </c>
      <c r="BT224" s="52">
        <v>614.1755973457</v>
      </c>
      <c r="BU224" s="52">
        <v>615.1814839507</v>
      </c>
      <c r="BV224" s="52">
        <v>616.13580709630003</v>
      </c>
      <c r="BW224" s="52">
        <v>617.04116266999995</v>
      </c>
      <c r="BX224" s="52">
        <v>617.89999103740001</v>
      </c>
      <c r="BY224" s="52">
        <v>618.71460072750006</v>
      </c>
      <c r="BZ224" s="52">
        <v>619.48718347260001</v>
      </c>
      <c r="CA224" s="52">
        <v>620.21982432970003</v>
      </c>
      <c r="CB224" s="52">
        <v>620.91450898690005</v>
      </c>
      <c r="CC224" s="52">
        <v>621.57312944149999</v>
      </c>
      <c r="CD224" s="52">
        <v>622.19748871850004</v>
      </c>
    </row>
    <row r="225" spans="1:82" x14ac:dyDescent="0.25">
      <c r="A225" s="52" t="s">
        <v>218</v>
      </c>
      <c r="B225" s="52">
        <v>1.24715</v>
      </c>
      <c r="C225" s="52">
        <v>1.4243715254</v>
      </c>
      <c r="D225" s="52">
        <v>1.5451416072999999</v>
      </c>
      <c r="E225" s="52">
        <v>1.6370105329</v>
      </c>
      <c r="F225" s="52">
        <v>1.7084408411000001</v>
      </c>
      <c r="G225" s="52">
        <v>1.7628007652</v>
      </c>
      <c r="H225" s="52">
        <v>1.8061933276</v>
      </c>
      <c r="I225" s="52">
        <v>1.8428644326000001</v>
      </c>
      <c r="J225" s="52">
        <v>1.8734733336</v>
      </c>
      <c r="K225" s="52">
        <v>1.8971765499</v>
      </c>
      <c r="L225" s="52">
        <v>1.9126688842999999</v>
      </c>
      <c r="M225" s="52">
        <v>1.9183823265</v>
      </c>
      <c r="N225" s="52">
        <v>1.9124334030000001</v>
      </c>
      <c r="O225" s="52">
        <v>1.9028658909</v>
      </c>
      <c r="P225" s="52">
        <v>1.8949095171000001</v>
      </c>
      <c r="Q225" s="52">
        <v>1.8897290399</v>
      </c>
      <c r="R225" s="55">
        <v>1.8872260544999999</v>
      </c>
      <c r="S225" s="52">
        <v>1.8807169124000001</v>
      </c>
      <c r="T225" s="52">
        <v>1.8742595726</v>
      </c>
      <c r="U225" s="52">
        <v>1.8688544265</v>
      </c>
      <c r="V225" s="52">
        <v>1.8373079370000001</v>
      </c>
      <c r="W225" s="52">
        <v>1.7962919304</v>
      </c>
      <c r="X225" s="52">
        <v>1.7536640406999999</v>
      </c>
      <c r="Y225" s="52">
        <v>1.7106999798</v>
      </c>
      <c r="Z225" s="52">
        <v>1.6672426299000001</v>
      </c>
      <c r="AA225" s="52">
        <v>1.6228938362000001</v>
      </c>
      <c r="AB225" s="55">
        <v>1.5772511758000001</v>
      </c>
      <c r="AC225" s="52">
        <v>1.5299371049999999</v>
      </c>
      <c r="AD225" s="52">
        <v>1.4805969414</v>
      </c>
      <c r="AE225" s="52">
        <v>1.4289361403</v>
      </c>
      <c r="AF225" s="52">
        <v>1.3746811409999999</v>
      </c>
      <c r="AG225" s="52">
        <v>1.3175711127</v>
      </c>
      <c r="AH225" s="52">
        <v>1.2573569179999999</v>
      </c>
      <c r="AI225" s="52">
        <v>1.1938022575</v>
      </c>
      <c r="AJ225" s="52">
        <v>1.1266863906</v>
      </c>
      <c r="AK225" s="52">
        <v>1.0558090342999999</v>
      </c>
      <c r="AL225" s="52">
        <v>0.98099884329999998</v>
      </c>
      <c r="AM225" s="52">
        <v>0.94897523169999998</v>
      </c>
      <c r="AN225" s="52">
        <v>0.92189371080000004</v>
      </c>
      <c r="AO225" s="52">
        <v>0.89171041380000005</v>
      </c>
      <c r="AP225" s="52">
        <v>0.85703514290000005</v>
      </c>
      <c r="AQ225" s="52">
        <v>0.8178112448</v>
      </c>
      <c r="AR225" s="52">
        <v>0.77426311250000002</v>
      </c>
      <c r="AS225" s="52">
        <v>0.72665220890000004</v>
      </c>
      <c r="AT225" s="52">
        <v>0.67521978729999999</v>
      </c>
      <c r="AU225" s="52">
        <v>0.6201781502</v>
      </c>
      <c r="AV225" s="52">
        <v>0.56171481349999997</v>
      </c>
      <c r="AW225" s="52">
        <v>0.5</v>
      </c>
      <c r="AX225" s="52">
        <v>0.5</v>
      </c>
      <c r="AY225" s="52">
        <v>0.5</v>
      </c>
      <c r="AZ225" s="52">
        <v>0.5</v>
      </c>
      <c r="BA225" s="52">
        <v>0.5</v>
      </c>
      <c r="BB225" s="52">
        <v>0.5</v>
      </c>
      <c r="BC225" s="52">
        <v>0.5</v>
      </c>
      <c r="BD225" s="52">
        <v>0.5</v>
      </c>
      <c r="BE225" s="52">
        <v>0.52459158039999998</v>
      </c>
      <c r="BF225" s="52">
        <v>0.5</v>
      </c>
      <c r="BG225" s="52">
        <v>0.50246459779999997</v>
      </c>
      <c r="BH225" s="52">
        <v>0.50864227250000005</v>
      </c>
      <c r="BI225" s="52">
        <v>0.51448798790000005</v>
      </c>
      <c r="BJ225" s="52">
        <v>0.51935907160000006</v>
      </c>
      <c r="BK225" s="52">
        <v>0.52336990530000005</v>
      </c>
      <c r="BL225" s="52">
        <v>0.52673212960000004</v>
      </c>
      <c r="BM225" s="52">
        <v>0.52961468180000004</v>
      </c>
      <c r="BN225" s="52">
        <v>0.53213303619999996</v>
      </c>
      <c r="BO225" s="52">
        <v>0.53436327100000003</v>
      </c>
      <c r="BP225" s="52">
        <v>0.53635601050000004</v>
      </c>
      <c r="BQ225" s="52">
        <v>0.53814612959999997</v>
      </c>
      <c r="BR225" s="52">
        <v>0.53975882649999996</v>
      </c>
      <c r="BS225" s="52">
        <v>0.5412132717</v>
      </c>
      <c r="BT225" s="52">
        <v>0.54252477099999996</v>
      </c>
      <c r="BU225" s="52">
        <v>0.54370604879999995</v>
      </c>
      <c r="BV225" s="52">
        <v>0.54476802040000005</v>
      </c>
      <c r="BW225" s="52">
        <v>0.54572026569999998</v>
      </c>
      <c r="BX225" s="52">
        <v>0.54657132949999998</v>
      </c>
      <c r="BY225" s="52">
        <v>0.54732892</v>
      </c>
      <c r="BZ225" s="52">
        <v>0.54800004570000005</v>
      </c>
      <c r="CA225" s="52">
        <v>0.54859111520000003</v>
      </c>
      <c r="CB225" s="52">
        <v>0.54910801220000005</v>
      </c>
      <c r="CC225" s="52">
        <v>0.54955615629999999</v>
      </c>
      <c r="CD225" s="52">
        <v>0.5499405517</v>
      </c>
    </row>
    <row r="226" spans="1:82" x14ac:dyDescent="0.25">
      <c r="A226" s="52" t="s">
        <v>227</v>
      </c>
      <c r="B226" s="52">
        <v>2.7918384643</v>
      </c>
      <c r="C226" s="52">
        <v>3.0124276976000002</v>
      </c>
      <c r="D226" s="52">
        <v>3.1916013673000001</v>
      </c>
      <c r="E226" s="52">
        <v>3.3300108414</v>
      </c>
      <c r="F226" s="52">
        <v>3.4295466858000001</v>
      </c>
      <c r="G226" s="52">
        <v>3.4936059426999999</v>
      </c>
      <c r="H226" s="52">
        <v>3.5388132400000001</v>
      </c>
      <c r="I226" s="52">
        <v>3.5731806122999998</v>
      </c>
      <c r="J226" s="52">
        <v>3.5950273017000001</v>
      </c>
      <c r="K226" s="52">
        <v>3.6012699737</v>
      </c>
      <c r="L226" s="52">
        <v>3.5887981835999998</v>
      </c>
      <c r="M226" s="52">
        <v>3.5541410819000001</v>
      </c>
      <c r="N226" s="52">
        <v>3.4931231619999998</v>
      </c>
      <c r="O226" s="52">
        <v>3.4331328525</v>
      </c>
      <c r="P226" s="52">
        <v>3.3831614051000001</v>
      </c>
      <c r="Q226" s="52">
        <v>3.3418765338999998</v>
      </c>
      <c r="R226" s="55">
        <v>3.3077390121999999</v>
      </c>
      <c r="S226" s="52">
        <v>3.2596893772</v>
      </c>
      <c r="T226" s="52">
        <v>3.2168214294999999</v>
      </c>
      <c r="U226" s="52">
        <v>3.1784416727</v>
      </c>
      <c r="V226" s="52">
        <v>3.0580208617000002</v>
      </c>
      <c r="W226" s="52">
        <v>2.9341999583999998</v>
      </c>
      <c r="X226" s="52">
        <v>2.8163430635000002</v>
      </c>
      <c r="Y226" s="52">
        <v>2.7010925327000002</v>
      </c>
      <c r="Z226" s="52">
        <v>2.5866959927000002</v>
      </c>
      <c r="AA226" s="52">
        <v>2.4719895300000001</v>
      </c>
      <c r="AB226" s="55">
        <v>2.3560359452999999</v>
      </c>
      <c r="AC226" s="52">
        <v>2.2379947464000001</v>
      </c>
      <c r="AD226" s="52">
        <v>2.1170872485999999</v>
      </c>
      <c r="AE226" s="52">
        <v>1.9927144825000001</v>
      </c>
      <c r="AF226" s="52">
        <v>1.8642968706</v>
      </c>
      <c r="AG226" s="52">
        <v>1.7312838475000001</v>
      </c>
      <c r="AH226" s="52">
        <v>1.5931575976000001</v>
      </c>
      <c r="AI226" s="52">
        <v>1.4494369687999999</v>
      </c>
      <c r="AJ226" s="52">
        <v>1.2996842895</v>
      </c>
      <c r="AK226" s="52">
        <v>1.1435174968999999</v>
      </c>
      <c r="AL226" s="52">
        <v>0.9806313659</v>
      </c>
      <c r="AM226" s="52">
        <v>0.95815706460000005</v>
      </c>
      <c r="AN226" s="52">
        <v>0.91196971280000005</v>
      </c>
      <c r="AO226" s="52">
        <v>0.85195651920000004</v>
      </c>
      <c r="AP226" s="52">
        <v>0.78134322219999996</v>
      </c>
      <c r="AQ226" s="52">
        <v>0.7013727609</v>
      </c>
      <c r="AR226" s="52">
        <v>0.61292309489999997</v>
      </c>
      <c r="AS226" s="52">
        <v>0.51671465000000005</v>
      </c>
      <c r="AT226" s="52">
        <v>0.41335741500000001</v>
      </c>
      <c r="AU226" s="52">
        <v>0.30337806919999999</v>
      </c>
      <c r="AV226" s="52">
        <v>0.1872425744</v>
      </c>
      <c r="AW226" s="52">
        <v>6.53769934E-2</v>
      </c>
      <c r="AX226" s="52">
        <v>0.1419829963</v>
      </c>
      <c r="AY226" s="52">
        <v>0.16023856759999999</v>
      </c>
      <c r="AZ226" s="52">
        <v>0.1778438225</v>
      </c>
      <c r="BA226" s="52">
        <v>0.19482192709999999</v>
      </c>
      <c r="BB226" s="52">
        <v>0.21119522230000001</v>
      </c>
      <c r="BC226" s="52">
        <v>0.2269852533</v>
      </c>
      <c r="BD226" s="52">
        <v>0.24221279749999999</v>
      </c>
      <c r="BE226" s="52">
        <v>0.3342322002</v>
      </c>
      <c r="BF226" s="52">
        <v>0.2472880452</v>
      </c>
      <c r="BG226" s="52">
        <v>0.29170645379999999</v>
      </c>
      <c r="BH226" s="52">
        <v>0.32194932380000002</v>
      </c>
      <c r="BI226" s="52">
        <v>0.3470125</v>
      </c>
      <c r="BJ226" s="52">
        <v>0.36868963380000003</v>
      </c>
      <c r="BK226" s="52">
        <v>0.38799482210000003</v>
      </c>
      <c r="BL226" s="52">
        <v>0.4055349184</v>
      </c>
      <c r="BM226" s="52">
        <v>0.42168307760000001</v>
      </c>
      <c r="BN226" s="52">
        <v>0.43667739960000002</v>
      </c>
      <c r="BO226" s="52">
        <v>0.45067717889999998</v>
      </c>
      <c r="BP226" s="52">
        <v>0.4637950441</v>
      </c>
      <c r="BQ226" s="52">
        <v>0.47611538450000002</v>
      </c>
      <c r="BR226" s="52">
        <v>0.48770497340000002</v>
      </c>
      <c r="BS226" s="52">
        <v>0.4986191458</v>
      </c>
      <c r="BT226" s="52">
        <v>0.50890543759999995</v>
      </c>
      <c r="BU226" s="52">
        <v>0.51860577190000001</v>
      </c>
      <c r="BV226" s="52">
        <v>0.52775780780000003</v>
      </c>
      <c r="BW226" s="52">
        <v>0.536395803</v>
      </c>
      <c r="BX226" s="52">
        <v>0.5445511904</v>
      </c>
      <c r="BY226" s="52">
        <v>0.55225298330000006</v>
      </c>
      <c r="BZ226" s="52">
        <v>0.55952807469999999</v>
      </c>
      <c r="CA226" s="52">
        <v>0.56640146950000003</v>
      </c>
      <c r="CB226" s="52">
        <v>0.57289647239999997</v>
      </c>
      <c r="CC226" s="52">
        <v>0.57903484419999995</v>
      </c>
      <c r="CD226" s="52">
        <v>0.58483693589999997</v>
      </c>
    </row>
    <row r="227" spans="1:82" x14ac:dyDescent="0.25">
      <c r="A227" s="52" t="s">
        <v>228</v>
      </c>
      <c r="B227" s="52">
        <v>-5.3999999999999999E-2</v>
      </c>
      <c r="C227" s="52">
        <v>-3.4062500000000002E-2</v>
      </c>
      <c r="D227" s="52">
        <v>-1.4125E-2</v>
      </c>
      <c r="E227" s="52">
        <v>5.8125E-3</v>
      </c>
      <c r="F227" s="52">
        <v>2.5749999999999999E-2</v>
      </c>
      <c r="G227" s="52">
        <v>4.5687499999999999E-2</v>
      </c>
      <c r="H227" s="52">
        <v>6.5625000000000003E-2</v>
      </c>
      <c r="I227" s="52">
        <v>8.55625E-2</v>
      </c>
      <c r="J227" s="52">
        <v>0.1055</v>
      </c>
      <c r="K227" s="52">
        <v>0.12543750000000001</v>
      </c>
      <c r="L227" s="52">
        <v>0.145375</v>
      </c>
      <c r="M227" s="52">
        <v>0.1653125</v>
      </c>
      <c r="N227" s="52">
        <v>0.18525</v>
      </c>
      <c r="O227" s="52">
        <v>0.20518749999999999</v>
      </c>
      <c r="P227" s="52">
        <v>0.22512499999999999</v>
      </c>
      <c r="Q227" s="52">
        <v>0.24506249999999999</v>
      </c>
      <c r="R227" s="55">
        <v>0.26500000000000001</v>
      </c>
      <c r="S227" s="52">
        <v>0.26500000000000001</v>
      </c>
      <c r="T227" s="52">
        <v>0.26500000000000001</v>
      </c>
      <c r="U227" s="52">
        <v>0.26500000000000001</v>
      </c>
      <c r="V227" s="52">
        <v>0.26500000000000001</v>
      </c>
      <c r="W227" s="52">
        <v>0.26500000000000001</v>
      </c>
      <c r="X227" s="52">
        <v>0.26500000000000001</v>
      </c>
      <c r="Y227" s="52">
        <v>0.26500000000000001</v>
      </c>
      <c r="Z227" s="52">
        <v>0.26500000000000001</v>
      </c>
      <c r="AA227" s="52">
        <v>0.26500000000000001</v>
      </c>
      <c r="AB227" s="55">
        <v>0.26500000000000001</v>
      </c>
      <c r="AC227" s="52">
        <v>0.26500000000000001</v>
      </c>
      <c r="AD227" s="52">
        <v>0.26500000000000001</v>
      </c>
      <c r="AE227" s="52">
        <v>0.26500000000000001</v>
      </c>
      <c r="AF227" s="52">
        <v>0.26500000000000001</v>
      </c>
      <c r="AG227" s="52">
        <v>0.26500000000000001</v>
      </c>
      <c r="AH227" s="52">
        <v>0.26500000000000001</v>
      </c>
      <c r="AI227" s="52">
        <v>0.26500000000000001</v>
      </c>
      <c r="AJ227" s="52">
        <v>0.26500000000000001</v>
      </c>
      <c r="AK227" s="52">
        <v>0.26500000000000001</v>
      </c>
      <c r="AL227" s="52">
        <v>0.26500000000000001</v>
      </c>
      <c r="AM227" s="52">
        <v>0.26500000000000001</v>
      </c>
      <c r="AN227" s="52">
        <v>0.26500000000000001</v>
      </c>
      <c r="AO227" s="52">
        <v>0.26500000000000001</v>
      </c>
      <c r="AP227" s="52">
        <v>0.26500000000000001</v>
      </c>
      <c r="AQ227" s="52">
        <v>0.26500000000000001</v>
      </c>
      <c r="AR227" s="52">
        <v>0.26500000000000001</v>
      </c>
      <c r="AS227" s="52">
        <v>0.26500000000000001</v>
      </c>
      <c r="AT227" s="52">
        <v>0.26500000000000001</v>
      </c>
      <c r="AU227" s="52">
        <v>0.26500000000000001</v>
      </c>
      <c r="AV227" s="52">
        <v>0.26500000000000001</v>
      </c>
      <c r="AW227" s="52">
        <v>0.26500000000000001</v>
      </c>
      <c r="AX227" s="52">
        <v>0.26500000000000001</v>
      </c>
      <c r="AY227" s="52">
        <v>0.26500000000000001</v>
      </c>
      <c r="AZ227" s="52">
        <v>0.26500000000000001</v>
      </c>
      <c r="BA227" s="52">
        <v>0.26500000000000001</v>
      </c>
      <c r="BB227" s="52">
        <v>0.26500000000000001</v>
      </c>
      <c r="BC227" s="52">
        <v>0.26500000000000001</v>
      </c>
      <c r="BD227" s="52">
        <v>0.26500000000000001</v>
      </c>
      <c r="BE227" s="52">
        <v>0.26500000000000001</v>
      </c>
      <c r="BF227" s="52">
        <v>0.26500000000000001</v>
      </c>
      <c r="BG227" s="52">
        <v>0.26500000000000001</v>
      </c>
      <c r="BH227" s="52">
        <v>0.26500000000000001</v>
      </c>
      <c r="BI227" s="52">
        <v>0.26500000000000001</v>
      </c>
      <c r="BJ227" s="52">
        <v>0.26500000000000001</v>
      </c>
      <c r="BK227" s="52">
        <v>0.26500000000000001</v>
      </c>
      <c r="BL227" s="52">
        <v>0.26500000000000001</v>
      </c>
      <c r="BM227" s="52">
        <v>0.26500000000000001</v>
      </c>
      <c r="BN227" s="52">
        <v>0.26500000000000001</v>
      </c>
      <c r="BO227" s="52">
        <v>0.26500000000000001</v>
      </c>
      <c r="BP227" s="52">
        <v>0.26500000000000001</v>
      </c>
      <c r="BQ227" s="52">
        <v>0.26500000000000001</v>
      </c>
      <c r="BR227" s="52">
        <v>0.26500000000000001</v>
      </c>
      <c r="BS227" s="52">
        <v>0.26500000000000001</v>
      </c>
      <c r="BT227" s="52">
        <v>0.26500000000000001</v>
      </c>
      <c r="BU227" s="52">
        <v>0.26500000000000001</v>
      </c>
      <c r="BV227" s="52">
        <v>0.26500000000000001</v>
      </c>
      <c r="BW227" s="52">
        <v>0.26500000000000001</v>
      </c>
      <c r="BX227" s="52">
        <v>0.26500000000000001</v>
      </c>
      <c r="BY227" s="52">
        <v>0.26500000000000001</v>
      </c>
      <c r="BZ227" s="52">
        <v>0.26500000000000001</v>
      </c>
      <c r="CA227" s="52">
        <v>0.26500000000000001</v>
      </c>
      <c r="CB227" s="52">
        <v>0.26500000000000001</v>
      </c>
      <c r="CC227" s="52">
        <v>0.26500000000000001</v>
      </c>
      <c r="CD227" s="52">
        <v>0.26500000000000001</v>
      </c>
    </row>
    <row r="228" spans="1:82" x14ac:dyDescent="0.25">
      <c r="A228" s="52" t="s">
        <v>229</v>
      </c>
      <c r="B228" s="52">
        <v>2.3278384643000001</v>
      </c>
      <c r="C228" s="52">
        <v>2.5101300975999998</v>
      </c>
      <c r="D228" s="52">
        <v>2.6553381025</v>
      </c>
      <c r="E228" s="52">
        <v>2.7729982004</v>
      </c>
      <c r="F228" s="52">
        <v>2.8619890043999998</v>
      </c>
      <c r="G228" s="52">
        <v>2.9250827589999999</v>
      </c>
      <c r="H228" s="52">
        <v>2.9770812914000002</v>
      </c>
      <c r="I228" s="52">
        <v>3.0205919731000002</v>
      </c>
      <c r="J228" s="52">
        <v>3.0523379428999999</v>
      </c>
      <c r="K228" s="52">
        <v>3.0697498374999999</v>
      </c>
      <c r="L228" s="52">
        <v>3.0701751832999999</v>
      </c>
      <c r="M228" s="52">
        <v>3.0505639161000002</v>
      </c>
      <c r="N228" s="52">
        <v>3.0071531377</v>
      </c>
      <c r="O228" s="52">
        <v>2.9677835738999998</v>
      </c>
      <c r="P228" s="52">
        <v>2.9340371137000001</v>
      </c>
      <c r="Q228" s="52">
        <v>2.903950644</v>
      </c>
      <c r="R228" s="55">
        <v>2.8766836334999999</v>
      </c>
      <c r="S228" s="52">
        <v>2.8517156960999999</v>
      </c>
      <c r="T228" s="52">
        <v>2.8287210901000002</v>
      </c>
      <c r="U228" s="52">
        <v>2.8074522804000002</v>
      </c>
      <c r="V228" s="52">
        <v>2.7017639949999999</v>
      </c>
      <c r="W228" s="52">
        <v>2.6054302962000002</v>
      </c>
      <c r="X228" s="52">
        <v>2.5112398844000001</v>
      </c>
      <c r="Y228" s="52">
        <v>2.4163661955000002</v>
      </c>
      <c r="Z228" s="52">
        <v>2.3195141163000002</v>
      </c>
      <c r="AA228" s="52">
        <v>2.2199134344</v>
      </c>
      <c r="AB228" s="55">
        <v>2.1169659269999999</v>
      </c>
      <c r="AC228" s="52">
        <v>2.0101229607</v>
      </c>
      <c r="AD228" s="52">
        <v>1.8988571409999999</v>
      </c>
      <c r="AE228" s="52">
        <v>1.7827858598999999</v>
      </c>
      <c r="AF228" s="52">
        <v>1.6615158266000001</v>
      </c>
      <c r="AG228" s="52">
        <v>1.5346568685999999</v>
      </c>
      <c r="AH228" s="52">
        <v>1.4018292688</v>
      </c>
      <c r="AI228" s="52">
        <v>1.2626707776999999</v>
      </c>
      <c r="AJ228" s="52">
        <v>1.1168460989</v>
      </c>
      <c r="AK228" s="52">
        <v>0.96406131490000002</v>
      </c>
      <c r="AL228" s="52">
        <v>0.80408709310000004</v>
      </c>
      <c r="AM228" s="52">
        <v>0.7841199458</v>
      </c>
      <c r="AN228" s="52">
        <v>0.73269000350000002</v>
      </c>
      <c r="AO228" s="52">
        <v>0.66816293950000005</v>
      </c>
      <c r="AP228" s="52">
        <v>0.59366320009999995</v>
      </c>
      <c r="AQ228" s="52">
        <v>0.51034651190000002</v>
      </c>
      <c r="AR228" s="52">
        <v>0.41901574450000001</v>
      </c>
      <c r="AS228" s="52">
        <v>0.32032667120000002</v>
      </c>
      <c r="AT228" s="52">
        <v>0.2148336153</v>
      </c>
      <c r="AU228" s="52">
        <v>0.10301532770000001</v>
      </c>
      <c r="AV228" s="52">
        <v>-1.47034961E-2</v>
      </c>
      <c r="AW228" s="52">
        <v>-0.13793232329999999</v>
      </c>
      <c r="AX228" s="52">
        <v>-6.2500075299999999E-2</v>
      </c>
      <c r="AY228" s="52">
        <v>-5.1019060300000002E-2</v>
      </c>
      <c r="AZ228" s="52">
        <v>-3.87823796E-2</v>
      </c>
      <c r="BA228" s="52">
        <v>-2.6849718500000001E-2</v>
      </c>
      <c r="BB228" s="52">
        <v>-1.51721732E-2</v>
      </c>
      <c r="BC228" s="52">
        <v>-3.6937277000000002E-3</v>
      </c>
      <c r="BD228" s="52">
        <v>7.6182181999999996E-3</v>
      </c>
      <c r="BE228" s="52">
        <v>9.6112022599999999E-2</v>
      </c>
      <c r="BF228" s="52">
        <v>4.2675539000000002E-3</v>
      </c>
      <c r="BG228" s="52">
        <v>4.7953448199999998E-2</v>
      </c>
      <c r="BH228" s="52">
        <v>7.5242986100000006E-2</v>
      </c>
      <c r="BI228" s="52">
        <v>9.7763343099999997E-2</v>
      </c>
      <c r="BJ228" s="52">
        <v>0.1172511098</v>
      </c>
      <c r="BK228" s="52">
        <v>0.13467125299999999</v>
      </c>
      <c r="BL228" s="52">
        <v>0.15058832529999999</v>
      </c>
      <c r="BM228" s="52">
        <v>0.16533906100000001</v>
      </c>
      <c r="BN228" s="52">
        <v>0.17913020130000001</v>
      </c>
      <c r="BO228" s="52">
        <v>0.1920940411</v>
      </c>
      <c r="BP228" s="52">
        <v>0.2043199624</v>
      </c>
      <c r="BQ228" s="52">
        <v>0.21587233920000001</v>
      </c>
      <c r="BR228" s="52">
        <v>0.22680071139999999</v>
      </c>
      <c r="BS228" s="52">
        <v>0.23714557620000001</v>
      </c>
      <c r="BT228" s="52">
        <v>0.24694169420000001</v>
      </c>
      <c r="BU228" s="52">
        <v>0.25621998880000002</v>
      </c>
      <c r="BV228" s="52">
        <v>0.26500864860000001</v>
      </c>
      <c r="BW228" s="52">
        <v>0.27333377689999999</v>
      </c>
      <c r="BX228" s="52">
        <v>0.28121978600000003</v>
      </c>
      <c r="BY228" s="52">
        <v>0.28868964409999998</v>
      </c>
      <c r="BZ228" s="52">
        <v>0.2957650396</v>
      </c>
      <c r="CA228" s="52">
        <v>0.3024664963</v>
      </c>
      <c r="CB228" s="52">
        <v>0.30881346040000002</v>
      </c>
      <c r="CC228" s="52">
        <v>0.31482437099999999</v>
      </c>
      <c r="CD228" s="52">
        <v>0.32051671840000001</v>
      </c>
    </row>
    <row r="229" spans="1:82" x14ac:dyDescent="0.25">
      <c r="A229" s="52" t="s">
        <v>230</v>
      </c>
      <c r="B229" s="52">
        <v>0.51800000000000002</v>
      </c>
      <c r="C229" s="52">
        <v>0.53636010000000001</v>
      </c>
      <c r="D229" s="52">
        <v>0.55038826490000003</v>
      </c>
      <c r="E229" s="52">
        <v>0.55120014100000003</v>
      </c>
      <c r="F229" s="52">
        <v>0.54180768140000002</v>
      </c>
      <c r="G229" s="52">
        <v>0.5228356837</v>
      </c>
      <c r="H229" s="52">
        <v>0.49610694859999999</v>
      </c>
      <c r="I229" s="52">
        <v>0.46702613920000002</v>
      </c>
      <c r="J229" s="52">
        <v>0.43718935869999997</v>
      </c>
      <c r="K229" s="52">
        <v>0.40608263610000001</v>
      </c>
      <c r="L229" s="52">
        <v>0.37324800029999999</v>
      </c>
      <c r="M229" s="52">
        <v>0.33826466579999998</v>
      </c>
      <c r="N229" s="52">
        <v>0.3007200243</v>
      </c>
      <c r="O229" s="52">
        <v>0.2601617786</v>
      </c>
      <c r="P229" s="52">
        <v>0.22399929139999999</v>
      </c>
      <c r="Q229" s="52">
        <v>0.19286338989999999</v>
      </c>
      <c r="R229" s="55">
        <v>0.16605537870000001</v>
      </c>
      <c r="S229" s="52">
        <v>0.14297368099999999</v>
      </c>
      <c r="T229" s="52">
        <v>0.12310033939999999</v>
      </c>
      <c r="U229" s="52">
        <v>0.1059893922</v>
      </c>
      <c r="V229" s="52">
        <v>9.1256866699999994E-2</v>
      </c>
      <c r="W229" s="52">
        <v>6.3769662199999994E-2</v>
      </c>
      <c r="X229" s="52">
        <v>4.0103179199999998E-2</v>
      </c>
      <c r="Y229" s="52">
        <v>1.9726337300000001E-2</v>
      </c>
      <c r="Z229" s="52">
        <v>2.1818763999999998E-3</v>
      </c>
      <c r="AA229" s="52">
        <v>-1.29239044E-2</v>
      </c>
      <c r="AB229" s="55">
        <v>-2.59299817E-2</v>
      </c>
      <c r="AC229" s="52">
        <v>-3.7128214299999997E-2</v>
      </c>
      <c r="AD229" s="52">
        <v>-4.67698925E-2</v>
      </c>
      <c r="AE229" s="52">
        <v>-5.5071377400000003E-2</v>
      </c>
      <c r="AF229" s="52">
        <v>-6.2218955999999999E-2</v>
      </c>
      <c r="AG229" s="52">
        <v>-6.83730211E-2</v>
      </c>
      <c r="AH229" s="52">
        <v>-7.3671671199999997E-2</v>
      </c>
      <c r="AI229" s="52">
        <v>-7.8233808899999993E-2</v>
      </c>
      <c r="AJ229" s="52">
        <v>-8.2161809399999994E-2</v>
      </c>
      <c r="AK229" s="52">
        <v>-8.5543817899999999E-2</v>
      </c>
      <c r="AL229" s="52">
        <v>-8.8455727200000001E-2</v>
      </c>
      <c r="AM229" s="52">
        <v>-9.0962881100000004E-2</v>
      </c>
      <c r="AN229" s="52">
        <v>-8.5720290699999993E-2</v>
      </c>
      <c r="AO229" s="52">
        <v>-8.1206420299999998E-2</v>
      </c>
      <c r="AP229" s="52">
        <v>-7.7319977799999995E-2</v>
      </c>
      <c r="AQ229" s="52">
        <v>-7.3973750899999996E-2</v>
      </c>
      <c r="AR229" s="52">
        <v>-7.1092649499999994E-2</v>
      </c>
      <c r="AS229" s="52">
        <v>-6.8612021300000006E-2</v>
      </c>
      <c r="AT229" s="52">
        <v>-6.6476200299999996E-2</v>
      </c>
      <c r="AU229" s="52">
        <v>-6.4637258500000003E-2</v>
      </c>
      <c r="AV229" s="52">
        <v>-6.3053929499999994E-2</v>
      </c>
      <c r="AW229" s="52">
        <v>-6.16906833E-2</v>
      </c>
      <c r="AX229" s="52">
        <v>-6.0516928300000002E-2</v>
      </c>
      <c r="AY229" s="52">
        <v>-5.3742372099999998E-2</v>
      </c>
      <c r="AZ229" s="52">
        <v>-4.8373797900000001E-2</v>
      </c>
      <c r="BA229" s="52">
        <v>-4.3328354399999998E-2</v>
      </c>
      <c r="BB229" s="52">
        <v>-3.8632604500000001E-2</v>
      </c>
      <c r="BC229" s="52">
        <v>-3.4321019000000001E-2</v>
      </c>
      <c r="BD229" s="52">
        <v>-3.0405420799999999E-2</v>
      </c>
      <c r="BE229" s="52">
        <v>-2.6879822500000001E-2</v>
      </c>
      <c r="BF229" s="52">
        <v>-2.1979508700000001E-2</v>
      </c>
      <c r="BG229" s="52">
        <v>-2.1246994500000001E-2</v>
      </c>
      <c r="BH229" s="52">
        <v>-1.8293662200000001E-2</v>
      </c>
      <c r="BI229" s="52">
        <v>-1.57508432E-2</v>
      </c>
      <c r="BJ229" s="52">
        <v>-1.3561475999999999E-2</v>
      </c>
      <c r="BK229" s="52">
        <v>-1.16764308E-2</v>
      </c>
      <c r="BL229" s="52">
        <v>-1.0053406900000001E-2</v>
      </c>
      <c r="BM229" s="52">
        <v>-8.6559833999999992E-3</v>
      </c>
      <c r="BN229" s="52">
        <v>-7.4528017E-3</v>
      </c>
      <c r="BO229" s="52">
        <v>-6.4168623000000003E-3</v>
      </c>
      <c r="BP229" s="52">
        <v>-5.5249184000000003E-3</v>
      </c>
      <c r="BQ229" s="52">
        <v>-4.7569546999999997E-3</v>
      </c>
      <c r="BR229" s="52">
        <v>-4.0957379999999998E-3</v>
      </c>
      <c r="BS229" s="52">
        <v>-3.5264303999999998E-3</v>
      </c>
      <c r="BT229" s="52">
        <v>-3.0362566E-3</v>
      </c>
      <c r="BU229" s="52">
        <v>-2.6142168999999998E-3</v>
      </c>
      <c r="BV229" s="52">
        <v>-2.2508407999999999E-3</v>
      </c>
      <c r="BW229" s="52">
        <v>-1.9379739E-3</v>
      </c>
      <c r="BX229" s="52">
        <v>-1.6685955000000001E-3</v>
      </c>
      <c r="BY229" s="52">
        <v>-1.4366608E-3</v>
      </c>
      <c r="BZ229" s="52">
        <v>-1.2369649E-3</v>
      </c>
      <c r="CA229" s="52">
        <v>-1.0650268E-3</v>
      </c>
      <c r="CB229" s="52">
        <v>-9.1698810000000002E-4</v>
      </c>
      <c r="CC229" s="52">
        <v>-7.8952670000000005E-4</v>
      </c>
      <c r="CD229" s="52">
        <v>-6.7978250000000004E-4</v>
      </c>
    </row>
    <row r="230" spans="1:82" x14ac:dyDescent="0.25">
      <c r="A230" s="52" t="s">
        <v>231</v>
      </c>
      <c r="B230" s="52">
        <v>5.7603328701000001</v>
      </c>
      <c r="C230" s="52">
        <v>16.610429012699999</v>
      </c>
      <c r="D230" s="52">
        <v>64.121564797000005</v>
      </c>
      <c r="E230" s="52">
        <v>116.69047362169999</v>
      </c>
      <c r="F230" s="52">
        <v>175.88251091999999</v>
      </c>
      <c r="G230" s="52">
        <v>231.7966863762</v>
      </c>
      <c r="H230" s="52">
        <v>260.48529453089998</v>
      </c>
      <c r="I230" s="52">
        <v>291.83580683370002</v>
      </c>
      <c r="J230" s="52">
        <v>325.91591354479999</v>
      </c>
      <c r="K230" s="52">
        <v>362.79834361270002</v>
      </c>
      <c r="L230" s="52">
        <v>402.61684549329999</v>
      </c>
      <c r="M230" s="52">
        <v>445.64410290310002</v>
      </c>
      <c r="N230" s="52">
        <v>492.43303355879999</v>
      </c>
      <c r="O230" s="52">
        <v>497.28678937260003</v>
      </c>
      <c r="P230" s="52">
        <v>494.80656116339998</v>
      </c>
      <c r="Q230" s="52">
        <v>492.33870314400002</v>
      </c>
      <c r="R230" s="55">
        <v>489.88315361790001</v>
      </c>
      <c r="S230" s="52">
        <v>487.43985119600001</v>
      </c>
      <c r="T230" s="52">
        <v>485.00873479590001</v>
      </c>
      <c r="U230" s="52">
        <v>482.58974363940001</v>
      </c>
      <c r="V230" s="52">
        <v>559.28724056789997</v>
      </c>
      <c r="W230" s="52">
        <v>556.49778381830004</v>
      </c>
      <c r="X230" s="52">
        <v>553.72223954230003</v>
      </c>
      <c r="Y230" s="52">
        <v>550.96053835110001</v>
      </c>
      <c r="Z230" s="52">
        <v>548.21261120209999</v>
      </c>
      <c r="AA230" s="52">
        <v>545.47838939689996</v>
      </c>
      <c r="AB230" s="55">
        <v>542.75780457979999</v>
      </c>
      <c r="AC230" s="52">
        <v>540.0507887361</v>
      </c>
      <c r="AD230" s="52">
        <v>537.35727419030002</v>
      </c>
      <c r="AE230" s="52">
        <v>534.67719360429999</v>
      </c>
      <c r="AF230" s="52">
        <v>532.01047997600006</v>
      </c>
      <c r="AG230" s="52">
        <v>529.35706663739995</v>
      </c>
      <c r="AH230" s="52">
        <v>526.71688725310003</v>
      </c>
      <c r="AI230" s="52">
        <v>524.08987581830002</v>
      </c>
      <c r="AJ230" s="52">
        <v>521.47596665779997</v>
      </c>
      <c r="AK230" s="52">
        <v>518.87509442359999</v>
      </c>
      <c r="AL230" s="52">
        <v>516.28719409370001</v>
      </c>
      <c r="AM230" s="52">
        <v>476.86391817179998</v>
      </c>
      <c r="AN230" s="52">
        <v>474.48554945770002</v>
      </c>
      <c r="AO230" s="52">
        <v>472.11904290699999</v>
      </c>
      <c r="AP230" s="52">
        <v>469.76433935699998</v>
      </c>
      <c r="AQ230" s="52">
        <v>467.42137993990002</v>
      </c>
      <c r="AR230" s="52">
        <v>465.09010608170001</v>
      </c>
      <c r="AS230" s="52">
        <v>462.77045950029998</v>
      </c>
      <c r="AT230" s="52">
        <v>460.46238220449999</v>
      </c>
      <c r="AU230" s="52">
        <v>458.1658164923</v>
      </c>
      <c r="AV230" s="52">
        <v>455.88070494930002</v>
      </c>
      <c r="AW230" s="52">
        <v>453.6069904478</v>
      </c>
      <c r="AX230" s="52">
        <v>424.86320959659997</v>
      </c>
      <c r="AY230" s="52">
        <v>424.84461111169998</v>
      </c>
      <c r="AZ230" s="52">
        <v>420.82111705009999</v>
      </c>
      <c r="BA230" s="52">
        <v>417.14978277289998</v>
      </c>
      <c r="BB230" s="52">
        <v>413.87576788339999</v>
      </c>
      <c r="BC230" s="52">
        <v>410.91330129699998</v>
      </c>
      <c r="BD230" s="52">
        <v>408.18621531399998</v>
      </c>
      <c r="BE230" s="52">
        <v>398.03315756220002</v>
      </c>
      <c r="BF230" s="52">
        <v>411.1990190157</v>
      </c>
      <c r="BG230" s="52">
        <v>399.08199645000002</v>
      </c>
      <c r="BH230" s="52">
        <v>397.09156668880001</v>
      </c>
      <c r="BI230" s="52">
        <v>395.11106423759998</v>
      </c>
      <c r="BJ230" s="52">
        <v>393.14043958349998</v>
      </c>
      <c r="BK230" s="52">
        <v>391.17964346090002</v>
      </c>
      <c r="BL230" s="52">
        <v>389.22862684969999</v>
      </c>
      <c r="BM230" s="52">
        <v>387.28734097450001</v>
      </c>
      <c r="BN230" s="52">
        <v>385.35573730300001</v>
      </c>
      <c r="BO230" s="52">
        <v>383.43376754489998</v>
      </c>
      <c r="BP230" s="52">
        <v>381.5213836511</v>
      </c>
      <c r="BQ230" s="52">
        <v>379.61853781169998</v>
      </c>
      <c r="BR230" s="52">
        <v>377.72518245549998</v>
      </c>
      <c r="BS230" s="52">
        <v>375.84127024859998</v>
      </c>
      <c r="BT230" s="52">
        <v>373.96675409300002</v>
      </c>
      <c r="BU230" s="52">
        <v>372.10158712570001</v>
      </c>
      <c r="BV230" s="52">
        <v>370.24572271739999</v>
      </c>
      <c r="BW230" s="52">
        <v>368.3991144716</v>
      </c>
      <c r="BX230" s="52">
        <v>366.5617162227</v>
      </c>
      <c r="BY230" s="52">
        <v>364.73348203590001</v>
      </c>
      <c r="BZ230" s="52">
        <v>362.91436620510001</v>
      </c>
      <c r="CA230" s="52">
        <v>361.10432325239998</v>
      </c>
      <c r="CB230" s="52">
        <v>359.30330792659998</v>
      </c>
      <c r="CC230" s="52">
        <v>357.51127520220001</v>
      </c>
      <c r="CD230" s="52">
        <v>355.7281802782</v>
      </c>
    </row>
    <row r="231" spans="1:82" x14ac:dyDescent="0.25">
      <c r="A231" s="52" t="s">
        <v>232</v>
      </c>
      <c r="B231" s="52">
        <v>0.05</v>
      </c>
      <c r="C231" s="52">
        <v>0.1</v>
      </c>
      <c r="D231" s="52">
        <v>0.24</v>
      </c>
      <c r="E231" s="52">
        <v>0.36</v>
      </c>
      <c r="F231" s="52">
        <v>0.48</v>
      </c>
      <c r="G231" s="52">
        <v>0.58849231229999999</v>
      </c>
      <c r="H231" s="52">
        <v>0.65310797740000004</v>
      </c>
      <c r="I231" s="52">
        <v>0.70337878070000004</v>
      </c>
      <c r="J231" s="52">
        <v>0.75600697319999999</v>
      </c>
      <c r="K231" s="52">
        <v>0.81092894520000003</v>
      </c>
      <c r="L231" s="52">
        <v>0.86817370220000001</v>
      </c>
      <c r="M231" s="52">
        <v>0.92794863149999995</v>
      </c>
      <c r="N231" s="52">
        <v>0.99078743449999995</v>
      </c>
      <c r="O231" s="52">
        <v>1</v>
      </c>
      <c r="P231" s="52">
        <v>1</v>
      </c>
      <c r="Q231" s="52">
        <v>1</v>
      </c>
      <c r="R231" s="55">
        <v>1</v>
      </c>
      <c r="S231" s="52">
        <v>1</v>
      </c>
      <c r="T231" s="52">
        <v>1</v>
      </c>
      <c r="U231" s="52">
        <v>1</v>
      </c>
      <c r="V231" s="52">
        <v>1.1000000000000001</v>
      </c>
      <c r="W231" s="52">
        <v>1.1000000000000001</v>
      </c>
      <c r="X231" s="52">
        <v>1.1000000000000001</v>
      </c>
      <c r="Y231" s="52">
        <v>1.1000000000000001</v>
      </c>
      <c r="Z231" s="52">
        <v>1.1000000000000001</v>
      </c>
      <c r="AA231" s="52">
        <v>1.1000000000000001</v>
      </c>
      <c r="AB231" s="55">
        <v>1.1000000000000001</v>
      </c>
      <c r="AC231" s="52">
        <v>1.1000000000000001</v>
      </c>
      <c r="AD231" s="52">
        <v>1.1000000000000001</v>
      </c>
      <c r="AE231" s="52">
        <v>1.1000000000000001</v>
      </c>
      <c r="AF231" s="52">
        <v>1.1000000000000001</v>
      </c>
      <c r="AG231" s="52">
        <v>1.1000000000000001</v>
      </c>
      <c r="AH231" s="52">
        <v>1.1000000000000001</v>
      </c>
      <c r="AI231" s="52">
        <v>1.1000000000000001</v>
      </c>
      <c r="AJ231" s="52">
        <v>1.1000000000000001</v>
      </c>
      <c r="AK231" s="52">
        <v>1.1000000000000001</v>
      </c>
      <c r="AL231" s="52">
        <v>1.1000000000000001</v>
      </c>
      <c r="AM231" s="52">
        <v>1.05</v>
      </c>
      <c r="AN231" s="52">
        <v>1.05</v>
      </c>
      <c r="AO231" s="52">
        <v>1.05</v>
      </c>
      <c r="AP231" s="52">
        <v>1.05</v>
      </c>
      <c r="AQ231" s="52">
        <v>1.05</v>
      </c>
      <c r="AR231" s="52">
        <v>1.05</v>
      </c>
      <c r="AS231" s="52">
        <v>1.05</v>
      </c>
      <c r="AT231" s="52">
        <v>1.05</v>
      </c>
      <c r="AU231" s="52">
        <v>1.05</v>
      </c>
      <c r="AV231" s="52">
        <v>1.05</v>
      </c>
      <c r="AW231" s="52">
        <v>1.05</v>
      </c>
      <c r="AX231" s="52">
        <v>1.0110609478000001</v>
      </c>
      <c r="AY231" s="52">
        <v>1.0141977063000001</v>
      </c>
      <c r="AZ231" s="52">
        <v>1.0113393982000001</v>
      </c>
      <c r="BA231" s="52">
        <v>1.0089639678</v>
      </c>
      <c r="BB231" s="52">
        <v>1.0071497826</v>
      </c>
      <c r="BC231" s="52">
        <v>1.0057762095</v>
      </c>
      <c r="BD231" s="52">
        <v>1.0047340326</v>
      </c>
      <c r="BE231" s="52">
        <v>0.99213633889999997</v>
      </c>
      <c r="BF231" s="52">
        <v>1.015690846</v>
      </c>
      <c r="BG231" s="52">
        <v>1</v>
      </c>
      <c r="BH231" s="52">
        <v>1</v>
      </c>
      <c r="BI231" s="52">
        <v>1</v>
      </c>
      <c r="BJ231" s="52">
        <v>1</v>
      </c>
      <c r="BK231" s="52">
        <v>1</v>
      </c>
      <c r="BL231" s="52">
        <v>1</v>
      </c>
      <c r="BM231" s="52">
        <v>1</v>
      </c>
      <c r="BN231" s="52">
        <v>1</v>
      </c>
      <c r="BO231" s="52">
        <v>1</v>
      </c>
      <c r="BP231" s="52">
        <v>1</v>
      </c>
      <c r="BQ231" s="52">
        <v>1</v>
      </c>
      <c r="BR231" s="52">
        <v>1</v>
      </c>
      <c r="BS231" s="52">
        <v>1</v>
      </c>
      <c r="BT231" s="52">
        <v>1</v>
      </c>
      <c r="BU231" s="52">
        <v>1</v>
      </c>
      <c r="BV231" s="52">
        <v>1</v>
      </c>
      <c r="BW231" s="52">
        <v>1</v>
      </c>
      <c r="BX231" s="52">
        <v>1</v>
      </c>
      <c r="BY231" s="52">
        <v>1</v>
      </c>
      <c r="BZ231" s="52">
        <v>1</v>
      </c>
      <c r="CA231" s="52">
        <v>1</v>
      </c>
      <c r="CB231" s="52">
        <v>1</v>
      </c>
      <c r="CC231" s="52">
        <v>1</v>
      </c>
      <c r="CD231" s="52">
        <v>1</v>
      </c>
    </row>
    <row r="232" spans="1:82" x14ac:dyDescent="0.25">
      <c r="A232" s="52" t="s">
        <v>233</v>
      </c>
      <c r="B232" s="52">
        <v>124.0295959526</v>
      </c>
      <c r="C232" s="52">
        <v>145.917171709</v>
      </c>
      <c r="D232" s="52">
        <v>168.74881031460001</v>
      </c>
      <c r="E232" s="52">
        <v>193.5173965704</v>
      </c>
      <c r="F232" s="52">
        <v>220.3366684554</v>
      </c>
      <c r="G232" s="52">
        <v>249.39602909460001</v>
      </c>
      <c r="H232" s="52">
        <v>281.07891033639999</v>
      </c>
      <c r="I232" s="52">
        <v>315.466325412</v>
      </c>
      <c r="J232" s="52">
        <v>352.60818528499999</v>
      </c>
      <c r="K232" s="52">
        <v>392.53375404119998</v>
      </c>
      <c r="L232" s="52">
        <v>435.31946472499999</v>
      </c>
      <c r="M232" s="52">
        <v>481.1594863437</v>
      </c>
      <c r="N232" s="52">
        <v>530.50528123549998</v>
      </c>
      <c r="O232" s="52">
        <v>584.20970567619997</v>
      </c>
      <c r="P232" s="52">
        <v>642.29735924490001</v>
      </c>
      <c r="Q232" s="52">
        <v>704.34737716279994</v>
      </c>
      <c r="R232" s="55">
        <v>769.78159253060005</v>
      </c>
      <c r="S232" s="52">
        <v>837.87809101929997</v>
      </c>
      <c r="T232" s="52">
        <v>908.03210986859995</v>
      </c>
      <c r="U232" s="52">
        <v>979.0117998165</v>
      </c>
      <c r="V232" s="52">
        <v>1052.6614752927001</v>
      </c>
      <c r="W232" s="52">
        <v>1127.8142073747999</v>
      </c>
      <c r="X232" s="52">
        <v>1205.0556528837001</v>
      </c>
      <c r="Y232" s="52">
        <v>1283.6429344866999</v>
      </c>
      <c r="Z232" s="52">
        <v>1362.6817172538999</v>
      </c>
      <c r="AA232" s="52">
        <v>1441.2153781914999</v>
      </c>
      <c r="AB232" s="55">
        <v>1518.2335913161</v>
      </c>
      <c r="AC232" s="52">
        <v>1592.6744811111</v>
      </c>
      <c r="AD232" s="52">
        <v>1663.4393136021999</v>
      </c>
      <c r="AE232" s="52">
        <v>1729.4248391427</v>
      </c>
      <c r="AF232" s="52">
        <v>1789.5545861718999</v>
      </c>
      <c r="AG232" s="52">
        <v>1842.8497145978999</v>
      </c>
      <c r="AH232" s="52">
        <v>1888.5380339894</v>
      </c>
      <c r="AI232" s="52">
        <v>1926.2140321474001</v>
      </c>
      <c r="AJ232" s="52">
        <v>1956.0679926161999</v>
      </c>
      <c r="AK232" s="52">
        <v>1979.1607118852</v>
      </c>
      <c r="AL232" s="52">
        <v>1997.3513691395999</v>
      </c>
      <c r="AM232" s="52">
        <v>2001.7916426367001</v>
      </c>
      <c r="AN232" s="52">
        <v>1997.128424902</v>
      </c>
      <c r="AO232" s="52">
        <v>1969.6260385615999</v>
      </c>
      <c r="AP232" s="52">
        <v>1916.9023556638001</v>
      </c>
      <c r="AQ232" s="52">
        <v>1837.3180087405999</v>
      </c>
      <c r="AR232" s="52">
        <v>1729.3515422098001</v>
      </c>
      <c r="AS232" s="52">
        <v>1591.4029263457001</v>
      </c>
      <c r="AT232" s="52">
        <v>1421.6209963035999</v>
      </c>
      <c r="AU232" s="52">
        <v>1217.8444759654001</v>
      </c>
      <c r="AV232" s="52">
        <v>978.66547981669999</v>
      </c>
      <c r="AW232" s="52">
        <v>710.63236412080005</v>
      </c>
      <c r="AX232" s="52">
        <v>499.31170357669998</v>
      </c>
      <c r="AY232" s="52">
        <v>502.14742557770001</v>
      </c>
      <c r="AZ232" s="52">
        <v>500.5994443825</v>
      </c>
      <c r="BA232" s="52">
        <v>499.5928991097</v>
      </c>
      <c r="BB232" s="52">
        <v>498.87102871000002</v>
      </c>
      <c r="BC232" s="52">
        <v>497.7312715265</v>
      </c>
      <c r="BD232" s="52">
        <v>495.0204946568</v>
      </c>
      <c r="BE232" s="52">
        <v>475.65891122519997</v>
      </c>
      <c r="BF232" s="52">
        <v>395.04540521659999</v>
      </c>
      <c r="BG232" s="52">
        <v>5468.5651912861003</v>
      </c>
      <c r="BH232" s="52">
        <v>5761.3631325055003</v>
      </c>
      <c r="BI232" s="52">
        <v>6052.1027079423002</v>
      </c>
      <c r="BJ232" s="52">
        <v>6337.4394095093003</v>
      </c>
      <c r="BK232" s="52">
        <v>6614.6011284568003</v>
      </c>
      <c r="BL232" s="52">
        <v>6880.3598982962003</v>
      </c>
      <c r="BM232" s="52">
        <v>7130.7713301727999</v>
      </c>
      <c r="BN232" s="52">
        <v>7361.1038691409003</v>
      </c>
      <c r="BO232" s="52">
        <v>7565.8053343545998</v>
      </c>
      <c r="BP232" s="52">
        <v>7738.4699016041004</v>
      </c>
      <c r="BQ232" s="52">
        <v>7871.8015167090998</v>
      </c>
      <c r="BR232" s="52">
        <v>7957.5783850664002</v>
      </c>
      <c r="BS232" s="52">
        <v>7986.6251726173004</v>
      </c>
      <c r="BT232" s="52">
        <v>7948.799912556</v>
      </c>
      <c r="BU232" s="52">
        <v>7833.0026216109</v>
      </c>
      <c r="BV232" s="52">
        <v>7627.2125100809999</v>
      </c>
      <c r="BW232" s="52">
        <v>7318.5606614252001</v>
      </c>
      <c r="BX232" s="52">
        <v>6893.4468820321999</v>
      </c>
      <c r="BY232" s="52">
        <v>6337.7212576713</v>
      </c>
      <c r="BZ232" s="52">
        <v>5637.0064903504999</v>
      </c>
      <c r="CA232" s="52">
        <v>4777.4678390622003</v>
      </c>
      <c r="CB232" s="52">
        <v>3748.2448147855998</v>
      </c>
      <c r="CC232" s="52">
        <v>2550.2297010746001</v>
      </c>
      <c r="CD232" s="52">
        <v>1228.9667953502999</v>
      </c>
    </row>
    <row r="233" spans="1:82" x14ac:dyDescent="0.25">
      <c r="A233" s="52" t="s">
        <v>234</v>
      </c>
      <c r="B233" s="52">
        <v>132.78726275770001</v>
      </c>
      <c r="C233" s="52">
        <v>152.61650407689999</v>
      </c>
      <c r="D233" s="52">
        <v>174.3047215851</v>
      </c>
      <c r="E233" s="52">
        <v>197.7701655887</v>
      </c>
      <c r="F233" s="52">
        <v>222.94703005740001</v>
      </c>
      <c r="G233" s="52">
        <v>250.00376778059999</v>
      </c>
      <c r="H233" s="52">
        <v>279.78984314989998</v>
      </c>
      <c r="I233" s="52">
        <v>312.1950559901</v>
      </c>
      <c r="J233" s="52">
        <v>347.30278969</v>
      </c>
      <c r="K233" s="52">
        <v>385.29819020150001</v>
      </c>
      <c r="L233" s="52">
        <v>426.39710963200002</v>
      </c>
      <c r="M233" s="52">
        <v>470.81532227119999</v>
      </c>
      <c r="N233" s="52">
        <v>518.70321152780002</v>
      </c>
      <c r="O233" s="52">
        <v>572.8537954912</v>
      </c>
      <c r="P233" s="52">
        <v>632.50455240539998</v>
      </c>
      <c r="Q233" s="52">
        <v>697.51950395810002</v>
      </c>
      <c r="R233" s="55">
        <v>768.14614516330005</v>
      </c>
      <c r="S233" s="52">
        <v>844.74844227970004</v>
      </c>
      <c r="T233" s="52">
        <v>927.94355750049999</v>
      </c>
      <c r="U233" s="52">
        <v>1018.4678007921</v>
      </c>
      <c r="V233" s="52">
        <v>1111.0366218863001</v>
      </c>
      <c r="W233" s="52">
        <v>1216.7724779810001</v>
      </c>
      <c r="X233" s="52">
        <v>1332.0864303445001</v>
      </c>
      <c r="Y233" s="52">
        <v>1457.3388082464</v>
      </c>
      <c r="Z233" s="52">
        <v>1593.0824618023</v>
      </c>
      <c r="AA233" s="52">
        <v>1739.9973848797999</v>
      </c>
      <c r="AB233" s="55">
        <v>1898.8571134168001</v>
      </c>
      <c r="AC233" s="52">
        <v>2070.5110636221002</v>
      </c>
      <c r="AD233" s="52">
        <v>2255.8789766251002</v>
      </c>
      <c r="AE233" s="52">
        <v>2455.9842752854001</v>
      </c>
      <c r="AF233" s="52">
        <v>2671.8784011593998</v>
      </c>
      <c r="AG233" s="52">
        <v>2904.6625576626002</v>
      </c>
      <c r="AH233" s="52">
        <v>3155.4814230647999</v>
      </c>
      <c r="AI233" s="52">
        <v>3425.5074250578</v>
      </c>
      <c r="AJ233" s="52">
        <v>3715.9061874222002</v>
      </c>
      <c r="AK233" s="52">
        <v>4027.7636638495001</v>
      </c>
      <c r="AL233" s="52">
        <v>4361.9350989410004</v>
      </c>
      <c r="AM233" s="52">
        <v>4723.9453043744998</v>
      </c>
      <c r="AN233" s="52">
        <v>5106.3051571022997</v>
      </c>
      <c r="AO233" s="52">
        <v>5512.2159077381002</v>
      </c>
      <c r="AP233" s="52">
        <v>5944.0900965673</v>
      </c>
      <c r="AQ233" s="52">
        <v>6404.1199929162003</v>
      </c>
      <c r="AR233" s="52">
        <v>6894.3922700516996</v>
      </c>
      <c r="AS233" s="52">
        <v>7416.9411032712997</v>
      </c>
      <c r="AT233" s="52">
        <v>7973.7789483208999</v>
      </c>
      <c r="AU233" s="52">
        <v>8566.9158718224007</v>
      </c>
      <c r="AV233" s="52">
        <v>9198.3717045855992</v>
      </c>
      <c r="AW233" s="52">
        <v>9870.1832029610996</v>
      </c>
      <c r="AX233" s="52">
        <v>10588.812362548601</v>
      </c>
      <c r="AY233" s="52">
        <v>11341.003320819</v>
      </c>
      <c r="AZ233" s="52">
        <v>12140.3055589942</v>
      </c>
      <c r="BA233" s="52">
        <v>12987.9064820691</v>
      </c>
      <c r="BB233" s="52">
        <v>13886.4403547408</v>
      </c>
      <c r="BC233" s="52">
        <v>14838.666089656999</v>
      </c>
      <c r="BD233" s="52">
        <v>15847.429271152399</v>
      </c>
      <c r="BE233" s="52">
        <v>16915.4155586298</v>
      </c>
      <c r="BF233" s="52">
        <v>18041.890721608299</v>
      </c>
      <c r="BG233" s="52">
        <v>19242.694402311099</v>
      </c>
      <c r="BH233" s="52">
        <v>20506.782111844099</v>
      </c>
      <c r="BI233" s="52">
        <v>21842.739424638799</v>
      </c>
      <c r="BJ233" s="52">
        <v>23254.2491377351</v>
      </c>
      <c r="BK233" s="52">
        <v>24744.969995024701</v>
      </c>
      <c r="BL233" s="52">
        <v>26318.637098663901</v>
      </c>
      <c r="BM233" s="52">
        <v>27979.097321728001</v>
      </c>
      <c r="BN233" s="52">
        <v>29730.3232636762</v>
      </c>
      <c r="BO233" s="52">
        <v>31576.41996775</v>
      </c>
      <c r="BP233" s="52">
        <v>33521.629100636099</v>
      </c>
      <c r="BQ233" s="52">
        <v>35570.3321706016</v>
      </c>
      <c r="BR233" s="52">
        <v>37727.053328838199</v>
      </c>
      <c r="BS233" s="52">
        <v>39996.461952149803</v>
      </c>
      <c r="BT233" s="52">
        <v>42383.375084294203</v>
      </c>
      <c r="BU233" s="52">
        <v>44892.7597684582</v>
      </c>
      <c r="BV233" s="52">
        <v>47529.735285173003</v>
      </c>
      <c r="BW233" s="52">
        <v>50299.5753017647</v>
      </c>
      <c r="BX233" s="52">
        <v>53207.709935323903</v>
      </c>
      <c r="BY233" s="52">
        <v>56259.727728918297</v>
      </c>
      <c r="BZ233" s="52">
        <v>59461.377539459703</v>
      </c>
      <c r="CA233" s="52">
        <v>62818.570334838601</v>
      </c>
      <c r="CB233" s="52">
        <v>66337.380897448005</v>
      </c>
      <c r="CC233" s="52">
        <v>70024.049430913205</v>
      </c>
      <c r="CD233" s="52">
        <v>73884.983066668399</v>
      </c>
    </row>
    <row r="234" spans="1:82" x14ac:dyDescent="0.25">
      <c r="A234" s="52" t="s">
        <v>549</v>
      </c>
      <c r="B234" s="52">
        <v>0</v>
      </c>
      <c r="C234" s="52">
        <v>4.3116962299999999E-2</v>
      </c>
      <c r="D234" s="52">
        <v>4.2820898900000001E-2</v>
      </c>
      <c r="E234" s="52">
        <v>4.2232212399999997E-2</v>
      </c>
      <c r="F234" s="52">
        <v>4.15643188E-2</v>
      </c>
      <c r="G234" s="52">
        <v>4.0982865899999998E-2</v>
      </c>
      <c r="H234" s="52">
        <v>4.0623701499999998E-2</v>
      </c>
      <c r="I234" s="52">
        <v>4.01327738E-2</v>
      </c>
      <c r="J234" s="52">
        <v>3.9578760099999999E-2</v>
      </c>
      <c r="K234" s="52">
        <v>3.9010340800000001E-2</v>
      </c>
      <c r="L234" s="52">
        <v>3.8463744000000001E-2</v>
      </c>
      <c r="M234" s="52">
        <v>3.7979189400000002E-2</v>
      </c>
      <c r="N234" s="52">
        <v>3.7623785999999999E-2</v>
      </c>
      <c r="O234" s="52">
        <v>3.7544608600000001E-2</v>
      </c>
      <c r="P234" s="52">
        <v>3.7238710600000002E-2</v>
      </c>
      <c r="Q234" s="52">
        <v>3.6747370100000003E-2</v>
      </c>
      <c r="R234" s="55">
        <v>3.6155052999999999E-2</v>
      </c>
      <c r="S234" s="52">
        <v>3.5494893800000003E-2</v>
      </c>
      <c r="T234" s="52">
        <v>3.4777735900000002E-2</v>
      </c>
      <c r="U234" s="52">
        <v>3.3949522099999997E-2</v>
      </c>
      <c r="V234" s="52">
        <v>3.3474308299999998E-2</v>
      </c>
      <c r="W234" s="52">
        <v>3.32065213E-2</v>
      </c>
      <c r="X234" s="52">
        <v>3.2780927100000003E-2</v>
      </c>
      <c r="Y234" s="52">
        <v>3.2268438099999998E-2</v>
      </c>
      <c r="Z234" s="52">
        <v>3.1712513999999997E-2</v>
      </c>
      <c r="AA234" s="52">
        <v>3.11367169E-2</v>
      </c>
      <c r="AB234" s="55">
        <v>3.0553182700000001E-2</v>
      </c>
      <c r="AC234" s="52">
        <v>2.9968024900000001E-2</v>
      </c>
      <c r="AD234" s="52">
        <v>2.9384450900000001E-2</v>
      </c>
      <c r="AE234" s="52">
        <v>2.8804723500000001E-2</v>
      </c>
      <c r="AF234" s="52">
        <v>2.8228064099999998E-2</v>
      </c>
      <c r="AG234" s="52">
        <v>2.7654378699999999E-2</v>
      </c>
      <c r="AH234" s="52">
        <v>2.7084531799999999E-2</v>
      </c>
      <c r="AI234" s="52">
        <v>2.65210429E-2</v>
      </c>
      <c r="AJ234" s="52">
        <v>2.59695138E-2</v>
      </c>
      <c r="AK234" s="52">
        <v>2.5441356599999999E-2</v>
      </c>
      <c r="AL234" s="52">
        <v>2.4958713300000001E-2</v>
      </c>
      <c r="AM234" s="52">
        <v>2.3962402300000001E-2</v>
      </c>
      <c r="AN234" s="52">
        <v>2.3730010400000001E-2</v>
      </c>
      <c r="AO234" s="52">
        <v>2.3022125899999999E-2</v>
      </c>
      <c r="AP234" s="52">
        <v>2.23669404E-2</v>
      </c>
      <c r="AQ234" s="52">
        <v>2.1743997800000001E-2</v>
      </c>
      <c r="AR234" s="52">
        <v>2.1141266799999999E-2</v>
      </c>
      <c r="AS234" s="52">
        <v>2.0551074999999999E-2</v>
      </c>
      <c r="AT234" s="52">
        <v>1.9968379099999999E-2</v>
      </c>
      <c r="AU234" s="52">
        <v>1.9389819999999999E-2</v>
      </c>
      <c r="AV234" s="52">
        <v>1.8813146900000001E-2</v>
      </c>
      <c r="AW234" s="52">
        <v>1.8236847699999999E-2</v>
      </c>
      <c r="AX234" s="52">
        <v>2.8686285799999999E-2</v>
      </c>
      <c r="AY234" s="52">
        <v>2.83730947E-2</v>
      </c>
      <c r="AZ234" s="52">
        <v>2.8274907799999999E-2</v>
      </c>
      <c r="BA234" s="52">
        <v>2.8158013999999999E-2</v>
      </c>
      <c r="BB234" s="52">
        <v>2.80457772E-2</v>
      </c>
      <c r="BC234" s="52">
        <v>2.7937796599999998E-2</v>
      </c>
      <c r="BD234" s="52">
        <v>2.7833198900000002E-2</v>
      </c>
      <c r="BE234" s="52">
        <v>2.77284831E-2</v>
      </c>
      <c r="BF234" s="52">
        <v>2.75868116E-2</v>
      </c>
      <c r="BG234" s="52">
        <v>2.7580253900000001E-2</v>
      </c>
      <c r="BH234" s="52">
        <v>2.74263758E-2</v>
      </c>
      <c r="BI234" s="52">
        <v>2.73294091E-2</v>
      </c>
      <c r="BJ234" s="52">
        <v>2.7235774399999999E-2</v>
      </c>
      <c r="BK234" s="52">
        <v>2.7143765399999999E-2</v>
      </c>
      <c r="BL234" s="52">
        <v>2.70528136E-2</v>
      </c>
      <c r="BM234" s="52">
        <v>2.6962714400000001E-2</v>
      </c>
      <c r="BN234" s="52">
        <v>2.6873384699999999E-2</v>
      </c>
      <c r="BO234" s="52">
        <v>2.67847854E-2</v>
      </c>
      <c r="BP234" s="52">
        <v>2.66968951E-2</v>
      </c>
      <c r="BQ234" s="52">
        <v>2.6609699899999999E-2</v>
      </c>
      <c r="BR234" s="52">
        <v>2.65231901E-2</v>
      </c>
      <c r="BS234" s="52">
        <v>2.64373582E-2</v>
      </c>
      <c r="BT234" s="52">
        <v>2.6352198E-2</v>
      </c>
      <c r="BU234" s="52">
        <v>2.62677038E-2</v>
      </c>
      <c r="BV234" s="52">
        <v>2.6183870500000001E-2</v>
      </c>
      <c r="BW234" s="52">
        <v>2.6100693099999999E-2</v>
      </c>
      <c r="BX234" s="52">
        <v>2.6018166999999998E-2</v>
      </c>
      <c r="BY234" s="52">
        <v>2.5936287299999999E-2</v>
      </c>
      <c r="BZ234" s="52">
        <v>2.58550494E-2</v>
      </c>
      <c r="CA234" s="52">
        <v>2.5774448500000002E-2</v>
      </c>
      <c r="CB234" s="52">
        <v>2.56944801E-2</v>
      </c>
      <c r="CC234" s="52">
        <v>2.5615139299999999E-2</v>
      </c>
      <c r="CD234" s="52">
        <v>2.55364215E-2</v>
      </c>
    </row>
    <row r="235" spans="1:82" x14ac:dyDescent="0.25">
      <c r="A235" s="52" t="s">
        <v>236</v>
      </c>
      <c r="B235" s="52">
        <v>7752.9</v>
      </c>
      <c r="C235" s="52">
        <v>8137.3673508501997</v>
      </c>
      <c r="D235" s="52">
        <v>8481.1706083345998</v>
      </c>
      <c r="E235" s="52">
        <v>8786.6181848005999</v>
      </c>
      <c r="F235" s="52">
        <v>9056.4844687875993</v>
      </c>
      <c r="G235" s="52">
        <v>9293.7833464428004</v>
      </c>
      <c r="H235" s="52">
        <v>9501.5984247487995</v>
      </c>
      <c r="I235" s="52">
        <v>9682.9613941427997</v>
      </c>
      <c r="J235" s="52">
        <v>9840.7694557889008</v>
      </c>
      <c r="K235" s="52">
        <v>9977.7332798718999</v>
      </c>
      <c r="L235" s="52">
        <v>10096.3480265077</v>
      </c>
      <c r="M235" s="52">
        <v>10198.8812100628</v>
      </c>
      <c r="N235" s="52">
        <v>10287.372420298299</v>
      </c>
      <c r="O235" s="52">
        <v>10363.641024815801</v>
      </c>
      <c r="P235" s="52">
        <v>10429.2989229587</v>
      </c>
      <c r="Q235" s="52">
        <v>10485.7661941345</v>
      </c>
      <c r="R235" s="55">
        <v>10534.288095593</v>
      </c>
      <c r="S235" s="52">
        <v>10575.952337107199</v>
      </c>
      <c r="T235" s="52">
        <v>10611.7059164455</v>
      </c>
      <c r="U235" s="52">
        <v>10642.371062784399</v>
      </c>
      <c r="V235" s="52">
        <v>10668.6600255173</v>
      </c>
      <c r="W235" s="52">
        <v>10691.188580293299</v>
      </c>
      <c r="X235" s="52">
        <v>10710.488216436601</v>
      </c>
      <c r="Y235" s="52">
        <v>10727.017031110299</v>
      </c>
      <c r="Z235" s="52">
        <v>10741.169394205999</v>
      </c>
      <c r="AA235" s="52">
        <v>10753.2844704332</v>
      </c>
      <c r="AB235" s="55">
        <v>10763.653696310699</v>
      </c>
      <c r="AC235" s="52">
        <v>10772.5273133065</v>
      </c>
      <c r="AD235" s="52">
        <v>10780.120056858101</v>
      </c>
      <c r="AE235" s="52">
        <v>10786.6160962989</v>
      </c>
      <c r="AF235" s="52">
        <v>10792.173314159299</v>
      </c>
      <c r="AG235" s="52">
        <v>10796.9270058115</v>
      </c>
      <c r="AH235" s="52">
        <v>10800.9930726168</v>
      </c>
      <c r="AI235" s="52">
        <v>10804.4707740213</v>
      </c>
      <c r="AJ235" s="52">
        <v>10807.445096683799</v>
      </c>
      <c r="AK235" s="52">
        <v>10809.988791862401</v>
      </c>
      <c r="AL235" s="52">
        <v>10812.164126009</v>
      </c>
      <c r="AM235" s="52">
        <v>10814.024383842599</v>
      </c>
      <c r="AN235" s="52">
        <v>10815.6151581011</v>
      </c>
      <c r="AO235" s="52">
        <v>10816.975455661601</v>
      </c>
      <c r="AP235" s="52">
        <v>10818.138645749101</v>
      </c>
      <c r="AQ235" s="52">
        <v>10819.1332724651</v>
      </c>
      <c r="AR235" s="52">
        <v>10819.9837508253</v>
      </c>
      <c r="AS235" s="52">
        <v>10820.710962839999</v>
      </c>
      <c r="AT235" s="52">
        <v>10821.3327678716</v>
      </c>
      <c r="AU235" s="52">
        <v>10821.8644395093</v>
      </c>
      <c r="AV235" s="52">
        <v>10822.3190394744</v>
      </c>
      <c r="AW235" s="52">
        <v>10822.7077375885</v>
      </c>
      <c r="AX235" s="52">
        <v>10823.0400855469</v>
      </c>
      <c r="AY235" s="52">
        <v>10823.324251144801</v>
      </c>
      <c r="AZ235" s="52">
        <v>10823.5672186475</v>
      </c>
      <c r="BA235" s="52">
        <v>10823.7749601877</v>
      </c>
      <c r="BB235" s="52">
        <v>10823.952582366501</v>
      </c>
      <c r="BC235" s="52">
        <v>10824.1044516408</v>
      </c>
      <c r="BD235" s="52">
        <v>10824.2343015602</v>
      </c>
      <c r="BE235" s="52">
        <v>10824.345324476601</v>
      </c>
      <c r="BF235" s="52">
        <v>10824.4402499731</v>
      </c>
      <c r="BG235" s="52">
        <v>10824.521411932799</v>
      </c>
      <c r="BH235" s="52">
        <v>10824.590805890901</v>
      </c>
      <c r="BI235" s="52">
        <v>10824.650138077899</v>
      </c>
      <c r="BJ235" s="52">
        <v>10824.700867355699</v>
      </c>
      <c r="BK235" s="52">
        <v>10824.7442410767</v>
      </c>
      <c r="BL235" s="52">
        <v>10824.781325746</v>
      </c>
      <c r="BM235" s="52">
        <v>10824.813033238999</v>
      </c>
      <c r="BN235" s="52">
        <v>10824.8401432192</v>
      </c>
      <c r="BO235" s="52">
        <v>10824.863322306101</v>
      </c>
      <c r="BP235" s="52">
        <v>10824.883140464701</v>
      </c>
      <c r="BQ235" s="52">
        <v>10824.900085019101</v>
      </c>
      <c r="BR235" s="52">
        <v>10824.914572634199</v>
      </c>
      <c r="BS235" s="52">
        <v>10824.9269595604</v>
      </c>
      <c r="BT235" s="52">
        <v>10824.937550393601</v>
      </c>
      <c r="BU235" s="52">
        <v>10824.946605564201</v>
      </c>
      <c r="BV235" s="52">
        <v>10824.954347741101</v>
      </c>
      <c r="BW235" s="52">
        <v>10824.960967306701</v>
      </c>
      <c r="BX235" s="52">
        <v>10824.966627038501</v>
      </c>
      <c r="BY235" s="52">
        <v>10824.971466111499</v>
      </c>
      <c r="BZ235" s="52">
        <v>10824.975603520699</v>
      </c>
      <c r="CA235" s="52">
        <v>10824.979141006799</v>
      </c>
      <c r="CB235" s="52">
        <v>10824.9821655583</v>
      </c>
      <c r="CC235" s="52">
        <v>10824.984751550501</v>
      </c>
      <c r="CD235" s="52">
        <v>10824.9869625744</v>
      </c>
    </row>
    <row r="236" spans="1:82" x14ac:dyDescent="0.25">
      <c r="A236" s="52" t="s">
        <v>237</v>
      </c>
      <c r="B236" s="52">
        <v>5.84</v>
      </c>
      <c r="C236" s="52">
        <v>6.2526766594999996</v>
      </c>
      <c r="D236" s="52">
        <v>6.6909818123000004</v>
      </c>
      <c r="E236" s="52">
        <v>7.1562633642</v>
      </c>
      <c r="F236" s="52">
        <v>7.6499251324999999</v>
      </c>
      <c r="G236" s="52">
        <v>8.1734283574000006</v>
      </c>
      <c r="H236" s="52">
        <v>8.7282932152000008</v>
      </c>
      <c r="I236" s="52">
        <v>9.3161003334999997</v>
      </c>
      <c r="J236" s="52">
        <v>9.9384923038000004</v>
      </c>
      <c r="K236" s="52">
        <v>10.5971751914</v>
      </c>
      <c r="L236" s="52">
        <v>11.2939200404</v>
      </c>
      <c r="M236" s="52">
        <v>12.030564370700001</v>
      </c>
      <c r="N236" s="52">
        <v>12.8090136659</v>
      </c>
      <c r="O236" s="52">
        <v>13.6312428495</v>
      </c>
      <c r="P236" s="52">
        <v>14.4992977474</v>
      </c>
      <c r="Q236" s="52">
        <v>15.415296533899999</v>
      </c>
      <c r="R236" s="55">
        <v>16.3814311601</v>
      </c>
      <c r="S236" s="52">
        <v>17.399968761</v>
      </c>
      <c r="T236" s="52">
        <v>18.473253040300001</v>
      </c>
      <c r="U236" s="52">
        <v>19.603705629699999</v>
      </c>
      <c r="V236" s="52">
        <v>20.793827420500001</v>
      </c>
      <c r="W236" s="52">
        <v>22.046199865399998</v>
      </c>
      <c r="X236" s="52">
        <v>23.363486248099999</v>
      </c>
      <c r="Y236" s="52">
        <v>24.748432918300001</v>
      </c>
      <c r="Z236" s="52">
        <v>26.203870489300002</v>
      </c>
      <c r="AA236" s="52">
        <v>27.7327149967</v>
      </c>
      <c r="AB236" s="55">
        <v>29.337969015100001</v>
      </c>
      <c r="AC236" s="52">
        <v>31.0227227309</v>
      </c>
      <c r="AD236" s="52">
        <v>32.790154968300001</v>
      </c>
      <c r="AE236" s="52">
        <v>34.643534167699997</v>
      </c>
      <c r="AF236" s="52">
        <v>36.586219311800001</v>
      </c>
      <c r="AG236" s="52">
        <v>38.621660799700003</v>
      </c>
      <c r="AH236" s="52">
        <v>40.753401264899999</v>
      </c>
      <c r="AI236" s="52">
        <v>42.985076336200002</v>
      </c>
      <c r="AJ236" s="52">
        <v>45.320415338899998</v>
      </c>
      <c r="AK236" s="52">
        <v>47.763241934200003</v>
      </c>
      <c r="AL236" s="52">
        <v>50.317474695000001</v>
      </c>
      <c r="AM236" s="52">
        <v>52.9871276163</v>
      </c>
      <c r="AN236" s="52">
        <v>55.776310557499997</v>
      </c>
      <c r="AO236" s="52">
        <v>58.6892296157</v>
      </c>
      <c r="AP236" s="52">
        <v>61.730187428199997</v>
      </c>
      <c r="AQ236" s="52">
        <v>64.903583401500001</v>
      </c>
      <c r="AR236" s="52">
        <v>68.213913866400006</v>
      </c>
      <c r="AS236" s="52">
        <v>71.665772156599999</v>
      </c>
      <c r="AT236" s="52">
        <v>75.263848611</v>
      </c>
      <c r="AU236" s="52">
        <v>79.012930495800006</v>
      </c>
      <c r="AV236" s="52">
        <v>82.917901847500005</v>
      </c>
      <c r="AW236" s="52">
        <v>86.983743234599999</v>
      </c>
      <c r="AX236" s="52">
        <v>91.215531436299997</v>
      </c>
      <c r="AY236" s="52">
        <v>95.618439039099997</v>
      </c>
      <c r="AZ236" s="52">
        <v>100.1977339475</v>
      </c>
      <c r="BA236" s="52">
        <v>104.95877881129999</v>
      </c>
      <c r="BB236" s="52">
        <v>109.90703036639999</v>
      </c>
      <c r="BC236" s="52">
        <v>115.04803868889999</v>
      </c>
      <c r="BD236" s="52">
        <v>120.3874463631</v>
      </c>
      <c r="BE236" s="52">
        <v>125.9309875623</v>
      </c>
      <c r="BF236" s="52">
        <v>131.68448704139999</v>
      </c>
      <c r="BG236" s="52">
        <v>137.6538590424</v>
      </c>
      <c r="BH236" s="52">
        <v>143.84510611260001</v>
      </c>
      <c r="BI236" s="52">
        <v>150.26431783390001</v>
      </c>
      <c r="BJ236" s="52">
        <v>156.91766946609999</v>
      </c>
      <c r="BK236" s="52">
        <v>163.81142050189999</v>
      </c>
      <c r="BL236" s="52">
        <v>170.95191313539999</v>
      </c>
      <c r="BM236" s="52">
        <v>178.34557064469999</v>
      </c>
      <c r="BN236" s="52">
        <v>185.99889568789999</v>
      </c>
      <c r="BO236" s="52">
        <v>193.91846851490001</v>
      </c>
      <c r="BP236" s="52">
        <v>202.11094509439999</v>
      </c>
      <c r="BQ236" s="52">
        <v>210.58305515800001</v>
      </c>
      <c r="BR236" s="52">
        <v>219.34160016179999</v>
      </c>
      <c r="BS236" s="52">
        <v>228.39345116699999</v>
      </c>
      <c r="BT236" s="52">
        <v>237.74554664070001</v>
      </c>
      <c r="BU236" s="52">
        <v>247.40489017780001</v>
      </c>
      <c r="BV236" s="52">
        <v>257.37854814600001</v>
      </c>
      <c r="BW236" s="52">
        <v>267.67364725559997</v>
      </c>
      <c r="BX236" s="52">
        <v>278.29737205449999</v>
      </c>
      <c r="BY236" s="52">
        <v>289.25696235179998</v>
      </c>
      <c r="BZ236" s="52">
        <v>300.5597105704</v>
      </c>
      <c r="CA236" s="52">
        <v>312.21295903160001</v>
      </c>
      <c r="CB236" s="52">
        <v>324.22409717239998</v>
      </c>
      <c r="CC236" s="52">
        <v>336.6005586988</v>
      </c>
      <c r="CD236" s="52">
        <v>349.34981867729999</v>
      </c>
    </row>
    <row r="237" spans="1:82" x14ac:dyDescent="0.25">
      <c r="A237" s="52" t="s">
        <v>238</v>
      </c>
      <c r="B237" s="52">
        <v>134.89143646540001</v>
      </c>
      <c r="C237" s="52">
        <v>155.81508429319999</v>
      </c>
      <c r="D237" s="52">
        <v>178.9435693412</v>
      </c>
      <c r="E237" s="52">
        <v>204.30220631559999</v>
      </c>
      <c r="F237" s="52">
        <v>231.95482458390001</v>
      </c>
      <c r="G237" s="52">
        <v>261.94069791269999</v>
      </c>
      <c r="H237" s="52">
        <v>294.35436000329997</v>
      </c>
      <c r="I237" s="52">
        <v>329.6566257632</v>
      </c>
      <c r="J237" s="52">
        <v>368.08863203819999</v>
      </c>
      <c r="K237" s="52">
        <v>409.86822814089999</v>
      </c>
      <c r="L237" s="52">
        <v>455.23796062510002</v>
      </c>
      <c r="M237" s="52">
        <v>504.43790267209999</v>
      </c>
      <c r="N237" s="52">
        <v>557.64544426220004</v>
      </c>
      <c r="O237" s="52">
        <v>614.83479793260005</v>
      </c>
      <c r="P237" s="52">
        <v>677.30833337809997</v>
      </c>
      <c r="Q237" s="52">
        <v>745.43408376920002</v>
      </c>
      <c r="R237" s="55">
        <v>819.48063874019999</v>
      </c>
      <c r="S237" s="52">
        <v>899.84916809510003</v>
      </c>
      <c r="T237" s="52">
        <v>987.08523093070005</v>
      </c>
      <c r="U237" s="52">
        <v>1082.0008803863</v>
      </c>
      <c r="V237" s="52">
        <v>1185.8115895004</v>
      </c>
      <c r="W237" s="52">
        <v>1295.0876003649</v>
      </c>
      <c r="X237" s="52">
        <v>1414.0113156683001</v>
      </c>
      <c r="Y237" s="52">
        <v>1542.9739061194</v>
      </c>
      <c r="Z237" s="52">
        <v>1682.5019213177</v>
      </c>
      <c r="AA237" s="52">
        <v>1833.2374356507</v>
      </c>
      <c r="AB237" s="55">
        <v>1995.9128003639</v>
      </c>
      <c r="AC237" s="52">
        <v>2171.3332533370999</v>
      </c>
      <c r="AD237" s="52">
        <v>2360.3662027058999</v>
      </c>
      <c r="AE237" s="52">
        <v>2563.9359146381998</v>
      </c>
      <c r="AF237" s="52">
        <v>2783.0381667349002</v>
      </c>
      <c r="AG237" s="52">
        <v>3018.7168472728999</v>
      </c>
      <c r="AH237" s="52">
        <v>3272.0594289667001</v>
      </c>
      <c r="AI237" s="52">
        <v>3544.1835828597</v>
      </c>
      <c r="AJ237" s="52">
        <v>3836.2054672037998</v>
      </c>
      <c r="AK237" s="52">
        <v>4149.1700588195999</v>
      </c>
      <c r="AL237" s="52">
        <v>4483.9032878628996</v>
      </c>
      <c r="AM237" s="52">
        <v>4840.7053296698996</v>
      </c>
      <c r="AN237" s="52">
        <v>5227.4089802303997</v>
      </c>
      <c r="AO237" s="52">
        <v>5637.2856723333998</v>
      </c>
      <c r="AP237" s="52">
        <v>6072.5803498313999</v>
      </c>
      <c r="AQ237" s="52">
        <v>6535.4423966267004</v>
      </c>
      <c r="AR237" s="52">
        <v>7027.9540635791</v>
      </c>
      <c r="AS237" s="52">
        <v>7552.1646844006</v>
      </c>
      <c r="AT237" s="52">
        <v>8110.1192281703998</v>
      </c>
      <c r="AU237" s="52">
        <v>8703.8803450738997</v>
      </c>
      <c r="AV237" s="52">
        <v>9335.5449644614</v>
      </c>
      <c r="AW237" s="52">
        <v>10007.2566611083</v>
      </c>
      <c r="AX237" s="52">
        <v>10721.21480854</v>
      </c>
      <c r="AY237" s="52">
        <v>11480.325910227501</v>
      </c>
      <c r="AZ237" s="52">
        <v>12285.0557505987</v>
      </c>
      <c r="BA237" s="52">
        <v>13138.3852940464</v>
      </c>
      <c r="BB237" s="52">
        <v>14042.9944425173</v>
      </c>
      <c r="BC237" s="52">
        <v>15001.6269372197</v>
      </c>
      <c r="BD237" s="52">
        <v>16017.112502219299</v>
      </c>
      <c r="BE237" s="52">
        <v>17092.375093093699</v>
      </c>
      <c r="BF237" s="52">
        <v>18230.402854284399</v>
      </c>
      <c r="BG237" s="52">
        <v>19433.760718358801</v>
      </c>
      <c r="BH237" s="52">
        <v>20707.190007105801</v>
      </c>
      <c r="BI237" s="52">
        <v>22052.868360603999</v>
      </c>
      <c r="BJ237" s="52">
        <v>23474.330369344701</v>
      </c>
      <c r="BK237" s="52">
        <v>24975.238077635</v>
      </c>
      <c r="BL237" s="52">
        <v>26559.361287018899</v>
      </c>
      <c r="BM237" s="52">
        <v>28230.581143004201</v>
      </c>
      <c r="BN237" s="52">
        <v>29992.8980313719</v>
      </c>
      <c r="BO237" s="52">
        <v>31850.438902885799</v>
      </c>
      <c r="BP237" s="52">
        <v>33807.463202851999</v>
      </c>
      <c r="BQ237" s="52">
        <v>35868.367597244702</v>
      </c>
      <c r="BR237" s="52">
        <v>38037.689834553399</v>
      </c>
      <c r="BS237" s="52">
        <v>40320.112020689201</v>
      </c>
      <c r="BT237" s="52">
        <v>42720.463497899698</v>
      </c>
      <c r="BU237" s="52">
        <v>45243.723450301703</v>
      </c>
      <c r="BV237" s="52">
        <v>47895.023311898301</v>
      </c>
      <c r="BW237" s="52">
        <v>50679.649022758502</v>
      </c>
      <c r="BX237" s="52">
        <v>53603.043160070803</v>
      </c>
      <c r="BY237" s="52">
        <v>56670.806959005502</v>
      </c>
      <c r="BZ237" s="52">
        <v>59888.702231069103</v>
      </c>
      <c r="CA237" s="52">
        <v>63262.653183178598</v>
      </c>
      <c r="CB237" s="52">
        <v>66798.748137959206</v>
      </c>
      <c r="CC237" s="52">
        <v>70503.241154114206</v>
      </c>
      <c r="CD237" s="52">
        <v>74382.553544711802</v>
      </c>
    </row>
    <row r="238" spans="1:82" x14ac:dyDescent="0.25">
      <c r="A238" s="52" t="s">
        <v>239</v>
      </c>
      <c r="B238" s="52">
        <v>6.6000000000000003E-2</v>
      </c>
      <c r="C238" s="52">
        <v>6.5506851599999999E-2</v>
      </c>
      <c r="D238" s="52">
        <v>6.5017387999999995E-2</v>
      </c>
      <c r="E238" s="52">
        <v>6.4531581700000007E-2</v>
      </c>
      <c r="F238" s="52">
        <v>6.4049405200000006E-2</v>
      </c>
      <c r="G238" s="52">
        <v>6.3570831600000002E-2</v>
      </c>
      <c r="H238" s="52">
        <v>6.3095833800000001E-2</v>
      </c>
      <c r="I238" s="52">
        <v>6.2624385199999993E-2</v>
      </c>
      <c r="J238" s="52">
        <v>6.21564592E-2</v>
      </c>
      <c r="K238" s="52">
        <v>6.1692029600000003E-2</v>
      </c>
      <c r="L238" s="52">
        <v>6.12310701E-2</v>
      </c>
      <c r="M238" s="52">
        <v>6.0773554899999999E-2</v>
      </c>
      <c r="N238" s="52">
        <v>6.0319458200000002E-2</v>
      </c>
      <c r="O238" s="52">
        <v>5.9868754500000003E-2</v>
      </c>
      <c r="P238" s="52">
        <v>5.9421418500000003E-2</v>
      </c>
      <c r="Q238" s="52">
        <v>5.8977424899999999E-2</v>
      </c>
      <c r="R238" s="55">
        <v>5.8536748800000003E-2</v>
      </c>
      <c r="S238" s="52">
        <v>5.8099365399999998E-2</v>
      </c>
      <c r="T238" s="52">
        <v>5.7665250199999997E-2</v>
      </c>
      <c r="U238" s="52">
        <v>5.7234378599999997E-2</v>
      </c>
      <c r="V238" s="52">
        <v>5.68067264E-2</v>
      </c>
      <c r="W238" s="52">
        <v>5.6382269700000001E-2</v>
      </c>
      <c r="X238" s="52">
        <v>5.5960984499999998E-2</v>
      </c>
      <c r="Y238" s="52">
        <v>5.5542847100000001E-2</v>
      </c>
      <c r="Z238" s="52">
        <v>5.5127834000000001E-2</v>
      </c>
      <c r="AA238" s="52">
        <v>5.4715921799999997E-2</v>
      </c>
      <c r="AB238" s="55">
        <v>5.4307087400000002E-2</v>
      </c>
      <c r="AC238" s="52">
        <v>5.3901307900000001E-2</v>
      </c>
      <c r="AD238" s="52">
        <v>5.3498560200000003E-2</v>
      </c>
      <c r="AE238" s="52">
        <v>5.3098821900000003E-2</v>
      </c>
      <c r="AF238" s="52">
        <v>5.2702070400000002E-2</v>
      </c>
      <c r="AG238" s="52">
        <v>5.2308283499999997E-2</v>
      </c>
      <c r="AH238" s="52">
        <v>5.19174388E-2</v>
      </c>
      <c r="AI238" s="52">
        <v>5.15295146E-2</v>
      </c>
      <c r="AJ238" s="52">
        <v>5.11444889E-2</v>
      </c>
      <c r="AK238" s="52">
        <v>5.0762340000000003E-2</v>
      </c>
      <c r="AL238" s="52">
        <v>5.0383046600000002E-2</v>
      </c>
      <c r="AM238" s="52">
        <v>5.0006587300000002E-2</v>
      </c>
      <c r="AN238" s="52">
        <v>4.9632940799999997E-2</v>
      </c>
      <c r="AO238" s="52">
        <v>4.9262086199999999E-2</v>
      </c>
      <c r="AP238" s="52">
        <v>4.88940026E-2</v>
      </c>
      <c r="AQ238" s="52">
        <v>4.8528669300000001E-2</v>
      </c>
      <c r="AR238" s="52">
        <v>4.8166065700000003E-2</v>
      </c>
      <c r="AS238" s="52">
        <v>4.7806171500000001E-2</v>
      </c>
      <c r="AT238" s="52">
        <v>4.7448966400000001E-2</v>
      </c>
      <c r="AU238" s="52">
        <v>4.7094430299999997E-2</v>
      </c>
      <c r="AV238" s="52">
        <v>4.6742543300000002E-2</v>
      </c>
      <c r="AW238" s="52">
        <v>4.63932856E-2</v>
      </c>
      <c r="AX238" s="52">
        <v>4.6046637500000001E-2</v>
      </c>
      <c r="AY238" s="52">
        <v>4.5702579600000001E-2</v>
      </c>
      <c r="AZ238" s="52">
        <v>4.5361092399999997E-2</v>
      </c>
      <c r="BA238" s="52">
        <v>4.5022156799999997E-2</v>
      </c>
      <c r="BB238" s="52">
        <v>4.4685753699999997E-2</v>
      </c>
      <c r="BC238" s="52">
        <v>4.43518642E-2</v>
      </c>
      <c r="BD238" s="52">
        <v>4.4020469499999999E-2</v>
      </c>
      <c r="BE238" s="52">
        <v>4.3691551000000002E-2</v>
      </c>
      <c r="BF238" s="52">
        <v>4.3365090100000003E-2</v>
      </c>
      <c r="BG238" s="52">
        <v>4.3041068500000002E-2</v>
      </c>
      <c r="BH238" s="52">
        <v>4.2719467999999997E-2</v>
      </c>
      <c r="BI238" s="52">
        <v>4.2400270499999997E-2</v>
      </c>
      <c r="BJ238" s="52">
        <v>4.2083457999999997E-2</v>
      </c>
      <c r="BK238" s="52">
        <v>4.1769012699999997E-2</v>
      </c>
      <c r="BL238" s="52">
        <v>4.1456916900000002E-2</v>
      </c>
      <c r="BM238" s="52">
        <v>4.11471531E-2</v>
      </c>
      <c r="BN238" s="52">
        <v>4.0839703900000003E-2</v>
      </c>
      <c r="BO238" s="52">
        <v>4.0534551799999999E-2</v>
      </c>
      <c r="BP238" s="52">
        <v>4.0231679899999997E-2</v>
      </c>
      <c r="BQ238" s="52">
        <v>3.9931070999999999E-2</v>
      </c>
      <c r="BR238" s="52">
        <v>3.9632708199999998E-2</v>
      </c>
      <c r="BS238" s="52">
        <v>3.9336574800000003E-2</v>
      </c>
      <c r="BT238" s="52">
        <v>3.9042654000000003E-2</v>
      </c>
      <c r="BU238" s="52">
        <v>3.8750929500000003E-2</v>
      </c>
      <c r="BV238" s="52">
        <v>3.8461384699999997E-2</v>
      </c>
      <c r="BW238" s="52">
        <v>3.8174003300000002E-2</v>
      </c>
      <c r="BX238" s="52">
        <v>3.7888769199999998E-2</v>
      </c>
      <c r="BY238" s="52">
        <v>3.7605666400000001E-2</v>
      </c>
      <c r="BZ238" s="52">
        <v>3.7324678999999999E-2</v>
      </c>
      <c r="CA238" s="52">
        <v>3.7045791000000002E-2</v>
      </c>
      <c r="CB238" s="52">
        <v>3.6768986900000002E-2</v>
      </c>
      <c r="CC238" s="52">
        <v>3.6494250999999998E-2</v>
      </c>
      <c r="CD238" s="52">
        <v>3.6221568000000003E-2</v>
      </c>
    </row>
    <row r="239" spans="1:82" x14ac:dyDescent="0.25">
      <c r="A239" s="52" t="s">
        <v>240</v>
      </c>
      <c r="B239" s="52">
        <v>295</v>
      </c>
      <c r="C239" s="52">
        <v>339.37715816209999</v>
      </c>
      <c r="D239" s="52">
        <v>389.96349662070003</v>
      </c>
      <c r="E239" s="52">
        <v>446.38032505709998</v>
      </c>
      <c r="F239" s="52">
        <v>508.44998865539998</v>
      </c>
      <c r="G239" s="52">
        <v>575.72240450599998</v>
      </c>
      <c r="H239" s="52">
        <v>648.05458169799999</v>
      </c>
      <c r="I239" s="52">
        <v>727.90221127990003</v>
      </c>
      <c r="J239" s="52">
        <v>816.0282553943</v>
      </c>
      <c r="K239" s="52">
        <v>912.93401706600002</v>
      </c>
      <c r="L239" s="52">
        <v>1019.2071749808</v>
      </c>
      <c r="M239" s="52">
        <v>1135.3152090046999</v>
      </c>
      <c r="N239" s="52">
        <v>1261.1434435281999</v>
      </c>
      <c r="O239" s="52">
        <v>1394.9150844813</v>
      </c>
      <c r="P239" s="52">
        <v>1544.7904171933999</v>
      </c>
      <c r="Q239" s="52">
        <v>1711.8175717895001</v>
      </c>
      <c r="R239" s="55">
        <v>1896.1705938406999</v>
      </c>
      <c r="S239" s="52">
        <v>2098.9014051425002</v>
      </c>
      <c r="T239" s="52">
        <v>2322.0528628932002</v>
      </c>
      <c r="U239" s="52">
        <v>2569.6573241729998</v>
      </c>
      <c r="V239" s="52">
        <v>2848.9258183770999</v>
      </c>
      <c r="W239" s="52">
        <v>3129.6135000914001</v>
      </c>
      <c r="X239" s="52">
        <v>3442.1450388764001</v>
      </c>
      <c r="Y239" s="52">
        <v>3786.6223467042</v>
      </c>
      <c r="Z239" s="52">
        <v>4164.0259609070999</v>
      </c>
      <c r="AA239" s="52">
        <v>4576.0607436110004</v>
      </c>
      <c r="AB239" s="55">
        <v>5024.9574376094997</v>
      </c>
      <c r="AC239" s="52">
        <v>5513.3322467989001</v>
      </c>
      <c r="AD239" s="52">
        <v>6044.0957171631999</v>
      </c>
      <c r="AE239" s="52">
        <v>6620.4025952890997</v>
      </c>
      <c r="AF239" s="52">
        <v>7245.7715485958997</v>
      </c>
      <c r="AG239" s="52">
        <v>7923.8769948896997</v>
      </c>
      <c r="AH239" s="52">
        <v>8658.4961888107991</v>
      </c>
      <c r="AI239" s="52">
        <v>9453.3744237966002</v>
      </c>
      <c r="AJ239" s="52">
        <v>10311.919331503501</v>
      </c>
      <c r="AK239" s="52">
        <v>11236.538894561299</v>
      </c>
      <c r="AL239" s="52">
        <v>12227.242652374</v>
      </c>
      <c r="AM239" s="52">
        <v>13278.746892237499</v>
      </c>
      <c r="AN239" s="52">
        <v>14454.490678521601</v>
      </c>
      <c r="AO239" s="52">
        <v>15684.059420703499</v>
      </c>
      <c r="AP239" s="52">
        <v>16978.382518164599</v>
      </c>
      <c r="AQ239" s="52">
        <v>18347.291228345199</v>
      </c>
      <c r="AR239" s="52">
        <v>19799.659987508301</v>
      </c>
      <c r="AS239" s="52">
        <v>21343.650404096199</v>
      </c>
      <c r="AT239" s="52">
        <v>22986.929671694601</v>
      </c>
      <c r="AU239" s="52">
        <v>24736.842629488201</v>
      </c>
      <c r="AV239" s="52">
        <v>26600.5404248378</v>
      </c>
      <c r="AW239" s="52">
        <v>28585.0735018823</v>
      </c>
      <c r="AX239" s="52">
        <v>30697.4565362721</v>
      </c>
      <c r="AY239" s="52">
        <v>32950.878417671403</v>
      </c>
      <c r="AZ239" s="52">
        <v>35334.568845997397</v>
      </c>
      <c r="BA239" s="52">
        <v>37861.137340464898</v>
      </c>
      <c r="BB239" s="52">
        <v>40539.6920630678</v>
      </c>
      <c r="BC239" s="52">
        <v>43379.299262958099</v>
      </c>
      <c r="BD239" s="52">
        <v>46389.174947303902</v>
      </c>
      <c r="BE239" s="52">
        <v>49578.744894246898</v>
      </c>
      <c r="BF239" s="52">
        <v>52957.3348546856</v>
      </c>
      <c r="BG239" s="52">
        <v>56529.4236685949</v>
      </c>
      <c r="BH239" s="52">
        <v>60319.8315453041</v>
      </c>
      <c r="BI239" s="52">
        <v>64327.7522857683</v>
      </c>
      <c r="BJ239" s="52">
        <v>68564.729641717597</v>
      </c>
      <c r="BK239" s="52">
        <v>73042.735998966993</v>
      </c>
      <c r="BL239" s="52">
        <v>77773.963173064607</v>
      </c>
      <c r="BM239" s="52">
        <v>82770.839452192406</v>
      </c>
      <c r="BN239" s="52">
        <v>88046.089238544402</v>
      </c>
      <c r="BO239" s="52">
        <v>93612.787803614701</v>
      </c>
      <c r="BP239" s="52">
        <v>99484.403025006395</v>
      </c>
      <c r="BQ239" s="93" t="s">
        <v>619</v>
      </c>
      <c r="BR239" s="93" t="s">
        <v>620</v>
      </c>
      <c r="BS239" s="93" t="s">
        <v>621</v>
      </c>
      <c r="BT239" s="93" t="s">
        <v>622</v>
      </c>
      <c r="BU239" s="93" t="s">
        <v>623</v>
      </c>
      <c r="BV239" s="93" t="s">
        <v>624</v>
      </c>
      <c r="BW239" s="93" t="s">
        <v>625</v>
      </c>
      <c r="BX239" s="93" t="s">
        <v>626</v>
      </c>
      <c r="BY239" s="93" t="s">
        <v>627</v>
      </c>
      <c r="BZ239" s="93" t="s">
        <v>628</v>
      </c>
      <c r="CA239" s="93" t="s">
        <v>629</v>
      </c>
      <c r="CB239" s="93" t="s">
        <v>630</v>
      </c>
      <c r="CC239" s="93" t="s">
        <v>631</v>
      </c>
      <c r="CD239" s="93" t="s">
        <v>632</v>
      </c>
    </row>
    <row r="240" spans="1:82" x14ac:dyDescent="0.25">
      <c r="A240" s="52" t="s">
        <v>241</v>
      </c>
      <c r="B240" s="52">
        <v>0.24879285070000001</v>
      </c>
      <c r="C240" s="52">
        <v>0.24841963149999999</v>
      </c>
      <c r="D240" s="52">
        <v>0.24796893389999999</v>
      </c>
      <c r="E240" s="52">
        <v>0.24762771450000001</v>
      </c>
      <c r="F240" s="52">
        <v>0.24713293610000001</v>
      </c>
      <c r="G240" s="52">
        <v>0.2464732926</v>
      </c>
      <c r="H240" s="52">
        <v>0.24677983840000001</v>
      </c>
      <c r="I240" s="52">
        <v>0.2474153714</v>
      </c>
      <c r="J240" s="52">
        <v>0.24824303480000001</v>
      </c>
      <c r="K240" s="52">
        <v>0.24922451209999999</v>
      </c>
      <c r="L240" s="52">
        <v>0.25022850870000002</v>
      </c>
      <c r="M240" s="52">
        <v>0.25094814799999998</v>
      </c>
      <c r="N240" s="52">
        <v>0.25071080270000001</v>
      </c>
      <c r="O240" s="52">
        <v>0.25175952909999999</v>
      </c>
      <c r="P240" s="52">
        <v>0.25284696379999999</v>
      </c>
      <c r="Q240" s="52">
        <v>0.25385940629999998</v>
      </c>
      <c r="R240" s="55">
        <v>0.25495972020000002</v>
      </c>
      <c r="S240" s="52">
        <v>0.2563301731</v>
      </c>
      <c r="T240" s="52">
        <v>0.25831492</v>
      </c>
      <c r="U240" s="52">
        <v>0.26148472519999999</v>
      </c>
      <c r="V240" s="52">
        <v>0.26054069959999998</v>
      </c>
      <c r="W240" s="52">
        <v>0.26202755109999998</v>
      </c>
      <c r="X240" s="52">
        <v>0.26335680369999998</v>
      </c>
      <c r="Y240" s="52">
        <v>0.26460056100000001</v>
      </c>
      <c r="Z240" s="52">
        <v>0.2658048287</v>
      </c>
      <c r="AA240" s="52">
        <v>0.2669934276</v>
      </c>
      <c r="AB240" s="55">
        <v>0.26817659020000001</v>
      </c>
      <c r="AC240" s="52">
        <v>0.26935650890000001</v>
      </c>
      <c r="AD240" s="52">
        <v>0.27053087040000001</v>
      </c>
      <c r="AE240" s="52">
        <v>0.27170288129999998</v>
      </c>
      <c r="AF240" s="52">
        <v>0.27286581240000002</v>
      </c>
      <c r="AG240" s="52">
        <v>0.2740095266</v>
      </c>
      <c r="AH240" s="52">
        <v>0.27511611870000002</v>
      </c>
      <c r="AI240" s="52">
        <v>0.27615157000000001</v>
      </c>
      <c r="AJ240" s="52">
        <v>0.27704970950000002</v>
      </c>
      <c r="AK240" s="52">
        <v>0.2776815755</v>
      </c>
      <c r="AL240" s="52">
        <v>0.27779791500000001</v>
      </c>
      <c r="AM240" s="52">
        <v>0.28000000000000003</v>
      </c>
      <c r="AN240" s="52">
        <v>0.28000000000000003</v>
      </c>
      <c r="AO240" s="52">
        <v>0.28000000000000003</v>
      </c>
      <c r="AP240" s="52">
        <v>0.28000000000000003</v>
      </c>
      <c r="AQ240" s="52">
        <v>0.28000000000000003</v>
      </c>
      <c r="AR240" s="52">
        <v>0.28000000000000003</v>
      </c>
      <c r="AS240" s="52">
        <v>0.28000000000000003</v>
      </c>
      <c r="AT240" s="52">
        <v>0.28000000000000003</v>
      </c>
      <c r="AU240" s="52">
        <v>0.28000000000000003</v>
      </c>
      <c r="AV240" s="52">
        <v>0.28000000000000003</v>
      </c>
      <c r="AW240" s="52">
        <v>0.28000000000000003</v>
      </c>
      <c r="AX240" s="52">
        <v>0.28000000000000003</v>
      </c>
      <c r="AY240" s="52">
        <v>0.28000000000000003</v>
      </c>
      <c r="AZ240" s="52">
        <v>0.28000000000000003</v>
      </c>
      <c r="BA240" s="52">
        <v>0.28000000000000003</v>
      </c>
      <c r="BB240" s="52">
        <v>0.28000000000000003</v>
      </c>
      <c r="BC240" s="52">
        <v>0.28000000000000003</v>
      </c>
      <c r="BD240" s="52">
        <v>0.28000000000000003</v>
      </c>
      <c r="BE240" s="52">
        <v>0.28000000000000003</v>
      </c>
      <c r="BF240" s="52">
        <v>0.28000000000000003</v>
      </c>
      <c r="BG240" s="52">
        <v>0.28000000000000003</v>
      </c>
      <c r="BH240" s="52">
        <v>0.28000000000000003</v>
      </c>
      <c r="BI240" s="52">
        <v>0.28000000000000003</v>
      </c>
      <c r="BJ240" s="52">
        <v>0.28000000000000003</v>
      </c>
      <c r="BK240" s="52">
        <v>0.28000000000000003</v>
      </c>
      <c r="BL240" s="52">
        <v>0.28000000000000003</v>
      </c>
      <c r="BM240" s="52">
        <v>0.28000000000000003</v>
      </c>
      <c r="BN240" s="52">
        <v>0.28000000000000003</v>
      </c>
      <c r="BO240" s="52">
        <v>0.28000000000000003</v>
      </c>
      <c r="BP240" s="52">
        <v>0.28000000000000003</v>
      </c>
      <c r="BQ240" s="52">
        <v>0.28000000000000003</v>
      </c>
      <c r="BR240" s="52">
        <v>0.28000000000000003</v>
      </c>
      <c r="BS240" s="52">
        <v>0.28000000000000003</v>
      </c>
      <c r="BT240" s="52">
        <v>0.28000000000000003</v>
      </c>
      <c r="BU240" s="52">
        <v>0.28000000000000003</v>
      </c>
      <c r="BV240" s="52">
        <v>0.28000000000000003</v>
      </c>
      <c r="BW240" s="52">
        <v>0.28000000000000003</v>
      </c>
      <c r="BX240" s="52">
        <v>0.28000000000000003</v>
      </c>
      <c r="BY240" s="52">
        <v>0.28000000000000003</v>
      </c>
      <c r="BZ240" s="52">
        <v>0.28000000000000003</v>
      </c>
      <c r="CA240" s="52">
        <v>0.28000000000000003</v>
      </c>
      <c r="CB240" s="52">
        <v>0.28000000000000003</v>
      </c>
      <c r="CC240" s="52">
        <v>0.28000000000000003</v>
      </c>
      <c r="CD240" s="52">
        <v>0.28000000000000003</v>
      </c>
    </row>
    <row r="241" spans="1:82" x14ac:dyDescent="0.25">
      <c r="A241" s="52" t="s">
        <v>242</v>
      </c>
      <c r="B241" s="52">
        <v>33.036521632400003</v>
      </c>
      <c r="C241" s="52">
        <v>37.912935699499997</v>
      </c>
      <c r="D241" s="52">
        <v>43.222155987500003</v>
      </c>
      <c r="E241" s="52">
        <v>48.973374102500003</v>
      </c>
      <c r="F241" s="52">
        <v>55.097554141000003</v>
      </c>
      <c r="G241" s="52">
        <v>61.619251812199998</v>
      </c>
      <c r="H241" s="52">
        <v>69.046492266599998</v>
      </c>
      <c r="I241" s="52">
        <v>77.241855731100003</v>
      </c>
      <c r="J241" s="52">
        <v>86.215498507600003</v>
      </c>
      <c r="K241" s="52">
        <v>96.025753448700002</v>
      </c>
      <c r="L241" s="52">
        <v>106.6967128501</v>
      </c>
      <c r="M241" s="52">
        <v>118.15023315259999</v>
      </c>
      <c r="N241" s="52">
        <v>130.04449850250001</v>
      </c>
      <c r="O241" s="52">
        <v>144.22140179159999</v>
      </c>
      <c r="P241" s="52">
        <v>159.92685566820001</v>
      </c>
      <c r="Q241" s="52">
        <v>177.07188717490001</v>
      </c>
      <c r="R241" s="55">
        <v>195.84632623709999</v>
      </c>
      <c r="S241" s="52">
        <v>216.5345144341</v>
      </c>
      <c r="T241" s="52">
        <v>239.70166583260001</v>
      </c>
      <c r="U241" s="52">
        <v>266.31377300520001</v>
      </c>
      <c r="V241" s="52">
        <v>289.4702587196</v>
      </c>
      <c r="W241" s="52">
        <v>318.82791264150001</v>
      </c>
      <c r="X241" s="52">
        <v>350.81402453959998</v>
      </c>
      <c r="Y241" s="52">
        <v>385.61266628039999</v>
      </c>
      <c r="Z241" s="52">
        <v>423.44901079099998</v>
      </c>
      <c r="AA241" s="52">
        <v>464.56786582289999</v>
      </c>
      <c r="AB241" s="55">
        <v>509.22902589300003</v>
      </c>
      <c r="AC241" s="52">
        <v>557.70563175020004</v>
      </c>
      <c r="AD241" s="52">
        <v>610.28490305230002</v>
      </c>
      <c r="AE241" s="52">
        <v>667.29800402069998</v>
      </c>
      <c r="AF241" s="52">
        <v>729.06427063189994</v>
      </c>
      <c r="AG241" s="52">
        <v>795.90521241969998</v>
      </c>
      <c r="AH241" s="52">
        <v>868.12380185309996</v>
      </c>
      <c r="AI241" s="52">
        <v>945.9592535992</v>
      </c>
      <c r="AJ241" s="52">
        <v>1029.4907297003999</v>
      </c>
      <c r="AK241" s="52">
        <v>1118.4357601049001</v>
      </c>
      <c r="AL241" s="52">
        <v>1211.7364756873999</v>
      </c>
      <c r="AM241" s="52">
        <v>1322.7046852249</v>
      </c>
      <c r="AN241" s="52">
        <v>1429.7654439886001</v>
      </c>
      <c r="AO241" s="52">
        <v>1543.4204541667</v>
      </c>
      <c r="AP241" s="52">
        <v>1664.3452270388</v>
      </c>
      <c r="AQ241" s="52">
        <v>1793.1535980164999</v>
      </c>
      <c r="AR241" s="52">
        <v>1930.4298356145</v>
      </c>
      <c r="AS241" s="52">
        <v>2076.7435089159999</v>
      </c>
      <c r="AT241" s="52">
        <v>2232.6581055298998</v>
      </c>
      <c r="AU241" s="52">
        <v>2398.7364441103</v>
      </c>
      <c r="AV241" s="52">
        <v>2575.5440772840002</v>
      </c>
      <c r="AW241" s="52">
        <v>2763.6512968290999</v>
      </c>
      <c r="AX241" s="52">
        <v>2964.8674615136001</v>
      </c>
      <c r="AY241" s="52">
        <v>3175.4809298292998</v>
      </c>
      <c r="AZ241" s="52">
        <v>3399.2855565184</v>
      </c>
      <c r="BA241" s="52">
        <v>3636.6138149793001</v>
      </c>
      <c r="BB241" s="52">
        <v>3888.2032993274001</v>
      </c>
      <c r="BC241" s="52">
        <v>4154.8265051039998</v>
      </c>
      <c r="BD241" s="52">
        <v>4437.2801959226999</v>
      </c>
      <c r="BE241" s="52">
        <v>4736.3163564162996</v>
      </c>
      <c r="BF241" s="52">
        <v>5051.7294020503005</v>
      </c>
      <c r="BG241" s="52">
        <v>5387.9544326470996</v>
      </c>
      <c r="BH241" s="52">
        <v>5741.8989913163005</v>
      </c>
      <c r="BI241" s="52">
        <v>6115.9670388988998</v>
      </c>
      <c r="BJ241" s="52">
        <v>6511.1897585657998</v>
      </c>
      <c r="BK241" s="52">
        <v>6928.5915986069003</v>
      </c>
      <c r="BL241" s="52">
        <v>7369.2183876258996</v>
      </c>
      <c r="BM241" s="52">
        <v>7834.1472500839</v>
      </c>
      <c r="BN241" s="52">
        <v>8324.4905138292997</v>
      </c>
      <c r="BO241" s="52">
        <v>8841.3975909700002</v>
      </c>
      <c r="BP241" s="52">
        <v>9386.0561481781006</v>
      </c>
      <c r="BQ241" s="52">
        <v>9959.6930077684992</v>
      </c>
      <c r="BR241" s="52">
        <v>10563.5749320747</v>
      </c>
      <c r="BS241" s="52">
        <v>11199.009346601901</v>
      </c>
      <c r="BT241" s="52">
        <v>11867.3450236024</v>
      </c>
      <c r="BU241" s="52">
        <v>12569.9727351683</v>
      </c>
      <c r="BV241" s="52">
        <v>13308.3258798484</v>
      </c>
      <c r="BW241" s="52">
        <v>14083.8810844941</v>
      </c>
      <c r="BX241" s="52">
        <v>14898.158781890699</v>
      </c>
      <c r="BY241" s="52">
        <v>15752.7237640971</v>
      </c>
      <c r="BZ241" s="52">
        <v>16649.1857110487</v>
      </c>
      <c r="CA241" s="52">
        <v>17589.199693754799</v>
      </c>
      <c r="CB241" s="52">
        <v>18574.466651285398</v>
      </c>
      <c r="CC241" s="52">
        <v>19606.733840655699</v>
      </c>
      <c r="CD241" s="52">
        <v>20687.795258667102</v>
      </c>
    </row>
    <row r="242" spans="1:82" x14ac:dyDescent="0.25">
      <c r="A242" s="52" t="s">
        <v>243</v>
      </c>
      <c r="B242" s="52">
        <v>132.79335782890001</v>
      </c>
      <c r="C242" s="52">
        <v>152.6538545082</v>
      </c>
      <c r="D242" s="52">
        <v>174.67135857229999</v>
      </c>
      <c r="E242" s="52">
        <v>198.82730867129999</v>
      </c>
      <c r="F242" s="52">
        <v>225.1845965009</v>
      </c>
      <c r="G242" s="52">
        <v>253.80097837580001</v>
      </c>
      <c r="H242" s="52">
        <v>284.75153664570001</v>
      </c>
      <c r="I242" s="52">
        <v>318.46099451890001</v>
      </c>
      <c r="J242" s="52">
        <v>355.16908056009999</v>
      </c>
      <c r="K242" s="52">
        <v>395.11592764570003</v>
      </c>
      <c r="L242" s="52">
        <v>438.58398001820001</v>
      </c>
      <c r="M242" s="52">
        <v>485.87362563459999</v>
      </c>
      <c r="N242" s="52">
        <v>537.2501113024</v>
      </c>
      <c r="O242" s="52">
        <v>592.57225334919997</v>
      </c>
      <c r="P242" s="52">
        <v>652.98834443939995</v>
      </c>
      <c r="Q242" s="52">
        <v>718.81406726759997</v>
      </c>
      <c r="R242" s="55">
        <v>790.293834543</v>
      </c>
      <c r="S242" s="52">
        <v>868.02063822219998</v>
      </c>
      <c r="T242" s="52">
        <v>952.41041780340004</v>
      </c>
      <c r="U242" s="52">
        <v>1044.2107351320999</v>
      </c>
      <c r="V242" s="52">
        <v>1145.7821422728</v>
      </c>
      <c r="W242" s="52">
        <v>1253.2994659412</v>
      </c>
      <c r="X242" s="52">
        <v>1370.5256944677001</v>
      </c>
      <c r="Y242" s="52">
        <v>1497.8188608405001</v>
      </c>
      <c r="Z242" s="52">
        <v>1635.7334492796001</v>
      </c>
      <c r="AA242" s="52">
        <v>1784.9539139903</v>
      </c>
      <c r="AB242" s="55">
        <v>1946.2600530668001</v>
      </c>
      <c r="AC242" s="52">
        <v>2120.5086920417998</v>
      </c>
      <c r="AD242" s="52">
        <v>2308.6230265833001</v>
      </c>
      <c r="AE242" s="52">
        <v>2511.5839714074</v>
      </c>
      <c r="AF242" s="52">
        <v>2730.4457519777998</v>
      </c>
      <c r="AG242" s="52">
        <v>2966.3121148834998</v>
      </c>
      <c r="AH242" s="52">
        <v>3220.3299225863002</v>
      </c>
      <c r="AI242" s="52">
        <v>3493.6731603677999</v>
      </c>
      <c r="AJ242" s="52">
        <v>3787.5078224878998</v>
      </c>
      <c r="AK242" s="52">
        <v>4102.9179026973998</v>
      </c>
      <c r="AL242" s="52">
        <v>4440.7520531027003</v>
      </c>
      <c r="AM242" s="52">
        <v>4797.1121646578003</v>
      </c>
      <c r="AN242" s="52">
        <v>5182.9818578609002</v>
      </c>
      <c r="AO242" s="52">
        <v>5592.4609383775996</v>
      </c>
      <c r="AP242" s="52">
        <v>6027.9766862904999</v>
      </c>
      <c r="AQ242" s="52">
        <v>6491.7323623878001</v>
      </c>
      <c r="AR242" s="52">
        <v>6985.8226478987999</v>
      </c>
      <c r="AS242" s="52">
        <v>7512.2874851877996</v>
      </c>
      <c r="AT242" s="52">
        <v>8073.1434297482001</v>
      </c>
      <c r="AU242" s="52">
        <v>8670.4033988469</v>
      </c>
      <c r="AV242" s="52">
        <v>9306.0891232869999</v>
      </c>
      <c r="AW242" s="52">
        <v>9982.2385194555009</v>
      </c>
      <c r="AX242" s="52">
        <v>10694.4117715186</v>
      </c>
      <c r="AY242" s="52">
        <v>11451.6250954519</v>
      </c>
      <c r="AZ242" s="52">
        <v>12254.343111222201</v>
      </c>
      <c r="BA242" s="52">
        <v>13105.5393308113</v>
      </c>
      <c r="BB242" s="52">
        <v>14007.886956410999</v>
      </c>
      <c r="BC242" s="52">
        <v>14964.122869876701</v>
      </c>
      <c r="BD242" s="52">
        <v>15977.0697209638</v>
      </c>
      <c r="BE242" s="52">
        <v>17045.337504766601</v>
      </c>
      <c r="BF242" s="52">
        <v>18184.826847148699</v>
      </c>
      <c r="BG242" s="52">
        <v>19384.6961720789</v>
      </c>
      <c r="BH242" s="52">
        <v>20653.616994344</v>
      </c>
      <c r="BI242" s="52">
        <v>21994.494883447998</v>
      </c>
      <c r="BJ242" s="52">
        <v>23411.012155386499</v>
      </c>
      <c r="BK242" s="52">
        <v>24906.8268900814</v>
      </c>
      <c r="BL242" s="52">
        <v>26485.6732059354</v>
      </c>
      <c r="BM242" s="52">
        <v>28151.396702894701</v>
      </c>
      <c r="BN242" s="52">
        <v>29907.968471231401</v>
      </c>
      <c r="BO242" s="52">
        <v>31759.491852050302</v>
      </c>
      <c r="BP242" s="52">
        <v>33710.206646614897</v>
      </c>
      <c r="BQ242" s="52">
        <v>35764.492353907001</v>
      </c>
      <c r="BR242" s="52">
        <v>37926.8709846614</v>
      </c>
      <c r="BS242" s="52">
        <v>40202.009652586101</v>
      </c>
      <c r="BT242" s="52">
        <v>42594.723021763399</v>
      </c>
      <c r="BU242" s="52">
        <v>45109.975643762198</v>
      </c>
      <c r="BV242" s="52">
        <v>47752.8841994061</v>
      </c>
      <c r="BW242" s="52">
        <v>50528.719651677398</v>
      </c>
      <c r="BX242" s="52">
        <v>53442.909311968899</v>
      </c>
      <c r="BY242" s="52">
        <v>56501.038819544898</v>
      </c>
      <c r="BZ242" s="52">
        <v>59708.854032700903</v>
      </c>
      <c r="CA242" s="52">
        <v>63072.262829281899</v>
      </c>
      <c r="CB242" s="52">
        <v>66597.3368137043</v>
      </c>
      <c r="CC242" s="52">
        <v>70290.312927312698</v>
      </c>
      <c r="CD242" s="52">
        <v>74157.594958714006</v>
      </c>
    </row>
    <row r="243" spans="1:82" x14ac:dyDescent="0.25">
      <c r="A243" s="52" t="s">
        <v>244</v>
      </c>
      <c r="B243" s="52">
        <v>12.866248903700001</v>
      </c>
      <c r="C243" s="52">
        <v>14.095906382500001</v>
      </c>
      <c r="D243" s="52">
        <v>15.455716156499999</v>
      </c>
      <c r="E243" s="52">
        <v>16.934477902299999</v>
      </c>
      <c r="F243" s="52">
        <v>18.533623780300001</v>
      </c>
      <c r="G243" s="52">
        <v>20.2699491634</v>
      </c>
      <c r="H243" s="52">
        <v>22.179778755400001</v>
      </c>
      <c r="I243" s="52">
        <v>24.264601571299998</v>
      </c>
      <c r="J243" s="52">
        <v>26.5311866471</v>
      </c>
      <c r="K243" s="52">
        <v>28.991798902500001</v>
      </c>
      <c r="L243" s="52">
        <v>31.664954094500001</v>
      </c>
      <c r="M243" s="52">
        <v>34.578801522900001</v>
      </c>
      <c r="N243" s="52">
        <v>37.780173318000003</v>
      </c>
      <c r="O243" s="52">
        <v>41.3592474569</v>
      </c>
      <c r="P243" s="52">
        <v>45.312508561500003</v>
      </c>
      <c r="Q243" s="52">
        <v>49.6337231965</v>
      </c>
      <c r="R243" s="55">
        <v>54.327336952700001</v>
      </c>
      <c r="S243" s="52">
        <v>59.400223055200001</v>
      </c>
      <c r="T243" s="52">
        <v>64.856856860400001</v>
      </c>
      <c r="U243" s="52">
        <v>70.675418414700005</v>
      </c>
      <c r="V243" s="52">
        <v>77.0074555944</v>
      </c>
      <c r="W243" s="52">
        <v>83.989217718500001</v>
      </c>
      <c r="X243" s="52">
        <v>91.617896959999996</v>
      </c>
      <c r="Y243" s="52">
        <v>99.909055691600003</v>
      </c>
      <c r="Z243" s="52">
        <v>108.8925617021</v>
      </c>
      <c r="AA243" s="52">
        <v>118.6083677563</v>
      </c>
      <c r="AB243" s="55">
        <v>129.10375293850001</v>
      </c>
      <c r="AC243" s="52">
        <v>140.43180285119999</v>
      </c>
      <c r="AD243" s="52">
        <v>152.65081139110001</v>
      </c>
      <c r="AE243" s="52">
        <v>165.82459738029999</v>
      </c>
      <c r="AF243" s="52">
        <v>180.02065700509999</v>
      </c>
      <c r="AG243" s="52">
        <v>195.31088281949999</v>
      </c>
      <c r="AH243" s="52">
        <v>211.77289956889999</v>
      </c>
      <c r="AI243" s="52">
        <v>229.4927926892</v>
      </c>
      <c r="AJ243" s="52">
        <v>248.570817033</v>
      </c>
      <c r="AK243" s="52">
        <v>269.13329511820001</v>
      </c>
      <c r="AL243" s="52">
        <v>291.35690011179997</v>
      </c>
      <c r="AM243" s="52">
        <v>314.521264094</v>
      </c>
      <c r="AN243" s="52">
        <v>339.92885835620001</v>
      </c>
      <c r="AO243" s="52">
        <v>366.90435971120002</v>
      </c>
      <c r="AP243" s="52">
        <v>395.60824737719997</v>
      </c>
      <c r="AQ243" s="52">
        <v>426.18630150669998</v>
      </c>
      <c r="AR243" s="52">
        <v>458.77725408399999</v>
      </c>
      <c r="AS243" s="52">
        <v>493.51633295580001</v>
      </c>
      <c r="AT243" s="52">
        <v>530.53731605370001</v>
      </c>
      <c r="AU243" s="52">
        <v>569.97382125700005</v>
      </c>
      <c r="AV243" s="52">
        <v>611.96011715650002</v>
      </c>
      <c r="AW243" s="52">
        <v>656.63160074539996</v>
      </c>
      <c r="AX243" s="52">
        <v>704.41806006210004</v>
      </c>
      <c r="AY243" s="52">
        <v>754.43756479219996</v>
      </c>
      <c r="AZ243" s="52">
        <v>807.59141842040003</v>
      </c>
      <c r="BA243" s="52">
        <v>863.95852662180005</v>
      </c>
      <c r="BB243" s="52">
        <v>923.71404801810002</v>
      </c>
      <c r="BC243" s="52">
        <v>987.04143444709996</v>
      </c>
      <c r="BD243" s="52">
        <v>1054.1299049286999</v>
      </c>
      <c r="BE243" s="52">
        <v>1125.1580430156</v>
      </c>
      <c r="BF243" s="52">
        <v>1200.0769572903</v>
      </c>
      <c r="BG243" s="52">
        <v>1279.9401878766</v>
      </c>
      <c r="BH243" s="52">
        <v>1364.0130500353</v>
      </c>
      <c r="BI243" s="52">
        <v>1452.8665762986</v>
      </c>
      <c r="BJ243" s="52">
        <v>1546.7456869558</v>
      </c>
      <c r="BK243" s="52">
        <v>1645.893704242</v>
      </c>
      <c r="BL243" s="52">
        <v>1750.5590312451</v>
      </c>
      <c r="BM243" s="52">
        <v>1860.9975072812999</v>
      </c>
      <c r="BN243" s="52">
        <v>1977.4733360155999</v>
      </c>
      <c r="BO243" s="52">
        <v>2100.2595321394001</v>
      </c>
      <c r="BP243" s="52">
        <v>2229.6381992555998</v>
      </c>
      <c r="BQ243" s="52">
        <v>2365.9007438116</v>
      </c>
      <c r="BR243" s="52">
        <v>2509.3480613172001</v>
      </c>
      <c r="BS243" s="52">
        <v>2660.2907080230998</v>
      </c>
      <c r="BT243" s="52">
        <v>2819.0490632052001</v>
      </c>
      <c r="BU243" s="52">
        <v>2985.9534842117</v>
      </c>
      <c r="BV243" s="52">
        <v>3161.3444552277001</v>
      </c>
      <c r="BW243" s="52">
        <v>3345.5727301603001</v>
      </c>
      <c r="BX243" s="52">
        <v>3538.9994697760999</v>
      </c>
      <c r="BY243" s="52">
        <v>3741.9963730742002</v>
      </c>
      <c r="BZ243" s="52">
        <v>3954.9458027864998</v>
      </c>
      <c r="CA243" s="52">
        <v>4178.2409048482996</v>
      </c>
      <c r="CB243" s="52">
        <v>4412.2857216456996</v>
      </c>
      <c r="CC243" s="52">
        <v>4657.4952988304003</v>
      </c>
      <c r="CD243" s="52">
        <v>4914.2957854750002</v>
      </c>
    </row>
    <row r="244" spans="1:82" x14ac:dyDescent="0.25">
      <c r="A244" s="52" t="s">
        <v>245</v>
      </c>
      <c r="B244" s="52">
        <v>99.750741125299996</v>
      </c>
      <c r="C244" s="52">
        <v>114.7035683774</v>
      </c>
      <c r="D244" s="52">
        <v>131.08256559750001</v>
      </c>
      <c r="E244" s="52">
        <v>148.79679148619999</v>
      </c>
      <c r="F244" s="52">
        <v>167.8494759164</v>
      </c>
      <c r="G244" s="52">
        <v>188.3845159684</v>
      </c>
      <c r="H244" s="52">
        <v>210.7433508833</v>
      </c>
      <c r="I244" s="52">
        <v>234.953200259</v>
      </c>
      <c r="J244" s="52">
        <v>261.08729118230002</v>
      </c>
      <c r="K244" s="52">
        <v>289.27243675279999</v>
      </c>
      <c r="L244" s="52">
        <v>319.7003967819</v>
      </c>
      <c r="M244" s="52">
        <v>352.66508911860001</v>
      </c>
      <c r="N244" s="52">
        <v>388.65871302530002</v>
      </c>
      <c r="O244" s="52">
        <v>428.63239369960002</v>
      </c>
      <c r="P244" s="52">
        <v>472.57769673730002</v>
      </c>
      <c r="Q244" s="52">
        <v>520.44761678320003</v>
      </c>
      <c r="R244" s="55">
        <v>572.29981892620003</v>
      </c>
      <c r="S244" s="52">
        <v>628.21392784559998</v>
      </c>
      <c r="T244" s="52">
        <v>688.24189166789995</v>
      </c>
      <c r="U244" s="52">
        <v>752.15402778689997</v>
      </c>
      <c r="V244" s="52">
        <v>821.56636316669994</v>
      </c>
      <c r="W244" s="52">
        <v>897.94456533949995</v>
      </c>
      <c r="X244" s="52">
        <v>981.27240580490002</v>
      </c>
      <c r="Y244" s="52">
        <v>1071.7261419659999</v>
      </c>
      <c r="Z244" s="52">
        <v>1169.6334510112999</v>
      </c>
      <c r="AA244" s="52">
        <v>1275.4295190569001</v>
      </c>
      <c r="AB244" s="55">
        <v>1389.6280875238001</v>
      </c>
      <c r="AC244" s="52">
        <v>1512.8054318719001</v>
      </c>
      <c r="AD244" s="52">
        <v>1645.5940735729</v>
      </c>
      <c r="AE244" s="52">
        <v>1788.6862712647001</v>
      </c>
      <c r="AF244" s="52">
        <v>1942.8141305275999</v>
      </c>
      <c r="AG244" s="52">
        <v>2108.7573452429001</v>
      </c>
      <c r="AH244" s="52">
        <v>2287.3576212116</v>
      </c>
      <c r="AI244" s="52">
        <v>2479.5481714585999</v>
      </c>
      <c r="AJ244" s="52">
        <v>2686.4154577219001</v>
      </c>
      <c r="AK244" s="52">
        <v>2909.3279037446</v>
      </c>
      <c r="AL244" s="52">
        <v>3150.1986232536001</v>
      </c>
      <c r="AM244" s="52">
        <v>3401.2406191496002</v>
      </c>
      <c r="AN244" s="52">
        <v>3676.5397131137001</v>
      </c>
      <c r="AO244" s="52">
        <v>3968.7954535713998</v>
      </c>
      <c r="AP244" s="52">
        <v>4279.7448695285002</v>
      </c>
      <c r="AQ244" s="52">
        <v>4610.9663948997004</v>
      </c>
      <c r="AR244" s="52">
        <v>4963.9624344372996</v>
      </c>
      <c r="AS244" s="52">
        <v>5340.1975943553998</v>
      </c>
      <c r="AT244" s="52">
        <v>5741.1208427910997</v>
      </c>
      <c r="AU244" s="52">
        <v>6168.1794277120998</v>
      </c>
      <c r="AV244" s="52">
        <v>6622.8276273015999</v>
      </c>
      <c r="AW244" s="52">
        <v>7106.5319061319997</v>
      </c>
      <c r="AX244" s="52">
        <v>7623.9449010349999</v>
      </c>
      <c r="AY244" s="52">
        <v>8165.5223909897004</v>
      </c>
      <c r="AZ244" s="52">
        <v>8741.0200024757996</v>
      </c>
      <c r="BA244" s="52">
        <v>9351.2926670896995</v>
      </c>
      <c r="BB244" s="52">
        <v>9998.2370554133995</v>
      </c>
      <c r="BC244" s="52">
        <v>10683.839584552999</v>
      </c>
      <c r="BD244" s="52">
        <v>11410.1490752298</v>
      </c>
      <c r="BE244" s="52">
        <v>12179.0992022134</v>
      </c>
      <c r="BF244" s="52">
        <v>12990.161319557999</v>
      </c>
      <c r="BG244" s="52">
        <v>13854.739969664</v>
      </c>
      <c r="BH244" s="52">
        <v>14764.8831205277</v>
      </c>
      <c r="BI244" s="52">
        <v>15726.7723857399</v>
      </c>
      <c r="BJ244" s="52">
        <v>16743.059379169299</v>
      </c>
      <c r="BK244" s="52">
        <v>17816.3783964178</v>
      </c>
      <c r="BL244" s="52">
        <v>18949.418711038001</v>
      </c>
      <c r="BM244" s="52">
        <v>20144.950071644202</v>
      </c>
      <c r="BN244" s="52">
        <v>21405.832749846799</v>
      </c>
      <c r="BO244" s="52">
        <v>22735.022376780002</v>
      </c>
      <c r="BP244" s="52">
        <v>24135.572952457998</v>
      </c>
      <c r="BQ244" s="52">
        <v>25610.639162833198</v>
      </c>
      <c r="BR244" s="52">
        <v>27163.478396763501</v>
      </c>
      <c r="BS244" s="52">
        <v>28797.4526055479</v>
      </c>
      <c r="BT244" s="52">
        <v>30516.030060691799</v>
      </c>
      <c r="BU244" s="52">
        <v>32322.7870332899</v>
      </c>
      <c r="BV244" s="52">
        <v>34221.409405324499</v>
      </c>
      <c r="BW244" s="52">
        <v>36215.694217270597</v>
      </c>
      <c r="BX244" s="52">
        <v>38309.551153433204</v>
      </c>
      <c r="BY244" s="52">
        <v>40507.003964821197</v>
      </c>
      <c r="BZ244" s="52">
        <v>42812.191828411</v>
      </c>
      <c r="CA244" s="52">
        <v>45229.370641083799</v>
      </c>
      <c r="CB244" s="52">
        <v>47762.914246162502</v>
      </c>
      <c r="CC244" s="52">
        <v>50417.315590257502</v>
      </c>
      <c r="CD244" s="52">
        <v>53197.187808001203</v>
      </c>
    </row>
    <row r="245" spans="1:82" x14ac:dyDescent="0.25">
      <c r="A245" s="52" t="s">
        <v>246</v>
      </c>
      <c r="B245" s="52">
        <v>1.55538312E-2</v>
      </c>
      <c r="C245" s="52">
        <v>2.0288342399999999E-2</v>
      </c>
      <c r="D245" s="52">
        <v>2.3874625900000002E-2</v>
      </c>
      <c r="E245" s="52">
        <v>2.6798034799999999E-2</v>
      </c>
      <c r="F245" s="52">
        <v>2.9187701100000001E-2</v>
      </c>
      <c r="G245" s="52">
        <v>3.10746654E-2</v>
      </c>
      <c r="H245" s="52">
        <v>3.2623343399999997E-2</v>
      </c>
      <c r="I245" s="52">
        <v>3.3961493199999998E-2</v>
      </c>
      <c r="J245" s="52">
        <v>3.5099023299999997E-2</v>
      </c>
      <c r="K245" s="52">
        <v>3.5992788599999999E-2</v>
      </c>
      <c r="L245" s="52">
        <v>3.6583022600000001E-2</v>
      </c>
      <c r="M245" s="52">
        <v>3.6801907500000001E-2</v>
      </c>
      <c r="N245" s="52">
        <v>3.6574015199999997E-2</v>
      </c>
      <c r="O245" s="52">
        <v>3.6208985999999999E-2</v>
      </c>
      <c r="P245" s="52">
        <v>3.5906820800000003E-2</v>
      </c>
      <c r="Q245" s="52">
        <v>3.5710758400000001E-2</v>
      </c>
      <c r="R245" s="55">
        <v>3.56162218E-2</v>
      </c>
      <c r="S245" s="52">
        <v>3.5370960999999999E-2</v>
      </c>
      <c r="T245" s="52">
        <v>3.5128489499999999E-2</v>
      </c>
      <c r="U245" s="52">
        <v>3.4926168700000003E-2</v>
      </c>
      <c r="V245" s="52">
        <v>3.3757004600000001E-2</v>
      </c>
      <c r="W245" s="52">
        <v>3.2266647000000002E-2</v>
      </c>
      <c r="X245" s="52">
        <v>3.0753375699999998E-2</v>
      </c>
      <c r="Y245" s="52">
        <v>2.92649442E-2</v>
      </c>
      <c r="Z245" s="52">
        <v>2.7796979900000001E-2</v>
      </c>
      <c r="AA245" s="52">
        <v>2.6337843999999999E-2</v>
      </c>
      <c r="AB245" s="55">
        <v>2.4877212700000002E-2</v>
      </c>
      <c r="AC245" s="52">
        <v>2.3407075499999999E-2</v>
      </c>
      <c r="AD245" s="52">
        <v>2.1921672999999999E-2</v>
      </c>
      <c r="AE245" s="52">
        <v>2.0418584900000002E-2</v>
      </c>
      <c r="AF245" s="52">
        <v>1.8897482399999999E-2</v>
      </c>
      <c r="AG245" s="52">
        <v>1.7359936400000001E-2</v>
      </c>
      <c r="AH245" s="52">
        <v>1.5809464200000001E-2</v>
      </c>
      <c r="AI245" s="52">
        <v>1.4251638299999999E-2</v>
      </c>
      <c r="AJ245" s="52">
        <v>1.2694222200000001E-2</v>
      </c>
      <c r="AK245" s="52">
        <v>1.1147327199999999E-2</v>
      </c>
      <c r="AL245" s="52">
        <v>9.6235873E-3</v>
      </c>
      <c r="AM245" s="52">
        <v>9.0055398999999998E-3</v>
      </c>
      <c r="AN245" s="52">
        <v>8.4988800999999999E-3</v>
      </c>
      <c r="AO245" s="52">
        <v>7.9514745999999994E-3</v>
      </c>
      <c r="AP245" s="52">
        <v>7.3450924000000003E-3</v>
      </c>
      <c r="AQ245" s="52">
        <v>6.6881522999999998E-3</v>
      </c>
      <c r="AR245" s="52">
        <v>5.9948337000000004E-3</v>
      </c>
      <c r="AS245" s="52">
        <v>5.2802342999999996E-3</v>
      </c>
      <c r="AT245" s="52">
        <v>4.5592176000000002E-3</v>
      </c>
      <c r="AU245" s="52">
        <v>3.8462093999999999E-3</v>
      </c>
      <c r="AV245" s="52">
        <v>3.1552352999999998E-3</v>
      </c>
      <c r="AW245" s="52">
        <v>2.5000000000000001E-3</v>
      </c>
      <c r="AX245" s="52">
        <v>2.5000000000000001E-3</v>
      </c>
      <c r="AY245" s="52">
        <v>2.5000000000000001E-3</v>
      </c>
      <c r="AZ245" s="52">
        <v>2.5000000000000001E-3</v>
      </c>
      <c r="BA245" s="52">
        <v>2.5000000000000001E-3</v>
      </c>
      <c r="BB245" s="52">
        <v>2.5000000000000001E-3</v>
      </c>
      <c r="BC245" s="52">
        <v>2.5000000000000001E-3</v>
      </c>
      <c r="BD245" s="52">
        <v>2.5000000000000001E-3</v>
      </c>
      <c r="BE245" s="52">
        <v>2.7519633000000002E-3</v>
      </c>
      <c r="BF245" s="52">
        <v>2.5000000000000001E-3</v>
      </c>
      <c r="BG245" s="52">
        <v>2.5247067000000001E-3</v>
      </c>
      <c r="BH245" s="52">
        <v>2.5871696E-3</v>
      </c>
      <c r="BI245" s="52">
        <v>2.6469788999999998E-3</v>
      </c>
      <c r="BJ245" s="52">
        <v>2.6973384999999998E-3</v>
      </c>
      <c r="BK245" s="52">
        <v>2.7391605999999998E-3</v>
      </c>
      <c r="BL245" s="52">
        <v>2.7744674000000002E-3</v>
      </c>
      <c r="BM245" s="52">
        <v>2.8049171000000001E-3</v>
      </c>
      <c r="BN245" s="52">
        <v>2.8316557E-3</v>
      </c>
      <c r="BO245" s="52">
        <v>2.8554410999999998E-3</v>
      </c>
      <c r="BP245" s="52">
        <v>2.8767776999999999E-3</v>
      </c>
      <c r="BQ245" s="52">
        <v>2.8960126000000001E-3</v>
      </c>
      <c r="BR245" s="52">
        <v>2.9133958999999999E-3</v>
      </c>
      <c r="BS245" s="52">
        <v>2.9291181000000001E-3</v>
      </c>
      <c r="BT245" s="52">
        <v>2.9433313000000001E-3</v>
      </c>
      <c r="BU245" s="52">
        <v>2.9561626999999998E-3</v>
      </c>
      <c r="BV245" s="52">
        <v>2.9677219999999999E-3</v>
      </c>
      <c r="BW245" s="52">
        <v>2.9781060999999999E-3</v>
      </c>
      <c r="BX245" s="52">
        <v>2.9874022000000002E-3</v>
      </c>
      <c r="BY245" s="52">
        <v>2.9956894999999999E-3</v>
      </c>
      <c r="BZ245" s="52">
        <v>3.0030405E-3</v>
      </c>
      <c r="CA245" s="52">
        <v>3.0095221000000002E-3</v>
      </c>
      <c r="CB245" s="52">
        <v>3.0151961E-3</v>
      </c>
      <c r="CC245" s="52">
        <v>3.0201197000000002E-3</v>
      </c>
      <c r="CD245" s="52">
        <v>3.0243460999999998E-3</v>
      </c>
    </row>
    <row r="246" spans="1:82" x14ac:dyDescent="0.25">
      <c r="A246" s="52" t="s">
        <v>247</v>
      </c>
      <c r="B246" s="52">
        <v>2.0980786364999999</v>
      </c>
      <c r="C246" s="52">
        <v>3.1612297850000002</v>
      </c>
      <c r="D246" s="52">
        <v>4.2722107689</v>
      </c>
      <c r="E246" s="52">
        <v>5.4748976443000004</v>
      </c>
      <c r="F246" s="52">
        <v>6.7702280830000001</v>
      </c>
      <c r="G246" s="52">
        <v>8.1397195368999995</v>
      </c>
      <c r="H246" s="52">
        <v>9.6028233576000002</v>
      </c>
      <c r="I246" s="52">
        <v>11.195631244299999</v>
      </c>
      <c r="J246" s="52">
        <v>12.919551478000001</v>
      </c>
      <c r="K246" s="52">
        <v>14.7523004952</v>
      </c>
      <c r="L246" s="52">
        <v>16.653980606899999</v>
      </c>
      <c r="M246" s="52">
        <v>18.5642770374</v>
      </c>
      <c r="N246" s="52">
        <v>20.395332959800001</v>
      </c>
      <c r="O246" s="52">
        <v>22.2625445834</v>
      </c>
      <c r="P246" s="52">
        <v>24.3199889387</v>
      </c>
      <c r="Q246" s="52">
        <v>26.620016501599999</v>
      </c>
      <c r="R246" s="55">
        <v>29.186804197200001</v>
      </c>
      <c r="S246" s="52">
        <v>31.828529872899999</v>
      </c>
      <c r="T246" s="52">
        <v>34.674813127299998</v>
      </c>
      <c r="U246" s="52">
        <v>37.790145254199999</v>
      </c>
      <c r="V246" s="52">
        <v>40.0294472275</v>
      </c>
      <c r="W246" s="52">
        <v>41.788134423700001</v>
      </c>
      <c r="X246" s="52">
        <v>43.485621200600001</v>
      </c>
      <c r="Y246" s="52">
        <v>45.155045278899998</v>
      </c>
      <c r="Z246" s="52">
        <v>46.768472038100001</v>
      </c>
      <c r="AA246" s="52">
        <v>48.283521660399998</v>
      </c>
      <c r="AB246" s="55">
        <v>49.652747297099999</v>
      </c>
      <c r="AC246" s="52">
        <v>50.824561295300001</v>
      </c>
      <c r="AD246" s="52">
        <v>51.743176122599998</v>
      </c>
      <c r="AE246" s="52">
        <v>52.351943230800003</v>
      </c>
      <c r="AF246" s="52">
        <v>52.592414757100002</v>
      </c>
      <c r="AG246" s="52">
        <v>52.404732389400003</v>
      </c>
      <c r="AH246" s="52">
        <v>51.729506380399997</v>
      </c>
      <c r="AI246" s="52">
        <v>50.510422491900002</v>
      </c>
      <c r="AJ246" s="52">
        <v>48.697644715899997</v>
      </c>
      <c r="AK246" s="52">
        <v>46.252156122199999</v>
      </c>
      <c r="AL246" s="52">
        <v>43.151234760199998</v>
      </c>
      <c r="AM246" s="52">
        <v>43.593165012100002</v>
      </c>
      <c r="AN246" s="52">
        <v>44.427122369400003</v>
      </c>
      <c r="AO246" s="52">
        <v>44.824733955799999</v>
      </c>
      <c r="AP246" s="52">
        <v>44.603663540900001</v>
      </c>
      <c r="AQ246" s="52">
        <v>43.710034238799999</v>
      </c>
      <c r="AR246" s="52">
        <v>42.131415680400004</v>
      </c>
      <c r="AS246" s="52">
        <v>39.877199212800001</v>
      </c>
      <c r="AT246" s="52">
        <v>36.9757984222</v>
      </c>
      <c r="AU246" s="52">
        <v>33.476946227100001</v>
      </c>
      <c r="AV246" s="52">
        <v>29.4558411744</v>
      </c>
      <c r="AW246" s="52">
        <v>25.018141652800001</v>
      </c>
      <c r="AX246" s="52">
        <v>26.8030370213</v>
      </c>
      <c r="AY246" s="52">
        <v>28.700814775600001</v>
      </c>
      <c r="AZ246" s="52">
        <v>30.7126393765</v>
      </c>
      <c r="BA246" s="52">
        <v>32.845963235100001</v>
      </c>
      <c r="BB246" s="52">
        <v>35.107486106300001</v>
      </c>
      <c r="BC246" s="52">
        <v>37.504067343000003</v>
      </c>
      <c r="BD246" s="52">
        <v>40.042781255500003</v>
      </c>
      <c r="BE246" s="52">
        <v>47.037588327199998</v>
      </c>
      <c r="BF246" s="52">
        <v>45.576007135700003</v>
      </c>
      <c r="BG246" s="52">
        <v>49.0645462799</v>
      </c>
      <c r="BH246" s="52">
        <v>53.573012761900003</v>
      </c>
      <c r="BI246" s="52">
        <v>58.373477156100002</v>
      </c>
      <c r="BJ246" s="52">
        <v>63.318213958199998</v>
      </c>
      <c r="BK246" s="52">
        <v>68.4111875535</v>
      </c>
      <c r="BL246" s="52">
        <v>73.688081083499995</v>
      </c>
      <c r="BM246" s="52">
        <v>79.184440109500002</v>
      </c>
      <c r="BN246" s="52">
        <v>84.929560140600003</v>
      </c>
      <c r="BO246" s="52">
        <v>90.947050835400006</v>
      </c>
      <c r="BP246" s="52">
        <v>97.2565562371</v>
      </c>
      <c r="BQ246" s="52">
        <v>103.8752433377</v>
      </c>
      <c r="BR246" s="52">
        <v>110.818849892</v>
      </c>
      <c r="BS246" s="52">
        <v>118.10236810310001</v>
      </c>
      <c r="BT246" s="52">
        <v>125.7404761363</v>
      </c>
      <c r="BU246" s="52">
        <v>133.7478065395</v>
      </c>
      <c r="BV246" s="52">
        <v>142.13911249220001</v>
      </c>
      <c r="BW246" s="52">
        <v>150.92937108109999</v>
      </c>
      <c r="BX246" s="52">
        <v>160.13384810190001</v>
      </c>
      <c r="BY246" s="52">
        <v>169.7681394606</v>
      </c>
      <c r="BZ246" s="52">
        <v>179.84819836829999</v>
      </c>
      <c r="CA246" s="52">
        <v>190.39035389669999</v>
      </c>
      <c r="CB246" s="52">
        <v>201.41132425489999</v>
      </c>
      <c r="CC246" s="52">
        <v>212.92822680149999</v>
      </c>
      <c r="CD246" s="52">
        <v>224.95858599779999</v>
      </c>
    </row>
    <row r="247" spans="1:82" x14ac:dyDescent="0.25">
      <c r="A247" s="52" t="s">
        <v>248</v>
      </c>
      <c r="B247" s="52">
        <v>6.0950711999999997E-3</v>
      </c>
      <c r="C247" s="52">
        <v>3.73504313E-2</v>
      </c>
      <c r="D247" s="52">
        <v>0.36663698719999999</v>
      </c>
      <c r="E247" s="52">
        <v>1.0571430825999999</v>
      </c>
      <c r="F247" s="52">
        <v>2.2375664435</v>
      </c>
      <c r="G247" s="52">
        <v>3.7972105951000001</v>
      </c>
      <c r="H247" s="52">
        <v>4.9616934957999996</v>
      </c>
      <c r="I247" s="52">
        <v>6.2659385287999996</v>
      </c>
      <c r="J247" s="52">
        <v>7.8662908702000003</v>
      </c>
      <c r="K247" s="52">
        <v>9.8177374442000005</v>
      </c>
      <c r="L247" s="52">
        <v>12.186870386300001</v>
      </c>
      <c r="M247" s="52">
        <v>15.0583033634</v>
      </c>
      <c r="N247" s="52">
        <v>18.5468997746</v>
      </c>
      <c r="O247" s="52">
        <v>19.718457858099999</v>
      </c>
      <c r="P247" s="52">
        <v>20.483792033899999</v>
      </c>
      <c r="Q247" s="52">
        <v>21.294563309400001</v>
      </c>
      <c r="R247" s="55">
        <v>22.147689379700001</v>
      </c>
      <c r="S247" s="52">
        <v>23.272195942500002</v>
      </c>
      <c r="T247" s="52">
        <v>24.466860302800001</v>
      </c>
      <c r="U247" s="52">
        <v>25.742934340000001</v>
      </c>
      <c r="V247" s="52">
        <v>34.745520386499997</v>
      </c>
      <c r="W247" s="52">
        <v>36.526987960200003</v>
      </c>
      <c r="X247" s="52">
        <v>38.439264123299999</v>
      </c>
      <c r="Y247" s="52">
        <v>40.480052594100002</v>
      </c>
      <c r="Z247" s="52">
        <v>42.650987477400001</v>
      </c>
      <c r="AA247" s="52">
        <v>44.956529110600002</v>
      </c>
      <c r="AB247" s="55">
        <v>47.40293965</v>
      </c>
      <c r="AC247" s="52">
        <v>49.9976284197</v>
      </c>
      <c r="AD247" s="52">
        <v>52.7440499581</v>
      </c>
      <c r="AE247" s="52">
        <v>55.599696121900003</v>
      </c>
      <c r="AF247" s="52">
        <v>58.567350818400001</v>
      </c>
      <c r="AG247" s="52">
        <v>61.6495572209</v>
      </c>
      <c r="AH247" s="52">
        <v>64.848499521600004</v>
      </c>
      <c r="AI247" s="52">
        <v>68.165735310000002</v>
      </c>
      <c r="AJ247" s="52">
        <v>71.601635065699995</v>
      </c>
      <c r="AK247" s="52">
        <v>75.154238847900004</v>
      </c>
      <c r="AL247" s="52">
        <v>78.816954161699996</v>
      </c>
      <c r="AM247" s="52">
        <v>73.166860283299997</v>
      </c>
      <c r="AN247" s="52">
        <v>76.676700758600006</v>
      </c>
      <c r="AO247" s="52">
        <v>80.245030639500001</v>
      </c>
      <c r="AP247" s="52">
        <v>83.886589723200004</v>
      </c>
      <c r="AQ247" s="52">
        <v>87.612369471600005</v>
      </c>
      <c r="AR247" s="52">
        <v>91.430377847100004</v>
      </c>
      <c r="AS247" s="52">
        <v>95.346381916499993</v>
      </c>
      <c r="AT247" s="52">
        <v>99.364481427300007</v>
      </c>
      <c r="AU247" s="52">
        <v>103.4875270245</v>
      </c>
      <c r="AV247" s="52">
        <v>107.71741870140001</v>
      </c>
      <c r="AW247" s="52">
        <v>112.0553164944</v>
      </c>
      <c r="AX247" s="52">
        <v>105.59940897</v>
      </c>
      <c r="AY247" s="52">
        <v>110.6217746329</v>
      </c>
      <c r="AZ247" s="52">
        <v>114.037552228</v>
      </c>
      <c r="BA247" s="52">
        <v>117.6328487422</v>
      </c>
      <c r="BB247" s="52">
        <v>121.4466016702</v>
      </c>
      <c r="BC247" s="52">
        <v>125.45678021969999</v>
      </c>
      <c r="BD247" s="52">
        <v>129.64044981129999</v>
      </c>
      <c r="BE247" s="52">
        <v>129.92194613679999</v>
      </c>
      <c r="BF247" s="52">
        <v>142.93612554040001</v>
      </c>
      <c r="BG247" s="52">
        <v>142.0017697678</v>
      </c>
      <c r="BH247" s="52">
        <v>146.8348824999</v>
      </c>
      <c r="BI247" s="52">
        <v>151.75545880920001</v>
      </c>
      <c r="BJ247" s="52">
        <v>156.7630176513</v>
      </c>
      <c r="BK247" s="52">
        <v>161.8568950568</v>
      </c>
      <c r="BL247" s="52">
        <v>167.03610727149999</v>
      </c>
      <c r="BM247" s="52">
        <v>172.29938116669999</v>
      </c>
      <c r="BN247" s="52">
        <v>177.64520755519999</v>
      </c>
      <c r="BO247" s="52">
        <v>183.07188430030001</v>
      </c>
      <c r="BP247" s="52">
        <v>188.5775459788</v>
      </c>
      <c r="BQ247" s="52">
        <v>194.16018330540001</v>
      </c>
      <c r="BR247" s="52">
        <v>199.81765582329999</v>
      </c>
      <c r="BS247" s="52">
        <v>205.54770043639999</v>
      </c>
      <c r="BT247" s="52">
        <v>211.34793746919999</v>
      </c>
      <c r="BU247" s="52">
        <v>217.21587530400001</v>
      </c>
      <c r="BV247" s="52">
        <v>223.14891423309999</v>
      </c>
      <c r="BW247" s="52">
        <v>229.14434991269999</v>
      </c>
      <c r="BX247" s="52">
        <v>235.199376645</v>
      </c>
      <c r="BY247" s="52">
        <v>241.3110906265</v>
      </c>
      <c r="BZ247" s="52">
        <v>247.47649324119999</v>
      </c>
      <c r="CA247" s="52">
        <v>253.69249444330001</v>
      </c>
      <c r="CB247" s="52">
        <v>259.95591625639997</v>
      </c>
      <c r="CC247" s="52">
        <v>266.26349639950001</v>
      </c>
      <c r="CD247" s="52">
        <v>272.61189204559997</v>
      </c>
    </row>
    <row r="248" spans="1:82" x14ac:dyDescent="0.25">
      <c r="A248" s="52" t="s">
        <v>249</v>
      </c>
      <c r="B248" s="52">
        <v>4.5901E-5</v>
      </c>
      <c r="C248" s="52">
        <v>2.447339E-4</v>
      </c>
      <c r="D248" s="52">
        <v>2.1034254E-3</v>
      </c>
      <c r="E248" s="52">
        <v>5.3453112000000002E-3</v>
      </c>
      <c r="F248" s="52">
        <v>1.00363142E-2</v>
      </c>
      <c r="G248" s="52">
        <v>1.51886135E-2</v>
      </c>
      <c r="H248" s="52">
        <v>1.7733644100000001E-2</v>
      </c>
      <c r="I248" s="52">
        <v>2.0070588600000001E-2</v>
      </c>
      <c r="J248" s="52">
        <v>2.26496622E-2</v>
      </c>
      <c r="K248" s="52">
        <v>2.5480881300000001E-2</v>
      </c>
      <c r="L248" s="52">
        <v>2.8581034200000001E-2</v>
      </c>
      <c r="M248" s="52">
        <v>3.1983460700000001E-2</v>
      </c>
      <c r="N248" s="52">
        <v>3.5756284800000003E-2</v>
      </c>
      <c r="O248" s="52">
        <v>3.4421449299999997E-2</v>
      </c>
      <c r="P248" s="52">
        <v>3.2385208899999997E-2</v>
      </c>
      <c r="Q248" s="52">
        <v>3.05289862E-2</v>
      </c>
      <c r="R248" s="55">
        <v>2.8832650599999999E-2</v>
      </c>
      <c r="S248" s="52">
        <v>2.7549261700000001E-2</v>
      </c>
      <c r="T248" s="52">
        <v>2.6366754900000001E-2</v>
      </c>
      <c r="U248" s="52">
        <v>2.5276139600000001E-2</v>
      </c>
      <c r="V248" s="52">
        <v>3.1273064900000001E-2</v>
      </c>
      <c r="W248" s="52">
        <v>3.00195711E-2</v>
      </c>
      <c r="X248" s="52">
        <v>2.8856434E-2</v>
      </c>
      <c r="Y248" s="52">
        <v>2.77766929E-2</v>
      </c>
      <c r="Z248" s="52">
        <v>2.67726176E-2</v>
      </c>
      <c r="AA248" s="52">
        <v>2.5837124499999999E-2</v>
      </c>
      <c r="AB248" s="55">
        <v>2.49639319E-2</v>
      </c>
      <c r="AC248" s="52">
        <v>2.41474819E-2</v>
      </c>
      <c r="AD248" s="52">
        <v>2.3380709E-2</v>
      </c>
      <c r="AE248" s="52">
        <v>2.26384577E-2</v>
      </c>
      <c r="AF248" s="52">
        <v>2.1919916300000002E-2</v>
      </c>
      <c r="AG248" s="52">
        <v>2.1224343999999999E-2</v>
      </c>
      <c r="AH248" s="52">
        <v>2.0551063599999999E-2</v>
      </c>
      <c r="AI248" s="52">
        <v>1.98994563E-2</v>
      </c>
      <c r="AJ248" s="52">
        <v>1.9268956600000001E-2</v>
      </c>
      <c r="AK248" s="52">
        <v>1.8659048800000001E-2</v>
      </c>
      <c r="AL248" s="52">
        <v>1.80692634E-2</v>
      </c>
      <c r="AM248" s="52">
        <v>1.54885071E-2</v>
      </c>
      <c r="AN248" s="52">
        <v>1.5016082700000001E-2</v>
      </c>
      <c r="AO248" s="52">
        <v>1.4557671899999999E-2</v>
      </c>
      <c r="AP248" s="52">
        <v>1.4112604000000001E-2</v>
      </c>
      <c r="AQ248" s="52">
        <v>1.36806258E-2</v>
      </c>
      <c r="AR248" s="52">
        <v>1.3261557300000001E-2</v>
      </c>
      <c r="AS248" s="52">
        <v>1.28552163E-2</v>
      </c>
      <c r="AT248" s="52">
        <v>1.24614041E-2</v>
      </c>
      <c r="AU248" s="52">
        <v>1.20799047E-2</v>
      </c>
      <c r="AV248" s="52">
        <v>1.1710487699999999E-2</v>
      </c>
      <c r="AW248" s="52">
        <v>1.13529115E-2</v>
      </c>
      <c r="AX248" s="52">
        <v>9.9727340000000005E-3</v>
      </c>
      <c r="AY248" s="52">
        <v>9.7541435999999992E-3</v>
      </c>
      <c r="AZ248" s="52">
        <v>9.3933016000000008E-3</v>
      </c>
      <c r="BA248" s="52">
        <v>9.0571061999999997E-3</v>
      </c>
      <c r="BB248" s="52">
        <v>8.7456970999999998E-3</v>
      </c>
      <c r="BC248" s="52">
        <v>8.4547209000000005E-3</v>
      </c>
      <c r="BD248" s="52">
        <v>8.1805349999999992E-3</v>
      </c>
      <c r="BE248" s="52">
        <v>7.6806831000000002E-3</v>
      </c>
      <c r="BF248" s="52">
        <v>7.9224581999999995E-3</v>
      </c>
      <c r="BG248" s="52">
        <v>7.3795159000000004E-3</v>
      </c>
      <c r="BH248" s="52">
        <v>7.1603083000000003E-3</v>
      </c>
      <c r="BI248" s="52">
        <v>6.9476386000000001E-3</v>
      </c>
      <c r="BJ248" s="52">
        <v>6.7412634000000001E-3</v>
      </c>
      <c r="BK248" s="52">
        <v>6.5410019000000002E-3</v>
      </c>
      <c r="BL248" s="52">
        <v>6.3466853E-3</v>
      </c>
      <c r="BM248" s="52">
        <v>6.1581465000000004E-3</v>
      </c>
      <c r="BN248" s="52">
        <v>5.9752195000000001E-3</v>
      </c>
      <c r="BO248" s="52">
        <v>5.7977404000000001E-3</v>
      </c>
      <c r="BP248" s="52">
        <v>5.6255484000000003E-3</v>
      </c>
      <c r="BQ248" s="52">
        <v>5.4584867E-3</v>
      </c>
      <c r="BR248" s="52">
        <v>5.2964023999999997E-3</v>
      </c>
      <c r="BS248" s="52">
        <v>5.1391470999999998E-3</v>
      </c>
      <c r="BT248" s="52">
        <v>4.9865763999999996E-3</v>
      </c>
      <c r="BU248" s="52">
        <v>4.8385503000000002E-3</v>
      </c>
      <c r="BV248" s="52">
        <v>4.6949328E-3</v>
      </c>
      <c r="BW248" s="52">
        <v>4.5555921000000003E-3</v>
      </c>
      <c r="BX248" s="52">
        <v>4.4204003000000002E-3</v>
      </c>
      <c r="BY248" s="52">
        <v>4.2892332E-3</v>
      </c>
      <c r="BZ248" s="52">
        <v>4.1619704000000002E-3</v>
      </c>
      <c r="CA248" s="52">
        <v>4.0384951999999997E-3</v>
      </c>
      <c r="CB248" s="52">
        <v>3.9186943E-3</v>
      </c>
      <c r="CC248" s="52">
        <v>3.8024577999999998E-3</v>
      </c>
      <c r="CD248" s="52">
        <v>3.6896793000000001E-3</v>
      </c>
    </row>
    <row r="249" spans="1:82" x14ac:dyDescent="0.25">
      <c r="A249" s="52" t="s">
        <v>250</v>
      </c>
      <c r="B249" s="52">
        <v>0.29135476859999998</v>
      </c>
      <c r="C249" s="52">
        <v>0.27030248880000002</v>
      </c>
      <c r="D249" s="52">
        <v>0.25152481710000002</v>
      </c>
      <c r="E249" s="52">
        <v>0.2347266536</v>
      </c>
      <c r="F249" s="52">
        <v>0.21965682910000001</v>
      </c>
      <c r="G249" s="52">
        <v>0.2061008205</v>
      </c>
      <c r="H249" s="52">
        <v>0.1938747858</v>
      </c>
      <c r="I249" s="52">
        <v>0.18282066180000001</v>
      </c>
      <c r="J249" s="52">
        <v>0.17280211940000001</v>
      </c>
      <c r="K249" s="52">
        <v>0.16370121439999999</v>
      </c>
      <c r="L249" s="52">
        <v>0.15541560530000001</v>
      </c>
      <c r="M249" s="52">
        <v>0.14785623340000001</v>
      </c>
      <c r="N249" s="52">
        <v>0.14094538230000001</v>
      </c>
      <c r="O249" s="52">
        <v>0.13461505000000001</v>
      </c>
      <c r="P249" s="52">
        <v>0.12880557819999999</v>
      </c>
      <c r="Q249" s="52">
        <v>0.1234644948</v>
      </c>
      <c r="R249" s="55">
        <v>0.1185455346</v>
      </c>
      <c r="S249" s="52">
        <v>0.1140078066</v>
      </c>
      <c r="T249" s="52">
        <v>0.10981508600000001</v>
      </c>
      <c r="U249" s="52">
        <v>0.1059352083</v>
      </c>
      <c r="V249" s="52">
        <v>0.10233955190000001</v>
      </c>
      <c r="W249" s="52">
        <v>9.9002593E-2</v>
      </c>
      <c r="X249" s="52">
        <v>9.5901523399999994E-2</v>
      </c>
      <c r="Y249" s="52">
        <v>9.3015919700000005E-2</v>
      </c>
      <c r="Z249" s="52">
        <v>9.0327458799999996E-2</v>
      </c>
      <c r="AA249" s="52">
        <v>8.78196698E-2</v>
      </c>
      <c r="AB249" s="55">
        <v>8.5477719499999993E-2</v>
      </c>
      <c r="AC249" s="52">
        <v>8.3288225399999999E-2</v>
      </c>
      <c r="AD249" s="52">
        <v>8.1231831800000001E-2</v>
      </c>
      <c r="AE249" s="52">
        <v>7.9226210699999994E-2</v>
      </c>
      <c r="AF249" s="52">
        <v>7.7270108599999998E-2</v>
      </c>
      <c r="AG249" s="52">
        <v>7.5362302800000003E-2</v>
      </c>
      <c r="AH249" s="52">
        <v>7.3501600900000005E-2</v>
      </c>
      <c r="AI249" s="52">
        <v>7.1686840000000002E-2</v>
      </c>
      <c r="AJ249" s="52">
        <v>6.9916885600000006E-2</v>
      </c>
      <c r="AK249" s="52">
        <v>6.8190631500000001E-2</v>
      </c>
      <c r="AL249" s="52">
        <v>6.6506998799999995E-2</v>
      </c>
      <c r="AM249" s="52">
        <v>6.4864935200000001E-2</v>
      </c>
      <c r="AN249" s="52">
        <v>6.3263414200000007E-2</v>
      </c>
      <c r="AO249" s="52">
        <v>6.1701434999999999E-2</v>
      </c>
      <c r="AP249" s="52">
        <v>6.01780211E-2</v>
      </c>
      <c r="AQ249" s="52">
        <v>5.8692220500000003E-2</v>
      </c>
      <c r="AR249" s="52">
        <v>5.7243104400000001E-2</v>
      </c>
      <c r="AS249" s="52">
        <v>5.5829767099999997E-2</v>
      </c>
      <c r="AT249" s="52">
        <v>5.4451325199999998E-2</v>
      </c>
      <c r="AU249" s="52">
        <v>5.3106917199999999E-2</v>
      </c>
      <c r="AV249" s="52">
        <v>5.1795702800000003E-2</v>
      </c>
      <c r="AW249" s="52">
        <v>5.05168623E-2</v>
      </c>
      <c r="AX249" s="52">
        <v>4.9269596499999999E-2</v>
      </c>
      <c r="AY249" s="52">
        <v>4.80531259E-2</v>
      </c>
      <c r="AZ249" s="52">
        <v>4.6866690000000003E-2</v>
      </c>
      <c r="BA249" s="52">
        <v>4.57095473E-2</v>
      </c>
      <c r="BB249" s="52">
        <v>4.4580974500000002E-2</v>
      </c>
      <c r="BC249" s="52">
        <v>4.3480266300000001E-2</v>
      </c>
      <c r="BD249" s="52">
        <v>4.2406734699999997E-2</v>
      </c>
      <c r="BE249" s="52">
        <v>4.1359708699999997E-2</v>
      </c>
      <c r="BF249" s="52">
        <v>4.0338533900000001E-2</v>
      </c>
      <c r="BG249" s="52">
        <v>3.9342571899999998E-2</v>
      </c>
      <c r="BH249" s="52">
        <v>3.83712004E-2</v>
      </c>
      <c r="BI249" s="52">
        <v>3.7423812000000001E-2</v>
      </c>
      <c r="BJ249" s="52">
        <v>3.6499814800000002E-2</v>
      </c>
      <c r="BK249" s="52">
        <v>3.5598631200000001E-2</v>
      </c>
      <c r="BL249" s="52">
        <v>3.4719697899999999E-2</v>
      </c>
      <c r="BM249" s="52">
        <v>3.3862465500000001E-2</v>
      </c>
      <c r="BN249" s="52">
        <v>3.3026398200000001E-2</v>
      </c>
      <c r="BO249" s="52">
        <v>3.2210973499999997E-2</v>
      </c>
      <c r="BP249" s="52">
        <v>3.1415681799999998E-2</v>
      </c>
      <c r="BQ249" s="52">
        <v>3.0640025800000002E-2</v>
      </c>
      <c r="BR249" s="52">
        <v>2.9883520899999998E-2</v>
      </c>
      <c r="BS249" s="52">
        <v>2.9145694100000001E-2</v>
      </c>
      <c r="BT249" s="52">
        <v>2.8426084399999999E-2</v>
      </c>
      <c r="BU249" s="52">
        <v>2.7724241899999998E-2</v>
      </c>
      <c r="BV249" s="52">
        <v>2.7039727900000001E-2</v>
      </c>
      <c r="BW249" s="52">
        <v>2.63721146E-2</v>
      </c>
      <c r="BX249" s="52">
        <v>2.5720984799999999E-2</v>
      </c>
      <c r="BY249" s="52">
        <v>2.5085931400000001E-2</v>
      </c>
      <c r="BZ249" s="52">
        <v>2.4466557600000001E-2</v>
      </c>
      <c r="CA249" s="52">
        <v>2.3862476099999998E-2</v>
      </c>
      <c r="CB249" s="52">
        <v>2.3273309499999999E-2</v>
      </c>
      <c r="CC249" s="52">
        <v>2.2698689399999999E-2</v>
      </c>
      <c r="CD249" s="52">
        <v>2.2138256799999999E-2</v>
      </c>
    </row>
    <row r="250" spans="1:82" x14ac:dyDescent="0.25">
      <c r="A250" s="52" t="s">
        <v>251</v>
      </c>
      <c r="B250" s="52">
        <v>0.40789667610000002</v>
      </c>
      <c r="C250" s="52">
        <v>0.37521364229999998</v>
      </c>
      <c r="D250" s="52">
        <v>0.34616102949999999</v>
      </c>
      <c r="E250" s="52">
        <v>0.32025517799999997</v>
      </c>
      <c r="F250" s="52">
        <v>0.29708586139999998</v>
      </c>
      <c r="G250" s="52">
        <v>0.27630391250000003</v>
      </c>
      <c r="H250" s="52">
        <v>0.25761112159999999</v>
      </c>
      <c r="I250" s="52">
        <v>0.24075195899999999</v>
      </c>
      <c r="J250" s="52">
        <v>0.22550676580000001</v>
      </c>
      <c r="K250" s="52">
        <v>0.21168613289999999</v>
      </c>
      <c r="L250" s="52">
        <v>0.1991262443</v>
      </c>
      <c r="M250" s="52">
        <v>0.18768500630000001</v>
      </c>
      <c r="N250" s="52">
        <v>0.17723881829999999</v>
      </c>
      <c r="O250" s="52">
        <v>0.16767987170000001</v>
      </c>
      <c r="P250" s="52">
        <v>0.15891388209999999</v>
      </c>
      <c r="Q250" s="52">
        <v>0.1508581796</v>
      </c>
      <c r="R250" s="55">
        <v>0.1434400968</v>
      </c>
      <c r="S250" s="52">
        <v>0.137949446</v>
      </c>
      <c r="T250" s="52">
        <v>0.132876254</v>
      </c>
      <c r="U250" s="52">
        <v>0.12818160200000001</v>
      </c>
      <c r="V250" s="52">
        <v>0.1238308577</v>
      </c>
      <c r="W250" s="52">
        <v>0.11979313749999999</v>
      </c>
      <c r="X250" s="52">
        <v>0.1160408433</v>
      </c>
      <c r="Y250" s="52">
        <v>0.1125492629</v>
      </c>
      <c r="Z250" s="52">
        <v>0.1092962252</v>
      </c>
      <c r="AA250" s="52">
        <v>0.10626180039999999</v>
      </c>
      <c r="AB250" s="55">
        <v>0.10342804060000001</v>
      </c>
      <c r="AC250" s="52">
        <v>0.1007787527</v>
      </c>
      <c r="AD250" s="52">
        <v>9.8290516499999994E-2</v>
      </c>
      <c r="AE250" s="52">
        <v>9.5863715000000002E-2</v>
      </c>
      <c r="AF250" s="52">
        <v>9.3496831399999994E-2</v>
      </c>
      <c r="AG250" s="52">
        <v>9.1188386400000002E-2</v>
      </c>
      <c r="AH250" s="52">
        <v>8.8936937100000002E-2</v>
      </c>
      <c r="AI250" s="52">
        <v>8.6741076299999997E-2</v>
      </c>
      <c r="AJ250" s="52">
        <v>8.4599431500000002E-2</v>
      </c>
      <c r="AK250" s="52">
        <v>8.2510664100000006E-2</v>
      </c>
      <c r="AL250" s="52">
        <v>8.04734686E-2</v>
      </c>
      <c r="AM250" s="52">
        <v>7.8486571599999999E-2</v>
      </c>
      <c r="AN250" s="52">
        <v>7.6548731199999998E-2</v>
      </c>
      <c r="AO250" s="52">
        <v>7.46587363E-2</v>
      </c>
      <c r="AP250" s="52">
        <v>7.2815405499999999E-2</v>
      </c>
      <c r="AQ250" s="52">
        <v>7.1017586800000004E-2</v>
      </c>
      <c r="AR250" s="52">
        <v>6.9264156300000004E-2</v>
      </c>
      <c r="AS250" s="52">
        <v>6.7554018199999996E-2</v>
      </c>
      <c r="AT250" s="52">
        <v>6.5886103500000001E-2</v>
      </c>
      <c r="AU250" s="52">
        <v>6.4259369799999994E-2</v>
      </c>
      <c r="AV250" s="52">
        <v>6.2672800299999998E-2</v>
      </c>
      <c r="AW250" s="52">
        <v>6.11254034E-2</v>
      </c>
      <c r="AX250" s="52">
        <v>5.9616211799999999E-2</v>
      </c>
      <c r="AY250" s="52">
        <v>5.8144282300000003E-2</v>
      </c>
      <c r="AZ250" s="52">
        <v>5.6708694800000001E-2</v>
      </c>
      <c r="BA250" s="52">
        <v>5.53085522E-2</v>
      </c>
      <c r="BB250" s="52">
        <v>5.3942979199999998E-2</v>
      </c>
      <c r="BC250" s="52">
        <v>5.26111223E-2</v>
      </c>
      <c r="BD250" s="52">
        <v>5.1312149000000001E-2</v>
      </c>
      <c r="BE250" s="52">
        <v>5.0045247600000002E-2</v>
      </c>
      <c r="BF250" s="52">
        <v>4.8809626000000002E-2</v>
      </c>
      <c r="BG250" s="52">
        <v>4.7604512000000002E-2</v>
      </c>
      <c r="BH250" s="52">
        <v>4.64291524E-2</v>
      </c>
      <c r="BI250" s="52">
        <v>4.52828126E-2</v>
      </c>
      <c r="BJ250" s="52">
        <v>4.4164776000000003E-2</v>
      </c>
      <c r="BK250" s="52">
        <v>4.3074343700000003E-2</v>
      </c>
      <c r="BL250" s="52">
        <v>4.2010834400000002E-2</v>
      </c>
      <c r="BM250" s="52">
        <v>4.0973583199999997E-2</v>
      </c>
      <c r="BN250" s="52">
        <v>3.9961941799999998E-2</v>
      </c>
      <c r="BO250" s="52">
        <v>3.8975278000000002E-2</v>
      </c>
      <c r="BP250" s="52">
        <v>3.8012974900000003E-2</v>
      </c>
      <c r="BQ250" s="52">
        <v>3.7074431200000001E-2</v>
      </c>
      <c r="BR250" s="52">
        <v>3.6159060299999997E-2</v>
      </c>
      <c r="BS250" s="52">
        <v>3.5266289899999997E-2</v>
      </c>
      <c r="BT250" s="52">
        <v>3.4395562099999999E-2</v>
      </c>
      <c r="BU250" s="52">
        <v>3.3546332599999999E-2</v>
      </c>
      <c r="BV250" s="52">
        <v>3.2718070699999997E-2</v>
      </c>
      <c r="BW250" s="52">
        <v>3.1910258699999999E-2</v>
      </c>
      <c r="BX250" s="52">
        <v>3.11223916E-2</v>
      </c>
      <c r="BY250" s="52">
        <v>3.0353977000000001E-2</v>
      </c>
      <c r="BZ250" s="52">
        <v>2.9604534599999999E-2</v>
      </c>
      <c r="CA250" s="52">
        <v>2.8873596099999999E-2</v>
      </c>
      <c r="CB250" s="52">
        <v>2.8160704500000001E-2</v>
      </c>
      <c r="CC250" s="52">
        <v>2.74654142E-2</v>
      </c>
      <c r="CD250" s="52">
        <v>2.6787290700000001E-2</v>
      </c>
    </row>
    <row r="251" spans="1:82" x14ac:dyDescent="0.25">
      <c r="A251" s="52" t="s">
        <v>252</v>
      </c>
      <c r="B251" s="52">
        <v>695.17728590160004</v>
      </c>
      <c r="C251" s="52">
        <v>661.27308959419997</v>
      </c>
      <c r="D251" s="52">
        <v>629.0224204525</v>
      </c>
      <c r="E251" s="52">
        <v>598.34463500510003</v>
      </c>
      <c r="F251" s="52">
        <v>569.16302280900004</v>
      </c>
      <c r="G251" s="52">
        <v>541.40461463370002</v>
      </c>
      <c r="H251" s="52">
        <v>515</v>
      </c>
      <c r="I251" s="52">
        <v>512.43142678419997</v>
      </c>
      <c r="J251" s="52">
        <v>509.8756643808</v>
      </c>
      <c r="K251" s="52">
        <v>507.33264889560002</v>
      </c>
      <c r="L251" s="52">
        <v>504.80231675300001</v>
      </c>
      <c r="M251" s="52">
        <v>502.28460469459998</v>
      </c>
      <c r="N251" s="52">
        <v>499.77944977750002</v>
      </c>
      <c r="O251" s="52">
        <v>497.28678937260003</v>
      </c>
      <c r="P251" s="52">
        <v>494.80656116339998</v>
      </c>
      <c r="Q251" s="52">
        <v>492.33870314400002</v>
      </c>
      <c r="R251" s="55">
        <v>489.88315361790001</v>
      </c>
      <c r="S251" s="52">
        <v>487.43985119600001</v>
      </c>
      <c r="T251" s="52">
        <v>485.00873479590001</v>
      </c>
      <c r="U251" s="52">
        <v>482.58974363940001</v>
      </c>
      <c r="V251" s="52">
        <v>480.1828172516</v>
      </c>
      <c r="W251" s="52">
        <v>477.7878954592</v>
      </c>
      <c r="X251" s="52">
        <v>475.40491838909998</v>
      </c>
      <c r="Y251" s="52">
        <v>473.03382646680001</v>
      </c>
      <c r="Z251" s="52">
        <v>470.67456041470001</v>
      </c>
      <c r="AA251" s="52">
        <v>468.32706125110002</v>
      </c>
      <c r="AB251" s="55">
        <v>465.9912702885</v>
      </c>
      <c r="AC251" s="52">
        <v>463.66712913190003</v>
      </c>
      <c r="AD251" s="52">
        <v>461.35457967769997</v>
      </c>
      <c r="AE251" s="52">
        <v>459.053564112</v>
      </c>
      <c r="AF251" s="52">
        <v>456.76402490930002</v>
      </c>
      <c r="AG251" s="52">
        <v>454.48590483110002</v>
      </c>
      <c r="AH251" s="52">
        <v>452.21914692410002</v>
      </c>
      <c r="AI251" s="52">
        <v>449.96369451930002</v>
      </c>
      <c r="AJ251" s="52">
        <v>447.71949123040002</v>
      </c>
      <c r="AK251" s="52">
        <v>445.48648095200002</v>
      </c>
      <c r="AL251" s="52">
        <v>443.26460785889998</v>
      </c>
      <c r="AM251" s="52">
        <v>441.05381640410002</v>
      </c>
      <c r="AN251" s="52">
        <v>438.85405131760001</v>
      </c>
      <c r="AO251" s="52">
        <v>436.66525760529998</v>
      </c>
      <c r="AP251" s="52">
        <v>434.48738054709997</v>
      </c>
      <c r="AQ251" s="52">
        <v>432.3203656961</v>
      </c>
      <c r="AR251" s="52">
        <v>430.1641588768</v>
      </c>
      <c r="AS251" s="52">
        <v>428.01870618380002</v>
      </c>
      <c r="AT251" s="52">
        <v>425.88395398080002</v>
      </c>
      <c r="AU251" s="52">
        <v>423.75984889879999</v>
      </c>
      <c r="AV251" s="52">
        <v>421.64633783519997</v>
      </c>
      <c r="AW251" s="52">
        <v>419.5433679519</v>
      </c>
      <c r="AX251" s="52">
        <v>417.45088667459999</v>
      </c>
      <c r="AY251" s="52">
        <v>415.36884169130002</v>
      </c>
      <c r="AZ251" s="52">
        <v>413.29718095070001</v>
      </c>
      <c r="BA251" s="52">
        <v>411.23585266110001</v>
      </c>
      <c r="BB251" s="52">
        <v>409.18480528920003</v>
      </c>
      <c r="BC251" s="52">
        <v>407.14398755880001</v>
      </c>
      <c r="BD251" s="52">
        <v>405.11334844930002</v>
      </c>
      <c r="BE251" s="52">
        <v>403.09283719460001</v>
      </c>
      <c r="BF251" s="52">
        <v>401.0824032818</v>
      </c>
      <c r="BG251" s="52">
        <v>399.08199645000002</v>
      </c>
      <c r="BH251" s="52">
        <v>397.09156668880001</v>
      </c>
      <c r="BI251" s="52">
        <v>395.11106423759998</v>
      </c>
      <c r="BJ251" s="52">
        <v>393.14043958349998</v>
      </c>
      <c r="BK251" s="52">
        <v>391.17964346090002</v>
      </c>
      <c r="BL251" s="52">
        <v>389.22862684969999</v>
      </c>
      <c r="BM251" s="52">
        <v>387.28734097450001</v>
      </c>
      <c r="BN251" s="52">
        <v>385.35573730300001</v>
      </c>
      <c r="BO251" s="52">
        <v>383.43376754489998</v>
      </c>
      <c r="BP251" s="52">
        <v>381.5213836511</v>
      </c>
      <c r="BQ251" s="52">
        <v>379.61853781169998</v>
      </c>
      <c r="BR251" s="52">
        <v>377.72518245549998</v>
      </c>
      <c r="BS251" s="52">
        <v>375.84127024859998</v>
      </c>
      <c r="BT251" s="52">
        <v>373.96675409300002</v>
      </c>
      <c r="BU251" s="52">
        <v>372.10158712570001</v>
      </c>
      <c r="BV251" s="52">
        <v>370.24572271739999</v>
      </c>
      <c r="BW251" s="52">
        <v>368.3991144716</v>
      </c>
      <c r="BX251" s="52">
        <v>366.5617162227</v>
      </c>
      <c r="BY251" s="52">
        <v>364.73348203590001</v>
      </c>
      <c r="BZ251" s="52">
        <v>362.91436620510001</v>
      </c>
      <c r="CA251" s="52">
        <v>361.10432325239998</v>
      </c>
      <c r="CB251" s="52">
        <v>359.30330792659998</v>
      </c>
      <c r="CC251" s="52">
        <v>357.51127520220001</v>
      </c>
      <c r="CD251" s="52">
        <v>355.7281802782</v>
      </c>
    </row>
    <row r="252" spans="1:82" x14ac:dyDescent="0.25">
      <c r="A252" s="52" t="s">
        <v>253</v>
      </c>
      <c r="B252" s="52">
        <v>42.941200100499998</v>
      </c>
      <c r="C252" s="52">
        <v>42.684484572400002</v>
      </c>
      <c r="D252" s="52">
        <v>37.838688892900002</v>
      </c>
      <c r="E252" s="52">
        <v>33.444014852599999</v>
      </c>
      <c r="F252" s="52">
        <v>28.507154659299999</v>
      </c>
      <c r="G252" s="52">
        <v>23.649381281299998</v>
      </c>
      <c r="H252" s="52">
        <v>20.884075860100001</v>
      </c>
      <c r="I252" s="52">
        <v>18.7138310092</v>
      </c>
      <c r="J252" s="52">
        <v>16.139224308399999</v>
      </c>
      <c r="K252" s="52">
        <v>13.118072637399999</v>
      </c>
      <c r="L252" s="52">
        <v>9.5980467957000002</v>
      </c>
      <c r="M252" s="52">
        <v>5.5073018876999997</v>
      </c>
      <c r="N252" s="52">
        <v>0.73943629259999999</v>
      </c>
      <c r="O252" s="52">
        <v>0</v>
      </c>
      <c r="P252" s="52">
        <v>0</v>
      </c>
      <c r="Q252" s="52">
        <v>0</v>
      </c>
      <c r="R252" s="55">
        <v>0</v>
      </c>
      <c r="S252" s="52">
        <v>0</v>
      </c>
      <c r="T252" s="52">
        <v>0</v>
      </c>
      <c r="U252" s="52">
        <v>0</v>
      </c>
      <c r="V252" s="52">
        <v>-12.207272891700001</v>
      </c>
      <c r="W252" s="52">
        <v>-12.886260265200001</v>
      </c>
      <c r="X252" s="52">
        <v>-13.618685404900001</v>
      </c>
      <c r="Y252" s="52">
        <v>-14.4044050344</v>
      </c>
      <c r="Z252" s="52">
        <v>-15.2446745011</v>
      </c>
      <c r="AA252" s="52">
        <v>-16.141786604699998</v>
      </c>
      <c r="AB252" s="55">
        <v>-17.098727830600001</v>
      </c>
      <c r="AC252" s="52">
        <v>-18.1189576899</v>
      </c>
      <c r="AD252" s="52">
        <v>-19.204564547</v>
      </c>
      <c r="AE252" s="52">
        <v>-20.3408824658</v>
      </c>
      <c r="AF252" s="52">
        <v>-21.529576925699999</v>
      </c>
      <c r="AG252" s="52">
        <v>-22.772255027</v>
      </c>
      <c r="AH252" s="52">
        <v>-24.0704193774</v>
      </c>
      <c r="AI252" s="52">
        <v>-25.425364988799998</v>
      </c>
      <c r="AJ252" s="52">
        <v>-26.837963442500001</v>
      </c>
      <c r="AK252" s="52">
        <v>-28.308221274899999</v>
      </c>
      <c r="AL252" s="52">
        <v>-29.834386825100001</v>
      </c>
      <c r="AM252" s="52">
        <v>-15.70558316</v>
      </c>
      <c r="AN252" s="52">
        <v>-16.540570140900002</v>
      </c>
      <c r="AO252" s="52">
        <v>-17.396275606500001</v>
      </c>
      <c r="AP252" s="52">
        <v>-18.276153780800001</v>
      </c>
      <c r="AQ252" s="52">
        <v>-19.1829056226</v>
      </c>
      <c r="AR252" s="52">
        <v>-20.118627292500001</v>
      </c>
      <c r="AS252" s="52">
        <v>-21.0849584718</v>
      </c>
      <c r="AT252" s="52">
        <v>-22.083197820799999</v>
      </c>
      <c r="AU252" s="52">
        <v>-23.1143873991</v>
      </c>
      <c r="AV252" s="52">
        <v>-24.179372880300001</v>
      </c>
      <c r="AW252" s="52">
        <v>-25.278845887500001</v>
      </c>
      <c r="AX252" s="52">
        <v>-5.8431389043999999</v>
      </c>
      <c r="AY252" s="52">
        <v>-7.8328650869000001</v>
      </c>
      <c r="AZ252" s="52">
        <v>-6.5291155534999996</v>
      </c>
      <c r="BA252" s="52">
        <v>-5.3835529995</v>
      </c>
      <c r="BB252" s="52">
        <v>-4.4763001991999998</v>
      </c>
      <c r="BC252" s="52">
        <v>-3.7678035457000001</v>
      </c>
      <c r="BD252" s="52">
        <v>-3.2156077014000002</v>
      </c>
      <c r="BE252" s="52">
        <v>5.5592436129999996</v>
      </c>
      <c r="BF252" s="52">
        <v>-11.5391090443</v>
      </c>
      <c r="BG252" s="52">
        <v>0</v>
      </c>
      <c r="BH252" s="52">
        <v>0</v>
      </c>
      <c r="BI252" s="52">
        <v>0</v>
      </c>
      <c r="BJ252" s="52">
        <v>0</v>
      </c>
      <c r="BK252" s="52">
        <v>0</v>
      </c>
      <c r="BL252" s="52">
        <v>0</v>
      </c>
      <c r="BM252" s="52">
        <v>0</v>
      </c>
      <c r="BN252" s="52">
        <v>0</v>
      </c>
      <c r="BO252" s="52">
        <v>0</v>
      </c>
      <c r="BP252" s="52">
        <v>0</v>
      </c>
      <c r="BQ252" s="52">
        <v>0</v>
      </c>
      <c r="BR252" s="52">
        <v>0</v>
      </c>
      <c r="BS252" s="52">
        <v>0</v>
      </c>
      <c r="BT252" s="52">
        <v>0</v>
      </c>
      <c r="BU252" s="52">
        <v>0</v>
      </c>
      <c r="BV252" s="52">
        <v>0</v>
      </c>
      <c r="BW252" s="52">
        <v>0</v>
      </c>
      <c r="BX252" s="52">
        <v>0</v>
      </c>
      <c r="BY252" s="52">
        <v>0</v>
      </c>
      <c r="BZ252" s="52">
        <v>0</v>
      </c>
      <c r="CA252" s="52">
        <v>0</v>
      </c>
      <c r="CB252" s="52">
        <v>0</v>
      </c>
      <c r="CC252" s="52">
        <v>0</v>
      </c>
      <c r="CD252" s="52">
        <v>0</v>
      </c>
    </row>
    <row r="253" spans="1:82" x14ac:dyDescent="0.25">
      <c r="A253" s="52" t="s">
        <v>254</v>
      </c>
      <c r="B253" s="52">
        <v>52.403200100500001</v>
      </c>
      <c r="C253" s="52">
        <v>51.9601095724</v>
      </c>
      <c r="D253" s="52">
        <v>45.934588892900003</v>
      </c>
      <c r="E253" s="52">
        <v>40.4832148526</v>
      </c>
      <c r="F253" s="52">
        <v>34.406554659299999</v>
      </c>
      <c r="G253" s="52">
        <v>28.460420535600001</v>
      </c>
      <c r="H253" s="52">
        <v>25.059788582300001</v>
      </c>
      <c r="I253" s="52">
        <v>22.387114034</v>
      </c>
      <c r="J253" s="52">
        <v>19.2452555397</v>
      </c>
      <c r="K253" s="52">
        <v>15.5904130175</v>
      </c>
      <c r="L253" s="52">
        <v>11.367485278</v>
      </c>
      <c r="M253" s="52">
        <v>6.4993591677999998</v>
      </c>
      <c r="N253" s="52">
        <v>0.86947165439999996</v>
      </c>
      <c r="O253" s="52">
        <v>0</v>
      </c>
      <c r="P253" s="52">
        <v>0</v>
      </c>
      <c r="Q253" s="52">
        <v>0</v>
      </c>
      <c r="R253" s="55">
        <v>0</v>
      </c>
      <c r="S253" s="52">
        <v>0</v>
      </c>
      <c r="T253" s="52">
        <v>0</v>
      </c>
      <c r="U253" s="52">
        <v>0</v>
      </c>
      <c r="V253" s="52">
        <v>-13.7572728917</v>
      </c>
      <c r="W253" s="52">
        <v>-14.4362602652</v>
      </c>
      <c r="X253" s="52">
        <v>-15.1686854049</v>
      </c>
      <c r="Y253" s="52">
        <v>-15.954405034400001</v>
      </c>
      <c r="Z253" s="52">
        <v>-16.794674501100001</v>
      </c>
      <c r="AA253" s="52">
        <v>-17.691786604699999</v>
      </c>
      <c r="AB253" s="55">
        <v>-18.648727830599999</v>
      </c>
      <c r="AC253" s="52">
        <v>-19.668957689900001</v>
      </c>
      <c r="AD253" s="52">
        <v>-20.754564547000001</v>
      </c>
      <c r="AE253" s="52">
        <v>-21.890882465800001</v>
      </c>
      <c r="AF253" s="52">
        <v>-23.0795769257</v>
      </c>
      <c r="AG253" s="52">
        <v>-24.322255027000001</v>
      </c>
      <c r="AH253" s="52">
        <v>-25.620419377400001</v>
      </c>
      <c r="AI253" s="52">
        <v>-26.975364988799999</v>
      </c>
      <c r="AJ253" s="52">
        <v>-28.387963442499998</v>
      </c>
      <c r="AK253" s="52">
        <v>-29.8582212749</v>
      </c>
      <c r="AL253" s="52">
        <v>-31.384386825100002</v>
      </c>
      <c r="AM253" s="52">
        <v>-16.480583159999998</v>
      </c>
      <c r="AN253" s="52">
        <v>-17.3155701409</v>
      </c>
      <c r="AO253" s="52">
        <v>-18.1712756065</v>
      </c>
      <c r="AP253" s="52">
        <v>-19.0511537808</v>
      </c>
      <c r="AQ253" s="52">
        <v>-19.957905622599998</v>
      </c>
      <c r="AR253" s="52">
        <v>-20.8936272925</v>
      </c>
      <c r="AS253" s="52">
        <v>-21.859958471799999</v>
      </c>
      <c r="AT253" s="52">
        <v>-22.858197820800001</v>
      </c>
      <c r="AU253" s="52">
        <v>-23.889387399099999</v>
      </c>
      <c r="AV253" s="52">
        <v>-24.954372880299999</v>
      </c>
      <c r="AW253" s="52">
        <v>-26.0538458875</v>
      </c>
      <c r="AX253" s="52">
        <v>-6.0145835958999996</v>
      </c>
      <c r="AY253" s="52">
        <v>-8.0529295348000005</v>
      </c>
      <c r="AZ253" s="52">
        <v>-6.7048762253999996</v>
      </c>
      <c r="BA253" s="52">
        <v>-5.5224945008999997</v>
      </c>
      <c r="BB253" s="52">
        <v>-4.5871218297</v>
      </c>
      <c r="BC253" s="52">
        <v>-3.8573347926000001</v>
      </c>
      <c r="BD253" s="52">
        <v>-3.2889852068000001</v>
      </c>
      <c r="BE253" s="52">
        <v>5.6811303602000001</v>
      </c>
      <c r="BF253" s="52">
        <v>-11.7823171567</v>
      </c>
      <c r="BG253" s="52">
        <v>0</v>
      </c>
      <c r="BH253" s="52">
        <v>0</v>
      </c>
      <c r="BI253" s="52">
        <v>0</v>
      </c>
      <c r="BJ253" s="52">
        <v>0</v>
      </c>
      <c r="BK253" s="52">
        <v>0</v>
      </c>
      <c r="BL253" s="52">
        <v>0</v>
      </c>
      <c r="BM253" s="52">
        <v>0</v>
      </c>
      <c r="BN253" s="52">
        <v>0</v>
      </c>
      <c r="BO253" s="52">
        <v>0</v>
      </c>
      <c r="BP253" s="52">
        <v>0</v>
      </c>
      <c r="BQ253" s="52">
        <v>0</v>
      </c>
      <c r="BR253" s="52">
        <v>0</v>
      </c>
      <c r="BS253" s="52">
        <v>0</v>
      </c>
      <c r="BT253" s="52">
        <v>0</v>
      </c>
      <c r="BU253" s="52">
        <v>0</v>
      </c>
      <c r="BV253" s="52">
        <v>0</v>
      </c>
      <c r="BW253" s="52">
        <v>0</v>
      </c>
      <c r="BX253" s="52">
        <v>0</v>
      </c>
      <c r="BY253" s="52">
        <v>0</v>
      </c>
      <c r="BZ253" s="52">
        <v>0</v>
      </c>
      <c r="CA253" s="52">
        <v>0</v>
      </c>
      <c r="CB253" s="52">
        <v>0</v>
      </c>
      <c r="CC253" s="52">
        <v>0</v>
      </c>
      <c r="CD253" s="52">
        <v>0</v>
      </c>
    </row>
    <row r="254" spans="1:82" x14ac:dyDescent="0.25">
      <c r="A254" s="52" t="s">
        <v>255</v>
      </c>
      <c r="B254" s="52">
        <v>37.336200100500001</v>
      </c>
      <c r="C254" s="52">
        <v>37.905484572399999</v>
      </c>
      <c r="D254" s="52">
        <v>34.206648892899999</v>
      </c>
      <c r="E254" s="52">
        <v>30.691310852600001</v>
      </c>
      <c r="F254" s="52">
        <v>26.494239859299999</v>
      </c>
      <c r="G254" s="52">
        <v>22.215733351499999</v>
      </c>
      <c r="H254" s="52">
        <v>19.796395264099999</v>
      </c>
      <c r="I254" s="52">
        <v>17.876780252100001</v>
      </c>
      <c r="J254" s="52">
        <v>15.5195414231</v>
      </c>
      <c r="K254" s="52">
        <v>12.6858976344</v>
      </c>
      <c r="L254" s="52">
        <v>9.3268533672</v>
      </c>
      <c r="M254" s="52">
        <v>5.3739000386000004</v>
      </c>
      <c r="N254" s="52">
        <v>0.72408507909999997</v>
      </c>
      <c r="O254" s="52">
        <v>0</v>
      </c>
      <c r="P254" s="52">
        <v>0</v>
      </c>
      <c r="Q254" s="52">
        <v>0</v>
      </c>
      <c r="R254" s="55">
        <v>0</v>
      </c>
      <c r="S254" s="52">
        <v>0</v>
      </c>
      <c r="T254" s="52">
        <v>0</v>
      </c>
      <c r="U254" s="52">
        <v>0</v>
      </c>
      <c r="V254" s="52">
        <v>-12.135542665499999</v>
      </c>
      <c r="W254" s="52">
        <v>-12.821703061599999</v>
      </c>
      <c r="X254" s="52">
        <v>-13.560583921699999</v>
      </c>
      <c r="Y254" s="52">
        <v>-14.3521136995</v>
      </c>
      <c r="Z254" s="52">
        <v>-15.197612299699999</v>
      </c>
      <c r="AA254" s="52">
        <v>-16.0994306234</v>
      </c>
      <c r="AB254" s="55">
        <v>-17.060607447399999</v>
      </c>
      <c r="AC254" s="52">
        <v>-18.084649345100001</v>
      </c>
      <c r="AD254" s="52">
        <v>-19.173687036600001</v>
      </c>
      <c r="AE254" s="52">
        <v>-20.313092706500001</v>
      </c>
      <c r="AF254" s="52">
        <v>-21.5045661423</v>
      </c>
      <c r="AG254" s="52">
        <v>-22.749745321900001</v>
      </c>
      <c r="AH254" s="52">
        <v>-24.0501606429</v>
      </c>
      <c r="AI254" s="52">
        <v>-25.407132127699999</v>
      </c>
      <c r="AJ254" s="52">
        <v>-26.821553867599999</v>
      </c>
      <c r="AK254" s="52">
        <v>-28.2934526574</v>
      </c>
      <c r="AL254" s="52">
        <v>-29.8210950693</v>
      </c>
      <c r="AM254" s="52">
        <v>-15.6996018699</v>
      </c>
      <c r="AN254" s="52">
        <v>-16.535186979799999</v>
      </c>
      <c r="AO254" s="52">
        <v>-17.391430761500001</v>
      </c>
      <c r="AP254" s="52">
        <v>-18.271793420400002</v>
      </c>
      <c r="AQ254" s="52">
        <v>-19.178981298099998</v>
      </c>
      <c r="AR254" s="52">
        <v>-20.115095400600001</v>
      </c>
      <c r="AS254" s="52">
        <v>-21.081779769000001</v>
      </c>
      <c r="AT254" s="52">
        <v>-22.080336988300001</v>
      </c>
      <c r="AU254" s="52">
        <v>-23.111812649800001</v>
      </c>
      <c r="AV254" s="52">
        <v>-24.177055605900001</v>
      </c>
      <c r="AW254" s="52">
        <v>-25.276760340599999</v>
      </c>
      <c r="AX254" s="52">
        <v>-5.8427236781999996</v>
      </c>
      <c r="AY254" s="52">
        <v>-7.8323854052000002</v>
      </c>
      <c r="AZ254" s="52">
        <v>-6.5287707533999999</v>
      </c>
      <c r="BA254" s="52">
        <v>-5.3833076866000003</v>
      </c>
      <c r="BB254" s="52">
        <v>-4.4761241008999999</v>
      </c>
      <c r="BC254" s="52">
        <v>-3.7676755050000001</v>
      </c>
      <c r="BD254" s="52">
        <v>-3.2155132564</v>
      </c>
      <c r="BE254" s="52">
        <v>5.5591024195000003</v>
      </c>
      <c r="BF254" s="52">
        <v>-11.538855485299999</v>
      </c>
      <c r="BG254" s="52">
        <v>0</v>
      </c>
      <c r="BH254" s="52">
        <v>0</v>
      </c>
      <c r="BI254" s="52">
        <v>0</v>
      </c>
      <c r="BJ254" s="52">
        <v>0</v>
      </c>
      <c r="BK254" s="52">
        <v>0</v>
      </c>
      <c r="BL254" s="52">
        <v>0</v>
      </c>
      <c r="BM254" s="52">
        <v>0</v>
      </c>
      <c r="BN254" s="52">
        <v>0</v>
      </c>
      <c r="BO254" s="52">
        <v>0</v>
      </c>
      <c r="BP254" s="52">
        <v>0</v>
      </c>
      <c r="BQ254" s="52">
        <v>0</v>
      </c>
      <c r="BR254" s="52">
        <v>0</v>
      </c>
      <c r="BS254" s="52">
        <v>0</v>
      </c>
      <c r="BT254" s="52">
        <v>0</v>
      </c>
      <c r="BU254" s="52">
        <v>0</v>
      </c>
      <c r="BV254" s="52">
        <v>0</v>
      </c>
      <c r="BW254" s="52">
        <v>0</v>
      </c>
      <c r="BX254" s="52">
        <v>0</v>
      </c>
      <c r="BY254" s="52">
        <v>0</v>
      </c>
      <c r="BZ254" s="52">
        <v>0</v>
      </c>
      <c r="CA254" s="52">
        <v>0</v>
      </c>
      <c r="CB254" s="52">
        <v>0</v>
      </c>
      <c r="CC254" s="52">
        <v>0</v>
      </c>
      <c r="CD254" s="52">
        <v>0</v>
      </c>
    </row>
    <row r="255" spans="1:82" x14ac:dyDescent="0.25">
      <c r="A255" s="52" t="s">
        <v>256</v>
      </c>
      <c r="B255" s="52">
        <v>9.9600000000000009</v>
      </c>
      <c r="C255" s="52">
        <v>10.30625</v>
      </c>
      <c r="D255" s="52">
        <v>10.6525</v>
      </c>
      <c r="E255" s="52">
        <v>10.998749999999999</v>
      </c>
      <c r="F255" s="52">
        <v>11.345000000000001</v>
      </c>
      <c r="G255" s="52">
        <v>11.69125</v>
      </c>
      <c r="H255" s="52">
        <v>12.0375</v>
      </c>
      <c r="I255" s="52">
        <v>12.383749999999999</v>
      </c>
      <c r="J255" s="52">
        <v>12.73</v>
      </c>
      <c r="K255" s="52">
        <v>13.07625</v>
      </c>
      <c r="L255" s="52">
        <v>13.422499999999999</v>
      </c>
      <c r="M255" s="52">
        <v>13.768750000000001</v>
      </c>
      <c r="N255" s="52">
        <v>14.115</v>
      </c>
      <c r="O255" s="52">
        <v>14.46125</v>
      </c>
      <c r="P255" s="52">
        <v>14.807499999999999</v>
      </c>
      <c r="Q255" s="52">
        <v>15.15375</v>
      </c>
      <c r="R255" s="55">
        <v>15.5</v>
      </c>
      <c r="S255" s="52">
        <v>15.5</v>
      </c>
      <c r="T255" s="52">
        <v>15.5</v>
      </c>
      <c r="U255" s="52">
        <v>15.5</v>
      </c>
      <c r="V255" s="52">
        <v>15.5</v>
      </c>
      <c r="W255" s="52">
        <v>15.5</v>
      </c>
      <c r="X255" s="52">
        <v>15.5</v>
      </c>
      <c r="Y255" s="52">
        <v>15.5</v>
      </c>
      <c r="Z255" s="52">
        <v>15.5</v>
      </c>
      <c r="AA255" s="52">
        <v>15.5</v>
      </c>
      <c r="AB255" s="55">
        <v>15.5</v>
      </c>
      <c r="AC255" s="52">
        <v>15.5</v>
      </c>
      <c r="AD255" s="52">
        <v>15.5</v>
      </c>
      <c r="AE255" s="52">
        <v>15.5</v>
      </c>
      <c r="AF255" s="52">
        <v>15.5</v>
      </c>
      <c r="AG255" s="52">
        <v>15.5</v>
      </c>
      <c r="AH255" s="52">
        <v>15.5</v>
      </c>
      <c r="AI255" s="52">
        <v>15.5</v>
      </c>
      <c r="AJ255" s="52">
        <v>15.5</v>
      </c>
      <c r="AK255" s="52">
        <v>15.5</v>
      </c>
      <c r="AL255" s="52">
        <v>15.5</v>
      </c>
      <c r="AM255" s="52">
        <v>15.5</v>
      </c>
      <c r="AN255" s="52">
        <v>15.5</v>
      </c>
      <c r="AO255" s="52">
        <v>15.5</v>
      </c>
      <c r="AP255" s="52">
        <v>15.5</v>
      </c>
      <c r="AQ255" s="52">
        <v>15.5</v>
      </c>
      <c r="AR255" s="52">
        <v>15.5</v>
      </c>
      <c r="AS255" s="52">
        <v>15.5</v>
      </c>
      <c r="AT255" s="52">
        <v>15.5</v>
      </c>
      <c r="AU255" s="52">
        <v>15.5</v>
      </c>
      <c r="AV255" s="52">
        <v>15.5</v>
      </c>
      <c r="AW255" s="52">
        <v>15.5</v>
      </c>
      <c r="AX255" s="52">
        <v>15.5</v>
      </c>
      <c r="AY255" s="52">
        <v>15.5</v>
      </c>
      <c r="AZ255" s="52">
        <v>15.5</v>
      </c>
      <c r="BA255" s="52">
        <v>15.5</v>
      </c>
      <c r="BB255" s="52">
        <v>15.5</v>
      </c>
      <c r="BC255" s="52">
        <v>15.5</v>
      </c>
      <c r="BD255" s="52">
        <v>15.5</v>
      </c>
      <c r="BE255" s="52">
        <v>15.5</v>
      </c>
      <c r="BF255" s="52">
        <v>15.5</v>
      </c>
      <c r="BG255" s="52">
        <v>15.5</v>
      </c>
      <c r="BH255" s="52">
        <v>15.5</v>
      </c>
      <c r="BI255" s="52">
        <v>15.5</v>
      </c>
      <c r="BJ255" s="52">
        <v>15.5</v>
      </c>
      <c r="BK255" s="52">
        <v>15.5</v>
      </c>
      <c r="BL255" s="52">
        <v>15.5</v>
      </c>
      <c r="BM255" s="52">
        <v>15.5</v>
      </c>
      <c r="BN255" s="52">
        <v>15.5</v>
      </c>
      <c r="BO255" s="52">
        <v>15.5</v>
      </c>
      <c r="BP255" s="52">
        <v>15.5</v>
      </c>
      <c r="BQ255" s="52">
        <v>15.5</v>
      </c>
      <c r="BR255" s="52">
        <v>15.5</v>
      </c>
      <c r="BS255" s="52">
        <v>15.5</v>
      </c>
      <c r="BT255" s="52">
        <v>15.5</v>
      </c>
      <c r="BU255" s="52">
        <v>15.5</v>
      </c>
      <c r="BV255" s="52">
        <v>15.5</v>
      </c>
      <c r="BW255" s="52">
        <v>15.5</v>
      </c>
      <c r="BX255" s="52">
        <v>15.5</v>
      </c>
      <c r="BY255" s="52">
        <v>15.5</v>
      </c>
      <c r="BZ255" s="52">
        <v>15.5</v>
      </c>
      <c r="CA255" s="52">
        <v>15.5</v>
      </c>
      <c r="CB255" s="52">
        <v>15.5</v>
      </c>
      <c r="CC255" s="52">
        <v>15.5</v>
      </c>
      <c r="CD255" s="52">
        <v>15.5</v>
      </c>
    </row>
    <row r="256" spans="1:82" x14ac:dyDescent="0.25">
      <c r="A256" s="52" t="s">
        <v>257</v>
      </c>
      <c r="B256" s="52">
        <v>5.9</v>
      </c>
      <c r="C256" s="52">
        <v>5.31</v>
      </c>
      <c r="D256" s="52">
        <v>4.7789999999999999</v>
      </c>
      <c r="E256" s="52">
        <v>4.3010999999999999</v>
      </c>
      <c r="F256" s="52">
        <v>3.8709899999999999</v>
      </c>
      <c r="G256" s="52">
        <v>3.4838909999999998</v>
      </c>
      <c r="H256" s="52">
        <v>3.1355019</v>
      </c>
      <c r="I256" s="52">
        <v>2.82195171</v>
      </c>
      <c r="J256" s="52">
        <v>2.5397565389999999</v>
      </c>
      <c r="K256" s="52">
        <v>2.2857808850999999</v>
      </c>
      <c r="L256" s="52">
        <v>2.0572027965999999</v>
      </c>
      <c r="M256" s="52">
        <v>1.8514825169</v>
      </c>
      <c r="N256" s="52">
        <v>1.6663342651999999</v>
      </c>
      <c r="O256" s="52">
        <v>1.4997008386999999</v>
      </c>
      <c r="P256" s="52">
        <v>1.3497307547999999</v>
      </c>
      <c r="Q256" s="52">
        <v>1.2147576793999999</v>
      </c>
      <c r="R256" s="55">
        <v>1.0932819114000001</v>
      </c>
      <c r="S256" s="52">
        <v>0.98395372029999995</v>
      </c>
      <c r="T256" s="52">
        <v>0.88555834830000002</v>
      </c>
      <c r="U256" s="52">
        <v>0.79700251339999995</v>
      </c>
      <c r="V256" s="52">
        <v>0.71730226210000003</v>
      </c>
      <c r="W256" s="52">
        <v>0.64557203590000001</v>
      </c>
      <c r="X256" s="52">
        <v>0.58101483229999995</v>
      </c>
      <c r="Y256" s="52">
        <v>0.52291334909999998</v>
      </c>
      <c r="Z256" s="52">
        <v>0.47062201419999999</v>
      </c>
      <c r="AA256" s="52">
        <v>0.42355981269999998</v>
      </c>
      <c r="AB256" s="55">
        <v>0.38120383149999998</v>
      </c>
      <c r="AC256" s="52">
        <v>0.34308344829999998</v>
      </c>
      <c r="AD256" s="52">
        <v>0.30877510349999998</v>
      </c>
      <c r="AE256" s="52">
        <v>0.27789759310000001</v>
      </c>
      <c r="AF256" s="52">
        <v>0.25010783380000001</v>
      </c>
      <c r="AG256" s="52">
        <v>0.2250970504</v>
      </c>
      <c r="AH256" s="52">
        <v>0.20258734540000001</v>
      </c>
      <c r="AI256" s="52">
        <v>0.18232861089999999</v>
      </c>
      <c r="AJ256" s="52">
        <v>0.1640957498</v>
      </c>
      <c r="AK256" s="52">
        <v>0.14768617479999999</v>
      </c>
      <c r="AL256" s="52">
        <v>0.13291755729999999</v>
      </c>
      <c r="AM256" s="52">
        <v>0.1196258016</v>
      </c>
      <c r="AN256" s="52">
        <v>0.10766322139999999</v>
      </c>
      <c r="AO256" s="52">
        <v>9.6896899300000006E-2</v>
      </c>
      <c r="AP256" s="52">
        <v>8.7207209399999999E-2</v>
      </c>
      <c r="AQ256" s="52">
        <v>7.8486488399999998E-2</v>
      </c>
      <c r="AR256" s="52">
        <v>7.0637839600000002E-2</v>
      </c>
      <c r="AS256" s="52">
        <v>6.3574055599999998E-2</v>
      </c>
      <c r="AT256" s="52">
        <v>5.7216650100000002E-2</v>
      </c>
      <c r="AU256" s="52">
        <v>5.1494985100000001E-2</v>
      </c>
      <c r="AV256" s="52">
        <v>4.6345486499999998E-2</v>
      </c>
      <c r="AW256" s="52">
        <v>4.1710937900000002E-2</v>
      </c>
      <c r="AX256" s="52">
        <v>3.7539844099999997E-2</v>
      </c>
      <c r="AY256" s="52">
        <v>3.3785859699999997E-2</v>
      </c>
      <c r="AZ256" s="52">
        <v>3.0407273700000001E-2</v>
      </c>
      <c r="BA256" s="52">
        <v>2.73665464E-2</v>
      </c>
      <c r="BB256" s="52">
        <v>2.46298917E-2</v>
      </c>
      <c r="BC256" s="52">
        <v>2.2166902499999998E-2</v>
      </c>
      <c r="BD256" s="52">
        <v>1.9950212299999999E-2</v>
      </c>
      <c r="BE256" s="52">
        <v>1.79551911E-2</v>
      </c>
      <c r="BF256" s="52">
        <v>1.6159672E-2</v>
      </c>
      <c r="BG256" s="52">
        <v>1.45437048E-2</v>
      </c>
      <c r="BH256" s="52">
        <v>1.30893343E-2</v>
      </c>
      <c r="BI256" s="52">
        <v>1.17804009E-2</v>
      </c>
      <c r="BJ256" s="52">
        <v>1.06023608E-2</v>
      </c>
      <c r="BK256" s="52">
        <v>9.5421246999999997E-3</v>
      </c>
      <c r="BL256" s="52">
        <v>8.5879122000000006E-3</v>
      </c>
      <c r="BM256" s="52">
        <v>7.7291210000000003E-3</v>
      </c>
      <c r="BN256" s="52">
        <v>6.9562089000000001E-3</v>
      </c>
      <c r="BO256" s="52">
        <v>6.2605880000000001E-3</v>
      </c>
      <c r="BP256" s="52">
        <v>5.6345292000000002E-3</v>
      </c>
      <c r="BQ256" s="52">
        <v>5.0710763000000004E-3</v>
      </c>
      <c r="BR256" s="52">
        <v>4.5639686999999996E-3</v>
      </c>
      <c r="BS256" s="52">
        <v>4.1075718000000002E-3</v>
      </c>
      <c r="BT256" s="52">
        <v>3.6968145999999999E-3</v>
      </c>
      <c r="BU256" s="52">
        <v>3.3271332E-3</v>
      </c>
      <c r="BV256" s="52">
        <v>2.9944198000000002E-3</v>
      </c>
      <c r="BW256" s="52">
        <v>2.6949779000000002E-3</v>
      </c>
      <c r="BX256" s="52">
        <v>2.4254800999999999E-3</v>
      </c>
      <c r="BY256" s="52">
        <v>2.1829320999999999E-3</v>
      </c>
      <c r="BZ256" s="52">
        <v>1.9646389000000002E-3</v>
      </c>
      <c r="CA256" s="52">
        <v>1.7681750000000001E-3</v>
      </c>
      <c r="CB256" s="52">
        <v>1.5913575E-3</v>
      </c>
      <c r="CC256" s="52">
        <v>1.4322217E-3</v>
      </c>
      <c r="CD256" s="52">
        <v>1.2889996000000001E-3</v>
      </c>
    </row>
    <row r="257" spans="1:82" x14ac:dyDescent="0.25">
      <c r="A257" s="52" t="s">
        <v>258</v>
      </c>
      <c r="B257" s="52">
        <v>633.5</v>
      </c>
      <c r="C257" s="52">
        <v>692.06683046989997</v>
      </c>
      <c r="D257" s="52">
        <v>750.28353065049998</v>
      </c>
      <c r="E257" s="52">
        <v>801.89112597630003</v>
      </c>
      <c r="F257" s="52">
        <v>847.50489418769996</v>
      </c>
      <c r="G257" s="52">
        <v>886.38535607979998</v>
      </c>
      <c r="H257" s="52">
        <v>918.64037692169995</v>
      </c>
      <c r="I257" s="52">
        <v>947.12384099710005</v>
      </c>
      <c r="J257" s="52">
        <v>972.64734210070003</v>
      </c>
      <c r="K257" s="52">
        <v>994.65937743680001</v>
      </c>
      <c r="L257" s="52">
        <v>1012.5509113121</v>
      </c>
      <c r="M257" s="52">
        <v>1025.6415370563</v>
      </c>
      <c r="N257" s="52">
        <v>1033.1528598709999</v>
      </c>
      <c r="O257" s="52">
        <v>1034.1613654529001</v>
      </c>
      <c r="P257" s="52">
        <v>1034.1613654529001</v>
      </c>
      <c r="Q257" s="52">
        <v>1034.1613654529001</v>
      </c>
      <c r="R257" s="55">
        <v>1034.1613654529001</v>
      </c>
      <c r="S257" s="52">
        <v>1034.1613654529001</v>
      </c>
      <c r="T257" s="52">
        <v>1034.1613654529001</v>
      </c>
      <c r="U257" s="52">
        <v>1034.1613654529001</v>
      </c>
      <c r="V257" s="52">
        <v>1034.1613654529001</v>
      </c>
      <c r="W257" s="52">
        <v>1017.51205709</v>
      </c>
      <c r="X257" s="52">
        <v>999.9366884794</v>
      </c>
      <c r="Y257" s="52">
        <v>981.36237668880005</v>
      </c>
      <c r="Z257" s="52">
        <v>961.71643419780003</v>
      </c>
      <c r="AA257" s="52">
        <v>940.92446133759995</v>
      </c>
      <c r="AB257" s="55">
        <v>918.9089313257</v>
      </c>
      <c r="AC257" s="52">
        <v>895.58824415909999</v>
      </c>
      <c r="AD257" s="52">
        <v>870.87608146139996</v>
      </c>
      <c r="AE257" s="52">
        <v>844.68327656919996</v>
      </c>
      <c r="AF257" s="52">
        <v>816.94066545919998</v>
      </c>
      <c r="AG257" s="52">
        <v>787.57681258729997</v>
      </c>
      <c r="AH257" s="52">
        <v>756.51809051010002</v>
      </c>
      <c r="AI257" s="52">
        <v>723.68882240120001</v>
      </c>
      <c r="AJ257" s="52">
        <v>689.01156518790003</v>
      </c>
      <c r="AK257" s="52">
        <v>652.40768706120002</v>
      </c>
      <c r="AL257" s="52">
        <v>613.7985472972</v>
      </c>
      <c r="AM257" s="52">
        <v>573.10789423519998</v>
      </c>
      <c r="AN257" s="52">
        <v>551.68729527180005</v>
      </c>
      <c r="AO257" s="52">
        <v>529.1278706388</v>
      </c>
      <c r="AP257" s="52">
        <v>505.40136271940003</v>
      </c>
      <c r="AQ257" s="52">
        <v>480.47480273460002</v>
      </c>
      <c r="AR257" s="52">
        <v>454.31153811029998</v>
      </c>
      <c r="AS257" s="52">
        <v>426.8720573512</v>
      </c>
      <c r="AT257" s="52">
        <v>398.11461262709997</v>
      </c>
      <c r="AU257" s="52">
        <v>367.9956848846</v>
      </c>
      <c r="AV257" s="52">
        <v>336.47033382199999</v>
      </c>
      <c r="AW257" s="52">
        <v>303.49246573649998</v>
      </c>
      <c r="AX257" s="52">
        <v>269.01504363139998</v>
      </c>
      <c r="AY257" s="52">
        <v>261.04567796800001</v>
      </c>
      <c r="AZ257" s="52">
        <v>250.3625559182</v>
      </c>
      <c r="BA257" s="52">
        <v>241.45759744360001</v>
      </c>
      <c r="BB257" s="52">
        <v>234.11505380009999</v>
      </c>
      <c r="BC257" s="52">
        <v>228.00989804549999</v>
      </c>
      <c r="BD257" s="52">
        <v>222.87104978350001</v>
      </c>
      <c r="BE257" s="52">
        <v>218.48533278759999</v>
      </c>
      <c r="BF257" s="52">
        <v>226.06749810810001</v>
      </c>
      <c r="BG257" s="52">
        <v>210.32948795499999</v>
      </c>
      <c r="BH257" s="52">
        <v>210.32948795499999</v>
      </c>
      <c r="BI257" s="52">
        <v>210.32948795499999</v>
      </c>
      <c r="BJ257" s="52">
        <v>210.32948795499999</v>
      </c>
      <c r="BK257" s="52">
        <v>210.32948795499999</v>
      </c>
      <c r="BL257" s="52">
        <v>210.32948795499999</v>
      </c>
      <c r="BM257" s="52">
        <v>210.32948795499999</v>
      </c>
      <c r="BN257" s="52">
        <v>210.32948795499999</v>
      </c>
      <c r="BO257" s="52">
        <v>210.32948795499999</v>
      </c>
      <c r="BP257" s="52">
        <v>210.32948795499999</v>
      </c>
      <c r="BQ257" s="52">
        <v>210.32948795499999</v>
      </c>
      <c r="BR257" s="52">
        <v>210.32948795499999</v>
      </c>
      <c r="BS257" s="52">
        <v>210.32948795499999</v>
      </c>
      <c r="BT257" s="52">
        <v>210.32948795499999</v>
      </c>
      <c r="BU257" s="52">
        <v>210.32948795499999</v>
      </c>
      <c r="BV257" s="52">
        <v>210.32948795499999</v>
      </c>
      <c r="BW257" s="52">
        <v>210.32948795499999</v>
      </c>
      <c r="BX257" s="52">
        <v>210.32948795499999</v>
      </c>
      <c r="BY257" s="52">
        <v>210.32948795499999</v>
      </c>
      <c r="BZ257" s="52">
        <v>210.32948795499999</v>
      </c>
      <c r="CA257" s="52">
        <v>210.32948795499999</v>
      </c>
      <c r="CB257" s="52">
        <v>210.32948795499999</v>
      </c>
      <c r="CC257" s="52">
        <v>210.32948795499999</v>
      </c>
      <c r="CD257" s="52">
        <v>210.32948795499999</v>
      </c>
    </row>
    <row r="258" spans="1:82" x14ac:dyDescent="0.25">
      <c r="A258" s="52" t="s">
        <v>259</v>
      </c>
      <c r="B258" s="52">
        <v>0.47121199159999999</v>
      </c>
      <c r="C258" s="52">
        <v>0.4731892117</v>
      </c>
      <c r="D258" s="52">
        <v>0.46812640389999999</v>
      </c>
      <c r="E258" s="52">
        <v>0.46255920680000001</v>
      </c>
      <c r="F258" s="52">
        <v>0.45556282300000001</v>
      </c>
      <c r="G258" s="52">
        <v>0.44787744210000002</v>
      </c>
      <c r="H258" s="52">
        <v>0.44203050579999997</v>
      </c>
      <c r="I258" s="52">
        <v>0.43682250700000003</v>
      </c>
      <c r="J258" s="52">
        <v>0.43114243479999997</v>
      </c>
      <c r="K258" s="52">
        <v>0.42471611100000001</v>
      </c>
      <c r="L258" s="52">
        <v>0.417286345</v>
      </c>
      <c r="M258" s="52">
        <v>0.4085583384</v>
      </c>
      <c r="N258" s="52">
        <v>0.39815355289999999</v>
      </c>
      <c r="O258" s="52">
        <v>0.39107849140000001</v>
      </c>
      <c r="P258" s="52">
        <v>0.38538361230000001</v>
      </c>
      <c r="Q258" s="52">
        <v>0.38033487640000002</v>
      </c>
      <c r="R258" s="55">
        <v>0.37578235209999999</v>
      </c>
      <c r="S258" s="52">
        <v>0.37163284229999999</v>
      </c>
      <c r="T258" s="52">
        <v>0.36782741749999998</v>
      </c>
      <c r="U258" s="52">
        <v>0.36432131130000001</v>
      </c>
      <c r="V258" s="52">
        <v>0.34709261419999998</v>
      </c>
      <c r="W258" s="52">
        <v>0.33709315610000001</v>
      </c>
      <c r="X258" s="52">
        <v>0.3276785156</v>
      </c>
      <c r="Y258" s="52">
        <v>0.31839754939999998</v>
      </c>
      <c r="Z258" s="52">
        <v>0.30904346739999999</v>
      </c>
      <c r="AA258" s="52">
        <v>0.29949007179999998</v>
      </c>
      <c r="AB258" s="55">
        <v>0.2896336706</v>
      </c>
      <c r="AC258" s="52">
        <v>0.27937159499999997</v>
      </c>
      <c r="AD258" s="52">
        <v>0.26859518500000001</v>
      </c>
      <c r="AE258" s="52">
        <v>0.25720655860000002</v>
      </c>
      <c r="AF258" s="52">
        <v>0.24508201439999999</v>
      </c>
      <c r="AG258" s="52">
        <v>0.23207552070000001</v>
      </c>
      <c r="AH258" s="52">
        <v>0.21801194809999999</v>
      </c>
      <c r="AI258" s="52">
        <v>0.2026770611</v>
      </c>
      <c r="AJ258" s="52">
        <v>0.18580313379999999</v>
      </c>
      <c r="AK258" s="52">
        <v>0.167048059</v>
      </c>
      <c r="AL258" s="52">
        <v>0.14596444259999999</v>
      </c>
      <c r="AM258" s="52">
        <v>0.15217152110000001</v>
      </c>
      <c r="AN258" s="52">
        <v>0.1470283017</v>
      </c>
      <c r="AO258" s="52">
        <v>0.13898668980000001</v>
      </c>
      <c r="AP258" s="52">
        <v>0.12842483490000001</v>
      </c>
      <c r="AQ258" s="52">
        <v>0.1152649099</v>
      </c>
      <c r="AR258" s="52">
        <v>9.9273539499999994E-2</v>
      </c>
      <c r="AS258" s="52">
        <v>8.0062941799999995E-2</v>
      </c>
      <c r="AT258" s="52">
        <v>5.7037204600000002E-2</v>
      </c>
      <c r="AU258" s="52">
        <v>2.9296834899999999E-2</v>
      </c>
      <c r="AV258" s="52">
        <v>-4.5260676999999997E-3</v>
      </c>
      <c r="AW258" s="52">
        <v>-4.65646563E-2</v>
      </c>
      <c r="AX258" s="52">
        <v>-2.39619802E-2</v>
      </c>
      <c r="AY258" s="52">
        <v>-2.0177792699999999E-2</v>
      </c>
      <c r="AZ258" s="52">
        <v>-1.6009981E-2</v>
      </c>
      <c r="BA258" s="52">
        <v>-1.1504855499999999E-2</v>
      </c>
      <c r="BB258" s="52">
        <v>-6.7119346999999999E-3</v>
      </c>
      <c r="BC258" s="52">
        <v>-1.6794996999999999E-3</v>
      </c>
      <c r="BD258" s="52">
        <v>3.5473315000000001E-3</v>
      </c>
      <c r="BE258" s="52">
        <v>4.6009958199999999E-2</v>
      </c>
      <c r="BF258" s="52">
        <v>1.9584593000000002E-3</v>
      </c>
      <c r="BG258" s="52">
        <v>2.3744758500000001E-2</v>
      </c>
      <c r="BH258" s="52">
        <v>3.7347453099999997E-2</v>
      </c>
      <c r="BI258" s="52">
        <v>4.8622324000000001E-2</v>
      </c>
      <c r="BJ258" s="52">
        <v>5.8415130400000001E-2</v>
      </c>
      <c r="BK258" s="52">
        <v>6.7197471699999997E-2</v>
      </c>
      <c r="BL258" s="52">
        <v>7.5245667599999996E-2</v>
      </c>
      <c r="BM258" s="52">
        <v>8.2724323500000002E-2</v>
      </c>
      <c r="BN258" s="52">
        <v>8.97340836E-2</v>
      </c>
      <c r="BO258" s="52">
        <v>9.6338908599999995E-2</v>
      </c>
      <c r="BP258" s="52">
        <v>0.1025816304</v>
      </c>
      <c r="BQ258" s="52">
        <v>0.10849281349999999</v>
      </c>
      <c r="BR258" s="52">
        <v>0.11409579929999999</v>
      </c>
      <c r="BS258" s="52">
        <v>0.1194095797</v>
      </c>
      <c r="BT258" s="52">
        <v>0.1244504342</v>
      </c>
      <c r="BU258" s="52">
        <v>0.1292328666</v>
      </c>
      <c r="BV258" s="52">
        <v>0.13377014340000001</v>
      </c>
      <c r="BW258" s="52">
        <v>0.1380746065</v>
      </c>
      <c r="BX258" s="52">
        <v>0.14215785859999999</v>
      </c>
      <c r="BY258" s="52">
        <v>0.14603087549999999</v>
      </c>
      <c r="BZ258" s="52">
        <v>0.1497040775</v>
      </c>
      <c r="CA258" s="52">
        <v>0.15318737809999999</v>
      </c>
      <c r="CB258" s="52">
        <v>0.15649021799999999</v>
      </c>
      <c r="CC258" s="52">
        <v>0.1596215926</v>
      </c>
      <c r="CD258" s="52">
        <v>0.16259007440000001</v>
      </c>
    </row>
    <row r="259" spans="1:82" x14ac:dyDescent="0.25">
      <c r="A259" s="52" t="s">
        <v>260</v>
      </c>
      <c r="B259" s="52">
        <v>0</v>
      </c>
      <c r="C259" s="52">
        <v>0.49457612989999999</v>
      </c>
      <c r="D259" s="52">
        <v>0.45138839019999999</v>
      </c>
      <c r="E259" s="52">
        <v>0.43000675760000001</v>
      </c>
      <c r="F259" s="52">
        <v>0.40923793580000001</v>
      </c>
      <c r="G259" s="52">
        <v>0.3894223322</v>
      </c>
      <c r="H259" s="52">
        <v>0.37719761359999998</v>
      </c>
      <c r="I259" s="52">
        <v>0.36735794579999997</v>
      </c>
      <c r="J259" s="52">
        <v>0.3562957088</v>
      </c>
      <c r="K259" s="52">
        <v>0.3431589203</v>
      </c>
      <c r="L259" s="52">
        <v>0.32716150980000003</v>
      </c>
      <c r="M259" s="52">
        <v>0.30734209569999998</v>
      </c>
      <c r="N259" s="52">
        <v>0.2823467388</v>
      </c>
      <c r="O259" s="52">
        <v>0.26437654259999999</v>
      </c>
      <c r="P259" s="52">
        <v>0.24967728689999999</v>
      </c>
      <c r="Q259" s="52">
        <v>0.2366458145</v>
      </c>
      <c r="R259" s="55">
        <v>0.22489513150000001</v>
      </c>
      <c r="S259" s="52">
        <v>0.2141846835</v>
      </c>
      <c r="T259" s="52">
        <v>0.20436236590000001</v>
      </c>
      <c r="U259" s="52">
        <v>0.1953126302</v>
      </c>
      <c r="V259" s="52">
        <v>0.1508430251</v>
      </c>
      <c r="W259" s="52">
        <v>0.1158389448</v>
      </c>
      <c r="X259" s="52">
        <v>7.95361703E-2</v>
      </c>
      <c r="Y259" s="52">
        <v>4.0103725299999997E-2</v>
      </c>
      <c r="Z259" s="52">
        <v>-3.9626803000000002E-3</v>
      </c>
      <c r="AA259" s="52">
        <v>-5.4371936699999998E-2</v>
      </c>
      <c r="AB259" s="55">
        <v>-0.11340160420000001</v>
      </c>
      <c r="AC259" s="52">
        <v>-0.1843305895</v>
      </c>
      <c r="AD259" s="52">
        <v>-0.27214061919999999</v>
      </c>
      <c r="AE259" s="52">
        <v>-0.38475923690000002</v>
      </c>
      <c r="AF259" s="52">
        <v>-0.53584263539999999</v>
      </c>
      <c r="AG259" s="52">
        <v>-0.75115451020000001</v>
      </c>
      <c r="AH259" s="52">
        <v>-1.0858793625000001</v>
      </c>
      <c r="AI259" s="52">
        <v>-1.6835529598000001</v>
      </c>
      <c r="AJ259" s="52">
        <v>-3.0712926253999999</v>
      </c>
      <c r="AK259" s="52">
        <v>-10.0239263038</v>
      </c>
      <c r="AL259" s="52">
        <v>10.6043014348</v>
      </c>
      <c r="AM259" s="52">
        <v>3.4988370115</v>
      </c>
      <c r="AN259" s="52">
        <v>2.6572789778999999</v>
      </c>
      <c r="AO259" s="52">
        <v>2.1554709261</v>
      </c>
      <c r="AP259" s="52">
        <v>1.8236472828000001</v>
      </c>
      <c r="AQ259" s="52">
        <v>1.5888293930999999</v>
      </c>
      <c r="AR259" s="52">
        <v>1.4142188478</v>
      </c>
      <c r="AS259" s="52">
        <v>1.279285741</v>
      </c>
      <c r="AT259" s="52">
        <v>1.1717187332000001</v>
      </c>
      <c r="AU259" s="52">
        <v>1.0837176150000001</v>
      </c>
      <c r="AV259" s="52">
        <v>1.010120312</v>
      </c>
      <c r="AW259" s="52">
        <v>0.94738695709999998</v>
      </c>
      <c r="AX259" s="52">
        <v>0.83668458140000002</v>
      </c>
      <c r="AY259" s="52">
        <v>0.81561715720000005</v>
      </c>
      <c r="AZ259" s="52">
        <v>0.78958899449999997</v>
      </c>
      <c r="BA259" s="52">
        <v>0.76851570650000001</v>
      </c>
      <c r="BB259" s="52">
        <v>0.75136576070000005</v>
      </c>
      <c r="BC259" s="52">
        <v>0.7371221885</v>
      </c>
      <c r="BD259" s="52">
        <v>0.72503950579999998</v>
      </c>
      <c r="BE259" s="52">
        <v>0.69506051150000003</v>
      </c>
      <c r="BF259" s="52">
        <v>0.73158146030000004</v>
      </c>
      <c r="BG259" s="52">
        <v>0.69361776600000002</v>
      </c>
      <c r="BH259" s="52">
        <v>0.68685678449999998</v>
      </c>
      <c r="BI259" s="52">
        <v>0.68125280710000002</v>
      </c>
      <c r="BJ259" s="52">
        <v>0.67638546389999998</v>
      </c>
      <c r="BK259" s="52">
        <v>0.6720203548</v>
      </c>
      <c r="BL259" s="52">
        <v>0.66802013969999996</v>
      </c>
      <c r="BM259" s="52">
        <v>0.66430300460000002</v>
      </c>
      <c r="BN259" s="52">
        <v>0.66081892590000002</v>
      </c>
      <c r="BO259" s="52">
        <v>0.65753611320000005</v>
      </c>
      <c r="BP259" s="52">
        <v>0.65443327740000001</v>
      </c>
      <c r="BQ259" s="52">
        <v>0.65149522729999998</v>
      </c>
      <c r="BR259" s="52">
        <v>0.64871036110000002</v>
      </c>
      <c r="BS259" s="52">
        <v>0.64606923949999995</v>
      </c>
      <c r="BT259" s="52">
        <v>0.64356377099999995</v>
      </c>
      <c r="BU259" s="52">
        <v>0.64118674659999997</v>
      </c>
      <c r="BV259" s="52">
        <v>0.63893157249999999</v>
      </c>
      <c r="BW259" s="52">
        <v>0.63679211440000005</v>
      </c>
      <c r="BX259" s="52">
        <v>0.63476260529999995</v>
      </c>
      <c r="BY259" s="52">
        <v>0.63283758999999995</v>
      </c>
      <c r="BZ259" s="52">
        <v>0.63101188909999995</v>
      </c>
      <c r="CA259" s="52">
        <v>0.62928057550000005</v>
      </c>
      <c r="CB259" s="52">
        <v>0.62763895670000003</v>
      </c>
      <c r="CC259" s="52">
        <v>0.62608256169999998</v>
      </c>
      <c r="CD259" s="52">
        <v>0.62460712979999999</v>
      </c>
    </row>
    <row r="260" spans="1:82" x14ac:dyDescent="0.25">
      <c r="A260" s="52" t="s">
        <v>261</v>
      </c>
      <c r="B260" s="52">
        <v>150.09299999999999</v>
      </c>
      <c r="C260" s="52">
        <v>162.7385116488</v>
      </c>
      <c r="D260" s="52">
        <v>173.94832167929999</v>
      </c>
      <c r="E260" s="52">
        <v>183.85608076470001</v>
      </c>
      <c r="F260" s="52">
        <v>192.3011388706</v>
      </c>
      <c r="G260" s="52">
        <v>199.30692315690001</v>
      </c>
      <c r="H260" s="52">
        <v>205.49340364220001</v>
      </c>
      <c r="I260" s="52">
        <v>211.03688721770001</v>
      </c>
      <c r="J260" s="52">
        <v>215.81756397949999</v>
      </c>
      <c r="K260" s="52">
        <v>219.7031256244</v>
      </c>
      <c r="L260" s="52">
        <v>222.5457590215</v>
      </c>
      <c r="M260" s="52">
        <v>224.17636385590001</v>
      </c>
      <c r="N260" s="52">
        <v>224.39431380959999</v>
      </c>
      <c r="O260" s="52">
        <v>224.39318572760001</v>
      </c>
      <c r="P260" s="52">
        <v>224.39206541210001</v>
      </c>
      <c r="Q260" s="52">
        <v>224.3909526898</v>
      </c>
      <c r="R260" s="55">
        <v>224.38984763580001</v>
      </c>
      <c r="S260" s="52">
        <v>224.38874782830001</v>
      </c>
      <c r="T260" s="52">
        <v>224.387652613</v>
      </c>
      <c r="U260" s="52">
        <v>224.38656182490001</v>
      </c>
      <c r="V260" s="52">
        <v>220.76859107449999</v>
      </c>
      <c r="W260" s="52">
        <v>216.94944318500001</v>
      </c>
      <c r="X260" s="52">
        <v>212.913282966</v>
      </c>
      <c r="Y260" s="52">
        <v>208.6443189885</v>
      </c>
      <c r="Z260" s="52">
        <v>204.1263881754</v>
      </c>
      <c r="AA260" s="52">
        <v>199.34264816620001</v>
      </c>
      <c r="AB260" s="55">
        <v>194.27537173330001</v>
      </c>
      <c r="AC260" s="52">
        <v>188.9058066284</v>
      </c>
      <c r="AD260" s="52">
        <v>183.21458184869999</v>
      </c>
      <c r="AE260" s="52">
        <v>177.18667177430001</v>
      </c>
      <c r="AF260" s="52">
        <v>170.80655737020001</v>
      </c>
      <c r="AG260" s="52">
        <v>164.05824351780001</v>
      </c>
      <c r="AH260" s="52">
        <v>156.92529001969999</v>
      </c>
      <c r="AI260" s="52">
        <v>149.39087317170001</v>
      </c>
      <c r="AJ260" s="52">
        <v>141.4379113123</v>
      </c>
      <c r="AK260" s="52">
        <v>133.04932126119999</v>
      </c>
      <c r="AL260" s="52">
        <v>124.2085394513</v>
      </c>
      <c r="AM260" s="52">
        <v>119.55396127180001</v>
      </c>
      <c r="AN260" s="52">
        <v>114.6519822341</v>
      </c>
      <c r="AO260" s="52">
        <v>109.4964668855</v>
      </c>
      <c r="AP260" s="52">
        <v>104.0802551909</v>
      </c>
      <c r="AQ260" s="52">
        <v>98.395386997599999</v>
      </c>
      <c r="AR260" s="52">
        <v>92.433281615200002</v>
      </c>
      <c r="AS260" s="52">
        <v>86.184873322300007</v>
      </c>
      <c r="AT260" s="52">
        <v>79.640712682</v>
      </c>
      <c r="AU260" s="52">
        <v>72.791042905699996</v>
      </c>
      <c r="AV260" s="52">
        <v>65.625858465199997</v>
      </c>
      <c r="AW260" s="52">
        <v>58.134951274099997</v>
      </c>
      <c r="AX260" s="52">
        <v>56.402661580999997</v>
      </c>
      <c r="AY260" s="52">
        <v>54.080850111799997</v>
      </c>
      <c r="AZ260" s="52">
        <v>52.1453419037</v>
      </c>
      <c r="BA260" s="52">
        <v>50.549265736300001</v>
      </c>
      <c r="BB260" s="52">
        <v>49.222010867900003</v>
      </c>
      <c r="BC260" s="52">
        <v>48.104686148600003</v>
      </c>
      <c r="BD260" s="52">
        <v>47.150979794000001</v>
      </c>
      <c r="BE260" s="52">
        <v>48.797161009299998</v>
      </c>
      <c r="BF260" s="52">
        <v>45.377291982000003</v>
      </c>
      <c r="BG260" s="52">
        <v>45.376354797300003</v>
      </c>
      <c r="BH260" s="52">
        <v>45.375414582300003</v>
      </c>
      <c r="BI260" s="52">
        <v>45.374472174200001</v>
      </c>
      <c r="BJ260" s="52">
        <v>45.373527767500001</v>
      </c>
      <c r="BK260" s="52">
        <v>45.372581406499997</v>
      </c>
      <c r="BL260" s="52">
        <v>45.371633111999998</v>
      </c>
      <c r="BM260" s="52">
        <v>45.370682909899998</v>
      </c>
      <c r="BN260" s="52">
        <v>45.3697308347</v>
      </c>
      <c r="BO260" s="52">
        <v>45.368776927799999</v>
      </c>
      <c r="BP260" s="52">
        <v>45.367821235299999</v>
      </c>
      <c r="BQ260" s="52">
        <v>45.366863805900003</v>
      </c>
      <c r="BR260" s="52">
        <v>45.365904690000001</v>
      </c>
      <c r="BS260" s="52">
        <v>45.364943938700002</v>
      </c>
      <c r="BT260" s="52">
        <v>45.363981603200003</v>
      </c>
      <c r="BU260" s="52">
        <v>45.363017734499998</v>
      </c>
      <c r="BV260" s="52">
        <v>45.3620523831</v>
      </c>
      <c r="BW260" s="52">
        <v>45.361085598499997</v>
      </c>
      <c r="BX260" s="52">
        <v>45.360117429500001</v>
      </c>
      <c r="BY260" s="52">
        <v>45.3591479237</v>
      </c>
      <c r="BZ260" s="52">
        <v>45.358177127499999</v>
      </c>
      <c r="CA260" s="52">
        <v>45.357205086199997</v>
      </c>
      <c r="CB260" s="52">
        <v>45.356231843700002</v>
      </c>
      <c r="CC260" s="52">
        <v>45.355257442599999</v>
      </c>
      <c r="CD260" s="52">
        <v>45.354281924399999</v>
      </c>
    </row>
    <row r="261" spans="1:82" x14ac:dyDescent="0.25">
      <c r="A261" s="52" t="s">
        <v>262</v>
      </c>
      <c r="B261" s="52">
        <v>102.69799999999999</v>
      </c>
      <c r="C261" s="52">
        <v>113.0632830859</v>
      </c>
      <c r="D261" s="52">
        <v>122.03104194709999</v>
      </c>
      <c r="E261" s="52">
        <v>129.73041267170001</v>
      </c>
      <c r="F261" s="52">
        <v>135.99705626990001</v>
      </c>
      <c r="G261" s="52">
        <v>140.85334925219999</v>
      </c>
      <c r="H261" s="52">
        <v>144.92562270619999</v>
      </c>
      <c r="I261" s="52">
        <v>148.39025564630001</v>
      </c>
      <c r="J261" s="52">
        <v>151.12392978849999</v>
      </c>
      <c r="K261" s="52">
        <v>152.99097678620001</v>
      </c>
      <c r="L261" s="52">
        <v>153.8399309907</v>
      </c>
      <c r="M261" s="52">
        <v>153.49764999510001</v>
      </c>
      <c r="N261" s="52">
        <v>151.75903422389999</v>
      </c>
      <c r="O261" s="52">
        <v>149.83690495510001</v>
      </c>
      <c r="P261" s="52">
        <v>147.95209433779999</v>
      </c>
      <c r="Q261" s="52">
        <v>146.10351869249999</v>
      </c>
      <c r="R261" s="55">
        <v>144.29053286370001</v>
      </c>
      <c r="S261" s="52">
        <v>142.5084836602</v>
      </c>
      <c r="T261" s="52">
        <v>140.75573853029999</v>
      </c>
      <c r="U261" s="52">
        <v>139.03149746369999</v>
      </c>
      <c r="V261" s="52">
        <v>133.65268382470001</v>
      </c>
      <c r="W261" s="52">
        <v>128.10702455949999</v>
      </c>
      <c r="X261" s="52">
        <v>122.3771328821</v>
      </c>
      <c r="Y261" s="52">
        <v>116.4481215588</v>
      </c>
      <c r="Z261" s="52">
        <v>110.3056044357</v>
      </c>
      <c r="AA261" s="52">
        <v>103.9350640519</v>
      </c>
      <c r="AB261" s="55">
        <v>97.321653607100004</v>
      </c>
      <c r="AC261" s="52">
        <v>90.450162963099999</v>
      </c>
      <c r="AD261" s="52">
        <v>83.305587677299997</v>
      </c>
      <c r="AE261" s="52">
        <v>75.878380876199998</v>
      </c>
      <c r="AF261" s="52">
        <v>68.159724888</v>
      </c>
      <c r="AG261" s="52">
        <v>60.14184333</v>
      </c>
      <c r="AH261" s="52">
        <v>51.818406672599998</v>
      </c>
      <c r="AI261" s="52">
        <v>43.185077013200001</v>
      </c>
      <c r="AJ261" s="52">
        <v>34.240262574500001</v>
      </c>
      <c r="AK261" s="52">
        <v>24.986197820499999</v>
      </c>
      <c r="AL261" s="52">
        <v>15.430546275899999</v>
      </c>
      <c r="AM261" s="52">
        <v>10.325431026</v>
      </c>
      <c r="AN261" s="52">
        <v>5.0814738822000001</v>
      </c>
      <c r="AO261" s="52">
        <v>-0.29385351139999999</v>
      </c>
      <c r="AP261" s="52">
        <v>-5.7926394657999998</v>
      </c>
      <c r="AQ261" s="52">
        <v>-11.4054627279</v>
      </c>
      <c r="AR261" s="52">
        <v>-17.120661531900002</v>
      </c>
      <c r="AS261" s="52">
        <v>-22.9236281164</v>
      </c>
      <c r="AT261" s="52">
        <v>-28.796063162599999</v>
      </c>
      <c r="AU261" s="52">
        <v>-34.715164401199999</v>
      </c>
      <c r="AV261" s="52">
        <v>-40.652734625500003</v>
      </c>
      <c r="AW261" s="52">
        <v>-46.574199848799999</v>
      </c>
      <c r="AX261" s="52">
        <v>-46.265130412700003</v>
      </c>
      <c r="AY261" s="52">
        <v>-46.523540291099998</v>
      </c>
      <c r="AZ261" s="52">
        <v>-46.327159452799997</v>
      </c>
      <c r="BA261" s="52">
        <v>-45.751493692899999</v>
      </c>
      <c r="BB261" s="52">
        <v>-44.892914299499999</v>
      </c>
      <c r="BC261" s="52">
        <v>-43.830754377600002</v>
      </c>
      <c r="BD261" s="52">
        <v>-42.627027779800002</v>
      </c>
      <c r="BE261" s="52">
        <v>-38.833241403999999</v>
      </c>
      <c r="BF261" s="52">
        <v>-40.3698006487</v>
      </c>
      <c r="BG261" s="52">
        <v>-38.3101708266</v>
      </c>
      <c r="BH261" s="52">
        <v>-36.349426635</v>
      </c>
      <c r="BI261" s="52">
        <v>-34.484771037800002</v>
      </c>
      <c r="BJ261" s="52">
        <v>-32.712079182399997</v>
      </c>
      <c r="BK261" s="52">
        <v>-31.027090033299999</v>
      </c>
      <c r="BL261" s="52">
        <v>-29.425682107699998</v>
      </c>
      <c r="BM261" s="52">
        <v>-27.903922185199999</v>
      </c>
      <c r="BN261" s="52">
        <v>-26.458061484200002</v>
      </c>
      <c r="BO261" s="52">
        <v>-25.084523111199999</v>
      </c>
      <c r="BP261" s="52">
        <v>-23.779890398100001</v>
      </c>
      <c r="BQ261" s="52">
        <v>-22.540897394999998</v>
      </c>
      <c r="BR261" s="52">
        <v>-21.364421096400001</v>
      </c>
      <c r="BS261" s="52">
        <v>-20.247474844799999</v>
      </c>
      <c r="BT261" s="52">
        <v>-19.187202514799999</v>
      </c>
      <c r="BU261" s="52">
        <v>-18.180873218799999</v>
      </c>
      <c r="BV261" s="52">
        <v>-17.225876381999999</v>
      </c>
      <c r="BW261" s="52">
        <v>-16.319717087499999</v>
      </c>
      <c r="BX261" s="52">
        <v>-15.460011634500001</v>
      </c>
      <c r="BY261" s="52">
        <v>-14.6444832705</v>
      </c>
      <c r="BZ261" s="52">
        <v>-13.870958073300001</v>
      </c>
      <c r="CA261" s="52">
        <v>-13.137360966599999</v>
      </c>
      <c r="CB261" s="52">
        <v>-12.4417118581</v>
      </c>
      <c r="CC261" s="52">
        <v>-11.782121892699999</v>
      </c>
      <c r="CD261" s="52">
        <v>-11.1567898157</v>
      </c>
    </row>
    <row r="262" spans="1:82" x14ac:dyDescent="0.25">
      <c r="A262" s="52" t="s">
        <v>263</v>
      </c>
      <c r="B262" s="52">
        <v>39.533999999999999</v>
      </c>
      <c r="C262" s="52">
        <v>44.682539197799997</v>
      </c>
      <c r="D262" s="52">
        <v>48.193871344599998</v>
      </c>
      <c r="E262" s="52">
        <v>50.4261772953</v>
      </c>
      <c r="F262" s="52">
        <v>51.313702242200002</v>
      </c>
      <c r="G262" s="52">
        <v>50.979506557299999</v>
      </c>
      <c r="H262" s="52">
        <v>50.206925407699998</v>
      </c>
      <c r="I262" s="52">
        <v>49.180245659999997</v>
      </c>
      <c r="J262" s="52">
        <v>47.7278947649</v>
      </c>
      <c r="K262" s="52">
        <v>45.687448253200003</v>
      </c>
      <c r="L262" s="52">
        <v>42.896849176300002</v>
      </c>
      <c r="M262" s="52">
        <v>39.186387478900002</v>
      </c>
      <c r="N262" s="52">
        <v>34.368167610900002</v>
      </c>
      <c r="O262" s="52">
        <v>29.949457202000001</v>
      </c>
      <c r="P262" s="52">
        <v>26.1235811526</v>
      </c>
      <c r="Q262" s="52">
        <v>22.807541616999998</v>
      </c>
      <c r="R262" s="55">
        <v>19.931052429899999</v>
      </c>
      <c r="S262" s="52">
        <v>17.4284865409</v>
      </c>
      <c r="T262" s="52">
        <v>15.248676097700001</v>
      </c>
      <c r="U262" s="52">
        <v>13.3486974077</v>
      </c>
      <c r="V262" s="52">
        <v>7.3070103963999999</v>
      </c>
      <c r="W262" s="52">
        <v>1.7517145190000001</v>
      </c>
      <c r="X262" s="52">
        <v>-3.3745608596999999</v>
      </c>
      <c r="Y262" s="52">
        <v>-8.1187529594000001</v>
      </c>
      <c r="Z262" s="52">
        <v>-12.5206683372</v>
      </c>
      <c r="AA262" s="52">
        <v>-16.613977059</v>
      </c>
      <c r="AB262" s="55">
        <v>-20.426630793000001</v>
      </c>
      <c r="AC262" s="52">
        <v>-23.981059772599998</v>
      </c>
      <c r="AD262" s="52">
        <v>-27.2936066993</v>
      </c>
      <c r="AE262" s="52">
        <v>-30.368442832100001</v>
      </c>
      <c r="AF262" s="52">
        <v>-33.2044468761</v>
      </c>
      <c r="AG262" s="52">
        <v>-35.795119155499997</v>
      </c>
      <c r="AH262" s="52">
        <v>-38.128463187100003</v>
      </c>
      <c r="AI262" s="52">
        <v>-40.186855248199997</v>
      </c>
      <c r="AJ262" s="52">
        <v>-41.9469288031</v>
      </c>
      <c r="AK262" s="52">
        <v>-43.379508432999998</v>
      </c>
      <c r="AL262" s="52">
        <v>-44.449631778499999</v>
      </c>
      <c r="AM262" s="52">
        <v>-39.649806728000001</v>
      </c>
      <c r="AN262" s="52">
        <v>-35.865684157499999</v>
      </c>
      <c r="AO262" s="52">
        <v>-32.913934819300003</v>
      </c>
      <c r="AP262" s="52">
        <v>-30.624180599999999</v>
      </c>
      <c r="AQ262" s="52">
        <v>-28.848783754100001</v>
      </c>
      <c r="AR262" s="52">
        <v>-27.4617639517</v>
      </c>
      <c r="AS262" s="52">
        <v>-26.356344807500001</v>
      </c>
      <c r="AT262" s="52">
        <v>-25.442665061300001</v>
      </c>
      <c r="AU262" s="52">
        <v>-24.6459157273</v>
      </c>
      <c r="AV262" s="52">
        <v>-23.904902467799999</v>
      </c>
      <c r="AW262" s="52">
        <v>-23.170954178900001</v>
      </c>
      <c r="AX262" s="52">
        <v>-16.019184811100001</v>
      </c>
      <c r="AY262" s="52">
        <v>-12.126500529399999</v>
      </c>
      <c r="AZ262" s="52">
        <v>-9.2558843333999992</v>
      </c>
      <c r="BA262" s="52">
        <v>-7.1153662629000003</v>
      </c>
      <c r="BB262" s="52">
        <v>-5.5248025373000003</v>
      </c>
      <c r="BC262" s="52">
        <v>-4.3457026234000002</v>
      </c>
      <c r="BD262" s="52">
        <v>-3.4714508459000002</v>
      </c>
      <c r="BE262" s="52">
        <v>-0.349098203</v>
      </c>
      <c r="BF262" s="52">
        <v>-3.633387886</v>
      </c>
      <c r="BG262" s="52">
        <v>-2.0642856177</v>
      </c>
      <c r="BH262" s="52">
        <v>-1.1706546127999999</v>
      </c>
      <c r="BI262" s="52">
        <v>-0.66299165000000004</v>
      </c>
      <c r="BJ262" s="52">
        <v>-0.37502353100000002</v>
      </c>
      <c r="BK262" s="52">
        <v>-0.21188088020000001</v>
      </c>
      <c r="BL262" s="52">
        <v>-0.11956751810000001</v>
      </c>
      <c r="BM262" s="52">
        <v>-6.7395298100000001E-2</v>
      </c>
      <c r="BN262" s="52">
        <v>-3.7944596900000002E-2</v>
      </c>
      <c r="BO262" s="52">
        <v>-2.1339540800000001E-2</v>
      </c>
      <c r="BP262" s="52">
        <v>-1.19880075E-2</v>
      </c>
      <c r="BQ262" s="52">
        <v>-6.7274194000000002E-3</v>
      </c>
      <c r="BR262" s="52">
        <v>-3.7714012999999998E-3</v>
      </c>
      <c r="BS262" s="52">
        <v>-2.1121417999999999E-3</v>
      </c>
      <c r="BT262" s="52">
        <v>-1.1817427E-3</v>
      </c>
      <c r="BU262" s="52">
        <v>-6.6056510000000004E-4</v>
      </c>
      <c r="BV262" s="52">
        <v>-3.6890479999999998E-4</v>
      </c>
      <c r="BW262" s="52">
        <v>-2.0584100000000001E-4</v>
      </c>
      <c r="BX262" s="52">
        <v>-1.147576E-4</v>
      </c>
      <c r="BY262" s="52">
        <v>-6.3925599999999997E-5</v>
      </c>
      <c r="BZ262" s="52">
        <v>-3.5581599999999998E-5</v>
      </c>
      <c r="CA262" s="52">
        <v>-1.9789899999999998E-5</v>
      </c>
      <c r="CB262" s="52">
        <v>-1.09987E-5</v>
      </c>
      <c r="CC262" s="52">
        <v>-6.1083999999999998E-6</v>
      </c>
      <c r="CD262" s="52">
        <v>-3.3902000000000002E-6</v>
      </c>
    </row>
    <row r="263" spans="1:82" x14ac:dyDescent="0.25">
      <c r="A263" s="52" t="s">
        <v>264</v>
      </c>
      <c r="B263" s="52">
        <v>6.1864999999999997</v>
      </c>
      <c r="C263" s="52">
        <v>6.9942287652999999</v>
      </c>
      <c r="D263" s="52">
        <v>7.0543008505999998</v>
      </c>
      <c r="E263" s="52">
        <v>6.9094570560999999</v>
      </c>
      <c r="F263" s="52">
        <v>6.4798292651000002</v>
      </c>
      <c r="G263" s="52">
        <v>5.8522314674000002</v>
      </c>
      <c r="H263" s="52">
        <v>5.4411231251999999</v>
      </c>
      <c r="I263" s="52">
        <v>5.11762652</v>
      </c>
      <c r="J263" s="52">
        <v>4.6801590603000003</v>
      </c>
      <c r="K263" s="52">
        <v>4.0663161717999996</v>
      </c>
      <c r="L263" s="52">
        <v>3.2411339295000001</v>
      </c>
      <c r="M263" s="52">
        <v>2.1740049355000002</v>
      </c>
      <c r="N263" s="52">
        <v>0.83197021540000005</v>
      </c>
      <c r="O263" s="52">
        <v>0.25872271619999998</v>
      </c>
      <c r="P263" s="52">
        <v>8.1105667199999995E-2</v>
      </c>
      <c r="Q263" s="52">
        <v>2.56259434E-2</v>
      </c>
      <c r="R263" s="55">
        <v>8.1612064000000008E-3</v>
      </c>
      <c r="S263" s="52">
        <v>2.6132786999999999E-3</v>
      </c>
      <c r="T263" s="52">
        <v>8.4077480000000003E-4</v>
      </c>
      <c r="U263" s="52">
        <v>2.7174540000000002E-4</v>
      </c>
      <c r="V263" s="52">
        <v>-2.7785099782999998</v>
      </c>
      <c r="W263" s="52">
        <v>-3.8118282057999999</v>
      </c>
      <c r="X263" s="52">
        <v>-4.2580819159000001</v>
      </c>
      <c r="Y263" s="52">
        <v>-4.5103085755999999</v>
      </c>
      <c r="Z263" s="52">
        <v>-4.6991397235000001</v>
      </c>
      <c r="AA263" s="52">
        <v>-4.8661976535000004</v>
      </c>
      <c r="AB263" s="55">
        <v>-5.0234249521000001</v>
      </c>
      <c r="AC263" s="52">
        <v>-5.1729907964999997</v>
      </c>
      <c r="AD263" s="52">
        <v>-5.3134379329000003</v>
      </c>
      <c r="AE263" s="52">
        <v>-5.4385286094999996</v>
      </c>
      <c r="AF263" s="52">
        <v>-5.5443689643000003</v>
      </c>
      <c r="AG263" s="52">
        <v>-5.6276664959999998</v>
      </c>
      <c r="AH263" s="52">
        <v>-5.6852486617000002</v>
      </c>
      <c r="AI263" s="52">
        <v>-5.7139692654000003</v>
      </c>
      <c r="AJ263" s="52">
        <v>-5.7107351835999998</v>
      </c>
      <c r="AK263" s="52">
        <v>-5.6725711650999999</v>
      </c>
      <c r="AL263" s="52">
        <v>-5.5966896699999999</v>
      </c>
      <c r="AM263" s="52">
        <v>-3.0188840321999999</v>
      </c>
      <c r="AN263" s="52">
        <v>-2.7541243847999999</v>
      </c>
      <c r="AO263" s="52">
        <v>-2.7469459286000002</v>
      </c>
      <c r="AP263" s="52">
        <v>-2.7573472961999999</v>
      </c>
      <c r="AQ263" s="52">
        <v>-2.7592545308999998</v>
      </c>
      <c r="AR263" s="52">
        <v>-2.7497407062999999</v>
      </c>
      <c r="AS263" s="52">
        <v>-2.7282669217</v>
      </c>
      <c r="AT263" s="52">
        <v>-2.6946392553999998</v>
      </c>
      <c r="AU263" s="52">
        <v>-2.6488536771</v>
      </c>
      <c r="AV263" s="52">
        <v>-2.5911089336000002</v>
      </c>
      <c r="AW263" s="52">
        <v>-2.5218200688999999</v>
      </c>
      <c r="AX263" s="52">
        <v>-0.56447973250000005</v>
      </c>
      <c r="AY263" s="52">
        <v>-0.69813505779999996</v>
      </c>
      <c r="AZ263" s="52">
        <v>-0.57059804729999997</v>
      </c>
      <c r="BA263" s="52">
        <v>-0.46034067420000002</v>
      </c>
      <c r="BB263" s="52">
        <v>-0.37565904649999998</v>
      </c>
      <c r="BC263" s="52">
        <v>-0.31117172669999998</v>
      </c>
      <c r="BD263" s="52">
        <v>-0.26190364459999999</v>
      </c>
      <c r="BE263" s="52">
        <v>0.43768008590000002</v>
      </c>
      <c r="BF263" s="52">
        <v>-0.93135942449999998</v>
      </c>
      <c r="BG263" s="52">
        <v>-7.6752264000000004E-3</v>
      </c>
      <c r="BH263" s="52">
        <v>-6.22706E-5</v>
      </c>
      <c r="BI263" s="52">
        <v>-4.9950000000000005E-7</v>
      </c>
      <c r="BJ263" s="52">
        <v>-4.0000000000000002E-9</v>
      </c>
      <c r="BK263" s="52">
        <v>0</v>
      </c>
      <c r="BL263" s="52">
        <v>0</v>
      </c>
      <c r="BM263" s="52">
        <v>0</v>
      </c>
      <c r="BN263" s="52">
        <v>0</v>
      </c>
      <c r="BO263" s="52">
        <v>0</v>
      </c>
      <c r="BP263" s="52">
        <v>0</v>
      </c>
      <c r="BQ263" s="52">
        <v>0</v>
      </c>
      <c r="BR263" s="52">
        <v>0</v>
      </c>
      <c r="BS263" s="52">
        <v>0</v>
      </c>
      <c r="BT263" s="52">
        <v>0</v>
      </c>
      <c r="BU263" s="52">
        <v>0</v>
      </c>
      <c r="BV263" s="52">
        <v>0</v>
      </c>
      <c r="BW263" s="52">
        <v>0</v>
      </c>
      <c r="BX263" s="52">
        <v>0</v>
      </c>
      <c r="BY263" s="52">
        <v>0</v>
      </c>
      <c r="BZ263" s="52">
        <v>0</v>
      </c>
      <c r="CA263" s="52">
        <v>0</v>
      </c>
      <c r="CB263" s="52">
        <v>0</v>
      </c>
      <c r="CC263" s="52">
        <v>0</v>
      </c>
      <c r="CD263" s="52">
        <v>0</v>
      </c>
    </row>
    <row r="264" spans="1:82" x14ac:dyDescent="0.25">
      <c r="A264" s="52" t="s">
        <v>265</v>
      </c>
      <c r="B264" s="52">
        <v>0.1477</v>
      </c>
      <c r="C264" s="52">
        <v>0.16506469430000001</v>
      </c>
      <c r="D264" s="52">
        <v>0.1832823459</v>
      </c>
      <c r="E264" s="52">
        <v>0.2020581954</v>
      </c>
      <c r="F264" s="52">
        <v>0.22111650320000001</v>
      </c>
      <c r="G264" s="52">
        <v>0.24021038389999999</v>
      </c>
      <c r="H264" s="52">
        <v>0.25921104560000002</v>
      </c>
      <c r="I264" s="52">
        <v>0.27804681530000003</v>
      </c>
      <c r="J264" s="52">
        <v>0.29663610689999997</v>
      </c>
      <c r="K264" s="52">
        <v>0.31487810189999998</v>
      </c>
      <c r="L264" s="52">
        <v>0.33265296830000002</v>
      </c>
      <c r="M264" s="52">
        <v>0.34981981179999999</v>
      </c>
      <c r="N264" s="52">
        <v>0.36621233069999998</v>
      </c>
      <c r="O264" s="52">
        <v>0.3818537373</v>
      </c>
      <c r="P264" s="52">
        <v>0.39682782789999999</v>
      </c>
      <c r="Q264" s="52">
        <v>0.41120759270000001</v>
      </c>
      <c r="R264" s="55">
        <v>0.42505403720000001</v>
      </c>
      <c r="S264" s="52">
        <v>0.43828384770000001</v>
      </c>
      <c r="T264" s="52">
        <v>0.45094514629999999</v>
      </c>
      <c r="U264" s="52">
        <v>0.4630803356</v>
      </c>
      <c r="V264" s="52">
        <v>0.4741432055</v>
      </c>
      <c r="W264" s="52">
        <v>0.48413314140000002</v>
      </c>
      <c r="X264" s="52">
        <v>0.49311314470000001</v>
      </c>
      <c r="Y264" s="52">
        <v>0.50112209009999997</v>
      </c>
      <c r="Z264" s="52">
        <v>0.50818613489999998</v>
      </c>
      <c r="AA264" s="52">
        <v>0.51432298269999999</v>
      </c>
      <c r="AB264" s="55">
        <v>0.51954359999999999</v>
      </c>
      <c r="AC264" s="52">
        <v>0.52385301490000002</v>
      </c>
      <c r="AD264" s="52">
        <v>0.52725086089999995</v>
      </c>
      <c r="AE264" s="52">
        <v>0.52973271099999997</v>
      </c>
      <c r="AF264" s="52">
        <v>0.53129029429999997</v>
      </c>
      <c r="AG264" s="52">
        <v>0.5319117739</v>
      </c>
      <c r="AH264" s="52">
        <v>0.53158204369999995</v>
      </c>
      <c r="AI264" s="52">
        <v>0.53028304640000001</v>
      </c>
      <c r="AJ264" s="52">
        <v>0.52799413029999998</v>
      </c>
      <c r="AK264" s="52">
        <v>0.52469248189999995</v>
      </c>
      <c r="AL264" s="52">
        <v>0.52035369239999996</v>
      </c>
      <c r="AM264" s="52">
        <v>0.51595320950000001</v>
      </c>
      <c r="AN264" s="52">
        <v>0.51133126269999996</v>
      </c>
      <c r="AO264" s="52">
        <v>0.50639858670000004</v>
      </c>
      <c r="AP264" s="52">
        <v>0.5010896977</v>
      </c>
      <c r="AQ264" s="52">
        <v>0.4953489264</v>
      </c>
      <c r="AR264" s="52">
        <v>0.48912773440000001</v>
      </c>
      <c r="AS264" s="52">
        <v>0.4823834937</v>
      </c>
      <c r="AT264" s="52">
        <v>0.47507861330000001</v>
      </c>
      <c r="AU264" s="52">
        <v>0.46717986750000001</v>
      </c>
      <c r="AV264" s="52">
        <v>0.45865789210000002</v>
      </c>
      <c r="AW264" s="52">
        <v>0.44948683230000003</v>
      </c>
      <c r="AX264" s="52">
        <v>0.44102835410000002</v>
      </c>
      <c r="AY264" s="52">
        <v>0.43287119149999997</v>
      </c>
      <c r="AZ264" s="52">
        <v>0.42500461070000001</v>
      </c>
      <c r="BA264" s="52">
        <v>0.41741826030000001</v>
      </c>
      <c r="BB264" s="52">
        <v>0.41010215779999998</v>
      </c>
      <c r="BC264" s="52">
        <v>0.4030466761</v>
      </c>
      <c r="BD264" s="52">
        <v>0.39624253100000001</v>
      </c>
      <c r="BE264" s="52">
        <v>0.3902060396</v>
      </c>
      <c r="BF264" s="52">
        <v>0.38370555249999999</v>
      </c>
      <c r="BG264" s="52">
        <v>0.37764303770000002</v>
      </c>
      <c r="BH264" s="52">
        <v>0.37191303050000002</v>
      </c>
      <c r="BI264" s="52">
        <v>0.36647337899999999</v>
      </c>
      <c r="BJ264" s="52">
        <v>0.3612949976</v>
      </c>
      <c r="BK264" s="52">
        <v>0.35635629829999999</v>
      </c>
      <c r="BL264" s="52">
        <v>0.35164026770000001</v>
      </c>
      <c r="BM264" s="52">
        <v>0.34713278359999999</v>
      </c>
      <c r="BN264" s="52">
        <v>0.34282163700000001</v>
      </c>
      <c r="BO264" s="52">
        <v>0.33869595670000002</v>
      </c>
      <c r="BP264" s="52">
        <v>0.33474586470000001</v>
      </c>
      <c r="BQ264" s="52">
        <v>0.33096226299999998</v>
      </c>
      <c r="BR264" s="52">
        <v>0.32733669799999998</v>
      </c>
      <c r="BS264" s="52">
        <v>0.32386126910000002</v>
      </c>
      <c r="BT264" s="52">
        <v>0.32052856419999998</v>
      </c>
      <c r="BU264" s="52">
        <v>0.31733161139999999</v>
      </c>
      <c r="BV264" s="52">
        <v>0.31426384060000001</v>
      </c>
      <c r="BW264" s="52">
        <v>0.31131905240000002</v>
      </c>
      <c r="BX264" s="52">
        <v>0.30849139040000001</v>
      </c>
      <c r="BY264" s="52">
        <v>0.3057753185</v>
      </c>
      <c r="BZ264" s="52">
        <v>0.30316559920000002</v>
      </c>
      <c r="CA264" s="52">
        <v>0.3006572743</v>
      </c>
      <c r="CB264" s="52">
        <v>0.2982456483</v>
      </c>
      <c r="CC264" s="52">
        <v>0.29592627170000002</v>
      </c>
      <c r="CD264" s="52">
        <v>0.29369492660000002</v>
      </c>
    </row>
    <row r="265" spans="1:82" x14ac:dyDescent="0.25">
      <c r="A265" s="52" t="s">
        <v>266</v>
      </c>
      <c r="B265" s="52">
        <v>1.0994539999999999</v>
      </c>
      <c r="C265" s="52">
        <v>1.2593068312</v>
      </c>
      <c r="D265" s="52">
        <v>1.3618592613</v>
      </c>
      <c r="E265" s="52">
        <v>1.4349523375</v>
      </c>
      <c r="F265" s="52">
        <v>1.4873243379000001</v>
      </c>
      <c r="G265" s="52">
        <v>1.5225903812999999</v>
      </c>
      <c r="H265" s="52">
        <v>1.5469822820000001</v>
      </c>
      <c r="I265" s="52">
        <v>1.5648176172999999</v>
      </c>
      <c r="J265" s="52">
        <v>1.5768372265999999</v>
      </c>
      <c r="K265" s="52">
        <v>1.582298448</v>
      </c>
      <c r="L265" s="52">
        <v>1.5800159161</v>
      </c>
      <c r="M265" s="52">
        <v>1.5685625148</v>
      </c>
      <c r="N265" s="52">
        <v>1.5462210724000001</v>
      </c>
      <c r="O265" s="52">
        <v>1.5210121536000001</v>
      </c>
      <c r="P265" s="52">
        <v>1.4980816892</v>
      </c>
      <c r="Q265" s="52">
        <v>1.4785214471999999</v>
      </c>
      <c r="R265" s="55">
        <v>1.4621720172999999</v>
      </c>
      <c r="S265" s="52">
        <v>1.4424330647000001</v>
      </c>
      <c r="T265" s="52">
        <v>1.4233144262999999</v>
      </c>
      <c r="U265" s="52">
        <v>1.4057740909000001</v>
      </c>
      <c r="V265" s="52">
        <v>1.3631647316</v>
      </c>
      <c r="W265" s="52">
        <v>1.3121587889999999</v>
      </c>
      <c r="X265" s="52">
        <v>1.260550896</v>
      </c>
      <c r="Y265" s="52">
        <v>1.2095778897</v>
      </c>
      <c r="Z265" s="52">
        <v>1.159056495</v>
      </c>
      <c r="AA265" s="52">
        <v>1.1085708535000001</v>
      </c>
      <c r="AB265" s="55">
        <v>1.0577075758000001</v>
      </c>
      <c r="AC265" s="52">
        <v>1.0060840901000001</v>
      </c>
      <c r="AD265" s="52">
        <v>0.95334608050000003</v>
      </c>
      <c r="AE265" s="52">
        <v>0.89920342929999997</v>
      </c>
      <c r="AF265" s="52">
        <v>0.84339084659999997</v>
      </c>
      <c r="AG265" s="52">
        <v>0.78565933880000005</v>
      </c>
      <c r="AH265" s="52">
        <v>0.72577487429999998</v>
      </c>
      <c r="AI265" s="52">
        <v>0.66351921110000001</v>
      </c>
      <c r="AJ265" s="52">
        <v>0.5986922603</v>
      </c>
      <c r="AK265" s="52">
        <v>0.5311165524</v>
      </c>
      <c r="AL265" s="52">
        <v>0.46064515090000002</v>
      </c>
      <c r="AM265" s="52">
        <v>0.43302202229999998</v>
      </c>
      <c r="AN265" s="52">
        <v>0.41056244819999999</v>
      </c>
      <c r="AO265" s="52">
        <v>0.3853118271</v>
      </c>
      <c r="AP265" s="52">
        <v>0.35594544519999999</v>
      </c>
      <c r="AQ265" s="52">
        <v>0.3224623184</v>
      </c>
      <c r="AR265" s="52">
        <v>0.2851353781</v>
      </c>
      <c r="AS265" s="52">
        <v>0.24426871519999999</v>
      </c>
      <c r="AT265" s="52">
        <v>0.20014117400000001</v>
      </c>
      <c r="AU265" s="52">
        <v>0.15299828269999999</v>
      </c>
      <c r="AV265" s="52">
        <v>0.1030569214</v>
      </c>
      <c r="AW265" s="52">
        <v>5.05131677E-2</v>
      </c>
      <c r="AX265" s="52">
        <v>5.8971645900000001E-2</v>
      </c>
      <c r="AY265" s="52">
        <v>6.7128808499999998E-2</v>
      </c>
      <c r="AZ265" s="52">
        <v>7.4995389300000007E-2</v>
      </c>
      <c r="BA265" s="52">
        <v>8.2581739700000004E-2</v>
      </c>
      <c r="BB265" s="52">
        <v>8.9897842199999994E-2</v>
      </c>
      <c r="BC265" s="52">
        <v>9.6953323899999999E-2</v>
      </c>
      <c r="BD265" s="52">
        <v>0.103757469</v>
      </c>
      <c r="BE265" s="52">
        <v>0.13438554080000001</v>
      </c>
      <c r="BF265" s="52">
        <v>0.11629444749999999</v>
      </c>
      <c r="BG265" s="52">
        <v>0.12482156010000001</v>
      </c>
      <c r="BH265" s="52">
        <v>0.13672924189999999</v>
      </c>
      <c r="BI265" s="52">
        <v>0.1480146088</v>
      </c>
      <c r="BJ265" s="52">
        <v>0.15806407410000001</v>
      </c>
      <c r="BK265" s="52">
        <v>0.16701360700000001</v>
      </c>
      <c r="BL265" s="52">
        <v>0.17509186190000001</v>
      </c>
      <c r="BM265" s="52">
        <v>0.18248189819999999</v>
      </c>
      <c r="BN265" s="52">
        <v>0.18931139929999999</v>
      </c>
      <c r="BO265" s="52">
        <v>0.19566731430000001</v>
      </c>
      <c r="BP265" s="52">
        <v>0.2016101458</v>
      </c>
      <c r="BQ265" s="52">
        <v>0.20718386650000001</v>
      </c>
      <c r="BR265" s="52">
        <v>0.21242212839999999</v>
      </c>
      <c r="BS265" s="52">
        <v>0.21735200260000001</v>
      </c>
      <c r="BT265" s="52">
        <v>0.2219962067</v>
      </c>
      <c r="BU265" s="52">
        <v>0.22637443739999999</v>
      </c>
      <c r="BV265" s="52">
        <v>0.23050417979999999</v>
      </c>
      <c r="BW265" s="52">
        <v>0.23440121329999999</v>
      </c>
      <c r="BX265" s="52">
        <v>0.2380799391</v>
      </c>
      <c r="BY265" s="52">
        <v>0.24155360140000001</v>
      </c>
      <c r="BZ265" s="52">
        <v>0.24483444660000001</v>
      </c>
      <c r="CA265" s="52">
        <v>0.2479338408</v>
      </c>
      <c r="CB265" s="52">
        <v>0.2508623639</v>
      </c>
      <c r="CC265" s="52">
        <v>0.25362988460000002</v>
      </c>
      <c r="CD265" s="52">
        <v>0.25624562509999999</v>
      </c>
    </row>
    <row r="266" spans="1:82" x14ac:dyDescent="0.25">
      <c r="A266" s="52" t="s">
        <v>267</v>
      </c>
      <c r="B266" s="52">
        <v>0.44715359049999998</v>
      </c>
      <c r="C266" s="52">
        <v>0.51200566140000003</v>
      </c>
      <c r="D266" s="52">
        <v>0.57562828659999998</v>
      </c>
      <c r="E266" s="52">
        <v>0.63451531650000004</v>
      </c>
      <c r="F266" s="52">
        <v>0.69031071850000003</v>
      </c>
      <c r="G266" s="52">
        <v>0.74147609049999996</v>
      </c>
      <c r="H266" s="52">
        <v>0.7854842849</v>
      </c>
      <c r="I266" s="52">
        <v>0.82596638899999997</v>
      </c>
      <c r="J266" s="52">
        <v>0.86469251530000002</v>
      </c>
      <c r="K266" s="52">
        <v>0.90099389080000003</v>
      </c>
      <c r="L266" s="52">
        <v>0.93392124909999996</v>
      </c>
      <c r="M266" s="52">
        <v>0.96234388069999999</v>
      </c>
      <c r="N266" s="52">
        <v>0.98496300189999997</v>
      </c>
      <c r="O266" s="52">
        <v>0.99458091230000001</v>
      </c>
      <c r="P266" s="52">
        <v>1.0014706678</v>
      </c>
      <c r="Q266" s="52">
        <v>1.0082996769000001</v>
      </c>
      <c r="R266" s="55">
        <v>1.0152915374</v>
      </c>
      <c r="S266" s="52">
        <v>1.0201299069</v>
      </c>
      <c r="T266" s="52">
        <v>1.0244022290999999</v>
      </c>
      <c r="U266" s="52">
        <v>1.0285549951999999</v>
      </c>
      <c r="V266" s="52">
        <v>1.0472740419</v>
      </c>
      <c r="W266" s="52">
        <v>1.0306270712000001</v>
      </c>
      <c r="X266" s="52">
        <v>1.0110152846</v>
      </c>
      <c r="Y266" s="52">
        <v>0.98970346819999999</v>
      </c>
      <c r="Z266" s="52">
        <v>0.96694200860000001</v>
      </c>
      <c r="AA266" s="52">
        <v>0.94273798070000003</v>
      </c>
      <c r="AB266" s="55">
        <v>0.91705026509999998</v>
      </c>
      <c r="AC266" s="52">
        <v>0.88983575839999995</v>
      </c>
      <c r="AD266" s="52">
        <v>0.86105787239999998</v>
      </c>
      <c r="AE266" s="52">
        <v>0.83067881450000003</v>
      </c>
      <c r="AF266" s="52">
        <v>0.79871708900000005</v>
      </c>
      <c r="AG266" s="52">
        <v>0.76520900660000002</v>
      </c>
      <c r="AH266" s="52">
        <v>0.73020968399999997</v>
      </c>
      <c r="AI266" s="52">
        <v>0.69379577219999999</v>
      </c>
      <c r="AJ266" s="52">
        <v>0.65606938719999996</v>
      </c>
      <c r="AK266" s="52">
        <v>0.61716336449999998</v>
      </c>
      <c r="AL266" s="52">
        <v>0.57724809960000001</v>
      </c>
      <c r="AM266" s="52">
        <v>0.52928702650000004</v>
      </c>
      <c r="AN266" s="52">
        <v>0.50786397549999995</v>
      </c>
      <c r="AO266" s="52">
        <v>0.48678440210000001</v>
      </c>
      <c r="AP266" s="52">
        <v>0.4653840642</v>
      </c>
      <c r="AQ266" s="52">
        <v>0.44356649250000002</v>
      </c>
      <c r="AR266" s="52">
        <v>0.4213561153</v>
      </c>
      <c r="AS266" s="52">
        <v>0.39881867180000002</v>
      </c>
      <c r="AT266" s="52">
        <v>0.37604325129999999</v>
      </c>
      <c r="AU266" s="52">
        <v>0.35313655319999998</v>
      </c>
      <c r="AV266" s="52">
        <v>0.33021931459999998</v>
      </c>
      <c r="AW266" s="52">
        <v>0.30742240199999998</v>
      </c>
      <c r="AX266" s="52">
        <v>0.28106419259999998</v>
      </c>
      <c r="AY266" s="52">
        <v>0.27562695510000002</v>
      </c>
      <c r="AZ266" s="52">
        <v>0.26867568850000001</v>
      </c>
      <c r="BA266" s="52">
        <v>0.26290426449999998</v>
      </c>
      <c r="BB266" s="52">
        <v>0.25812605910000003</v>
      </c>
      <c r="BC266" s="52">
        <v>0.25411374069999998</v>
      </c>
      <c r="BD266" s="52">
        <v>0.2506882768</v>
      </c>
      <c r="BE266" s="52">
        <v>0.24627273150000001</v>
      </c>
      <c r="BF266" s="52">
        <v>0.25260627079999998</v>
      </c>
      <c r="BG266" s="52">
        <v>0.24209113970000001</v>
      </c>
      <c r="BH266" s="52">
        <v>0.24130589559999999</v>
      </c>
      <c r="BI266" s="52">
        <v>0.24073936200000001</v>
      </c>
      <c r="BJ266" s="52">
        <v>0.24022488389999999</v>
      </c>
      <c r="BK266" s="52">
        <v>0.23972382219999999</v>
      </c>
      <c r="BL266" s="52">
        <v>0.23923005080000001</v>
      </c>
      <c r="BM266" s="52">
        <v>0.23874477399999999</v>
      </c>
      <c r="BN266" s="52">
        <v>0.2382700781</v>
      </c>
      <c r="BO266" s="52">
        <v>0.23780756259999999</v>
      </c>
      <c r="BP266" s="52">
        <v>0.23735823449999999</v>
      </c>
      <c r="BQ266" s="52">
        <v>0.23692264909999999</v>
      </c>
      <c r="BR266" s="52">
        <v>0.23650105190000001</v>
      </c>
      <c r="BS266" s="52">
        <v>0.23609348159999999</v>
      </c>
      <c r="BT266" s="52">
        <v>0.23569983759999999</v>
      </c>
      <c r="BU266" s="52">
        <v>0.23531992400000001</v>
      </c>
      <c r="BV266" s="52">
        <v>0.2349534787</v>
      </c>
      <c r="BW266" s="52">
        <v>0.23460019339999999</v>
      </c>
      <c r="BX266" s="52">
        <v>0.23425972680000001</v>
      </c>
      <c r="BY266" s="52">
        <v>0.23393171539999999</v>
      </c>
      <c r="BZ266" s="52">
        <v>0.2336157807</v>
      </c>
      <c r="CA266" s="52">
        <v>0.2333115348</v>
      </c>
      <c r="CB266" s="52">
        <v>0.2330185857</v>
      </c>
      <c r="CC266" s="52">
        <v>0.2327365404</v>
      </c>
      <c r="CD266" s="52">
        <v>0.2324650077</v>
      </c>
    </row>
    <row r="267" spans="1:82" x14ac:dyDescent="0.25">
      <c r="A267" s="52" t="s">
        <v>268</v>
      </c>
      <c r="B267" s="52">
        <v>43.959136523399998</v>
      </c>
      <c r="C267" s="52">
        <v>45.259684491000002</v>
      </c>
      <c r="D267" s="52">
        <v>46.417578696</v>
      </c>
      <c r="E267" s="52">
        <v>47.406559835000003</v>
      </c>
      <c r="F267" s="52">
        <v>48.282506286500002</v>
      </c>
      <c r="G267" s="52">
        <v>49.040538754499998</v>
      </c>
      <c r="H267" s="52">
        <v>49.661687948100003</v>
      </c>
      <c r="I267" s="52">
        <v>50.210108054899997</v>
      </c>
      <c r="J267" s="52">
        <v>50.715674529899999</v>
      </c>
      <c r="K267" s="52">
        <v>51.173759031700001</v>
      </c>
      <c r="L267" s="52">
        <v>51.576783428900001</v>
      </c>
      <c r="M267" s="52">
        <v>51.915597875000003</v>
      </c>
      <c r="N267" s="52">
        <v>52.179473229700001</v>
      </c>
      <c r="O267" s="52">
        <v>52.2901752378</v>
      </c>
      <c r="P267" s="52">
        <v>52.368935997400001</v>
      </c>
      <c r="Q267" s="52">
        <v>52.446562255099998</v>
      </c>
      <c r="R267" s="55">
        <v>52.525590172100003</v>
      </c>
      <c r="S267" s="52">
        <v>52.580013589000004</v>
      </c>
      <c r="T267" s="52">
        <v>52.627891811399998</v>
      </c>
      <c r="U267" s="52">
        <v>52.674271089599998</v>
      </c>
      <c r="V267" s="52">
        <v>52.881407770300001</v>
      </c>
      <c r="W267" s="52">
        <v>52.697354247600003</v>
      </c>
      <c r="X267" s="52">
        <v>52.477310122200002</v>
      </c>
      <c r="Y267" s="52">
        <v>52.234146371800001</v>
      </c>
      <c r="Z267" s="52">
        <v>51.969646296900002</v>
      </c>
      <c r="AA267" s="52">
        <v>51.682764380599998</v>
      </c>
      <c r="AB267" s="55">
        <v>51.371728420099998</v>
      </c>
      <c r="AC267" s="52">
        <v>51.034528219999999</v>
      </c>
      <c r="AD267" s="52">
        <v>50.6689824356</v>
      </c>
      <c r="AE267" s="52">
        <v>50.2725977363</v>
      </c>
      <c r="AF267" s="52">
        <v>49.843287734</v>
      </c>
      <c r="AG267" s="52">
        <v>49.378874400900003</v>
      </c>
      <c r="AH267" s="52">
        <v>48.877065571300001</v>
      </c>
      <c r="AI267" s="52">
        <v>48.335446640299999</v>
      </c>
      <c r="AJ267" s="52">
        <v>47.751478867499998</v>
      </c>
      <c r="AK267" s="52">
        <v>47.122505331699998</v>
      </c>
      <c r="AL267" s="52">
        <v>46.445770059700003</v>
      </c>
      <c r="AM267" s="52">
        <v>45.584528501400001</v>
      </c>
      <c r="AN267" s="52">
        <v>45.180586611899997</v>
      </c>
      <c r="AO267" s="52">
        <v>44.770110495799997</v>
      </c>
      <c r="AP267" s="52">
        <v>44.338961593000001</v>
      </c>
      <c r="AQ267" s="52">
        <v>43.882949253</v>
      </c>
      <c r="AR267" s="52">
        <v>43.3998038947</v>
      </c>
      <c r="AS267" s="52">
        <v>42.8877195038</v>
      </c>
      <c r="AT267" s="52">
        <v>42.345028495400001</v>
      </c>
      <c r="AU267" s="52">
        <v>41.770118935600003</v>
      </c>
      <c r="AV267" s="52">
        <v>41.161413404500003</v>
      </c>
      <c r="AW267" s="52">
        <v>40.517365282599997</v>
      </c>
      <c r="AX267" s="52">
        <v>39.7162623631</v>
      </c>
      <c r="AY267" s="52">
        <v>39.542447070999998</v>
      </c>
      <c r="AZ267" s="52">
        <v>39.315546261100003</v>
      </c>
      <c r="BA267" s="52">
        <v>39.122975114399999</v>
      </c>
      <c r="BB267" s="52">
        <v>38.960541957499998</v>
      </c>
      <c r="BC267" s="52">
        <v>38.821963971899997</v>
      </c>
      <c r="BD267" s="52">
        <v>38.7020285929</v>
      </c>
      <c r="BE267" s="52">
        <v>38.545147727200003</v>
      </c>
      <c r="BF267" s="52">
        <v>38.769370327600001</v>
      </c>
      <c r="BG267" s="52">
        <v>38.394135081400002</v>
      </c>
      <c r="BH267" s="52">
        <v>38.365505185700002</v>
      </c>
      <c r="BI267" s="52">
        <v>38.344795269800002</v>
      </c>
      <c r="BJ267" s="52">
        <v>38.325948728500002</v>
      </c>
      <c r="BK267" s="52">
        <v>38.307557327200001</v>
      </c>
      <c r="BL267" s="52">
        <v>38.289398304599999</v>
      </c>
      <c r="BM267" s="52">
        <v>38.271517477499998</v>
      </c>
      <c r="BN267" s="52">
        <v>38.253993596699999</v>
      </c>
      <c r="BO267" s="52">
        <v>38.236887923700003</v>
      </c>
      <c r="BP267" s="52">
        <v>38.2202401411</v>
      </c>
      <c r="BQ267" s="52">
        <v>38.204073359900001</v>
      </c>
      <c r="BR267" s="52">
        <v>38.188399251699998</v>
      </c>
      <c r="BS267" s="52">
        <v>38.173221765900003</v>
      </c>
      <c r="BT267" s="52">
        <v>38.158539592700002</v>
      </c>
      <c r="BU267" s="52">
        <v>38.144347769299998</v>
      </c>
      <c r="BV267" s="52">
        <v>38.130638741399999</v>
      </c>
      <c r="BW267" s="52">
        <v>38.117403087</v>
      </c>
      <c r="BX267" s="52">
        <v>38.104630028700001</v>
      </c>
      <c r="BY267" s="52">
        <v>38.092307808999998</v>
      </c>
      <c r="BZ267" s="52">
        <v>38.0804239757</v>
      </c>
      <c r="CA267" s="52">
        <v>38.068965603499997</v>
      </c>
      <c r="CB267" s="52">
        <v>38.057919471300004</v>
      </c>
      <c r="CC267" s="52">
        <v>38.047272202899997</v>
      </c>
      <c r="CD267" s="52">
        <v>38.037010383199998</v>
      </c>
    </row>
    <row r="268" spans="1:82" x14ac:dyDescent="0.25">
      <c r="A268" s="52" t="s">
        <v>269</v>
      </c>
      <c r="B268" s="52">
        <v>334.9871986</v>
      </c>
      <c r="C268" s="52">
        <v>364.58826777220003</v>
      </c>
      <c r="D268" s="52">
        <v>399.0559948289</v>
      </c>
      <c r="E268" s="52">
        <v>430.96899818840001</v>
      </c>
      <c r="F268" s="52">
        <v>461.41316753950002</v>
      </c>
      <c r="G268" s="52">
        <v>489.39334564550001</v>
      </c>
      <c r="H268" s="52">
        <v>512.5733020399</v>
      </c>
      <c r="I268" s="52">
        <v>533.39882595259996</v>
      </c>
      <c r="J268" s="52">
        <v>553.29779450759997</v>
      </c>
      <c r="K268" s="52">
        <v>572.21151060110003</v>
      </c>
      <c r="L268" s="52">
        <v>590.0272381945</v>
      </c>
      <c r="M268" s="52">
        <v>606.60713079039999</v>
      </c>
      <c r="N268" s="52">
        <v>621.79937401079997</v>
      </c>
      <c r="O268" s="52">
        <v>629.72309485139999</v>
      </c>
      <c r="P268" s="52">
        <v>635.61251888289996</v>
      </c>
      <c r="Q268" s="52">
        <v>640.83372650980004</v>
      </c>
      <c r="R268" s="55">
        <v>645.54177131769995</v>
      </c>
      <c r="S268" s="52">
        <v>649.83303414540001</v>
      </c>
      <c r="T268" s="52">
        <v>653.76845743759998</v>
      </c>
      <c r="U268" s="52">
        <v>657.39433701079997</v>
      </c>
      <c r="V268" s="52">
        <v>675.21159013609997</v>
      </c>
      <c r="W268" s="52">
        <v>674.51570303250003</v>
      </c>
      <c r="X268" s="52">
        <v>672.27891540680002</v>
      </c>
      <c r="Y268" s="52">
        <v>668.89899767580005</v>
      </c>
      <c r="Z268" s="52">
        <v>664.50424964759998</v>
      </c>
      <c r="AA268" s="52">
        <v>659.12692383260003</v>
      </c>
      <c r="AB268" s="55">
        <v>652.76196173079995</v>
      </c>
      <c r="AC268" s="52">
        <v>645.38632513669995</v>
      </c>
      <c r="AD268" s="52">
        <v>636.96295656719997</v>
      </c>
      <c r="AE268" s="52">
        <v>627.42519535969996</v>
      </c>
      <c r="AF268" s="52">
        <v>616.72319904150004</v>
      </c>
      <c r="AG268" s="52">
        <v>604.79951139110005</v>
      </c>
      <c r="AH268" s="52">
        <v>591.58810566709997</v>
      </c>
      <c r="AI268" s="52">
        <v>577.01369672960004</v>
      </c>
      <c r="AJ268" s="52">
        <v>560.99105528799998</v>
      </c>
      <c r="AK268" s="52">
        <v>543.42424757749995</v>
      </c>
      <c r="AL268" s="52">
        <v>524.20578301839998</v>
      </c>
      <c r="AM268" s="52">
        <v>485.89719269749997</v>
      </c>
      <c r="AN268" s="52">
        <v>470.57364769759999</v>
      </c>
      <c r="AO268" s="52">
        <v>455.58613801259997</v>
      </c>
      <c r="AP268" s="52">
        <v>440.49527489019999</v>
      </c>
      <c r="AQ268" s="52">
        <v>425.0929167493</v>
      </c>
      <c r="AR268" s="52">
        <v>409.21042268489998</v>
      </c>
      <c r="AS268" s="52">
        <v>392.69542387439998</v>
      </c>
      <c r="AT268" s="52">
        <v>375.40726742449999</v>
      </c>
      <c r="AU268" s="52">
        <v>357.2145757847</v>
      </c>
      <c r="AV268" s="52">
        <v>337.99322138380001</v>
      </c>
      <c r="AW268" s="52">
        <v>317.6244885589</v>
      </c>
      <c r="AX268" s="52">
        <v>275.46117700680003</v>
      </c>
      <c r="AY268" s="52">
        <v>266.3130037345</v>
      </c>
      <c r="AZ268" s="52">
        <v>254.37085584810001</v>
      </c>
      <c r="BA268" s="52">
        <v>244.23553233749999</v>
      </c>
      <c r="BB268" s="52">
        <v>235.68641881560001</v>
      </c>
      <c r="BC268" s="52">
        <v>228.3928406247</v>
      </c>
      <c r="BD268" s="52">
        <v>222.08045225980001</v>
      </c>
      <c r="BE268" s="52">
        <v>208.43283129939999</v>
      </c>
      <c r="BF268" s="52">
        <v>225.62475408520001</v>
      </c>
      <c r="BG268" s="52">
        <v>205.33526482849999</v>
      </c>
      <c r="BH268" s="52">
        <v>202.47421689110001</v>
      </c>
      <c r="BI268" s="52">
        <v>200.10277896810001</v>
      </c>
      <c r="BJ268" s="52">
        <v>198.04306290470001</v>
      </c>
      <c r="BK268" s="52">
        <v>196.195877462</v>
      </c>
      <c r="BL268" s="52">
        <v>194.5031044687</v>
      </c>
      <c r="BM268" s="52">
        <v>192.93012252840001</v>
      </c>
      <c r="BN268" s="52">
        <v>191.4557632012</v>
      </c>
      <c r="BO268" s="52">
        <v>190.06657367939999</v>
      </c>
      <c r="BP268" s="52">
        <v>188.75354512530001</v>
      </c>
      <c r="BQ268" s="52">
        <v>187.5102489638</v>
      </c>
      <c r="BR268" s="52">
        <v>186.331775763</v>
      </c>
      <c r="BS268" s="52">
        <v>185.21413100300001</v>
      </c>
      <c r="BT268" s="52">
        <v>184.15389060929999</v>
      </c>
      <c r="BU268" s="52">
        <v>183.1480040045</v>
      </c>
      <c r="BV268" s="52">
        <v>182.1936808586</v>
      </c>
      <c r="BW268" s="52">
        <v>181.2883252851</v>
      </c>
      <c r="BX268" s="52">
        <v>180.42949691760001</v>
      </c>
      <c r="BY268" s="52">
        <v>179.61488722749999</v>
      </c>
      <c r="BZ268" s="52">
        <v>178.84230448240001</v>
      </c>
      <c r="CA268" s="52">
        <v>178.10966362529999</v>
      </c>
      <c r="CB268" s="52">
        <v>177.4149789681</v>
      </c>
      <c r="CC268" s="52">
        <v>176.75635851359999</v>
      </c>
      <c r="CD268" s="52">
        <v>176.1319992366</v>
      </c>
    </row>
    <row r="269" spans="1:82" x14ac:dyDescent="0.25">
      <c r="A269" s="52" t="s">
        <v>270</v>
      </c>
      <c r="B269" s="52">
        <v>633.5</v>
      </c>
      <c r="C269" s="52">
        <v>692.06683046989997</v>
      </c>
      <c r="D269" s="52">
        <v>750.28353065049998</v>
      </c>
      <c r="E269" s="52">
        <v>801.89112597630003</v>
      </c>
      <c r="F269" s="52">
        <v>847.50489418769996</v>
      </c>
      <c r="G269" s="52">
        <v>886.38535607979998</v>
      </c>
      <c r="H269" s="52">
        <v>918.64037692169995</v>
      </c>
      <c r="I269" s="52">
        <v>947.12384099710005</v>
      </c>
      <c r="J269" s="52">
        <v>972.64734210070003</v>
      </c>
      <c r="K269" s="52">
        <v>994.65937743680001</v>
      </c>
      <c r="L269" s="52">
        <v>1012.5509113121</v>
      </c>
      <c r="M269" s="52">
        <v>1025.6415370563</v>
      </c>
      <c r="N269" s="52">
        <v>1033.1528598709999</v>
      </c>
      <c r="O269" s="52">
        <v>1034.1613654529001</v>
      </c>
      <c r="P269" s="52">
        <v>1034.1613654529001</v>
      </c>
      <c r="Q269" s="52">
        <v>1034.1613654529001</v>
      </c>
      <c r="R269" s="55">
        <v>1034.1613654529001</v>
      </c>
      <c r="S269" s="52">
        <v>1034.1613654529001</v>
      </c>
      <c r="T269" s="52">
        <v>1034.1613654529001</v>
      </c>
      <c r="U269" s="52">
        <v>1034.1613654529001</v>
      </c>
      <c r="V269" s="52">
        <v>1034.1613654529001</v>
      </c>
      <c r="W269" s="52">
        <v>1017.51205709</v>
      </c>
      <c r="X269" s="52">
        <v>999.9366884794</v>
      </c>
      <c r="Y269" s="52">
        <v>981.36237668880005</v>
      </c>
      <c r="Z269" s="52">
        <v>961.71643419780003</v>
      </c>
      <c r="AA269" s="52">
        <v>940.92446133759995</v>
      </c>
      <c r="AB269" s="55">
        <v>918.9089313257</v>
      </c>
      <c r="AC269" s="52">
        <v>895.58824415909999</v>
      </c>
      <c r="AD269" s="52">
        <v>870.87608146139996</v>
      </c>
      <c r="AE269" s="52">
        <v>844.68327656919996</v>
      </c>
      <c r="AF269" s="52">
        <v>816.94066545919998</v>
      </c>
      <c r="AG269" s="52">
        <v>787.57681258729997</v>
      </c>
      <c r="AH269" s="52">
        <v>756.51809051010002</v>
      </c>
      <c r="AI269" s="52">
        <v>723.68882240120001</v>
      </c>
      <c r="AJ269" s="52">
        <v>689.01156518790003</v>
      </c>
      <c r="AK269" s="52">
        <v>652.40768706120002</v>
      </c>
      <c r="AL269" s="52">
        <v>613.7985472972</v>
      </c>
      <c r="AM269" s="52">
        <v>573.10789423519998</v>
      </c>
      <c r="AN269" s="52">
        <v>551.68729527180005</v>
      </c>
      <c r="AO269" s="52">
        <v>529.1278706388</v>
      </c>
      <c r="AP269" s="52">
        <v>505.40136271940003</v>
      </c>
      <c r="AQ269" s="52">
        <v>480.47480273460002</v>
      </c>
      <c r="AR269" s="52">
        <v>454.31153811029998</v>
      </c>
      <c r="AS269" s="52">
        <v>426.8720573512</v>
      </c>
      <c r="AT269" s="52">
        <v>398.11461262709997</v>
      </c>
      <c r="AU269" s="52">
        <v>367.9956848846</v>
      </c>
      <c r="AV269" s="52">
        <v>336.47033382199999</v>
      </c>
      <c r="AW269" s="52">
        <v>303.49246573649998</v>
      </c>
      <c r="AX269" s="52">
        <v>269.01504363139998</v>
      </c>
      <c r="AY269" s="52">
        <v>261.04567796800001</v>
      </c>
      <c r="AZ269" s="52">
        <v>250.3625559182</v>
      </c>
      <c r="BA269" s="52">
        <v>241.45759744360001</v>
      </c>
      <c r="BB269" s="52">
        <v>234.11505380009999</v>
      </c>
      <c r="BC269" s="52">
        <v>228.00989804549999</v>
      </c>
      <c r="BD269" s="52">
        <v>222.87104978350001</v>
      </c>
      <c r="BE269" s="52">
        <v>218.48533278759999</v>
      </c>
      <c r="BF269" s="52">
        <v>226.06749810810001</v>
      </c>
      <c r="BG269" s="52">
        <v>210.32948795499999</v>
      </c>
      <c r="BH269" s="52">
        <v>210.32948795499999</v>
      </c>
      <c r="BI269" s="52">
        <v>210.32948795499999</v>
      </c>
      <c r="BJ269" s="52">
        <v>210.32948795499999</v>
      </c>
      <c r="BK269" s="52">
        <v>210.32948795499999</v>
      </c>
      <c r="BL269" s="52">
        <v>210.32948795499999</v>
      </c>
      <c r="BM269" s="52">
        <v>210.32948795499999</v>
      </c>
      <c r="BN269" s="52">
        <v>210.32948795499999</v>
      </c>
      <c r="BO269" s="52">
        <v>210.32948795499999</v>
      </c>
      <c r="BP269" s="52">
        <v>210.32948795499999</v>
      </c>
      <c r="BQ269" s="52">
        <v>210.32948795499999</v>
      </c>
      <c r="BR269" s="52">
        <v>210.32948795499999</v>
      </c>
      <c r="BS269" s="52">
        <v>210.32948795499999</v>
      </c>
      <c r="BT269" s="52">
        <v>210.32948795499999</v>
      </c>
      <c r="BU269" s="52">
        <v>210.32948795499999</v>
      </c>
      <c r="BV269" s="52">
        <v>210.32948795499999</v>
      </c>
      <c r="BW269" s="52">
        <v>210.32948795499999</v>
      </c>
      <c r="BX269" s="52">
        <v>210.32948795499999</v>
      </c>
      <c r="BY269" s="52">
        <v>210.32948795499999</v>
      </c>
      <c r="BZ269" s="52">
        <v>210.32948795499999</v>
      </c>
      <c r="CA269" s="52">
        <v>210.32948795499999</v>
      </c>
      <c r="CB269" s="52">
        <v>210.32948795499999</v>
      </c>
      <c r="CC269" s="52">
        <v>210.32948795499999</v>
      </c>
      <c r="CD269" s="52">
        <v>210.32948795499999</v>
      </c>
    </row>
    <row r="270" spans="1:82" x14ac:dyDescent="0.25">
      <c r="A270" s="52" t="s">
        <v>308</v>
      </c>
      <c r="B270" s="52">
        <v>0.1090617324</v>
      </c>
      <c r="C270" s="52">
        <v>9.5430263299999998E-2</v>
      </c>
      <c r="D270" s="52">
        <v>8.3747326400000002E-2</v>
      </c>
      <c r="E270" s="52">
        <v>7.3701141400000003E-2</v>
      </c>
      <c r="F270" s="52">
        <v>6.5034725700000004E-2</v>
      </c>
      <c r="G270" s="52">
        <v>5.7535466600000001E-2</v>
      </c>
      <c r="H270" s="52">
        <v>5.1026818299999999E-2</v>
      </c>
      <c r="I270" s="52">
        <v>4.7449565300000003E-2</v>
      </c>
      <c r="J270" s="52">
        <v>4.4223235399999998E-2</v>
      </c>
      <c r="K270" s="52">
        <v>4.1305879400000002E-2</v>
      </c>
      <c r="L270" s="52">
        <v>3.8661303600000002E-2</v>
      </c>
      <c r="M270" s="52">
        <v>3.6258188099999998E-2</v>
      </c>
      <c r="N270" s="52">
        <v>3.4069353500000003E-2</v>
      </c>
      <c r="O270" s="52">
        <v>3.2071148100000002E-2</v>
      </c>
      <c r="P270" s="52">
        <v>3.0242935200000001E-2</v>
      </c>
      <c r="Q270" s="52">
        <v>2.8566661699999999E-2</v>
      </c>
      <c r="R270" s="55">
        <v>2.7026495000000001E-2</v>
      </c>
      <c r="S270" s="52">
        <v>2.58623298E-2</v>
      </c>
      <c r="T270" s="52">
        <v>2.47869784E-2</v>
      </c>
      <c r="U270" s="52">
        <v>2.3791971700000001E-2</v>
      </c>
      <c r="V270" s="52">
        <v>2.2869788499999998E-2</v>
      </c>
      <c r="W270" s="52">
        <v>2.2013735E-2</v>
      </c>
      <c r="X270" s="52">
        <v>2.12178414E-2</v>
      </c>
      <c r="Y270" s="52">
        <v>2.04767725E-2</v>
      </c>
      <c r="Z270" s="52">
        <v>1.9785751099999999E-2</v>
      </c>
      <c r="AA270" s="52">
        <v>1.9140490999999999E-2</v>
      </c>
      <c r="AB270" s="55">
        <v>1.8537140000000001E-2</v>
      </c>
      <c r="AC270" s="52">
        <v>1.79722288E-2</v>
      </c>
      <c r="AD270" s="52">
        <v>1.7441069199999999E-2</v>
      </c>
      <c r="AE270" s="52">
        <v>1.6925607700000001E-2</v>
      </c>
      <c r="AF270" s="52">
        <v>1.6425380400000002E-2</v>
      </c>
      <c r="AG270" s="52">
        <v>1.5939937000000001E-2</v>
      </c>
      <c r="AH270" s="52">
        <v>1.54688407E-2</v>
      </c>
      <c r="AI270" s="52">
        <v>1.50116674E-2</v>
      </c>
      <c r="AJ270" s="52">
        <v>1.45680056E-2</v>
      </c>
      <c r="AK270" s="52">
        <v>1.41374559E-2</v>
      </c>
      <c r="AL270" s="52">
        <v>1.3719630999999999E-2</v>
      </c>
      <c r="AM270" s="52">
        <v>1.3314154599999999E-2</v>
      </c>
      <c r="AN270" s="52">
        <v>1.29206619E-2</v>
      </c>
      <c r="AO270" s="52">
        <v>1.25387986E-2</v>
      </c>
      <c r="AP270" s="52">
        <v>1.2168221099999999E-2</v>
      </c>
      <c r="AQ270" s="52">
        <v>1.18085958E-2</v>
      </c>
      <c r="AR270" s="52">
        <v>1.14595991E-2</v>
      </c>
      <c r="AS270" s="52">
        <v>1.11209167E-2</v>
      </c>
      <c r="AT270" s="52">
        <v>1.0792243999999999E-2</v>
      </c>
      <c r="AU270" s="52">
        <v>1.0473284899999999E-2</v>
      </c>
      <c r="AV270" s="52">
        <v>1.0163752599999999E-2</v>
      </c>
      <c r="AW270" s="52">
        <v>9.8633682999999996E-3</v>
      </c>
      <c r="AX270" s="52">
        <v>9.5718616999999999E-3</v>
      </c>
      <c r="AY270" s="52">
        <v>9.2889705000000003E-3</v>
      </c>
      <c r="AZ270" s="52">
        <v>9.0144399000000007E-3</v>
      </c>
      <c r="BA270" s="52">
        <v>8.7480228999999993E-3</v>
      </c>
      <c r="BB270" s="52">
        <v>8.4894797999999997E-3</v>
      </c>
      <c r="BC270" s="52">
        <v>8.2385776999999993E-3</v>
      </c>
      <c r="BD270" s="52">
        <v>7.9950909999999993E-3</v>
      </c>
      <c r="BE270" s="52">
        <v>7.7588003000000003E-3</v>
      </c>
      <c r="BF270" s="52">
        <v>7.5294931000000004E-3</v>
      </c>
      <c r="BG270" s="52">
        <v>7.3069629999999997E-3</v>
      </c>
      <c r="BH270" s="52">
        <v>7.0910095999999999E-3</v>
      </c>
      <c r="BI270" s="52">
        <v>6.8814386000000003E-3</v>
      </c>
      <c r="BJ270" s="52">
        <v>6.6780613000000004E-3</v>
      </c>
      <c r="BK270" s="52">
        <v>6.4806947999999998E-3</v>
      </c>
      <c r="BL270" s="52">
        <v>6.2891613000000002E-3</v>
      </c>
      <c r="BM270" s="52">
        <v>6.1032884999999999E-3</v>
      </c>
      <c r="BN270" s="52">
        <v>5.9229091000000001E-3</v>
      </c>
      <c r="BO270" s="52">
        <v>5.7478605999999998E-3</v>
      </c>
      <c r="BP270" s="52">
        <v>5.5779857000000004E-3</v>
      </c>
      <c r="BQ270" s="52">
        <v>5.4131313000000004E-3</v>
      </c>
      <c r="BR270" s="52">
        <v>5.2531491E-3</v>
      </c>
      <c r="BS270" s="52">
        <v>5.0978951000000003E-3</v>
      </c>
      <c r="BT270" s="52">
        <v>4.9472294999999998E-3</v>
      </c>
      <c r="BU270" s="52">
        <v>4.8010168000000002E-3</v>
      </c>
      <c r="BV270" s="52">
        <v>4.6591252999999997E-3</v>
      </c>
      <c r="BW270" s="52">
        <v>4.5214273000000003E-3</v>
      </c>
      <c r="BX270" s="52">
        <v>4.3877990000000004E-3</v>
      </c>
      <c r="BY270" s="52">
        <v>4.2581199000000002E-3</v>
      </c>
      <c r="BZ270" s="52">
        <v>4.1322733999999998E-3</v>
      </c>
      <c r="CA270" s="52">
        <v>4.0101462999999997E-3</v>
      </c>
      <c r="CB270" s="52">
        <v>3.8916286E-3</v>
      </c>
      <c r="CC270" s="52">
        <v>3.7766136E-3</v>
      </c>
      <c r="CD270" s="52">
        <v>3.6649978E-3</v>
      </c>
    </row>
    <row r="271" spans="1:82" x14ac:dyDescent="0.25">
      <c r="A271" s="52" t="s">
        <v>550</v>
      </c>
      <c r="B271" s="52">
        <v>0</v>
      </c>
      <c r="C271" s="52">
        <v>1.8255381800000001E-2</v>
      </c>
      <c r="D271" s="52">
        <v>1.8418897E-2</v>
      </c>
      <c r="E271" s="52">
        <v>1.8274548700000001E-2</v>
      </c>
      <c r="F271" s="52">
        <v>1.8046985599999999E-2</v>
      </c>
      <c r="G271" s="52">
        <v>1.7910573700000001E-2</v>
      </c>
      <c r="H271" s="52">
        <v>1.8008310900000001E-2</v>
      </c>
      <c r="I271" s="52">
        <v>1.7967511200000001E-2</v>
      </c>
      <c r="J271" s="52">
        <v>1.78604666E-2</v>
      </c>
      <c r="K271" s="52">
        <v>1.7738419599999999E-2</v>
      </c>
      <c r="L271" s="52">
        <v>1.76395053E-2</v>
      </c>
      <c r="M271" s="52">
        <v>1.76060603E-2</v>
      </c>
      <c r="N271" s="52">
        <v>1.7708725599999999E-2</v>
      </c>
      <c r="O271" s="52">
        <v>1.8102317100000001E-2</v>
      </c>
      <c r="P271" s="52">
        <v>1.8257417299999999E-2</v>
      </c>
      <c r="Q271" s="52">
        <v>1.8217476900000001E-2</v>
      </c>
      <c r="R271" s="55">
        <v>1.8071407500000001E-2</v>
      </c>
      <c r="S271" s="52">
        <v>1.78540877E-2</v>
      </c>
      <c r="T271" s="52">
        <v>1.7576931600000002E-2</v>
      </c>
      <c r="U271" s="52">
        <v>1.71830369E-2</v>
      </c>
      <c r="V271" s="52">
        <v>1.7160883799999999E-2</v>
      </c>
      <c r="W271" s="52">
        <v>1.7357237399999999E-2</v>
      </c>
      <c r="X271" s="52">
        <v>1.73876408E-2</v>
      </c>
      <c r="Y271" s="52">
        <v>1.7326739000000001E-2</v>
      </c>
      <c r="Z271" s="52">
        <v>1.72202789E-2</v>
      </c>
      <c r="AA271" s="52">
        <v>1.7093062999999999E-2</v>
      </c>
      <c r="AB271" s="55">
        <v>1.6957865799999999E-2</v>
      </c>
      <c r="AC271" s="52">
        <v>1.6821122899999999E-2</v>
      </c>
      <c r="AD271" s="52">
        <v>1.66862105E-2</v>
      </c>
      <c r="AE271" s="52">
        <v>1.65555106E-2</v>
      </c>
      <c r="AF271" s="52">
        <v>1.64282036E-2</v>
      </c>
      <c r="AG271" s="52">
        <v>1.6304190900000001E-2</v>
      </c>
      <c r="AH271" s="52">
        <v>1.6184382399999999E-2</v>
      </c>
      <c r="AI271" s="52">
        <v>1.6071430500000001E-2</v>
      </c>
      <c r="AJ271" s="52">
        <v>1.5971231700000001E-2</v>
      </c>
      <c r="AK271" s="52">
        <v>1.5895798999999999E-2</v>
      </c>
      <c r="AL271" s="52">
        <v>1.5868439799999998E-2</v>
      </c>
      <c r="AM271" s="52">
        <v>1.5300541900000001E-2</v>
      </c>
      <c r="AN271" s="52">
        <v>1.5536933899999999E-2</v>
      </c>
      <c r="AO271" s="52">
        <v>1.52729717E-2</v>
      </c>
      <c r="AP271" s="52">
        <v>1.50646467E-2</v>
      </c>
      <c r="AQ271" s="52">
        <v>1.4890426199999999E-2</v>
      </c>
      <c r="AR271" s="52">
        <v>1.4737645799999999E-2</v>
      </c>
      <c r="AS271" s="52">
        <v>1.45982295E-2</v>
      </c>
      <c r="AT271" s="52">
        <v>1.4466868500000001E-2</v>
      </c>
      <c r="AU271" s="52">
        <v>1.43400271E-2</v>
      </c>
      <c r="AV271" s="52">
        <v>1.4215336E-2</v>
      </c>
      <c r="AW271" s="52">
        <v>1.40912039E-2</v>
      </c>
      <c r="AX271" s="52">
        <v>1.4049776700000001E-2</v>
      </c>
      <c r="AY271" s="52">
        <v>1.37201018E-2</v>
      </c>
      <c r="AZ271" s="52">
        <v>1.3616747199999999E-2</v>
      </c>
      <c r="BA271" s="52">
        <v>1.34937011E-2</v>
      </c>
      <c r="BB271" s="52">
        <v>1.3375557200000001E-2</v>
      </c>
      <c r="BC271" s="52">
        <v>1.32618934E-2</v>
      </c>
      <c r="BD271" s="52">
        <v>1.31517904E-2</v>
      </c>
      <c r="BE271" s="52">
        <v>1.30415633E-2</v>
      </c>
      <c r="BF271" s="52">
        <v>1.28924355E-2</v>
      </c>
      <c r="BG271" s="52">
        <v>1.2885532599999999E-2</v>
      </c>
      <c r="BH271" s="52">
        <v>1.27235556E-2</v>
      </c>
      <c r="BI271" s="52">
        <v>1.26214854E-2</v>
      </c>
      <c r="BJ271" s="52">
        <v>1.25229226E-2</v>
      </c>
      <c r="BK271" s="52">
        <v>1.2426071E-2</v>
      </c>
      <c r="BL271" s="52">
        <v>1.23303323E-2</v>
      </c>
      <c r="BM271" s="52">
        <v>1.2235490999999999E-2</v>
      </c>
      <c r="BN271" s="52">
        <v>1.2141459699999999E-2</v>
      </c>
      <c r="BO271" s="52">
        <v>1.20481974E-2</v>
      </c>
      <c r="BP271" s="52">
        <v>1.19556812E-2</v>
      </c>
      <c r="BQ271" s="52">
        <v>1.1863896800000001E-2</v>
      </c>
      <c r="BR271" s="52">
        <v>1.17728339E-2</v>
      </c>
      <c r="BS271" s="52">
        <v>1.16824845E-2</v>
      </c>
      <c r="BT271" s="52">
        <v>1.15928422E-2</v>
      </c>
      <c r="BU271" s="52">
        <v>1.1503900900000001E-2</v>
      </c>
      <c r="BV271" s="52">
        <v>1.1415655300000001E-2</v>
      </c>
      <c r="BW271" s="52">
        <v>1.13281002E-2</v>
      </c>
      <c r="BX271" s="52">
        <v>1.1241230600000001E-2</v>
      </c>
      <c r="BY271" s="52">
        <v>1.1155041399999999E-2</v>
      </c>
      <c r="BZ271" s="52">
        <v>1.1069527799999999E-2</v>
      </c>
      <c r="CA271" s="52">
        <v>1.09846848E-2</v>
      </c>
      <c r="CB271" s="52">
        <v>1.09005075E-2</v>
      </c>
      <c r="CC271" s="52">
        <v>1.08169909E-2</v>
      </c>
      <c r="CD271" s="52">
        <v>1.0734130099999999E-2</v>
      </c>
    </row>
    <row r="272" spans="1:82" x14ac:dyDescent="0.25">
      <c r="A272" s="52" t="s">
        <v>551</v>
      </c>
      <c r="B272" s="52">
        <v>0</v>
      </c>
      <c r="C272" s="52">
        <v>4.3116962299999999E-2</v>
      </c>
      <c r="D272" s="52">
        <v>-2.9606339999999997E-4</v>
      </c>
      <c r="E272" s="52">
        <v>-5.886865E-4</v>
      </c>
      <c r="F272" s="52">
        <v>-6.6789360000000001E-4</v>
      </c>
      <c r="G272" s="52">
        <v>-5.8145289999999997E-4</v>
      </c>
      <c r="H272" s="52">
        <v>-3.5916440000000001E-4</v>
      </c>
      <c r="I272" s="52">
        <v>-4.9092769999999997E-4</v>
      </c>
      <c r="J272" s="52">
        <v>-5.5401370000000003E-4</v>
      </c>
      <c r="K272" s="52">
        <v>-5.6841940000000005E-4</v>
      </c>
      <c r="L272" s="52">
        <v>-5.4659670000000002E-4</v>
      </c>
      <c r="M272" s="52">
        <v>-4.8455459999999998E-4</v>
      </c>
      <c r="N272" s="52">
        <v>-3.5540339999999999E-4</v>
      </c>
      <c r="O272" s="52">
        <v>-7.9177400000000005E-5</v>
      </c>
      <c r="P272" s="52">
        <v>-3.0589799999999998E-4</v>
      </c>
      <c r="Q272" s="52">
        <v>-4.913405E-4</v>
      </c>
      <c r="R272" s="55">
        <v>-5.9231710000000001E-4</v>
      </c>
      <c r="S272" s="52">
        <v>-6.6015919999999997E-4</v>
      </c>
      <c r="T272" s="52">
        <v>-7.1715790000000004E-4</v>
      </c>
      <c r="U272" s="52">
        <v>-8.2821390000000004E-4</v>
      </c>
      <c r="V272" s="52">
        <v>-4.7521379999999999E-4</v>
      </c>
      <c r="W272" s="52">
        <v>-2.6778700000000002E-4</v>
      </c>
      <c r="X272" s="52">
        <v>-4.255943E-4</v>
      </c>
      <c r="Y272" s="52">
        <v>-5.1248899999999998E-4</v>
      </c>
      <c r="Z272" s="52">
        <v>-5.5592409999999999E-4</v>
      </c>
      <c r="AA272" s="52">
        <v>-5.757971E-4</v>
      </c>
      <c r="AB272" s="55">
        <v>-5.8353419999999999E-4</v>
      </c>
      <c r="AC272" s="52">
        <v>-5.8515770000000002E-4</v>
      </c>
      <c r="AD272" s="52">
        <v>-5.8357400000000001E-4</v>
      </c>
      <c r="AE272" s="52">
        <v>-5.7972739999999996E-4</v>
      </c>
      <c r="AF272" s="52">
        <v>-5.7665950000000004E-4</v>
      </c>
      <c r="AG272" s="52">
        <v>-5.7368540000000002E-4</v>
      </c>
      <c r="AH272" s="52">
        <v>-5.6984690000000003E-4</v>
      </c>
      <c r="AI272" s="52">
        <v>-5.6348879999999996E-4</v>
      </c>
      <c r="AJ272" s="52">
        <v>-5.515292E-4</v>
      </c>
      <c r="AK272" s="52">
        <v>-5.2815719999999998E-4</v>
      </c>
      <c r="AL272" s="52">
        <v>-4.8264329999999999E-4</v>
      </c>
      <c r="AM272" s="52">
        <v>-9.9631099999999994E-4</v>
      </c>
      <c r="AN272" s="52">
        <v>-2.3239189999999999E-4</v>
      </c>
      <c r="AO272" s="52">
        <v>-7.0788450000000005E-4</v>
      </c>
      <c r="AP272" s="52">
        <v>-6.5518550000000003E-4</v>
      </c>
      <c r="AQ272" s="52">
        <v>-6.2294260000000001E-4</v>
      </c>
      <c r="AR272" s="52">
        <v>-6.0273100000000001E-4</v>
      </c>
      <c r="AS272" s="52">
        <v>-5.9019170000000002E-4</v>
      </c>
      <c r="AT272" s="52">
        <v>-5.8269590000000003E-4</v>
      </c>
      <c r="AU272" s="52">
        <v>-5.7855910000000001E-4</v>
      </c>
      <c r="AV272" s="52">
        <v>-5.7667310000000002E-4</v>
      </c>
      <c r="AW272" s="52">
        <v>-5.7629920000000002E-4</v>
      </c>
      <c r="AX272" s="52">
        <v>1.04494381E-2</v>
      </c>
      <c r="AY272" s="52">
        <v>-3.1319110000000002E-4</v>
      </c>
      <c r="AZ272" s="52">
        <v>-9.8186899999999993E-5</v>
      </c>
      <c r="BA272" s="52">
        <v>-1.168938E-4</v>
      </c>
      <c r="BB272" s="52">
        <v>-1.122368E-4</v>
      </c>
      <c r="BC272" s="52">
        <v>-1.0798059999999999E-4</v>
      </c>
      <c r="BD272" s="52">
        <v>-1.045978E-4</v>
      </c>
      <c r="BE272" s="52">
        <v>-1.047158E-4</v>
      </c>
      <c r="BF272" s="52">
        <v>-1.4167140000000001E-4</v>
      </c>
      <c r="BG272" s="52">
        <v>-6.5578000000000001E-6</v>
      </c>
      <c r="BH272" s="52">
        <v>-1.5387810000000001E-4</v>
      </c>
      <c r="BI272" s="52">
        <v>-9.6966700000000001E-5</v>
      </c>
      <c r="BJ272" s="52">
        <v>-9.36347E-5</v>
      </c>
      <c r="BK272" s="52">
        <v>-9.2009000000000006E-5</v>
      </c>
      <c r="BL272" s="52">
        <v>-9.0951800000000006E-5</v>
      </c>
      <c r="BM272" s="52">
        <v>-9.0099200000000006E-5</v>
      </c>
      <c r="BN272" s="52">
        <v>-8.9329700000000006E-5</v>
      </c>
      <c r="BO272" s="52">
        <v>-8.8599199999999997E-5</v>
      </c>
      <c r="BP272" s="52">
        <v>-8.7890400000000001E-5</v>
      </c>
      <c r="BQ272" s="52">
        <v>-8.7195199999999995E-5</v>
      </c>
      <c r="BR272" s="52">
        <v>-8.6509799999999996E-5</v>
      </c>
      <c r="BS272" s="52">
        <v>-8.5831899999999994E-5</v>
      </c>
      <c r="BT272" s="52">
        <v>-8.5160200000000005E-5</v>
      </c>
      <c r="BU272" s="52">
        <v>-8.4494199999999995E-5</v>
      </c>
      <c r="BV272" s="52">
        <v>-8.3833300000000003E-5</v>
      </c>
      <c r="BW272" s="52">
        <v>-8.3177300000000001E-5</v>
      </c>
      <c r="BX272" s="52">
        <v>-8.2526200000000003E-5</v>
      </c>
      <c r="BY272" s="52">
        <v>-8.1879700000000001E-5</v>
      </c>
      <c r="BZ272" s="52">
        <v>-8.1237900000000004E-5</v>
      </c>
      <c r="CA272" s="52">
        <v>-8.0600799999999996E-5</v>
      </c>
      <c r="CB272" s="52">
        <v>-7.9968400000000005E-5</v>
      </c>
      <c r="CC272" s="52">
        <v>-7.9340799999999998E-5</v>
      </c>
      <c r="CD272" s="52">
        <v>-7.87178E-5</v>
      </c>
    </row>
    <row r="273" spans="1:82" x14ac:dyDescent="0.25">
      <c r="A273" s="52" t="s">
        <v>552</v>
      </c>
      <c r="B273" s="52">
        <v>0</v>
      </c>
      <c r="C273" s="52">
        <v>-2.25625E-4</v>
      </c>
      <c r="D273" s="52">
        <v>-4.5124999999999999E-4</v>
      </c>
      <c r="E273" s="52">
        <v>-6.7687499999999996E-4</v>
      </c>
      <c r="F273" s="52">
        <v>-9.0249999999999998E-4</v>
      </c>
      <c r="G273" s="52">
        <v>-1.128125E-3</v>
      </c>
      <c r="H273" s="52">
        <v>-1.3537499999999999E-3</v>
      </c>
      <c r="I273" s="52">
        <v>-1.579375E-3</v>
      </c>
      <c r="J273" s="52">
        <v>-1.805E-3</v>
      </c>
      <c r="K273" s="52">
        <v>-2.0306249999999999E-3</v>
      </c>
      <c r="L273" s="52">
        <v>-2.25625E-3</v>
      </c>
      <c r="M273" s="52">
        <v>-2.4818750000000001E-3</v>
      </c>
      <c r="N273" s="52">
        <v>-2.7074999999999998E-3</v>
      </c>
      <c r="O273" s="52">
        <v>-2.933125E-3</v>
      </c>
      <c r="P273" s="52">
        <v>-3.1587500000000001E-3</v>
      </c>
      <c r="Q273" s="52">
        <v>-3.3843749999999998E-3</v>
      </c>
      <c r="R273" s="55">
        <v>-3.6099999999999999E-3</v>
      </c>
      <c r="S273" s="52">
        <v>-3.8356250000000001E-3</v>
      </c>
      <c r="T273" s="52">
        <v>-4.0612499999999998E-3</v>
      </c>
      <c r="U273" s="52">
        <v>-4.2868749999999999E-3</v>
      </c>
      <c r="V273" s="52">
        <v>-4.5125E-3</v>
      </c>
      <c r="W273" s="52">
        <v>-4.7381250000000001E-3</v>
      </c>
      <c r="X273" s="52">
        <v>-4.9637500000000003E-3</v>
      </c>
      <c r="Y273" s="52">
        <v>-5.1893750000000004E-3</v>
      </c>
      <c r="Z273" s="52">
        <v>-5.4149999999999997E-3</v>
      </c>
      <c r="AA273" s="52">
        <v>-5.6406249999999998E-3</v>
      </c>
      <c r="AB273" s="55">
        <v>-5.8662499999999999E-3</v>
      </c>
      <c r="AC273" s="52">
        <v>-6.0918750000000001E-3</v>
      </c>
      <c r="AD273" s="52">
        <v>-6.3175000000000002E-3</v>
      </c>
      <c r="AE273" s="52">
        <v>-6.5431250000000003E-3</v>
      </c>
      <c r="AF273" s="52">
        <v>-6.7687499999999996E-3</v>
      </c>
      <c r="AG273" s="52">
        <v>-6.9943749999999997E-3</v>
      </c>
      <c r="AH273" s="52">
        <v>-7.2199999999999999E-3</v>
      </c>
      <c r="AI273" s="52">
        <v>-7.445625E-3</v>
      </c>
      <c r="AJ273" s="52">
        <v>-7.6712500000000001E-3</v>
      </c>
      <c r="AK273" s="52">
        <v>-7.8968749999999994E-3</v>
      </c>
      <c r="AL273" s="52">
        <v>-8.1224999999999995E-3</v>
      </c>
      <c r="AM273" s="52">
        <v>-8.3481249999999996E-3</v>
      </c>
      <c r="AN273" s="52">
        <v>-8.5737499999999998E-3</v>
      </c>
      <c r="AO273" s="52">
        <v>-8.7993749999999999E-3</v>
      </c>
      <c r="AP273" s="52">
        <v>-9.025E-3</v>
      </c>
      <c r="AQ273" s="52">
        <v>-9.2506250000000002E-3</v>
      </c>
      <c r="AR273" s="52">
        <v>-9.4762500000000003E-3</v>
      </c>
      <c r="AS273" s="52">
        <v>-9.7018750000000004E-3</v>
      </c>
      <c r="AT273" s="52">
        <v>-9.9275000000000006E-3</v>
      </c>
      <c r="AU273" s="52">
        <v>-1.0153125000000001E-2</v>
      </c>
      <c r="AV273" s="52">
        <v>-1.0378750000000001E-2</v>
      </c>
      <c r="AW273" s="52">
        <v>-1.0604374999999999E-2</v>
      </c>
      <c r="AX273" s="52">
        <v>-1.0604374999999999E-2</v>
      </c>
      <c r="AY273" s="52">
        <v>-1.0604374999999999E-2</v>
      </c>
      <c r="AZ273" s="52">
        <v>-1.0604374999999999E-2</v>
      </c>
      <c r="BA273" s="52">
        <v>-1.0604374999999999E-2</v>
      </c>
      <c r="BB273" s="52">
        <v>-1.0604374999999999E-2</v>
      </c>
      <c r="BC273" s="52">
        <v>-1.0604374999999999E-2</v>
      </c>
      <c r="BD273" s="52">
        <v>-1.0604374999999999E-2</v>
      </c>
      <c r="BE273" s="52">
        <v>-1.0604374999999999E-2</v>
      </c>
      <c r="BF273" s="52">
        <v>-1.0604374999999999E-2</v>
      </c>
      <c r="BG273" s="52">
        <v>-1.0604374999999999E-2</v>
      </c>
      <c r="BH273" s="52">
        <v>-1.0604374999999999E-2</v>
      </c>
      <c r="BI273" s="52">
        <v>-1.0604374999999999E-2</v>
      </c>
      <c r="BJ273" s="52">
        <v>-1.0604374999999999E-2</v>
      </c>
      <c r="BK273" s="52">
        <v>-1.0604374999999999E-2</v>
      </c>
      <c r="BL273" s="52">
        <v>-1.0604374999999999E-2</v>
      </c>
      <c r="BM273" s="52">
        <v>-1.0604374999999999E-2</v>
      </c>
      <c r="BN273" s="52">
        <v>-1.0604374999999999E-2</v>
      </c>
      <c r="BO273" s="52">
        <v>-1.0604374999999999E-2</v>
      </c>
      <c r="BP273" s="52">
        <v>-1.0604374999999999E-2</v>
      </c>
      <c r="BQ273" s="52">
        <v>-1.0604374999999999E-2</v>
      </c>
      <c r="BR273" s="52">
        <v>-1.0604374999999999E-2</v>
      </c>
      <c r="BS273" s="52">
        <v>-1.0604374999999999E-2</v>
      </c>
      <c r="BT273" s="52">
        <v>-1.0604374999999999E-2</v>
      </c>
      <c r="BU273" s="52">
        <v>-1.0604374999999999E-2</v>
      </c>
      <c r="BV273" s="52">
        <v>-1.0604374999999999E-2</v>
      </c>
      <c r="BW273" s="52">
        <v>-1.0604374999999999E-2</v>
      </c>
      <c r="BX273" s="52">
        <v>-1.0604374999999999E-2</v>
      </c>
      <c r="BY273" s="52">
        <v>-1.0604374999999999E-2</v>
      </c>
      <c r="BZ273" s="52">
        <v>-1.0604374999999999E-2</v>
      </c>
      <c r="CA273" s="52">
        <v>-1.0604374999999999E-2</v>
      </c>
      <c r="CB273" s="52">
        <v>-1.0604374999999999E-2</v>
      </c>
      <c r="CC273" s="52">
        <v>-1.0604374999999999E-2</v>
      </c>
      <c r="CD273" s="52">
        <v>-1.0604374999999999E-2</v>
      </c>
    </row>
    <row r="274" spans="1:82" x14ac:dyDescent="0.25">
      <c r="A274" s="52" t="s">
        <v>553</v>
      </c>
      <c r="B274" s="52">
        <v>0</v>
      </c>
      <c r="C274" s="52">
        <v>4.3116962299999999E-2</v>
      </c>
      <c r="D274" s="52">
        <v>4.2968930599999997E-2</v>
      </c>
      <c r="E274" s="52">
        <v>4.2723357900000002E-2</v>
      </c>
      <c r="F274" s="52">
        <v>4.2433598099999997E-2</v>
      </c>
      <c r="G274" s="52">
        <v>4.2143451700000001E-2</v>
      </c>
      <c r="H274" s="52">
        <v>4.1890160000000003E-2</v>
      </c>
      <c r="I274" s="52">
        <v>4.16391048E-2</v>
      </c>
      <c r="J274" s="52">
        <v>4.13815617E-2</v>
      </c>
      <c r="K274" s="52">
        <v>4.1118092699999997E-2</v>
      </c>
      <c r="L274" s="52">
        <v>4.0852657899999999E-2</v>
      </c>
      <c r="M274" s="52">
        <v>4.0591433500000003E-2</v>
      </c>
      <c r="N274" s="52">
        <v>4.0344129499999999E-2</v>
      </c>
      <c r="O274" s="52">
        <v>4.0128781699999998E-2</v>
      </c>
      <c r="P274" s="52">
        <v>3.9922348099999998E-2</v>
      </c>
      <c r="Q274" s="52">
        <v>3.9710682900000002E-2</v>
      </c>
      <c r="R274" s="55">
        <v>3.9488455999999998E-2</v>
      </c>
      <c r="S274" s="52">
        <v>3.9253540599999998E-2</v>
      </c>
      <c r="T274" s="52">
        <v>3.90048848E-2</v>
      </c>
      <c r="U274" s="52">
        <v>3.8738813099999998E-2</v>
      </c>
      <c r="V274" s="52">
        <v>3.8475587800000002E-2</v>
      </c>
      <c r="W274" s="52">
        <v>3.8224679900000003E-2</v>
      </c>
      <c r="X274" s="52">
        <v>3.7977236599999999E-2</v>
      </c>
      <c r="Y274" s="52">
        <v>3.7729027999999998E-2</v>
      </c>
      <c r="Z274" s="52">
        <v>3.7478339899999998E-2</v>
      </c>
      <c r="AA274" s="52">
        <v>3.7224674899999997E-2</v>
      </c>
      <c r="AB274" s="55">
        <v>3.6968079100000002E-2</v>
      </c>
      <c r="AC274" s="52">
        <v>3.6708817800000001E-2</v>
      </c>
      <c r="AD274" s="52">
        <v>3.64472333E-2</v>
      </c>
      <c r="AE274" s="52">
        <v>3.61836985E-2</v>
      </c>
      <c r="AF274" s="52">
        <v>3.5918510700000003E-2</v>
      </c>
      <c r="AG274" s="52">
        <v>3.5651925799999998E-2</v>
      </c>
      <c r="AH274" s="52">
        <v>3.5384194700000003E-2</v>
      </c>
      <c r="AI274" s="52">
        <v>3.51156143E-2</v>
      </c>
      <c r="AJ274" s="52">
        <v>3.4846611399999998E-2</v>
      </c>
      <c r="AK274" s="52">
        <v>3.4577889799999997E-2</v>
      </c>
      <c r="AL274" s="52">
        <v>3.4310690499999998E-2</v>
      </c>
      <c r="AM274" s="52">
        <v>3.4031007000000002E-2</v>
      </c>
      <c r="AN274" s="52">
        <v>3.3759928100000003E-2</v>
      </c>
      <c r="AO274" s="52">
        <v>3.3484599900000002E-2</v>
      </c>
      <c r="AP274" s="52">
        <v>3.3206658399999998E-2</v>
      </c>
      <c r="AQ274" s="52">
        <v>3.2927081300000001E-2</v>
      </c>
      <c r="AR274" s="52">
        <v>3.2646466700000001E-2</v>
      </c>
      <c r="AS274" s="52">
        <v>3.2365178500000001E-2</v>
      </c>
      <c r="AT274" s="52">
        <v>3.2083433100000003E-2</v>
      </c>
      <c r="AU274" s="52">
        <v>3.1801352800000002E-2</v>
      </c>
      <c r="AV274" s="52">
        <v>3.1519000499999998E-2</v>
      </c>
      <c r="AW274" s="52">
        <v>3.12364015E-2</v>
      </c>
      <c r="AX274" s="52">
        <v>3.1183274099999998E-2</v>
      </c>
      <c r="AY274" s="52">
        <v>3.11259235E-2</v>
      </c>
      <c r="AZ274" s="52">
        <v>3.10689031E-2</v>
      </c>
      <c r="BA274" s="52">
        <v>3.1011826900000001E-2</v>
      </c>
      <c r="BB274" s="52">
        <v>3.0954787500000001E-2</v>
      </c>
      <c r="BC274" s="52">
        <v>3.0897863099999999E-2</v>
      </c>
      <c r="BD274" s="52">
        <v>3.0841110099999999E-2</v>
      </c>
      <c r="BE274" s="52">
        <v>3.0784516899999999E-2</v>
      </c>
      <c r="BF274" s="52">
        <v>3.0727415000000001E-2</v>
      </c>
      <c r="BG274" s="52">
        <v>3.0672201600000001E-2</v>
      </c>
      <c r="BH274" s="52">
        <v>3.0616239100000001E-2</v>
      </c>
      <c r="BI274" s="52">
        <v>3.05605301E-2</v>
      </c>
      <c r="BJ274" s="52">
        <v>3.0505117500000001E-2</v>
      </c>
      <c r="BK274" s="52">
        <v>3.04500134E-2</v>
      </c>
      <c r="BL274" s="52">
        <v>3.0395219899999999E-2</v>
      </c>
      <c r="BM274" s="52">
        <v>3.0340735600000002E-2</v>
      </c>
      <c r="BN274" s="52">
        <v>3.0286558299999999E-2</v>
      </c>
      <c r="BO274" s="52">
        <v>3.0232684900000001E-2</v>
      </c>
      <c r="BP274" s="52">
        <v>3.0179112300000002E-2</v>
      </c>
      <c r="BQ274" s="52">
        <v>3.0125837499999999E-2</v>
      </c>
      <c r="BR274" s="52">
        <v>3.00728574E-2</v>
      </c>
      <c r="BS274" s="52">
        <v>3.0020168999999999E-2</v>
      </c>
      <c r="BT274" s="52">
        <v>2.99677694E-2</v>
      </c>
      <c r="BU274" s="52">
        <v>2.99156558E-2</v>
      </c>
      <c r="BV274" s="52">
        <v>2.9863825399999998E-2</v>
      </c>
      <c r="BW274" s="52">
        <v>2.9812275700000002E-2</v>
      </c>
      <c r="BX274" s="52">
        <v>2.9761003899999999E-2</v>
      </c>
      <c r="BY274" s="52">
        <v>2.9710007699999999E-2</v>
      </c>
      <c r="BZ274" s="52">
        <v>2.9659284599999999E-2</v>
      </c>
      <c r="CA274" s="52">
        <v>2.9608832200000001E-2</v>
      </c>
      <c r="CB274" s="52">
        <v>2.9558648199999999E-2</v>
      </c>
      <c r="CC274" s="52">
        <v>2.9508730300000001E-2</v>
      </c>
      <c r="CD274" s="52">
        <v>2.94590765E-2</v>
      </c>
    </row>
    <row r="275" spans="1:82" x14ac:dyDescent="0.25">
      <c r="A275" s="52" t="s">
        <v>554</v>
      </c>
      <c r="B275" s="52">
        <v>1</v>
      </c>
      <c r="C275" s="52">
        <v>0.87809543089999997</v>
      </c>
      <c r="D275" s="52">
        <v>0.77105158579999999</v>
      </c>
      <c r="E275" s="52">
        <v>0.67705687449999996</v>
      </c>
      <c r="F275" s="52">
        <v>0.59452054799999998</v>
      </c>
      <c r="G275" s="52">
        <v>0.52204577679999997</v>
      </c>
      <c r="H275" s="52">
        <v>0.45840601130000003</v>
      </c>
      <c r="I275" s="52">
        <v>0.40252422399999999</v>
      </c>
      <c r="J275" s="52">
        <v>0.35345468200000002</v>
      </c>
      <c r="K275" s="52">
        <v>0.31036694129999998</v>
      </c>
      <c r="L275" s="52">
        <v>0.27253179300000002</v>
      </c>
      <c r="M275" s="52">
        <v>0.2393089222</v>
      </c>
      <c r="N275" s="52">
        <v>0.2101360712</v>
      </c>
      <c r="O275" s="52">
        <v>0.18451952399999999</v>
      </c>
      <c r="P275" s="52">
        <v>0.16202575089999999</v>
      </c>
      <c r="Q275" s="52">
        <v>0.1422740716</v>
      </c>
      <c r="R275" s="55">
        <v>0.1249302122</v>
      </c>
      <c r="S275" s="52">
        <v>0.1097006485</v>
      </c>
      <c r="T275" s="52">
        <v>9.6327638199999996E-2</v>
      </c>
      <c r="U275" s="52">
        <v>8.4584858999999998E-2</v>
      </c>
      <c r="V275" s="52">
        <v>7.4273578199999996E-2</v>
      </c>
      <c r="W275" s="52">
        <v>6.5219289700000002E-2</v>
      </c>
      <c r="X275" s="52">
        <v>5.7268760299999999E-2</v>
      </c>
      <c r="Y275" s="52">
        <v>5.02874367E-2</v>
      </c>
      <c r="Z275" s="52">
        <v>4.4157168400000002E-2</v>
      </c>
      <c r="AA275" s="52">
        <v>3.8774207800000002E-2</v>
      </c>
      <c r="AB275" s="55">
        <v>3.40474547E-2</v>
      </c>
      <c r="AC275" s="52">
        <v>2.9896914399999999E-2</v>
      </c>
      <c r="AD275" s="52">
        <v>2.6252344E-2</v>
      </c>
      <c r="AE275" s="52">
        <v>2.3052063300000002E-2</v>
      </c>
      <c r="AF275" s="52">
        <v>2.02419114E-2</v>
      </c>
      <c r="AG275" s="52">
        <v>1.7774330000000001E-2</v>
      </c>
      <c r="AH275" s="52">
        <v>1.5607557899999999E-2</v>
      </c>
      <c r="AI275" s="52">
        <v>1.37049253E-2</v>
      </c>
      <c r="AJ275" s="52">
        <v>1.2034232299999999E-2</v>
      </c>
      <c r="AK275" s="52">
        <v>1.05672044E-2</v>
      </c>
      <c r="AL275" s="52">
        <v>9.2790139000000008E-3</v>
      </c>
      <c r="AM275" s="52">
        <v>8.1478596999999993E-3</v>
      </c>
      <c r="AN275" s="52">
        <v>7.1545984E-3</v>
      </c>
      <c r="AO275" s="52">
        <v>6.2824201E-3</v>
      </c>
      <c r="AP275" s="52">
        <v>5.5165644E-3</v>
      </c>
      <c r="AQ275" s="52">
        <v>4.8440699999999998E-3</v>
      </c>
      <c r="AR275" s="52">
        <v>4.2535556999999998E-3</v>
      </c>
      <c r="AS275" s="52">
        <v>3.7350279E-3</v>
      </c>
      <c r="AT275" s="52">
        <v>3.2797108999999998E-3</v>
      </c>
      <c r="AU275" s="52">
        <v>2.8798992000000001E-3</v>
      </c>
      <c r="AV275" s="52">
        <v>2.5288263000000002E-3</v>
      </c>
      <c r="AW275" s="52">
        <v>2.2205507999999998E-3</v>
      </c>
      <c r="AX275" s="52">
        <v>1.9498555000000001E-3</v>
      </c>
      <c r="AY275" s="52">
        <v>1.7121592000000001E-3</v>
      </c>
      <c r="AZ275" s="52">
        <v>1.5034391999999999E-3</v>
      </c>
      <c r="BA275" s="52">
        <v>1.3201631000000001E-3</v>
      </c>
      <c r="BB275" s="52">
        <v>1.1592292E-3</v>
      </c>
      <c r="BC275" s="52">
        <v>1.0179137999999999E-3</v>
      </c>
      <c r="BD275" s="52">
        <v>8.9382549999999996E-4</v>
      </c>
      <c r="BE275" s="52">
        <v>7.8486409999999995E-4</v>
      </c>
      <c r="BF275" s="52">
        <v>6.8918560000000002E-4</v>
      </c>
      <c r="BG275" s="52">
        <v>6.0517069999999995E-4</v>
      </c>
      <c r="BH275" s="52">
        <v>5.3139759999999996E-4</v>
      </c>
      <c r="BI275" s="52">
        <v>4.6661780000000001E-4</v>
      </c>
      <c r="BJ275" s="52">
        <v>4.0973499999999999E-4</v>
      </c>
      <c r="BK275" s="52">
        <v>3.5978639999999999E-4</v>
      </c>
      <c r="BL275" s="52">
        <v>3.1592680000000001E-4</v>
      </c>
      <c r="BM275" s="52">
        <v>2.7741389999999999E-4</v>
      </c>
      <c r="BN275" s="52">
        <v>2.435959E-4</v>
      </c>
      <c r="BO275" s="52">
        <v>2.139004E-4</v>
      </c>
      <c r="BP275" s="52">
        <v>1.87825E-4</v>
      </c>
      <c r="BQ275" s="52">
        <v>1.649283E-4</v>
      </c>
      <c r="BR275" s="52">
        <v>1.4482270000000001E-4</v>
      </c>
      <c r="BS275" s="52">
        <v>1.271682E-4</v>
      </c>
      <c r="BT275" s="52">
        <v>1.116658E-4</v>
      </c>
      <c r="BU275" s="52">
        <v>9.8053200000000005E-5</v>
      </c>
      <c r="BV275" s="52">
        <v>8.6100099999999999E-5</v>
      </c>
      <c r="BW275" s="52">
        <v>7.5604099999999997E-5</v>
      </c>
      <c r="BX275" s="52">
        <v>6.6387600000000001E-5</v>
      </c>
      <c r="BY275" s="52">
        <v>5.8294700000000003E-5</v>
      </c>
      <c r="BZ275" s="52">
        <v>5.1188299999999999E-5</v>
      </c>
      <c r="CA275" s="52">
        <v>4.4948199999999998E-5</v>
      </c>
      <c r="CB275" s="52">
        <v>3.9468799999999997E-5</v>
      </c>
      <c r="CC275" s="52">
        <v>3.4657399999999998E-5</v>
      </c>
      <c r="CD275" s="52">
        <v>3.04325E-5</v>
      </c>
    </row>
    <row r="276" spans="1:82" x14ac:dyDescent="0.25">
      <c r="A276" s="52" t="s">
        <v>543</v>
      </c>
      <c r="B276" s="52">
        <v>1</v>
      </c>
      <c r="C276" s="52">
        <v>0.87908670320000004</v>
      </c>
      <c r="D276" s="52">
        <v>0.77453960710000003</v>
      </c>
      <c r="E276" s="52">
        <v>0.68396848480000005</v>
      </c>
      <c r="F276" s="52">
        <v>0.60535401089999996</v>
      </c>
      <c r="G276" s="52">
        <v>0.53698723550000005</v>
      </c>
      <c r="H276" s="52">
        <v>0.47741937299999998</v>
      </c>
      <c r="I276" s="52">
        <v>0.42542007920000002</v>
      </c>
      <c r="J276" s="52">
        <v>0.37994272509999999</v>
      </c>
      <c r="K276" s="52">
        <v>0.34009544780000001</v>
      </c>
      <c r="L276" s="52">
        <v>0.30511697789999997</v>
      </c>
      <c r="M276" s="52">
        <v>0.2743564235</v>
      </c>
      <c r="N276" s="52">
        <v>0.24725633529999999</v>
      </c>
      <c r="O276" s="52">
        <v>0.2233384997</v>
      </c>
      <c r="P276" s="52">
        <v>0.2021919989</v>
      </c>
      <c r="Q276" s="52">
        <v>0.1834631629</v>
      </c>
      <c r="R276" s="55">
        <v>0.16684709950000001</v>
      </c>
      <c r="S276" s="52">
        <v>0.1520805429</v>
      </c>
      <c r="T276" s="52">
        <v>0.13893580799999999</v>
      </c>
      <c r="U276" s="52">
        <v>0.12721566910000001</v>
      </c>
      <c r="V276" s="52">
        <v>0.116749018</v>
      </c>
      <c r="W276" s="52">
        <v>0.10738717439999999</v>
      </c>
      <c r="X276" s="52">
        <v>9.9000748900000005E-2</v>
      </c>
      <c r="Y276" s="52">
        <v>9.1476968899999997E-2</v>
      </c>
      <c r="Z276" s="52">
        <v>8.4717398099999994E-2</v>
      </c>
      <c r="AA276" s="52">
        <v>7.8635987800000001E-2</v>
      </c>
      <c r="AB276" s="55">
        <v>7.3157408699999996E-2</v>
      </c>
      <c r="AC276" s="52">
        <v>6.82156228E-2</v>
      </c>
      <c r="AD276" s="52">
        <v>6.3752656800000002E-2</v>
      </c>
      <c r="AE276" s="52">
        <v>5.9717548099999997E-2</v>
      </c>
      <c r="AF276" s="52">
        <v>5.6065439000000002E-2</v>
      </c>
      <c r="AG276" s="52">
        <v>5.2756794799999999E-2</v>
      </c>
      <c r="AH276" s="52">
        <v>4.97567301E-2</v>
      </c>
      <c r="AI276" s="52">
        <v>4.7034426599999998E-2</v>
      </c>
      <c r="AJ276" s="52">
        <v>4.4562629100000001E-2</v>
      </c>
      <c r="AK276" s="52">
        <v>4.23172099E-2</v>
      </c>
      <c r="AL276" s="52">
        <v>4.0276790299999997E-2</v>
      </c>
      <c r="AM276" s="52">
        <v>3.84224123E-2</v>
      </c>
      <c r="AN276" s="52">
        <v>3.67372537E-2</v>
      </c>
      <c r="AO276" s="52">
        <v>3.5206379900000001E-2</v>
      </c>
      <c r="AP276" s="52">
        <v>3.3816528200000001E-2</v>
      </c>
      <c r="AQ276" s="52">
        <v>3.2555919699999998E-2</v>
      </c>
      <c r="AR276" s="52">
        <v>3.1414095699999998E-2</v>
      </c>
      <c r="AS276" s="52">
        <v>3.0381774800000001E-2</v>
      </c>
      <c r="AT276" s="52">
        <v>2.9450728499999999E-2</v>
      </c>
      <c r="AU276" s="52">
        <v>2.86136728E-2</v>
      </c>
      <c r="AV276" s="52">
        <v>2.7864174200000001E-2</v>
      </c>
      <c r="AW276" s="52">
        <v>2.71965674E-2</v>
      </c>
      <c r="AX276" s="52">
        <v>2.51887074E-2</v>
      </c>
      <c r="AY276" s="52">
        <v>2.33290832E-2</v>
      </c>
      <c r="AZ276" s="52">
        <v>2.16067507E-2</v>
      </c>
      <c r="BA276" s="52">
        <v>2.0011574000000001E-2</v>
      </c>
      <c r="BB276" s="52">
        <v>1.8534165599999999E-2</v>
      </c>
      <c r="BC276" s="52">
        <v>1.71658308E-2</v>
      </c>
      <c r="BD276" s="52">
        <v>1.5898517099999999E-2</v>
      </c>
      <c r="BE276" s="52">
        <v>1.4724766199999999E-2</v>
      </c>
      <c r="BF276" s="52">
        <v>1.36376706E-2</v>
      </c>
      <c r="BG276" s="52">
        <v>1.26308328E-2</v>
      </c>
      <c r="BH276" s="52">
        <v>1.1698327499999999E-2</v>
      </c>
      <c r="BI276" s="52">
        <v>1.08346669E-2</v>
      </c>
      <c r="BJ276" s="52">
        <v>1.00347684E-2</v>
      </c>
      <c r="BK276" s="52">
        <v>9.2939245E-3</v>
      </c>
      <c r="BL276" s="52">
        <v>8.6077754999999995E-3</v>
      </c>
      <c r="BM276" s="52">
        <v>7.9722831999999993E-3</v>
      </c>
      <c r="BN276" s="52">
        <v>7.3837078999999996E-3</v>
      </c>
      <c r="BO276" s="52">
        <v>6.8385857999999997E-3</v>
      </c>
      <c r="BP276" s="52">
        <v>6.3337087000000002E-3</v>
      </c>
      <c r="BQ276" s="52">
        <v>5.8661056000000001E-3</v>
      </c>
      <c r="BR276" s="52">
        <v>5.4330244999999996E-3</v>
      </c>
      <c r="BS276" s="52">
        <v>5.0319168000000003E-3</v>
      </c>
      <c r="BT276" s="52">
        <v>4.660422E-3</v>
      </c>
      <c r="BU276" s="52">
        <v>4.3163537999999996E-3</v>
      </c>
      <c r="BV276" s="52">
        <v>3.9976873000000003E-3</v>
      </c>
      <c r="BW276" s="52">
        <v>3.7025473000000001E-3</v>
      </c>
      <c r="BX276" s="52">
        <v>3.4291967E-3</v>
      </c>
      <c r="BY276" s="52">
        <v>3.1760270000000001E-3</v>
      </c>
      <c r="BZ276" s="52">
        <v>2.9415483000000001E-3</v>
      </c>
      <c r="CA276" s="52">
        <v>2.7243804999999999E-3</v>
      </c>
      <c r="CB276" s="52">
        <v>2.5232458000000002E-3</v>
      </c>
      <c r="CC276" s="52">
        <v>2.3369604E-3</v>
      </c>
      <c r="CD276" s="52">
        <v>2.1644279999999999E-3</v>
      </c>
    </row>
    <row r="277" spans="1:82" x14ac:dyDescent="0.25">
      <c r="A277" s="52" t="s">
        <v>555</v>
      </c>
      <c r="B277" s="52">
        <v>0</v>
      </c>
      <c r="C277" s="52">
        <v>5.0000000000000001E-4</v>
      </c>
      <c r="D277" s="52">
        <v>1E-3</v>
      </c>
      <c r="E277" s="52">
        <v>1.5E-3</v>
      </c>
      <c r="F277" s="52">
        <v>2E-3</v>
      </c>
      <c r="G277" s="52">
        <v>2.5000000000000001E-3</v>
      </c>
      <c r="H277" s="52">
        <v>3.0000000000000001E-3</v>
      </c>
      <c r="I277" s="52">
        <v>3.5000000000000001E-3</v>
      </c>
      <c r="J277" s="52">
        <v>4.0000000000000001E-3</v>
      </c>
      <c r="K277" s="52">
        <v>4.4999999999999997E-3</v>
      </c>
      <c r="L277" s="52">
        <v>5.0000000000000001E-3</v>
      </c>
      <c r="M277" s="52">
        <v>5.4999999999999997E-3</v>
      </c>
      <c r="N277" s="52">
        <v>6.0000000000000001E-3</v>
      </c>
      <c r="O277" s="52">
        <v>6.4999999999999997E-3</v>
      </c>
      <c r="P277" s="52">
        <v>7.0000000000000001E-3</v>
      </c>
      <c r="Q277" s="52">
        <v>7.4999999999999997E-3</v>
      </c>
      <c r="R277" s="55">
        <v>8.0000000000000002E-3</v>
      </c>
      <c r="S277" s="52">
        <v>8.5000000000000006E-3</v>
      </c>
      <c r="T277" s="52">
        <v>8.9999999999999993E-3</v>
      </c>
      <c r="U277" s="52">
        <v>9.4999999999999998E-3</v>
      </c>
      <c r="V277" s="52">
        <v>0.01</v>
      </c>
      <c r="W277" s="52">
        <v>1.0500000000000001E-2</v>
      </c>
      <c r="X277" s="52">
        <v>1.0999999999999999E-2</v>
      </c>
      <c r="Y277" s="52">
        <v>1.15E-2</v>
      </c>
      <c r="Z277" s="52">
        <v>1.2E-2</v>
      </c>
      <c r="AA277" s="52">
        <v>1.2500000000000001E-2</v>
      </c>
      <c r="AB277" s="55">
        <v>1.2999999999999999E-2</v>
      </c>
      <c r="AC277" s="52">
        <v>1.35E-2</v>
      </c>
      <c r="AD277" s="52">
        <v>1.4E-2</v>
      </c>
      <c r="AE277" s="52">
        <v>1.4500000000000001E-2</v>
      </c>
      <c r="AF277" s="52">
        <v>1.4999999999999999E-2</v>
      </c>
      <c r="AG277" s="52">
        <v>1.55E-2</v>
      </c>
      <c r="AH277" s="52">
        <v>1.6E-2</v>
      </c>
      <c r="AI277" s="52">
        <v>1.6500000000000001E-2</v>
      </c>
      <c r="AJ277" s="52">
        <v>1.7000000000000001E-2</v>
      </c>
      <c r="AK277" s="52">
        <v>1.7500000000000002E-2</v>
      </c>
      <c r="AL277" s="52">
        <v>1.7999999999999999E-2</v>
      </c>
      <c r="AM277" s="52">
        <v>1.8499999999999999E-2</v>
      </c>
      <c r="AN277" s="52">
        <v>1.9E-2</v>
      </c>
      <c r="AO277" s="52">
        <v>1.95E-2</v>
      </c>
      <c r="AP277" s="52">
        <v>0.02</v>
      </c>
      <c r="AQ277" s="52">
        <v>2.0500000000000001E-2</v>
      </c>
      <c r="AR277" s="52">
        <v>2.1000000000000001E-2</v>
      </c>
      <c r="AS277" s="52">
        <v>2.1499999999999998E-2</v>
      </c>
      <c r="AT277" s="52">
        <v>2.1999999999999999E-2</v>
      </c>
      <c r="AU277" s="52">
        <v>2.2499999999999999E-2</v>
      </c>
      <c r="AV277" s="52">
        <v>2.3E-2</v>
      </c>
      <c r="AW277" s="52">
        <v>2.35E-2</v>
      </c>
      <c r="AX277" s="52">
        <v>2.35E-2</v>
      </c>
      <c r="AY277" s="52">
        <v>2.35E-2</v>
      </c>
      <c r="AZ277" s="52">
        <v>2.35E-2</v>
      </c>
      <c r="BA277" s="52">
        <v>2.35E-2</v>
      </c>
      <c r="BB277" s="52">
        <v>2.35E-2</v>
      </c>
      <c r="BC277" s="52">
        <v>2.35E-2</v>
      </c>
      <c r="BD277" s="52">
        <v>2.35E-2</v>
      </c>
      <c r="BE277" s="52">
        <v>2.35E-2</v>
      </c>
      <c r="BF277" s="52">
        <v>2.35E-2</v>
      </c>
      <c r="BG277" s="52">
        <v>2.35E-2</v>
      </c>
      <c r="BH277" s="52">
        <v>2.35E-2</v>
      </c>
      <c r="BI277" s="52">
        <v>2.35E-2</v>
      </c>
      <c r="BJ277" s="52">
        <v>2.35E-2</v>
      </c>
      <c r="BK277" s="52">
        <v>2.35E-2</v>
      </c>
      <c r="BL277" s="52">
        <v>2.35E-2</v>
      </c>
      <c r="BM277" s="52">
        <v>2.35E-2</v>
      </c>
      <c r="BN277" s="52">
        <v>2.35E-2</v>
      </c>
      <c r="BO277" s="52">
        <v>2.35E-2</v>
      </c>
      <c r="BP277" s="52">
        <v>2.35E-2</v>
      </c>
      <c r="BQ277" s="52">
        <v>2.35E-2</v>
      </c>
      <c r="BR277" s="52">
        <v>2.35E-2</v>
      </c>
      <c r="BS277" s="52">
        <v>2.35E-2</v>
      </c>
      <c r="BT277" s="52">
        <v>2.35E-2</v>
      </c>
      <c r="BU277" s="52">
        <v>2.35E-2</v>
      </c>
      <c r="BV277" s="52">
        <v>2.35E-2</v>
      </c>
      <c r="BW277" s="52">
        <v>2.35E-2</v>
      </c>
      <c r="BX277" s="52">
        <v>2.35E-2</v>
      </c>
      <c r="BY277" s="52">
        <v>2.35E-2</v>
      </c>
      <c r="BZ277" s="52">
        <v>2.35E-2</v>
      </c>
      <c r="CA277" s="52">
        <v>2.35E-2</v>
      </c>
      <c r="CB277" s="52">
        <v>2.35E-2</v>
      </c>
      <c r="CC277" s="52">
        <v>2.35E-2</v>
      </c>
      <c r="CD277" s="52">
        <v>2.35E-2</v>
      </c>
    </row>
    <row r="278" spans="1:82" x14ac:dyDescent="0.25">
      <c r="A278" s="52" t="s">
        <v>556</v>
      </c>
      <c r="B278" s="52">
        <v>1.36557682E-2</v>
      </c>
      <c r="C278" s="52">
        <v>1.3550196800000001E-2</v>
      </c>
      <c r="D278" s="52">
        <v>1.34454693E-2</v>
      </c>
      <c r="E278" s="52">
        <v>1.3341578600000001E-2</v>
      </c>
      <c r="F278" s="52">
        <v>1.32385174E-2</v>
      </c>
      <c r="G278" s="52">
        <v>1.3136278899999999E-2</v>
      </c>
      <c r="H278" s="52">
        <v>1.30348558E-2</v>
      </c>
      <c r="I278" s="52">
        <v>1.2934241500000001E-2</v>
      </c>
      <c r="J278" s="52">
        <v>1.2834429E-2</v>
      </c>
      <c r="K278" s="52">
        <v>1.27354114E-2</v>
      </c>
      <c r="L278" s="52">
        <v>1.2637182199999999E-2</v>
      </c>
      <c r="M278" s="52">
        <v>1.2539734699999999E-2</v>
      </c>
      <c r="N278" s="52">
        <v>1.2443062100000001E-2</v>
      </c>
      <c r="O278" s="52">
        <v>1.23471581E-2</v>
      </c>
      <c r="P278" s="52">
        <v>1.22520162E-2</v>
      </c>
      <c r="Q278" s="52">
        <v>1.21576298E-2</v>
      </c>
      <c r="R278" s="55">
        <v>1.2063992799999999E-2</v>
      </c>
      <c r="S278" s="52">
        <v>1.19710987E-2</v>
      </c>
      <c r="T278" s="52">
        <v>1.1878941400000001E-2</v>
      </c>
      <c r="U278" s="52">
        <v>1.17875146E-2</v>
      </c>
      <c r="V278" s="52">
        <v>1.16968123E-2</v>
      </c>
      <c r="W278" s="52">
        <v>1.16068283E-2</v>
      </c>
      <c r="X278" s="52">
        <v>1.1517556700000001E-2</v>
      </c>
      <c r="Y278" s="52">
        <v>1.1428991600000001E-2</v>
      </c>
      <c r="Z278" s="52">
        <v>1.13411269E-2</v>
      </c>
      <c r="AA278" s="52">
        <v>1.1253957E-2</v>
      </c>
      <c r="AB278" s="55">
        <v>1.1167475899999999E-2</v>
      </c>
      <c r="AC278" s="52">
        <v>1.10816779E-2</v>
      </c>
      <c r="AD278" s="52">
        <v>1.0996557400000001E-2</v>
      </c>
      <c r="AE278" s="52">
        <v>1.09121088E-2</v>
      </c>
      <c r="AF278" s="52">
        <v>1.08283263E-2</v>
      </c>
      <c r="AG278" s="52">
        <v>1.0745204600000001E-2</v>
      </c>
      <c r="AH278" s="52">
        <v>1.0662738099999999E-2</v>
      </c>
      <c r="AI278" s="52">
        <v>1.05809214E-2</v>
      </c>
      <c r="AJ278" s="52">
        <v>1.04997492E-2</v>
      </c>
      <c r="AK278" s="52">
        <v>1.0419215900000001E-2</v>
      </c>
      <c r="AL278" s="52">
        <v>1.0339316499999999E-2</v>
      </c>
      <c r="AM278" s="52">
        <v>1.02600457E-2</v>
      </c>
      <c r="AN278" s="52">
        <v>1.01813982E-2</v>
      </c>
      <c r="AO278" s="52">
        <v>1.01033689E-2</v>
      </c>
      <c r="AP278" s="52">
        <v>1.00259527E-2</v>
      </c>
      <c r="AQ278" s="52">
        <v>9.9491447000000007E-3</v>
      </c>
      <c r="AR278" s="52">
        <v>9.8729396000000001E-3</v>
      </c>
      <c r="AS278" s="52">
        <v>9.7973326999999995E-3</v>
      </c>
      <c r="AT278" s="52">
        <v>9.7223190000000001E-3</v>
      </c>
      <c r="AU278" s="52">
        <v>9.6478934999999991E-3</v>
      </c>
      <c r="AV278" s="52">
        <v>9.5740515999999994E-3</v>
      </c>
      <c r="AW278" s="52">
        <v>9.5007883000000001E-3</v>
      </c>
      <c r="AX278" s="52">
        <v>9.4280990000000005E-3</v>
      </c>
      <c r="AY278" s="52">
        <v>9.3559789000000008E-3</v>
      </c>
      <c r="AZ278" s="52">
        <v>9.2844234000000001E-3</v>
      </c>
      <c r="BA278" s="52">
        <v>9.2134278999999996E-3</v>
      </c>
      <c r="BB278" s="52">
        <v>9.1429878000000003E-3</v>
      </c>
      <c r="BC278" s="52">
        <v>9.0730984999999997E-3</v>
      </c>
      <c r="BD278" s="52">
        <v>9.0037555999999998E-3</v>
      </c>
      <c r="BE278" s="52">
        <v>8.9349544999999999E-3</v>
      </c>
      <c r="BF278" s="52">
        <v>8.8666908999999999E-3</v>
      </c>
      <c r="BG278" s="52">
        <v>8.7989604999999995E-3</v>
      </c>
      <c r="BH278" s="52">
        <v>8.7317586999999999E-3</v>
      </c>
      <c r="BI278" s="52">
        <v>8.6650814E-3</v>
      </c>
      <c r="BJ278" s="52">
        <v>8.5989242999999996E-3</v>
      </c>
      <c r="BK278" s="52">
        <v>8.5332832000000001E-3</v>
      </c>
      <c r="BL278" s="52">
        <v>8.4681537999999994E-3</v>
      </c>
      <c r="BM278" s="52">
        <v>8.403532E-3</v>
      </c>
      <c r="BN278" s="52">
        <v>8.3394138000000007E-3</v>
      </c>
      <c r="BO278" s="52">
        <v>8.2757948999999994E-3</v>
      </c>
      <c r="BP278" s="52">
        <v>8.2126713999999996E-3</v>
      </c>
      <c r="BQ278" s="52">
        <v>8.1500392000000005E-3</v>
      </c>
      <c r="BR278" s="52">
        <v>8.0878944000000001E-3</v>
      </c>
      <c r="BS278" s="52">
        <v>8.0262331000000003E-3</v>
      </c>
      <c r="BT278" s="52">
        <v>7.9650512E-3</v>
      </c>
      <c r="BU278" s="52">
        <v>7.9043450000000001E-3</v>
      </c>
      <c r="BV278" s="52">
        <v>7.8441106000000007E-3</v>
      </c>
      <c r="BW278" s="52">
        <v>7.7843443E-3</v>
      </c>
      <c r="BX278" s="52">
        <v>7.7250421000000001E-3</v>
      </c>
      <c r="BY278" s="52">
        <v>7.6662003999999999E-3</v>
      </c>
      <c r="BZ278" s="52">
        <v>7.6078155000000001E-3</v>
      </c>
      <c r="CA278" s="52">
        <v>7.5498837000000001E-3</v>
      </c>
      <c r="CB278" s="52">
        <v>7.4924014000000002E-3</v>
      </c>
      <c r="CC278" s="52">
        <v>7.4353648999999997E-3</v>
      </c>
      <c r="CD278" s="52">
        <v>0</v>
      </c>
    </row>
    <row r="279" spans="1:82" x14ac:dyDescent="0.25">
      <c r="A279" s="52" t="s">
        <v>271</v>
      </c>
      <c r="B279" s="52">
        <v>2020</v>
      </c>
      <c r="C279" s="52" t="s">
        <v>272</v>
      </c>
      <c r="D279" s="52">
        <v>0.21729999999999999</v>
      </c>
      <c r="E279" s="52" t="s">
        <v>273</v>
      </c>
      <c r="F279" s="52">
        <v>0.224</v>
      </c>
      <c r="G279" s="52" t="s">
        <v>274</v>
      </c>
      <c r="H279" s="52">
        <v>0.28239999999999998</v>
      </c>
      <c r="I279" s="52" t="s">
        <v>275</v>
      </c>
      <c r="J279" s="52">
        <v>0.27629999999999999</v>
      </c>
      <c r="K279" s="52" t="s">
        <v>276</v>
      </c>
      <c r="L279" s="93" t="s">
        <v>590</v>
      </c>
      <c r="M279" s="52" t="s">
        <v>277</v>
      </c>
      <c r="N279" s="52">
        <v>394.4</v>
      </c>
      <c r="O279" s="52" t="s">
        <v>278</v>
      </c>
      <c r="P279" s="52">
        <v>36.53</v>
      </c>
      <c r="Q279" s="52" t="s">
        <v>279</v>
      </c>
      <c r="R279" s="55">
        <v>4.3040000000000003</v>
      </c>
      <c r="S279" s="52" t="s">
        <v>280</v>
      </c>
      <c r="T279" s="52">
        <v>0.32400000000000001</v>
      </c>
      <c r="U279" s="52" t="s">
        <v>281</v>
      </c>
      <c r="V279" s="52">
        <v>0.44</v>
      </c>
      <c r="W279" s="52" t="s">
        <v>282</v>
      </c>
      <c r="X279" s="52">
        <v>236</v>
      </c>
      <c r="Y279" s="52" t="s">
        <v>283</v>
      </c>
      <c r="Z279" s="52">
        <v>4.07</v>
      </c>
      <c r="AA279" s="52" t="s">
        <v>284</v>
      </c>
      <c r="AB279" s="55">
        <v>32.4</v>
      </c>
      <c r="AC279" s="52" t="s">
        <v>285</v>
      </c>
      <c r="AD279" s="52">
        <v>1.9E-2</v>
      </c>
      <c r="AE279" s="52" t="s">
        <v>286</v>
      </c>
      <c r="AF279" s="52">
        <v>4.165</v>
      </c>
    </row>
    <row r="280" spans="1:82" x14ac:dyDescent="0.25">
      <c r="A280" s="52" t="s">
        <v>287</v>
      </c>
      <c r="B280" s="52">
        <v>3.93</v>
      </c>
      <c r="C280" s="52" t="s">
        <v>288</v>
      </c>
      <c r="D280" s="52">
        <v>886.51280139999994</v>
      </c>
      <c r="E280" s="52" t="s">
        <v>289</v>
      </c>
      <c r="F280" s="52">
        <v>150.09299999999999</v>
      </c>
      <c r="G280" s="52" t="s">
        <v>290</v>
      </c>
      <c r="H280" s="52">
        <v>102.69799999999999</v>
      </c>
      <c r="I280" s="52" t="s">
        <v>291</v>
      </c>
      <c r="J280" s="52">
        <v>39.533999999999999</v>
      </c>
      <c r="K280" s="52" t="s">
        <v>292</v>
      </c>
      <c r="L280" s="52">
        <v>6.1864999999999997</v>
      </c>
      <c r="M280" s="52" t="s">
        <v>293</v>
      </c>
      <c r="N280" s="52">
        <v>588</v>
      </c>
      <c r="O280" s="52" t="s">
        <v>294</v>
      </c>
      <c r="P280" s="52">
        <v>0.1477</v>
      </c>
      <c r="Q280" s="52" t="s">
        <v>295</v>
      </c>
      <c r="R280" s="55">
        <v>1.0994539999999999</v>
      </c>
      <c r="S280" s="52" t="s">
        <v>296</v>
      </c>
      <c r="T280" s="52">
        <v>1.24715</v>
      </c>
    </row>
    <row r="281" spans="1:82" x14ac:dyDescent="0.25">
      <c r="A281" s="52" t="s">
        <v>297</v>
      </c>
      <c r="B281" s="52">
        <v>3.467E-3</v>
      </c>
      <c r="C281" s="52" t="s">
        <v>298</v>
      </c>
      <c r="D281" s="52">
        <v>0.95</v>
      </c>
      <c r="E281" s="52" t="s">
        <v>299</v>
      </c>
      <c r="F281" s="52">
        <v>1E-3</v>
      </c>
      <c r="G281" s="52" t="s">
        <v>300</v>
      </c>
      <c r="H281" s="52">
        <v>-1.4999999999999999E-2</v>
      </c>
      <c r="I281" s="52" t="s">
        <v>557</v>
      </c>
      <c r="J281" s="52">
        <v>37.56</v>
      </c>
      <c r="K281" s="52" t="s">
        <v>301</v>
      </c>
      <c r="L281" s="52">
        <v>2.6</v>
      </c>
      <c r="M281" s="52" t="s">
        <v>302</v>
      </c>
      <c r="N281" s="52">
        <v>-1.2E-2</v>
      </c>
      <c r="O281" s="52" t="s">
        <v>303</v>
      </c>
      <c r="P281" s="52">
        <v>1</v>
      </c>
      <c r="Q281" s="52" t="s">
        <v>304</v>
      </c>
      <c r="R281" s="55">
        <v>1.1000000000000001</v>
      </c>
      <c r="S281" s="52" t="s">
        <v>558</v>
      </c>
      <c r="T281" s="52">
        <v>6</v>
      </c>
      <c r="U281" s="52" t="s">
        <v>305</v>
      </c>
      <c r="V281" s="52">
        <v>2.5000000000000001E-2</v>
      </c>
    </row>
    <row r="283" spans="1:82" x14ac:dyDescent="0.25">
      <c r="A283" s="52" t="s">
        <v>499</v>
      </c>
    </row>
    <row r="284" spans="1:82" x14ac:dyDescent="0.25">
      <c r="A284" s="52" t="s">
        <v>559</v>
      </c>
    </row>
    <row r="285" spans="1:82" x14ac:dyDescent="0.25">
      <c r="A285" s="52" t="s">
        <v>500</v>
      </c>
    </row>
    <row r="286" spans="1:82" x14ac:dyDescent="0.25">
      <c r="A286" s="52" t="s">
        <v>221</v>
      </c>
    </row>
    <row r="287" spans="1:82" x14ac:dyDescent="0.25">
      <c r="A287" s="52" t="s">
        <v>222</v>
      </c>
      <c r="B287" s="52">
        <v>1</v>
      </c>
    </row>
    <row r="289" spans="1:82" x14ac:dyDescent="0.25">
      <c r="A289" s="52" t="s">
        <v>63</v>
      </c>
      <c r="B289" s="52">
        <v>1</v>
      </c>
      <c r="C289" s="52">
        <v>2</v>
      </c>
      <c r="D289" s="52">
        <v>3</v>
      </c>
      <c r="E289" s="52">
        <v>4</v>
      </c>
      <c r="F289" s="52">
        <v>5</v>
      </c>
      <c r="G289" s="52">
        <v>6</v>
      </c>
      <c r="H289" s="52">
        <v>7</v>
      </c>
      <c r="I289" s="52">
        <v>8</v>
      </c>
      <c r="J289" s="52">
        <v>9</v>
      </c>
      <c r="K289" s="52">
        <v>10</v>
      </c>
      <c r="L289" s="52">
        <v>11</v>
      </c>
      <c r="M289" s="52">
        <v>12</v>
      </c>
      <c r="N289" s="52">
        <v>13</v>
      </c>
      <c r="O289" s="52">
        <v>14</v>
      </c>
      <c r="P289" s="52">
        <v>15</v>
      </c>
      <c r="Q289" s="52">
        <v>16</v>
      </c>
      <c r="R289" s="55">
        <v>17</v>
      </c>
      <c r="S289" s="52">
        <v>18</v>
      </c>
      <c r="T289" s="52">
        <v>19</v>
      </c>
      <c r="U289" s="52">
        <v>20</v>
      </c>
      <c r="V289" s="52">
        <v>21</v>
      </c>
      <c r="W289" s="52">
        <v>22</v>
      </c>
      <c r="X289" s="52">
        <v>23</v>
      </c>
      <c r="Y289" s="52">
        <v>24</v>
      </c>
      <c r="Z289" s="52">
        <v>25</v>
      </c>
      <c r="AA289" s="52">
        <v>26</v>
      </c>
      <c r="AB289" s="55">
        <v>27</v>
      </c>
      <c r="AC289" s="52">
        <v>28</v>
      </c>
      <c r="AD289" s="52">
        <v>29</v>
      </c>
      <c r="AE289" s="52">
        <v>30</v>
      </c>
      <c r="AF289" s="52">
        <v>31</v>
      </c>
      <c r="AG289" s="52">
        <v>32</v>
      </c>
      <c r="AH289" s="52">
        <v>33</v>
      </c>
      <c r="AI289" s="52">
        <v>34</v>
      </c>
      <c r="AJ289" s="52">
        <v>35</v>
      </c>
      <c r="AK289" s="52">
        <v>36</v>
      </c>
      <c r="AL289" s="52">
        <v>37</v>
      </c>
      <c r="AM289" s="52">
        <v>38</v>
      </c>
      <c r="AN289" s="52">
        <v>39</v>
      </c>
      <c r="AO289" s="52">
        <v>40</v>
      </c>
      <c r="AP289" s="52">
        <v>41</v>
      </c>
      <c r="AQ289" s="52">
        <v>42</v>
      </c>
      <c r="AR289" s="52">
        <v>43</v>
      </c>
      <c r="AS289" s="52">
        <v>44</v>
      </c>
      <c r="AT289" s="52">
        <v>45</v>
      </c>
      <c r="AU289" s="52">
        <v>46</v>
      </c>
      <c r="AV289" s="52">
        <v>47</v>
      </c>
      <c r="AW289" s="52">
        <v>48</v>
      </c>
      <c r="AX289" s="52">
        <v>49</v>
      </c>
      <c r="AY289" s="52">
        <v>50</v>
      </c>
      <c r="AZ289" s="52">
        <v>51</v>
      </c>
      <c r="BA289" s="52">
        <v>52</v>
      </c>
      <c r="BB289" s="52">
        <v>53</v>
      </c>
      <c r="BC289" s="52">
        <v>54</v>
      </c>
      <c r="BD289" s="52">
        <v>55</v>
      </c>
      <c r="BE289" s="52">
        <v>56</v>
      </c>
      <c r="BF289" s="52">
        <v>57</v>
      </c>
      <c r="BG289" s="52">
        <v>58</v>
      </c>
      <c r="BH289" s="52">
        <v>59</v>
      </c>
      <c r="BI289" s="52">
        <v>60</v>
      </c>
      <c r="BJ289" s="52">
        <v>61</v>
      </c>
      <c r="BK289" s="52">
        <v>62</v>
      </c>
      <c r="BL289" s="52">
        <v>63</v>
      </c>
      <c r="BM289" s="52">
        <v>64</v>
      </c>
      <c r="BN289" s="52">
        <v>65</v>
      </c>
      <c r="BO289" s="52">
        <v>66</v>
      </c>
      <c r="BP289" s="52">
        <v>67</v>
      </c>
      <c r="BQ289" s="52">
        <v>68</v>
      </c>
      <c r="BR289" s="52">
        <v>69</v>
      </c>
      <c r="BS289" s="52">
        <v>70</v>
      </c>
      <c r="BT289" s="52">
        <v>71</v>
      </c>
      <c r="BU289" s="52">
        <v>72</v>
      </c>
      <c r="BV289" s="52">
        <v>73</v>
      </c>
      <c r="BW289" s="52">
        <v>74</v>
      </c>
      <c r="BX289" s="52">
        <v>75</v>
      </c>
      <c r="BY289" s="52">
        <v>76</v>
      </c>
      <c r="BZ289" s="52">
        <v>77</v>
      </c>
      <c r="CA289" s="52">
        <v>78</v>
      </c>
      <c r="CB289" s="52">
        <v>79</v>
      </c>
      <c r="CC289" s="52">
        <v>80</v>
      </c>
      <c r="CD289" s="52">
        <v>81</v>
      </c>
    </row>
    <row r="290" spans="1:82" x14ac:dyDescent="0.25">
      <c r="A290" s="52" t="s">
        <v>48</v>
      </c>
      <c r="B290" s="52">
        <v>2020</v>
      </c>
      <c r="C290" s="52">
        <v>2025</v>
      </c>
      <c r="D290" s="52">
        <v>2030</v>
      </c>
      <c r="E290" s="52">
        <v>2035</v>
      </c>
      <c r="F290" s="52">
        <v>2040</v>
      </c>
      <c r="G290" s="52">
        <v>2045</v>
      </c>
      <c r="H290" s="52">
        <v>2050</v>
      </c>
      <c r="I290" s="52">
        <v>2055</v>
      </c>
      <c r="J290" s="52">
        <v>2060</v>
      </c>
      <c r="K290" s="52">
        <v>2065</v>
      </c>
      <c r="L290" s="52">
        <v>2070</v>
      </c>
      <c r="M290" s="52">
        <v>2075</v>
      </c>
      <c r="N290" s="52">
        <v>2080</v>
      </c>
      <c r="O290" s="52">
        <v>2085</v>
      </c>
      <c r="P290" s="52">
        <v>2090</v>
      </c>
      <c r="Q290" s="52">
        <v>2095</v>
      </c>
      <c r="R290" s="55">
        <v>2100</v>
      </c>
      <c r="S290" s="52">
        <v>2105</v>
      </c>
      <c r="T290" s="52">
        <v>2110</v>
      </c>
      <c r="U290" s="52">
        <v>2115</v>
      </c>
      <c r="V290" s="52">
        <v>2120</v>
      </c>
      <c r="W290" s="52">
        <v>2125</v>
      </c>
      <c r="X290" s="52">
        <v>2130</v>
      </c>
      <c r="Y290" s="52">
        <v>2135</v>
      </c>
      <c r="Z290" s="52">
        <v>2140</v>
      </c>
      <c r="AA290" s="52">
        <v>2145</v>
      </c>
      <c r="AB290" s="55">
        <v>2150</v>
      </c>
      <c r="AC290" s="52">
        <v>2155</v>
      </c>
      <c r="AD290" s="52">
        <v>2160</v>
      </c>
      <c r="AE290" s="52">
        <v>2165</v>
      </c>
      <c r="AF290" s="52">
        <v>2170</v>
      </c>
      <c r="AG290" s="52">
        <v>2175</v>
      </c>
      <c r="AH290" s="52">
        <v>2180</v>
      </c>
      <c r="AI290" s="52">
        <v>2185</v>
      </c>
      <c r="AJ290" s="52">
        <v>2190</v>
      </c>
      <c r="AK290" s="52">
        <v>2195</v>
      </c>
      <c r="AL290" s="52">
        <v>2200</v>
      </c>
      <c r="AM290" s="52">
        <v>2205</v>
      </c>
      <c r="AN290" s="52">
        <v>2210</v>
      </c>
      <c r="AO290" s="52">
        <v>2215</v>
      </c>
      <c r="AP290" s="52">
        <v>2220</v>
      </c>
      <c r="AQ290" s="52">
        <v>2225</v>
      </c>
      <c r="AR290" s="52">
        <v>2230</v>
      </c>
      <c r="AS290" s="52">
        <v>2235</v>
      </c>
      <c r="AT290" s="52">
        <v>2240</v>
      </c>
      <c r="AU290" s="52">
        <v>2245</v>
      </c>
      <c r="AV290" s="52">
        <v>2250</v>
      </c>
      <c r="AW290" s="52">
        <v>2255</v>
      </c>
      <c r="AX290" s="52">
        <v>2260</v>
      </c>
      <c r="AY290" s="52">
        <v>2265</v>
      </c>
      <c r="AZ290" s="52">
        <v>2270</v>
      </c>
      <c r="BA290" s="52">
        <v>2275</v>
      </c>
      <c r="BB290" s="52">
        <v>2280</v>
      </c>
      <c r="BC290" s="52">
        <v>2285</v>
      </c>
      <c r="BD290" s="52">
        <v>2290</v>
      </c>
      <c r="BE290" s="52">
        <v>2295</v>
      </c>
      <c r="BF290" s="52">
        <v>2300</v>
      </c>
      <c r="BG290" s="52">
        <v>2305</v>
      </c>
      <c r="BH290" s="52">
        <v>2310</v>
      </c>
      <c r="BI290" s="52">
        <v>2315</v>
      </c>
      <c r="BJ290" s="52">
        <v>2320</v>
      </c>
      <c r="BK290" s="52">
        <v>2325</v>
      </c>
      <c r="BL290" s="52">
        <v>2330</v>
      </c>
      <c r="BM290" s="52">
        <v>2335</v>
      </c>
      <c r="BN290" s="52">
        <v>2340</v>
      </c>
      <c r="BO290" s="52">
        <v>2345</v>
      </c>
      <c r="BP290" s="52">
        <v>2350</v>
      </c>
      <c r="BQ290" s="52">
        <v>2355</v>
      </c>
      <c r="BR290" s="52">
        <v>2360</v>
      </c>
      <c r="BS290" s="52">
        <v>2365</v>
      </c>
      <c r="BT290" s="52">
        <v>2370</v>
      </c>
      <c r="BU290" s="52">
        <v>2375</v>
      </c>
      <c r="BV290" s="52">
        <v>2380</v>
      </c>
      <c r="BW290" s="52">
        <v>2385</v>
      </c>
      <c r="BX290" s="52">
        <v>2390</v>
      </c>
      <c r="BY290" s="52">
        <v>2395</v>
      </c>
      <c r="BZ290" s="52">
        <v>2400</v>
      </c>
      <c r="CA290" s="52">
        <v>2405</v>
      </c>
      <c r="CB290" s="52">
        <v>2410</v>
      </c>
      <c r="CC290" s="52">
        <v>2415</v>
      </c>
      <c r="CD290" s="52">
        <v>2420</v>
      </c>
    </row>
    <row r="291" spans="1:82" x14ac:dyDescent="0.25">
      <c r="A291" s="52" t="s">
        <v>223</v>
      </c>
      <c r="B291" s="52">
        <v>6625.1939451619</v>
      </c>
    </row>
    <row r="292" spans="1:82" x14ac:dyDescent="0.25">
      <c r="A292" s="52" t="s">
        <v>224</v>
      </c>
      <c r="B292" s="52">
        <v>37.336200100500001</v>
      </c>
      <c r="C292" s="52">
        <v>38.516942297299998</v>
      </c>
      <c r="D292" s="52">
        <v>39.439327593199998</v>
      </c>
      <c r="E292" s="52">
        <v>40.128270858800001</v>
      </c>
      <c r="F292" s="52">
        <v>40.598992788899999</v>
      </c>
      <c r="G292" s="52">
        <v>41.406231307299997</v>
      </c>
      <c r="H292" s="52">
        <v>42.078555729199998</v>
      </c>
      <c r="I292" s="52">
        <v>42.6233405973</v>
      </c>
      <c r="J292" s="52">
        <v>43.044607993</v>
      </c>
      <c r="K292" s="52">
        <v>43.345432475700001</v>
      </c>
      <c r="L292" s="52">
        <v>43.526618012</v>
      </c>
      <c r="M292" s="52">
        <v>43.586724705100004</v>
      </c>
      <c r="N292" s="52">
        <v>43.5220864701</v>
      </c>
      <c r="O292" s="52">
        <v>43.326818589799998</v>
      </c>
      <c r="P292" s="52">
        <v>42.992809965299998</v>
      </c>
      <c r="Q292" s="52">
        <v>42.509693448599997</v>
      </c>
      <c r="R292" s="55">
        <v>41.864786365000001</v>
      </c>
      <c r="S292" s="52">
        <v>41.042991390099999</v>
      </c>
      <c r="T292" s="52">
        <v>40.027619640600001</v>
      </c>
      <c r="U292" s="52">
        <v>38.798786474099998</v>
      </c>
      <c r="V292" s="52">
        <v>37.333475646700002</v>
      </c>
      <c r="W292" s="52">
        <v>35.605698445400002</v>
      </c>
      <c r="X292" s="52">
        <v>33.586312511800003</v>
      </c>
      <c r="Y292" s="52">
        <v>31.242727243099999</v>
      </c>
      <c r="Z292" s="52">
        <v>28.5385510917</v>
      </c>
      <c r="AA292" s="52">
        <v>25.4331932288</v>
      </c>
      <c r="AB292" s="55">
        <v>21.8814319343</v>
      </c>
      <c r="AC292" s="52">
        <v>17.832989686499999</v>
      </c>
      <c r="AD292" s="52">
        <v>13.231045787499999</v>
      </c>
      <c r="AE292" s="52">
        <v>8.0088382822999993</v>
      </c>
      <c r="AF292" s="52">
        <v>2.1193052283</v>
      </c>
      <c r="AG292" s="52">
        <v>0</v>
      </c>
      <c r="AH292" s="52">
        <v>0</v>
      </c>
      <c r="AI292" s="52">
        <v>0</v>
      </c>
      <c r="AJ292" s="52">
        <v>0</v>
      </c>
      <c r="AK292" s="52">
        <v>0</v>
      </c>
      <c r="AL292" s="52">
        <v>0</v>
      </c>
      <c r="AM292" s="52">
        <v>0</v>
      </c>
      <c r="AN292" s="52">
        <v>0</v>
      </c>
      <c r="AO292" s="52">
        <v>0</v>
      </c>
      <c r="AP292" s="52">
        <v>0</v>
      </c>
      <c r="AQ292" s="52">
        <v>0</v>
      </c>
      <c r="AR292" s="52">
        <v>0</v>
      </c>
      <c r="AS292" s="52">
        <v>0</v>
      </c>
      <c r="AT292" s="52">
        <v>0</v>
      </c>
      <c r="AU292" s="52">
        <v>0</v>
      </c>
      <c r="AV292" s="52">
        <v>0</v>
      </c>
      <c r="AW292" s="52">
        <v>0</v>
      </c>
      <c r="AX292" s="52">
        <v>0</v>
      </c>
      <c r="AY292" s="52">
        <v>0</v>
      </c>
      <c r="AZ292" s="52">
        <v>0</v>
      </c>
      <c r="BA292" s="52">
        <v>0</v>
      </c>
      <c r="BB292" s="52">
        <v>0</v>
      </c>
      <c r="BC292" s="52">
        <v>0</v>
      </c>
      <c r="BD292" s="52">
        <v>0</v>
      </c>
      <c r="BE292" s="52">
        <v>0</v>
      </c>
      <c r="BF292" s="52">
        <v>0</v>
      </c>
      <c r="BG292" s="52">
        <v>0</v>
      </c>
      <c r="BH292" s="52">
        <v>0</v>
      </c>
      <c r="BI292" s="52">
        <v>0</v>
      </c>
      <c r="BJ292" s="52">
        <v>0</v>
      </c>
      <c r="BK292" s="52">
        <v>0</v>
      </c>
      <c r="BL292" s="52">
        <v>0</v>
      </c>
      <c r="BM292" s="52">
        <v>0</v>
      </c>
      <c r="BN292" s="52">
        <v>0</v>
      </c>
      <c r="BO292" s="52">
        <v>0</v>
      </c>
      <c r="BP292" s="52">
        <v>0</v>
      </c>
      <c r="BQ292" s="52">
        <v>0</v>
      </c>
      <c r="BR292" s="52">
        <v>0</v>
      </c>
      <c r="BS292" s="52">
        <v>0</v>
      </c>
      <c r="BT292" s="52">
        <v>0</v>
      </c>
      <c r="BU292" s="52">
        <v>0</v>
      </c>
      <c r="BV292" s="52">
        <v>0</v>
      </c>
      <c r="BW292" s="52">
        <v>0</v>
      </c>
      <c r="BX292" s="52">
        <v>0</v>
      </c>
      <c r="BY292" s="52">
        <v>0</v>
      </c>
      <c r="BZ292" s="52">
        <v>0</v>
      </c>
      <c r="CA292" s="52">
        <v>0</v>
      </c>
      <c r="CB292" s="52">
        <v>0</v>
      </c>
      <c r="CC292" s="52">
        <v>0</v>
      </c>
      <c r="CD292" s="52">
        <v>0</v>
      </c>
    </row>
    <row r="293" spans="1:82" x14ac:dyDescent="0.25">
      <c r="A293" s="52" t="s">
        <v>225</v>
      </c>
      <c r="B293" s="52">
        <v>416.20319314549999</v>
      </c>
      <c r="C293" s="52">
        <v>430.13365874020002</v>
      </c>
      <c r="D293" s="52">
        <v>444.15311807849997</v>
      </c>
      <c r="E293" s="52">
        <v>458.22233774559999</v>
      </c>
      <c r="F293" s="52">
        <v>472.31157581389999</v>
      </c>
      <c r="G293" s="52">
        <v>486.6861925398</v>
      </c>
      <c r="H293" s="52">
        <v>501.29378257079998</v>
      </c>
      <c r="I293" s="52">
        <v>516.10293035209997</v>
      </c>
      <c r="J293" s="52">
        <v>531.08339127010004</v>
      </c>
      <c r="K293" s="52">
        <v>546.20349971049995</v>
      </c>
      <c r="L293" s="52">
        <v>561.42893332409994</v>
      </c>
      <c r="M293" s="52">
        <v>576.72178159060002</v>
      </c>
      <c r="N293" s="52">
        <v>592.03958597819997</v>
      </c>
      <c r="O293" s="52">
        <v>607.33430921019999</v>
      </c>
      <c r="P293" s="52">
        <v>622.55123376040001</v>
      </c>
      <c r="Q293" s="52">
        <v>637.62779163289997</v>
      </c>
      <c r="R293" s="55">
        <v>652.49232319049997</v>
      </c>
      <c r="S293" s="52">
        <v>667.0405331764</v>
      </c>
      <c r="T293" s="52">
        <v>681.17691710810004</v>
      </c>
      <c r="U293" s="52">
        <v>694.79693359429996</v>
      </c>
      <c r="V293" s="52">
        <v>707.78186007149998</v>
      </c>
      <c r="W293" s="52">
        <v>719.99671128659998</v>
      </c>
      <c r="X293" s="52">
        <v>731.28869101270004</v>
      </c>
      <c r="Y293" s="52">
        <v>741.48560979750005</v>
      </c>
      <c r="Z293" s="52">
        <v>750.39416424650005</v>
      </c>
      <c r="AA293" s="52">
        <v>757.79807311360003</v>
      </c>
      <c r="AB293" s="55">
        <v>763.45609201239995</v>
      </c>
      <c r="AC293" s="52">
        <v>767.09996281389999</v>
      </c>
      <c r="AD293" s="52">
        <v>768.43172683440002</v>
      </c>
      <c r="AE293" s="52">
        <v>767.11937519100002</v>
      </c>
      <c r="AF293" s="52">
        <v>762.81106956300005</v>
      </c>
      <c r="AG293" s="52">
        <v>757.86491330490003</v>
      </c>
      <c r="AH293" s="52">
        <v>753.49635374699994</v>
      </c>
      <c r="AI293" s="52">
        <v>749.57886210749996</v>
      </c>
      <c r="AJ293" s="52">
        <v>746.01970011349999</v>
      </c>
      <c r="AK293" s="52">
        <v>742.74972893109998</v>
      </c>
      <c r="AL293" s="52">
        <v>739.71678750880005</v>
      </c>
      <c r="AM293" s="52">
        <v>736.88111745009996</v>
      </c>
      <c r="AN293" s="52">
        <v>734.21211061429995</v>
      </c>
      <c r="AO293" s="52">
        <v>731.6859621735</v>
      </c>
      <c r="AP293" s="52">
        <v>729.28396092699995</v>
      </c>
      <c r="AQ293" s="52">
        <v>726.99123494749995</v>
      </c>
      <c r="AR293" s="52">
        <v>724.79582574059998</v>
      </c>
      <c r="AS293" s="52">
        <v>722.6880011367</v>
      </c>
      <c r="AT293" s="52">
        <v>720.65974269569995</v>
      </c>
      <c r="AU293" s="52">
        <v>718.7043613477</v>
      </c>
      <c r="AV293" s="52">
        <v>716.81620770639995</v>
      </c>
      <c r="AW293" s="52">
        <v>714.99045259469995</v>
      </c>
      <c r="AX293" s="52">
        <v>713.22291985959998</v>
      </c>
      <c r="AY293" s="52">
        <v>711.50995829860005</v>
      </c>
      <c r="AZ293" s="52">
        <v>709.84834296029999</v>
      </c>
      <c r="BA293" s="52">
        <v>708.23519860210001</v>
      </c>
      <c r="BB293" s="52">
        <v>706.66793993119995</v>
      </c>
      <c r="BC293" s="52">
        <v>705.14422461890001</v>
      </c>
      <c r="BD293" s="52">
        <v>703.66191607710005</v>
      </c>
      <c r="BE293" s="52">
        <v>702.21905373549998</v>
      </c>
      <c r="BF293" s="52">
        <v>700.81382911000003</v>
      </c>
      <c r="BG293" s="52">
        <v>699.44456636469999</v>
      </c>
      <c r="BH293" s="52">
        <v>698.10970638460003</v>
      </c>
      <c r="BI293" s="52">
        <v>696.80779360309998</v>
      </c>
      <c r="BJ293" s="52">
        <v>695.53746500809996</v>
      </c>
      <c r="BK293" s="52">
        <v>694.29744088040002</v>
      </c>
      <c r="BL293" s="52">
        <v>693.08651692190006</v>
      </c>
      <c r="BM293" s="52">
        <v>691.90355750330002</v>
      </c>
      <c r="BN293" s="52">
        <v>690.74748982409994</v>
      </c>
      <c r="BO293" s="52">
        <v>689.61729881990004</v>
      </c>
      <c r="BP293" s="52">
        <v>688.51202268710006</v>
      </c>
      <c r="BQ293" s="52">
        <v>687.43074892200002</v>
      </c>
      <c r="BR293" s="52">
        <v>686.37261079250004</v>
      </c>
      <c r="BS293" s="52">
        <v>685.3367841754</v>
      </c>
      <c r="BT293" s="52">
        <v>684.32248470649995</v>
      </c>
      <c r="BU293" s="52">
        <v>683.32896519919996</v>
      </c>
      <c r="BV293" s="52">
        <v>682.3555132962</v>
      </c>
      <c r="BW293" s="52">
        <v>681.40144932400005</v>
      </c>
      <c r="BX293" s="52">
        <v>680.46612432689994</v>
      </c>
      <c r="BY293" s="52">
        <v>679.54891825820005</v>
      </c>
      <c r="BZ293" s="52">
        <v>678.64923831240003</v>
      </c>
      <c r="CA293" s="52">
        <v>677.76651738190003</v>
      </c>
      <c r="CB293" s="52">
        <v>676.90021262840003</v>
      </c>
      <c r="CC293" s="52">
        <v>676.04980415399996</v>
      </c>
      <c r="CD293" s="52">
        <v>675.21479376620005</v>
      </c>
    </row>
    <row r="294" spans="1:82" x14ac:dyDescent="0.25">
      <c r="A294" s="52" t="s">
        <v>226</v>
      </c>
      <c r="B294" s="52">
        <v>886.51280139999994</v>
      </c>
      <c r="C294" s="52">
        <v>916.18469311659999</v>
      </c>
      <c r="D294" s="52">
        <v>946.04614150719999</v>
      </c>
      <c r="E294" s="52">
        <v>976.01357939809998</v>
      </c>
      <c r="F294" s="52">
        <v>1006.0236564837001</v>
      </c>
      <c r="G294" s="52">
        <v>1036.6415901098001</v>
      </c>
      <c r="H294" s="52">
        <v>1067.7557568759</v>
      </c>
      <c r="I294" s="52">
        <v>1099.2992416500001</v>
      </c>
      <c r="J294" s="52">
        <v>1131.2076234053</v>
      </c>
      <c r="K294" s="52">
        <v>1163.4134543835</v>
      </c>
      <c r="L294" s="52">
        <v>1195.8436279804</v>
      </c>
      <c r="M294" s="52">
        <v>1228.4173947879001</v>
      </c>
      <c r="N294" s="52">
        <v>1261.0443181336</v>
      </c>
      <c r="O294" s="52">
        <v>1293.6220786178001</v>
      </c>
      <c r="P294" s="52">
        <v>1326.0341279096001</v>
      </c>
      <c r="Q294" s="52">
        <v>1358.1471961781001</v>
      </c>
      <c r="R294" s="55">
        <v>1389.8086483958</v>
      </c>
      <c r="S294" s="52">
        <v>1420.7963356657999</v>
      </c>
      <c r="T294" s="52">
        <v>1450.9068334402</v>
      </c>
      <c r="U294" s="52">
        <v>1479.9174685559001</v>
      </c>
      <c r="V294" s="52">
        <v>1507.5753619523</v>
      </c>
      <c r="W294" s="52">
        <v>1533.5929950404</v>
      </c>
      <c r="X294" s="52">
        <v>1557.6449118569999</v>
      </c>
      <c r="Y294" s="52">
        <v>1579.3643488687001</v>
      </c>
      <c r="Z294" s="52">
        <v>1598.3395698449999</v>
      </c>
      <c r="AA294" s="52">
        <v>1614.1098957319</v>
      </c>
      <c r="AB294" s="55">
        <v>1626.1614759864001</v>
      </c>
      <c r="AC294" s="52">
        <v>1633.9229207936</v>
      </c>
      <c r="AD294" s="52">
        <v>1636.7595781574</v>
      </c>
      <c r="AE294" s="52">
        <v>1633.9642691567001</v>
      </c>
      <c r="AF294" s="52">
        <v>1624.7875781692001</v>
      </c>
      <c r="AG294" s="52">
        <v>1614.2522653394001</v>
      </c>
      <c r="AH294" s="52">
        <v>1604.9472334812001</v>
      </c>
      <c r="AI294" s="52">
        <v>1596.602976289</v>
      </c>
      <c r="AJ294" s="52">
        <v>1589.0219612417</v>
      </c>
      <c r="AK294" s="52">
        <v>1582.0569226231</v>
      </c>
      <c r="AL294" s="52">
        <v>1575.5967573938001</v>
      </c>
      <c r="AM294" s="52">
        <v>1569.5567801688001</v>
      </c>
      <c r="AN294" s="52">
        <v>1563.8717956083999</v>
      </c>
      <c r="AO294" s="52">
        <v>1558.4910994295001</v>
      </c>
      <c r="AP294" s="52">
        <v>1553.3748367746</v>
      </c>
      <c r="AQ294" s="52">
        <v>1548.4913304381</v>
      </c>
      <c r="AR294" s="52">
        <v>1543.8151088274999</v>
      </c>
      <c r="AS294" s="52">
        <v>1539.3254424211</v>
      </c>
      <c r="AT294" s="52">
        <v>1535.0052519419</v>
      </c>
      <c r="AU294" s="52">
        <v>1530.8402896704999</v>
      </c>
      <c r="AV294" s="52">
        <v>1526.8185224147001</v>
      </c>
      <c r="AW294" s="52">
        <v>1522.9296640268001</v>
      </c>
      <c r="AX294" s="52">
        <v>1519.1648193009</v>
      </c>
      <c r="AY294" s="52">
        <v>1515.5162111759</v>
      </c>
      <c r="AZ294" s="52">
        <v>1511.9769705055</v>
      </c>
      <c r="BA294" s="52">
        <v>1508.5409730224001</v>
      </c>
      <c r="BB294" s="52">
        <v>1505.2027120534999</v>
      </c>
      <c r="BC294" s="52">
        <v>1501.9571984383001</v>
      </c>
      <c r="BD294" s="52">
        <v>1498.7998812441001</v>
      </c>
      <c r="BE294" s="52">
        <v>1495.7265844567</v>
      </c>
      <c r="BF294" s="52">
        <v>1492.7334560042</v>
      </c>
      <c r="BG294" s="52">
        <v>1489.8169263568</v>
      </c>
      <c r="BH294" s="52">
        <v>1486.9736745992</v>
      </c>
      <c r="BI294" s="52">
        <v>1484.2006003746999</v>
      </c>
      <c r="BJ294" s="52">
        <v>1481.4948004672001</v>
      </c>
      <c r="BK294" s="52">
        <v>1478.8535490753</v>
      </c>
      <c r="BL294" s="52">
        <v>1476.2742810436</v>
      </c>
      <c r="BM294" s="52">
        <v>1473.7545774819</v>
      </c>
      <c r="BN294" s="52">
        <v>1471.2921533253</v>
      </c>
      <c r="BO294" s="52">
        <v>1468.8848464864</v>
      </c>
      <c r="BP294" s="52">
        <v>1466.5306083235</v>
      </c>
      <c r="BQ294" s="52">
        <v>1464.2274952038999</v>
      </c>
      <c r="BR294" s="52">
        <v>1461.9736609879999</v>
      </c>
      <c r="BS294" s="52">
        <v>1459.7673502936</v>
      </c>
      <c r="BT294" s="52">
        <v>1457.6068924249</v>
      </c>
      <c r="BU294" s="52">
        <v>1455.4906958744</v>
      </c>
      <c r="BV294" s="52">
        <v>1453.4172433209001</v>
      </c>
      <c r="BW294" s="52">
        <v>1451.3850870599999</v>
      </c>
      <c r="BX294" s="52">
        <v>1449.3928448162001</v>
      </c>
      <c r="BY294" s="52">
        <v>1447.4391958901001</v>
      </c>
      <c r="BZ294" s="52">
        <v>1445.5228776053</v>
      </c>
      <c r="CA294" s="52">
        <v>1443.6426820234999</v>
      </c>
      <c r="CB294" s="52">
        <v>1441.7974528984</v>
      </c>
      <c r="CC294" s="52">
        <v>1439.986082848</v>
      </c>
      <c r="CD294" s="52">
        <v>1438.2075107221001</v>
      </c>
    </row>
    <row r="295" spans="1:82" x14ac:dyDescent="0.25">
      <c r="A295" s="52" t="s">
        <v>218</v>
      </c>
      <c r="B295" s="52">
        <v>1.24715</v>
      </c>
      <c r="C295" s="52">
        <v>1.4257616400999999</v>
      </c>
      <c r="D295" s="52">
        <v>1.5589236017999999</v>
      </c>
      <c r="E295" s="52">
        <v>1.6769404830000001</v>
      </c>
      <c r="F295" s="52">
        <v>1.7886604213999999</v>
      </c>
      <c r="G295" s="52">
        <v>1.8977449064</v>
      </c>
      <c r="H295" s="52">
        <v>2.0054388303000001</v>
      </c>
      <c r="I295" s="52">
        <v>2.1119903318</v>
      </c>
      <c r="J295" s="52">
        <v>2.2173700806999999</v>
      </c>
      <c r="K295" s="52">
        <v>2.3214717508999998</v>
      </c>
      <c r="L295" s="52">
        <v>2.4241663769000001</v>
      </c>
      <c r="M295" s="52">
        <v>2.5253154479000002</v>
      </c>
      <c r="N295" s="52">
        <v>2.6247721681999998</v>
      </c>
      <c r="O295" s="52">
        <v>2.7223793179000002</v>
      </c>
      <c r="P295" s="52">
        <v>2.8179661507999998</v>
      </c>
      <c r="Q295" s="52">
        <v>2.9113450067</v>
      </c>
      <c r="R295" s="55">
        <v>3.0023077802999998</v>
      </c>
      <c r="S295" s="52">
        <v>3.0842222014999998</v>
      </c>
      <c r="T295" s="52">
        <v>3.1607793593000002</v>
      </c>
      <c r="U295" s="52">
        <v>3.2329698153000002</v>
      </c>
      <c r="V295" s="52">
        <v>3.3009514710999999</v>
      </c>
      <c r="W295" s="52">
        <v>3.3645930954000001</v>
      </c>
      <c r="X295" s="52">
        <v>3.4236307902999998</v>
      </c>
      <c r="Y295" s="52">
        <v>3.4777100363</v>
      </c>
      <c r="Z295" s="52">
        <v>3.5263926082000001</v>
      </c>
      <c r="AA295" s="52">
        <v>3.5691512165999999</v>
      </c>
      <c r="AB295" s="55">
        <v>3.6053581185999999</v>
      </c>
      <c r="AC295" s="52">
        <v>3.634268939</v>
      </c>
      <c r="AD295" s="52">
        <v>3.6549997058999999</v>
      </c>
      <c r="AE295" s="52">
        <v>3.6664925988000001</v>
      </c>
      <c r="AF295" s="52">
        <v>3.6675144593</v>
      </c>
      <c r="AG295" s="52">
        <v>3.6631285073000002</v>
      </c>
      <c r="AH295" s="52">
        <v>3.6586444725999998</v>
      </c>
      <c r="AI295" s="52">
        <v>3.6557355506999998</v>
      </c>
      <c r="AJ295" s="52">
        <v>3.6545639208999998</v>
      </c>
      <c r="AK295" s="52">
        <v>3.6549178092000001</v>
      </c>
      <c r="AL295" s="52">
        <v>3.6565282200999998</v>
      </c>
      <c r="AM295" s="52">
        <v>3.6591499501000002</v>
      </c>
      <c r="AN295" s="52">
        <v>3.6625765533000001</v>
      </c>
      <c r="AO295" s="52">
        <v>3.6666380778000001</v>
      </c>
      <c r="AP295" s="52">
        <v>3.6711952988999998</v>
      </c>
      <c r="AQ295" s="52">
        <v>3.6761340766999999</v>
      </c>
      <c r="AR295" s="52">
        <v>3.6813606127999998</v>
      </c>
      <c r="AS295" s="52">
        <v>3.6867976285999999</v>
      </c>
      <c r="AT295" s="52">
        <v>3.6923813168000001</v>
      </c>
      <c r="AU295" s="52">
        <v>3.6980589071000001</v>
      </c>
      <c r="AV295" s="52">
        <v>3.7037867145000001</v>
      </c>
      <c r="AW295" s="52">
        <v>3.7095285659999999</v>
      </c>
      <c r="AX295" s="52">
        <v>3.7152545240000001</v>
      </c>
      <c r="AY295" s="52">
        <v>3.7209398454999998</v>
      </c>
      <c r="AZ295" s="52">
        <v>3.7265641291999998</v>
      </c>
      <c r="BA295" s="52">
        <v>3.7321106118</v>
      </c>
      <c r="BB295" s="52">
        <v>3.7375655867000002</v>
      </c>
      <c r="BC295" s="52">
        <v>3.7429179204</v>
      </c>
      <c r="BD295" s="52">
        <v>3.7481586485</v>
      </c>
      <c r="BE295" s="52">
        <v>3.7532806388000002</v>
      </c>
      <c r="BF295" s="52">
        <v>3.7582783070999999</v>
      </c>
      <c r="BG295" s="52">
        <v>3.7631473785999998</v>
      </c>
      <c r="BH295" s="52">
        <v>3.7678846860999999</v>
      </c>
      <c r="BI295" s="52">
        <v>3.7724879997</v>
      </c>
      <c r="BJ295" s="52">
        <v>3.7769558821000002</v>
      </c>
      <c r="BK295" s="52">
        <v>3.7812875652</v>
      </c>
      <c r="BL295" s="52">
        <v>3.7854828463999999</v>
      </c>
      <c r="BM295" s="52">
        <v>3.7895419990999999</v>
      </c>
      <c r="BN295" s="52">
        <v>3.7934656967999998</v>
      </c>
      <c r="BO295" s="52">
        <v>3.7972549482</v>
      </c>
      <c r="BP295" s="52">
        <v>3.8009110421000001</v>
      </c>
      <c r="BQ295" s="52">
        <v>3.8044354998999999</v>
      </c>
      <c r="BR295" s="52">
        <v>3.8078300348999998</v>
      </c>
      <c r="BS295" s="52">
        <v>3.8110965179999998</v>
      </c>
      <c r="BT295" s="52">
        <v>3.8142369476</v>
      </c>
      <c r="BU295" s="52">
        <v>3.8172534245</v>
      </c>
      <c r="BV295" s="52">
        <v>3.8201481299000002</v>
      </c>
      <c r="BW295" s="52">
        <v>3.8229233069999999</v>
      </c>
      <c r="BX295" s="52">
        <v>3.8255812451</v>
      </c>
      <c r="BY295" s="52">
        <v>3.8281242656000001</v>
      </c>
      <c r="BZ295" s="52">
        <v>3.830554711</v>
      </c>
      <c r="CA295" s="52">
        <v>3.8328749341999999</v>
      </c>
      <c r="CB295" s="52">
        <v>3.8350872908999998</v>
      </c>
      <c r="CC295" s="52">
        <v>3.8371941317</v>
      </c>
      <c r="CD295" s="52">
        <v>3.8391977966000002</v>
      </c>
    </row>
    <row r="296" spans="1:82" x14ac:dyDescent="0.25">
      <c r="A296" s="52" t="s">
        <v>227</v>
      </c>
      <c r="B296" s="52">
        <v>2.7918384643</v>
      </c>
      <c r="C296" s="52">
        <v>3.0167992571000002</v>
      </c>
      <c r="D296" s="52">
        <v>3.2335984832000002</v>
      </c>
      <c r="E296" s="52">
        <v>3.4422148353000002</v>
      </c>
      <c r="F296" s="52">
        <v>3.6427498832</v>
      </c>
      <c r="G296" s="52">
        <v>3.8387378267000001</v>
      </c>
      <c r="H296" s="52">
        <v>4.0308326584999996</v>
      </c>
      <c r="I296" s="52">
        <v>4.2187665782000003</v>
      </c>
      <c r="J296" s="52">
        <v>4.4023186669000003</v>
      </c>
      <c r="K296" s="52">
        <v>4.5812824485999997</v>
      </c>
      <c r="L296" s="52">
        <v>4.7554520434000001</v>
      </c>
      <c r="M296" s="52">
        <v>4.9246132795999999</v>
      </c>
      <c r="N296" s="52">
        <v>5.0885357041999999</v>
      </c>
      <c r="O296" s="52">
        <v>5.2469649152000004</v>
      </c>
      <c r="P296" s="52">
        <v>5.3996151010000002</v>
      </c>
      <c r="Q296" s="52">
        <v>5.5461616703000001</v>
      </c>
      <c r="R296" s="55">
        <v>5.6862337930000004</v>
      </c>
      <c r="S296" s="52">
        <v>5.7992801991</v>
      </c>
      <c r="T296" s="52">
        <v>5.9034267121999999</v>
      </c>
      <c r="U296" s="52">
        <v>5.9985289911999997</v>
      </c>
      <c r="V296" s="52">
        <v>6.0843094132999997</v>
      </c>
      <c r="W296" s="52">
        <v>6.1603488053</v>
      </c>
      <c r="X296" s="52">
        <v>6.2260801923000004</v>
      </c>
      <c r="Y296" s="52">
        <v>6.2807790763</v>
      </c>
      <c r="Z296" s="52">
        <v>6.3235486792</v>
      </c>
      <c r="AA296" s="52">
        <v>6.3532990930000004</v>
      </c>
      <c r="AB296" s="55">
        <v>6.3687190185000002</v>
      </c>
      <c r="AC296" s="52">
        <v>6.368238356</v>
      </c>
      <c r="AD296" s="52">
        <v>6.3499743493</v>
      </c>
      <c r="AE296" s="52">
        <v>6.3116491990999997</v>
      </c>
      <c r="AF296" s="52">
        <v>6.2506222158</v>
      </c>
      <c r="AG296" s="52">
        <v>6.1842478245999999</v>
      </c>
      <c r="AH296" s="52">
        <v>6.1245988147999997</v>
      </c>
      <c r="AI296" s="52">
        <v>6.0719073302000002</v>
      </c>
      <c r="AJ296" s="52">
        <v>6.0250009834</v>
      </c>
      <c r="AK296" s="52">
        <v>5.9829425527</v>
      </c>
      <c r="AL296" s="52">
        <v>5.944975414</v>
      </c>
      <c r="AM296" s="52">
        <v>5.9104837442000004</v>
      </c>
      <c r="AN296" s="52">
        <v>5.8789626655999996</v>
      </c>
      <c r="AO296" s="52">
        <v>5.8499954922999997</v>
      </c>
      <c r="AP296" s="52">
        <v>5.8232361976</v>
      </c>
      <c r="AQ296" s="52">
        <v>5.7983957796999999</v>
      </c>
      <c r="AR296" s="52">
        <v>5.7752315719</v>
      </c>
      <c r="AS296" s="52">
        <v>5.7535387961</v>
      </c>
      <c r="AT296" s="52">
        <v>5.7331438400000003</v>
      </c>
      <c r="AU296" s="52">
        <v>5.7138988683000003</v>
      </c>
      <c r="AV296" s="52">
        <v>5.6956774761000002</v>
      </c>
      <c r="AW296" s="52">
        <v>5.6783711581</v>
      </c>
      <c r="AX296" s="52">
        <v>5.6618864271999998</v>
      </c>
      <c r="AY296" s="52">
        <v>5.6461424465999999</v>
      </c>
      <c r="AZ296" s="52">
        <v>5.6310690763000002</v>
      </c>
      <c r="BA296" s="52">
        <v>5.6166052526000003</v>
      </c>
      <c r="BB296" s="52">
        <v>5.6026976382000004</v>
      </c>
      <c r="BC296" s="52">
        <v>5.5892994934000004</v>
      </c>
      <c r="BD296" s="52">
        <v>5.5763697280000004</v>
      </c>
      <c r="BE296" s="52">
        <v>5.5638721026000004</v>
      </c>
      <c r="BF296" s="52">
        <v>5.5517745542999997</v>
      </c>
      <c r="BG296" s="52">
        <v>5.5400486238999997</v>
      </c>
      <c r="BH296" s="52">
        <v>5.5286689703</v>
      </c>
      <c r="BI296" s="52">
        <v>5.5176129562999998</v>
      </c>
      <c r="BJ296" s="52">
        <v>5.5068602944</v>
      </c>
      <c r="BK296" s="52">
        <v>5.4963927444999996</v>
      </c>
      <c r="BL296" s="52">
        <v>5.4861938539999997</v>
      </c>
      <c r="BM296" s="52">
        <v>5.4762487349000004</v>
      </c>
      <c r="BN296" s="52">
        <v>5.4665438713999999</v>
      </c>
      <c r="BO296" s="52">
        <v>5.4570669546000001</v>
      </c>
      <c r="BP296" s="52">
        <v>5.4478067391999998</v>
      </c>
      <c r="BQ296" s="52">
        <v>5.4387529195999997</v>
      </c>
      <c r="BR296" s="52">
        <v>5.4298960228000004</v>
      </c>
      <c r="BS296" s="52">
        <v>5.4212273147000003</v>
      </c>
      <c r="BT296" s="52">
        <v>5.4127387194000001</v>
      </c>
      <c r="BU296" s="52">
        <v>5.4044227487000001</v>
      </c>
      <c r="BV296" s="52">
        <v>5.3962724396999997</v>
      </c>
      <c r="BW296" s="52">
        <v>5.3882813017000002</v>
      </c>
      <c r="BX296" s="52">
        <v>5.3804432684999997</v>
      </c>
      <c r="BY296" s="52">
        <v>5.3727526571000004</v>
      </c>
      <c r="BZ296" s="52">
        <v>5.3652041313999996</v>
      </c>
      <c r="CA296" s="52">
        <v>5.3577926697000002</v>
      </c>
      <c r="CB296" s="52">
        <v>5.3505135369000003</v>
      </c>
      <c r="CC296" s="52">
        <v>5.3433622589000001</v>
      </c>
      <c r="CD296" s="52">
        <v>5.3363346009999999</v>
      </c>
    </row>
    <row r="297" spans="1:82" x14ac:dyDescent="0.25">
      <c r="A297" s="52" t="s">
        <v>228</v>
      </c>
      <c r="B297" s="52">
        <v>-5.3999999999999999E-2</v>
      </c>
      <c r="C297" s="52">
        <v>-3.4062500000000002E-2</v>
      </c>
      <c r="D297" s="52">
        <v>-1.4125E-2</v>
      </c>
      <c r="E297" s="52">
        <v>5.8125E-3</v>
      </c>
      <c r="F297" s="52">
        <v>2.5749999999999999E-2</v>
      </c>
      <c r="G297" s="52">
        <v>4.5687499999999999E-2</v>
      </c>
      <c r="H297" s="52">
        <v>6.5625000000000003E-2</v>
      </c>
      <c r="I297" s="52">
        <v>8.55625E-2</v>
      </c>
      <c r="J297" s="52">
        <v>0.1055</v>
      </c>
      <c r="K297" s="52">
        <v>0.12543750000000001</v>
      </c>
      <c r="L297" s="52">
        <v>0.145375</v>
      </c>
      <c r="M297" s="52">
        <v>0.1653125</v>
      </c>
      <c r="N297" s="52">
        <v>0.18525</v>
      </c>
      <c r="O297" s="52">
        <v>0.20518749999999999</v>
      </c>
      <c r="P297" s="52">
        <v>0.22512499999999999</v>
      </c>
      <c r="Q297" s="52">
        <v>0.24506249999999999</v>
      </c>
      <c r="R297" s="55">
        <v>0.26500000000000001</v>
      </c>
      <c r="S297" s="52">
        <v>0.26500000000000001</v>
      </c>
      <c r="T297" s="52">
        <v>0.26500000000000001</v>
      </c>
      <c r="U297" s="52">
        <v>0.26500000000000001</v>
      </c>
      <c r="V297" s="52">
        <v>0.26500000000000001</v>
      </c>
      <c r="W297" s="52">
        <v>0.26500000000000001</v>
      </c>
      <c r="X297" s="52">
        <v>0.26500000000000001</v>
      </c>
      <c r="Y297" s="52">
        <v>0.26500000000000001</v>
      </c>
      <c r="Z297" s="52">
        <v>0.26500000000000001</v>
      </c>
      <c r="AA297" s="52">
        <v>0.26500000000000001</v>
      </c>
      <c r="AB297" s="55">
        <v>0.26500000000000001</v>
      </c>
      <c r="AC297" s="52">
        <v>0.26500000000000001</v>
      </c>
      <c r="AD297" s="52">
        <v>0.26500000000000001</v>
      </c>
      <c r="AE297" s="52">
        <v>0.26500000000000001</v>
      </c>
      <c r="AF297" s="52">
        <v>0.26500000000000001</v>
      </c>
      <c r="AG297" s="52">
        <v>0.26500000000000001</v>
      </c>
      <c r="AH297" s="52">
        <v>0.26500000000000001</v>
      </c>
      <c r="AI297" s="52">
        <v>0.26500000000000001</v>
      </c>
      <c r="AJ297" s="52">
        <v>0.26500000000000001</v>
      </c>
      <c r="AK297" s="52">
        <v>0.26500000000000001</v>
      </c>
      <c r="AL297" s="52">
        <v>0.26500000000000001</v>
      </c>
      <c r="AM297" s="52">
        <v>0.26500000000000001</v>
      </c>
      <c r="AN297" s="52">
        <v>0.26500000000000001</v>
      </c>
      <c r="AO297" s="52">
        <v>0.26500000000000001</v>
      </c>
      <c r="AP297" s="52">
        <v>0.26500000000000001</v>
      </c>
      <c r="AQ297" s="52">
        <v>0.26500000000000001</v>
      </c>
      <c r="AR297" s="52">
        <v>0.26500000000000001</v>
      </c>
      <c r="AS297" s="52">
        <v>0.26500000000000001</v>
      </c>
      <c r="AT297" s="52">
        <v>0.26500000000000001</v>
      </c>
      <c r="AU297" s="52">
        <v>0.26500000000000001</v>
      </c>
      <c r="AV297" s="52">
        <v>0.26500000000000001</v>
      </c>
      <c r="AW297" s="52">
        <v>0.26500000000000001</v>
      </c>
      <c r="AX297" s="52">
        <v>0.26500000000000001</v>
      </c>
      <c r="AY297" s="52">
        <v>0.26500000000000001</v>
      </c>
      <c r="AZ297" s="52">
        <v>0.26500000000000001</v>
      </c>
      <c r="BA297" s="52">
        <v>0.26500000000000001</v>
      </c>
      <c r="BB297" s="52">
        <v>0.26500000000000001</v>
      </c>
      <c r="BC297" s="52">
        <v>0.26500000000000001</v>
      </c>
      <c r="BD297" s="52">
        <v>0.26500000000000001</v>
      </c>
      <c r="BE297" s="52">
        <v>0.26500000000000001</v>
      </c>
      <c r="BF297" s="52">
        <v>0.26500000000000001</v>
      </c>
      <c r="BG297" s="52">
        <v>0.26500000000000001</v>
      </c>
      <c r="BH297" s="52">
        <v>0.26500000000000001</v>
      </c>
      <c r="BI297" s="52">
        <v>0.26500000000000001</v>
      </c>
      <c r="BJ297" s="52">
        <v>0.26500000000000001</v>
      </c>
      <c r="BK297" s="52">
        <v>0.26500000000000001</v>
      </c>
      <c r="BL297" s="52">
        <v>0.26500000000000001</v>
      </c>
      <c r="BM297" s="52">
        <v>0.26500000000000001</v>
      </c>
      <c r="BN297" s="52">
        <v>0.26500000000000001</v>
      </c>
      <c r="BO297" s="52">
        <v>0.26500000000000001</v>
      </c>
      <c r="BP297" s="52">
        <v>0.26500000000000001</v>
      </c>
      <c r="BQ297" s="52">
        <v>0.26500000000000001</v>
      </c>
      <c r="BR297" s="52">
        <v>0.26500000000000001</v>
      </c>
      <c r="BS297" s="52">
        <v>0.26500000000000001</v>
      </c>
      <c r="BT297" s="52">
        <v>0.26500000000000001</v>
      </c>
      <c r="BU297" s="52">
        <v>0.26500000000000001</v>
      </c>
      <c r="BV297" s="52">
        <v>0.26500000000000001</v>
      </c>
      <c r="BW297" s="52">
        <v>0.26500000000000001</v>
      </c>
      <c r="BX297" s="52">
        <v>0.26500000000000001</v>
      </c>
      <c r="BY297" s="52">
        <v>0.26500000000000001</v>
      </c>
      <c r="BZ297" s="52">
        <v>0.26500000000000001</v>
      </c>
      <c r="CA297" s="52">
        <v>0.26500000000000001</v>
      </c>
      <c r="CB297" s="52">
        <v>0.26500000000000001</v>
      </c>
      <c r="CC297" s="52">
        <v>0.26500000000000001</v>
      </c>
      <c r="CD297" s="52">
        <v>0.26500000000000001</v>
      </c>
    </row>
    <row r="298" spans="1:82" x14ac:dyDescent="0.25">
      <c r="A298" s="52" t="s">
        <v>229</v>
      </c>
      <c r="B298" s="52">
        <v>2.3278384643000001</v>
      </c>
      <c r="C298" s="52">
        <v>2.5145016570999998</v>
      </c>
      <c r="D298" s="52">
        <v>2.6963509714999998</v>
      </c>
      <c r="E298" s="52">
        <v>2.8731643065000001</v>
      </c>
      <c r="F298" s="52">
        <v>3.0448703484999999</v>
      </c>
      <c r="G298" s="52">
        <v>3.2148544447999998</v>
      </c>
      <c r="H298" s="52">
        <v>3.3825259117000002</v>
      </c>
      <c r="I298" s="52">
        <v>3.5475956629000001</v>
      </c>
      <c r="J298" s="52">
        <v>3.7098244525999999</v>
      </c>
      <c r="K298" s="52">
        <v>3.8689900251</v>
      </c>
      <c r="L298" s="52">
        <v>4.0248729143000004</v>
      </c>
      <c r="M298" s="52">
        <v>4.1772472506999998</v>
      </c>
      <c r="N298" s="52">
        <v>4.3258725094999999</v>
      </c>
      <c r="O298" s="52">
        <v>4.4704856170999996</v>
      </c>
      <c r="P298" s="52">
        <v>4.6107932953999997</v>
      </c>
      <c r="Q298" s="52">
        <v>4.7464645244000003</v>
      </c>
      <c r="R298" s="55">
        <v>4.8771229391000004</v>
      </c>
      <c r="S298" s="52">
        <v>5.0021500038999998</v>
      </c>
      <c r="T298" s="52">
        <v>5.1210526141999999</v>
      </c>
      <c r="U298" s="52">
        <v>5.2333006427999997</v>
      </c>
      <c r="V298" s="52">
        <v>5.3382843053000002</v>
      </c>
      <c r="W298" s="52">
        <v>5.4352984373000002</v>
      </c>
      <c r="X298" s="52">
        <v>5.5235298253999998</v>
      </c>
      <c r="Y298" s="52">
        <v>5.6020419605000003</v>
      </c>
      <c r="Z298" s="52">
        <v>5.6697555224</v>
      </c>
      <c r="AA298" s="52">
        <v>5.7254234350999997</v>
      </c>
      <c r="AB298" s="55">
        <v>5.7675990769999999</v>
      </c>
      <c r="AC298" s="52">
        <v>5.7945958363000001</v>
      </c>
      <c r="AD298" s="52">
        <v>5.8044306398999996</v>
      </c>
      <c r="AE298" s="52">
        <v>5.7947393153000002</v>
      </c>
      <c r="AF298" s="52">
        <v>5.7628068058000004</v>
      </c>
      <c r="AG298" s="52">
        <v>5.7259235066</v>
      </c>
      <c r="AH298" s="52">
        <v>5.6931465771000003</v>
      </c>
      <c r="AI298" s="52">
        <v>5.6635919534000001</v>
      </c>
      <c r="AJ298" s="52">
        <v>5.6366064439999999</v>
      </c>
      <c r="AK298" s="52">
        <v>5.6116998543000003</v>
      </c>
      <c r="AL298" s="52">
        <v>5.5885004506999998</v>
      </c>
      <c r="AM298" s="52">
        <v>5.5667238008000002</v>
      </c>
      <c r="AN298" s="52">
        <v>5.5461503542999999</v>
      </c>
      <c r="AO298" s="52">
        <v>5.5266090923000002</v>
      </c>
      <c r="AP298" s="52">
        <v>5.5079655071999998</v>
      </c>
      <c r="AQ298" s="52">
        <v>5.4901127152999996</v>
      </c>
      <c r="AR298" s="52">
        <v>5.4729648534999997</v>
      </c>
      <c r="AS298" s="52">
        <v>5.4564521514999997</v>
      </c>
      <c r="AT298" s="52">
        <v>5.4405172389000001</v>
      </c>
      <c r="AU298" s="52">
        <v>5.4251123649000004</v>
      </c>
      <c r="AV298" s="52">
        <v>5.4101972965999998</v>
      </c>
      <c r="AW298" s="52">
        <v>5.3957377235999999</v>
      </c>
      <c r="AX298" s="52">
        <v>5.3817040400999998</v>
      </c>
      <c r="AY298" s="52">
        <v>5.3680704112999997</v>
      </c>
      <c r="AZ298" s="52">
        <v>5.3548140539000002</v>
      </c>
      <c r="BA298" s="52">
        <v>5.3419146783000002</v>
      </c>
      <c r="BB298" s="52">
        <v>5.3293540537000004</v>
      </c>
      <c r="BC298" s="52">
        <v>5.3171156672000004</v>
      </c>
      <c r="BD298" s="52">
        <v>5.3051844535999999</v>
      </c>
      <c r="BE298" s="52">
        <v>5.2935465814000002</v>
      </c>
      <c r="BF298" s="52">
        <v>5.2821892804999999</v>
      </c>
      <c r="BG298" s="52">
        <v>5.2711007031000001</v>
      </c>
      <c r="BH298" s="52">
        <v>5.2602698105999997</v>
      </c>
      <c r="BI298" s="52">
        <v>5.2496862797999997</v>
      </c>
      <c r="BJ298" s="52">
        <v>5.2393404259</v>
      </c>
      <c r="BK298" s="52">
        <v>5.2292231377</v>
      </c>
      <c r="BL298" s="52">
        <v>5.2193258226000001</v>
      </c>
      <c r="BM298" s="52">
        <v>5.2096403597999998</v>
      </c>
      <c r="BN298" s="52">
        <v>5.2001590604999999</v>
      </c>
      <c r="BO298" s="52">
        <v>5.1908746323999999</v>
      </c>
      <c r="BP298" s="52">
        <v>5.1817801497999998</v>
      </c>
      <c r="BQ298" s="52">
        <v>5.1728690260999999</v>
      </c>
      <c r="BR298" s="52">
        <v>5.1641349905</v>
      </c>
      <c r="BS298" s="52">
        <v>5.1555720659000004</v>
      </c>
      <c r="BT298" s="52">
        <v>5.1471745501999999</v>
      </c>
      <c r="BU298" s="52">
        <v>5.1389369990000002</v>
      </c>
      <c r="BV298" s="52">
        <v>5.1308542091999998</v>
      </c>
      <c r="BW298" s="52">
        <v>5.1229212051999999</v>
      </c>
      <c r="BX298" s="52">
        <v>5.1151332254000001</v>
      </c>
      <c r="BY298" s="52">
        <v>5.1074857100999997</v>
      </c>
      <c r="BZ298" s="52">
        <v>5.0999742899999996</v>
      </c>
      <c r="CA298" s="52">
        <v>5.0925947762000003</v>
      </c>
      <c r="CB298" s="52">
        <v>5.0853431506</v>
      </c>
      <c r="CC298" s="52">
        <v>5.0782155563</v>
      </c>
      <c r="CD298" s="52">
        <v>5.0712082901000004</v>
      </c>
    </row>
    <row r="299" spans="1:82" x14ac:dyDescent="0.25">
      <c r="A299" s="52" t="s">
        <v>230</v>
      </c>
      <c r="B299" s="52">
        <v>0.51800000000000002</v>
      </c>
      <c r="C299" s="52">
        <v>0.53636010000000001</v>
      </c>
      <c r="D299" s="52">
        <v>0.55137251170000001</v>
      </c>
      <c r="E299" s="52">
        <v>0.56323802879999996</v>
      </c>
      <c r="F299" s="52">
        <v>0.57212953470000005</v>
      </c>
      <c r="G299" s="52">
        <v>0.57819588190000004</v>
      </c>
      <c r="H299" s="52">
        <v>0.58268174679999996</v>
      </c>
      <c r="I299" s="52">
        <v>0.58560841519999995</v>
      </c>
      <c r="J299" s="52">
        <v>0.58699421429999998</v>
      </c>
      <c r="K299" s="52">
        <v>0.58685492350000001</v>
      </c>
      <c r="L299" s="52">
        <v>0.58520412909999997</v>
      </c>
      <c r="M299" s="52">
        <v>0.58205352889999995</v>
      </c>
      <c r="N299" s="52">
        <v>0.57741319469999997</v>
      </c>
      <c r="O299" s="52">
        <v>0.57129179809999997</v>
      </c>
      <c r="P299" s="52">
        <v>0.56369680570000003</v>
      </c>
      <c r="Q299" s="52">
        <v>0.5546346459</v>
      </c>
      <c r="R299" s="55">
        <v>0.54411085390000002</v>
      </c>
      <c r="S299" s="52">
        <v>0.53213019520000004</v>
      </c>
      <c r="T299" s="52">
        <v>0.51737409810000001</v>
      </c>
      <c r="U299" s="52">
        <v>0.50022834839999997</v>
      </c>
      <c r="V299" s="52">
        <v>0.48102510799999998</v>
      </c>
      <c r="W299" s="52">
        <v>0.46005036799999999</v>
      </c>
      <c r="X299" s="52">
        <v>0.43755036679999998</v>
      </c>
      <c r="Y299" s="52">
        <v>0.41373711590000001</v>
      </c>
      <c r="Z299" s="52">
        <v>0.38879315669999998</v>
      </c>
      <c r="AA299" s="52">
        <v>0.36287565799999999</v>
      </c>
      <c r="AB299" s="55">
        <v>0.33611994150000002</v>
      </c>
      <c r="AC299" s="52">
        <v>0.3086425196</v>
      </c>
      <c r="AD299" s="52">
        <v>0.28054370940000001</v>
      </c>
      <c r="AE299" s="52">
        <v>0.25190988380000001</v>
      </c>
      <c r="AF299" s="52">
        <v>0.22281540990000001</v>
      </c>
      <c r="AG299" s="52">
        <v>0.19332431799999999</v>
      </c>
      <c r="AH299" s="52">
        <v>0.16645223780000001</v>
      </c>
      <c r="AI299" s="52">
        <v>0.1433153767</v>
      </c>
      <c r="AJ299" s="52">
        <v>0.1233945394</v>
      </c>
      <c r="AK299" s="52">
        <v>0.1062426984</v>
      </c>
      <c r="AL299" s="52">
        <v>9.1474963300000003E-2</v>
      </c>
      <c r="AM299" s="52">
        <v>7.8759943400000004E-2</v>
      </c>
      <c r="AN299" s="52">
        <v>6.7812311299999997E-2</v>
      </c>
      <c r="AO299" s="52">
        <v>5.8386399999999998E-2</v>
      </c>
      <c r="AP299" s="52">
        <v>5.0270690399999998E-2</v>
      </c>
      <c r="AQ299" s="52">
        <v>4.3283064400000001E-2</v>
      </c>
      <c r="AR299" s="52">
        <v>3.7266718499999997E-2</v>
      </c>
      <c r="AS299" s="52">
        <v>3.2086644599999999E-2</v>
      </c>
      <c r="AT299" s="52">
        <v>2.7626601000000001E-2</v>
      </c>
      <c r="AU299" s="52">
        <v>2.37865035E-2</v>
      </c>
      <c r="AV299" s="52">
        <v>2.0480179500000001E-2</v>
      </c>
      <c r="AW299" s="52">
        <v>1.76334345E-2</v>
      </c>
      <c r="AX299" s="52">
        <v>1.51823871E-2</v>
      </c>
      <c r="AY299" s="52">
        <v>1.30720353E-2</v>
      </c>
      <c r="AZ299" s="52">
        <v>1.12550224E-2</v>
      </c>
      <c r="BA299" s="52">
        <v>9.6905742999999992E-3</v>
      </c>
      <c r="BB299" s="52">
        <v>8.3435845000000008E-3</v>
      </c>
      <c r="BC299" s="52">
        <v>7.1838262E-3</v>
      </c>
      <c r="BD299" s="52">
        <v>6.1852744000000003E-3</v>
      </c>
      <c r="BE299" s="52">
        <v>5.3255211999999998E-3</v>
      </c>
      <c r="BF299" s="52">
        <v>4.5852738000000002E-3</v>
      </c>
      <c r="BG299" s="52">
        <v>3.9479207000000004E-3</v>
      </c>
      <c r="BH299" s="52">
        <v>3.3991598E-3</v>
      </c>
      <c r="BI299" s="52">
        <v>2.9266765000000002E-3</v>
      </c>
      <c r="BJ299" s="52">
        <v>2.5198684999999999E-3</v>
      </c>
      <c r="BK299" s="52">
        <v>2.1696068E-3</v>
      </c>
      <c r="BL299" s="52">
        <v>1.8680314E-3</v>
      </c>
      <c r="BM299" s="52">
        <v>1.6083751E-3</v>
      </c>
      <c r="BN299" s="52">
        <v>1.3848109000000001E-3</v>
      </c>
      <c r="BO299" s="52">
        <v>1.1923222000000001E-3</v>
      </c>
      <c r="BP299" s="52">
        <v>1.0265894E-3</v>
      </c>
      <c r="BQ299" s="52">
        <v>8.8389350000000002E-4</v>
      </c>
      <c r="BR299" s="52">
        <v>7.6103230000000002E-4</v>
      </c>
      <c r="BS299" s="52">
        <v>6.5524880000000004E-4</v>
      </c>
      <c r="BT299" s="52">
        <v>5.6416919999999996E-4</v>
      </c>
      <c r="BU299" s="52">
        <v>4.8574970000000002E-4</v>
      </c>
      <c r="BV299" s="52">
        <v>4.1823050000000002E-4</v>
      </c>
      <c r="BW299" s="52">
        <v>3.6009650000000002E-4</v>
      </c>
      <c r="BX299" s="52">
        <v>3.1004300000000003E-4</v>
      </c>
      <c r="BY299" s="52">
        <v>2.669471E-4</v>
      </c>
      <c r="BZ299" s="52">
        <v>2.298414E-4</v>
      </c>
      <c r="CA299" s="52">
        <v>1.9789349999999999E-4</v>
      </c>
      <c r="CB299" s="52">
        <v>1.7038630000000001E-4</v>
      </c>
      <c r="CC299" s="52">
        <v>1.4670260000000001E-4</v>
      </c>
      <c r="CD299" s="52">
        <v>1.2631090000000001E-4</v>
      </c>
    </row>
    <row r="300" spans="1:82" x14ac:dyDescent="0.25">
      <c r="A300" s="52" t="s">
        <v>231</v>
      </c>
      <c r="B300" s="52">
        <v>5.7603328701000001</v>
      </c>
      <c r="C300" s="52">
        <v>14.0335925988</v>
      </c>
      <c r="D300" s="52">
        <v>24.0422710544</v>
      </c>
      <c r="E300" s="52">
        <v>35.129314525399998</v>
      </c>
      <c r="F300" s="52">
        <v>46.858410084100001</v>
      </c>
      <c r="G300" s="52">
        <v>55.189942281699999</v>
      </c>
      <c r="H300" s="52">
        <v>63.385402388199999</v>
      </c>
      <c r="I300" s="52">
        <v>74.649991770400007</v>
      </c>
      <c r="J300" s="52">
        <v>86.514039007099996</v>
      </c>
      <c r="K300" s="52">
        <v>98.941117910900005</v>
      </c>
      <c r="L300" s="52">
        <v>111.8986148625</v>
      </c>
      <c r="M300" s="52">
        <v>125.3570408229</v>
      </c>
      <c r="N300" s="52">
        <v>139.28951193079999</v>
      </c>
      <c r="O300" s="52">
        <v>153.67134837840001</v>
      </c>
      <c r="P300" s="52">
        <v>168.4797585778</v>
      </c>
      <c r="Q300" s="52">
        <v>183.69358629339999</v>
      </c>
      <c r="R300" s="55">
        <v>199.2931052161</v>
      </c>
      <c r="S300" s="52">
        <v>215.25984992119999</v>
      </c>
      <c r="T300" s="52">
        <v>231.57647517660001</v>
      </c>
      <c r="U300" s="52">
        <v>248.22663764640001</v>
      </c>
      <c r="V300" s="52">
        <v>265.19489551309999</v>
      </c>
      <c r="W300" s="52">
        <v>282.46662259739998</v>
      </c>
      <c r="X300" s="52">
        <v>300.02793432589999</v>
      </c>
      <c r="Y300" s="52">
        <v>317.8656234755</v>
      </c>
      <c r="Z300" s="52">
        <v>335.96710405049998</v>
      </c>
      <c r="AA300" s="52">
        <v>354.32036197960002</v>
      </c>
      <c r="AB300" s="55">
        <v>372.91391157189997</v>
      </c>
      <c r="AC300" s="52">
        <v>391.73675687029998</v>
      </c>
      <c r="AD300" s="52">
        <v>410.77835719159998</v>
      </c>
      <c r="AE300" s="52">
        <v>430.02859627060002</v>
      </c>
      <c r="AF300" s="52">
        <v>449.4777545197</v>
      </c>
      <c r="AG300" s="52">
        <v>454.48590483110002</v>
      </c>
      <c r="AH300" s="52">
        <v>452.21914692410002</v>
      </c>
      <c r="AI300" s="52">
        <v>449.96369451930002</v>
      </c>
      <c r="AJ300" s="52">
        <v>447.71949123040002</v>
      </c>
      <c r="AK300" s="52">
        <v>445.48648095200002</v>
      </c>
      <c r="AL300" s="52">
        <v>443.26460785889998</v>
      </c>
      <c r="AM300" s="52">
        <v>441.05381640410002</v>
      </c>
      <c r="AN300" s="52">
        <v>438.85405131760001</v>
      </c>
      <c r="AO300" s="52">
        <v>436.66525760529998</v>
      </c>
      <c r="AP300" s="52">
        <v>434.48738054709997</v>
      </c>
      <c r="AQ300" s="52">
        <v>432.3203656961</v>
      </c>
      <c r="AR300" s="52">
        <v>430.1641588768</v>
      </c>
      <c r="AS300" s="52">
        <v>428.01870618380002</v>
      </c>
      <c r="AT300" s="52">
        <v>425.88395398080002</v>
      </c>
      <c r="AU300" s="52">
        <v>423.75984889879999</v>
      </c>
      <c r="AV300" s="52">
        <v>421.64633783519997</v>
      </c>
      <c r="AW300" s="52">
        <v>419.5433679519</v>
      </c>
      <c r="AX300" s="52">
        <v>417.45088667459999</v>
      </c>
      <c r="AY300" s="52">
        <v>415.36884169130002</v>
      </c>
      <c r="AZ300" s="52">
        <v>413.29718095070001</v>
      </c>
      <c r="BA300" s="52">
        <v>411.23585266110001</v>
      </c>
      <c r="BB300" s="52">
        <v>409.18480528920003</v>
      </c>
      <c r="BC300" s="52">
        <v>407.14398755880001</v>
      </c>
      <c r="BD300" s="52">
        <v>405.11334844930002</v>
      </c>
      <c r="BE300" s="52">
        <v>403.09283719460001</v>
      </c>
      <c r="BF300" s="52">
        <v>401.0824032818</v>
      </c>
      <c r="BG300" s="52">
        <v>399.08199645000002</v>
      </c>
      <c r="BH300" s="52">
        <v>397.09156668880001</v>
      </c>
      <c r="BI300" s="52">
        <v>395.11106423759998</v>
      </c>
      <c r="BJ300" s="52">
        <v>393.14043958349998</v>
      </c>
      <c r="BK300" s="52">
        <v>391.17964346090002</v>
      </c>
      <c r="BL300" s="52">
        <v>389.22862684969999</v>
      </c>
      <c r="BM300" s="52">
        <v>387.28734097450001</v>
      </c>
      <c r="BN300" s="52">
        <v>385.35573730300001</v>
      </c>
      <c r="BO300" s="52">
        <v>383.43376754489998</v>
      </c>
      <c r="BP300" s="52">
        <v>381.5213836511</v>
      </c>
      <c r="BQ300" s="52">
        <v>379.61853781169998</v>
      </c>
      <c r="BR300" s="52">
        <v>377.72518245549998</v>
      </c>
      <c r="BS300" s="52">
        <v>375.84127024859998</v>
      </c>
      <c r="BT300" s="52">
        <v>373.96675409300002</v>
      </c>
      <c r="BU300" s="52">
        <v>372.10158712570001</v>
      </c>
      <c r="BV300" s="52">
        <v>370.24572271739999</v>
      </c>
      <c r="BW300" s="52">
        <v>368.3991144716</v>
      </c>
      <c r="BX300" s="52">
        <v>366.5617162227</v>
      </c>
      <c r="BY300" s="52">
        <v>364.73348203590001</v>
      </c>
      <c r="BZ300" s="52">
        <v>362.91436620510001</v>
      </c>
      <c r="CA300" s="52">
        <v>361.10432325239998</v>
      </c>
      <c r="CB300" s="52">
        <v>359.30330792659998</v>
      </c>
      <c r="CC300" s="52">
        <v>357.51127520220001</v>
      </c>
      <c r="CD300" s="52">
        <v>355.7281802782</v>
      </c>
    </row>
    <row r="301" spans="1:82" x14ac:dyDescent="0.25">
      <c r="A301" s="52" t="s">
        <v>232</v>
      </c>
      <c r="B301" s="52">
        <v>0.05</v>
      </c>
      <c r="C301" s="52">
        <v>0.09</v>
      </c>
      <c r="D301" s="52">
        <v>0.13</v>
      </c>
      <c r="E301" s="52">
        <v>0.17</v>
      </c>
      <c r="F301" s="52">
        <v>0.21</v>
      </c>
      <c r="G301" s="52">
        <v>0.24</v>
      </c>
      <c r="H301" s="52">
        <v>0.27</v>
      </c>
      <c r="I301" s="52">
        <v>0.3</v>
      </c>
      <c r="J301" s="52">
        <v>0.33</v>
      </c>
      <c r="K301" s="52">
        <v>0.36</v>
      </c>
      <c r="L301" s="52">
        <v>0.39</v>
      </c>
      <c r="M301" s="52">
        <v>0.42</v>
      </c>
      <c r="N301" s="52">
        <v>0.45</v>
      </c>
      <c r="O301" s="52">
        <v>0.48</v>
      </c>
      <c r="P301" s="52">
        <v>0.51</v>
      </c>
      <c r="Q301" s="52">
        <v>0.54</v>
      </c>
      <c r="R301" s="55">
        <v>0.56999999999999995</v>
      </c>
      <c r="S301" s="52">
        <v>0.6</v>
      </c>
      <c r="T301" s="52">
        <v>0.63</v>
      </c>
      <c r="U301" s="52">
        <v>0.66</v>
      </c>
      <c r="V301" s="52">
        <v>0.69</v>
      </c>
      <c r="W301" s="52">
        <v>0.72</v>
      </c>
      <c r="X301" s="52">
        <v>0.75</v>
      </c>
      <c r="Y301" s="52">
        <v>0.78</v>
      </c>
      <c r="Z301" s="52">
        <v>0.81</v>
      </c>
      <c r="AA301" s="52">
        <v>0.84</v>
      </c>
      <c r="AB301" s="55">
        <v>0.87</v>
      </c>
      <c r="AC301" s="52">
        <v>0.9</v>
      </c>
      <c r="AD301" s="52">
        <v>0.93</v>
      </c>
      <c r="AE301" s="52">
        <v>0.96</v>
      </c>
      <c r="AF301" s="52">
        <v>0.99</v>
      </c>
      <c r="AG301" s="52">
        <v>1</v>
      </c>
      <c r="AH301" s="52">
        <v>1</v>
      </c>
      <c r="AI301" s="52">
        <v>1</v>
      </c>
      <c r="AJ301" s="52">
        <v>1</v>
      </c>
      <c r="AK301" s="52">
        <v>1</v>
      </c>
      <c r="AL301" s="52">
        <v>1</v>
      </c>
      <c r="AM301" s="52">
        <v>1</v>
      </c>
      <c r="AN301" s="52">
        <v>1</v>
      </c>
      <c r="AO301" s="52">
        <v>1</v>
      </c>
      <c r="AP301" s="52">
        <v>1</v>
      </c>
      <c r="AQ301" s="52">
        <v>1</v>
      </c>
      <c r="AR301" s="52">
        <v>1</v>
      </c>
      <c r="AS301" s="52">
        <v>1</v>
      </c>
      <c r="AT301" s="52">
        <v>1</v>
      </c>
      <c r="AU301" s="52">
        <v>1</v>
      </c>
      <c r="AV301" s="52">
        <v>1</v>
      </c>
      <c r="AW301" s="52">
        <v>1</v>
      </c>
      <c r="AX301" s="52">
        <v>1</v>
      </c>
      <c r="AY301" s="52">
        <v>1</v>
      </c>
      <c r="AZ301" s="52">
        <v>1</v>
      </c>
      <c r="BA301" s="52">
        <v>1</v>
      </c>
      <c r="BB301" s="52">
        <v>1</v>
      </c>
      <c r="BC301" s="52">
        <v>1</v>
      </c>
      <c r="BD301" s="52">
        <v>1</v>
      </c>
      <c r="BE301" s="52">
        <v>1</v>
      </c>
      <c r="BF301" s="52">
        <v>1</v>
      </c>
      <c r="BG301" s="52">
        <v>1</v>
      </c>
      <c r="BH301" s="52">
        <v>1</v>
      </c>
      <c r="BI301" s="52">
        <v>1</v>
      </c>
      <c r="BJ301" s="52">
        <v>1</v>
      </c>
      <c r="BK301" s="52">
        <v>1</v>
      </c>
      <c r="BL301" s="52">
        <v>1</v>
      </c>
      <c r="BM301" s="52">
        <v>1</v>
      </c>
      <c r="BN301" s="52">
        <v>1</v>
      </c>
      <c r="BO301" s="52">
        <v>1</v>
      </c>
      <c r="BP301" s="52">
        <v>1</v>
      </c>
      <c r="BQ301" s="52">
        <v>1</v>
      </c>
      <c r="BR301" s="52">
        <v>1</v>
      </c>
      <c r="BS301" s="52">
        <v>1</v>
      </c>
      <c r="BT301" s="52">
        <v>1</v>
      </c>
      <c r="BU301" s="52">
        <v>1</v>
      </c>
      <c r="BV301" s="52">
        <v>1</v>
      </c>
      <c r="BW301" s="52">
        <v>1</v>
      </c>
      <c r="BX301" s="52">
        <v>1</v>
      </c>
      <c r="BY301" s="52">
        <v>1</v>
      </c>
      <c r="BZ301" s="52">
        <v>1</v>
      </c>
      <c r="CA301" s="52">
        <v>1</v>
      </c>
      <c r="CB301" s="52">
        <v>1</v>
      </c>
      <c r="CC301" s="52">
        <v>1</v>
      </c>
      <c r="CD301" s="52">
        <v>1</v>
      </c>
    </row>
    <row r="302" spans="1:82" x14ac:dyDescent="0.25">
      <c r="A302" s="52" t="s">
        <v>233</v>
      </c>
      <c r="B302" s="52">
        <v>60.791550456700001</v>
      </c>
      <c r="C302" s="52">
        <v>71.519471125500004</v>
      </c>
      <c r="D302" s="52">
        <v>84.930114242200005</v>
      </c>
      <c r="E302" s="52">
        <v>100.17326536509999</v>
      </c>
      <c r="F302" s="52">
        <v>117.5047912766</v>
      </c>
      <c r="G302" s="52">
        <v>137.16688475640001</v>
      </c>
      <c r="H302" s="52">
        <v>159.42275809899999</v>
      </c>
      <c r="I302" s="52">
        <v>184.53675630020001</v>
      </c>
      <c r="J302" s="52">
        <v>212.799066318</v>
      </c>
      <c r="K302" s="52">
        <v>244.51912836220001</v>
      </c>
      <c r="L302" s="52">
        <v>280.02546782910002</v>
      </c>
      <c r="M302" s="52">
        <v>319.66495973249999</v>
      </c>
      <c r="N302" s="52">
        <v>363.80139982579999</v>
      </c>
      <c r="O302" s="52">
        <v>412.81325500499997</v>
      </c>
      <c r="P302" s="52">
        <v>467.09037562719999</v>
      </c>
      <c r="Q302" s="52">
        <v>527.02965890459996</v>
      </c>
      <c r="R302" s="55">
        <v>593.03099969300001</v>
      </c>
      <c r="S302" s="52">
        <v>665.52854086440004</v>
      </c>
      <c r="T302" s="52">
        <v>745.06356604689995</v>
      </c>
      <c r="U302" s="52">
        <v>832.12638742879994</v>
      </c>
      <c r="V302" s="52">
        <v>927.18942865710005</v>
      </c>
      <c r="W302" s="52">
        <v>1030.7127505756</v>
      </c>
      <c r="X302" s="52">
        <v>1143.1402068465</v>
      </c>
      <c r="Y302" s="52">
        <v>1264.8926590486001</v>
      </c>
      <c r="Z302" s="52">
        <v>1396.3614219864</v>
      </c>
      <c r="AA302" s="52">
        <v>1537.9055647435</v>
      </c>
      <c r="AB302" s="55">
        <v>1689.8598947769001</v>
      </c>
      <c r="AC302" s="52">
        <v>1852.5676546019999</v>
      </c>
      <c r="AD302" s="52">
        <v>2026.4690627657999</v>
      </c>
      <c r="AE302" s="52">
        <v>2212.3171740241</v>
      </c>
      <c r="AF302" s="52">
        <v>2411.5430500376001</v>
      </c>
      <c r="AG302" s="52">
        <v>2622.2777426296002</v>
      </c>
      <c r="AH302" s="52">
        <v>2842.986974418</v>
      </c>
      <c r="AI302" s="52">
        <v>3073.0592308426999</v>
      </c>
      <c r="AJ302" s="52">
        <v>3311.4209950533</v>
      </c>
      <c r="AK302" s="52">
        <v>3556.7702461703002</v>
      </c>
      <c r="AL302" s="52">
        <v>3807.6120677611998</v>
      </c>
      <c r="AM302" s="52">
        <v>4045.0152964591998</v>
      </c>
      <c r="AN302" s="52">
        <v>4309.6434751035004</v>
      </c>
      <c r="AO302" s="52">
        <v>4569.1126008075998</v>
      </c>
      <c r="AP302" s="52">
        <v>4820.9417065015004</v>
      </c>
      <c r="AQ302" s="52">
        <v>5062.0307031202001</v>
      </c>
      <c r="AR302" s="52">
        <v>5288.7187562253002</v>
      </c>
      <c r="AS302" s="52">
        <v>5496.8563264171999</v>
      </c>
      <c r="AT302" s="52">
        <v>5681.9182635996003</v>
      </c>
      <c r="AU302" s="52">
        <v>5839.2098223522999</v>
      </c>
      <c r="AV302" s="52">
        <v>5964.2894165473999</v>
      </c>
      <c r="AW302" s="52">
        <v>6053.9647212469999</v>
      </c>
      <c r="AX302" s="52">
        <v>6451.2786707818004</v>
      </c>
      <c r="AY302" s="52">
        <v>6865.6149581463997</v>
      </c>
      <c r="AZ302" s="52">
        <v>7296.5410066676004</v>
      </c>
      <c r="BA302" s="52">
        <v>7743.3803543332997</v>
      </c>
      <c r="BB302" s="52">
        <v>8205.1743855505993</v>
      </c>
      <c r="BC302" s="52">
        <v>8680.6384687067002</v>
      </c>
      <c r="BD302" s="52">
        <v>9168.1121205849995</v>
      </c>
      <c r="BE302" s="52">
        <v>9665.5027763161997</v>
      </c>
      <c r="BF302" s="52">
        <v>10170.2227358933</v>
      </c>
      <c r="BG302" s="52">
        <v>10679.118862364199</v>
      </c>
      <c r="BH302" s="52">
        <v>11188.3946566103</v>
      </c>
      <c r="BI302" s="52">
        <v>11693.524416041901</v>
      </c>
      <c r="BJ302" s="52">
        <v>12189.1593296554</v>
      </c>
      <c r="BK302" s="52">
        <v>12669.0255797587</v>
      </c>
      <c r="BL302" s="52">
        <v>13125.814843026201</v>
      </c>
      <c r="BM302" s="52">
        <v>13551.068073987801</v>
      </c>
      <c r="BN302" s="52">
        <v>13935.0541585337</v>
      </c>
      <c r="BO302" s="52">
        <v>14266.6460930909</v>
      </c>
      <c r="BP302" s="52">
        <v>14533.1989554832</v>
      </c>
      <c r="BQ302" s="52">
        <v>14720.436411469</v>
      </c>
      <c r="BR302" s="52">
        <v>14812.3563236585</v>
      </c>
      <c r="BS302" s="52">
        <v>14791.172100550401</v>
      </c>
      <c r="BT302" s="52">
        <v>14637.315964609799</v>
      </c>
      <c r="BU302" s="52">
        <v>14329.5455871294</v>
      </c>
      <c r="BV302" s="52">
        <v>13845.2199841902</v>
      </c>
      <c r="BW302" s="52">
        <v>13160.850200048801</v>
      </c>
      <c r="BX302" s="52">
        <v>12253.096169758501</v>
      </c>
      <c r="BY302" s="52">
        <v>11100.497274899701</v>
      </c>
      <c r="BZ302" s="52">
        <v>9686.4534043054009</v>
      </c>
      <c r="CA302" s="52">
        <v>8004.5115371737002</v>
      </c>
      <c r="CB302" s="52">
        <v>6068.5321331540999</v>
      </c>
      <c r="CC302" s="52">
        <v>3935.2335389988002</v>
      </c>
      <c r="CD302" s="52">
        <v>1763.8435113916</v>
      </c>
    </row>
    <row r="303" spans="1:82" x14ac:dyDescent="0.25">
      <c r="A303" s="52" t="s">
        <v>234</v>
      </c>
      <c r="B303" s="52">
        <v>134.15793753099999</v>
      </c>
      <c r="C303" s="52">
        <v>155.45654879360001</v>
      </c>
      <c r="D303" s="52">
        <v>178.6374028715</v>
      </c>
      <c r="E303" s="52">
        <v>203.8131579107</v>
      </c>
      <c r="F303" s="52">
        <v>231.10283764549999</v>
      </c>
      <c r="G303" s="52">
        <v>260.6730192023</v>
      </c>
      <c r="H303" s="52">
        <v>292.66510259099999</v>
      </c>
      <c r="I303" s="52">
        <v>327.219976428</v>
      </c>
      <c r="J303" s="52">
        <v>364.52936365369999</v>
      </c>
      <c r="K303" s="52">
        <v>404.79468738780002</v>
      </c>
      <c r="L303" s="52">
        <v>448.23571383889998</v>
      </c>
      <c r="M303" s="52">
        <v>495.09152841809998</v>
      </c>
      <c r="N303" s="52">
        <v>545.62167171040005</v>
      </c>
      <c r="O303" s="52">
        <v>600.10748936710002</v>
      </c>
      <c r="P303" s="52">
        <v>658.85372176789997</v>
      </c>
      <c r="Q303" s="52">
        <v>722.190318252</v>
      </c>
      <c r="R303" s="55">
        <v>790.47438087039995</v>
      </c>
      <c r="S303" s="52">
        <v>864.15476800010003</v>
      </c>
      <c r="T303" s="52">
        <v>943.66812768039995</v>
      </c>
      <c r="U303" s="52">
        <v>1029.470684782</v>
      </c>
      <c r="V303" s="52">
        <v>1122.0632890531999</v>
      </c>
      <c r="W303" s="52">
        <v>1221.9954734897001</v>
      </c>
      <c r="X303" s="52">
        <v>1329.8700741736</v>
      </c>
      <c r="Y303" s="52">
        <v>1446.3484374535999</v>
      </c>
      <c r="Z303" s="52">
        <v>1572.1556822253999</v>
      </c>
      <c r="AA303" s="52">
        <v>1708.084782698</v>
      </c>
      <c r="AB303" s="55">
        <v>1854.9968532194</v>
      </c>
      <c r="AC303" s="52">
        <v>2013.8121349703999</v>
      </c>
      <c r="AD303" s="52">
        <v>2185.4832987600998</v>
      </c>
      <c r="AE303" s="52">
        <v>2370.9522022849001</v>
      </c>
      <c r="AF303" s="52">
        <v>2570.9322881967</v>
      </c>
      <c r="AG303" s="52">
        <v>2787.5706907131998</v>
      </c>
      <c r="AH303" s="52">
        <v>3021.2815870098998</v>
      </c>
      <c r="AI303" s="52">
        <v>3272.3640355673001</v>
      </c>
      <c r="AJ303" s="52">
        <v>3541.8345944442999</v>
      </c>
      <c r="AK303" s="52">
        <v>3830.7860983947999</v>
      </c>
      <c r="AL303" s="52">
        <v>4140.3415494866003</v>
      </c>
      <c r="AM303" s="52">
        <v>4471.5850134057</v>
      </c>
      <c r="AN303" s="52">
        <v>4833.1494165073</v>
      </c>
      <c r="AO303" s="52">
        <v>5215.2176607655001</v>
      </c>
      <c r="AP303" s="52">
        <v>5620.0412954071999</v>
      </c>
      <c r="AQ303" s="52">
        <v>6049.7102155632001</v>
      </c>
      <c r="AR303" s="52">
        <v>6506.2175602661</v>
      </c>
      <c r="AS303" s="52">
        <v>6991.5068696127</v>
      </c>
      <c r="AT303" s="52">
        <v>7507.5068582555996</v>
      </c>
      <c r="AU303" s="52">
        <v>8056.1573986712001</v>
      </c>
      <c r="AV303" s="52">
        <v>8639.4291906609997</v>
      </c>
      <c r="AW303" s="52">
        <v>9259.3388585634002</v>
      </c>
      <c r="AX303" s="52">
        <v>9917.9607188067002</v>
      </c>
      <c r="AY303" s="52">
        <v>10617.4361136111</v>
      </c>
      <c r="AZ303" s="52">
        <v>11359.9809611325</v>
      </c>
      <c r="BA303" s="52">
        <v>12147.8919962577</v>
      </c>
      <c r="BB303" s="52">
        <v>12983.5520487952</v>
      </c>
      <c r="BC303" s="52">
        <v>13869.434612934099</v>
      </c>
      <c r="BD303" s="52">
        <v>14808.1078938748</v>
      </c>
      <c r="BE303" s="52">
        <v>15802.238467639299</v>
      </c>
      <c r="BF303" s="52">
        <v>16854.594653366301</v>
      </c>
      <c r="BG303" s="52">
        <v>17968.049670357599</v>
      </c>
      <c r="BH303" s="52">
        <v>19145.584632204602</v>
      </c>
      <c r="BI303" s="52">
        <v>20390.291415612301</v>
      </c>
      <c r="BJ303" s="52">
        <v>21705.3754306759</v>
      </c>
      <c r="BK303" s="52">
        <v>23094.158311340401</v>
      </c>
      <c r="BL303" s="52">
        <v>24560.080538849899</v>
      </c>
      <c r="BM303" s="52">
        <v>26106.704006602598</v>
      </c>
      <c r="BN303" s="52">
        <v>27737.714531596001</v>
      </c>
      <c r="BO303" s="52">
        <v>29456.924315241398</v>
      </c>
      <c r="BP303" s="52">
        <v>31268.2743545579</v>
      </c>
      <c r="BQ303" s="52">
        <v>33175.836803442799</v>
      </c>
      <c r="BR303" s="52">
        <v>35183.817282745003</v>
      </c>
      <c r="BS303" s="52">
        <v>37296.557137151503</v>
      </c>
      <c r="BT303" s="52">
        <v>39518.535636371198</v>
      </c>
      <c r="BU303" s="52">
        <v>41854.372117714003</v>
      </c>
      <c r="BV303" s="52">
        <v>44308.828066881098</v>
      </c>
      <c r="BW303" s="52">
        <v>46886.8091335852</v>
      </c>
      <c r="BX303" s="52">
        <v>49593.367078477298</v>
      </c>
      <c r="BY303" s="52">
        <v>52433.701647765301</v>
      </c>
      <c r="BZ303" s="52">
        <v>55413.162371853003</v>
      </c>
      <c r="CA303" s="52">
        <v>58537.250284298701</v>
      </c>
      <c r="CB303" s="52">
        <v>61811.619557390499</v>
      </c>
      <c r="CC303" s="52">
        <v>65242.079050646302</v>
      </c>
      <c r="CD303" s="52">
        <v>68834.593768578401</v>
      </c>
    </row>
    <row r="304" spans="1:82" x14ac:dyDescent="0.25">
      <c r="A304" s="52" t="s">
        <v>549</v>
      </c>
      <c r="B304" s="52">
        <v>0</v>
      </c>
      <c r="C304" s="52">
        <v>4.53251665E-2</v>
      </c>
      <c r="D304" s="52">
        <v>4.4439250299999997E-2</v>
      </c>
      <c r="E304" s="52">
        <v>4.3648349900000001E-2</v>
      </c>
      <c r="F304" s="52">
        <v>4.2910561299999997E-2</v>
      </c>
      <c r="G304" s="52">
        <v>4.22012311E-2</v>
      </c>
      <c r="H304" s="52">
        <v>4.1509528300000001E-2</v>
      </c>
      <c r="I304" s="52">
        <v>4.0821582100000003E-2</v>
      </c>
      <c r="J304" s="52">
        <v>4.0147967299999997E-2</v>
      </c>
      <c r="K304" s="52">
        <v>3.9486109399999997E-2</v>
      </c>
      <c r="L304" s="52">
        <v>3.8834266700000002E-2</v>
      </c>
      <c r="M304" s="52">
        <v>3.81911812E-2</v>
      </c>
      <c r="N304" s="52">
        <v>3.7555914199999998E-2</v>
      </c>
      <c r="O304" s="52">
        <v>3.6927769200000002E-2</v>
      </c>
      <c r="P304" s="52">
        <v>3.6306264400000003E-2</v>
      </c>
      <c r="Q304" s="52">
        <v>3.56911486E-2</v>
      </c>
      <c r="R304" s="55">
        <v>3.5082466100000001E-2</v>
      </c>
      <c r="S304" s="52">
        <v>3.4488096199999999E-2</v>
      </c>
      <c r="T304" s="52">
        <v>3.3900818499999999E-2</v>
      </c>
      <c r="U304" s="52">
        <v>3.33165692E-2</v>
      </c>
      <c r="V304" s="52">
        <v>3.2735279200000002E-2</v>
      </c>
      <c r="W304" s="52">
        <v>3.2157674800000001E-2</v>
      </c>
      <c r="X304" s="52">
        <v>3.15846038E-2</v>
      </c>
      <c r="Y304" s="52">
        <v>3.1017051100000002E-2</v>
      </c>
      <c r="Z304" s="52">
        <v>3.0456390199999999E-2</v>
      </c>
      <c r="AA304" s="52">
        <v>2.9904847799999999E-2</v>
      </c>
      <c r="AB304" s="55">
        <v>2.9366348399999999E-2</v>
      </c>
      <c r="AC304" s="52">
        <v>2.8848104900000001E-2</v>
      </c>
      <c r="AD304" s="52">
        <v>2.8363901800000001E-2</v>
      </c>
      <c r="AE304" s="52">
        <v>2.7941409800000001E-2</v>
      </c>
      <c r="AF304" s="52">
        <v>2.7627486699999999E-2</v>
      </c>
      <c r="AG304" s="52">
        <v>2.7174933599999999E-2</v>
      </c>
      <c r="AH304" s="52">
        <v>2.6612384400000001E-2</v>
      </c>
      <c r="AI304" s="52">
        <v>2.6040892100000001E-2</v>
      </c>
      <c r="AJ304" s="52">
        <v>2.54667292E-2</v>
      </c>
      <c r="AK304" s="52">
        <v>2.48961732E-2</v>
      </c>
      <c r="AL304" s="52">
        <v>2.43361879E-2</v>
      </c>
      <c r="AM304" s="52">
        <v>2.2943147300000001E-2</v>
      </c>
      <c r="AN304" s="52">
        <v>2.3715496700000002E-2</v>
      </c>
      <c r="AO304" s="52">
        <v>2.2944585900000002E-2</v>
      </c>
      <c r="AP304" s="52">
        <v>2.2239151200000001E-2</v>
      </c>
      <c r="AQ304" s="52">
        <v>2.1578183599999998E-2</v>
      </c>
      <c r="AR304" s="52">
        <v>2.0947668199999998E-2</v>
      </c>
      <c r="AS304" s="52">
        <v>2.0338177200000002E-2</v>
      </c>
      <c r="AT304" s="52">
        <v>1.9743328099999999E-2</v>
      </c>
      <c r="AU304" s="52">
        <v>1.91587787E-2</v>
      </c>
      <c r="AV304" s="52">
        <v>1.8581562499999999E-2</v>
      </c>
      <c r="AW304" s="52">
        <v>1.8009645500000001E-2</v>
      </c>
      <c r="AX304" s="52">
        <v>2.83889524E-2</v>
      </c>
      <c r="AY304" s="52">
        <v>2.8282554800000002E-2</v>
      </c>
      <c r="AZ304" s="52">
        <v>2.8178575300000001E-2</v>
      </c>
      <c r="BA304" s="52">
        <v>2.8076545800000002E-2</v>
      </c>
      <c r="BB304" s="52">
        <v>2.7976137799999998E-2</v>
      </c>
      <c r="BC304" s="52">
        <v>2.78771188E-2</v>
      </c>
      <c r="BD304" s="52">
        <v>2.7779323000000002E-2</v>
      </c>
      <c r="BE304" s="52">
        <v>2.7682630400000002E-2</v>
      </c>
      <c r="BF304" s="52">
        <v>2.7586953599999998E-2</v>
      </c>
      <c r="BG304" s="52">
        <v>2.7492227300000002E-2</v>
      </c>
      <c r="BH304" s="52">
        <v>2.73984021E-2</v>
      </c>
      <c r="BI304" s="52">
        <v>2.730544E-2</v>
      </c>
      <c r="BJ304" s="52">
        <v>2.7213310599999999E-2</v>
      </c>
      <c r="BK304" s="52">
        <v>2.7121989700000002E-2</v>
      </c>
      <c r="BL304" s="52">
        <v>2.7031456999999998E-2</v>
      </c>
      <c r="BM304" s="52">
        <v>2.6941695299999999E-2</v>
      </c>
      <c r="BN304" s="52">
        <v>2.6852689799999999E-2</v>
      </c>
      <c r="BO304" s="52">
        <v>2.67644275E-2</v>
      </c>
      <c r="BP304" s="52">
        <v>2.6676896499999998E-2</v>
      </c>
      <c r="BQ304" s="52">
        <v>2.6590086200000002E-2</v>
      </c>
      <c r="BR304" s="52">
        <v>2.6503986600000001E-2</v>
      </c>
      <c r="BS304" s="52">
        <v>2.6418588699999999E-2</v>
      </c>
      <c r="BT304" s="52">
        <v>2.6333883700000001E-2</v>
      </c>
      <c r="BU304" s="52">
        <v>2.62498634E-2</v>
      </c>
      <c r="BV304" s="52">
        <v>2.6166519999999999E-2</v>
      </c>
      <c r="BW304" s="52">
        <v>2.60838462E-2</v>
      </c>
      <c r="BX304" s="52">
        <v>2.6001834599999999E-2</v>
      </c>
      <c r="BY304" s="52">
        <v>2.5920478399999999E-2</v>
      </c>
      <c r="BZ304" s="52">
        <v>2.5839770799999998E-2</v>
      </c>
      <c r="CA304" s="52">
        <v>2.5759705300000001E-2</v>
      </c>
      <c r="CB304" s="52">
        <v>2.5680275700000001E-2</v>
      </c>
      <c r="CC304" s="52">
        <v>2.56014756E-2</v>
      </c>
      <c r="CD304" s="52">
        <v>2.5523299199999998E-2</v>
      </c>
    </row>
    <row r="305" spans="1:82" x14ac:dyDescent="0.25">
      <c r="A305" s="52" t="s">
        <v>236</v>
      </c>
      <c r="B305" s="52">
        <v>7752.9</v>
      </c>
      <c r="C305" s="52">
        <v>8137.3673508501997</v>
      </c>
      <c r="D305" s="52">
        <v>8481.1706083345998</v>
      </c>
      <c r="E305" s="52">
        <v>8786.6181848005999</v>
      </c>
      <c r="F305" s="52">
        <v>9056.4844687875993</v>
      </c>
      <c r="G305" s="52">
        <v>9293.7833464428004</v>
      </c>
      <c r="H305" s="52">
        <v>9501.5984247487995</v>
      </c>
      <c r="I305" s="52">
        <v>9682.9613941427997</v>
      </c>
      <c r="J305" s="52">
        <v>9840.7694557889008</v>
      </c>
      <c r="K305" s="52">
        <v>9977.7332798718999</v>
      </c>
      <c r="L305" s="52">
        <v>10096.3480265077</v>
      </c>
      <c r="M305" s="52">
        <v>10198.8812100628</v>
      </c>
      <c r="N305" s="52">
        <v>10287.372420298299</v>
      </c>
      <c r="O305" s="52">
        <v>10363.641024815801</v>
      </c>
      <c r="P305" s="52">
        <v>10429.2989229587</v>
      </c>
      <c r="Q305" s="52">
        <v>10485.7661941345</v>
      </c>
      <c r="R305" s="55">
        <v>10534.288095593</v>
      </c>
      <c r="S305" s="52">
        <v>10575.952337107199</v>
      </c>
      <c r="T305" s="52">
        <v>10611.7059164455</v>
      </c>
      <c r="U305" s="52">
        <v>10642.371062784399</v>
      </c>
      <c r="V305" s="52">
        <v>10668.6600255173</v>
      </c>
      <c r="W305" s="52">
        <v>10691.188580293299</v>
      </c>
      <c r="X305" s="52">
        <v>10710.488216436601</v>
      </c>
      <c r="Y305" s="52">
        <v>10727.017031110299</v>
      </c>
      <c r="Z305" s="52">
        <v>10741.169394205999</v>
      </c>
      <c r="AA305" s="52">
        <v>10753.2844704332</v>
      </c>
      <c r="AB305" s="55">
        <v>10763.653696310699</v>
      </c>
      <c r="AC305" s="52">
        <v>10772.5273133065</v>
      </c>
      <c r="AD305" s="52">
        <v>10780.120056858101</v>
      </c>
      <c r="AE305" s="52">
        <v>10786.6160962989</v>
      </c>
      <c r="AF305" s="52">
        <v>10792.173314159299</v>
      </c>
      <c r="AG305" s="52">
        <v>10796.9270058115</v>
      </c>
      <c r="AH305" s="52">
        <v>10800.9930726168</v>
      </c>
      <c r="AI305" s="52">
        <v>10804.4707740213</v>
      </c>
      <c r="AJ305" s="52">
        <v>10807.445096683799</v>
      </c>
      <c r="AK305" s="52">
        <v>10809.988791862401</v>
      </c>
      <c r="AL305" s="52">
        <v>10812.164126009</v>
      </c>
      <c r="AM305" s="52">
        <v>10814.024383842599</v>
      </c>
      <c r="AN305" s="52">
        <v>10815.6151581011</v>
      </c>
      <c r="AO305" s="52">
        <v>10816.975455661601</v>
      </c>
      <c r="AP305" s="52">
        <v>10818.138645749101</v>
      </c>
      <c r="AQ305" s="52">
        <v>10819.1332724651</v>
      </c>
      <c r="AR305" s="52">
        <v>10819.9837508253</v>
      </c>
      <c r="AS305" s="52">
        <v>10820.710962839999</v>
      </c>
      <c r="AT305" s="52">
        <v>10821.3327678716</v>
      </c>
      <c r="AU305" s="52">
        <v>10821.8644395093</v>
      </c>
      <c r="AV305" s="52">
        <v>10822.3190394744</v>
      </c>
      <c r="AW305" s="52">
        <v>10822.7077375885</v>
      </c>
      <c r="AX305" s="52">
        <v>10823.0400855469</v>
      </c>
      <c r="AY305" s="52">
        <v>10823.324251144801</v>
      </c>
      <c r="AZ305" s="52">
        <v>10823.5672186475</v>
      </c>
      <c r="BA305" s="52">
        <v>10823.7749601877</v>
      </c>
      <c r="BB305" s="52">
        <v>10823.952582366501</v>
      </c>
      <c r="BC305" s="52">
        <v>10824.1044516408</v>
      </c>
      <c r="BD305" s="52">
        <v>10824.2343015602</v>
      </c>
      <c r="BE305" s="52">
        <v>10824.345324476601</v>
      </c>
      <c r="BF305" s="52">
        <v>10824.4402499731</v>
      </c>
      <c r="BG305" s="52">
        <v>10824.521411932799</v>
      </c>
      <c r="BH305" s="52">
        <v>10824.590805890901</v>
      </c>
      <c r="BI305" s="52">
        <v>10824.650138077899</v>
      </c>
      <c r="BJ305" s="52">
        <v>10824.700867355699</v>
      </c>
      <c r="BK305" s="52">
        <v>10824.7442410767</v>
      </c>
      <c r="BL305" s="52">
        <v>10824.781325746</v>
      </c>
      <c r="BM305" s="52">
        <v>10824.813033238999</v>
      </c>
      <c r="BN305" s="52">
        <v>10824.8401432192</v>
      </c>
      <c r="BO305" s="52">
        <v>10824.863322306101</v>
      </c>
      <c r="BP305" s="52">
        <v>10824.883140464701</v>
      </c>
      <c r="BQ305" s="52">
        <v>10824.900085019101</v>
      </c>
      <c r="BR305" s="52">
        <v>10824.914572634199</v>
      </c>
      <c r="BS305" s="52">
        <v>10824.9269595604</v>
      </c>
      <c r="BT305" s="52">
        <v>10824.937550393601</v>
      </c>
      <c r="BU305" s="52">
        <v>10824.946605564201</v>
      </c>
      <c r="BV305" s="52">
        <v>10824.954347741101</v>
      </c>
      <c r="BW305" s="52">
        <v>10824.960967306701</v>
      </c>
      <c r="BX305" s="52">
        <v>10824.966627038501</v>
      </c>
      <c r="BY305" s="52">
        <v>10824.971466111499</v>
      </c>
      <c r="BZ305" s="52">
        <v>10824.975603520699</v>
      </c>
      <c r="CA305" s="52">
        <v>10824.979141006799</v>
      </c>
      <c r="CB305" s="52">
        <v>10824.9821655583</v>
      </c>
      <c r="CC305" s="52">
        <v>10824.984751550501</v>
      </c>
      <c r="CD305" s="52">
        <v>10824.9869625744</v>
      </c>
    </row>
    <row r="306" spans="1:82" x14ac:dyDescent="0.25">
      <c r="A306" s="52" t="s">
        <v>237</v>
      </c>
      <c r="B306" s="52">
        <v>5.84</v>
      </c>
      <c r="C306" s="52">
        <v>6.2526766594999996</v>
      </c>
      <c r="D306" s="52">
        <v>6.6909818123000004</v>
      </c>
      <c r="E306" s="52">
        <v>7.1562633642</v>
      </c>
      <c r="F306" s="52">
        <v>7.6499251324999999</v>
      </c>
      <c r="G306" s="52">
        <v>8.1734283574000006</v>
      </c>
      <c r="H306" s="52">
        <v>8.7282932152000008</v>
      </c>
      <c r="I306" s="52">
        <v>9.3161003334999997</v>
      </c>
      <c r="J306" s="52">
        <v>9.9384923038000004</v>
      </c>
      <c r="K306" s="52">
        <v>10.5971751914</v>
      </c>
      <c r="L306" s="52">
        <v>11.2939200404</v>
      </c>
      <c r="M306" s="52">
        <v>12.030564370700001</v>
      </c>
      <c r="N306" s="52">
        <v>12.8090136659</v>
      </c>
      <c r="O306" s="52">
        <v>13.6312428495</v>
      </c>
      <c r="P306" s="52">
        <v>14.4992977474</v>
      </c>
      <c r="Q306" s="52">
        <v>15.415296533899999</v>
      </c>
      <c r="R306" s="55">
        <v>16.3814311601</v>
      </c>
      <c r="S306" s="52">
        <v>17.399968761</v>
      </c>
      <c r="T306" s="52">
        <v>18.473253040300001</v>
      </c>
      <c r="U306" s="52">
        <v>19.603705629699999</v>
      </c>
      <c r="V306" s="52">
        <v>20.793827420500001</v>
      </c>
      <c r="W306" s="52">
        <v>22.046199865399998</v>
      </c>
      <c r="X306" s="52">
        <v>23.363486248099999</v>
      </c>
      <c r="Y306" s="52">
        <v>24.748432918300001</v>
      </c>
      <c r="Z306" s="52">
        <v>26.203870489300002</v>
      </c>
      <c r="AA306" s="52">
        <v>27.7327149967</v>
      </c>
      <c r="AB306" s="55">
        <v>29.337969015100001</v>
      </c>
      <c r="AC306" s="52">
        <v>31.0227227309</v>
      </c>
      <c r="AD306" s="52">
        <v>32.790154968300001</v>
      </c>
      <c r="AE306" s="52">
        <v>34.643534167699997</v>
      </c>
      <c r="AF306" s="52">
        <v>36.586219311800001</v>
      </c>
      <c r="AG306" s="52">
        <v>38.621660799700003</v>
      </c>
      <c r="AH306" s="52">
        <v>40.753401264899999</v>
      </c>
      <c r="AI306" s="52">
        <v>42.985076336200002</v>
      </c>
      <c r="AJ306" s="52">
        <v>45.320415338899998</v>
      </c>
      <c r="AK306" s="52">
        <v>47.763241934200003</v>
      </c>
      <c r="AL306" s="52">
        <v>50.317474695000001</v>
      </c>
      <c r="AM306" s="52">
        <v>52.9871276163</v>
      </c>
      <c r="AN306" s="52">
        <v>55.776310557499997</v>
      </c>
      <c r="AO306" s="52">
        <v>58.6892296157</v>
      </c>
      <c r="AP306" s="52">
        <v>61.730187428199997</v>
      </c>
      <c r="AQ306" s="52">
        <v>64.903583401500001</v>
      </c>
      <c r="AR306" s="52">
        <v>68.213913866400006</v>
      </c>
      <c r="AS306" s="52">
        <v>71.665772156599999</v>
      </c>
      <c r="AT306" s="52">
        <v>75.263848611</v>
      </c>
      <c r="AU306" s="52">
        <v>79.012930495800006</v>
      </c>
      <c r="AV306" s="52">
        <v>82.917901847500005</v>
      </c>
      <c r="AW306" s="52">
        <v>86.983743234599999</v>
      </c>
      <c r="AX306" s="52">
        <v>91.215531436299997</v>
      </c>
      <c r="AY306" s="52">
        <v>95.618439039099997</v>
      </c>
      <c r="AZ306" s="52">
        <v>100.1977339475</v>
      </c>
      <c r="BA306" s="52">
        <v>104.95877881129999</v>
      </c>
      <c r="BB306" s="52">
        <v>109.90703036639999</v>
      </c>
      <c r="BC306" s="52">
        <v>115.04803868889999</v>
      </c>
      <c r="BD306" s="52">
        <v>120.3874463631</v>
      </c>
      <c r="BE306" s="52">
        <v>125.9309875623</v>
      </c>
      <c r="BF306" s="52">
        <v>131.68448704139999</v>
      </c>
      <c r="BG306" s="52">
        <v>137.6538590424</v>
      </c>
      <c r="BH306" s="52">
        <v>143.84510611260001</v>
      </c>
      <c r="BI306" s="52">
        <v>150.26431783390001</v>
      </c>
      <c r="BJ306" s="52">
        <v>156.91766946609999</v>
      </c>
      <c r="BK306" s="52">
        <v>163.81142050189999</v>
      </c>
      <c r="BL306" s="52">
        <v>170.95191313539999</v>
      </c>
      <c r="BM306" s="52">
        <v>178.34557064469999</v>
      </c>
      <c r="BN306" s="52">
        <v>185.99889568789999</v>
      </c>
      <c r="BO306" s="52">
        <v>193.91846851490001</v>
      </c>
      <c r="BP306" s="52">
        <v>202.11094509439999</v>
      </c>
      <c r="BQ306" s="52">
        <v>210.58305515800001</v>
      </c>
      <c r="BR306" s="52">
        <v>219.34160016179999</v>
      </c>
      <c r="BS306" s="52">
        <v>228.39345116699999</v>
      </c>
      <c r="BT306" s="52">
        <v>237.74554664070001</v>
      </c>
      <c r="BU306" s="52">
        <v>247.40489017780001</v>
      </c>
      <c r="BV306" s="52">
        <v>257.37854814600001</v>
      </c>
      <c r="BW306" s="52">
        <v>267.67364725559997</v>
      </c>
      <c r="BX306" s="52">
        <v>278.29737205449999</v>
      </c>
      <c r="BY306" s="52">
        <v>289.25696235179998</v>
      </c>
      <c r="BZ306" s="52">
        <v>300.5597105704</v>
      </c>
      <c r="CA306" s="52">
        <v>312.21295903160001</v>
      </c>
      <c r="CB306" s="52">
        <v>324.22409717239998</v>
      </c>
      <c r="CC306" s="52">
        <v>336.6005586988</v>
      </c>
      <c r="CD306" s="52">
        <v>349.34981867729999</v>
      </c>
    </row>
    <row r="307" spans="1:82" x14ac:dyDescent="0.25">
      <c r="A307" s="52" t="s">
        <v>238</v>
      </c>
      <c r="B307" s="52">
        <v>134.89143646540001</v>
      </c>
      <c r="C307" s="52">
        <v>156.5886810781</v>
      </c>
      <c r="D307" s="52">
        <v>180.2309648058</v>
      </c>
      <c r="E307" s="52">
        <v>205.972835</v>
      </c>
      <c r="F307" s="52">
        <v>233.96099414619999</v>
      </c>
      <c r="G307" s="52">
        <v>264.34578558300001</v>
      </c>
      <c r="H307" s="52">
        <v>297.31487223469998</v>
      </c>
      <c r="I307" s="52">
        <v>333.06129602089999</v>
      </c>
      <c r="J307" s="52">
        <v>371.78759026149999</v>
      </c>
      <c r="K307" s="52">
        <v>413.72471471950001</v>
      </c>
      <c r="L307" s="52">
        <v>459.12449614769997</v>
      </c>
      <c r="M307" s="52">
        <v>508.26078569449999</v>
      </c>
      <c r="N307" s="52">
        <v>561.43071174069996</v>
      </c>
      <c r="O307" s="52">
        <v>618.95608962999995</v>
      </c>
      <c r="P307" s="52">
        <v>681.18500568590002</v>
      </c>
      <c r="Q307" s="52">
        <v>748.49354240419996</v>
      </c>
      <c r="R307" s="55">
        <v>821.28752175889997</v>
      </c>
      <c r="S307" s="52">
        <v>900.00396909189999</v>
      </c>
      <c r="T307" s="52">
        <v>985.13564710100002</v>
      </c>
      <c r="U307" s="52">
        <v>1077.2063388844999</v>
      </c>
      <c r="V307" s="52">
        <v>1176.7744182833001</v>
      </c>
      <c r="W307" s="52">
        <v>1284.4432136800001</v>
      </c>
      <c r="X307" s="52">
        <v>1400.8666947571</v>
      </c>
      <c r="Y307" s="52">
        <v>1526.7536672623</v>
      </c>
      <c r="Z307" s="52">
        <v>1662.8708751500001</v>
      </c>
      <c r="AA307" s="52">
        <v>1810.0439010032001</v>
      </c>
      <c r="AB307" s="55">
        <v>1969.1529932338999</v>
      </c>
      <c r="AC307" s="52">
        <v>2141.1177387898001</v>
      </c>
      <c r="AD307" s="52">
        <v>2326.8580263519998</v>
      </c>
      <c r="AE307" s="52">
        <v>2527.206024607</v>
      </c>
      <c r="AF307" s="52">
        <v>2742.723242221</v>
      </c>
      <c r="AG307" s="52">
        <v>2973.2879429738</v>
      </c>
      <c r="AH307" s="52">
        <v>3220.5601593568999</v>
      </c>
      <c r="AI307" s="52">
        <v>3486.2305085946</v>
      </c>
      <c r="AJ307" s="52">
        <v>3771.4105125362998</v>
      </c>
      <c r="AK307" s="52">
        <v>4077.2610662027</v>
      </c>
      <c r="AL307" s="52">
        <v>4404.9659571378997</v>
      </c>
      <c r="AM307" s="52">
        <v>4755.6652949516001</v>
      </c>
      <c r="AN307" s="52">
        <v>5138.5248520115001</v>
      </c>
      <c r="AO307" s="52">
        <v>5543.0912923752003</v>
      </c>
      <c r="AP307" s="52">
        <v>5971.7493867283001</v>
      </c>
      <c r="AQ307" s="52">
        <v>6426.7107137223002</v>
      </c>
      <c r="AR307" s="52">
        <v>6910.0830672534003</v>
      </c>
      <c r="AS307" s="52">
        <v>7423.9208107675004</v>
      </c>
      <c r="AT307" s="52">
        <v>7970.2619553513996</v>
      </c>
      <c r="AU307" s="52">
        <v>8551.1558277213007</v>
      </c>
      <c r="AV307" s="52">
        <v>9168.6839876156992</v>
      </c>
      <c r="AW307" s="52">
        <v>9824.9762618733002</v>
      </c>
      <c r="AX307" s="52">
        <v>10522.2232257672</v>
      </c>
      <c r="AY307" s="52">
        <v>11262.6860896133</v>
      </c>
      <c r="AZ307" s="52">
        <v>12048.704685331601</v>
      </c>
      <c r="BA307" s="52">
        <v>12882.7040590292</v>
      </c>
      <c r="BB307" s="52">
        <v>13767.200039301801</v>
      </c>
      <c r="BC307" s="52">
        <v>14704.804051703401</v>
      </c>
      <c r="BD307" s="52">
        <v>15698.227377277401</v>
      </c>
      <c r="BE307" s="52">
        <v>16750.284999819902</v>
      </c>
      <c r="BF307" s="52">
        <v>17863.899147438198</v>
      </c>
      <c r="BG307" s="52">
        <v>19042.1026051753</v>
      </c>
      <c r="BH307" s="52">
        <v>20288.041854257699</v>
      </c>
      <c r="BI307" s="52">
        <v>21604.980077881999</v>
      </c>
      <c r="BJ307" s="52">
        <v>22996.300061916099</v>
      </c>
      <c r="BK307" s="52">
        <v>24465.507010369001</v>
      </c>
      <c r="BL307" s="52">
        <v>26016.231289195701</v>
      </c>
      <c r="BM307" s="52">
        <v>27652.231107355801</v>
      </c>
      <c r="BN307" s="52">
        <v>29377.395140608402</v>
      </c>
      <c r="BO307" s="52">
        <v>31195.745100992699</v>
      </c>
      <c r="BP307" s="52">
        <v>33111.438253061802</v>
      </c>
      <c r="BQ307" s="52">
        <v>35128.769876555401</v>
      </c>
      <c r="BR307" s="52">
        <v>37252.175674171398</v>
      </c>
      <c r="BS307" s="52">
        <v>39486.234122340298</v>
      </c>
      <c r="BT307" s="52">
        <v>41835.668762355097</v>
      </c>
      <c r="BU307" s="52">
        <v>44305.350428800099</v>
      </c>
      <c r="BV307" s="52">
        <v>46900.299411931999</v>
      </c>
      <c r="BW307" s="52">
        <v>49625.6875504567</v>
      </c>
      <c r="BX307" s="52">
        <v>52486.840250998197</v>
      </c>
      <c r="BY307" s="52">
        <v>55489.238430466699</v>
      </c>
      <c r="BZ307" s="52">
        <v>58638.520377467801</v>
      </c>
      <c r="CA307" s="52">
        <v>61940.483528874902</v>
      </c>
      <c r="CB307" s="52">
        <v>65401.086157681399</v>
      </c>
      <c r="CC307" s="52">
        <v>69026.448968264202</v>
      </c>
      <c r="CD307" s="52">
        <v>72822.856595229096</v>
      </c>
    </row>
    <row r="308" spans="1:82" x14ac:dyDescent="0.25">
      <c r="A308" s="52" t="s">
        <v>239</v>
      </c>
      <c r="B308" s="52">
        <v>6.6000000000000003E-2</v>
      </c>
      <c r="C308" s="52">
        <v>6.5506851599999999E-2</v>
      </c>
      <c r="D308" s="52">
        <v>6.5017387999999995E-2</v>
      </c>
      <c r="E308" s="52">
        <v>6.4531581700000007E-2</v>
      </c>
      <c r="F308" s="52">
        <v>6.4049405200000006E-2</v>
      </c>
      <c r="G308" s="52">
        <v>6.3570831600000002E-2</v>
      </c>
      <c r="H308" s="52">
        <v>6.3095833800000001E-2</v>
      </c>
      <c r="I308" s="52">
        <v>6.2624385199999993E-2</v>
      </c>
      <c r="J308" s="52">
        <v>6.21564592E-2</v>
      </c>
      <c r="K308" s="52">
        <v>6.1692029600000003E-2</v>
      </c>
      <c r="L308" s="52">
        <v>6.12310701E-2</v>
      </c>
      <c r="M308" s="52">
        <v>6.0773554899999999E-2</v>
      </c>
      <c r="N308" s="52">
        <v>6.0319458200000002E-2</v>
      </c>
      <c r="O308" s="52">
        <v>5.9868754500000003E-2</v>
      </c>
      <c r="P308" s="52">
        <v>5.9421418500000003E-2</v>
      </c>
      <c r="Q308" s="52">
        <v>5.8977424899999999E-2</v>
      </c>
      <c r="R308" s="55">
        <v>5.8536748800000003E-2</v>
      </c>
      <c r="S308" s="52">
        <v>5.8099365399999998E-2</v>
      </c>
      <c r="T308" s="52">
        <v>5.7665250199999997E-2</v>
      </c>
      <c r="U308" s="52">
        <v>5.7234378599999997E-2</v>
      </c>
      <c r="V308" s="52">
        <v>5.68067264E-2</v>
      </c>
      <c r="W308" s="52">
        <v>5.6382269700000001E-2</v>
      </c>
      <c r="X308" s="52">
        <v>5.5960984499999998E-2</v>
      </c>
      <c r="Y308" s="52">
        <v>5.5542847100000001E-2</v>
      </c>
      <c r="Z308" s="52">
        <v>5.5127834000000001E-2</v>
      </c>
      <c r="AA308" s="52">
        <v>5.4715921799999997E-2</v>
      </c>
      <c r="AB308" s="55">
        <v>5.4307087400000002E-2</v>
      </c>
      <c r="AC308" s="52">
        <v>5.3901307900000001E-2</v>
      </c>
      <c r="AD308" s="52">
        <v>5.3498560200000003E-2</v>
      </c>
      <c r="AE308" s="52">
        <v>5.3098821900000003E-2</v>
      </c>
      <c r="AF308" s="52">
        <v>5.2702070400000002E-2</v>
      </c>
      <c r="AG308" s="52">
        <v>5.2308283499999997E-2</v>
      </c>
      <c r="AH308" s="52">
        <v>5.19174388E-2</v>
      </c>
      <c r="AI308" s="52">
        <v>5.15295146E-2</v>
      </c>
      <c r="AJ308" s="52">
        <v>5.11444889E-2</v>
      </c>
      <c r="AK308" s="52">
        <v>5.0762340000000003E-2</v>
      </c>
      <c r="AL308" s="52">
        <v>5.0383046600000002E-2</v>
      </c>
      <c r="AM308" s="52">
        <v>5.0006587300000002E-2</v>
      </c>
      <c r="AN308" s="52">
        <v>4.9632940799999997E-2</v>
      </c>
      <c r="AO308" s="52">
        <v>4.9262086199999999E-2</v>
      </c>
      <c r="AP308" s="52">
        <v>4.88940026E-2</v>
      </c>
      <c r="AQ308" s="52">
        <v>4.8528669300000001E-2</v>
      </c>
      <c r="AR308" s="52">
        <v>4.8166065700000003E-2</v>
      </c>
      <c r="AS308" s="52">
        <v>4.7806171500000001E-2</v>
      </c>
      <c r="AT308" s="52">
        <v>4.7448966400000001E-2</v>
      </c>
      <c r="AU308" s="52">
        <v>4.7094430299999997E-2</v>
      </c>
      <c r="AV308" s="52">
        <v>4.6742543300000002E-2</v>
      </c>
      <c r="AW308" s="52">
        <v>4.63932856E-2</v>
      </c>
      <c r="AX308" s="52">
        <v>4.6046637500000001E-2</v>
      </c>
      <c r="AY308" s="52">
        <v>4.5702579600000001E-2</v>
      </c>
      <c r="AZ308" s="52">
        <v>4.5361092399999997E-2</v>
      </c>
      <c r="BA308" s="52">
        <v>4.5022156799999997E-2</v>
      </c>
      <c r="BB308" s="52">
        <v>4.4685753699999997E-2</v>
      </c>
      <c r="BC308" s="52">
        <v>4.43518642E-2</v>
      </c>
      <c r="BD308" s="52">
        <v>4.4020469499999999E-2</v>
      </c>
      <c r="BE308" s="52">
        <v>4.3691551000000002E-2</v>
      </c>
      <c r="BF308" s="52">
        <v>4.3365090100000003E-2</v>
      </c>
      <c r="BG308" s="52">
        <v>4.3041068500000002E-2</v>
      </c>
      <c r="BH308" s="52">
        <v>4.2719467999999997E-2</v>
      </c>
      <c r="BI308" s="52">
        <v>4.2400270499999997E-2</v>
      </c>
      <c r="BJ308" s="52">
        <v>4.2083457999999997E-2</v>
      </c>
      <c r="BK308" s="52">
        <v>4.1769012699999997E-2</v>
      </c>
      <c r="BL308" s="52">
        <v>4.1456916900000002E-2</v>
      </c>
      <c r="BM308" s="52">
        <v>4.11471531E-2</v>
      </c>
      <c r="BN308" s="52">
        <v>4.0839703900000003E-2</v>
      </c>
      <c r="BO308" s="52">
        <v>4.0534551799999999E-2</v>
      </c>
      <c r="BP308" s="52">
        <v>4.0231679899999997E-2</v>
      </c>
      <c r="BQ308" s="52">
        <v>3.9931070999999999E-2</v>
      </c>
      <c r="BR308" s="52">
        <v>3.9632708199999998E-2</v>
      </c>
      <c r="BS308" s="52">
        <v>3.9336574800000003E-2</v>
      </c>
      <c r="BT308" s="52">
        <v>3.9042654000000003E-2</v>
      </c>
      <c r="BU308" s="52">
        <v>3.8750929500000003E-2</v>
      </c>
      <c r="BV308" s="52">
        <v>3.8461384699999997E-2</v>
      </c>
      <c r="BW308" s="52">
        <v>3.8174003300000002E-2</v>
      </c>
      <c r="BX308" s="52">
        <v>3.7888769199999998E-2</v>
      </c>
      <c r="BY308" s="52">
        <v>3.7605666400000001E-2</v>
      </c>
      <c r="BZ308" s="52">
        <v>3.7324678999999999E-2</v>
      </c>
      <c r="CA308" s="52">
        <v>3.7045791000000002E-2</v>
      </c>
      <c r="CB308" s="52">
        <v>3.6768986900000002E-2</v>
      </c>
      <c r="CC308" s="52">
        <v>3.6494250999999998E-2</v>
      </c>
      <c r="CD308" s="52">
        <v>3.6221568000000003E-2</v>
      </c>
    </row>
    <row r="309" spans="1:82" x14ac:dyDescent="0.25">
      <c r="A309" s="52" t="s">
        <v>240</v>
      </c>
      <c r="B309" s="52">
        <v>295</v>
      </c>
      <c r="C309" s="52">
        <v>345.02627222699999</v>
      </c>
      <c r="D309" s="52">
        <v>399.39411518769998</v>
      </c>
      <c r="E309" s="52">
        <v>458.6640242638</v>
      </c>
      <c r="F309" s="52">
        <v>523.25702603030004</v>
      </c>
      <c r="G309" s="52">
        <v>593.53249273879999</v>
      </c>
      <c r="H309" s="52">
        <v>670.03700477359996</v>
      </c>
      <c r="I309" s="52">
        <v>753.26461628150003</v>
      </c>
      <c r="J309" s="52">
        <v>843.68464520580005</v>
      </c>
      <c r="K309" s="52">
        <v>941.88256813179999</v>
      </c>
      <c r="L309" s="52">
        <v>1048.5016649387001</v>
      </c>
      <c r="M309" s="52">
        <v>1164.2495971010001</v>
      </c>
      <c r="N309" s="52">
        <v>1289.9053517085999</v>
      </c>
      <c r="O309" s="52">
        <v>1426.3270103939999</v>
      </c>
      <c r="P309" s="52">
        <v>1574.460497068</v>
      </c>
      <c r="Q309" s="52">
        <v>1735.3490881836999</v>
      </c>
      <c r="R309" s="55">
        <v>1910.1427788443</v>
      </c>
      <c r="S309" s="52">
        <v>2100.1052263183001</v>
      </c>
      <c r="T309" s="52">
        <v>2306.8005010378001</v>
      </c>
      <c r="U309" s="52">
        <v>2531.8977691315999</v>
      </c>
      <c r="V309" s="52">
        <v>2777.1941061706998</v>
      </c>
      <c r="W309" s="52">
        <v>3044.6911894953</v>
      </c>
      <c r="X309" s="52">
        <v>3336.6366566790998</v>
      </c>
      <c r="Y309" s="52">
        <v>3655.5547634246</v>
      </c>
      <c r="Z309" s="52">
        <v>4004.2694002344001</v>
      </c>
      <c r="AA309" s="52">
        <v>4385.9103630848003</v>
      </c>
      <c r="AB309" s="55">
        <v>4803.8788085754004</v>
      </c>
      <c r="AC309" s="52">
        <v>5261.7198156222003</v>
      </c>
      <c r="AD309" s="52">
        <v>5762.7926497586004</v>
      </c>
      <c r="AE309" s="52">
        <v>6309.5154509288004</v>
      </c>
      <c r="AF309" s="52">
        <v>6901.7737553447996</v>
      </c>
      <c r="AG309" s="52">
        <v>7533.3190778169001</v>
      </c>
      <c r="AH309" s="52">
        <v>8212.5226535726997</v>
      </c>
      <c r="AI309" s="52">
        <v>8947.8732787080007</v>
      </c>
      <c r="AJ309" s="52">
        <v>9742.7000368853005</v>
      </c>
      <c r="AK309" s="52">
        <v>10600.4306439376</v>
      </c>
      <c r="AL309" s="52">
        <v>11524.345311479499</v>
      </c>
      <c r="AM309" s="52">
        <v>12516.969928467901</v>
      </c>
      <c r="AN309" s="52">
        <v>13651.3645918289</v>
      </c>
      <c r="AO309" s="52">
        <v>14827.4034609393</v>
      </c>
      <c r="AP309" s="52">
        <v>16056.7381947218</v>
      </c>
      <c r="AQ309" s="52">
        <v>17349.401150171299</v>
      </c>
      <c r="AR309" s="52">
        <v>18714.242186953201</v>
      </c>
      <c r="AS309" s="52">
        <v>20159.2774533466</v>
      </c>
      <c r="AT309" s="52">
        <v>21691.961360884401</v>
      </c>
      <c r="AU309" s="52">
        <v>23319.395865546499</v>
      </c>
      <c r="AV309" s="52">
        <v>25048.490422786101</v>
      </c>
      <c r="AW309" s="52">
        <v>26886.0839766764</v>
      </c>
      <c r="AX309" s="52">
        <v>28839.0381293764</v>
      </c>
      <c r="AY309" s="52">
        <v>30914.3086313448</v>
      </c>
      <c r="AZ309" s="52">
        <v>33119.0006627783</v>
      </c>
      <c r="BA309" s="52">
        <v>35460.412046949503</v>
      </c>
      <c r="BB309" s="52">
        <v>37946.067504364</v>
      </c>
      <c r="BC309" s="52">
        <v>40583.7462689651</v>
      </c>
      <c r="BD309" s="52">
        <v>43381.504792468899</v>
      </c>
      <c r="BE309" s="52">
        <v>46347.695816329702</v>
      </c>
      <c r="BF309" s="52">
        <v>49490.984757279599</v>
      </c>
      <c r="BG309" s="52">
        <v>52820.364104038897</v>
      </c>
      <c r="BH309" s="52">
        <v>56345.166338294599</v>
      </c>
      <c r="BI309" s="52">
        <v>60075.075756186001</v>
      </c>
      <c r="BJ309" s="52">
        <v>64020.139465127599</v>
      </c>
      <c r="BK309" s="52">
        <v>68190.777755709394</v>
      </c>
      <c r="BL309" s="52">
        <v>72597.793992845502</v>
      </c>
      <c r="BM309" s="52">
        <v>77252.384129225204</v>
      </c>
      <c r="BN309" s="52">
        <v>82166.145913709799</v>
      </c>
      <c r="BO309" s="52">
        <v>87351.087844820999</v>
      </c>
      <c r="BP309" s="52">
        <v>92819.637902826304</v>
      </c>
      <c r="BQ309" s="52">
        <v>98584.652081620894</v>
      </c>
      <c r="BR309" s="93" t="s">
        <v>633</v>
      </c>
      <c r="BS309" s="93" t="s">
        <v>634</v>
      </c>
      <c r="BT309" s="93" t="s">
        <v>635</v>
      </c>
      <c r="BU309" s="93" t="s">
        <v>636</v>
      </c>
      <c r="BV309" s="93" t="s">
        <v>637</v>
      </c>
      <c r="BW309" s="93" t="s">
        <v>638</v>
      </c>
      <c r="BX309" s="93" t="s">
        <v>639</v>
      </c>
      <c r="BY309" s="93" t="s">
        <v>640</v>
      </c>
      <c r="BZ309" s="93" t="s">
        <v>641</v>
      </c>
      <c r="CA309" s="93" t="s">
        <v>642</v>
      </c>
      <c r="CB309" s="93" t="s">
        <v>643</v>
      </c>
      <c r="CC309" s="93" t="s">
        <v>644</v>
      </c>
      <c r="CD309" s="93" t="s">
        <v>645</v>
      </c>
    </row>
    <row r="310" spans="1:82" x14ac:dyDescent="0.25">
      <c r="A310" s="52" t="s">
        <v>241</v>
      </c>
      <c r="B310" s="52">
        <v>0.25467255290000002</v>
      </c>
      <c r="C310" s="52">
        <v>0.2517224951</v>
      </c>
      <c r="D310" s="52">
        <v>0.2494727192</v>
      </c>
      <c r="E310" s="52">
        <v>0.24769794940000001</v>
      </c>
      <c r="F310" s="52">
        <v>0.24625786020000001</v>
      </c>
      <c r="G310" s="52">
        <v>0.2451822625</v>
      </c>
      <c r="H310" s="52">
        <v>0.24438476749999999</v>
      </c>
      <c r="I310" s="52">
        <v>0.2438050551</v>
      </c>
      <c r="J310" s="52">
        <v>0.2434345577</v>
      </c>
      <c r="K310" s="52">
        <v>0.24324895690000001</v>
      </c>
      <c r="L310" s="52">
        <v>0.24322910119999999</v>
      </c>
      <c r="M310" s="52">
        <v>0.24336009510000001</v>
      </c>
      <c r="N310" s="52">
        <v>0.24363064509999999</v>
      </c>
      <c r="O310" s="52">
        <v>0.24403250209999999</v>
      </c>
      <c r="P310" s="52">
        <v>0.24455987200000001</v>
      </c>
      <c r="Q310" s="52">
        <v>0.2452086309</v>
      </c>
      <c r="R310" s="55">
        <v>0.24597508539999999</v>
      </c>
      <c r="S310" s="52">
        <v>0.246879241</v>
      </c>
      <c r="T310" s="52">
        <v>0.24791663659999999</v>
      </c>
      <c r="U310" s="52">
        <v>0.2490860228</v>
      </c>
      <c r="V310" s="52">
        <v>0.2503933344</v>
      </c>
      <c r="W310" s="52">
        <v>0.25184658859999998</v>
      </c>
      <c r="X310" s="52">
        <v>0.25345396019999999</v>
      </c>
      <c r="Y310" s="52">
        <v>0.25522216089999999</v>
      </c>
      <c r="Z310" s="52">
        <v>0.25715383629999999</v>
      </c>
      <c r="AA310" s="52">
        <v>0.25924270510000003</v>
      </c>
      <c r="AB310" s="55">
        <v>0.26146431609999998</v>
      </c>
      <c r="AC310" s="52">
        <v>0.26375843799999998</v>
      </c>
      <c r="AD310" s="52">
        <v>0.26599553710000001</v>
      </c>
      <c r="AE310" s="52">
        <v>0.267914973</v>
      </c>
      <c r="AF310" s="52">
        <v>0.26899897039999998</v>
      </c>
      <c r="AG310" s="52">
        <v>0.27006834899999999</v>
      </c>
      <c r="AH310" s="52">
        <v>0.27130611030000001</v>
      </c>
      <c r="AI310" s="52">
        <v>0.272528991</v>
      </c>
      <c r="AJ310" s="52">
        <v>0.27372614779999999</v>
      </c>
      <c r="AK310" s="52">
        <v>0.27487293130000001</v>
      </c>
      <c r="AL310" s="52">
        <v>0.27591729799999998</v>
      </c>
      <c r="AM310" s="52">
        <v>0.28000000000000003</v>
      </c>
      <c r="AN310" s="52">
        <v>0.28000000000000003</v>
      </c>
      <c r="AO310" s="52">
        <v>0.28000000000000003</v>
      </c>
      <c r="AP310" s="52">
        <v>0.28000000000000003</v>
      </c>
      <c r="AQ310" s="52">
        <v>0.28000000000000003</v>
      </c>
      <c r="AR310" s="52">
        <v>0.28000000000000003</v>
      </c>
      <c r="AS310" s="52">
        <v>0.28000000000000003</v>
      </c>
      <c r="AT310" s="52">
        <v>0.28000000000000003</v>
      </c>
      <c r="AU310" s="52">
        <v>0.28000000000000003</v>
      </c>
      <c r="AV310" s="52">
        <v>0.28000000000000003</v>
      </c>
      <c r="AW310" s="52">
        <v>0.28000000000000003</v>
      </c>
      <c r="AX310" s="52">
        <v>0.28000000000000003</v>
      </c>
      <c r="AY310" s="52">
        <v>0.28000000000000003</v>
      </c>
      <c r="AZ310" s="52">
        <v>0.28000000000000003</v>
      </c>
      <c r="BA310" s="52">
        <v>0.28000000000000003</v>
      </c>
      <c r="BB310" s="52">
        <v>0.28000000000000003</v>
      </c>
      <c r="BC310" s="52">
        <v>0.28000000000000003</v>
      </c>
      <c r="BD310" s="52">
        <v>0.28000000000000003</v>
      </c>
      <c r="BE310" s="52">
        <v>0.28000000000000003</v>
      </c>
      <c r="BF310" s="52">
        <v>0.28000000000000003</v>
      </c>
      <c r="BG310" s="52">
        <v>0.28000000000000003</v>
      </c>
      <c r="BH310" s="52">
        <v>0.28000000000000003</v>
      </c>
      <c r="BI310" s="52">
        <v>0.28000000000000003</v>
      </c>
      <c r="BJ310" s="52">
        <v>0.28000000000000003</v>
      </c>
      <c r="BK310" s="52">
        <v>0.28000000000000003</v>
      </c>
      <c r="BL310" s="52">
        <v>0.28000000000000003</v>
      </c>
      <c r="BM310" s="52">
        <v>0.28000000000000003</v>
      </c>
      <c r="BN310" s="52">
        <v>0.28000000000000003</v>
      </c>
      <c r="BO310" s="52">
        <v>0.28000000000000003</v>
      </c>
      <c r="BP310" s="52">
        <v>0.28000000000000003</v>
      </c>
      <c r="BQ310" s="52">
        <v>0.28000000000000003</v>
      </c>
      <c r="BR310" s="52">
        <v>0.28000000000000003</v>
      </c>
      <c r="BS310" s="52">
        <v>0.28000000000000003</v>
      </c>
      <c r="BT310" s="52">
        <v>0.28000000000000003</v>
      </c>
      <c r="BU310" s="52">
        <v>0.28000000000000003</v>
      </c>
      <c r="BV310" s="52">
        <v>0.28000000000000003</v>
      </c>
      <c r="BW310" s="52">
        <v>0.28000000000000003</v>
      </c>
      <c r="BX310" s="52">
        <v>0.28000000000000003</v>
      </c>
      <c r="BY310" s="52">
        <v>0.28000000000000003</v>
      </c>
      <c r="BZ310" s="52">
        <v>0.28000000000000003</v>
      </c>
      <c r="CA310" s="52">
        <v>0.28000000000000003</v>
      </c>
      <c r="CB310" s="52">
        <v>0.28000000000000003</v>
      </c>
      <c r="CC310" s="52">
        <v>0.28000000000000003</v>
      </c>
      <c r="CD310" s="52">
        <v>0.28000000000000003</v>
      </c>
    </row>
    <row r="311" spans="1:82" x14ac:dyDescent="0.25">
      <c r="A311" s="52" t="s">
        <v>242</v>
      </c>
      <c r="B311" s="52">
        <v>34.1663444454</v>
      </c>
      <c r="C311" s="52">
        <v>39.131910340099999</v>
      </c>
      <c r="D311" s="52">
        <v>44.565158637300001</v>
      </c>
      <c r="E311" s="52">
        <v>50.4841012686</v>
      </c>
      <c r="F311" s="52">
        <v>56.910890287599997</v>
      </c>
      <c r="G311" s="52">
        <v>63.912400627300002</v>
      </c>
      <c r="H311" s="52">
        <v>71.522893066500004</v>
      </c>
      <c r="I311" s="52">
        <v>79.777884387499995</v>
      </c>
      <c r="J311" s="52">
        <v>88.739044396899999</v>
      </c>
      <c r="K311" s="52">
        <v>98.465885456500004</v>
      </c>
      <c r="L311" s="52">
        <v>109.0239697943</v>
      </c>
      <c r="M311" s="52">
        <v>120.4855214233</v>
      </c>
      <c r="N311" s="52">
        <v>132.9301598527</v>
      </c>
      <c r="O311" s="52">
        <v>146.44573214010001</v>
      </c>
      <c r="P311" s="52">
        <v>161.129181854</v>
      </c>
      <c r="Q311" s="52">
        <v>177.08729915250001</v>
      </c>
      <c r="R311" s="55">
        <v>194.43700336769999</v>
      </c>
      <c r="S311" s="52">
        <v>213.3418731898</v>
      </c>
      <c r="T311" s="52">
        <v>233.95102825480001</v>
      </c>
      <c r="U311" s="52">
        <v>256.42675849519998</v>
      </c>
      <c r="V311" s="52">
        <v>280.95716834849998</v>
      </c>
      <c r="W311" s="52">
        <v>307.75539123879997</v>
      </c>
      <c r="X311" s="52">
        <v>337.06083680440003</v>
      </c>
      <c r="Y311" s="52">
        <v>369.14017359600001</v>
      </c>
      <c r="Z311" s="52">
        <v>404.2858649881</v>
      </c>
      <c r="AA311" s="52">
        <v>442.80851965549999</v>
      </c>
      <c r="AB311" s="55">
        <v>485.0154835893</v>
      </c>
      <c r="AC311" s="52">
        <v>531.15994316640001</v>
      </c>
      <c r="AD311" s="52">
        <v>581.32880383459997</v>
      </c>
      <c r="AE311" s="52">
        <v>635.21359534520002</v>
      </c>
      <c r="AF311" s="52">
        <v>691.57813860470003</v>
      </c>
      <c r="AG311" s="52">
        <v>752.83461426250005</v>
      </c>
      <c r="AH311" s="52">
        <v>819.69215540000005</v>
      </c>
      <c r="AI311" s="52">
        <v>891.81406890820006</v>
      </c>
      <c r="AJ311" s="52">
        <v>969.49273983139994</v>
      </c>
      <c r="AK311" s="52">
        <v>1052.9794041082</v>
      </c>
      <c r="AL311" s="52">
        <v>1142.3918530985</v>
      </c>
      <c r="AM311" s="52">
        <v>1252.0438037536001</v>
      </c>
      <c r="AN311" s="52">
        <v>1353.2818366219999</v>
      </c>
      <c r="AO311" s="52">
        <v>1460.2609450144</v>
      </c>
      <c r="AP311" s="52">
        <v>1573.611562714</v>
      </c>
      <c r="AQ311" s="52">
        <v>1693.9188603576999</v>
      </c>
      <c r="AR311" s="52">
        <v>1821.7409168745</v>
      </c>
      <c r="AS311" s="52">
        <v>1957.6219234916</v>
      </c>
      <c r="AT311" s="52">
        <v>2102.1019203116002</v>
      </c>
      <c r="AU311" s="52">
        <v>2255.7240716278998</v>
      </c>
      <c r="AV311" s="52">
        <v>2419.0401733850999</v>
      </c>
      <c r="AW311" s="52">
        <v>2592.6148803977999</v>
      </c>
      <c r="AX311" s="52">
        <v>2777.0290012659002</v>
      </c>
      <c r="AY311" s="52">
        <v>2972.8821118111</v>
      </c>
      <c r="AZ311" s="52">
        <v>3180.7946691171001</v>
      </c>
      <c r="BA311" s="52">
        <v>3401.4097589521998</v>
      </c>
      <c r="BB311" s="52">
        <v>3635.3945736626001</v>
      </c>
      <c r="BC311" s="52">
        <v>3883.4416916215</v>
      </c>
      <c r="BD311" s="52">
        <v>4146.2702102848998</v>
      </c>
      <c r="BE311" s="52">
        <v>4424.6267709390004</v>
      </c>
      <c r="BF311" s="52">
        <v>4719.2865029426002</v>
      </c>
      <c r="BG311" s="52">
        <v>5031.0539077001004</v>
      </c>
      <c r="BH311" s="52">
        <v>5360.7636970172998</v>
      </c>
      <c r="BI311" s="52">
        <v>5709.2815963715002</v>
      </c>
      <c r="BJ311" s="52">
        <v>6077.5051205891996</v>
      </c>
      <c r="BK311" s="52">
        <v>6466.3643271752999</v>
      </c>
      <c r="BL311" s="52">
        <v>6876.8225508779997</v>
      </c>
      <c r="BM311" s="52">
        <v>7309.8771218487</v>
      </c>
      <c r="BN311" s="52">
        <v>7766.5600688469003</v>
      </c>
      <c r="BO311" s="52">
        <v>8247.9388082675996</v>
      </c>
      <c r="BP311" s="52">
        <v>8755.1168192761997</v>
      </c>
      <c r="BQ311" s="52">
        <v>9289.2343049640003</v>
      </c>
      <c r="BR311" s="52">
        <v>9851.4688391685995</v>
      </c>
      <c r="BS311" s="52">
        <v>10443.0359984024</v>
      </c>
      <c r="BT311" s="52">
        <v>11065.1899781839</v>
      </c>
      <c r="BU311" s="52">
        <v>11719.2241929599</v>
      </c>
      <c r="BV311" s="52">
        <v>12406.4718587267</v>
      </c>
      <c r="BW311" s="52">
        <v>13128.306557403899</v>
      </c>
      <c r="BX311" s="52">
        <v>13886.1427819736</v>
      </c>
      <c r="BY311" s="52">
        <v>14681.4364613743</v>
      </c>
      <c r="BZ311" s="52">
        <v>15515.6854641188</v>
      </c>
      <c r="CA311" s="52">
        <v>16390.4300796036</v>
      </c>
      <c r="CB311" s="52">
        <v>17307.253476069302</v>
      </c>
      <c r="CC311" s="52">
        <v>18267.782134181001</v>
      </c>
      <c r="CD311" s="52">
        <v>19273.686255201999</v>
      </c>
    </row>
    <row r="312" spans="1:82" x14ac:dyDescent="0.25">
      <c r="A312" s="52" t="s">
        <v>243</v>
      </c>
      <c r="B312" s="52">
        <v>134.1640326022</v>
      </c>
      <c r="C312" s="52">
        <v>155.48509030790001</v>
      </c>
      <c r="D312" s="52">
        <v>178.71240145740001</v>
      </c>
      <c r="E312" s="52">
        <v>203.96467141950001</v>
      </c>
      <c r="F312" s="52">
        <v>231.36590014199999</v>
      </c>
      <c r="G312" s="52">
        <v>261.04511713670001</v>
      </c>
      <c r="H312" s="52">
        <v>293.16925391299998</v>
      </c>
      <c r="I312" s="52">
        <v>327.91064813909998</v>
      </c>
      <c r="J312" s="52">
        <v>365.44998628330001</v>
      </c>
      <c r="K312" s="52">
        <v>405.99449010270001</v>
      </c>
      <c r="L312" s="52">
        <v>449.77024226259999</v>
      </c>
      <c r="M312" s="52">
        <v>497.02323365289999</v>
      </c>
      <c r="N312" s="52">
        <v>548.02057419439996</v>
      </c>
      <c r="O312" s="52">
        <v>603.05192160809997</v>
      </c>
      <c r="P312" s="52">
        <v>662.43115450070002</v>
      </c>
      <c r="Q312" s="52">
        <v>726.49827491209999</v>
      </c>
      <c r="R312" s="55">
        <v>795.62144495810003</v>
      </c>
      <c r="S312" s="52">
        <v>870.32221350889995</v>
      </c>
      <c r="T312" s="52">
        <v>951.01335179360001</v>
      </c>
      <c r="U312" s="52">
        <v>1038.1711718857</v>
      </c>
      <c r="V312" s="52">
        <v>1132.3189346177001</v>
      </c>
      <c r="W312" s="52">
        <v>1234.0312228175001</v>
      </c>
      <c r="X312" s="52">
        <v>1343.9388818779</v>
      </c>
      <c r="Y312" s="52">
        <v>1462.7345692611</v>
      </c>
      <c r="Z312" s="52">
        <v>1591.1783803594999</v>
      </c>
      <c r="AA312" s="52">
        <v>1730.1022990493</v>
      </c>
      <c r="AB312" s="55">
        <v>1880.4108076457001</v>
      </c>
      <c r="AC312" s="52">
        <v>2043.0720468418999</v>
      </c>
      <c r="AD312" s="52">
        <v>2219.0878930856002</v>
      </c>
      <c r="AE312" s="52">
        <v>2409.4193623709998</v>
      </c>
      <c r="AF312" s="52">
        <v>2614.8206053894</v>
      </c>
      <c r="AG312" s="52">
        <v>2834.9647133410999</v>
      </c>
      <c r="AH312" s="52">
        <v>3071.0999191134001</v>
      </c>
      <c r="AI312" s="52">
        <v>3324.6981683607</v>
      </c>
      <c r="AJ312" s="52">
        <v>3596.7765237478002</v>
      </c>
      <c r="AK312" s="52">
        <v>3888.4281970141001</v>
      </c>
      <c r="AL312" s="52">
        <v>4200.7760568029998</v>
      </c>
      <c r="AM312" s="52">
        <v>4534.9026762998001</v>
      </c>
      <c r="AN312" s="52">
        <v>4899.5425585306002</v>
      </c>
      <c r="AO312" s="52">
        <v>5284.7213660096004</v>
      </c>
      <c r="AP312" s="52">
        <v>5692.7068621867002</v>
      </c>
      <c r="AQ312" s="52">
        <v>6125.6006447021</v>
      </c>
      <c r="AR312" s="52">
        <v>6585.4043416268996</v>
      </c>
      <c r="AS312" s="52">
        <v>7074.0676746511999</v>
      </c>
      <c r="AT312" s="52">
        <v>7593.5238696666001</v>
      </c>
      <c r="AU312" s="52">
        <v>8145.7160902513997</v>
      </c>
      <c r="AV312" s="52">
        <v>8732.6174263331995</v>
      </c>
      <c r="AW312" s="52">
        <v>9356.2462180707007</v>
      </c>
      <c r="AX312" s="52">
        <v>10018.6779845331</v>
      </c>
      <c r="AY312" s="52">
        <v>10722.0548719525</v>
      </c>
      <c r="AZ312" s="52">
        <v>11468.593285274101</v>
      </c>
      <c r="BA312" s="52">
        <v>12260.590186753099</v>
      </c>
      <c r="BB312" s="52">
        <v>13100.4284151393</v>
      </c>
      <c r="BC312" s="52">
        <v>13990.581284169501</v>
      </c>
      <c r="BD312" s="52">
        <v>14933.6166497335</v>
      </c>
      <c r="BE312" s="52">
        <v>15932.200584198399</v>
      </c>
      <c r="BF312" s="52">
        <v>16989.100758966601</v>
      </c>
      <c r="BG312" s="52">
        <v>18107.189608798901</v>
      </c>
      <c r="BH312" s="52">
        <v>19289.447331141499</v>
      </c>
      <c r="BI312" s="52">
        <v>20538.9647587199</v>
      </c>
      <c r="BJ312" s="52">
        <v>21858.9461326214</v>
      </c>
      <c r="BK312" s="52">
        <v>23252.711794930001</v>
      </c>
      <c r="BL312" s="52">
        <v>24723.7008139559</v>
      </c>
      <c r="BM312" s="52">
        <v>26275.4735506492</v>
      </c>
      <c r="BN312" s="52">
        <v>27911.714171501601</v>
      </c>
      <c r="BO312" s="52">
        <v>29636.233110803201</v>
      </c>
      <c r="BP312" s="52">
        <v>31452.969483326498</v>
      </c>
      <c r="BQ312" s="52">
        <v>33365.993447177199</v>
      </c>
      <c r="BR312" s="52">
        <v>35379.508515569803</v>
      </c>
      <c r="BS312" s="52">
        <v>37497.853815557901</v>
      </c>
      <c r="BT312" s="52">
        <v>39725.506291219201</v>
      </c>
      <c r="BU312" s="52">
        <v>42067.082848399397</v>
      </c>
      <c r="BV312" s="52">
        <v>44527.342437838299</v>
      </c>
      <c r="BW312" s="52">
        <v>47111.188073297497</v>
      </c>
      <c r="BX312" s="52">
        <v>49823.6687811667</v>
      </c>
      <c r="BY312" s="52">
        <v>52669.981477932102</v>
      </c>
      <c r="BZ312" s="52">
        <v>55655.472771832603</v>
      </c>
      <c r="CA312" s="52">
        <v>58785.640684997903</v>
      </c>
      <c r="CB312" s="52">
        <v>62066.136292362302</v>
      </c>
      <c r="CC312" s="52">
        <v>65502.765273654797</v>
      </c>
      <c r="CD312" s="52">
        <v>69101.489374799494</v>
      </c>
    </row>
    <row r="313" spans="1:82" x14ac:dyDescent="0.25">
      <c r="A313" s="52" t="s">
        <v>244</v>
      </c>
      <c r="B313" s="52">
        <v>12.8973149513</v>
      </c>
      <c r="C313" s="52">
        <v>14.2951194702</v>
      </c>
      <c r="D313" s="52">
        <v>15.808223938099999</v>
      </c>
      <c r="E313" s="52">
        <v>17.450292412500001</v>
      </c>
      <c r="F313" s="52">
        <v>19.233947560800001</v>
      </c>
      <c r="G313" s="52">
        <v>21.1712078107</v>
      </c>
      <c r="H313" s="52">
        <v>23.274211310399998</v>
      </c>
      <c r="I313" s="52">
        <v>25.5543817607</v>
      </c>
      <c r="J313" s="52">
        <v>28.025279984000001</v>
      </c>
      <c r="K313" s="52">
        <v>30.701241789000001</v>
      </c>
      <c r="L313" s="52">
        <v>33.597469417100001</v>
      </c>
      <c r="M313" s="52">
        <v>36.730107869599998</v>
      </c>
      <c r="N313" s="52">
        <v>40.116318822399997</v>
      </c>
      <c r="O313" s="52">
        <v>43.774360395199999</v>
      </c>
      <c r="P313" s="52">
        <v>47.723681485299998</v>
      </c>
      <c r="Q313" s="52">
        <v>51.985044202499999</v>
      </c>
      <c r="R313" s="55">
        <v>56.580698391200002</v>
      </c>
      <c r="S313" s="52">
        <v>61.537048775000002</v>
      </c>
      <c r="T313" s="52">
        <v>66.880584989200003</v>
      </c>
      <c r="U313" s="52">
        <v>72.638317319199999</v>
      </c>
      <c r="V313" s="52">
        <v>78.838965595800005</v>
      </c>
      <c r="W313" s="52">
        <v>85.513418399200006</v>
      </c>
      <c r="X313" s="52">
        <v>92.695049684599994</v>
      </c>
      <c r="Y313" s="52">
        <v>100.4201131343</v>
      </c>
      <c r="Z313" s="52">
        <v>108.7283678691</v>
      </c>
      <c r="AA313" s="52">
        <v>117.66416730829999</v>
      </c>
      <c r="AB313" s="55">
        <v>127.2784695869</v>
      </c>
      <c r="AC313" s="52">
        <v>137.63271595259999</v>
      </c>
      <c r="AD313" s="52">
        <v>148.80673744489999</v>
      </c>
      <c r="AE313" s="52">
        <v>160.91595282930001</v>
      </c>
      <c r="AF313" s="52">
        <v>174.1404715143</v>
      </c>
      <c r="AG313" s="52">
        <v>188.45511091770001</v>
      </c>
      <c r="AH313" s="52">
        <v>203.8321306947</v>
      </c>
      <c r="AI313" s="52">
        <v>220.33008524429999</v>
      </c>
      <c r="AJ313" s="52">
        <v>238.01572264309999</v>
      </c>
      <c r="AK313" s="52">
        <v>256.96665813179999</v>
      </c>
      <c r="AL313" s="52">
        <v>277.27563709250001</v>
      </c>
      <c r="AM313" s="52">
        <v>297.7190632622</v>
      </c>
      <c r="AN313" s="52">
        <v>321.74476708140003</v>
      </c>
      <c r="AO313" s="52">
        <v>347.13554922470001</v>
      </c>
      <c r="AP313" s="52">
        <v>374.04121588729998</v>
      </c>
      <c r="AQ313" s="52">
        <v>402.60076713270001</v>
      </c>
      <c r="AR313" s="52">
        <v>432.94673552850003</v>
      </c>
      <c r="AS313" s="52">
        <v>465.20833643999998</v>
      </c>
      <c r="AT313" s="52">
        <v>499.51378946519998</v>
      </c>
      <c r="AU313" s="52">
        <v>535.99205196720004</v>
      </c>
      <c r="AV313" s="52">
        <v>574.77413062640005</v>
      </c>
      <c r="AW313" s="52">
        <v>615.99408759890002</v>
      </c>
      <c r="AX313" s="52">
        <v>659.7898244022</v>
      </c>
      <c r="AY313" s="52">
        <v>706.30370341080004</v>
      </c>
      <c r="AZ313" s="52">
        <v>755.68305040170003</v>
      </c>
      <c r="BA313" s="52">
        <v>808.08056980829997</v>
      </c>
      <c r="BB313" s="52">
        <v>863.65469582360004</v>
      </c>
      <c r="BC313" s="52">
        <v>922.56989628350004</v>
      </c>
      <c r="BD313" s="52">
        <v>984.99694172850002</v>
      </c>
      <c r="BE313" s="52">
        <v>1051.1131487068001</v>
      </c>
      <c r="BF313" s="52">
        <v>1121.1026039387</v>
      </c>
      <c r="BG313" s="52">
        <v>1195.1563741558</v>
      </c>
      <c r="BH313" s="52">
        <v>1273.4727051008001</v>
      </c>
      <c r="BI313" s="52">
        <v>1356.2572121936</v>
      </c>
      <c r="BJ313" s="52">
        <v>1443.7230646452001</v>
      </c>
      <c r="BK313" s="52">
        <v>1536.0911642666999</v>
      </c>
      <c r="BL313" s="52">
        <v>1633.590319826</v>
      </c>
      <c r="BM313" s="52">
        <v>1736.4574175124999</v>
      </c>
      <c r="BN313" s="52">
        <v>1844.9375878552</v>
      </c>
      <c r="BO313" s="52">
        <v>1959.2843692788001</v>
      </c>
      <c r="BP313" s="52">
        <v>2079.7598683652</v>
      </c>
      <c r="BQ313" s="52">
        <v>2206.6349168003999</v>
      </c>
      <c r="BR313" s="52">
        <v>2340.1892249216999</v>
      </c>
      <c r="BS313" s="52">
        <v>2480.7115317329999</v>
      </c>
      <c r="BT313" s="52">
        <v>2628.4997512205</v>
      </c>
      <c r="BU313" s="52">
        <v>2783.8611147758002</v>
      </c>
      <c r="BV313" s="52">
        <v>2947.1123095140001</v>
      </c>
      <c r="BW313" s="52">
        <v>3118.5796122626002</v>
      </c>
      <c r="BX313" s="52">
        <v>3298.5990189857998</v>
      </c>
      <c r="BY313" s="52">
        <v>3487.5163694036</v>
      </c>
      <c r="BZ313" s="52">
        <v>3685.6874665618998</v>
      </c>
      <c r="CA313" s="52">
        <v>3893.4781911066998</v>
      </c>
      <c r="CB313" s="52">
        <v>4111.2646100166003</v>
      </c>
      <c r="CC313" s="52">
        <v>4339.4330795465003</v>
      </c>
      <c r="CD313" s="52">
        <v>4578.3803421404</v>
      </c>
    </row>
    <row r="314" spans="1:82" x14ac:dyDescent="0.25">
      <c r="A314" s="52" t="s">
        <v>245</v>
      </c>
      <c r="B314" s="52">
        <v>99.991593085600002</v>
      </c>
      <c r="C314" s="52">
        <v>116.3246384535</v>
      </c>
      <c r="D314" s="52">
        <v>134.07224423420001</v>
      </c>
      <c r="E314" s="52">
        <v>153.3290566421</v>
      </c>
      <c r="F314" s="52">
        <v>174.19194735779999</v>
      </c>
      <c r="G314" s="52">
        <v>196.76061857510001</v>
      </c>
      <c r="H314" s="52">
        <v>221.1422095245</v>
      </c>
      <c r="I314" s="52">
        <v>247.44209204040001</v>
      </c>
      <c r="J314" s="52">
        <v>275.79031925679999</v>
      </c>
      <c r="K314" s="52">
        <v>306.32880193130001</v>
      </c>
      <c r="L314" s="52">
        <v>339.21174404470003</v>
      </c>
      <c r="M314" s="52">
        <v>374.6060069948</v>
      </c>
      <c r="N314" s="52">
        <v>412.69151185769999</v>
      </c>
      <c r="O314" s="52">
        <v>453.66175722700001</v>
      </c>
      <c r="P314" s="52">
        <v>497.7245399139</v>
      </c>
      <c r="Q314" s="52">
        <v>545.10301909939994</v>
      </c>
      <c r="R314" s="55">
        <v>596.03737750280004</v>
      </c>
      <c r="S314" s="52">
        <v>650.81289481030001</v>
      </c>
      <c r="T314" s="52">
        <v>709.71709942560005</v>
      </c>
      <c r="U314" s="52">
        <v>773.04392628669996</v>
      </c>
      <c r="V314" s="52">
        <v>841.10612070469995</v>
      </c>
      <c r="W314" s="52">
        <v>914.24008225089995</v>
      </c>
      <c r="X314" s="52">
        <v>992.80923736909995</v>
      </c>
      <c r="Y314" s="52">
        <v>1077.2082638577001</v>
      </c>
      <c r="Z314" s="52">
        <v>1167.8698172372999</v>
      </c>
      <c r="AA314" s="52">
        <v>1265.2762630425</v>
      </c>
      <c r="AB314" s="55">
        <v>1369.9813696301001</v>
      </c>
      <c r="AC314" s="52">
        <v>1482.6521918041001</v>
      </c>
      <c r="AD314" s="52">
        <v>1604.1544949255999</v>
      </c>
      <c r="AE314" s="52">
        <v>1735.7386069397</v>
      </c>
      <c r="AF314" s="52">
        <v>1879.3541495920999</v>
      </c>
      <c r="AG314" s="52">
        <v>2034.7360764507</v>
      </c>
      <c r="AH314" s="52">
        <v>2201.5894316099002</v>
      </c>
      <c r="AI314" s="52">
        <v>2380.5499666590999</v>
      </c>
      <c r="AJ314" s="52">
        <v>2572.3418546128</v>
      </c>
      <c r="AK314" s="52">
        <v>2777.8066942866999</v>
      </c>
      <c r="AL314" s="52">
        <v>2997.9496963881002</v>
      </c>
      <c r="AM314" s="52">
        <v>3219.5412096521</v>
      </c>
      <c r="AN314" s="52">
        <v>3479.8675798853001</v>
      </c>
      <c r="AO314" s="52">
        <v>3754.9567157512001</v>
      </c>
      <c r="AP314" s="52">
        <v>4046.4297326932001</v>
      </c>
      <c r="AQ314" s="52">
        <v>4355.7913552054997</v>
      </c>
      <c r="AR314" s="52">
        <v>4684.4766433916002</v>
      </c>
      <c r="AS314" s="52">
        <v>5033.8849461212003</v>
      </c>
      <c r="AT314" s="52">
        <v>5405.4049379440003</v>
      </c>
      <c r="AU314" s="52">
        <v>5800.4333270431998</v>
      </c>
      <c r="AV314" s="52">
        <v>6220.3890172759002</v>
      </c>
      <c r="AW314" s="52">
        <v>6666.7239781655999</v>
      </c>
      <c r="AX314" s="52">
        <v>7140.9317175407996</v>
      </c>
      <c r="AY314" s="52">
        <v>7644.5540018000002</v>
      </c>
      <c r="AZ314" s="52">
        <v>8179.1862920153999</v>
      </c>
      <c r="BA314" s="52">
        <v>8746.4822373055995</v>
      </c>
      <c r="BB314" s="52">
        <v>9348.1574751325006</v>
      </c>
      <c r="BC314" s="52">
        <v>9985.9929213124997</v>
      </c>
      <c r="BD314" s="52">
        <v>10661.8376835899</v>
      </c>
      <c r="BE314" s="52">
        <v>11377.6116967003</v>
      </c>
      <c r="BF314" s="52">
        <v>12135.3081504238</v>
      </c>
      <c r="BG314" s="52">
        <v>12936.9957626575</v>
      </c>
      <c r="BH314" s="52">
        <v>13784.820935187299</v>
      </c>
      <c r="BI314" s="52">
        <v>14681.0098192409</v>
      </c>
      <c r="BJ314" s="52">
        <v>15627.870310086601</v>
      </c>
      <c r="BK314" s="52">
        <v>16627.793984165099</v>
      </c>
      <c r="BL314" s="52">
        <v>17683.257987971901</v>
      </c>
      <c r="BM314" s="52">
        <v>18796.8268847539</v>
      </c>
      <c r="BN314" s="52">
        <v>19971.154462749098</v>
      </c>
      <c r="BO314" s="52">
        <v>21208.985506973801</v>
      </c>
      <c r="BP314" s="52">
        <v>22513.157535281702</v>
      </c>
      <c r="BQ314" s="52">
        <v>23886.602498478798</v>
      </c>
      <c r="BR314" s="52">
        <v>25332.3484435764</v>
      </c>
      <c r="BS314" s="52">
        <v>26853.5211387491</v>
      </c>
      <c r="BT314" s="52">
        <v>28453.3456581873</v>
      </c>
      <c r="BU314" s="52">
        <v>30135.147924754099</v>
      </c>
      <c r="BV314" s="52">
        <v>31902.356208154401</v>
      </c>
      <c r="BW314" s="52">
        <v>33758.502576181403</v>
      </c>
      <c r="BX314" s="52">
        <v>35707.224296503598</v>
      </c>
      <c r="BY314" s="52">
        <v>37752.265186391</v>
      </c>
      <c r="BZ314" s="52">
        <v>39897.476907734199</v>
      </c>
      <c r="CA314" s="52">
        <v>42146.820204695097</v>
      </c>
      <c r="CB314" s="52">
        <v>44504.366081321103</v>
      </c>
      <c r="CC314" s="52">
        <v>46974.296916465297</v>
      </c>
      <c r="CD314" s="52">
        <v>49560.907513376398</v>
      </c>
    </row>
    <row r="315" spans="1:82" x14ac:dyDescent="0.25">
      <c r="A315" s="52" t="s">
        <v>246</v>
      </c>
      <c r="B315" s="52">
        <v>5.3925133000000004E-3</v>
      </c>
      <c r="C315" s="52">
        <v>7.0477046000000003E-3</v>
      </c>
      <c r="D315" s="52">
        <v>8.4256517999999996E-3</v>
      </c>
      <c r="E315" s="52">
        <v>9.7496526000000003E-3</v>
      </c>
      <c r="F315" s="52">
        <v>1.10919943E-2</v>
      </c>
      <c r="G315" s="52">
        <v>1.24861777E-2</v>
      </c>
      <c r="H315" s="52">
        <v>1.3943528300000001E-2</v>
      </c>
      <c r="I315" s="52">
        <v>1.54645645E-2</v>
      </c>
      <c r="J315" s="52">
        <v>1.7046303200000001E-2</v>
      </c>
      <c r="K315" s="52">
        <v>1.8684464200000001E-2</v>
      </c>
      <c r="L315" s="52">
        <v>2.0374112E-2</v>
      </c>
      <c r="M315" s="52">
        <v>2.2109815200000001E-2</v>
      </c>
      <c r="N315" s="52">
        <v>2.3885650099999999E-2</v>
      </c>
      <c r="O315" s="52">
        <v>2.5695147500000001E-2</v>
      </c>
      <c r="P315" s="52">
        <v>2.7531215500000001E-2</v>
      </c>
      <c r="Q315" s="52">
        <v>2.93860484E-2</v>
      </c>
      <c r="R315" s="55">
        <v>3.12510249E-2</v>
      </c>
      <c r="S315" s="52">
        <v>3.2979583E-2</v>
      </c>
      <c r="T315" s="52">
        <v>3.4637154199999999E-2</v>
      </c>
      <c r="U315" s="52">
        <v>3.6237409300000002E-2</v>
      </c>
      <c r="V315" s="52">
        <v>3.7777404899999999E-2</v>
      </c>
      <c r="W315" s="52">
        <v>3.9248127399999999E-2</v>
      </c>
      <c r="X315" s="52">
        <v>4.0637566100000001E-2</v>
      </c>
      <c r="Y315" s="52">
        <v>4.19315174E-2</v>
      </c>
      <c r="Z315" s="52">
        <v>4.31136872E-2</v>
      </c>
      <c r="AA315" s="52">
        <v>4.4165559700000002E-2</v>
      </c>
      <c r="AB315" s="55">
        <v>4.5066171000000002E-2</v>
      </c>
      <c r="AC315" s="52">
        <v>4.57918265E-2</v>
      </c>
      <c r="AD315" s="52">
        <v>4.6315732200000001E-2</v>
      </c>
      <c r="AE315" s="52">
        <v>4.66074634E-2</v>
      </c>
      <c r="AF315" s="52">
        <v>4.6633446199999998E-2</v>
      </c>
      <c r="AG315" s="52">
        <v>4.6521975799999997E-2</v>
      </c>
      <c r="AH315" s="52">
        <v>4.6408150400000001E-2</v>
      </c>
      <c r="AI315" s="52">
        <v>4.6334383200000002E-2</v>
      </c>
      <c r="AJ315" s="52">
        <v>4.6304688400000002E-2</v>
      </c>
      <c r="AK315" s="52">
        <v>4.6313656699999997E-2</v>
      </c>
      <c r="AL315" s="52">
        <v>4.6354478599999999E-2</v>
      </c>
      <c r="AM315" s="52">
        <v>4.6420974800000001E-2</v>
      </c>
      <c r="AN315" s="52">
        <v>4.6507957099999997E-2</v>
      </c>
      <c r="AO315" s="52">
        <v>4.6611161999999998E-2</v>
      </c>
      <c r="AP315" s="52">
        <v>4.6727099000000001E-2</v>
      </c>
      <c r="AQ315" s="52">
        <v>4.6852905399999999E-2</v>
      </c>
      <c r="AR315" s="52">
        <v>4.69862261E-2</v>
      </c>
      <c r="AS315" s="52">
        <v>4.71251169E-2</v>
      </c>
      <c r="AT315" s="52">
        <v>4.7267967799999998E-2</v>
      </c>
      <c r="AU315" s="52">
        <v>4.7413442799999997E-2</v>
      </c>
      <c r="AV315" s="52">
        <v>4.7560430899999999E-2</v>
      </c>
      <c r="AW315" s="52">
        <v>4.77080078E-2</v>
      </c>
      <c r="AX315" s="52">
        <v>4.7855403800000001E-2</v>
      </c>
      <c r="AY315" s="52">
        <v>4.8001978700000003E-2</v>
      </c>
      <c r="AZ315" s="52">
        <v>4.8147200500000001E-2</v>
      </c>
      <c r="BA315" s="52">
        <v>4.8290628199999998E-2</v>
      </c>
      <c r="BB315" s="52">
        <v>4.8431897699999997E-2</v>
      </c>
      <c r="BC315" s="52">
        <v>4.8570709599999998E-2</v>
      </c>
      <c r="BD315" s="52">
        <v>4.8706819499999998E-2</v>
      </c>
      <c r="BE315" s="52">
        <v>4.8840029600000001E-2</v>
      </c>
      <c r="BF315" s="52">
        <v>4.8970181799999998E-2</v>
      </c>
      <c r="BG315" s="52">
        <v>4.9097151499999998E-2</v>
      </c>
      <c r="BH315" s="52">
        <v>4.9220843E-2</v>
      </c>
      <c r="BI315" s="52">
        <v>4.9341185000000003E-2</v>
      </c>
      <c r="BJ315" s="52">
        <v>4.9458126999999998E-2</v>
      </c>
      <c r="BK315" s="52">
        <v>4.9571636299999999E-2</v>
      </c>
      <c r="BL315" s="52">
        <v>4.9681695300000002E-2</v>
      </c>
      <c r="BM315" s="52">
        <v>4.9788299199999997E-2</v>
      </c>
      <c r="BN315" s="52">
        <v>4.98914544E-2</v>
      </c>
      <c r="BO315" s="52">
        <v>4.9991176200000001E-2</v>
      </c>
      <c r="BP315" s="52">
        <v>5.0087488100000001E-2</v>
      </c>
      <c r="BQ315" s="52">
        <v>5.0180420099999998E-2</v>
      </c>
      <c r="BR315" s="52">
        <v>5.0270007700000001E-2</v>
      </c>
      <c r="BS315" s="52">
        <v>5.0356291300000001E-2</v>
      </c>
      <c r="BT315" s="52">
        <v>5.0439314899999997E-2</v>
      </c>
      <c r="BU315" s="52">
        <v>5.0519125999999998E-2</v>
      </c>
      <c r="BV315" s="52">
        <v>5.0595774500000003E-2</v>
      </c>
      <c r="BW315" s="52">
        <v>5.0669312600000002E-2</v>
      </c>
      <c r="BX315" s="52">
        <v>5.0739794099999999E-2</v>
      </c>
      <c r="BY315" s="52">
        <v>5.0807274200000002E-2</v>
      </c>
      <c r="BZ315" s="52">
        <v>5.0871808900000003E-2</v>
      </c>
      <c r="CA315" s="52">
        <v>5.0933455199999998E-2</v>
      </c>
      <c r="CB315" s="52">
        <v>5.0992270300000003E-2</v>
      </c>
      <c r="CC315" s="52">
        <v>5.1048311899999997E-2</v>
      </c>
      <c r="CD315" s="52">
        <v>5.1101637499999998E-2</v>
      </c>
    </row>
    <row r="316" spans="1:82" x14ac:dyDescent="0.25">
      <c r="A316" s="52" t="s">
        <v>247</v>
      </c>
      <c r="B316" s="52">
        <v>0.72740386329999995</v>
      </c>
      <c r="C316" s="52">
        <v>1.1035907701000001</v>
      </c>
      <c r="D316" s="52">
        <v>1.5185633484000001</v>
      </c>
      <c r="E316" s="52">
        <v>2.0081635805000002</v>
      </c>
      <c r="F316" s="52">
        <v>2.5950940040999999</v>
      </c>
      <c r="G316" s="52">
        <v>3.3006684463</v>
      </c>
      <c r="H316" s="52">
        <v>4.1456183216999998</v>
      </c>
      <c r="I316" s="52">
        <v>5.1506478818000003</v>
      </c>
      <c r="J316" s="52">
        <v>6.3376039781999998</v>
      </c>
      <c r="K316" s="52">
        <v>7.7302246168000002</v>
      </c>
      <c r="L316" s="52">
        <v>9.3542538850000003</v>
      </c>
      <c r="M316" s="52">
        <v>11.237552041500001</v>
      </c>
      <c r="N316" s="52">
        <v>13.4101375463</v>
      </c>
      <c r="O316" s="52">
        <v>15.9041680219</v>
      </c>
      <c r="P316" s="52">
        <v>18.753851185199998</v>
      </c>
      <c r="Q316" s="52">
        <v>21.995267492100002</v>
      </c>
      <c r="R316" s="55">
        <v>25.666076800799999</v>
      </c>
      <c r="S316" s="52">
        <v>29.681755582899999</v>
      </c>
      <c r="T316" s="52">
        <v>34.122295307500004</v>
      </c>
      <c r="U316" s="52">
        <v>39.035166998699999</v>
      </c>
      <c r="V316" s="52">
        <v>44.455483665599999</v>
      </c>
      <c r="W316" s="52">
        <v>50.411990862499998</v>
      </c>
      <c r="X316" s="52">
        <v>56.927812879199998</v>
      </c>
      <c r="Y316" s="52">
        <v>64.019098001299994</v>
      </c>
      <c r="Z316" s="52">
        <v>71.692494790500007</v>
      </c>
      <c r="AA316" s="52">
        <v>79.941601953900005</v>
      </c>
      <c r="AB316" s="55">
        <v>88.742185588200002</v>
      </c>
      <c r="AC316" s="52">
        <v>98.045691947899996</v>
      </c>
      <c r="AD316" s="52">
        <v>107.77013326639999</v>
      </c>
      <c r="AE316" s="52">
        <v>117.786662236</v>
      </c>
      <c r="AF316" s="52">
        <v>127.90263683160001</v>
      </c>
      <c r="AG316" s="52">
        <v>138.3232296326</v>
      </c>
      <c r="AH316" s="52">
        <v>149.46024024339999</v>
      </c>
      <c r="AI316" s="52">
        <v>161.53234023389999</v>
      </c>
      <c r="AJ316" s="52">
        <v>174.63398878859999</v>
      </c>
      <c r="AK316" s="52">
        <v>188.8328691886</v>
      </c>
      <c r="AL316" s="52">
        <v>204.18990033489999</v>
      </c>
      <c r="AM316" s="52">
        <v>220.76261865180001</v>
      </c>
      <c r="AN316" s="52">
        <v>238.98229348090001</v>
      </c>
      <c r="AO316" s="52">
        <v>258.36992636560001</v>
      </c>
      <c r="AP316" s="52">
        <v>279.04252454160002</v>
      </c>
      <c r="AQ316" s="52">
        <v>301.1100690202</v>
      </c>
      <c r="AR316" s="52">
        <v>324.67872562650001</v>
      </c>
      <c r="AS316" s="52">
        <v>349.85313611629999</v>
      </c>
      <c r="AT316" s="52">
        <v>376.73808568480001</v>
      </c>
      <c r="AU316" s="52">
        <v>405.43973746990002</v>
      </c>
      <c r="AV316" s="52">
        <v>436.06656128259999</v>
      </c>
      <c r="AW316" s="52">
        <v>468.73004380259999</v>
      </c>
      <c r="AX316" s="52">
        <v>503.54524123409999</v>
      </c>
      <c r="AY316" s="52">
        <v>540.63121766079996</v>
      </c>
      <c r="AZ316" s="52">
        <v>580.11140005749996</v>
      </c>
      <c r="BA316" s="52">
        <v>622.11387227620003</v>
      </c>
      <c r="BB316" s="52">
        <v>666.77162416240003</v>
      </c>
      <c r="BC316" s="52">
        <v>714.22276753389997</v>
      </c>
      <c r="BD316" s="52">
        <v>764.6107275439</v>
      </c>
      <c r="BE316" s="52">
        <v>818.08441562140001</v>
      </c>
      <c r="BF316" s="52">
        <v>874.79838847159999</v>
      </c>
      <c r="BG316" s="52">
        <v>934.91299637639997</v>
      </c>
      <c r="BH316" s="52">
        <v>998.59452311610005</v>
      </c>
      <c r="BI316" s="52">
        <v>1066.015319162</v>
      </c>
      <c r="BJ316" s="52">
        <v>1137.3539292947</v>
      </c>
      <c r="BK316" s="52">
        <v>1212.7952154389</v>
      </c>
      <c r="BL316" s="52">
        <v>1292.5304752397999</v>
      </c>
      <c r="BM316" s="52">
        <v>1376.7575567066001</v>
      </c>
      <c r="BN316" s="52">
        <v>1465.6809691067999</v>
      </c>
      <c r="BO316" s="52">
        <v>1559.5119901895</v>
      </c>
      <c r="BP316" s="52">
        <v>1658.4687697352001</v>
      </c>
      <c r="BQ316" s="52">
        <v>1762.7764293780999</v>
      </c>
      <c r="BR316" s="52">
        <v>1872.6671586016</v>
      </c>
      <c r="BS316" s="52">
        <v>1988.3803067824999</v>
      </c>
      <c r="BT316" s="52">
        <v>2110.1624711359</v>
      </c>
      <c r="BU316" s="52">
        <v>2238.2675804006999</v>
      </c>
      <c r="BV316" s="52">
        <v>2372.9569740937</v>
      </c>
      <c r="BW316" s="52">
        <v>2514.4994771591</v>
      </c>
      <c r="BX316" s="52">
        <v>2663.1714698316</v>
      </c>
      <c r="BY316" s="52">
        <v>2819.2569525345998</v>
      </c>
      <c r="BZ316" s="52">
        <v>2983.0476056351999</v>
      </c>
      <c r="CA316" s="52">
        <v>3154.8428438770002</v>
      </c>
      <c r="CB316" s="52">
        <v>3334.9498653189999</v>
      </c>
      <c r="CC316" s="52">
        <v>3523.6836946093999</v>
      </c>
      <c r="CD316" s="52">
        <v>3721.3672204295999</v>
      </c>
    </row>
    <row r="317" spans="1:82" x14ac:dyDescent="0.25">
      <c r="A317" s="52" t="s">
        <v>248</v>
      </c>
      <c r="B317" s="52">
        <v>6.0950711999999997E-3</v>
      </c>
      <c r="C317" s="52">
        <v>2.8541514399999999E-2</v>
      </c>
      <c r="D317" s="52">
        <v>7.4998585899999998E-2</v>
      </c>
      <c r="E317" s="52">
        <v>0.1515135088</v>
      </c>
      <c r="F317" s="52">
        <v>0.26306249659999997</v>
      </c>
      <c r="G317" s="52">
        <v>0.37209793429999999</v>
      </c>
      <c r="H317" s="52">
        <v>0.50415132200000001</v>
      </c>
      <c r="I317" s="52">
        <v>0.69067171120000004</v>
      </c>
      <c r="J317" s="52">
        <v>0.92062262959999996</v>
      </c>
      <c r="K317" s="52">
        <v>1.1998027148999999</v>
      </c>
      <c r="L317" s="52">
        <v>1.5345284237000001</v>
      </c>
      <c r="M317" s="52">
        <v>1.9317052347999999</v>
      </c>
      <c r="N317" s="52">
        <v>2.3989024840000002</v>
      </c>
      <c r="O317" s="52">
        <v>2.9444322409999999</v>
      </c>
      <c r="P317" s="52">
        <v>3.5774327328000002</v>
      </c>
      <c r="Q317" s="52">
        <v>4.3079566601000003</v>
      </c>
      <c r="R317" s="55">
        <v>5.1470640876999996</v>
      </c>
      <c r="S317" s="52">
        <v>6.1674455089000002</v>
      </c>
      <c r="T317" s="52">
        <v>7.3452241131999996</v>
      </c>
      <c r="U317" s="52">
        <v>8.7004871038000005</v>
      </c>
      <c r="V317" s="52">
        <v>10.2556455645</v>
      </c>
      <c r="W317" s="52">
        <v>12.0357493279</v>
      </c>
      <c r="X317" s="52">
        <v>14.068807704399999</v>
      </c>
      <c r="Y317" s="52">
        <v>16.386131807400002</v>
      </c>
      <c r="Z317" s="52">
        <v>19.022698134100001</v>
      </c>
      <c r="AA317" s="52">
        <v>22.017516351299999</v>
      </c>
      <c r="AB317" s="55">
        <v>25.413954426299998</v>
      </c>
      <c r="AC317" s="52">
        <v>29.259911871500002</v>
      </c>
      <c r="AD317" s="52">
        <v>33.604594325500003</v>
      </c>
      <c r="AE317" s="52">
        <v>38.467160086100002</v>
      </c>
      <c r="AF317" s="52">
        <v>43.888317192700001</v>
      </c>
      <c r="AG317" s="52">
        <v>47.394022628000002</v>
      </c>
      <c r="AH317" s="52">
        <v>49.818332103499998</v>
      </c>
      <c r="AI317" s="52">
        <v>52.3341327933</v>
      </c>
      <c r="AJ317" s="52">
        <v>54.941929303499997</v>
      </c>
      <c r="AK317" s="52">
        <v>57.6420986193</v>
      </c>
      <c r="AL317" s="52">
        <v>60.434507316400001</v>
      </c>
      <c r="AM317" s="52">
        <v>63.317662894100003</v>
      </c>
      <c r="AN317" s="52">
        <v>66.393142023300001</v>
      </c>
      <c r="AO317" s="52">
        <v>69.503705244100004</v>
      </c>
      <c r="AP317" s="52">
        <v>72.665566779499997</v>
      </c>
      <c r="AQ317" s="52">
        <v>75.890429138900004</v>
      </c>
      <c r="AR317" s="52">
        <v>79.186781360699996</v>
      </c>
      <c r="AS317" s="52">
        <v>82.560805038500007</v>
      </c>
      <c r="AT317" s="52">
        <v>86.017011410999999</v>
      </c>
      <c r="AU317" s="52">
        <v>89.558691580300007</v>
      </c>
      <c r="AV317" s="52">
        <v>93.188235672199994</v>
      </c>
      <c r="AW317" s="52">
        <v>96.907359507300001</v>
      </c>
      <c r="AX317" s="52">
        <v>100.7172657264</v>
      </c>
      <c r="AY317" s="52">
        <v>104.6187583414</v>
      </c>
      <c r="AZ317" s="52">
        <v>108.6123241416</v>
      </c>
      <c r="BA317" s="52">
        <v>112.6981904954</v>
      </c>
      <c r="BB317" s="52">
        <v>116.87636634419999</v>
      </c>
      <c r="BC317" s="52">
        <v>121.14667123549999</v>
      </c>
      <c r="BD317" s="52">
        <v>125.5087558587</v>
      </c>
      <c r="BE317" s="52">
        <v>129.9621165591</v>
      </c>
      <c r="BF317" s="52">
        <v>134.50610560019999</v>
      </c>
      <c r="BG317" s="52">
        <v>139.13993844129999</v>
      </c>
      <c r="BH317" s="52">
        <v>143.862698937</v>
      </c>
      <c r="BI317" s="52">
        <v>148.6733431076</v>
      </c>
      <c r="BJ317" s="52">
        <v>153.57070194549999</v>
      </c>
      <c r="BK317" s="52">
        <v>158.55348358960001</v>
      </c>
      <c r="BL317" s="52">
        <v>163.62027510600001</v>
      </c>
      <c r="BM317" s="52">
        <v>168.7695440466</v>
      </c>
      <c r="BN317" s="52">
        <v>173.99963990559999</v>
      </c>
      <c r="BO317" s="52">
        <v>179.3087955618</v>
      </c>
      <c r="BP317" s="52">
        <v>184.6951287686</v>
      </c>
      <c r="BQ317" s="52">
        <v>190.15664373440001</v>
      </c>
      <c r="BR317" s="52">
        <v>195.69123282480001</v>
      </c>
      <c r="BS317" s="52">
        <v>201.29667840639999</v>
      </c>
      <c r="BT317" s="52">
        <v>206.97065484800001</v>
      </c>
      <c r="BU317" s="52">
        <v>212.71073068539999</v>
      </c>
      <c r="BV317" s="52">
        <v>218.51437095719999</v>
      </c>
      <c r="BW317" s="52">
        <v>224.3789397123</v>
      </c>
      <c r="BX317" s="52">
        <v>230.3017026894</v>
      </c>
      <c r="BY317" s="52">
        <v>236.27983016690001</v>
      </c>
      <c r="BZ317" s="52">
        <v>242.31039997959999</v>
      </c>
      <c r="CA317" s="52">
        <v>248.3904006992</v>
      </c>
      <c r="CB317" s="52">
        <v>254.51673497190001</v>
      </c>
      <c r="CC317" s="52">
        <v>260.6862230086</v>
      </c>
      <c r="CD317" s="52">
        <v>266.89560622110002</v>
      </c>
    </row>
    <row r="318" spans="1:82" x14ac:dyDescent="0.25">
      <c r="A318" s="52" t="s">
        <v>249</v>
      </c>
      <c r="B318" s="52">
        <v>4.5432100000000002E-5</v>
      </c>
      <c r="C318" s="52">
        <v>1.8359800000000001E-4</v>
      </c>
      <c r="D318" s="52">
        <v>4.19837E-4</v>
      </c>
      <c r="E318" s="52">
        <v>7.4339410000000001E-4</v>
      </c>
      <c r="F318" s="52">
        <v>1.1382918999999999E-3</v>
      </c>
      <c r="G318" s="52">
        <v>1.4274508999999999E-3</v>
      </c>
      <c r="H318" s="52">
        <v>1.7226219E-3</v>
      </c>
      <c r="I318" s="52">
        <v>2.1107259999999998E-3</v>
      </c>
      <c r="J318" s="52">
        <v>2.5255102E-3</v>
      </c>
      <c r="K318" s="52">
        <v>2.9639784000000001E-3</v>
      </c>
      <c r="L318" s="52">
        <v>3.4234854000000001E-3</v>
      </c>
      <c r="M318" s="52">
        <v>3.9017133999999999E-3</v>
      </c>
      <c r="N318" s="52">
        <v>4.3966407999999997E-3</v>
      </c>
      <c r="O318" s="52">
        <v>4.9065081E-3</v>
      </c>
      <c r="P318" s="52">
        <v>5.4297829999999997E-3</v>
      </c>
      <c r="Q318" s="52">
        <v>5.9651265999999996E-3</v>
      </c>
      <c r="R318" s="55">
        <v>6.5113610000000002E-3</v>
      </c>
      <c r="S318" s="52">
        <v>7.1369687000000003E-3</v>
      </c>
      <c r="T318" s="52">
        <v>7.7836941999999999E-3</v>
      </c>
      <c r="U318" s="52">
        <v>8.4514180000000005E-3</v>
      </c>
      <c r="V318" s="52">
        <v>9.1399884999999997E-3</v>
      </c>
      <c r="W318" s="52">
        <v>9.8492584999999994E-3</v>
      </c>
      <c r="X318" s="52">
        <v>1.0579084399999999E-2</v>
      </c>
      <c r="Y318" s="52">
        <v>1.13293114E-2</v>
      </c>
      <c r="Z318" s="52">
        <v>1.20997547E-2</v>
      </c>
      <c r="AA318" s="52">
        <v>1.28901777E-2</v>
      </c>
      <c r="AB318" s="55">
        <v>1.3700268200000001E-2</v>
      </c>
      <c r="AC318" s="52">
        <v>1.45296134E-2</v>
      </c>
      <c r="AD318" s="52">
        <v>1.5376275999999999E-2</v>
      </c>
      <c r="AE318" s="52">
        <v>1.6224350700000001E-2</v>
      </c>
      <c r="AF318" s="52">
        <v>1.7070973600000001E-2</v>
      </c>
      <c r="AG318" s="52">
        <v>1.70019088E-2</v>
      </c>
      <c r="AH318" s="52">
        <v>1.6489139E-2</v>
      </c>
      <c r="AI318" s="52">
        <v>1.5992760000000002E-2</v>
      </c>
      <c r="AJ318" s="52">
        <v>1.5512279800000001E-2</v>
      </c>
      <c r="AK318" s="52">
        <v>1.5047067900000001E-2</v>
      </c>
      <c r="AL318" s="52">
        <v>1.4596502900000001E-2</v>
      </c>
      <c r="AM318" s="52">
        <v>1.4160004299999999E-2</v>
      </c>
      <c r="AN318" s="52">
        <v>1.37370349E-2</v>
      </c>
      <c r="AO318" s="52">
        <v>1.3327095799999999E-2</v>
      </c>
      <c r="AP318" s="52">
        <v>1.29297211E-2</v>
      </c>
      <c r="AQ318" s="52">
        <v>1.2544473400000001E-2</v>
      </c>
      <c r="AR318" s="52">
        <v>1.2170939699999999E-2</v>
      </c>
      <c r="AS318" s="52">
        <v>1.18087283E-2</v>
      </c>
      <c r="AT318" s="52">
        <v>1.1457466899999999E-2</v>
      </c>
      <c r="AU318" s="52">
        <v>1.1116800099999999E-2</v>
      </c>
      <c r="AV318" s="52">
        <v>1.0786387999999999E-2</v>
      </c>
      <c r="AW318" s="52">
        <v>1.04659049E-2</v>
      </c>
      <c r="AX318" s="52">
        <v>1.0155037800000001E-2</v>
      </c>
      <c r="AY318" s="52">
        <v>9.8534859999999998E-3</v>
      </c>
      <c r="AZ318" s="52">
        <v>9.5609600999999999E-3</v>
      </c>
      <c r="BA318" s="52">
        <v>9.2771807999999997E-3</v>
      </c>
      <c r="BB318" s="52">
        <v>9.0018791000000004E-3</v>
      </c>
      <c r="BC318" s="52">
        <v>8.7347951999999993E-3</v>
      </c>
      <c r="BD318" s="52">
        <v>8.4756781E-3</v>
      </c>
      <c r="BE318" s="52">
        <v>8.2242852000000005E-3</v>
      </c>
      <c r="BF318" s="52">
        <v>7.9803821000000007E-3</v>
      </c>
      <c r="BG318" s="52">
        <v>7.7437419E-3</v>
      </c>
      <c r="BH318" s="52">
        <v>7.5141449999999999E-3</v>
      </c>
      <c r="BI318" s="52">
        <v>7.2913789999999997E-3</v>
      </c>
      <c r="BJ318" s="52">
        <v>7.0752382000000003E-3</v>
      </c>
      <c r="BK318" s="52">
        <v>6.8655234000000002E-3</v>
      </c>
      <c r="BL318" s="52">
        <v>6.6620415000000002E-3</v>
      </c>
      <c r="BM318" s="52">
        <v>6.4646056000000002E-3</v>
      </c>
      <c r="BN318" s="52">
        <v>6.2730345E-3</v>
      </c>
      <c r="BO318" s="52">
        <v>6.0871527E-3</v>
      </c>
      <c r="BP318" s="52">
        <v>5.9067900000000003E-3</v>
      </c>
      <c r="BQ318" s="52">
        <v>5.7317814000000002E-3</v>
      </c>
      <c r="BR318" s="52">
        <v>5.5619670999999997E-3</v>
      </c>
      <c r="BS318" s="52">
        <v>5.3971920000000003E-3</v>
      </c>
      <c r="BT318" s="52">
        <v>5.2373057999999997E-3</v>
      </c>
      <c r="BU318" s="52">
        <v>5.0821627000000001E-3</v>
      </c>
      <c r="BV318" s="52">
        <v>4.9316215000000004E-3</v>
      </c>
      <c r="BW318" s="52">
        <v>4.7855451E-3</v>
      </c>
      <c r="BX318" s="52">
        <v>4.6438004999999997E-3</v>
      </c>
      <c r="BY318" s="52">
        <v>4.5062588000000002E-3</v>
      </c>
      <c r="BZ318" s="52">
        <v>4.3727949999999996E-3</v>
      </c>
      <c r="CA318" s="52">
        <v>4.2432878000000004E-3</v>
      </c>
      <c r="CB318" s="52">
        <v>4.1176195999999997E-3</v>
      </c>
      <c r="CC318" s="52">
        <v>3.9956762000000002E-3</v>
      </c>
      <c r="CD318" s="52">
        <v>3.8773470000000002E-3</v>
      </c>
    </row>
    <row r="319" spans="1:82" x14ac:dyDescent="0.25">
      <c r="A319" s="52" t="s">
        <v>250</v>
      </c>
      <c r="B319" s="52">
        <v>0.29135476859999998</v>
      </c>
      <c r="C319" s="52">
        <v>0.27030248880000002</v>
      </c>
      <c r="D319" s="52">
        <v>0.25152481710000002</v>
      </c>
      <c r="E319" s="52">
        <v>0.2347266536</v>
      </c>
      <c r="F319" s="52">
        <v>0.21965682910000001</v>
      </c>
      <c r="G319" s="52">
        <v>0.2061008205</v>
      </c>
      <c r="H319" s="52">
        <v>0.1938747858</v>
      </c>
      <c r="I319" s="52">
        <v>0.18282066180000001</v>
      </c>
      <c r="J319" s="52">
        <v>0.17280211940000001</v>
      </c>
      <c r="K319" s="52">
        <v>0.16370121439999999</v>
      </c>
      <c r="L319" s="52">
        <v>0.15541560530000001</v>
      </c>
      <c r="M319" s="52">
        <v>0.14785623340000001</v>
      </c>
      <c r="N319" s="52">
        <v>0.14094538230000001</v>
      </c>
      <c r="O319" s="52">
        <v>0.13461505000000001</v>
      </c>
      <c r="P319" s="52">
        <v>0.12880557819999999</v>
      </c>
      <c r="Q319" s="52">
        <v>0.1234644948</v>
      </c>
      <c r="R319" s="55">
        <v>0.1185455346</v>
      </c>
      <c r="S319" s="52">
        <v>0.1140078066</v>
      </c>
      <c r="T319" s="52">
        <v>0.10981508600000001</v>
      </c>
      <c r="U319" s="52">
        <v>0.1059352083</v>
      </c>
      <c r="V319" s="52">
        <v>0.10233955190000001</v>
      </c>
      <c r="W319" s="52">
        <v>9.9002593E-2</v>
      </c>
      <c r="X319" s="52">
        <v>9.5901523399999994E-2</v>
      </c>
      <c r="Y319" s="52">
        <v>9.3015919700000005E-2</v>
      </c>
      <c r="Z319" s="52">
        <v>9.0327458799999996E-2</v>
      </c>
      <c r="AA319" s="52">
        <v>8.78196698E-2</v>
      </c>
      <c r="AB319" s="55">
        <v>8.5477719499999993E-2</v>
      </c>
      <c r="AC319" s="52">
        <v>8.3288225399999999E-2</v>
      </c>
      <c r="AD319" s="52">
        <v>8.1231831800000001E-2</v>
      </c>
      <c r="AE319" s="52">
        <v>7.9226210699999994E-2</v>
      </c>
      <c r="AF319" s="52">
        <v>7.7270108599999998E-2</v>
      </c>
      <c r="AG319" s="52">
        <v>7.5362302800000003E-2</v>
      </c>
      <c r="AH319" s="52">
        <v>7.3501600900000005E-2</v>
      </c>
      <c r="AI319" s="52">
        <v>7.1686840000000002E-2</v>
      </c>
      <c r="AJ319" s="52">
        <v>6.9916885600000006E-2</v>
      </c>
      <c r="AK319" s="52">
        <v>6.8190631500000001E-2</v>
      </c>
      <c r="AL319" s="52">
        <v>6.6506998799999995E-2</v>
      </c>
      <c r="AM319" s="52">
        <v>6.4864935200000001E-2</v>
      </c>
      <c r="AN319" s="52">
        <v>6.3263414200000007E-2</v>
      </c>
      <c r="AO319" s="52">
        <v>6.1701434999999999E-2</v>
      </c>
      <c r="AP319" s="52">
        <v>6.01780211E-2</v>
      </c>
      <c r="AQ319" s="52">
        <v>5.8692220500000003E-2</v>
      </c>
      <c r="AR319" s="52">
        <v>5.7243104400000001E-2</v>
      </c>
      <c r="AS319" s="52">
        <v>5.5829767099999997E-2</v>
      </c>
      <c r="AT319" s="52">
        <v>5.4451325199999998E-2</v>
      </c>
      <c r="AU319" s="52">
        <v>5.3106917199999999E-2</v>
      </c>
      <c r="AV319" s="52">
        <v>5.1795702800000003E-2</v>
      </c>
      <c r="AW319" s="52">
        <v>5.05168623E-2</v>
      </c>
      <c r="AX319" s="52">
        <v>4.9269596499999999E-2</v>
      </c>
      <c r="AY319" s="52">
        <v>4.80531259E-2</v>
      </c>
      <c r="AZ319" s="52">
        <v>4.6866690000000003E-2</v>
      </c>
      <c r="BA319" s="52">
        <v>4.57095473E-2</v>
      </c>
      <c r="BB319" s="52">
        <v>4.4580974500000002E-2</v>
      </c>
      <c r="BC319" s="52">
        <v>4.3480266300000001E-2</v>
      </c>
      <c r="BD319" s="52">
        <v>4.2406734699999997E-2</v>
      </c>
      <c r="BE319" s="52">
        <v>4.1359708699999997E-2</v>
      </c>
      <c r="BF319" s="52">
        <v>4.0338533900000001E-2</v>
      </c>
      <c r="BG319" s="52">
        <v>3.9342571899999998E-2</v>
      </c>
      <c r="BH319" s="52">
        <v>3.83712004E-2</v>
      </c>
      <c r="BI319" s="52">
        <v>3.7423812000000001E-2</v>
      </c>
      <c r="BJ319" s="52">
        <v>3.6499814800000002E-2</v>
      </c>
      <c r="BK319" s="52">
        <v>3.5598631200000001E-2</v>
      </c>
      <c r="BL319" s="52">
        <v>3.4719697899999999E-2</v>
      </c>
      <c r="BM319" s="52">
        <v>3.3862465500000001E-2</v>
      </c>
      <c r="BN319" s="52">
        <v>3.3026398200000001E-2</v>
      </c>
      <c r="BO319" s="52">
        <v>3.2210973499999997E-2</v>
      </c>
      <c r="BP319" s="52">
        <v>3.1415681799999998E-2</v>
      </c>
      <c r="BQ319" s="52">
        <v>3.0640025800000002E-2</v>
      </c>
      <c r="BR319" s="52">
        <v>2.9883520899999998E-2</v>
      </c>
      <c r="BS319" s="52">
        <v>2.9145694100000001E-2</v>
      </c>
      <c r="BT319" s="52">
        <v>2.8426084399999999E-2</v>
      </c>
      <c r="BU319" s="52">
        <v>2.7724241899999998E-2</v>
      </c>
      <c r="BV319" s="52">
        <v>2.7039727900000001E-2</v>
      </c>
      <c r="BW319" s="52">
        <v>2.63721146E-2</v>
      </c>
      <c r="BX319" s="52">
        <v>2.5720984799999999E-2</v>
      </c>
      <c r="BY319" s="52">
        <v>2.5085931400000001E-2</v>
      </c>
      <c r="BZ319" s="52">
        <v>2.4466557600000001E-2</v>
      </c>
      <c r="CA319" s="52">
        <v>2.3862476099999998E-2</v>
      </c>
      <c r="CB319" s="52">
        <v>2.3273309499999999E-2</v>
      </c>
      <c r="CC319" s="52">
        <v>2.2698689399999999E-2</v>
      </c>
      <c r="CD319" s="52">
        <v>2.2138256799999999E-2</v>
      </c>
    </row>
    <row r="320" spans="1:82" x14ac:dyDescent="0.25">
      <c r="A320" s="52" t="s">
        <v>251</v>
      </c>
      <c r="B320" s="52">
        <v>0.40789667610000002</v>
      </c>
      <c r="C320" s="52">
        <v>0.37521364229999998</v>
      </c>
      <c r="D320" s="52">
        <v>0.34616102949999999</v>
      </c>
      <c r="E320" s="52">
        <v>0.32025517799999997</v>
      </c>
      <c r="F320" s="52">
        <v>0.29708586139999998</v>
      </c>
      <c r="G320" s="52">
        <v>0.27630391250000003</v>
      </c>
      <c r="H320" s="52">
        <v>0.25761112159999999</v>
      </c>
      <c r="I320" s="52">
        <v>0.24075195899999999</v>
      </c>
      <c r="J320" s="52">
        <v>0.22550676580000001</v>
      </c>
      <c r="K320" s="52">
        <v>0.21168613289999999</v>
      </c>
      <c r="L320" s="52">
        <v>0.1991262443</v>
      </c>
      <c r="M320" s="52">
        <v>0.18768500630000001</v>
      </c>
      <c r="N320" s="52">
        <v>0.17723881829999999</v>
      </c>
      <c r="O320" s="52">
        <v>0.16767987170000001</v>
      </c>
      <c r="P320" s="52">
        <v>0.15891388209999999</v>
      </c>
      <c r="Q320" s="52">
        <v>0.1508581796</v>
      </c>
      <c r="R320" s="55">
        <v>0.1434400968</v>
      </c>
      <c r="S320" s="52">
        <v>0.137949446</v>
      </c>
      <c r="T320" s="52">
        <v>0.132876254</v>
      </c>
      <c r="U320" s="52">
        <v>0.12818160200000001</v>
      </c>
      <c r="V320" s="52">
        <v>0.1238308577</v>
      </c>
      <c r="W320" s="52">
        <v>0.11979313749999999</v>
      </c>
      <c r="X320" s="52">
        <v>0.1160408433</v>
      </c>
      <c r="Y320" s="52">
        <v>0.1125492629</v>
      </c>
      <c r="Z320" s="52">
        <v>0.1092962252</v>
      </c>
      <c r="AA320" s="52">
        <v>0.10626180039999999</v>
      </c>
      <c r="AB320" s="55">
        <v>0.10342804060000001</v>
      </c>
      <c r="AC320" s="52">
        <v>0.1007787527</v>
      </c>
      <c r="AD320" s="52">
        <v>9.8290516499999994E-2</v>
      </c>
      <c r="AE320" s="52">
        <v>9.5863715000000002E-2</v>
      </c>
      <c r="AF320" s="52">
        <v>9.3496831399999994E-2</v>
      </c>
      <c r="AG320" s="52">
        <v>9.1188386400000002E-2</v>
      </c>
      <c r="AH320" s="52">
        <v>8.8936937100000002E-2</v>
      </c>
      <c r="AI320" s="52">
        <v>8.6741076299999997E-2</v>
      </c>
      <c r="AJ320" s="52">
        <v>8.4599431500000002E-2</v>
      </c>
      <c r="AK320" s="52">
        <v>8.2510664100000006E-2</v>
      </c>
      <c r="AL320" s="52">
        <v>8.04734686E-2</v>
      </c>
      <c r="AM320" s="52">
        <v>7.8486571599999999E-2</v>
      </c>
      <c r="AN320" s="52">
        <v>7.6548731199999998E-2</v>
      </c>
      <c r="AO320" s="52">
        <v>7.46587363E-2</v>
      </c>
      <c r="AP320" s="52">
        <v>7.2815405499999999E-2</v>
      </c>
      <c r="AQ320" s="52">
        <v>7.1017586800000004E-2</v>
      </c>
      <c r="AR320" s="52">
        <v>6.9264156300000004E-2</v>
      </c>
      <c r="AS320" s="52">
        <v>6.7554018199999996E-2</v>
      </c>
      <c r="AT320" s="52">
        <v>6.5886103500000001E-2</v>
      </c>
      <c r="AU320" s="52">
        <v>6.4259369799999994E-2</v>
      </c>
      <c r="AV320" s="52">
        <v>6.2672800299999998E-2</v>
      </c>
      <c r="AW320" s="52">
        <v>6.11254034E-2</v>
      </c>
      <c r="AX320" s="52">
        <v>5.9616211799999999E-2</v>
      </c>
      <c r="AY320" s="52">
        <v>5.8144282300000003E-2</v>
      </c>
      <c r="AZ320" s="52">
        <v>5.6708694800000001E-2</v>
      </c>
      <c r="BA320" s="52">
        <v>5.53085522E-2</v>
      </c>
      <c r="BB320" s="52">
        <v>5.3942979199999998E-2</v>
      </c>
      <c r="BC320" s="52">
        <v>5.26111223E-2</v>
      </c>
      <c r="BD320" s="52">
        <v>5.1312149000000001E-2</v>
      </c>
      <c r="BE320" s="52">
        <v>5.0045247600000002E-2</v>
      </c>
      <c r="BF320" s="52">
        <v>4.8809626000000002E-2</v>
      </c>
      <c r="BG320" s="52">
        <v>4.7604512000000002E-2</v>
      </c>
      <c r="BH320" s="52">
        <v>4.64291524E-2</v>
      </c>
      <c r="BI320" s="52">
        <v>4.52828126E-2</v>
      </c>
      <c r="BJ320" s="52">
        <v>4.4164776000000003E-2</v>
      </c>
      <c r="BK320" s="52">
        <v>4.3074343700000003E-2</v>
      </c>
      <c r="BL320" s="52">
        <v>4.2010834400000002E-2</v>
      </c>
      <c r="BM320" s="52">
        <v>4.0973583199999997E-2</v>
      </c>
      <c r="BN320" s="52">
        <v>3.9961941799999998E-2</v>
      </c>
      <c r="BO320" s="52">
        <v>3.8975278000000002E-2</v>
      </c>
      <c r="BP320" s="52">
        <v>3.8012974900000003E-2</v>
      </c>
      <c r="BQ320" s="52">
        <v>3.7074431200000001E-2</v>
      </c>
      <c r="BR320" s="52">
        <v>3.6159060299999997E-2</v>
      </c>
      <c r="BS320" s="52">
        <v>3.5266289899999997E-2</v>
      </c>
      <c r="BT320" s="52">
        <v>3.4395562099999999E-2</v>
      </c>
      <c r="BU320" s="52">
        <v>3.3546332599999999E-2</v>
      </c>
      <c r="BV320" s="52">
        <v>3.2718070699999997E-2</v>
      </c>
      <c r="BW320" s="52">
        <v>3.1910258699999999E-2</v>
      </c>
      <c r="BX320" s="52">
        <v>3.11223916E-2</v>
      </c>
      <c r="BY320" s="52">
        <v>3.0353977000000001E-2</v>
      </c>
      <c r="BZ320" s="52">
        <v>2.9604534599999999E-2</v>
      </c>
      <c r="CA320" s="52">
        <v>2.8873596099999999E-2</v>
      </c>
      <c r="CB320" s="52">
        <v>2.8160704500000001E-2</v>
      </c>
      <c r="CC320" s="52">
        <v>2.74654142E-2</v>
      </c>
      <c r="CD320" s="52">
        <v>2.6787290700000001E-2</v>
      </c>
    </row>
    <row r="321" spans="1:82" x14ac:dyDescent="0.25">
      <c r="A321" s="52" t="s">
        <v>252</v>
      </c>
      <c r="B321" s="52">
        <v>695.17728590160004</v>
      </c>
      <c r="C321" s="52">
        <v>661.27308959419997</v>
      </c>
      <c r="D321" s="52">
        <v>629.0224204525</v>
      </c>
      <c r="E321" s="52">
        <v>598.34463500510003</v>
      </c>
      <c r="F321" s="52">
        <v>569.16302280900004</v>
      </c>
      <c r="G321" s="52">
        <v>541.40461463370002</v>
      </c>
      <c r="H321" s="52">
        <v>515</v>
      </c>
      <c r="I321" s="52">
        <v>512.43142678419997</v>
      </c>
      <c r="J321" s="52">
        <v>509.8756643808</v>
      </c>
      <c r="K321" s="52">
        <v>507.33264889560002</v>
      </c>
      <c r="L321" s="52">
        <v>504.80231675300001</v>
      </c>
      <c r="M321" s="52">
        <v>502.28460469459998</v>
      </c>
      <c r="N321" s="52">
        <v>499.77944977750002</v>
      </c>
      <c r="O321" s="52">
        <v>497.28678937260003</v>
      </c>
      <c r="P321" s="52">
        <v>494.80656116339998</v>
      </c>
      <c r="Q321" s="52">
        <v>492.33870314400002</v>
      </c>
      <c r="R321" s="55">
        <v>489.88315361790001</v>
      </c>
      <c r="S321" s="52">
        <v>487.43985119600001</v>
      </c>
      <c r="T321" s="52">
        <v>485.00873479590001</v>
      </c>
      <c r="U321" s="52">
        <v>482.58974363940001</v>
      </c>
      <c r="V321" s="52">
        <v>480.1828172516</v>
      </c>
      <c r="W321" s="52">
        <v>477.7878954592</v>
      </c>
      <c r="X321" s="52">
        <v>475.40491838909998</v>
      </c>
      <c r="Y321" s="52">
        <v>473.03382646680001</v>
      </c>
      <c r="Z321" s="52">
        <v>470.67456041470001</v>
      </c>
      <c r="AA321" s="52">
        <v>468.32706125110002</v>
      </c>
      <c r="AB321" s="55">
        <v>465.9912702885</v>
      </c>
      <c r="AC321" s="52">
        <v>463.66712913190003</v>
      </c>
      <c r="AD321" s="52">
        <v>461.35457967769997</v>
      </c>
      <c r="AE321" s="52">
        <v>459.053564112</v>
      </c>
      <c r="AF321" s="52">
        <v>456.76402490930002</v>
      </c>
      <c r="AG321" s="52">
        <v>454.48590483110002</v>
      </c>
      <c r="AH321" s="52">
        <v>452.21914692410002</v>
      </c>
      <c r="AI321" s="52">
        <v>449.96369451930002</v>
      </c>
      <c r="AJ321" s="52">
        <v>447.71949123040002</v>
      </c>
      <c r="AK321" s="52">
        <v>445.48648095200002</v>
      </c>
      <c r="AL321" s="52">
        <v>443.26460785889998</v>
      </c>
      <c r="AM321" s="52">
        <v>441.05381640410002</v>
      </c>
      <c r="AN321" s="52">
        <v>438.85405131760001</v>
      </c>
      <c r="AO321" s="52">
        <v>436.66525760529998</v>
      </c>
      <c r="AP321" s="52">
        <v>434.48738054709997</v>
      </c>
      <c r="AQ321" s="52">
        <v>432.3203656961</v>
      </c>
      <c r="AR321" s="52">
        <v>430.1641588768</v>
      </c>
      <c r="AS321" s="52">
        <v>428.01870618380002</v>
      </c>
      <c r="AT321" s="52">
        <v>425.88395398080002</v>
      </c>
      <c r="AU321" s="52">
        <v>423.75984889879999</v>
      </c>
      <c r="AV321" s="52">
        <v>421.64633783519997</v>
      </c>
      <c r="AW321" s="52">
        <v>419.5433679519</v>
      </c>
      <c r="AX321" s="52">
        <v>417.45088667459999</v>
      </c>
      <c r="AY321" s="52">
        <v>415.36884169130002</v>
      </c>
      <c r="AZ321" s="52">
        <v>413.29718095070001</v>
      </c>
      <c r="BA321" s="52">
        <v>411.23585266110001</v>
      </c>
      <c r="BB321" s="52">
        <v>409.18480528920003</v>
      </c>
      <c r="BC321" s="52">
        <v>407.14398755880001</v>
      </c>
      <c r="BD321" s="52">
        <v>405.11334844930002</v>
      </c>
      <c r="BE321" s="52">
        <v>403.09283719460001</v>
      </c>
      <c r="BF321" s="52">
        <v>401.0824032818</v>
      </c>
      <c r="BG321" s="52">
        <v>399.08199645000002</v>
      </c>
      <c r="BH321" s="52">
        <v>397.09156668880001</v>
      </c>
      <c r="BI321" s="52">
        <v>395.11106423759998</v>
      </c>
      <c r="BJ321" s="52">
        <v>393.14043958349998</v>
      </c>
      <c r="BK321" s="52">
        <v>391.17964346090002</v>
      </c>
      <c r="BL321" s="52">
        <v>389.22862684969999</v>
      </c>
      <c r="BM321" s="52">
        <v>387.28734097450001</v>
      </c>
      <c r="BN321" s="52">
        <v>385.35573730300001</v>
      </c>
      <c r="BO321" s="52">
        <v>383.43376754489998</v>
      </c>
      <c r="BP321" s="52">
        <v>381.5213836511</v>
      </c>
      <c r="BQ321" s="52">
        <v>379.61853781169998</v>
      </c>
      <c r="BR321" s="52">
        <v>377.72518245549998</v>
      </c>
      <c r="BS321" s="52">
        <v>375.84127024859998</v>
      </c>
      <c r="BT321" s="52">
        <v>373.96675409300002</v>
      </c>
      <c r="BU321" s="52">
        <v>372.10158712570001</v>
      </c>
      <c r="BV321" s="52">
        <v>370.24572271739999</v>
      </c>
      <c r="BW321" s="52">
        <v>368.3991144716</v>
      </c>
      <c r="BX321" s="52">
        <v>366.5617162227</v>
      </c>
      <c r="BY321" s="52">
        <v>364.73348203590001</v>
      </c>
      <c r="BZ321" s="52">
        <v>362.91436620510001</v>
      </c>
      <c r="CA321" s="52">
        <v>361.10432325239998</v>
      </c>
      <c r="CB321" s="52">
        <v>359.30330792659998</v>
      </c>
      <c r="CC321" s="52">
        <v>357.51127520220001</v>
      </c>
      <c r="CD321" s="52">
        <v>355.7281802782</v>
      </c>
    </row>
    <row r="322" spans="1:82" x14ac:dyDescent="0.25">
      <c r="A322" s="52" t="s">
        <v>253</v>
      </c>
      <c r="B322" s="52">
        <v>42.941200100499998</v>
      </c>
      <c r="C322" s="52">
        <v>43.349042297300002</v>
      </c>
      <c r="D322" s="52">
        <v>43.597057593199999</v>
      </c>
      <c r="E322" s="52">
        <v>43.6981838588</v>
      </c>
      <c r="F322" s="52">
        <v>43.657074888899999</v>
      </c>
      <c r="G322" s="52">
        <v>44.053988467300002</v>
      </c>
      <c r="H322" s="52">
        <v>44.367472116199998</v>
      </c>
      <c r="I322" s="52">
        <v>44.5987067943</v>
      </c>
      <c r="J322" s="52">
        <v>44.746244874200002</v>
      </c>
      <c r="K322" s="52">
        <v>44.808332242200002</v>
      </c>
      <c r="L322" s="52">
        <v>44.781511717900003</v>
      </c>
      <c r="M322" s="52">
        <v>44.660584564899999</v>
      </c>
      <c r="N322" s="52">
        <v>44.438570316000003</v>
      </c>
      <c r="O322" s="52">
        <v>44.106663025899998</v>
      </c>
      <c r="P322" s="52">
        <v>43.654178035199998</v>
      </c>
      <c r="Q322" s="52">
        <v>43.0684819811</v>
      </c>
      <c r="R322" s="55">
        <v>42.334897586899999</v>
      </c>
      <c r="S322" s="52">
        <v>41.436572878200003</v>
      </c>
      <c r="T322" s="52">
        <v>40.355276229499999</v>
      </c>
      <c r="U322" s="52">
        <v>39.069767328700003</v>
      </c>
      <c r="V322" s="52">
        <v>37.555839347999999</v>
      </c>
      <c r="W322" s="52">
        <v>35.786458615400001</v>
      </c>
      <c r="X322" s="52">
        <v>33.731566219900003</v>
      </c>
      <c r="Y322" s="52">
        <v>31.357768179899999</v>
      </c>
      <c r="Z322" s="52">
        <v>28.627969274400002</v>
      </c>
      <c r="AA322" s="52">
        <v>25.500962798900002</v>
      </c>
      <c r="AB322" s="55">
        <v>21.9309884324</v>
      </c>
      <c r="AC322" s="52">
        <v>17.867298031299999</v>
      </c>
      <c r="AD322" s="52">
        <v>13.252660044700001</v>
      </c>
      <c r="AE322" s="52">
        <v>8.0199541859999997</v>
      </c>
      <c r="AF322" s="52">
        <v>2.1218063065999999</v>
      </c>
      <c r="AG322" s="52">
        <v>0</v>
      </c>
      <c r="AH322" s="52">
        <v>0</v>
      </c>
      <c r="AI322" s="52">
        <v>0</v>
      </c>
      <c r="AJ322" s="52">
        <v>0</v>
      </c>
      <c r="AK322" s="52">
        <v>0</v>
      </c>
      <c r="AL322" s="52">
        <v>0</v>
      </c>
      <c r="AM322" s="52">
        <v>0</v>
      </c>
      <c r="AN322" s="52">
        <v>0</v>
      </c>
      <c r="AO322" s="52">
        <v>0</v>
      </c>
      <c r="AP322" s="52">
        <v>0</v>
      </c>
      <c r="AQ322" s="52">
        <v>0</v>
      </c>
      <c r="AR322" s="52">
        <v>0</v>
      </c>
      <c r="AS322" s="52">
        <v>0</v>
      </c>
      <c r="AT322" s="52">
        <v>0</v>
      </c>
      <c r="AU322" s="52">
        <v>0</v>
      </c>
      <c r="AV322" s="52">
        <v>0</v>
      </c>
      <c r="AW322" s="52">
        <v>0</v>
      </c>
      <c r="AX322" s="52">
        <v>0</v>
      </c>
      <c r="AY322" s="52">
        <v>0</v>
      </c>
      <c r="AZ322" s="52">
        <v>0</v>
      </c>
      <c r="BA322" s="52">
        <v>0</v>
      </c>
      <c r="BB322" s="52">
        <v>0</v>
      </c>
      <c r="BC322" s="52">
        <v>0</v>
      </c>
      <c r="BD322" s="52">
        <v>0</v>
      </c>
      <c r="BE322" s="52">
        <v>0</v>
      </c>
      <c r="BF322" s="52">
        <v>0</v>
      </c>
      <c r="BG322" s="52">
        <v>0</v>
      </c>
      <c r="BH322" s="52">
        <v>0</v>
      </c>
      <c r="BI322" s="52">
        <v>0</v>
      </c>
      <c r="BJ322" s="52">
        <v>0</v>
      </c>
      <c r="BK322" s="52">
        <v>0</v>
      </c>
      <c r="BL322" s="52">
        <v>0</v>
      </c>
      <c r="BM322" s="52">
        <v>0</v>
      </c>
      <c r="BN322" s="52">
        <v>0</v>
      </c>
      <c r="BO322" s="52">
        <v>0</v>
      </c>
      <c r="BP322" s="52">
        <v>0</v>
      </c>
      <c r="BQ322" s="52">
        <v>0</v>
      </c>
      <c r="BR322" s="52">
        <v>0</v>
      </c>
      <c r="BS322" s="52">
        <v>0</v>
      </c>
      <c r="BT322" s="52">
        <v>0</v>
      </c>
      <c r="BU322" s="52">
        <v>0</v>
      </c>
      <c r="BV322" s="52">
        <v>0</v>
      </c>
      <c r="BW322" s="52">
        <v>0</v>
      </c>
      <c r="BX322" s="52">
        <v>0</v>
      </c>
      <c r="BY322" s="52">
        <v>0</v>
      </c>
      <c r="BZ322" s="52">
        <v>0</v>
      </c>
      <c r="CA322" s="52">
        <v>0</v>
      </c>
      <c r="CB322" s="52">
        <v>0</v>
      </c>
      <c r="CC322" s="52">
        <v>0</v>
      </c>
      <c r="CD322" s="52">
        <v>0</v>
      </c>
    </row>
    <row r="323" spans="1:82" x14ac:dyDescent="0.25">
      <c r="A323" s="52" t="s">
        <v>254</v>
      </c>
      <c r="B323" s="52">
        <v>52.403200100500001</v>
      </c>
      <c r="C323" s="52">
        <v>52.7277297973</v>
      </c>
      <c r="D323" s="52">
        <v>52.864732593200003</v>
      </c>
      <c r="E323" s="52">
        <v>52.8271463588</v>
      </c>
      <c r="F323" s="52">
        <v>52.619624888899999</v>
      </c>
      <c r="G323" s="52">
        <v>52.939338467299997</v>
      </c>
      <c r="H323" s="52">
        <v>53.154847116200003</v>
      </c>
      <c r="I323" s="52">
        <v>53.267331794299999</v>
      </c>
      <c r="J323" s="52">
        <v>53.275344874200002</v>
      </c>
      <c r="K323" s="52">
        <v>53.177132242200003</v>
      </c>
      <c r="L323" s="52">
        <v>52.969236717900003</v>
      </c>
      <c r="M323" s="52">
        <v>52.646459564899999</v>
      </c>
      <c r="N323" s="52">
        <v>52.201820316000003</v>
      </c>
      <c r="O323" s="52">
        <v>51.626513025900003</v>
      </c>
      <c r="P323" s="52">
        <v>50.909853035200001</v>
      </c>
      <c r="Q323" s="52">
        <v>50.039206981100001</v>
      </c>
      <c r="R323" s="55">
        <v>48.999897586899998</v>
      </c>
      <c r="S323" s="52">
        <v>47.636572878199999</v>
      </c>
      <c r="T323" s="52">
        <v>46.090276229499999</v>
      </c>
      <c r="U323" s="52">
        <v>44.339767328699999</v>
      </c>
      <c r="V323" s="52">
        <v>42.360839347999999</v>
      </c>
      <c r="W323" s="52">
        <v>40.126458615399997</v>
      </c>
      <c r="X323" s="52">
        <v>37.606566219900003</v>
      </c>
      <c r="Y323" s="52">
        <v>34.767768179900003</v>
      </c>
      <c r="Z323" s="52">
        <v>31.572969274399998</v>
      </c>
      <c r="AA323" s="52">
        <v>27.980962798899998</v>
      </c>
      <c r="AB323" s="55">
        <v>23.9459884324</v>
      </c>
      <c r="AC323" s="52">
        <v>19.4172980313</v>
      </c>
      <c r="AD323" s="52">
        <v>14.3376600447</v>
      </c>
      <c r="AE323" s="52">
        <v>8.6399541860000006</v>
      </c>
      <c r="AF323" s="52">
        <v>2.2768063066000002</v>
      </c>
      <c r="AG323" s="52">
        <v>0</v>
      </c>
      <c r="AH323" s="52">
        <v>0</v>
      </c>
      <c r="AI323" s="52">
        <v>0</v>
      </c>
      <c r="AJ323" s="52">
        <v>0</v>
      </c>
      <c r="AK323" s="52">
        <v>0</v>
      </c>
      <c r="AL323" s="52">
        <v>0</v>
      </c>
      <c r="AM323" s="52">
        <v>0</v>
      </c>
      <c r="AN323" s="52">
        <v>0</v>
      </c>
      <c r="AO323" s="52">
        <v>0</v>
      </c>
      <c r="AP323" s="52">
        <v>0</v>
      </c>
      <c r="AQ323" s="52">
        <v>0</v>
      </c>
      <c r="AR323" s="52">
        <v>0</v>
      </c>
      <c r="AS323" s="52">
        <v>0</v>
      </c>
      <c r="AT323" s="52">
        <v>0</v>
      </c>
      <c r="AU323" s="52">
        <v>0</v>
      </c>
      <c r="AV323" s="52">
        <v>0</v>
      </c>
      <c r="AW323" s="52">
        <v>0</v>
      </c>
      <c r="AX323" s="52">
        <v>0</v>
      </c>
      <c r="AY323" s="52">
        <v>0</v>
      </c>
      <c r="AZ323" s="52">
        <v>0</v>
      </c>
      <c r="BA323" s="52">
        <v>0</v>
      </c>
      <c r="BB323" s="52">
        <v>0</v>
      </c>
      <c r="BC323" s="52">
        <v>0</v>
      </c>
      <c r="BD323" s="52">
        <v>0</v>
      </c>
      <c r="BE323" s="52">
        <v>0</v>
      </c>
      <c r="BF323" s="52">
        <v>0</v>
      </c>
      <c r="BG323" s="52">
        <v>0</v>
      </c>
      <c r="BH323" s="52">
        <v>0</v>
      </c>
      <c r="BI323" s="52">
        <v>0</v>
      </c>
      <c r="BJ323" s="52">
        <v>0</v>
      </c>
      <c r="BK323" s="52">
        <v>0</v>
      </c>
      <c r="BL323" s="52">
        <v>0</v>
      </c>
      <c r="BM323" s="52">
        <v>0</v>
      </c>
      <c r="BN323" s="52">
        <v>0</v>
      </c>
      <c r="BO323" s="52">
        <v>0</v>
      </c>
      <c r="BP323" s="52">
        <v>0</v>
      </c>
      <c r="BQ323" s="52">
        <v>0</v>
      </c>
      <c r="BR323" s="52">
        <v>0</v>
      </c>
      <c r="BS323" s="52">
        <v>0</v>
      </c>
      <c r="BT323" s="52">
        <v>0</v>
      </c>
      <c r="BU323" s="52">
        <v>0</v>
      </c>
      <c r="BV323" s="52">
        <v>0</v>
      </c>
      <c r="BW323" s="52">
        <v>0</v>
      </c>
      <c r="BX323" s="52">
        <v>0</v>
      </c>
      <c r="BY323" s="52">
        <v>0</v>
      </c>
      <c r="BZ323" s="52">
        <v>0</v>
      </c>
      <c r="CA323" s="52">
        <v>0</v>
      </c>
      <c r="CB323" s="52">
        <v>0</v>
      </c>
      <c r="CC323" s="52">
        <v>0</v>
      </c>
      <c r="CD323" s="52">
        <v>0</v>
      </c>
    </row>
    <row r="324" spans="1:82" x14ac:dyDescent="0.25">
      <c r="A324" s="52" t="s">
        <v>255</v>
      </c>
      <c r="B324" s="52">
        <v>37.336200100500001</v>
      </c>
      <c r="C324" s="52">
        <v>38.516942297299998</v>
      </c>
      <c r="D324" s="52">
        <v>39.439327593199998</v>
      </c>
      <c r="E324" s="52">
        <v>40.128270858800001</v>
      </c>
      <c r="F324" s="52">
        <v>40.598992788899999</v>
      </c>
      <c r="G324" s="52">
        <v>41.406231307299997</v>
      </c>
      <c r="H324" s="52">
        <v>42.078555729199998</v>
      </c>
      <c r="I324" s="52">
        <v>42.6233405973</v>
      </c>
      <c r="J324" s="52">
        <v>43.044607993</v>
      </c>
      <c r="K324" s="52">
        <v>43.345432475700001</v>
      </c>
      <c r="L324" s="52">
        <v>43.526618012</v>
      </c>
      <c r="M324" s="52">
        <v>43.586724705100004</v>
      </c>
      <c r="N324" s="52">
        <v>43.5220864701</v>
      </c>
      <c r="O324" s="52">
        <v>43.326818589799998</v>
      </c>
      <c r="P324" s="52">
        <v>42.992809965299998</v>
      </c>
      <c r="Q324" s="52">
        <v>42.509693448599997</v>
      </c>
      <c r="R324" s="55">
        <v>41.864786365000001</v>
      </c>
      <c r="S324" s="52">
        <v>41.042991390099999</v>
      </c>
      <c r="T324" s="52">
        <v>40.027619640600001</v>
      </c>
      <c r="U324" s="52">
        <v>38.798786474099998</v>
      </c>
      <c r="V324" s="52">
        <v>37.333475646700002</v>
      </c>
      <c r="W324" s="52">
        <v>35.605698445400002</v>
      </c>
      <c r="X324" s="52">
        <v>33.586312511800003</v>
      </c>
      <c r="Y324" s="52">
        <v>31.242727243099999</v>
      </c>
      <c r="Z324" s="52">
        <v>28.5385510917</v>
      </c>
      <c r="AA324" s="52">
        <v>25.4331932288</v>
      </c>
      <c r="AB324" s="55">
        <v>21.8814319343</v>
      </c>
      <c r="AC324" s="52">
        <v>17.832989686499999</v>
      </c>
      <c r="AD324" s="52">
        <v>13.231045787499999</v>
      </c>
      <c r="AE324" s="52">
        <v>8.0088382822999993</v>
      </c>
      <c r="AF324" s="52">
        <v>2.1193052283</v>
      </c>
      <c r="AG324" s="52">
        <v>0</v>
      </c>
      <c r="AH324" s="52">
        <v>0</v>
      </c>
      <c r="AI324" s="52">
        <v>0</v>
      </c>
      <c r="AJ324" s="52">
        <v>0</v>
      </c>
      <c r="AK324" s="52">
        <v>0</v>
      </c>
      <c r="AL324" s="52">
        <v>0</v>
      </c>
      <c r="AM324" s="52">
        <v>0</v>
      </c>
      <c r="AN324" s="52">
        <v>0</v>
      </c>
      <c r="AO324" s="52">
        <v>0</v>
      </c>
      <c r="AP324" s="52">
        <v>0</v>
      </c>
      <c r="AQ324" s="52">
        <v>0</v>
      </c>
      <c r="AR324" s="52">
        <v>0</v>
      </c>
      <c r="AS324" s="52">
        <v>0</v>
      </c>
      <c r="AT324" s="52">
        <v>0</v>
      </c>
      <c r="AU324" s="52">
        <v>0</v>
      </c>
      <c r="AV324" s="52">
        <v>0</v>
      </c>
      <c r="AW324" s="52">
        <v>0</v>
      </c>
      <c r="AX324" s="52">
        <v>0</v>
      </c>
      <c r="AY324" s="52">
        <v>0</v>
      </c>
      <c r="AZ324" s="52">
        <v>0</v>
      </c>
      <c r="BA324" s="52">
        <v>0</v>
      </c>
      <c r="BB324" s="52">
        <v>0</v>
      </c>
      <c r="BC324" s="52">
        <v>0</v>
      </c>
      <c r="BD324" s="52">
        <v>0</v>
      </c>
      <c r="BE324" s="52">
        <v>0</v>
      </c>
      <c r="BF324" s="52">
        <v>0</v>
      </c>
      <c r="BG324" s="52">
        <v>0</v>
      </c>
      <c r="BH324" s="52">
        <v>0</v>
      </c>
      <c r="BI324" s="52">
        <v>0</v>
      </c>
      <c r="BJ324" s="52">
        <v>0</v>
      </c>
      <c r="BK324" s="52">
        <v>0</v>
      </c>
      <c r="BL324" s="52">
        <v>0</v>
      </c>
      <c r="BM324" s="52">
        <v>0</v>
      </c>
      <c r="BN324" s="52">
        <v>0</v>
      </c>
      <c r="BO324" s="52">
        <v>0</v>
      </c>
      <c r="BP324" s="52">
        <v>0</v>
      </c>
      <c r="BQ324" s="52">
        <v>0</v>
      </c>
      <c r="BR324" s="52">
        <v>0</v>
      </c>
      <c r="BS324" s="52">
        <v>0</v>
      </c>
      <c r="BT324" s="52">
        <v>0</v>
      </c>
      <c r="BU324" s="52">
        <v>0</v>
      </c>
      <c r="BV324" s="52">
        <v>0</v>
      </c>
      <c r="BW324" s="52">
        <v>0</v>
      </c>
      <c r="BX324" s="52">
        <v>0</v>
      </c>
      <c r="BY324" s="52">
        <v>0</v>
      </c>
      <c r="BZ324" s="52">
        <v>0</v>
      </c>
      <c r="CA324" s="52">
        <v>0</v>
      </c>
      <c r="CB324" s="52">
        <v>0</v>
      </c>
      <c r="CC324" s="52">
        <v>0</v>
      </c>
      <c r="CD324" s="52">
        <v>0</v>
      </c>
    </row>
    <row r="325" spans="1:82" x14ac:dyDescent="0.25">
      <c r="A325" s="52" t="s">
        <v>256</v>
      </c>
      <c r="B325" s="52">
        <v>9.9600000000000009</v>
      </c>
      <c r="C325" s="52">
        <v>10.30625</v>
      </c>
      <c r="D325" s="52">
        <v>10.6525</v>
      </c>
      <c r="E325" s="52">
        <v>10.998749999999999</v>
      </c>
      <c r="F325" s="52">
        <v>11.345000000000001</v>
      </c>
      <c r="G325" s="52">
        <v>11.69125</v>
      </c>
      <c r="H325" s="52">
        <v>12.0375</v>
      </c>
      <c r="I325" s="52">
        <v>12.383749999999999</v>
      </c>
      <c r="J325" s="52">
        <v>12.73</v>
      </c>
      <c r="K325" s="52">
        <v>13.07625</v>
      </c>
      <c r="L325" s="52">
        <v>13.422499999999999</v>
      </c>
      <c r="M325" s="52">
        <v>13.768750000000001</v>
      </c>
      <c r="N325" s="52">
        <v>14.115</v>
      </c>
      <c r="O325" s="52">
        <v>14.46125</v>
      </c>
      <c r="P325" s="52">
        <v>14.807499999999999</v>
      </c>
      <c r="Q325" s="52">
        <v>15.15375</v>
      </c>
      <c r="R325" s="55">
        <v>15.5</v>
      </c>
      <c r="S325" s="52">
        <v>15.5</v>
      </c>
      <c r="T325" s="52">
        <v>15.5</v>
      </c>
      <c r="U325" s="52">
        <v>15.5</v>
      </c>
      <c r="V325" s="52">
        <v>15.5</v>
      </c>
      <c r="W325" s="52">
        <v>15.5</v>
      </c>
      <c r="X325" s="52">
        <v>15.5</v>
      </c>
      <c r="Y325" s="52">
        <v>15.5</v>
      </c>
      <c r="Z325" s="52">
        <v>15.5</v>
      </c>
      <c r="AA325" s="52">
        <v>15.5</v>
      </c>
      <c r="AB325" s="55">
        <v>15.5</v>
      </c>
      <c r="AC325" s="52">
        <v>15.5</v>
      </c>
      <c r="AD325" s="52">
        <v>15.5</v>
      </c>
      <c r="AE325" s="52">
        <v>15.5</v>
      </c>
      <c r="AF325" s="52">
        <v>15.5</v>
      </c>
      <c r="AG325" s="52">
        <v>15.5</v>
      </c>
      <c r="AH325" s="52">
        <v>15.5</v>
      </c>
      <c r="AI325" s="52">
        <v>15.5</v>
      </c>
      <c r="AJ325" s="52">
        <v>15.5</v>
      </c>
      <c r="AK325" s="52">
        <v>15.5</v>
      </c>
      <c r="AL325" s="52">
        <v>15.5</v>
      </c>
      <c r="AM325" s="52">
        <v>15.5</v>
      </c>
      <c r="AN325" s="52">
        <v>15.5</v>
      </c>
      <c r="AO325" s="52">
        <v>15.5</v>
      </c>
      <c r="AP325" s="52">
        <v>15.5</v>
      </c>
      <c r="AQ325" s="52">
        <v>15.5</v>
      </c>
      <c r="AR325" s="52">
        <v>15.5</v>
      </c>
      <c r="AS325" s="52">
        <v>15.5</v>
      </c>
      <c r="AT325" s="52">
        <v>15.5</v>
      </c>
      <c r="AU325" s="52">
        <v>15.5</v>
      </c>
      <c r="AV325" s="52">
        <v>15.5</v>
      </c>
      <c r="AW325" s="52">
        <v>15.5</v>
      </c>
      <c r="AX325" s="52">
        <v>15.5</v>
      </c>
      <c r="AY325" s="52">
        <v>15.5</v>
      </c>
      <c r="AZ325" s="52">
        <v>15.5</v>
      </c>
      <c r="BA325" s="52">
        <v>15.5</v>
      </c>
      <c r="BB325" s="52">
        <v>15.5</v>
      </c>
      <c r="BC325" s="52">
        <v>15.5</v>
      </c>
      <c r="BD325" s="52">
        <v>15.5</v>
      </c>
      <c r="BE325" s="52">
        <v>15.5</v>
      </c>
      <c r="BF325" s="52">
        <v>15.5</v>
      </c>
      <c r="BG325" s="52">
        <v>15.5</v>
      </c>
      <c r="BH325" s="52">
        <v>15.5</v>
      </c>
      <c r="BI325" s="52">
        <v>15.5</v>
      </c>
      <c r="BJ325" s="52">
        <v>15.5</v>
      </c>
      <c r="BK325" s="52">
        <v>15.5</v>
      </c>
      <c r="BL325" s="52">
        <v>15.5</v>
      </c>
      <c r="BM325" s="52">
        <v>15.5</v>
      </c>
      <c r="BN325" s="52">
        <v>15.5</v>
      </c>
      <c r="BO325" s="52">
        <v>15.5</v>
      </c>
      <c r="BP325" s="52">
        <v>15.5</v>
      </c>
      <c r="BQ325" s="52">
        <v>15.5</v>
      </c>
      <c r="BR325" s="52">
        <v>15.5</v>
      </c>
      <c r="BS325" s="52">
        <v>15.5</v>
      </c>
      <c r="BT325" s="52">
        <v>15.5</v>
      </c>
      <c r="BU325" s="52">
        <v>15.5</v>
      </c>
      <c r="BV325" s="52">
        <v>15.5</v>
      </c>
      <c r="BW325" s="52">
        <v>15.5</v>
      </c>
      <c r="BX325" s="52">
        <v>15.5</v>
      </c>
      <c r="BY325" s="52">
        <v>15.5</v>
      </c>
      <c r="BZ325" s="52">
        <v>15.5</v>
      </c>
      <c r="CA325" s="52">
        <v>15.5</v>
      </c>
      <c r="CB325" s="52">
        <v>15.5</v>
      </c>
      <c r="CC325" s="52">
        <v>15.5</v>
      </c>
      <c r="CD325" s="52">
        <v>15.5</v>
      </c>
    </row>
    <row r="326" spans="1:82" x14ac:dyDescent="0.25">
      <c r="A326" s="52" t="s">
        <v>257</v>
      </c>
      <c r="B326" s="52">
        <v>5.9</v>
      </c>
      <c r="C326" s="52">
        <v>5.31</v>
      </c>
      <c r="D326" s="52">
        <v>4.7789999999999999</v>
      </c>
      <c r="E326" s="52">
        <v>4.3010999999999999</v>
      </c>
      <c r="F326" s="52">
        <v>3.8709899999999999</v>
      </c>
      <c r="G326" s="52">
        <v>3.4838909999999998</v>
      </c>
      <c r="H326" s="52">
        <v>3.1355019</v>
      </c>
      <c r="I326" s="52">
        <v>2.82195171</v>
      </c>
      <c r="J326" s="52">
        <v>2.5397565389999999</v>
      </c>
      <c r="K326" s="52">
        <v>2.2857808850999999</v>
      </c>
      <c r="L326" s="52">
        <v>2.0572027965999999</v>
      </c>
      <c r="M326" s="52">
        <v>1.8514825169</v>
      </c>
      <c r="N326" s="52">
        <v>1.6663342651999999</v>
      </c>
      <c r="O326" s="52">
        <v>1.4997008386999999</v>
      </c>
      <c r="P326" s="52">
        <v>1.3497307547999999</v>
      </c>
      <c r="Q326" s="52">
        <v>1.2147576793999999</v>
      </c>
      <c r="R326" s="55">
        <v>1.0932819114000001</v>
      </c>
      <c r="S326" s="52">
        <v>0.98395372029999995</v>
      </c>
      <c r="T326" s="52">
        <v>0.88555834830000002</v>
      </c>
      <c r="U326" s="52">
        <v>0.79700251339999995</v>
      </c>
      <c r="V326" s="52">
        <v>0.71730226210000003</v>
      </c>
      <c r="W326" s="52">
        <v>0.64557203590000001</v>
      </c>
      <c r="X326" s="52">
        <v>0.58101483229999995</v>
      </c>
      <c r="Y326" s="52">
        <v>0.52291334909999998</v>
      </c>
      <c r="Z326" s="52">
        <v>0.47062201419999999</v>
      </c>
      <c r="AA326" s="52">
        <v>0.42355981269999998</v>
      </c>
      <c r="AB326" s="55">
        <v>0.38120383149999998</v>
      </c>
      <c r="AC326" s="52">
        <v>0.34308344829999998</v>
      </c>
      <c r="AD326" s="52">
        <v>0.30877510349999998</v>
      </c>
      <c r="AE326" s="52">
        <v>0.27789759310000001</v>
      </c>
      <c r="AF326" s="52">
        <v>0.25010783380000001</v>
      </c>
      <c r="AG326" s="52">
        <v>0.2250970504</v>
      </c>
      <c r="AH326" s="52">
        <v>0.20258734540000001</v>
      </c>
      <c r="AI326" s="52">
        <v>0.18232861089999999</v>
      </c>
      <c r="AJ326" s="52">
        <v>0.1640957498</v>
      </c>
      <c r="AK326" s="52">
        <v>0.14768617479999999</v>
      </c>
      <c r="AL326" s="52">
        <v>0.13291755729999999</v>
      </c>
      <c r="AM326" s="52">
        <v>0.1196258016</v>
      </c>
      <c r="AN326" s="52">
        <v>0.10766322139999999</v>
      </c>
      <c r="AO326" s="52">
        <v>9.6896899300000006E-2</v>
      </c>
      <c r="AP326" s="52">
        <v>8.7207209399999999E-2</v>
      </c>
      <c r="AQ326" s="52">
        <v>7.8486488399999998E-2</v>
      </c>
      <c r="AR326" s="52">
        <v>7.0637839600000002E-2</v>
      </c>
      <c r="AS326" s="52">
        <v>6.3574055599999998E-2</v>
      </c>
      <c r="AT326" s="52">
        <v>5.7216650100000002E-2</v>
      </c>
      <c r="AU326" s="52">
        <v>5.1494985100000001E-2</v>
      </c>
      <c r="AV326" s="52">
        <v>4.6345486499999998E-2</v>
      </c>
      <c r="AW326" s="52">
        <v>4.1710937900000002E-2</v>
      </c>
      <c r="AX326" s="52">
        <v>3.7539844099999997E-2</v>
      </c>
      <c r="AY326" s="52">
        <v>3.3785859699999997E-2</v>
      </c>
      <c r="AZ326" s="52">
        <v>3.0407273700000001E-2</v>
      </c>
      <c r="BA326" s="52">
        <v>2.73665464E-2</v>
      </c>
      <c r="BB326" s="52">
        <v>2.46298917E-2</v>
      </c>
      <c r="BC326" s="52">
        <v>2.2166902499999998E-2</v>
      </c>
      <c r="BD326" s="52">
        <v>1.9950212299999999E-2</v>
      </c>
      <c r="BE326" s="52">
        <v>1.79551911E-2</v>
      </c>
      <c r="BF326" s="52">
        <v>1.6159672E-2</v>
      </c>
      <c r="BG326" s="52">
        <v>1.45437048E-2</v>
      </c>
      <c r="BH326" s="52">
        <v>1.30893343E-2</v>
      </c>
      <c r="BI326" s="52">
        <v>1.17804009E-2</v>
      </c>
      <c r="BJ326" s="52">
        <v>1.06023608E-2</v>
      </c>
      <c r="BK326" s="52">
        <v>9.5421246999999997E-3</v>
      </c>
      <c r="BL326" s="52">
        <v>8.5879122000000006E-3</v>
      </c>
      <c r="BM326" s="52">
        <v>7.7291210000000003E-3</v>
      </c>
      <c r="BN326" s="52">
        <v>6.9562089000000001E-3</v>
      </c>
      <c r="BO326" s="52">
        <v>6.2605880000000001E-3</v>
      </c>
      <c r="BP326" s="52">
        <v>5.6345292000000002E-3</v>
      </c>
      <c r="BQ326" s="52">
        <v>5.0710763000000004E-3</v>
      </c>
      <c r="BR326" s="52">
        <v>4.5639686999999996E-3</v>
      </c>
      <c r="BS326" s="52">
        <v>4.1075718000000002E-3</v>
      </c>
      <c r="BT326" s="52">
        <v>3.6968145999999999E-3</v>
      </c>
      <c r="BU326" s="52">
        <v>3.3271332E-3</v>
      </c>
      <c r="BV326" s="52">
        <v>2.9944198000000002E-3</v>
      </c>
      <c r="BW326" s="52">
        <v>2.6949779000000002E-3</v>
      </c>
      <c r="BX326" s="52">
        <v>2.4254800999999999E-3</v>
      </c>
      <c r="BY326" s="52">
        <v>2.1829320999999999E-3</v>
      </c>
      <c r="BZ326" s="52">
        <v>1.9646389000000002E-3</v>
      </c>
      <c r="CA326" s="52">
        <v>1.7681750000000001E-3</v>
      </c>
      <c r="CB326" s="52">
        <v>1.5913575E-3</v>
      </c>
      <c r="CC326" s="52">
        <v>1.4322217E-3</v>
      </c>
      <c r="CD326" s="52">
        <v>1.2889996000000001E-3</v>
      </c>
    </row>
    <row r="327" spans="1:82" x14ac:dyDescent="0.25">
      <c r="A327" s="52" t="s">
        <v>258</v>
      </c>
      <c r="B327" s="52">
        <v>633.5</v>
      </c>
      <c r="C327" s="52">
        <v>692.06683046989997</v>
      </c>
      <c r="D327" s="52">
        <v>751.18991052620004</v>
      </c>
      <c r="E327" s="52">
        <v>810.65125476130004</v>
      </c>
      <c r="F327" s="52">
        <v>870.25052352670002</v>
      </c>
      <c r="G327" s="52">
        <v>929.79372441179999</v>
      </c>
      <c r="H327" s="52">
        <v>989.8782695118</v>
      </c>
      <c r="I327" s="52">
        <v>1050.3903700521</v>
      </c>
      <c r="J327" s="52">
        <v>1111.2178479494</v>
      </c>
      <c r="K327" s="52">
        <v>1172.2465507237</v>
      </c>
      <c r="L327" s="52">
        <v>1233.3599334871999</v>
      </c>
      <c r="M327" s="52">
        <v>1294.4367361575</v>
      </c>
      <c r="N327" s="52">
        <v>1355.3486081773999</v>
      </c>
      <c r="O327" s="52">
        <v>1415.9576784392</v>
      </c>
      <c r="P327" s="52">
        <v>1476.1140655449001</v>
      </c>
      <c r="Q327" s="52">
        <v>1535.6533154566</v>
      </c>
      <c r="R327" s="55">
        <v>1594.3937436904</v>
      </c>
      <c r="S327" s="52">
        <v>1652.1336476551</v>
      </c>
      <c r="T327" s="52">
        <v>1708.6483406150001</v>
      </c>
      <c r="U327" s="52">
        <v>1763.688270006</v>
      </c>
      <c r="V327" s="52">
        <v>1816.9749139349001</v>
      </c>
      <c r="W327" s="52">
        <v>1868.1967351951</v>
      </c>
      <c r="X327" s="52">
        <v>1917.0053257781001</v>
      </c>
      <c r="Y327" s="52">
        <v>1963.0112807971</v>
      </c>
      <c r="Z327" s="52">
        <v>2005.7796498368</v>
      </c>
      <c r="AA327" s="52">
        <v>2044.8248888907999</v>
      </c>
      <c r="AB327" s="55">
        <v>2079.6052527736001</v>
      </c>
      <c r="AC327" s="52">
        <v>2109.5165845145002</v>
      </c>
      <c r="AD327" s="52">
        <v>2133.885512544</v>
      </c>
      <c r="AE327" s="52">
        <v>2151.9606080768999</v>
      </c>
      <c r="AF327" s="52">
        <v>2162.8988980196</v>
      </c>
      <c r="AG327" s="52">
        <v>2165.7927964193</v>
      </c>
      <c r="AH327" s="52">
        <v>2165.7927964193</v>
      </c>
      <c r="AI327" s="52">
        <v>2165.7927964193</v>
      </c>
      <c r="AJ327" s="52">
        <v>2165.7927964193</v>
      </c>
      <c r="AK327" s="52">
        <v>2165.7927964193</v>
      </c>
      <c r="AL327" s="52">
        <v>2165.7927964193</v>
      </c>
      <c r="AM327" s="52">
        <v>2165.7927964193</v>
      </c>
      <c r="AN327" s="52">
        <v>2165.7927964193</v>
      </c>
      <c r="AO327" s="52">
        <v>2165.7927964193</v>
      </c>
      <c r="AP327" s="52">
        <v>2165.7927964193</v>
      </c>
      <c r="AQ327" s="52">
        <v>2165.7927964193</v>
      </c>
      <c r="AR327" s="52">
        <v>2165.7927964193</v>
      </c>
      <c r="AS327" s="52">
        <v>2165.7927964193</v>
      </c>
      <c r="AT327" s="52">
        <v>2165.7927964193</v>
      </c>
      <c r="AU327" s="52">
        <v>2165.7927964193</v>
      </c>
      <c r="AV327" s="52">
        <v>2165.7927964193</v>
      </c>
      <c r="AW327" s="52">
        <v>2165.7927964193</v>
      </c>
      <c r="AX327" s="52">
        <v>2165.7927964193</v>
      </c>
      <c r="AY327" s="52">
        <v>2165.7927964193</v>
      </c>
      <c r="AZ327" s="52">
        <v>2165.7927964193</v>
      </c>
      <c r="BA327" s="52">
        <v>2165.7927964193</v>
      </c>
      <c r="BB327" s="52">
        <v>2165.7927964193</v>
      </c>
      <c r="BC327" s="52">
        <v>2165.7927964193</v>
      </c>
      <c r="BD327" s="52">
        <v>2165.7927964193</v>
      </c>
      <c r="BE327" s="52">
        <v>2165.7927964193</v>
      </c>
      <c r="BF327" s="52">
        <v>2165.7927964193</v>
      </c>
      <c r="BG327" s="52">
        <v>2165.7927964193</v>
      </c>
      <c r="BH327" s="52">
        <v>2165.7927964193</v>
      </c>
      <c r="BI327" s="52">
        <v>2165.7927964193</v>
      </c>
      <c r="BJ327" s="52">
        <v>2165.7927964193</v>
      </c>
      <c r="BK327" s="52">
        <v>2165.7927964193</v>
      </c>
      <c r="BL327" s="52">
        <v>2165.7927964193</v>
      </c>
      <c r="BM327" s="52">
        <v>2165.7927964193</v>
      </c>
      <c r="BN327" s="52">
        <v>2165.7927964193</v>
      </c>
      <c r="BO327" s="52">
        <v>2165.7927964193</v>
      </c>
      <c r="BP327" s="52">
        <v>2165.7927964193</v>
      </c>
      <c r="BQ327" s="52">
        <v>2165.7927964193</v>
      </c>
      <c r="BR327" s="52">
        <v>2165.7927964193</v>
      </c>
      <c r="BS327" s="52">
        <v>2165.7927964193</v>
      </c>
      <c r="BT327" s="52">
        <v>2165.7927964193</v>
      </c>
      <c r="BU327" s="52">
        <v>2165.7927964193</v>
      </c>
      <c r="BV327" s="52">
        <v>2165.7927964193</v>
      </c>
      <c r="BW327" s="52">
        <v>2165.7927964193</v>
      </c>
      <c r="BX327" s="52">
        <v>2165.7927964193</v>
      </c>
      <c r="BY327" s="52">
        <v>2165.7927964193</v>
      </c>
      <c r="BZ327" s="52">
        <v>2165.7927964193</v>
      </c>
      <c r="CA327" s="52">
        <v>2165.7927964193</v>
      </c>
      <c r="CB327" s="52">
        <v>2165.7927964193</v>
      </c>
      <c r="CC327" s="52">
        <v>2165.7927964193</v>
      </c>
      <c r="CD327" s="52">
        <v>2165.7927964193</v>
      </c>
    </row>
    <row r="328" spans="1:82" x14ac:dyDescent="0.25">
      <c r="A328" s="52" t="s">
        <v>259</v>
      </c>
      <c r="B328" s="52">
        <v>0.47121199159999999</v>
      </c>
      <c r="C328" s="52">
        <v>0.4742095328</v>
      </c>
      <c r="D328" s="52">
        <v>0.47663863919999999</v>
      </c>
      <c r="E328" s="52">
        <v>0.47864426570000002</v>
      </c>
      <c r="F328" s="52">
        <v>0.48034863570000003</v>
      </c>
      <c r="G328" s="52">
        <v>0.48251732990000001</v>
      </c>
      <c r="H328" s="52">
        <v>0.48466136370000001</v>
      </c>
      <c r="I328" s="52">
        <v>0.48677068200000001</v>
      </c>
      <c r="J328" s="52">
        <v>0.48883989719999998</v>
      </c>
      <c r="K328" s="52">
        <v>0.49086384529999999</v>
      </c>
      <c r="L328" s="52">
        <v>0.49283555150000002</v>
      </c>
      <c r="M328" s="52">
        <v>0.49474599409999998</v>
      </c>
      <c r="N328" s="52">
        <v>0.49658391140000002</v>
      </c>
      <c r="O328" s="52">
        <v>0.49833556779999999</v>
      </c>
      <c r="P328" s="52">
        <v>0.49998447959999998</v>
      </c>
      <c r="Q328" s="52">
        <v>0.50151110499999996</v>
      </c>
      <c r="R328" s="55">
        <v>0.50289249219999999</v>
      </c>
      <c r="S328" s="52">
        <v>0.50407322180000003</v>
      </c>
      <c r="T328" s="52">
        <v>0.50502306870000002</v>
      </c>
      <c r="U328" s="52">
        <v>0.50571151299999995</v>
      </c>
      <c r="V328" s="52">
        <v>0.50610239570000004</v>
      </c>
      <c r="W328" s="52">
        <v>0.50615279010000003</v>
      </c>
      <c r="X328" s="52">
        <v>0.50581231770000001</v>
      </c>
      <c r="Y328" s="52">
        <v>0.50502223469999996</v>
      </c>
      <c r="Z328" s="52">
        <v>0.50371413669999998</v>
      </c>
      <c r="AA328" s="52">
        <v>0.50180819700000001</v>
      </c>
      <c r="AB328" s="55">
        <v>0.49921083319999998</v>
      </c>
      <c r="AC328" s="52">
        <v>0.4958116582</v>
      </c>
      <c r="AD328" s="52">
        <v>0.49147883850000001</v>
      </c>
      <c r="AE328" s="52">
        <v>0.4860517708</v>
      </c>
      <c r="AF328" s="52">
        <v>0.4793509185</v>
      </c>
      <c r="AG328" s="52">
        <v>0.47384600329999998</v>
      </c>
      <c r="AH328" s="52">
        <v>0.46954964040000002</v>
      </c>
      <c r="AI328" s="52">
        <v>0.46569689089999999</v>
      </c>
      <c r="AJ328" s="52">
        <v>0.46219654910000002</v>
      </c>
      <c r="AK328" s="52">
        <v>0.45898061890000003</v>
      </c>
      <c r="AL328" s="52">
        <v>0.45599780109999999</v>
      </c>
      <c r="AM328" s="52">
        <v>0.45320899450000002</v>
      </c>
      <c r="AN328" s="52">
        <v>0.4505840968</v>
      </c>
      <c r="AO328" s="52">
        <v>0.44809969659999999</v>
      </c>
      <c r="AP328" s="52">
        <v>0.44573739179999999</v>
      </c>
      <c r="AQ328" s="52">
        <v>0.44348255640000001</v>
      </c>
      <c r="AR328" s="52">
        <v>0.44132342949999998</v>
      </c>
      <c r="AS328" s="52">
        <v>0.43925043969999999</v>
      </c>
      <c r="AT328" s="52">
        <v>0.4372557011</v>
      </c>
      <c r="AU328" s="52">
        <v>0.43533263519999998</v>
      </c>
      <c r="AV328" s="52">
        <v>0.43347568600000003</v>
      </c>
      <c r="AW328" s="52">
        <v>0.43168010410000002</v>
      </c>
      <c r="AX328" s="52">
        <v>0.42994178230000002</v>
      </c>
      <c r="AY328" s="52">
        <v>0.42825712989999998</v>
      </c>
      <c r="AZ328" s="52">
        <v>0.42662297510000002</v>
      </c>
      <c r="BA328" s="52">
        <v>0.42503649020000001</v>
      </c>
      <c r="BB328" s="52">
        <v>0.4234951327</v>
      </c>
      <c r="BC328" s="52">
        <v>0.42199659899999997</v>
      </c>
      <c r="BD328" s="52">
        <v>0.42053878770000003</v>
      </c>
      <c r="BE328" s="52">
        <v>0.41911977070000001</v>
      </c>
      <c r="BF328" s="52">
        <v>0.41773776940000001</v>
      </c>
      <c r="BG328" s="52">
        <v>0.41639113570000003</v>
      </c>
      <c r="BH328" s="52">
        <v>0.41507833620000001</v>
      </c>
      <c r="BI328" s="52">
        <v>0.41379793939999998</v>
      </c>
      <c r="BJ328" s="52">
        <v>0.4125486048</v>
      </c>
      <c r="BK328" s="52">
        <v>0.4113290738</v>
      </c>
      <c r="BL328" s="52">
        <v>0.41013816209999998</v>
      </c>
      <c r="BM328" s="52">
        <v>0.4089747527</v>
      </c>
      <c r="BN328" s="52">
        <v>0.40783779069999998</v>
      </c>
      <c r="BO328" s="52">
        <v>0.40672627770000003</v>
      </c>
      <c r="BP328" s="52">
        <v>0.40563926789999999</v>
      </c>
      <c r="BQ328" s="52">
        <v>0.40457586369999998</v>
      </c>
      <c r="BR328" s="52">
        <v>0.40353521279999999</v>
      </c>
      <c r="BS328" s="52">
        <v>0.4025165047</v>
      </c>
      <c r="BT328" s="52">
        <v>0.40151896790000002</v>
      </c>
      <c r="BU328" s="52">
        <v>0.40054186780000001</v>
      </c>
      <c r="BV328" s="52">
        <v>0.39958450350000002</v>
      </c>
      <c r="BW328" s="52">
        <v>0.39864620680000001</v>
      </c>
      <c r="BX328" s="52">
        <v>0.39772633940000002</v>
      </c>
      <c r="BY328" s="52">
        <v>0.39682429149999998</v>
      </c>
      <c r="BZ328" s="52">
        <v>0.39593948000000001</v>
      </c>
      <c r="CA328" s="52">
        <v>0.39507134729999999</v>
      </c>
      <c r="CB328" s="52">
        <v>0.39421935949999998</v>
      </c>
      <c r="CC328" s="52">
        <v>0.39338300520000002</v>
      </c>
      <c r="CD328" s="52">
        <v>0.39256179460000001</v>
      </c>
    </row>
    <row r="329" spans="1:82" x14ac:dyDescent="0.25">
      <c r="A329" s="52" t="s">
        <v>260</v>
      </c>
      <c r="B329" s="52">
        <v>0</v>
      </c>
      <c r="C329" s="52">
        <v>0.50663295949999998</v>
      </c>
      <c r="D329" s="52">
        <v>0.50584909769999997</v>
      </c>
      <c r="E329" s="52">
        <v>0.50522234840000002</v>
      </c>
      <c r="F329" s="52">
        <v>0.50479656080000002</v>
      </c>
      <c r="G329" s="52">
        <v>0.50668904290000005</v>
      </c>
      <c r="H329" s="52">
        <v>0.50856902869999998</v>
      </c>
      <c r="I329" s="52">
        <v>0.51041340950000003</v>
      </c>
      <c r="J329" s="52">
        <v>0.51221619190000001</v>
      </c>
      <c r="K329" s="52">
        <v>0.51397201049999997</v>
      </c>
      <c r="L329" s="52">
        <v>0.51567174959999995</v>
      </c>
      <c r="M329" s="52">
        <v>0.51730304810000005</v>
      </c>
      <c r="N329" s="52">
        <v>0.51885050040000003</v>
      </c>
      <c r="O329" s="52">
        <v>0.52029558050000002</v>
      </c>
      <c r="P329" s="52">
        <v>0.5216164069</v>
      </c>
      <c r="Q329" s="52">
        <v>0.52278740369999999</v>
      </c>
      <c r="R329" s="55">
        <v>0.5237788726</v>
      </c>
      <c r="S329" s="52">
        <v>0.52450999460000003</v>
      </c>
      <c r="T329" s="52">
        <v>0.52494526149999998</v>
      </c>
      <c r="U329" s="52">
        <v>0.52504939009999996</v>
      </c>
      <c r="V329" s="52">
        <v>0.52477880860000004</v>
      </c>
      <c r="W329" s="52">
        <v>0.52408026190000001</v>
      </c>
      <c r="X329" s="52">
        <v>0.52289000419999998</v>
      </c>
      <c r="Y329" s="52">
        <v>0.52113250349999996</v>
      </c>
      <c r="Z329" s="52">
        <v>0.51871844300000003</v>
      </c>
      <c r="AA329" s="52">
        <v>0.51554188190000005</v>
      </c>
      <c r="AB329" s="55">
        <v>0.51147637290000003</v>
      </c>
      <c r="AC329" s="52">
        <v>0.50636972660000001</v>
      </c>
      <c r="AD329" s="52">
        <v>0.50003600110000002</v>
      </c>
      <c r="AE329" s="52">
        <v>0.4922429063</v>
      </c>
      <c r="AF329" s="52">
        <v>0.48272218119999999</v>
      </c>
      <c r="AG329" s="52">
        <v>0.47493498690000002</v>
      </c>
      <c r="AH329" s="52">
        <v>0.468862367</v>
      </c>
      <c r="AI329" s="52">
        <v>0.46341676469999998</v>
      </c>
      <c r="AJ329" s="52">
        <v>0.45846926700000001</v>
      </c>
      <c r="AK329" s="52">
        <v>0.4539237659</v>
      </c>
      <c r="AL329" s="52">
        <v>0.44970775369999999</v>
      </c>
      <c r="AM329" s="52">
        <v>0.4457659632</v>
      </c>
      <c r="AN329" s="52">
        <v>0.44205584689999999</v>
      </c>
      <c r="AO329" s="52">
        <v>0.43854431430000002</v>
      </c>
      <c r="AP329" s="52">
        <v>0.43520535539999999</v>
      </c>
      <c r="AQ329" s="52">
        <v>0.43201829720000001</v>
      </c>
      <c r="AR329" s="52">
        <v>0.42896651650000001</v>
      </c>
      <c r="AS329" s="52">
        <v>0.42603648490000001</v>
      </c>
      <c r="AT329" s="52">
        <v>0.42321705609999999</v>
      </c>
      <c r="AU329" s="52">
        <v>0.42049893179999998</v>
      </c>
      <c r="AV329" s="52">
        <v>0.41787425900000003</v>
      </c>
      <c r="AW329" s="52">
        <v>0.41533632469999998</v>
      </c>
      <c r="AX329" s="52">
        <v>0.41287932389999998</v>
      </c>
      <c r="AY329" s="52">
        <v>0.41049818100000002</v>
      </c>
      <c r="AZ329" s="52">
        <v>0.40818841309999998</v>
      </c>
      <c r="BA329" s="52">
        <v>0.40594602349999998</v>
      </c>
      <c r="BB329" s="52">
        <v>0.40376741840000002</v>
      </c>
      <c r="BC329" s="52">
        <v>0.4016493417</v>
      </c>
      <c r="BD329" s="52">
        <v>0.39958882350000002</v>
      </c>
      <c r="BE329" s="52">
        <v>0.39758313849999999</v>
      </c>
      <c r="BF329" s="52">
        <v>0.39562977259999998</v>
      </c>
      <c r="BG329" s="52">
        <v>0.39372639640000001</v>
      </c>
      <c r="BH329" s="52">
        <v>0.39187084259999999</v>
      </c>
      <c r="BI329" s="52">
        <v>0.39006108779999998</v>
      </c>
      <c r="BJ329" s="52">
        <v>0.38829523739999999</v>
      </c>
      <c r="BK329" s="52">
        <v>0.38657151239999998</v>
      </c>
      <c r="BL329" s="52">
        <v>0.3848882388</v>
      </c>
      <c r="BM329" s="52">
        <v>0.383243838</v>
      </c>
      <c r="BN329" s="52">
        <v>0.38163681869999999</v>
      </c>
      <c r="BO329" s="52">
        <v>0.38006576980000001</v>
      </c>
      <c r="BP329" s="52">
        <v>0.37852935450000003</v>
      </c>
      <c r="BQ329" s="52">
        <v>0.3770263042</v>
      </c>
      <c r="BR329" s="52">
        <v>0.37555541419999999</v>
      </c>
      <c r="BS329" s="52">
        <v>0.37411553879999998</v>
      </c>
      <c r="BT329" s="52">
        <v>0.37270558780000002</v>
      </c>
      <c r="BU329" s="52">
        <v>0.37132452240000002</v>
      </c>
      <c r="BV329" s="52">
        <v>0.36997135240000001</v>
      </c>
      <c r="BW329" s="52">
        <v>0.36864513319999997</v>
      </c>
      <c r="BX329" s="52">
        <v>0.36734496239999997</v>
      </c>
      <c r="BY329" s="52">
        <v>0.3660699784</v>
      </c>
      <c r="BZ329" s="52">
        <v>0.3648193569</v>
      </c>
      <c r="CA329" s="52">
        <v>0.3635923097</v>
      </c>
      <c r="CB329" s="52">
        <v>0.36238808220000002</v>
      </c>
      <c r="CC329" s="52">
        <v>0.36120595170000003</v>
      </c>
      <c r="CD329" s="52">
        <v>0.36004522570000003</v>
      </c>
    </row>
    <row r="330" spans="1:82" x14ac:dyDescent="0.25">
      <c r="A330" s="52" t="s">
        <v>261</v>
      </c>
      <c r="B330" s="52">
        <v>150.09299999999999</v>
      </c>
      <c r="C330" s="52">
        <v>162.9354121273</v>
      </c>
      <c r="D330" s="52">
        <v>175.8513591894</v>
      </c>
      <c r="E330" s="52">
        <v>188.79731294160001</v>
      </c>
      <c r="F330" s="52">
        <v>201.7311290257</v>
      </c>
      <c r="G330" s="52">
        <v>214.78258782699999</v>
      </c>
      <c r="H330" s="52">
        <v>227.92696975760001</v>
      </c>
      <c r="I330" s="52">
        <v>241.1399050899</v>
      </c>
      <c r="J330" s="52">
        <v>254.39659505809999</v>
      </c>
      <c r="K330" s="52">
        <v>267.67172106409998</v>
      </c>
      <c r="L330" s="52">
        <v>280.93894010219998</v>
      </c>
      <c r="M330" s="52">
        <v>294.17036876520001</v>
      </c>
      <c r="N330" s="52">
        <v>307.33605533920002</v>
      </c>
      <c r="O330" s="52">
        <v>320.40343892919998</v>
      </c>
      <c r="P330" s="52">
        <v>333.33679280730001</v>
      </c>
      <c r="Q330" s="52">
        <v>346.09664702150002</v>
      </c>
      <c r="R330" s="55">
        <v>358.63918279440003</v>
      </c>
      <c r="S330" s="52">
        <v>370.91558624470002</v>
      </c>
      <c r="T330" s="52">
        <v>382.87164292649999</v>
      </c>
      <c r="U330" s="52">
        <v>394.4468454153</v>
      </c>
      <c r="V330" s="52">
        <v>405.57351408170001</v>
      </c>
      <c r="W330" s="52">
        <v>416.17595943970002</v>
      </c>
      <c r="X330" s="52">
        <v>426.16958577269997</v>
      </c>
      <c r="Y330" s="52">
        <v>435.45990297639997</v>
      </c>
      <c r="Z330" s="52">
        <v>443.9414299156</v>
      </c>
      <c r="AA330" s="52">
        <v>451.49647623179999</v>
      </c>
      <c r="AB330" s="55">
        <v>457.99379315099998</v>
      </c>
      <c r="AC330" s="52">
        <v>463.2870956388</v>
      </c>
      <c r="AD330" s="52">
        <v>467.21314142429998</v>
      </c>
      <c r="AE330" s="52">
        <v>469.58880105629999</v>
      </c>
      <c r="AF330" s="52">
        <v>470.21690847180002</v>
      </c>
      <c r="AG330" s="52">
        <v>470.21635435920001</v>
      </c>
      <c r="AH330" s="52">
        <v>470.21580778190003</v>
      </c>
      <c r="AI330" s="52">
        <v>470.21526809020003</v>
      </c>
      <c r="AJ330" s="52">
        <v>470.2147348611</v>
      </c>
      <c r="AK330" s="52">
        <v>470.21420777200001</v>
      </c>
      <c r="AL330" s="52">
        <v>470.21368655470002</v>
      </c>
      <c r="AM330" s="52">
        <v>470.21317097449997</v>
      </c>
      <c r="AN330" s="52">
        <v>470.2126608195</v>
      </c>
      <c r="AO330" s="52">
        <v>470.21215589460002</v>
      </c>
      <c r="AP330" s="52">
        <v>470.21165601709998</v>
      </c>
      <c r="AQ330" s="52">
        <v>470.21116101429999</v>
      </c>
      <c r="AR330" s="52">
        <v>470.21067072139999</v>
      </c>
      <c r="AS330" s="52">
        <v>470.2101849805</v>
      </c>
      <c r="AT330" s="52">
        <v>470.2097036399</v>
      </c>
      <c r="AU330" s="52">
        <v>470.20922655330003</v>
      </c>
      <c r="AV330" s="52">
        <v>470.2087535796</v>
      </c>
      <c r="AW330" s="52">
        <v>470.2082845823</v>
      </c>
      <c r="AX330" s="52">
        <v>470.20781942999997</v>
      </c>
      <c r="AY330" s="52">
        <v>470.20735799549999</v>
      </c>
      <c r="AZ330" s="52">
        <v>470.20690015619999</v>
      </c>
      <c r="BA330" s="52">
        <v>470.20644579359998</v>
      </c>
      <c r="BB330" s="52">
        <v>470.20599479359998</v>
      </c>
      <c r="BC330" s="52">
        <v>470.20554704599999</v>
      </c>
      <c r="BD330" s="52">
        <v>470.20510244460002</v>
      </c>
      <c r="BE330" s="52">
        <v>470.20466088709998</v>
      </c>
      <c r="BF330" s="52">
        <v>470.20422227479997</v>
      </c>
      <c r="BG330" s="52">
        <v>470.20378651279998</v>
      </c>
      <c r="BH330" s="52">
        <v>470.20335350959999</v>
      </c>
      <c r="BI330" s="52">
        <v>470.20292317719998</v>
      </c>
      <c r="BJ330" s="52">
        <v>470.20249543059998</v>
      </c>
      <c r="BK330" s="52">
        <v>470.20207018820003</v>
      </c>
      <c r="BL330" s="52">
        <v>470.20164737149997</v>
      </c>
      <c r="BM330" s="52">
        <v>470.20122690459999</v>
      </c>
      <c r="BN330" s="52">
        <v>470.20080871469997</v>
      </c>
      <c r="BO330" s="52">
        <v>470.20039273150002</v>
      </c>
      <c r="BP330" s="52">
        <v>470.19997888749998</v>
      </c>
      <c r="BQ330" s="52">
        <v>470.19956711740002</v>
      </c>
      <c r="BR330" s="52">
        <v>470.19915735860002</v>
      </c>
      <c r="BS330" s="52">
        <v>470.19874955059998</v>
      </c>
      <c r="BT330" s="52">
        <v>470.19834363500001</v>
      </c>
      <c r="BU330" s="52">
        <v>470.19793955580002</v>
      </c>
      <c r="BV330" s="52">
        <v>470.19753725869998</v>
      </c>
      <c r="BW330" s="52">
        <v>470.19713669160001</v>
      </c>
      <c r="BX330" s="52">
        <v>470.1967378041</v>
      </c>
      <c r="BY330" s="52">
        <v>470.19634054749997</v>
      </c>
      <c r="BZ330" s="52">
        <v>470.1959448751</v>
      </c>
      <c r="CA330" s="52">
        <v>470.19555074139998</v>
      </c>
      <c r="CB330" s="52">
        <v>470.1951581029</v>
      </c>
      <c r="CC330" s="52">
        <v>470.19476691739999</v>
      </c>
      <c r="CD330" s="52">
        <v>470.19437714399999</v>
      </c>
    </row>
    <row r="331" spans="1:82" x14ac:dyDescent="0.25">
      <c r="A331" s="52" t="s">
        <v>262</v>
      </c>
      <c r="B331" s="52">
        <v>102.69799999999999</v>
      </c>
      <c r="C331" s="52">
        <v>113.26169658809999</v>
      </c>
      <c r="D331" s="52">
        <v>123.9504633097</v>
      </c>
      <c r="E331" s="52">
        <v>134.71467638920001</v>
      </c>
      <c r="F331" s="52">
        <v>145.51395116840001</v>
      </c>
      <c r="G331" s="52">
        <v>156.48284449260001</v>
      </c>
      <c r="H331" s="52">
        <v>167.59906164060001</v>
      </c>
      <c r="I331" s="52">
        <v>178.84023353840001</v>
      </c>
      <c r="J331" s="52">
        <v>190.18303128240001</v>
      </c>
      <c r="K331" s="52">
        <v>201.6031452169</v>
      </c>
      <c r="L331" s="52">
        <v>213.07484734740001</v>
      </c>
      <c r="M331" s="52">
        <v>224.57051703100001</v>
      </c>
      <c r="N331" s="52">
        <v>236.06013049320001</v>
      </c>
      <c r="O331" s="52">
        <v>247.51071968209999</v>
      </c>
      <c r="P331" s="52">
        <v>258.88580380740001</v>
      </c>
      <c r="Q331" s="52">
        <v>270.14479335909999</v>
      </c>
      <c r="R331" s="55">
        <v>281.24236263260002</v>
      </c>
      <c r="S331" s="52">
        <v>292.12394869169998</v>
      </c>
      <c r="T331" s="52">
        <v>302.73191538809999</v>
      </c>
      <c r="U331" s="52">
        <v>313.00273639020003</v>
      </c>
      <c r="V331" s="52">
        <v>322.86555121219999</v>
      </c>
      <c r="W331" s="52">
        <v>332.24114944000002</v>
      </c>
      <c r="X331" s="52">
        <v>341.04100829380002</v>
      </c>
      <c r="Y331" s="52">
        <v>349.16627225960002</v>
      </c>
      <c r="Z331" s="52">
        <v>356.50663463270001</v>
      </c>
      <c r="AA331" s="52">
        <v>362.93909964720001</v>
      </c>
      <c r="AB331" s="55">
        <v>368.32661173700001</v>
      </c>
      <c r="AC331" s="52">
        <v>372.51655176520001</v>
      </c>
      <c r="AD331" s="52">
        <v>375.33877663800001</v>
      </c>
      <c r="AE331" s="52">
        <v>376.60262134459998</v>
      </c>
      <c r="AF331" s="52">
        <v>376.10287565990001</v>
      </c>
      <c r="AG331" s="52">
        <v>374.98080275230001</v>
      </c>
      <c r="AH331" s="52">
        <v>373.87726696779998</v>
      </c>
      <c r="AI331" s="52">
        <v>372.79081844149999</v>
      </c>
      <c r="AJ331" s="52">
        <v>371.72047907320001</v>
      </c>
      <c r="AK331" s="52">
        <v>370.66548370520002</v>
      </c>
      <c r="AL331" s="52">
        <v>369.62518419870003</v>
      </c>
      <c r="AM331" s="52">
        <v>368.59900704580002</v>
      </c>
      <c r="AN331" s="52">
        <v>367.5864310302</v>
      </c>
      <c r="AO331" s="52">
        <v>366.58697385070002</v>
      </c>
      <c r="AP331" s="52">
        <v>365.60018351169998</v>
      </c>
      <c r="AQ331" s="52">
        <v>364.62563257969998</v>
      </c>
      <c r="AR331" s="52">
        <v>363.66291428340003</v>
      </c>
      <c r="AS331" s="52">
        <v>362.71163983439999</v>
      </c>
      <c r="AT331" s="52">
        <v>361.77143656210001</v>
      </c>
      <c r="AU331" s="52">
        <v>360.84194659180002</v>
      </c>
      <c r="AV331" s="52">
        <v>359.92282588310002</v>
      </c>
      <c r="AW331" s="52">
        <v>359.01374350089998</v>
      </c>
      <c r="AX331" s="52">
        <v>358.1143810387</v>
      </c>
      <c r="AY331" s="52">
        <v>357.22443213470001</v>
      </c>
      <c r="AZ331" s="52">
        <v>356.34360204699999</v>
      </c>
      <c r="BA331" s="52">
        <v>355.47160726110002</v>
      </c>
      <c r="BB331" s="52">
        <v>354.60817511800002</v>
      </c>
      <c r="BC331" s="52">
        <v>353.75304345180001</v>
      </c>
      <c r="BD331" s="52">
        <v>352.90596023310002</v>
      </c>
      <c r="BE331" s="52">
        <v>352.06668321590001</v>
      </c>
      <c r="BF331" s="52">
        <v>351.23497958709999</v>
      </c>
      <c r="BG331" s="52">
        <v>350.41062561910002</v>
      </c>
      <c r="BH331" s="52">
        <v>349.59340632559997</v>
      </c>
      <c r="BI331" s="52">
        <v>348.78311512319999</v>
      </c>
      <c r="BJ331" s="52">
        <v>347.97955349829999</v>
      </c>
      <c r="BK331" s="52">
        <v>347.18253068130002</v>
      </c>
      <c r="BL331" s="52">
        <v>346.39186332859998</v>
      </c>
      <c r="BM331" s="52">
        <v>345.6073752131</v>
      </c>
      <c r="BN331" s="52">
        <v>344.82889692510003</v>
      </c>
      <c r="BO331" s="52">
        <v>344.05626558149999</v>
      </c>
      <c r="BP331" s="52">
        <v>343.28932454670002</v>
      </c>
      <c r="BQ331" s="52">
        <v>342.52792316289998</v>
      </c>
      <c r="BR331" s="52">
        <v>341.77191649129998</v>
      </c>
      <c r="BS331" s="52">
        <v>341.02116506359999</v>
      </c>
      <c r="BT331" s="52">
        <v>340.27553464409999</v>
      </c>
      <c r="BU331" s="52">
        <v>339.53489600170002</v>
      </c>
      <c r="BV331" s="52">
        <v>338.79912469250002</v>
      </c>
      <c r="BW331" s="52">
        <v>338.06810085119997</v>
      </c>
      <c r="BX331" s="52">
        <v>337.34170899309999</v>
      </c>
      <c r="BY331" s="52">
        <v>336.61983782419998</v>
      </c>
      <c r="BZ331" s="52">
        <v>335.9023800608</v>
      </c>
      <c r="CA331" s="52">
        <v>335.18923225740002</v>
      </c>
      <c r="CB331" s="52">
        <v>334.48029464270002</v>
      </c>
      <c r="CC331" s="52">
        <v>333.77547096310002</v>
      </c>
      <c r="CD331" s="52">
        <v>333.0746683342</v>
      </c>
    </row>
    <row r="332" spans="1:82" x14ac:dyDescent="0.25">
      <c r="A332" s="52" t="s">
        <v>263</v>
      </c>
      <c r="B332" s="52">
        <v>39.533999999999999</v>
      </c>
      <c r="C332" s="52">
        <v>44.899286369199999</v>
      </c>
      <c r="D332" s="52">
        <v>50.282535020600001</v>
      </c>
      <c r="E332" s="52">
        <v>55.669207648300002</v>
      </c>
      <c r="F332" s="52">
        <v>61.063780251300003</v>
      </c>
      <c r="G332" s="52">
        <v>66.660094319899997</v>
      </c>
      <c r="H332" s="52">
        <v>72.448679876699998</v>
      </c>
      <c r="I332" s="52">
        <v>78.4192604152</v>
      </c>
      <c r="J332" s="52">
        <v>84.559247382999999</v>
      </c>
      <c r="K332" s="52">
        <v>90.853889625600004</v>
      </c>
      <c r="L332" s="52">
        <v>97.285921178799995</v>
      </c>
      <c r="M332" s="52">
        <v>103.8350931013</v>
      </c>
      <c r="N332" s="52">
        <v>110.4775915108</v>
      </c>
      <c r="O332" s="52">
        <v>117.1853674269</v>
      </c>
      <c r="P332" s="52">
        <v>123.9253997662</v>
      </c>
      <c r="Q332" s="52">
        <v>130.65890489820001</v>
      </c>
      <c r="R332" s="55">
        <v>137.34049924319999</v>
      </c>
      <c r="S332" s="52">
        <v>143.89760300219999</v>
      </c>
      <c r="T332" s="52">
        <v>150.2643436436</v>
      </c>
      <c r="U332" s="52">
        <v>156.3700347322</v>
      </c>
      <c r="V332" s="52">
        <v>162.13513584399999</v>
      </c>
      <c r="W332" s="52">
        <v>167.46939808440001</v>
      </c>
      <c r="X332" s="52">
        <v>172.2705755572</v>
      </c>
      <c r="Y332" s="52">
        <v>176.423242031</v>
      </c>
      <c r="Z332" s="52">
        <v>179.79757474740001</v>
      </c>
      <c r="AA332" s="52">
        <v>182.24805754409999</v>
      </c>
      <c r="AB332" s="55">
        <v>183.61208602490001</v>
      </c>
      <c r="AC332" s="52">
        <v>183.70848364459999</v>
      </c>
      <c r="AD332" s="52">
        <v>182.33555438990001</v>
      </c>
      <c r="AE332" s="52">
        <v>179.26800134250001</v>
      </c>
      <c r="AF332" s="52">
        <v>174.26498120439999</v>
      </c>
      <c r="AG332" s="52">
        <v>168.73308126320001</v>
      </c>
      <c r="AH332" s="52">
        <v>163.448466704</v>
      </c>
      <c r="AI332" s="52">
        <v>158.392838106</v>
      </c>
      <c r="AJ332" s="52">
        <v>153.55134017629999</v>
      </c>
      <c r="AK332" s="52">
        <v>148.9110448294</v>
      </c>
      <c r="AL332" s="52">
        <v>144.46034732859999</v>
      </c>
      <c r="AM332" s="52">
        <v>140.1886678061</v>
      </c>
      <c r="AN332" s="52">
        <v>136.08627262900001</v>
      </c>
      <c r="AO332" s="52">
        <v>132.14415287489999</v>
      </c>
      <c r="AP332" s="52">
        <v>128.35393505280001</v>
      </c>
      <c r="AQ332" s="52">
        <v>124.7078121981</v>
      </c>
      <c r="AR332" s="52">
        <v>121.1984887056</v>
      </c>
      <c r="AS332" s="52">
        <v>117.8191348023</v>
      </c>
      <c r="AT332" s="52">
        <v>114.56334798819999</v>
      </c>
      <c r="AU332" s="52">
        <v>111.425119653</v>
      </c>
      <c r="AV332" s="52">
        <v>108.3988056484</v>
      </c>
      <c r="AW332" s="52">
        <v>105.479099971</v>
      </c>
      <c r="AX332" s="52">
        <v>102.66101096529999</v>
      </c>
      <c r="AY332" s="52">
        <v>99.939839626799994</v>
      </c>
      <c r="AZ332" s="52">
        <v>97.311159696900006</v>
      </c>
      <c r="BA332" s="52">
        <v>94.770799323999995</v>
      </c>
      <c r="BB332" s="52">
        <v>92.314824114399997</v>
      </c>
      <c r="BC332" s="52">
        <v>89.939521434400007</v>
      </c>
      <c r="BD332" s="52">
        <v>87.641385850899994</v>
      </c>
      <c r="BE332" s="52">
        <v>85.417105614099995</v>
      </c>
      <c r="BF332" s="52">
        <v>83.263550101199996</v>
      </c>
      <c r="BG332" s="52">
        <v>81.177758145300004</v>
      </c>
      <c r="BH332" s="52">
        <v>79.156927187099996</v>
      </c>
      <c r="BI332" s="52">
        <v>77.198403186299998</v>
      </c>
      <c r="BJ332" s="52">
        <v>75.2996712403</v>
      </c>
      <c r="BK332" s="52">
        <v>73.458346856899993</v>
      </c>
      <c r="BL332" s="52">
        <v>71.672167836200003</v>
      </c>
      <c r="BM332" s="52">
        <v>69.938986716000002</v>
      </c>
      <c r="BN332" s="52">
        <v>68.256763740699995</v>
      </c>
      <c r="BO332" s="52">
        <v>66.623560315500001</v>
      </c>
      <c r="BP332" s="52">
        <v>65.037532911400007</v>
      </c>
      <c r="BQ332" s="52">
        <v>63.496927386599999</v>
      </c>
      <c r="BR332" s="52">
        <v>62.000073695700003</v>
      </c>
      <c r="BS332" s="52">
        <v>60.545380957100001</v>
      </c>
      <c r="BT332" s="52">
        <v>59.131332852900002</v>
      </c>
      <c r="BU332" s="52">
        <v>57.756483336999999</v>
      </c>
      <c r="BV332" s="52">
        <v>56.419452628999998</v>
      </c>
      <c r="BW332" s="52">
        <v>55.118923472600002</v>
      </c>
      <c r="BX332" s="52">
        <v>53.853637640300001</v>
      </c>
      <c r="BY332" s="52">
        <v>52.622392665200003</v>
      </c>
      <c r="BZ332" s="52">
        <v>51.424038784700002</v>
      </c>
      <c r="CA332" s="52">
        <v>50.2574760798</v>
      </c>
      <c r="CB332" s="52">
        <v>49.121651797600002</v>
      </c>
      <c r="CC332" s="52">
        <v>48.015557841400003</v>
      </c>
      <c r="CD332" s="52">
        <v>46.938228419799998</v>
      </c>
    </row>
    <row r="333" spans="1:82" x14ac:dyDescent="0.25">
      <c r="A333" s="52" t="s">
        <v>264</v>
      </c>
      <c r="B333" s="52">
        <v>6.1864999999999997</v>
      </c>
      <c r="C333" s="52">
        <v>7.0882980319</v>
      </c>
      <c r="D333" s="52">
        <v>7.9617839873999996</v>
      </c>
      <c r="E333" s="52">
        <v>8.832382419</v>
      </c>
      <c r="F333" s="52">
        <v>9.7147960381999994</v>
      </c>
      <c r="G333" s="52">
        <v>10.71606347</v>
      </c>
      <c r="H333" s="52">
        <v>11.781045600900001</v>
      </c>
      <c r="I333" s="52">
        <v>12.8998426061</v>
      </c>
      <c r="J333" s="52">
        <v>14.0687496816</v>
      </c>
      <c r="K333" s="52">
        <v>15.284698476399999</v>
      </c>
      <c r="L333" s="52">
        <v>16.543919351700001</v>
      </c>
      <c r="M333" s="52">
        <v>17.841415890299999</v>
      </c>
      <c r="N333" s="52">
        <v>19.1705407906</v>
      </c>
      <c r="O333" s="52">
        <v>20.522552579999999</v>
      </c>
      <c r="P333" s="52">
        <v>21.886131529</v>
      </c>
      <c r="Q333" s="52">
        <v>23.2468508999</v>
      </c>
      <c r="R333" s="55">
        <v>24.586603726100002</v>
      </c>
      <c r="S333" s="52">
        <v>25.8591977277</v>
      </c>
      <c r="T333" s="52">
        <v>27.038931482799999</v>
      </c>
      <c r="U333" s="52">
        <v>28.097852018499999</v>
      </c>
      <c r="V333" s="52">
        <v>29.001160814999999</v>
      </c>
      <c r="W333" s="52">
        <v>29.706488077100001</v>
      </c>
      <c r="X333" s="52">
        <v>30.163742234400001</v>
      </c>
      <c r="Y333" s="52">
        <v>30.314931603000002</v>
      </c>
      <c r="Z333" s="52">
        <v>30.0939305508</v>
      </c>
      <c r="AA333" s="52">
        <v>29.426262310399999</v>
      </c>
      <c r="AB333" s="55">
        <v>28.228985075099999</v>
      </c>
      <c r="AC333" s="52">
        <v>26.410789746599999</v>
      </c>
      <c r="AD333" s="52">
        <v>23.872105706900001</v>
      </c>
      <c r="AE333" s="52">
        <v>20.5048454149</v>
      </c>
      <c r="AF333" s="52">
        <v>16.202812834700001</v>
      </c>
      <c r="AG333" s="52">
        <v>12.322026966199999</v>
      </c>
      <c r="AH333" s="52">
        <v>9.4056920291000008</v>
      </c>
      <c r="AI333" s="52">
        <v>7.2040516528999996</v>
      </c>
      <c r="AJ333" s="52">
        <v>5.5354071326999996</v>
      </c>
      <c r="AK333" s="52">
        <v>4.2661863180999999</v>
      </c>
      <c r="AL333" s="52">
        <v>3.2975393133000002</v>
      </c>
      <c r="AM333" s="52">
        <v>2.5559343440000002</v>
      </c>
      <c r="AN333" s="52">
        <v>1.9864311313</v>
      </c>
      <c r="AO333" s="52">
        <v>1.5478168108000001</v>
      </c>
      <c r="AP333" s="52">
        <v>1.2090621945</v>
      </c>
      <c r="AQ333" s="52">
        <v>0.94672464759999997</v>
      </c>
      <c r="AR333" s="52">
        <v>0.74303511870000005</v>
      </c>
      <c r="AS333" s="52">
        <v>0.58448280539999997</v>
      </c>
      <c r="AT333" s="52">
        <v>0.46076375330000002</v>
      </c>
      <c r="AU333" s="52">
        <v>0.36399687390000002</v>
      </c>
      <c r="AV333" s="52">
        <v>0.28813730520000003</v>
      </c>
      <c r="AW333" s="52">
        <v>0.22853597410000001</v>
      </c>
      <c r="AX333" s="52">
        <v>0.18160786849999999</v>
      </c>
      <c r="AY333" s="52">
        <v>0.14458142039999999</v>
      </c>
      <c r="AZ333" s="52">
        <v>0.11530860699999999</v>
      </c>
      <c r="BA333" s="52">
        <v>9.2120645200000004E-2</v>
      </c>
      <c r="BB333" s="52">
        <v>7.3718029000000004E-2</v>
      </c>
      <c r="BC333" s="52">
        <v>5.9086507599999998E-2</v>
      </c>
      <c r="BD333" s="52">
        <v>4.7432717200000002E-2</v>
      </c>
      <c r="BE333" s="52">
        <v>3.8134741200000002E-2</v>
      </c>
      <c r="BF333" s="52">
        <v>3.07040427E-2</v>
      </c>
      <c r="BG333" s="52">
        <v>2.4756081100000001E-2</v>
      </c>
      <c r="BH333" s="52">
        <v>1.9987578499999999E-2</v>
      </c>
      <c r="BI333" s="52">
        <v>1.61588896E-2</v>
      </c>
      <c r="BJ333" s="52">
        <v>1.3080299599999999E-2</v>
      </c>
      <c r="BK333" s="52">
        <v>1.0601350400000001E-2</v>
      </c>
      <c r="BL333" s="52">
        <v>8.6025089999999995E-3</v>
      </c>
      <c r="BM333" s="52">
        <v>6.9886497999999998E-3</v>
      </c>
      <c r="BN333" s="52">
        <v>5.6839463999999998E-3</v>
      </c>
      <c r="BO333" s="52">
        <v>4.6278595000000004E-3</v>
      </c>
      <c r="BP333" s="52">
        <v>3.7719795000000001E-3</v>
      </c>
      <c r="BQ333" s="52">
        <v>3.0775385000000001E-3</v>
      </c>
      <c r="BR333" s="52">
        <v>2.5134439000000001E-3</v>
      </c>
      <c r="BS333" s="52">
        <v>2.0547237999999999E-3</v>
      </c>
      <c r="BT333" s="52">
        <v>1.6812944E-3</v>
      </c>
      <c r="BU333" s="52">
        <v>1.3769813999999999E-3</v>
      </c>
      <c r="BV333" s="52">
        <v>1.1287421999999999E-3</v>
      </c>
      <c r="BW333" s="52">
        <v>9.2604619999999999E-4</v>
      </c>
      <c r="BX333" s="52">
        <v>7.6038029999999995E-4</v>
      </c>
      <c r="BY333" s="52">
        <v>6.2485470000000001E-4</v>
      </c>
      <c r="BZ333" s="52">
        <v>5.1388639999999999E-4</v>
      </c>
      <c r="CA333" s="52">
        <v>4.2294640000000003E-4</v>
      </c>
      <c r="CB333" s="52">
        <v>3.4835680000000003E-4</v>
      </c>
      <c r="CC333" s="52">
        <v>2.871277E-4</v>
      </c>
      <c r="CD333" s="52">
        <v>2.3682569999999999E-4</v>
      </c>
    </row>
    <row r="334" spans="1:82" x14ac:dyDescent="0.25">
      <c r="A334" s="52" t="s">
        <v>265</v>
      </c>
      <c r="B334" s="52">
        <v>0.1477</v>
      </c>
      <c r="C334" s="52">
        <v>0.16509438679999999</v>
      </c>
      <c r="D334" s="52">
        <v>0.18359666890000001</v>
      </c>
      <c r="E334" s="52">
        <v>0.20312804109999999</v>
      </c>
      <c r="F334" s="52">
        <v>0.2236120402</v>
      </c>
      <c r="G334" s="52">
        <v>0.24499781079999999</v>
      </c>
      <c r="H334" s="52">
        <v>0.26724000580000001</v>
      </c>
      <c r="I334" s="52">
        <v>0.29029240969999998</v>
      </c>
      <c r="J334" s="52">
        <v>0.31410827530000002</v>
      </c>
      <c r="K334" s="52">
        <v>0.33864043310000003</v>
      </c>
      <c r="L334" s="52">
        <v>0.36384130390000002</v>
      </c>
      <c r="M334" s="52">
        <v>0.3896628513</v>
      </c>
      <c r="N334" s="52">
        <v>0.4160564806</v>
      </c>
      <c r="O334" s="52">
        <v>0.4429728879</v>
      </c>
      <c r="P334" s="52">
        <v>0.47036186169999999</v>
      </c>
      <c r="Q334" s="52">
        <v>0.4981720382</v>
      </c>
      <c r="R334" s="55">
        <v>0.52635061179999998</v>
      </c>
      <c r="S334" s="52">
        <v>0.55470629549999995</v>
      </c>
      <c r="T334" s="52">
        <v>0.58317492640000002</v>
      </c>
      <c r="U334" s="52">
        <v>0.61169270669999998</v>
      </c>
      <c r="V334" s="52">
        <v>0.64019528989999996</v>
      </c>
      <c r="W334" s="52">
        <v>0.66861683169999997</v>
      </c>
      <c r="X334" s="52">
        <v>0.69688901700000006</v>
      </c>
      <c r="Y334" s="52">
        <v>0.72494004170000004</v>
      </c>
      <c r="Z334" s="52">
        <v>0.75269351610000002</v>
      </c>
      <c r="AA334" s="52">
        <v>0.78006724910000003</v>
      </c>
      <c r="AB334" s="55">
        <v>0.80697186570000001</v>
      </c>
      <c r="AC334" s="52">
        <v>0.8333092003</v>
      </c>
      <c r="AD334" s="52">
        <v>0.85897035720000003</v>
      </c>
      <c r="AE334" s="52">
        <v>0.88383325209999997</v>
      </c>
      <c r="AF334" s="52">
        <v>0.90776042410000002</v>
      </c>
      <c r="AG334" s="52">
        <v>0.93073516850000004</v>
      </c>
      <c r="AH334" s="52">
        <v>0.9528231318</v>
      </c>
      <c r="AI334" s="52">
        <v>0.97409016110000002</v>
      </c>
      <c r="AJ334" s="52">
        <v>0.99459275979999995</v>
      </c>
      <c r="AK334" s="52">
        <v>1.0143798812</v>
      </c>
      <c r="AL334" s="52">
        <v>1.0334943132000001</v>
      </c>
      <c r="AM334" s="52">
        <v>1.0519737638</v>
      </c>
      <c r="AN334" s="52">
        <v>1.0698517214000001</v>
      </c>
      <c r="AO334" s="52">
        <v>1.087158142</v>
      </c>
      <c r="AP334" s="52">
        <v>1.1039200035000001</v>
      </c>
      <c r="AQ334" s="52">
        <v>1.1201617551</v>
      </c>
      <c r="AR334" s="52">
        <v>1.1359056855</v>
      </c>
      <c r="AS334" s="52">
        <v>1.1511722249</v>
      </c>
      <c r="AT334" s="52">
        <v>1.1659801963</v>
      </c>
      <c r="AU334" s="52">
        <v>1.1803470238</v>
      </c>
      <c r="AV334" s="52">
        <v>1.1942889078000001</v>
      </c>
      <c r="AW334" s="52">
        <v>1.2078209717999999</v>
      </c>
      <c r="AX334" s="52">
        <v>1.2209573877</v>
      </c>
      <c r="AY334" s="52">
        <v>1.2337114810000001</v>
      </c>
      <c r="AZ334" s="52">
        <v>1.2460958213</v>
      </c>
      <c r="BA334" s="52">
        <v>1.2581223002999999</v>
      </c>
      <c r="BB334" s="52">
        <v>1.2698021979</v>
      </c>
      <c r="BC334" s="52">
        <v>1.28114624</v>
      </c>
      <c r="BD334" s="52">
        <v>1.2921646488</v>
      </c>
      <c r="BE334" s="52">
        <v>1.3028671858</v>
      </c>
      <c r="BF334" s="52">
        <v>1.3132631903</v>
      </c>
      <c r="BG334" s="52">
        <v>1.3233616124000001</v>
      </c>
      <c r="BH334" s="52">
        <v>1.3331710425000001</v>
      </c>
      <c r="BI334" s="52">
        <v>1.3426997371</v>
      </c>
      <c r="BJ334" s="52">
        <v>1.3519556419000001</v>
      </c>
      <c r="BK334" s="52">
        <v>1.3609464120000001</v>
      </c>
      <c r="BL334" s="52">
        <v>1.3696794304</v>
      </c>
      <c r="BM334" s="52">
        <v>1.3781618242</v>
      </c>
      <c r="BN334" s="52">
        <v>1.3864004792</v>
      </c>
      <c r="BO334" s="52">
        <v>1.3944020533999999</v>
      </c>
      <c r="BP334" s="52">
        <v>1.4021729886000001</v>
      </c>
      <c r="BQ334" s="52">
        <v>1.4097195218</v>
      </c>
      <c r="BR334" s="52">
        <v>1.4170476947999999</v>
      </c>
      <c r="BS334" s="52">
        <v>1.4241633633999999</v>
      </c>
      <c r="BT334" s="52">
        <v>1.4310722058000001</v>
      </c>
      <c r="BU334" s="52">
        <v>1.4377797304</v>
      </c>
      <c r="BV334" s="52">
        <v>1.4442912827000001</v>
      </c>
      <c r="BW334" s="52">
        <v>1.4506120521000001</v>
      </c>
      <c r="BX334" s="52">
        <v>1.456747078</v>
      </c>
      <c r="BY334" s="52">
        <v>1.4627012555000001</v>
      </c>
      <c r="BZ334" s="52">
        <v>1.4684793410999999</v>
      </c>
      <c r="CA334" s="52">
        <v>1.4740859572</v>
      </c>
      <c r="CB334" s="52">
        <v>1.4795255971000001</v>
      </c>
      <c r="CC334" s="52">
        <v>1.4848026298000001</v>
      </c>
      <c r="CD334" s="52">
        <v>1.4899213036000001</v>
      </c>
    </row>
    <row r="335" spans="1:82" x14ac:dyDescent="0.25">
      <c r="A335" s="52" t="s">
        <v>266</v>
      </c>
      <c r="B335" s="52">
        <v>1.0994539999999999</v>
      </c>
      <c r="C335" s="52">
        <v>1.2606672533000001</v>
      </c>
      <c r="D335" s="52">
        <v>1.3753269329</v>
      </c>
      <c r="E335" s="52">
        <v>1.4738124419</v>
      </c>
      <c r="F335" s="52">
        <v>1.5650483813</v>
      </c>
      <c r="G335" s="52">
        <v>1.6527470956000001</v>
      </c>
      <c r="H335" s="52">
        <v>1.7381988245</v>
      </c>
      <c r="I335" s="52">
        <v>1.8216979221</v>
      </c>
      <c r="J335" s="52">
        <v>1.9032618053999999</v>
      </c>
      <c r="K335" s="52">
        <v>1.9828313178000001</v>
      </c>
      <c r="L335" s="52">
        <v>2.060325073</v>
      </c>
      <c r="M335" s="52">
        <v>2.1356525967</v>
      </c>
      <c r="N335" s="52">
        <v>2.2087156876999998</v>
      </c>
      <c r="O335" s="52">
        <v>2.2794064299999999</v>
      </c>
      <c r="P335" s="52">
        <v>2.3476042891</v>
      </c>
      <c r="Q335" s="52">
        <v>2.4131729685000001</v>
      </c>
      <c r="R335" s="55">
        <v>2.4759571684999999</v>
      </c>
      <c r="S335" s="52">
        <v>2.5295159060999999</v>
      </c>
      <c r="T335" s="52">
        <v>2.5776044328999999</v>
      </c>
      <c r="U335" s="52">
        <v>2.6212771086000002</v>
      </c>
      <c r="V335" s="52">
        <v>2.6607561812</v>
      </c>
      <c r="W335" s="52">
        <v>2.6959762636</v>
      </c>
      <c r="X335" s="52">
        <v>2.7267417733000001</v>
      </c>
      <c r="Y335" s="52">
        <v>2.7527699945999999</v>
      </c>
      <c r="Z335" s="52">
        <v>2.7736990921000002</v>
      </c>
      <c r="AA335" s="52">
        <v>2.7890839675999999</v>
      </c>
      <c r="AB335" s="55">
        <v>2.7983862528999999</v>
      </c>
      <c r="AC335" s="52">
        <v>2.8009597387</v>
      </c>
      <c r="AD335" s="52">
        <v>2.7960293486999999</v>
      </c>
      <c r="AE335" s="52">
        <v>2.7826593467</v>
      </c>
      <c r="AF335" s="52">
        <v>2.7597540352999999</v>
      </c>
      <c r="AG335" s="52">
        <v>2.7323933388000001</v>
      </c>
      <c r="AH335" s="52">
        <v>2.7058213408</v>
      </c>
      <c r="AI335" s="52">
        <v>2.6816453895999999</v>
      </c>
      <c r="AJ335" s="52">
        <v>2.6599711611000001</v>
      </c>
      <c r="AK335" s="52">
        <v>2.6405379280000001</v>
      </c>
      <c r="AL335" s="52">
        <v>2.6230339068999999</v>
      </c>
      <c r="AM335" s="52">
        <v>2.6071761862999998</v>
      </c>
      <c r="AN335" s="52">
        <v>2.5927248319</v>
      </c>
      <c r="AO335" s="52">
        <v>2.5794799356999998</v>
      </c>
      <c r="AP335" s="52">
        <v>2.5672752954</v>
      </c>
      <c r="AQ335" s="52">
        <v>2.5559723216000001</v>
      </c>
      <c r="AR335" s="52">
        <v>2.5454549272999998</v>
      </c>
      <c r="AS335" s="52">
        <v>2.5356254037000001</v>
      </c>
      <c r="AT335" s="52">
        <v>2.5264011205000001</v>
      </c>
      <c r="AU335" s="52">
        <v>2.5177118833000001</v>
      </c>
      <c r="AV335" s="52">
        <v>2.5094978067999998</v>
      </c>
      <c r="AW335" s="52">
        <v>2.5017075942</v>
      </c>
      <c r="AX335" s="52">
        <v>2.4942971363000002</v>
      </c>
      <c r="AY335" s="52">
        <v>2.4872283646</v>
      </c>
      <c r="AZ335" s="52">
        <v>2.4804683078999998</v>
      </c>
      <c r="BA335" s="52">
        <v>2.4739883114999999</v>
      </c>
      <c r="BB335" s="52">
        <v>2.4677633888999999</v>
      </c>
      <c r="BC335" s="52">
        <v>2.4617716804000001</v>
      </c>
      <c r="BD335" s="52">
        <v>2.4559939998</v>
      </c>
      <c r="BE335" s="52">
        <v>2.4504134529999999</v>
      </c>
      <c r="BF335" s="52">
        <v>2.4450151168000001</v>
      </c>
      <c r="BG335" s="52">
        <v>2.4397857661</v>
      </c>
      <c r="BH335" s="52">
        <v>2.4347136435999999</v>
      </c>
      <c r="BI335" s="52">
        <v>2.4297882625999998</v>
      </c>
      <c r="BJ335" s="52">
        <v>2.4250002402000002</v>
      </c>
      <c r="BK335" s="52">
        <v>2.4203411531999999</v>
      </c>
      <c r="BL335" s="52">
        <v>2.4158034160000001</v>
      </c>
      <c r="BM335" s="52">
        <v>2.4113801749000001</v>
      </c>
      <c r="BN335" s="52">
        <v>2.4070652176</v>
      </c>
      <c r="BO335" s="52">
        <v>2.4028528948000001</v>
      </c>
      <c r="BP335" s="52">
        <v>2.3987380534999998</v>
      </c>
      <c r="BQ335" s="52">
        <v>2.3947159780999998</v>
      </c>
      <c r="BR335" s="52">
        <v>2.3907823401999999</v>
      </c>
      <c r="BS335" s="52">
        <v>2.3869331546999999</v>
      </c>
      <c r="BT335" s="52">
        <v>2.3831647417999999</v>
      </c>
      <c r="BU335" s="52">
        <v>2.3794736941000001</v>
      </c>
      <c r="BV335" s="52">
        <v>2.3758568472000001</v>
      </c>
      <c r="BW335" s="52">
        <v>2.3723112550000001</v>
      </c>
      <c r="BX335" s="52">
        <v>2.3688341671000002</v>
      </c>
      <c r="BY335" s="52">
        <v>2.3654230100999998</v>
      </c>
      <c r="BZ335" s="52">
        <v>2.3620753698999999</v>
      </c>
      <c r="CA335" s="52">
        <v>2.3587889771000001</v>
      </c>
      <c r="CB335" s="52">
        <v>2.3555616937999999</v>
      </c>
      <c r="CC335" s="52">
        <v>2.3523915020000001</v>
      </c>
      <c r="CD335" s="52">
        <v>2.3492764929000001</v>
      </c>
    </row>
    <row r="336" spans="1:82" x14ac:dyDescent="0.25">
      <c r="A336" s="52" t="s">
        <v>267</v>
      </c>
      <c r="B336" s="52">
        <v>0.44715359049999998</v>
      </c>
      <c r="C336" s="52">
        <v>0.51160519169999996</v>
      </c>
      <c r="D336" s="52">
        <v>0.57248189679999995</v>
      </c>
      <c r="E336" s="52">
        <v>0.63501000679999997</v>
      </c>
      <c r="F336" s="52">
        <v>0.70085528699999999</v>
      </c>
      <c r="G336" s="52">
        <v>0.76998484769999997</v>
      </c>
      <c r="H336" s="52">
        <v>0.84378623239999995</v>
      </c>
      <c r="I336" s="52">
        <v>0.92257199619999997</v>
      </c>
      <c r="J336" s="52">
        <v>1.0066227408999999</v>
      </c>
      <c r="K336" s="52">
        <v>1.0962328947</v>
      </c>
      <c r="L336" s="52">
        <v>1.1917221555999999</v>
      </c>
      <c r="M336" s="52">
        <v>1.2934312003999999</v>
      </c>
      <c r="N336" s="52">
        <v>1.4017120821</v>
      </c>
      <c r="O336" s="52">
        <v>1.5169152990000001</v>
      </c>
      <c r="P336" s="52">
        <v>1.6393737721999999</v>
      </c>
      <c r="Q336" s="52">
        <v>1.7693834661000001</v>
      </c>
      <c r="R336" s="55">
        <v>1.9071803352000001</v>
      </c>
      <c r="S336" s="52">
        <v>2.0484635536</v>
      </c>
      <c r="T336" s="52">
        <v>2.1953127010000002</v>
      </c>
      <c r="U336" s="52">
        <v>2.3482138847999998</v>
      </c>
      <c r="V336" s="52">
        <v>2.5070268442999999</v>
      </c>
      <c r="W336" s="52">
        <v>2.671264431</v>
      </c>
      <c r="X336" s="52">
        <v>2.8401568393000001</v>
      </c>
      <c r="Y336" s="52">
        <v>3.0126478823</v>
      </c>
      <c r="Z336" s="52">
        <v>3.1873692280000001</v>
      </c>
      <c r="AA336" s="52">
        <v>3.3626063259999999</v>
      </c>
      <c r="AB336" s="55">
        <v>3.5362592603</v>
      </c>
      <c r="AC336" s="52">
        <v>3.7057981075000002</v>
      </c>
      <c r="AD336" s="52">
        <v>3.8682182236</v>
      </c>
      <c r="AE336" s="52">
        <v>4.0199978586</v>
      </c>
      <c r="AF336" s="52">
        <v>4.1568179915999997</v>
      </c>
      <c r="AG336" s="52">
        <v>4.2429706474</v>
      </c>
      <c r="AH336" s="52">
        <v>4.301459929</v>
      </c>
      <c r="AI336" s="52">
        <v>4.3563346005000003</v>
      </c>
      <c r="AJ336" s="52">
        <v>4.4091268737</v>
      </c>
      <c r="AK336" s="52">
        <v>4.4604842348</v>
      </c>
      <c r="AL336" s="52">
        <v>4.5107286143999996</v>
      </c>
      <c r="AM336" s="52">
        <v>4.5600410705999996</v>
      </c>
      <c r="AN336" s="52">
        <v>4.6085299582000001</v>
      </c>
      <c r="AO336" s="52">
        <v>4.6562607249000001</v>
      </c>
      <c r="AP336" s="52">
        <v>4.7032715876999998</v>
      </c>
      <c r="AQ336" s="52">
        <v>4.7495830510000001</v>
      </c>
      <c r="AR336" s="52">
        <v>4.7952041792999998</v>
      </c>
      <c r="AS336" s="52">
        <v>4.8401368840999996</v>
      </c>
      <c r="AT336" s="52">
        <v>4.8843788855000003</v>
      </c>
      <c r="AU336" s="52">
        <v>4.9279257512000001</v>
      </c>
      <c r="AV336" s="52">
        <v>4.9707722817000004</v>
      </c>
      <c r="AW336" s="52">
        <v>5.0129134292000002</v>
      </c>
      <c r="AX336" s="52">
        <v>5.0543448857</v>
      </c>
      <c r="AY336" s="52">
        <v>5.0950634371000003</v>
      </c>
      <c r="AZ336" s="52">
        <v>5.1350671535999997</v>
      </c>
      <c r="BA336" s="52">
        <v>5.1743554657999997</v>
      </c>
      <c r="BB336" s="52">
        <v>5.2129291653000003</v>
      </c>
      <c r="BC336" s="52">
        <v>5.2507903545000003</v>
      </c>
      <c r="BD336" s="52">
        <v>5.2879423649000001</v>
      </c>
      <c r="BE336" s="52">
        <v>5.3243896575000003</v>
      </c>
      <c r="BF336" s="52">
        <v>5.3601377140000004</v>
      </c>
      <c r="BG336" s="52">
        <v>5.3951929255</v>
      </c>
      <c r="BH336" s="52">
        <v>5.4295624837999998</v>
      </c>
      <c r="BI336" s="52">
        <v>5.4632542764999998</v>
      </c>
      <c r="BJ336" s="52">
        <v>5.4962767897000004</v>
      </c>
      <c r="BK336" s="52">
        <v>5.5286390159999996</v>
      </c>
      <c r="BL336" s="52">
        <v>5.5603503730000003</v>
      </c>
      <c r="BM336" s="52">
        <v>5.5914206271999998</v>
      </c>
      <c r="BN336" s="52">
        <v>5.6218598266999997</v>
      </c>
      <c r="BO336" s="52">
        <v>5.6516782410999999</v>
      </c>
      <c r="BP336" s="52">
        <v>5.6808863073999998</v>
      </c>
      <c r="BQ336" s="52">
        <v>5.7094945830999997</v>
      </c>
      <c r="BR336" s="52">
        <v>5.7375137040000004</v>
      </c>
      <c r="BS336" s="52">
        <v>5.7649543485999999</v>
      </c>
      <c r="BT336" s="52">
        <v>5.7918272050999997</v>
      </c>
      <c r="BU336" s="52">
        <v>5.8181429442999999</v>
      </c>
      <c r="BV336" s="52">
        <v>5.8439121961999998</v>
      </c>
      <c r="BW336" s="52">
        <v>5.8691455283999998</v>
      </c>
      <c r="BX336" s="52">
        <v>5.8938534293</v>
      </c>
      <c r="BY336" s="52">
        <v>5.9180462921999997</v>
      </c>
      <c r="BZ336" s="52">
        <v>5.9417344035999999</v>
      </c>
      <c r="CA336" s="52">
        <v>5.9649279316000001</v>
      </c>
      <c r="CB336" s="52">
        <v>5.9876369171999997</v>
      </c>
      <c r="CC336" s="52">
        <v>6.0098712671000003</v>
      </c>
      <c r="CD336" s="52">
        <v>6.0316407472</v>
      </c>
    </row>
    <row r="337" spans="1:82" x14ac:dyDescent="0.25">
      <c r="A337" s="52" t="s">
        <v>268</v>
      </c>
      <c r="B337" s="52">
        <v>43.959136523399998</v>
      </c>
      <c r="C337" s="52">
        <v>45.252057840799999</v>
      </c>
      <c r="D337" s="52">
        <v>46.362648412699997</v>
      </c>
      <c r="E337" s="52">
        <v>47.414572943400003</v>
      </c>
      <c r="F337" s="52">
        <v>48.442081129100004</v>
      </c>
      <c r="G337" s="52">
        <v>49.445998086700001</v>
      </c>
      <c r="H337" s="52">
        <v>50.444980468200001</v>
      </c>
      <c r="I337" s="52">
        <v>51.4391711715</v>
      </c>
      <c r="J337" s="52">
        <v>52.427540652499999</v>
      </c>
      <c r="K337" s="52">
        <v>53.408758673100003</v>
      </c>
      <c r="L337" s="52">
        <v>54.381462764399998</v>
      </c>
      <c r="M337" s="52">
        <v>55.3443063267</v>
      </c>
      <c r="N337" s="52">
        <v>56.295957591499999</v>
      </c>
      <c r="O337" s="52">
        <v>57.235086255600002</v>
      </c>
      <c r="P337" s="52">
        <v>58.160347833000003</v>
      </c>
      <c r="Q337" s="52">
        <v>59.070368219400002</v>
      </c>
      <c r="R337" s="55">
        <v>59.963728715499997</v>
      </c>
      <c r="S337" s="52">
        <v>60.8131943972</v>
      </c>
      <c r="T337" s="52">
        <v>61.633734667900001</v>
      </c>
      <c r="U337" s="52">
        <v>62.428964508100002</v>
      </c>
      <c r="V337" s="52">
        <v>63.1990543649</v>
      </c>
      <c r="W337" s="52">
        <v>63.943001305099997</v>
      </c>
      <c r="X337" s="52">
        <v>64.659270105999994</v>
      </c>
      <c r="Y337" s="52">
        <v>65.345954007900005</v>
      </c>
      <c r="Z337" s="52">
        <v>66.000786732899996</v>
      </c>
      <c r="AA337" s="52">
        <v>66.621099687200001</v>
      </c>
      <c r="AB337" s="55">
        <v>67.203748322999999</v>
      </c>
      <c r="AC337" s="52">
        <v>67.745009741700002</v>
      </c>
      <c r="AD337" s="52">
        <v>68.240466528499994</v>
      </c>
      <c r="AE337" s="52">
        <v>68.684872113400004</v>
      </c>
      <c r="AF337" s="52">
        <v>69.071312800300007</v>
      </c>
      <c r="AG337" s="52">
        <v>69.308200323299999</v>
      </c>
      <c r="AH337" s="52">
        <v>69.466319924100006</v>
      </c>
      <c r="AI337" s="52">
        <v>69.612745151200002</v>
      </c>
      <c r="AJ337" s="52">
        <v>69.751904599100001</v>
      </c>
      <c r="AK337" s="52">
        <v>69.885714277399998</v>
      </c>
      <c r="AL337" s="52">
        <v>70.015164778400006</v>
      </c>
      <c r="AM337" s="52">
        <v>70.140843851100001</v>
      </c>
      <c r="AN337" s="52">
        <v>70.263130360100007</v>
      </c>
      <c r="AO337" s="52">
        <v>70.382279836600006</v>
      </c>
      <c r="AP337" s="52">
        <v>70.498469653200004</v>
      </c>
      <c r="AQ337" s="52">
        <v>70.611826283100001</v>
      </c>
      <c r="AR337" s="52">
        <v>70.722443016300005</v>
      </c>
      <c r="AS337" s="52">
        <v>70.830391849099996</v>
      </c>
      <c r="AT337" s="52">
        <v>70.935731529700007</v>
      </c>
      <c r="AU337" s="52">
        <v>71.038512976199996</v>
      </c>
      <c r="AV337" s="52">
        <v>71.138782872199997</v>
      </c>
      <c r="AW337" s="52">
        <v>71.236585993099993</v>
      </c>
      <c r="AX337" s="52">
        <v>71.331966657699994</v>
      </c>
      <c r="AY337" s="52">
        <v>71.424969576199999</v>
      </c>
      <c r="AZ337" s="52">
        <v>71.515640290299999</v>
      </c>
      <c r="BA337" s="52">
        <v>71.604025342499995</v>
      </c>
      <c r="BB337" s="52">
        <v>71.690172271600005</v>
      </c>
      <c r="BC337" s="52">
        <v>71.774129500100003</v>
      </c>
      <c r="BD337" s="52">
        <v>71.855946159400006</v>
      </c>
      <c r="BE337" s="52">
        <v>71.9356718879</v>
      </c>
      <c r="BF337" s="52">
        <v>72.013356616999999</v>
      </c>
      <c r="BG337" s="52">
        <v>72.089050362799995</v>
      </c>
      <c r="BH337" s="52">
        <v>72.162803032200003</v>
      </c>
      <c r="BI337" s="52">
        <v>72.234664243699996</v>
      </c>
      <c r="BJ337" s="52">
        <v>72.304683171799994</v>
      </c>
      <c r="BK337" s="52">
        <v>72.372908408699999</v>
      </c>
      <c r="BL337" s="52">
        <v>72.439387847600003</v>
      </c>
      <c r="BM337" s="52">
        <v>72.504168586199995</v>
      </c>
      <c r="BN337" s="52">
        <v>72.567296845800001</v>
      </c>
      <c r="BO337" s="52">
        <v>72.628817907799998</v>
      </c>
      <c r="BP337" s="52">
        <v>72.688776064099997</v>
      </c>
      <c r="BQ337" s="52">
        <v>72.747214580199994</v>
      </c>
      <c r="BR337" s="52">
        <v>72.804175668699997</v>
      </c>
      <c r="BS337" s="52">
        <v>72.859700474099995</v>
      </c>
      <c r="BT337" s="52">
        <v>72.913829062900007</v>
      </c>
      <c r="BU337" s="52">
        <v>72.966600423200006</v>
      </c>
      <c r="BV337" s="52">
        <v>73.018052469899999</v>
      </c>
      <c r="BW337" s="52">
        <v>73.068222051500001</v>
      </c>
      <c r="BX337" s="52">
        <v>73.117144966300003</v>
      </c>
      <c r="BY337" s="52">
        <v>73.164855976400005</v>
      </c>
      <c r="BZ337" s="52">
        <v>73.211388828699995</v>
      </c>
      <c r="CA337" s="52">
        <v>73.256776274499998</v>
      </c>
      <c r="CB337" s="52">
        <v>73.301050093499995</v>
      </c>
      <c r="CC337" s="52">
        <v>73.344241116500001</v>
      </c>
      <c r="CD337" s="52">
        <v>73.386379251099996</v>
      </c>
    </row>
    <row r="338" spans="1:82" x14ac:dyDescent="0.25">
      <c r="A338" s="52" t="s">
        <v>269</v>
      </c>
      <c r="B338" s="52">
        <v>334.9871986</v>
      </c>
      <c r="C338" s="52">
        <v>363.88213735329998</v>
      </c>
      <c r="D338" s="52">
        <v>393.1437690194</v>
      </c>
      <c r="E338" s="52">
        <v>422.63767536400002</v>
      </c>
      <c r="F338" s="52">
        <v>452.22686704220001</v>
      </c>
      <c r="G338" s="52">
        <v>481.15213430199998</v>
      </c>
      <c r="H338" s="52">
        <v>510.12251263629997</v>
      </c>
      <c r="I338" s="52">
        <v>539.09112840130001</v>
      </c>
      <c r="J338" s="52">
        <v>568.01022454400004</v>
      </c>
      <c r="K338" s="52">
        <v>596.83309634069997</v>
      </c>
      <c r="L338" s="52">
        <v>625.51630550679999</v>
      </c>
      <c r="M338" s="52">
        <v>654.01934136930004</v>
      </c>
      <c r="N338" s="52">
        <v>682.30429004339999</v>
      </c>
      <c r="O338" s="52">
        <v>710.33559982190002</v>
      </c>
      <c r="P338" s="52">
        <v>738.07993763449997</v>
      </c>
      <c r="Q338" s="52">
        <v>765.50611927780005</v>
      </c>
      <c r="R338" s="55">
        <v>792.58509529510002</v>
      </c>
      <c r="S338" s="52">
        <v>819.33731198930002</v>
      </c>
      <c r="T338" s="52">
        <v>845.74150717580005</v>
      </c>
      <c r="U338" s="52">
        <v>871.7708014497</v>
      </c>
      <c r="V338" s="52">
        <v>897.39955198120003</v>
      </c>
      <c r="W338" s="52">
        <v>922.60374015460002</v>
      </c>
      <c r="X338" s="52">
        <v>947.36041392209995</v>
      </c>
      <c r="Y338" s="52">
        <v>971.64693193000005</v>
      </c>
      <c r="Z338" s="52">
        <v>995.44007999339999</v>
      </c>
      <c r="AA338" s="52">
        <v>1018.714993156</v>
      </c>
      <c r="AB338" s="55">
        <v>1041.4437767874999</v>
      </c>
      <c r="AC338" s="52">
        <v>1063.5936637177001</v>
      </c>
      <c r="AD338" s="52">
        <v>1085.1259343872</v>
      </c>
      <c r="AE338" s="52">
        <v>1105.9963389162001</v>
      </c>
      <c r="AF338" s="52">
        <v>1126.1113198496</v>
      </c>
      <c r="AG338" s="52">
        <v>1139.5405310811</v>
      </c>
      <c r="AH338" s="52">
        <v>1148.8455629391001</v>
      </c>
      <c r="AI338" s="52">
        <v>1157.189820134</v>
      </c>
      <c r="AJ338" s="52">
        <v>1164.7708351792</v>
      </c>
      <c r="AK338" s="52">
        <v>1171.7358737970001</v>
      </c>
      <c r="AL338" s="52">
        <v>1178.1960390265001</v>
      </c>
      <c r="AM338" s="52">
        <v>1184.2360162488999</v>
      </c>
      <c r="AN338" s="52">
        <v>1189.9210008107</v>
      </c>
      <c r="AO338" s="52">
        <v>1195.3016969857999</v>
      </c>
      <c r="AP338" s="52">
        <v>1200.4179596447</v>
      </c>
      <c r="AQ338" s="52">
        <v>1205.3014659813</v>
      </c>
      <c r="AR338" s="52">
        <v>1209.9776875893999</v>
      </c>
      <c r="AS338" s="52">
        <v>1214.4673539985999</v>
      </c>
      <c r="AT338" s="52">
        <v>1218.7875444807</v>
      </c>
      <c r="AU338" s="52">
        <v>1222.9525067473</v>
      </c>
      <c r="AV338" s="52">
        <v>1226.9742740044001</v>
      </c>
      <c r="AW338" s="52">
        <v>1230.8631323948</v>
      </c>
      <c r="AX338" s="52">
        <v>1234.6279771146999</v>
      </c>
      <c r="AY338" s="52">
        <v>1238.2765852373</v>
      </c>
      <c r="AZ338" s="52">
        <v>1241.8158259105001</v>
      </c>
      <c r="BA338" s="52">
        <v>1245.2518233935</v>
      </c>
      <c r="BB338" s="52">
        <v>1248.5900843657</v>
      </c>
      <c r="BC338" s="52">
        <v>1251.8355979867999</v>
      </c>
      <c r="BD338" s="52">
        <v>1254.9929151726001</v>
      </c>
      <c r="BE338" s="52">
        <v>1258.0662119568001</v>
      </c>
      <c r="BF338" s="52">
        <v>1261.0593404125</v>
      </c>
      <c r="BG338" s="52">
        <v>1263.9758700589</v>
      </c>
      <c r="BH338" s="52">
        <v>1266.8191218234999</v>
      </c>
      <c r="BI338" s="52">
        <v>1269.5921960436001</v>
      </c>
      <c r="BJ338" s="52">
        <v>1272.2979959518</v>
      </c>
      <c r="BK338" s="52">
        <v>1274.9392473476</v>
      </c>
      <c r="BL338" s="52">
        <v>1277.5185153762</v>
      </c>
      <c r="BM338" s="52">
        <v>1280.0382189387999</v>
      </c>
      <c r="BN338" s="52">
        <v>1282.5006430941</v>
      </c>
      <c r="BO338" s="52">
        <v>1284.9079499331001</v>
      </c>
      <c r="BP338" s="52">
        <v>1287.2621880959</v>
      </c>
      <c r="BQ338" s="52">
        <v>1289.5653012189</v>
      </c>
      <c r="BR338" s="52">
        <v>1291.8191354281</v>
      </c>
      <c r="BS338" s="52">
        <v>1294.0254461285001</v>
      </c>
      <c r="BT338" s="52">
        <v>1296.1859039991</v>
      </c>
      <c r="BU338" s="52">
        <v>1298.3021005401999</v>
      </c>
      <c r="BV338" s="52">
        <v>1300.3755531001</v>
      </c>
      <c r="BW338" s="52">
        <v>1302.4077093545</v>
      </c>
      <c r="BX338" s="52">
        <v>1304.3999516069</v>
      </c>
      <c r="BY338" s="52">
        <v>1306.353600525</v>
      </c>
      <c r="BZ338" s="52">
        <v>1308.2699188163999</v>
      </c>
      <c r="CA338" s="52">
        <v>1310.1501143971</v>
      </c>
      <c r="CB338" s="52">
        <v>1311.9953435212999</v>
      </c>
      <c r="CC338" s="52">
        <v>1313.8067135695001</v>
      </c>
      <c r="CD338" s="52">
        <v>1315.5852857033999</v>
      </c>
    </row>
    <row r="339" spans="1:82" x14ac:dyDescent="0.25">
      <c r="A339" s="52" t="s">
        <v>270</v>
      </c>
      <c r="B339" s="52">
        <v>633.5</v>
      </c>
      <c r="C339" s="52">
        <v>692.06683046989997</v>
      </c>
      <c r="D339" s="52">
        <v>751.18991052620004</v>
      </c>
      <c r="E339" s="52">
        <v>810.65125476130004</v>
      </c>
      <c r="F339" s="52">
        <v>870.25052352670002</v>
      </c>
      <c r="G339" s="52">
        <v>929.79372441179999</v>
      </c>
      <c r="H339" s="52">
        <v>989.8782695118</v>
      </c>
      <c r="I339" s="52">
        <v>1050.3903700521</v>
      </c>
      <c r="J339" s="52">
        <v>1111.2178479494</v>
      </c>
      <c r="K339" s="52">
        <v>1172.2465507237</v>
      </c>
      <c r="L339" s="52">
        <v>1233.3599334871999</v>
      </c>
      <c r="M339" s="52">
        <v>1294.4367361575</v>
      </c>
      <c r="N339" s="52">
        <v>1355.3486081773999</v>
      </c>
      <c r="O339" s="52">
        <v>1415.9576784392</v>
      </c>
      <c r="P339" s="52">
        <v>1476.1140655449001</v>
      </c>
      <c r="Q339" s="52">
        <v>1535.6533154566</v>
      </c>
      <c r="R339" s="55">
        <v>1594.3937436904</v>
      </c>
      <c r="S339" s="52">
        <v>1652.1336476551</v>
      </c>
      <c r="T339" s="52">
        <v>1708.6483406150001</v>
      </c>
      <c r="U339" s="52">
        <v>1763.688270006</v>
      </c>
      <c r="V339" s="52">
        <v>1816.9749139349001</v>
      </c>
      <c r="W339" s="52">
        <v>1868.1967351951</v>
      </c>
      <c r="X339" s="52">
        <v>1917.0053257781001</v>
      </c>
      <c r="Y339" s="52">
        <v>1963.0112807971</v>
      </c>
      <c r="Z339" s="52">
        <v>2005.7796498368</v>
      </c>
      <c r="AA339" s="52">
        <v>2044.8248888907999</v>
      </c>
      <c r="AB339" s="55">
        <v>2079.6052527736001</v>
      </c>
      <c r="AC339" s="52">
        <v>2109.5165845145002</v>
      </c>
      <c r="AD339" s="52">
        <v>2133.885512544</v>
      </c>
      <c r="AE339" s="52">
        <v>2151.9606080768999</v>
      </c>
      <c r="AF339" s="52">
        <v>2162.8988980196</v>
      </c>
      <c r="AG339" s="52">
        <v>2165.7927964193</v>
      </c>
      <c r="AH339" s="52">
        <v>2165.7927964193</v>
      </c>
      <c r="AI339" s="52">
        <v>2165.7927964193</v>
      </c>
      <c r="AJ339" s="52">
        <v>2165.7927964193</v>
      </c>
      <c r="AK339" s="52">
        <v>2165.7927964193</v>
      </c>
      <c r="AL339" s="52">
        <v>2165.7927964193</v>
      </c>
      <c r="AM339" s="52">
        <v>2165.7927964193</v>
      </c>
      <c r="AN339" s="52">
        <v>2165.7927964193</v>
      </c>
      <c r="AO339" s="52">
        <v>2165.7927964193</v>
      </c>
      <c r="AP339" s="52">
        <v>2165.7927964193</v>
      </c>
      <c r="AQ339" s="52">
        <v>2165.7927964193</v>
      </c>
      <c r="AR339" s="52">
        <v>2165.7927964193</v>
      </c>
      <c r="AS339" s="52">
        <v>2165.7927964193</v>
      </c>
      <c r="AT339" s="52">
        <v>2165.7927964193</v>
      </c>
      <c r="AU339" s="52">
        <v>2165.7927964193</v>
      </c>
      <c r="AV339" s="52">
        <v>2165.7927964193</v>
      </c>
      <c r="AW339" s="52">
        <v>2165.7927964193</v>
      </c>
      <c r="AX339" s="52">
        <v>2165.7927964193</v>
      </c>
      <c r="AY339" s="52">
        <v>2165.7927964193</v>
      </c>
      <c r="AZ339" s="52">
        <v>2165.7927964193</v>
      </c>
      <c r="BA339" s="52">
        <v>2165.7927964193</v>
      </c>
      <c r="BB339" s="52">
        <v>2165.7927964193</v>
      </c>
      <c r="BC339" s="52">
        <v>2165.7927964193</v>
      </c>
      <c r="BD339" s="52">
        <v>2165.7927964193</v>
      </c>
      <c r="BE339" s="52">
        <v>2165.7927964193</v>
      </c>
      <c r="BF339" s="52">
        <v>2165.7927964193</v>
      </c>
      <c r="BG339" s="52">
        <v>2165.7927964193</v>
      </c>
      <c r="BH339" s="52">
        <v>2165.7927964193</v>
      </c>
      <c r="BI339" s="52">
        <v>2165.7927964193</v>
      </c>
      <c r="BJ339" s="52">
        <v>2165.7927964193</v>
      </c>
      <c r="BK339" s="52">
        <v>2165.7927964193</v>
      </c>
      <c r="BL339" s="52">
        <v>2165.7927964193</v>
      </c>
      <c r="BM339" s="52">
        <v>2165.7927964193</v>
      </c>
      <c r="BN339" s="52">
        <v>2165.7927964193</v>
      </c>
      <c r="BO339" s="52">
        <v>2165.7927964193</v>
      </c>
      <c r="BP339" s="52">
        <v>2165.7927964193</v>
      </c>
      <c r="BQ339" s="52">
        <v>2165.7927964193</v>
      </c>
      <c r="BR339" s="52">
        <v>2165.7927964193</v>
      </c>
      <c r="BS339" s="52">
        <v>2165.7927964193</v>
      </c>
      <c r="BT339" s="52">
        <v>2165.7927964193</v>
      </c>
      <c r="BU339" s="52">
        <v>2165.7927964193</v>
      </c>
      <c r="BV339" s="52">
        <v>2165.7927964193</v>
      </c>
      <c r="BW339" s="52">
        <v>2165.7927964193</v>
      </c>
      <c r="BX339" s="52">
        <v>2165.7927964193</v>
      </c>
      <c r="BY339" s="52">
        <v>2165.7927964193</v>
      </c>
      <c r="BZ339" s="52">
        <v>2165.7927964193</v>
      </c>
      <c r="CA339" s="52">
        <v>2165.7927964193</v>
      </c>
      <c r="CB339" s="52">
        <v>2165.7927964193</v>
      </c>
      <c r="CC339" s="52">
        <v>2165.7927964193</v>
      </c>
      <c r="CD339" s="52">
        <v>2165.7927964193</v>
      </c>
    </row>
    <row r="340" spans="1:82" x14ac:dyDescent="0.25">
      <c r="A340" s="52" t="s">
        <v>308</v>
      </c>
      <c r="B340" s="52">
        <v>0.1090617324</v>
      </c>
      <c r="C340" s="52">
        <v>9.5430263299999998E-2</v>
      </c>
      <c r="D340" s="52">
        <v>8.3747326400000002E-2</v>
      </c>
      <c r="E340" s="52">
        <v>7.3701141400000003E-2</v>
      </c>
      <c r="F340" s="52">
        <v>6.5034725700000004E-2</v>
      </c>
      <c r="G340" s="52">
        <v>5.7535466600000001E-2</v>
      </c>
      <c r="H340" s="52">
        <v>5.1026818299999999E-2</v>
      </c>
      <c r="I340" s="52">
        <v>4.7449565300000003E-2</v>
      </c>
      <c r="J340" s="52">
        <v>4.4223235399999998E-2</v>
      </c>
      <c r="K340" s="52">
        <v>4.1305879400000002E-2</v>
      </c>
      <c r="L340" s="52">
        <v>3.8661303600000002E-2</v>
      </c>
      <c r="M340" s="52">
        <v>3.6258188099999998E-2</v>
      </c>
      <c r="N340" s="52">
        <v>3.4069353500000003E-2</v>
      </c>
      <c r="O340" s="52">
        <v>3.2071148100000002E-2</v>
      </c>
      <c r="P340" s="52">
        <v>3.0242935200000001E-2</v>
      </c>
      <c r="Q340" s="52">
        <v>2.8566661699999999E-2</v>
      </c>
      <c r="R340" s="55">
        <v>2.7026495000000001E-2</v>
      </c>
      <c r="S340" s="52">
        <v>2.58623298E-2</v>
      </c>
      <c r="T340" s="52">
        <v>2.47869784E-2</v>
      </c>
      <c r="U340" s="52">
        <v>2.3791971700000001E-2</v>
      </c>
      <c r="V340" s="52">
        <v>2.2869788499999998E-2</v>
      </c>
      <c r="W340" s="52">
        <v>2.2013735E-2</v>
      </c>
      <c r="X340" s="52">
        <v>2.12178414E-2</v>
      </c>
      <c r="Y340" s="52">
        <v>2.04767725E-2</v>
      </c>
      <c r="Z340" s="52">
        <v>1.9785751099999999E-2</v>
      </c>
      <c r="AA340" s="52">
        <v>1.9140490999999999E-2</v>
      </c>
      <c r="AB340" s="55">
        <v>1.8537140000000001E-2</v>
      </c>
      <c r="AC340" s="52">
        <v>1.79722288E-2</v>
      </c>
      <c r="AD340" s="52">
        <v>1.7441069199999999E-2</v>
      </c>
      <c r="AE340" s="52">
        <v>1.6925607700000001E-2</v>
      </c>
      <c r="AF340" s="52">
        <v>1.6425380400000002E-2</v>
      </c>
      <c r="AG340" s="52">
        <v>1.5939937000000001E-2</v>
      </c>
      <c r="AH340" s="52">
        <v>1.54688407E-2</v>
      </c>
      <c r="AI340" s="52">
        <v>1.50116674E-2</v>
      </c>
      <c r="AJ340" s="52">
        <v>1.45680056E-2</v>
      </c>
      <c r="AK340" s="52">
        <v>1.41374559E-2</v>
      </c>
      <c r="AL340" s="52">
        <v>1.3719630999999999E-2</v>
      </c>
      <c r="AM340" s="52">
        <v>1.3314154599999999E-2</v>
      </c>
      <c r="AN340" s="52">
        <v>1.29206619E-2</v>
      </c>
      <c r="AO340" s="52">
        <v>1.25387986E-2</v>
      </c>
      <c r="AP340" s="52">
        <v>1.2168221099999999E-2</v>
      </c>
      <c r="AQ340" s="52">
        <v>1.18085958E-2</v>
      </c>
      <c r="AR340" s="52">
        <v>1.14595991E-2</v>
      </c>
      <c r="AS340" s="52">
        <v>1.11209167E-2</v>
      </c>
      <c r="AT340" s="52">
        <v>1.0792243999999999E-2</v>
      </c>
      <c r="AU340" s="52">
        <v>1.0473284899999999E-2</v>
      </c>
      <c r="AV340" s="52">
        <v>1.0163752599999999E-2</v>
      </c>
      <c r="AW340" s="52">
        <v>9.8633682999999996E-3</v>
      </c>
      <c r="AX340" s="52">
        <v>9.5718616999999999E-3</v>
      </c>
      <c r="AY340" s="52">
        <v>9.2889705000000003E-3</v>
      </c>
      <c r="AZ340" s="52">
        <v>9.0144399000000007E-3</v>
      </c>
      <c r="BA340" s="52">
        <v>8.7480228999999993E-3</v>
      </c>
      <c r="BB340" s="52">
        <v>8.4894797999999997E-3</v>
      </c>
      <c r="BC340" s="52">
        <v>8.2385776999999993E-3</v>
      </c>
      <c r="BD340" s="52">
        <v>7.9950909999999993E-3</v>
      </c>
      <c r="BE340" s="52">
        <v>7.7588003000000003E-3</v>
      </c>
      <c r="BF340" s="52">
        <v>7.5294931000000004E-3</v>
      </c>
      <c r="BG340" s="52">
        <v>7.3069629999999997E-3</v>
      </c>
      <c r="BH340" s="52">
        <v>7.0910095999999999E-3</v>
      </c>
      <c r="BI340" s="52">
        <v>6.8814386000000003E-3</v>
      </c>
      <c r="BJ340" s="52">
        <v>6.6780613000000004E-3</v>
      </c>
      <c r="BK340" s="52">
        <v>6.4806947999999998E-3</v>
      </c>
      <c r="BL340" s="52">
        <v>6.2891613000000002E-3</v>
      </c>
      <c r="BM340" s="52">
        <v>6.1032884999999999E-3</v>
      </c>
      <c r="BN340" s="52">
        <v>5.9229091000000001E-3</v>
      </c>
      <c r="BO340" s="52">
        <v>5.7478605999999998E-3</v>
      </c>
      <c r="BP340" s="52">
        <v>5.5779857000000004E-3</v>
      </c>
      <c r="BQ340" s="52">
        <v>5.4131313000000004E-3</v>
      </c>
      <c r="BR340" s="52">
        <v>5.2531491E-3</v>
      </c>
      <c r="BS340" s="52">
        <v>5.0978951000000003E-3</v>
      </c>
      <c r="BT340" s="52">
        <v>4.9472294999999998E-3</v>
      </c>
      <c r="BU340" s="52">
        <v>4.8010168000000002E-3</v>
      </c>
      <c r="BV340" s="52">
        <v>4.6591252999999997E-3</v>
      </c>
      <c r="BW340" s="52">
        <v>4.5214273000000003E-3</v>
      </c>
      <c r="BX340" s="52">
        <v>4.3877990000000004E-3</v>
      </c>
      <c r="BY340" s="52">
        <v>4.2581199000000002E-3</v>
      </c>
      <c r="BZ340" s="52">
        <v>4.1322733999999998E-3</v>
      </c>
      <c r="CA340" s="52">
        <v>4.0101462999999997E-3</v>
      </c>
      <c r="CB340" s="52">
        <v>3.8916286E-3</v>
      </c>
      <c r="CC340" s="52">
        <v>3.7766136E-3</v>
      </c>
      <c r="CD340" s="52">
        <v>3.6649978E-3</v>
      </c>
    </row>
    <row r="341" spans="1:82" x14ac:dyDescent="0.25">
      <c r="A341" s="52" t="s">
        <v>550</v>
      </c>
      <c r="B341" s="52">
        <v>0</v>
      </c>
      <c r="C341" s="52">
        <v>2.05798074E-2</v>
      </c>
      <c r="D341" s="52">
        <v>2.01224248E-2</v>
      </c>
      <c r="E341" s="52">
        <v>1.9765219699999999E-2</v>
      </c>
      <c r="F341" s="52">
        <v>1.9464082800000001E-2</v>
      </c>
      <c r="G341" s="52">
        <v>1.91930633E-2</v>
      </c>
      <c r="H341" s="52">
        <v>1.8940760099999999E-2</v>
      </c>
      <c r="I341" s="52">
        <v>1.8692572500000001E-2</v>
      </c>
      <c r="J341" s="52">
        <v>1.8459632E-2</v>
      </c>
      <c r="K341" s="52">
        <v>1.8239228699999999E-2</v>
      </c>
      <c r="L341" s="52">
        <v>1.8029529200000002E-2</v>
      </c>
      <c r="M341" s="52">
        <v>1.7829209499999998E-2</v>
      </c>
      <c r="N341" s="52">
        <v>1.7637281599999999E-2</v>
      </c>
      <c r="O341" s="52">
        <v>1.7453012399999999E-2</v>
      </c>
      <c r="P341" s="52">
        <v>1.7275894999999999E-2</v>
      </c>
      <c r="Q341" s="52">
        <v>1.71056648E-2</v>
      </c>
      <c r="R341" s="55">
        <v>1.6942368700000002E-2</v>
      </c>
      <c r="S341" s="52">
        <v>1.6794300700000001E-2</v>
      </c>
      <c r="T341" s="52">
        <v>1.6653860600000001E-2</v>
      </c>
      <c r="U341" s="52">
        <v>1.65167708E-2</v>
      </c>
      <c r="V341" s="52">
        <v>1.6382958499999999E-2</v>
      </c>
      <c r="W341" s="52">
        <v>1.62531884E-2</v>
      </c>
      <c r="X341" s="52">
        <v>1.6128353099999999E-2</v>
      </c>
      <c r="Y341" s="52">
        <v>1.6009489500000001E-2</v>
      </c>
      <c r="Z341" s="52">
        <v>1.5898043399999999E-2</v>
      </c>
      <c r="AA341" s="52">
        <v>1.5796358600000001E-2</v>
      </c>
      <c r="AB341" s="55">
        <v>1.5708566600000001E-2</v>
      </c>
      <c r="AC341" s="52">
        <v>1.5642259700000001E-2</v>
      </c>
      <c r="AD341" s="52">
        <v>1.5611948299999999E-2</v>
      </c>
      <c r="AE341" s="52">
        <v>1.56467593E-2</v>
      </c>
      <c r="AF341" s="52">
        <v>1.5796016900000001E-2</v>
      </c>
      <c r="AG341" s="52">
        <v>1.5799511799999999E-2</v>
      </c>
      <c r="AH341" s="52">
        <v>1.5687385200000001E-2</v>
      </c>
      <c r="AI341" s="52">
        <v>1.55660086E-2</v>
      </c>
      <c r="AJ341" s="52">
        <v>1.54419847E-2</v>
      </c>
      <c r="AK341" s="52">
        <v>1.5321921699999999E-2</v>
      </c>
      <c r="AL341" s="52">
        <v>1.52131499E-2</v>
      </c>
      <c r="AM341" s="52">
        <v>1.4227642E-2</v>
      </c>
      <c r="AN341" s="52">
        <v>1.5521656300000001E-2</v>
      </c>
      <c r="AO341" s="52">
        <v>1.51913506E-2</v>
      </c>
      <c r="AP341" s="52">
        <v>1.49301318E-2</v>
      </c>
      <c r="AQ341" s="52">
        <v>1.47158849E-2</v>
      </c>
      <c r="AR341" s="52">
        <v>1.4533857799999999E-2</v>
      </c>
      <c r="AS341" s="52">
        <v>1.43741266E-2</v>
      </c>
      <c r="AT341" s="52">
        <v>1.4229972699999999E-2</v>
      </c>
      <c r="AU341" s="52">
        <v>1.4096825699999999E-2</v>
      </c>
      <c r="AV341" s="52">
        <v>1.3971562999999999E-2</v>
      </c>
      <c r="AW341" s="52">
        <v>1.3852043600000001E-2</v>
      </c>
      <c r="AX341" s="52">
        <v>1.3736794199999999E-2</v>
      </c>
      <c r="AY341" s="52">
        <v>1.36247967E-2</v>
      </c>
      <c r="AZ341" s="52">
        <v>1.35153446E-2</v>
      </c>
      <c r="BA341" s="52">
        <v>1.34079452E-2</v>
      </c>
      <c r="BB341" s="52">
        <v>1.33022525E-2</v>
      </c>
      <c r="BC341" s="52">
        <v>1.3198022E-2</v>
      </c>
      <c r="BD341" s="52">
        <v>1.3095079000000001E-2</v>
      </c>
      <c r="BE341" s="52">
        <v>1.2993297399999999E-2</v>
      </c>
      <c r="BF341" s="52">
        <v>1.28925849E-2</v>
      </c>
      <c r="BG341" s="52">
        <v>1.2792873E-2</v>
      </c>
      <c r="BH341" s="52">
        <v>1.2694109699999999E-2</v>
      </c>
      <c r="BI341" s="52">
        <v>1.25962548E-2</v>
      </c>
      <c r="BJ341" s="52">
        <v>1.24992765E-2</v>
      </c>
      <c r="BK341" s="52">
        <v>1.24031492E-2</v>
      </c>
      <c r="BL341" s="52">
        <v>1.2307851599999999E-2</v>
      </c>
      <c r="BM341" s="52">
        <v>1.22133656E-2</v>
      </c>
      <c r="BN341" s="52">
        <v>1.2119675700000001E-2</v>
      </c>
      <c r="BO341" s="52">
        <v>1.2026767900000001E-2</v>
      </c>
      <c r="BP341" s="52">
        <v>1.1934630099999999E-2</v>
      </c>
      <c r="BQ341" s="52">
        <v>1.18432508E-2</v>
      </c>
      <c r="BR341" s="52">
        <v>1.17526197E-2</v>
      </c>
      <c r="BS341" s="52">
        <v>1.1662727100000001E-2</v>
      </c>
      <c r="BT341" s="52">
        <v>1.15735639E-2</v>
      </c>
      <c r="BU341" s="52">
        <v>1.1485121500000001E-2</v>
      </c>
      <c r="BV341" s="52">
        <v>1.13973917E-2</v>
      </c>
      <c r="BW341" s="52">
        <v>1.13103666E-2</v>
      </c>
      <c r="BX341" s="52">
        <v>1.12240386E-2</v>
      </c>
      <c r="BY341" s="52">
        <v>1.11384004E-2</v>
      </c>
      <c r="BZ341" s="52">
        <v>1.10534451E-2</v>
      </c>
      <c r="CA341" s="52">
        <v>1.09691657E-2</v>
      </c>
      <c r="CB341" s="52">
        <v>1.08855555E-2</v>
      </c>
      <c r="CC341" s="52">
        <v>1.08026081E-2</v>
      </c>
      <c r="CD341" s="52">
        <v>1.07203171E-2</v>
      </c>
    </row>
    <row r="342" spans="1:82" x14ac:dyDescent="0.25">
      <c r="A342" s="52" t="s">
        <v>551</v>
      </c>
      <c r="B342" s="52">
        <v>0</v>
      </c>
      <c r="C342" s="52">
        <v>4.53251665E-2</v>
      </c>
      <c r="D342" s="52">
        <v>-8.8591620000000001E-4</v>
      </c>
      <c r="E342" s="52">
        <v>-7.9090040000000001E-4</v>
      </c>
      <c r="F342" s="52">
        <v>-7.3778859999999995E-4</v>
      </c>
      <c r="G342" s="52">
        <v>-7.0933019999999995E-4</v>
      </c>
      <c r="H342" s="52">
        <v>-6.9170280000000004E-4</v>
      </c>
      <c r="I342" s="52">
        <v>-6.879462E-4</v>
      </c>
      <c r="J342" s="52">
        <v>-6.7361479999999995E-4</v>
      </c>
      <c r="K342" s="52">
        <v>-6.6185780000000002E-4</v>
      </c>
      <c r="L342" s="52">
        <v>-6.5184270000000005E-4</v>
      </c>
      <c r="M342" s="52">
        <v>-6.4308560000000004E-4</v>
      </c>
      <c r="N342" s="52">
        <v>-6.3526700000000001E-4</v>
      </c>
      <c r="O342" s="52">
        <v>-6.2814499999999998E-4</v>
      </c>
      <c r="P342" s="52">
        <v>-6.2150469999999996E-4</v>
      </c>
      <c r="Q342" s="52">
        <v>-6.1511590000000004E-4</v>
      </c>
      <c r="R342" s="55">
        <v>-6.0868249999999999E-4</v>
      </c>
      <c r="S342" s="52">
        <v>-5.9436999999999999E-4</v>
      </c>
      <c r="T342" s="52">
        <v>-5.8727759999999997E-4</v>
      </c>
      <c r="U342" s="52">
        <v>-5.842493E-4</v>
      </c>
      <c r="V342" s="52">
        <v>-5.8129000000000004E-4</v>
      </c>
      <c r="W342" s="52">
        <v>-5.7760449999999996E-4</v>
      </c>
      <c r="X342" s="52">
        <v>-5.7307099999999998E-4</v>
      </c>
      <c r="Y342" s="52">
        <v>-5.6755270000000005E-4</v>
      </c>
      <c r="Z342" s="52">
        <v>-5.6066090000000002E-4</v>
      </c>
      <c r="AA342" s="52">
        <v>-5.5154249999999998E-4</v>
      </c>
      <c r="AB342" s="55">
        <v>-5.384993E-4</v>
      </c>
      <c r="AC342" s="52">
        <v>-5.182435E-4</v>
      </c>
      <c r="AD342" s="52">
        <v>-4.8420309999999998E-4</v>
      </c>
      <c r="AE342" s="52">
        <v>-4.2249200000000001E-4</v>
      </c>
      <c r="AF342" s="52">
        <v>-3.1392319999999998E-4</v>
      </c>
      <c r="AG342" s="52">
        <v>-4.525531E-4</v>
      </c>
      <c r="AH342" s="52">
        <v>-5.625491E-4</v>
      </c>
      <c r="AI342" s="52">
        <v>-5.7149230000000004E-4</v>
      </c>
      <c r="AJ342" s="52">
        <v>-5.7416300000000004E-4</v>
      </c>
      <c r="AK342" s="52">
        <v>-5.7055599999999995E-4</v>
      </c>
      <c r="AL342" s="52">
        <v>-5.5998530000000003E-4</v>
      </c>
      <c r="AM342" s="52">
        <v>-1.3930406000000001E-3</v>
      </c>
      <c r="AN342" s="52">
        <v>7.723494E-4</v>
      </c>
      <c r="AO342" s="52">
        <v>-7.7091080000000003E-4</v>
      </c>
      <c r="AP342" s="52">
        <v>-7.054346E-4</v>
      </c>
      <c r="AQ342" s="52">
        <v>-6.6096769999999996E-4</v>
      </c>
      <c r="AR342" s="52">
        <v>-6.3051540000000003E-4</v>
      </c>
      <c r="AS342" s="52">
        <v>-6.0949099999999998E-4</v>
      </c>
      <c r="AT342" s="52">
        <v>-5.9484909999999998E-4</v>
      </c>
      <c r="AU342" s="52">
        <v>-5.8454950000000002E-4</v>
      </c>
      <c r="AV342" s="52">
        <v>-5.7721620000000004E-4</v>
      </c>
      <c r="AW342" s="52">
        <v>-5.7191700000000002E-4</v>
      </c>
      <c r="AX342" s="52">
        <v>1.0379306899999999E-2</v>
      </c>
      <c r="AY342" s="52">
        <v>-1.0639760000000001E-4</v>
      </c>
      <c r="AZ342" s="52">
        <v>-1.039795E-4</v>
      </c>
      <c r="BA342" s="52">
        <v>-1.020294E-4</v>
      </c>
      <c r="BB342" s="52">
        <v>-1.00408E-4</v>
      </c>
      <c r="BC342" s="52">
        <v>-9.9018999999999995E-5</v>
      </c>
      <c r="BD342" s="52">
        <v>-9.7795900000000003E-5</v>
      </c>
      <c r="BE342" s="52">
        <v>-9.6692499999999996E-5</v>
      </c>
      <c r="BF342" s="52">
        <v>-9.5676799999999998E-5</v>
      </c>
      <c r="BG342" s="52">
        <v>-9.4726299999999995E-5</v>
      </c>
      <c r="BH342" s="52">
        <v>-9.3825200000000004E-5</v>
      </c>
      <c r="BI342" s="52">
        <v>-9.2962199999999996E-5</v>
      </c>
      <c r="BJ342" s="52">
        <v>-9.2129300000000006E-5</v>
      </c>
      <c r="BK342" s="52">
        <v>-9.1320899999999995E-5</v>
      </c>
      <c r="BL342" s="52">
        <v>-9.0532700000000001E-5</v>
      </c>
      <c r="BM342" s="52">
        <v>-8.9761700000000005E-5</v>
      </c>
      <c r="BN342" s="52">
        <v>-8.90055E-5</v>
      </c>
      <c r="BO342" s="52">
        <v>-8.8262299999999997E-5</v>
      </c>
      <c r="BP342" s="52">
        <v>-8.7530999999999999E-5</v>
      </c>
      <c r="BQ342" s="52">
        <v>-8.6810299999999998E-5</v>
      </c>
      <c r="BR342" s="52">
        <v>-8.6099499999999998E-5</v>
      </c>
      <c r="BS342" s="52">
        <v>-8.5397999999999998E-5</v>
      </c>
      <c r="BT342" s="52">
        <v>-8.4704999999999996E-5</v>
      </c>
      <c r="BU342" s="52">
        <v>-8.4020300000000006E-5</v>
      </c>
      <c r="BV342" s="52">
        <v>-8.3343299999999999E-5</v>
      </c>
      <c r="BW342" s="52">
        <v>-8.2673899999999995E-5</v>
      </c>
      <c r="BX342" s="52">
        <v>-8.2011599999999999E-5</v>
      </c>
      <c r="BY342" s="52">
        <v>-8.1356199999999999E-5</v>
      </c>
      <c r="BZ342" s="52">
        <v>-8.07076E-5</v>
      </c>
      <c r="CA342" s="52">
        <v>-8.0065499999999994E-5</v>
      </c>
      <c r="CB342" s="52">
        <v>-7.9429699999999996E-5</v>
      </c>
      <c r="CC342" s="52">
        <v>-7.8800000000000004E-5</v>
      </c>
      <c r="CD342" s="52">
        <v>-7.8176400000000006E-5</v>
      </c>
    </row>
    <row r="343" spans="1:82" x14ac:dyDescent="0.25">
      <c r="A343" s="52" t="s">
        <v>552</v>
      </c>
      <c r="B343" s="52">
        <v>0</v>
      </c>
      <c r="C343" s="52">
        <v>-2.25625E-4</v>
      </c>
      <c r="D343" s="52">
        <v>-4.5124999999999999E-4</v>
      </c>
      <c r="E343" s="52">
        <v>-6.7687499999999996E-4</v>
      </c>
      <c r="F343" s="52">
        <v>-9.0249999999999998E-4</v>
      </c>
      <c r="G343" s="52">
        <v>-1.128125E-3</v>
      </c>
      <c r="H343" s="52">
        <v>-1.3537499999999999E-3</v>
      </c>
      <c r="I343" s="52">
        <v>-1.579375E-3</v>
      </c>
      <c r="J343" s="52">
        <v>-1.805E-3</v>
      </c>
      <c r="K343" s="52">
        <v>-2.0306249999999999E-3</v>
      </c>
      <c r="L343" s="52">
        <v>-2.25625E-3</v>
      </c>
      <c r="M343" s="52">
        <v>-2.4818750000000001E-3</v>
      </c>
      <c r="N343" s="52">
        <v>-2.7074999999999998E-3</v>
      </c>
      <c r="O343" s="52">
        <v>-2.933125E-3</v>
      </c>
      <c r="P343" s="52">
        <v>-3.1587500000000001E-3</v>
      </c>
      <c r="Q343" s="52">
        <v>-3.3843749999999998E-3</v>
      </c>
      <c r="R343" s="55">
        <v>-3.6099999999999999E-3</v>
      </c>
      <c r="S343" s="52">
        <v>-3.8356250000000001E-3</v>
      </c>
      <c r="T343" s="52">
        <v>-4.0612499999999998E-3</v>
      </c>
      <c r="U343" s="52">
        <v>-4.2868749999999999E-3</v>
      </c>
      <c r="V343" s="52">
        <v>-4.5125E-3</v>
      </c>
      <c r="W343" s="52">
        <v>-4.7381250000000001E-3</v>
      </c>
      <c r="X343" s="52">
        <v>-4.9637500000000003E-3</v>
      </c>
      <c r="Y343" s="52">
        <v>-5.1893750000000004E-3</v>
      </c>
      <c r="Z343" s="52">
        <v>-5.4149999999999997E-3</v>
      </c>
      <c r="AA343" s="52">
        <v>-5.6406249999999998E-3</v>
      </c>
      <c r="AB343" s="55">
        <v>-5.8662499999999999E-3</v>
      </c>
      <c r="AC343" s="52">
        <v>-6.0918750000000001E-3</v>
      </c>
      <c r="AD343" s="52">
        <v>-6.3175000000000002E-3</v>
      </c>
      <c r="AE343" s="52">
        <v>-6.5431250000000003E-3</v>
      </c>
      <c r="AF343" s="52">
        <v>-6.7687499999999996E-3</v>
      </c>
      <c r="AG343" s="52">
        <v>-6.9943749999999997E-3</v>
      </c>
      <c r="AH343" s="52">
        <v>-7.2199999999999999E-3</v>
      </c>
      <c r="AI343" s="52">
        <v>-7.445625E-3</v>
      </c>
      <c r="AJ343" s="52">
        <v>-7.6712500000000001E-3</v>
      </c>
      <c r="AK343" s="52">
        <v>-7.8968749999999994E-3</v>
      </c>
      <c r="AL343" s="52">
        <v>-8.1224999999999995E-3</v>
      </c>
      <c r="AM343" s="52">
        <v>-8.3481249999999996E-3</v>
      </c>
      <c r="AN343" s="52">
        <v>-8.5737499999999998E-3</v>
      </c>
      <c r="AO343" s="52">
        <v>-8.7993749999999999E-3</v>
      </c>
      <c r="AP343" s="52">
        <v>-9.025E-3</v>
      </c>
      <c r="AQ343" s="52">
        <v>-9.2506250000000002E-3</v>
      </c>
      <c r="AR343" s="52">
        <v>-9.4762500000000003E-3</v>
      </c>
      <c r="AS343" s="52">
        <v>-9.7018750000000004E-3</v>
      </c>
      <c r="AT343" s="52">
        <v>-9.9275000000000006E-3</v>
      </c>
      <c r="AU343" s="52">
        <v>-1.0153125000000001E-2</v>
      </c>
      <c r="AV343" s="52">
        <v>-1.0378750000000001E-2</v>
      </c>
      <c r="AW343" s="52">
        <v>-1.0604374999999999E-2</v>
      </c>
      <c r="AX343" s="52">
        <v>-1.0604374999999999E-2</v>
      </c>
      <c r="AY343" s="52">
        <v>-1.0604374999999999E-2</v>
      </c>
      <c r="AZ343" s="52">
        <v>-1.0604374999999999E-2</v>
      </c>
      <c r="BA343" s="52">
        <v>-1.0604374999999999E-2</v>
      </c>
      <c r="BB343" s="52">
        <v>-1.0604374999999999E-2</v>
      </c>
      <c r="BC343" s="52">
        <v>-1.0604374999999999E-2</v>
      </c>
      <c r="BD343" s="52">
        <v>-1.0604374999999999E-2</v>
      </c>
      <c r="BE343" s="52">
        <v>-1.0604374999999999E-2</v>
      </c>
      <c r="BF343" s="52">
        <v>-1.0604374999999999E-2</v>
      </c>
      <c r="BG343" s="52">
        <v>-1.0604374999999999E-2</v>
      </c>
      <c r="BH343" s="52">
        <v>-1.0604374999999999E-2</v>
      </c>
      <c r="BI343" s="52">
        <v>-1.0604374999999999E-2</v>
      </c>
      <c r="BJ343" s="52">
        <v>-1.0604374999999999E-2</v>
      </c>
      <c r="BK343" s="52">
        <v>-1.0604374999999999E-2</v>
      </c>
      <c r="BL343" s="52">
        <v>-1.0604374999999999E-2</v>
      </c>
      <c r="BM343" s="52">
        <v>-1.0604374999999999E-2</v>
      </c>
      <c r="BN343" s="52">
        <v>-1.0604374999999999E-2</v>
      </c>
      <c r="BO343" s="52">
        <v>-1.0604374999999999E-2</v>
      </c>
      <c r="BP343" s="52">
        <v>-1.0604374999999999E-2</v>
      </c>
      <c r="BQ343" s="52">
        <v>-1.0604374999999999E-2</v>
      </c>
      <c r="BR343" s="52">
        <v>-1.0604374999999999E-2</v>
      </c>
      <c r="BS343" s="52">
        <v>-1.0604374999999999E-2</v>
      </c>
      <c r="BT343" s="52">
        <v>-1.0604374999999999E-2</v>
      </c>
      <c r="BU343" s="52">
        <v>-1.0604374999999999E-2</v>
      </c>
      <c r="BV343" s="52">
        <v>-1.0604374999999999E-2</v>
      </c>
      <c r="BW343" s="52">
        <v>-1.0604374999999999E-2</v>
      </c>
      <c r="BX343" s="52">
        <v>-1.0604374999999999E-2</v>
      </c>
      <c r="BY343" s="52">
        <v>-1.0604374999999999E-2</v>
      </c>
      <c r="BZ343" s="52">
        <v>-1.0604374999999999E-2</v>
      </c>
      <c r="CA343" s="52">
        <v>-1.0604374999999999E-2</v>
      </c>
      <c r="CB343" s="52">
        <v>-1.0604374999999999E-2</v>
      </c>
      <c r="CC343" s="52">
        <v>-1.0604374999999999E-2</v>
      </c>
      <c r="CD343" s="52">
        <v>-1.0604374999999999E-2</v>
      </c>
    </row>
    <row r="344" spans="1:82" x14ac:dyDescent="0.25">
      <c r="A344" s="52" t="s">
        <v>553</v>
      </c>
      <c r="B344" s="52">
        <v>0</v>
      </c>
      <c r="C344" s="52">
        <v>4.53251665E-2</v>
      </c>
      <c r="D344" s="52">
        <v>4.4882208399999998E-2</v>
      </c>
      <c r="E344" s="52">
        <v>4.4470922199999999E-2</v>
      </c>
      <c r="F344" s="52">
        <v>4.4080832E-2</v>
      </c>
      <c r="G344" s="52">
        <v>4.3704911800000003E-2</v>
      </c>
      <c r="H344" s="52">
        <v>4.3339014600000003E-2</v>
      </c>
      <c r="I344" s="52">
        <v>4.2979381300000001E-2</v>
      </c>
      <c r="J344" s="52">
        <v>4.2625454600000001E-2</v>
      </c>
      <c r="K344" s="52">
        <v>4.2276638499999998E-2</v>
      </c>
      <c r="L344" s="52">
        <v>4.1932401299999998E-2</v>
      </c>
      <c r="M344" s="52">
        <v>4.1592290400000002E-2</v>
      </c>
      <c r="N344" s="52">
        <v>4.1255925700000001E-2</v>
      </c>
      <c r="O344" s="52">
        <v>4.09229906E-2</v>
      </c>
      <c r="P344" s="52">
        <v>4.0593224400000003E-2</v>
      </c>
      <c r="Q344" s="52">
        <v>4.0266419400000003E-2</v>
      </c>
      <c r="R344" s="55">
        <v>3.9942422300000002E-2</v>
      </c>
      <c r="S344" s="52">
        <v>3.9621579599999998E-2</v>
      </c>
      <c r="T344" s="52">
        <v>3.93037595E-2</v>
      </c>
      <c r="U344" s="52">
        <v>3.8988644199999999E-2</v>
      </c>
      <c r="V344" s="52">
        <v>3.8675976000000001E-2</v>
      </c>
      <c r="W344" s="52">
        <v>3.8365580699999999E-2</v>
      </c>
      <c r="X344" s="52">
        <v>3.8057354500000001E-2</v>
      </c>
      <c r="Y344" s="52">
        <v>3.7751254300000002E-2</v>
      </c>
      <c r="Z344" s="52">
        <v>3.7447301600000003E-2</v>
      </c>
      <c r="AA344" s="52">
        <v>3.7145603499999999E-2</v>
      </c>
      <c r="AB344" s="55">
        <v>3.6846401399999999E-2</v>
      </c>
      <c r="AC344" s="52">
        <v>3.6550168199999997E-2</v>
      </c>
      <c r="AD344" s="52">
        <v>3.6257801499999999E-2</v>
      </c>
      <c r="AE344" s="52">
        <v>3.59710294E-2</v>
      </c>
      <c r="AF344" s="52">
        <v>3.5692911299999998E-2</v>
      </c>
      <c r="AG344" s="52">
        <v>3.5418137799999999E-2</v>
      </c>
      <c r="AH344" s="52">
        <v>3.5142958000000002E-2</v>
      </c>
      <c r="AI344" s="52">
        <v>3.4867137899999998E-2</v>
      </c>
      <c r="AJ344" s="52">
        <v>3.4590655200000001E-2</v>
      </c>
      <c r="AK344" s="52">
        <v>3.4313669999999998E-2</v>
      </c>
      <c r="AL344" s="52">
        <v>3.4036517799999999E-2</v>
      </c>
      <c r="AM344" s="52">
        <v>3.3736696900000002E-2</v>
      </c>
      <c r="AN344" s="52">
        <v>3.34729811E-2</v>
      </c>
      <c r="AO344" s="52">
        <v>3.3203022300000003E-2</v>
      </c>
      <c r="AP344" s="52">
        <v>3.2928925499999998E-2</v>
      </c>
      <c r="AQ344" s="52">
        <v>3.2652078100000002E-2</v>
      </c>
      <c r="AR344" s="52">
        <v>3.2373401699999999E-2</v>
      </c>
      <c r="AS344" s="52">
        <v>3.2093512800000001E-2</v>
      </c>
      <c r="AT344" s="52">
        <v>3.1812826799999999E-2</v>
      </c>
      <c r="AU344" s="52">
        <v>3.1531625700000003E-2</v>
      </c>
      <c r="AV344" s="52">
        <v>3.1250102600000003E-2</v>
      </c>
      <c r="AW344" s="52">
        <v>3.0968390700000001E-2</v>
      </c>
      <c r="AX344" s="52">
        <v>3.0914652399999999E-2</v>
      </c>
      <c r="AY344" s="52">
        <v>3.0860936200000001E-2</v>
      </c>
      <c r="AZ344" s="52">
        <v>3.08072889E-2</v>
      </c>
      <c r="BA344" s="52">
        <v>3.0753744999999999E-2</v>
      </c>
      <c r="BB344" s="52">
        <v>3.07003294E-2</v>
      </c>
      <c r="BC344" s="52">
        <v>3.06470613E-2</v>
      </c>
      <c r="BD344" s="52">
        <v>3.0593954999999999E-2</v>
      </c>
      <c r="BE344" s="52">
        <v>3.05410219E-2</v>
      </c>
      <c r="BF344" s="52">
        <v>3.0488270599999999E-2</v>
      </c>
      <c r="BG344" s="52">
        <v>3.0435708499999999E-2</v>
      </c>
      <c r="BH344" s="52">
        <v>3.0383341099999999E-2</v>
      </c>
      <c r="BI344" s="52">
        <v>3.03311733E-2</v>
      </c>
      <c r="BJ344" s="52">
        <v>3.02792089E-2</v>
      </c>
      <c r="BK344" s="52">
        <v>3.0227451200000002E-2</v>
      </c>
      <c r="BL344" s="52">
        <v>3.0175903E-2</v>
      </c>
      <c r="BM344" s="52">
        <v>3.0124566299999999E-2</v>
      </c>
      <c r="BN344" s="52">
        <v>3.0073443299999999E-2</v>
      </c>
      <c r="BO344" s="52">
        <v>3.00225353E-2</v>
      </c>
      <c r="BP344" s="52">
        <v>2.9971843799999998E-2</v>
      </c>
      <c r="BQ344" s="52">
        <v>2.99213698E-2</v>
      </c>
      <c r="BR344" s="52">
        <v>2.98711142E-2</v>
      </c>
      <c r="BS344" s="52">
        <v>2.9821077599999999E-2</v>
      </c>
      <c r="BT344" s="52">
        <v>2.9771260500000001E-2</v>
      </c>
      <c r="BU344" s="52">
        <v>2.9721663400000001E-2</v>
      </c>
      <c r="BV344" s="52">
        <v>2.9672286400000001E-2</v>
      </c>
      <c r="BW344" s="52">
        <v>2.96231297E-2</v>
      </c>
      <c r="BX344" s="52">
        <v>2.9574193299999999E-2</v>
      </c>
      <c r="BY344" s="52">
        <v>2.9525477099999999E-2</v>
      </c>
      <c r="BZ344" s="52">
        <v>2.9476980900000001E-2</v>
      </c>
      <c r="CA344" s="52">
        <v>2.9428704600000001E-2</v>
      </c>
      <c r="CB344" s="52">
        <v>2.93806478E-2</v>
      </c>
      <c r="CC344" s="52">
        <v>2.93328102E-2</v>
      </c>
      <c r="CD344" s="52">
        <v>2.9285191299999999E-2</v>
      </c>
    </row>
    <row r="345" spans="1:82" x14ac:dyDescent="0.25">
      <c r="A345" s="52" t="s">
        <v>554</v>
      </c>
      <c r="B345" s="52">
        <v>1</v>
      </c>
      <c r="C345" s="52">
        <v>0.87809543089999997</v>
      </c>
      <c r="D345" s="52">
        <v>0.77105158579999999</v>
      </c>
      <c r="E345" s="52">
        <v>0.67705687449999996</v>
      </c>
      <c r="F345" s="52">
        <v>0.59452054799999998</v>
      </c>
      <c r="G345" s="52">
        <v>0.52204577679999997</v>
      </c>
      <c r="H345" s="52">
        <v>0.45840601130000003</v>
      </c>
      <c r="I345" s="52">
        <v>0.40252422399999999</v>
      </c>
      <c r="J345" s="52">
        <v>0.35345468200000002</v>
      </c>
      <c r="K345" s="52">
        <v>0.31036694129999998</v>
      </c>
      <c r="L345" s="52">
        <v>0.27253179300000002</v>
      </c>
      <c r="M345" s="52">
        <v>0.2393089222</v>
      </c>
      <c r="N345" s="52">
        <v>0.2101360712</v>
      </c>
      <c r="O345" s="52">
        <v>0.18451952399999999</v>
      </c>
      <c r="P345" s="52">
        <v>0.16202575089999999</v>
      </c>
      <c r="Q345" s="52">
        <v>0.1422740716</v>
      </c>
      <c r="R345" s="55">
        <v>0.1249302122</v>
      </c>
      <c r="S345" s="52">
        <v>0.1097006485</v>
      </c>
      <c r="T345" s="52">
        <v>9.6327638199999996E-2</v>
      </c>
      <c r="U345" s="52">
        <v>8.4584858999999998E-2</v>
      </c>
      <c r="V345" s="52">
        <v>7.4273578199999996E-2</v>
      </c>
      <c r="W345" s="52">
        <v>6.5219289700000002E-2</v>
      </c>
      <c r="X345" s="52">
        <v>5.7268760299999999E-2</v>
      </c>
      <c r="Y345" s="52">
        <v>5.02874367E-2</v>
      </c>
      <c r="Z345" s="52">
        <v>4.4157168400000002E-2</v>
      </c>
      <c r="AA345" s="52">
        <v>3.8774207800000002E-2</v>
      </c>
      <c r="AB345" s="55">
        <v>3.40474547E-2</v>
      </c>
      <c r="AC345" s="52">
        <v>2.9896914399999999E-2</v>
      </c>
      <c r="AD345" s="52">
        <v>2.6252344E-2</v>
      </c>
      <c r="AE345" s="52">
        <v>2.3052063300000002E-2</v>
      </c>
      <c r="AF345" s="52">
        <v>2.02419114E-2</v>
      </c>
      <c r="AG345" s="52">
        <v>1.7774330000000001E-2</v>
      </c>
      <c r="AH345" s="52">
        <v>1.5607557899999999E-2</v>
      </c>
      <c r="AI345" s="52">
        <v>1.37049253E-2</v>
      </c>
      <c r="AJ345" s="52">
        <v>1.2034232299999999E-2</v>
      </c>
      <c r="AK345" s="52">
        <v>1.05672044E-2</v>
      </c>
      <c r="AL345" s="52">
        <v>9.2790139000000008E-3</v>
      </c>
      <c r="AM345" s="52">
        <v>8.1478596999999993E-3</v>
      </c>
      <c r="AN345" s="52">
        <v>7.1545984E-3</v>
      </c>
      <c r="AO345" s="52">
        <v>6.2824201E-3</v>
      </c>
      <c r="AP345" s="52">
        <v>5.5165644E-3</v>
      </c>
      <c r="AQ345" s="52">
        <v>4.8440699999999998E-3</v>
      </c>
      <c r="AR345" s="52">
        <v>4.2535556999999998E-3</v>
      </c>
      <c r="AS345" s="52">
        <v>3.7350279E-3</v>
      </c>
      <c r="AT345" s="52">
        <v>3.2797108999999998E-3</v>
      </c>
      <c r="AU345" s="52">
        <v>2.8798992000000001E-3</v>
      </c>
      <c r="AV345" s="52">
        <v>2.5288263000000002E-3</v>
      </c>
      <c r="AW345" s="52">
        <v>2.2205507999999998E-3</v>
      </c>
      <c r="AX345" s="52">
        <v>1.9498555000000001E-3</v>
      </c>
      <c r="AY345" s="52">
        <v>1.7121592000000001E-3</v>
      </c>
      <c r="AZ345" s="52">
        <v>1.5034391999999999E-3</v>
      </c>
      <c r="BA345" s="52">
        <v>1.3201631000000001E-3</v>
      </c>
      <c r="BB345" s="52">
        <v>1.1592292E-3</v>
      </c>
      <c r="BC345" s="52">
        <v>1.0179137999999999E-3</v>
      </c>
      <c r="BD345" s="52">
        <v>8.9382549999999996E-4</v>
      </c>
      <c r="BE345" s="52">
        <v>7.8486409999999995E-4</v>
      </c>
      <c r="BF345" s="52">
        <v>6.8918560000000002E-4</v>
      </c>
      <c r="BG345" s="52">
        <v>6.0517069999999995E-4</v>
      </c>
      <c r="BH345" s="52">
        <v>5.3139759999999996E-4</v>
      </c>
      <c r="BI345" s="52">
        <v>4.6661780000000001E-4</v>
      </c>
      <c r="BJ345" s="52">
        <v>4.0973499999999999E-4</v>
      </c>
      <c r="BK345" s="52">
        <v>3.5978639999999999E-4</v>
      </c>
      <c r="BL345" s="52">
        <v>3.1592680000000001E-4</v>
      </c>
      <c r="BM345" s="52">
        <v>2.7741389999999999E-4</v>
      </c>
      <c r="BN345" s="52">
        <v>2.435959E-4</v>
      </c>
      <c r="BO345" s="52">
        <v>2.139004E-4</v>
      </c>
      <c r="BP345" s="52">
        <v>1.87825E-4</v>
      </c>
      <c r="BQ345" s="52">
        <v>1.649283E-4</v>
      </c>
      <c r="BR345" s="52">
        <v>1.4482270000000001E-4</v>
      </c>
      <c r="BS345" s="52">
        <v>1.271682E-4</v>
      </c>
      <c r="BT345" s="52">
        <v>1.116658E-4</v>
      </c>
      <c r="BU345" s="52">
        <v>9.8053200000000005E-5</v>
      </c>
      <c r="BV345" s="52">
        <v>8.6100099999999999E-5</v>
      </c>
      <c r="BW345" s="52">
        <v>7.5604099999999997E-5</v>
      </c>
      <c r="BX345" s="52">
        <v>6.6387600000000001E-5</v>
      </c>
      <c r="BY345" s="52">
        <v>5.8294700000000003E-5</v>
      </c>
      <c r="BZ345" s="52">
        <v>5.1188299999999999E-5</v>
      </c>
      <c r="CA345" s="52">
        <v>4.4948199999999998E-5</v>
      </c>
      <c r="CB345" s="52">
        <v>3.9468799999999997E-5</v>
      </c>
      <c r="CC345" s="52">
        <v>3.4657399999999998E-5</v>
      </c>
      <c r="CD345" s="52">
        <v>3.04325E-5</v>
      </c>
    </row>
    <row r="346" spans="1:82" x14ac:dyDescent="0.25">
      <c r="A346" s="52" t="s">
        <v>543</v>
      </c>
      <c r="B346" s="52">
        <v>1</v>
      </c>
      <c r="C346" s="52">
        <v>0.87908670320000004</v>
      </c>
      <c r="D346" s="52">
        <v>0.77453960710000003</v>
      </c>
      <c r="E346" s="52">
        <v>0.68396848480000005</v>
      </c>
      <c r="F346" s="52">
        <v>0.60535401089999996</v>
      </c>
      <c r="G346" s="52">
        <v>0.53698723550000005</v>
      </c>
      <c r="H346" s="52">
        <v>0.47741937299999998</v>
      </c>
      <c r="I346" s="52">
        <v>0.42542007920000002</v>
      </c>
      <c r="J346" s="52">
        <v>0.37994272509999999</v>
      </c>
      <c r="K346" s="52">
        <v>0.34009544780000001</v>
      </c>
      <c r="L346" s="52">
        <v>0.30511697789999997</v>
      </c>
      <c r="M346" s="52">
        <v>0.2743564235</v>
      </c>
      <c r="N346" s="52">
        <v>0.24725633529999999</v>
      </c>
      <c r="O346" s="52">
        <v>0.2233384997</v>
      </c>
      <c r="P346" s="52">
        <v>0.2021919989</v>
      </c>
      <c r="Q346" s="52">
        <v>0.1834631629</v>
      </c>
      <c r="R346" s="55">
        <v>0.16684709950000001</v>
      </c>
      <c r="S346" s="52">
        <v>0.1520805429</v>
      </c>
      <c r="T346" s="52">
        <v>0.13893580799999999</v>
      </c>
      <c r="U346" s="52">
        <v>0.12721566910000001</v>
      </c>
      <c r="V346" s="52">
        <v>0.116749018</v>
      </c>
      <c r="W346" s="52">
        <v>0.10738717439999999</v>
      </c>
      <c r="X346" s="52">
        <v>9.9000748900000005E-2</v>
      </c>
      <c r="Y346" s="52">
        <v>9.1476968899999997E-2</v>
      </c>
      <c r="Z346" s="52">
        <v>8.4717398099999994E-2</v>
      </c>
      <c r="AA346" s="52">
        <v>7.8635987800000001E-2</v>
      </c>
      <c r="AB346" s="55">
        <v>7.3157408699999996E-2</v>
      </c>
      <c r="AC346" s="52">
        <v>6.82156228E-2</v>
      </c>
      <c r="AD346" s="52">
        <v>6.3752656800000002E-2</v>
      </c>
      <c r="AE346" s="52">
        <v>5.9717548099999997E-2</v>
      </c>
      <c r="AF346" s="52">
        <v>5.6065439000000002E-2</v>
      </c>
      <c r="AG346" s="52">
        <v>5.2756794799999999E-2</v>
      </c>
      <c r="AH346" s="52">
        <v>4.97567301E-2</v>
      </c>
      <c r="AI346" s="52">
        <v>4.7034426599999998E-2</v>
      </c>
      <c r="AJ346" s="52">
        <v>4.4562629100000001E-2</v>
      </c>
      <c r="AK346" s="52">
        <v>4.23172099E-2</v>
      </c>
      <c r="AL346" s="52">
        <v>4.0276790299999997E-2</v>
      </c>
      <c r="AM346" s="52">
        <v>3.84224123E-2</v>
      </c>
      <c r="AN346" s="52">
        <v>3.67372537E-2</v>
      </c>
      <c r="AO346" s="52">
        <v>3.5206379900000001E-2</v>
      </c>
      <c r="AP346" s="52">
        <v>3.3816528200000001E-2</v>
      </c>
      <c r="AQ346" s="52">
        <v>3.2555919699999998E-2</v>
      </c>
      <c r="AR346" s="52">
        <v>3.1414095699999998E-2</v>
      </c>
      <c r="AS346" s="52">
        <v>3.0381774800000001E-2</v>
      </c>
      <c r="AT346" s="52">
        <v>2.9450728499999999E-2</v>
      </c>
      <c r="AU346" s="52">
        <v>2.86136728E-2</v>
      </c>
      <c r="AV346" s="52">
        <v>2.7864174200000001E-2</v>
      </c>
      <c r="AW346" s="52">
        <v>2.71965674E-2</v>
      </c>
      <c r="AX346" s="52">
        <v>2.51887074E-2</v>
      </c>
      <c r="AY346" s="52">
        <v>2.33290832E-2</v>
      </c>
      <c r="AZ346" s="52">
        <v>2.16067507E-2</v>
      </c>
      <c r="BA346" s="52">
        <v>2.0011574000000001E-2</v>
      </c>
      <c r="BB346" s="52">
        <v>1.8534165599999999E-2</v>
      </c>
      <c r="BC346" s="52">
        <v>1.71658308E-2</v>
      </c>
      <c r="BD346" s="52">
        <v>1.5898517099999999E-2</v>
      </c>
      <c r="BE346" s="52">
        <v>1.4724766199999999E-2</v>
      </c>
      <c r="BF346" s="52">
        <v>1.36376706E-2</v>
      </c>
      <c r="BG346" s="52">
        <v>1.26308328E-2</v>
      </c>
      <c r="BH346" s="52">
        <v>1.1698327499999999E-2</v>
      </c>
      <c r="BI346" s="52">
        <v>1.08346669E-2</v>
      </c>
      <c r="BJ346" s="52">
        <v>1.00347684E-2</v>
      </c>
      <c r="BK346" s="52">
        <v>9.2939245E-3</v>
      </c>
      <c r="BL346" s="52">
        <v>8.6077754999999995E-3</v>
      </c>
      <c r="BM346" s="52">
        <v>7.9722831999999993E-3</v>
      </c>
      <c r="BN346" s="52">
        <v>7.3837078999999996E-3</v>
      </c>
      <c r="BO346" s="52">
        <v>6.8385857999999997E-3</v>
      </c>
      <c r="BP346" s="52">
        <v>6.3337087000000002E-3</v>
      </c>
      <c r="BQ346" s="52">
        <v>5.8661056000000001E-3</v>
      </c>
      <c r="BR346" s="52">
        <v>5.4330244999999996E-3</v>
      </c>
      <c r="BS346" s="52">
        <v>5.0319168000000003E-3</v>
      </c>
      <c r="BT346" s="52">
        <v>4.660422E-3</v>
      </c>
      <c r="BU346" s="52">
        <v>4.3163537999999996E-3</v>
      </c>
      <c r="BV346" s="52">
        <v>3.9976873000000003E-3</v>
      </c>
      <c r="BW346" s="52">
        <v>3.7025473000000001E-3</v>
      </c>
      <c r="BX346" s="52">
        <v>3.4291967E-3</v>
      </c>
      <c r="BY346" s="52">
        <v>3.1760270000000001E-3</v>
      </c>
      <c r="BZ346" s="52">
        <v>2.9415483000000001E-3</v>
      </c>
      <c r="CA346" s="52">
        <v>2.7243804999999999E-3</v>
      </c>
      <c r="CB346" s="52">
        <v>2.5232458000000002E-3</v>
      </c>
      <c r="CC346" s="52">
        <v>2.3369604E-3</v>
      </c>
      <c r="CD346" s="52">
        <v>2.1644279999999999E-3</v>
      </c>
    </row>
    <row r="347" spans="1:82" x14ac:dyDescent="0.25">
      <c r="A347" s="52" t="s">
        <v>555</v>
      </c>
      <c r="B347" s="52">
        <v>0</v>
      </c>
      <c r="C347" s="52">
        <v>5.0000000000000001E-4</v>
      </c>
      <c r="D347" s="52">
        <v>1E-3</v>
      </c>
      <c r="E347" s="52">
        <v>1.5E-3</v>
      </c>
      <c r="F347" s="52">
        <v>2E-3</v>
      </c>
      <c r="G347" s="52">
        <v>2.5000000000000001E-3</v>
      </c>
      <c r="H347" s="52">
        <v>3.0000000000000001E-3</v>
      </c>
      <c r="I347" s="52">
        <v>3.5000000000000001E-3</v>
      </c>
      <c r="J347" s="52">
        <v>4.0000000000000001E-3</v>
      </c>
      <c r="K347" s="52">
        <v>4.4999999999999997E-3</v>
      </c>
      <c r="L347" s="52">
        <v>5.0000000000000001E-3</v>
      </c>
      <c r="M347" s="52">
        <v>5.4999999999999997E-3</v>
      </c>
      <c r="N347" s="52">
        <v>6.0000000000000001E-3</v>
      </c>
      <c r="O347" s="52">
        <v>6.4999999999999997E-3</v>
      </c>
      <c r="P347" s="52">
        <v>7.0000000000000001E-3</v>
      </c>
      <c r="Q347" s="52">
        <v>7.4999999999999997E-3</v>
      </c>
      <c r="R347" s="55">
        <v>8.0000000000000002E-3</v>
      </c>
      <c r="S347" s="52">
        <v>8.5000000000000006E-3</v>
      </c>
      <c r="T347" s="52">
        <v>8.9999999999999993E-3</v>
      </c>
      <c r="U347" s="52">
        <v>9.4999999999999998E-3</v>
      </c>
      <c r="V347" s="52">
        <v>0.01</v>
      </c>
      <c r="W347" s="52">
        <v>1.0500000000000001E-2</v>
      </c>
      <c r="X347" s="52">
        <v>1.0999999999999999E-2</v>
      </c>
      <c r="Y347" s="52">
        <v>1.15E-2</v>
      </c>
      <c r="Z347" s="52">
        <v>1.2E-2</v>
      </c>
      <c r="AA347" s="52">
        <v>1.2500000000000001E-2</v>
      </c>
      <c r="AB347" s="55">
        <v>1.2999999999999999E-2</v>
      </c>
      <c r="AC347" s="52">
        <v>1.35E-2</v>
      </c>
      <c r="AD347" s="52">
        <v>1.4E-2</v>
      </c>
      <c r="AE347" s="52">
        <v>1.4500000000000001E-2</v>
      </c>
      <c r="AF347" s="52">
        <v>1.4999999999999999E-2</v>
      </c>
      <c r="AG347" s="52">
        <v>1.55E-2</v>
      </c>
      <c r="AH347" s="52">
        <v>1.6E-2</v>
      </c>
      <c r="AI347" s="52">
        <v>1.6500000000000001E-2</v>
      </c>
      <c r="AJ347" s="52">
        <v>1.7000000000000001E-2</v>
      </c>
      <c r="AK347" s="52">
        <v>1.7500000000000002E-2</v>
      </c>
      <c r="AL347" s="52">
        <v>1.7999999999999999E-2</v>
      </c>
      <c r="AM347" s="52">
        <v>1.8499999999999999E-2</v>
      </c>
      <c r="AN347" s="52">
        <v>1.9E-2</v>
      </c>
      <c r="AO347" s="52">
        <v>1.95E-2</v>
      </c>
      <c r="AP347" s="52">
        <v>0.02</v>
      </c>
      <c r="AQ347" s="52">
        <v>2.0500000000000001E-2</v>
      </c>
      <c r="AR347" s="52">
        <v>2.1000000000000001E-2</v>
      </c>
      <c r="AS347" s="52">
        <v>2.1499999999999998E-2</v>
      </c>
      <c r="AT347" s="52">
        <v>2.1999999999999999E-2</v>
      </c>
      <c r="AU347" s="52">
        <v>2.2499999999999999E-2</v>
      </c>
      <c r="AV347" s="52">
        <v>2.3E-2</v>
      </c>
      <c r="AW347" s="52">
        <v>2.35E-2</v>
      </c>
      <c r="AX347" s="52">
        <v>2.35E-2</v>
      </c>
      <c r="AY347" s="52">
        <v>2.35E-2</v>
      </c>
      <c r="AZ347" s="52">
        <v>2.35E-2</v>
      </c>
      <c r="BA347" s="52">
        <v>2.35E-2</v>
      </c>
      <c r="BB347" s="52">
        <v>2.35E-2</v>
      </c>
      <c r="BC347" s="52">
        <v>2.35E-2</v>
      </c>
      <c r="BD347" s="52">
        <v>2.35E-2</v>
      </c>
      <c r="BE347" s="52">
        <v>2.35E-2</v>
      </c>
      <c r="BF347" s="52">
        <v>2.35E-2</v>
      </c>
      <c r="BG347" s="52">
        <v>2.35E-2</v>
      </c>
      <c r="BH347" s="52">
        <v>2.35E-2</v>
      </c>
      <c r="BI347" s="52">
        <v>2.35E-2</v>
      </c>
      <c r="BJ347" s="52">
        <v>2.35E-2</v>
      </c>
      <c r="BK347" s="52">
        <v>2.35E-2</v>
      </c>
      <c r="BL347" s="52">
        <v>2.35E-2</v>
      </c>
      <c r="BM347" s="52">
        <v>2.35E-2</v>
      </c>
      <c r="BN347" s="52">
        <v>2.35E-2</v>
      </c>
      <c r="BO347" s="52">
        <v>2.35E-2</v>
      </c>
      <c r="BP347" s="52">
        <v>2.35E-2</v>
      </c>
      <c r="BQ347" s="52">
        <v>2.35E-2</v>
      </c>
      <c r="BR347" s="52">
        <v>2.35E-2</v>
      </c>
      <c r="BS347" s="52">
        <v>2.35E-2</v>
      </c>
      <c r="BT347" s="52">
        <v>2.35E-2</v>
      </c>
      <c r="BU347" s="52">
        <v>2.35E-2</v>
      </c>
      <c r="BV347" s="52">
        <v>2.35E-2</v>
      </c>
      <c r="BW347" s="52">
        <v>2.35E-2</v>
      </c>
      <c r="BX347" s="52">
        <v>2.35E-2</v>
      </c>
      <c r="BY347" s="52">
        <v>2.35E-2</v>
      </c>
      <c r="BZ347" s="52">
        <v>2.35E-2</v>
      </c>
      <c r="CA347" s="52">
        <v>2.35E-2</v>
      </c>
      <c r="CB347" s="52">
        <v>2.35E-2</v>
      </c>
      <c r="CC347" s="52">
        <v>2.35E-2</v>
      </c>
      <c r="CD347" s="52">
        <v>2.35E-2</v>
      </c>
    </row>
    <row r="348" spans="1:82" x14ac:dyDescent="0.25">
      <c r="A348" s="52" t="s">
        <v>556</v>
      </c>
      <c r="B348" s="52">
        <v>1.36557682E-2</v>
      </c>
      <c r="C348" s="52">
        <v>1.3550196800000001E-2</v>
      </c>
      <c r="D348" s="52">
        <v>1.34454693E-2</v>
      </c>
      <c r="E348" s="52">
        <v>1.3341578600000001E-2</v>
      </c>
      <c r="F348" s="52">
        <v>1.32385174E-2</v>
      </c>
      <c r="G348" s="52">
        <v>1.3136278899999999E-2</v>
      </c>
      <c r="H348" s="52">
        <v>1.30348558E-2</v>
      </c>
      <c r="I348" s="52">
        <v>1.2934241500000001E-2</v>
      </c>
      <c r="J348" s="52">
        <v>1.2834429E-2</v>
      </c>
      <c r="K348" s="52">
        <v>1.27354114E-2</v>
      </c>
      <c r="L348" s="52">
        <v>1.2637182199999999E-2</v>
      </c>
      <c r="M348" s="52">
        <v>1.2539734699999999E-2</v>
      </c>
      <c r="N348" s="52">
        <v>1.2443062100000001E-2</v>
      </c>
      <c r="O348" s="52">
        <v>1.23471581E-2</v>
      </c>
      <c r="P348" s="52">
        <v>1.22520162E-2</v>
      </c>
      <c r="Q348" s="52">
        <v>1.21576298E-2</v>
      </c>
      <c r="R348" s="55">
        <v>1.2063992799999999E-2</v>
      </c>
      <c r="S348" s="52">
        <v>1.19710987E-2</v>
      </c>
      <c r="T348" s="52">
        <v>1.1878941400000001E-2</v>
      </c>
      <c r="U348" s="52">
        <v>1.17875146E-2</v>
      </c>
      <c r="V348" s="52">
        <v>1.16968123E-2</v>
      </c>
      <c r="W348" s="52">
        <v>1.16068283E-2</v>
      </c>
      <c r="X348" s="52">
        <v>1.1517556700000001E-2</v>
      </c>
      <c r="Y348" s="52">
        <v>1.1428991600000001E-2</v>
      </c>
      <c r="Z348" s="52">
        <v>1.13411269E-2</v>
      </c>
      <c r="AA348" s="52">
        <v>1.1253957E-2</v>
      </c>
      <c r="AB348" s="55">
        <v>1.1167475899999999E-2</v>
      </c>
      <c r="AC348" s="52">
        <v>1.10816779E-2</v>
      </c>
      <c r="AD348" s="52">
        <v>1.0996557400000001E-2</v>
      </c>
      <c r="AE348" s="52">
        <v>1.09121088E-2</v>
      </c>
      <c r="AF348" s="52">
        <v>1.08283263E-2</v>
      </c>
      <c r="AG348" s="52">
        <v>1.0745204600000001E-2</v>
      </c>
      <c r="AH348" s="52">
        <v>1.0662738099999999E-2</v>
      </c>
      <c r="AI348" s="52">
        <v>1.05809214E-2</v>
      </c>
      <c r="AJ348" s="52">
        <v>1.04997492E-2</v>
      </c>
      <c r="AK348" s="52">
        <v>1.0419215900000001E-2</v>
      </c>
      <c r="AL348" s="52">
        <v>1.0339316499999999E-2</v>
      </c>
      <c r="AM348" s="52">
        <v>1.02600457E-2</v>
      </c>
      <c r="AN348" s="52">
        <v>1.01813982E-2</v>
      </c>
      <c r="AO348" s="52">
        <v>1.01033689E-2</v>
      </c>
      <c r="AP348" s="52">
        <v>1.00259527E-2</v>
      </c>
      <c r="AQ348" s="52">
        <v>9.9491447000000007E-3</v>
      </c>
      <c r="AR348" s="52">
        <v>9.8729396000000001E-3</v>
      </c>
      <c r="AS348" s="52">
        <v>9.7973326999999995E-3</v>
      </c>
      <c r="AT348" s="52">
        <v>9.7223190000000001E-3</v>
      </c>
      <c r="AU348" s="52">
        <v>9.6478934999999991E-3</v>
      </c>
      <c r="AV348" s="52">
        <v>9.5740515999999994E-3</v>
      </c>
      <c r="AW348" s="52">
        <v>9.5007883000000001E-3</v>
      </c>
      <c r="AX348" s="52">
        <v>9.4280990000000005E-3</v>
      </c>
      <c r="AY348" s="52">
        <v>9.3559789000000008E-3</v>
      </c>
      <c r="AZ348" s="52">
        <v>9.2844234000000001E-3</v>
      </c>
      <c r="BA348" s="52">
        <v>9.2134278999999996E-3</v>
      </c>
      <c r="BB348" s="52">
        <v>9.1429878000000003E-3</v>
      </c>
      <c r="BC348" s="52">
        <v>9.0730984999999997E-3</v>
      </c>
      <c r="BD348" s="52">
        <v>9.0037555999999998E-3</v>
      </c>
      <c r="BE348" s="52">
        <v>8.9349544999999999E-3</v>
      </c>
      <c r="BF348" s="52">
        <v>8.8666908999999999E-3</v>
      </c>
      <c r="BG348" s="52">
        <v>8.7989604999999995E-3</v>
      </c>
      <c r="BH348" s="52">
        <v>8.7317586999999999E-3</v>
      </c>
      <c r="BI348" s="52">
        <v>8.6650814E-3</v>
      </c>
      <c r="BJ348" s="52">
        <v>8.5989242999999996E-3</v>
      </c>
      <c r="BK348" s="52">
        <v>8.5332832000000001E-3</v>
      </c>
      <c r="BL348" s="52">
        <v>8.4681537999999994E-3</v>
      </c>
      <c r="BM348" s="52">
        <v>8.403532E-3</v>
      </c>
      <c r="BN348" s="52">
        <v>8.3394138000000007E-3</v>
      </c>
      <c r="BO348" s="52">
        <v>8.2757948999999994E-3</v>
      </c>
      <c r="BP348" s="52">
        <v>8.2126713999999996E-3</v>
      </c>
      <c r="BQ348" s="52">
        <v>8.1500392000000005E-3</v>
      </c>
      <c r="BR348" s="52">
        <v>8.0878944000000001E-3</v>
      </c>
      <c r="BS348" s="52">
        <v>8.0262331000000003E-3</v>
      </c>
      <c r="BT348" s="52">
        <v>7.9650512E-3</v>
      </c>
      <c r="BU348" s="52">
        <v>7.9043450000000001E-3</v>
      </c>
      <c r="BV348" s="52">
        <v>7.8441106000000007E-3</v>
      </c>
      <c r="BW348" s="52">
        <v>7.7843443E-3</v>
      </c>
      <c r="BX348" s="52">
        <v>7.7250421000000001E-3</v>
      </c>
      <c r="BY348" s="52">
        <v>7.6662003999999999E-3</v>
      </c>
      <c r="BZ348" s="52">
        <v>7.6078155000000001E-3</v>
      </c>
      <c r="CA348" s="52">
        <v>7.5498837000000001E-3</v>
      </c>
      <c r="CB348" s="52">
        <v>7.4924014000000002E-3</v>
      </c>
      <c r="CC348" s="52">
        <v>7.4353648999999997E-3</v>
      </c>
      <c r="CD348" s="52">
        <v>0</v>
      </c>
    </row>
    <row r="349" spans="1:82" x14ac:dyDescent="0.25">
      <c r="A349" s="52" t="s">
        <v>271</v>
      </c>
      <c r="B349" s="52">
        <v>2020</v>
      </c>
      <c r="C349" s="52" t="s">
        <v>272</v>
      </c>
      <c r="D349" s="52">
        <v>0.21729999999999999</v>
      </c>
      <c r="E349" s="52" t="s">
        <v>273</v>
      </c>
      <c r="F349" s="52">
        <v>0.224</v>
      </c>
      <c r="G349" s="52" t="s">
        <v>274</v>
      </c>
      <c r="H349" s="52">
        <v>0.28239999999999998</v>
      </c>
      <c r="I349" s="52" t="s">
        <v>275</v>
      </c>
      <c r="J349" s="52">
        <v>0.27629999999999999</v>
      </c>
      <c r="K349" s="52" t="s">
        <v>276</v>
      </c>
      <c r="L349" s="93" t="s">
        <v>590</v>
      </c>
      <c r="M349" s="52" t="s">
        <v>277</v>
      </c>
      <c r="N349" s="52">
        <v>394.4</v>
      </c>
      <c r="O349" s="52" t="s">
        <v>278</v>
      </c>
      <c r="P349" s="52">
        <v>36.53</v>
      </c>
      <c r="Q349" s="52" t="s">
        <v>279</v>
      </c>
      <c r="R349" s="55">
        <v>4.3040000000000003</v>
      </c>
      <c r="S349" s="52" t="s">
        <v>280</v>
      </c>
      <c r="T349" s="52">
        <v>0.32400000000000001</v>
      </c>
      <c r="U349" s="52" t="s">
        <v>281</v>
      </c>
      <c r="V349" s="52">
        <v>0.44</v>
      </c>
      <c r="W349" s="52" t="s">
        <v>282</v>
      </c>
      <c r="X349" s="52">
        <v>236</v>
      </c>
      <c r="Y349" s="52" t="s">
        <v>283</v>
      </c>
      <c r="Z349" s="52">
        <v>4.07</v>
      </c>
      <c r="AA349" s="52" t="s">
        <v>284</v>
      </c>
      <c r="AB349" s="55">
        <v>32.4</v>
      </c>
      <c r="AC349" s="52" t="s">
        <v>285</v>
      </c>
      <c r="AD349" s="52">
        <v>1.9E-2</v>
      </c>
      <c r="AE349" s="52" t="s">
        <v>286</v>
      </c>
      <c r="AF349" s="52">
        <v>4.165</v>
      </c>
    </row>
    <row r="350" spans="1:82" x14ac:dyDescent="0.25">
      <c r="A350" s="52" t="s">
        <v>287</v>
      </c>
      <c r="B350" s="52">
        <v>3.93</v>
      </c>
      <c r="C350" s="52" t="s">
        <v>288</v>
      </c>
      <c r="D350" s="52">
        <v>886.51280139999994</v>
      </c>
      <c r="E350" s="52" t="s">
        <v>289</v>
      </c>
      <c r="F350" s="52">
        <v>150.09299999999999</v>
      </c>
      <c r="G350" s="52" t="s">
        <v>290</v>
      </c>
      <c r="H350" s="52">
        <v>102.69799999999999</v>
      </c>
      <c r="I350" s="52" t="s">
        <v>291</v>
      </c>
      <c r="J350" s="52">
        <v>39.533999999999999</v>
      </c>
      <c r="K350" s="52" t="s">
        <v>292</v>
      </c>
      <c r="L350" s="52">
        <v>6.1864999999999997</v>
      </c>
      <c r="M350" s="52" t="s">
        <v>293</v>
      </c>
      <c r="N350" s="52">
        <v>588</v>
      </c>
      <c r="O350" s="52" t="s">
        <v>294</v>
      </c>
      <c r="P350" s="52">
        <v>0.1477</v>
      </c>
      <c r="Q350" s="52" t="s">
        <v>295</v>
      </c>
      <c r="R350" s="55">
        <v>1.0994539999999999</v>
      </c>
      <c r="S350" s="52" t="s">
        <v>296</v>
      </c>
      <c r="T350" s="52">
        <v>1.24715</v>
      </c>
    </row>
    <row r="351" spans="1:82" x14ac:dyDescent="0.25">
      <c r="A351" s="52" t="s">
        <v>297</v>
      </c>
      <c r="B351" s="52">
        <v>3.467E-3</v>
      </c>
      <c r="C351" s="52" t="s">
        <v>298</v>
      </c>
      <c r="D351" s="52">
        <v>0.95</v>
      </c>
      <c r="E351" s="52" t="s">
        <v>299</v>
      </c>
      <c r="F351" s="52">
        <v>1E-3</v>
      </c>
      <c r="G351" s="52" t="s">
        <v>300</v>
      </c>
      <c r="H351" s="52">
        <v>-1.4999999999999999E-2</v>
      </c>
      <c r="I351" s="52" t="s">
        <v>557</v>
      </c>
      <c r="J351" s="52">
        <v>37.56</v>
      </c>
      <c r="K351" s="52" t="s">
        <v>301</v>
      </c>
      <c r="L351" s="52">
        <v>2.6</v>
      </c>
      <c r="M351" s="52" t="s">
        <v>302</v>
      </c>
      <c r="N351" s="52">
        <v>-1.2E-2</v>
      </c>
      <c r="O351" s="52" t="s">
        <v>303</v>
      </c>
      <c r="P351" s="52">
        <v>1</v>
      </c>
      <c r="Q351" s="52" t="s">
        <v>304</v>
      </c>
      <c r="R351" s="55">
        <v>1.1000000000000001</v>
      </c>
      <c r="S351" s="52" t="s">
        <v>558</v>
      </c>
      <c r="T351" s="52">
        <v>6</v>
      </c>
      <c r="U351" s="52" t="s">
        <v>305</v>
      </c>
      <c r="V351" s="52">
        <v>2.5000000000000001E-2</v>
      </c>
    </row>
    <row r="353" spans="1:82" x14ac:dyDescent="0.25">
      <c r="A353" s="52" t="s">
        <v>219</v>
      </c>
    </row>
    <row r="354" spans="1:82" x14ac:dyDescent="0.25">
      <c r="A354" s="52" t="s">
        <v>560</v>
      </c>
    </row>
    <row r="355" spans="1:82" x14ac:dyDescent="0.25">
      <c r="A355" s="52" t="s">
        <v>220</v>
      </c>
    </row>
    <row r="356" spans="1:82" x14ac:dyDescent="0.25">
      <c r="A356" s="52" t="s">
        <v>221</v>
      </c>
    </row>
    <row r="357" spans="1:82" x14ac:dyDescent="0.25">
      <c r="A357" s="52" t="s">
        <v>222</v>
      </c>
      <c r="B357" s="52">
        <v>1</v>
      </c>
    </row>
    <row r="359" spans="1:82" x14ac:dyDescent="0.25">
      <c r="A359" s="52" t="s">
        <v>63</v>
      </c>
      <c r="B359" s="52">
        <v>1</v>
      </c>
      <c r="C359" s="52">
        <v>2</v>
      </c>
      <c r="D359" s="52">
        <v>3</v>
      </c>
      <c r="E359" s="52">
        <v>4</v>
      </c>
      <c r="F359" s="52">
        <v>5</v>
      </c>
      <c r="G359" s="52">
        <v>6</v>
      </c>
      <c r="H359" s="52">
        <v>7</v>
      </c>
      <c r="I359" s="52">
        <v>8</v>
      </c>
      <c r="J359" s="52">
        <v>9</v>
      </c>
      <c r="K359" s="52">
        <v>10</v>
      </c>
      <c r="L359" s="52">
        <v>11</v>
      </c>
      <c r="M359" s="52">
        <v>12</v>
      </c>
      <c r="N359" s="52">
        <v>13</v>
      </c>
      <c r="O359" s="52">
        <v>14</v>
      </c>
      <c r="P359" s="52">
        <v>15</v>
      </c>
      <c r="Q359" s="52">
        <v>16</v>
      </c>
      <c r="R359" s="55">
        <v>17</v>
      </c>
      <c r="S359" s="52">
        <v>18</v>
      </c>
      <c r="T359" s="52">
        <v>19</v>
      </c>
      <c r="U359" s="52">
        <v>20</v>
      </c>
      <c r="V359" s="52">
        <v>21</v>
      </c>
      <c r="W359" s="52">
        <v>22</v>
      </c>
      <c r="X359" s="52">
        <v>23</v>
      </c>
      <c r="Y359" s="52">
        <v>24</v>
      </c>
      <c r="Z359" s="52">
        <v>25</v>
      </c>
      <c r="AA359" s="52">
        <v>26</v>
      </c>
      <c r="AB359" s="55">
        <v>27</v>
      </c>
      <c r="AC359" s="52">
        <v>28</v>
      </c>
      <c r="AD359" s="52">
        <v>29</v>
      </c>
      <c r="AE359" s="52">
        <v>30</v>
      </c>
      <c r="AF359" s="52">
        <v>31</v>
      </c>
      <c r="AG359" s="52">
        <v>32</v>
      </c>
      <c r="AH359" s="52">
        <v>33</v>
      </c>
      <c r="AI359" s="52">
        <v>34</v>
      </c>
      <c r="AJ359" s="52">
        <v>35</v>
      </c>
      <c r="AK359" s="52">
        <v>36</v>
      </c>
      <c r="AL359" s="52">
        <v>37</v>
      </c>
      <c r="AM359" s="52">
        <v>38</v>
      </c>
      <c r="AN359" s="52">
        <v>39</v>
      </c>
      <c r="AO359" s="52">
        <v>40</v>
      </c>
      <c r="AP359" s="52">
        <v>41</v>
      </c>
      <c r="AQ359" s="52">
        <v>42</v>
      </c>
      <c r="AR359" s="52">
        <v>43</v>
      </c>
      <c r="AS359" s="52">
        <v>44</v>
      </c>
      <c r="AT359" s="52">
        <v>45</v>
      </c>
      <c r="AU359" s="52">
        <v>46</v>
      </c>
      <c r="AV359" s="52">
        <v>47</v>
      </c>
      <c r="AW359" s="52">
        <v>48</v>
      </c>
      <c r="AX359" s="52">
        <v>49</v>
      </c>
      <c r="AY359" s="52">
        <v>50</v>
      </c>
      <c r="AZ359" s="52">
        <v>51</v>
      </c>
      <c r="BA359" s="52">
        <v>52</v>
      </c>
      <c r="BB359" s="52">
        <v>53</v>
      </c>
      <c r="BC359" s="52">
        <v>54</v>
      </c>
      <c r="BD359" s="52">
        <v>55</v>
      </c>
      <c r="BE359" s="52">
        <v>56</v>
      </c>
      <c r="BF359" s="52">
        <v>57</v>
      </c>
      <c r="BG359" s="52">
        <v>58</v>
      </c>
      <c r="BH359" s="52">
        <v>59</v>
      </c>
      <c r="BI359" s="52">
        <v>60</v>
      </c>
      <c r="BJ359" s="52">
        <v>61</v>
      </c>
      <c r="BK359" s="52">
        <v>62</v>
      </c>
      <c r="BL359" s="52">
        <v>63</v>
      </c>
      <c r="BM359" s="52">
        <v>64</v>
      </c>
      <c r="BN359" s="52">
        <v>65</v>
      </c>
      <c r="BO359" s="52">
        <v>66</v>
      </c>
      <c r="BP359" s="52">
        <v>67</v>
      </c>
      <c r="BQ359" s="52">
        <v>68</v>
      </c>
      <c r="BR359" s="52">
        <v>69</v>
      </c>
      <c r="BS359" s="52">
        <v>70</v>
      </c>
      <c r="BT359" s="52">
        <v>71</v>
      </c>
      <c r="BU359" s="52">
        <v>72</v>
      </c>
      <c r="BV359" s="52">
        <v>73</v>
      </c>
      <c r="BW359" s="52">
        <v>74</v>
      </c>
      <c r="BX359" s="52">
        <v>75</v>
      </c>
      <c r="BY359" s="52">
        <v>76</v>
      </c>
      <c r="BZ359" s="52">
        <v>77</v>
      </c>
      <c r="CA359" s="52">
        <v>78</v>
      </c>
      <c r="CB359" s="52">
        <v>79</v>
      </c>
      <c r="CC359" s="52">
        <v>80</v>
      </c>
      <c r="CD359" s="52">
        <v>81</v>
      </c>
    </row>
    <row r="360" spans="1:82" x14ac:dyDescent="0.25">
      <c r="A360" s="52" t="s">
        <v>48</v>
      </c>
      <c r="B360" s="52">
        <v>2020</v>
      </c>
      <c r="C360" s="52">
        <v>2025</v>
      </c>
      <c r="D360" s="52">
        <v>2030</v>
      </c>
      <c r="E360" s="52">
        <v>2035</v>
      </c>
      <c r="F360" s="52">
        <v>2040</v>
      </c>
      <c r="G360" s="52">
        <v>2045</v>
      </c>
      <c r="H360" s="52">
        <v>2050</v>
      </c>
      <c r="I360" s="52">
        <v>2055</v>
      </c>
      <c r="J360" s="52">
        <v>2060</v>
      </c>
      <c r="K360" s="52">
        <v>2065</v>
      </c>
      <c r="L360" s="52">
        <v>2070</v>
      </c>
      <c r="M360" s="52">
        <v>2075</v>
      </c>
      <c r="N360" s="52">
        <v>2080</v>
      </c>
      <c r="O360" s="52">
        <v>2085</v>
      </c>
      <c r="P360" s="52">
        <v>2090</v>
      </c>
      <c r="Q360" s="52">
        <v>2095</v>
      </c>
      <c r="R360" s="55">
        <v>2100</v>
      </c>
      <c r="S360" s="52">
        <v>2105</v>
      </c>
      <c r="T360" s="52">
        <v>2110</v>
      </c>
      <c r="U360" s="52">
        <v>2115</v>
      </c>
      <c r="V360" s="52">
        <v>2120</v>
      </c>
      <c r="W360" s="52">
        <v>2125</v>
      </c>
      <c r="X360" s="52">
        <v>2130</v>
      </c>
      <c r="Y360" s="52">
        <v>2135</v>
      </c>
      <c r="Z360" s="52">
        <v>2140</v>
      </c>
      <c r="AA360" s="52">
        <v>2145</v>
      </c>
      <c r="AB360" s="55">
        <v>2150</v>
      </c>
      <c r="AC360" s="52">
        <v>2155</v>
      </c>
      <c r="AD360" s="52">
        <v>2160</v>
      </c>
      <c r="AE360" s="52">
        <v>2165</v>
      </c>
      <c r="AF360" s="52">
        <v>2170</v>
      </c>
      <c r="AG360" s="52">
        <v>2175</v>
      </c>
      <c r="AH360" s="52">
        <v>2180</v>
      </c>
      <c r="AI360" s="52">
        <v>2185</v>
      </c>
      <c r="AJ360" s="52">
        <v>2190</v>
      </c>
      <c r="AK360" s="52">
        <v>2195</v>
      </c>
      <c r="AL360" s="52">
        <v>2200</v>
      </c>
      <c r="AM360" s="52">
        <v>2205</v>
      </c>
      <c r="AN360" s="52">
        <v>2210</v>
      </c>
      <c r="AO360" s="52">
        <v>2215</v>
      </c>
      <c r="AP360" s="52">
        <v>2220</v>
      </c>
      <c r="AQ360" s="52">
        <v>2225</v>
      </c>
      <c r="AR360" s="52">
        <v>2230</v>
      </c>
      <c r="AS360" s="52">
        <v>2235</v>
      </c>
      <c r="AT360" s="52">
        <v>2240</v>
      </c>
      <c r="AU360" s="52">
        <v>2245</v>
      </c>
      <c r="AV360" s="52">
        <v>2250</v>
      </c>
      <c r="AW360" s="52">
        <v>2255</v>
      </c>
      <c r="AX360" s="52">
        <v>2260</v>
      </c>
      <c r="AY360" s="52">
        <v>2265</v>
      </c>
      <c r="AZ360" s="52">
        <v>2270</v>
      </c>
      <c r="BA360" s="52">
        <v>2275</v>
      </c>
      <c r="BB360" s="52">
        <v>2280</v>
      </c>
      <c r="BC360" s="52">
        <v>2285</v>
      </c>
      <c r="BD360" s="52">
        <v>2290</v>
      </c>
      <c r="BE360" s="52">
        <v>2295</v>
      </c>
      <c r="BF360" s="52">
        <v>2300</v>
      </c>
      <c r="BG360" s="52">
        <v>2305</v>
      </c>
      <c r="BH360" s="52">
        <v>2310</v>
      </c>
      <c r="BI360" s="52">
        <v>2315</v>
      </c>
      <c r="BJ360" s="52">
        <v>2320</v>
      </c>
      <c r="BK360" s="52">
        <v>2325</v>
      </c>
      <c r="BL360" s="52">
        <v>2330</v>
      </c>
      <c r="BM360" s="52">
        <v>2335</v>
      </c>
      <c r="BN360" s="52">
        <v>2340</v>
      </c>
      <c r="BO360" s="52">
        <v>2345</v>
      </c>
      <c r="BP360" s="52">
        <v>2350</v>
      </c>
      <c r="BQ360" s="52">
        <v>2355</v>
      </c>
      <c r="BR360" s="52">
        <v>2360</v>
      </c>
      <c r="BS360" s="52">
        <v>2365</v>
      </c>
      <c r="BT360" s="52">
        <v>2370</v>
      </c>
      <c r="BU360" s="52">
        <v>2375</v>
      </c>
      <c r="BV360" s="52">
        <v>2380</v>
      </c>
      <c r="BW360" s="52">
        <v>2385</v>
      </c>
      <c r="BX360" s="52">
        <v>2390</v>
      </c>
      <c r="BY360" s="52">
        <v>2395</v>
      </c>
      <c r="BZ360" s="52">
        <v>2400</v>
      </c>
      <c r="CA360" s="52">
        <v>2405</v>
      </c>
      <c r="CB360" s="52">
        <v>2410</v>
      </c>
      <c r="CC360" s="52">
        <v>2415</v>
      </c>
      <c r="CD360" s="52">
        <v>2420</v>
      </c>
    </row>
    <row r="361" spans="1:82" x14ac:dyDescent="0.25">
      <c r="A361" s="52" t="s">
        <v>223</v>
      </c>
      <c r="B361" s="52">
        <v>6539.7828228820999</v>
      </c>
    </row>
    <row r="362" spans="1:82" x14ac:dyDescent="0.25">
      <c r="A362" s="52" t="s">
        <v>224</v>
      </c>
      <c r="B362" s="52">
        <v>37.285491728799997</v>
      </c>
      <c r="C362" s="52">
        <v>39.879295284000001</v>
      </c>
      <c r="D362" s="52">
        <v>42.3912454998</v>
      </c>
      <c r="E362" s="52">
        <v>44.834848124600001</v>
      </c>
      <c r="F362" s="52">
        <v>47.216367235500002</v>
      </c>
      <c r="G362" s="52">
        <v>49.538441404700002</v>
      </c>
      <c r="H362" s="52">
        <v>51.800794037800003</v>
      </c>
      <c r="I362" s="52">
        <v>54.184034819600001</v>
      </c>
      <c r="J362" s="52">
        <v>56.555886626300001</v>
      </c>
      <c r="K362" s="52">
        <v>58.9186431981</v>
      </c>
      <c r="L362" s="52">
        <v>61.272325077300003</v>
      </c>
      <c r="M362" s="52">
        <v>63.614393356299999</v>
      </c>
      <c r="N362" s="52">
        <v>65.939436061999999</v>
      </c>
      <c r="O362" s="52">
        <v>68.238819551899994</v>
      </c>
      <c r="P362" s="52">
        <v>70.500288325499994</v>
      </c>
      <c r="Q362" s="52">
        <v>72.707489272100005</v>
      </c>
      <c r="R362" s="55">
        <v>74.839384180699994</v>
      </c>
      <c r="S362" s="52">
        <v>76.869491990100002</v>
      </c>
      <c r="T362" s="52">
        <v>78.7693171767</v>
      </c>
      <c r="U362" s="52">
        <v>80.500759823500005</v>
      </c>
      <c r="V362" s="52">
        <v>82.0173692499</v>
      </c>
      <c r="W362" s="52">
        <v>83.263773178600005</v>
      </c>
      <c r="X362" s="52">
        <v>84.174354239400003</v>
      </c>
      <c r="Y362" s="52">
        <v>84.671479950199995</v>
      </c>
      <c r="Z362" s="52">
        <v>84.663292866099994</v>
      </c>
      <c r="AA362" s="52">
        <v>84.040959726099999</v>
      </c>
      <c r="AB362" s="55">
        <v>82.675221627599996</v>
      </c>
      <c r="AC362" s="52">
        <v>80.412039100900003</v>
      </c>
      <c r="AD362" s="52">
        <v>77.060190728699993</v>
      </c>
      <c r="AE362" s="52">
        <v>72.333597293300002</v>
      </c>
      <c r="AF362" s="52">
        <v>65.985568708200006</v>
      </c>
      <c r="AG362" s="52">
        <v>57.7225441577</v>
      </c>
      <c r="AH362" s="52">
        <v>47.195938608900001</v>
      </c>
      <c r="AI362" s="52">
        <v>33.9959897588</v>
      </c>
      <c r="AJ362" s="52">
        <v>17.653412866899998</v>
      </c>
      <c r="AK362" s="52">
        <v>0</v>
      </c>
      <c r="AL362" s="52">
        <v>0</v>
      </c>
      <c r="AM362" s="52">
        <v>0</v>
      </c>
      <c r="AN362" s="52">
        <v>0</v>
      </c>
      <c r="AO362" s="52">
        <v>0</v>
      </c>
      <c r="AP362" s="52">
        <v>0</v>
      </c>
      <c r="AQ362" s="52">
        <v>0</v>
      </c>
      <c r="AR362" s="52">
        <v>0</v>
      </c>
      <c r="AS362" s="52">
        <v>0</v>
      </c>
      <c r="AT362" s="52">
        <v>0</v>
      </c>
      <c r="AU362" s="52">
        <v>0</v>
      </c>
      <c r="AV362" s="52">
        <v>0</v>
      </c>
      <c r="AW362" s="52">
        <v>0</v>
      </c>
      <c r="AX362" s="52">
        <v>0</v>
      </c>
      <c r="AY362" s="52">
        <v>0</v>
      </c>
      <c r="AZ362" s="52">
        <v>0</v>
      </c>
      <c r="BA362" s="52">
        <v>0</v>
      </c>
      <c r="BB362" s="52">
        <v>0</v>
      </c>
      <c r="BC362" s="52">
        <v>0</v>
      </c>
      <c r="BD362" s="52">
        <v>0</v>
      </c>
      <c r="BE362" s="52">
        <v>0</v>
      </c>
      <c r="BF362" s="52">
        <v>0</v>
      </c>
      <c r="BG362" s="52">
        <v>0</v>
      </c>
      <c r="BH362" s="52">
        <v>0</v>
      </c>
      <c r="BI362" s="52">
        <v>0</v>
      </c>
      <c r="BJ362" s="52">
        <v>0</v>
      </c>
      <c r="BK362" s="52">
        <v>0</v>
      </c>
      <c r="BL362" s="52">
        <v>0</v>
      </c>
      <c r="BM362" s="52">
        <v>0</v>
      </c>
      <c r="BN362" s="52">
        <v>0</v>
      </c>
      <c r="BO362" s="52">
        <v>0</v>
      </c>
      <c r="BP362" s="52">
        <v>0</v>
      </c>
      <c r="BQ362" s="52">
        <v>0</v>
      </c>
      <c r="BR362" s="52">
        <v>0</v>
      </c>
      <c r="BS362" s="52">
        <v>0</v>
      </c>
      <c r="BT362" s="52">
        <v>0</v>
      </c>
      <c r="BU362" s="52">
        <v>0</v>
      </c>
      <c r="BV362" s="52">
        <v>0</v>
      </c>
      <c r="BW362" s="52">
        <v>0</v>
      </c>
      <c r="BX362" s="52">
        <v>0</v>
      </c>
      <c r="BY362" s="52">
        <v>0</v>
      </c>
      <c r="BZ362" s="52">
        <v>0</v>
      </c>
      <c r="CA362" s="52">
        <v>0</v>
      </c>
      <c r="CB362" s="52">
        <v>0</v>
      </c>
      <c r="CC362" s="52">
        <v>0</v>
      </c>
      <c r="CD362" s="52">
        <v>0</v>
      </c>
    </row>
    <row r="363" spans="1:82" x14ac:dyDescent="0.25">
      <c r="A363" s="52" t="s">
        <v>225</v>
      </c>
      <c r="B363" s="52">
        <v>416.20319314549999</v>
      </c>
      <c r="C363" s="52">
        <v>430.89843132269999</v>
      </c>
      <c r="D363" s="52">
        <v>446.45901928090001</v>
      </c>
      <c r="E363" s="52">
        <v>462.89136085780001</v>
      </c>
      <c r="F363" s="52">
        <v>480.2271294647</v>
      </c>
      <c r="G363" s="52">
        <v>498.49405713940001</v>
      </c>
      <c r="H363" s="52">
        <v>517.71426723989998</v>
      </c>
      <c r="I363" s="52">
        <v>538.00821884590005</v>
      </c>
      <c r="J363" s="52">
        <v>559.40834652180001</v>
      </c>
      <c r="K363" s="52">
        <v>581.95365973460002</v>
      </c>
      <c r="L363" s="52">
        <v>605.68467177649995</v>
      </c>
      <c r="M363" s="52">
        <v>630.64141069699997</v>
      </c>
      <c r="N363" s="52">
        <v>656.86169430300004</v>
      </c>
      <c r="O363" s="52">
        <v>684.37909834469997</v>
      </c>
      <c r="P363" s="52">
        <v>713.22045319209997</v>
      </c>
      <c r="Q363" s="52">
        <v>743.40278391909999</v>
      </c>
      <c r="R363" s="55">
        <v>774.92963291800004</v>
      </c>
      <c r="S363" s="52">
        <v>807.75458751099995</v>
      </c>
      <c r="T363" s="52">
        <v>841.83591730499995</v>
      </c>
      <c r="U363" s="52">
        <v>877.11082211480004</v>
      </c>
      <c r="V363" s="52">
        <v>913.48533334490003</v>
      </c>
      <c r="W363" s="52">
        <v>950.82785462089998</v>
      </c>
      <c r="X363" s="52">
        <v>988.96313460450006</v>
      </c>
      <c r="Y363" s="52">
        <v>1027.6656494371</v>
      </c>
      <c r="Z363" s="52">
        <v>1066.6518169808</v>
      </c>
      <c r="AA363" s="52">
        <v>1105.5704973959</v>
      </c>
      <c r="AB363" s="55">
        <v>1143.991190126</v>
      </c>
      <c r="AC363" s="52">
        <v>1181.3892716855</v>
      </c>
      <c r="AD363" s="52">
        <v>1217.1233608486</v>
      </c>
      <c r="AE363" s="52">
        <v>1250.3774002265</v>
      </c>
      <c r="AF363" s="52">
        <v>1280.1840166924001</v>
      </c>
      <c r="AG363" s="52">
        <v>1305.3943119877999</v>
      </c>
      <c r="AH363" s="52">
        <v>1324.6425532574001</v>
      </c>
      <c r="AI363" s="52">
        <v>1336.3069011436</v>
      </c>
      <c r="AJ363" s="52">
        <v>1338.4709876156001</v>
      </c>
      <c r="AK363" s="52">
        <v>1330.3422476998001</v>
      </c>
      <c r="AL363" s="52">
        <v>1322.8531141820999</v>
      </c>
      <c r="AM363" s="52">
        <v>1315.9231853384999</v>
      </c>
      <c r="AN363" s="52">
        <v>1309.4899611813</v>
      </c>
      <c r="AO363" s="52">
        <v>1303.5010387351999</v>
      </c>
      <c r="AP363" s="52">
        <v>1297.9112222696999</v>
      </c>
      <c r="AQ363" s="52">
        <v>1292.6810880457001</v>
      </c>
      <c r="AR363" s="52">
        <v>1287.7760498166999</v>
      </c>
      <c r="AS363" s="52">
        <v>1283.1656478842999</v>
      </c>
      <c r="AT363" s="52">
        <v>1278.8229708823001</v>
      </c>
      <c r="AU363" s="52">
        <v>1274.7241730267999</v>
      </c>
      <c r="AV363" s="52">
        <v>1270.8480665437</v>
      </c>
      <c r="AW363" s="52">
        <v>1267.1757755117001</v>
      </c>
      <c r="AX363" s="52">
        <v>1263.6904406532999</v>
      </c>
      <c r="AY363" s="52">
        <v>1260.3769667142001</v>
      </c>
      <c r="AZ363" s="52">
        <v>1257.221805612</v>
      </c>
      <c r="BA363" s="52">
        <v>1254.2127697438</v>
      </c>
      <c r="BB363" s="52">
        <v>1251.3388708104001</v>
      </c>
      <c r="BC363" s="52">
        <v>1248.5901802902999</v>
      </c>
      <c r="BD363" s="52">
        <v>1245.9577083423001</v>
      </c>
      <c r="BE363" s="52">
        <v>1243.4332984383</v>
      </c>
      <c r="BF363" s="52">
        <v>1241.0095354584</v>
      </c>
      <c r="BG363" s="52">
        <v>1238.6796653377</v>
      </c>
      <c r="BH363" s="52">
        <v>1236.4375246520001</v>
      </c>
      <c r="BI363" s="52">
        <v>1234.2774787753001</v>
      </c>
      <c r="BJ363" s="52">
        <v>1232.1943674459001</v>
      </c>
      <c r="BK363" s="52">
        <v>1230.183456755</v>
      </c>
      <c r="BL363" s="52">
        <v>1228.2403967098001</v>
      </c>
      <c r="BM363" s="52">
        <v>1226.3611836506</v>
      </c>
      <c r="BN363" s="52">
        <v>1224.5421269011999</v>
      </c>
      <c r="BO363" s="52">
        <v>1222.7798191188999</v>
      </c>
      <c r="BP363" s="52">
        <v>1221.0711098857</v>
      </c>
      <c r="BQ363" s="52">
        <v>1219.4130821427</v>
      </c>
      <c r="BR363" s="52">
        <v>1217.8030311251</v>
      </c>
      <c r="BS363" s="52">
        <v>1216.2384455003</v>
      </c>
      <c r="BT363" s="52">
        <v>1214.7169904498001</v>
      </c>
      <c r="BU363" s="52">
        <v>1213.2364924692999</v>
      </c>
      <c r="BV363" s="52">
        <v>1211.7949256915999</v>
      </c>
      <c r="BW363" s="52">
        <v>1210.3903995600001</v>
      </c>
      <c r="BX363" s="52">
        <v>1209.0211477012001</v>
      </c>
      <c r="BY363" s="52">
        <v>1207.6855178675</v>
      </c>
      <c r="BZ363" s="52">
        <v>1206.3819628304</v>
      </c>
      <c r="CA363" s="52">
        <v>1205.1090321255999</v>
      </c>
      <c r="CB363" s="52">
        <v>1203.8653645577001</v>
      </c>
      <c r="CC363" s="52">
        <v>1202.6496813870999</v>
      </c>
      <c r="CD363" s="52">
        <v>1201.4607801272</v>
      </c>
    </row>
    <row r="364" spans="1:82" x14ac:dyDescent="0.25">
      <c r="A364" s="52" t="s">
        <v>226</v>
      </c>
      <c r="B364" s="52">
        <v>886.51280139999994</v>
      </c>
      <c r="C364" s="52">
        <v>917.81365871749995</v>
      </c>
      <c r="D364" s="52">
        <v>950.95771106840004</v>
      </c>
      <c r="E364" s="52">
        <v>985.95859862709995</v>
      </c>
      <c r="F364" s="52">
        <v>1022.8837857597</v>
      </c>
      <c r="G364" s="52">
        <v>1061.7923417069001</v>
      </c>
      <c r="H364" s="52">
        <v>1102.7313892211</v>
      </c>
      <c r="I364" s="52">
        <v>1145.9575061416999</v>
      </c>
      <c r="J364" s="52">
        <v>1191.5397780914</v>
      </c>
      <c r="K364" s="52">
        <v>1239.5612952347001</v>
      </c>
      <c r="L364" s="52">
        <v>1290.1083508839999</v>
      </c>
      <c r="M364" s="52">
        <v>1343.2662047845999</v>
      </c>
      <c r="N364" s="52">
        <v>1399.1154088655001</v>
      </c>
      <c r="O364" s="52">
        <v>1457.7274794742</v>
      </c>
      <c r="P364" s="52">
        <v>1519.1595652991</v>
      </c>
      <c r="Q364" s="52">
        <v>1583.4479297476</v>
      </c>
      <c r="R364" s="55">
        <v>1650.6001181153999</v>
      </c>
      <c r="S364" s="52">
        <v>1720.5172713984</v>
      </c>
      <c r="T364" s="52">
        <v>1793.1105038597</v>
      </c>
      <c r="U364" s="52">
        <v>1868.2460511045999</v>
      </c>
      <c r="V364" s="52">
        <v>1945.7237600246001</v>
      </c>
      <c r="W364" s="52">
        <v>2025.2633303426001</v>
      </c>
      <c r="X364" s="52">
        <v>2106.4914767075002</v>
      </c>
      <c r="Y364" s="52">
        <v>2188.9278333010002</v>
      </c>
      <c r="Z364" s="52">
        <v>2271.9683701691001</v>
      </c>
      <c r="AA364" s="52">
        <v>2354.8651594532998</v>
      </c>
      <c r="AB364" s="55">
        <v>2436.7012349684001</v>
      </c>
      <c r="AC364" s="52">
        <v>2516.3591486902001</v>
      </c>
      <c r="AD364" s="52">
        <v>2592.4727586074</v>
      </c>
      <c r="AE364" s="52">
        <v>2663.3038624824999</v>
      </c>
      <c r="AF364" s="52">
        <v>2726.7919555548001</v>
      </c>
      <c r="AG364" s="52">
        <v>2780.4898845340999</v>
      </c>
      <c r="AH364" s="52">
        <v>2821.4886384382999</v>
      </c>
      <c r="AI364" s="52">
        <v>2846.3336994358001</v>
      </c>
      <c r="AJ364" s="52">
        <v>2850.9432036213002</v>
      </c>
      <c r="AK364" s="52">
        <v>2833.6289876005999</v>
      </c>
      <c r="AL364" s="52">
        <v>2817.6771332080002</v>
      </c>
      <c r="AM364" s="52">
        <v>2802.9163847710001</v>
      </c>
      <c r="AN364" s="52">
        <v>2789.2136173161998</v>
      </c>
      <c r="AO364" s="52">
        <v>2776.4572125058999</v>
      </c>
      <c r="AP364" s="52">
        <v>2764.5509034345</v>
      </c>
      <c r="AQ364" s="52">
        <v>2753.4107175374002</v>
      </c>
      <c r="AR364" s="52">
        <v>2742.9629861096</v>
      </c>
      <c r="AS364" s="52">
        <v>2733.1428299936001</v>
      </c>
      <c r="AT364" s="52">
        <v>2723.8929279794002</v>
      </c>
      <c r="AU364" s="52">
        <v>2715.1624885472002</v>
      </c>
      <c r="AV364" s="52">
        <v>2706.9063817381002</v>
      </c>
      <c r="AW364" s="52">
        <v>2699.0844018398998</v>
      </c>
      <c r="AX364" s="52">
        <v>2691.6606385915002</v>
      </c>
      <c r="AY364" s="52">
        <v>2684.6029391012999</v>
      </c>
      <c r="AZ364" s="52">
        <v>2677.8824459534999</v>
      </c>
      <c r="BA364" s="52">
        <v>2671.4731995543002</v>
      </c>
      <c r="BB364" s="52">
        <v>2665.3517948262001</v>
      </c>
      <c r="BC364" s="52">
        <v>2659.4970840184001</v>
      </c>
      <c r="BD364" s="52">
        <v>2653.8899187689999</v>
      </c>
      <c r="BE364" s="52">
        <v>2648.5129256737</v>
      </c>
      <c r="BF364" s="52">
        <v>2643.3503105263999</v>
      </c>
      <c r="BG364" s="52">
        <v>2638.3876871692</v>
      </c>
      <c r="BH364" s="52">
        <v>2633.6119275087999</v>
      </c>
      <c r="BI364" s="52">
        <v>2629.0110297913002</v>
      </c>
      <c r="BJ364" s="52">
        <v>2624.5740026597</v>
      </c>
      <c r="BK364" s="52">
        <v>2620.2907628881999</v>
      </c>
      <c r="BL364" s="52">
        <v>2616.1520449917998</v>
      </c>
      <c r="BM364" s="52">
        <v>2612.1493211758002</v>
      </c>
      <c r="BN364" s="52">
        <v>2608.2747302994999</v>
      </c>
      <c r="BO364" s="52">
        <v>2604.5210147233001</v>
      </c>
      <c r="BP364" s="52">
        <v>2600.8814640566002</v>
      </c>
      <c r="BQ364" s="52">
        <v>2597.3498649640001</v>
      </c>
      <c r="BR364" s="52">
        <v>2593.9204562965001</v>
      </c>
      <c r="BS364" s="52">
        <v>2590.5878889157002</v>
      </c>
      <c r="BT364" s="52">
        <v>2587.3471896581</v>
      </c>
      <c r="BU364" s="52">
        <v>2584.1937289595999</v>
      </c>
      <c r="BV364" s="52">
        <v>2581.1231917231999</v>
      </c>
      <c r="BW364" s="52">
        <v>2578.1315510628001</v>
      </c>
      <c r="BX364" s="52">
        <v>2575.2150446035998</v>
      </c>
      <c r="BY364" s="52">
        <v>2572.3701530577</v>
      </c>
      <c r="BZ364" s="52">
        <v>2569.5935808288</v>
      </c>
      <c r="CA364" s="52">
        <v>2566.8822384273999</v>
      </c>
      <c r="CB364" s="52">
        <v>2564.2332265077998</v>
      </c>
      <c r="CC364" s="52">
        <v>2561.6438213544002</v>
      </c>
      <c r="CD364" s="52">
        <v>2559.1114616709001</v>
      </c>
    </row>
    <row r="365" spans="1:82" x14ac:dyDescent="0.25">
      <c r="A365" s="52" t="s">
        <v>218</v>
      </c>
      <c r="B365" s="52">
        <v>1.24715</v>
      </c>
      <c r="C365" s="52">
        <v>1.4289253745999999</v>
      </c>
      <c r="D365" s="52">
        <v>1.5702262997</v>
      </c>
      <c r="E365" s="52">
        <v>1.7017243556999999</v>
      </c>
      <c r="F365" s="52">
        <v>1.8322753812999999</v>
      </c>
      <c r="G365" s="52">
        <v>1.9643321853</v>
      </c>
      <c r="H365" s="52">
        <v>2.098452043</v>
      </c>
      <c r="I365" s="52">
        <v>2.2349679973000001</v>
      </c>
      <c r="J365" s="52">
        <v>2.3739334471000002</v>
      </c>
      <c r="K365" s="52">
        <v>2.5152388702000001</v>
      </c>
      <c r="L365" s="52">
        <v>2.6587297238000001</v>
      </c>
      <c r="M365" s="52">
        <v>2.8042348690000001</v>
      </c>
      <c r="N365" s="52">
        <v>2.9515707878000002</v>
      </c>
      <c r="O365" s="52">
        <v>3.1005388708999999</v>
      </c>
      <c r="P365" s="52">
        <v>3.2509205063</v>
      </c>
      <c r="Q365" s="52">
        <v>3.4024713217999998</v>
      </c>
      <c r="R365" s="55">
        <v>3.5549150140000001</v>
      </c>
      <c r="S365" s="52">
        <v>3.7015252934</v>
      </c>
      <c r="T365" s="52">
        <v>3.8455091059000002</v>
      </c>
      <c r="U365" s="52">
        <v>3.9876570679999999</v>
      </c>
      <c r="V365" s="52">
        <v>4.1280019275999997</v>
      </c>
      <c r="W365" s="52">
        <v>4.2663018533999999</v>
      </c>
      <c r="X365" s="52">
        <v>4.4021812369999997</v>
      </c>
      <c r="Y365" s="52">
        <v>4.5351703337</v>
      </c>
      <c r="Z365" s="52">
        <v>4.6647132543999996</v>
      </c>
      <c r="AA365" s="52">
        <v>4.7901637559000001</v>
      </c>
      <c r="AB365" s="55">
        <v>4.9107736045000001</v>
      </c>
      <c r="AC365" s="52">
        <v>5.0256738304999997</v>
      </c>
      <c r="AD365" s="52">
        <v>5.1338413747000002</v>
      </c>
      <c r="AE365" s="52">
        <v>5.2340096912999998</v>
      </c>
      <c r="AF365" s="52">
        <v>5.3246798369999997</v>
      </c>
      <c r="AG365" s="52">
        <v>5.4040692576999998</v>
      </c>
      <c r="AH365" s="52">
        <v>5.4700233221000003</v>
      </c>
      <c r="AI365" s="52">
        <v>5.5198894990999996</v>
      </c>
      <c r="AJ365" s="52">
        <v>5.5503452259000001</v>
      </c>
      <c r="AK365" s="52">
        <v>5.5591248952000001</v>
      </c>
      <c r="AL365" s="52">
        <v>5.5603743442000004</v>
      </c>
      <c r="AM365" s="52">
        <v>5.5615537733</v>
      </c>
      <c r="AN365" s="52">
        <v>5.5645082438999998</v>
      </c>
      <c r="AO365" s="52">
        <v>5.5694892143999999</v>
      </c>
      <c r="AP365" s="52">
        <v>5.5763229260999996</v>
      </c>
      <c r="AQ365" s="52">
        <v>5.5847461591999998</v>
      </c>
      <c r="AR365" s="52">
        <v>5.5944995005999996</v>
      </c>
      <c r="AS365" s="52">
        <v>5.6053504313999998</v>
      </c>
      <c r="AT365" s="52">
        <v>5.6170964918999999</v>
      </c>
      <c r="AU365" s="52">
        <v>5.6295631239999997</v>
      </c>
      <c r="AV365" s="52">
        <v>5.6426003908000002</v>
      </c>
      <c r="AW365" s="52">
        <v>5.6560797363999997</v>
      </c>
      <c r="AX365" s="52">
        <v>5.6698910764999999</v>
      </c>
      <c r="AY365" s="52">
        <v>5.6839402577999998</v>
      </c>
      <c r="AZ365" s="52">
        <v>5.6981468601999996</v>
      </c>
      <c r="BA365" s="52">
        <v>5.7124423014000003</v>
      </c>
      <c r="BB365" s="52">
        <v>5.7267682021999997</v>
      </c>
      <c r="BC365" s="52">
        <v>5.7410749789000004</v>
      </c>
      <c r="BD365" s="52">
        <v>5.7553206285999998</v>
      </c>
      <c r="BE365" s="52">
        <v>5.7694696828999996</v>
      </c>
      <c r="BF365" s="52">
        <v>5.7834923059000003</v>
      </c>
      <c r="BG365" s="52">
        <v>5.7973635149999998</v>
      </c>
      <c r="BH365" s="52">
        <v>5.8110625099000002</v>
      </c>
      <c r="BI365" s="52">
        <v>5.8245720929999996</v>
      </c>
      <c r="BJ365" s="52">
        <v>5.8378781694999997</v>
      </c>
      <c r="BK365" s="52">
        <v>5.8509693152000004</v>
      </c>
      <c r="BL365" s="52">
        <v>5.8638364040999997</v>
      </c>
      <c r="BM365" s="52">
        <v>5.8764722864000003</v>
      </c>
      <c r="BN365" s="52">
        <v>5.8888715103999996</v>
      </c>
      <c r="BO365" s="52">
        <v>5.9010300823000001</v>
      </c>
      <c r="BP365" s="52">
        <v>5.9129452584999997</v>
      </c>
      <c r="BQ365" s="52">
        <v>5.9246153664000003</v>
      </c>
      <c r="BR365" s="52">
        <v>5.9360396490999996</v>
      </c>
      <c r="BS365" s="52">
        <v>5.9472181316999997</v>
      </c>
      <c r="BT365" s="52">
        <v>5.958151505</v>
      </c>
      <c r="BU365" s="52">
        <v>5.9688410254999997</v>
      </c>
      <c r="BV365" s="52">
        <v>5.9792884290000003</v>
      </c>
      <c r="BW365" s="52">
        <v>5.9894958551000004</v>
      </c>
      <c r="BX365" s="52">
        <v>5.9994657831999998</v>
      </c>
      <c r="BY365" s="52">
        <v>6.0092009755999998</v>
      </c>
      <c r="BZ365" s="52">
        <v>6.0187044298999997</v>
      </c>
      <c r="CA365" s="52">
        <v>6.0279793366999996</v>
      </c>
      <c r="CB365" s="52">
        <v>6.0370290433999996</v>
      </c>
      <c r="CC365" s="52">
        <v>6.0458570233</v>
      </c>
      <c r="CD365" s="52">
        <v>6.0544668482999997</v>
      </c>
    </row>
    <row r="366" spans="1:82" x14ac:dyDescent="0.25">
      <c r="A366" s="52" t="s">
        <v>227</v>
      </c>
      <c r="B366" s="52">
        <v>2.7918384643</v>
      </c>
      <c r="C366" s="52">
        <v>3.0267484027</v>
      </c>
      <c r="D366" s="52">
        <v>3.2660843421000001</v>
      </c>
      <c r="E366" s="52">
        <v>3.509129975</v>
      </c>
      <c r="F366" s="52">
        <v>3.7555057831999998</v>
      </c>
      <c r="G366" s="52">
        <v>4.0047809710999998</v>
      </c>
      <c r="H366" s="52">
        <v>4.2564643186</v>
      </c>
      <c r="I366" s="52">
        <v>4.5111113165000001</v>
      </c>
      <c r="J366" s="52">
        <v>4.7685958789000003</v>
      </c>
      <c r="K366" s="52">
        <v>5.0285385891000001</v>
      </c>
      <c r="L366" s="52">
        <v>5.2905736975000002</v>
      </c>
      <c r="M366" s="52">
        <v>5.5543296612999997</v>
      </c>
      <c r="N366" s="52">
        <v>5.8194162237000002</v>
      </c>
      <c r="O366" s="52">
        <v>6.0854121699999997</v>
      </c>
      <c r="P366" s="52">
        <v>6.3518527285999999</v>
      </c>
      <c r="Q366" s="52">
        <v>6.6182165095999999</v>
      </c>
      <c r="R366" s="55">
        <v>6.8839121030000001</v>
      </c>
      <c r="S366" s="52">
        <v>7.1281014859000003</v>
      </c>
      <c r="T366" s="52">
        <v>7.3674259931000003</v>
      </c>
      <c r="U366" s="52">
        <v>7.6015324378000004</v>
      </c>
      <c r="V366" s="52">
        <v>7.8299115297000004</v>
      </c>
      <c r="W366" s="52">
        <v>8.0518932083999992</v>
      </c>
      <c r="X366" s="52">
        <v>8.2666467804000003</v>
      </c>
      <c r="Y366" s="52">
        <v>8.4731781643000001</v>
      </c>
      <c r="Z366" s="52">
        <v>8.6703207277000001</v>
      </c>
      <c r="AA366" s="52">
        <v>8.8567169766999996</v>
      </c>
      <c r="AB366" s="55">
        <v>9.0307883403999991</v>
      </c>
      <c r="AC366" s="52">
        <v>9.1906898309000002</v>
      </c>
      <c r="AD366" s="52">
        <v>9.3342259094000006</v>
      </c>
      <c r="AE366" s="52">
        <v>9.4586047182000001</v>
      </c>
      <c r="AF366" s="52">
        <v>9.5605634135000006</v>
      </c>
      <c r="AG366" s="52">
        <v>9.6362030606999998</v>
      </c>
      <c r="AH366" s="52">
        <v>9.6807660217000002</v>
      </c>
      <c r="AI366" s="52">
        <v>9.6883332466999992</v>
      </c>
      <c r="AJ366" s="52">
        <v>9.6514145218999996</v>
      </c>
      <c r="AK366" s="52">
        <v>9.5665592700000008</v>
      </c>
      <c r="AL366" s="52">
        <v>9.4809914441000007</v>
      </c>
      <c r="AM366" s="52">
        <v>9.4050965917999996</v>
      </c>
      <c r="AN366" s="52">
        <v>9.3376054909999997</v>
      </c>
      <c r="AO366" s="52">
        <v>9.2774294217000008</v>
      </c>
      <c r="AP366" s="52">
        <v>9.2236292312000003</v>
      </c>
      <c r="AQ366" s="52">
        <v>9.1753930237999999</v>
      </c>
      <c r="AR366" s="52">
        <v>9.1320181503000004</v>
      </c>
      <c r="AS366" s="52">
        <v>9.0928960426999996</v>
      </c>
      <c r="AT366" s="52">
        <v>9.0574992582</v>
      </c>
      <c r="AU366" s="52">
        <v>9.0253703570999999</v>
      </c>
      <c r="AV366" s="52">
        <v>8.9961123347999994</v>
      </c>
      <c r="AW366" s="52">
        <v>8.9693803869999993</v>
      </c>
      <c r="AX366" s="52">
        <v>8.9448748159000004</v>
      </c>
      <c r="AY366" s="52">
        <v>8.9223349181000007</v>
      </c>
      <c r="AZ366" s="52">
        <v>8.9015337172999995</v>
      </c>
      <c r="BA366" s="52">
        <v>8.8822734215000008</v>
      </c>
      <c r="BB366" s="52">
        <v>8.8643815052000008</v>
      </c>
      <c r="BC366" s="52">
        <v>8.8477073292000004</v>
      </c>
      <c r="BD366" s="52">
        <v>8.8321192224999994</v>
      </c>
      <c r="BE366" s="52">
        <v>8.8175019628999998</v>
      </c>
      <c r="BF366" s="52">
        <v>8.8037546013999997</v>
      </c>
      <c r="BG366" s="52">
        <v>8.7907885812999993</v>
      </c>
      <c r="BH366" s="52">
        <v>8.7785261133999999</v>
      </c>
      <c r="BI366" s="52">
        <v>8.7668987696999991</v>
      </c>
      <c r="BJ366" s="52">
        <v>8.7558462681999991</v>
      </c>
      <c r="BK366" s="52">
        <v>8.7453154199000007</v>
      </c>
      <c r="BL366" s="52">
        <v>8.7352592175999995</v>
      </c>
      <c r="BM366" s="52">
        <v>8.7256360466</v>
      </c>
      <c r="BN366" s="52">
        <v>8.7164090004000006</v>
      </c>
      <c r="BO366" s="52">
        <v>8.7075452870000003</v>
      </c>
      <c r="BP366" s="52">
        <v>8.6990157143999998</v>
      </c>
      <c r="BQ366" s="52">
        <v>8.6907942432999992</v>
      </c>
      <c r="BR366" s="52">
        <v>8.6828575991000001</v>
      </c>
      <c r="BS366" s="52">
        <v>8.6751849338000007</v>
      </c>
      <c r="BT366" s="52">
        <v>8.6677575329999996</v>
      </c>
      <c r="BU366" s="52">
        <v>8.6605585601000001</v>
      </c>
      <c r="BV366" s="52">
        <v>8.6535728332000001</v>
      </c>
      <c r="BW366" s="52">
        <v>8.6467866316999995</v>
      </c>
      <c r="BX366" s="52">
        <v>8.6401875262000001</v>
      </c>
      <c r="BY366" s="52">
        <v>8.6337642312000007</v>
      </c>
      <c r="BZ366" s="52">
        <v>8.6275064754000006</v>
      </c>
      <c r="CA366" s="52">
        <v>8.6214048886000008</v>
      </c>
      <c r="CB366" s="52">
        <v>8.6154509024999992</v>
      </c>
      <c r="CC366" s="52">
        <v>8.6096366644</v>
      </c>
      <c r="CD366" s="52">
        <v>8.6039549597999994</v>
      </c>
    </row>
    <row r="367" spans="1:82" x14ac:dyDescent="0.25">
      <c r="A367" s="52" t="s">
        <v>228</v>
      </c>
      <c r="B367" s="52">
        <v>-5.3999999999999999E-2</v>
      </c>
      <c r="C367" s="52">
        <v>-3.4062500000000002E-2</v>
      </c>
      <c r="D367" s="52">
        <v>-1.4125E-2</v>
      </c>
      <c r="E367" s="52">
        <v>5.8125E-3</v>
      </c>
      <c r="F367" s="52">
        <v>2.5749999999999999E-2</v>
      </c>
      <c r="G367" s="52">
        <v>4.5687499999999999E-2</v>
      </c>
      <c r="H367" s="52">
        <v>6.5625000000000003E-2</v>
      </c>
      <c r="I367" s="52">
        <v>8.55625E-2</v>
      </c>
      <c r="J367" s="52">
        <v>0.1055</v>
      </c>
      <c r="K367" s="52">
        <v>0.12543750000000001</v>
      </c>
      <c r="L367" s="52">
        <v>0.145375</v>
      </c>
      <c r="M367" s="52">
        <v>0.1653125</v>
      </c>
      <c r="N367" s="52">
        <v>0.18525</v>
      </c>
      <c r="O367" s="52">
        <v>0.20518749999999999</v>
      </c>
      <c r="P367" s="52">
        <v>0.22512499999999999</v>
      </c>
      <c r="Q367" s="52">
        <v>0.24506249999999999</v>
      </c>
      <c r="R367" s="55">
        <v>0.26500000000000001</v>
      </c>
      <c r="S367" s="52">
        <v>0.26500000000000001</v>
      </c>
      <c r="T367" s="52">
        <v>0.26500000000000001</v>
      </c>
      <c r="U367" s="52">
        <v>0.26500000000000001</v>
      </c>
      <c r="V367" s="52">
        <v>0.26500000000000001</v>
      </c>
      <c r="W367" s="52">
        <v>0.26500000000000001</v>
      </c>
      <c r="X367" s="52">
        <v>0.26500000000000001</v>
      </c>
      <c r="Y367" s="52">
        <v>0.26500000000000001</v>
      </c>
      <c r="Z367" s="52">
        <v>0.26500000000000001</v>
      </c>
      <c r="AA367" s="52">
        <v>0.26500000000000001</v>
      </c>
      <c r="AB367" s="55">
        <v>0.26500000000000001</v>
      </c>
      <c r="AC367" s="52">
        <v>0.26500000000000001</v>
      </c>
      <c r="AD367" s="52">
        <v>0.26500000000000001</v>
      </c>
      <c r="AE367" s="52">
        <v>0.26500000000000001</v>
      </c>
      <c r="AF367" s="52">
        <v>0.26500000000000001</v>
      </c>
      <c r="AG367" s="52">
        <v>0.26500000000000001</v>
      </c>
      <c r="AH367" s="52">
        <v>0.26500000000000001</v>
      </c>
      <c r="AI367" s="52">
        <v>0.26500000000000001</v>
      </c>
      <c r="AJ367" s="52">
        <v>0.26500000000000001</v>
      </c>
      <c r="AK367" s="52">
        <v>0.26500000000000001</v>
      </c>
      <c r="AL367" s="52">
        <v>0.26500000000000001</v>
      </c>
      <c r="AM367" s="52">
        <v>0.26500000000000001</v>
      </c>
      <c r="AN367" s="52">
        <v>0.26500000000000001</v>
      </c>
      <c r="AO367" s="52">
        <v>0.26500000000000001</v>
      </c>
      <c r="AP367" s="52">
        <v>0.26500000000000001</v>
      </c>
      <c r="AQ367" s="52">
        <v>0.26500000000000001</v>
      </c>
      <c r="AR367" s="52">
        <v>0.26500000000000001</v>
      </c>
      <c r="AS367" s="52">
        <v>0.26500000000000001</v>
      </c>
      <c r="AT367" s="52">
        <v>0.26500000000000001</v>
      </c>
      <c r="AU367" s="52">
        <v>0.26500000000000001</v>
      </c>
      <c r="AV367" s="52">
        <v>0.26500000000000001</v>
      </c>
      <c r="AW367" s="52">
        <v>0.26500000000000001</v>
      </c>
      <c r="AX367" s="52">
        <v>0.26500000000000001</v>
      </c>
      <c r="AY367" s="52">
        <v>0.26500000000000001</v>
      </c>
      <c r="AZ367" s="52">
        <v>0.26500000000000001</v>
      </c>
      <c r="BA367" s="52">
        <v>0.26500000000000001</v>
      </c>
      <c r="BB367" s="52">
        <v>0.26500000000000001</v>
      </c>
      <c r="BC367" s="52">
        <v>0.26500000000000001</v>
      </c>
      <c r="BD367" s="52">
        <v>0.26500000000000001</v>
      </c>
      <c r="BE367" s="52">
        <v>0.26500000000000001</v>
      </c>
      <c r="BF367" s="52">
        <v>0.26500000000000001</v>
      </c>
      <c r="BG367" s="52">
        <v>0.26500000000000001</v>
      </c>
      <c r="BH367" s="52">
        <v>0.26500000000000001</v>
      </c>
      <c r="BI367" s="52">
        <v>0.26500000000000001</v>
      </c>
      <c r="BJ367" s="52">
        <v>0.26500000000000001</v>
      </c>
      <c r="BK367" s="52">
        <v>0.26500000000000001</v>
      </c>
      <c r="BL367" s="52">
        <v>0.26500000000000001</v>
      </c>
      <c r="BM367" s="52">
        <v>0.26500000000000001</v>
      </c>
      <c r="BN367" s="52">
        <v>0.26500000000000001</v>
      </c>
      <c r="BO367" s="52">
        <v>0.26500000000000001</v>
      </c>
      <c r="BP367" s="52">
        <v>0.26500000000000001</v>
      </c>
      <c r="BQ367" s="52">
        <v>0.26500000000000001</v>
      </c>
      <c r="BR367" s="52">
        <v>0.26500000000000001</v>
      </c>
      <c r="BS367" s="52">
        <v>0.26500000000000001</v>
      </c>
      <c r="BT367" s="52">
        <v>0.26500000000000001</v>
      </c>
      <c r="BU367" s="52">
        <v>0.26500000000000001</v>
      </c>
      <c r="BV367" s="52">
        <v>0.26500000000000001</v>
      </c>
      <c r="BW367" s="52">
        <v>0.26500000000000001</v>
      </c>
      <c r="BX367" s="52">
        <v>0.26500000000000001</v>
      </c>
      <c r="BY367" s="52">
        <v>0.26500000000000001</v>
      </c>
      <c r="BZ367" s="52">
        <v>0.26500000000000001</v>
      </c>
      <c r="CA367" s="52">
        <v>0.26500000000000001</v>
      </c>
      <c r="CB367" s="52">
        <v>0.26500000000000001</v>
      </c>
      <c r="CC367" s="52">
        <v>0.26500000000000001</v>
      </c>
      <c r="CD367" s="52">
        <v>0.26500000000000001</v>
      </c>
    </row>
    <row r="368" spans="1:82" x14ac:dyDescent="0.25">
      <c r="A368" s="52" t="s">
        <v>229</v>
      </c>
      <c r="B368" s="52">
        <v>2.3278384643000001</v>
      </c>
      <c r="C368" s="52">
        <v>2.5245735284999999</v>
      </c>
      <c r="D368" s="52">
        <v>2.7257105720000001</v>
      </c>
      <c r="E368" s="52">
        <v>2.9306438866</v>
      </c>
      <c r="F368" s="52">
        <v>3.1391039408000001</v>
      </c>
      <c r="G368" s="52">
        <v>3.3507713727000001</v>
      </c>
      <c r="H368" s="52">
        <v>3.5652698738000002</v>
      </c>
      <c r="I368" s="52">
        <v>3.7832753661999998</v>
      </c>
      <c r="J368" s="52">
        <v>4.0044304852000003</v>
      </c>
      <c r="K368" s="52">
        <v>4.2284503033999998</v>
      </c>
      <c r="L368" s="52">
        <v>4.4550644138999997</v>
      </c>
      <c r="M368" s="52">
        <v>4.6839987261999996</v>
      </c>
      <c r="N368" s="52">
        <v>4.9149637597</v>
      </c>
      <c r="O368" s="52">
        <v>5.1476435897000004</v>
      </c>
      <c r="P368" s="52">
        <v>5.3816844312000001</v>
      </c>
      <c r="Q368" s="52">
        <v>5.6166827693999997</v>
      </c>
      <c r="R368" s="55">
        <v>5.8521731729999997</v>
      </c>
      <c r="S368" s="52">
        <v>6.0873904557999996</v>
      </c>
      <c r="T368" s="52">
        <v>6.3217050147</v>
      </c>
      <c r="U368" s="52">
        <v>6.5544399020000004</v>
      </c>
      <c r="V368" s="52">
        <v>6.7848260449</v>
      </c>
      <c r="W368" s="52">
        <v>7.0119902719000002</v>
      </c>
      <c r="X368" s="52">
        <v>7.2349492918999996</v>
      </c>
      <c r="Y368" s="52">
        <v>7.4526017807000002</v>
      </c>
      <c r="Z368" s="52">
        <v>7.6637149314000004</v>
      </c>
      <c r="AA368" s="52">
        <v>7.8669026233999997</v>
      </c>
      <c r="AB368" s="55">
        <v>8.0605923571000009</v>
      </c>
      <c r="AC368" s="52">
        <v>8.2429776595999993</v>
      </c>
      <c r="AD368" s="52">
        <v>8.4119322232999991</v>
      </c>
      <c r="AE368" s="52">
        <v>8.5647628842000003</v>
      </c>
      <c r="AF368" s="52">
        <v>8.6983341273000008</v>
      </c>
      <c r="AG368" s="52">
        <v>8.8089025417000002</v>
      </c>
      <c r="AH368" s="52">
        <v>8.8918941263000004</v>
      </c>
      <c r="AI368" s="52">
        <v>8.9416018305999998</v>
      </c>
      <c r="AJ368" s="52">
        <v>8.9507763655999995</v>
      </c>
      <c r="AK368" s="52">
        <v>8.9162378654999994</v>
      </c>
      <c r="AL368" s="52">
        <v>8.8842297149</v>
      </c>
      <c r="AM368" s="52">
        <v>8.854449743</v>
      </c>
      <c r="AN368" s="52">
        <v>8.8266635540999996</v>
      </c>
      <c r="AO368" s="52">
        <v>8.8006734140000002</v>
      </c>
      <c r="AP368" s="52">
        <v>8.7763073085999999</v>
      </c>
      <c r="AQ368" s="52">
        <v>8.7534138483999993</v>
      </c>
      <c r="AR368" s="52">
        <v>8.7318590802999996</v>
      </c>
      <c r="AS368" s="52">
        <v>8.7115240834000005</v>
      </c>
      <c r="AT368" s="52">
        <v>8.6923030013000009</v>
      </c>
      <c r="AU368" s="52">
        <v>8.6741013798999997</v>
      </c>
      <c r="AV368" s="52">
        <v>8.6568347453999994</v>
      </c>
      <c r="AW368" s="52">
        <v>8.6404273826000004</v>
      </c>
      <c r="AX368" s="52">
        <v>8.6248112789999993</v>
      </c>
      <c r="AY368" s="52">
        <v>8.6099252129000003</v>
      </c>
      <c r="AZ368" s="52">
        <v>8.5957139610999995</v>
      </c>
      <c r="BA368" s="52">
        <v>8.5821276114000007</v>
      </c>
      <c r="BB368" s="52">
        <v>8.5691209627999996</v>
      </c>
      <c r="BC368" s="52">
        <v>8.5566530021999991</v>
      </c>
      <c r="BD368" s="52">
        <v>8.5446864469000001</v>
      </c>
      <c r="BE368" s="52">
        <v>8.5331873430999998</v>
      </c>
      <c r="BF368" s="52">
        <v>8.5221247137000002</v>
      </c>
      <c r="BG368" s="52">
        <v>8.5114702481000002</v>
      </c>
      <c r="BH368" s="52">
        <v>8.5011980283999993</v>
      </c>
      <c r="BI368" s="52">
        <v>8.4912842885999993</v>
      </c>
      <c r="BJ368" s="52">
        <v>8.4817071999000007</v>
      </c>
      <c r="BK368" s="52">
        <v>8.4724466820999993</v>
      </c>
      <c r="BL368" s="52">
        <v>8.4634842343999992</v>
      </c>
      <c r="BM368" s="52">
        <v>8.4548027861000001</v>
      </c>
      <c r="BN368" s="52">
        <v>8.4463865631000008</v>
      </c>
      <c r="BO368" s="52">
        <v>8.4382209684999996</v>
      </c>
      <c r="BP368" s="52">
        <v>8.4302924761</v>
      </c>
      <c r="BQ368" s="52">
        <v>8.4225885351999992</v>
      </c>
      <c r="BR368" s="52">
        <v>8.4150974843000004</v>
      </c>
      <c r="BS368" s="52">
        <v>8.4078084749999995</v>
      </c>
      <c r="BT368" s="52">
        <v>8.4007114020000007</v>
      </c>
      <c r="BU368" s="52">
        <v>8.3937968413000004</v>
      </c>
      <c r="BV368" s="52">
        <v>8.3870559933000006</v>
      </c>
      <c r="BW368" s="52">
        <v>8.3804806324999994</v>
      </c>
      <c r="BX368" s="52">
        <v>8.3740630608999993</v>
      </c>
      <c r="BY368" s="52">
        <v>8.3677960666000004</v>
      </c>
      <c r="BZ368" s="52">
        <v>8.3616728856999991</v>
      </c>
      <c r="CA368" s="52">
        <v>8.3556871677999993</v>
      </c>
      <c r="CB368" s="52">
        <v>8.3498329449999993</v>
      </c>
      <c r="CC368" s="52">
        <v>8.3441046028999999</v>
      </c>
      <c r="CD368" s="52">
        <v>8.3384968549000007</v>
      </c>
    </row>
    <row r="369" spans="1:82" x14ac:dyDescent="0.25">
      <c r="A369" s="52" t="s">
        <v>230</v>
      </c>
      <c r="B369" s="52">
        <v>0.51800000000000002</v>
      </c>
      <c r="C369" s="52">
        <v>0.53623737419999995</v>
      </c>
      <c r="D369" s="52">
        <v>0.55449877010000004</v>
      </c>
      <c r="E369" s="52">
        <v>0.57267358840000004</v>
      </c>
      <c r="F369" s="52">
        <v>0.59065184230000001</v>
      </c>
      <c r="G369" s="52">
        <v>0.60832209839999996</v>
      </c>
      <c r="H369" s="52">
        <v>0.62556944479999999</v>
      </c>
      <c r="I369" s="52">
        <v>0.64227345030000005</v>
      </c>
      <c r="J369" s="52">
        <v>0.65866539369999999</v>
      </c>
      <c r="K369" s="52">
        <v>0.67465078560000002</v>
      </c>
      <c r="L369" s="52">
        <v>0.69013428349999995</v>
      </c>
      <c r="M369" s="52">
        <v>0.70501843509999995</v>
      </c>
      <c r="N369" s="52">
        <v>0.71920246399999999</v>
      </c>
      <c r="O369" s="52">
        <v>0.73258108030000002</v>
      </c>
      <c r="P369" s="52">
        <v>0.74504329739999997</v>
      </c>
      <c r="Q369" s="52">
        <v>0.75647124020000001</v>
      </c>
      <c r="R369" s="55">
        <v>0.76673893000000004</v>
      </c>
      <c r="S369" s="52">
        <v>0.77571103009999998</v>
      </c>
      <c r="T369" s="52">
        <v>0.78072097839999999</v>
      </c>
      <c r="U369" s="52">
        <v>0.78209253580000004</v>
      </c>
      <c r="V369" s="52">
        <v>0.78008548489999996</v>
      </c>
      <c r="W369" s="52">
        <v>0.77490293649999997</v>
      </c>
      <c r="X369" s="52">
        <v>0.76669748849999997</v>
      </c>
      <c r="Y369" s="52">
        <v>0.75557638360000001</v>
      </c>
      <c r="Z369" s="52">
        <v>0.74160579630000001</v>
      </c>
      <c r="AA369" s="52">
        <v>0.72481435329999999</v>
      </c>
      <c r="AB369" s="55">
        <v>0.70519598319999999</v>
      </c>
      <c r="AC369" s="52">
        <v>0.68271217129999995</v>
      </c>
      <c r="AD369" s="52">
        <v>0.65729368619999995</v>
      </c>
      <c r="AE369" s="52">
        <v>0.62884183400000004</v>
      </c>
      <c r="AF369" s="52">
        <v>0.59722928620000004</v>
      </c>
      <c r="AG369" s="52">
        <v>0.56230051889999999</v>
      </c>
      <c r="AH369" s="52">
        <v>0.52387189540000001</v>
      </c>
      <c r="AI369" s="52">
        <v>0.48173141619999998</v>
      </c>
      <c r="AJ369" s="52">
        <v>0.43563815630000002</v>
      </c>
      <c r="AK369" s="52">
        <v>0.38532140440000001</v>
      </c>
      <c r="AL369" s="52">
        <v>0.33176172920000002</v>
      </c>
      <c r="AM369" s="52">
        <v>0.28564684890000003</v>
      </c>
      <c r="AN369" s="52">
        <v>0.24594193689999999</v>
      </c>
      <c r="AO369" s="52">
        <v>0.21175600759999999</v>
      </c>
      <c r="AP369" s="52">
        <v>0.18232192259999999</v>
      </c>
      <c r="AQ369" s="52">
        <v>0.1569791753</v>
      </c>
      <c r="AR369" s="52">
        <v>0.13515906999999999</v>
      </c>
      <c r="AS369" s="52">
        <v>0.1163719592</v>
      </c>
      <c r="AT369" s="52">
        <v>0.1001962569</v>
      </c>
      <c r="AU369" s="52">
        <v>8.6268977199999999E-2</v>
      </c>
      <c r="AV369" s="52">
        <v>7.4277589399999996E-2</v>
      </c>
      <c r="AW369" s="52">
        <v>6.3953004399999999E-2</v>
      </c>
      <c r="AX369" s="52">
        <v>5.50635368E-2</v>
      </c>
      <c r="AY369" s="52">
        <v>4.7409705199999999E-2</v>
      </c>
      <c r="AZ369" s="52">
        <v>4.0819756200000001E-2</v>
      </c>
      <c r="BA369" s="52">
        <v>3.5145810100000001E-2</v>
      </c>
      <c r="BB369" s="52">
        <v>3.0260542500000001E-2</v>
      </c>
      <c r="BC369" s="52">
        <v>2.60543271E-2</v>
      </c>
      <c r="BD369" s="52">
        <v>2.24327756E-2</v>
      </c>
      <c r="BE369" s="52">
        <v>1.9314619799999998E-2</v>
      </c>
      <c r="BF369" s="52">
        <v>1.6629887600000001E-2</v>
      </c>
      <c r="BG369" s="52">
        <v>1.43183333E-2</v>
      </c>
      <c r="BH369" s="52">
        <v>1.2328084899999999E-2</v>
      </c>
      <c r="BI369" s="52">
        <v>1.06144811E-2</v>
      </c>
      <c r="BJ369" s="52">
        <v>9.1390683000000007E-3</v>
      </c>
      <c r="BK369" s="52">
        <v>7.8687377999999992E-3</v>
      </c>
      <c r="BL369" s="52">
        <v>6.7749832000000001E-3</v>
      </c>
      <c r="BM369" s="52">
        <v>5.8332606E-3</v>
      </c>
      <c r="BN369" s="52">
        <v>5.0224372999999999E-3</v>
      </c>
      <c r="BO369" s="52">
        <v>4.3243185000000003E-3</v>
      </c>
      <c r="BP369" s="52">
        <v>3.7232382999999999E-3</v>
      </c>
      <c r="BQ369" s="52">
        <v>3.2057080999999999E-3</v>
      </c>
      <c r="BR369" s="52">
        <v>2.7601146999999999E-3</v>
      </c>
      <c r="BS369" s="52">
        <v>2.3764588E-3</v>
      </c>
      <c r="BT369" s="52">
        <v>2.0461310000000001E-3</v>
      </c>
      <c r="BU369" s="52">
        <v>1.7617188000000001E-3</v>
      </c>
      <c r="BV369" s="52">
        <v>1.5168399E-3</v>
      </c>
      <c r="BW369" s="52">
        <v>1.3059991E-3</v>
      </c>
      <c r="BX369" s="52">
        <v>1.1244652999999999E-3</v>
      </c>
      <c r="BY369" s="52">
        <v>9.6816459999999997E-4</v>
      </c>
      <c r="BZ369" s="52">
        <v>8.3358970000000005E-4</v>
      </c>
      <c r="CA369" s="52">
        <v>7.1772069999999995E-4</v>
      </c>
      <c r="CB369" s="52">
        <v>6.1795760000000002E-4</v>
      </c>
      <c r="CC369" s="52">
        <v>5.3206149999999997E-4</v>
      </c>
      <c r="CD369" s="52">
        <v>4.5810490000000001E-4</v>
      </c>
    </row>
    <row r="370" spans="1:82" x14ac:dyDescent="0.25">
      <c r="A370" s="52" t="s">
        <v>231</v>
      </c>
      <c r="B370" s="52">
        <v>6</v>
      </c>
      <c r="C370" s="52">
        <v>6.7884492772999998</v>
      </c>
      <c r="D370" s="52">
        <v>7.6805072652000002</v>
      </c>
      <c r="E370" s="52">
        <v>8.6897889989999992</v>
      </c>
      <c r="F370" s="52">
        <v>9.8316986416999992</v>
      </c>
      <c r="G370" s="52">
        <v>11.123664589900001</v>
      </c>
      <c r="H370" s="52">
        <v>12.5854054745</v>
      </c>
      <c r="I370" s="52">
        <v>14.239231116399999</v>
      </c>
      <c r="J370" s="52">
        <v>16.1103830303</v>
      </c>
      <c r="K370" s="52">
        <v>18.227419673299998</v>
      </c>
      <c r="L370" s="52">
        <v>20.6226523182</v>
      </c>
      <c r="M370" s="52">
        <v>23.332638204399998</v>
      </c>
      <c r="N370" s="52">
        <v>26.398738492900002</v>
      </c>
      <c r="O370" s="52">
        <v>29.867749540799998</v>
      </c>
      <c r="P370" s="52">
        <v>33.792617131</v>
      </c>
      <c r="Q370" s="52">
        <v>38.233244557100001</v>
      </c>
      <c r="R370" s="55">
        <v>43.257406897400003</v>
      </c>
      <c r="S370" s="52">
        <v>48.941785432000003</v>
      </c>
      <c r="T370" s="52">
        <v>55.373137991299998</v>
      </c>
      <c r="U370" s="52">
        <v>62.649623096900001</v>
      </c>
      <c r="V370" s="52">
        <v>70.8822981064</v>
      </c>
      <c r="W370" s="52">
        <v>80.196814226100003</v>
      </c>
      <c r="X370" s="52">
        <v>90.7353342631</v>
      </c>
      <c r="Y370" s="52">
        <v>102.65870238460001</v>
      </c>
      <c r="Z370" s="52">
        <v>116.14889900270001</v>
      </c>
      <c r="AA370" s="52">
        <v>131.41181824980001</v>
      </c>
      <c r="AB370" s="55">
        <v>148.68041043869999</v>
      </c>
      <c r="AC370" s="52">
        <v>168.2182374663</v>
      </c>
      <c r="AD370" s="52">
        <v>190.32349542739999</v>
      </c>
      <c r="AE370" s="52">
        <v>215.33356583259999</v>
      </c>
      <c r="AF370" s="52">
        <v>243.63016489399999</v>
      </c>
      <c r="AG370" s="52">
        <v>275.645169469</v>
      </c>
      <c r="AH370" s="52">
        <v>311.86720858090001</v>
      </c>
      <c r="AI370" s="52">
        <v>352.84912111969999</v>
      </c>
      <c r="AJ370" s="52">
        <v>399.21639354600001</v>
      </c>
      <c r="AK370" s="52">
        <v>445.48648095200002</v>
      </c>
      <c r="AL370" s="52">
        <v>443.26460785889998</v>
      </c>
      <c r="AM370" s="52">
        <v>441.05381640410002</v>
      </c>
      <c r="AN370" s="52">
        <v>438.85405131760001</v>
      </c>
      <c r="AO370" s="52">
        <v>436.66525760529998</v>
      </c>
      <c r="AP370" s="52">
        <v>434.48738054709997</v>
      </c>
      <c r="AQ370" s="52">
        <v>432.3203656961</v>
      </c>
      <c r="AR370" s="52">
        <v>430.1641588768</v>
      </c>
      <c r="AS370" s="52">
        <v>428.01870618380002</v>
      </c>
      <c r="AT370" s="52">
        <v>425.88395398080002</v>
      </c>
      <c r="AU370" s="52">
        <v>423.75984889879999</v>
      </c>
      <c r="AV370" s="52">
        <v>421.64633783519997</v>
      </c>
      <c r="AW370" s="52">
        <v>419.5433679519</v>
      </c>
      <c r="AX370" s="52">
        <v>417.45088667459999</v>
      </c>
      <c r="AY370" s="52">
        <v>415.36884169130002</v>
      </c>
      <c r="AZ370" s="52">
        <v>413.29718095070001</v>
      </c>
      <c r="BA370" s="52">
        <v>411.23585266110001</v>
      </c>
      <c r="BB370" s="52">
        <v>409.18480528920003</v>
      </c>
      <c r="BC370" s="52">
        <v>407.14398755880001</v>
      </c>
      <c r="BD370" s="52">
        <v>405.11334844930002</v>
      </c>
      <c r="BE370" s="52">
        <v>403.09283719460001</v>
      </c>
      <c r="BF370" s="52">
        <v>401.0824032818</v>
      </c>
      <c r="BG370" s="52">
        <v>399.08199645000002</v>
      </c>
      <c r="BH370" s="52">
        <v>397.09156668880001</v>
      </c>
      <c r="BI370" s="52">
        <v>395.11106423759998</v>
      </c>
      <c r="BJ370" s="52">
        <v>393.14043958349998</v>
      </c>
      <c r="BK370" s="52">
        <v>391.17964346090002</v>
      </c>
      <c r="BL370" s="52">
        <v>389.22862684969999</v>
      </c>
      <c r="BM370" s="52">
        <v>387.28734097450001</v>
      </c>
      <c r="BN370" s="52">
        <v>385.35573730300001</v>
      </c>
      <c r="BO370" s="52">
        <v>383.43376754489998</v>
      </c>
      <c r="BP370" s="52">
        <v>381.5213836511</v>
      </c>
      <c r="BQ370" s="52">
        <v>379.61853781169998</v>
      </c>
      <c r="BR370" s="52">
        <v>377.72518245549998</v>
      </c>
      <c r="BS370" s="52">
        <v>375.84127024859998</v>
      </c>
      <c r="BT370" s="52">
        <v>373.96675409300002</v>
      </c>
      <c r="BU370" s="52">
        <v>372.10158712570001</v>
      </c>
      <c r="BV370" s="52">
        <v>370.24572271739999</v>
      </c>
      <c r="BW370" s="52">
        <v>368.3991144716</v>
      </c>
      <c r="BX370" s="52">
        <v>366.5617162227</v>
      </c>
      <c r="BY370" s="52">
        <v>364.73348203590001</v>
      </c>
      <c r="BZ370" s="52">
        <v>362.91436620510001</v>
      </c>
      <c r="CA370" s="52">
        <v>361.10432325239998</v>
      </c>
      <c r="CB370" s="52">
        <v>359.30330792659998</v>
      </c>
      <c r="CC370" s="52">
        <v>357.51127520220001</v>
      </c>
      <c r="CD370" s="52">
        <v>355.7281802782</v>
      </c>
    </row>
    <row r="371" spans="1:82" x14ac:dyDescent="0.25">
      <c r="A371" s="52" t="s">
        <v>232</v>
      </c>
      <c r="B371" s="52">
        <v>5.1290247900000002E-2</v>
      </c>
      <c r="C371" s="52">
        <v>5.7163469500000001E-2</v>
      </c>
      <c r="D371" s="52">
        <v>6.3709230800000002E-2</v>
      </c>
      <c r="E371" s="52">
        <v>7.1004544200000005E-2</v>
      </c>
      <c r="F371" s="52">
        <v>7.9135240300000007E-2</v>
      </c>
      <c r="G371" s="52">
        <v>8.8196978600000003E-2</v>
      </c>
      <c r="H371" s="52">
        <v>9.8296372100000001E-2</v>
      </c>
      <c r="I371" s="52">
        <v>0.10651401100000001</v>
      </c>
      <c r="J371" s="52">
        <v>0.11541864960000001</v>
      </c>
      <c r="K371" s="52">
        <v>0.12506772159999999</v>
      </c>
      <c r="L371" s="52">
        <v>0.1355234622</v>
      </c>
      <c r="M371" s="52">
        <v>0.1468533092</v>
      </c>
      <c r="N371" s="52">
        <v>0.15913033870000001</v>
      </c>
      <c r="O371" s="52">
        <v>0.17243373549999999</v>
      </c>
      <c r="P371" s="52">
        <v>0.1868493048</v>
      </c>
      <c r="Q371" s="52">
        <v>0.2024700247</v>
      </c>
      <c r="R371" s="55">
        <v>0.2193966467</v>
      </c>
      <c r="S371" s="52">
        <v>0.23773834499999999</v>
      </c>
      <c r="T371" s="52">
        <v>0.2576134209</v>
      </c>
      <c r="U371" s="52">
        <v>0.2791500656</v>
      </c>
      <c r="V371" s="52">
        <v>0.30248718749999998</v>
      </c>
      <c r="W371" s="52">
        <v>0.3277753075</v>
      </c>
      <c r="X371" s="52">
        <v>0.35517753029999999</v>
      </c>
      <c r="Y371" s="52">
        <v>0.38487059629999998</v>
      </c>
      <c r="Z371" s="52">
        <v>0.41704602130000001</v>
      </c>
      <c r="AA371" s="52">
        <v>0.45191133220000002</v>
      </c>
      <c r="AB371" s="55">
        <v>0.48969140519999999</v>
      </c>
      <c r="AC371" s="52">
        <v>0.53062991599999998</v>
      </c>
      <c r="AD371" s="52">
        <v>0.57499091229999999</v>
      </c>
      <c r="AE371" s="52">
        <v>0.6230605159</v>
      </c>
      <c r="AF371" s="52">
        <v>0.67514876869999996</v>
      </c>
      <c r="AG371" s="52">
        <v>0.73159163240000002</v>
      </c>
      <c r="AH371" s="52">
        <v>0.7927531551</v>
      </c>
      <c r="AI371" s="52">
        <v>0.85902781979999998</v>
      </c>
      <c r="AJ371" s="52">
        <v>0.93084308829999995</v>
      </c>
      <c r="AK371" s="52">
        <v>1</v>
      </c>
      <c r="AL371" s="52">
        <v>1</v>
      </c>
      <c r="AM371" s="52">
        <v>1</v>
      </c>
      <c r="AN371" s="52">
        <v>1</v>
      </c>
      <c r="AO371" s="52">
        <v>1</v>
      </c>
      <c r="AP371" s="52">
        <v>1</v>
      </c>
      <c r="AQ371" s="52">
        <v>1</v>
      </c>
      <c r="AR371" s="52">
        <v>1</v>
      </c>
      <c r="AS371" s="52">
        <v>1</v>
      </c>
      <c r="AT371" s="52">
        <v>1</v>
      </c>
      <c r="AU371" s="52">
        <v>1</v>
      </c>
      <c r="AV371" s="52">
        <v>1</v>
      </c>
      <c r="AW371" s="52">
        <v>1</v>
      </c>
      <c r="AX371" s="52">
        <v>1</v>
      </c>
      <c r="AY371" s="52">
        <v>1</v>
      </c>
      <c r="AZ371" s="52">
        <v>1</v>
      </c>
      <c r="BA371" s="52">
        <v>1</v>
      </c>
      <c r="BB371" s="52">
        <v>1</v>
      </c>
      <c r="BC371" s="52">
        <v>1</v>
      </c>
      <c r="BD371" s="52">
        <v>1</v>
      </c>
      <c r="BE371" s="52">
        <v>1</v>
      </c>
      <c r="BF371" s="52">
        <v>1</v>
      </c>
      <c r="BG371" s="52">
        <v>1</v>
      </c>
      <c r="BH371" s="52">
        <v>1</v>
      </c>
      <c r="BI371" s="52">
        <v>1</v>
      </c>
      <c r="BJ371" s="52">
        <v>1</v>
      </c>
      <c r="BK371" s="52">
        <v>1</v>
      </c>
      <c r="BL371" s="52">
        <v>1</v>
      </c>
      <c r="BM371" s="52">
        <v>1</v>
      </c>
      <c r="BN371" s="52">
        <v>1</v>
      </c>
      <c r="BO371" s="52">
        <v>1</v>
      </c>
      <c r="BP371" s="52">
        <v>1</v>
      </c>
      <c r="BQ371" s="52">
        <v>1</v>
      </c>
      <c r="BR371" s="52">
        <v>1</v>
      </c>
      <c r="BS371" s="52">
        <v>1</v>
      </c>
      <c r="BT371" s="52">
        <v>1</v>
      </c>
      <c r="BU371" s="52">
        <v>1</v>
      </c>
      <c r="BV371" s="52">
        <v>1</v>
      </c>
      <c r="BW371" s="52">
        <v>1</v>
      </c>
      <c r="BX371" s="52">
        <v>1</v>
      </c>
      <c r="BY371" s="52">
        <v>1</v>
      </c>
      <c r="BZ371" s="52">
        <v>1</v>
      </c>
      <c r="CA371" s="52">
        <v>1</v>
      </c>
      <c r="CB371" s="52">
        <v>1</v>
      </c>
      <c r="CC371" s="52">
        <v>1</v>
      </c>
      <c r="CD371" s="52">
        <v>1</v>
      </c>
    </row>
    <row r="372" spans="1:82" x14ac:dyDescent="0.25">
      <c r="A372" s="52" t="s">
        <v>233</v>
      </c>
      <c r="B372" s="52">
        <v>66.027414701200001</v>
      </c>
      <c r="C372" s="52">
        <v>77.679311413199997</v>
      </c>
      <c r="D372" s="52">
        <v>92.457402480599995</v>
      </c>
      <c r="E372" s="52">
        <v>109.3183607263</v>
      </c>
      <c r="F372" s="52">
        <v>128.52788498149999</v>
      </c>
      <c r="G372" s="52">
        <v>150.3420679825</v>
      </c>
      <c r="H372" s="52">
        <v>175.02515987870001</v>
      </c>
      <c r="I372" s="52">
        <v>202.84263155900001</v>
      </c>
      <c r="J372" s="52">
        <v>234.0815324614</v>
      </c>
      <c r="K372" s="52">
        <v>269.03881221680001</v>
      </c>
      <c r="L372" s="52">
        <v>308.02252145850002</v>
      </c>
      <c r="M372" s="52">
        <v>351.3509383228</v>
      </c>
      <c r="N372" s="52">
        <v>399.35125330469998</v>
      </c>
      <c r="O372" s="52">
        <v>452.35795892099998</v>
      </c>
      <c r="P372" s="52">
        <v>510.71110881189998</v>
      </c>
      <c r="Q372" s="52">
        <v>574.75503995459997</v>
      </c>
      <c r="R372" s="55">
        <v>644.83960039689998</v>
      </c>
      <c r="S372" s="52">
        <v>721.38527961320005</v>
      </c>
      <c r="T372" s="52">
        <v>804.88571411739997</v>
      </c>
      <c r="U372" s="52">
        <v>895.79432473120005</v>
      </c>
      <c r="V372" s="52">
        <v>994.55310576349996</v>
      </c>
      <c r="W372" s="52">
        <v>1101.5927234257999</v>
      </c>
      <c r="X372" s="52">
        <v>1217.3217380661999</v>
      </c>
      <c r="Y372" s="52">
        <v>1342.1112480392001</v>
      </c>
      <c r="Z372" s="52">
        <v>1476.277424678</v>
      </c>
      <c r="AA372" s="52">
        <v>1620.0629287055001</v>
      </c>
      <c r="AB372" s="55">
        <v>1773.6178156036999</v>
      </c>
      <c r="AC372" s="52">
        <v>1936.9813262693999</v>
      </c>
      <c r="AD372" s="52">
        <v>2110.0775506536002</v>
      </c>
      <c r="AE372" s="52">
        <v>2292.8059102052998</v>
      </c>
      <c r="AF372" s="52">
        <v>2485.0166561034998</v>
      </c>
      <c r="AG372" s="52">
        <v>2686.6728036049999</v>
      </c>
      <c r="AH372" s="52">
        <v>2898.1953450466999</v>
      </c>
      <c r="AI372" s="52">
        <v>3121.1911096420999</v>
      </c>
      <c r="AJ372" s="52">
        <v>3359.9483383523002</v>
      </c>
      <c r="AK372" s="52">
        <v>3620.5149058729999</v>
      </c>
      <c r="AL372" s="52">
        <v>3882.3540585341002</v>
      </c>
      <c r="AM372" s="52">
        <v>4130.2784272640001</v>
      </c>
      <c r="AN372" s="52">
        <v>4403.8574348531001</v>
      </c>
      <c r="AO372" s="52">
        <v>4671.4698986480998</v>
      </c>
      <c r="AP372" s="52">
        <v>4930.4580036322996</v>
      </c>
      <c r="AQ372" s="52">
        <v>5177.6078946883999</v>
      </c>
      <c r="AR372" s="52">
        <v>5409.2338940499003</v>
      </c>
      <c r="AS372" s="52">
        <v>5621.2827046880002</v>
      </c>
      <c r="AT372" s="52">
        <v>5809.4794047259002</v>
      </c>
      <c r="AU372" s="52">
        <v>5969.5557563908997</v>
      </c>
      <c r="AV372" s="52">
        <v>6097.6559214878998</v>
      </c>
      <c r="AW372" s="52">
        <v>6191.1935568742001</v>
      </c>
      <c r="AX372" s="52">
        <v>6601.4041841995004</v>
      </c>
      <c r="AY372" s="52">
        <v>7028.6424928720999</v>
      </c>
      <c r="AZ372" s="52">
        <v>7472.3174670532999</v>
      </c>
      <c r="BA372" s="52">
        <v>7931.5642572242004</v>
      </c>
      <c r="BB372" s="52">
        <v>8405.2023654699005</v>
      </c>
      <c r="BC372" s="52">
        <v>8891.6881313203994</v>
      </c>
      <c r="BD372" s="52">
        <v>9389.0612402359002</v>
      </c>
      <c r="BE372" s="52">
        <v>9894.8849685750993</v>
      </c>
      <c r="BF372" s="52">
        <v>10406.179973425</v>
      </c>
      <c r="BG372" s="52">
        <v>10919.351485564899</v>
      </c>
      <c r="BH372" s="52">
        <v>11430.1099885944</v>
      </c>
      <c r="BI372" s="52">
        <v>11933.385680408701</v>
      </c>
      <c r="BJ372" s="52">
        <v>12423.237375484299</v>
      </c>
      <c r="BK372" s="52">
        <v>12892.7570337245</v>
      </c>
      <c r="BL372" s="52">
        <v>13333.9717195268</v>
      </c>
      <c r="BM372" s="52">
        <v>13737.7458102334</v>
      </c>
      <c r="BN372" s="52">
        <v>14093.687430608799</v>
      </c>
      <c r="BO372" s="52">
        <v>14390.064896813699</v>
      </c>
      <c r="BP372" s="52">
        <v>14613.741185848799</v>
      </c>
      <c r="BQ372" s="52">
        <v>14750.1377539278</v>
      </c>
      <c r="BR372" s="52">
        <v>14783.243473041301</v>
      </c>
      <c r="BS372" s="52">
        <v>14695.6908900704</v>
      </c>
      <c r="BT372" s="52">
        <v>14468.931270974001</v>
      </c>
      <c r="BU372" s="52">
        <v>14083.553553317301</v>
      </c>
      <c r="BV372" s="52">
        <v>13519.812869119</v>
      </c>
      <c r="BW372" s="52">
        <v>12758.4660001876</v>
      </c>
      <c r="BX372" s="52">
        <v>11782.0621853706</v>
      </c>
      <c r="BY372" s="52">
        <v>10576.926376182601</v>
      </c>
      <c r="BZ372" s="52">
        <v>9136.2486645523004</v>
      </c>
      <c r="CA372" s="52">
        <v>7465.1176593542004</v>
      </c>
      <c r="CB372" s="52">
        <v>5589.5632902784</v>
      </c>
      <c r="CC372" s="52">
        <v>3575.7257015107002</v>
      </c>
      <c r="CD372" s="52">
        <v>1579.5950619982</v>
      </c>
    </row>
    <row r="373" spans="1:82" x14ac:dyDescent="0.25">
      <c r="A373" s="52" t="s">
        <v>234</v>
      </c>
      <c r="B373" s="52">
        <v>134.15752010950001</v>
      </c>
      <c r="C373" s="52">
        <v>155.36429667920001</v>
      </c>
      <c r="D373" s="52">
        <v>178.45455153189999</v>
      </c>
      <c r="E373" s="52">
        <v>203.52793438099999</v>
      </c>
      <c r="F373" s="52">
        <v>230.68975585920001</v>
      </c>
      <c r="G373" s="52">
        <v>260.05582857439998</v>
      </c>
      <c r="H373" s="52">
        <v>291.75326632880001</v>
      </c>
      <c r="I373" s="52">
        <v>325.91869321109999</v>
      </c>
      <c r="J373" s="52">
        <v>362.70210791630001</v>
      </c>
      <c r="K373" s="52">
        <v>402.2650117691</v>
      </c>
      <c r="L373" s="52">
        <v>444.77981820529999</v>
      </c>
      <c r="M373" s="52">
        <v>490.42971890619998</v>
      </c>
      <c r="N373" s="52">
        <v>539.40870822449995</v>
      </c>
      <c r="O373" s="52">
        <v>591.92181569469994</v>
      </c>
      <c r="P373" s="52">
        <v>648.1855698439</v>
      </c>
      <c r="Q373" s="52">
        <v>708.42865368000002</v>
      </c>
      <c r="R373" s="55">
        <v>772.89256121300002</v>
      </c>
      <c r="S373" s="52">
        <v>841.97206007650004</v>
      </c>
      <c r="T373" s="52">
        <v>915.95438050639996</v>
      </c>
      <c r="U373" s="52">
        <v>995.15399055310002</v>
      </c>
      <c r="V373" s="52">
        <v>1079.9202191203999</v>
      </c>
      <c r="W373" s="52">
        <v>1170.6434910098999</v>
      </c>
      <c r="X373" s="52">
        <v>1267.763449176</v>
      </c>
      <c r="Y373" s="52">
        <v>1371.7795077518999</v>
      </c>
      <c r="Z373" s="52">
        <v>1483.2640808844999</v>
      </c>
      <c r="AA373" s="52">
        <v>1602.8786326971001</v>
      </c>
      <c r="AB373" s="55">
        <v>1731.3925282985999</v>
      </c>
      <c r="AC373" s="52">
        <v>1869.7042435978001</v>
      </c>
      <c r="AD373" s="52">
        <v>2018.8648735418001</v>
      </c>
      <c r="AE373" s="52">
        <v>2180.1097905133001</v>
      </c>
      <c r="AF373" s="52">
        <v>2354.8221136397001</v>
      </c>
      <c r="AG373" s="52">
        <v>2544.5025631646999</v>
      </c>
      <c r="AH373" s="52">
        <v>2750.6678350980001</v>
      </c>
      <c r="AI373" s="52">
        <v>2974.6128358409001</v>
      </c>
      <c r="AJ373" s="52">
        <v>3216.9009095537999</v>
      </c>
      <c r="AK373" s="52">
        <v>3477.2574415357999</v>
      </c>
      <c r="AL373" s="52">
        <v>3760.4319945718998</v>
      </c>
      <c r="AM373" s="52">
        <v>4062.7724135970998</v>
      </c>
      <c r="AN373" s="52">
        <v>4391.7437797339999</v>
      </c>
      <c r="AO373" s="52">
        <v>4738.8937760325998</v>
      </c>
      <c r="AP373" s="52">
        <v>5106.1850891732001</v>
      </c>
      <c r="AQ373" s="52">
        <v>5495.4516837621004</v>
      </c>
      <c r="AR373" s="52">
        <v>5908.4459304266002</v>
      </c>
      <c r="AS373" s="52">
        <v>6346.8768114012</v>
      </c>
      <c r="AT373" s="52">
        <v>6812.4394027874996</v>
      </c>
      <c r="AU373" s="52">
        <v>7306.8373311905998</v>
      </c>
      <c r="AV373" s="52">
        <v>7831.7999084391004</v>
      </c>
      <c r="AW373" s="52">
        <v>8389.0953213361008</v>
      </c>
      <c r="AX373" s="52">
        <v>8980.5409183773008</v>
      </c>
      <c r="AY373" s="52">
        <v>9608.0113642872002</v>
      </c>
      <c r="AZ373" s="52">
        <v>10273.4452285923</v>
      </c>
      <c r="BA373" s="52">
        <v>10978.850423412299</v>
      </c>
      <c r="BB373" s="52">
        <v>11726.308794877899</v>
      </c>
      <c r="BC373" s="52">
        <v>12517.980091372499</v>
      </c>
      <c r="BD373" s="52">
        <v>13356.1054721771</v>
      </c>
      <c r="BE373" s="52">
        <v>14243.0106762666</v>
      </c>
      <c r="BF373" s="52">
        <v>15181.1089387292</v>
      </c>
      <c r="BG373" s="52">
        <v>16172.9037185002</v>
      </c>
      <c r="BH373" s="52">
        <v>17220.991283553201</v>
      </c>
      <c r="BI373" s="52">
        <v>18328.0631867464</v>
      </c>
      <c r="BJ373" s="52">
        <v>19496.908655961699</v>
      </c>
      <c r="BK373" s="52">
        <v>20730.416915112099</v>
      </c>
      <c r="BL373" s="52">
        <v>22031.579447378001</v>
      </c>
      <c r="BM373" s="52">
        <v>23403.4922081732</v>
      </c>
      <c r="BN373" s="52">
        <v>24849.357792494098</v>
      </c>
      <c r="BO373" s="52">
        <v>26372.487559192701</v>
      </c>
      <c r="BP373" s="52">
        <v>27976.3037131567</v>
      </c>
      <c r="BQ373" s="52">
        <v>29664.341345224999</v>
      </c>
      <c r="BR373" s="52">
        <v>31440.250428813601</v>
      </c>
      <c r="BS373" s="52">
        <v>33307.7977715944</v>
      </c>
      <c r="BT373" s="52">
        <v>35270.868920110399</v>
      </c>
      <c r="BU373" s="52">
        <v>37333.470014865401</v>
      </c>
      <c r="BV373" s="52">
        <v>39499.729593179298</v>
      </c>
      <c r="BW373" s="52">
        <v>41773.900336926898</v>
      </c>
      <c r="BX373" s="52">
        <v>44160.360762144497</v>
      </c>
      <c r="BY373" s="52">
        <v>46663.616847415702</v>
      </c>
      <c r="BZ373" s="52">
        <v>49288.303597885497</v>
      </c>
      <c r="CA373" s="52">
        <v>52039.186541730298</v>
      </c>
      <c r="CB373" s="52">
        <v>54921.163155901901</v>
      </c>
      <c r="CC373" s="52">
        <v>57939.2642179713</v>
      </c>
      <c r="CD373" s="52">
        <v>61098.655080921897</v>
      </c>
    </row>
    <row r="374" spans="1:82" x14ac:dyDescent="0.25">
      <c r="A374" s="52" t="s">
        <v>549</v>
      </c>
      <c r="B374" s="52">
        <v>0</v>
      </c>
      <c r="C374" s="52">
        <v>4.5266164800000001E-2</v>
      </c>
      <c r="D374" s="52">
        <v>4.4426446500000001E-2</v>
      </c>
      <c r="E374" s="52">
        <v>4.3654134800000001E-2</v>
      </c>
      <c r="F374" s="52">
        <v>4.29127261E-2</v>
      </c>
      <c r="G374" s="52">
        <v>4.2190235299999997E-2</v>
      </c>
      <c r="H374" s="52">
        <v>4.1483087500000002E-2</v>
      </c>
      <c r="I374" s="52">
        <v>4.07796276E-2</v>
      </c>
      <c r="J374" s="52">
        <v>4.0084786300000001E-2</v>
      </c>
      <c r="K374" s="52">
        <v>3.9396845899999998E-2</v>
      </c>
      <c r="L374" s="52">
        <v>3.8714559500000002E-2</v>
      </c>
      <c r="M374" s="52">
        <v>3.8036956800000001E-2</v>
      </c>
      <c r="N374" s="52">
        <v>3.73632832E-2</v>
      </c>
      <c r="O374" s="52">
        <v>3.6692993E-2</v>
      </c>
      <c r="P374" s="52">
        <v>3.6025780799999997E-2</v>
      </c>
      <c r="Q374" s="52">
        <v>3.5361666700000002E-2</v>
      </c>
      <c r="R374" s="55">
        <v>3.47011713E-2</v>
      </c>
      <c r="S374" s="52">
        <v>3.4063007999999999E-2</v>
      </c>
      <c r="T374" s="52">
        <v>3.3428183E-2</v>
      </c>
      <c r="U374" s="52">
        <v>3.27930492E-2</v>
      </c>
      <c r="V374" s="52">
        <v>3.2157839200000003E-2</v>
      </c>
      <c r="W374" s="52">
        <v>3.1523415999999999E-2</v>
      </c>
      <c r="X374" s="52">
        <v>3.0890576199999999E-2</v>
      </c>
      <c r="Y374" s="52">
        <v>3.02599884E-2</v>
      </c>
      <c r="Z374" s="52">
        <v>2.9632258700000001E-2</v>
      </c>
      <c r="AA374" s="52">
        <v>2.9008019900000001E-2</v>
      </c>
      <c r="AB374" s="55">
        <v>2.8388062799999999E-2</v>
      </c>
      <c r="AC374" s="52">
        <v>2.7773574299999999E-2</v>
      </c>
      <c r="AD374" s="52">
        <v>2.7167403199999999E-2</v>
      </c>
      <c r="AE374" s="52">
        <v>2.6581256500000001E-2</v>
      </c>
      <c r="AF374" s="52">
        <v>2.60238998E-2</v>
      </c>
      <c r="AG374" s="52">
        <v>2.55139723E-2</v>
      </c>
      <c r="AH374" s="52">
        <v>2.5087841499999999E-2</v>
      </c>
      <c r="AI374" s="52">
        <v>2.4814740299999999E-2</v>
      </c>
      <c r="AJ374" s="52">
        <v>2.48258126E-2</v>
      </c>
      <c r="AK374" s="52">
        <v>2.5165488900000001E-2</v>
      </c>
      <c r="AL374" s="52">
        <v>2.4481186700000001E-2</v>
      </c>
      <c r="AM374" s="52">
        <v>2.3071175700000002E-2</v>
      </c>
      <c r="AN374" s="52">
        <v>2.37355208E-2</v>
      </c>
      <c r="AO374" s="52">
        <v>2.2943606700000001E-2</v>
      </c>
      <c r="AP374" s="52">
        <v>2.2218375299999999E-2</v>
      </c>
      <c r="AQ374" s="52">
        <v>2.1539585999999999E-2</v>
      </c>
      <c r="AR374" s="52">
        <v>2.0893359100000002E-2</v>
      </c>
      <c r="AS374" s="52">
        <v>2.0270189500000001E-2</v>
      </c>
      <c r="AT374" s="52">
        <v>1.9663544799999998E-2</v>
      </c>
      <c r="AU374" s="52">
        <v>1.90689099E-2</v>
      </c>
      <c r="AV374" s="52">
        <v>1.8483143399999999E-2</v>
      </c>
      <c r="AW374" s="52">
        <v>1.7904042700000001E-2</v>
      </c>
      <c r="AX374" s="52">
        <v>2.8277375099999998E-2</v>
      </c>
      <c r="AY374" s="52">
        <v>2.8166068200000002E-2</v>
      </c>
      <c r="AZ374" s="52">
        <v>2.8058114200000001E-2</v>
      </c>
      <c r="BA374" s="52">
        <v>2.7952928299999999E-2</v>
      </c>
      <c r="BB374" s="52">
        <v>2.7850077800000001E-2</v>
      </c>
      <c r="BC374" s="52">
        <v>2.7749238400000001E-2</v>
      </c>
      <c r="BD374" s="52">
        <v>2.7650162799999999E-2</v>
      </c>
      <c r="BE374" s="52">
        <v>2.7552659899999998E-2</v>
      </c>
      <c r="BF374" s="52">
        <v>2.74565794E-2</v>
      </c>
      <c r="BG374" s="52">
        <v>2.7361801200000001E-2</v>
      </c>
      <c r="BH374" s="52">
        <v>2.7268227799999999E-2</v>
      </c>
      <c r="BI374" s="52">
        <v>2.7175779099999998E-2</v>
      </c>
      <c r="BJ374" s="52">
        <v>2.70843882E-2</v>
      </c>
      <c r="BK374" s="52">
        <v>2.6993998500000001E-2</v>
      </c>
      <c r="BL374" s="52">
        <v>2.6904562E-2</v>
      </c>
      <c r="BM374" s="52">
        <v>2.68160369E-2</v>
      </c>
      <c r="BN374" s="52">
        <v>2.6728387100000001E-2</v>
      </c>
      <c r="BO374" s="52">
        <v>2.66415809E-2</v>
      </c>
      <c r="BP374" s="52">
        <v>2.65555902E-2</v>
      </c>
      <c r="BQ374" s="52">
        <v>2.6470390199999999E-2</v>
      </c>
      <c r="BR374" s="52">
        <v>2.6385958599999999E-2</v>
      </c>
      <c r="BS374" s="52">
        <v>2.63022753E-2</v>
      </c>
      <c r="BT374" s="52">
        <v>2.62193223E-2</v>
      </c>
      <c r="BU374" s="52">
        <v>2.61370831E-2</v>
      </c>
      <c r="BV374" s="52">
        <v>2.60555427E-2</v>
      </c>
      <c r="BW374" s="52">
        <v>2.5974687400000002E-2</v>
      </c>
      <c r="BX374" s="52">
        <v>2.5894504499999998E-2</v>
      </c>
      <c r="BY374" s="52">
        <v>2.5814982399999999E-2</v>
      </c>
      <c r="BZ374" s="52">
        <v>2.573611E-2</v>
      </c>
      <c r="CA374" s="52">
        <v>2.5657877400000001E-2</v>
      </c>
      <c r="CB374" s="52">
        <v>2.5580275E-2</v>
      </c>
      <c r="CC374" s="52">
        <v>2.5503293900000001E-2</v>
      </c>
      <c r="CD374" s="52">
        <v>2.5426925699999998E-2</v>
      </c>
    </row>
    <row r="375" spans="1:82" x14ac:dyDescent="0.25">
      <c r="A375" s="52" t="s">
        <v>236</v>
      </c>
      <c r="B375" s="52">
        <v>7752.9</v>
      </c>
      <c r="C375" s="52">
        <v>8137.3673508501997</v>
      </c>
      <c r="D375" s="52">
        <v>8481.1706083345998</v>
      </c>
      <c r="E375" s="52">
        <v>8786.6181848005999</v>
      </c>
      <c r="F375" s="52">
        <v>9056.4844687875993</v>
      </c>
      <c r="G375" s="52">
        <v>9293.7833464428004</v>
      </c>
      <c r="H375" s="52">
        <v>9501.5984247487995</v>
      </c>
      <c r="I375" s="52">
        <v>9682.9613941427997</v>
      </c>
      <c r="J375" s="52">
        <v>9840.7694557889008</v>
      </c>
      <c r="K375" s="52">
        <v>9977.7332798718999</v>
      </c>
      <c r="L375" s="52">
        <v>10096.3480265077</v>
      </c>
      <c r="M375" s="52">
        <v>10198.8812100628</v>
      </c>
      <c r="N375" s="52">
        <v>10287.372420298299</v>
      </c>
      <c r="O375" s="52">
        <v>10363.641024815801</v>
      </c>
      <c r="P375" s="52">
        <v>10429.2989229587</v>
      </c>
      <c r="Q375" s="52">
        <v>10485.7661941345</v>
      </c>
      <c r="R375" s="55">
        <v>10534.288095593</v>
      </c>
      <c r="S375" s="52">
        <v>10575.952337107199</v>
      </c>
      <c r="T375" s="52">
        <v>10611.7059164455</v>
      </c>
      <c r="U375" s="52">
        <v>10642.371062784399</v>
      </c>
      <c r="V375" s="52">
        <v>10668.6600255173</v>
      </c>
      <c r="W375" s="52">
        <v>10691.188580293299</v>
      </c>
      <c r="X375" s="52">
        <v>10710.488216436601</v>
      </c>
      <c r="Y375" s="52">
        <v>10727.017031110299</v>
      </c>
      <c r="Z375" s="52">
        <v>10741.169394205999</v>
      </c>
      <c r="AA375" s="52">
        <v>10753.2844704332</v>
      </c>
      <c r="AB375" s="55">
        <v>10763.653696310699</v>
      </c>
      <c r="AC375" s="52">
        <v>10772.5273133065</v>
      </c>
      <c r="AD375" s="52">
        <v>10780.120056858101</v>
      </c>
      <c r="AE375" s="52">
        <v>10786.6160962989</v>
      </c>
      <c r="AF375" s="52">
        <v>10792.173314159299</v>
      </c>
      <c r="AG375" s="52">
        <v>10796.9270058115</v>
      </c>
      <c r="AH375" s="52">
        <v>10800.9930726168</v>
      </c>
      <c r="AI375" s="52">
        <v>10804.4707740213</v>
      </c>
      <c r="AJ375" s="52">
        <v>10807.445096683799</v>
      </c>
      <c r="AK375" s="52">
        <v>10809.988791862401</v>
      </c>
      <c r="AL375" s="52">
        <v>10812.164126009</v>
      </c>
      <c r="AM375" s="52">
        <v>10814.024383842599</v>
      </c>
      <c r="AN375" s="52">
        <v>10815.6151581011</v>
      </c>
      <c r="AO375" s="52">
        <v>10816.975455661601</v>
      </c>
      <c r="AP375" s="52">
        <v>10818.138645749101</v>
      </c>
      <c r="AQ375" s="52">
        <v>10819.1332724651</v>
      </c>
      <c r="AR375" s="52">
        <v>10819.9837508253</v>
      </c>
      <c r="AS375" s="52">
        <v>10820.710962839999</v>
      </c>
      <c r="AT375" s="52">
        <v>10821.3327678716</v>
      </c>
      <c r="AU375" s="52">
        <v>10821.8644395093</v>
      </c>
      <c r="AV375" s="52">
        <v>10822.3190394744</v>
      </c>
      <c r="AW375" s="52">
        <v>10822.7077375885</v>
      </c>
      <c r="AX375" s="52">
        <v>10823.0400855469</v>
      </c>
      <c r="AY375" s="52">
        <v>10823.324251144801</v>
      </c>
      <c r="AZ375" s="52">
        <v>10823.5672186475</v>
      </c>
      <c r="BA375" s="52">
        <v>10823.7749601877</v>
      </c>
      <c r="BB375" s="52">
        <v>10823.952582366501</v>
      </c>
      <c r="BC375" s="52">
        <v>10824.1044516408</v>
      </c>
      <c r="BD375" s="52">
        <v>10824.2343015602</v>
      </c>
      <c r="BE375" s="52">
        <v>10824.345324476601</v>
      </c>
      <c r="BF375" s="52">
        <v>10824.4402499731</v>
      </c>
      <c r="BG375" s="52">
        <v>10824.521411932799</v>
      </c>
      <c r="BH375" s="52">
        <v>10824.590805890901</v>
      </c>
      <c r="BI375" s="52">
        <v>10824.650138077899</v>
      </c>
      <c r="BJ375" s="52">
        <v>10824.700867355699</v>
      </c>
      <c r="BK375" s="52">
        <v>10824.7442410767</v>
      </c>
      <c r="BL375" s="52">
        <v>10824.781325746</v>
      </c>
      <c r="BM375" s="52">
        <v>10824.813033238999</v>
      </c>
      <c r="BN375" s="52">
        <v>10824.8401432192</v>
      </c>
      <c r="BO375" s="52">
        <v>10824.863322306101</v>
      </c>
      <c r="BP375" s="52">
        <v>10824.883140464701</v>
      </c>
      <c r="BQ375" s="52">
        <v>10824.900085019101</v>
      </c>
      <c r="BR375" s="52">
        <v>10824.914572634199</v>
      </c>
      <c r="BS375" s="52">
        <v>10824.9269595604</v>
      </c>
      <c r="BT375" s="52">
        <v>10824.937550393601</v>
      </c>
      <c r="BU375" s="52">
        <v>10824.946605564201</v>
      </c>
      <c r="BV375" s="52">
        <v>10824.954347741101</v>
      </c>
      <c r="BW375" s="52">
        <v>10824.960967306701</v>
      </c>
      <c r="BX375" s="52">
        <v>10824.966627038501</v>
      </c>
      <c r="BY375" s="52">
        <v>10824.971466111499</v>
      </c>
      <c r="BZ375" s="52">
        <v>10824.975603520699</v>
      </c>
      <c r="CA375" s="52">
        <v>10824.979141006799</v>
      </c>
      <c r="CB375" s="52">
        <v>10824.9821655583</v>
      </c>
      <c r="CC375" s="52">
        <v>10824.984751550501</v>
      </c>
      <c r="CD375" s="52">
        <v>10824.9869625744</v>
      </c>
    </row>
    <row r="376" spans="1:82" x14ac:dyDescent="0.25">
      <c r="A376" s="52" t="s">
        <v>237</v>
      </c>
      <c r="B376" s="52">
        <v>5.84</v>
      </c>
      <c r="C376" s="52">
        <v>6.2526766594999996</v>
      </c>
      <c r="D376" s="52">
        <v>6.6909818123000004</v>
      </c>
      <c r="E376" s="52">
        <v>7.1562633642</v>
      </c>
      <c r="F376" s="52">
        <v>7.6499251324999999</v>
      </c>
      <c r="G376" s="52">
        <v>8.1734283574000006</v>
      </c>
      <c r="H376" s="52">
        <v>8.7282932152000008</v>
      </c>
      <c r="I376" s="52">
        <v>9.3161003334999997</v>
      </c>
      <c r="J376" s="52">
        <v>9.9384923038000004</v>
      </c>
      <c r="K376" s="52">
        <v>10.5971751914</v>
      </c>
      <c r="L376" s="52">
        <v>11.2939200404</v>
      </c>
      <c r="M376" s="52">
        <v>12.030564370700001</v>
      </c>
      <c r="N376" s="52">
        <v>12.8090136659</v>
      </c>
      <c r="O376" s="52">
        <v>13.6312428495</v>
      </c>
      <c r="P376" s="52">
        <v>14.4992977474</v>
      </c>
      <c r="Q376" s="52">
        <v>15.415296533899999</v>
      </c>
      <c r="R376" s="55">
        <v>16.3814311601</v>
      </c>
      <c r="S376" s="52">
        <v>17.399968761</v>
      </c>
      <c r="T376" s="52">
        <v>18.473253040300001</v>
      </c>
      <c r="U376" s="52">
        <v>19.603705629699999</v>
      </c>
      <c r="V376" s="52">
        <v>20.793827420500001</v>
      </c>
      <c r="W376" s="52">
        <v>22.046199865399998</v>
      </c>
      <c r="X376" s="52">
        <v>23.363486248099999</v>
      </c>
      <c r="Y376" s="52">
        <v>24.748432918300001</v>
      </c>
      <c r="Z376" s="52">
        <v>26.203870489300002</v>
      </c>
      <c r="AA376" s="52">
        <v>27.7327149967</v>
      </c>
      <c r="AB376" s="55">
        <v>29.337969015100001</v>
      </c>
      <c r="AC376" s="52">
        <v>31.0227227309</v>
      </c>
      <c r="AD376" s="52">
        <v>32.790154968300001</v>
      </c>
      <c r="AE376" s="52">
        <v>34.643534167699997</v>
      </c>
      <c r="AF376" s="52">
        <v>36.586219311800001</v>
      </c>
      <c r="AG376" s="52">
        <v>38.621660799700003</v>
      </c>
      <c r="AH376" s="52">
        <v>40.753401264899999</v>
      </c>
      <c r="AI376" s="52">
        <v>42.985076336200002</v>
      </c>
      <c r="AJ376" s="52">
        <v>45.320415338899998</v>
      </c>
      <c r="AK376" s="52">
        <v>47.763241934200003</v>
      </c>
      <c r="AL376" s="52">
        <v>50.317474695000001</v>
      </c>
      <c r="AM376" s="52">
        <v>52.9871276163</v>
      </c>
      <c r="AN376" s="52">
        <v>55.776310557499997</v>
      </c>
      <c r="AO376" s="52">
        <v>58.6892296157</v>
      </c>
      <c r="AP376" s="52">
        <v>61.730187428199997</v>
      </c>
      <c r="AQ376" s="52">
        <v>64.903583401500001</v>
      </c>
      <c r="AR376" s="52">
        <v>68.213913866400006</v>
      </c>
      <c r="AS376" s="52">
        <v>71.665772156599999</v>
      </c>
      <c r="AT376" s="52">
        <v>75.263848611</v>
      </c>
      <c r="AU376" s="52">
        <v>79.012930495800006</v>
      </c>
      <c r="AV376" s="52">
        <v>82.917901847500005</v>
      </c>
      <c r="AW376" s="52">
        <v>86.983743234599999</v>
      </c>
      <c r="AX376" s="52">
        <v>91.215531436299997</v>
      </c>
      <c r="AY376" s="52">
        <v>95.618439039099997</v>
      </c>
      <c r="AZ376" s="52">
        <v>100.1977339475</v>
      </c>
      <c r="BA376" s="52">
        <v>104.95877881129999</v>
      </c>
      <c r="BB376" s="52">
        <v>109.90703036639999</v>
      </c>
      <c r="BC376" s="52">
        <v>115.04803868889999</v>
      </c>
      <c r="BD376" s="52">
        <v>120.3874463631</v>
      </c>
      <c r="BE376" s="52">
        <v>125.9309875623</v>
      </c>
      <c r="BF376" s="52">
        <v>131.68448704139999</v>
      </c>
      <c r="BG376" s="52">
        <v>137.6538590424</v>
      </c>
      <c r="BH376" s="52">
        <v>143.84510611260001</v>
      </c>
      <c r="BI376" s="52">
        <v>150.26431783390001</v>
      </c>
      <c r="BJ376" s="52">
        <v>156.91766946609999</v>
      </c>
      <c r="BK376" s="52">
        <v>163.81142050189999</v>
      </c>
      <c r="BL376" s="52">
        <v>170.95191313539999</v>
      </c>
      <c r="BM376" s="52">
        <v>178.34557064469999</v>
      </c>
      <c r="BN376" s="52">
        <v>185.99889568789999</v>
      </c>
      <c r="BO376" s="52">
        <v>193.91846851490001</v>
      </c>
      <c r="BP376" s="52">
        <v>202.11094509439999</v>
      </c>
      <c r="BQ376" s="52">
        <v>210.58305515800001</v>
      </c>
      <c r="BR376" s="52">
        <v>219.34160016179999</v>
      </c>
      <c r="BS376" s="52">
        <v>228.39345116699999</v>
      </c>
      <c r="BT376" s="52">
        <v>237.74554664070001</v>
      </c>
      <c r="BU376" s="52">
        <v>247.40489017780001</v>
      </c>
      <c r="BV376" s="52">
        <v>257.37854814600001</v>
      </c>
      <c r="BW376" s="52">
        <v>267.67364725559997</v>
      </c>
      <c r="BX376" s="52">
        <v>278.29737205449999</v>
      </c>
      <c r="BY376" s="52">
        <v>289.25696235179998</v>
      </c>
      <c r="BZ376" s="52">
        <v>300.5597105704</v>
      </c>
      <c r="CA376" s="52">
        <v>312.21295903160001</v>
      </c>
      <c r="CB376" s="52">
        <v>324.22409717239998</v>
      </c>
      <c r="CC376" s="52">
        <v>336.6005586988</v>
      </c>
      <c r="CD376" s="52">
        <v>349.34981867729999</v>
      </c>
    </row>
    <row r="377" spans="1:82" x14ac:dyDescent="0.25">
      <c r="A377" s="52" t="s">
        <v>238</v>
      </c>
      <c r="B377" s="52">
        <v>134.89143646540001</v>
      </c>
      <c r="C377" s="52">
        <v>156.48078986140001</v>
      </c>
      <c r="D377" s="52">
        <v>180.00501019020001</v>
      </c>
      <c r="E377" s="52">
        <v>205.60785677230001</v>
      </c>
      <c r="F377" s="52">
        <v>233.4274934467</v>
      </c>
      <c r="G377" s="52">
        <v>263.60982382520001</v>
      </c>
      <c r="H377" s="52">
        <v>296.31338448100001</v>
      </c>
      <c r="I377" s="52">
        <v>331.70981207019997</v>
      </c>
      <c r="J377" s="52">
        <v>369.99083937289998</v>
      </c>
      <c r="K377" s="52">
        <v>411.364108531</v>
      </c>
      <c r="L377" s="52">
        <v>456.0542690451</v>
      </c>
      <c r="M377" s="52">
        <v>504.3035681723</v>
      </c>
      <c r="N377" s="52">
        <v>556.37254789489998</v>
      </c>
      <c r="O377" s="52">
        <v>612.54092499410001</v>
      </c>
      <c r="P377" s="52">
        <v>673.10866931179999</v>
      </c>
      <c r="Q377" s="52">
        <v>738.3972136612</v>
      </c>
      <c r="R377" s="55">
        <v>808.75055796699996</v>
      </c>
      <c r="S377" s="52">
        <v>884.53566177230005</v>
      </c>
      <c r="T377" s="52">
        <v>966.19539378549996</v>
      </c>
      <c r="U377" s="52">
        <v>1054.1800462716999</v>
      </c>
      <c r="V377" s="52">
        <v>1148.9738237665999</v>
      </c>
      <c r="W377" s="52">
        <v>1251.1087365883</v>
      </c>
      <c r="X377" s="52">
        <v>1361.1755040887001</v>
      </c>
      <c r="Y377" s="52">
        <v>1479.8352868843001</v>
      </c>
      <c r="Z377" s="52">
        <v>1607.8335723236</v>
      </c>
      <c r="AA377" s="52">
        <v>1746.0166499592999</v>
      </c>
      <c r="AB377" s="55">
        <v>1895.3506039128999</v>
      </c>
      <c r="AC377" s="52">
        <v>2056.9420692658</v>
      </c>
      <c r="AD377" s="52">
        <v>2232.0587238603998</v>
      </c>
      <c r="AE377" s="52">
        <v>2422.1417041867999</v>
      </c>
      <c r="AF377" s="52">
        <v>2628.7720234599001</v>
      </c>
      <c r="AG377" s="52">
        <v>2853.6141718362001</v>
      </c>
      <c r="AH377" s="52">
        <v>3098.2745620969999</v>
      </c>
      <c r="AI377" s="52">
        <v>3363.9910896464999</v>
      </c>
      <c r="AJ377" s="52">
        <v>3650.9931063489998</v>
      </c>
      <c r="AK377" s="52">
        <v>3957.1900931924001</v>
      </c>
      <c r="AL377" s="52">
        <v>4277.6490167682996</v>
      </c>
      <c r="AM377" s="52">
        <v>4619.6820978116002</v>
      </c>
      <c r="AN377" s="52">
        <v>4992.1609064580998</v>
      </c>
      <c r="AO377" s="52">
        <v>5385.6108528960003</v>
      </c>
      <c r="AP377" s="52">
        <v>5802.3241146839</v>
      </c>
      <c r="AQ377" s="52">
        <v>6244.4213831370998</v>
      </c>
      <c r="AR377" s="52">
        <v>6713.9236593406004</v>
      </c>
      <c r="AS377" s="52">
        <v>7212.8017590171003</v>
      </c>
      <c r="AT377" s="52">
        <v>7743.0119279342998</v>
      </c>
      <c r="AU377" s="52">
        <v>8306.5221459711993</v>
      </c>
      <c r="AV377" s="52">
        <v>8905.3319254157996</v>
      </c>
      <c r="AW377" s="52">
        <v>9541.4874608222999</v>
      </c>
      <c r="AX377" s="52">
        <v>10217.0934169386</v>
      </c>
      <c r="AY377" s="52">
        <v>10934.3222686307</v>
      </c>
      <c r="AZ377" s="52">
        <v>11695.421851200401</v>
      </c>
      <c r="BA377" s="52">
        <v>12502.721599108299</v>
      </c>
      <c r="BB377" s="52">
        <v>13358.6378216332</v>
      </c>
      <c r="BC377" s="52">
        <v>14265.6782701133</v>
      </c>
      <c r="BD377" s="52">
        <v>15226.4461829302</v>
      </c>
      <c r="BE377" s="52">
        <v>16243.643944241199</v>
      </c>
      <c r="BF377" s="52">
        <v>17320.076455638198</v>
      </c>
      <c r="BG377" s="52">
        <v>18458.654292826599</v>
      </c>
      <c r="BH377" s="52">
        <v>19662.3966994728</v>
      </c>
      <c r="BI377" s="52">
        <v>20934.434455664901</v>
      </c>
      <c r="BJ377" s="52">
        <v>22278.012647590702</v>
      </c>
      <c r="BK377" s="52">
        <v>23696.493357034</v>
      </c>
      <c r="BL377" s="52">
        <v>25193.358283380501</v>
      </c>
      <c r="BM377" s="52">
        <v>26772.2113064603</v>
      </c>
      <c r="BN377" s="52">
        <v>28436.7809953295</v>
      </c>
      <c r="BO377" s="52">
        <v>30190.923065706502</v>
      </c>
      <c r="BP377" s="52">
        <v>32038.622787016498</v>
      </c>
      <c r="BQ377" s="52">
        <v>33983.997338695001</v>
      </c>
      <c r="BR377" s="52">
        <v>36031.298114436198</v>
      </c>
      <c r="BS377" s="52">
        <v>38184.912972363403</v>
      </c>
      <c r="BT377" s="52">
        <v>40449.368428575603</v>
      </c>
      <c r="BU377" s="52">
        <v>42829.331791142497</v>
      </c>
      <c r="BV377" s="52">
        <v>45329.613231344098</v>
      </c>
      <c r="BW377" s="52">
        <v>47955.167788752398</v>
      </c>
      <c r="BX377" s="52">
        <v>50711.097306618103</v>
      </c>
      <c r="BY377" s="52">
        <v>53602.652293932799</v>
      </c>
      <c r="BZ377" s="52">
        <v>56635.233710484303</v>
      </c>
      <c r="CA377" s="52">
        <v>59814.394671195798</v>
      </c>
      <c r="CB377" s="52">
        <v>63145.842066038</v>
      </c>
      <c r="CC377" s="52">
        <v>66635.438091817705</v>
      </c>
      <c r="CD377" s="52">
        <v>70289.201692179398</v>
      </c>
    </row>
    <row r="378" spans="1:82" x14ac:dyDescent="0.25">
      <c r="A378" s="52" t="s">
        <v>239</v>
      </c>
      <c r="B378" s="52">
        <v>6.6000000000000003E-2</v>
      </c>
      <c r="C378" s="52">
        <v>6.5506851599999999E-2</v>
      </c>
      <c r="D378" s="52">
        <v>6.5017387999999995E-2</v>
      </c>
      <c r="E378" s="52">
        <v>6.4531581700000007E-2</v>
      </c>
      <c r="F378" s="52">
        <v>6.4049405200000006E-2</v>
      </c>
      <c r="G378" s="52">
        <v>6.3570831600000002E-2</v>
      </c>
      <c r="H378" s="52">
        <v>6.3095833800000001E-2</v>
      </c>
      <c r="I378" s="52">
        <v>6.2624385199999993E-2</v>
      </c>
      <c r="J378" s="52">
        <v>6.21564592E-2</v>
      </c>
      <c r="K378" s="52">
        <v>6.1692029600000003E-2</v>
      </c>
      <c r="L378" s="52">
        <v>6.12310701E-2</v>
      </c>
      <c r="M378" s="52">
        <v>6.0773554899999999E-2</v>
      </c>
      <c r="N378" s="52">
        <v>6.0319458200000002E-2</v>
      </c>
      <c r="O378" s="52">
        <v>5.9868754500000003E-2</v>
      </c>
      <c r="P378" s="52">
        <v>5.9421418500000003E-2</v>
      </c>
      <c r="Q378" s="52">
        <v>5.8977424899999999E-2</v>
      </c>
      <c r="R378" s="55">
        <v>5.8536748800000003E-2</v>
      </c>
      <c r="S378" s="52">
        <v>5.8099365399999998E-2</v>
      </c>
      <c r="T378" s="52">
        <v>5.7665250199999997E-2</v>
      </c>
      <c r="U378" s="52">
        <v>5.7234378599999997E-2</v>
      </c>
      <c r="V378" s="52">
        <v>5.68067264E-2</v>
      </c>
      <c r="W378" s="52">
        <v>5.6382269700000001E-2</v>
      </c>
      <c r="X378" s="52">
        <v>5.5960984499999998E-2</v>
      </c>
      <c r="Y378" s="52">
        <v>5.5542847100000001E-2</v>
      </c>
      <c r="Z378" s="52">
        <v>5.5127834000000001E-2</v>
      </c>
      <c r="AA378" s="52">
        <v>5.4715921799999997E-2</v>
      </c>
      <c r="AB378" s="55">
        <v>5.4307087400000002E-2</v>
      </c>
      <c r="AC378" s="52">
        <v>5.3901307900000001E-2</v>
      </c>
      <c r="AD378" s="52">
        <v>5.3498560200000003E-2</v>
      </c>
      <c r="AE378" s="52">
        <v>5.3098821900000003E-2</v>
      </c>
      <c r="AF378" s="52">
        <v>5.2702070400000002E-2</v>
      </c>
      <c r="AG378" s="52">
        <v>5.2308283499999997E-2</v>
      </c>
      <c r="AH378" s="52">
        <v>5.19174388E-2</v>
      </c>
      <c r="AI378" s="52">
        <v>5.15295146E-2</v>
      </c>
      <c r="AJ378" s="52">
        <v>5.11444889E-2</v>
      </c>
      <c r="AK378" s="52">
        <v>5.0762340000000003E-2</v>
      </c>
      <c r="AL378" s="52">
        <v>5.0383046600000002E-2</v>
      </c>
      <c r="AM378" s="52">
        <v>5.0006587300000002E-2</v>
      </c>
      <c r="AN378" s="52">
        <v>4.9632940799999997E-2</v>
      </c>
      <c r="AO378" s="52">
        <v>4.9262086199999999E-2</v>
      </c>
      <c r="AP378" s="52">
        <v>4.88940026E-2</v>
      </c>
      <c r="AQ378" s="52">
        <v>4.8528669300000001E-2</v>
      </c>
      <c r="AR378" s="52">
        <v>4.8166065700000003E-2</v>
      </c>
      <c r="AS378" s="52">
        <v>4.7806171500000001E-2</v>
      </c>
      <c r="AT378" s="52">
        <v>4.7448966400000001E-2</v>
      </c>
      <c r="AU378" s="52">
        <v>4.7094430299999997E-2</v>
      </c>
      <c r="AV378" s="52">
        <v>4.6742543300000002E-2</v>
      </c>
      <c r="AW378" s="52">
        <v>4.63932856E-2</v>
      </c>
      <c r="AX378" s="52">
        <v>4.6046637500000001E-2</v>
      </c>
      <c r="AY378" s="52">
        <v>4.5702579600000001E-2</v>
      </c>
      <c r="AZ378" s="52">
        <v>4.5361092399999997E-2</v>
      </c>
      <c r="BA378" s="52">
        <v>4.5022156799999997E-2</v>
      </c>
      <c r="BB378" s="52">
        <v>4.4685753699999997E-2</v>
      </c>
      <c r="BC378" s="52">
        <v>4.43518642E-2</v>
      </c>
      <c r="BD378" s="52">
        <v>4.4020469499999999E-2</v>
      </c>
      <c r="BE378" s="52">
        <v>4.3691551000000002E-2</v>
      </c>
      <c r="BF378" s="52">
        <v>4.3365090100000003E-2</v>
      </c>
      <c r="BG378" s="52">
        <v>4.3041068500000002E-2</v>
      </c>
      <c r="BH378" s="52">
        <v>4.2719467999999997E-2</v>
      </c>
      <c r="BI378" s="52">
        <v>4.2400270499999997E-2</v>
      </c>
      <c r="BJ378" s="52">
        <v>4.2083457999999997E-2</v>
      </c>
      <c r="BK378" s="52">
        <v>4.1769012699999997E-2</v>
      </c>
      <c r="BL378" s="52">
        <v>4.1456916900000002E-2</v>
      </c>
      <c r="BM378" s="52">
        <v>4.11471531E-2</v>
      </c>
      <c r="BN378" s="52">
        <v>4.0839703900000003E-2</v>
      </c>
      <c r="BO378" s="52">
        <v>4.0534551799999999E-2</v>
      </c>
      <c r="BP378" s="52">
        <v>4.0231679899999997E-2</v>
      </c>
      <c r="BQ378" s="52">
        <v>3.9931070999999999E-2</v>
      </c>
      <c r="BR378" s="52">
        <v>3.9632708199999998E-2</v>
      </c>
      <c r="BS378" s="52">
        <v>3.9336574800000003E-2</v>
      </c>
      <c r="BT378" s="52">
        <v>3.9042654000000003E-2</v>
      </c>
      <c r="BU378" s="52">
        <v>3.8750929500000003E-2</v>
      </c>
      <c r="BV378" s="52">
        <v>3.8461384699999997E-2</v>
      </c>
      <c r="BW378" s="52">
        <v>3.8174003300000002E-2</v>
      </c>
      <c r="BX378" s="52">
        <v>3.7888769199999998E-2</v>
      </c>
      <c r="BY378" s="52">
        <v>3.7605666400000001E-2</v>
      </c>
      <c r="BZ378" s="52">
        <v>3.7324678999999999E-2</v>
      </c>
      <c r="CA378" s="52">
        <v>3.7045791000000002E-2</v>
      </c>
      <c r="CB378" s="52">
        <v>3.6768986900000002E-2</v>
      </c>
      <c r="CC378" s="52">
        <v>3.6494250999999998E-2</v>
      </c>
      <c r="CD378" s="52">
        <v>3.6221568000000003E-2</v>
      </c>
    </row>
    <row r="379" spans="1:82" x14ac:dyDescent="0.25">
      <c r="A379" s="52" t="s">
        <v>240</v>
      </c>
      <c r="B379" s="52">
        <v>295</v>
      </c>
      <c r="C379" s="52">
        <v>344.23448681389999</v>
      </c>
      <c r="D379" s="52">
        <v>397.72749404209998</v>
      </c>
      <c r="E379" s="52">
        <v>455.96048678009998</v>
      </c>
      <c r="F379" s="52">
        <v>519.29032372129996</v>
      </c>
      <c r="G379" s="52">
        <v>588.04220730240002</v>
      </c>
      <c r="H379" s="52">
        <v>662.54325765340002</v>
      </c>
      <c r="I379" s="52">
        <v>743.12419717240005</v>
      </c>
      <c r="J379" s="52">
        <v>830.17009512109996</v>
      </c>
      <c r="K379" s="52">
        <v>924.08771839489998</v>
      </c>
      <c r="L379" s="52">
        <v>1025.3118892867999</v>
      </c>
      <c r="M379" s="52">
        <v>1134.3077204607</v>
      </c>
      <c r="N379" s="52">
        <v>1251.5732394366</v>
      </c>
      <c r="O379" s="52">
        <v>1377.6429461877001</v>
      </c>
      <c r="P379" s="52">
        <v>1513.0924010158001</v>
      </c>
      <c r="Q379" s="52">
        <v>1658.5433341621999</v>
      </c>
      <c r="R379" s="55">
        <v>1814.6674972810999</v>
      </c>
      <c r="S379" s="52">
        <v>1982.1847477792001</v>
      </c>
      <c r="T379" s="52">
        <v>2162.2527849870999</v>
      </c>
      <c r="U379" s="52">
        <v>2355.9485575353001</v>
      </c>
      <c r="V379" s="52">
        <v>2564.4601471823999</v>
      </c>
      <c r="W379" s="52">
        <v>2789.1834411112</v>
      </c>
      <c r="X379" s="52">
        <v>3031.7959305397999</v>
      </c>
      <c r="Y379" s="52">
        <v>3294.3367014375999</v>
      </c>
      <c r="Z379" s="52">
        <v>3579.3033592379002</v>
      </c>
      <c r="AA379" s="52">
        <v>3889.7706300681998</v>
      </c>
      <c r="AB379" s="55">
        <v>4229.5325283929997</v>
      </c>
      <c r="AC379" s="52">
        <v>4603.2661824080997</v>
      </c>
      <c r="AD379" s="52">
        <v>5016.7073027214001</v>
      </c>
      <c r="AE379" s="52">
        <v>5476.7847444252002</v>
      </c>
      <c r="AF379" s="52">
        <v>5991.4302793145998</v>
      </c>
      <c r="AG379" s="52">
        <v>6569.2225345928</v>
      </c>
      <c r="AH379" s="52">
        <v>7218.3543525339001</v>
      </c>
      <c r="AI379" s="52">
        <v>7944.1777041811001</v>
      </c>
      <c r="AJ379" s="52">
        <v>8743.8631177650004</v>
      </c>
      <c r="AK379" s="52">
        <v>9595.1437525759993</v>
      </c>
      <c r="AL379" s="52">
        <v>10451.009284514401</v>
      </c>
      <c r="AM379" s="52">
        <v>11363.2328752428</v>
      </c>
      <c r="AN379" s="52">
        <v>12397.756759538101</v>
      </c>
      <c r="AO379" s="52">
        <v>13469.192680567199</v>
      </c>
      <c r="AP379" s="52">
        <v>14587.874872393701</v>
      </c>
      <c r="AQ379" s="52">
        <v>15762.6533582423</v>
      </c>
      <c r="AR379" s="52">
        <v>17001.321538775399</v>
      </c>
      <c r="AS379" s="52">
        <v>18310.9346580288</v>
      </c>
      <c r="AT379" s="52">
        <v>19698.051342181101</v>
      </c>
      <c r="AU379" s="52">
        <v>21168.917500946998</v>
      </c>
      <c r="AV379" s="52">
        <v>22729.606358801098</v>
      </c>
      <c r="AW379" s="52">
        <v>24386.125130623201</v>
      </c>
      <c r="AX379" s="52">
        <v>26144.4964782522</v>
      </c>
      <c r="AY379" s="52">
        <v>28010.821011171302</v>
      </c>
      <c r="AZ379" s="52">
        <v>29991.325608888601</v>
      </c>
      <c r="BA379" s="52">
        <v>32092.401178821801</v>
      </c>
      <c r="BB379" s="52">
        <v>34320.632564859698</v>
      </c>
      <c r="BC379" s="52">
        <v>36682.822636053097</v>
      </c>
      <c r="BD379" s="52">
        <v>39186.0120662845</v>
      </c>
      <c r="BE379" s="52">
        <v>41837.495926068303</v>
      </c>
      <c r="BF379" s="52">
        <v>44644.837916157303</v>
      </c>
      <c r="BG379" s="52">
        <v>47615.8828553325</v>
      </c>
      <c r="BH379" s="52">
        <v>50758.767873145604</v>
      </c>
      <c r="BI379" s="52">
        <v>54081.9326383882</v>
      </c>
      <c r="BJ379" s="52">
        <v>57594.128865086801</v>
      </c>
      <c r="BK379" s="52">
        <v>61304.429271891502</v>
      </c>
      <c r="BL379" s="52">
        <v>65222.236121916103</v>
      </c>
      <c r="BM379" s="52">
        <v>69357.289433959493</v>
      </c>
      <c r="BN379" s="52">
        <v>73719.674929301196</v>
      </c>
      <c r="BO379" s="52">
        <v>78319.831758494794</v>
      </c>
      <c r="BP379" s="52">
        <v>83168.560037943404</v>
      </c>
      <c r="BQ379" s="52">
        <v>88277.028215224505</v>
      </c>
      <c r="BR379" s="52">
        <v>93656.780274122997</v>
      </c>
      <c r="BS379" s="52">
        <v>99319.742784405898</v>
      </c>
      <c r="BT379" s="93" t="s">
        <v>646</v>
      </c>
      <c r="BU379" s="93" t="s">
        <v>647</v>
      </c>
      <c r="BV379" s="93" t="s">
        <v>648</v>
      </c>
      <c r="BW379" s="93" t="s">
        <v>649</v>
      </c>
      <c r="BX379" s="93" t="s">
        <v>650</v>
      </c>
      <c r="BY379" s="93" t="s">
        <v>651</v>
      </c>
      <c r="BZ379" s="93" t="s">
        <v>652</v>
      </c>
      <c r="CA379" s="93" t="s">
        <v>653</v>
      </c>
      <c r="CB379" s="93" t="s">
        <v>654</v>
      </c>
      <c r="CC379" s="93" t="s">
        <v>655</v>
      </c>
      <c r="CD379" s="93" t="s">
        <v>656</v>
      </c>
    </row>
    <row r="380" spans="1:82" x14ac:dyDescent="0.25">
      <c r="A380" s="52" t="s">
        <v>241</v>
      </c>
      <c r="B380" s="52">
        <v>0.25349296360000001</v>
      </c>
      <c r="C380" s="52">
        <v>0.25032839089999998</v>
      </c>
      <c r="D380" s="52">
        <v>0.24780133309999999</v>
      </c>
      <c r="E380" s="52">
        <v>0.2457158686</v>
      </c>
      <c r="F380" s="52">
        <v>0.24396962320000001</v>
      </c>
      <c r="G380" s="52">
        <v>0.24249424929999999</v>
      </c>
      <c r="H380" s="52">
        <v>0.24123056679999999</v>
      </c>
      <c r="I380" s="52">
        <v>0.24015970610000001</v>
      </c>
      <c r="J380" s="52">
        <v>0.23924899769999999</v>
      </c>
      <c r="K380" s="52">
        <v>0.23847330410000001</v>
      </c>
      <c r="L380" s="52">
        <v>0.2378126351</v>
      </c>
      <c r="M380" s="52">
        <v>0.2372514761</v>
      </c>
      <c r="N380" s="52">
        <v>0.23677832939999999</v>
      </c>
      <c r="O380" s="52">
        <v>0.236385279</v>
      </c>
      <c r="P380" s="52">
        <v>0.23606739730000001</v>
      </c>
      <c r="Q380" s="52">
        <v>0.2358216991</v>
      </c>
      <c r="R380" s="55">
        <v>0.23564510329999999</v>
      </c>
      <c r="S380" s="52">
        <v>0.23558798689999999</v>
      </c>
      <c r="T380" s="52">
        <v>0.23563617000000001</v>
      </c>
      <c r="U380" s="52">
        <v>0.235801915</v>
      </c>
      <c r="V380" s="52">
        <v>0.2361091766</v>
      </c>
      <c r="W380" s="52">
        <v>0.2365897066</v>
      </c>
      <c r="X380" s="52">
        <v>0.23728267659999999</v>
      </c>
      <c r="Y380" s="52">
        <v>0.23823514949999999</v>
      </c>
      <c r="Z380" s="52">
        <v>0.239502569</v>
      </c>
      <c r="AA380" s="52">
        <v>0.24114887169999999</v>
      </c>
      <c r="AB380" s="55">
        <v>0.24324576719999999</v>
      </c>
      <c r="AC380" s="52">
        <v>0.24587040039999999</v>
      </c>
      <c r="AD380" s="52">
        <v>0.24909733009999999</v>
      </c>
      <c r="AE380" s="52">
        <v>0.25296374220000001</v>
      </c>
      <c r="AF380" s="52">
        <v>0.25745833210000002</v>
      </c>
      <c r="AG380" s="52">
        <v>0.26247127329999997</v>
      </c>
      <c r="AH380" s="52">
        <v>0.26770310800000002</v>
      </c>
      <c r="AI380" s="52">
        <v>0.2724997066</v>
      </c>
      <c r="AJ380" s="52">
        <v>0.27554345899999999</v>
      </c>
      <c r="AK380" s="52">
        <v>0.27522683780000001</v>
      </c>
      <c r="AL380" s="52">
        <v>0.27613935899999997</v>
      </c>
      <c r="AM380" s="52">
        <v>0.28000000000000003</v>
      </c>
      <c r="AN380" s="52">
        <v>0.28000000000000003</v>
      </c>
      <c r="AO380" s="52">
        <v>0.28000000000000003</v>
      </c>
      <c r="AP380" s="52">
        <v>0.28000000000000003</v>
      </c>
      <c r="AQ380" s="52">
        <v>0.28000000000000003</v>
      </c>
      <c r="AR380" s="52">
        <v>0.28000000000000003</v>
      </c>
      <c r="AS380" s="52">
        <v>0.28000000000000003</v>
      </c>
      <c r="AT380" s="52">
        <v>0.28000000000000003</v>
      </c>
      <c r="AU380" s="52">
        <v>0.28000000000000003</v>
      </c>
      <c r="AV380" s="52">
        <v>0.28000000000000003</v>
      </c>
      <c r="AW380" s="52">
        <v>0.28000000000000003</v>
      </c>
      <c r="AX380" s="52">
        <v>0.28000000000000003</v>
      </c>
      <c r="AY380" s="52">
        <v>0.28000000000000003</v>
      </c>
      <c r="AZ380" s="52">
        <v>0.28000000000000003</v>
      </c>
      <c r="BA380" s="52">
        <v>0.28000000000000003</v>
      </c>
      <c r="BB380" s="52">
        <v>0.28000000000000003</v>
      </c>
      <c r="BC380" s="52">
        <v>0.28000000000000003</v>
      </c>
      <c r="BD380" s="52">
        <v>0.28000000000000003</v>
      </c>
      <c r="BE380" s="52">
        <v>0.28000000000000003</v>
      </c>
      <c r="BF380" s="52">
        <v>0.28000000000000003</v>
      </c>
      <c r="BG380" s="52">
        <v>0.28000000000000003</v>
      </c>
      <c r="BH380" s="52">
        <v>0.28000000000000003</v>
      </c>
      <c r="BI380" s="52">
        <v>0.28000000000000003</v>
      </c>
      <c r="BJ380" s="52">
        <v>0.28000000000000003</v>
      </c>
      <c r="BK380" s="52">
        <v>0.28000000000000003</v>
      </c>
      <c r="BL380" s="52">
        <v>0.28000000000000003</v>
      </c>
      <c r="BM380" s="52">
        <v>0.28000000000000003</v>
      </c>
      <c r="BN380" s="52">
        <v>0.28000000000000003</v>
      </c>
      <c r="BO380" s="52">
        <v>0.28000000000000003</v>
      </c>
      <c r="BP380" s="52">
        <v>0.28000000000000003</v>
      </c>
      <c r="BQ380" s="52">
        <v>0.28000000000000003</v>
      </c>
      <c r="BR380" s="52">
        <v>0.28000000000000003</v>
      </c>
      <c r="BS380" s="52">
        <v>0.28000000000000003</v>
      </c>
      <c r="BT380" s="52">
        <v>0.28000000000000003</v>
      </c>
      <c r="BU380" s="52">
        <v>0.28000000000000003</v>
      </c>
      <c r="BV380" s="52">
        <v>0.28000000000000003</v>
      </c>
      <c r="BW380" s="52">
        <v>0.28000000000000003</v>
      </c>
      <c r="BX380" s="52">
        <v>0.28000000000000003</v>
      </c>
      <c r="BY380" s="52">
        <v>0.28000000000000003</v>
      </c>
      <c r="BZ380" s="52">
        <v>0.28000000000000003</v>
      </c>
      <c r="CA380" s="52">
        <v>0.28000000000000003</v>
      </c>
      <c r="CB380" s="52">
        <v>0.28000000000000003</v>
      </c>
      <c r="CC380" s="52">
        <v>0.28000000000000003</v>
      </c>
      <c r="CD380" s="52">
        <v>0.28000000000000003</v>
      </c>
    </row>
    <row r="381" spans="1:82" x14ac:dyDescent="0.25">
      <c r="A381" s="52" t="s">
        <v>242</v>
      </c>
      <c r="B381" s="52">
        <v>34.007987362800002</v>
      </c>
      <c r="C381" s="52">
        <v>38.892094384700002</v>
      </c>
      <c r="D381" s="52">
        <v>44.221275764600001</v>
      </c>
      <c r="E381" s="52">
        <v>50.010043176499998</v>
      </c>
      <c r="F381" s="52">
        <v>56.281292809699998</v>
      </c>
      <c r="G381" s="52">
        <v>63.062042932700002</v>
      </c>
      <c r="H381" s="52">
        <v>70.379805792100001</v>
      </c>
      <c r="I381" s="52">
        <v>78.272537586499993</v>
      </c>
      <c r="J381" s="52">
        <v>86.776115785399995</v>
      </c>
      <c r="K381" s="52">
        <v>95.929466490400003</v>
      </c>
      <c r="L381" s="52">
        <v>105.7742605911</v>
      </c>
      <c r="M381" s="52">
        <v>116.3551747164</v>
      </c>
      <c r="N381" s="52">
        <v>127.7202928066</v>
      </c>
      <c r="O381" s="52">
        <v>139.92160354430001</v>
      </c>
      <c r="P381" s="52">
        <v>153.01548045729999</v>
      </c>
      <c r="Q381" s="52">
        <v>167.06284877830001</v>
      </c>
      <c r="R381" s="55">
        <v>182.12834746190001</v>
      </c>
      <c r="S381" s="52">
        <v>198.35850265420001</v>
      </c>
      <c r="T381" s="52">
        <v>215.83198210559999</v>
      </c>
      <c r="U381" s="52">
        <v>234.65921668870001</v>
      </c>
      <c r="V381" s="52">
        <v>254.9790737603</v>
      </c>
      <c r="W381" s="52">
        <v>276.9622000796</v>
      </c>
      <c r="X381" s="52">
        <v>300.81830448260001</v>
      </c>
      <c r="Y381" s="52">
        <v>326.8060960812</v>
      </c>
      <c r="Z381" s="52">
        <v>355.24555789440001</v>
      </c>
      <c r="AA381" s="52">
        <v>386.5323738088</v>
      </c>
      <c r="AB381" s="55">
        <v>421.15390394349998</v>
      </c>
      <c r="AC381" s="52">
        <v>459.70493093419998</v>
      </c>
      <c r="AD381" s="52">
        <v>502.89384984830002</v>
      </c>
      <c r="AE381" s="52">
        <v>551.48873111579996</v>
      </c>
      <c r="AF381" s="52">
        <v>606.26857379210003</v>
      </c>
      <c r="AG381" s="52">
        <v>667.85882761640005</v>
      </c>
      <c r="AH381" s="52">
        <v>736.36232851069997</v>
      </c>
      <c r="AI381" s="52">
        <v>810.58112504459996</v>
      </c>
      <c r="AJ381" s="52">
        <v>886.3960040334</v>
      </c>
      <c r="AK381" s="52">
        <v>957.03457001109996</v>
      </c>
      <c r="AL381" s="52">
        <v>1038.4032805659999</v>
      </c>
      <c r="AM381" s="52">
        <v>1137.5762758072001</v>
      </c>
      <c r="AN381" s="52">
        <v>1229.6882583255001</v>
      </c>
      <c r="AO381" s="52">
        <v>1326.8902572891</v>
      </c>
      <c r="AP381" s="52">
        <v>1429.7318249685</v>
      </c>
      <c r="AQ381" s="52">
        <v>1538.7264714534001</v>
      </c>
      <c r="AR381" s="52">
        <v>1654.3648605195001</v>
      </c>
      <c r="AS381" s="52">
        <v>1777.1255071922999</v>
      </c>
      <c r="AT381" s="52">
        <v>1907.4830327805</v>
      </c>
      <c r="AU381" s="52">
        <v>2045.9144527333999</v>
      </c>
      <c r="AV381" s="52">
        <v>2192.9039743629</v>
      </c>
      <c r="AW381" s="52">
        <v>2348.9466899741001</v>
      </c>
      <c r="AX381" s="52">
        <v>2514.5514571456001</v>
      </c>
      <c r="AY381" s="52">
        <v>2690.2431820003999</v>
      </c>
      <c r="AZ381" s="52">
        <v>2876.5646640057998</v>
      </c>
      <c r="BA381" s="52">
        <v>3074.0781185554001</v>
      </c>
      <c r="BB381" s="52">
        <v>3283.3664625657998</v>
      </c>
      <c r="BC381" s="52">
        <v>3505.0344255843002</v>
      </c>
      <c r="BD381" s="52">
        <v>3739.7095322096002</v>
      </c>
      <c r="BE381" s="52">
        <v>3988.0429893546002</v>
      </c>
      <c r="BF381" s="52">
        <v>4250.7105028442002</v>
      </c>
      <c r="BG381" s="52">
        <v>4528.4130411800998</v>
      </c>
      <c r="BH381" s="52">
        <v>4821.8775593949003</v>
      </c>
      <c r="BI381" s="52">
        <v>5131.8576922889997</v>
      </c>
      <c r="BJ381" s="52">
        <v>5459.1344236693003</v>
      </c>
      <c r="BK381" s="52">
        <v>5804.5167362313996</v>
      </c>
      <c r="BL381" s="52">
        <v>6168.8422452657996</v>
      </c>
      <c r="BM381" s="52">
        <v>6552.9778182885002</v>
      </c>
      <c r="BN381" s="52">
        <v>6957.8201818983998</v>
      </c>
      <c r="BO381" s="52">
        <v>7384.2965165739997</v>
      </c>
      <c r="BP381" s="52">
        <v>7833.3650396839002</v>
      </c>
      <c r="BQ381" s="52">
        <v>8306.0155766629996</v>
      </c>
      <c r="BR381" s="52">
        <v>8803.2701200678002</v>
      </c>
      <c r="BS381" s="52">
        <v>9326.1833760463996</v>
      </c>
      <c r="BT381" s="52">
        <v>9875.8432976308995</v>
      </c>
      <c r="BU381" s="52">
        <v>10453.371604162299</v>
      </c>
      <c r="BV381" s="52">
        <v>11059.9242860902</v>
      </c>
      <c r="BW381" s="52">
        <v>11696.6920943395</v>
      </c>
      <c r="BX381" s="52">
        <v>12364.9010134005</v>
      </c>
      <c r="BY381" s="52">
        <v>13065.8127172764</v>
      </c>
      <c r="BZ381" s="52">
        <v>13800.7250074079</v>
      </c>
      <c r="CA381" s="52">
        <v>14570.9722316845</v>
      </c>
      <c r="CB381" s="52">
        <v>15377.9256836525</v>
      </c>
      <c r="CC381" s="52">
        <v>16222.993981031999</v>
      </c>
      <c r="CD381" s="52">
        <v>17107.6234226581</v>
      </c>
    </row>
    <row r="382" spans="1:82" x14ac:dyDescent="0.25">
      <c r="A382" s="52" t="s">
        <v>243</v>
      </c>
      <c r="B382" s="52">
        <v>134.1640326022</v>
      </c>
      <c r="C382" s="52">
        <v>155.3730597327</v>
      </c>
      <c r="D382" s="52">
        <v>178.46627839039999</v>
      </c>
      <c r="E382" s="52">
        <v>203.5435607435</v>
      </c>
      <c r="F382" s="52">
        <v>230.71050781950001</v>
      </c>
      <c r="G382" s="52">
        <v>260.08331238009998</v>
      </c>
      <c r="H382" s="52">
        <v>291.78958644519997</v>
      </c>
      <c r="I382" s="52">
        <v>325.96527842329999</v>
      </c>
      <c r="J382" s="52">
        <v>362.76177833079998</v>
      </c>
      <c r="K382" s="52">
        <v>402.341362973</v>
      </c>
      <c r="L382" s="52">
        <v>444.87743638120003</v>
      </c>
      <c r="M382" s="52">
        <v>490.55445606749998</v>
      </c>
      <c r="N382" s="52">
        <v>539.56803448100004</v>
      </c>
      <c r="O382" s="52">
        <v>592.12527025680004</v>
      </c>
      <c r="P382" s="52">
        <v>648.44533864339996</v>
      </c>
      <c r="Q382" s="52">
        <v>708.76030937159999</v>
      </c>
      <c r="R382" s="55">
        <v>773.31601135439996</v>
      </c>
      <c r="S382" s="52">
        <v>842.51812087979999</v>
      </c>
      <c r="T382" s="52">
        <v>916.6587598497</v>
      </c>
      <c r="U382" s="52">
        <v>996.06290568880002</v>
      </c>
      <c r="V382" s="52">
        <v>1081.0935228231999</v>
      </c>
      <c r="W382" s="52">
        <v>1172.1587504513</v>
      </c>
      <c r="X382" s="52">
        <v>1269.7212728677</v>
      </c>
      <c r="Y382" s="52">
        <v>1374.3105138359001</v>
      </c>
      <c r="Z382" s="52">
        <v>1486.5380304667001</v>
      </c>
      <c r="AA382" s="52">
        <v>1607.1164268673999</v>
      </c>
      <c r="AB382" s="55">
        <v>1736.8820023942001</v>
      </c>
      <c r="AC382" s="52">
        <v>1876.8210065630999</v>
      </c>
      <c r="AD382" s="52">
        <v>2028.0990309104</v>
      </c>
      <c r="AE382" s="52">
        <v>2192.0916001956002</v>
      </c>
      <c r="AF382" s="52">
        <v>2370.3712763566</v>
      </c>
      <c r="AG382" s="52">
        <v>2564.6853229765002</v>
      </c>
      <c r="AH382" s="52">
        <v>2776.8699540870002</v>
      </c>
      <c r="AI382" s="52">
        <v>3008.6303492390002</v>
      </c>
      <c r="AJ382" s="52">
        <v>3261.0467668595002</v>
      </c>
      <c r="AK382" s="52">
        <v>3533.2020420662998</v>
      </c>
      <c r="AL382" s="52">
        <v>3819.1197604516001</v>
      </c>
      <c r="AM382" s="52">
        <v>4124.2795751835001</v>
      </c>
      <c r="AN382" s="52">
        <v>4456.2458027097</v>
      </c>
      <c r="AO382" s="52">
        <v>4806.4228657652002</v>
      </c>
      <c r="AP382" s="52">
        <v>5176.7890517858004</v>
      </c>
      <c r="AQ382" s="52">
        <v>5569.1895318774996</v>
      </c>
      <c r="AR382" s="52">
        <v>5985.3848036226</v>
      </c>
      <c r="AS382" s="52">
        <v>6427.0897790482004</v>
      </c>
      <c r="AT382" s="52">
        <v>6896.0038764637002</v>
      </c>
      <c r="AU382" s="52">
        <v>7393.8339045151997</v>
      </c>
      <c r="AV382" s="52">
        <v>7922.3114989056003</v>
      </c>
      <c r="AW382" s="52">
        <v>8483.2065263869008</v>
      </c>
      <c r="AX382" s="52">
        <v>9078.3375237663004</v>
      </c>
      <c r="AY382" s="52">
        <v>9709.5799607967001</v>
      </c>
      <c r="AZ382" s="52">
        <v>10378.872905861301</v>
      </c>
      <c r="BA382" s="52">
        <v>11088.224518635599</v>
      </c>
      <c r="BB382" s="52">
        <v>11839.7166805368</v>
      </c>
      <c r="BC382" s="52">
        <v>12635.508990721501</v>
      </c>
      <c r="BD382" s="52">
        <v>13477.8422944718</v>
      </c>
      <c r="BE382" s="52">
        <v>14369.041866043301</v>
      </c>
      <c r="BF382" s="52">
        <v>15311.5203351168</v>
      </c>
      <c r="BG382" s="52">
        <v>16307.7804217333</v>
      </c>
      <c r="BH382" s="52">
        <v>17360.4175267104</v>
      </c>
      <c r="BI382" s="52">
        <v>18472.122211349499</v>
      </c>
      <c r="BJ382" s="52">
        <v>19645.682590509001</v>
      </c>
      <c r="BK382" s="52">
        <v>20883.9866559322</v>
      </c>
      <c r="BL382" s="52">
        <v>22190.024541417501</v>
      </c>
      <c r="BM382" s="52">
        <v>23566.8907374915</v>
      </c>
      <c r="BN382" s="52">
        <v>25017.7862603545</v>
      </c>
      <c r="BO382" s="52">
        <v>26546.0207777225</v>
      </c>
      <c r="BP382" s="52">
        <v>28155.014692607099</v>
      </c>
      <c r="BQ382" s="52">
        <v>29848.301184903899</v>
      </c>
      <c r="BR382" s="52">
        <v>31629.5282097938</v>
      </c>
      <c r="BS382" s="52">
        <v>33502.460451321203</v>
      </c>
      <c r="BT382" s="52">
        <v>35470.981229044803</v>
      </c>
      <c r="BU382" s="52">
        <v>37539.094355309302</v>
      </c>
      <c r="BV382" s="52">
        <v>39710.925940434601</v>
      </c>
      <c r="BW382" s="52">
        <v>41990.726142941698</v>
      </c>
      <c r="BX382" s="52">
        <v>44382.870861802097</v>
      </c>
      <c r="BY382" s="52">
        <v>46891.8633676194</v>
      </c>
      <c r="BZ382" s="52">
        <v>49522.335869589901</v>
      </c>
      <c r="CA382" s="52">
        <v>52279.051015068399</v>
      </c>
      <c r="CB382" s="52">
        <v>55166.903318549099</v>
      </c>
      <c r="CC382" s="52">
        <v>58190.920516887403</v>
      </c>
      <c r="CD382" s="52">
        <v>61356.2648476014</v>
      </c>
    </row>
    <row r="383" spans="1:82" x14ac:dyDescent="0.25">
      <c r="A383" s="52" t="s">
        <v>244</v>
      </c>
      <c r="B383" s="52">
        <v>12.917686639399999</v>
      </c>
      <c r="C383" s="52">
        <v>14.313253571200001</v>
      </c>
      <c r="D383" s="52">
        <v>15.827210884699999</v>
      </c>
      <c r="E383" s="52">
        <v>17.471783566300001</v>
      </c>
      <c r="F383" s="52">
        <v>19.2578548167</v>
      </c>
      <c r="G383" s="52">
        <v>21.196296308899999</v>
      </c>
      <c r="H383" s="52">
        <v>23.298549427200001</v>
      </c>
      <c r="I383" s="52">
        <v>25.575456262199999</v>
      </c>
      <c r="J383" s="52">
        <v>28.039066799699999</v>
      </c>
      <c r="K383" s="52">
        <v>30.7019176286</v>
      </c>
      <c r="L383" s="52">
        <v>33.577047534800002</v>
      </c>
      <c r="M383" s="52">
        <v>36.677997957300001</v>
      </c>
      <c r="N383" s="52">
        <v>40.018811276400001</v>
      </c>
      <c r="O383" s="52">
        <v>43.614035942400001</v>
      </c>
      <c r="P383" s="52">
        <v>47.478751260700001</v>
      </c>
      <c r="Q383" s="52">
        <v>51.628635893499997</v>
      </c>
      <c r="R383" s="55">
        <v>56.080126952100002</v>
      </c>
      <c r="S383" s="52">
        <v>60.856321672699998</v>
      </c>
      <c r="T383" s="52">
        <v>65.976423010000005</v>
      </c>
      <c r="U383" s="52">
        <v>71.459148471500001</v>
      </c>
      <c r="V383" s="52">
        <v>77.323782310699997</v>
      </c>
      <c r="W383" s="52">
        <v>83.590452475800006</v>
      </c>
      <c r="X383" s="52">
        <v>90.280211803</v>
      </c>
      <c r="Y383" s="52">
        <v>97.415097658600004</v>
      </c>
      <c r="Z383" s="52">
        <v>105.018223025</v>
      </c>
      <c r="AA383" s="52">
        <v>113.1139292588</v>
      </c>
      <c r="AB383" s="55">
        <v>121.728054555</v>
      </c>
      <c r="AC383" s="52">
        <v>130.88844164930001</v>
      </c>
      <c r="AD383" s="52">
        <v>140.6265436468</v>
      </c>
      <c r="AE383" s="52">
        <v>150.98535489330001</v>
      </c>
      <c r="AF383" s="52">
        <v>162.02052070030001</v>
      </c>
      <c r="AG383" s="52">
        <v>173.81276492270001</v>
      </c>
      <c r="AH383" s="52">
        <v>186.4926209141</v>
      </c>
      <c r="AI383" s="52">
        <v>200.2903942319</v>
      </c>
      <c r="AJ383" s="52">
        <v>215.63883828889999</v>
      </c>
      <c r="AK383" s="52">
        <v>233.1383426985</v>
      </c>
      <c r="AL383" s="52">
        <v>251.75614079499999</v>
      </c>
      <c r="AM383" s="52">
        <v>270.50023506150001</v>
      </c>
      <c r="AN383" s="52">
        <v>292.36021023180001</v>
      </c>
      <c r="AO383" s="52">
        <v>315.4304576847</v>
      </c>
      <c r="AP383" s="52">
        <v>339.8415739152</v>
      </c>
      <c r="AQ383" s="52">
        <v>365.71554418120002</v>
      </c>
      <c r="AR383" s="52">
        <v>393.1688963565</v>
      </c>
      <c r="AS383" s="52">
        <v>422.31525450610002</v>
      </c>
      <c r="AT383" s="52">
        <v>453.26730775430002</v>
      </c>
      <c r="AU383" s="52">
        <v>486.13830896370001</v>
      </c>
      <c r="AV383" s="52">
        <v>521.04321758660001</v>
      </c>
      <c r="AW383" s="52">
        <v>558.09957894210004</v>
      </c>
      <c r="AX383" s="52">
        <v>597.42820964570001</v>
      </c>
      <c r="AY383" s="52">
        <v>639.15374073309999</v>
      </c>
      <c r="AZ383" s="52">
        <v>683.40505631480005</v>
      </c>
      <c r="BA383" s="52">
        <v>730.31565548360004</v>
      </c>
      <c r="BB383" s="52">
        <v>780.02395779769995</v>
      </c>
      <c r="BC383" s="52">
        <v>832.67356722730005</v>
      </c>
      <c r="BD383" s="52">
        <v>888.41350547829995</v>
      </c>
      <c r="BE383" s="52">
        <v>947.39842267619997</v>
      </c>
      <c r="BF383" s="52">
        <v>1009.7887912414</v>
      </c>
      <c r="BG383" s="52">
        <v>1075.7510872012999</v>
      </c>
      <c r="BH383" s="52">
        <v>1145.4579620146001</v>
      </c>
      <c r="BI383" s="52">
        <v>1219.0884071196999</v>
      </c>
      <c r="BJ383" s="52">
        <v>1296.8279127810999</v>
      </c>
      <c r="BK383" s="52">
        <v>1378.8686223404</v>
      </c>
      <c r="BL383" s="52">
        <v>1465.409482627</v>
      </c>
      <c r="BM383" s="52">
        <v>1556.6563910289001</v>
      </c>
      <c r="BN383" s="52">
        <v>1652.8223395339</v>
      </c>
      <c r="BO383" s="52">
        <v>1754.1275559102</v>
      </c>
      <c r="BP383" s="52">
        <v>1860.7996420928</v>
      </c>
      <c r="BQ383" s="52">
        <v>1973.0737097629999</v>
      </c>
      <c r="BR383" s="52">
        <v>2091.1925130544</v>
      </c>
      <c r="BS383" s="52">
        <v>2215.4065782742</v>
      </c>
      <c r="BT383" s="52">
        <v>2345.9743304990998</v>
      </c>
      <c r="BU383" s="52">
        <v>2483.1622168821</v>
      </c>
      <c r="BV383" s="52">
        <v>2627.2448264896002</v>
      </c>
      <c r="BW383" s="52">
        <v>2778.5050064777001</v>
      </c>
      <c r="BX383" s="52">
        <v>2937.2339744055998</v>
      </c>
      <c r="BY383" s="52">
        <v>3103.7314264818001</v>
      </c>
      <c r="BZ383" s="52">
        <v>3278.3056415329002</v>
      </c>
      <c r="CA383" s="52">
        <v>3461.2735804829999</v>
      </c>
      <c r="CB383" s="52">
        <v>3652.9609811333999</v>
      </c>
      <c r="CC383" s="52">
        <v>3853.7024480301002</v>
      </c>
      <c r="CD383" s="52">
        <v>4063.8415372097002</v>
      </c>
    </row>
    <row r="384" spans="1:82" x14ac:dyDescent="0.25">
      <c r="A384" s="52" t="s">
        <v>245</v>
      </c>
      <c r="B384" s="52">
        <v>100.1495327467</v>
      </c>
      <c r="C384" s="52">
        <v>116.4722022946</v>
      </c>
      <c r="D384" s="52">
        <v>134.2332757673</v>
      </c>
      <c r="E384" s="52">
        <v>153.51789120449999</v>
      </c>
      <c r="F384" s="52">
        <v>174.40846304959999</v>
      </c>
      <c r="G384" s="52">
        <v>196.99378564169999</v>
      </c>
      <c r="H384" s="52">
        <v>221.37346053670001</v>
      </c>
      <c r="I384" s="52">
        <v>247.64615562450001</v>
      </c>
      <c r="J384" s="52">
        <v>275.9259921309</v>
      </c>
      <c r="K384" s="52">
        <v>306.33554527870001</v>
      </c>
      <c r="L384" s="52">
        <v>339.00555761419997</v>
      </c>
      <c r="M384" s="52">
        <v>374.07454418980001</v>
      </c>
      <c r="N384" s="52">
        <v>411.68841541799998</v>
      </c>
      <c r="O384" s="52">
        <v>452.00021215039999</v>
      </c>
      <c r="P384" s="52">
        <v>495.17008938660001</v>
      </c>
      <c r="Q384" s="52">
        <v>541.36580490170002</v>
      </c>
      <c r="R384" s="55">
        <v>590.76421375109999</v>
      </c>
      <c r="S384" s="52">
        <v>643.61355742240005</v>
      </c>
      <c r="T384" s="52">
        <v>700.12239840070004</v>
      </c>
      <c r="U384" s="52">
        <v>760.49477386440003</v>
      </c>
      <c r="V384" s="52">
        <v>824.94114536009999</v>
      </c>
      <c r="W384" s="52">
        <v>893.68129093029995</v>
      </c>
      <c r="X384" s="52">
        <v>966.94514469329999</v>
      </c>
      <c r="Y384" s="52">
        <v>1044.9734116707</v>
      </c>
      <c r="Z384" s="52">
        <v>1128.0185229901001</v>
      </c>
      <c r="AA384" s="52">
        <v>1216.3462588883001</v>
      </c>
      <c r="AB384" s="55">
        <v>1310.2386243551</v>
      </c>
      <c r="AC384" s="52">
        <v>1409.9993126636</v>
      </c>
      <c r="AD384" s="52">
        <v>1515.9710236935</v>
      </c>
      <c r="AE384" s="52">
        <v>1628.6210593974999</v>
      </c>
      <c r="AF384" s="52">
        <v>1748.5535398477</v>
      </c>
      <c r="AG384" s="52">
        <v>1876.6437355482001</v>
      </c>
      <c r="AH384" s="52">
        <v>2014.3055065873</v>
      </c>
      <c r="AI384" s="52">
        <v>2164.0317107963001</v>
      </c>
      <c r="AJ384" s="52">
        <v>2330.5049055203999</v>
      </c>
      <c r="AK384" s="52">
        <v>2520.2228715247002</v>
      </c>
      <c r="AL384" s="52">
        <v>2722.0287140058999</v>
      </c>
      <c r="AM384" s="52">
        <v>2925.1961377899001</v>
      </c>
      <c r="AN384" s="52">
        <v>3162.0555214084002</v>
      </c>
      <c r="AO384" s="52">
        <v>3412.0035187435001</v>
      </c>
      <c r="AP384" s="52">
        <v>3676.4532642047002</v>
      </c>
      <c r="AQ384" s="52">
        <v>3956.7252123087001</v>
      </c>
      <c r="AR384" s="52">
        <v>4254.0810699071999</v>
      </c>
      <c r="AS384" s="52">
        <v>4569.7513042089004</v>
      </c>
      <c r="AT384" s="52">
        <v>4904.9563700070003</v>
      </c>
      <c r="AU384" s="52">
        <v>5260.9228784572997</v>
      </c>
      <c r="AV384" s="52">
        <v>5638.8959340761003</v>
      </c>
      <c r="AW384" s="52">
        <v>6040.1486313619998</v>
      </c>
      <c r="AX384" s="52">
        <v>6465.9894612316002</v>
      </c>
      <c r="AY384" s="52">
        <v>6917.7681822867999</v>
      </c>
      <c r="AZ384" s="52">
        <v>7396.8805645864004</v>
      </c>
      <c r="BA384" s="52">
        <v>7904.7723048567996</v>
      </c>
      <c r="BB384" s="52">
        <v>8442.9423323120991</v>
      </c>
      <c r="BC384" s="52">
        <v>9012.9456657882001</v>
      </c>
      <c r="BD384" s="52">
        <v>9616.3959399675005</v>
      </c>
      <c r="BE384" s="52">
        <v>10254.967686911899</v>
      </c>
      <c r="BF384" s="52">
        <v>10930.398435884999</v>
      </c>
      <c r="BG384" s="52">
        <v>11644.4906773201</v>
      </c>
      <c r="BH384" s="52">
        <v>12399.1137241583</v>
      </c>
      <c r="BI384" s="52">
        <v>13196.205494457399</v>
      </c>
      <c r="BJ384" s="52">
        <v>14037.7742322924</v>
      </c>
      <c r="BK384" s="52">
        <v>14925.9001788807</v>
      </c>
      <c r="BL384" s="52">
        <v>15862.737202112199</v>
      </c>
      <c r="BM384" s="52">
        <v>16850.514389884702</v>
      </c>
      <c r="BN384" s="52">
        <v>17891.537610595798</v>
      </c>
      <c r="BO384" s="52">
        <v>18988.191042618699</v>
      </c>
      <c r="BP384" s="52">
        <v>20142.9386734728</v>
      </c>
      <c r="BQ384" s="52">
        <v>21358.325768562001</v>
      </c>
      <c r="BR384" s="52">
        <v>22636.980308745799</v>
      </c>
      <c r="BS384" s="52">
        <v>23981.614395548</v>
      </c>
      <c r="BT384" s="52">
        <v>25395.025622479501</v>
      </c>
      <c r="BU384" s="52">
        <v>26880.0984107031</v>
      </c>
      <c r="BV384" s="52">
        <v>28439.8053070891</v>
      </c>
      <c r="BW384" s="52">
        <v>30077.208242587301</v>
      </c>
      <c r="BX384" s="52">
        <v>31795.459748744001</v>
      </c>
      <c r="BY384" s="52">
        <v>33597.804130139302</v>
      </c>
      <c r="BZ384" s="52">
        <v>35487.578590477598</v>
      </c>
      <c r="CA384" s="52">
        <v>37468.214310045798</v>
      </c>
      <c r="CB384" s="52">
        <v>39543.237472249399</v>
      </c>
      <c r="CC384" s="52">
        <v>41716.270236939301</v>
      </c>
      <c r="CD384" s="52">
        <v>43991.031658263702</v>
      </c>
    </row>
    <row r="385" spans="1:82" x14ac:dyDescent="0.25">
      <c r="A385" s="52" t="s">
        <v>246</v>
      </c>
      <c r="B385" s="52">
        <v>5.3925133000000004E-3</v>
      </c>
      <c r="C385" s="52">
        <v>7.0790167000000003E-3</v>
      </c>
      <c r="D385" s="52">
        <v>8.5482721000000005E-3</v>
      </c>
      <c r="E385" s="52">
        <v>1.00399667E-2</v>
      </c>
      <c r="F385" s="52">
        <v>1.16395271E-2</v>
      </c>
      <c r="G385" s="52">
        <v>1.33777694E-2</v>
      </c>
      <c r="H385" s="52">
        <v>1.5266937899999999E-2</v>
      </c>
      <c r="I385" s="52">
        <v>1.73179491E-2</v>
      </c>
      <c r="J385" s="52">
        <v>1.9538486599999998E-2</v>
      </c>
      <c r="K385" s="52">
        <v>2.1933720899999998E-2</v>
      </c>
      <c r="L385" s="52">
        <v>2.45076813E-2</v>
      </c>
      <c r="M385" s="52">
        <v>2.7263563000000001E-2</v>
      </c>
      <c r="N385" s="52">
        <v>3.0203707E-2</v>
      </c>
      <c r="O385" s="52">
        <v>3.3329454299999998E-2</v>
      </c>
      <c r="P385" s="52">
        <v>3.66409345E-2</v>
      </c>
      <c r="Q385" s="52">
        <v>4.0136804099999999E-2</v>
      </c>
      <c r="R385" s="55">
        <v>4.3813937800000001E-2</v>
      </c>
      <c r="S385" s="52">
        <v>4.7502370699999998E-2</v>
      </c>
      <c r="T385" s="52">
        <v>5.1269789000000003E-2</v>
      </c>
      <c r="U385" s="52">
        <v>5.51301846E-2</v>
      </c>
      <c r="V385" s="52">
        <v>5.9079066499999999E-2</v>
      </c>
      <c r="W385" s="52">
        <v>6.3104016299999996E-2</v>
      </c>
      <c r="X385" s="52">
        <v>6.71876852E-2</v>
      </c>
      <c r="Y385" s="52">
        <v>7.1308458399999997E-2</v>
      </c>
      <c r="Z385" s="52">
        <v>7.5440358999999999E-2</v>
      </c>
      <c r="AA385" s="52">
        <v>7.9552633799999994E-2</v>
      </c>
      <c r="AB385" s="55">
        <v>8.3609122899999999E-2</v>
      </c>
      <c r="AC385" s="52">
        <v>8.7567397000000005E-2</v>
      </c>
      <c r="AD385" s="52">
        <v>9.1377386599999999E-2</v>
      </c>
      <c r="AE385" s="52">
        <v>9.4977970800000006E-2</v>
      </c>
      <c r="AF385" s="52">
        <v>9.8297130699999999E-2</v>
      </c>
      <c r="AG385" s="52">
        <v>0.10125014509999999</v>
      </c>
      <c r="AH385" s="52">
        <v>0.10373664489999999</v>
      </c>
      <c r="AI385" s="52">
        <v>0.1056366473</v>
      </c>
      <c r="AJ385" s="52">
        <v>0.1068055535</v>
      </c>
      <c r="AK385" s="52">
        <v>0.10714371590000001</v>
      </c>
      <c r="AL385" s="52">
        <v>0.1071918838</v>
      </c>
      <c r="AM385" s="52">
        <v>0.1072373623</v>
      </c>
      <c r="AN385" s="52">
        <v>0.1073513282</v>
      </c>
      <c r="AO385" s="52">
        <v>0.1075436015</v>
      </c>
      <c r="AP385" s="52">
        <v>0.1078076734</v>
      </c>
      <c r="AQ385" s="52">
        <v>0.108133614</v>
      </c>
      <c r="AR385" s="52">
        <v>0.1085116383</v>
      </c>
      <c r="AS385" s="52">
        <v>0.10893297859999999</v>
      </c>
      <c r="AT385" s="52">
        <v>0.109389997</v>
      </c>
      <c r="AU385" s="52">
        <v>0.10987609800000001</v>
      </c>
      <c r="AV385" s="52">
        <v>0.11038560209999999</v>
      </c>
      <c r="AW385" s="52">
        <v>0.1109136221</v>
      </c>
      <c r="AX385" s="52">
        <v>0.1114559539</v>
      </c>
      <c r="AY385" s="52">
        <v>0.1120089822</v>
      </c>
      <c r="AZ385" s="52">
        <v>0.1125695988</v>
      </c>
      <c r="BA385" s="52">
        <v>0.1131351338</v>
      </c>
      <c r="BB385" s="52">
        <v>0.11370329530000001</v>
      </c>
      <c r="BC385" s="52">
        <v>0.1142721186</v>
      </c>
      <c r="BD385" s="52">
        <v>0.11483992179999999</v>
      </c>
      <c r="BE385" s="52">
        <v>0.11540526769999999</v>
      </c>
      <c r="BF385" s="52">
        <v>0.1159669315</v>
      </c>
      <c r="BG385" s="52">
        <v>0.11652387209999999</v>
      </c>
      <c r="BH385" s="52">
        <v>0.1170752075</v>
      </c>
      <c r="BI385" s="52">
        <v>0.11762019410000001</v>
      </c>
      <c r="BJ385" s="52">
        <v>0.1181582082</v>
      </c>
      <c r="BK385" s="52">
        <v>0.11868873000000001</v>
      </c>
      <c r="BL385" s="52">
        <v>0.1192113298</v>
      </c>
      <c r="BM385" s="52">
        <v>0.1197256563</v>
      </c>
      <c r="BN385" s="52">
        <v>0.12023142620000001</v>
      </c>
      <c r="BO385" s="52">
        <v>0.12072841500000001</v>
      </c>
      <c r="BP385" s="52">
        <v>0.1212164493</v>
      </c>
      <c r="BQ385" s="52">
        <v>0.1216954001</v>
      </c>
      <c r="BR385" s="52">
        <v>0.1221651768</v>
      </c>
      <c r="BS385" s="52">
        <v>0.12262572200000001</v>
      </c>
      <c r="BT385" s="52">
        <v>0.123077007</v>
      </c>
      <c r="BU385" s="52">
        <v>0.1235190281</v>
      </c>
      <c r="BV385" s="52">
        <v>0.123951803</v>
      </c>
      <c r="BW385" s="52">
        <v>0.12437536809999999</v>
      </c>
      <c r="BX385" s="52">
        <v>0.1247897754</v>
      </c>
      <c r="BY385" s="52">
        <v>0.1251950909</v>
      </c>
      <c r="BZ385" s="52">
        <v>0.1255913921</v>
      </c>
      <c r="CA385" s="52">
        <v>0.1259787664</v>
      </c>
      <c r="CB385" s="52">
        <v>0.12635731010000001</v>
      </c>
      <c r="CC385" s="52">
        <v>0.12672712620000001</v>
      </c>
      <c r="CD385" s="52">
        <v>0.12708832410000001</v>
      </c>
    </row>
    <row r="386" spans="1:82" x14ac:dyDescent="0.25">
      <c r="A386" s="52" t="s">
        <v>247</v>
      </c>
      <c r="B386" s="52">
        <v>0.72740386329999995</v>
      </c>
      <c r="C386" s="52">
        <v>1.1077301288000001</v>
      </c>
      <c r="D386" s="52">
        <v>1.5387317997000001</v>
      </c>
      <c r="E386" s="52">
        <v>2.0642960287999998</v>
      </c>
      <c r="F386" s="52">
        <v>2.7169856273000002</v>
      </c>
      <c r="G386" s="52">
        <v>3.5265114451000001</v>
      </c>
      <c r="H386" s="52">
        <v>4.5237980357999996</v>
      </c>
      <c r="I386" s="52">
        <v>5.7445336468999999</v>
      </c>
      <c r="J386" s="52">
        <v>7.2290610420999997</v>
      </c>
      <c r="K386" s="52">
        <v>9.0227455580000004</v>
      </c>
      <c r="L386" s="52">
        <v>11.176832663900001</v>
      </c>
      <c r="M386" s="52">
        <v>13.7491121048</v>
      </c>
      <c r="N386" s="52">
        <v>16.804513413900001</v>
      </c>
      <c r="O386" s="52">
        <v>20.415654737299999</v>
      </c>
      <c r="P386" s="52">
        <v>24.6633306684</v>
      </c>
      <c r="Q386" s="52">
        <v>29.6369042896</v>
      </c>
      <c r="R386" s="55">
        <v>35.4345466125</v>
      </c>
      <c r="S386" s="52">
        <v>42.017540892500001</v>
      </c>
      <c r="T386" s="52">
        <v>49.536633935799998</v>
      </c>
      <c r="U386" s="52">
        <v>58.117140582899999</v>
      </c>
      <c r="V386" s="52">
        <v>67.880300943400002</v>
      </c>
      <c r="W386" s="52">
        <v>78.949986136999996</v>
      </c>
      <c r="X386" s="52">
        <v>91.454231220899999</v>
      </c>
      <c r="Y386" s="52">
        <v>105.52477304849999</v>
      </c>
      <c r="Z386" s="52">
        <v>121.2955418569</v>
      </c>
      <c r="AA386" s="52">
        <v>138.90022309189999</v>
      </c>
      <c r="AB386" s="55">
        <v>158.46860151870001</v>
      </c>
      <c r="AC386" s="52">
        <v>180.1210627026</v>
      </c>
      <c r="AD386" s="52">
        <v>203.95969295</v>
      </c>
      <c r="AE386" s="52">
        <v>230.05010399119999</v>
      </c>
      <c r="AF386" s="52">
        <v>258.40074710319999</v>
      </c>
      <c r="AG386" s="52">
        <v>288.9288488597</v>
      </c>
      <c r="AH386" s="52">
        <v>321.40460801</v>
      </c>
      <c r="AI386" s="52">
        <v>355.36074040739999</v>
      </c>
      <c r="AJ386" s="52">
        <v>389.94633948950002</v>
      </c>
      <c r="AK386" s="52">
        <v>423.9880511261</v>
      </c>
      <c r="AL386" s="52">
        <v>458.52925631670001</v>
      </c>
      <c r="AM386" s="52">
        <v>495.40252262759998</v>
      </c>
      <c r="AN386" s="52">
        <v>535.91510374819995</v>
      </c>
      <c r="AO386" s="52">
        <v>579.18798713069998</v>
      </c>
      <c r="AP386" s="52">
        <v>625.53506289810002</v>
      </c>
      <c r="AQ386" s="52">
        <v>675.23185125960003</v>
      </c>
      <c r="AR386" s="52">
        <v>728.53885571800004</v>
      </c>
      <c r="AS386" s="52">
        <v>785.71197996889998</v>
      </c>
      <c r="AT386" s="52">
        <v>847.00805147050005</v>
      </c>
      <c r="AU386" s="52">
        <v>912.68824145600001</v>
      </c>
      <c r="AV386" s="52">
        <v>983.02042651010004</v>
      </c>
      <c r="AW386" s="52">
        <v>1058.2809344354</v>
      </c>
      <c r="AX386" s="52">
        <v>1138.7558931722999</v>
      </c>
      <c r="AY386" s="52">
        <v>1224.742307834</v>
      </c>
      <c r="AZ386" s="52">
        <v>1316.5489453391001</v>
      </c>
      <c r="BA386" s="52">
        <v>1414.4970804725999</v>
      </c>
      <c r="BB386" s="52">
        <v>1518.9211410964001</v>
      </c>
      <c r="BC386" s="52">
        <v>1630.1692793918</v>
      </c>
      <c r="BD386" s="52">
        <v>1748.6038884585</v>
      </c>
      <c r="BE386" s="52">
        <v>1874.6020781980001</v>
      </c>
      <c r="BF386" s="52">
        <v>2008.5561205213</v>
      </c>
      <c r="BG386" s="52">
        <v>2150.8738710932998</v>
      </c>
      <c r="BH386" s="52">
        <v>2301.9791727624001</v>
      </c>
      <c r="BI386" s="52">
        <v>2462.3122443153002</v>
      </c>
      <c r="BJ386" s="52">
        <v>2632.3300570816</v>
      </c>
      <c r="BK386" s="52">
        <v>2812.5067011018</v>
      </c>
      <c r="BL386" s="52">
        <v>3003.3337419629001</v>
      </c>
      <c r="BM386" s="52">
        <v>3205.3205689688002</v>
      </c>
      <c r="BN386" s="52">
        <v>3418.994734975</v>
      </c>
      <c r="BO386" s="52">
        <v>3644.9022879839999</v>
      </c>
      <c r="BP386" s="52">
        <v>3883.6080944094001</v>
      </c>
      <c r="BQ386" s="52">
        <v>4135.6961537911002</v>
      </c>
      <c r="BR386" s="52">
        <v>4401.7699046424996</v>
      </c>
      <c r="BS386" s="52">
        <v>4682.4525210421998</v>
      </c>
      <c r="BT386" s="52">
        <v>4978.3871995306999</v>
      </c>
      <c r="BU386" s="52">
        <v>5290.2374358331999</v>
      </c>
      <c r="BV386" s="52">
        <v>5618.6872909095</v>
      </c>
      <c r="BW386" s="52">
        <v>5964.4416458106998</v>
      </c>
      <c r="BX386" s="52">
        <v>6328.2264448160004</v>
      </c>
      <c r="BY386" s="52">
        <v>6710.7889263134002</v>
      </c>
      <c r="BZ386" s="52">
        <v>7112.8978408944004</v>
      </c>
      <c r="CA386" s="52">
        <v>7535.3436561275003</v>
      </c>
      <c r="CB386" s="52">
        <v>7978.9387474887999</v>
      </c>
      <c r="CC386" s="52">
        <v>8444.5175749302998</v>
      </c>
      <c r="CD386" s="52">
        <v>8932.9368445780001</v>
      </c>
    </row>
    <row r="387" spans="1:82" x14ac:dyDescent="0.25">
      <c r="A387" s="52" t="s">
        <v>248</v>
      </c>
      <c r="B387" s="52">
        <v>6.5124926999999997E-3</v>
      </c>
      <c r="C387" s="52">
        <v>8.7630534E-3</v>
      </c>
      <c r="D387" s="52">
        <v>1.1726858499999999E-2</v>
      </c>
      <c r="E387" s="52">
        <v>1.56263624E-2</v>
      </c>
      <c r="F387" s="52">
        <v>2.0751960199999999E-2</v>
      </c>
      <c r="G387" s="52">
        <v>2.7483805699999999E-2</v>
      </c>
      <c r="H387" s="52">
        <v>3.6320116299999997E-2</v>
      </c>
      <c r="I387" s="52">
        <v>4.6585212199999997E-2</v>
      </c>
      <c r="J387" s="52">
        <v>5.9670414499999998E-2</v>
      </c>
      <c r="K387" s="52">
        <v>7.6351203899999998E-2</v>
      </c>
      <c r="L387" s="52">
        <v>9.7618175900000007E-2</v>
      </c>
      <c r="M387" s="52">
        <v>0.1247371614</v>
      </c>
      <c r="N387" s="52">
        <v>0.1593262564</v>
      </c>
      <c r="O387" s="52">
        <v>0.20345456210000001</v>
      </c>
      <c r="P387" s="52">
        <v>0.25976879949999998</v>
      </c>
      <c r="Q387" s="52">
        <v>0.33165569150000002</v>
      </c>
      <c r="R387" s="55">
        <v>0.42345014139999998</v>
      </c>
      <c r="S387" s="52">
        <v>0.54606080329999995</v>
      </c>
      <c r="T387" s="52">
        <v>0.70437934329999996</v>
      </c>
      <c r="U387" s="52">
        <v>0.90891513570000004</v>
      </c>
      <c r="V387" s="52">
        <v>1.1733037028</v>
      </c>
      <c r="W387" s="52">
        <v>1.5152594413</v>
      </c>
      <c r="X387" s="52">
        <v>1.9578236918</v>
      </c>
      <c r="Y387" s="52">
        <v>2.5310060838999999</v>
      </c>
      <c r="Z387" s="52">
        <v>3.2739495822000002</v>
      </c>
      <c r="AA387" s="52">
        <v>4.2377941702999999</v>
      </c>
      <c r="AB387" s="55">
        <v>5.4894740956000003</v>
      </c>
      <c r="AC387" s="52">
        <v>7.1167629653000004</v>
      </c>
      <c r="AD387" s="52">
        <v>9.2341573686</v>
      </c>
      <c r="AE387" s="52">
        <v>11.9818096823</v>
      </c>
      <c r="AF387" s="52">
        <v>15.5491627169</v>
      </c>
      <c r="AG387" s="52">
        <v>20.182759811899999</v>
      </c>
      <c r="AH387" s="52">
        <v>26.202118988999999</v>
      </c>
      <c r="AI387" s="52">
        <v>34.0175133981</v>
      </c>
      <c r="AJ387" s="52">
        <v>44.145857305699998</v>
      </c>
      <c r="AK387" s="52">
        <v>55.944600530499997</v>
      </c>
      <c r="AL387" s="52">
        <v>58.687765879799997</v>
      </c>
      <c r="AM387" s="52">
        <v>61.507161586300001</v>
      </c>
      <c r="AN387" s="52">
        <v>64.502022975700001</v>
      </c>
      <c r="AO387" s="52">
        <v>67.529089732599999</v>
      </c>
      <c r="AP387" s="52">
        <v>70.603962612499998</v>
      </c>
      <c r="AQ387" s="52">
        <v>73.737848115399999</v>
      </c>
      <c r="AR387" s="52">
        <v>76.938873196000003</v>
      </c>
      <c r="AS387" s="52">
        <v>80.212967646899997</v>
      </c>
      <c r="AT387" s="52">
        <v>83.564473676199995</v>
      </c>
      <c r="AU387" s="52">
        <v>86.996573324500005</v>
      </c>
      <c r="AV387" s="52">
        <v>90.511590466599998</v>
      </c>
      <c r="AW387" s="52">
        <v>94.111205050799995</v>
      </c>
      <c r="AX387" s="52">
        <v>97.796605389000007</v>
      </c>
      <c r="AY387" s="52">
        <v>101.5685965095</v>
      </c>
      <c r="AZ387" s="52">
        <v>105.427677269</v>
      </c>
      <c r="BA387" s="52">
        <v>109.3740952234</v>
      </c>
      <c r="BB387" s="52">
        <v>113.4078856589</v>
      </c>
      <c r="BC387" s="52">
        <v>117.5288993491</v>
      </c>
      <c r="BD387" s="52">
        <v>121.7368222947</v>
      </c>
      <c r="BE387" s="52">
        <v>126.0311897767</v>
      </c>
      <c r="BF387" s="52">
        <v>130.41139638769999</v>
      </c>
      <c r="BG387" s="52">
        <v>134.87670323309999</v>
      </c>
      <c r="BH387" s="52">
        <v>139.42624315719999</v>
      </c>
      <c r="BI387" s="52">
        <v>144.05902460319999</v>
      </c>
      <c r="BJ387" s="52">
        <v>148.7739345473</v>
      </c>
      <c r="BK387" s="52">
        <v>153.56974082010001</v>
      </c>
      <c r="BL387" s="52">
        <v>158.44509403949999</v>
      </c>
      <c r="BM387" s="52">
        <v>163.39852931830001</v>
      </c>
      <c r="BN387" s="52">
        <v>168.42846786039999</v>
      </c>
      <c r="BO387" s="52">
        <v>173.5332185298</v>
      </c>
      <c r="BP387" s="52">
        <v>178.7109794504</v>
      </c>
      <c r="BQ387" s="52">
        <v>183.95983967890001</v>
      </c>
      <c r="BR387" s="52">
        <v>189.27778098019999</v>
      </c>
      <c r="BS387" s="52">
        <v>194.66267972680001</v>
      </c>
      <c r="BT387" s="52">
        <v>200.11230893440001</v>
      </c>
      <c r="BU387" s="52">
        <v>205.6243404439</v>
      </c>
      <c r="BV387" s="52">
        <v>211.1963472553</v>
      </c>
      <c r="BW387" s="52">
        <v>216.82580601480001</v>
      </c>
      <c r="BX387" s="52">
        <v>222.51009965759999</v>
      </c>
      <c r="BY387" s="52">
        <v>228.2465202036</v>
      </c>
      <c r="BZ387" s="52">
        <v>234.03227170439999</v>
      </c>
      <c r="CA387" s="52">
        <v>239.8644733381</v>
      </c>
      <c r="CB387" s="52">
        <v>245.7401626473</v>
      </c>
      <c r="CC387" s="52">
        <v>251.65629891610001</v>
      </c>
      <c r="CD387" s="52">
        <v>257.60976667950001</v>
      </c>
    </row>
    <row r="388" spans="1:82" x14ac:dyDescent="0.25">
      <c r="A388" s="52" t="s">
        <v>249</v>
      </c>
      <c r="B388" s="52">
        <v>4.8543600000000001E-5</v>
      </c>
      <c r="C388" s="52">
        <v>5.6403300000000003E-5</v>
      </c>
      <c r="D388" s="52">
        <v>6.57134E-5</v>
      </c>
      <c r="E388" s="52">
        <v>7.6777499999999995E-5</v>
      </c>
      <c r="F388" s="52">
        <v>8.9956099999999997E-5</v>
      </c>
      <c r="G388" s="52">
        <v>1.0568429999999999E-4</v>
      </c>
      <c r="H388" s="52">
        <v>1.2448919999999999E-4</v>
      </c>
      <c r="I388" s="52">
        <v>1.4293509999999999E-4</v>
      </c>
      <c r="J388" s="52">
        <v>1.6451629999999999E-4</v>
      </c>
      <c r="K388" s="52">
        <v>1.8980320000000001E-4</v>
      </c>
      <c r="L388" s="52">
        <v>2.194753E-4</v>
      </c>
      <c r="M388" s="52">
        <v>2.543426E-4</v>
      </c>
      <c r="N388" s="52">
        <v>2.953721E-4</v>
      </c>
      <c r="O388" s="52">
        <v>3.4371860000000001E-4</v>
      </c>
      <c r="P388" s="52">
        <v>4.00763E-4</v>
      </c>
      <c r="Q388" s="52">
        <v>4.6815680000000001E-4</v>
      </c>
      <c r="R388" s="55">
        <v>5.4787710000000003E-4</v>
      </c>
      <c r="S388" s="52">
        <v>6.4854979999999995E-4</v>
      </c>
      <c r="T388" s="52">
        <v>7.6901140000000003E-4</v>
      </c>
      <c r="U388" s="52">
        <v>9.1334119999999998E-4</v>
      </c>
      <c r="V388" s="52">
        <v>1.0864726E-3</v>
      </c>
      <c r="W388" s="52">
        <v>1.2943816E-3</v>
      </c>
      <c r="X388" s="52">
        <v>1.5443131000000001E-3</v>
      </c>
      <c r="Y388" s="52">
        <v>1.8450531E-3</v>
      </c>
      <c r="Z388" s="52">
        <v>2.2072601E-3</v>
      </c>
      <c r="AA388" s="52">
        <v>2.6438646999999999E-3</v>
      </c>
      <c r="AB388" s="55">
        <v>3.1705543E-3</v>
      </c>
      <c r="AC388" s="52">
        <v>3.8063576E-3</v>
      </c>
      <c r="AD388" s="52">
        <v>4.5739353E-3</v>
      </c>
      <c r="AE388" s="52">
        <v>5.4959661999999998E-3</v>
      </c>
      <c r="AF388" s="52">
        <v>6.6031155999999999E-3</v>
      </c>
      <c r="AG388" s="52">
        <v>7.9319078000000005E-3</v>
      </c>
      <c r="AH388" s="52">
        <v>9.5257299999999996E-3</v>
      </c>
      <c r="AI388" s="52">
        <v>1.14359466E-2</v>
      </c>
      <c r="AJ388" s="52">
        <v>1.37231014E-2</v>
      </c>
      <c r="AK388" s="52">
        <v>1.6088714E-2</v>
      </c>
      <c r="AL388" s="52">
        <v>1.5606655299999999E-2</v>
      </c>
      <c r="AM388" s="52">
        <v>1.51392092E-2</v>
      </c>
      <c r="AN388" s="52">
        <v>1.4687109800000001E-2</v>
      </c>
      <c r="AO388" s="52">
        <v>1.4249969100000001E-2</v>
      </c>
      <c r="AP388" s="52">
        <v>1.38271452E-2</v>
      </c>
      <c r="AQ388" s="52">
        <v>1.34179777E-2</v>
      </c>
      <c r="AR388" s="52">
        <v>1.3021846E-2</v>
      </c>
      <c r="AS388" s="52">
        <v>1.26381794E-2</v>
      </c>
      <c r="AT388" s="52">
        <v>1.22664539E-2</v>
      </c>
      <c r="AU388" s="52">
        <v>1.19061872E-2</v>
      </c>
      <c r="AV388" s="52">
        <v>1.15569335E-2</v>
      </c>
      <c r="AW388" s="52">
        <v>1.1218278200000001E-2</v>
      </c>
      <c r="AX388" s="52">
        <v>1.08898346E-2</v>
      </c>
      <c r="AY388" s="52">
        <v>1.05712403E-2</v>
      </c>
      <c r="AZ388" s="52">
        <v>1.0262154000000001E-2</v>
      </c>
      <c r="BA388" s="52">
        <v>9.9622539000000006E-3</v>
      </c>
      <c r="BB388" s="52">
        <v>9.6712347999999993E-3</v>
      </c>
      <c r="BC388" s="52">
        <v>9.3888070000000007E-3</v>
      </c>
      <c r="BD388" s="52">
        <v>9.1146946000000006E-3</v>
      </c>
      <c r="BE388" s="52">
        <v>8.8486341000000007E-3</v>
      </c>
      <c r="BF388" s="52">
        <v>8.5903734999999998E-3</v>
      </c>
      <c r="BG388" s="52">
        <v>8.3396714E-3</v>
      </c>
      <c r="BH388" s="52">
        <v>8.0962959999999994E-3</v>
      </c>
      <c r="BI388" s="52">
        <v>7.8600244000000003E-3</v>
      </c>
      <c r="BJ388" s="52">
        <v>7.6306422E-3</v>
      </c>
      <c r="BK388" s="52">
        <v>7.4079426999999996E-3</v>
      </c>
      <c r="BL388" s="52">
        <v>7.1917264999999996E-3</v>
      </c>
      <c r="BM388" s="52">
        <v>6.9818012000000002E-3</v>
      </c>
      <c r="BN388" s="52">
        <v>6.7779807000000001E-3</v>
      </c>
      <c r="BO388" s="52">
        <v>6.5800852999999999E-3</v>
      </c>
      <c r="BP388" s="52">
        <v>6.3879410999999999E-3</v>
      </c>
      <c r="BQ388" s="52">
        <v>6.2013794999999997E-3</v>
      </c>
      <c r="BR388" s="52">
        <v>6.0202377000000001E-3</v>
      </c>
      <c r="BS388" s="52">
        <v>5.8443575999999999E-3</v>
      </c>
      <c r="BT388" s="52">
        <v>5.6735860000000004E-3</v>
      </c>
      <c r="BU388" s="52">
        <v>5.5077746999999998E-3</v>
      </c>
      <c r="BV388" s="52">
        <v>5.3467795999999996E-3</v>
      </c>
      <c r="BW388" s="52">
        <v>5.1904611E-3</v>
      </c>
      <c r="BX388" s="52">
        <v>5.0386839000000003E-3</v>
      </c>
      <c r="BY388" s="52">
        <v>4.8913165000000003E-3</v>
      </c>
      <c r="BZ388" s="52">
        <v>4.7482313999999996E-3</v>
      </c>
      <c r="CA388" s="52">
        <v>4.6093048000000001E-3</v>
      </c>
      <c r="CB388" s="52">
        <v>4.4744166000000004E-3</v>
      </c>
      <c r="CC388" s="52">
        <v>4.3434499999999996E-3</v>
      </c>
      <c r="CD388" s="52">
        <v>4.2162919000000004E-3</v>
      </c>
    </row>
    <row r="389" spans="1:82" x14ac:dyDescent="0.25">
      <c r="A389" s="52" t="s">
        <v>250</v>
      </c>
      <c r="B389" s="52">
        <v>0.29135476859999998</v>
      </c>
      <c r="C389" s="52">
        <v>0.27030248880000002</v>
      </c>
      <c r="D389" s="52">
        <v>0.25152481710000002</v>
      </c>
      <c r="E389" s="52">
        <v>0.2347266536</v>
      </c>
      <c r="F389" s="52">
        <v>0.21965682910000001</v>
      </c>
      <c r="G389" s="52">
        <v>0.2061008205</v>
      </c>
      <c r="H389" s="52">
        <v>0.1938747858</v>
      </c>
      <c r="I389" s="52">
        <v>0.18282066180000001</v>
      </c>
      <c r="J389" s="52">
        <v>0.17280211940000001</v>
      </c>
      <c r="K389" s="52">
        <v>0.16370121439999999</v>
      </c>
      <c r="L389" s="52">
        <v>0.15541560530000001</v>
      </c>
      <c r="M389" s="52">
        <v>0.14785623340000001</v>
      </c>
      <c r="N389" s="52">
        <v>0.14094538230000001</v>
      </c>
      <c r="O389" s="52">
        <v>0.13461505000000001</v>
      </c>
      <c r="P389" s="52">
        <v>0.12880557819999999</v>
      </c>
      <c r="Q389" s="52">
        <v>0.1234644948</v>
      </c>
      <c r="R389" s="55">
        <v>0.1185455346</v>
      </c>
      <c r="S389" s="52">
        <v>0.1140078066</v>
      </c>
      <c r="T389" s="52">
        <v>0.10981508600000001</v>
      </c>
      <c r="U389" s="52">
        <v>0.1059352083</v>
      </c>
      <c r="V389" s="52">
        <v>0.10233955190000001</v>
      </c>
      <c r="W389" s="52">
        <v>9.9002593E-2</v>
      </c>
      <c r="X389" s="52">
        <v>9.5901523399999994E-2</v>
      </c>
      <c r="Y389" s="52">
        <v>9.3015919700000005E-2</v>
      </c>
      <c r="Z389" s="52">
        <v>9.0327458799999996E-2</v>
      </c>
      <c r="AA389" s="52">
        <v>8.78196698E-2</v>
      </c>
      <c r="AB389" s="55">
        <v>8.5477719499999993E-2</v>
      </c>
      <c r="AC389" s="52">
        <v>8.3288225399999999E-2</v>
      </c>
      <c r="AD389" s="52">
        <v>8.1231831800000001E-2</v>
      </c>
      <c r="AE389" s="52">
        <v>7.9226210699999994E-2</v>
      </c>
      <c r="AF389" s="52">
        <v>7.7270108599999998E-2</v>
      </c>
      <c r="AG389" s="52">
        <v>7.5362302800000003E-2</v>
      </c>
      <c r="AH389" s="52">
        <v>7.3501600900000005E-2</v>
      </c>
      <c r="AI389" s="52">
        <v>7.1686840000000002E-2</v>
      </c>
      <c r="AJ389" s="52">
        <v>6.9916885600000006E-2</v>
      </c>
      <c r="AK389" s="52">
        <v>6.8190631500000001E-2</v>
      </c>
      <c r="AL389" s="52">
        <v>6.6506998799999995E-2</v>
      </c>
      <c r="AM389" s="52">
        <v>6.4864935200000001E-2</v>
      </c>
      <c r="AN389" s="52">
        <v>6.3263414200000007E-2</v>
      </c>
      <c r="AO389" s="52">
        <v>6.1701434999999999E-2</v>
      </c>
      <c r="AP389" s="52">
        <v>6.01780211E-2</v>
      </c>
      <c r="AQ389" s="52">
        <v>5.8692220500000003E-2</v>
      </c>
      <c r="AR389" s="52">
        <v>5.7243104400000001E-2</v>
      </c>
      <c r="AS389" s="52">
        <v>5.5829767099999997E-2</v>
      </c>
      <c r="AT389" s="52">
        <v>5.4451325199999998E-2</v>
      </c>
      <c r="AU389" s="52">
        <v>5.3106917199999999E-2</v>
      </c>
      <c r="AV389" s="52">
        <v>5.1795702800000003E-2</v>
      </c>
      <c r="AW389" s="52">
        <v>5.05168623E-2</v>
      </c>
      <c r="AX389" s="52">
        <v>4.9269596499999999E-2</v>
      </c>
      <c r="AY389" s="52">
        <v>4.80531259E-2</v>
      </c>
      <c r="AZ389" s="52">
        <v>4.6866690000000003E-2</v>
      </c>
      <c r="BA389" s="52">
        <v>4.57095473E-2</v>
      </c>
      <c r="BB389" s="52">
        <v>4.4580974500000002E-2</v>
      </c>
      <c r="BC389" s="52">
        <v>4.3480266300000001E-2</v>
      </c>
      <c r="BD389" s="52">
        <v>4.2406734699999997E-2</v>
      </c>
      <c r="BE389" s="52">
        <v>4.1359708699999997E-2</v>
      </c>
      <c r="BF389" s="52">
        <v>4.0338533900000001E-2</v>
      </c>
      <c r="BG389" s="52">
        <v>3.9342571899999998E-2</v>
      </c>
      <c r="BH389" s="52">
        <v>3.83712004E-2</v>
      </c>
      <c r="BI389" s="52">
        <v>3.7423812000000001E-2</v>
      </c>
      <c r="BJ389" s="52">
        <v>3.6499814800000002E-2</v>
      </c>
      <c r="BK389" s="52">
        <v>3.5598631200000001E-2</v>
      </c>
      <c r="BL389" s="52">
        <v>3.4719697899999999E-2</v>
      </c>
      <c r="BM389" s="52">
        <v>3.3862465500000001E-2</v>
      </c>
      <c r="BN389" s="52">
        <v>3.3026398200000001E-2</v>
      </c>
      <c r="BO389" s="52">
        <v>3.2210973499999997E-2</v>
      </c>
      <c r="BP389" s="52">
        <v>3.1415681799999998E-2</v>
      </c>
      <c r="BQ389" s="52">
        <v>3.0640025800000002E-2</v>
      </c>
      <c r="BR389" s="52">
        <v>2.9883520899999998E-2</v>
      </c>
      <c r="BS389" s="52">
        <v>2.9145694100000001E-2</v>
      </c>
      <c r="BT389" s="52">
        <v>2.8426084399999999E-2</v>
      </c>
      <c r="BU389" s="52">
        <v>2.7724241899999998E-2</v>
      </c>
      <c r="BV389" s="52">
        <v>2.7039727900000001E-2</v>
      </c>
      <c r="BW389" s="52">
        <v>2.63721146E-2</v>
      </c>
      <c r="BX389" s="52">
        <v>2.5720984799999999E-2</v>
      </c>
      <c r="BY389" s="52">
        <v>2.5085931400000001E-2</v>
      </c>
      <c r="BZ389" s="52">
        <v>2.4466557600000001E-2</v>
      </c>
      <c r="CA389" s="52">
        <v>2.3862476099999998E-2</v>
      </c>
      <c r="CB389" s="52">
        <v>2.3273309499999999E-2</v>
      </c>
      <c r="CC389" s="52">
        <v>2.2698689399999999E-2</v>
      </c>
      <c r="CD389" s="52">
        <v>2.2138256799999999E-2</v>
      </c>
    </row>
    <row r="390" spans="1:82" x14ac:dyDescent="0.25">
      <c r="A390" s="52" t="s">
        <v>251</v>
      </c>
      <c r="B390" s="52">
        <v>0.40789667610000002</v>
      </c>
      <c r="C390" s="52">
        <v>0.37521364229999998</v>
      </c>
      <c r="D390" s="52">
        <v>0.34616102949999999</v>
      </c>
      <c r="E390" s="52">
        <v>0.32025517799999997</v>
      </c>
      <c r="F390" s="52">
        <v>0.29708586139999998</v>
      </c>
      <c r="G390" s="52">
        <v>0.27630391250000003</v>
      </c>
      <c r="H390" s="52">
        <v>0.25761112159999999</v>
      </c>
      <c r="I390" s="52">
        <v>0.24075195899999999</v>
      </c>
      <c r="J390" s="52">
        <v>0.22550676580000001</v>
      </c>
      <c r="K390" s="52">
        <v>0.21168613289999999</v>
      </c>
      <c r="L390" s="52">
        <v>0.1991262443</v>
      </c>
      <c r="M390" s="52">
        <v>0.18768500630000001</v>
      </c>
      <c r="N390" s="52">
        <v>0.17723881829999999</v>
      </c>
      <c r="O390" s="52">
        <v>0.16767987170000001</v>
      </c>
      <c r="P390" s="52">
        <v>0.15891388209999999</v>
      </c>
      <c r="Q390" s="52">
        <v>0.1508581796</v>
      </c>
      <c r="R390" s="55">
        <v>0.1434400968</v>
      </c>
      <c r="S390" s="52">
        <v>0.137949446</v>
      </c>
      <c r="T390" s="52">
        <v>0.132876254</v>
      </c>
      <c r="U390" s="52">
        <v>0.12818160200000001</v>
      </c>
      <c r="V390" s="52">
        <v>0.1238308577</v>
      </c>
      <c r="W390" s="52">
        <v>0.11979313749999999</v>
      </c>
      <c r="X390" s="52">
        <v>0.1160408433</v>
      </c>
      <c r="Y390" s="52">
        <v>0.1125492629</v>
      </c>
      <c r="Z390" s="52">
        <v>0.1092962252</v>
      </c>
      <c r="AA390" s="52">
        <v>0.10626180039999999</v>
      </c>
      <c r="AB390" s="55">
        <v>0.10342804060000001</v>
      </c>
      <c r="AC390" s="52">
        <v>0.1007787527</v>
      </c>
      <c r="AD390" s="52">
        <v>9.8290516499999994E-2</v>
      </c>
      <c r="AE390" s="52">
        <v>9.5863715000000002E-2</v>
      </c>
      <c r="AF390" s="52">
        <v>9.3496831399999994E-2</v>
      </c>
      <c r="AG390" s="52">
        <v>9.1188386400000002E-2</v>
      </c>
      <c r="AH390" s="52">
        <v>8.8936937100000002E-2</v>
      </c>
      <c r="AI390" s="52">
        <v>8.6741076299999997E-2</v>
      </c>
      <c r="AJ390" s="52">
        <v>8.4599431500000002E-2</v>
      </c>
      <c r="AK390" s="52">
        <v>8.2510664100000006E-2</v>
      </c>
      <c r="AL390" s="52">
        <v>8.04734686E-2</v>
      </c>
      <c r="AM390" s="52">
        <v>7.8486571599999999E-2</v>
      </c>
      <c r="AN390" s="52">
        <v>7.6548731199999998E-2</v>
      </c>
      <c r="AO390" s="52">
        <v>7.46587363E-2</v>
      </c>
      <c r="AP390" s="52">
        <v>7.2815405499999999E-2</v>
      </c>
      <c r="AQ390" s="52">
        <v>7.1017586800000004E-2</v>
      </c>
      <c r="AR390" s="52">
        <v>6.9264156300000004E-2</v>
      </c>
      <c r="AS390" s="52">
        <v>6.7554018199999996E-2</v>
      </c>
      <c r="AT390" s="52">
        <v>6.5886103500000001E-2</v>
      </c>
      <c r="AU390" s="52">
        <v>6.4259369799999994E-2</v>
      </c>
      <c r="AV390" s="52">
        <v>6.2672800299999998E-2</v>
      </c>
      <c r="AW390" s="52">
        <v>6.11254034E-2</v>
      </c>
      <c r="AX390" s="52">
        <v>5.9616211799999999E-2</v>
      </c>
      <c r="AY390" s="52">
        <v>5.8144282300000003E-2</v>
      </c>
      <c r="AZ390" s="52">
        <v>5.6708694800000001E-2</v>
      </c>
      <c r="BA390" s="52">
        <v>5.53085522E-2</v>
      </c>
      <c r="BB390" s="52">
        <v>5.3942979199999998E-2</v>
      </c>
      <c r="BC390" s="52">
        <v>5.26111223E-2</v>
      </c>
      <c r="BD390" s="52">
        <v>5.1312149000000001E-2</v>
      </c>
      <c r="BE390" s="52">
        <v>5.0045247600000002E-2</v>
      </c>
      <c r="BF390" s="52">
        <v>4.8809626000000002E-2</v>
      </c>
      <c r="BG390" s="52">
        <v>4.7604512000000002E-2</v>
      </c>
      <c r="BH390" s="52">
        <v>4.64291524E-2</v>
      </c>
      <c r="BI390" s="52">
        <v>4.52828126E-2</v>
      </c>
      <c r="BJ390" s="52">
        <v>4.4164776000000003E-2</v>
      </c>
      <c r="BK390" s="52">
        <v>4.3074343700000003E-2</v>
      </c>
      <c r="BL390" s="52">
        <v>4.2010834400000002E-2</v>
      </c>
      <c r="BM390" s="52">
        <v>4.0973583199999997E-2</v>
      </c>
      <c r="BN390" s="52">
        <v>3.9961941799999998E-2</v>
      </c>
      <c r="BO390" s="52">
        <v>3.8975278000000002E-2</v>
      </c>
      <c r="BP390" s="52">
        <v>3.8012974900000003E-2</v>
      </c>
      <c r="BQ390" s="52">
        <v>3.7074431200000001E-2</v>
      </c>
      <c r="BR390" s="52">
        <v>3.6159060299999997E-2</v>
      </c>
      <c r="BS390" s="52">
        <v>3.5266289899999997E-2</v>
      </c>
      <c r="BT390" s="52">
        <v>3.4395562099999999E-2</v>
      </c>
      <c r="BU390" s="52">
        <v>3.3546332599999999E-2</v>
      </c>
      <c r="BV390" s="52">
        <v>3.2718070699999997E-2</v>
      </c>
      <c r="BW390" s="52">
        <v>3.1910258699999999E-2</v>
      </c>
      <c r="BX390" s="52">
        <v>3.11223916E-2</v>
      </c>
      <c r="BY390" s="52">
        <v>3.0353977000000001E-2</v>
      </c>
      <c r="BZ390" s="52">
        <v>2.9604534599999999E-2</v>
      </c>
      <c r="CA390" s="52">
        <v>2.8873596099999999E-2</v>
      </c>
      <c r="CB390" s="52">
        <v>2.8160704500000001E-2</v>
      </c>
      <c r="CC390" s="52">
        <v>2.74654142E-2</v>
      </c>
      <c r="CD390" s="52">
        <v>2.6787290700000001E-2</v>
      </c>
    </row>
    <row r="391" spans="1:82" x14ac:dyDescent="0.25">
      <c r="A391" s="52" t="s">
        <v>252</v>
      </c>
      <c r="B391" s="52">
        <v>695.17728590160004</v>
      </c>
      <c r="C391" s="52">
        <v>661.27308959419997</v>
      </c>
      <c r="D391" s="52">
        <v>629.0224204525</v>
      </c>
      <c r="E391" s="52">
        <v>598.34463500510003</v>
      </c>
      <c r="F391" s="52">
        <v>569.16302280900004</v>
      </c>
      <c r="G391" s="52">
        <v>541.40461463370002</v>
      </c>
      <c r="H391" s="52">
        <v>515</v>
      </c>
      <c r="I391" s="52">
        <v>512.43142678419997</v>
      </c>
      <c r="J391" s="52">
        <v>509.8756643808</v>
      </c>
      <c r="K391" s="52">
        <v>507.33264889560002</v>
      </c>
      <c r="L391" s="52">
        <v>504.80231675300001</v>
      </c>
      <c r="M391" s="52">
        <v>502.28460469459998</v>
      </c>
      <c r="N391" s="52">
        <v>499.77944977750002</v>
      </c>
      <c r="O391" s="52">
        <v>497.28678937260003</v>
      </c>
      <c r="P391" s="52">
        <v>494.80656116339998</v>
      </c>
      <c r="Q391" s="52">
        <v>492.33870314400002</v>
      </c>
      <c r="R391" s="55">
        <v>489.88315361790001</v>
      </c>
      <c r="S391" s="52">
        <v>487.43985119600001</v>
      </c>
      <c r="T391" s="52">
        <v>485.00873479590001</v>
      </c>
      <c r="U391" s="52">
        <v>482.58974363940001</v>
      </c>
      <c r="V391" s="52">
        <v>480.1828172516</v>
      </c>
      <c r="W391" s="52">
        <v>477.7878954592</v>
      </c>
      <c r="X391" s="52">
        <v>475.40491838909998</v>
      </c>
      <c r="Y391" s="52">
        <v>473.03382646680001</v>
      </c>
      <c r="Z391" s="52">
        <v>470.67456041470001</v>
      </c>
      <c r="AA391" s="52">
        <v>468.32706125110002</v>
      </c>
      <c r="AB391" s="55">
        <v>465.9912702885</v>
      </c>
      <c r="AC391" s="52">
        <v>463.66712913190003</v>
      </c>
      <c r="AD391" s="52">
        <v>461.35457967769997</v>
      </c>
      <c r="AE391" s="52">
        <v>459.053564112</v>
      </c>
      <c r="AF391" s="52">
        <v>456.76402490930002</v>
      </c>
      <c r="AG391" s="52">
        <v>454.48590483110002</v>
      </c>
      <c r="AH391" s="52">
        <v>452.21914692410002</v>
      </c>
      <c r="AI391" s="52">
        <v>449.96369451930002</v>
      </c>
      <c r="AJ391" s="52">
        <v>447.71949123040002</v>
      </c>
      <c r="AK391" s="52">
        <v>445.48648095200002</v>
      </c>
      <c r="AL391" s="52">
        <v>443.26460785889998</v>
      </c>
      <c r="AM391" s="52">
        <v>441.05381640410002</v>
      </c>
      <c r="AN391" s="52">
        <v>438.85405131760001</v>
      </c>
      <c r="AO391" s="52">
        <v>436.66525760529998</v>
      </c>
      <c r="AP391" s="52">
        <v>434.48738054709997</v>
      </c>
      <c r="AQ391" s="52">
        <v>432.3203656961</v>
      </c>
      <c r="AR391" s="52">
        <v>430.1641588768</v>
      </c>
      <c r="AS391" s="52">
        <v>428.01870618380002</v>
      </c>
      <c r="AT391" s="52">
        <v>425.88395398080002</v>
      </c>
      <c r="AU391" s="52">
        <v>423.75984889879999</v>
      </c>
      <c r="AV391" s="52">
        <v>421.64633783519997</v>
      </c>
      <c r="AW391" s="52">
        <v>419.5433679519</v>
      </c>
      <c r="AX391" s="52">
        <v>417.45088667459999</v>
      </c>
      <c r="AY391" s="52">
        <v>415.36884169130002</v>
      </c>
      <c r="AZ391" s="52">
        <v>413.29718095070001</v>
      </c>
      <c r="BA391" s="52">
        <v>411.23585266110001</v>
      </c>
      <c r="BB391" s="52">
        <v>409.18480528920003</v>
      </c>
      <c r="BC391" s="52">
        <v>407.14398755880001</v>
      </c>
      <c r="BD391" s="52">
        <v>405.11334844930002</v>
      </c>
      <c r="BE391" s="52">
        <v>403.09283719460001</v>
      </c>
      <c r="BF391" s="52">
        <v>401.0824032818</v>
      </c>
      <c r="BG391" s="52">
        <v>399.08199645000002</v>
      </c>
      <c r="BH391" s="52">
        <v>397.09156668880001</v>
      </c>
      <c r="BI391" s="52">
        <v>395.11106423759998</v>
      </c>
      <c r="BJ391" s="52">
        <v>393.14043958349998</v>
      </c>
      <c r="BK391" s="52">
        <v>391.17964346090002</v>
      </c>
      <c r="BL391" s="52">
        <v>389.22862684969999</v>
      </c>
      <c r="BM391" s="52">
        <v>387.28734097450001</v>
      </c>
      <c r="BN391" s="52">
        <v>385.35573730300001</v>
      </c>
      <c r="BO391" s="52">
        <v>383.43376754489998</v>
      </c>
      <c r="BP391" s="52">
        <v>381.5213836511</v>
      </c>
      <c r="BQ391" s="52">
        <v>379.61853781169998</v>
      </c>
      <c r="BR391" s="52">
        <v>377.72518245549998</v>
      </c>
      <c r="BS391" s="52">
        <v>375.84127024859998</v>
      </c>
      <c r="BT391" s="52">
        <v>373.96675409300002</v>
      </c>
      <c r="BU391" s="52">
        <v>372.10158712570001</v>
      </c>
      <c r="BV391" s="52">
        <v>370.24572271739999</v>
      </c>
      <c r="BW391" s="52">
        <v>368.3991144716</v>
      </c>
      <c r="BX391" s="52">
        <v>366.5617162227</v>
      </c>
      <c r="BY391" s="52">
        <v>364.73348203590001</v>
      </c>
      <c r="BZ391" s="52">
        <v>362.91436620510001</v>
      </c>
      <c r="CA391" s="52">
        <v>361.10432325239998</v>
      </c>
      <c r="CB391" s="52">
        <v>359.30330792659998</v>
      </c>
      <c r="CC391" s="52">
        <v>357.51127520220001</v>
      </c>
      <c r="CD391" s="52">
        <v>355.7281802782</v>
      </c>
    </row>
    <row r="392" spans="1:82" x14ac:dyDescent="0.25">
      <c r="A392" s="52" t="s">
        <v>253</v>
      </c>
      <c r="B392" s="52">
        <v>42.882879266300002</v>
      </c>
      <c r="C392" s="52">
        <v>44.885757261199998</v>
      </c>
      <c r="D392" s="52">
        <v>46.865779085699998</v>
      </c>
      <c r="E392" s="52">
        <v>48.830550479599999</v>
      </c>
      <c r="F392" s="52">
        <v>50.781025511599999</v>
      </c>
      <c r="G392" s="52">
        <v>52.715063744799998</v>
      </c>
      <c r="H392" s="52">
        <v>54.628087476200001</v>
      </c>
      <c r="I392" s="52">
        <v>56.705409134200004</v>
      </c>
      <c r="J392" s="52">
        <v>58.802507895300003</v>
      </c>
      <c r="K392" s="52">
        <v>60.918546675800002</v>
      </c>
      <c r="L392" s="52">
        <v>63.050728628500003</v>
      </c>
      <c r="M392" s="52">
        <v>65.193979538600004</v>
      </c>
      <c r="N392" s="52">
        <v>67.340605991199993</v>
      </c>
      <c r="O392" s="52">
        <v>69.479921372800007</v>
      </c>
      <c r="P392" s="52">
        <v>71.597822827200005</v>
      </c>
      <c r="Q392" s="52">
        <v>73.6762949341</v>
      </c>
      <c r="R392" s="55">
        <v>75.692803706800007</v>
      </c>
      <c r="S392" s="52">
        <v>77.619522181400001</v>
      </c>
      <c r="T392" s="52">
        <v>79.426743809499996</v>
      </c>
      <c r="U392" s="52">
        <v>81.075279033000001</v>
      </c>
      <c r="V392" s="52">
        <v>82.517696768099995</v>
      </c>
      <c r="W392" s="52">
        <v>83.697742641900007</v>
      </c>
      <c r="X392" s="52">
        <v>84.549005658499993</v>
      </c>
      <c r="Y392" s="52">
        <v>84.993139326800005</v>
      </c>
      <c r="Z392" s="52">
        <v>84.937643841699995</v>
      </c>
      <c r="AA392" s="52">
        <v>84.273108059600006</v>
      </c>
      <c r="AB392" s="55">
        <v>82.869753219200007</v>
      </c>
      <c r="AC392" s="52">
        <v>80.573072207799996</v>
      </c>
      <c r="AD392" s="52">
        <v>77.191422953699998</v>
      </c>
      <c r="AE392" s="52">
        <v>72.438347868700006</v>
      </c>
      <c r="AF392" s="52">
        <v>66.066816545999998</v>
      </c>
      <c r="AG392" s="52">
        <v>57.782962089500003</v>
      </c>
      <c r="AH392" s="52">
        <v>47.2379241971</v>
      </c>
      <c r="AI392" s="52">
        <v>34.021693020599997</v>
      </c>
      <c r="AJ392" s="52">
        <v>17.664761222199999</v>
      </c>
      <c r="AK392" s="52">
        <v>0</v>
      </c>
      <c r="AL392" s="52">
        <v>0</v>
      </c>
      <c r="AM392" s="52">
        <v>0</v>
      </c>
      <c r="AN392" s="52">
        <v>0</v>
      </c>
      <c r="AO392" s="52">
        <v>0</v>
      </c>
      <c r="AP392" s="52">
        <v>0</v>
      </c>
      <c r="AQ392" s="52">
        <v>0</v>
      </c>
      <c r="AR392" s="52">
        <v>0</v>
      </c>
      <c r="AS392" s="52">
        <v>0</v>
      </c>
      <c r="AT392" s="52">
        <v>0</v>
      </c>
      <c r="AU392" s="52">
        <v>0</v>
      </c>
      <c r="AV392" s="52">
        <v>0</v>
      </c>
      <c r="AW392" s="52">
        <v>0</v>
      </c>
      <c r="AX392" s="52">
        <v>0</v>
      </c>
      <c r="AY392" s="52">
        <v>0</v>
      </c>
      <c r="AZ392" s="52">
        <v>0</v>
      </c>
      <c r="BA392" s="52">
        <v>0</v>
      </c>
      <c r="BB392" s="52">
        <v>0</v>
      </c>
      <c r="BC392" s="52">
        <v>0</v>
      </c>
      <c r="BD392" s="52">
        <v>0</v>
      </c>
      <c r="BE392" s="52">
        <v>0</v>
      </c>
      <c r="BF392" s="52">
        <v>0</v>
      </c>
      <c r="BG392" s="52">
        <v>0</v>
      </c>
      <c r="BH392" s="52">
        <v>0</v>
      </c>
      <c r="BI392" s="52">
        <v>0</v>
      </c>
      <c r="BJ392" s="52">
        <v>0</v>
      </c>
      <c r="BK392" s="52">
        <v>0</v>
      </c>
      <c r="BL392" s="52">
        <v>0</v>
      </c>
      <c r="BM392" s="52">
        <v>0</v>
      </c>
      <c r="BN392" s="52">
        <v>0</v>
      </c>
      <c r="BO392" s="52">
        <v>0</v>
      </c>
      <c r="BP392" s="52">
        <v>0</v>
      </c>
      <c r="BQ392" s="52">
        <v>0</v>
      </c>
      <c r="BR392" s="52">
        <v>0</v>
      </c>
      <c r="BS392" s="52">
        <v>0</v>
      </c>
      <c r="BT392" s="52">
        <v>0</v>
      </c>
      <c r="BU392" s="52">
        <v>0</v>
      </c>
      <c r="BV392" s="52">
        <v>0</v>
      </c>
      <c r="BW392" s="52">
        <v>0</v>
      </c>
      <c r="BX392" s="52">
        <v>0</v>
      </c>
      <c r="BY392" s="52">
        <v>0</v>
      </c>
      <c r="BZ392" s="52">
        <v>0</v>
      </c>
      <c r="CA392" s="52">
        <v>0</v>
      </c>
      <c r="CB392" s="52">
        <v>0</v>
      </c>
      <c r="CC392" s="52">
        <v>0</v>
      </c>
      <c r="CD392" s="52">
        <v>0</v>
      </c>
    </row>
    <row r="393" spans="1:82" x14ac:dyDescent="0.25">
      <c r="A393" s="52" t="s">
        <v>254</v>
      </c>
      <c r="B393" s="52">
        <v>52.332028397400002</v>
      </c>
      <c r="C393" s="52">
        <v>54.602866253999998</v>
      </c>
      <c r="D393" s="52">
        <v>56.839616504299997</v>
      </c>
      <c r="E393" s="52">
        <v>59.048339249500003</v>
      </c>
      <c r="F393" s="52">
        <v>61.2282362101</v>
      </c>
      <c r="G393" s="52">
        <v>63.375180818899999</v>
      </c>
      <c r="H393" s="52">
        <v>65.482344896699999</v>
      </c>
      <c r="I393" s="52">
        <v>67.770116251100006</v>
      </c>
      <c r="J393" s="52">
        <v>70.063228486200003</v>
      </c>
      <c r="K393" s="52">
        <v>72.359379881199999</v>
      </c>
      <c r="L393" s="52">
        <v>74.654164957700004</v>
      </c>
      <c r="M393" s="52">
        <v>76.940743037199994</v>
      </c>
      <c r="N393" s="52">
        <v>79.209481260900006</v>
      </c>
      <c r="O393" s="52">
        <v>81.447564014799994</v>
      </c>
      <c r="P393" s="52">
        <v>83.638551746700003</v>
      </c>
      <c r="Q393" s="52">
        <v>85.761864797000001</v>
      </c>
      <c r="R393" s="55">
        <v>87.792155682699999</v>
      </c>
      <c r="S393" s="52">
        <v>89.434577833700004</v>
      </c>
      <c r="T393" s="52">
        <v>90.933735786</v>
      </c>
      <c r="U393" s="52">
        <v>92.248453015600006</v>
      </c>
      <c r="V393" s="52">
        <v>93.329145361800002</v>
      </c>
      <c r="W393" s="52">
        <v>94.117225375399997</v>
      </c>
      <c r="X393" s="52">
        <v>94.5437539383</v>
      </c>
      <c r="Y393" s="52">
        <v>94.527645084200003</v>
      </c>
      <c r="Z393" s="52">
        <v>93.973430511100005</v>
      </c>
      <c r="AA393" s="52">
        <v>92.768482410100006</v>
      </c>
      <c r="AB393" s="55">
        <v>90.779536439400005</v>
      </c>
      <c r="AC393" s="52">
        <v>87.848308509199995</v>
      </c>
      <c r="AD393" s="52">
        <v>83.779063812900006</v>
      </c>
      <c r="AE393" s="52">
        <v>78.280909872400002</v>
      </c>
      <c r="AF393" s="52">
        <v>71.102010630899997</v>
      </c>
      <c r="AG393" s="52">
        <v>61.943291787600003</v>
      </c>
      <c r="AH393" s="52">
        <v>50.4502502928</v>
      </c>
      <c r="AI393" s="52">
        <v>36.2067618138</v>
      </c>
      <c r="AJ393" s="52">
        <v>18.736693353300002</v>
      </c>
      <c r="AK393" s="52">
        <v>0</v>
      </c>
      <c r="AL393" s="52">
        <v>0</v>
      </c>
      <c r="AM393" s="52">
        <v>0</v>
      </c>
      <c r="AN393" s="52">
        <v>0</v>
      </c>
      <c r="AO393" s="52">
        <v>0</v>
      </c>
      <c r="AP393" s="52">
        <v>0</v>
      </c>
      <c r="AQ393" s="52">
        <v>0</v>
      </c>
      <c r="AR393" s="52">
        <v>0</v>
      </c>
      <c r="AS393" s="52">
        <v>0</v>
      </c>
      <c r="AT393" s="52">
        <v>0</v>
      </c>
      <c r="AU393" s="52">
        <v>0</v>
      </c>
      <c r="AV393" s="52">
        <v>0</v>
      </c>
      <c r="AW393" s="52">
        <v>0</v>
      </c>
      <c r="AX393" s="52">
        <v>0</v>
      </c>
      <c r="AY393" s="52">
        <v>0</v>
      </c>
      <c r="AZ393" s="52">
        <v>0</v>
      </c>
      <c r="BA393" s="52">
        <v>0</v>
      </c>
      <c r="BB393" s="52">
        <v>0</v>
      </c>
      <c r="BC393" s="52">
        <v>0</v>
      </c>
      <c r="BD393" s="52">
        <v>0</v>
      </c>
      <c r="BE393" s="52">
        <v>0</v>
      </c>
      <c r="BF393" s="52">
        <v>0</v>
      </c>
      <c r="BG393" s="52">
        <v>0</v>
      </c>
      <c r="BH393" s="52">
        <v>0</v>
      </c>
      <c r="BI393" s="52">
        <v>0</v>
      </c>
      <c r="BJ393" s="52">
        <v>0</v>
      </c>
      <c r="BK393" s="52">
        <v>0</v>
      </c>
      <c r="BL393" s="52">
        <v>0</v>
      </c>
      <c r="BM393" s="52">
        <v>0</v>
      </c>
      <c r="BN393" s="52">
        <v>0</v>
      </c>
      <c r="BO393" s="52">
        <v>0</v>
      </c>
      <c r="BP393" s="52">
        <v>0</v>
      </c>
      <c r="BQ393" s="52">
        <v>0</v>
      </c>
      <c r="BR393" s="52">
        <v>0</v>
      </c>
      <c r="BS393" s="52">
        <v>0</v>
      </c>
      <c r="BT393" s="52">
        <v>0</v>
      </c>
      <c r="BU393" s="52">
        <v>0</v>
      </c>
      <c r="BV393" s="52">
        <v>0</v>
      </c>
      <c r="BW393" s="52">
        <v>0</v>
      </c>
      <c r="BX393" s="52">
        <v>0</v>
      </c>
      <c r="BY393" s="52">
        <v>0</v>
      </c>
      <c r="BZ393" s="52">
        <v>0</v>
      </c>
      <c r="CA393" s="52">
        <v>0</v>
      </c>
      <c r="CB393" s="52">
        <v>0</v>
      </c>
      <c r="CC393" s="52">
        <v>0</v>
      </c>
      <c r="CD393" s="52">
        <v>0</v>
      </c>
    </row>
    <row r="394" spans="1:82" x14ac:dyDescent="0.25">
      <c r="A394" s="52" t="s">
        <v>255</v>
      </c>
      <c r="B394" s="52">
        <v>37.285491728799997</v>
      </c>
      <c r="C394" s="52">
        <v>39.879295284000001</v>
      </c>
      <c r="D394" s="52">
        <v>42.3912454998</v>
      </c>
      <c r="E394" s="52">
        <v>44.834848124600001</v>
      </c>
      <c r="F394" s="52">
        <v>47.216367235500002</v>
      </c>
      <c r="G394" s="52">
        <v>49.538441404700002</v>
      </c>
      <c r="H394" s="52">
        <v>51.800794037800003</v>
      </c>
      <c r="I394" s="52">
        <v>54.184034819600001</v>
      </c>
      <c r="J394" s="52">
        <v>56.555886626300001</v>
      </c>
      <c r="K394" s="52">
        <v>58.9186431981</v>
      </c>
      <c r="L394" s="52">
        <v>61.272325077300003</v>
      </c>
      <c r="M394" s="52">
        <v>63.614393356299999</v>
      </c>
      <c r="N394" s="52">
        <v>65.939436061999999</v>
      </c>
      <c r="O394" s="52">
        <v>68.238819551899994</v>
      </c>
      <c r="P394" s="52">
        <v>70.500288325499994</v>
      </c>
      <c r="Q394" s="52">
        <v>72.707489272100005</v>
      </c>
      <c r="R394" s="55">
        <v>74.839384180699994</v>
      </c>
      <c r="S394" s="52">
        <v>76.869491990100002</v>
      </c>
      <c r="T394" s="52">
        <v>78.7693171767</v>
      </c>
      <c r="U394" s="52">
        <v>80.500759823500005</v>
      </c>
      <c r="V394" s="52">
        <v>82.0173692499</v>
      </c>
      <c r="W394" s="52">
        <v>83.263773178600005</v>
      </c>
      <c r="X394" s="52">
        <v>84.174354239400003</v>
      </c>
      <c r="Y394" s="52">
        <v>84.671479950199995</v>
      </c>
      <c r="Z394" s="52">
        <v>84.663292866099994</v>
      </c>
      <c r="AA394" s="52">
        <v>84.040959726099999</v>
      </c>
      <c r="AB394" s="55">
        <v>82.675221627599996</v>
      </c>
      <c r="AC394" s="52">
        <v>80.412039100900003</v>
      </c>
      <c r="AD394" s="52">
        <v>77.060190728699993</v>
      </c>
      <c r="AE394" s="52">
        <v>72.333597293300002</v>
      </c>
      <c r="AF394" s="52">
        <v>65.985568708200006</v>
      </c>
      <c r="AG394" s="52">
        <v>57.7225441577</v>
      </c>
      <c r="AH394" s="52">
        <v>47.195938608900001</v>
      </c>
      <c r="AI394" s="52">
        <v>33.9959897588</v>
      </c>
      <c r="AJ394" s="52">
        <v>17.653412866899998</v>
      </c>
      <c r="AK394" s="52">
        <v>0</v>
      </c>
      <c r="AL394" s="52">
        <v>0</v>
      </c>
      <c r="AM394" s="52">
        <v>0</v>
      </c>
      <c r="AN394" s="52">
        <v>0</v>
      </c>
      <c r="AO394" s="52">
        <v>0</v>
      </c>
      <c r="AP394" s="52">
        <v>0</v>
      </c>
      <c r="AQ394" s="52">
        <v>0</v>
      </c>
      <c r="AR394" s="52">
        <v>0</v>
      </c>
      <c r="AS394" s="52">
        <v>0</v>
      </c>
      <c r="AT394" s="52">
        <v>0</v>
      </c>
      <c r="AU394" s="52">
        <v>0</v>
      </c>
      <c r="AV394" s="52">
        <v>0</v>
      </c>
      <c r="AW394" s="52">
        <v>0</v>
      </c>
      <c r="AX394" s="52">
        <v>0</v>
      </c>
      <c r="AY394" s="52">
        <v>0</v>
      </c>
      <c r="AZ394" s="52">
        <v>0</v>
      </c>
      <c r="BA394" s="52">
        <v>0</v>
      </c>
      <c r="BB394" s="52">
        <v>0</v>
      </c>
      <c r="BC394" s="52">
        <v>0</v>
      </c>
      <c r="BD394" s="52">
        <v>0</v>
      </c>
      <c r="BE394" s="52">
        <v>0</v>
      </c>
      <c r="BF394" s="52">
        <v>0</v>
      </c>
      <c r="BG394" s="52">
        <v>0</v>
      </c>
      <c r="BH394" s="52">
        <v>0</v>
      </c>
      <c r="BI394" s="52">
        <v>0</v>
      </c>
      <c r="BJ394" s="52">
        <v>0</v>
      </c>
      <c r="BK394" s="52">
        <v>0</v>
      </c>
      <c r="BL394" s="52">
        <v>0</v>
      </c>
      <c r="BM394" s="52">
        <v>0</v>
      </c>
      <c r="BN394" s="52">
        <v>0</v>
      </c>
      <c r="BO394" s="52">
        <v>0</v>
      </c>
      <c r="BP394" s="52">
        <v>0</v>
      </c>
      <c r="BQ394" s="52">
        <v>0</v>
      </c>
      <c r="BR394" s="52">
        <v>0</v>
      </c>
      <c r="BS394" s="52">
        <v>0</v>
      </c>
      <c r="BT394" s="52">
        <v>0</v>
      </c>
      <c r="BU394" s="52">
        <v>0</v>
      </c>
      <c r="BV394" s="52">
        <v>0</v>
      </c>
      <c r="BW394" s="52">
        <v>0</v>
      </c>
      <c r="BX394" s="52">
        <v>0</v>
      </c>
      <c r="BY394" s="52">
        <v>0</v>
      </c>
      <c r="BZ394" s="52">
        <v>0</v>
      </c>
      <c r="CA394" s="52">
        <v>0</v>
      </c>
      <c r="CB394" s="52">
        <v>0</v>
      </c>
      <c r="CC394" s="52">
        <v>0</v>
      </c>
      <c r="CD394" s="52">
        <v>0</v>
      </c>
    </row>
    <row r="395" spans="1:82" x14ac:dyDescent="0.25">
      <c r="A395" s="52" t="s">
        <v>256</v>
      </c>
      <c r="B395" s="52">
        <v>9.9600000000000009</v>
      </c>
      <c r="C395" s="52">
        <v>10.30625</v>
      </c>
      <c r="D395" s="52">
        <v>10.6525</v>
      </c>
      <c r="E395" s="52">
        <v>10.998749999999999</v>
      </c>
      <c r="F395" s="52">
        <v>11.345000000000001</v>
      </c>
      <c r="G395" s="52">
        <v>11.69125</v>
      </c>
      <c r="H395" s="52">
        <v>12.0375</v>
      </c>
      <c r="I395" s="52">
        <v>12.383749999999999</v>
      </c>
      <c r="J395" s="52">
        <v>12.73</v>
      </c>
      <c r="K395" s="52">
        <v>13.07625</v>
      </c>
      <c r="L395" s="52">
        <v>13.422499999999999</v>
      </c>
      <c r="M395" s="52">
        <v>13.768750000000001</v>
      </c>
      <c r="N395" s="52">
        <v>14.115</v>
      </c>
      <c r="O395" s="52">
        <v>14.46125</v>
      </c>
      <c r="P395" s="52">
        <v>14.807499999999999</v>
      </c>
      <c r="Q395" s="52">
        <v>15.15375</v>
      </c>
      <c r="R395" s="55">
        <v>15.5</v>
      </c>
      <c r="S395" s="52">
        <v>15.5</v>
      </c>
      <c r="T395" s="52">
        <v>15.5</v>
      </c>
      <c r="U395" s="52">
        <v>15.5</v>
      </c>
      <c r="V395" s="52">
        <v>15.5</v>
      </c>
      <c r="W395" s="52">
        <v>15.5</v>
      </c>
      <c r="X395" s="52">
        <v>15.5</v>
      </c>
      <c r="Y395" s="52">
        <v>15.5</v>
      </c>
      <c r="Z395" s="52">
        <v>15.5</v>
      </c>
      <c r="AA395" s="52">
        <v>15.5</v>
      </c>
      <c r="AB395" s="55">
        <v>15.5</v>
      </c>
      <c r="AC395" s="52">
        <v>15.5</v>
      </c>
      <c r="AD395" s="52">
        <v>15.5</v>
      </c>
      <c r="AE395" s="52">
        <v>15.5</v>
      </c>
      <c r="AF395" s="52">
        <v>15.5</v>
      </c>
      <c r="AG395" s="52">
        <v>15.5</v>
      </c>
      <c r="AH395" s="52">
        <v>15.5</v>
      </c>
      <c r="AI395" s="52">
        <v>15.5</v>
      </c>
      <c r="AJ395" s="52">
        <v>15.5</v>
      </c>
      <c r="AK395" s="52">
        <v>15.5</v>
      </c>
      <c r="AL395" s="52">
        <v>15.5</v>
      </c>
      <c r="AM395" s="52">
        <v>15.5</v>
      </c>
      <c r="AN395" s="52">
        <v>15.5</v>
      </c>
      <c r="AO395" s="52">
        <v>15.5</v>
      </c>
      <c r="AP395" s="52">
        <v>15.5</v>
      </c>
      <c r="AQ395" s="52">
        <v>15.5</v>
      </c>
      <c r="AR395" s="52">
        <v>15.5</v>
      </c>
      <c r="AS395" s="52">
        <v>15.5</v>
      </c>
      <c r="AT395" s="52">
        <v>15.5</v>
      </c>
      <c r="AU395" s="52">
        <v>15.5</v>
      </c>
      <c r="AV395" s="52">
        <v>15.5</v>
      </c>
      <c r="AW395" s="52">
        <v>15.5</v>
      </c>
      <c r="AX395" s="52">
        <v>15.5</v>
      </c>
      <c r="AY395" s="52">
        <v>15.5</v>
      </c>
      <c r="AZ395" s="52">
        <v>15.5</v>
      </c>
      <c r="BA395" s="52">
        <v>15.5</v>
      </c>
      <c r="BB395" s="52">
        <v>15.5</v>
      </c>
      <c r="BC395" s="52">
        <v>15.5</v>
      </c>
      <c r="BD395" s="52">
        <v>15.5</v>
      </c>
      <c r="BE395" s="52">
        <v>15.5</v>
      </c>
      <c r="BF395" s="52">
        <v>15.5</v>
      </c>
      <c r="BG395" s="52">
        <v>15.5</v>
      </c>
      <c r="BH395" s="52">
        <v>15.5</v>
      </c>
      <c r="BI395" s="52">
        <v>15.5</v>
      </c>
      <c r="BJ395" s="52">
        <v>15.5</v>
      </c>
      <c r="BK395" s="52">
        <v>15.5</v>
      </c>
      <c r="BL395" s="52">
        <v>15.5</v>
      </c>
      <c r="BM395" s="52">
        <v>15.5</v>
      </c>
      <c r="BN395" s="52">
        <v>15.5</v>
      </c>
      <c r="BO395" s="52">
        <v>15.5</v>
      </c>
      <c r="BP395" s="52">
        <v>15.5</v>
      </c>
      <c r="BQ395" s="52">
        <v>15.5</v>
      </c>
      <c r="BR395" s="52">
        <v>15.5</v>
      </c>
      <c r="BS395" s="52">
        <v>15.5</v>
      </c>
      <c r="BT395" s="52">
        <v>15.5</v>
      </c>
      <c r="BU395" s="52">
        <v>15.5</v>
      </c>
      <c r="BV395" s="52">
        <v>15.5</v>
      </c>
      <c r="BW395" s="52">
        <v>15.5</v>
      </c>
      <c r="BX395" s="52">
        <v>15.5</v>
      </c>
      <c r="BY395" s="52">
        <v>15.5</v>
      </c>
      <c r="BZ395" s="52">
        <v>15.5</v>
      </c>
      <c r="CA395" s="52">
        <v>15.5</v>
      </c>
      <c r="CB395" s="52">
        <v>15.5</v>
      </c>
      <c r="CC395" s="52">
        <v>15.5</v>
      </c>
      <c r="CD395" s="52">
        <v>15.5</v>
      </c>
    </row>
    <row r="396" spans="1:82" x14ac:dyDescent="0.25">
      <c r="A396" s="52" t="s">
        <v>257</v>
      </c>
      <c r="B396" s="52">
        <v>5.9</v>
      </c>
      <c r="C396" s="52">
        <v>5.31</v>
      </c>
      <c r="D396" s="52">
        <v>4.7789999999999999</v>
      </c>
      <c r="E396" s="52">
        <v>4.3010999999999999</v>
      </c>
      <c r="F396" s="52">
        <v>3.8709899999999999</v>
      </c>
      <c r="G396" s="52">
        <v>3.4838909999999998</v>
      </c>
      <c r="H396" s="52">
        <v>3.1355019</v>
      </c>
      <c r="I396" s="52">
        <v>2.82195171</v>
      </c>
      <c r="J396" s="52">
        <v>2.5397565389999999</v>
      </c>
      <c r="K396" s="52">
        <v>2.2857808850999999</v>
      </c>
      <c r="L396" s="52">
        <v>2.0572027965999999</v>
      </c>
      <c r="M396" s="52">
        <v>1.8514825169</v>
      </c>
      <c r="N396" s="52">
        <v>1.6663342651999999</v>
      </c>
      <c r="O396" s="52">
        <v>1.4997008386999999</v>
      </c>
      <c r="P396" s="52">
        <v>1.3497307547999999</v>
      </c>
      <c r="Q396" s="52">
        <v>1.2147576793999999</v>
      </c>
      <c r="R396" s="55">
        <v>1.0932819114000001</v>
      </c>
      <c r="S396" s="52">
        <v>0.98395372029999995</v>
      </c>
      <c r="T396" s="52">
        <v>0.88555834830000002</v>
      </c>
      <c r="U396" s="52">
        <v>0.79700251339999995</v>
      </c>
      <c r="V396" s="52">
        <v>0.71730226210000003</v>
      </c>
      <c r="W396" s="52">
        <v>0.64557203590000001</v>
      </c>
      <c r="X396" s="52">
        <v>0.58101483229999995</v>
      </c>
      <c r="Y396" s="52">
        <v>0.52291334909999998</v>
      </c>
      <c r="Z396" s="52">
        <v>0.47062201419999999</v>
      </c>
      <c r="AA396" s="52">
        <v>0.42355981269999998</v>
      </c>
      <c r="AB396" s="55">
        <v>0.38120383149999998</v>
      </c>
      <c r="AC396" s="52">
        <v>0.34308344829999998</v>
      </c>
      <c r="AD396" s="52">
        <v>0.30877510349999998</v>
      </c>
      <c r="AE396" s="52">
        <v>0.27789759310000001</v>
      </c>
      <c r="AF396" s="52">
        <v>0.25010783380000001</v>
      </c>
      <c r="AG396" s="52">
        <v>0.2250970504</v>
      </c>
      <c r="AH396" s="52">
        <v>0.20258734540000001</v>
      </c>
      <c r="AI396" s="52">
        <v>0.18232861089999999</v>
      </c>
      <c r="AJ396" s="52">
        <v>0.1640957498</v>
      </c>
      <c r="AK396" s="52">
        <v>0.14768617479999999</v>
      </c>
      <c r="AL396" s="52">
        <v>0.13291755729999999</v>
      </c>
      <c r="AM396" s="52">
        <v>0.1196258016</v>
      </c>
      <c r="AN396" s="52">
        <v>0.10766322139999999</v>
      </c>
      <c r="AO396" s="52">
        <v>9.6896899300000006E-2</v>
      </c>
      <c r="AP396" s="52">
        <v>8.7207209399999999E-2</v>
      </c>
      <c r="AQ396" s="52">
        <v>7.8486488399999998E-2</v>
      </c>
      <c r="AR396" s="52">
        <v>7.0637839600000002E-2</v>
      </c>
      <c r="AS396" s="52">
        <v>6.3574055599999998E-2</v>
      </c>
      <c r="AT396" s="52">
        <v>5.7216650100000002E-2</v>
      </c>
      <c r="AU396" s="52">
        <v>5.1494985100000001E-2</v>
      </c>
      <c r="AV396" s="52">
        <v>4.6345486499999998E-2</v>
      </c>
      <c r="AW396" s="52">
        <v>4.1710937900000002E-2</v>
      </c>
      <c r="AX396" s="52">
        <v>3.7539844099999997E-2</v>
      </c>
      <c r="AY396" s="52">
        <v>3.3785859699999997E-2</v>
      </c>
      <c r="AZ396" s="52">
        <v>3.0407273700000001E-2</v>
      </c>
      <c r="BA396" s="52">
        <v>2.73665464E-2</v>
      </c>
      <c r="BB396" s="52">
        <v>2.46298917E-2</v>
      </c>
      <c r="BC396" s="52">
        <v>2.2166902499999998E-2</v>
      </c>
      <c r="BD396" s="52">
        <v>1.9950212299999999E-2</v>
      </c>
      <c r="BE396" s="52">
        <v>1.79551911E-2</v>
      </c>
      <c r="BF396" s="52">
        <v>1.6159672E-2</v>
      </c>
      <c r="BG396" s="52">
        <v>1.45437048E-2</v>
      </c>
      <c r="BH396" s="52">
        <v>1.30893343E-2</v>
      </c>
      <c r="BI396" s="52">
        <v>1.17804009E-2</v>
      </c>
      <c r="BJ396" s="52">
        <v>1.06023608E-2</v>
      </c>
      <c r="BK396" s="52">
        <v>9.5421246999999997E-3</v>
      </c>
      <c r="BL396" s="52">
        <v>8.5879122000000006E-3</v>
      </c>
      <c r="BM396" s="52">
        <v>7.7291210000000003E-3</v>
      </c>
      <c r="BN396" s="52">
        <v>6.9562089000000001E-3</v>
      </c>
      <c r="BO396" s="52">
        <v>6.2605880000000001E-3</v>
      </c>
      <c r="BP396" s="52">
        <v>5.6345292000000002E-3</v>
      </c>
      <c r="BQ396" s="52">
        <v>5.0710763000000004E-3</v>
      </c>
      <c r="BR396" s="52">
        <v>4.5639686999999996E-3</v>
      </c>
      <c r="BS396" s="52">
        <v>4.1075718000000002E-3</v>
      </c>
      <c r="BT396" s="52">
        <v>3.6968145999999999E-3</v>
      </c>
      <c r="BU396" s="52">
        <v>3.3271332E-3</v>
      </c>
      <c r="BV396" s="52">
        <v>2.9944198000000002E-3</v>
      </c>
      <c r="BW396" s="52">
        <v>2.6949779000000002E-3</v>
      </c>
      <c r="BX396" s="52">
        <v>2.4254800999999999E-3</v>
      </c>
      <c r="BY396" s="52">
        <v>2.1829320999999999E-3</v>
      </c>
      <c r="BZ396" s="52">
        <v>1.9646389000000002E-3</v>
      </c>
      <c r="CA396" s="52">
        <v>1.7681750000000001E-3</v>
      </c>
      <c r="CB396" s="52">
        <v>1.5913575E-3</v>
      </c>
      <c r="CC396" s="52">
        <v>1.4322217E-3</v>
      </c>
      <c r="CD396" s="52">
        <v>1.2889996000000001E-3</v>
      </c>
    </row>
    <row r="397" spans="1:82" x14ac:dyDescent="0.25">
      <c r="A397" s="52" t="s">
        <v>258</v>
      </c>
      <c r="B397" s="52">
        <v>633.5</v>
      </c>
      <c r="C397" s="52">
        <v>691.9872875973</v>
      </c>
      <c r="D397" s="52">
        <v>753.20626913189994</v>
      </c>
      <c r="E397" s="52">
        <v>817.12577143099998</v>
      </c>
      <c r="F397" s="52">
        <v>883.72499467110003</v>
      </c>
      <c r="G397" s="52">
        <v>952.98444026790003</v>
      </c>
      <c r="H397" s="52">
        <v>1024.8816903290001</v>
      </c>
      <c r="I397" s="52">
        <v>1099.3880835043999</v>
      </c>
      <c r="J397" s="52">
        <v>1176.7277031638</v>
      </c>
      <c r="K397" s="52">
        <v>1256.9275229882001</v>
      </c>
      <c r="L397" s="52">
        <v>1340.0133749738</v>
      </c>
      <c r="M397" s="52">
        <v>1426.0072765402001</v>
      </c>
      <c r="N397" s="52">
        <v>1514.9243244653001</v>
      </c>
      <c r="O397" s="52">
        <v>1606.7691225983999</v>
      </c>
      <c r="P397" s="52">
        <v>1701.5316994844</v>
      </c>
      <c r="Q397" s="52">
        <v>1799.1828490032001</v>
      </c>
      <c r="R397" s="55">
        <v>1899.6687940851</v>
      </c>
      <c r="S397" s="52">
        <v>2002.9050239088999</v>
      </c>
      <c r="T397" s="52">
        <v>2108.7690748927998</v>
      </c>
      <c r="U397" s="52">
        <v>2217.0979671588998</v>
      </c>
      <c r="V397" s="52">
        <v>2327.6752708045001</v>
      </c>
      <c r="W397" s="52">
        <v>2440.2198654147001</v>
      </c>
      <c r="X397" s="52">
        <v>2554.3739061156002</v>
      </c>
      <c r="Y397" s="52">
        <v>2669.6889711161998</v>
      </c>
      <c r="Z397" s="52">
        <v>2785.6097830731001</v>
      </c>
      <c r="AA397" s="52">
        <v>2901.4549056067999</v>
      </c>
      <c r="AB397" s="55">
        <v>3016.3936781921998</v>
      </c>
      <c r="AC397" s="52">
        <v>3129.4184370837002</v>
      </c>
      <c r="AD397" s="52">
        <v>3239.3107887036999</v>
      </c>
      <c r="AE397" s="52">
        <v>3344.5909618538999</v>
      </c>
      <c r="AF397" s="52">
        <v>3443.3884903163998</v>
      </c>
      <c r="AG397" s="52">
        <v>3533.4959869693998</v>
      </c>
      <c r="AH397" s="52">
        <v>3612.3052642328998</v>
      </c>
      <c r="AI397" s="52">
        <v>3676.7323294224998</v>
      </c>
      <c r="AJ397" s="52">
        <v>3723.1339838423</v>
      </c>
      <c r="AK397" s="52">
        <v>3747.2266750891999</v>
      </c>
      <c r="AL397" s="52">
        <v>3747.2266750891999</v>
      </c>
      <c r="AM397" s="52">
        <v>3747.2266750891999</v>
      </c>
      <c r="AN397" s="52">
        <v>3747.2266750891999</v>
      </c>
      <c r="AO397" s="52">
        <v>3747.2266750891999</v>
      </c>
      <c r="AP397" s="52">
        <v>3747.2266750891999</v>
      </c>
      <c r="AQ397" s="52">
        <v>3747.2266750891999</v>
      </c>
      <c r="AR397" s="52">
        <v>3747.2266750891999</v>
      </c>
      <c r="AS397" s="52">
        <v>3747.2266750891999</v>
      </c>
      <c r="AT397" s="52">
        <v>3747.2266750891999</v>
      </c>
      <c r="AU397" s="52">
        <v>3747.2266750891999</v>
      </c>
      <c r="AV397" s="52">
        <v>3747.2266750891999</v>
      </c>
      <c r="AW397" s="52">
        <v>3747.2266750891999</v>
      </c>
      <c r="AX397" s="52">
        <v>3747.2266750891999</v>
      </c>
      <c r="AY397" s="52">
        <v>3747.2266750891999</v>
      </c>
      <c r="AZ397" s="52">
        <v>3747.2266750891999</v>
      </c>
      <c r="BA397" s="52">
        <v>3747.2266750891999</v>
      </c>
      <c r="BB397" s="52">
        <v>3747.2266750891999</v>
      </c>
      <c r="BC397" s="52">
        <v>3747.2266750891999</v>
      </c>
      <c r="BD397" s="52">
        <v>3747.2266750891999</v>
      </c>
      <c r="BE397" s="52">
        <v>3747.2266750891999</v>
      </c>
      <c r="BF397" s="52">
        <v>3747.2266750891999</v>
      </c>
      <c r="BG397" s="52">
        <v>3747.2266750891999</v>
      </c>
      <c r="BH397" s="52">
        <v>3747.2266750891999</v>
      </c>
      <c r="BI397" s="52">
        <v>3747.2266750891999</v>
      </c>
      <c r="BJ397" s="52">
        <v>3747.2266750891999</v>
      </c>
      <c r="BK397" s="52">
        <v>3747.2266750891999</v>
      </c>
      <c r="BL397" s="52">
        <v>3747.2266750891999</v>
      </c>
      <c r="BM397" s="52">
        <v>3747.2266750891999</v>
      </c>
      <c r="BN397" s="52">
        <v>3747.2266750891999</v>
      </c>
      <c r="BO397" s="52">
        <v>3747.2266750891999</v>
      </c>
      <c r="BP397" s="52">
        <v>3747.2266750891999</v>
      </c>
      <c r="BQ397" s="52">
        <v>3747.2266750891999</v>
      </c>
      <c r="BR397" s="52">
        <v>3747.2266750891999</v>
      </c>
      <c r="BS397" s="52">
        <v>3747.2266750891999</v>
      </c>
      <c r="BT397" s="52">
        <v>3747.2266750891999</v>
      </c>
      <c r="BU397" s="52">
        <v>3747.2266750891999</v>
      </c>
      <c r="BV397" s="52">
        <v>3747.2266750891999</v>
      </c>
      <c r="BW397" s="52">
        <v>3747.2266750891999</v>
      </c>
      <c r="BX397" s="52">
        <v>3747.2266750891999</v>
      </c>
      <c r="BY397" s="52">
        <v>3747.2266750891999</v>
      </c>
      <c r="BZ397" s="52">
        <v>3747.2266750891999</v>
      </c>
      <c r="CA397" s="52">
        <v>3747.2266750891999</v>
      </c>
      <c r="CB397" s="52">
        <v>3747.2266750891999</v>
      </c>
      <c r="CC397" s="52">
        <v>3747.2266750891999</v>
      </c>
      <c r="CD397" s="52">
        <v>3747.2266750891999</v>
      </c>
    </row>
    <row r="398" spans="1:82" x14ac:dyDescent="0.25">
      <c r="A398" s="52" t="s">
        <v>259</v>
      </c>
      <c r="B398" s="52">
        <v>0.47121199159999999</v>
      </c>
      <c r="C398" s="52">
        <v>0.47661808220000002</v>
      </c>
      <c r="D398" s="52">
        <v>0.48188354389999999</v>
      </c>
      <c r="E398" s="52">
        <v>0.48702244830000002</v>
      </c>
      <c r="F398" s="52">
        <v>0.49210306770000001</v>
      </c>
      <c r="G398" s="52">
        <v>0.49716691759999998</v>
      </c>
      <c r="H398" s="52">
        <v>0.50223493019999998</v>
      </c>
      <c r="I398" s="52">
        <v>0.50751641700000005</v>
      </c>
      <c r="J398" s="52">
        <v>0.51289671459999997</v>
      </c>
      <c r="K398" s="52">
        <v>0.51837618169999999</v>
      </c>
      <c r="L398" s="52">
        <v>0.52395622220000004</v>
      </c>
      <c r="M398" s="52">
        <v>0.52963698849999996</v>
      </c>
      <c r="N398" s="52">
        <v>0.53541644980000003</v>
      </c>
      <c r="O398" s="52">
        <v>0.54128963630000004</v>
      </c>
      <c r="P398" s="52">
        <v>0.54724784739999999</v>
      </c>
      <c r="Q398" s="52">
        <v>0.55327779759999995</v>
      </c>
      <c r="R398" s="55">
        <v>0.55936072429999995</v>
      </c>
      <c r="S398" s="52">
        <v>0.56543732840000005</v>
      </c>
      <c r="T398" s="52">
        <v>0.57147580190000002</v>
      </c>
      <c r="U398" s="52">
        <v>0.57744225299999996</v>
      </c>
      <c r="V398" s="52">
        <v>0.58329603409999997</v>
      </c>
      <c r="W398" s="52">
        <v>0.58898927300000004</v>
      </c>
      <c r="X398" s="52">
        <v>0.59446718710000002</v>
      </c>
      <c r="Y398" s="52">
        <v>0.59966829269999999</v>
      </c>
      <c r="Z398" s="52">
        <v>0.60452414200000004</v>
      </c>
      <c r="AA398" s="52">
        <v>0.60895833669999999</v>
      </c>
      <c r="AB398" s="55">
        <v>0.61288459870000001</v>
      </c>
      <c r="AC398" s="52">
        <v>0.61620367529999998</v>
      </c>
      <c r="AD398" s="52">
        <v>0.61879605979999996</v>
      </c>
      <c r="AE398" s="52">
        <v>0.62049556429999997</v>
      </c>
      <c r="AF398" s="52">
        <v>0.62113001639999998</v>
      </c>
      <c r="AG398" s="52">
        <v>0.62048743979999998</v>
      </c>
      <c r="AH398" s="52">
        <v>0.6183000796</v>
      </c>
      <c r="AI398" s="52">
        <v>0.61422303580000004</v>
      </c>
      <c r="AJ398" s="52">
        <v>0.60780600630000003</v>
      </c>
      <c r="AK398" s="52">
        <v>0.59927759280000004</v>
      </c>
      <c r="AL398" s="52">
        <v>0.59502061669999995</v>
      </c>
      <c r="AM398" s="52">
        <v>0.59108150400000004</v>
      </c>
      <c r="AN398" s="52">
        <v>0.58742472830000003</v>
      </c>
      <c r="AO398" s="52">
        <v>0.58402050270000005</v>
      </c>
      <c r="AP398" s="52">
        <v>0.58084313720000003</v>
      </c>
      <c r="AQ398" s="52">
        <v>0.57787022229999996</v>
      </c>
      <c r="AR398" s="52">
        <v>0.57508209860000004</v>
      </c>
      <c r="AS398" s="52">
        <v>0.5724614522</v>
      </c>
      <c r="AT398" s="52">
        <v>0.56999298610000004</v>
      </c>
      <c r="AU398" s="52">
        <v>0.5676631459</v>
      </c>
      <c r="AV398" s="52">
        <v>0.56545988800000002</v>
      </c>
      <c r="AW398" s="52">
        <v>0.56337248299999998</v>
      </c>
      <c r="AX398" s="52">
        <v>0.56139134759999998</v>
      </c>
      <c r="AY398" s="52">
        <v>0.55950790149999996</v>
      </c>
      <c r="AZ398" s="52">
        <v>0.55771444370000001</v>
      </c>
      <c r="BA398" s="52">
        <v>0.55600404640000001</v>
      </c>
      <c r="BB398" s="52">
        <v>0.55437046369999998</v>
      </c>
      <c r="BC398" s="52">
        <v>0.55280805200000005</v>
      </c>
      <c r="BD398" s="52">
        <v>0.55131170129999996</v>
      </c>
      <c r="BE398" s="52">
        <v>0.5498767752</v>
      </c>
      <c r="BF398" s="52">
        <v>0.54849905899999996</v>
      </c>
      <c r="BG398" s="52">
        <v>0.5471747133</v>
      </c>
      <c r="BH398" s="52">
        <v>0.54590023489999995</v>
      </c>
      <c r="BI398" s="52">
        <v>0.5446724208</v>
      </c>
      <c r="BJ398" s="52">
        <v>0.54348833789999995</v>
      </c>
      <c r="BK398" s="52">
        <v>0.54234529519999997</v>
      </c>
      <c r="BL398" s="52">
        <v>0.54124082029999998</v>
      </c>
      <c r="BM398" s="52">
        <v>0.54017263729999998</v>
      </c>
      <c r="BN398" s="52">
        <v>0.53913864840000003</v>
      </c>
      <c r="BO398" s="52">
        <v>0.53813691679999998</v>
      </c>
      <c r="BP398" s="52">
        <v>0.53716565159999996</v>
      </c>
      <c r="BQ398" s="52">
        <v>0.53622319490000003</v>
      </c>
      <c r="BR398" s="52">
        <v>0.53530800909999998</v>
      </c>
      <c r="BS398" s="52">
        <v>0.53441866670000004</v>
      </c>
      <c r="BT398" s="52">
        <v>0.5335538407</v>
      </c>
      <c r="BU398" s="52">
        <v>0.53271229539999998</v>
      </c>
      <c r="BV398" s="52">
        <v>0.53189287949999997</v>
      </c>
      <c r="BW398" s="52">
        <v>0.53109451819999998</v>
      </c>
      <c r="BX398" s="52">
        <v>0.53031620759999998</v>
      </c>
      <c r="BY398" s="52">
        <v>0.52955700839999997</v>
      </c>
      <c r="BZ398" s="52">
        <v>0.52881604110000002</v>
      </c>
      <c r="CA398" s="52">
        <v>0.52809248139999998</v>
      </c>
      <c r="CB398" s="52">
        <v>0.52738555539999998</v>
      </c>
      <c r="CC398" s="52">
        <v>0.52669453629999996</v>
      </c>
      <c r="CD398" s="52">
        <v>0.52601874059999998</v>
      </c>
    </row>
    <row r="399" spans="1:82" x14ac:dyDescent="0.25">
      <c r="A399" s="52" t="s">
        <v>260</v>
      </c>
      <c r="B399" s="52">
        <v>0</v>
      </c>
      <c r="C399" s="52">
        <v>0.53517359499999995</v>
      </c>
      <c r="D399" s="52">
        <v>0.53835864030000002</v>
      </c>
      <c r="E399" s="52">
        <v>0.54156772789999996</v>
      </c>
      <c r="F399" s="52">
        <v>0.54499343320000004</v>
      </c>
      <c r="G399" s="52">
        <v>0.54863246129999999</v>
      </c>
      <c r="H399" s="52">
        <v>0.55244940590000002</v>
      </c>
      <c r="I399" s="52">
        <v>0.55688202460000003</v>
      </c>
      <c r="J399" s="52">
        <v>0.56150849690000004</v>
      </c>
      <c r="K399" s="52">
        <v>0.56630237699999997</v>
      </c>
      <c r="L399" s="52">
        <v>0.57124968620000005</v>
      </c>
      <c r="M399" s="52">
        <v>0.57633968940000002</v>
      </c>
      <c r="N399" s="52">
        <v>0.58156166949999999</v>
      </c>
      <c r="O399" s="52">
        <v>0.58690310720000005</v>
      </c>
      <c r="P399" s="52">
        <v>0.5923482967</v>
      </c>
      <c r="Q399" s="52">
        <v>0.59787713519999997</v>
      </c>
      <c r="R399" s="55">
        <v>0.60346402020000001</v>
      </c>
      <c r="S399" s="52">
        <v>0.60902687619999996</v>
      </c>
      <c r="T399" s="52">
        <v>0.61453040110000001</v>
      </c>
      <c r="U399" s="52">
        <v>0.61993843380000002</v>
      </c>
      <c r="V399" s="52">
        <v>0.62520742129999995</v>
      </c>
      <c r="W399" s="52">
        <v>0.63028615799999999</v>
      </c>
      <c r="X399" s="52">
        <v>0.6351164775</v>
      </c>
      <c r="Y399" s="52">
        <v>0.63963367049999997</v>
      </c>
      <c r="Z399" s="52">
        <v>0.64376621180000004</v>
      </c>
      <c r="AA399" s="52">
        <v>0.64743454460000005</v>
      </c>
      <c r="AB399" s="55">
        <v>0.65054871780000001</v>
      </c>
      <c r="AC399" s="52">
        <v>0.65300464810000003</v>
      </c>
      <c r="AD399" s="52">
        <v>0.6546752965</v>
      </c>
      <c r="AE399" s="52">
        <v>0.65537862049999995</v>
      </c>
      <c r="AF399" s="52">
        <v>0.65492960089999996</v>
      </c>
      <c r="AG399" s="52">
        <v>0.65309644739999995</v>
      </c>
      <c r="AH399" s="52">
        <v>0.64958117729999998</v>
      </c>
      <c r="AI399" s="52">
        <v>0.64399318859999999</v>
      </c>
      <c r="AJ399" s="52">
        <v>0.63581330540000003</v>
      </c>
      <c r="AK399" s="52">
        <v>0.625333044</v>
      </c>
      <c r="AL399" s="52">
        <v>0.62020996930000005</v>
      </c>
      <c r="AM399" s="52">
        <v>0.61546942849999997</v>
      </c>
      <c r="AN399" s="52">
        <v>0.61106866729999998</v>
      </c>
      <c r="AO399" s="52">
        <v>0.60697183870000004</v>
      </c>
      <c r="AP399" s="52">
        <v>0.60314802550000002</v>
      </c>
      <c r="AQ399" s="52">
        <v>0.59957025939999997</v>
      </c>
      <c r="AR399" s="52">
        <v>0.59621488089999997</v>
      </c>
      <c r="AS399" s="52">
        <v>0.59306105360000005</v>
      </c>
      <c r="AT399" s="52">
        <v>0.59009036839999995</v>
      </c>
      <c r="AU399" s="52">
        <v>0.5872865129</v>
      </c>
      <c r="AV399" s="52">
        <v>0.58463499350000003</v>
      </c>
      <c r="AW399" s="52">
        <v>0.58212289770000003</v>
      </c>
      <c r="AX399" s="52">
        <v>0.57973869249999999</v>
      </c>
      <c r="AY399" s="52">
        <v>0.57747205180000005</v>
      </c>
      <c r="AZ399" s="52">
        <v>0.57531370790000003</v>
      </c>
      <c r="BA399" s="52">
        <v>0.57325532349999997</v>
      </c>
      <c r="BB399" s="52">
        <v>0.5712893819</v>
      </c>
      <c r="BC399" s="52">
        <v>0.56940909139999996</v>
      </c>
      <c r="BD399" s="52">
        <v>0.56760830220000003</v>
      </c>
      <c r="BE399" s="52">
        <v>0.56588143479999997</v>
      </c>
      <c r="BF399" s="52">
        <v>0.56422341679999999</v>
      </c>
      <c r="BG399" s="52">
        <v>0.56262962780000003</v>
      </c>
      <c r="BH399" s="52">
        <v>0.56109585159999997</v>
      </c>
      <c r="BI399" s="52">
        <v>0.55961823389999998</v>
      </c>
      <c r="BJ399" s="52">
        <v>0.55819324459999997</v>
      </c>
      <c r="BK399" s="52">
        <v>0.55681764550000001</v>
      </c>
      <c r="BL399" s="52">
        <v>0.55548846080000003</v>
      </c>
      <c r="BM399" s="52">
        <v>0.5542029517</v>
      </c>
      <c r="BN399" s="52">
        <v>0.5529585937</v>
      </c>
      <c r="BO399" s="52">
        <v>0.5517530558</v>
      </c>
      <c r="BP399" s="52">
        <v>0.5505841829</v>
      </c>
      <c r="BQ399" s="52">
        <v>0.54944997959999997</v>
      </c>
      <c r="BR399" s="52">
        <v>0.54834859560000004</v>
      </c>
      <c r="BS399" s="52">
        <v>0.54727831309999997</v>
      </c>
      <c r="BT399" s="52">
        <v>0.54623753470000003</v>
      </c>
      <c r="BU399" s="52">
        <v>0.54522477380000001</v>
      </c>
      <c r="BV399" s="52">
        <v>0.54423864450000004</v>
      </c>
      <c r="BW399" s="52">
        <v>0.54327785340000001</v>
      </c>
      <c r="BX399" s="52">
        <v>0.54234119240000001</v>
      </c>
      <c r="BY399" s="52">
        <v>0.54142753109999997</v>
      </c>
      <c r="BZ399" s="52">
        <v>0.54053581120000005</v>
      </c>
      <c r="CA399" s="52">
        <v>0.53966504029999995</v>
      </c>
      <c r="CB399" s="52">
        <v>0.53881428740000004</v>
      </c>
      <c r="CC399" s="52">
        <v>0.53798267779999998</v>
      </c>
      <c r="CD399" s="52">
        <v>0.53716938879999998</v>
      </c>
    </row>
    <row r="400" spans="1:82" x14ac:dyDescent="0.25">
      <c r="A400" s="52" t="s">
        <v>261</v>
      </c>
      <c r="B400" s="52">
        <v>150.09299999999999</v>
      </c>
      <c r="C400" s="52">
        <v>163.39072205950001</v>
      </c>
      <c r="D400" s="52">
        <v>177.27515330119999</v>
      </c>
      <c r="E400" s="52">
        <v>191.741770414</v>
      </c>
      <c r="F400" s="52">
        <v>206.786337876</v>
      </c>
      <c r="G400" s="52">
        <v>222.4039868724</v>
      </c>
      <c r="H400" s="52">
        <v>238.58849216830001</v>
      </c>
      <c r="I400" s="52">
        <v>255.38853428990001</v>
      </c>
      <c r="J400" s="52">
        <v>272.80997378360001</v>
      </c>
      <c r="K400" s="52">
        <v>290.8584230747</v>
      </c>
      <c r="L400" s="52">
        <v>309.53866581889997</v>
      </c>
      <c r="M400" s="52">
        <v>328.8539821384</v>
      </c>
      <c r="N400" s="52">
        <v>348.80537255989998</v>
      </c>
      <c r="O400" s="52">
        <v>369.39067112480001</v>
      </c>
      <c r="P400" s="52">
        <v>390.60353314090003</v>
      </c>
      <c r="Q400" s="52">
        <v>412.43227587939998</v>
      </c>
      <c r="R400" s="55">
        <v>434.85853971479997</v>
      </c>
      <c r="S400" s="52">
        <v>457.85571807180003</v>
      </c>
      <c r="T400" s="52">
        <v>481.38840349719999</v>
      </c>
      <c r="U400" s="52">
        <v>505.40957710430001</v>
      </c>
      <c r="V400" s="52">
        <v>529.85816646579997</v>
      </c>
      <c r="W400" s="52">
        <v>554.65643133230003</v>
      </c>
      <c r="X400" s="52">
        <v>579.7069543527</v>
      </c>
      <c r="Y400" s="52">
        <v>604.88910476390004</v>
      </c>
      <c r="Z400" s="52">
        <v>630.05484495070004</v>
      </c>
      <c r="AA400" s="52">
        <v>655.02371983110004</v>
      </c>
      <c r="AB400" s="55">
        <v>679.57682215279999</v>
      </c>
      <c r="AC400" s="52">
        <v>703.44946572599997</v>
      </c>
      <c r="AD400" s="52">
        <v>726.32018267820001</v>
      </c>
      <c r="AE400" s="52">
        <v>747.78263050680005</v>
      </c>
      <c r="AF400" s="52">
        <v>767.35727389839997</v>
      </c>
      <c r="AG400" s="52">
        <v>784.47750750160003</v>
      </c>
      <c r="AH400" s="52">
        <v>798.47336182480001</v>
      </c>
      <c r="AI400" s="52">
        <v>808.55338514139999</v>
      </c>
      <c r="AJ400" s="52">
        <v>813.78701485989995</v>
      </c>
      <c r="AK400" s="52">
        <v>813.78675070429995</v>
      </c>
      <c r="AL400" s="52">
        <v>813.78649418010002</v>
      </c>
      <c r="AM400" s="52">
        <v>813.78624458460001</v>
      </c>
      <c r="AN400" s="52">
        <v>813.78600149149997</v>
      </c>
      <c r="AO400" s="52">
        <v>813.785764567</v>
      </c>
      <c r="AP400" s="52">
        <v>813.78553351660003</v>
      </c>
      <c r="AQ400" s="52">
        <v>813.78530806859999</v>
      </c>
      <c r="AR400" s="52">
        <v>813.78508796899996</v>
      </c>
      <c r="AS400" s="52">
        <v>813.78487297890001</v>
      </c>
      <c r="AT400" s="52">
        <v>813.78466287330002</v>
      </c>
      <c r="AU400" s="52">
        <v>813.78445743990005</v>
      </c>
      <c r="AV400" s="52">
        <v>813.78425647869994</v>
      </c>
      <c r="AW400" s="52">
        <v>813.78405980050002</v>
      </c>
      <c r="AX400" s="52">
        <v>813.78386722690004</v>
      </c>
      <c r="AY400" s="52">
        <v>813.78367858930005</v>
      </c>
      <c r="AZ400" s="52">
        <v>813.78349372809998</v>
      </c>
      <c r="BA400" s="52">
        <v>813.78331249270002</v>
      </c>
      <c r="BB400" s="52">
        <v>813.78313474009997</v>
      </c>
      <c r="BC400" s="52">
        <v>813.78296033540005</v>
      </c>
      <c r="BD400" s="52">
        <v>813.78278915040005</v>
      </c>
      <c r="BE400" s="52">
        <v>813.78262106379998</v>
      </c>
      <c r="BF400" s="52">
        <v>813.78245596039994</v>
      </c>
      <c r="BG400" s="52">
        <v>813.78229373099998</v>
      </c>
      <c r="BH400" s="52">
        <v>813.78213427189996</v>
      </c>
      <c r="BI400" s="52">
        <v>813.7819774843</v>
      </c>
      <c r="BJ400" s="52">
        <v>813.78182327460001</v>
      </c>
      <c r="BK400" s="52">
        <v>813.78167155350002</v>
      </c>
      <c r="BL400" s="52">
        <v>813.78152223610005</v>
      </c>
      <c r="BM400" s="52">
        <v>813.78137524160002</v>
      </c>
      <c r="BN400" s="52">
        <v>813.78123049270005</v>
      </c>
      <c r="BO400" s="52">
        <v>813.78108791579996</v>
      </c>
      <c r="BP400" s="52">
        <v>813.78094744090004</v>
      </c>
      <c r="BQ400" s="52">
        <v>813.78080900079999</v>
      </c>
      <c r="BR400" s="52">
        <v>813.7806725314</v>
      </c>
      <c r="BS400" s="52">
        <v>813.78053797150005</v>
      </c>
      <c r="BT400" s="52">
        <v>813.78040526229995</v>
      </c>
      <c r="BU400" s="52">
        <v>813.78027434779995</v>
      </c>
      <c r="BV400" s="52">
        <v>813.78014517420002</v>
      </c>
      <c r="BW400" s="52">
        <v>813.78001768989998</v>
      </c>
      <c r="BX400" s="52">
        <v>813.77989184559999</v>
      </c>
      <c r="BY400" s="52">
        <v>813.77976759360001</v>
      </c>
      <c r="BZ400" s="52">
        <v>813.77964488860005</v>
      </c>
      <c r="CA400" s="52">
        <v>813.77952368679996</v>
      </c>
      <c r="CB400" s="52">
        <v>813.779403946</v>
      </c>
      <c r="CC400" s="52">
        <v>813.77928562600005</v>
      </c>
      <c r="CD400" s="52">
        <v>813.77916868770001</v>
      </c>
    </row>
    <row r="401" spans="1:82" x14ac:dyDescent="0.25">
      <c r="A401" s="52" t="s">
        <v>262</v>
      </c>
      <c r="B401" s="52">
        <v>102.69799999999999</v>
      </c>
      <c r="C401" s="52">
        <v>113.72003384129999</v>
      </c>
      <c r="D401" s="52">
        <v>125.3840685286</v>
      </c>
      <c r="E401" s="52">
        <v>137.68137129159999</v>
      </c>
      <c r="F401" s="52">
        <v>150.61230399760001</v>
      </c>
      <c r="G401" s="52">
        <v>164.17799853529999</v>
      </c>
      <c r="H401" s="52">
        <v>178.377855493</v>
      </c>
      <c r="I401" s="52">
        <v>193.26631216839999</v>
      </c>
      <c r="J401" s="52">
        <v>208.85395243790001</v>
      </c>
      <c r="K401" s="52">
        <v>225.15079592090001</v>
      </c>
      <c r="L401" s="52">
        <v>242.16572724310001</v>
      </c>
      <c r="M401" s="52">
        <v>259.90580818270001</v>
      </c>
      <c r="N401" s="52">
        <v>278.37544777710002</v>
      </c>
      <c r="O401" s="52">
        <v>297.57542436620002</v>
      </c>
      <c r="P401" s="52">
        <v>317.50175297210001</v>
      </c>
      <c r="Q401" s="52">
        <v>338.14438586300002</v>
      </c>
      <c r="R401" s="55">
        <v>359.48572555440001</v>
      </c>
      <c r="S401" s="52">
        <v>381.49523507719999</v>
      </c>
      <c r="T401" s="52">
        <v>404.13505015760001</v>
      </c>
      <c r="U401" s="52">
        <v>427.3553742766</v>
      </c>
      <c r="V401" s="52">
        <v>451.0915165806</v>
      </c>
      <c r="W401" s="52">
        <v>475.26114753920001</v>
      </c>
      <c r="X401" s="52">
        <v>499.7612901402</v>
      </c>
      <c r="Y401" s="52">
        <v>524.46482200560001</v>
      </c>
      <c r="Z401" s="52">
        <v>549.21631077810002</v>
      </c>
      <c r="AA401" s="52">
        <v>573.82699130579999</v>
      </c>
      <c r="AB401" s="55">
        <v>598.06865687840002</v>
      </c>
      <c r="AC401" s="52">
        <v>621.6661838389</v>
      </c>
      <c r="AD401" s="52">
        <v>644.28624808730001</v>
      </c>
      <c r="AE401" s="52">
        <v>665.50848747350005</v>
      </c>
      <c r="AF401" s="52">
        <v>684.83736639450001</v>
      </c>
      <c r="AG401" s="52">
        <v>701.68785015189997</v>
      </c>
      <c r="AH401" s="52">
        <v>715.36857553430002</v>
      </c>
      <c r="AI401" s="52">
        <v>725.06312244909998</v>
      </c>
      <c r="AJ401" s="52">
        <v>729.81175723470005</v>
      </c>
      <c r="AK401" s="52">
        <v>729.21135211599994</v>
      </c>
      <c r="AL401" s="52">
        <v>728.62876505739996</v>
      </c>
      <c r="AM401" s="52">
        <v>728.06236043019999</v>
      </c>
      <c r="AN401" s="52">
        <v>727.51113461249997</v>
      </c>
      <c r="AO401" s="52">
        <v>726.97429782029997</v>
      </c>
      <c r="AP401" s="52">
        <v>726.45115213910003</v>
      </c>
      <c r="AQ401" s="52">
        <v>725.94105434100004</v>
      </c>
      <c r="AR401" s="52">
        <v>725.44340320050003</v>
      </c>
      <c r="AS401" s="52">
        <v>724.95763402930004</v>
      </c>
      <c r="AT401" s="52">
        <v>724.48321544819999</v>
      </c>
      <c r="AU401" s="52">
        <v>724.01964693929995</v>
      </c>
      <c r="AV401" s="52">
        <v>723.56645674050003</v>
      </c>
      <c r="AW401" s="52">
        <v>723.12319994300003</v>
      </c>
      <c r="AX401" s="52">
        <v>722.6894567388</v>
      </c>
      <c r="AY401" s="52">
        <v>722.26483079510001</v>
      </c>
      <c r="AZ401" s="52">
        <v>721.8489477416</v>
      </c>
      <c r="BA401" s="52">
        <v>721.44145375970004</v>
      </c>
      <c r="BB401" s="52">
        <v>721.04201426760005</v>
      </c>
      <c r="BC401" s="52">
        <v>720.65031269259998</v>
      </c>
      <c r="BD401" s="52">
        <v>720.26604932570001</v>
      </c>
      <c r="BE401" s="52">
        <v>719.88894025230002</v>
      </c>
      <c r="BF401" s="52">
        <v>719.51871635580005</v>
      </c>
      <c r="BG401" s="52">
        <v>719.15512238650001</v>
      </c>
      <c r="BH401" s="52">
        <v>718.79791609430004</v>
      </c>
      <c r="BI401" s="52">
        <v>718.44686741999999</v>
      </c>
      <c r="BJ401" s="52">
        <v>718.10175774059996</v>
      </c>
      <c r="BK401" s="52">
        <v>717.7623791666</v>
      </c>
      <c r="BL401" s="52">
        <v>717.42853388660001</v>
      </c>
      <c r="BM401" s="52">
        <v>717.10003355660001</v>
      </c>
      <c r="BN401" s="52">
        <v>716.77669873059995</v>
      </c>
      <c r="BO401" s="52">
        <v>716.45835833030003</v>
      </c>
      <c r="BP401" s="52">
        <v>716.14484915009996</v>
      </c>
      <c r="BQ401" s="52">
        <v>715.83601539630001</v>
      </c>
      <c r="BR401" s="52">
        <v>715.53170825710004</v>
      </c>
      <c r="BS401" s="52">
        <v>715.23178550119997</v>
      </c>
      <c r="BT401" s="52">
        <v>714.93611110400002</v>
      </c>
      <c r="BU401" s="52">
        <v>714.64455489839997</v>
      </c>
      <c r="BV401" s="52">
        <v>714.3569922483</v>
      </c>
      <c r="BW401" s="52">
        <v>714.07330374490004</v>
      </c>
      <c r="BX401" s="52">
        <v>713.79337492139996</v>
      </c>
      <c r="BY401" s="52">
        <v>713.51709598790001</v>
      </c>
      <c r="BZ401" s="52">
        <v>713.24436158200001</v>
      </c>
      <c r="CA401" s="52">
        <v>712.97507053649997</v>
      </c>
      <c r="CB401" s="52">
        <v>712.70912566159996</v>
      </c>
      <c r="CC401" s="52">
        <v>712.44643354070001</v>
      </c>
      <c r="CD401" s="52">
        <v>712.18690433929999</v>
      </c>
    </row>
    <row r="402" spans="1:82" x14ac:dyDescent="0.25">
      <c r="A402" s="52" t="s">
        <v>263</v>
      </c>
      <c r="B402" s="52">
        <v>39.533999999999999</v>
      </c>
      <c r="C402" s="52">
        <v>45.3985942443</v>
      </c>
      <c r="D402" s="52">
        <v>51.786915159199999</v>
      </c>
      <c r="E402" s="52">
        <v>58.698588789799999</v>
      </c>
      <c r="F402" s="52">
        <v>66.170443144800004</v>
      </c>
      <c r="G402" s="52">
        <v>74.242122892899999</v>
      </c>
      <c r="H402" s="52">
        <v>82.9488458796</v>
      </c>
      <c r="I402" s="52">
        <v>92.3868435009</v>
      </c>
      <c r="J402" s="52">
        <v>102.59727305059999</v>
      </c>
      <c r="K402" s="52">
        <v>113.6216640952</v>
      </c>
      <c r="L402" s="52">
        <v>125.50127764619999</v>
      </c>
      <c r="M402" s="52">
        <v>138.27623549680001</v>
      </c>
      <c r="N402" s="52">
        <v>151.98429612390001</v>
      </c>
      <c r="O402" s="52">
        <v>166.65925629340001</v>
      </c>
      <c r="P402" s="52">
        <v>182.3289753812</v>
      </c>
      <c r="Q402" s="52">
        <v>199.01302596100001</v>
      </c>
      <c r="R402" s="55">
        <v>216.7199859207</v>
      </c>
      <c r="S402" s="52">
        <v>235.42067848900001</v>
      </c>
      <c r="T402" s="52">
        <v>255.08634545519999</v>
      </c>
      <c r="U402" s="52">
        <v>275.6736123471</v>
      </c>
      <c r="V402" s="52">
        <v>297.1179892097</v>
      </c>
      <c r="W402" s="52">
        <v>319.32975004100001</v>
      </c>
      <c r="X402" s="52">
        <v>342.1903223324</v>
      </c>
      <c r="Y402" s="52">
        <v>365.54846821260003</v>
      </c>
      <c r="Z402" s="52">
        <v>389.21580741690002</v>
      </c>
      <c r="AA402" s="52">
        <v>412.96128268839999</v>
      </c>
      <c r="AB402" s="55">
        <v>436.50417332770002</v>
      </c>
      <c r="AC402" s="52">
        <v>459.50524753960002</v>
      </c>
      <c r="AD402" s="52">
        <v>481.55306164059999</v>
      </c>
      <c r="AE402" s="52">
        <v>502.1286726729</v>
      </c>
      <c r="AF402" s="52">
        <v>520.61959045330002</v>
      </c>
      <c r="AG402" s="52">
        <v>536.30166298749998</v>
      </c>
      <c r="AH402" s="52">
        <v>548.31774612289996</v>
      </c>
      <c r="AI402" s="52">
        <v>555.65386986470003</v>
      </c>
      <c r="AJ402" s="52">
        <v>557.1157922717</v>
      </c>
      <c r="AK402" s="52">
        <v>552.18726881520001</v>
      </c>
      <c r="AL402" s="52">
        <v>547.44285973069998</v>
      </c>
      <c r="AM402" s="52">
        <v>542.86572753769997</v>
      </c>
      <c r="AN402" s="52">
        <v>538.44462479970002</v>
      </c>
      <c r="AO402" s="52">
        <v>534.17035718149998</v>
      </c>
      <c r="AP402" s="52">
        <v>530.03474043450001</v>
      </c>
      <c r="AQ402" s="52">
        <v>526.03026750469996</v>
      </c>
      <c r="AR402" s="52">
        <v>522.14998116619995</v>
      </c>
      <c r="AS402" s="52">
        <v>518.38740850620002</v>
      </c>
      <c r="AT402" s="52">
        <v>514.73651593490001</v>
      </c>
      <c r="AU402" s="52">
        <v>511.19167255809998</v>
      </c>
      <c r="AV402" s="52">
        <v>507.74761812489999</v>
      </c>
      <c r="AW402" s="52">
        <v>504.39943420639997</v>
      </c>
      <c r="AX402" s="52">
        <v>501.14251800879998</v>
      </c>
      <c r="AY402" s="52">
        <v>497.97255847140002</v>
      </c>
      <c r="AZ402" s="52">
        <v>494.88551439529999</v>
      </c>
      <c r="BA402" s="52">
        <v>491.87759439920001</v>
      </c>
      <c r="BB402" s="52">
        <v>488.94523853010003</v>
      </c>
      <c r="BC402" s="52">
        <v>486.0851013761</v>
      </c>
      <c r="BD402" s="52">
        <v>483.29403654689997</v>
      </c>
      <c r="BE402" s="52">
        <v>480.5690824042</v>
      </c>
      <c r="BF402" s="52">
        <v>477.90744893120001</v>
      </c>
      <c r="BG402" s="52">
        <v>475.30650564770002</v>
      </c>
      <c r="BH402" s="52">
        <v>472.7637704782</v>
      </c>
      <c r="BI402" s="52">
        <v>470.27689949529997</v>
      </c>
      <c r="BJ402" s="52">
        <v>467.84367746470002</v>
      </c>
      <c r="BK402" s="52">
        <v>465.46200912490002</v>
      </c>
      <c r="BL402" s="52">
        <v>463.12991113940001</v>
      </c>
      <c r="BM402" s="52">
        <v>460.84550466809998</v>
      </c>
      <c r="BN402" s="52">
        <v>458.60700850389998</v>
      </c>
      <c r="BO402" s="52">
        <v>456.41273273029998</v>
      </c>
      <c r="BP402" s="52">
        <v>454.261072856</v>
      </c>
      <c r="BQ402" s="52">
        <v>452.15050438809999</v>
      </c>
      <c r="BR402" s="52">
        <v>450.07957780679999</v>
      </c>
      <c r="BS402" s="52">
        <v>448.04691391109998</v>
      </c>
      <c r="BT402" s="52">
        <v>446.0511995045</v>
      </c>
      <c r="BU402" s="52">
        <v>444.09118339129998</v>
      </c>
      <c r="BV402" s="52">
        <v>442.1656726631</v>
      </c>
      <c r="BW402" s="52">
        <v>440.273529247</v>
      </c>
      <c r="BX402" s="52">
        <v>438.41366669960001</v>
      </c>
      <c r="BY402" s="52">
        <v>436.5850472235</v>
      </c>
      <c r="BZ402" s="52">
        <v>434.7866788915</v>
      </c>
      <c r="CA402" s="52">
        <v>433.01761306029999</v>
      </c>
      <c r="CB402" s="52">
        <v>431.2769419608</v>
      </c>
      <c r="CC402" s="52">
        <v>429.56379644959998</v>
      </c>
      <c r="CD402" s="52">
        <v>427.87734391110001</v>
      </c>
    </row>
    <row r="403" spans="1:82" x14ac:dyDescent="0.25">
      <c r="A403" s="52" t="s">
        <v>264</v>
      </c>
      <c r="B403" s="52">
        <v>6.1864999999999997</v>
      </c>
      <c r="C403" s="52">
        <v>7.3043085725000001</v>
      </c>
      <c r="D403" s="52">
        <v>8.5115740796000008</v>
      </c>
      <c r="E403" s="52">
        <v>9.8368681320999993</v>
      </c>
      <c r="F403" s="52">
        <v>11.314700741699999</v>
      </c>
      <c r="G403" s="52">
        <v>12.9682334066</v>
      </c>
      <c r="H403" s="52">
        <v>14.8161956804</v>
      </c>
      <c r="I403" s="52">
        <v>16.915816183</v>
      </c>
      <c r="J403" s="52">
        <v>19.27857882</v>
      </c>
      <c r="K403" s="52">
        <v>21.9304121447</v>
      </c>
      <c r="L403" s="52">
        <v>24.902680177000001</v>
      </c>
      <c r="M403" s="52">
        <v>28.230178967899999</v>
      </c>
      <c r="N403" s="52">
        <v>31.950292405700001</v>
      </c>
      <c r="O403" s="52">
        <v>36.1021276914</v>
      </c>
      <c r="P403" s="52">
        <v>40.725303806200003</v>
      </c>
      <c r="Q403" s="52">
        <v>45.858242044999997</v>
      </c>
      <c r="R403" s="55">
        <v>51.535866926200001</v>
      </c>
      <c r="S403" s="52">
        <v>57.7456397622</v>
      </c>
      <c r="T403" s="52">
        <v>64.500704751000001</v>
      </c>
      <c r="U403" s="52">
        <v>71.807487377499996</v>
      </c>
      <c r="V403" s="52">
        <v>79.656087768899994</v>
      </c>
      <c r="W403" s="52">
        <v>88.016001430900005</v>
      </c>
      <c r="X403" s="52">
        <v>96.832909881899994</v>
      </c>
      <c r="Y403" s="52">
        <v>106.025438318</v>
      </c>
      <c r="Z403" s="52">
        <v>115.4814070221</v>
      </c>
      <c r="AA403" s="52">
        <v>125.0531656278</v>
      </c>
      <c r="AB403" s="55">
        <v>134.55158260819999</v>
      </c>
      <c r="AC403" s="52">
        <v>143.7382515859</v>
      </c>
      <c r="AD403" s="52">
        <v>152.3132661974</v>
      </c>
      <c r="AE403" s="52">
        <v>159.88407182840001</v>
      </c>
      <c r="AF403" s="52">
        <v>165.9777248064</v>
      </c>
      <c r="AG403" s="52">
        <v>170.0228638904</v>
      </c>
      <c r="AH403" s="52">
        <v>171.32895495279999</v>
      </c>
      <c r="AI403" s="52">
        <v>169.06332197840001</v>
      </c>
      <c r="AJ403" s="52">
        <v>162.22863925269999</v>
      </c>
      <c r="AK403" s="52">
        <v>150.44361596280001</v>
      </c>
      <c r="AL403" s="52">
        <v>139.81901423740001</v>
      </c>
      <c r="AM403" s="52">
        <v>130.2020522162</v>
      </c>
      <c r="AN403" s="52">
        <v>121.4718564101</v>
      </c>
      <c r="AO403" s="52">
        <v>113.5267929347</v>
      </c>
      <c r="AP403" s="52">
        <v>106.27947734200001</v>
      </c>
      <c r="AQ403" s="52">
        <v>99.654087620799999</v>
      </c>
      <c r="AR403" s="52">
        <v>93.584513771600001</v>
      </c>
      <c r="AS403" s="52">
        <v>88.012914476899994</v>
      </c>
      <c r="AT403" s="52">
        <v>82.888533720599995</v>
      </c>
      <c r="AU403" s="52">
        <v>78.166711607500005</v>
      </c>
      <c r="AV403" s="52">
        <v>73.808050391699993</v>
      </c>
      <c r="AW403" s="52">
        <v>69.777707887600002</v>
      </c>
      <c r="AX403" s="52">
        <v>66.044796614600003</v>
      </c>
      <c r="AY403" s="52">
        <v>62.581871243099997</v>
      </c>
      <c r="AZ403" s="52">
        <v>59.364490086000004</v>
      </c>
      <c r="BA403" s="52">
        <v>56.370838900400003</v>
      </c>
      <c r="BB403" s="52">
        <v>53.581407286100003</v>
      </c>
      <c r="BC403" s="52">
        <v>50.978709611900001</v>
      </c>
      <c r="BD403" s="52">
        <v>48.547043743700002</v>
      </c>
      <c r="BE403" s="52">
        <v>46.272281950999997</v>
      </c>
      <c r="BF403" s="52">
        <v>44.141689276599998</v>
      </c>
      <c r="BG403" s="52">
        <v>42.1437654016</v>
      </c>
      <c r="BH403" s="52">
        <v>40.268106662000001</v>
      </c>
      <c r="BI403" s="52">
        <v>38.505285389299999</v>
      </c>
      <c r="BJ403" s="52">
        <v>36.846744177399998</v>
      </c>
      <c r="BK403" s="52">
        <v>35.284703040799997</v>
      </c>
      <c r="BL403" s="52">
        <v>33.8120777273</v>
      </c>
      <c r="BM403" s="52">
        <v>32.422407707200001</v>
      </c>
      <c r="BN403" s="52">
        <v>31.10979257</v>
      </c>
      <c r="BO403" s="52">
        <v>29.8688357445</v>
      </c>
      <c r="BP403" s="52">
        <v>28.694594607199999</v>
      </c>
      <c r="BQ403" s="52">
        <v>27.582536176400001</v>
      </c>
      <c r="BR403" s="52">
        <v>26.528497698799999</v>
      </c>
      <c r="BS403" s="52">
        <v>25.528651529499999</v>
      </c>
      <c r="BT403" s="52">
        <v>24.579473784899999</v>
      </c>
      <c r="BU403" s="52">
        <v>23.6777163197</v>
      </c>
      <c r="BV403" s="52">
        <v>22.8203816352</v>
      </c>
      <c r="BW403" s="52">
        <v>22.004700378599999</v>
      </c>
      <c r="BX403" s="52">
        <v>21.228111134700001</v>
      </c>
      <c r="BY403" s="52">
        <v>20.488242250399999</v>
      </c>
      <c r="BZ403" s="52">
        <v>19.782895464399999</v>
      </c>
      <c r="CA403" s="52">
        <v>19.110031141499999</v>
      </c>
      <c r="CB403" s="52">
        <v>18.467754936999999</v>
      </c>
      <c r="CC403" s="52">
        <v>17.854305735800001</v>
      </c>
      <c r="CD403" s="52">
        <v>17.2680447304</v>
      </c>
    </row>
    <row r="404" spans="1:82" x14ac:dyDescent="0.25">
      <c r="A404" s="52" t="s">
        <v>265</v>
      </c>
      <c r="B404" s="52">
        <v>0.1477</v>
      </c>
      <c r="C404" s="52">
        <v>0.1651619634</v>
      </c>
      <c r="D404" s="52">
        <v>0.18388347930000001</v>
      </c>
      <c r="E404" s="52">
        <v>0.20386334010000001</v>
      </c>
      <c r="F404" s="52">
        <v>0.2250977854</v>
      </c>
      <c r="G404" s="52">
        <v>0.247580208</v>
      </c>
      <c r="H404" s="52">
        <v>0.27130080239999999</v>
      </c>
      <c r="I404" s="52">
        <v>0.29625374180000003</v>
      </c>
      <c r="J404" s="52">
        <v>0.32243246510000001</v>
      </c>
      <c r="K404" s="52">
        <v>0.34982797180000003</v>
      </c>
      <c r="L404" s="52">
        <v>0.37842896580000002</v>
      </c>
      <c r="M404" s="52">
        <v>0.40822186399999999</v>
      </c>
      <c r="N404" s="52">
        <v>0.43919071749999999</v>
      </c>
      <c r="O404" s="52">
        <v>0.47131705099999999</v>
      </c>
      <c r="P404" s="52">
        <v>0.50457961929999995</v>
      </c>
      <c r="Q404" s="52">
        <v>0.53895408140000001</v>
      </c>
      <c r="R404" s="55">
        <v>0.57441258949999996</v>
      </c>
      <c r="S404" s="52">
        <v>0.61078634359999995</v>
      </c>
      <c r="T404" s="52">
        <v>0.64802311379999999</v>
      </c>
      <c r="U404" s="52">
        <v>0.68606936590000001</v>
      </c>
      <c r="V404" s="52">
        <v>0.72486922890000005</v>
      </c>
      <c r="W404" s="52">
        <v>0.764363452</v>
      </c>
      <c r="X404" s="52">
        <v>0.80448838420000002</v>
      </c>
      <c r="Y404" s="52">
        <v>0.84517495669999998</v>
      </c>
      <c r="Z404" s="52">
        <v>0.88634762479999996</v>
      </c>
      <c r="AA404" s="52">
        <v>0.92792320699999997</v>
      </c>
      <c r="AB404" s="55">
        <v>0.96980954379999995</v>
      </c>
      <c r="AC404" s="52">
        <v>1.0119038759000001</v>
      </c>
      <c r="AD404" s="52">
        <v>1.0540906859000001</v>
      </c>
      <c r="AE404" s="52">
        <v>1.0962379150999999</v>
      </c>
      <c r="AF404" s="52">
        <v>1.1381941112</v>
      </c>
      <c r="AG404" s="52">
        <v>1.1797845147999999</v>
      </c>
      <c r="AH404" s="52">
        <v>1.2208057151</v>
      </c>
      <c r="AI404" s="52">
        <v>1.2610183619999999</v>
      </c>
      <c r="AJ404" s="52">
        <v>1.3001372484</v>
      </c>
      <c r="AK404" s="52">
        <v>1.3378597085999999</v>
      </c>
      <c r="AL404" s="52">
        <v>1.3742101769999999</v>
      </c>
      <c r="AM404" s="52">
        <v>1.4092831161999999</v>
      </c>
      <c r="AN404" s="52">
        <v>1.4431623875999999</v>
      </c>
      <c r="AO404" s="52">
        <v>1.4759227000999999</v>
      </c>
      <c r="AP404" s="52">
        <v>1.5076308172999999</v>
      </c>
      <c r="AQ404" s="52">
        <v>1.5383465886000001</v>
      </c>
      <c r="AR404" s="52">
        <v>1.5681238364000001</v>
      </c>
      <c r="AS404" s="52">
        <v>1.5970111211</v>
      </c>
      <c r="AT404" s="52">
        <v>1.6250524027</v>
      </c>
      <c r="AU404" s="52">
        <v>1.6522876124999999</v>
      </c>
      <c r="AV404" s="52">
        <v>1.6787531483</v>
      </c>
      <c r="AW404" s="52">
        <v>1.7044823029</v>
      </c>
      <c r="AX404" s="52">
        <v>1.7295056353</v>
      </c>
      <c r="AY404" s="52">
        <v>1.7538512934999999</v>
      </c>
      <c r="AZ404" s="52">
        <v>1.7775452935</v>
      </c>
      <c r="BA404" s="52">
        <v>1.8006117625</v>
      </c>
      <c r="BB404" s="52">
        <v>1.8230731500999999</v>
      </c>
      <c r="BC404" s="52">
        <v>1.8449504121</v>
      </c>
      <c r="BD404" s="52">
        <v>1.8662631707999999</v>
      </c>
      <c r="BE404" s="52">
        <v>1.8870298541999999</v>
      </c>
      <c r="BF404" s="52">
        <v>1.9072678187000001</v>
      </c>
      <c r="BG404" s="52">
        <v>1.9269934551000001</v>
      </c>
      <c r="BH404" s="52">
        <v>1.9462222822999999</v>
      </c>
      <c r="BI404" s="52">
        <v>1.9649690290999999</v>
      </c>
      <c r="BJ404" s="52">
        <v>1.983247706</v>
      </c>
      <c r="BK404" s="52">
        <v>2.0010716686999999</v>
      </c>
      <c r="BL404" s="52">
        <v>2.0184536734999998</v>
      </c>
      <c r="BM404" s="52">
        <v>2.0354059267000002</v>
      </c>
      <c r="BN404" s="52">
        <v>2.0519401279</v>
      </c>
      <c r="BO404" s="52">
        <v>2.0680675089</v>
      </c>
      <c r="BP404" s="52">
        <v>2.0837988676000001</v>
      </c>
      <c r="BQ404" s="52">
        <v>2.0991445987000001</v>
      </c>
      <c r="BR404" s="52">
        <v>2.114114721</v>
      </c>
      <c r="BS404" s="52">
        <v>2.1287189015000001</v>
      </c>
      <c r="BT404" s="52">
        <v>2.1429664776999999</v>
      </c>
      <c r="BU404" s="52">
        <v>2.1568664767999999</v>
      </c>
      <c r="BV404" s="52">
        <v>2.1704276336000001</v>
      </c>
      <c r="BW404" s="52">
        <v>2.1836584067000002</v>
      </c>
      <c r="BX404" s="52">
        <v>2.1965669927999998</v>
      </c>
      <c r="BY404" s="52">
        <v>2.2091613405000001</v>
      </c>
      <c r="BZ404" s="52">
        <v>2.2214491614999998</v>
      </c>
      <c r="CA404" s="52">
        <v>2.2334379426000002</v>
      </c>
      <c r="CB404" s="52">
        <v>2.2451349551000002</v>
      </c>
      <c r="CC404" s="52">
        <v>2.2565472649</v>
      </c>
      <c r="CD404" s="52">
        <v>2.2676817404</v>
      </c>
    </row>
    <row r="405" spans="1:82" x14ac:dyDescent="0.25">
      <c r="A405" s="52" t="s">
        <v>266</v>
      </c>
      <c r="B405" s="52">
        <v>1.0994539999999999</v>
      </c>
      <c r="C405" s="52">
        <v>1.2637634112</v>
      </c>
      <c r="D405" s="52">
        <v>1.3863428203999999</v>
      </c>
      <c r="E405" s="52">
        <v>1.4978610156000001</v>
      </c>
      <c r="F405" s="52">
        <v>1.6071775958000001</v>
      </c>
      <c r="G405" s="52">
        <v>1.7167519774</v>
      </c>
      <c r="H405" s="52">
        <v>1.8271512405999999</v>
      </c>
      <c r="I405" s="52">
        <v>1.9387142555000001</v>
      </c>
      <c r="J405" s="52">
        <v>2.0515009819999999</v>
      </c>
      <c r="K405" s="52">
        <v>2.1654108983000002</v>
      </c>
      <c r="L405" s="52">
        <v>2.2803007581000001</v>
      </c>
      <c r="M405" s="52">
        <v>2.3960130049999999</v>
      </c>
      <c r="N405" s="52">
        <v>2.5123800701999999</v>
      </c>
      <c r="O405" s="52">
        <v>2.6292218199000001</v>
      </c>
      <c r="P405" s="52">
        <v>2.7463408870000001</v>
      </c>
      <c r="Q405" s="52">
        <v>2.8635172404000002</v>
      </c>
      <c r="R405" s="55">
        <v>2.9805024245</v>
      </c>
      <c r="S405" s="52">
        <v>3.0907389498</v>
      </c>
      <c r="T405" s="52">
        <v>3.1974859920999998</v>
      </c>
      <c r="U405" s="52">
        <v>3.3015877021</v>
      </c>
      <c r="V405" s="52">
        <v>3.4031326986999999</v>
      </c>
      <c r="W405" s="52">
        <v>3.5019384012999999</v>
      </c>
      <c r="X405" s="52">
        <v>3.5976928527999998</v>
      </c>
      <c r="Y405" s="52">
        <v>3.6899953770999998</v>
      </c>
      <c r="Z405" s="52">
        <v>3.7783656296000001</v>
      </c>
      <c r="AA405" s="52">
        <v>3.8622405489</v>
      </c>
      <c r="AB405" s="55">
        <v>3.9409640606999998</v>
      </c>
      <c r="AC405" s="52">
        <v>4.0137699545999999</v>
      </c>
      <c r="AD405" s="52">
        <v>4.0797506887999999</v>
      </c>
      <c r="AE405" s="52">
        <v>4.1377717762000001</v>
      </c>
      <c r="AF405" s="52">
        <v>4.1864857256999999</v>
      </c>
      <c r="AG405" s="52">
        <v>4.2242847428000001</v>
      </c>
      <c r="AH405" s="52">
        <v>4.2492176071000003</v>
      </c>
      <c r="AI405" s="52">
        <v>4.2588711369999999</v>
      </c>
      <c r="AJ405" s="52">
        <v>4.2502079775999997</v>
      </c>
      <c r="AK405" s="52">
        <v>4.2212651866000002</v>
      </c>
      <c r="AL405" s="52">
        <v>4.1861641672000003</v>
      </c>
      <c r="AM405" s="52">
        <v>4.1522706571999999</v>
      </c>
      <c r="AN405" s="52">
        <v>4.1213458562999996</v>
      </c>
      <c r="AO405" s="52">
        <v>4.0935665143</v>
      </c>
      <c r="AP405" s="52">
        <v>4.0686921087999997</v>
      </c>
      <c r="AQ405" s="52">
        <v>4.0463995706000002</v>
      </c>
      <c r="AR405" s="52">
        <v>4.0263756641999997</v>
      </c>
      <c r="AS405" s="52">
        <v>4.0083393103000002</v>
      </c>
      <c r="AT405" s="52">
        <v>3.9920440892000002</v>
      </c>
      <c r="AU405" s="52">
        <v>3.9772755114999998</v>
      </c>
      <c r="AV405" s="52">
        <v>3.9638472425</v>
      </c>
      <c r="AW405" s="52">
        <v>3.9515974335999999</v>
      </c>
      <c r="AX405" s="52">
        <v>3.9403854412000001</v>
      </c>
      <c r="AY405" s="52">
        <v>3.9300889642999999</v>
      </c>
      <c r="AZ405" s="52">
        <v>3.9206015666999998</v>
      </c>
      <c r="BA405" s="52">
        <v>3.9118305388999999</v>
      </c>
      <c r="BB405" s="52">
        <v>3.9036950521999998</v>
      </c>
      <c r="BC405" s="52">
        <v>3.8961245668000002</v>
      </c>
      <c r="BD405" s="52">
        <v>3.8890574577999999</v>
      </c>
      <c r="BE405" s="52">
        <v>3.8824398286999999</v>
      </c>
      <c r="BF405" s="52">
        <v>3.8762244872</v>
      </c>
      <c r="BG405" s="52">
        <v>3.8703700598999999</v>
      </c>
      <c r="BH405" s="52">
        <v>3.8648402275999998</v>
      </c>
      <c r="BI405" s="52">
        <v>3.8596030639999999</v>
      </c>
      <c r="BJ405" s="52">
        <v>3.8546304634999999</v>
      </c>
      <c r="BK405" s="52">
        <v>3.8498976465000001</v>
      </c>
      <c r="BL405" s="52">
        <v>3.8453827304999999</v>
      </c>
      <c r="BM405" s="52">
        <v>3.8410663597000001</v>
      </c>
      <c r="BN405" s="52">
        <v>3.8369313825</v>
      </c>
      <c r="BO405" s="52">
        <v>3.8329625734000001</v>
      </c>
      <c r="BP405" s="52">
        <v>3.8291463909000001</v>
      </c>
      <c r="BQ405" s="52">
        <v>3.8254707677000002</v>
      </c>
      <c r="BR405" s="52">
        <v>3.8219249282000001</v>
      </c>
      <c r="BS405" s="52">
        <v>3.8184992302</v>
      </c>
      <c r="BT405" s="52">
        <v>3.8151850272000001</v>
      </c>
      <c r="BU405" s="52">
        <v>3.8119745486999999</v>
      </c>
      <c r="BV405" s="52">
        <v>3.8088607954000002</v>
      </c>
      <c r="BW405" s="52">
        <v>3.8058374485000002</v>
      </c>
      <c r="BX405" s="52">
        <v>3.8028987903</v>
      </c>
      <c r="BY405" s="52">
        <v>3.8000396351000001</v>
      </c>
      <c r="BZ405" s="52">
        <v>3.7972552683999998</v>
      </c>
      <c r="CA405" s="52">
        <v>3.7945413940999999</v>
      </c>
      <c r="CB405" s="52">
        <v>3.7918940882999999</v>
      </c>
      <c r="CC405" s="52">
        <v>3.7893097585</v>
      </c>
      <c r="CD405" s="52">
        <v>3.7867851079000001</v>
      </c>
    </row>
    <row r="406" spans="1:82" s="307" customFormat="1" x14ac:dyDescent="0.25">
      <c r="A406" s="307" t="s">
        <v>267</v>
      </c>
      <c r="B406" s="307">
        <v>0.44715359049999998</v>
      </c>
      <c r="C406" s="307">
        <v>0.51059363940000002</v>
      </c>
      <c r="D406" s="307">
        <v>0.57202854869999997</v>
      </c>
      <c r="E406" s="307">
        <v>0.63731558639999997</v>
      </c>
      <c r="F406" s="307">
        <v>0.7086845571</v>
      </c>
      <c r="G406" s="307">
        <v>0.78725287249999998</v>
      </c>
      <c r="H406" s="307">
        <v>0.87387126380000002</v>
      </c>
      <c r="I406" s="307">
        <v>0.96917536130000004</v>
      </c>
      <c r="J406" s="307">
        <v>1.0745760033</v>
      </c>
      <c r="K406" s="307">
        <v>1.191362391</v>
      </c>
      <c r="L406" s="307">
        <v>1.3210426134</v>
      </c>
      <c r="M406" s="307">
        <v>1.4653782789000001</v>
      </c>
      <c r="N406" s="307">
        <v>1.6264075347</v>
      </c>
      <c r="O406" s="307">
        <v>1.8064584731</v>
      </c>
      <c r="P406" s="307">
        <v>2.0081485934000001</v>
      </c>
      <c r="Q406" s="307">
        <v>2.2343632522000001</v>
      </c>
      <c r="R406" s="308">
        <v>2.4882057945999998</v>
      </c>
      <c r="S406" s="307">
        <v>2.7668907742000002</v>
      </c>
      <c r="T406" s="307">
        <v>3.0755219673999998</v>
      </c>
      <c r="U406" s="307">
        <v>3.4175640771000002</v>
      </c>
      <c r="V406" s="307">
        <v>3.7957998264000001</v>
      </c>
      <c r="W406" s="307">
        <v>4.2126289236999996</v>
      </c>
      <c r="X406" s="307">
        <v>4.6702001235999999</v>
      </c>
      <c r="Y406" s="307">
        <v>5.1705291299000002</v>
      </c>
      <c r="Z406" s="307">
        <v>5.7156334221999998</v>
      </c>
      <c r="AA406" s="307">
        <v>6.3076721614000002</v>
      </c>
      <c r="AB406" s="308">
        <v>6.9490704473999996</v>
      </c>
      <c r="AC406" s="307">
        <v>7.6426128692999997</v>
      </c>
      <c r="AD406" s="307">
        <v>8.3916020881000009</v>
      </c>
      <c r="AE406" s="307">
        <v>9.2007322511999998</v>
      </c>
      <c r="AF406" s="307">
        <v>10.0736256193</v>
      </c>
      <c r="AG406" s="307">
        <v>11.0138647978</v>
      </c>
      <c r="AH406" s="307">
        <v>12.0245659944</v>
      </c>
      <c r="AI406" s="307">
        <v>13.1074888854</v>
      </c>
      <c r="AJ406" s="307">
        <v>14.2611784997</v>
      </c>
      <c r="AK406" s="307">
        <v>15.403551411500001</v>
      </c>
      <c r="AL406" s="307">
        <v>15.8617880814</v>
      </c>
      <c r="AM406" s="307">
        <v>16.302107860500001</v>
      </c>
      <c r="AN406" s="307">
        <v>16.738158270700001</v>
      </c>
      <c r="AO406" s="307">
        <v>17.173949674300001</v>
      </c>
      <c r="AP406" s="307">
        <v>17.610561356400002</v>
      </c>
      <c r="AQ406" s="307">
        <v>18.048185480800001</v>
      </c>
      <c r="AR406" s="307">
        <v>18.486749210599999</v>
      </c>
      <c r="AS406" s="307">
        <v>18.926104708499999</v>
      </c>
      <c r="AT406" s="307">
        <v>19.3660876679</v>
      </c>
      <c r="AU406" s="307">
        <v>19.806535627700001</v>
      </c>
      <c r="AV406" s="307">
        <v>20.247293803000002</v>
      </c>
      <c r="AW406" s="307">
        <v>20.688216901699999</v>
      </c>
      <c r="AX406" s="307">
        <v>21.129169554699999</v>
      </c>
      <c r="AY406" s="307">
        <v>21.570026213599998</v>
      </c>
      <c r="AZ406" s="307">
        <v>22.0106707837</v>
      </c>
      <c r="BA406" s="307">
        <v>22.4509961312</v>
      </c>
      <c r="BB406" s="307">
        <v>22.890903523799999</v>
      </c>
      <c r="BC406" s="307">
        <v>23.3303020209</v>
      </c>
      <c r="BD406" s="307">
        <v>23.769107850800001</v>
      </c>
      <c r="BE406" s="307">
        <v>24.207243800299999</v>
      </c>
      <c r="BF406" s="307">
        <v>24.644638606800001</v>
      </c>
      <c r="BG406" s="307">
        <v>25.081226387099999</v>
      </c>
      <c r="BH406" s="307">
        <v>25.516946083099999</v>
      </c>
      <c r="BI406" s="307">
        <v>25.9517409531</v>
      </c>
      <c r="BJ406" s="307">
        <v>26.385558094899999</v>
      </c>
      <c r="BK406" s="307">
        <v>26.8183480155</v>
      </c>
      <c r="BL406" s="307">
        <v>27.250064219799999</v>
      </c>
      <c r="BM406" s="307">
        <v>27.6806628659</v>
      </c>
      <c r="BN406" s="307">
        <v>28.110102425800001</v>
      </c>
      <c r="BO406" s="307">
        <v>28.5383434116</v>
      </c>
      <c r="BP406" s="307">
        <v>28.965348107299999</v>
      </c>
      <c r="BQ406" s="307">
        <v>29.391080351599999</v>
      </c>
      <c r="BR406" s="307">
        <v>29.815505335499999</v>
      </c>
      <c r="BS406" s="307">
        <v>30.2385894417</v>
      </c>
      <c r="BT406" s="307">
        <v>30.660300094099998</v>
      </c>
      <c r="BU406" s="307">
        <v>31.080605628899999</v>
      </c>
      <c r="BV406" s="307">
        <v>31.4994752048</v>
      </c>
      <c r="BW406" s="307">
        <v>31.916878704199998</v>
      </c>
      <c r="BX406" s="307">
        <v>32.332786674799998</v>
      </c>
      <c r="BY406" s="307">
        <v>32.747170266700003</v>
      </c>
      <c r="BZ406" s="307">
        <v>33.160001196099998</v>
      </c>
      <c r="CA406" s="307">
        <v>33.571251705000002</v>
      </c>
      <c r="CB406" s="307">
        <v>33.980894549200002</v>
      </c>
      <c r="CC406" s="307">
        <v>34.388902977100003</v>
      </c>
      <c r="CD406" s="307">
        <v>34.795250727800003</v>
      </c>
    </row>
    <row r="407" spans="1:82" s="307" customFormat="1" x14ac:dyDescent="0.25">
      <c r="A407" s="307" t="s">
        <v>268</v>
      </c>
      <c r="B407" s="307">
        <v>43.959136523399998</v>
      </c>
      <c r="C407" s="307">
        <v>45.232773133800002</v>
      </c>
      <c r="D407" s="307">
        <v>46.354715141600003</v>
      </c>
      <c r="E407" s="307">
        <v>47.451858224699997</v>
      </c>
      <c r="F407" s="307">
        <v>48.559409932199998</v>
      </c>
      <c r="G407" s="307">
        <v>49.686093424600003</v>
      </c>
      <c r="H407" s="307">
        <v>50.832908480199997</v>
      </c>
      <c r="I407" s="307">
        <v>51.995822678499998</v>
      </c>
      <c r="J407" s="307">
        <v>53.1780033836</v>
      </c>
      <c r="K407" s="307">
        <v>54.377928221600001</v>
      </c>
      <c r="L407" s="307">
        <v>55.593804757500003</v>
      </c>
      <c r="M407" s="307">
        <v>56.823718592600002</v>
      </c>
      <c r="N407" s="307">
        <v>58.0656617275</v>
      </c>
      <c r="O407" s="307">
        <v>59.317535616599997</v>
      </c>
      <c r="P407" s="307">
        <v>60.577154458199999</v>
      </c>
      <c r="Q407" s="307">
        <v>61.842256521099998</v>
      </c>
      <c r="R407" s="308">
        <v>63.110525876600001</v>
      </c>
      <c r="S407" s="307">
        <v>64.354220144699994</v>
      </c>
      <c r="T407" s="307">
        <v>65.586058275599996</v>
      </c>
      <c r="U407" s="307">
        <v>66.808778093300006</v>
      </c>
      <c r="V407" s="307">
        <v>68.022206733199994</v>
      </c>
      <c r="W407" s="307">
        <v>69.225321385599997</v>
      </c>
      <c r="X407" s="307">
        <v>70.416851010800002</v>
      </c>
      <c r="Y407" s="307">
        <v>71.5954460584</v>
      </c>
      <c r="Z407" s="307">
        <v>72.759717549699999</v>
      </c>
      <c r="AA407" s="307">
        <v>73.908237220299995</v>
      </c>
      <c r="AB407" s="308">
        <v>75.039528484000002</v>
      </c>
      <c r="AC407" s="307">
        <v>76.152057983399999</v>
      </c>
      <c r="AD407" s="307">
        <v>77.244371897299999</v>
      </c>
      <c r="AE407" s="307">
        <v>78.316105252300005</v>
      </c>
      <c r="AF407" s="307">
        <v>79.364625681199996</v>
      </c>
      <c r="AG407" s="307">
        <v>80.387064404399993</v>
      </c>
      <c r="AH407" s="307">
        <v>81.380163026899993</v>
      </c>
      <c r="AI407" s="307">
        <v>82.339913733399996</v>
      </c>
      <c r="AJ407" s="307">
        <v>83.260812690400002</v>
      </c>
      <c r="AK407" s="307">
        <v>84.084111250899994</v>
      </c>
      <c r="AL407" s="307">
        <v>84.392400439499994</v>
      </c>
      <c r="AM407" s="307">
        <v>84.677766981999994</v>
      </c>
      <c r="AN407" s="307">
        <v>84.950424933400001</v>
      </c>
      <c r="AO407" s="307">
        <v>85.213542367399995</v>
      </c>
      <c r="AP407" s="307">
        <v>85.4682246486</v>
      </c>
      <c r="AQ407" s="307">
        <v>85.714970946899996</v>
      </c>
      <c r="AR407" s="307">
        <v>85.954100510700002</v>
      </c>
      <c r="AS407" s="307">
        <v>86.185877603500003</v>
      </c>
      <c r="AT407" s="307">
        <v>86.410548083899997</v>
      </c>
      <c r="AU407" s="307">
        <v>86.628349955399997</v>
      </c>
      <c r="AV407" s="307">
        <v>86.839516200999995</v>
      </c>
      <c r="AW407" s="307">
        <v>87.044275294100004</v>
      </c>
      <c r="AX407" s="307">
        <v>87.242851027200004</v>
      </c>
      <c r="AY407" s="307">
        <v>87.435462157399996</v>
      </c>
      <c r="AZ407" s="307">
        <v>87.622322026700004</v>
      </c>
      <c r="BA407" s="307">
        <v>87.8036382202</v>
      </c>
      <c r="BB407" s="307">
        <v>87.979612287099997</v>
      </c>
      <c r="BC407" s="307">
        <v>88.150439517799995</v>
      </c>
      <c r="BD407" s="307">
        <v>88.316308788200004</v>
      </c>
      <c r="BE407" s="307">
        <v>88.477402468299999</v>
      </c>
      <c r="BF407" s="307">
        <v>88.633896380300001</v>
      </c>
      <c r="BG407" s="307">
        <v>88.785959810099996</v>
      </c>
      <c r="BH407" s="307">
        <v>88.933755557699996</v>
      </c>
      <c r="BI407" s="307">
        <v>89.077440028400005</v>
      </c>
      <c r="BJ407" s="307">
        <v>89.217163351799996</v>
      </c>
      <c r="BK407" s="307">
        <v>89.353069530100001</v>
      </c>
      <c r="BL407" s="307">
        <v>89.485296595099996</v>
      </c>
      <c r="BM407" s="307">
        <v>89.613976797600003</v>
      </c>
      <c r="BN407" s="307">
        <v>89.739236791300002</v>
      </c>
      <c r="BO407" s="307">
        <v>89.861197839300004</v>
      </c>
      <c r="BP407" s="307">
        <v>89.979976011199994</v>
      </c>
      <c r="BQ407" s="307">
        <v>90.095682393600001</v>
      </c>
      <c r="BR407" s="307">
        <v>90.208423295599999</v>
      </c>
      <c r="BS407" s="307">
        <v>90.318300456000003</v>
      </c>
      <c r="BT407" s="307">
        <v>90.425411241999996</v>
      </c>
      <c r="BU407" s="307">
        <v>90.529848847599993</v>
      </c>
      <c r="BV407" s="307">
        <v>90.631702491300004</v>
      </c>
      <c r="BW407" s="307">
        <v>90.731057593200006</v>
      </c>
      <c r="BX407" s="307">
        <v>90.827995966499998</v>
      </c>
      <c r="BY407" s="307">
        <v>90.922595981800001</v>
      </c>
      <c r="BZ407" s="307">
        <v>91.014932741899997</v>
      </c>
      <c r="CA407" s="307">
        <v>91.105078234499999</v>
      </c>
      <c r="CB407" s="307">
        <v>91.193101489599997</v>
      </c>
      <c r="CC407" s="307">
        <v>91.279068723099996</v>
      </c>
      <c r="CD407" s="307">
        <v>91.363043478400002</v>
      </c>
    </row>
    <row r="408" spans="1:82" x14ac:dyDescent="0.25">
      <c r="A408" s="52" t="s">
        <v>269</v>
      </c>
      <c r="B408" s="52">
        <v>334.9871986</v>
      </c>
      <c r="C408" s="52">
        <v>362.17362887989998</v>
      </c>
      <c r="D408" s="52">
        <v>390.24855806310001</v>
      </c>
      <c r="E408" s="52">
        <v>419.16717280379999</v>
      </c>
      <c r="F408" s="52">
        <v>448.8412089112</v>
      </c>
      <c r="G408" s="52">
        <v>479.1920985603</v>
      </c>
      <c r="H408" s="52">
        <v>510.15030110859999</v>
      </c>
      <c r="I408" s="52">
        <v>541.430577363</v>
      </c>
      <c r="J408" s="52">
        <v>573.18792507319995</v>
      </c>
      <c r="K408" s="52">
        <v>605.36622775379999</v>
      </c>
      <c r="L408" s="52">
        <v>637.90502408980001</v>
      </c>
      <c r="M408" s="52">
        <v>670.74107175489996</v>
      </c>
      <c r="N408" s="52">
        <v>703.80891559789995</v>
      </c>
      <c r="O408" s="52">
        <v>737.04164312240005</v>
      </c>
      <c r="P408" s="52">
        <v>770.37213418520003</v>
      </c>
      <c r="Q408" s="52">
        <v>803.73491925300004</v>
      </c>
      <c r="R408" s="55">
        <v>837.06867596790005</v>
      </c>
      <c r="S408" s="52">
        <v>870.38775251130005</v>
      </c>
      <c r="T408" s="52">
        <v>903.65857103329995</v>
      </c>
      <c r="U408" s="52">
        <v>936.85191605329999</v>
      </c>
      <c r="V408" s="52">
        <v>969.95151077989999</v>
      </c>
      <c r="W408" s="52">
        <v>1002.95653507</v>
      </c>
      <c r="X408" s="52">
        <v>1035.8824294082999</v>
      </c>
      <c r="Y408" s="52">
        <v>1068.7611378138999</v>
      </c>
      <c r="Z408" s="52">
        <v>1101.6414129054001</v>
      </c>
      <c r="AA408" s="52">
        <v>1134.5897461530999</v>
      </c>
      <c r="AB408" s="55">
        <v>1167.6924432251999</v>
      </c>
      <c r="AC408" s="52">
        <v>1201.0592883938</v>
      </c>
      <c r="AD408" s="52">
        <v>1234.8380300936001</v>
      </c>
      <c r="AE408" s="52">
        <v>1269.2870993705001</v>
      </c>
      <c r="AF408" s="52">
        <v>1304.5965347524</v>
      </c>
      <c r="AG408" s="52">
        <v>1341.0061024365</v>
      </c>
      <c r="AH408" s="52">
        <v>1378.8166257993</v>
      </c>
      <c r="AI408" s="52">
        <v>1418.3986299838</v>
      </c>
      <c r="AJ408" s="52">
        <v>1460.1907802333999</v>
      </c>
      <c r="AK408" s="52">
        <v>1501.5976874918999</v>
      </c>
      <c r="AL408" s="52">
        <v>1517.5495418833</v>
      </c>
      <c r="AM408" s="52">
        <v>1532.3102903189999</v>
      </c>
      <c r="AN408" s="52">
        <v>1546.0130577719999</v>
      </c>
      <c r="AO408" s="52">
        <v>1558.7694625946001</v>
      </c>
      <c r="AP408" s="52">
        <v>1570.6757716551001</v>
      </c>
      <c r="AQ408" s="52">
        <v>1581.8159575607999</v>
      </c>
      <c r="AR408" s="52">
        <v>1592.2636889895</v>
      </c>
      <c r="AS408" s="52">
        <v>1602.0838450850999</v>
      </c>
      <c r="AT408" s="52">
        <v>1611.3337471213999</v>
      </c>
      <c r="AU408" s="52">
        <v>1620.0641865235</v>
      </c>
      <c r="AV408" s="52">
        <v>1628.3202933379</v>
      </c>
      <c r="AW408" s="52">
        <v>1636.1422732591</v>
      </c>
      <c r="AX408" s="52">
        <v>1643.5660364988</v>
      </c>
      <c r="AY408" s="52">
        <v>1650.6237359879999</v>
      </c>
      <c r="AZ408" s="52">
        <v>1657.3442291562999</v>
      </c>
      <c r="BA408" s="52">
        <v>1663.7534755316999</v>
      </c>
      <c r="BB408" s="52">
        <v>1669.8748802492</v>
      </c>
      <c r="BC408" s="52">
        <v>1675.7295910865</v>
      </c>
      <c r="BD408" s="52">
        <v>1681.3367563291999</v>
      </c>
      <c r="BE408" s="52">
        <v>1686.7137494132</v>
      </c>
      <c r="BF408" s="52">
        <v>1691.8763645417</v>
      </c>
      <c r="BG408" s="52">
        <v>1696.8389879075</v>
      </c>
      <c r="BH408" s="52">
        <v>1701.6147475849</v>
      </c>
      <c r="BI408" s="52">
        <v>1706.2156453104001</v>
      </c>
      <c r="BJ408" s="52">
        <v>1710.6526724079999</v>
      </c>
      <c r="BK408" s="52">
        <v>1714.9359122259</v>
      </c>
      <c r="BL408" s="52">
        <v>1719.0746301086001</v>
      </c>
      <c r="BM408" s="52">
        <v>1723.0773539372999</v>
      </c>
      <c r="BN408" s="52">
        <v>1726.9519447619</v>
      </c>
      <c r="BO408" s="52">
        <v>1730.705660347</v>
      </c>
      <c r="BP408" s="52">
        <v>1734.3452110334999</v>
      </c>
      <c r="BQ408" s="52">
        <v>1737.8768101389001</v>
      </c>
      <c r="BR408" s="52">
        <v>1741.3062187885</v>
      </c>
      <c r="BS408" s="52">
        <v>1744.6387861820999</v>
      </c>
      <c r="BT408" s="52">
        <v>1747.8794854605001</v>
      </c>
      <c r="BU408" s="52">
        <v>1751.0329461208</v>
      </c>
      <c r="BV408" s="52">
        <v>1754.1034834023999</v>
      </c>
      <c r="BW408" s="52">
        <v>1757.0951240288</v>
      </c>
      <c r="BX408" s="52">
        <v>1760.0116305055999</v>
      </c>
      <c r="BY408" s="52">
        <v>1762.8565220236001</v>
      </c>
      <c r="BZ408" s="52">
        <v>1765.6330942764</v>
      </c>
      <c r="CA408" s="52">
        <v>1768.3444366937999</v>
      </c>
      <c r="CB408" s="52">
        <v>1770.9934486136999</v>
      </c>
      <c r="CC408" s="52">
        <v>1773.5828537344</v>
      </c>
      <c r="CD408" s="52">
        <v>1776.1152134382</v>
      </c>
    </row>
    <row r="409" spans="1:82" x14ac:dyDescent="0.25">
      <c r="A409" s="52" t="s">
        <v>270</v>
      </c>
      <c r="B409" s="52">
        <v>633.5</v>
      </c>
      <c r="C409" s="52">
        <v>691.9872875973</v>
      </c>
      <c r="D409" s="52">
        <v>753.20626913189994</v>
      </c>
      <c r="E409" s="52">
        <v>817.12577143099998</v>
      </c>
      <c r="F409" s="52">
        <v>883.72499467110003</v>
      </c>
      <c r="G409" s="52">
        <v>952.98444026790003</v>
      </c>
      <c r="H409" s="52">
        <v>1024.8816903290001</v>
      </c>
      <c r="I409" s="52">
        <v>1099.3880835043999</v>
      </c>
      <c r="J409" s="52">
        <v>1176.7277031638</v>
      </c>
      <c r="K409" s="52">
        <v>1256.9275229882001</v>
      </c>
      <c r="L409" s="52">
        <v>1340.0133749738</v>
      </c>
      <c r="M409" s="52">
        <v>1426.0072765402001</v>
      </c>
      <c r="N409" s="52">
        <v>1514.9243244653001</v>
      </c>
      <c r="O409" s="52">
        <v>1606.7691225983999</v>
      </c>
      <c r="P409" s="52">
        <v>1701.5316994844</v>
      </c>
      <c r="Q409" s="52">
        <v>1799.1828490032001</v>
      </c>
      <c r="R409" s="55">
        <v>1899.6687940851</v>
      </c>
      <c r="S409" s="52">
        <v>2002.9050239088999</v>
      </c>
      <c r="T409" s="52">
        <v>2108.7690748927998</v>
      </c>
      <c r="U409" s="52">
        <v>2217.0979671588998</v>
      </c>
      <c r="V409" s="52">
        <v>2327.6752708045001</v>
      </c>
      <c r="W409" s="52">
        <v>2440.2198654147001</v>
      </c>
      <c r="X409" s="52">
        <v>2554.3739061156002</v>
      </c>
      <c r="Y409" s="52">
        <v>2669.6889711161998</v>
      </c>
      <c r="Z409" s="52">
        <v>2785.6097830731001</v>
      </c>
      <c r="AA409" s="52">
        <v>2901.4549056067999</v>
      </c>
      <c r="AB409" s="55">
        <v>3016.3936781921998</v>
      </c>
      <c r="AC409" s="52">
        <v>3129.4184370837002</v>
      </c>
      <c r="AD409" s="52">
        <v>3239.3107887036999</v>
      </c>
      <c r="AE409" s="52">
        <v>3344.5909618538999</v>
      </c>
      <c r="AF409" s="52">
        <v>3443.3884903163998</v>
      </c>
      <c r="AG409" s="52">
        <v>3533.4959869693998</v>
      </c>
      <c r="AH409" s="52">
        <v>3612.3052642328998</v>
      </c>
      <c r="AI409" s="52">
        <v>3676.7323294224998</v>
      </c>
      <c r="AJ409" s="52">
        <v>3723.1339838423</v>
      </c>
      <c r="AK409" s="52">
        <v>3747.2266750891999</v>
      </c>
      <c r="AL409" s="52">
        <v>3747.2266750891999</v>
      </c>
      <c r="AM409" s="52">
        <v>3747.2266750891999</v>
      </c>
      <c r="AN409" s="52">
        <v>3747.2266750891999</v>
      </c>
      <c r="AO409" s="52">
        <v>3747.2266750891999</v>
      </c>
      <c r="AP409" s="52">
        <v>3747.2266750891999</v>
      </c>
      <c r="AQ409" s="52">
        <v>3747.2266750891999</v>
      </c>
      <c r="AR409" s="52">
        <v>3747.2266750891999</v>
      </c>
      <c r="AS409" s="52">
        <v>3747.2266750891999</v>
      </c>
      <c r="AT409" s="52">
        <v>3747.2266750891999</v>
      </c>
      <c r="AU409" s="52">
        <v>3747.2266750891999</v>
      </c>
      <c r="AV409" s="52">
        <v>3747.2266750891999</v>
      </c>
      <c r="AW409" s="52">
        <v>3747.2266750891999</v>
      </c>
      <c r="AX409" s="52">
        <v>3747.2266750891999</v>
      </c>
      <c r="AY409" s="52">
        <v>3747.2266750891999</v>
      </c>
      <c r="AZ409" s="52">
        <v>3747.2266750891999</v>
      </c>
      <c r="BA409" s="52">
        <v>3747.2266750891999</v>
      </c>
      <c r="BB409" s="52">
        <v>3747.2266750891999</v>
      </c>
      <c r="BC409" s="52">
        <v>3747.2266750891999</v>
      </c>
      <c r="BD409" s="52">
        <v>3747.2266750891999</v>
      </c>
      <c r="BE409" s="52">
        <v>3747.2266750891999</v>
      </c>
      <c r="BF409" s="52">
        <v>3747.2266750891999</v>
      </c>
      <c r="BG409" s="52">
        <v>3747.2266750891999</v>
      </c>
      <c r="BH409" s="52">
        <v>3747.2266750891999</v>
      </c>
      <c r="BI409" s="52">
        <v>3747.2266750891999</v>
      </c>
      <c r="BJ409" s="52">
        <v>3747.2266750891999</v>
      </c>
      <c r="BK409" s="52">
        <v>3747.2266750891999</v>
      </c>
      <c r="BL409" s="52">
        <v>3747.2266750891999</v>
      </c>
      <c r="BM409" s="52">
        <v>3747.2266750891999</v>
      </c>
      <c r="BN409" s="52">
        <v>3747.2266750891999</v>
      </c>
      <c r="BO409" s="52">
        <v>3747.2266750891999</v>
      </c>
      <c r="BP409" s="52">
        <v>3747.2266750891999</v>
      </c>
      <c r="BQ409" s="52">
        <v>3747.2266750891999</v>
      </c>
      <c r="BR409" s="52">
        <v>3747.2266750891999</v>
      </c>
      <c r="BS409" s="52">
        <v>3747.2266750891999</v>
      </c>
      <c r="BT409" s="52">
        <v>3747.2266750891999</v>
      </c>
      <c r="BU409" s="52">
        <v>3747.2266750891999</v>
      </c>
      <c r="BV409" s="52">
        <v>3747.2266750891999</v>
      </c>
      <c r="BW409" s="52">
        <v>3747.2266750891999</v>
      </c>
      <c r="BX409" s="52">
        <v>3747.2266750891999</v>
      </c>
      <c r="BY409" s="52">
        <v>3747.2266750891999</v>
      </c>
      <c r="BZ409" s="52">
        <v>3747.2266750891999</v>
      </c>
      <c r="CA409" s="52">
        <v>3747.2266750891999</v>
      </c>
      <c r="CB409" s="52">
        <v>3747.2266750891999</v>
      </c>
      <c r="CC409" s="52">
        <v>3747.2266750891999</v>
      </c>
      <c r="CD409" s="52">
        <v>3747.2266750891999</v>
      </c>
    </row>
    <row r="410" spans="1:82" x14ac:dyDescent="0.25">
      <c r="A410" s="52" t="s">
        <v>308</v>
      </c>
      <c r="B410" s="52">
        <v>0.1090617324</v>
      </c>
      <c r="C410" s="52">
        <v>9.5430263299999998E-2</v>
      </c>
      <c r="D410" s="52">
        <v>8.3747326400000002E-2</v>
      </c>
      <c r="E410" s="52">
        <v>7.3701141400000003E-2</v>
      </c>
      <c r="F410" s="52">
        <v>6.5034725700000004E-2</v>
      </c>
      <c r="G410" s="52">
        <v>5.7535466600000001E-2</v>
      </c>
      <c r="H410" s="52">
        <v>5.1026818299999999E-2</v>
      </c>
      <c r="I410" s="52">
        <v>4.7449565300000003E-2</v>
      </c>
      <c r="J410" s="52">
        <v>4.4223235399999998E-2</v>
      </c>
      <c r="K410" s="52">
        <v>4.1305879400000002E-2</v>
      </c>
      <c r="L410" s="52">
        <v>3.8661303600000002E-2</v>
      </c>
      <c r="M410" s="52">
        <v>3.6258188099999998E-2</v>
      </c>
      <c r="N410" s="52">
        <v>3.4069353500000003E-2</v>
      </c>
      <c r="O410" s="52">
        <v>3.2071148100000002E-2</v>
      </c>
      <c r="P410" s="52">
        <v>3.0242935200000001E-2</v>
      </c>
      <c r="Q410" s="52">
        <v>2.8566661699999999E-2</v>
      </c>
      <c r="R410" s="55">
        <v>2.7026495000000001E-2</v>
      </c>
      <c r="S410" s="52">
        <v>2.58623298E-2</v>
      </c>
      <c r="T410" s="52">
        <v>2.47869784E-2</v>
      </c>
      <c r="U410" s="52">
        <v>2.3791971700000001E-2</v>
      </c>
      <c r="V410" s="52">
        <v>2.2869788499999998E-2</v>
      </c>
      <c r="W410" s="52">
        <v>2.2013735E-2</v>
      </c>
      <c r="X410" s="52">
        <v>2.12178414E-2</v>
      </c>
      <c r="Y410" s="52">
        <v>2.04767725E-2</v>
      </c>
      <c r="Z410" s="52">
        <v>1.9785751099999999E-2</v>
      </c>
      <c r="AA410" s="52">
        <v>1.9140490999999999E-2</v>
      </c>
      <c r="AB410" s="55">
        <v>1.8537140000000001E-2</v>
      </c>
      <c r="AC410" s="52">
        <v>1.79722288E-2</v>
      </c>
      <c r="AD410" s="52">
        <v>1.7441069199999999E-2</v>
      </c>
      <c r="AE410" s="52">
        <v>1.6925607700000001E-2</v>
      </c>
      <c r="AF410" s="52">
        <v>1.6425380400000002E-2</v>
      </c>
      <c r="AG410" s="52">
        <v>1.5939937000000001E-2</v>
      </c>
      <c r="AH410" s="52">
        <v>1.54688407E-2</v>
      </c>
      <c r="AI410" s="52">
        <v>1.50116674E-2</v>
      </c>
      <c r="AJ410" s="52">
        <v>1.45680056E-2</v>
      </c>
      <c r="AK410" s="52">
        <v>1.41374559E-2</v>
      </c>
      <c r="AL410" s="52">
        <v>1.3719630999999999E-2</v>
      </c>
      <c r="AM410" s="52">
        <v>1.3314154599999999E-2</v>
      </c>
      <c r="AN410" s="52">
        <v>1.29206619E-2</v>
      </c>
      <c r="AO410" s="52">
        <v>1.25387986E-2</v>
      </c>
      <c r="AP410" s="52">
        <v>1.2168221099999999E-2</v>
      </c>
      <c r="AQ410" s="52">
        <v>1.18085958E-2</v>
      </c>
      <c r="AR410" s="52">
        <v>1.14595991E-2</v>
      </c>
      <c r="AS410" s="52">
        <v>1.11209167E-2</v>
      </c>
      <c r="AT410" s="52">
        <v>1.0792243999999999E-2</v>
      </c>
      <c r="AU410" s="52">
        <v>1.0473284899999999E-2</v>
      </c>
      <c r="AV410" s="52">
        <v>1.0163752599999999E-2</v>
      </c>
      <c r="AW410" s="52">
        <v>9.8633682999999996E-3</v>
      </c>
      <c r="AX410" s="52">
        <v>9.5718616999999999E-3</v>
      </c>
      <c r="AY410" s="52">
        <v>9.2889705000000003E-3</v>
      </c>
      <c r="AZ410" s="52">
        <v>9.0144399000000007E-3</v>
      </c>
      <c r="BA410" s="52">
        <v>8.7480228999999993E-3</v>
      </c>
      <c r="BB410" s="52">
        <v>8.4894797999999997E-3</v>
      </c>
      <c r="BC410" s="52">
        <v>8.2385776999999993E-3</v>
      </c>
      <c r="BD410" s="52">
        <v>7.9950909999999993E-3</v>
      </c>
      <c r="BE410" s="52">
        <v>7.7588003000000003E-3</v>
      </c>
      <c r="BF410" s="52">
        <v>7.5294931000000004E-3</v>
      </c>
      <c r="BG410" s="52">
        <v>7.3069629999999997E-3</v>
      </c>
      <c r="BH410" s="52">
        <v>7.0910095999999999E-3</v>
      </c>
      <c r="BI410" s="52">
        <v>6.8814386000000003E-3</v>
      </c>
      <c r="BJ410" s="52">
        <v>6.6780613000000004E-3</v>
      </c>
      <c r="BK410" s="52">
        <v>6.4806947999999998E-3</v>
      </c>
      <c r="BL410" s="52">
        <v>6.2891613000000002E-3</v>
      </c>
      <c r="BM410" s="52">
        <v>6.1032884999999999E-3</v>
      </c>
      <c r="BN410" s="52">
        <v>5.9229091000000001E-3</v>
      </c>
      <c r="BO410" s="52">
        <v>5.7478605999999998E-3</v>
      </c>
      <c r="BP410" s="52">
        <v>5.5779857000000004E-3</v>
      </c>
      <c r="BQ410" s="52">
        <v>5.4131313000000004E-3</v>
      </c>
      <c r="BR410" s="52">
        <v>5.2531491E-3</v>
      </c>
      <c r="BS410" s="52">
        <v>5.0978951000000003E-3</v>
      </c>
      <c r="BT410" s="52">
        <v>4.9472294999999998E-3</v>
      </c>
      <c r="BU410" s="52">
        <v>4.8010168000000002E-3</v>
      </c>
      <c r="BV410" s="52">
        <v>4.6591252999999997E-3</v>
      </c>
      <c r="BW410" s="52">
        <v>4.5214273000000003E-3</v>
      </c>
      <c r="BX410" s="52">
        <v>4.3877990000000004E-3</v>
      </c>
      <c r="BY410" s="52">
        <v>4.2581199000000002E-3</v>
      </c>
      <c r="BZ410" s="52">
        <v>4.1322733999999998E-3</v>
      </c>
      <c r="CA410" s="52">
        <v>4.0101462999999997E-3</v>
      </c>
      <c r="CB410" s="52">
        <v>3.8916286E-3</v>
      </c>
      <c r="CC410" s="52">
        <v>3.7766136E-3</v>
      </c>
      <c r="CD410" s="52">
        <v>3.6649978E-3</v>
      </c>
    </row>
    <row r="411" spans="1:82" x14ac:dyDescent="0.25">
      <c r="A411" s="52" t="s">
        <v>550</v>
      </c>
      <c r="B411" s="52">
        <v>0</v>
      </c>
      <c r="C411" s="52">
        <v>2.05177003E-2</v>
      </c>
      <c r="D411" s="52">
        <v>2.01089471E-2</v>
      </c>
      <c r="E411" s="52">
        <v>1.9771309099999999E-2</v>
      </c>
      <c r="F411" s="52">
        <v>1.9466361599999999E-2</v>
      </c>
      <c r="G411" s="52">
        <v>1.91814888E-2</v>
      </c>
      <c r="H411" s="52">
        <v>1.8912927699999998E-2</v>
      </c>
      <c r="I411" s="52">
        <v>1.8648409899999999E-2</v>
      </c>
      <c r="J411" s="52">
        <v>1.8393125699999999E-2</v>
      </c>
      <c r="K411" s="52">
        <v>1.8145267100000001E-2</v>
      </c>
      <c r="L411" s="52">
        <v>1.7903521700000001E-2</v>
      </c>
      <c r="M411" s="52">
        <v>1.7666867999999999E-2</v>
      </c>
      <c r="N411" s="52">
        <v>1.7434512199999998E-2</v>
      </c>
      <c r="O411" s="52">
        <v>1.7205879699999999E-2</v>
      </c>
      <c r="P411" s="52">
        <v>1.6980649E-2</v>
      </c>
      <c r="Q411" s="52">
        <v>1.6758841699999999E-2</v>
      </c>
      <c r="R411" s="55">
        <v>1.6541005800000001E-2</v>
      </c>
      <c r="S411" s="52">
        <v>1.63468394E-2</v>
      </c>
      <c r="T411" s="52">
        <v>1.61563495E-2</v>
      </c>
      <c r="U411" s="52">
        <v>1.5965697099999999E-2</v>
      </c>
      <c r="V411" s="52">
        <v>1.5775126899999999E-2</v>
      </c>
      <c r="W411" s="52">
        <v>1.5585547599999999E-2</v>
      </c>
      <c r="X411" s="52">
        <v>1.5397797899999999E-2</v>
      </c>
      <c r="Y411" s="52">
        <v>1.5212581500000001E-2</v>
      </c>
      <c r="Z411" s="52">
        <v>1.50305365E-2</v>
      </c>
      <c r="AA411" s="52">
        <v>1.48523293E-2</v>
      </c>
      <c r="AB411" s="55">
        <v>1.46787923E-2</v>
      </c>
      <c r="AC411" s="52">
        <v>1.45111749E-2</v>
      </c>
      <c r="AD411" s="52">
        <v>1.4352475999999999E-2</v>
      </c>
      <c r="AE411" s="52">
        <v>1.4215018899999999E-2</v>
      </c>
      <c r="AF411" s="52">
        <v>1.41080307E-2</v>
      </c>
      <c r="AG411" s="52">
        <v>1.4051131600000001E-2</v>
      </c>
      <c r="AH411" s="52">
        <v>1.40826032E-2</v>
      </c>
      <c r="AI411" s="52">
        <v>1.42753225E-2</v>
      </c>
      <c r="AJ411" s="52">
        <v>1.47673357E-2</v>
      </c>
      <c r="AK411" s="52">
        <v>1.5605411899999999E-2</v>
      </c>
      <c r="AL411" s="52">
        <v>1.53657802E-2</v>
      </c>
      <c r="AM411" s="52">
        <v>1.4362408700000001E-2</v>
      </c>
      <c r="AN411" s="52">
        <v>1.55427343E-2</v>
      </c>
      <c r="AO411" s="52">
        <v>1.5190319900000001E-2</v>
      </c>
      <c r="AP411" s="52">
        <v>1.4908262300000001E-2</v>
      </c>
      <c r="AQ411" s="52">
        <v>1.46752559E-2</v>
      </c>
      <c r="AR411" s="52">
        <v>1.4476690299999999E-2</v>
      </c>
      <c r="AS411" s="52">
        <v>1.43025605E-2</v>
      </c>
      <c r="AT411" s="52">
        <v>1.41459902E-2</v>
      </c>
      <c r="AU411" s="52">
        <v>1.4002227000000001E-2</v>
      </c>
      <c r="AV411" s="52">
        <v>1.3867964E-2</v>
      </c>
      <c r="AW411" s="52">
        <v>1.37408828E-2</v>
      </c>
      <c r="AX411" s="52">
        <v>1.36193444E-2</v>
      </c>
      <c r="AY411" s="52">
        <v>1.3502179200000001E-2</v>
      </c>
      <c r="AZ411" s="52">
        <v>1.3388543399999999E-2</v>
      </c>
      <c r="BA411" s="52">
        <v>1.3277821400000001E-2</v>
      </c>
      <c r="BB411" s="52">
        <v>1.31695578E-2</v>
      </c>
      <c r="BC411" s="52">
        <v>1.3063411E-2</v>
      </c>
      <c r="BD411" s="52">
        <v>1.2959120899999999E-2</v>
      </c>
      <c r="BE411" s="52">
        <v>1.2856486300000001E-2</v>
      </c>
      <c r="BF411" s="52">
        <v>1.2755348999999999E-2</v>
      </c>
      <c r="BG411" s="52">
        <v>1.26555824E-2</v>
      </c>
      <c r="BH411" s="52">
        <v>1.2557084099999999E-2</v>
      </c>
      <c r="BI411" s="52">
        <v>1.24597697E-2</v>
      </c>
      <c r="BJ411" s="52">
        <v>1.2363568700000001E-2</v>
      </c>
      <c r="BK411" s="52">
        <v>1.2268421700000001E-2</v>
      </c>
      <c r="BL411" s="52">
        <v>1.2174277900000001E-2</v>
      </c>
      <c r="BM411" s="52">
        <v>1.20810936E-2</v>
      </c>
      <c r="BN411" s="52">
        <v>1.19888307E-2</v>
      </c>
      <c r="BO411" s="52">
        <v>1.18974557E-2</v>
      </c>
      <c r="BP411" s="52">
        <v>1.1806939299999999E-2</v>
      </c>
      <c r="BQ411" s="52">
        <v>1.1717254999999999E-2</v>
      </c>
      <c r="BR411" s="52">
        <v>1.1628379600000001E-2</v>
      </c>
      <c r="BS411" s="52">
        <v>1.1540292000000001E-2</v>
      </c>
      <c r="BT411" s="52">
        <v>1.1452973E-2</v>
      </c>
      <c r="BU411" s="52">
        <v>1.13664054E-2</v>
      </c>
      <c r="BV411" s="52">
        <v>1.12805734E-2</v>
      </c>
      <c r="BW411" s="52">
        <v>1.1195462600000001E-2</v>
      </c>
      <c r="BX411" s="52">
        <v>1.1111059600000001E-2</v>
      </c>
      <c r="BY411" s="52">
        <v>1.1027352000000001E-2</v>
      </c>
      <c r="BZ411" s="52">
        <v>1.0944328499999999E-2</v>
      </c>
      <c r="CA411" s="52">
        <v>1.08619784E-2</v>
      </c>
      <c r="CB411" s="52">
        <v>1.07802916E-2</v>
      </c>
      <c r="CC411" s="52">
        <v>1.06992589E-2</v>
      </c>
      <c r="CD411" s="52">
        <v>1.0618871300000001E-2</v>
      </c>
    </row>
    <row r="412" spans="1:82" x14ac:dyDescent="0.25">
      <c r="A412" s="52" t="s">
        <v>551</v>
      </c>
      <c r="B412" s="52">
        <v>0</v>
      </c>
      <c r="C412" s="52">
        <v>4.5266164800000001E-2</v>
      </c>
      <c r="D412" s="52">
        <v>-8.3971830000000003E-4</v>
      </c>
      <c r="E412" s="52">
        <v>-7.7231170000000005E-4</v>
      </c>
      <c r="F412" s="52">
        <v>-7.4140869999999995E-4</v>
      </c>
      <c r="G412" s="52">
        <v>-7.2249079999999995E-4</v>
      </c>
      <c r="H412" s="52">
        <v>-7.0714789999999997E-4</v>
      </c>
      <c r="I412" s="52">
        <v>-7.0345979999999998E-4</v>
      </c>
      <c r="J412" s="52">
        <v>-6.9484129999999996E-4</v>
      </c>
      <c r="K412" s="52">
        <v>-6.8794039999999998E-4</v>
      </c>
      <c r="L412" s="52">
        <v>-6.8228639999999997E-4</v>
      </c>
      <c r="M412" s="52">
        <v>-6.7760279999999997E-4</v>
      </c>
      <c r="N412" s="52">
        <v>-6.7367359999999995E-4</v>
      </c>
      <c r="O412" s="52">
        <v>-6.7029019999999999E-4</v>
      </c>
      <c r="P412" s="52">
        <v>-6.6721230000000003E-4</v>
      </c>
      <c r="Q412" s="52">
        <v>-6.6411409999999997E-4</v>
      </c>
      <c r="R412" s="55">
        <v>-6.6049540000000001E-4</v>
      </c>
      <c r="S412" s="52">
        <v>-6.381634E-4</v>
      </c>
      <c r="T412" s="52">
        <v>-6.3482499999999999E-4</v>
      </c>
      <c r="U412" s="52">
        <v>-6.3513380000000002E-4</v>
      </c>
      <c r="V412" s="52">
        <v>-6.3520999999999998E-4</v>
      </c>
      <c r="W412" s="52">
        <v>-6.3442320000000002E-4</v>
      </c>
      <c r="X412" s="52">
        <v>-6.3283980000000001E-4</v>
      </c>
      <c r="Y412" s="52">
        <v>-6.305878E-4</v>
      </c>
      <c r="Z412" s="52">
        <v>-6.2772979999999999E-4</v>
      </c>
      <c r="AA412" s="52">
        <v>-6.2423869999999996E-4</v>
      </c>
      <c r="AB412" s="55">
        <v>-6.1995710000000001E-4</v>
      </c>
      <c r="AC412" s="52">
        <v>-6.1448860000000004E-4</v>
      </c>
      <c r="AD412" s="52">
        <v>-6.061711E-4</v>
      </c>
      <c r="AE412" s="52">
        <v>-5.8614669999999998E-4</v>
      </c>
      <c r="AF412" s="52">
        <v>-5.5735669999999998E-4</v>
      </c>
      <c r="AG412" s="52">
        <v>-5.0992750000000003E-4</v>
      </c>
      <c r="AH412" s="52">
        <v>-4.2613079999999999E-4</v>
      </c>
      <c r="AI412" s="52">
        <v>-2.731012E-4</v>
      </c>
      <c r="AJ412" s="52">
        <v>1.1072300000000001E-5</v>
      </c>
      <c r="AK412" s="52">
        <v>3.3967630000000001E-4</v>
      </c>
      <c r="AL412" s="52">
        <v>-6.8430219999999998E-4</v>
      </c>
      <c r="AM412" s="52">
        <v>-1.4100110000000001E-3</v>
      </c>
      <c r="AN412" s="52">
        <v>6.6434510000000003E-4</v>
      </c>
      <c r="AO412" s="52">
        <v>-7.9191410000000004E-4</v>
      </c>
      <c r="AP412" s="52">
        <v>-7.2523149999999996E-4</v>
      </c>
      <c r="AQ412" s="52">
        <v>-6.7878920000000002E-4</v>
      </c>
      <c r="AR412" s="52">
        <v>-6.4622699999999998E-4</v>
      </c>
      <c r="AS412" s="52">
        <v>-6.2316960000000001E-4</v>
      </c>
      <c r="AT412" s="52">
        <v>-6.0664469999999996E-4</v>
      </c>
      <c r="AU412" s="52">
        <v>-5.9463479999999997E-4</v>
      </c>
      <c r="AV412" s="52">
        <v>-5.857665E-4</v>
      </c>
      <c r="AW412" s="52">
        <v>-5.7910079999999998E-4</v>
      </c>
      <c r="AX412" s="52">
        <v>1.0373332399999999E-2</v>
      </c>
      <c r="AY412" s="52">
        <v>-1.11307E-4</v>
      </c>
      <c r="AZ412" s="52">
        <v>-1.07954E-4</v>
      </c>
      <c r="BA412" s="52">
        <v>-1.051859E-4</v>
      </c>
      <c r="BB412" s="52">
        <v>-1.0285039999999999E-4</v>
      </c>
      <c r="BC412" s="52">
        <v>-1.008394E-4</v>
      </c>
      <c r="BD412" s="52">
        <v>-9.9075599999999997E-5</v>
      </c>
      <c r="BE412" s="52">
        <v>-9.7502899999999998E-5</v>
      </c>
      <c r="BF412" s="52">
        <v>-9.6080499999999996E-5</v>
      </c>
      <c r="BG412" s="52">
        <v>-9.4778199999999993E-5</v>
      </c>
      <c r="BH412" s="52">
        <v>-9.3573399999999994E-5</v>
      </c>
      <c r="BI412" s="52">
        <v>-9.2448700000000001E-5</v>
      </c>
      <c r="BJ412" s="52">
        <v>-9.1390899999999999E-5</v>
      </c>
      <c r="BK412" s="52">
        <v>-9.0389600000000006E-5</v>
      </c>
      <c r="BL412" s="52">
        <v>-8.9436600000000004E-5</v>
      </c>
      <c r="BM412" s="52">
        <v>-8.8525100000000004E-5</v>
      </c>
      <c r="BN412" s="52">
        <v>-8.7649800000000002E-5</v>
      </c>
      <c r="BO412" s="52">
        <v>-8.6806199999999996E-5</v>
      </c>
      <c r="BP412" s="52">
        <v>-8.5990700000000003E-5</v>
      </c>
      <c r="BQ412" s="52">
        <v>-8.5199999999999997E-5</v>
      </c>
      <c r="BR412" s="52">
        <v>-8.4431600000000007E-5</v>
      </c>
      <c r="BS412" s="52">
        <v>-8.3683299999999999E-5</v>
      </c>
      <c r="BT412" s="52">
        <v>-8.2953000000000004E-5</v>
      </c>
      <c r="BU412" s="52">
        <v>-8.2239199999999997E-5</v>
      </c>
      <c r="BV412" s="52">
        <v>-8.1540399999999996E-5</v>
      </c>
      <c r="BW412" s="52">
        <v>-8.0855300000000005E-5</v>
      </c>
      <c r="BX412" s="52">
        <v>-8.0182899999999994E-5</v>
      </c>
      <c r="BY412" s="52">
        <v>-7.9522200000000002E-5</v>
      </c>
      <c r="BZ412" s="52">
        <v>-7.8872299999999994E-5</v>
      </c>
      <c r="CA412" s="52">
        <v>-7.8232599999999994E-5</v>
      </c>
      <c r="CB412" s="52">
        <v>-7.7602399999999994E-5</v>
      </c>
      <c r="CC412" s="52">
        <v>-7.6981099999999994E-5</v>
      </c>
      <c r="CD412" s="52">
        <v>-7.6368199999999998E-5</v>
      </c>
    </row>
    <row r="413" spans="1:82" x14ac:dyDescent="0.25">
      <c r="A413" s="52" t="s">
        <v>552</v>
      </c>
      <c r="B413" s="52">
        <v>0</v>
      </c>
      <c r="C413" s="52">
        <v>-2.25625E-4</v>
      </c>
      <c r="D413" s="52">
        <v>-4.5124999999999999E-4</v>
      </c>
      <c r="E413" s="52">
        <v>-6.7687499999999996E-4</v>
      </c>
      <c r="F413" s="52">
        <v>-9.0249999999999998E-4</v>
      </c>
      <c r="G413" s="52">
        <v>-1.128125E-3</v>
      </c>
      <c r="H413" s="52">
        <v>-1.3537499999999999E-3</v>
      </c>
      <c r="I413" s="52">
        <v>-1.579375E-3</v>
      </c>
      <c r="J413" s="52">
        <v>-1.805E-3</v>
      </c>
      <c r="K413" s="52">
        <v>-2.0306249999999999E-3</v>
      </c>
      <c r="L413" s="52">
        <v>-2.25625E-3</v>
      </c>
      <c r="M413" s="52">
        <v>-2.4818750000000001E-3</v>
      </c>
      <c r="N413" s="52">
        <v>-2.7074999999999998E-3</v>
      </c>
      <c r="O413" s="52">
        <v>-2.933125E-3</v>
      </c>
      <c r="P413" s="52">
        <v>-3.1587500000000001E-3</v>
      </c>
      <c r="Q413" s="52">
        <v>-3.3843749999999998E-3</v>
      </c>
      <c r="R413" s="55">
        <v>-3.6099999999999999E-3</v>
      </c>
      <c r="S413" s="52">
        <v>-3.8356250000000001E-3</v>
      </c>
      <c r="T413" s="52">
        <v>-4.0612499999999998E-3</v>
      </c>
      <c r="U413" s="52">
        <v>-4.2868749999999999E-3</v>
      </c>
      <c r="V413" s="52">
        <v>-4.5125E-3</v>
      </c>
      <c r="W413" s="52">
        <v>-4.7381250000000001E-3</v>
      </c>
      <c r="X413" s="52">
        <v>-4.9637500000000003E-3</v>
      </c>
      <c r="Y413" s="52">
        <v>-5.1893750000000004E-3</v>
      </c>
      <c r="Z413" s="52">
        <v>-5.4149999999999997E-3</v>
      </c>
      <c r="AA413" s="52">
        <v>-5.6406249999999998E-3</v>
      </c>
      <c r="AB413" s="55">
        <v>-5.8662499999999999E-3</v>
      </c>
      <c r="AC413" s="52">
        <v>-6.0918750000000001E-3</v>
      </c>
      <c r="AD413" s="52">
        <v>-6.3175000000000002E-3</v>
      </c>
      <c r="AE413" s="52">
        <v>-6.5431250000000003E-3</v>
      </c>
      <c r="AF413" s="52">
        <v>-6.7687499999999996E-3</v>
      </c>
      <c r="AG413" s="52">
        <v>-6.9943749999999997E-3</v>
      </c>
      <c r="AH413" s="52">
        <v>-7.2199999999999999E-3</v>
      </c>
      <c r="AI413" s="52">
        <v>-7.445625E-3</v>
      </c>
      <c r="AJ413" s="52">
        <v>-7.6712500000000001E-3</v>
      </c>
      <c r="AK413" s="52">
        <v>-7.8968749999999994E-3</v>
      </c>
      <c r="AL413" s="52">
        <v>-8.1224999999999995E-3</v>
      </c>
      <c r="AM413" s="52">
        <v>-8.3481249999999996E-3</v>
      </c>
      <c r="AN413" s="52">
        <v>-8.5737499999999998E-3</v>
      </c>
      <c r="AO413" s="52">
        <v>-8.7993749999999999E-3</v>
      </c>
      <c r="AP413" s="52">
        <v>-9.025E-3</v>
      </c>
      <c r="AQ413" s="52">
        <v>-9.2506250000000002E-3</v>
      </c>
      <c r="AR413" s="52">
        <v>-9.4762500000000003E-3</v>
      </c>
      <c r="AS413" s="52">
        <v>-9.7018750000000004E-3</v>
      </c>
      <c r="AT413" s="52">
        <v>-9.9275000000000006E-3</v>
      </c>
      <c r="AU413" s="52">
        <v>-1.0153125000000001E-2</v>
      </c>
      <c r="AV413" s="52">
        <v>-1.0378750000000001E-2</v>
      </c>
      <c r="AW413" s="52">
        <v>-1.0604374999999999E-2</v>
      </c>
      <c r="AX413" s="52">
        <v>-1.0604374999999999E-2</v>
      </c>
      <c r="AY413" s="52">
        <v>-1.0604374999999999E-2</v>
      </c>
      <c r="AZ413" s="52">
        <v>-1.0604374999999999E-2</v>
      </c>
      <c r="BA413" s="52">
        <v>-1.0604374999999999E-2</v>
      </c>
      <c r="BB413" s="52">
        <v>-1.0604374999999999E-2</v>
      </c>
      <c r="BC413" s="52">
        <v>-1.0604374999999999E-2</v>
      </c>
      <c r="BD413" s="52">
        <v>-1.0604374999999999E-2</v>
      </c>
      <c r="BE413" s="52">
        <v>-1.0604374999999999E-2</v>
      </c>
      <c r="BF413" s="52">
        <v>-1.0604374999999999E-2</v>
      </c>
      <c r="BG413" s="52">
        <v>-1.0604374999999999E-2</v>
      </c>
      <c r="BH413" s="52">
        <v>-1.0604374999999999E-2</v>
      </c>
      <c r="BI413" s="52">
        <v>-1.0604374999999999E-2</v>
      </c>
      <c r="BJ413" s="52">
        <v>-1.0604374999999999E-2</v>
      </c>
      <c r="BK413" s="52">
        <v>-1.0604374999999999E-2</v>
      </c>
      <c r="BL413" s="52">
        <v>-1.0604374999999999E-2</v>
      </c>
      <c r="BM413" s="52">
        <v>-1.0604374999999999E-2</v>
      </c>
      <c r="BN413" s="52">
        <v>-1.0604374999999999E-2</v>
      </c>
      <c r="BO413" s="52">
        <v>-1.0604374999999999E-2</v>
      </c>
      <c r="BP413" s="52">
        <v>-1.0604374999999999E-2</v>
      </c>
      <c r="BQ413" s="52">
        <v>-1.0604374999999999E-2</v>
      </c>
      <c r="BR413" s="52">
        <v>-1.0604374999999999E-2</v>
      </c>
      <c r="BS413" s="52">
        <v>-1.0604374999999999E-2</v>
      </c>
      <c r="BT413" s="52">
        <v>-1.0604374999999999E-2</v>
      </c>
      <c r="BU413" s="52">
        <v>-1.0604374999999999E-2</v>
      </c>
      <c r="BV413" s="52">
        <v>-1.0604374999999999E-2</v>
      </c>
      <c r="BW413" s="52">
        <v>-1.0604374999999999E-2</v>
      </c>
      <c r="BX413" s="52">
        <v>-1.0604374999999999E-2</v>
      </c>
      <c r="BY413" s="52">
        <v>-1.0604374999999999E-2</v>
      </c>
      <c r="BZ413" s="52">
        <v>-1.0604374999999999E-2</v>
      </c>
      <c r="CA413" s="52">
        <v>-1.0604374999999999E-2</v>
      </c>
      <c r="CB413" s="52">
        <v>-1.0604374999999999E-2</v>
      </c>
      <c r="CC413" s="52">
        <v>-1.0604374999999999E-2</v>
      </c>
      <c r="CD413" s="52">
        <v>-1.0604374999999999E-2</v>
      </c>
    </row>
    <row r="414" spans="1:82" x14ac:dyDescent="0.25">
      <c r="A414" s="52" t="s">
        <v>553</v>
      </c>
      <c r="B414" s="52">
        <v>0</v>
      </c>
      <c r="C414" s="52">
        <v>4.5266164800000001E-2</v>
      </c>
      <c r="D414" s="52">
        <v>4.4846305699999998E-2</v>
      </c>
      <c r="E414" s="52">
        <v>4.4448915399999997E-2</v>
      </c>
      <c r="F414" s="52">
        <v>4.4064868E-2</v>
      </c>
      <c r="G414" s="52">
        <v>4.3689941500000003E-2</v>
      </c>
      <c r="H414" s="52">
        <v>4.3322132499999999E-2</v>
      </c>
      <c r="I414" s="52">
        <v>4.2958917499999999E-2</v>
      </c>
      <c r="J414" s="52">
        <v>4.2599651099999997E-2</v>
      </c>
      <c r="K414" s="52">
        <v>4.2243783899999998E-2</v>
      </c>
      <c r="L414" s="52">
        <v>4.18908614E-2</v>
      </c>
      <c r="M414" s="52">
        <v>4.1540506499999998E-2</v>
      </c>
      <c r="N414" s="52">
        <v>4.1192404500000002E-2</v>
      </c>
      <c r="O414" s="52">
        <v>4.0846295999999997E-2</v>
      </c>
      <c r="P414" s="52">
        <v>4.0501973400000002E-2</v>
      </c>
      <c r="Q414" s="52">
        <v>4.0159286299999999E-2</v>
      </c>
      <c r="R414" s="55">
        <v>3.9818154100000003E-2</v>
      </c>
      <c r="S414" s="52">
        <v>3.9479616100000003E-2</v>
      </c>
      <c r="T414" s="52">
        <v>3.9143425400000001E-2</v>
      </c>
      <c r="U414" s="52">
        <v>3.8809195099999999E-2</v>
      </c>
      <c r="V414" s="52">
        <v>3.8476627300000003E-2</v>
      </c>
      <c r="W414" s="52">
        <v>3.8145522000000001E-2</v>
      </c>
      <c r="X414" s="52">
        <v>3.7815751699999997E-2</v>
      </c>
      <c r="Y414" s="52">
        <v>3.7487240300000002E-2</v>
      </c>
      <c r="Z414" s="52">
        <v>3.7159949400000003E-2</v>
      </c>
      <c r="AA414" s="52">
        <v>3.6833872199999999E-2</v>
      </c>
      <c r="AB414" s="55">
        <v>3.6509033400000002E-2</v>
      </c>
      <c r="AC414" s="52">
        <v>3.6185497800000001E-2</v>
      </c>
      <c r="AD414" s="52">
        <v>3.5863422999999998E-2</v>
      </c>
      <c r="AE414" s="52">
        <v>3.5543348299999999E-2</v>
      </c>
      <c r="AF414" s="52">
        <v>3.5226033400000002E-2</v>
      </c>
      <c r="AG414" s="52">
        <v>3.4912741099999998E-2</v>
      </c>
      <c r="AH414" s="52">
        <v>3.4605713000000003E-2</v>
      </c>
      <c r="AI414" s="52">
        <v>3.4309016800000001E-2</v>
      </c>
      <c r="AJ414" s="52">
        <v>3.4030099100000002E-2</v>
      </c>
      <c r="AK414" s="52">
        <v>3.3776824499999997E-2</v>
      </c>
      <c r="AL414" s="52">
        <v>3.35186123E-2</v>
      </c>
      <c r="AM414" s="52">
        <v>3.3236249199999998E-2</v>
      </c>
      <c r="AN414" s="52">
        <v>3.2986229999999998E-2</v>
      </c>
      <c r="AO414" s="52">
        <v>3.2728726800000003E-2</v>
      </c>
      <c r="AP414" s="52">
        <v>3.2465968099999999E-2</v>
      </c>
      <c r="AQ414" s="52">
        <v>3.2199470899999999E-2</v>
      </c>
      <c r="AR414" s="52">
        <v>3.1930277799999997E-2</v>
      </c>
      <c r="AS414" s="52">
        <v>3.1659113000000003E-2</v>
      </c>
      <c r="AT414" s="52">
        <v>3.1386486399999997E-2</v>
      </c>
      <c r="AU414" s="52">
        <v>3.1112762499999998E-2</v>
      </c>
      <c r="AV414" s="52">
        <v>3.08382055E-2</v>
      </c>
      <c r="AW414" s="52">
        <v>3.0563010599999999E-2</v>
      </c>
      <c r="AX414" s="52">
        <v>3.0515393200000001E-2</v>
      </c>
      <c r="AY414" s="52">
        <v>3.0467447799999998E-2</v>
      </c>
      <c r="AZ414" s="52">
        <v>3.0419261100000001E-2</v>
      </c>
      <c r="BA414" s="52">
        <v>3.03709016E-2</v>
      </c>
      <c r="BB414" s="52">
        <v>3.0322424300000001E-2</v>
      </c>
      <c r="BC414" s="52">
        <v>3.0273873600000001E-2</v>
      </c>
      <c r="BD414" s="52">
        <v>3.0225286300000001E-2</v>
      </c>
      <c r="BE414" s="52">
        <v>3.0176693099999999E-2</v>
      </c>
      <c r="BF414" s="52">
        <v>3.0128119700000001E-2</v>
      </c>
      <c r="BG414" s="52">
        <v>3.0079587800000002E-2</v>
      </c>
      <c r="BH414" s="52">
        <v>3.0031116E-2</v>
      </c>
      <c r="BI414" s="52">
        <v>2.9982720500000001E-2</v>
      </c>
      <c r="BJ414" s="52">
        <v>2.9934414999999999E-2</v>
      </c>
      <c r="BK414" s="52">
        <v>2.9886211400000001E-2</v>
      </c>
      <c r="BL414" s="52">
        <v>2.98381203E-2</v>
      </c>
      <c r="BM414" s="52">
        <v>2.97901507E-2</v>
      </c>
      <c r="BN414" s="52">
        <v>2.97423107E-2</v>
      </c>
      <c r="BO414" s="52">
        <v>2.9694607099999999E-2</v>
      </c>
      <c r="BP414" s="52">
        <v>2.96470463E-2</v>
      </c>
      <c r="BQ414" s="52">
        <v>2.95996335E-2</v>
      </c>
      <c r="BR414" s="52">
        <v>2.9552373600000001E-2</v>
      </c>
      <c r="BS414" s="52">
        <v>2.9505270699999999E-2</v>
      </c>
      <c r="BT414" s="52">
        <v>2.94583286E-2</v>
      </c>
      <c r="BU414" s="52">
        <v>2.9411550500000001E-2</v>
      </c>
      <c r="BV414" s="52">
        <v>2.9364939199999999E-2</v>
      </c>
      <c r="BW414" s="52">
        <v>2.9318497400000001E-2</v>
      </c>
      <c r="BX414" s="52">
        <v>2.9272227299999998E-2</v>
      </c>
      <c r="BY414" s="52">
        <v>2.9226130699999998E-2</v>
      </c>
      <c r="BZ414" s="52">
        <v>2.9180209299999999E-2</v>
      </c>
      <c r="CA414" s="52">
        <v>2.9134464799999999E-2</v>
      </c>
      <c r="CB414" s="52">
        <v>2.9088898200000001E-2</v>
      </c>
      <c r="CC414" s="52">
        <v>2.9043510799999998E-2</v>
      </c>
      <c r="CD414" s="52">
        <v>2.8998303499999999E-2</v>
      </c>
    </row>
    <row r="415" spans="1:82" x14ac:dyDescent="0.25">
      <c r="A415" s="52" t="s">
        <v>554</v>
      </c>
      <c r="B415" s="52">
        <v>1</v>
      </c>
      <c r="C415" s="52">
        <v>0.87809543089999997</v>
      </c>
      <c r="D415" s="52">
        <v>0.77105158579999999</v>
      </c>
      <c r="E415" s="52">
        <v>0.67705687449999996</v>
      </c>
      <c r="F415" s="52">
        <v>0.59452054799999998</v>
      </c>
      <c r="G415" s="52">
        <v>0.52204577679999997</v>
      </c>
      <c r="H415" s="52">
        <v>0.45840601130000003</v>
      </c>
      <c r="I415" s="52">
        <v>0.40252422399999999</v>
      </c>
      <c r="J415" s="52">
        <v>0.35345468200000002</v>
      </c>
      <c r="K415" s="52">
        <v>0.31036694129999998</v>
      </c>
      <c r="L415" s="52">
        <v>0.27253179300000002</v>
      </c>
      <c r="M415" s="52">
        <v>0.2393089222</v>
      </c>
      <c r="N415" s="52">
        <v>0.2101360712</v>
      </c>
      <c r="O415" s="52">
        <v>0.18451952399999999</v>
      </c>
      <c r="P415" s="52">
        <v>0.16202575089999999</v>
      </c>
      <c r="Q415" s="52">
        <v>0.1422740716</v>
      </c>
      <c r="R415" s="55">
        <v>0.1249302122</v>
      </c>
      <c r="S415" s="52">
        <v>0.1097006485</v>
      </c>
      <c r="T415" s="52">
        <v>9.6327638199999996E-2</v>
      </c>
      <c r="U415" s="52">
        <v>8.4584858999999998E-2</v>
      </c>
      <c r="V415" s="52">
        <v>7.4273578199999996E-2</v>
      </c>
      <c r="W415" s="52">
        <v>6.5219289700000002E-2</v>
      </c>
      <c r="X415" s="52">
        <v>5.7268760299999999E-2</v>
      </c>
      <c r="Y415" s="52">
        <v>5.02874367E-2</v>
      </c>
      <c r="Z415" s="52">
        <v>4.4157168400000002E-2</v>
      </c>
      <c r="AA415" s="52">
        <v>3.8774207800000002E-2</v>
      </c>
      <c r="AB415" s="55">
        <v>3.40474547E-2</v>
      </c>
      <c r="AC415" s="52">
        <v>2.9896914399999999E-2</v>
      </c>
      <c r="AD415" s="52">
        <v>2.6252344E-2</v>
      </c>
      <c r="AE415" s="52">
        <v>2.3052063300000002E-2</v>
      </c>
      <c r="AF415" s="52">
        <v>2.02419114E-2</v>
      </c>
      <c r="AG415" s="52">
        <v>1.7774330000000001E-2</v>
      </c>
      <c r="AH415" s="52">
        <v>1.5607557899999999E-2</v>
      </c>
      <c r="AI415" s="52">
        <v>1.37049253E-2</v>
      </c>
      <c r="AJ415" s="52">
        <v>1.2034232299999999E-2</v>
      </c>
      <c r="AK415" s="52">
        <v>1.05672044E-2</v>
      </c>
      <c r="AL415" s="52">
        <v>9.2790139000000008E-3</v>
      </c>
      <c r="AM415" s="52">
        <v>8.1478596999999993E-3</v>
      </c>
      <c r="AN415" s="52">
        <v>7.1545984E-3</v>
      </c>
      <c r="AO415" s="52">
        <v>6.2824201E-3</v>
      </c>
      <c r="AP415" s="52">
        <v>5.5165644E-3</v>
      </c>
      <c r="AQ415" s="52">
        <v>4.8440699999999998E-3</v>
      </c>
      <c r="AR415" s="52">
        <v>4.2535556999999998E-3</v>
      </c>
      <c r="AS415" s="52">
        <v>3.7350279E-3</v>
      </c>
      <c r="AT415" s="52">
        <v>3.2797108999999998E-3</v>
      </c>
      <c r="AU415" s="52">
        <v>2.8798992000000001E-3</v>
      </c>
      <c r="AV415" s="52">
        <v>2.5288263000000002E-3</v>
      </c>
      <c r="AW415" s="52">
        <v>2.2205507999999998E-3</v>
      </c>
      <c r="AX415" s="52">
        <v>1.9498555000000001E-3</v>
      </c>
      <c r="AY415" s="52">
        <v>1.7121592000000001E-3</v>
      </c>
      <c r="AZ415" s="52">
        <v>1.5034391999999999E-3</v>
      </c>
      <c r="BA415" s="52">
        <v>1.3201631000000001E-3</v>
      </c>
      <c r="BB415" s="52">
        <v>1.1592292E-3</v>
      </c>
      <c r="BC415" s="52">
        <v>1.0179137999999999E-3</v>
      </c>
      <c r="BD415" s="52">
        <v>8.9382549999999996E-4</v>
      </c>
      <c r="BE415" s="52">
        <v>7.8486409999999995E-4</v>
      </c>
      <c r="BF415" s="52">
        <v>6.8918560000000002E-4</v>
      </c>
      <c r="BG415" s="52">
        <v>6.0517069999999995E-4</v>
      </c>
      <c r="BH415" s="52">
        <v>5.3139759999999996E-4</v>
      </c>
      <c r="BI415" s="52">
        <v>4.6661780000000001E-4</v>
      </c>
      <c r="BJ415" s="52">
        <v>4.0973499999999999E-4</v>
      </c>
      <c r="BK415" s="52">
        <v>3.5978639999999999E-4</v>
      </c>
      <c r="BL415" s="52">
        <v>3.1592680000000001E-4</v>
      </c>
      <c r="BM415" s="52">
        <v>2.7741389999999999E-4</v>
      </c>
      <c r="BN415" s="52">
        <v>2.435959E-4</v>
      </c>
      <c r="BO415" s="52">
        <v>2.139004E-4</v>
      </c>
      <c r="BP415" s="52">
        <v>1.87825E-4</v>
      </c>
      <c r="BQ415" s="52">
        <v>1.649283E-4</v>
      </c>
      <c r="BR415" s="52">
        <v>1.4482270000000001E-4</v>
      </c>
      <c r="BS415" s="52">
        <v>1.271682E-4</v>
      </c>
      <c r="BT415" s="52">
        <v>1.116658E-4</v>
      </c>
      <c r="BU415" s="52">
        <v>9.8053200000000005E-5</v>
      </c>
      <c r="BV415" s="52">
        <v>8.6100099999999999E-5</v>
      </c>
      <c r="BW415" s="52">
        <v>7.5604099999999997E-5</v>
      </c>
      <c r="BX415" s="52">
        <v>6.6387600000000001E-5</v>
      </c>
      <c r="BY415" s="52">
        <v>5.8294700000000003E-5</v>
      </c>
      <c r="BZ415" s="52">
        <v>5.1188299999999999E-5</v>
      </c>
      <c r="CA415" s="52">
        <v>4.4948199999999998E-5</v>
      </c>
      <c r="CB415" s="52">
        <v>3.9468799999999997E-5</v>
      </c>
      <c r="CC415" s="52">
        <v>3.4657399999999998E-5</v>
      </c>
      <c r="CD415" s="52">
        <v>3.04325E-5</v>
      </c>
    </row>
    <row r="416" spans="1:82" x14ac:dyDescent="0.25">
      <c r="A416" s="52" t="s">
        <v>543</v>
      </c>
      <c r="B416" s="52">
        <v>1</v>
      </c>
      <c r="C416" s="52">
        <v>0.87908670320000004</v>
      </c>
      <c r="D416" s="52">
        <v>0.77453960710000003</v>
      </c>
      <c r="E416" s="52">
        <v>0.68396848480000005</v>
      </c>
      <c r="F416" s="52">
        <v>0.60535401089999996</v>
      </c>
      <c r="G416" s="52">
        <v>0.53698723550000005</v>
      </c>
      <c r="H416" s="52">
        <v>0.47741937299999998</v>
      </c>
      <c r="I416" s="52">
        <v>0.42542007920000002</v>
      </c>
      <c r="J416" s="52">
        <v>0.37994272509999999</v>
      </c>
      <c r="K416" s="52">
        <v>0.34009544780000001</v>
      </c>
      <c r="L416" s="52">
        <v>0.30511697789999997</v>
      </c>
      <c r="M416" s="52">
        <v>0.2743564235</v>
      </c>
      <c r="N416" s="52">
        <v>0.24725633529999999</v>
      </c>
      <c r="O416" s="52">
        <v>0.2233384997</v>
      </c>
      <c r="P416" s="52">
        <v>0.2021919989</v>
      </c>
      <c r="Q416" s="52">
        <v>0.1834631629</v>
      </c>
      <c r="R416" s="55">
        <v>0.16684709950000001</v>
      </c>
      <c r="S416" s="52">
        <v>0.1520805429</v>
      </c>
      <c r="T416" s="52">
        <v>0.13893580799999999</v>
      </c>
      <c r="U416" s="52">
        <v>0.12721566910000001</v>
      </c>
      <c r="V416" s="52">
        <v>0.116749018</v>
      </c>
      <c r="W416" s="52">
        <v>0.10738717439999999</v>
      </c>
      <c r="X416" s="52">
        <v>9.9000748900000005E-2</v>
      </c>
      <c r="Y416" s="52">
        <v>9.1476968899999997E-2</v>
      </c>
      <c r="Z416" s="52">
        <v>8.4717398099999994E-2</v>
      </c>
      <c r="AA416" s="52">
        <v>7.8635987800000001E-2</v>
      </c>
      <c r="AB416" s="55">
        <v>7.3157408699999996E-2</v>
      </c>
      <c r="AC416" s="52">
        <v>6.82156228E-2</v>
      </c>
      <c r="AD416" s="52">
        <v>6.3752656800000002E-2</v>
      </c>
      <c r="AE416" s="52">
        <v>5.9717548099999997E-2</v>
      </c>
      <c r="AF416" s="52">
        <v>5.6065439000000002E-2</v>
      </c>
      <c r="AG416" s="52">
        <v>5.2756794799999999E-2</v>
      </c>
      <c r="AH416" s="52">
        <v>4.97567301E-2</v>
      </c>
      <c r="AI416" s="52">
        <v>4.7034426599999998E-2</v>
      </c>
      <c r="AJ416" s="52">
        <v>4.4562629100000001E-2</v>
      </c>
      <c r="AK416" s="52">
        <v>4.23172099E-2</v>
      </c>
      <c r="AL416" s="52">
        <v>4.0276790299999997E-2</v>
      </c>
      <c r="AM416" s="52">
        <v>3.84224123E-2</v>
      </c>
      <c r="AN416" s="52">
        <v>3.67372537E-2</v>
      </c>
      <c r="AO416" s="52">
        <v>3.5206379900000001E-2</v>
      </c>
      <c r="AP416" s="52">
        <v>3.3816528200000001E-2</v>
      </c>
      <c r="AQ416" s="52">
        <v>3.2555919699999998E-2</v>
      </c>
      <c r="AR416" s="52">
        <v>3.1414095699999998E-2</v>
      </c>
      <c r="AS416" s="52">
        <v>3.0381774800000001E-2</v>
      </c>
      <c r="AT416" s="52">
        <v>2.9450728499999999E-2</v>
      </c>
      <c r="AU416" s="52">
        <v>2.86136728E-2</v>
      </c>
      <c r="AV416" s="52">
        <v>2.7864174200000001E-2</v>
      </c>
      <c r="AW416" s="52">
        <v>2.71965674E-2</v>
      </c>
      <c r="AX416" s="52">
        <v>2.51887074E-2</v>
      </c>
      <c r="AY416" s="52">
        <v>2.33290832E-2</v>
      </c>
      <c r="AZ416" s="52">
        <v>2.16067507E-2</v>
      </c>
      <c r="BA416" s="52">
        <v>2.0011574000000001E-2</v>
      </c>
      <c r="BB416" s="52">
        <v>1.8534165599999999E-2</v>
      </c>
      <c r="BC416" s="52">
        <v>1.71658308E-2</v>
      </c>
      <c r="BD416" s="52">
        <v>1.5898517099999999E-2</v>
      </c>
      <c r="BE416" s="52">
        <v>1.4724766199999999E-2</v>
      </c>
      <c r="BF416" s="52">
        <v>1.36376706E-2</v>
      </c>
      <c r="BG416" s="52">
        <v>1.26308328E-2</v>
      </c>
      <c r="BH416" s="52">
        <v>1.1698327499999999E-2</v>
      </c>
      <c r="BI416" s="52">
        <v>1.08346669E-2</v>
      </c>
      <c r="BJ416" s="52">
        <v>1.00347684E-2</v>
      </c>
      <c r="BK416" s="52">
        <v>9.2939245E-3</v>
      </c>
      <c r="BL416" s="52">
        <v>8.6077754999999995E-3</v>
      </c>
      <c r="BM416" s="52">
        <v>7.9722831999999993E-3</v>
      </c>
      <c r="BN416" s="52">
        <v>7.3837078999999996E-3</v>
      </c>
      <c r="BO416" s="52">
        <v>6.8385857999999997E-3</v>
      </c>
      <c r="BP416" s="52">
        <v>6.3337087000000002E-3</v>
      </c>
      <c r="BQ416" s="52">
        <v>5.8661056000000001E-3</v>
      </c>
      <c r="BR416" s="52">
        <v>5.4330244999999996E-3</v>
      </c>
      <c r="BS416" s="52">
        <v>5.0319168000000003E-3</v>
      </c>
      <c r="BT416" s="52">
        <v>4.660422E-3</v>
      </c>
      <c r="BU416" s="52">
        <v>4.3163537999999996E-3</v>
      </c>
      <c r="BV416" s="52">
        <v>3.9976873000000003E-3</v>
      </c>
      <c r="BW416" s="52">
        <v>3.7025473000000001E-3</v>
      </c>
      <c r="BX416" s="52">
        <v>3.4291967E-3</v>
      </c>
      <c r="BY416" s="52">
        <v>3.1760270000000001E-3</v>
      </c>
      <c r="BZ416" s="52">
        <v>2.9415483000000001E-3</v>
      </c>
      <c r="CA416" s="52">
        <v>2.7243804999999999E-3</v>
      </c>
      <c r="CB416" s="52">
        <v>2.5232458000000002E-3</v>
      </c>
      <c r="CC416" s="52">
        <v>2.3369604E-3</v>
      </c>
      <c r="CD416" s="52">
        <v>2.1644279999999999E-3</v>
      </c>
    </row>
    <row r="417" spans="1:82" x14ac:dyDescent="0.25">
      <c r="A417" s="52" t="s">
        <v>555</v>
      </c>
      <c r="B417" s="52">
        <v>0</v>
      </c>
      <c r="C417" s="52">
        <v>5.0000000000000001E-4</v>
      </c>
      <c r="D417" s="52">
        <v>1E-3</v>
      </c>
      <c r="E417" s="52">
        <v>1.5E-3</v>
      </c>
      <c r="F417" s="52">
        <v>2E-3</v>
      </c>
      <c r="G417" s="52">
        <v>2.5000000000000001E-3</v>
      </c>
      <c r="H417" s="52">
        <v>3.0000000000000001E-3</v>
      </c>
      <c r="I417" s="52">
        <v>3.5000000000000001E-3</v>
      </c>
      <c r="J417" s="52">
        <v>4.0000000000000001E-3</v>
      </c>
      <c r="K417" s="52">
        <v>4.4999999999999997E-3</v>
      </c>
      <c r="L417" s="52">
        <v>5.0000000000000001E-3</v>
      </c>
      <c r="M417" s="52">
        <v>5.4999999999999997E-3</v>
      </c>
      <c r="N417" s="52">
        <v>6.0000000000000001E-3</v>
      </c>
      <c r="O417" s="52">
        <v>6.4999999999999997E-3</v>
      </c>
      <c r="P417" s="52">
        <v>7.0000000000000001E-3</v>
      </c>
      <c r="Q417" s="52">
        <v>7.4999999999999997E-3</v>
      </c>
      <c r="R417" s="55">
        <v>8.0000000000000002E-3</v>
      </c>
      <c r="S417" s="52">
        <v>8.5000000000000006E-3</v>
      </c>
      <c r="T417" s="52">
        <v>8.9999999999999993E-3</v>
      </c>
      <c r="U417" s="52">
        <v>9.4999999999999998E-3</v>
      </c>
      <c r="V417" s="52">
        <v>0.01</v>
      </c>
      <c r="W417" s="52">
        <v>1.0500000000000001E-2</v>
      </c>
      <c r="X417" s="52">
        <v>1.0999999999999999E-2</v>
      </c>
      <c r="Y417" s="52">
        <v>1.15E-2</v>
      </c>
      <c r="Z417" s="52">
        <v>1.2E-2</v>
      </c>
      <c r="AA417" s="52">
        <v>1.2500000000000001E-2</v>
      </c>
      <c r="AB417" s="55">
        <v>1.2999999999999999E-2</v>
      </c>
      <c r="AC417" s="52">
        <v>1.35E-2</v>
      </c>
      <c r="AD417" s="52">
        <v>1.4E-2</v>
      </c>
      <c r="AE417" s="52">
        <v>1.4500000000000001E-2</v>
      </c>
      <c r="AF417" s="52">
        <v>1.4999999999999999E-2</v>
      </c>
      <c r="AG417" s="52">
        <v>1.55E-2</v>
      </c>
      <c r="AH417" s="52">
        <v>1.6E-2</v>
      </c>
      <c r="AI417" s="52">
        <v>1.6500000000000001E-2</v>
      </c>
      <c r="AJ417" s="52">
        <v>1.7000000000000001E-2</v>
      </c>
      <c r="AK417" s="52">
        <v>1.7500000000000002E-2</v>
      </c>
      <c r="AL417" s="52">
        <v>1.7999999999999999E-2</v>
      </c>
      <c r="AM417" s="52">
        <v>1.8499999999999999E-2</v>
      </c>
      <c r="AN417" s="52">
        <v>1.9E-2</v>
      </c>
      <c r="AO417" s="52">
        <v>1.95E-2</v>
      </c>
      <c r="AP417" s="52">
        <v>0.02</v>
      </c>
      <c r="AQ417" s="52">
        <v>2.0500000000000001E-2</v>
      </c>
      <c r="AR417" s="52">
        <v>2.1000000000000001E-2</v>
      </c>
      <c r="AS417" s="52">
        <v>2.1499999999999998E-2</v>
      </c>
      <c r="AT417" s="52">
        <v>2.1999999999999999E-2</v>
      </c>
      <c r="AU417" s="52">
        <v>2.2499999999999999E-2</v>
      </c>
      <c r="AV417" s="52">
        <v>2.3E-2</v>
      </c>
      <c r="AW417" s="52">
        <v>2.35E-2</v>
      </c>
      <c r="AX417" s="52">
        <v>2.35E-2</v>
      </c>
      <c r="AY417" s="52">
        <v>2.35E-2</v>
      </c>
      <c r="AZ417" s="52">
        <v>2.35E-2</v>
      </c>
      <c r="BA417" s="52">
        <v>2.35E-2</v>
      </c>
      <c r="BB417" s="52">
        <v>2.35E-2</v>
      </c>
      <c r="BC417" s="52">
        <v>2.35E-2</v>
      </c>
      <c r="BD417" s="52">
        <v>2.35E-2</v>
      </c>
      <c r="BE417" s="52">
        <v>2.35E-2</v>
      </c>
      <c r="BF417" s="52">
        <v>2.35E-2</v>
      </c>
      <c r="BG417" s="52">
        <v>2.35E-2</v>
      </c>
      <c r="BH417" s="52">
        <v>2.35E-2</v>
      </c>
      <c r="BI417" s="52">
        <v>2.35E-2</v>
      </c>
      <c r="BJ417" s="52">
        <v>2.35E-2</v>
      </c>
      <c r="BK417" s="52">
        <v>2.35E-2</v>
      </c>
      <c r="BL417" s="52">
        <v>2.35E-2</v>
      </c>
      <c r="BM417" s="52">
        <v>2.35E-2</v>
      </c>
      <c r="BN417" s="52">
        <v>2.35E-2</v>
      </c>
      <c r="BO417" s="52">
        <v>2.35E-2</v>
      </c>
      <c r="BP417" s="52">
        <v>2.35E-2</v>
      </c>
      <c r="BQ417" s="52">
        <v>2.35E-2</v>
      </c>
      <c r="BR417" s="52">
        <v>2.35E-2</v>
      </c>
      <c r="BS417" s="52">
        <v>2.35E-2</v>
      </c>
      <c r="BT417" s="52">
        <v>2.35E-2</v>
      </c>
      <c r="BU417" s="52">
        <v>2.35E-2</v>
      </c>
      <c r="BV417" s="52">
        <v>2.35E-2</v>
      </c>
      <c r="BW417" s="52">
        <v>2.35E-2</v>
      </c>
      <c r="BX417" s="52">
        <v>2.35E-2</v>
      </c>
      <c r="BY417" s="52">
        <v>2.35E-2</v>
      </c>
      <c r="BZ417" s="52">
        <v>2.35E-2</v>
      </c>
      <c r="CA417" s="52">
        <v>2.35E-2</v>
      </c>
      <c r="CB417" s="52">
        <v>2.35E-2</v>
      </c>
      <c r="CC417" s="52">
        <v>2.35E-2</v>
      </c>
      <c r="CD417" s="52">
        <v>2.35E-2</v>
      </c>
    </row>
    <row r="418" spans="1:82" x14ac:dyDescent="0.25">
      <c r="A418" s="52" t="s">
        <v>556</v>
      </c>
      <c r="B418" s="52">
        <v>1.36557682E-2</v>
      </c>
      <c r="C418" s="52">
        <v>1.3550196800000001E-2</v>
      </c>
      <c r="D418" s="52">
        <v>1.34454693E-2</v>
      </c>
      <c r="E418" s="52">
        <v>1.3341578600000001E-2</v>
      </c>
      <c r="F418" s="52">
        <v>1.32385174E-2</v>
      </c>
      <c r="G418" s="52">
        <v>1.3136278899999999E-2</v>
      </c>
      <c r="H418" s="52">
        <v>1.30348558E-2</v>
      </c>
      <c r="I418" s="52">
        <v>1.2934241500000001E-2</v>
      </c>
      <c r="J418" s="52">
        <v>1.2834429E-2</v>
      </c>
      <c r="K418" s="52">
        <v>1.27354114E-2</v>
      </c>
      <c r="L418" s="52">
        <v>1.2637182199999999E-2</v>
      </c>
      <c r="M418" s="52">
        <v>1.2539734699999999E-2</v>
      </c>
      <c r="N418" s="52">
        <v>1.2443062100000001E-2</v>
      </c>
      <c r="O418" s="52">
        <v>1.23471581E-2</v>
      </c>
      <c r="P418" s="52">
        <v>1.22520162E-2</v>
      </c>
      <c r="Q418" s="52">
        <v>1.21576298E-2</v>
      </c>
      <c r="R418" s="55">
        <v>1.2063992799999999E-2</v>
      </c>
      <c r="S418" s="52">
        <v>1.19710987E-2</v>
      </c>
      <c r="T418" s="52">
        <v>1.1878941400000001E-2</v>
      </c>
      <c r="U418" s="52">
        <v>1.17875146E-2</v>
      </c>
      <c r="V418" s="52">
        <v>1.16968123E-2</v>
      </c>
      <c r="W418" s="52">
        <v>1.16068283E-2</v>
      </c>
      <c r="X418" s="52">
        <v>1.1517556700000001E-2</v>
      </c>
      <c r="Y418" s="52">
        <v>1.1428991600000001E-2</v>
      </c>
      <c r="Z418" s="52">
        <v>1.13411269E-2</v>
      </c>
      <c r="AA418" s="52">
        <v>1.1253957E-2</v>
      </c>
      <c r="AB418" s="55">
        <v>1.1167475899999999E-2</v>
      </c>
      <c r="AC418" s="52">
        <v>1.10816779E-2</v>
      </c>
      <c r="AD418" s="52">
        <v>1.0996557400000001E-2</v>
      </c>
      <c r="AE418" s="52">
        <v>1.09121088E-2</v>
      </c>
      <c r="AF418" s="52">
        <v>1.08283263E-2</v>
      </c>
      <c r="AG418" s="52">
        <v>1.0745204600000001E-2</v>
      </c>
      <c r="AH418" s="52">
        <v>1.0662738099999999E-2</v>
      </c>
      <c r="AI418" s="52">
        <v>1.05809214E-2</v>
      </c>
      <c r="AJ418" s="52">
        <v>1.04997492E-2</v>
      </c>
      <c r="AK418" s="52">
        <v>1.0419215900000001E-2</v>
      </c>
      <c r="AL418" s="52">
        <v>1.0339316499999999E-2</v>
      </c>
      <c r="AM418" s="52">
        <v>1.02600457E-2</v>
      </c>
      <c r="AN418" s="52">
        <v>1.01813982E-2</v>
      </c>
      <c r="AO418" s="52">
        <v>1.01033689E-2</v>
      </c>
      <c r="AP418" s="52">
        <v>1.00259527E-2</v>
      </c>
      <c r="AQ418" s="52">
        <v>9.9491447000000007E-3</v>
      </c>
      <c r="AR418" s="52">
        <v>9.8729396000000001E-3</v>
      </c>
      <c r="AS418" s="52">
        <v>9.7973326999999995E-3</v>
      </c>
      <c r="AT418" s="52">
        <v>9.7223190000000001E-3</v>
      </c>
      <c r="AU418" s="52">
        <v>9.6478934999999991E-3</v>
      </c>
      <c r="AV418" s="52">
        <v>9.5740515999999994E-3</v>
      </c>
      <c r="AW418" s="52">
        <v>9.5007883000000001E-3</v>
      </c>
      <c r="AX418" s="52">
        <v>9.4280990000000005E-3</v>
      </c>
      <c r="AY418" s="52">
        <v>9.3559789000000008E-3</v>
      </c>
      <c r="AZ418" s="52">
        <v>9.2844234000000001E-3</v>
      </c>
      <c r="BA418" s="52">
        <v>9.2134278999999996E-3</v>
      </c>
      <c r="BB418" s="52">
        <v>9.1429878000000003E-3</v>
      </c>
      <c r="BC418" s="52">
        <v>9.0730984999999997E-3</v>
      </c>
      <c r="BD418" s="52">
        <v>9.0037555999999998E-3</v>
      </c>
      <c r="BE418" s="52">
        <v>8.9349544999999999E-3</v>
      </c>
      <c r="BF418" s="52">
        <v>8.8666908999999999E-3</v>
      </c>
      <c r="BG418" s="52">
        <v>8.7989604999999995E-3</v>
      </c>
      <c r="BH418" s="52">
        <v>8.7317586999999999E-3</v>
      </c>
      <c r="BI418" s="52">
        <v>8.6650814E-3</v>
      </c>
      <c r="BJ418" s="52">
        <v>8.5989242999999996E-3</v>
      </c>
      <c r="BK418" s="52">
        <v>8.5332832000000001E-3</v>
      </c>
      <c r="BL418" s="52">
        <v>8.4681537999999994E-3</v>
      </c>
      <c r="BM418" s="52">
        <v>8.403532E-3</v>
      </c>
      <c r="BN418" s="52">
        <v>8.3394138000000007E-3</v>
      </c>
      <c r="BO418" s="52">
        <v>8.2757948999999994E-3</v>
      </c>
      <c r="BP418" s="52">
        <v>8.2126713999999996E-3</v>
      </c>
      <c r="BQ418" s="52">
        <v>8.1500392000000005E-3</v>
      </c>
      <c r="BR418" s="52">
        <v>8.0878944000000001E-3</v>
      </c>
      <c r="BS418" s="52">
        <v>8.0262331000000003E-3</v>
      </c>
      <c r="BT418" s="52">
        <v>7.9650512E-3</v>
      </c>
      <c r="BU418" s="52">
        <v>7.9043450000000001E-3</v>
      </c>
      <c r="BV418" s="52">
        <v>7.8441106000000007E-3</v>
      </c>
      <c r="BW418" s="52">
        <v>7.7843443E-3</v>
      </c>
      <c r="BX418" s="52">
        <v>7.7250421000000001E-3</v>
      </c>
      <c r="BY418" s="52">
        <v>7.6662003999999999E-3</v>
      </c>
      <c r="BZ418" s="52">
        <v>7.6078155000000001E-3</v>
      </c>
      <c r="CA418" s="52">
        <v>7.5498837000000001E-3</v>
      </c>
      <c r="CB418" s="52">
        <v>7.4924014000000002E-3</v>
      </c>
      <c r="CC418" s="52">
        <v>7.4353648999999997E-3</v>
      </c>
      <c r="CD418" s="52">
        <v>0</v>
      </c>
    </row>
    <row r="419" spans="1:82" x14ac:dyDescent="0.25">
      <c r="A419" s="52" t="s">
        <v>271</v>
      </c>
      <c r="B419" s="52">
        <v>2020</v>
      </c>
      <c r="C419" s="52" t="s">
        <v>272</v>
      </c>
      <c r="D419" s="52">
        <v>0.21729999999999999</v>
      </c>
      <c r="E419" s="52" t="s">
        <v>273</v>
      </c>
      <c r="F419" s="52">
        <v>0.224</v>
      </c>
      <c r="G419" s="52" t="s">
        <v>274</v>
      </c>
      <c r="H419" s="52">
        <v>0.28239999999999998</v>
      </c>
      <c r="I419" s="52" t="s">
        <v>275</v>
      </c>
      <c r="J419" s="52">
        <v>0.27629999999999999</v>
      </c>
      <c r="K419" s="52" t="s">
        <v>276</v>
      </c>
      <c r="L419" s="93" t="s">
        <v>590</v>
      </c>
      <c r="M419" s="52" t="s">
        <v>277</v>
      </c>
      <c r="N419" s="52">
        <v>394.4</v>
      </c>
      <c r="O419" s="52" t="s">
        <v>278</v>
      </c>
      <c r="P419" s="52">
        <v>36.53</v>
      </c>
      <c r="Q419" s="52" t="s">
        <v>279</v>
      </c>
      <c r="R419" s="55">
        <v>4.3040000000000003</v>
      </c>
      <c r="S419" s="52" t="s">
        <v>280</v>
      </c>
      <c r="T419" s="52">
        <v>0.32400000000000001</v>
      </c>
      <c r="U419" s="52" t="s">
        <v>281</v>
      </c>
      <c r="V419" s="52">
        <v>0.44</v>
      </c>
      <c r="W419" s="52" t="s">
        <v>282</v>
      </c>
      <c r="X419" s="52">
        <v>236</v>
      </c>
      <c r="Y419" s="52" t="s">
        <v>283</v>
      </c>
      <c r="Z419" s="52">
        <v>4.07</v>
      </c>
      <c r="AA419" s="52" t="s">
        <v>284</v>
      </c>
      <c r="AB419" s="55">
        <v>32.4</v>
      </c>
      <c r="AC419" s="52" t="s">
        <v>285</v>
      </c>
      <c r="AD419" s="52">
        <v>1.9E-2</v>
      </c>
      <c r="AE419" s="52" t="s">
        <v>286</v>
      </c>
      <c r="AF419" s="52">
        <v>4.165</v>
      </c>
    </row>
    <row r="420" spans="1:82" x14ac:dyDescent="0.25">
      <c r="A420" s="52" t="s">
        <v>287</v>
      </c>
      <c r="B420" s="52">
        <v>3.93</v>
      </c>
      <c r="C420" s="52" t="s">
        <v>288</v>
      </c>
      <c r="D420" s="52">
        <v>886.51280139999994</v>
      </c>
      <c r="E420" s="52" t="s">
        <v>289</v>
      </c>
      <c r="F420" s="52">
        <v>150.09299999999999</v>
      </c>
      <c r="G420" s="52" t="s">
        <v>290</v>
      </c>
      <c r="H420" s="52">
        <v>102.69799999999999</v>
      </c>
      <c r="I420" s="52" t="s">
        <v>291</v>
      </c>
      <c r="J420" s="52">
        <v>39.533999999999999</v>
      </c>
      <c r="K420" s="52" t="s">
        <v>292</v>
      </c>
      <c r="L420" s="52">
        <v>6.1864999999999997</v>
      </c>
      <c r="M420" s="52" t="s">
        <v>293</v>
      </c>
      <c r="N420" s="52">
        <v>588</v>
      </c>
      <c r="O420" s="52" t="s">
        <v>294</v>
      </c>
      <c r="P420" s="52">
        <v>0.1477</v>
      </c>
      <c r="Q420" s="52" t="s">
        <v>295</v>
      </c>
      <c r="R420" s="55">
        <v>1.0994539999999999</v>
      </c>
      <c r="S420" s="52" t="s">
        <v>296</v>
      </c>
      <c r="T420" s="52">
        <v>1.24715</v>
      </c>
    </row>
    <row r="421" spans="1:82" x14ac:dyDescent="0.25">
      <c r="A421" s="52" t="s">
        <v>297</v>
      </c>
      <c r="B421" s="52">
        <v>3.467E-3</v>
      </c>
      <c r="C421" s="52" t="s">
        <v>298</v>
      </c>
      <c r="D421" s="52">
        <v>0.95</v>
      </c>
      <c r="E421" s="52" t="s">
        <v>299</v>
      </c>
      <c r="F421" s="52">
        <v>1E-3</v>
      </c>
      <c r="G421" s="52" t="s">
        <v>300</v>
      </c>
      <c r="H421" s="52">
        <v>-1.4999999999999999E-2</v>
      </c>
      <c r="I421" s="52" t="s">
        <v>557</v>
      </c>
      <c r="J421" s="52">
        <v>37.56</v>
      </c>
      <c r="K421" s="52" t="s">
        <v>301</v>
      </c>
      <c r="L421" s="52">
        <v>2.6</v>
      </c>
      <c r="M421" s="52" t="s">
        <v>302</v>
      </c>
      <c r="N421" s="52">
        <v>-1.2E-2</v>
      </c>
      <c r="O421" s="52" t="s">
        <v>303</v>
      </c>
      <c r="P421" s="52">
        <v>1</v>
      </c>
      <c r="Q421" s="52" t="s">
        <v>304</v>
      </c>
      <c r="R421" s="55">
        <v>1.1000000000000001</v>
      </c>
      <c r="S421" s="52" t="s">
        <v>558</v>
      </c>
      <c r="T421" s="52">
        <v>6</v>
      </c>
      <c r="U421" s="52" t="s">
        <v>305</v>
      </c>
      <c r="V421" s="52">
        <v>2.5000000000000001E-2</v>
      </c>
    </row>
    <row r="423" spans="1:82" x14ac:dyDescent="0.25">
      <c r="A423" s="52" t="s">
        <v>501</v>
      </c>
    </row>
    <row r="424" spans="1:82" x14ac:dyDescent="0.25">
      <c r="A424" s="52" t="s">
        <v>561</v>
      </c>
    </row>
    <row r="425" spans="1:82" x14ac:dyDescent="0.25">
      <c r="A425" s="52" t="s">
        <v>502</v>
      </c>
    </row>
    <row r="426" spans="1:82" x14ac:dyDescent="0.25">
      <c r="A426" s="52" t="s">
        <v>221</v>
      </c>
    </row>
    <row r="427" spans="1:82" x14ac:dyDescent="0.25">
      <c r="A427" s="52" t="s">
        <v>222</v>
      </c>
      <c r="B427" s="52">
        <v>1</v>
      </c>
    </row>
    <row r="429" spans="1:82" x14ac:dyDescent="0.25">
      <c r="A429" s="52" t="s">
        <v>63</v>
      </c>
      <c r="B429" s="52">
        <v>1</v>
      </c>
      <c r="C429" s="52">
        <v>2</v>
      </c>
      <c r="D429" s="52">
        <v>3</v>
      </c>
      <c r="E429" s="52">
        <v>4</v>
      </c>
      <c r="F429" s="52">
        <v>5</v>
      </c>
      <c r="G429" s="52">
        <v>6</v>
      </c>
      <c r="H429" s="52">
        <v>7</v>
      </c>
      <c r="I429" s="52">
        <v>8</v>
      </c>
      <c r="J429" s="52">
        <v>9</v>
      </c>
      <c r="K429" s="52">
        <v>10</v>
      </c>
      <c r="L429" s="52">
        <v>11</v>
      </c>
      <c r="M429" s="52">
        <v>12</v>
      </c>
      <c r="N429" s="52">
        <v>13</v>
      </c>
      <c r="O429" s="52">
        <v>14</v>
      </c>
      <c r="P429" s="52">
        <v>15</v>
      </c>
      <c r="Q429" s="52">
        <v>16</v>
      </c>
      <c r="R429" s="55">
        <v>17</v>
      </c>
      <c r="S429" s="52">
        <v>18</v>
      </c>
      <c r="T429" s="52">
        <v>19</v>
      </c>
      <c r="U429" s="52">
        <v>20</v>
      </c>
      <c r="V429" s="52">
        <v>21</v>
      </c>
      <c r="W429" s="52">
        <v>22</v>
      </c>
      <c r="X429" s="52">
        <v>23</v>
      </c>
      <c r="Y429" s="52">
        <v>24</v>
      </c>
      <c r="Z429" s="52">
        <v>25</v>
      </c>
      <c r="AA429" s="52">
        <v>26</v>
      </c>
      <c r="AB429" s="55">
        <v>27</v>
      </c>
      <c r="AC429" s="52">
        <v>28</v>
      </c>
      <c r="AD429" s="52">
        <v>29</v>
      </c>
      <c r="AE429" s="52">
        <v>30</v>
      </c>
      <c r="AF429" s="52">
        <v>31</v>
      </c>
      <c r="AG429" s="52">
        <v>32</v>
      </c>
      <c r="AH429" s="52">
        <v>33</v>
      </c>
      <c r="AI429" s="52">
        <v>34</v>
      </c>
      <c r="AJ429" s="52">
        <v>35</v>
      </c>
      <c r="AK429" s="52">
        <v>36</v>
      </c>
      <c r="AL429" s="52">
        <v>37</v>
      </c>
      <c r="AM429" s="52">
        <v>38</v>
      </c>
      <c r="AN429" s="52">
        <v>39</v>
      </c>
      <c r="AO429" s="52">
        <v>40</v>
      </c>
      <c r="AP429" s="52">
        <v>41</v>
      </c>
      <c r="AQ429" s="52">
        <v>42</v>
      </c>
      <c r="AR429" s="52">
        <v>43</v>
      </c>
      <c r="AS429" s="52">
        <v>44</v>
      </c>
      <c r="AT429" s="52">
        <v>45</v>
      </c>
      <c r="AU429" s="52">
        <v>46</v>
      </c>
      <c r="AV429" s="52">
        <v>47</v>
      </c>
      <c r="AW429" s="52">
        <v>48</v>
      </c>
      <c r="AX429" s="52">
        <v>49</v>
      </c>
      <c r="AY429" s="52">
        <v>50</v>
      </c>
      <c r="AZ429" s="52">
        <v>51</v>
      </c>
      <c r="BA429" s="52">
        <v>52</v>
      </c>
      <c r="BB429" s="52">
        <v>53</v>
      </c>
      <c r="BC429" s="52">
        <v>54</v>
      </c>
      <c r="BD429" s="52">
        <v>55</v>
      </c>
      <c r="BE429" s="52">
        <v>56</v>
      </c>
      <c r="BF429" s="52">
        <v>57</v>
      </c>
      <c r="BG429" s="52">
        <v>58</v>
      </c>
      <c r="BH429" s="52">
        <v>59</v>
      </c>
      <c r="BI429" s="52">
        <v>60</v>
      </c>
      <c r="BJ429" s="52">
        <v>61</v>
      </c>
      <c r="BK429" s="52">
        <v>62</v>
      </c>
      <c r="BL429" s="52">
        <v>63</v>
      </c>
      <c r="BM429" s="52">
        <v>64</v>
      </c>
      <c r="BN429" s="52">
        <v>65</v>
      </c>
      <c r="BO429" s="52">
        <v>66</v>
      </c>
      <c r="BP429" s="52">
        <v>67</v>
      </c>
      <c r="BQ429" s="52">
        <v>68</v>
      </c>
      <c r="BR429" s="52">
        <v>69</v>
      </c>
      <c r="BS429" s="52">
        <v>70</v>
      </c>
      <c r="BT429" s="52">
        <v>71</v>
      </c>
      <c r="BU429" s="52">
        <v>72</v>
      </c>
      <c r="BV429" s="52">
        <v>73</v>
      </c>
      <c r="BW429" s="52">
        <v>74</v>
      </c>
      <c r="BX429" s="52">
        <v>75</v>
      </c>
      <c r="BY429" s="52">
        <v>76</v>
      </c>
      <c r="BZ429" s="52">
        <v>77</v>
      </c>
      <c r="CA429" s="52">
        <v>78</v>
      </c>
      <c r="CB429" s="52">
        <v>79</v>
      </c>
      <c r="CC429" s="52">
        <v>80</v>
      </c>
      <c r="CD429" s="52">
        <v>81</v>
      </c>
    </row>
    <row r="430" spans="1:82" x14ac:dyDescent="0.25">
      <c r="A430" s="52" t="s">
        <v>48</v>
      </c>
      <c r="B430" s="52">
        <v>2020</v>
      </c>
      <c r="C430" s="52">
        <v>2025</v>
      </c>
      <c r="D430" s="52">
        <v>2030</v>
      </c>
      <c r="E430" s="52">
        <v>2035</v>
      </c>
      <c r="F430" s="52">
        <v>2040</v>
      </c>
      <c r="G430" s="52">
        <v>2045</v>
      </c>
      <c r="H430" s="52">
        <v>2050</v>
      </c>
      <c r="I430" s="52">
        <v>2055</v>
      </c>
      <c r="J430" s="52">
        <v>2060</v>
      </c>
      <c r="K430" s="52">
        <v>2065</v>
      </c>
      <c r="L430" s="52">
        <v>2070</v>
      </c>
      <c r="M430" s="52">
        <v>2075</v>
      </c>
      <c r="N430" s="52">
        <v>2080</v>
      </c>
      <c r="O430" s="52">
        <v>2085</v>
      </c>
      <c r="P430" s="52">
        <v>2090</v>
      </c>
      <c r="Q430" s="52">
        <v>2095</v>
      </c>
      <c r="R430" s="55">
        <v>2100</v>
      </c>
      <c r="S430" s="52">
        <v>2105</v>
      </c>
      <c r="T430" s="52">
        <v>2110</v>
      </c>
      <c r="U430" s="52">
        <v>2115</v>
      </c>
      <c r="V430" s="52">
        <v>2120</v>
      </c>
      <c r="W430" s="52">
        <v>2125</v>
      </c>
      <c r="X430" s="52">
        <v>2130</v>
      </c>
      <c r="Y430" s="52">
        <v>2135</v>
      </c>
      <c r="Z430" s="52">
        <v>2140</v>
      </c>
      <c r="AA430" s="52">
        <v>2145</v>
      </c>
      <c r="AB430" s="55">
        <v>2150</v>
      </c>
      <c r="AC430" s="52">
        <v>2155</v>
      </c>
      <c r="AD430" s="52">
        <v>2160</v>
      </c>
      <c r="AE430" s="52">
        <v>2165</v>
      </c>
      <c r="AF430" s="52">
        <v>2170</v>
      </c>
      <c r="AG430" s="52">
        <v>2175</v>
      </c>
      <c r="AH430" s="52">
        <v>2180</v>
      </c>
      <c r="AI430" s="52">
        <v>2185</v>
      </c>
      <c r="AJ430" s="52">
        <v>2190</v>
      </c>
      <c r="AK430" s="52">
        <v>2195</v>
      </c>
      <c r="AL430" s="52">
        <v>2200</v>
      </c>
      <c r="AM430" s="52">
        <v>2205</v>
      </c>
      <c r="AN430" s="52">
        <v>2210</v>
      </c>
      <c r="AO430" s="52">
        <v>2215</v>
      </c>
      <c r="AP430" s="52">
        <v>2220</v>
      </c>
      <c r="AQ430" s="52">
        <v>2225</v>
      </c>
      <c r="AR430" s="52">
        <v>2230</v>
      </c>
      <c r="AS430" s="52">
        <v>2235</v>
      </c>
      <c r="AT430" s="52">
        <v>2240</v>
      </c>
      <c r="AU430" s="52">
        <v>2245</v>
      </c>
      <c r="AV430" s="52">
        <v>2250</v>
      </c>
      <c r="AW430" s="52">
        <v>2255</v>
      </c>
      <c r="AX430" s="52">
        <v>2260</v>
      </c>
      <c r="AY430" s="52">
        <v>2265</v>
      </c>
      <c r="AZ430" s="52">
        <v>2270</v>
      </c>
      <c r="BA430" s="52">
        <v>2275</v>
      </c>
      <c r="BB430" s="52">
        <v>2280</v>
      </c>
      <c r="BC430" s="52">
        <v>2285</v>
      </c>
      <c r="BD430" s="52">
        <v>2290</v>
      </c>
      <c r="BE430" s="52">
        <v>2295</v>
      </c>
      <c r="BF430" s="52">
        <v>2300</v>
      </c>
      <c r="BG430" s="52">
        <v>2305</v>
      </c>
      <c r="BH430" s="52">
        <v>2310</v>
      </c>
      <c r="BI430" s="52">
        <v>2315</v>
      </c>
      <c r="BJ430" s="52">
        <v>2320</v>
      </c>
      <c r="BK430" s="52">
        <v>2325</v>
      </c>
      <c r="BL430" s="52">
        <v>2330</v>
      </c>
      <c r="BM430" s="52">
        <v>2335</v>
      </c>
      <c r="BN430" s="52">
        <v>2340</v>
      </c>
      <c r="BO430" s="52">
        <v>2345</v>
      </c>
      <c r="BP430" s="52">
        <v>2350</v>
      </c>
      <c r="BQ430" s="52">
        <v>2355</v>
      </c>
      <c r="BR430" s="52">
        <v>2360</v>
      </c>
      <c r="BS430" s="52">
        <v>2365</v>
      </c>
      <c r="BT430" s="52">
        <v>2370</v>
      </c>
      <c r="BU430" s="52">
        <v>2375</v>
      </c>
      <c r="BV430" s="52">
        <v>2380</v>
      </c>
      <c r="BW430" s="52">
        <v>2385</v>
      </c>
      <c r="BX430" s="52">
        <v>2390</v>
      </c>
      <c r="BY430" s="52">
        <v>2395</v>
      </c>
      <c r="BZ430" s="52">
        <v>2400</v>
      </c>
      <c r="CA430" s="52">
        <v>2405</v>
      </c>
      <c r="CB430" s="52">
        <v>2410</v>
      </c>
      <c r="CC430" s="52">
        <v>2415</v>
      </c>
      <c r="CD430" s="52">
        <v>2420</v>
      </c>
    </row>
    <row r="431" spans="1:82" x14ac:dyDescent="0.25">
      <c r="A431" s="52" t="s">
        <v>223</v>
      </c>
      <c r="B431" s="52">
        <v>27944.617445752599</v>
      </c>
    </row>
    <row r="432" spans="1:82" x14ac:dyDescent="0.25">
      <c r="A432" s="52" t="s">
        <v>224</v>
      </c>
      <c r="B432" s="52">
        <v>37.145217873699998</v>
      </c>
      <c r="C432" s="52">
        <v>37.703667793299999</v>
      </c>
      <c r="D432" s="52">
        <v>36.446570621100001</v>
      </c>
      <c r="E432" s="52">
        <v>37.6852083984</v>
      </c>
      <c r="F432" s="52">
        <v>38.698575420099999</v>
      </c>
      <c r="G432" s="52">
        <v>39.466216358600001</v>
      </c>
      <c r="H432" s="52">
        <v>39.964116112600003</v>
      </c>
      <c r="I432" s="52">
        <v>40.692718058600001</v>
      </c>
      <c r="J432" s="52">
        <v>41.248541219800003</v>
      </c>
      <c r="K432" s="52">
        <v>41.6197033475</v>
      </c>
      <c r="L432" s="52">
        <v>41.790753777399999</v>
      </c>
      <c r="M432" s="52">
        <v>41.742179972800002</v>
      </c>
      <c r="N432" s="52">
        <v>41.449957194200003</v>
      </c>
      <c r="O432" s="52">
        <v>40.885086173200001</v>
      </c>
      <c r="P432" s="52">
        <v>40.013107987700003</v>
      </c>
      <c r="Q432" s="52">
        <v>38.793570927399998</v>
      </c>
      <c r="R432" s="55">
        <v>37.179192511700002</v>
      </c>
      <c r="S432" s="52">
        <v>35.630552584999997</v>
      </c>
      <c r="T432" s="52">
        <v>33.659353869699999</v>
      </c>
      <c r="U432" s="52">
        <v>31.190638455399998</v>
      </c>
      <c r="V432" s="52">
        <v>28.136587826500001</v>
      </c>
      <c r="W432" s="52">
        <v>24.391502965400001</v>
      </c>
      <c r="X432" s="52">
        <v>19.826748575900002</v>
      </c>
      <c r="Y432" s="52">
        <v>14.284774926800001</v>
      </c>
      <c r="Z432" s="52">
        <v>7.5721749904999998</v>
      </c>
      <c r="AA432" s="52">
        <v>-0.54604095549999998</v>
      </c>
      <c r="AB432" s="55">
        <v>-7.0561215735999996</v>
      </c>
      <c r="AC432" s="52">
        <v>-7.9992065821000002</v>
      </c>
      <c r="AD432" s="52">
        <v>-9.0305811631000008</v>
      </c>
      <c r="AE432" s="52">
        <v>-10.148524609100001</v>
      </c>
      <c r="AF432" s="52">
        <v>-11.3582793879</v>
      </c>
      <c r="AG432" s="52">
        <v>-12.6653738464</v>
      </c>
      <c r="AH432" s="52">
        <v>-14.075631277399999</v>
      </c>
      <c r="AI432" s="52">
        <v>-15.595195841200001</v>
      </c>
      <c r="AJ432" s="52">
        <v>-17.230571650600002</v>
      </c>
      <c r="AK432" s="52">
        <v>-18.9886759392</v>
      </c>
      <c r="AL432" s="52">
        <v>-20.8753201223</v>
      </c>
      <c r="AM432" s="52">
        <v>-13.2837395683</v>
      </c>
      <c r="AN432" s="52">
        <v>-14.794218212900001</v>
      </c>
      <c r="AO432" s="52">
        <v>-16.112541409199999</v>
      </c>
      <c r="AP432" s="52">
        <v>-17.3131735955</v>
      </c>
      <c r="AQ432" s="52">
        <v>-18.443672002</v>
      </c>
      <c r="AR432" s="52">
        <v>-19.5357002276</v>
      </c>
      <c r="AS432" s="52">
        <v>-20.6109604848</v>
      </c>
      <c r="AT432" s="52">
        <v>-21.684641875800001</v>
      </c>
      <c r="AU432" s="52">
        <v>-22.767546136499998</v>
      </c>
      <c r="AV432" s="52">
        <v>-23.867456778400001</v>
      </c>
      <c r="AW432" s="52">
        <v>-24.990049411200001</v>
      </c>
      <c r="AX432" s="52">
        <v>-26.139510777999998</v>
      </c>
      <c r="AY432" s="52">
        <v>-27.3189662616</v>
      </c>
      <c r="AZ432" s="52">
        <v>-28.5307781271</v>
      </c>
      <c r="BA432" s="52">
        <v>-29.7767548333</v>
      </c>
      <c r="BB432" s="52">
        <v>-31.058298304600001</v>
      </c>
      <c r="BC432" s="52">
        <v>-32.3765074724</v>
      </c>
      <c r="BD432" s="52">
        <v>-33.7322507493</v>
      </c>
      <c r="BE432" s="52">
        <v>-35.126216288199998</v>
      </c>
      <c r="BF432" s="52">
        <v>-36.558946268699998</v>
      </c>
      <c r="BG432" s="52">
        <v>0</v>
      </c>
      <c r="BH432" s="52">
        <v>0</v>
      </c>
      <c r="BI432" s="52">
        <v>0</v>
      </c>
      <c r="BJ432" s="52">
        <v>0</v>
      </c>
      <c r="BK432" s="52">
        <v>0</v>
      </c>
      <c r="BL432" s="52">
        <v>0</v>
      </c>
      <c r="BM432" s="52">
        <v>0</v>
      </c>
      <c r="BN432" s="52">
        <v>0</v>
      </c>
      <c r="BO432" s="52">
        <v>0</v>
      </c>
      <c r="BP432" s="52">
        <v>0</v>
      </c>
      <c r="BQ432" s="52">
        <v>0</v>
      </c>
      <c r="BR432" s="52">
        <v>0</v>
      </c>
      <c r="BS432" s="52">
        <v>0</v>
      </c>
      <c r="BT432" s="52">
        <v>0</v>
      </c>
      <c r="BU432" s="52">
        <v>0</v>
      </c>
      <c r="BV432" s="52">
        <v>0</v>
      </c>
      <c r="BW432" s="52">
        <v>0</v>
      </c>
      <c r="BX432" s="52">
        <v>0</v>
      </c>
      <c r="BY432" s="52">
        <v>0</v>
      </c>
      <c r="BZ432" s="52">
        <v>0</v>
      </c>
      <c r="CA432" s="52">
        <v>0</v>
      </c>
      <c r="CB432" s="52">
        <v>0</v>
      </c>
      <c r="CC432" s="52">
        <v>0</v>
      </c>
      <c r="CD432" s="52">
        <v>0</v>
      </c>
    </row>
    <row r="433" spans="1:82" x14ac:dyDescent="0.25">
      <c r="A433" s="52" t="s">
        <v>225</v>
      </c>
      <c r="B433" s="52">
        <v>416.20319314549999</v>
      </c>
      <c r="C433" s="52">
        <v>429.69708570940003</v>
      </c>
      <c r="D433" s="52">
        <v>442.12928143409999</v>
      </c>
      <c r="E433" s="52">
        <v>455.1218302451</v>
      </c>
      <c r="F433" s="52">
        <v>468.45228105820001</v>
      </c>
      <c r="G433" s="52">
        <v>482.01860754019998</v>
      </c>
      <c r="H433" s="52">
        <v>495.71989335759997</v>
      </c>
      <c r="I433" s="52">
        <v>509.73811682389999</v>
      </c>
      <c r="J433" s="52">
        <v>523.99034883720003</v>
      </c>
      <c r="K433" s="52">
        <v>538.40401661479996</v>
      </c>
      <c r="L433" s="52">
        <v>552.90091918969995</v>
      </c>
      <c r="M433" s="52">
        <v>567.3920557486</v>
      </c>
      <c r="N433" s="52">
        <v>581.774383156</v>
      </c>
      <c r="O433" s="52">
        <v>595.92779511670005</v>
      </c>
      <c r="P433" s="52">
        <v>609.71195473180001</v>
      </c>
      <c r="Q433" s="52">
        <v>622.96288266379997</v>
      </c>
      <c r="R433" s="55">
        <v>635.489128972</v>
      </c>
      <c r="S433" s="52">
        <v>647.347216226</v>
      </c>
      <c r="T433" s="52">
        <v>658.30368386880002</v>
      </c>
      <c r="U433" s="52">
        <v>668.09685341600004</v>
      </c>
      <c r="V433" s="52">
        <v>676.4213303985</v>
      </c>
      <c r="W433" s="52">
        <v>682.91597416119998</v>
      </c>
      <c r="X433" s="52">
        <v>687.1513523328</v>
      </c>
      <c r="Y433" s="52">
        <v>688.61518451469999</v>
      </c>
      <c r="Z433" s="52">
        <v>686.69526950240004</v>
      </c>
      <c r="AA433" s="52">
        <v>680.66123965450004</v>
      </c>
      <c r="AB433" s="55">
        <v>671.62702546749995</v>
      </c>
      <c r="AC433" s="52">
        <v>662.99242490020004</v>
      </c>
      <c r="AD433" s="52">
        <v>654.48759074140003</v>
      </c>
      <c r="AE433" s="52">
        <v>645.92241289890001</v>
      </c>
      <c r="AF433" s="52">
        <v>637.15440404130004</v>
      </c>
      <c r="AG433" s="52">
        <v>628.07216374699999</v>
      </c>
      <c r="AH433" s="52">
        <v>618.58487257649995</v>
      </c>
      <c r="AI433" s="52">
        <v>608.6154624234</v>
      </c>
      <c r="AJ433" s="52">
        <v>598.09615427120002</v>
      </c>
      <c r="AK433" s="52">
        <v>586.96556526250004</v>
      </c>
      <c r="AL433" s="52">
        <v>575.16783990379997</v>
      </c>
      <c r="AM433" s="52">
        <v>568.46827811269998</v>
      </c>
      <c r="AN433" s="52">
        <v>560.78830107420004</v>
      </c>
      <c r="AO433" s="52">
        <v>552.40760120899995</v>
      </c>
      <c r="AP433" s="52">
        <v>543.50067471169996</v>
      </c>
      <c r="AQ433" s="52">
        <v>534.17656772759995</v>
      </c>
      <c r="AR433" s="52">
        <v>524.5033376778</v>
      </c>
      <c r="AS433" s="52">
        <v>514.52337409280005</v>
      </c>
      <c r="AT433" s="52">
        <v>504.26315446989997</v>
      </c>
      <c r="AU433" s="52">
        <v>493.73954242299999</v>
      </c>
      <c r="AV433" s="52">
        <v>482.9639029384</v>
      </c>
      <c r="AW433" s="52">
        <v>471.94482529459998</v>
      </c>
      <c r="AX433" s="52">
        <v>460.6899540293</v>
      </c>
      <c r="AY433" s="52">
        <v>449.20724989339999</v>
      </c>
      <c r="AZ433" s="52">
        <v>437.50589074089999</v>
      </c>
      <c r="BA433" s="52">
        <v>425.59695095220002</v>
      </c>
      <c r="BB433" s="52">
        <v>413.49395203350002</v>
      </c>
      <c r="BC433" s="52">
        <v>401.21334720150003</v>
      </c>
      <c r="BD433" s="52">
        <v>388.77498316560002</v>
      </c>
      <c r="BE433" s="52">
        <v>376.20256904730002</v>
      </c>
      <c r="BF433" s="52">
        <v>363.52417256069998</v>
      </c>
      <c r="BG433" s="52">
        <v>372.69511738189999</v>
      </c>
      <c r="BH433" s="52">
        <v>378.51984558700002</v>
      </c>
      <c r="BI433" s="52">
        <v>382.7620085941</v>
      </c>
      <c r="BJ433" s="52">
        <v>386.1576746746</v>
      </c>
      <c r="BK433" s="52">
        <v>389.01902113900002</v>
      </c>
      <c r="BL433" s="52">
        <v>391.48822505240003</v>
      </c>
      <c r="BM433" s="52">
        <v>393.63908871889998</v>
      </c>
      <c r="BN433" s="52">
        <v>395.51713445119998</v>
      </c>
      <c r="BO433" s="52">
        <v>397.15537170419998</v>
      </c>
      <c r="BP433" s="52">
        <v>398.58053357</v>
      </c>
      <c r="BQ433" s="52">
        <v>399.81559967679999</v>
      </c>
      <c r="BR433" s="52">
        <v>400.88087615900002</v>
      </c>
      <c r="BS433" s="52">
        <v>401.79451389960002</v>
      </c>
      <c r="BT433" s="52">
        <v>402.57280519969999</v>
      </c>
      <c r="BU433" s="52">
        <v>403.23038952949997</v>
      </c>
      <c r="BV433" s="52">
        <v>403.78041834570001</v>
      </c>
      <c r="BW433" s="52">
        <v>404.23469808700003</v>
      </c>
      <c r="BX433" s="52">
        <v>404.60381874519999</v>
      </c>
      <c r="BY433" s="52">
        <v>404.89727101009998</v>
      </c>
      <c r="BZ433" s="52">
        <v>405.12355337780002</v>
      </c>
      <c r="CA433" s="52">
        <v>405.2902700345</v>
      </c>
      <c r="CB433" s="52">
        <v>405.4042201437</v>
      </c>
      <c r="CC433" s="52">
        <v>405.4714791042</v>
      </c>
      <c r="CD433" s="52">
        <v>405.49747233059998</v>
      </c>
    </row>
    <row r="434" spans="1:82" x14ac:dyDescent="0.25">
      <c r="A434" s="52" t="s">
        <v>226</v>
      </c>
      <c r="B434" s="52">
        <v>886.51280139999994</v>
      </c>
      <c r="C434" s="52">
        <v>915.25479256100004</v>
      </c>
      <c r="D434" s="52">
        <v>941.7353694546</v>
      </c>
      <c r="E434" s="52">
        <v>969.4094984221</v>
      </c>
      <c r="F434" s="52">
        <v>997.80335865400002</v>
      </c>
      <c r="G434" s="52">
        <v>1026.6996340605999</v>
      </c>
      <c r="H434" s="52">
        <v>1055.8833728517</v>
      </c>
      <c r="I434" s="52">
        <v>1085.7421888348999</v>
      </c>
      <c r="J434" s="52">
        <v>1116.0994430233</v>
      </c>
      <c r="K434" s="52">
        <v>1146.8005553895</v>
      </c>
      <c r="L434" s="52">
        <v>1177.6789578739999</v>
      </c>
      <c r="M434" s="52">
        <v>1208.5450787445</v>
      </c>
      <c r="N434" s="52">
        <v>1239.1794361223999</v>
      </c>
      <c r="O434" s="52">
        <v>1269.3262035984999</v>
      </c>
      <c r="P434" s="52">
        <v>1298.6864635787001</v>
      </c>
      <c r="Q434" s="52">
        <v>1326.9109400738</v>
      </c>
      <c r="R434" s="55">
        <v>1353.5918447104</v>
      </c>
      <c r="S434" s="52">
        <v>1378.8495705614</v>
      </c>
      <c r="T434" s="52">
        <v>1402.1868466405999</v>
      </c>
      <c r="U434" s="52">
        <v>1423.0462977761999</v>
      </c>
      <c r="V434" s="52">
        <v>1440.7774337489</v>
      </c>
      <c r="W434" s="52">
        <v>1454.6110249634</v>
      </c>
      <c r="X434" s="52">
        <v>1463.6323804689</v>
      </c>
      <c r="Y434" s="52">
        <v>1466.7503430162001</v>
      </c>
      <c r="Z434" s="52">
        <v>1462.6609240400001</v>
      </c>
      <c r="AA434" s="52">
        <v>1449.8084404639999</v>
      </c>
      <c r="AB434" s="55">
        <v>1430.5655642457</v>
      </c>
      <c r="AC434" s="52">
        <v>1412.1738650375</v>
      </c>
      <c r="AD434" s="52">
        <v>1394.0585682792</v>
      </c>
      <c r="AE434" s="52">
        <v>1375.8147394748</v>
      </c>
      <c r="AF434" s="52">
        <v>1357.1388806079999</v>
      </c>
      <c r="AG434" s="52">
        <v>1337.7937087810999</v>
      </c>
      <c r="AH434" s="52">
        <v>1317.585778588</v>
      </c>
      <c r="AI434" s="52">
        <v>1296.3509349618</v>
      </c>
      <c r="AJ434" s="52">
        <v>1273.9448085977001</v>
      </c>
      <c r="AK434" s="52">
        <v>1250.2366540092</v>
      </c>
      <c r="AL434" s="52">
        <v>1225.1074989951001</v>
      </c>
      <c r="AM434" s="52">
        <v>1210.8374323800001</v>
      </c>
      <c r="AN434" s="52">
        <v>1194.4790812880001</v>
      </c>
      <c r="AO434" s="52">
        <v>1176.6281905752001</v>
      </c>
      <c r="AP434" s="52">
        <v>1157.6564371359</v>
      </c>
      <c r="AQ434" s="52">
        <v>1137.7960892598001</v>
      </c>
      <c r="AR434" s="52">
        <v>1117.1921092538</v>
      </c>
      <c r="AS434" s="52">
        <v>1095.9347868176999</v>
      </c>
      <c r="AT434" s="52">
        <v>1074.0805190209001</v>
      </c>
      <c r="AU434" s="52">
        <v>1051.6652253611001</v>
      </c>
      <c r="AV434" s="52">
        <v>1028.7131132587999</v>
      </c>
      <c r="AW434" s="52">
        <v>1005.2424778776</v>
      </c>
      <c r="AX434" s="52">
        <v>981.2696020825</v>
      </c>
      <c r="AY434" s="52">
        <v>956.81144227300001</v>
      </c>
      <c r="AZ434" s="52">
        <v>931.88754727820003</v>
      </c>
      <c r="BA434" s="52">
        <v>906.52150552809996</v>
      </c>
      <c r="BB434" s="52">
        <v>880.74211783140004</v>
      </c>
      <c r="BC434" s="52">
        <v>854.58442953910003</v>
      </c>
      <c r="BD434" s="52">
        <v>828.09071414269999</v>
      </c>
      <c r="BE434" s="52">
        <v>801.31147207089998</v>
      </c>
      <c r="BF434" s="52">
        <v>774.30648755430002</v>
      </c>
      <c r="BG434" s="52">
        <v>793.84060002349997</v>
      </c>
      <c r="BH434" s="52">
        <v>806.24727110030005</v>
      </c>
      <c r="BI434" s="52">
        <v>815.28307830539995</v>
      </c>
      <c r="BJ434" s="52">
        <v>822.51584705690004</v>
      </c>
      <c r="BK434" s="52">
        <v>828.61051502600003</v>
      </c>
      <c r="BL434" s="52">
        <v>833.8699193617</v>
      </c>
      <c r="BM434" s="52">
        <v>838.45125897119999</v>
      </c>
      <c r="BN434" s="52">
        <v>842.45149638099997</v>
      </c>
      <c r="BO434" s="52">
        <v>845.94094172999996</v>
      </c>
      <c r="BP434" s="52">
        <v>848.9765365042</v>
      </c>
      <c r="BQ434" s="52">
        <v>851.60722731160001</v>
      </c>
      <c r="BR434" s="52">
        <v>853.87626621870004</v>
      </c>
      <c r="BS434" s="52">
        <v>855.82231460620005</v>
      </c>
      <c r="BT434" s="52">
        <v>857.48007507540001</v>
      </c>
      <c r="BU434" s="52">
        <v>858.88072969790005</v>
      </c>
      <c r="BV434" s="52">
        <v>860.05229107629998</v>
      </c>
      <c r="BW434" s="52">
        <v>861.01990692540005</v>
      </c>
      <c r="BX434" s="52">
        <v>861.80613392719999</v>
      </c>
      <c r="BY434" s="52">
        <v>862.43118725149998</v>
      </c>
      <c r="BZ434" s="52">
        <v>862.91316869469995</v>
      </c>
      <c r="CA434" s="52">
        <v>863.26827517339996</v>
      </c>
      <c r="CB434" s="52">
        <v>863.51098890620005</v>
      </c>
      <c r="CC434" s="52">
        <v>863.65425049199996</v>
      </c>
      <c r="CD434" s="52">
        <v>863.70961606410003</v>
      </c>
    </row>
    <row r="435" spans="1:82" x14ac:dyDescent="0.25">
      <c r="A435" s="52" t="s">
        <v>218</v>
      </c>
      <c r="B435" s="52">
        <v>1.24715</v>
      </c>
      <c r="C435" s="52">
        <v>1.4239307794</v>
      </c>
      <c r="D435" s="52">
        <v>1.5498137455000001</v>
      </c>
      <c r="E435" s="52">
        <v>1.6598314277999999</v>
      </c>
      <c r="F435" s="52">
        <v>1.7654805187</v>
      </c>
      <c r="G435" s="52">
        <v>1.8695983549999999</v>
      </c>
      <c r="H435" s="52">
        <v>1.9725289021000001</v>
      </c>
      <c r="I435" s="52">
        <v>2.0749197744000001</v>
      </c>
      <c r="J435" s="52">
        <v>2.1768677298000001</v>
      </c>
      <c r="K435" s="52">
        <v>2.2780733356999998</v>
      </c>
      <c r="L435" s="52">
        <v>2.3781279755</v>
      </c>
      <c r="M435" s="52">
        <v>2.4765804198999999</v>
      </c>
      <c r="N435" s="52">
        <v>2.5729467343999999</v>
      </c>
      <c r="O435" s="52">
        <v>2.6667049630999999</v>
      </c>
      <c r="P435" s="52">
        <v>2.7572852053000001</v>
      </c>
      <c r="Q435" s="52">
        <v>2.8440576160000002</v>
      </c>
      <c r="R435" s="55">
        <v>2.9263182212999999</v>
      </c>
      <c r="S435" s="52">
        <v>2.9977111452999998</v>
      </c>
      <c r="T435" s="52">
        <v>3.0618638003999998</v>
      </c>
      <c r="U435" s="52">
        <v>3.1192737500000001</v>
      </c>
      <c r="V435" s="52">
        <v>3.1693994983999998</v>
      </c>
      <c r="W435" s="52">
        <v>3.2112332662999998</v>
      </c>
      <c r="X435" s="52">
        <v>3.2434207181999999</v>
      </c>
      <c r="Y435" s="52">
        <v>3.2642313700000001</v>
      </c>
      <c r="Z435" s="52">
        <v>3.2714601052000001</v>
      </c>
      <c r="AA435" s="52">
        <v>3.2622747273999999</v>
      </c>
      <c r="AB435" s="55">
        <v>3.2383219640999998</v>
      </c>
      <c r="AC435" s="52">
        <v>3.2098086670999999</v>
      </c>
      <c r="AD435" s="52">
        <v>3.1808492929000001</v>
      </c>
      <c r="AE435" s="52">
        <v>3.1519316953000001</v>
      </c>
      <c r="AF435" s="52">
        <v>3.1226093437000002</v>
      </c>
      <c r="AG435" s="52">
        <v>3.0922462552000001</v>
      </c>
      <c r="AH435" s="52">
        <v>3.0602054558999998</v>
      </c>
      <c r="AI435" s="52">
        <v>3.0258828807999998</v>
      </c>
      <c r="AJ435" s="52">
        <v>2.9887013779</v>
      </c>
      <c r="AK435" s="52">
        <v>2.9480964725000001</v>
      </c>
      <c r="AL435" s="52">
        <v>2.9035048763</v>
      </c>
      <c r="AM435" s="52">
        <v>2.8728955954000002</v>
      </c>
      <c r="AN435" s="52">
        <v>2.8443192306</v>
      </c>
      <c r="AO435" s="52">
        <v>2.8134569886</v>
      </c>
      <c r="AP435" s="52">
        <v>2.7794469609000001</v>
      </c>
      <c r="AQ435" s="52">
        <v>2.7422553408999999</v>
      </c>
      <c r="AR435" s="52">
        <v>2.7019737805999999</v>
      </c>
      <c r="AS435" s="52">
        <v>2.6586550980000001</v>
      </c>
      <c r="AT435" s="52">
        <v>2.6122913228</v>
      </c>
      <c r="AU435" s="52">
        <v>2.5628240443000001</v>
      </c>
      <c r="AV435" s="52">
        <v>2.5101583529</v>
      </c>
      <c r="AW435" s="52">
        <v>2.4541741324999999</v>
      </c>
      <c r="AX435" s="52">
        <v>2.3947342517000001</v>
      </c>
      <c r="AY435" s="52">
        <v>2.3316904247000001</v>
      </c>
      <c r="AZ435" s="52">
        <v>2.2648875845999998</v>
      </c>
      <c r="BA435" s="52">
        <v>2.1941674618999998</v>
      </c>
      <c r="BB435" s="52">
        <v>2.1193719106</v>
      </c>
      <c r="BC435" s="52">
        <v>2.0403464367000002</v>
      </c>
      <c r="BD435" s="52">
        <v>1.9569443333000001</v>
      </c>
      <c r="BE435" s="52">
        <v>1.8690318261000001</v>
      </c>
      <c r="BF435" s="52">
        <v>1.7764946543</v>
      </c>
      <c r="BG435" s="52">
        <v>1.7885446039999999</v>
      </c>
      <c r="BH435" s="52">
        <v>1.8173951544</v>
      </c>
      <c r="BI435" s="52">
        <v>1.8435298469000001</v>
      </c>
      <c r="BJ435" s="52">
        <v>1.8648444796000001</v>
      </c>
      <c r="BK435" s="52">
        <v>1.8822421401</v>
      </c>
      <c r="BL435" s="52">
        <v>1.8966820898000001</v>
      </c>
      <c r="BM435" s="52">
        <v>1.9088093982000001</v>
      </c>
      <c r="BN435" s="52">
        <v>1.9190387219</v>
      </c>
      <c r="BO435" s="52">
        <v>1.9276542213000001</v>
      </c>
      <c r="BP435" s="52">
        <v>1.9348689610000001</v>
      </c>
      <c r="BQ435" s="52">
        <v>1.9408548916999999</v>
      </c>
      <c r="BR435" s="52">
        <v>1.9457573518</v>
      </c>
      <c r="BS435" s="52">
        <v>1.9497022952</v>
      </c>
      <c r="BT435" s="52">
        <v>1.9528002438000001</v>
      </c>
      <c r="BU435" s="52">
        <v>1.9551487609</v>
      </c>
      <c r="BV435" s="52">
        <v>1.9568342171999999</v>
      </c>
      <c r="BW435" s="52">
        <v>1.9579331831</v>
      </c>
      <c r="BX435" s="52">
        <v>1.9585135914</v>
      </c>
      <c r="BY435" s="52">
        <v>1.9586357368</v>
      </c>
      <c r="BZ435" s="52">
        <v>1.9583531493999999</v>
      </c>
      <c r="CA435" s="52">
        <v>1.9577133632999999</v>
      </c>
      <c r="CB435" s="52">
        <v>1.9567585944999999</v>
      </c>
      <c r="CC435" s="52">
        <v>1.9555263405000001</v>
      </c>
      <c r="CD435" s="52">
        <v>1.9540499114000001</v>
      </c>
    </row>
    <row r="436" spans="1:82" x14ac:dyDescent="0.25">
      <c r="A436" s="52" t="s">
        <v>227</v>
      </c>
      <c r="B436" s="52">
        <v>2.7918384643</v>
      </c>
      <c r="C436" s="52">
        <v>3.0110416627999999</v>
      </c>
      <c r="D436" s="52">
        <v>3.2067201155</v>
      </c>
      <c r="E436" s="52">
        <v>3.3972740454000001</v>
      </c>
      <c r="F436" s="52">
        <v>3.5867304028999998</v>
      </c>
      <c r="G436" s="52">
        <v>3.7734857148000001</v>
      </c>
      <c r="H436" s="52">
        <v>3.9560892894999999</v>
      </c>
      <c r="I436" s="52">
        <v>4.1363602442999996</v>
      </c>
      <c r="J436" s="52">
        <v>4.3140771154999999</v>
      </c>
      <c r="K436" s="52">
        <v>4.4882813916000002</v>
      </c>
      <c r="L436" s="52">
        <v>4.6580484598999998</v>
      </c>
      <c r="M436" s="52">
        <v>4.8224319910000002</v>
      </c>
      <c r="N436" s="52">
        <v>4.9804338839</v>
      </c>
      <c r="O436" s="52">
        <v>5.1309789351999999</v>
      </c>
      <c r="P436" s="52">
        <v>5.2728894006000004</v>
      </c>
      <c r="Q436" s="52">
        <v>5.4048576186000004</v>
      </c>
      <c r="R436" s="55">
        <v>5.5254140516000003</v>
      </c>
      <c r="S436" s="52">
        <v>5.6154016944</v>
      </c>
      <c r="T436" s="52">
        <v>5.6925384042999996</v>
      </c>
      <c r="U436" s="52">
        <v>5.7552398235000002</v>
      </c>
      <c r="V436" s="52">
        <v>5.8015544836000004</v>
      </c>
      <c r="W436" s="52">
        <v>5.8290453099999997</v>
      </c>
      <c r="X436" s="52">
        <v>5.8346454681999997</v>
      </c>
      <c r="Y436" s="52">
        <v>5.8144636723999996</v>
      </c>
      <c r="Z436" s="52">
        <v>5.7635129793999997</v>
      </c>
      <c r="AA436" s="52">
        <v>5.6753370412999997</v>
      </c>
      <c r="AB436" s="55">
        <v>5.5582276969000004</v>
      </c>
      <c r="AC436" s="52">
        <v>5.4431409113999996</v>
      </c>
      <c r="AD436" s="52">
        <v>5.3335318233000004</v>
      </c>
      <c r="AE436" s="52">
        <v>5.2270104563000004</v>
      </c>
      <c r="AF436" s="52">
        <v>5.1216248526000001</v>
      </c>
      <c r="AG436" s="52">
        <v>5.0157181181999997</v>
      </c>
      <c r="AH436" s="52">
        <v>4.9078303590000001</v>
      </c>
      <c r="AI436" s="52">
        <v>4.7966283703999997</v>
      </c>
      <c r="AJ436" s="52">
        <v>4.6808532490000001</v>
      </c>
      <c r="AK436" s="52">
        <v>4.5592796377999996</v>
      </c>
      <c r="AL436" s="52">
        <v>4.4306918166999996</v>
      </c>
      <c r="AM436" s="52">
        <v>4.3521694223000003</v>
      </c>
      <c r="AN436" s="52">
        <v>4.2688082226999997</v>
      </c>
      <c r="AO436" s="52">
        <v>4.1780634596999997</v>
      </c>
      <c r="AP436" s="52">
        <v>4.0812734741999996</v>
      </c>
      <c r="AQ436" s="52">
        <v>3.9791773389</v>
      </c>
      <c r="AR436" s="52">
        <v>3.8721344182999999</v>
      </c>
      <c r="AS436" s="52">
        <v>3.7602603531000001</v>
      </c>
      <c r="AT436" s="52">
        <v>3.6435129640000001</v>
      </c>
      <c r="AU436" s="52">
        <v>3.5217473662000001</v>
      </c>
      <c r="AV436" s="52">
        <v>3.3947517932000002</v>
      </c>
      <c r="AW436" s="52">
        <v>3.2622712242</v>
      </c>
      <c r="AX436" s="52">
        <v>3.1240233311000001</v>
      </c>
      <c r="AY436" s="52">
        <v>2.9797097065</v>
      </c>
      <c r="AZ436" s="52">
        <v>2.8290243884000001</v>
      </c>
      <c r="BA436" s="52">
        <v>2.6716611222000002</v>
      </c>
      <c r="BB436" s="52">
        <v>2.5073204597999998</v>
      </c>
      <c r="BC436" s="52">
        <v>2.3357176186999999</v>
      </c>
      <c r="BD436" s="52">
        <v>2.1565919554000001</v>
      </c>
      <c r="BE436" s="52">
        <v>1.9697189214999999</v>
      </c>
      <c r="BF436" s="52">
        <v>1.7749254403000001</v>
      </c>
      <c r="BG436" s="52">
        <v>1.9158244835</v>
      </c>
      <c r="BH436" s="52">
        <v>2.0108389044999999</v>
      </c>
      <c r="BI436" s="52">
        <v>2.0801313380000002</v>
      </c>
      <c r="BJ436" s="52">
        <v>2.1354637933</v>
      </c>
      <c r="BK436" s="52">
        <v>2.1818452514</v>
      </c>
      <c r="BL436" s="52">
        <v>2.2216146483000001</v>
      </c>
      <c r="BM436" s="52">
        <v>2.2560336463000001</v>
      </c>
      <c r="BN436" s="52">
        <v>2.2859076220999999</v>
      </c>
      <c r="BO436" s="52">
        <v>2.3118298817</v>
      </c>
      <c r="BP436" s="52">
        <v>2.3342798791999999</v>
      </c>
      <c r="BQ436" s="52">
        <v>2.3536647073000001</v>
      </c>
      <c r="BR436" s="52">
        <v>2.3703383399</v>
      </c>
      <c r="BS436" s="52">
        <v>2.3846119429999999</v>
      </c>
      <c r="BT436" s="52">
        <v>2.3967604129</v>
      </c>
      <c r="BU436" s="52">
        <v>2.4070271615999999</v>
      </c>
      <c r="BV436" s="52">
        <v>2.4156279617999998</v>
      </c>
      <c r="BW436" s="52">
        <v>2.4227541948</v>
      </c>
      <c r="BX436" s="52">
        <v>2.4285756633000002</v>
      </c>
      <c r="BY436" s="52">
        <v>2.4332430543000001</v>
      </c>
      <c r="BZ436" s="52">
        <v>2.4368901095000002</v>
      </c>
      <c r="CA436" s="52">
        <v>2.4396355424</v>
      </c>
      <c r="CB436" s="52">
        <v>2.4415847338000001</v>
      </c>
      <c r="CC436" s="52">
        <v>2.4428312340999998</v>
      </c>
      <c r="CD436" s="52">
        <v>2.4434580935999999</v>
      </c>
    </row>
    <row r="437" spans="1:82" x14ac:dyDescent="0.25">
      <c r="A437" s="52" t="s">
        <v>228</v>
      </c>
      <c r="B437" s="52">
        <v>-5.3999999999999999E-2</v>
      </c>
      <c r="C437" s="52">
        <v>-3.4062500000000002E-2</v>
      </c>
      <c r="D437" s="52">
        <v>-1.4125E-2</v>
      </c>
      <c r="E437" s="52">
        <v>5.8125E-3</v>
      </c>
      <c r="F437" s="52">
        <v>2.5749999999999999E-2</v>
      </c>
      <c r="G437" s="52">
        <v>4.5687499999999999E-2</v>
      </c>
      <c r="H437" s="52">
        <v>6.5625000000000003E-2</v>
      </c>
      <c r="I437" s="52">
        <v>8.55625E-2</v>
      </c>
      <c r="J437" s="52">
        <v>0.1055</v>
      </c>
      <c r="K437" s="52">
        <v>0.12543750000000001</v>
      </c>
      <c r="L437" s="52">
        <v>0.145375</v>
      </c>
      <c r="M437" s="52">
        <v>0.1653125</v>
      </c>
      <c r="N437" s="52">
        <v>0.18525</v>
      </c>
      <c r="O437" s="52">
        <v>0.20518749999999999</v>
      </c>
      <c r="P437" s="52">
        <v>0.22512499999999999</v>
      </c>
      <c r="Q437" s="52">
        <v>0.24506249999999999</v>
      </c>
      <c r="R437" s="55">
        <v>0.26500000000000001</v>
      </c>
      <c r="S437" s="52">
        <v>0.26500000000000001</v>
      </c>
      <c r="T437" s="52">
        <v>0.26500000000000001</v>
      </c>
      <c r="U437" s="52">
        <v>0.26500000000000001</v>
      </c>
      <c r="V437" s="52">
        <v>0.26500000000000001</v>
      </c>
      <c r="W437" s="52">
        <v>0.26500000000000001</v>
      </c>
      <c r="X437" s="52">
        <v>0.26500000000000001</v>
      </c>
      <c r="Y437" s="52">
        <v>0.26500000000000001</v>
      </c>
      <c r="Z437" s="52">
        <v>0.26500000000000001</v>
      </c>
      <c r="AA437" s="52">
        <v>0.26500000000000001</v>
      </c>
      <c r="AB437" s="55">
        <v>0.26500000000000001</v>
      </c>
      <c r="AC437" s="52">
        <v>0.26500000000000001</v>
      </c>
      <c r="AD437" s="52">
        <v>0.26500000000000001</v>
      </c>
      <c r="AE437" s="52">
        <v>0.26500000000000001</v>
      </c>
      <c r="AF437" s="52">
        <v>0.26500000000000001</v>
      </c>
      <c r="AG437" s="52">
        <v>0.26500000000000001</v>
      </c>
      <c r="AH437" s="52">
        <v>0.26500000000000001</v>
      </c>
      <c r="AI437" s="52">
        <v>0.26500000000000001</v>
      </c>
      <c r="AJ437" s="52">
        <v>0.26500000000000001</v>
      </c>
      <c r="AK437" s="52">
        <v>0.26500000000000001</v>
      </c>
      <c r="AL437" s="52">
        <v>0.26500000000000001</v>
      </c>
      <c r="AM437" s="52">
        <v>0.26500000000000001</v>
      </c>
      <c r="AN437" s="52">
        <v>0.26500000000000001</v>
      </c>
      <c r="AO437" s="52">
        <v>0.26500000000000001</v>
      </c>
      <c r="AP437" s="52">
        <v>0.26500000000000001</v>
      </c>
      <c r="AQ437" s="52">
        <v>0.26500000000000001</v>
      </c>
      <c r="AR437" s="52">
        <v>0.26500000000000001</v>
      </c>
      <c r="AS437" s="52">
        <v>0.26500000000000001</v>
      </c>
      <c r="AT437" s="52">
        <v>0.26500000000000001</v>
      </c>
      <c r="AU437" s="52">
        <v>0.26500000000000001</v>
      </c>
      <c r="AV437" s="52">
        <v>0.26500000000000001</v>
      </c>
      <c r="AW437" s="52">
        <v>0.26500000000000001</v>
      </c>
      <c r="AX437" s="52">
        <v>0.26500000000000001</v>
      </c>
      <c r="AY437" s="52">
        <v>0.26500000000000001</v>
      </c>
      <c r="AZ437" s="52">
        <v>0.26500000000000001</v>
      </c>
      <c r="BA437" s="52">
        <v>0.26500000000000001</v>
      </c>
      <c r="BB437" s="52">
        <v>0.26500000000000001</v>
      </c>
      <c r="BC437" s="52">
        <v>0.26500000000000001</v>
      </c>
      <c r="BD437" s="52">
        <v>0.26500000000000001</v>
      </c>
      <c r="BE437" s="52">
        <v>0.26500000000000001</v>
      </c>
      <c r="BF437" s="52">
        <v>0.26500000000000001</v>
      </c>
      <c r="BG437" s="52">
        <v>0.26500000000000001</v>
      </c>
      <c r="BH437" s="52">
        <v>0.26500000000000001</v>
      </c>
      <c r="BI437" s="52">
        <v>0.26500000000000001</v>
      </c>
      <c r="BJ437" s="52">
        <v>0.26500000000000001</v>
      </c>
      <c r="BK437" s="52">
        <v>0.26500000000000001</v>
      </c>
      <c r="BL437" s="52">
        <v>0.26500000000000001</v>
      </c>
      <c r="BM437" s="52">
        <v>0.26500000000000001</v>
      </c>
      <c r="BN437" s="52">
        <v>0.26500000000000001</v>
      </c>
      <c r="BO437" s="52">
        <v>0.26500000000000001</v>
      </c>
      <c r="BP437" s="52">
        <v>0.26500000000000001</v>
      </c>
      <c r="BQ437" s="52">
        <v>0.26500000000000001</v>
      </c>
      <c r="BR437" s="52">
        <v>0.26500000000000001</v>
      </c>
      <c r="BS437" s="52">
        <v>0.26500000000000001</v>
      </c>
      <c r="BT437" s="52">
        <v>0.26500000000000001</v>
      </c>
      <c r="BU437" s="52">
        <v>0.26500000000000001</v>
      </c>
      <c r="BV437" s="52">
        <v>0.26500000000000001</v>
      </c>
      <c r="BW437" s="52">
        <v>0.26500000000000001</v>
      </c>
      <c r="BX437" s="52">
        <v>0.26500000000000001</v>
      </c>
      <c r="BY437" s="52">
        <v>0.26500000000000001</v>
      </c>
      <c r="BZ437" s="52">
        <v>0.26500000000000001</v>
      </c>
      <c r="CA437" s="52">
        <v>0.26500000000000001</v>
      </c>
      <c r="CB437" s="52">
        <v>0.26500000000000001</v>
      </c>
      <c r="CC437" s="52">
        <v>0.26500000000000001</v>
      </c>
      <c r="CD437" s="52">
        <v>0.26500000000000001</v>
      </c>
    </row>
    <row r="438" spans="1:82" x14ac:dyDescent="0.25">
      <c r="A438" s="52" t="s">
        <v>229</v>
      </c>
      <c r="B438" s="52">
        <v>2.3278384643000001</v>
      </c>
      <c r="C438" s="52">
        <v>2.5087440628</v>
      </c>
      <c r="D438" s="52">
        <v>2.6704568506999999</v>
      </c>
      <c r="E438" s="52">
        <v>2.8346699486000002</v>
      </c>
      <c r="F438" s="52">
        <v>2.9983517260000001</v>
      </c>
      <c r="G438" s="52">
        <v>3.1602156351000001</v>
      </c>
      <c r="H438" s="52">
        <v>3.3191303539999999</v>
      </c>
      <c r="I438" s="52">
        <v>3.4772385079000001</v>
      </c>
      <c r="J438" s="52">
        <v>3.6335896338999998</v>
      </c>
      <c r="K438" s="52">
        <v>3.7874449415</v>
      </c>
      <c r="L438" s="52">
        <v>3.9380889049999999</v>
      </c>
      <c r="M438" s="52">
        <v>4.0847760800000001</v>
      </c>
      <c r="N438" s="52">
        <v>4.2267033989999998</v>
      </c>
      <c r="O438" s="52">
        <v>4.3629870199000003</v>
      </c>
      <c r="P438" s="52">
        <v>4.4926388777000001</v>
      </c>
      <c r="Q438" s="52">
        <v>4.6145410867000001</v>
      </c>
      <c r="R438" s="55">
        <v>4.7274155547000003</v>
      </c>
      <c r="S438" s="52">
        <v>4.8322376509999998</v>
      </c>
      <c r="T438" s="52">
        <v>4.9273968476999999</v>
      </c>
      <c r="U438" s="52">
        <v>5.0111215401999996</v>
      </c>
      <c r="V438" s="52">
        <v>5.0813305601999996</v>
      </c>
      <c r="W438" s="52">
        <v>5.1355092488</v>
      </c>
      <c r="X438" s="52">
        <v>5.1705641504999997</v>
      </c>
      <c r="Y438" s="52">
        <v>5.1826296081000001</v>
      </c>
      <c r="Z438" s="52">
        <v>5.1667996913999996</v>
      </c>
      <c r="AA438" s="52">
        <v>5.1167587357000004</v>
      </c>
      <c r="AB438" s="55">
        <v>5.0410014074999996</v>
      </c>
      <c r="AC438" s="52">
        <v>4.9676365722</v>
      </c>
      <c r="AD438" s="52">
        <v>4.8944342377999996</v>
      </c>
      <c r="AE438" s="52">
        <v>4.8197447556000004</v>
      </c>
      <c r="AF438" s="52">
        <v>4.7422535947000002</v>
      </c>
      <c r="AG438" s="52">
        <v>4.6608526902999996</v>
      </c>
      <c r="AH438" s="52">
        <v>4.5745546951999998</v>
      </c>
      <c r="AI438" s="52">
        <v>4.4824332722999998</v>
      </c>
      <c r="AJ438" s="52">
        <v>4.3835798361</v>
      </c>
      <c r="AK438" s="52">
        <v>4.2770706579000004</v>
      </c>
      <c r="AL438" s="52">
        <v>4.1619497246000003</v>
      </c>
      <c r="AM438" s="52">
        <v>4.0955202852000001</v>
      </c>
      <c r="AN438" s="52">
        <v>4.0183995657000002</v>
      </c>
      <c r="AO438" s="52">
        <v>3.9330278559999998</v>
      </c>
      <c r="AP438" s="52">
        <v>3.8408640693999998</v>
      </c>
      <c r="AQ438" s="52">
        <v>3.7427510914000002</v>
      </c>
      <c r="AR438" s="52">
        <v>3.6391376692000001</v>
      </c>
      <c r="AS438" s="52">
        <v>3.5302164021000002</v>
      </c>
      <c r="AT438" s="52">
        <v>3.4160113721999998</v>
      </c>
      <c r="AU438" s="52">
        <v>3.2964347457000001</v>
      </c>
      <c r="AV438" s="52">
        <v>3.1713238768999998</v>
      </c>
      <c r="AW438" s="52">
        <v>3.0404660383</v>
      </c>
      <c r="AX438" s="52">
        <v>2.9036153159999998</v>
      </c>
      <c r="AY438" s="52">
        <v>2.7605046555000001</v>
      </c>
      <c r="AZ438" s="52">
        <v>2.6108550895999998</v>
      </c>
      <c r="BA438" s="52">
        <v>2.4543836058999999</v>
      </c>
      <c r="BB438" s="52">
        <v>2.2908107682000001</v>
      </c>
      <c r="BC438" s="52">
        <v>2.1198690242999998</v>
      </c>
      <c r="BD438" s="52">
        <v>1.9413125656000001</v>
      </c>
      <c r="BE438" s="52">
        <v>1.7549296167999999</v>
      </c>
      <c r="BF438" s="52">
        <v>1.5605580990000001</v>
      </c>
      <c r="BG438" s="52">
        <v>1.7018204527</v>
      </c>
      <c r="BH438" s="52">
        <v>1.7897464339</v>
      </c>
      <c r="BI438" s="52">
        <v>1.8529357208999999</v>
      </c>
      <c r="BJ438" s="52">
        <v>1.903013367</v>
      </c>
      <c r="BK438" s="52">
        <v>1.9448704343000001</v>
      </c>
      <c r="BL438" s="52">
        <v>1.9807443307999999</v>
      </c>
      <c r="BM438" s="52">
        <v>2.0118093029000002</v>
      </c>
      <c r="BN438" s="52">
        <v>2.0387954624</v>
      </c>
      <c r="BO438" s="52">
        <v>2.0622313122000002</v>
      </c>
      <c r="BP438" s="52">
        <v>2.0825405108999999</v>
      </c>
      <c r="BQ438" s="52">
        <v>2.1000821111999999</v>
      </c>
      <c r="BR438" s="52">
        <v>2.1151687246000002</v>
      </c>
      <c r="BS438" s="52">
        <v>2.1280759043000002</v>
      </c>
      <c r="BT438" s="52">
        <v>2.1390478836</v>
      </c>
      <c r="BU438" s="52">
        <v>2.1483016738999998</v>
      </c>
      <c r="BV438" s="52">
        <v>2.1560303167999999</v>
      </c>
      <c r="BW438" s="52">
        <v>2.1624056225000001</v>
      </c>
      <c r="BX438" s="52">
        <v>2.1675805425000001</v>
      </c>
      <c r="BY438" s="52">
        <v>2.1716912552999998</v>
      </c>
      <c r="BZ438" s="52">
        <v>2.1748590106000001</v>
      </c>
      <c r="CA438" s="52">
        <v>2.1771917662</v>
      </c>
      <c r="CB438" s="52">
        <v>2.1787856424999998</v>
      </c>
      <c r="CC438" s="52">
        <v>2.1797262165000002</v>
      </c>
      <c r="CD438" s="52">
        <v>2.1800896734999999</v>
      </c>
    </row>
    <row r="439" spans="1:82" x14ac:dyDescent="0.25">
      <c r="A439" s="52" t="s">
        <v>230</v>
      </c>
      <c r="B439" s="52">
        <v>0.51800000000000002</v>
      </c>
      <c r="C439" s="52">
        <v>0.53636010000000001</v>
      </c>
      <c r="D439" s="52">
        <v>0.55038826490000003</v>
      </c>
      <c r="E439" s="52">
        <v>0.55679159680000001</v>
      </c>
      <c r="F439" s="52">
        <v>0.56262867689999996</v>
      </c>
      <c r="G439" s="52">
        <v>0.56758257970000003</v>
      </c>
      <c r="H439" s="52">
        <v>0.5713339355</v>
      </c>
      <c r="I439" s="52">
        <v>0.57355923639999995</v>
      </c>
      <c r="J439" s="52">
        <v>0.57498748160000002</v>
      </c>
      <c r="K439" s="52">
        <v>0.57539895019999998</v>
      </c>
      <c r="L439" s="52">
        <v>0.57458455490000004</v>
      </c>
      <c r="M439" s="52">
        <v>0.57234341099999997</v>
      </c>
      <c r="N439" s="52">
        <v>0.56848048490000003</v>
      </c>
      <c r="O439" s="52">
        <v>0.56280441520000002</v>
      </c>
      <c r="P439" s="52">
        <v>0.55512552289999995</v>
      </c>
      <c r="Q439" s="52">
        <v>0.54525403179999998</v>
      </c>
      <c r="R439" s="55">
        <v>0.53299849690000001</v>
      </c>
      <c r="S439" s="52">
        <v>0.5181640434</v>
      </c>
      <c r="T439" s="52">
        <v>0.50014155660000004</v>
      </c>
      <c r="U439" s="52">
        <v>0.4791182833</v>
      </c>
      <c r="V439" s="52">
        <v>0.45522392340000001</v>
      </c>
      <c r="W439" s="52">
        <v>0.42853606119999998</v>
      </c>
      <c r="X439" s="52">
        <v>0.39908131769999999</v>
      </c>
      <c r="Y439" s="52">
        <v>0.36683406439999999</v>
      </c>
      <c r="Z439" s="52">
        <v>0.33171328789999999</v>
      </c>
      <c r="AA439" s="52">
        <v>0.29357830559999998</v>
      </c>
      <c r="AB439" s="55">
        <v>0.25222628940000003</v>
      </c>
      <c r="AC439" s="52">
        <v>0.2105043392</v>
      </c>
      <c r="AD439" s="52">
        <v>0.17409758550000001</v>
      </c>
      <c r="AE439" s="52">
        <v>0.1422657007</v>
      </c>
      <c r="AF439" s="52">
        <v>0.1143712579</v>
      </c>
      <c r="AG439" s="52">
        <v>8.9865427900000003E-2</v>
      </c>
      <c r="AH439" s="52">
        <v>6.8275663799999997E-2</v>
      </c>
      <c r="AI439" s="52">
        <v>4.9195098E-2</v>
      </c>
      <c r="AJ439" s="52">
        <v>3.2273412899999999E-2</v>
      </c>
      <c r="AK439" s="52">
        <v>1.7208979900000001E-2</v>
      </c>
      <c r="AL439" s="52">
        <v>3.7420920999999998E-3</v>
      </c>
      <c r="AM439" s="52">
        <v>-8.3508629000000004E-3</v>
      </c>
      <c r="AN439" s="52">
        <v>-1.4591343E-2</v>
      </c>
      <c r="AO439" s="52">
        <v>-1.9964396299999999E-2</v>
      </c>
      <c r="AP439" s="52">
        <v>-2.4590595199999999E-2</v>
      </c>
      <c r="AQ439" s="52">
        <v>-2.8573752500000001E-2</v>
      </c>
      <c r="AR439" s="52">
        <v>-3.2003250900000002E-2</v>
      </c>
      <c r="AS439" s="52">
        <v>-3.4956049000000003E-2</v>
      </c>
      <c r="AT439" s="52">
        <v>-3.74984082E-2</v>
      </c>
      <c r="AU439" s="52">
        <v>-3.9687379500000002E-2</v>
      </c>
      <c r="AV439" s="52">
        <v>-4.1572083699999998E-2</v>
      </c>
      <c r="AW439" s="52">
        <v>-4.3194814099999999E-2</v>
      </c>
      <c r="AX439" s="52">
        <v>-4.4591984899999999E-2</v>
      </c>
      <c r="AY439" s="52">
        <v>-4.5794949000000001E-2</v>
      </c>
      <c r="AZ439" s="52">
        <v>-4.6830701099999997E-2</v>
      </c>
      <c r="BA439" s="52">
        <v>-4.7722483699999999E-2</v>
      </c>
      <c r="BB439" s="52">
        <v>-4.8490308400000001E-2</v>
      </c>
      <c r="BC439" s="52">
        <v>-4.9151405600000003E-2</v>
      </c>
      <c r="BD439" s="52">
        <v>-4.9720610200000001E-2</v>
      </c>
      <c r="BE439" s="52">
        <v>-5.0210695399999998E-2</v>
      </c>
      <c r="BF439" s="52">
        <v>-5.0632658699999999E-2</v>
      </c>
      <c r="BG439" s="52">
        <v>-5.0995969199999998E-2</v>
      </c>
      <c r="BH439" s="52">
        <v>-4.3907529399999999E-2</v>
      </c>
      <c r="BI439" s="52">
        <v>-3.7804382800000001E-2</v>
      </c>
      <c r="BJ439" s="52">
        <v>-3.2549573599999999E-2</v>
      </c>
      <c r="BK439" s="52">
        <v>-2.8025182900000001E-2</v>
      </c>
      <c r="BL439" s="52">
        <v>-2.4129682499999999E-2</v>
      </c>
      <c r="BM439" s="52">
        <v>-2.0775656600000001E-2</v>
      </c>
      <c r="BN439" s="52">
        <v>-1.7887840299999999E-2</v>
      </c>
      <c r="BO439" s="52">
        <v>-1.54014305E-2</v>
      </c>
      <c r="BP439" s="52">
        <v>-1.3260631700000001E-2</v>
      </c>
      <c r="BQ439" s="52">
        <v>-1.1417403899999999E-2</v>
      </c>
      <c r="BR439" s="52">
        <v>-9.8303847E-3</v>
      </c>
      <c r="BS439" s="52">
        <v>-8.4639612999999995E-3</v>
      </c>
      <c r="BT439" s="52">
        <v>-7.2874706000000001E-3</v>
      </c>
      <c r="BU439" s="52">
        <v>-6.2745122000000004E-3</v>
      </c>
      <c r="BV439" s="52">
        <v>-5.4023550000000002E-3</v>
      </c>
      <c r="BW439" s="52">
        <v>-4.6514277000000003E-3</v>
      </c>
      <c r="BX439" s="52">
        <v>-4.0048792000000003E-3</v>
      </c>
      <c r="BY439" s="52">
        <v>-3.4482010000000001E-3</v>
      </c>
      <c r="BZ439" s="52">
        <v>-2.9689011E-3</v>
      </c>
      <c r="CA439" s="52">
        <v>-2.5562238000000001E-3</v>
      </c>
      <c r="CB439" s="52">
        <v>-2.2009086999999999E-3</v>
      </c>
      <c r="CC439" s="52">
        <v>-1.8949824000000001E-3</v>
      </c>
      <c r="CD439" s="52">
        <v>-1.6315799000000001E-3</v>
      </c>
    </row>
    <row r="440" spans="1:82" x14ac:dyDescent="0.25">
      <c r="A440" s="52" t="s">
        <v>231</v>
      </c>
      <c r="B440" s="52">
        <v>5.7603328701000001</v>
      </c>
      <c r="C440" s="52">
        <v>16.610429012699999</v>
      </c>
      <c r="D440" s="52">
        <v>42.294126885399997</v>
      </c>
      <c r="E440" s="52">
        <v>48.3669360707</v>
      </c>
      <c r="F440" s="52">
        <v>55.1294845997</v>
      </c>
      <c r="G440" s="52">
        <v>62.650142435699998</v>
      </c>
      <c r="H440" s="52">
        <v>70.993349257199995</v>
      </c>
      <c r="I440" s="52">
        <v>80.220753626600001</v>
      </c>
      <c r="J440" s="52">
        <v>90.404259635499997</v>
      </c>
      <c r="K440" s="52">
        <v>101.6165828436</v>
      </c>
      <c r="L440" s="52">
        <v>113.9349132201</v>
      </c>
      <c r="M440" s="52">
        <v>127.4419642989</v>
      </c>
      <c r="N440" s="52">
        <v>142.22670978010001</v>
      </c>
      <c r="O440" s="52">
        <v>158.38500788010001</v>
      </c>
      <c r="P440" s="52">
        <v>176.0200710295</v>
      </c>
      <c r="Q440" s="52">
        <v>195.2428524037</v>
      </c>
      <c r="R440" s="55">
        <v>216.17386411179999</v>
      </c>
      <c r="S440" s="52">
        <v>235.8072524598</v>
      </c>
      <c r="T440" s="52">
        <v>256.99818686110001</v>
      </c>
      <c r="U440" s="52">
        <v>279.94453541759998</v>
      </c>
      <c r="V440" s="52">
        <v>304.87086418659999</v>
      </c>
      <c r="W440" s="52">
        <v>332.04664373909998</v>
      </c>
      <c r="X440" s="52">
        <v>361.80171261570001</v>
      </c>
      <c r="Y440" s="52">
        <v>394.54293354890001</v>
      </c>
      <c r="Z440" s="52">
        <v>430.77124076590002</v>
      </c>
      <c r="AA440" s="52">
        <v>471.08710479780001</v>
      </c>
      <c r="AB440" s="55">
        <v>500</v>
      </c>
      <c r="AC440" s="52">
        <v>500</v>
      </c>
      <c r="AD440" s="52">
        <v>500</v>
      </c>
      <c r="AE440" s="52">
        <v>500</v>
      </c>
      <c r="AF440" s="52">
        <v>500</v>
      </c>
      <c r="AG440" s="52">
        <v>500</v>
      </c>
      <c r="AH440" s="52">
        <v>500</v>
      </c>
      <c r="AI440" s="52">
        <v>500</v>
      </c>
      <c r="AJ440" s="52">
        <v>500</v>
      </c>
      <c r="AK440" s="52">
        <v>500</v>
      </c>
      <c r="AL440" s="52">
        <v>500</v>
      </c>
      <c r="AM440" s="52">
        <v>476.86391817179998</v>
      </c>
      <c r="AN440" s="52">
        <v>474.48554945770002</v>
      </c>
      <c r="AO440" s="52">
        <v>472.11904290699999</v>
      </c>
      <c r="AP440" s="52">
        <v>469.76433935699998</v>
      </c>
      <c r="AQ440" s="52">
        <v>467.42137993990002</v>
      </c>
      <c r="AR440" s="52">
        <v>465.09010608170001</v>
      </c>
      <c r="AS440" s="52">
        <v>462.77045950029998</v>
      </c>
      <c r="AT440" s="52">
        <v>460.46238220449999</v>
      </c>
      <c r="AU440" s="52">
        <v>458.1658164923</v>
      </c>
      <c r="AV440" s="52">
        <v>455.88070494930002</v>
      </c>
      <c r="AW440" s="52">
        <v>453.6069904478</v>
      </c>
      <c r="AX440" s="52">
        <v>451.34461614460002</v>
      </c>
      <c r="AY440" s="52">
        <v>449.0935254803</v>
      </c>
      <c r="AZ440" s="52">
        <v>446.85366217749998</v>
      </c>
      <c r="BA440" s="52">
        <v>444.62497023959997</v>
      </c>
      <c r="BB440" s="52">
        <v>442.40739394899998</v>
      </c>
      <c r="BC440" s="52">
        <v>440.20087786639999</v>
      </c>
      <c r="BD440" s="52">
        <v>438.00536682870001</v>
      </c>
      <c r="BE440" s="52">
        <v>435.8208059479</v>
      </c>
      <c r="BF440" s="52">
        <v>433.64714060990002</v>
      </c>
      <c r="BG440" s="52">
        <v>399.08199645000002</v>
      </c>
      <c r="BH440" s="52">
        <v>397.09156668880001</v>
      </c>
      <c r="BI440" s="52">
        <v>395.11106423759998</v>
      </c>
      <c r="BJ440" s="52">
        <v>393.14043958349998</v>
      </c>
      <c r="BK440" s="52">
        <v>391.17964346090002</v>
      </c>
      <c r="BL440" s="52">
        <v>389.22862684969999</v>
      </c>
      <c r="BM440" s="52">
        <v>387.28734097450001</v>
      </c>
      <c r="BN440" s="52">
        <v>385.35573730300001</v>
      </c>
      <c r="BO440" s="52">
        <v>383.43376754489998</v>
      </c>
      <c r="BP440" s="52">
        <v>381.5213836511</v>
      </c>
      <c r="BQ440" s="52">
        <v>379.61853781169998</v>
      </c>
      <c r="BR440" s="52">
        <v>377.72518245549998</v>
      </c>
      <c r="BS440" s="52">
        <v>375.84127024859998</v>
      </c>
      <c r="BT440" s="52">
        <v>373.96675409300002</v>
      </c>
      <c r="BU440" s="52">
        <v>372.10158712570001</v>
      </c>
      <c r="BV440" s="52">
        <v>370.24572271739999</v>
      </c>
      <c r="BW440" s="52">
        <v>368.3991144716</v>
      </c>
      <c r="BX440" s="52">
        <v>366.5617162227</v>
      </c>
      <c r="BY440" s="52">
        <v>364.73348203590001</v>
      </c>
      <c r="BZ440" s="52">
        <v>362.91436620510001</v>
      </c>
      <c r="CA440" s="52">
        <v>361.10432325239998</v>
      </c>
      <c r="CB440" s="52">
        <v>359.30330792659998</v>
      </c>
      <c r="CC440" s="52">
        <v>357.51127520220001</v>
      </c>
      <c r="CD440" s="52">
        <v>355.7281802782</v>
      </c>
    </row>
    <row r="441" spans="1:82" x14ac:dyDescent="0.25">
      <c r="A441" s="52" t="s">
        <v>232</v>
      </c>
      <c r="B441" s="52">
        <v>0.05</v>
      </c>
      <c r="C441" s="52">
        <v>0.1</v>
      </c>
      <c r="D441" s="52">
        <v>0.1850370566</v>
      </c>
      <c r="E441" s="52">
        <v>0.20760998380000001</v>
      </c>
      <c r="F441" s="52">
        <v>0.23245668189999999</v>
      </c>
      <c r="G441" s="52">
        <v>0.2597915784</v>
      </c>
      <c r="H441" s="52">
        <v>0.28982211590000001</v>
      </c>
      <c r="I441" s="52">
        <v>0.31380283520000002</v>
      </c>
      <c r="J441" s="52">
        <v>0.33919768620000001</v>
      </c>
      <c r="K441" s="52">
        <v>0.36605374899999998</v>
      </c>
      <c r="L441" s="52">
        <v>0.39442068139999997</v>
      </c>
      <c r="M441" s="52">
        <v>0.42435235690000001</v>
      </c>
      <c r="N441" s="52">
        <v>0.45590749349999998</v>
      </c>
      <c r="O441" s="52">
        <v>0.48914989850000001</v>
      </c>
      <c r="P441" s="52">
        <v>0.52414833900000002</v>
      </c>
      <c r="Q441" s="52">
        <v>0.56097625529999995</v>
      </c>
      <c r="R441" s="55">
        <v>0.59971398359999994</v>
      </c>
      <c r="S441" s="52">
        <v>0.63518111669999999</v>
      </c>
      <c r="T441" s="52">
        <v>0.67237694260000003</v>
      </c>
      <c r="U441" s="52">
        <v>0.71151439620000001</v>
      </c>
      <c r="V441" s="52">
        <v>0.75282375840000004</v>
      </c>
      <c r="W441" s="52">
        <v>0.79657646319999997</v>
      </c>
      <c r="X441" s="52">
        <v>0.84310049129999998</v>
      </c>
      <c r="Y441" s="52">
        <v>0.89279406500000003</v>
      </c>
      <c r="Z441" s="52">
        <v>0.94613636420000002</v>
      </c>
      <c r="AA441" s="52">
        <v>1.0036793222</v>
      </c>
      <c r="AB441" s="55">
        <v>1.0450092621</v>
      </c>
      <c r="AC441" s="52">
        <v>1.0482800239000001</v>
      </c>
      <c r="AD441" s="52">
        <v>1.0515610229000001</v>
      </c>
      <c r="AE441" s="52">
        <v>1.054852291</v>
      </c>
      <c r="AF441" s="52">
        <v>1.0581538604</v>
      </c>
      <c r="AG441" s="52">
        <v>1.0614657634</v>
      </c>
      <c r="AH441" s="52">
        <v>1.0647880322000001</v>
      </c>
      <c r="AI441" s="52">
        <v>1.0681206994000001</v>
      </c>
      <c r="AJ441" s="52">
        <v>1.0714637975000001</v>
      </c>
      <c r="AK441" s="52">
        <v>1.0748173591000001</v>
      </c>
      <c r="AL441" s="52">
        <v>1.0781814168999999</v>
      </c>
      <c r="AM441" s="52">
        <v>1.05</v>
      </c>
      <c r="AN441" s="52">
        <v>1.05</v>
      </c>
      <c r="AO441" s="52">
        <v>1.05</v>
      </c>
      <c r="AP441" s="52">
        <v>1.05</v>
      </c>
      <c r="AQ441" s="52">
        <v>1.05</v>
      </c>
      <c r="AR441" s="52">
        <v>1.05</v>
      </c>
      <c r="AS441" s="52">
        <v>1.05</v>
      </c>
      <c r="AT441" s="52">
        <v>1.05</v>
      </c>
      <c r="AU441" s="52">
        <v>1.05</v>
      </c>
      <c r="AV441" s="52">
        <v>1.05</v>
      </c>
      <c r="AW441" s="52">
        <v>1.05</v>
      </c>
      <c r="AX441" s="52">
        <v>1.05</v>
      </c>
      <c r="AY441" s="52">
        <v>1.05</v>
      </c>
      <c r="AZ441" s="52">
        <v>1.05</v>
      </c>
      <c r="BA441" s="52">
        <v>1.05</v>
      </c>
      <c r="BB441" s="52">
        <v>1.05</v>
      </c>
      <c r="BC441" s="52">
        <v>1.05</v>
      </c>
      <c r="BD441" s="52">
        <v>1.05</v>
      </c>
      <c r="BE441" s="52">
        <v>1.05</v>
      </c>
      <c r="BF441" s="52">
        <v>1.05</v>
      </c>
      <c r="BG441" s="52">
        <v>1</v>
      </c>
      <c r="BH441" s="52">
        <v>1</v>
      </c>
      <c r="BI441" s="52">
        <v>1</v>
      </c>
      <c r="BJ441" s="52">
        <v>1</v>
      </c>
      <c r="BK441" s="52">
        <v>1</v>
      </c>
      <c r="BL441" s="52">
        <v>1</v>
      </c>
      <c r="BM441" s="52">
        <v>1</v>
      </c>
      <c r="BN441" s="52">
        <v>1</v>
      </c>
      <c r="BO441" s="52">
        <v>1</v>
      </c>
      <c r="BP441" s="52">
        <v>1</v>
      </c>
      <c r="BQ441" s="52">
        <v>1</v>
      </c>
      <c r="BR441" s="52">
        <v>1</v>
      </c>
      <c r="BS441" s="52">
        <v>1</v>
      </c>
      <c r="BT441" s="52">
        <v>1</v>
      </c>
      <c r="BU441" s="52">
        <v>1</v>
      </c>
      <c r="BV441" s="52">
        <v>1</v>
      </c>
      <c r="BW441" s="52">
        <v>1</v>
      </c>
      <c r="BX441" s="52">
        <v>1</v>
      </c>
      <c r="BY441" s="52">
        <v>1</v>
      </c>
      <c r="BZ441" s="52">
        <v>1</v>
      </c>
      <c r="CA441" s="52">
        <v>1</v>
      </c>
      <c r="CB441" s="52">
        <v>1</v>
      </c>
      <c r="CC441" s="52">
        <v>1</v>
      </c>
      <c r="CD441" s="52">
        <v>1</v>
      </c>
    </row>
    <row r="442" spans="1:82" x14ac:dyDescent="0.25">
      <c r="A442" s="52" t="s">
        <v>233</v>
      </c>
      <c r="B442" s="52">
        <v>31.710171906500001</v>
      </c>
      <c r="C442" s="52">
        <v>37.306084595900003</v>
      </c>
      <c r="D442" s="52">
        <v>43.2704614835</v>
      </c>
      <c r="E442" s="52">
        <v>49.7977175065</v>
      </c>
      <c r="F442" s="52">
        <v>56.986163045700003</v>
      </c>
      <c r="G442" s="52">
        <v>64.895771820799993</v>
      </c>
      <c r="H442" s="52">
        <v>73.580506525900006</v>
      </c>
      <c r="I442" s="52">
        <v>83.089868193000001</v>
      </c>
      <c r="J442" s="52">
        <v>93.4865771929</v>
      </c>
      <c r="K442" s="52">
        <v>104.83318175380001</v>
      </c>
      <c r="L442" s="52">
        <v>117.1971305383</v>
      </c>
      <c r="M442" s="52">
        <v>130.65220144369999</v>
      </c>
      <c r="N442" s="52">
        <v>145.27951475469999</v>
      </c>
      <c r="O442" s="52">
        <v>161.16833734420001</v>
      </c>
      <c r="P442" s="52">
        <v>178.4165190871</v>
      </c>
      <c r="Q442" s="52">
        <v>197.13025513689999</v>
      </c>
      <c r="R442" s="55">
        <v>217.42339360170001</v>
      </c>
      <c r="S442" s="52">
        <v>239.42134541620001</v>
      </c>
      <c r="T442" s="52">
        <v>263.3926547895</v>
      </c>
      <c r="U442" s="52">
        <v>289.597418586</v>
      </c>
      <c r="V442" s="52">
        <v>318.32801407239998</v>
      </c>
      <c r="W442" s="52">
        <v>349.92781935139999</v>
      </c>
      <c r="X442" s="52">
        <v>384.80584156020001</v>
      </c>
      <c r="Y442" s="52">
        <v>423.45118840880002</v>
      </c>
      <c r="Z442" s="52">
        <v>466.44671088929999</v>
      </c>
      <c r="AA442" s="52">
        <v>514.47216989269998</v>
      </c>
      <c r="AB442" s="55">
        <v>568.19237385580004</v>
      </c>
      <c r="AC442" s="52">
        <v>628.43495010280003</v>
      </c>
      <c r="AD442" s="52">
        <v>696.74450464229994</v>
      </c>
      <c r="AE442" s="52">
        <v>774.75875574639997</v>
      </c>
      <c r="AF442" s="52">
        <v>864.46252788209995</v>
      </c>
      <c r="AG442" s="52">
        <v>968.31630325089998</v>
      </c>
      <c r="AH442" s="52">
        <v>1089.393878417</v>
      </c>
      <c r="AI442" s="52">
        <v>1231.5482301835</v>
      </c>
      <c r="AJ442" s="52">
        <v>1399.6250919716999</v>
      </c>
      <c r="AK442" s="52">
        <v>1599.7811635549999</v>
      </c>
      <c r="AL442" s="52">
        <v>1840.328172666</v>
      </c>
      <c r="AM442" s="52">
        <v>2132.3685570576999</v>
      </c>
      <c r="AN442" s="52">
        <v>2506.0223498544001</v>
      </c>
      <c r="AO442" s="52">
        <v>2956.4811023860002</v>
      </c>
      <c r="AP442" s="52">
        <v>3505.4178020854001</v>
      </c>
      <c r="AQ442" s="52">
        <v>4179.7671649327003</v>
      </c>
      <c r="AR442" s="52">
        <v>5013.2898205532001</v>
      </c>
      <c r="AS442" s="52">
        <v>6048.4699312794</v>
      </c>
      <c r="AT442" s="52">
        <v>7338.8295918622998</v>
      </c>
      <c r="AU442" s="52">
        <v>8951.7390756259992</v>
      </c>
      <c r="AV442" s="52">
        <v>10971.7874293063</v>
      </c>
      <c r="AW442" s="52">
        <v>13504.739318506099</v>
      </c>
      <c r="AX442" s="52">
        <v>16682.015539564502</v>
      </c>
      <c r="AY442" s="52">
        <v>20665.424115825099</v>
      </c>
      <c r="AZ442" s="52">
        <v>25651.266182884101</v>
      </c>
      <c r="BA442" s="52">
        <v>31870.7646724111</v>
      </c>
      <c r="BB442" s="52">
        <v>31471.198945778298</v>
      </c>
      <c r="BC442" s="52">
        <v>31072.404025018699</v>
      </c>
      <c r="BD442" s="52">
        <v>30680.622387057399</v>
      </c>
      <c r="BE442" s="52">
        <v>30303.692388110499</v>
      </c>
      <c r="BF442" s="52">
        <v>29947.901256733399</v>
      </c>
      <c r="BG442" s="52">
        <v>29589.805864937702</v>
      </c>
      <c r="BH442" s="52">
        <v>29215.8846037574</v>
      </c>
      <c r="BI442" s="52">
        <v>28791.7987167766</v>
      </c>
      <c r="BJ442" s="52">
        <v>28310.593568436001</v>
      </c>
      <c r="BK442" s="52">
        <v>27769.458216202001</v>
      </c>
      <c r="BL442" s="52">
        <v>27166.1289482709</v>
      </c>
      <c r="BM442" s="52">
        <v>26498.035097715299</v>
      </c>
      <c r="BN442" s="52">
        <v>25762.137588747799</v>
      </c>
      <c r="BO442" s="52">
        <v>24954.920465696399</v>
      </c>
      <c r="BP442" s="52">
        <v>24072.409251500201</v>
      </c>
      <c r="BQ442" s="52">
        <v>23110.196459872001</v>
      </c>
      <c r="BR442" s="52">
        <v>22063.480213232899</v>
      </c>
      <c r="BS442" s="52">
        <v>20927.128760267798</v>
      </c>
      <c r="BT442" s="52">
        <v>19695.7878550227</v>
      </c>
      <c r="BU442" s="52">
        <v>18364.0532639415</v>
      </c>
      <c r="BV442" s="52">
        <v>16926.737548672001</v>
      </c>
      <c r="BW442" s="52">
        <v>15379.267802849299</v>
      </c>
      <c r="BX442" s="52">
        <v>13718.257022895399</v>
      </c>
      <c r="BY442" s="52">
        <v>11942.295836757799</v>
      </c>
      <c r="BZ442" s="52">
        <v>10053.0351514663</v>
      </c>
      <c r="CA442" s="52">
        <v>8056.8180919160004</v>
      </c>
      <c r="CB442" s="52">
        <v>5968.1632984087</v>
      </c>
      <c r="CC442" s="52">
        <v>3821.2185598618998</v>
      </c>
      <c r="CD442" s="52">
        <v>1715.3803236766</v>
      </c>
    </row>
    <row r="443" spans="1:82" x14ac:dyDescent="0.25">
      <c r="A443" s="52" t="s">
        <v>234</v>
      </c>
      <c r="B443" s="52">
        <v>133.4716925036</v>
      </c>
      <c r="C443" s="52">
        <v>153.8588519324</v>
      </c>
      <c r="D443" s="52">
        <v>176.1366379367</v>
      </c>
      <c r="E443" s="52">
        <v>200.4281138522</v>
      </c>
      <c r="F443" s="52">
        <v>226.71764278020001</v>
      </c>
      <c r="G443" s="52">
        <v>255.11472079129999</v>
      </c>
      <c r="H443" s="52">
        <v>285.749171295</v>
      </c>
      <c r="I443" s="52">
        <v>318.77354322780002</v>
      </c>
      <c r="J443" s="52">
        <v>354.33790297600001</v>
      </c>
      <c r="K443" s="52">
        <v>392.61605584879999</v>
      </c>
      <c r="L443" s="52">
        <v>433.79765651460002</v>
      </c>
      <c r="M443" s="52">
        <v>478.08849428650001</v>
      </c>
      <c r="N443" s="52">
        <v>525.71126354420005</v>
      </c>
      <c r="O443" s="52">
        <v>576.90672046290001</v>
      </c>
      <c r="P443" s="52">
        <v>631.93525118210005</v>
      </c>
      <c r="Q443" s="52">
        <v>691.07891918300004</v>
      </c>
      <c r="R443" s="55">
        <v>754.64405146290005</v>
      </c>
      <c r="S443" s="52">
        <v>823.16667328159997</v>
      </c>
      <c r="T443" s="52">
        <v>896.8844580036</v>
      </c>
      <c r="U443" s="52">
        <v>976.15893194590001</v>
      </c>
      <c r="V443" s="52">
        <v>1061.4021585773</v>
      </c>
      <c r="W443" s="52">
        <v>1153.0703914491</v>
      </c>
      <c r="X443" s="52">
        <v>1251.6665357258</v>
      </c>
      <c r="Y443" s="52">
        <v>1357.7466059741</v>
      </c>
      <c r="Z443" s="52">
        <v>1471.9290723126001</v>
      </c>
      <c r="AA443" s="52">
        <v>1594.9082030402001</v>
      </c>
      <c r="AB443" s="55">
        <v>1729.2476269826</v>
      </c>
      <c r="AC443" s="52">
        <v>1877.8077683689</v>
      </c>
      <c r="AD443" s="52">
        <v>2037.6068624021</v>
      </c>
      <c r="AE443" s="52">
        <v>2209.4331058411999</v>
      </c>
      <c r="AF443" s="52">
        <v>2394.1411980421999</v>
      </c>
      <c r="AG443" s="52">
        <v>2592.6644855014001</v>
      </c>
      <c r="AH443" s="52">
        <v>2806.0101792569999</v>
      </c>
      <c r="AI443" s="52">
        <v>3035.2644192141001</v>
      </c>
      <c r="AJ443" s="52">
        <v>3281.6017224980001</v>
      </c>
      <c r="AK443" s="52">
        <v>3546.2974660308</v>
      </c>
      <c r="AL443" s="52">
        <v>3830.4515786596999</v>
      </c>
      <c r="AM443" s="52">
        <v>3916.7056583010999</v>
      </c>
      <c r="AN443" s="52">
        <v>4477.2345319485003</v>
      </c>
      <c r="AO443" s="52">
        <v>5005.0715999144004</v>
      </c>
      <c r="AP443" s="52">
        <v>5520.3871147960999</v>
      </c>
      <c r="AQ443" s="52">
        <v>6036.7669882535001</v>
      </c>
      <c r="AR443" s="52">
        <v>6563.9606058606996</v>
      </c>
      <c r="AS443" s="52">
        <v>7109.3428546212999</v>
      </c>
      <c r="AT443" s="52">
        <v>7678.7573808484003</v>
      </c>
      <c r="AU443" s="52">
        <v>8277.0360088978996</v>
      </c>
      <c r="AV443" s="52">
        <v>8908.3354115551992</v>
      </c>
      <c r="AW443" s="52">
        <v>9576.3637635120995</v>
      </c>
      <c r="AX443" s="52">
        <v>10284.537502536299</v>
      </c>
      <c r="AY443" s="52">
        <v>11036.091697056299</v>
      </c>
      <c r="AZ443" s="52">
        <v>11834.158495156</v>
      </c>
      <c r="BA443" s="52">
        <v>12681.8229390918</v>
      </c>
      <c r="BB443" s="52">
        <v>13582.162281102899</v>
      </c>
      <c r="BC443" s="52">
        <v>14538.2729370834</v>
      </c>
      <c r="BD443" s="52">
        <v>15553.287898618901</v>
      </c>
      <c r="BE443" s="52">
        <v>16630.386539001702</v>
      </c>
      <c r="BF443" s="52">
        <v>17772.798156605801</v>
      </c>
      <c r="BG443" s="52">
        <v>18977.501617710099</v>
      </c>
      <c r="BH443" s="52">
        <v>20227.323955531101</v>
      </c>
      <c r="BI443" s="52">
        <v>21545.042538427599</v>
      </c>
      <c r="BJ443" s="52">
        <v>22935.591953725601</v>
      </c>
      <c r="BK443" s="52">
        <v>24403.1404473806</v>
      </c>
      <c r="BL443" s="52">
        <v>25951.708541391999</v>
      </c>
      <c r="BM443" s="52">
        <v>27585.337239453998</v>
      </c>
      <c r="BN443" s="52">
        <v>29308.136423750999</v>
      </c>
      <c r="BO443" s="52">
        <v>31124.304077944798</v>
      </c>
      <c r="BP443" s="52">
        <v>33038.1387692727</v>
      </c>
      <c r="BQ443" s="52">
        <v>35054.050042021699</v>
      </c>
      <c r="BR443" s="52">
        <v>37176.567407980401</v>
      </c>
      <c r="BS443" s="52">
        <v>39410.348014437302</v>
      </c>
      <c r="BT443" s="52">
        <v>41760.183101515999</v>
      </c>
      <c r="BU443" s="52">
        <v>44231.003424973598</v>
      </c>
      <c r="BV443" s="52">
        <v>46827.883835164001</v>
      </c>
      <c r="BW443" s="52">
        <v>49556.047184232302</v>
      </c>
      <c r="BX443" s="52">
        <v>52420.867702827003</v>
      </c>
      <c r="BY443" s="52">
        <v>55427.873956397001</v>
      </c>
      <c r="BZ443" s="52">
        <v>58582.751464183901</v>
      </c>
      <c r="CA443" s="52">
        <v>61891.3450424275</v>
      </c>
      <c r="CB443" s="52">
        <v>65359.660916657798</v>
      </c>
      <c r="CC443" s="52">
        <v>68993.868635398903</v>
      </c>
      <c r="CD443" s="52">
        <v>72800.302808254899</v>
      </c>
    </row>
    <row r="444" spans="1:82" x14ac:dyDescent="0.25">
      <c r="A444" s="52" t="s">
        <v>549</v>
      </c>
      <c r="B444" s="52">
        <v>0</v>
      </c>
      <c r="C444" s="52">
        <v>4.8809614500000001E-2</v>
      </c>
      <c r="D444" s="52">
        <v>4.8809782400000001E-2</v>
      </c>
      <c r="E444" s="52">
        <v>4.8809710899999997E-2</v>
      </c>
      <c r="F444" s="52">
        <v>4.8809446999999999E-2</v>
      </c>
      <c r="G444" s="52">
        <v>4.8809185599999999E-2</v>
      </c>
      <c r="H444" s="52">
        <v>4.8808950400000002E-2</v>
      </c>
      <c r="I444" s="52">
        <v>4.88087174E-2</v>
      </c>
      <c r="J444" s="52">
        <v>4.8808490099999997E-2</v>
      </c>
      <c r="K444" s="52">
        <v>4.8808272E-2</v>
      </c>
      <c r="L444" s="52">
        <v>4.8808062499999999E-2</v>
      </c>
      <c r="M444" s="52">
        <v>4.8807861100000002E-2</v>
      </c>
      <c r="N444" s="52">
        <v>4.8807667200000002E-2</v>
      </c>
      <c r="O444" s="52">
        <v>4.88074805E-2</v>
      </c>
      <c r="P444" s="52">
        <v>4.88073007E-2</v>
      </c>
      <c r="Q444" s="52">
        <v>4.8807127800000003E-2</v>
      </c>
      <c r="R444" s="55">
        <v>4.88069504E-2</v>
      </c>
      <c r="S444" s="52">
        <v>4.8806859700000003E-2</v>
      </c>
      <c r="T444" s="52">
        <v>4.8806726299999999E-2</v>
      </c>
      <c r="U444" s="52">
        <v>4.8806586999999998E-2</v>
      </c>
      <c r="V444" s="52">
        <v>4.8806449100000003E-2</v>
      </c>
      <c r="W444" s="52">
        <v>4.8806314699999999E-2</v>
      </c>
      <c r="X444" s="52">
        <v>4.8806184400000001E-2</v>
      </c>
      <c r="Y444" s="52">
        <v>4.8806057899999998E-2</v>
      </c>
      <c r="Z444" s="52">
        <v>4.8805934799999999E-2</v>
      </c>
      <c r="AA444" s="52">
        <v>4.8805821899999997E-2</v>
      </c>
      <c r="AB444" s="55">
        <v>4.8806055500000001E-2</v>
      </c>
      <c r="AC444" s="52">
        <v>4.8806547399999997E-2</v>
      </c>
      <c r="AD444" s="52">
        <v>4.8806413899999998E-2</v>
      </c>
      <c r="AE444" s="52">
        <v>4.8806282499999999E-2</v>
      </c>
      <c r="AF444" s="52">
        <v>4.8806154599999999E-2</v>
      </c>
      <c r="AG444" s="52">
        <v>4.8806031899999998E-2</v>
      </c>
      <c r="AH444" s="52">
        <v>4.8805914300000003E-2</v>
      </c>
      <c r="AI444" s="52">
        <v>4.8805801199999999E-2</v>
      </c>
      <c r="AJ444" s="52">
        <v>4.8805691999999998E-2</v>
      </c>
      <c r="AK444" s="52">
        <v>4.8805617099999997E-2</v>
      </c>
      <c r="AL444" s="52">
        <v>4.8825031800000002E-2</v>
      </c>
      <c r="AM444" s="52">
        <v>4.8758214100000002E-2</v>
      </c>
      <c r="AN444" s="52">
        <v>4.88168857E-2</v>
      </c>
      <c r="AO444" s="52">
        <v>4.8812428200000001E-2</v>
      </c>
      <c r="AP444" s="52">
        <v>4.8809741900000002E-2</v>
      </c>
      <c r="AQ444" s="52">
        <v>4.8808029900000001E-2</v>
      </c>
      <c r="AR444" s="52">
        <v>4.8806893599999998E-2</v>
      </c>
      <c r="AS444" s="52">
        <v>4.8806113900000003E-2</v>
      </c>
      <c r="AT444" s="52">
        <v>4.8805562300000001E-2</v>
      </c>
      <c r="AU444" s="52">
        <v>4.8805159799999998E-2</v>
      </c>
      <c r="AV444" s="52">
        <v>4.8804856299999998E-2</v>
      </c>
      <c r="AW444" s="52">
        <v>4.8804619100000002E-2</v>
      </c>
      <c r="AX444" s="52">
        <v>4.88044267E-2</v>
      </c>
      <c r="AY444" s="52">
        <v>4.8804264799999997E-2</v>
      </c>
      <c r="AZ444" s="52">
        <v>4.8804123499999998E-2</v>
      </c>
      <c r="BA444" s="52">
        <v>4.8803996199999998E-2</v>
      </c>
      <c r="BB444" s="52">
        <v>1.37142E-5</v>
      </c>
      <c r="BC444" s="52">
        <v>1.3602699999999999E-5</v>
      </c>
      <c r="BD444" s="52">
        <v>1.3495100000000001E-5</v>
      </c>
      <c r="BE444" s="52">
        <v>1.33898E-5</v>
      </c>
      <c r="BF444" s="52">
        <v>1.3285800000000001E-5</v>
      </c>
      <c r="BG444" s="52">
        <v>1.31155E-5</v>
      </c>
      <c r="BH444" s="52">
        <v>1.27548E-5</v>
      </c>
      <c r="BI444" s="52">
        <v>1.26212E-5</v>
      </c>
      <c r="BJ444" s="52">
        <v>1.2507899999999999E-5</v>
      </c>
      <c r="BK444" s="52">
        <v>1.2403599999999999E-5</v>
      </c>
      <c r="BL444" s="52">
        <v>1.23044E-5</v>
      </c>
      <c r="BM444" s="52">
        <v>1.2208800000000001E-5</v>
      </c>
      <c r="BN444" s="52">
        <v>1.21157E-5</v>
      </c>
      <c r="BO444" s="52">
        <v>1.2024299999999999E-5</v>
      </c>
      <c r="BP444" s="52">
        <v>1.19344E-5</v>
      </c>
      <c r="BQ444" s="52">
        <v>1.18454E-5</v>
      </c>
      <c r="BR444" s="52">
        <v>1.17572E-5</v>
      </c>
      <c r="BS444" s="52">
        <v>1.1669699999999999E-5</v>
      </c>
      <c r="BT444" s="52">
        <v>1.15828E-5</v>
      </c>
      <c r="BU444" s="52">
        <v>1.1496400000000001E-5</v>
      </c>
      <c r="BV444" s="52">
        <v>1.14104E-5</v>
      </c>
      <c r="BW444" s="52">
        <v>1.1325000000000001E-5</v>
      </c>
      <c r="BX444" s="52">
        <v>1.1240000000000001E-5</v>
      </c>
      <c r="BY444" s="52">
        <v>1.11555E-5</v>
      </c>
      <c r="BZ444" s="52">
        <v>1.1071500000000001E-5</v>
      </c>
      <c r="CA444" s="52">
        <v>1.09879E-5</v>
      </c>
      <c r="CB444" s="52">
        <v>1.09049E-5</v>
      </c>
      <c r="CC444" s="52">
        <v>1.08224E-5</v>
      </c>
      <c r="CD444" s="52">
        <v>1.07405E-5</v>
      </c>
    </row>
    <row r="445" spans="1:82" x14ac:dyDescent="0.25">
      <c r="A445" s="52" t="s">
        <v>236</v>
      </c>
      <c r="B445" s="52">
        <v>7752.9</v>
      </c>
      <c r="C445" s="52">
        <v>8137.3673508501997</v>
      </c>
      <c r="D445" s="52">
        <v>8481.1706083345998</v>
      </c>
      <c r="E445" s="52">
        <v>8786.6181848005999</v>
      </c>
      <c r="F445" s="52">
        <v>9056.4844687875993</v>
      </c>
      <c r="G445" s="52">
        <v>9293.7833464428004</v>
      </c>
      <c r="H445" s="52">
        <v>9501.5984247487995</v>
      </c>
      <c r="I445" s="52">
        <v>9682.9613941427997</v>
      </c>
      <c r="J445" s="52">
        <v>9840.7694557889008</v>
      </c>
      <c r="K445" s="52">
        <v>9977.7332798718999</v>
      </c>
      <c r="L445" s="52">
        <v>10096.3480265077</v>
      </c>
      <c r="M445" s="52">
        <v>10198.8812100628</v>
      </c>
      <c r="N445" s="52">
        <v>10287.372420298299</v>
      </c>
      <c r="O445" s="52">
        <v>10363.641024815801</v>
      </c>
      <c r="P445" s="52">
        <v>10429.2989229587</v>
      </c>
      <c r="Q445" s="52">
        <v>10485.7661941345</v>
      </c>
      <c r="R445" s="55">
        <v>10534.288095593</v>
      </c>
      <c r="S445" s="52">
        <v>10575.952337107199</v>
      </c>
      <c r="T445" s="52">
        <v>10611.7059164455</v>
      </c>
      <c r="U445" s="52">
        <v>10642.371062784399</v>
      </c>
      <c r="V445" s="52">
        <v>10668.6600255173</v>
      </c>
      <c r="W445" s="52">
        <v>10691.188580293299</v>
      </c>
      <c r="X445" s="52">
        <v>10710.488216436601</v>
      </c>
      <c r="Y445" s="52">
        <v>10727.017031110299</v>
      </c>
      <c r="Z445" s="52">
        <v>10741.169394205999</v>
      </c>
      <c r="AA445" s="52">
        <v>10753.2844704332</v>
      </c>
      <c r="AB445" s="55">
        <v>10763.653696310699</v>
      </c>
      <c r="AC445" s="52">
        <v>10772.5273133065</v>
      </c>
      <c r="AD445" s="52">
        <v>10780.120056858101</v>
      </c>
      <c r="AE445" s="52">
        <v>10786.6160962989</v>
      </c>
      <c r="AF445" s="52">
        <v>10792.173314159299</v>
      </c>
      <c r="AG445" s="52">
        <v>10796.9270058115</v>
      </c>
      <c r="AH445" s="52">
        <v>10800.9930726168</v>
      </c>
      <c r="AI445" s="52">
        <v>10804.4707740213</v>
      </c>
      <c r="AJ445" s="52">
        <v>10807.445096683799</v>
      </c>
      <c r="AK445" s="52">
        <v>10809.988791862401</v>
      </c>
      <c r="AL445" s="52">
        <v>10812.164126009</v>
      </c>
      <c r="AM445" s="52">
        <v>10814.024383842599</v>
      </c>
      <c r="AN445" s="52">
        <v>10815.6151581011</v>
      </c>
      <c r="AO445" s="52">
        <v>10816.975455661601</v>
      </c>
      <c r="AP445" s="52">
        <v>10818.138645749101</v>
      </c>
      <c r="AQ445" s="52">
        <v>10819.1332724651</v>
      </c>
      <c r="AR445" s="52">
        <v>10819.9837508253</v>
      </c>
      <c r="AS445" s="52">
        <v>10820.710962839999</v>
      </c>
      <c r="AT445" s="52">
        <v>10821.3327678716</v>
      </c>
      <c r="AU445" s="52">
        <v>10821.8644395093</v>
      </c>
      <c r="AV445" s="52">
        <v>10822.3190394744</v>
      </c>
      <c r="AW445" s="52">
        <v>10822.7077375885</v>
      </c>
      <c r="AX445" s="52">
        <v>10823.0400855469</v>
      </c>
      <c r="AY445" s="52">
        <v>10823.324251144801</v>
      </c>
      <c r="AZ445" s="52">
        <v>10823.5672186475</v>
      </c>
      <c r="BA445" s="52">
        <v>10823.7749601877</v>
      </c>
      <c r="BB445" s="52">
        <v>10823.952582366501</v>
      </c>
      <c r="BC445" s="52">
        <v>10824.1044516408</v>
      </c>
      <c r="BD445" s="52">
        <v>10824.2343015602</v>
      </c>
      <c r="BE445" s="52">
        <v>10824.345324476601</v>
      </c>
      <c r="BF445" s="52">
        <v>10824.4402499731</v>
      </c>
      <c r="BG445" s="52">
        <v>10824.521411932799</v>
      </c>
      <c r="BH445" s="52">
        <v>10824.590805890901</v>
      </c>
      <c r="BI445" s="52">
        <v>10824.650138077899</v>
      </c>
      <c r="BJ445" s="52">
        <v>10824.700867355699</v>
      </c>
      <c r="BK445" s="52">
        <v>10824.7442410767</v>
      </c>
      <c r="BL445" s="52">
        <v>10824.781325746</v>
      </c>
      <c r="BM445" s="52">
        <v>10824.813033238999</v>
      </c>
      <c r="BN445" s="52">
        <v>10824.8401432192</v>
      </c>
      <c r="BO445" s="52">
        <v>10824.863322306101</v>
      </c>
      <c r="BP445" s="52">
        <v>10824.883140464701</v>
      </c>
      <c r="BQ445" s="52">
        <v>10824.900085019101</v>
      </c>
      <c r="BR445" s="52">
        <v>10824.914572634199</v>
      </c>
      <c r="BS445" s="52">
        <v>10824.9269595604</v>
      </c>
      <c r="BT445" s="52">
        <v>10824.937550393601</v>
      </c>
      <c r="BU445" s="52">
        <v>10824.946605564201</v>
      </c>
      <c r="BV445" s="52">
        <v>10824.954347741101</v>
      </c>
      <c r="BW445" s="52">
        <v>10824.960967306701</v>
      </c>
      <c r="BX445" s="52">
        <v>10824.966627038501</v>
      </c>
      <c r="BY445" s="52">
        <v>10824.971466111499</v>
      </c>
      <c r="BZ445" s="52">
        <v>10824.975603520699</v>
      </c>
      <c r="CA445" s="52">
        <v>10824.979141006799</v>
      </c>
      <c r="CB445" s="52">
        <v>10824.9821655583</v>
      </c>
      <c r="CC445" s="52">
        <v>10824.984751550501</v>
      </c>
      <c r="CD445" s="52">
        <v>10824.9869625744</v>
      </c>
    </row>
    <row r="446" spans="1:82" x14ac:dyDescent="0.25">
      <c r="A446" s="52" t="s">
        <v>237</v>
      </c>
      <c r="B446" s="52">
        <v>5.84</v>
      </c>
      <c r="C446" s="52">
        <v>6.2526766594999996</v>
      </c>
      <c r="D446" s="52">
        <v>6.6909818123000004</v>
      </c>
      <c r="E446" s="52">
        <v>7.1562633642</v>
      </c>
      <c r="F446" s="52">
        <v>7.6499251324999999</v>
      </c>
      <c r="G446" s="52">
        <v>8.1734283574000006</v>
      </c>
      <c r="H446" s="52">
        <v>8.7282932152000008</v>
      </c>
      <c r="I446" s="52">
        <v>9.3161003334999997</v>
      </c>
      <c r="J446" s="52">
        <v>9.9384923038000004</v>
      </c>
      <c r="K446" s="52">
        <v>10.5971751914</v>
      </c>
      <c r="L446" s="52">
        <v>11.2939200404</v>
      </c>
      <c r="M446" s="52">
        <v>12.030564370700001</v>
      </c>
      <c r="N446" s="52">
        <v>12.8090136659</v>
      </c>
      <c r="O446" s="52">
        <v>13.6312428495</v>
      </c>
      <c r="P446" s="52">
        <v>14.4992977474</v>
      </c>
      <c r="Q446" s="52">
        <v>15.415296533899999</v>
      </c>
      <c r="R446" s="55">
        <v>16.3814311601</v>
      </c>
      <c r="S446" s="52">
        <v>17.399968761</v>
      </c>
      <c r="T446" s="52">
        <v>18.473253040300001</v>
      </c>
      <c r="U446" s="52">
        <v>19.603705629699999</v>
      </c>
      <c r="V446" s="52">
        <v>20.793827420500001</v>
      </c>
      <c r="W446" s="52">
        <v>22.046199865399998</v>
      </c>
      <c r="X446" s="52">
        <v>23.363486248099999</v>
      </c>
      <c r="Y446" s="52">
        <v>24.748432918300001</v>
      </c>
      <c r="Z446" s="52">
        <v>26.203870489300002</v>
      </c>
      <c r="AA446" s="52">
        <v>27.7327149967</v>
      </c>
      <c r="AB446" s="55">
        <v>29.337969015100001</v>
      </c>
      <c r="AC446" s="52">
        <v>31.0227227309</v>
      </c>
      <c r="AD446" s="52">
        <v>32.790154968300001</v>
      </c>
      <c r="AE446" s="52">
        <v>34.643534167699997</v>
      </c>
      <c r="AF446" s="52">
        <v>36.586219311800001</v>
      </c>
      <c r="AG446" s="52">
        <v>38.621660799700003</v>
      </c>
      <c r="AH446" s="52">
        <v>40.753401264899999</v>
      </c>
      <c r="AI446" s="52">
        <v>42.985076336200002</v>
      </c>
      <c r="AJ446" s="52">
        <v>45.320415338899998</v>
      </c>
      <c r="AK446" s="52">
        <v>47.763241934200003</v>
      </c>
      <c r="AL446" s="52">
        <v>50.317474695000001</v>
      </c>
      <c r="AM446" s="52">
        <v>52.9871276163</v>
      </c>
      <c r="AN446" s="52">
        <v>55.776310557499997</v>
      </c>
      <c r="AO446" s="52">
        <v>58.6892296157</v>
      </c>
      <c r="AP446" s="52">
        <v>61.730187428199997</v>
      </c>
      <c r="AQ446" s="52">
        <v>64.903583401500001</v>
      </c>
      <c r="AR446" s="52">
        <v>68.213913866400006</v>
      </c>
      <c r="AS446" s="52">
        <v>71.665772156599999</v>
      </c>
      <c r="AT446" s="52">
        <v>75.263848611</v>
      </c>
      <c r="AU446" s="52">
        <v>79.012930495800006</v>
      </c>
      <c r="AV446" s="52">
        <v>82.917901847500005</v>
      </c>
      <c r="AW446" s="52">
        <v>86.983743234599999</v>
      </c>
      <c r="AX446" s="52">
        <v>91.215531436299997</v>
      </c>
      <c r="AY446" s="52">
        <v>95.618439039099997</v>
      </c>
      <c r="AZ446" s="52">
        <v>100.1977339475</v>
      </c>
      <c r="BA446" s="52">
        <v>104.95877881129999</v>
      </c>
      <c r="BB446" s="52">
        <v>109.90703036639999</v>
      </c>
      <c r="BC446" s="52">
        <v>115.04803868889999</v>
      </c>
      <c r="BD446" s="52">
        <v>120.3874463631</v>
      </c>
      <c r="BE446" s="52">
        <v>125.9309875623</v>
      </c>
      <c r="BF446" s="52">
        <v>131.68448704139999</v>
      </c>
      <c r="BG446" s="52">
        <v>137.6538590424</v>
      </c>
      <c r="BH446" s="52">
        <v>143.84510611260001</v>
      </c>
      <c r="BI446" s="52">
        <v>150.26431783390001</v>
      </c>
      <c r="BJ446" s="52">
        <v>156.91766946609999</v>
      </c>
      <c r="BK446" s="52">
        <v>163.81142050189999</v>
      </c>
      <c r="BL446" s="52">
        <v>170.95191313539999</v>
      </c>
      <c r="BM446" s="52">
        <v>178.34557064469999</v>
      </c>
      <c r="BN446" s="52">
        <v>185.99889568789999</v>
      </c>
      <c r="BO446" s="52">
        <v>193.91846851490001</v>
      </c>
      <c r="BP446" s="52">
        <v>202.11094509439999</v>
      </c>
      <c r="BQ446" s="52">
        <v>210.58305515800001</v>
      </c>
      <c r="BR446" s="52">
        <v>219.34160016179999</v>
      </c>
      <c r="BS446" s="52">
        <v>228.39345116699999</v>
      </c>
      <c r="BT446" s="52">
        <v>237.74554664070001</v>
      </c>
      <c r="BU446" s="52">
        <v>247.40489017780001</v>
      </c>
      <c r="BV446" s="52">
        <v>257.37854814600001</v>
      </c>
      <c r="BW446" s="52">
        <v>267.67364725559997</v>
      </c>
      <c r="BX446" s="52">
        <v>278.29737205449999</v>
      </c>
      <c r="BY446" s="52">
        <v>289.25696235179998</v>
      </c>
      <c r="BZ446" s="52">
        <v>300.5597105704</v>
      </c>
      <c r="CA446" s="52">
        <v>312.21295903160001</v>
      </c>
      <c r="CB446" s="52">
        <v>324.22409717239998</v>
      </c>
      <c r="CC446" s="52">
        <v>336.6005586988</v>
      </c>
      <c r="CD446" s="52">
        <v>349.34981867729999</v>
      </c>
    </row>
    <row r="447" spans="1:82" x14ac:dyDescent="0.25">
      <c r="A447" s="52" t="s">
        <v>238</v>
      </c>
      <c r="B447" s="52">
        <v>134.20143944239999</v>
      </c>
      <c r="C447" s="52">
        <v>154.98549198449999</v>
      </c>
      <c r="D447" s="52">
        <v>177.8025424917</v>
      </c>
      <c r="E447" s="52">
        <v>202.61403201889999</v>
      </c>
      <c r="F447" s="52">
        <v>229.53418376100001</v>
      </c>
      <c r="G447" s="52">
        <v>258.69721287969998</v>
      </c>
      <c r="H447" s="52">
        <v>290.25635522149997</v>
      </c>
      <c r="I447" s="52">
        <v>324.37136118439997</v>
      </c>
      <c r="J447" s="52">
        <v>361.23346274199997</v>
      </c>
      <c r="K447" s="52">
        <v>401.04641750349998</v>
      </c>
      <c r="L447" s="52">
        <v>444.03228196060002</v>
      </c>
      <c r="M447" s="52">
        <v>490.43195184860002</v>
      </c>
      <c r="N447" s="52">
        <v>540.50596320709997</v>
      </c>
      <c r="O447" s="52">
        <v>594.53553392369997</v>
      </c>
      <c r="P447" s="52">
        <v>652.82386921900002</v>
      </c>
      <c r="Q447" s="52">
        <v>715.69777096339999</v>
      </c>
      <c r="R447" s="55">
        <v>783.50962349739996</v>
      </c>
      <c r="S447" s="52">
        <v>856.66427796250002</v>
      </c>
      <c r="T447" s="52">
        <v>935.55496973380002</v>
      </c>
      <c r="U447" s="52">
        <v>1020.6099412471</v>
      </c>
      <c r="V447" s="52">
        <v>1112.2980950794999</v>
      </c>
      <c r="W447" s="52">
        <v>1211.1300820326001</v>
      </c>
      <c r="X447" s="52">
        <v>1317.6631781041999</v>
      </c>
      <c r="Y447" s="52">
        <v>1432.5087664908999</v>
      </c>
      <c r="Z447" s="52">
        <v>1556.3425268055</v>
      </c>
      <c r="AA447" s="52">
        <v>1689.9178517338</v>
      </c>
      <c r="AB447" s="55">
        <v>1834.0502706565001</v>
      </c>
      <c r="AC447" s="52">
        <v>1989.2795924518</v>
      </c>
      <c r="AD447" s="52">
        <v>2156.0951816045999</v>
      </c>
      <c r="AE447" s="52">
        <v>2335.2815761662</v>
      </c>
      <c r="AF447" s="52">
        <v>2527.6822260971999</v>
      </c>
      <c r="AG447" s="52">
        <v>2734.2018507907001</v>
      </c>
      <c r="AH447" s="52">
        <v>2955.8084973609002</v>
      </c>
      <c r="AI447" s="52">
        <v>3193.5395419883998</v>
      </c>
      <c r="AJ447" s="52">
        <v>3448.5102507707002</v>
      </c>
      <c r="AK447" s="52">
        <v>3721.9248176937999</v>
      </c>
      <c r="AL447" s="52">
        <v>4014.7846647854999</v>
      </c>
      <c r="AM447" s="52">
        <v>4095.8152607379998</v>
      </c>
      <c r="AN447" s="52">
        <v>4677.0217497977001</v>
      </c>
      <c r="AO447" s="52">
        <v>5222.7444697689998</v>
      </c>
      <c r="AP447" s="52">
        <v>5753.9856843988</v>
      </c>
      <c r="AQ447" s="52">
        <v>6284.8779128296001</v>
      </c>
      <c r="AR447" s="52">
        <v>6825.5208869306998</v>
      </c>
      <c r="AS447" s="52">
        <v>7383.5022275545998</v>
      </c>
      <c r="AT447" s="52">
        <v>7964.7802081169002</v>
      </c>
      <c r="AU447" s="52">
        <v>8574.2299976984996</v>
      </c>
      <c r="AV447" s="52">
        <v>9215.9988202606</v>
      </c>
      <c r="AW447" s="52">
        <v>9893.7456803027999</v>
      </c>
      <c r="AX447" s="52">
        <v>10610.807726470601</v>
      </c>
      <c r="AY447" s="52">
        <v>11370.318069114101</v>
      </c>
      <c r="AZ447" s="52">
        <v>12175.290448276301</v>
      </c>
      <c r="BA447" s="52">
        <v>13028.680711414099</v>
      </c>
      <c r="BB447" s="52">
        <v>13933.431758053401</v>
      </c>
      <c r="BC447" s="52">
        <v>14892.506511330301</v>
      </c>
      <c r="BD447" s="52">
        <v>15908.912093318901</v>
      </c>
      <c r="BE447" s="52">
        <v>16985.717441498098</v>
      </c>
      <c r="BF447" s="52">
        <v>18126.065951962399</v>
      </c>
      <c r="BG447" s="52">
        <v>19333.184278255601</v>
      </c>
      <c r="BH447" s="52">
        <v>20609.4699209147</v>
      </c>
      <c r="BI447" s="52">
        <v>21954.815843588702</v>
      </c>
      <c r="BJ447" s="52">
        <v>23373.495711873202</v>
      </c>
      <c r="BK447" s="52">
        <v>24869.789856832402</v>
      </c>
      <c r="BL447" s="52">
        <v>26447.907178630401</v>
      </c>
      <c r="BM447" s="52">
        <v>28112.029832905399</v>
      </c>
      <c r="BN447" s="52">
        <v>29866.3645610696</v>
      </c>
      <c r="BO447" s="52">
        <v>31715.1805798596</v>
      </c>
      <c r="BP447" s="52">
        <v>33662.835342755898</v>
      </c>
      <c r="BQ447" s="52">
        <v>35713.792174931303</v>
      </c>
      <c r="BR447" s="52">
        <v>37872.632801277403</v>
      </c>
      <c r="BS447" s="52">
        <v>40144.0666412258</v>
      </c>
      <c r="BT447" s="52">
        <v>42532.937984493001</v>
      </c>
      <c r="BU447" s="52">
        <v>45044.231719870098</v>
      </c>
      <c r="BV447" s="52">
        <v>47683.078038263098</v>
      </c>
      <c r="BW447" s="52">
        <v>50454.756385368797</v>
      </c>
      <c r="BX447" s="52">
        <v>53364.698850617999</v>
      </c>
      <c r="BY447" s="52">
        <v>56418.4931221363</v>
      </c>
      <c r="BZ447" s="52">
        <v>59621.885099329898</v>
      </c>
      <c r="CA447" s="52">
        <v>62980.781228262596</v>
      </c>
      <c r="CB447" s="52">
        <v>66501.250606230606</v>
      </c>
      <c r="CC447" s="52">
        <v>70189.526888455206</v>
      </c>
      <c r="CD447" s="52">
        <v>74052.010020035799</v>
      </c>
    </row>
    <row r="448" spans="1:82" x14ac:dyDescent="0.25">
      <c r="A448" s="52" t="s">
        <v>239</v>
      </c>
      <c r="B448" s="52">
        <v>6.6000000000000003E-2</v>
      </c>
      <c r="C448" s="52">
        <v>6.5506851599999999E-2</v>
      </c>
      <c r="D448" s="52">
        <v>6.5017387999999995E-2</v>
      </c>
      <c r="E448" s="52">
        <v>6.4531581700000007E-2</v>
      </c>
      <c r="F448" s="52">
        <v>6.4049405200000006E-2</v>
      </c>
      <c r="G448" s="52">
        <v>6.3570831600000002E-2</v>
      </c>
      <c r="H448" s="52">
        <v>6.3095833800000001E-2</v>
      </c>
      <c r="I448" s="52">
        <v>6.2624385199999993E-2</v>
      </c>
      <c r="J448" s="52">
        <v>6.21564592E-2</v>
      </c>
      <c r="K448" s="52">
        <v>6.1692029600000003E-2</v>
      </c>
      <c r="L448" s="52">
        <v>6.12310701E-2</v>
      </c>
      <c r="M448" s="52">
        <v>6.0773554899999999E-2</v>
      </c>
      <c r="N448" s="52">
        <v>6.0319458200000002E-2</v>
      </c>
      <c r="O448" s="52">
        <v>5.9868754500000003E-2</v>
      </c>
      <c r="P448" s="52">
        <v>5.9421418500000003E-2</v>
      </c>
      <c r="Q448" s="52">
        <v>5.8977424899999999E-2</v>
      </c>
      <c r="R448" s="55">
        <v>5.8536748800000003E-2</v>
      </c>
      <c r="S448" s="52">
        <v>5.8099365399999998E-2</v>
      </c>
      <c r="T448" s="52">
        <v>5.7665250199999997E-2</v>
      </c>
      <c r="U448" s="52">
        <v>5.7234378599999997E-2</v>
      </c>
      <c r="V448" s="52">
        <v>5.68067264E-2</v>
      </c>
      <c r="W448" s="52">
        <v>5.6382269700000001E-2</v>
      </c>
      <c r="X448" s="52">
        <v>5.5960984499999998E-2</v>
      </c>
      <c r="Y448" s="52">
        <v>5.5542847100000001E-2</v>
      </c>
      <c r="Z448" s="52">
        <v>5.5127834000000001E-2</v>
      </c>
      <c r="AA448" s="52">
        <v>5.4715921799999997E-2</v>
      </c>
      <c r="AB448" s="55">
        <v>5.4307087400000002E-2</v>
      </c>
      <c r="AC448" s="52">
        <v>5.3901307900000001E-2</v>
      </c>
      <c r="AD448" s="52">
        <v>5.3498560200000003E-2</v>
      </c>
      <c r="AE448" s="52">
        <v>5.3098821900000003E-2</v>
      </c>
      <c r="AF448" s="52">
        <v>5.2702070400000002E-2</v>
      </c>
      <c r="AG448" s="52">
        <v>5.2308283499999997E-2</v>
      </c>
      <c r="AH448" s="52">
        <v>5.19174388E-2</v>
      </c>
      <c r="AI448" s="52">
        <v>5.15295146E-2</v>
      </c>
      <c r="AJ448" s="52">
        <v>5.11444889E-2</v>
      </c>
      <c r="AK448" s="52">
        <v>5.0762340000000003E-2</v>
      </c>
      <c r="AL448" s="52">
        <v>5.0383046600000002E-2</v>
      </c>
      <c r="AM448" s="52">
        <v>5.0006587300000002E-2</v>
      </c>
      <c r="AN448" s="52">
        <v>4.9632940799999997E-2</v>
      </c>
      <c r="AO448" s="52">
        <v>4.9262086199999999E-2</v>
      </c>
      <c r="AP448" s="52">
        <v>4.88940026E-2</v>
      </c>
      <c r="AQ448" s="52">
        <v>4.8528669300000001E-2</v>
      </c>
      <c r="AR448" s="52">
        <v>4.8166065700000003E-2</v>
      </c>
      <c r="AS448" s="52">
        <v>4.7806171500000001E-2</v>
      </c>
      <c r="AT448" s="52">
        <v>4.7448966400000001E-2</v>
      </c>
      <c r="AU448" s="52">
        <v>4.7094430299999997E-2</v>
      </c>
      <c r="AV448" s="52">
        <v>4.6742543300000002E-2</v>
      </c>
      <c r="AW448" s="52">
        <v>4.63932856E-2</v>
      </c>
      <c r="AX448" s="52">
        <v>4.6046637500000001E-2</v>
      </c>
      <c r="AY448" s="52">
        <v>4.5702579600000001E-2</v>
      </c>
      <c r="AZ448" s="52">
        <v>4.5361092399999997E-2</v>
      </c>
      <c r="BA448" s="52">
        <v>4.5022156799999997E-2</v>
      </c>
      <c r="BB448" s="52">
        <v>4.4685753699999997E-2</v>
      </c>
      <c r="BC448" s="52">
        <v>4.43518642E-2</v>
      </c>
      <c r="BD448" s="52">
        <v>4.4020469499999999E-2</v>
      </c>
      <c r="BE448" s="52">
        <v>4.3691551000000002E-2</v>
      </c>
      <c r="BF448" s="52">
        <v>4.3365090100000003E-2</v>
      </c>
      <c r="BG448" s="52">
        <v>4.3041068500000002E-2</v>
      </c>
      <c r="BH448" s="52">
        <v>4.2719467999999997E-2</v>
      </c>
      <c r="BI448" s="52">
        <v>4.2400270499999997E-2</v>
      </c>
      <c r="BJ448" s="52">
        <v>4.2083457999999997E-2</v>
      </c>
      <c r="BK448" s="52">
        <v>4.1769012699999997E-2</v>
      </c>
      <c r="BL448" s="52">
        <v>4.1456916900000002E-2</v>
      </c>
      <c r="BM448" s="52">
        <v>4.11471531E-2</v>
      </c>
      <c r="BN448" s="52">
        <v>4.0839703900000003E-2</v>
      </c>
      <c r="BO448" s="52">
        <v>4.0534551799999999E-2</v>
      </c>
      <c r="BP448" s="52">
        <v>4.0231679899999997E-2</v>
      </c>
      <c r="BQ448" s="52">
        <v>3.9931070999999999E-2</v>
      </c>
      <c r="BR448" s="52">
        <v>3.9632708199999998E-2</v>
      </c>
      <c r="BS448" s="52">
        <v>3.9336574800000003E-2</v>
      </c>
      <c r="BT448" s="52">
        <v>3.9042654000000003E-2</v>
      </c>
      <c r="BU448" s="52">
        <v>3.8750929500000003E-2</v>
      </c>
      <c r="BV448" s="52">
        <v>3.8461384699999997E-2</v>
      </c>
      <c r="BW448" s="52">
        <v>3.8174003300000002E-2</v>
      </c>
      <c r="BX448" s="52">
        <v>3.7888769199999998E-2</v>
      </c>
      <c r="BY448" s="52">
        <v>3.7605666400000001E-2</v>
      </c>
      <c r="BZ448" s="52">
        <v>3.7324678999999999E-2</v>
      </c>
      <c r="CA448" s="52">
        <v>3.7045791000000002E-2</v>
      </c>
      <c r="CB448" s="52">
        <v>3.6768986900000002E-2</v>
      </c>
      <c r="CC448" s="52">
        <v>3.6494250999999998E-2</v>
      </c>
      <c r="CD448" s="52">
        <v>3.6221568000000003E-2</v>
      </c>
    </row>
    <row r="449" spans="1:82" x14ac:dyDescent="0.25">
      <c r="A449" s="52" t="s">
        <v>240</v>
      </c>
      <c r="B449" s="52">
        <v>290</v>
      </c>
      <c r="C449" s="52">
        <v>333.39143089499998</v>
      </c>
      <c r="D449" s="52">
        <v>381.73635817370001</v>
      </c>
      <c r="E449" s="52">
        <v>434.20343216999999</v>
      </c>
      <c r="F449" s="52">
        <v>490.97734220310002</v>
      </c>
      <c r="G449" s="52">
        <v>552.30082951060001</v>
      </c>
      <c r="H449" s="52">
        <v>618.46595857679995</v>
      </c>
      <c r="I449" s="52">
        <v>689.72402325530004</v>
      </c>
      <c r="J449" s="52">
        <v>766.46164588960005</v>
      </c>
      <c r="K449" s="52">
        <v>849.06449271830002</v>
      </c>
      <c r="L449" s="52">
        <v>937.95656211510004</v>
      </c>
      <c r="M449" s="52">
        <v>1033.6018414533</v>
      </c>
      <c r="N449" s="52">
        <v>1136.5073717350999</v>
      </c>
      <c r="O449" s="52">
        <v>1247.2275466906999</v>
      </c>
      <c r="P449" s="52">
        <v>1366.3697975217999</v>
      </c>
      <c r="Q449" s="52">
        <v>1494.6019383892001</v>
      </c>
      <c r="R449" s="55">
        <v>1632.6616810004</v>
      </c>
      <c r="S449" s="52">
        <v>1781.5383085069</v>
      </c>
      <c r="T449" s="52">
        <v>1942.0226455891</v>
      </c>
      <c r="U449" s="52">
        <v>2115.0264960956001</v>
      </c>
      <c r="V449" s="52">
        <v>2301.6157310901999</v>
      </c>
      <c r="W449" s="52">
        <v>2503.0115849988001</v>
      </c>
      <c r="X449" s="52">
        <v>2720.6180945061001</v>
      </c>
      <c r="Y449" s="52">
        <v>2956.0675195104</v>
      </c>
      <c r="Z449" s="52">
        <v>3211.2847323226001</v>
      </c>
      <c r="AA449" s="52">
        <v>3488.574772514</v>
      </c>
      <c r="AB449" s="55">
        <v>3790.5127397281999</v>
      </c>
      <c r="AC449" s="52">
        <v>4117.6109577091001</v>
      </c>
      <c r="AD449" s="52">
        <v>4469.8519480303003</v>
      </c>
      <c r="AE449" s="52">
        <v>4849.0652074044001</v>
      </c>
      <c r="AF449" s="52">
        <v>5257.2949724389</v>
      </c>
      <c r="AG449" s="52">
        <v>5696.8096258413998</v>
      </c>
      <c r="AH449" s="52">
        <v>6170.1090235929996</v>
      </c>
      <c r="AI449" s="52">
        <v>6679.9593670619997</v>
      </c>
      <c r="AJ449" s="52">
        <v>7229.4464428988003</v>
      </c>
      <c r="AK449" s="52">
        <v>7822.0471437852002</v>
      </c>
      <c r="AL449" s="52">
        <v>8459.5760085332004</v>
      </c>
      <c r="AM449" s="52">
        <v>7607.8651146037</v>
      </c>
      <c r="AN449" s="52">
        <v>9975.7561931438995</v>
      </c>
      <c r="AO449" s="52">
        <v>12158.7126192175</v>
      </c>
      <c r="AP449" s="52">
        <v>14186.6984544019</v>
      </c>
      <c r="AQ449" s="52">
        <v>16105.645531054301</v>
      </c>
      <c r="AR449" s="52">
        <v>17961.696413187201</v>
      </c>
      <c r="AS449" s="52">
        <v>19795.746963227801</v>
      </c>
      <c r="AT449" s="52">
        <v>21642.270620786301</v>
      </c>
      <c r="AU449" s="52">
        <v>23529.804712055899</v>
      </c>
      <c r="AV449" s="52">
        <v>25481.964796879001</v>
      </c>
      <c r="AW449" s="52">
        <v>27518.514969086398</v>
      </c>
      <c r="AX449" s="52">
        <v>29656.317173012802</v>
      </c>
      <c r="AY449" s="52">
        <v>31910.111231043102</v>
      </c>
      <c r="AZ449" s="52">
        <v>34293.129956697499</v>
      </c>
      <c r="BA449" s="52">
        <v>36817.572201348703</v>
      </c>
      <c r="BB449" s="52">
        <v>39494.960323902902</v>
      </c>
      <c r="BC449" s="52">
        <v>42336.406315205502</v>
      </c>
      <c r="BD449" s="52">
        <v>45352.806676982502</v>
      </c>
      <c r="BE449" s="52">
        <v>48554.981872757897</v>
      </c>
      <c r="BF449" s="52">
        <v>51953.772400647198</v>
      </c>
      <c r="BG449" s="52">
        <v>55560.100484106297</v>
      </c>
      <c r="BH449" s="52">
        <v>59376.185999654102</v>
      </c>
      <c r="BI449" s="52">
        <v>63379.297608679197</v>
      </c>
      <c r="BJ449" s="52">
        <v>67587.900998747602</v>
      </c>
      <c r="BK449" s="52">
        <v>72019.808395966305</v>
      </c>
      <c r="BL449" s="52">
        <v>76691.373286066897</v>
      </c>
      <c r="BM449" s="52">
        <v>81617.8809696385</v>
      </c>
      <c r="BN449" s="52">
        <v>86814.014668997406</v>
      </c>
      <c r="BO449" s="52">
        <v>92294.198515147698</v>
      </c>
      <c r="BP449" s="52">
        <v>98072.826990332294</v>
      </c>
      <c r="BQ449" s="93" t="s">
        <v>657</v>
      </c>
      <c r="BR449" s="93" t="s">
        <v>658</v>
      </c>
      <c r="BS449" s="93" t="s">
        <v>659</v>
      </c>
      <c r="BT449" s="93" t="s">
        <v>660</v>
      </c>
      <c r="BU449" s="93" t="s">
        <v>661</v>
      </c>
      <c r="BV449" s="93" t="s">
        <v>662</v>
      </c>
      <c r="BW449" s="93" t="s">
        <v>663</v>
      </c>
      <c r="BX449" s="93" t="s">
        <v>664</v>
      </c>
      <c r="BY449" s="93" t="s">
        <v>665</v>
      </c>
      <c r="BZ449" s="93" t="s">
        <v>666</v>
      </c>
      <c r="CA449" s="93" t="s">
        <v>667</v>
      </c>
      <c r="CB449" s="93" t="s">
        <v>668</v>
      </c>
      <c r="CC449" s="93" t="s">
        <v>669</v>
      </c>
      <c r="CD449" s="93" t="s">
        <v>670</v>
      </c>
    </row>
    <row r="450" spans="1:82" x14ac:dyDescent="0.25">
      <c r="A450" s="52" t="s">
        <v>241</v>
      </c>
      <c r="B450" s="52">
        <v>0.2429718659</v>
      </c>
      <c r="C450" s="52">
        <v>0.2403138329</v>
      </c>
      <c r="D450" s="52">
        <v>0.2370794997</v>
      </c>
      <c r="E450" s="52">
        <v>0.2340834856</v>
      </c>
      <c r="F450" s="52">
        <v>0.23146290289999999</v>
      </c>
      <c r="G450" s="52">
        <v>0.2291814764</v>
      </c>
      <c r="H450" s="52">
        <v>0.2271405078</v>
      </c>
      <c r="I450" s="52">
        <v>0.22535528120000001</v>
      </c>
      <c r="J450" s="52">
        <v>0.2237844454</v>
      </c>
      <c r="K450" s="52">
        <v>0.22240173999999999</v>
      </c>
      <c r="L450" s="52">
        <v>0.22118509119999999</v>
      </c>
      <c r="M450" s="52">
        <v>0.22011649589999999</v>
      </c>
      <c r="N450" s="52">
        <v>0.21918164919999999</v>
      </c>
      <c r="O450" s="52">
        <v>0.21836958419999999</v>
      </c>
      <c r="P450" s="52">
        <v>0.2176723756</v>
      </c>
      <c r="Q450" s="52">
        <v>0.21708495559999999</v>
      </c>
      <c r="R450" s="55">
        <v>0.2166499321</v>
      </c>
      <c r="S450" s="52">
        <v>0.2162483295</v>
      </c>
      <c r="T450" s="52">
        <v>0.2159211335</v>
      </c>
      <c r="U450" s="52">
        <v>0.2156849056</v>
      </c>
      <c r="V450" s="52">
        <v>0.2155508169</v>
      </c>
      <c r="W450" s="52">
        <v>0.21553147019999999</v>
      </c>
      <c r="X450" s="52">
        <v>0.21564365629999999</v>
      </c>
      <c r="Y450" s="52">
        <v>0.21591015820000001</v>
      </c>
      <c r="Z450" s="52">
        <v>0.21636141049999999</v>
      </c>
      <c r="AA450" s="52">
        <v>0.2170086302</v>
      </c>
      <c r="AB450" s="55">
        <v>0.21736055160000001</v>
      </c>
      <c r="AC450" s="52">
        <v>0.21710889559999999</v>
      </c>
      <c r="AD450" s="52">
        <v>0.21688799459999999</v>
      </c>
      <c r="AE450" s="52">
        <v>0.21670449780000001</v>
      </c>
      <c r="AF450" s="52">
        <v>0.21656446330000001</v>
      </c>
      <c r="AG450" s="52">
        <v>0.2164722758</v>
      </c>
      <c r="AH450" s="52">
        <v>0.2164334051</v>
      </c>
      <c r="AI450" s="52">
        <v>0.21645542409999999</v>
      </c>
      <c r="AJ450" s="52">
        <v>0.2165486012</v>
      </c>
      <c r="AK450" s="52">
        <v>0.21660537090000001</v>
      </c>
      <c r="AL450" s="52">
        <v>0.13641055229999999</v>
      </c>
      <c r="AM450" s="52">
        <v>0.28000000000000003</v>
      </c>
      <c r="AN450" s="52">
        <v>0.28000000000000003</v>
      </c>
      <c r="AO450" s="52">
        <v>0.28000000000000003</v>
      </c>
      <c r="AP450" s="52">
        <v>0.28000000000000003</v>
      </c>
      <c r="AQ450" s="52">
        <v>0.28000000000000003</v>
      </c>
      <c r="AR450" s="52">
        <v>0.28000000000000003</v>
      </c>
      <c r="AS450" s="52">
        <v>0.28000000000000003</v>
      </c>
      <c r="AT450" s="52">
        <v>0.28000000000000003</v>
      </c>
      <c r="AU450" s="52">
        <v>0.28000000000000003</v>
      </c>
      <c r="AV450" s="52">
        <v>0.28000000000000003</v>
      </c>
      <c r="AW450" s="52">
        <v>0.28000000000000003</v>
      </c>
      <c r="AX450" s="52">
        <v>0.28000000000000003</v>
      </c>
      <c r="AY450" s="52">
        <v>0.28000000000000003</v>
      </c>
      <c r="AZ450" s="52">
        <v>0.28000000000000003</v>
      </c>
      <c r="BA450" s="52">
        <v>0.28000000000000003</v>
      </c>
      <c r="BB450" s="52">
        <v>0.28000000000000003</v>
      </c>
      <c r="BC450" s="52">
        <v>0.28000000000000003</v>
      </c>
      <c r="BD450" s="52">
        <v>0.28000000000000003</v>
      </c>
      <c r="BE450" s="52">
        <v>0.28000000000000003</v>
      </c>
      <c r="BF450" s="52">
        <v>0.28000000000000003</v>
      </c>
      <c r="BG450" s="52">
        <v>0.28000000000000003</v>
      </c>
      <c r="BH450" s="52">
        <v>0.28000000000000003</v>
      </c>
      <c r="BI450" s="52">
        <v>0.28000000000000003</v>
      </c>
      <c r="BJ450" s="52">
        <v>0.28000000000000003</v>
      </c>
      <c r="BK450" s="52">
        <v>0.28000000000000003</v>
      </c>
      <c r="BL450" s="52">
        <v>0.28000000000000003</v>
      </c>
      <c r="BM450" s="52">
        <v>0.28000000000000003</v>
      </c>
      <c r="BN450" s="52">
        <v>0.28000000000000003</v>
      </c>
      <c r="BO450" s="52">
        <v>0.28000000000000003</v>
      </c>
      <c r="BP450" s="52">
        <v>0.28000000000000003</v>
      </c>
      <c r="BQ450" s="52">
        <v>0.28000000000000003</v>
      </c>
      <c r="BR450" s="52">
        <v>0.28000000000000003</v>
      </c>
      <c r="BS450" s="52">
        <v>0.28000000000000003</v>
      </c>
      <c r="BT450" s="52">
        <v>0.28000000000000003</v>
      </c>
      <c r="BU450" s="52">
        <v>0.28000000000000003</v>
      </c>
      <c r="BV450" s="52">
        <v>0.28000000000000003</v>
      </c>
      <c r="BW450" s="52">
        <v>0.28000000000000003</v>
      </c>
      <c r="BX450" s="52">
        <v>0.28000000000000003</v>
      </c>
      <c r="BY450" s="52">
        <v>0.28000000000000003</v>
      </c>
      <c r="BZ450" s="52">
        <v>0.28000000000000003</v>
      </c>
      <c r="CA450" s="52">
        <v>0.28000000000000003</v>
      </c>
      <c r="CB450" s="52">
        <v>0.28000000000000003</v>
      </c>
      <c r="CC450" s="52">
        <v>0.28000000000000003</v>
      </c>
      <c r="CD450" s="52">
        <v>0.28000000000000003</v>
      </c>
    </row>
    <row r="451" spans="1:82" x14ac:dyDescent="0.25">
      <c r="A451" s="52" t="s">
        <v>242</v>
      </c>
      <c r="B451" s="52">
        <v>32.429866179000001</v>
      </c>
      <c r="C451" s="52">
        <v>36.974410428900001</v>
      </c>
      <c r="D451" s="52">
        <v>41.758386006400002</v>
      </c>
      <c r="E451" s="52">
        <v>46.916911508200002</v>
      </c>
      <c r="F451" s="52">
        <v>52.476723742600001</v>
      </c>
      <c r="G451" s="52">
        <v>58.467568351799997</v>
      </c>
      <c r="H451" s="52">
        <v>64.905211875099994</v>
      </c>
      <c r="I451" s="52">
        <v>71.837301479499999</v>
      </c>
      <c r="J451" s="52">
        <v>79.295311087399995</v>
      </c>
      <c r="K451" s="52">
        <v>87.318493962000005</v>
      </c>
      <c r="L451" s="52">
        <v>95.949574217999995</v>
      </c>
      <c r="M451" s="52">
        <v>105.2351640751</v>
      </c>
      <c r="N451" s="52">
        <v>115.226261751</v>
      </c>
      <c r="O451" s="52">
        <v>125.97888069530001</v>
      </c>
      <c r="P451" s="52">
        <v>137.55484733009999</v>
      </c>
      <c r="Q451" s="52">
        <v>150.0228364802</v>
      </c>
      <c r="R451" s="55">
        <v>163.49358249860001</v>
      </c>
      <c r="S451" s="52">
        <v>178.0084179598</v>
      </c>
      <c r="T451" s="52">
        <v>193.65630882030001</v>
      </c>
      <c r="U451" s="52">
        <v>210.54274708220001</v>
      </c>
      <c r="V451" s="52">
        <v>228.7861023895</v>
      </c>
      <c r="W451" s="52">
        <v>248.522956736</v>
      </c>
      <c r="X451" s="52">
        <v>269.9139481771</v>
      </c>
      <c r="Y451" s="52">
        <v>293.15128454540002</v>
      </c>
      <c r="Z451" s="52">
        <v>318.468650185</v>
      </c>
      <c r="AA451" s="52">
        <v>346.10884446130001</v>
      </c>
      <c r="AB451" s="55">
        <v>375.87021800539998</v>
      </c>
      <c r="AC451" s="52">
        <v>407.68877072250001</v>
      </c>
      <c r="AD451" s="52">
        <v>441.9324661224</v>
      </c>
      <c r="AE451" s="52">
        <v>478.79409162370001</v>
      </c>
      <c r="AF451" s="52">
        <v>518.48590351320001</v>
      </c>
      <c r="AG451" s="52">
        <v>561.23998152599995</v>
      </c>
      <c r="AH451" s="52">
        <v>607.31433794409998</v>
      </c>
      <c r="AI451" s="52">
        <v>656.99944724850002</v>
      </c>
      <c r="AJ451" s="52">
        <v>710.62626274360002</v>
      </c>
      <c r="AK451" s="52">
        <v>768.14707811990002</v>
      </c>
      <c r="AL451" s="52">
        <v>522.51401546500006</v>
      </c>
      <c r="AM451" s="52">
        <v>1096.6775843242999</v>
      </c>
      <c r="AN451" s="52">
        <v>1253.6256689456</v>
      </c>
      <c r="AO451" s="52">
        <v>1401.420047976</v>
      </c>
      <c r="AP451" s="52">
        <v>1545.7083921429</v>
      </c>
      <c r="AQ451" s="52">
        <v>1690.294756711</v>
      </c>
      <c r="AR451" s="52">
        <v>1837.9089696410001</v>
      </c>
      <c r="AS451" s="52">
        <v>1990.6159992939999</v>
      </c>
      <c r="AT451" s="52">
        <v>2150.0520666376001</v>
      </c>
      <c r="AU451" s="52">
        <v>2317.5700824914002</v>
      </c>
      <c r="AV451" s="52">
        <v>2494.3339152355002</v>
      </c>
      <c r="AW451" s="52">
        <v>2681.3818537833999</v>
      </c>
      <c r="AX451" s="52">
        <v>2879.6705007102</v>
      </c>
      <c r="AY451" s="52">
        <v>3090.1056751758001</v>
      </c>
      <c r="AZ451" s="52">
        <v>3313.5643786436999</v>
      </c>
      <c r="BA451" s="52">
        <v>3550.9104229456998</v>
      </c>
      <c r="BB451" s="52">
        <v>3803.0054387087998</v>
      </c>
      <c r="BC451" s="52">
        <v>4070.7164223834002</v>
      </c>
      <c r="BD451" s="52">
        <v>4354.9206116133</v>
      </c>
      <c r="BE451" s="52">
        <v>4656.5082309205</v>
      </c>
      <c r="BF451" s="52">
        <v>4976.3834838496005</v>
      </c>
      <c r="BG451" s="52">
        <v>5313.7004529588003</v>
      </c>
      <c r="BH451" s="52">
        <v>5663.6507075486998</v>
      </c>
      <c r="BI451" s="52">
        <v>6032.6119107596996</v>
      </c>
      <c r="BJ451" s="52">
        <v>6421.9657470432003</v>
      </c>
      <c r="BK451" s="52">
        <v>6832.8793252666001</v>
      </c>
      <c r="BL451" s="52">
        <v>7266.4783915897997</v>
      </c>
      <c r="BM451" s="52">
        <v>7723.8944270471002</v>
      </c>
      <c r="BN451" s="52">
        <v>8206.2781986502996</v>
      </c>
      <c r="BO451" s="52">
        <v>8714.8051418244995</v>
      </c>
      <c r="BP451" s="52">
        <v>9250.6788553963997</v>
      </c>
      <c r="BQ451" s="52">
        <v>9815.1340117661002</v>
      </c>
      <c r="BR451" s="52">
        <v>10409.4388742345</v>
      </c>
      <c r="BS451" s="52">
        <v>11034.897444042501</v>
      </c>
      <c r="BT451" s="52">
        <v>11692.8512684245</v>
      </c>
      <c r="BU451" s="52">
        <v>12384.6809589926</v>
      </c>
      <c r="BV451" s="52">
        <v>13111.8074738459</v>
      </c>
      <c r="BW451" s="52">
        <v>13875.693211585</v>
      </c>
      <c r="BX451" s="52">
        <v>14677.842956791599</v>
      </c>
      <c r="BY451" s="52">
        <v>15519.8047077912</v>
      </c>
      <c r="BZ451" s="52">
        <v>16403.170409971499</v>
      </c>
      <c r="CA451" s="52">
        <v>17329.5766118797</v>
      </c>
      <c r="CB451" s="52">
        <v>18300.705056664199</v>
      </c>
      <c r="CC451" s="52">
        <v>19318.283217911699</v>
      </c>
      <c r="CD451" s="52">
        <v>20384.0847863114</v>
      </c>
    </row>
    <row r="452" spans="1:82" x14ac:dyDescent="0.25">
      <c r="A452" s="52" t="s">
        <v>243</v>
      </c>
      <c r="B452" s="52">
        <v>133.4777563973</v>
      </c>
      <c r="C452" s="52">
        <v>153.8960035021</v>
      </c>
      <c r="D452" s="52">
        <v>176.3218978976</v>
      </c>
      <c r="E452" s="52">
        <v>200.6787185124</v>
      </c>
      <c r="F452" s="52">
        <v>227.0537531992</v>
      </c>
      <c r="G452" s="52">
        <v>255.56217909060001</v>
      </c>
      <c r="H452" s="52">
        <v>286.34089938490001</v>
      </c>
      <c r="I452" s="52">
        <v>319.52964905610003</v>
      </c>
      <c r="J452" s="52">
        <v>355.29866533019998</v>
      </c>
      <c r="K452" s="52">
        <v>393.83062752180001</v>
      </c>
      <c r="L452" s="52">
        <v>435.3258776614</v>
      </c>
      <c r="M452" s="52">
        <v>480.00307669159997</v>
      </c>
      <c r="N452" s="52">
        <v>528.10041609689995</v>
      </c>
      <c r="O452" s="52">
        <v>579.87730174210003</v>
      </c>
      <c r="P452" s="52">
        <v>635.616548717</v>
      </c>
      <c r="Q452" s="52">
        <v>695.62717414789995</v>
      </c>
      <c r="R452" s="55">
        <v>760.24793263749996</v>
      </c>
      <c r="S452" s="52">
        <v>829.97455508409996</v>
      </c>
      <c r="T452" s="52">
        <v>905.14647739170005</v>
      </c>
      <c r="U452" s="52">
        <v>986.18124184579995</v>
      </c>
      <c r="V452" s="52">
        <v>1073.5608256002999</v>
      </c>
      <c r="W452" s="52">
        <v>1167.8300376723</v>
      </c>
      <c r="X452" s="52">
        <v>1269.6052742100001</v>
      </c>
      <c r="Y452" s="52">
        <v>1379.5895996145</v>
      </c>
      <c r="Z452" s="52">
        <v>1498.5938173348</v>
      </c>
      <c r="AA452" s="52">
        <v>1627.5644001752</v>
      </c>
      <c r="AB452" s="55">
        <v>1767.3688063915999</v>
      </c>
      <c r="AC452" s="52">
        <v>1918.2224137846999</v>
      </c>
      <c r="AD452" s="52">
        <v>2080.4627685915002</v>
      </c>
      <c r="AE452" s="52">
        <v>2254.8462754937</v>
      </c>
      <c r="AF452" s="52">
        <v>2442.2323128589001</v>
      </c>
      <c r="AG452" s="52">
        <v>2643.5592080601</v>
      </c>
      <c r="AH452" s="52">
        <v>2859.8394231796001</v>
      </c>
      <c r="AI452" s="52">
        <v>3092.1646584821001</v>
      </c>
      <c r="AJ452" s="52">
        <v>3341.7153760698002</v>
      </c>
      <c r="AK452" s="52">
        <v>3609.7733865015998</v>
      </c>
      <c r="AL452" s="52">
        <v>3897.4405757585</v>
      </c>
      <c r="AM452" s="52">
        <v>3978.6135668638999</v>
      </c>
      <c r="AN452" s="52">
        <v>4545.8380405906</v>
      </c>
      <c r="AO452" s="52">
        <v>5079.4157638186998</v>
      </c>
      <c r="AP452" s="52">
        <v>5599.8726396593001</v>
      </c>
      <c r="AQ452" s="52">
        <v>6121.0203581656997</v>
      </c>
      <c r="AR452" s="52">
        <v>6652.7574232629004</v>
      </c>
      <c r="AS452" s="52">
        <v>7202.5598662581997</v>
      </c>
      <c r="AT452" s="52">
        <v>7776.3411811348997</v>
      </c>
      <c r="AU452" s="52">
        <v>8378.9820172784002</v>
      </c>
      <c r="AV452" s="52">
        <v>9014.6734568920001</v>
      </c>
      <c r="AW452" s="52">
        <v>9687.1480514608993</v>
      </c>
      <c r="AX452" s="52">
        <v>10399.839555119001</v>
      </c>
      <c r="AY452" s="52">
        <v>11155.995338529399</v>
      </c>
      <c r="AZ452" s="52">
        <v>11958.756260992701</v>
      </c>
      <c r="BA452" s="52">
        <v>12811.213480888</v>
      </c>
      <c r="BB452" s="52">
        <v>13716.448470667799</v>
      </c>
      <c r="BC452" s="52">
        <v>14677.5604616081</v>
      </c>
      <c r="BD452" s="52">
        <v>15697.6841999264</v>
      </c>
      <c r="BE452" s="52">
        <v>16779.999992475499</v>
      </c>
      <c r="BF452" s="52">
        <v>17927.737415320898</v>
      </c>
      <c r="BG452" s="52">
        <v>19118.7684791553</v>
      </c>
      <c r="BH452" s="52">
        <v>20373.465903964599</v>
      </c>
      <c r="BI452" s="52">
        <v>21696.1232548648</v>
      </c>
      <c r="BJ452" s="52">
        <v>23091.6815913512</v>
      </c>
      <c r="BK452" s="52">
        <v>24564.313964703098</v>
      </c>
      <c r="BL452" s="52">
        <v>26118.043695797802</v>
      </c>
      <c r="BM452" s="52">
        <v>27756.913067773399</v>
      </c>
      <c r="BN452" s="52">
        <v>29485.032185068299</v>
      </c>
      <c r="BO452" s="52">
        <v>31306.5985162533</v>
      </c>
      <c r="BP452" s="52">
        <v>33225.9095831175</v>
      </c>
      <c r="BQ452" s="52">
        <v>35247.373488270401</v>
      </c>
      <c r="BR452" s="52">
        <v>37375.517994599199</v>
      </c>
      <c r="BS452" s="52">
        <v>39614.998254001002</v>
      </c>
      <c r="BT452" s="52">
        <v>41970.603307232399</v>
      </c>
      <c r="BU452" s="52">
        <v>44447.261537133003</v>
      </c>
      <c r="BV452" s="52">
        <v>47050.045269813301</v>
      </c>
      <c r="BW452" s="52">
        <v>49784.174698429102</v>
      </c>
      <c r="BX452" s="52">
        <v>52655.021272560502</v>
      </c>
      <c r="BY452" s="52">
        <v>55668.110664454704</v>
      </c>
      <c r="BZ452" s="52">
        <v>58829.125396079799</v>
      </c>
      <c r="CA452" s="52">
        <v>62143.907189094301</v>
      </c>
      <c r="CB452" s="52">
        <v>65618.459083022099</v>
      </c>
      <c r="CC452" s="52">
        <v>69258.947354249394</v>
      </c>
      <c r="CD452" s="52">
        <v>73071.703259023299</v>
      </c>
    </row>
    <row r="453" spans="1:82" x14ac:dyDescent="0.25">
      <c r="A453" s="52" t="s">
        <v>244</v>
      </c>
      <c r="B453" s="52">
        <v>13.0327782281</v>
      </c>
      <c r="C453" s="52">
        <v>14.363913593199999</v>
      </c>
      <c r="D453" s="52">
        <v>15.844304770600001</v>
      </c>
      <c r="E453" s="52">
        <v>17.4710223109</v>
      </c>
      <c r="F453" s="52">
        <v>19.239354921699999</v>
      </c>
      <c r="G453" s="52">
        <v>21.158998989899999</v>
      </c>
      <c r="H453" s="52">
        <v>23.242821844000002</v>
      </c>
      <c r="I453" s="52">
        <v>25.5021404813</v>
      </c>
      <c r="J453" s="52">
        <v>27.949297371899998</v>
      </c>
      <c r="K453" s="52">
        <v>30.5978876488</v>
      </c>
      <c r="L453" s="52">
        <v>33.462404565500002</v>
      </c>
      <c r="M453" s="52">
        <v>36.558257963000003</v>
      </c>
      <c r="N453" s="52">
        <v>39.9018315876</v>
      </c>
      <c r="O453" s="52">
        <v>43.510561460799998</v>
      </c>
      <c r="P453" s="52">
        <v>47.4030332723</v>
      </c>
      <c r="Q453" s="52">
        <v>51.599098500399997</v>
      </c>
      <c r="R453" s="55">
        <v>56.116793427300003</v>
      </c>
      <c r="S453" s="52">
        <v>61.002379242799996</v>
      </c>
      <c r="T453" s="52">
        <v>66.269095159700001</v>
      </c>
      <c r="U453" s="52">
        <v>71.9403768528</v>
      </c>
      <c r="V453" s="52">
        <v>78.043170763399999</v>
      </c>
      <c r="W453" s="52">
        <v>84.606816905299993</v>
      </c>
      <c r="X453" s="52">
        <v>91.662729812999999</v>
      </c>
      <c r="Y453" s="52">
        <v>99.244302338799997</v>
      </c>
      <c r="Z453" s="52">
        <v>107.3868570353</v>
      </c>
      <c r="AA453" s="52">
        <v>116.1319001662</v>
      </c>
      <c r="AB453" s="55">
        <v>125.7358743752</v>
      </c>
      <c r="AC453" s="52">
        <v>136.46927549029999</v>
      </c>
      <c r="AD453" s="52">
        <v>148.02009512539999</v>
      </c>
      <c r="AE453" s="52">
        <v>160.44318243710001</v>
      </c>
      <c r="AF453" s="52">
        <v>173.7977365568</v>
      </c>
      <c r="AG453" s="52">
        <v>188.14839656519999</v>
      </c>
      <c r="AH453" s="52">
        <v>203.56423030089999</v>
      </c>
      <c r="AI453" s="52">
        <v>220.11859920840001</v>
      </c>
      <c r="AJ453" s="52">
        <v>237.8892917572</v>
      </c>
      <c r="AK453" s="52">
        <v>256.99845220949999</v>
      </c>
      <c r="AL453" s="52">
        <v>305.94592577790002</v>
      </c>
      <c r="AM453" s="52">
        <v>260.77508001460001</v>
      </c>
      <c r="AN453" s="52">
        <v>298.05136516789997</v>
      </c>
      <c r="AO453" s="52">
        <v>333.1477978026</v>
      </c>
      <c r="AP453" s="52">
        <v>367.40874311269999</v>
      </c>
      <c r="AQ453" s="52">
        <v>401.73941128950003</v>
      </c>
      <c r="AR453" s="52">
        <v>436.78916207790002</v>
      </c>
      <c r="AS453" s="52">
        <v>473.04903281359998</v>
      </c>
      <c r="AT453" s="52">
        <v>510.90798451609999</v>
      </c>
      <c r="AU453" s="52">
        <v>550.68754184809995</v>
      </c>
      <c r="AV453" s="52">
        <v>592.66424071630001</v>
      </c>
      <c r="AW453" s="52">
        <v>637.08473673200001</v>
      </c>
      <c r="AX453" s="52">
        <v>684.17625207859999</v>
      </c>
      <c r="AY453" s="52">
        <v>734.15392882089998</v>
      </c>
      <c r="AZ453" s="52">
        <v>787.22605444099997</v>
      </c>
      <c r="BA453" s="52">
        <v>843.59777893859996</v>
      </c>
      <c r="BB453" s="52">
        <v>903.47373272180005</v>
      </c>
      <c r="BC453" s="52">
        <v>967.05982111189996</v>
      </c>
      <c r="BD453" s="52">
        <v>1034.5643834955999</v>
      </c>
      <c r="BE453" s="52">
        <v>1106.198846133</v>
      </c>
      <c r="BF453" s="52">
        <v>1182.1779581431999</v>
      </c>
      <c r="BG453" s="52">
        <v>1262.3007193361</v>
      </c>
      <c r="BH453" s="52">
        <v>1345.4248302906999</v>
      </c>
      <c r="BI453" s="52">
        <v>1433.0653120233001</v>
      </c>
      <c r="BJ453" s="52">
        <v>1525.5503509093001</v>
      </c>
      <c r="BK453" s="52">
        <v>1623.1571601886001</v>
      </c>
      <c r="BL453" s="52">
        <v>1726.1531284110999</v>
      </c>
      <c r="BM453" s="52">
        <v>1834.8070078827</v>
      </c>
      <c r="BN453" s="52">
        <v>1949.3921338246</v>
      </c>
      <c r="BO453" s="52">
        <v>2070.1877029655002</v>
      </c>
      <c r="BP453" s="52">
        <v>2197.4796037248998</v>
      </c>
      <c r="BQ453" s="52">
        <v>2331.5611074492999</v>
      </c>
      <c r="BR453" s="52">
        <v>2472.7334663143001</v>
      </c>
      <c r="BS453" s="52">
        <v>2621.306423258</v>
      </c>
      <c r="BT453" s="52">
        <v>2777.5986413887999</v>
      </c>
      <c r="BU453" s="52">
        <v>2941.9380645823999</v>
      </c>
      <c r="BV453" s="52">
        <v>3114.6622219569999</v>
      </c>
      <c r="BW453" s="52">
        <v>3296.1184876701</v>
      </c>
      <c r="BX453" s="52">
        <v>3486.6643054363999</v>
      </c>
      <c r="BY453" s="52">
        <v>3686.6673850865</v>
      </c>
      <c r="BZ453" s="52">
        <v>3896.5058766963002</v>
      </c>
      <c r="CA453" s="52">
        <v>4116.5685263761998</v>
      </c>
      <c r="CB453" s="52">
        <v>4347.2548167073001</v>
      </c>
      <c r="CC453" s="52">
        <v>4588.9750939715004</v>
      </c>
      <c r="CD453" s="52">
        <v>4842.1506837064999</v>
      </c>
    </row>
    <row r="454" spans="1:82" x14ac:dyDescent="0.25">
      <c r="A454" s="52" t="s">
        <v>245</v>
      </c>
      <c r="B454" s="52">
        <v>101.0418263246</v>
      </c>
      <c r="C454" s="52">
        <v>116.8844415035</v>
      </c>
      <c r="D454" s="52">
        <v>134.3782519303</v>
      </c>
      <c r="E454" s="52">
        <v>153.511202344</v>
      </c>
      <c r="F454" s="52">
        <v>174.24091903760001</v>
      </c>
      <c r="G454" s="52">
        <v>196.64715243949999</v>
      </c>
      <c r="H454" s="52">
        <v>220.84395942</v>
      </c>
      <c r="I454" s="52">
        <v>246.93624174830001</v>
      </c>
      <c r="J454" s="52">
        <v>275.04259188859999</v>
      </c>
      <c r="K454" s="52">
        <v>305.2975618868</v>
      </c>
      <c r="L454" s="52">
        <v>337.84808229660001</v>
      </c>
      <c r="M454" s="52">
        <v>372.85333021140002</v>
      </c>
      <c r="N454" s="52">
        <v>410.4850017933</v>
      </c>
      <c r="O454" s="52">
        <v>450.92783976760001</v>
      </c>
      <c r="P454" s="52">
        <v>494.38040385199997</v>
      </c>
      <c r="Q454" s="52">
        <v>541.05608270289997</v>
      </c>
      <c r="R454" s="55">
        <v>591.15046896440003</v>
      </c>
      <c r="S454" s="52">
        <v>645.15825532179997</v>
      </c>
      <c r="T454" s="52">
        <v>703.2281491832</v>
      </c>
      <c r="U454" s="52">
        <v>765.61618486379996</v>
      </c>
      <c r="V454" s="52">
        <v>832.61605618780004</v>
      </c>
      <c r="W454" s="52">
        <v>904.54743471309996</v>
      </c>
      <c r="X454" s="52">
        <v>981.75258754870003</v>
      </c>
      <c r="Y454" s="52">
        <v>1064.5953214286999</v>
      </c>
      <c r="Z454" s="52">
        <v>1153.4604221277</v>
      </c>
      <c r="AA454" s="52">
        <v>1248.7993585789</v>
      </c>
      <c r="AB454" s="55">
        <v>1353.3774089772</v>
      </c>
      <c r="AC454" s="52">
        <v>1470.1189976462999</v>
      </c>
      <c r="AD454" s="52">
        <v>1595.6743962797</v>
      </c>
      <c r="AE454" s="52">
        <v>1730.6390142175001</v>
      </c>
      <c r="AF454" s="52">
        <v>1875.6552945291</v>
      </c>
      <c r="AG454" s="52">
        <v>2031.4245039754001</v>
      </c>
      <c r="AH454" s="52">
        <v>2198.6958413129</v>
      </c>
      <c r="AI454" s="52">
        <v>2378.2649719656001</v>
      </c>
      <c r="AJ454" s="52">
        <v>2570.9754597544002</v>
      </c>
      <c r="AK454" s="52">
        <v>2778.1503879109</v>
      </c>
      <c r="AL454" s="52">
        <v>3307.9375631947</v>
      </c>
      <c r="AM454" s="52">
        <v>2820.0280739768</v>
      </c>
      <c r="AN454" s="52">
        <v>3223.6088630028999</v>
      </c>
      <c r="AO454" s="52">
        <v>3603.6515519384002</v>
      </c>
      <c r="AP454" s="52">
        <v>3974.6787226532001</v>
      </c>
      <c r="AQ454" s="52">
        <v>4346.4722315424997</v>
      </c>
      <c r="AR454" s="52">
        <v>4726.0516362197004</v>
      </c>
      <c r="AS454" s="52">
        <v>5118.7268553273998</v>
      </c>
      <c r="AT454" s="52">
        <v>5528.7053142108998</v>
      </c>
      <c r="AU454" s="52">
        <v>5959.4659264065003</v>
      </c>
      <c r="AV454" s="52">
        <v>6414.0014963198</v>
      </c>
      <c r="AW454" s="52">
        <v>6894.9819097287</v>
      </c>
      <c r="AX454" s="52">
        <v>7404.8670018261</v>
      </c>
      <c r="AY454" s="52">
        <v>7945.9860218804997</v>
      </c>
      <c r="AZ454" s="52">
        <v>8520.5941165123004</v>
      </c>
      <c r="BA454" s="52">
        <v>9130.9125161460997</v>
      </c>
      <c r="BB454" s="52">
        <v>9779.1568423941007</v>
      </c>
      <c r="BC454" s="52">
        <v>10467.5565147001</v>
      </c>
      <c r="BD454" s="52">
        <v>11198.3672870056</v>
      </c>
      <c r="BE454" s="52">
        <v>11973.878308081201</v>
      </c>
      <c r="BF454" s="52">
        <v>12796.4146727562</v>
      </c>
      <c r="BG454" s="52">
        <v>13663.801164751299</v>
      </c>
      <c r="BH454" s="52">
        <v>14563.6732479824</v>
      </c>
      <c r="BI454" s="52">
        <v>15512.4306276678</v>
      </c>
      <c r="BJ454" s="52">
        <v>16513.626206682398</v>
      </c>
      <c r="BK454" s="52">
        <v>17570.261122114</v>
      </c>
      <c r="BL454" s="52">
        <v>18685.230149802199</v>
      </c>
      <c r="BM454" s="52">
        <v>19861.442812406902</v>
      </c>
      <c r="BN454" s="52">
        <v>21101.858225100699</v>
      </c>
      <c r="BO454" s="52">
        <v>22409.498936120301</v>
      </c>
      <c r="BP454" s="52">
        <v>23787.459913876399</v>
      </c>
      <c r="BQ454" s="52">
        <v>25238.916030255601</v>
      </c>
      <c r="BR454" s="52">
        <v>26767.128533745901</v>
      </c>
      <c r="BS454" s="52">
        <v>28375.4505703949</v>
      </c>
      <c r="BT454" s="52">
        <v>30067.331833091499</v>
      </c>
      <c r="BU454" s="52">
        <v>31846.322465981</v>
      </c>
      <c r="BV454" s="52">
        <v>33716.076361318097</v>
      </c>
      <c r="BW454" s="52">
        <v>35680.353972647201</v>
      </c>
      <c r="BX454" s="52">
        <v>37743.0247460354</v>
      </c>
      <c r="BY454" s="52">
        <v>39908.069248605803</v>
      </c>
      <c r="BZ454" s="52">
        <v>42179.581054212402</v>
      </c>
      <c r="CA454" s="52">
        <v>44561.768430547803</v>
      </c>
      <c r="CB454" s="52">
        <v>47058.955859993599</v>
      </c>
      <c r="CC454" s="52">
        <v>49675.5854174872</v>
      </c>
      <c r="CD454" s="52">
        <v>52416.218021943503</v>
      </c>
    </row>
    <row r="455" spans="1:82" x14ac:dyDescent="0.25">
      <c r="A455" s="52" t="s">
        <v>246</v>
      </c>
      <c r="B455" s="52">
        <v>5.3925133000000004E-3</v>
      </c>
      <c r="C455" s="52">
        <v>7.0296159000000002E-3</v>
      </c>
      <c r="D455" s="52">
        <v>8.3274657999999994E-3</v>
      </c>
      <c r="E455" s="52">
        <v>9.5517250000000005E-3</v>
      </c>
      <c r="F455" s="52">
        <v>1.08063667E-2</v>
      </c>
      <c r="G455" s="52">
        <v>1.21185449E-2</v>
      </c>
      <c r="H455" s="52">
        <v>1.34896472E-2</v>
      </c>
      <c r="I455" s="52">
        <v>1.49264476E-2</v>
      </c>
      <c r="J455" s="52">
        <v>1.6429256999999999E-2</v>
      </c>
      <c r="K455" s="52">
        <v>1.7992405999999999E-2</v>
      </c>
      <c r="L455" s="52">
        <v>1.9607593100000001E-2</v>
      </c>
      <c r="M455" s="52">
        <v>2.1264673099999999E-2</v>
      </c>
      <c r="N455" s="52">
        <v>2.2951730300000001E-2</v>
      </c>
      <c r="O455" s="52">
        <v>2.46549304E-2</v>
      </c>
      <c r="P455" s="52">
        <v>2.6358289399999998E-2</v>
      </c>
      <c r="Q455" s="52">
        <v>2.8043397099999999E-2</v>
      </c>
      <c r="R455" s="55">
        <v>2.9689093999999999E-2</v>
      </c>
      <c r="S455" s="52">
        <v>3.1155405399999999E-2</v>
      </c>
      <c r="T455" s="52">
        <v>3.2503159400000002E-2</v>
      </c>
      <c r="U455" s="52">
        <v>3.3733454900000001E-2</v>
      </c>
      <c r="V455" s="52">
        <v>3.48263381E-2</v>
      </c>
      <c r="W455" s="52">
        <v>3.5751770199999998E-2</v>
      </c>
      <c r="X455" s="52">
        <v>3.6472070199999998E-2</v>
      </c>
      <c r="Y455" s="52">
        <v>3.69416007E-2</v>
      </c>
      <c r="Z455" s="52">
        <v>3.7105398400000003E-2</v>
      </c>
      <c r="AA455" s="52">
        <v>3.6897327000000001E-2</v>
      </c>
      <c r="AB455" s="55">
        <v>3.6357489899999998E-2</v>
      </c>
      <c r="AC455" s="52">
        <v>3.5720056100000001E-2</v>
      </c>
      <c r="AD455" s="52">
        <v>3.5078420300000003E-2</v>
      </c>
      <c r="AE455" s="52">
        <v>3.4443512699999998E-2</v>
      </c>
      <c r="AF455" s="52">
        <v>3.3805639200000001E-2</v>
      </c>
      <c r="AG455" s="52">
        <v>3.3151408600000001E-2</v>
      </c>
      <c r="AH455" s="52">
        <v>3.24679607E-2</v>
      </c>
      <c r="AI455" s="52">
        <v>3.1743738299999998E-2</v>
      </c>
      <c r="AJ455" s="52">
        <v>3.0968408699999998E-2</v>
      </c>
      <c r="AK455" s="52">
        <v>3.0132642800000001E-2</v>
      </c>
      <c r="AL455" s="52">
        <v>2.9227990700000001E-2</v>
      </c>
      <c r="AM455" s="52">
        <v>2.8614985400000001E-2</v>
      </c>
      <c r="AN455" s="52">
        <v>2.80485566E-2</v>
      </c>
      <c r="AO455" s="52">
        <v>2.7443177999999999E-2</v>
      </c>
      <c r="AP455" s="52">
        <v>2.6783703200000002E-2</v>
      </c>
      <c r="AQ455" s="52">
        <v>2.60717164E-2</v>
      </c>
      <c r="AR455" s="52">
        <v>2.5311396199999999E-2</v>
      </c>
      <c r="AS455" s="52">
        <v>2.4506305499999999E-2</v>
      </c>
      <c r="AT455" s="52">
        <v>2.36590367E-2</v>
      </c>
      <c r="AU455" s="52">
        <v>2.2771488600000001E-2</v>
      </c>
      <c r="AV455" s="52">
        <v>2.1845202800000001E-2</v>
      </c>
      <c r="AW455" s="52">
        <v>2.0881639300000001E-2</v>
      </c>
      <c r="AX455" s="52">
        <v>1.9882385700000001E-2</v>
      </c>
      <c r="AY455" s="52">
        <v>1.8849317099999999E-2</v>
      </c>
      <c r="AZ455" s="52">
        <v>1.7784724599999999E-2</v>
      </c>
      <c r="BA455" s="52">
        <v>1.6691423699999999E-2</v>
      </c>
      <c r="BB455" s="52">
        <v>1.55728532E-2</v>
      </c>
      <c r="BC455" s="52">
        <v>1.4433168099999999E-2</v>
      </c>
      <c r="BD455" s="52">
        <v>1.3277331099999999E-2</v>
      </c>
      <c r="BE455" s="52">
        <v>1.21112016E-2</v>
      </c>
      <c r="BF455" s="52">
        <v>1.09416206E-2</v>
      </c>
      <c r="BG455" s="52">
        <v>1.1090557900000001E-2</v>
      </c>
      <c r="BH455" s="52">
        <v>1.1451241500000001E-2</v>
      </c>
      <c r="BI455" s="52">
        <v>1.1782954199999999E-2</v>
      </c>
      <c r="BJ455" s="52">
        <v>1.2056994999999999E-2</v>
      </c>
      <c r="BK455" s="52">
        <v>1.22830106E-2</v>
      </c>
      <c r="BL455" s="52">
        <v>1.2472196E-2</v>
      </c>
      <c r="BM455" s="52">
        <v>1.26321994E-2</v>
      </c>
      <c r="BN455" s="52">
        <v>1.2767954200000001E-2</v>
      </c>
      <c r="BO455" s="52">
        <v>1.28828547E-2</v>
      </c>
      <c r="BP455" s="52">
        <v>1.29794699E-2</v>
      </c>
      <c r="BQ455" s="52">
        <v>1.30599037E-2</v>
      </c>
      <c r="BR455" s="52">
        <v>1.3125963799999999E-2</v>
      </c>
      <c r="BS455" s="52">
        <v>1.31792425E-2</v>
      </c>
      <c r="BT455" s="52">
        <v>1.32211576E-2</v>
      </c>
      <c r="BU455" s="52">
        <v>1.3252977399999999E-2</v>
      </c>
      <c r="BV455" s="52">
        <v>1.3275836900000001E-2</v>
      </c>
      <c r="BW455" s="52">
        <v>1.32907526E-2</v>
      </c>
      <c r="BX455" s="52">
        <v>1.32986336E-2</v>
      </c>
      <c r="BY455" s="52">
        <v>1.33002924E-2</v>
      </c>
      <c r="BZ455" s="52">
        <v>1.3296454799999999E-2</v>
      </c>
      <c r="CA455" s="52">
        <v>1.32877685E-2</v>
      </c>
      <c r="CB455" s="52">
        <v>1.32748109E-2</v>
      </c>
      <c r="CC455" s="52">
        <v>1.3258096699999999E-2</v>
      </c>
      <c r="CD455" s="52">
        <v>1.3238084400000001E-2</v>
      </c>
    </row>
    <row r="456" spans="1:82" x14ac:dyDescent="0.25">
      <c r="A456" s="52" t="s">
        <v>247</v>
      </c>
      <c r="B456" s="52">
        <v>0.72368304520000004</v>
      </c>
      <c r="C456" s="52">
        <v>1.0894884824</v>
      </c>
      <c r="D456" s="52">
        <v>1.4806445940999999</v>
      </c>
      <c r="E456" s="52">
        <v>1.9353135065</v>
      </c>
      <c r="F456" s="52">
        <v>2.4804305617</v>
      </c>
      <c r="G456" s="52">
        <v>3.1350337892</v>
      </c>
      <c r="H456" s="52">
        <v>3.9154558366000001</v>
      </c>
      <c r="I456" s="52">
        <v>4.8417121283000002</v>
      </c>
      <c r="J456" s="52">
        <v>5.9347974118</v>
      </c>
      <c r="K456" s="52">
        <v>7.2157899816000004</v>
      </c>
      <c r="L456" s="52">
        <v>8.7064042992000008</v>
      </c>
      <c r="M456" s="52">
        <v>10.428875157</v>
      </c>
      <c r="N456" s="52">
        <v>12.405547110200001</v>
      </c>
      <c r="O456" s="52">
        <v>14.658232181600001</v>
      </c>
      <c r="P456" s="52">
        <v>17.207320502000002</v>
      </c>
      <c r="Q456" s="52">
        <v>20.0705968155</v>
      </c>
      <c r="R456" s="55">
        <v>23.2616908599</v>
      </c>
      <c r="S456" s="52">
        <v>26.6897228785</v>
      </c>
      <c r="T456" s="52">
        <v>30.408492342199999</v>
      </c>
      <c r="U456" s="52">
        <v>34.428699401400003</v>
      </c>
      <c r="V456" s="52">
        <v>38.737269479200002</v>
      </c>
      <c r="W456" s="52">
        <v>43.300044360299999</v>
      </c>
      <c r="X456" s="52">
        <v>48.057903894200003</v>
      </c>
      <c r="Y456" s="52">
        <v>52.919166876399999</v>
      </c>
      <c r="Z456" s="52">
        <v>57.7487094707</v>
      </c>
      <c r="AA456" s="52">
        <v>62.353451558700002</v>
      </c>
      <c r="AB456" s="55">
        <v>66.681464264900001</v>
      </c>
      <c r="AC456" s="52">
        <v>71.057178667100004</v>
      </c>
      <c r="AD456" s="52">
        <v>75.632413013100006</v>
      </c>
      <c r="AE456" s="52">
        <v>80.435300672400004</v>
      </c>
      <c r="AF456" s="52">
        <v>85.449913238299999</v>
      </c>
      <c r="AG456" s="52">
        <v>90.642642730700004</v>
      </c>
      <c r="AH456" s="52">
        <v>95.969074181300002</v>
      </c>
      <c r="AI456" s="52">
        <v>101.37488350629999</v>
      </c>
      <c r="AJ456" s="52">
        <v>106.7948747009</v>
      </c>
      <c r="AK456" s="52">
        <v>112.15143119219999</v>
      </c>
      <c r="AL456" s="52">
        <v>117.34408902689999</v>
      </c>
      <c r="AM456" s="52">
        <v>117.2016938741</v>
      </c>
      <c r="AN456" s="52">
        <v>131.18370920710001</v>
      </c>
      <c r="AO456" s="52">
        <v>143.32870595029999</v>
      </c>
      <c r="AP456" s="52">
        <v>154.11304473940001</v>
      </c>
      <c r="AQ456" s="52">
        <v>163.8575546639</v>
      </c>
      <c r="AR456" s="52">
        <v>172.76346366780001</v>
      </c>
      <c r="AS456" s="52">
        <v>180.94236129629999</v>
      </c>
      <c r="AT456" s="52">
        <v>188.43902698190001</v>
      </c>
      <c r="AU456" s="52">
        <v>195.24798042009999</v>
      </c>
      <c r="AV456" s="52">
        <v>201.32536336859999</v>
      </c>
      <c r="AW456" s="52">
        <v>206.59762884189999</v>
      </c>
      <c r="AX456" s="52">
        <v>210.96817135149999</v>
      </c>
      <c r="AY456" s="52">
        <v>214.3227305847</v>
      </c>
      <c r="AZ456" s="52">
        <v>216.53418728349999</v>
      </c>
      <c r="BA456" s="52">
        <v>217.4672305261</v>
      </c>
      <c r="BB456" s="52">
        <v>216.98328738550001</v>
      </c>
      <c r="BC456" s="52">
        <v>214.9460497222</v>
      </c>
      <c r="BD456" s="52">
        <v>211.22789339249999</v>
      </c>
      <c r="BE456" s="52">
        <v>205.71744902259999</v>
      </c>
      <c r="BF456" s="52">
        <v>198.32853664140001</v>
      </c>
      <c r="BG456" s="52">
        <v>214.41579910030001</v>
      </c>
      <c r="BH456" s="52">
        <v>236.00401695010001</v>
      </c>
      <c r="BI456" s="52">
        <v>258.69258872389997</v>
      </c>
      <c r="BJ456" s="52">
        <v>281.814120522</v>
      </c>
      <c r="BK456" s="52">
        <v>305.47589212920002</v>
      </c>
      <c r="BL456" s="52">
        <v>329.86348283260003</v>
      </c>
      <c r="BM456" s="52">
        <v>355.11676513200001</v>
      </c>
      <c r="BN456" s="52">
        <v>381.33237600140001</v>
      </c>
      <c r="BO456" s="52">
        <v>408.58206360629998</v>
      </c>
      <c r="BP456" s="52">
        <v>436.9257596384</v>
      </c>
      <c r="BQ456" s="52">
        <v>466.41868666089999</v>
      </c>
      <c r="BR456" s="52">
        <v>497.11480667820001</v>
      </c>
      <c r="BS456" s="52">
        <v>529.06838722479995</v>
      </c>
      <c r="BT456" s="52">
        <v>562.3346772607</v>
      </c>
      <c r="BU456" s="52">
        <v>596.9701827371</v>
      </c>
      <c r="BV456" s="52">
        <v>633.03276844979996</v>
      </c>
      <c r="BW456" s="52">
        <v>670.58168693970003</v>
      </c>
      <c r="BX456" s="52">
        <v>709.6775780575</v>
      </c>
      <c r="BY456" s="52">
        <v>750.38245768160004</v>
      </c>
      <c r="BZ456" s="52">
        <v>792.75970325009996</v>
      </c>
      <c r="CA456" s="52">
        <v>836.87403916829999</v>
      </c>
      <c r="CB456" s="52">
        <v>882.79152320850005</v>
      </c>
      <c r="CC456" s="52">
        <v>930.57953420570004</v>
      </c>
      <c r="CD456" s="52">
        <v>980.30676101239999</v>
      </c>
    </row>
    <row r="457" spans="1:82" x14ac:dyDescent="0.25">
      <c r="A457" s="52" t="s">
        <v>248</v>
      </c>
      <c r="B457" s="52">
        <v>6.0638936999999997E-3</v>
      </c>
      <c r="C457" s="52">
        <v>3.7151569699999998E-2</v>
      </c>
      <c r="D457" s="52">
        <v>0.18525996089999999</v>
      </c>
      <c r="E457" s="52">
        <v>0.2506046602</v>
      </c>
      <c r="F457" s="52">
        <v>0.33611041899999999</v>
      </c>
      <c r="G457" s="52">
        <v>0.44745829920000002</v>
      </c>
      <c r="H457" s="52">
        <v>0.59172808980000002</v>
      </c>
      <c r="I457" s="52">
        <v>0.75610582829999995</v>
      </c>
      <c r="J457" s="52">
        <v>0.9607623542</v>
      </c>
      <c r="K457" s="52">
        <v>1.214571673</v>
      </c>
      <c r="L457" s="52">
        <v>1.5282211468</v>
      </c>
      <c r="M457" s="52">
        <v>1.9145824051</v>
      </c>
      <c r="N457" s="52">
        <v>2.3891525527000002</v>
      </c>
      <c r="O457" s="52">
        <v>2.9705812792000001</v>
      </c>
      <c r="P457" s="52">
        <v>3.6812975348000001</v>
      </c>
      <c r="Q457" s="52">
        <v>4.5482549648999999</v>
      </c>
      <c r="R457" s="55">
        <v>5.6038811744999997</v>
      </c>
      <c r="S457" s="52">
        <v>6.8078818024999999</v>
      </c>
      <c r="T457" s="52">
        <v>8.2620193881000006</v>
      </c>
      <c r="U457" s="52">
        <v>10.0223098998</v>
      </c>
      <c r="V457" s="52">
        <v>12.158667023</v>
      </c>
      <c r="W457" s="52">
        <v>14.759646223100001</v>
      </c>
      <c r="X457" s="52">
        <v>17.938738484200002</v>
      </c>
      <c r="Y457" s="52">
        <v>21.8429936404</v>
      </c>
      <c r="Z457" s="52">
        <v>26.664745022200002</v>
      </c>
      <c r="AA457" s="52">
        <v>32.656197134999999</v>
      </c>
      <c r="AB457" s="55">
        <v>38.121179409</v>
      </c>
      <c r="AC457" s="52">
        <v>40.414645415899997</v>
      </c>
      <c r="AD457" s="52">
        <v>42.855906189400002</v>
      </c>
      <c r="AE457" s="52">
        <v>45.413169652599997</v>
      </c>
      <c r="AF457" s="52">
        <v>48.091114816599998</v>
      </c>
      <c r="AG457" s="52">
        <v>50.894722558600002</v>
      </c>
      <c r="AH457" s="52">
        <v>53.8292439226</v>
      </c>
      <c r="AI457" s="52">
        <v>56.900239268</v>
      </c>
      <c r="AJ457" s="52">
        <v>60.1136535718</v>
      </c>
      <c r="AK457" s="52">
        <v>63.475920470799998</v>
      </c>
      <c r="AL457" s="52">
        <v>66.988997098799999</v>
      </c>
      <c r="AM457" s="52">
        <v>61.907908562800003</v>
      </c>
      <c r="AN457" s="52">
        <v>68.603508642099996</v>
      </c>
      <c r="AO457" s="52">
        <v>74.344163904200002</v>
      </c>
      <c r="AP457" s="52">
        <v>79.485524863199998</v>
      </c>
      <c r="AQ457" s="52">
        <v>84.2533699122</v>
      </c>
      <c r="AR457" s="52">
        <v>88.796817402200006</v>
      </c>
      <c r="AS457" s="52">
        <v>93.217011636899997</v>
      </c>
      <c r="AT457" s="52">
        <v>97.583800286499994</v>
      </c>
      <c r="AU457" s="52">
        <v>101.9460083804</v>
      </c>
      <c r="AV457" s="52">
        <v>106.33804533670001</v>
      </c>
      <c r="AW457" s="52">
        <v>110.7842879488</v>
      </c>
      <c r="AX457" s="52">
        <v>115.3020525828</v>
      </c>
      <c r="AY457" s="52">
        <v>119.9036414731</v>
      </c>
      <c r="AZ457" s="52">
        <v>124.59776583670001</v>
      </c>
      <c r="BA457" s="52">
        <v>129.39054179620001</v>
      </c>
      <c r="BB457" s="52">
        <v>134.28618956490001</v>
      </c>
      <c r="BC457" s="52">
        <v>139.28752452469999</v>
      </c>
      <c r="BD457" s="52">
        <v>144.39630130750001</v>
      </c>
      <c r="BE457" s="52">
        <v>149.61345347380001</v>
      </c>
      <c r="BF457" s="52">
        <v>154.93925871510001</v>
      </c>
      <c r="BG457" s="52">
        <v>141.26686144519999</v>
      </c>
      <c r="BH457" s="52">
        <v>146.14194843359999</v>
      </c>
      <c r="BI457" s="52">
        <v>151.08071643720001</v>
      </c>
      <c r="BJ457" s="52">
        <v>156.08963762560001</v>
      </c>
      <c r="BK457" s="52">
        <v>161.17351732259999</v>
      </c>
      <c r="BL457" s="52">
        <v>166.33515440580001</v>
      </c>
      <c r="BM457" s="52">
        <v>171.57582831939999</v>
      </c>
      <c r="BN457" s="52">
        <v>176.8957613172</v>
      </c>
      <c r="BO457" s="52">
        <v>182.29443830849999</v>
      </c>
      <c r="BP457" s="52">
        <v>187.7708138447</v>
      </c>
      <c r="BQ457" s="52">
        <v>193.32344624870001</v>
      </c>
      <c r="BR457" s="52">
        <v>198.9505866188</v>
      </c>
      <c r="BS457" s="52">
        <v>204.65023956370001</v>
      </c>
      <c r="BT457" s="52">
        <v>210.42020571640001</v>
      </c>
      <c r="BU457" s="52">
        <v>216.25811215940001</v>
      </c>
      <c r="BV457" s="52">
        <v>222.1614346492</v>
      </c>
      <c r="BW457" s="52">
        <v>228.12751419680001</v>
      </c>
      <c r="BX457" s="52">
        <v>234.15356973350001</v>
      </c>
      <c r="BY457" s="52">
        <v>240.2367080578</v>
      </c>
      <c r="BZ457" s="52">
        <v>246.3739318959</v>
      </c>
      <c r="CA457" s="52">
        <v>252.56214666689999</v>
      </c>
      <c r="CB457" s="52">
        <v>258.79816636430002</v>
      </c>
      <c r="CC457" s="52">
        <v>265.07871885050002</v>
      </c>
      <c r="CD457" s="52">
        <v>271.40045076849998</v>
      </c>
    </row>
    <row r="458" spans="1:82" x14ac:dyDescent="0.25">
      <c r="A458" s="52" t="s">
        <v>249</v>
      </c>
      <c r="B458" s="52">
        <v>4.5432100000000002E-5</v>
      </c>
      <c r="C458" s="52">
        <v>2.414653E-4</v>
      </c>
      <c r="D458" s="52">
        <v>1.0517968000000001E-3</v>
      </c>
      <c r="E458" s="52">
        <v>1.2503467999999999E-3</v>
      </c>
      <c r="F458" s="52">
        <v>1.4825067E-3</v>
      </c>
      <c r="G458" s="52">
        <v>1.7539494E-3</v>
      </c>
      <c r="H458" s="52">
        <v>2.0707955E-3</v>
      </c>
      <c r="I458" s="52">
        <v>2.3719215000000001E-3</v>
      </c>
      <c r="J458" s="52">
        <v>2.7114297999999998E-3</v>
      </c>
      <c r="K458" s="52">
        <v>3.0935353999999998E-3</v>
      </c>
      <c r="L458" s="52">
        <v>3.5228894000000001E-3</v>
      </c>
      <c r="M458" s="52">
        <v>4.0046611000000001E-3</v>
      </c>
      <c r="N458" s="52">
        <v>4.5446098000000001E-3</v>
      </c>
      <c r="O458" s="52">
        <v>5.1491534999999998E-3</v>
      </c>
      <c r="P458" s="52">
        <v>5.8254346999999998E-3</v>
      </c>
      <c r="Q458" s="52">
        <v>6.5813829000000001E-3</v>
      </c>
      <c r="R458" s="55">
        <v>7.4258600999999999E-3</v>
      </c>
      <c r="S458" s="52">
        <v>8.2703563999999997E-3</v>
      </c>
      <c r="T458" s="52">
        <v>9.2119105E-3</v>
      </c>
      <c r="U458" s="52">
        <v>1.02670882E-2</v>
      </c>
      <c r="V458" s="52">
        <v>1.1455287600000001E-2</v>
      </c>
      <c r="W458" s="52">
        <v>1.2800299399999999E-2</v>
      </c>
      <c r="X458" s="52">
        <v>1.43318831E-2</v>
      </c>
      <c r="Y458" s="52">
        <v>1.60876805E-2</v>
      </c>
      <c r="Z458" s="52">
        <v>1.8115509500000002E-2</v>
      </c>
      <c r="AA458" s="52">
        <v>2.04752832E-2</v>
      </c>
      <c r="AB458" s="55">
        <v>2.2044951100000001E-2</v>
      </c>
      <c r="AC458" s="52">
        <v>2.1522248500000001E-2</v>
      </c>
      <c r="AD458" s="52">
        <v>2.1032470500000001E-2</v>
      </c>
      <c r="AE458" s="52">
        <v>2.0554217999999999E-2</v>
      </c>
      <c r="AF458" s="52">
        <v>2.00870002E-2</v>
      </c>
      <c r="AG458" s="52">
        <v>1.9630277200000001E-2</v>
      </c>
      <c r="AH458" s="52">
        <v>1.9183552600000001E-2</v>
      </c>
      <c r="AI458" s="52">
        <v>1.8746386300000001E-2</v>
      </c>
      <c r="AJ458" s="52">
        <v>1.8318388000000001E-2</v>
      </c>
      <c r="AK458" s="52">
        <v>1.78992093E-2</v>
      </c>
      <c r="AL458" s="52">
        <v>1.7488537799999999E-2</v>
      </c>
      <c r="AM458" s="52">
        <v>1.5806117200000001E-2</v>
      </c>
      <c r="AN458" s="52">
        <v>1.5322741799999999E-2</v>
      </c>
      <c r="AO458" s="52">
        <v>1.48537663E-2</v>
      </c>
      <c r="AP458" s="52">
        <v>1.4398541799999999E-2</v>
      </c>
      <c r="AQ458" s="52">
        <v>1.3956704E-2</v>
      </c>
      <c r="AR458" s="52">
        <v>1.35279327E-2</v>
      </c>
      <c r="AS458" s="52">
        <v>1.3111902700000001E-2</v>
      </c>
      <c r="AT458" s="52">
        <v>1.27082802E-2</v>
      </c>
      <c r="AU458" s="52">
        <v>1.2316728900000001E-2</v>
      </c>
      <c r="AV458" s="52">
        <v>1.19369153E-2</v>
      </c>
      <c r="AW458" s="52">
        <v>1.1568512899999999E-2</v>
      </c>
      <c r="AX458" s="52">
        <v>1.1211204400000001E-2</v>
      </c>
      <c r="AY458" s="52">
        <v>1.0864683300000001E-2</v>
      </c>
      <c r="AZ458" s="52">
        <v>1.05286545E-2</v>
      </c>
      <c r="BA458" s="52">
        <v>1.02028346E-2</v>
      </c>
      <c r="BB458" s="52">
        <v>9.8869522000000001E-3</v>
      </c>
      <c r="BC458" s="52">
        <v>9.5807476999999995E-3</v>
      </c>
      <c r="BD458" s="52">
        <v>9.2839728E-3</v>
      </c>
      <c r="BE458" s="52">
        <v>8.9963905999999993E-3</v>
      </c>
      <c r="BF458" s="52">
        <v>8.7177751999999997E-3</v>
      </c>
      <c r="BG458" s="52">
        <v>7.4439125000000002E-3</v>
      </c>
      <c r="BH458" s="52">
        <v>7.2249769E-3</v>
      </c>
      <c r="BI458" s="52">
        <v>7.0123192000000004E-3</v>
      </c>
      <c r="BJ458" s="52">
        <v>6.8055638999999996E-3</v>
      </c>
      <c r="BK458" s="52">
        <v>6.6046220000000001E-3</v>
      </c>
      <c r="BL458" s="52">
        <v>6.4094104999999997E-3</v>
      </c>
      <c r="BM458" s="52">
        <v>6.2198198999999996E-3</v>
      </c>
      <c r="BN458" s="52">
        <v>6.0357218999999998E-3</v>
      </c>
      <c r="BO458" s="52">
        <v>5.8569803999999996E-3</v>
      </c>
      <c r="BP458" s="52">
        <v>5.6834562E-3</v>
      </c>
      <c r="BQ458" s="52">
        <v>5.5150103000000004E-3</v>
      </c>
      <c r="BR458" s="52">
        <v>5.3515050000000003E-3</v>
      </c>
      <c r="BS458" s="52">
        <v>5.1928047000000003E-3</v>
      </c>
      <c r="BT458" s="52">
        <v>5.0387759000000004E-3</v>
      </c>
      <c r="BU458" s="52">
        <v>4.8892880000000003E-3</v>
      </c>
      <c r="BV458" s="52">
        <v>4.7442125999999996E-3</v>
      </c>
      <c r="BW458" s="52">
        <v>4.6034242999999997E-3</v>
      </c>
      <c r="BX458" s="52">
        <v>4.4668006999999997E-3</v>
      </c>
      <c r="BY458" s="52">
        <v>4.3342220000000004E-3</v>
      </c>
      <c r="BZ458" s="52">
        <v>4.2055712E-3</v>
      </c>
      <c r="CA458" s="52">
        <v>4.0807344999999997E-3</v>
      </c>
      <c r="CB458" s="52">
        <v>3.9596008E-3</v>
      </c>
      <c r="CC458" s="52">
        <v>3.8420619999999998E-3</v>
      </c>
      <c r="CD458" s="52">
        <v>3.7280127E-3</v>
      </c>
    </row>
    <row r="459" spans="1:82" x14ac:dyDescent="0.25">
      <c r="A459" s="52" t="s">
        <v>250</v>
      </c>
      <c r="B459" s="52">
        <v>0.29135476859999998</v>
      </c>
      <c r="C459" s="52">
        <v>0.27030248880000002</v>
      </c>
      <c r="D459" s="52">
        <v>0.25152481710000002</v>
      </c>
      <c r="E459" s="52">
        <v>0.2347266536</v>
      </c>
      <c r="F459" s="52">
        <v>0.21965682910000001</v>
      </c>
      <c r="G459" s="52">
        <v>0.2061008205</v>
      </c>
      <c r="H459" s="52">
        <v>0.1938747858</v>
      </c>
      <c r="I459" s="52">
        <v>0.18282066180000001</v>
      </c>
      <c r="J459" s="52">
        <v>0.17280211940000001</v>
      </c>
      <c r="K459" s="52">
        <v>0.16370121439999999</v>
      </c>
      <c r="L459" s="52">
        <v>0.15541560530000001</v>
      </c>
      <c r="M459" s="52">
        <v>0.14785623340000001</v>
      </c>
      <c r="N459" s="52">
        <v>0.14094538230000001</v>
      </c>
      <c r="O459" s="52">
        <v>0.13461505000000001</v>
      </c>
      <c r="P459" s="52">
        <v>0.12880557819999999</v>
      </c>
      <c r="Q459" s="52">
        <v>0.1234644948</v>
      </c>
      <c r="R459" s="55">
        <v>0.1185455346</v>
      </c>
      <c r="S459" s="52">
        <v>0.1140078066</v>
      </c>
      <c r="T459" s="52">
        <v>0.10981508600000001</v>
      </c>
      <c r="U459" s="52">
        <v>0.1059352083</v>
      </c>
      <c r="V459" s="52">
        <v>0.10233955190000001</v>
      </c>
      <c r="W459" s="52">
        <v>9.9002593E-2</v>
      </c>
      <c r="X459" s="52">
        <v>9.5901523399999994E-2</v>
      </c>
      <c r="Y459" s="52">
        <v>9.3015919700000005E-2</v>
      </c>
      <c r="Z459" s="52">
        <v>9.0327458799999996E-2</v>
      </c>
      <c r="AA459" s="52">
        <v>8.78196698E-2</v>
      </c>
      <c r="AB459" s="55">
        <v>8.5477719499999993E-2</v>
      </c>
      <c r="AC459" s="52">
        <v>8.3288225399999999E-2</v>
      </c>
      <c r="AD459" s="52">
        <v>8.1231831800000001E-2</v>
      </c>
      <c r="AE459" s="52">
        <v>7.9226210699999994E-2</v>
      </c>
      <c r="AF459" s="52">
        <v>7.7270108599999998E-2</v>
      </c>
      <c r="AG459" s="52">
        <v>7.5362302800000003E-2</v>
      </c>
      <c r="AH459" s="52">
        <v>7.3501600900000005E-2</v>
      </c>
      <c r="AI459" s="52">
        <v>7.1686840000000002E-2</v>
      </c>
      <c r="AJ459" s="52">
        <v>6.9916885600000006E-2</v>
      </c>
      <c r="AK459" s="52">
        <v>6.8190631500000001E-2</v>
      </c>
      <c r="AL459" s="52">
        <v>6.6506998799999995E-2</v>
      </c>
      <c r="AM459" s="52">
        <v>6.4864935200000001E-2</v>
      </c>
      <c r="AN459" s="52">
        <v>6.3263414200000007E-2</v>
      </c>
      <c r="AO459" s="52">
        <v>6.1701434999999999E-2</v>
      </c>
      <c r="AP459" s="52">
        <v>6.01780211E-2</v>
      </c>
      <c r="AQ459" s="52">
        <v>5.8692220500000003E-2</v>
      </c>
      <c r="AR459" s="52">
        <v>5.7243104400000001E-2</v>
      </c>
      <c r="AS459" s="52">
        <v>5.5829767099999997E-2</v>
      </c>
      <c r="AT459" s="52">
        <v>5.4451325199999998E-2</v>
      </c>
      <c r="AU459" s="52">
        <v>5.3106917199999999E-2</v>
      </c>
      <c r="AV459" s="52">
        <v>5.1795702800000003E-2</v>
      </c>
      <c r="AW459" s="52">
        <v>5.05168623E-2</v>
      </c>
      <c r="AX459" s="52">
        <v>4.9269596499999999E-2</v>
      </c>
      <c r="AY459" s="52">
        <v>4.80531259E-2</v>
      </c>
      <c r="AZ459" s="52">
        <v>4.6866690000000003E-2</v>
      </c>
      <c r="BA459" s="52">
        <v>4.57095473E-2</v>
      </c>
      <c r="BB459" s="52">
        <v>4.4580974500000002E-2</v>
      </c>
      <c r="BC459" s="52">
        <v>4.3480266300000001E-2</v>
      </c>
      <c r="BD459" s="52">
        <v>4.2406734699999997E-2</v>
      </c>
      <c r="BE459" s="52">
        <v>4.1359708699999997E-2</v>
      </c>
      <c r="BF459" s="52">
        <v>4.0338533900000001E-2</v>
      </c>
      <c r="BG459" s="52">
        <v>3.9342571899999998E-2</v>
      </c>
      <c r="BH459" s="52">
        <v>3.83712004E-2</v>
      </c>
      <c r="BI459" s="52">
        <v>3.7423812000000001E-2</v>
      </c>
      <c r="BJ459" s="52">
        <v>3.6499814800000002E-2</v>
      </c>
      <c r="BK459" s="52">
        <v>3.5598631200000001E-2</v>
      </c>
      <c r="BL459" s="52">
        <v>3.4719697899999999E-2</v>
      </c>
      <c r="BM459" s="52">
        <v>3.3862465500000001E-2</v>
      </c>
      <c r="BN459" s="52">
        <v>3.3026398200000001E-2</v>
      </c>
      <c r="BO459" s="52">
        <v>3.2210973499999997E-2</v>
      </c>
      <c r="BP459" s="52">
        <v>3.1415681799999998E-2</v>
      </c>
      <c r="BQ459" s="52">
        <v>3.0640025800000002E-2</v>
      </c>
      <c r="BR459" s="52">
        <v>2.9883520899999998E-2</v>
      </c>
      <c r="BS459" s="52">
        <v>2.9145694100000001E-2</v>
      </c>
      <c r="BT459" s="52">
        <v>2.8426084399999999E-2</v>
      </c>
      <c r="BU459" s="52">
        <v>2.7724241899999998E-2</v>
      </c>
      <c r="BV459" s="52">
        <v>2.7039727900000001E-2</v>
      </c>
      <c r="BW459" s="52">
        <v>2.63721146E-2</v>
      </c>
      <c r="BX459" s="52">
        <v>2.5720984799999999E-2</v>
      </c>
      <c r="BY459" s="52">
        <v>2.5085931400000001E-2</v>
      </c>
      <c r="BZ459" s="52">
        <v>2.4466557600000001E-2</v>
      </c>
      <c r="CA459" s="52">
        <v>2.3862476099999998E-2</v>
      </c>
      <c r="CB459" s="52">
        <v>2.3273309499999999E-2</v>
      </c>
      <c r="CC459" s="52">
        <v>2.2698689399999999E-2</v>
      </c>
      <c r="CD459" s="52">
        <v>2.2138256799999999E-2</v>
      </c>
    </row>
    <row r="460" spans="1:82" x14ac:dyDescent="0.25">
      <c r="A460" s="52" t="s">
        <v>251</v>
      </c>
      <c r="B460" s="52">
        <v>0.40789667610000002</v>
      </c>
      <c r="C460" s="52">
        <v>0.37521364229999998</v>
      </c>
      <c r="D460" s="52">
        <v>0.34616102949999999</v>
      </c>
      <c r="E460" s="52">
        <v>0.32025517799999997</v>
      </c>
      <c r="F460" s="52">
        <v>0.29708586139999998</v>
      </c>
      <c r="G460" s="52">
        <v>0.27630391250000003</v>
      </c>
      <c r="H460" s="52">
        <v>0.25761112159999999</v>
      </c>
      <c r="I460" s="52">
        <v>0.24075195899999999</v>
      </c>
      <c r="J460" s="52">
        <v>0.22550676580000001</v>
      </c>
      <c r="K460" s="52">
        <v>0.21168613289999999</v>
      </c>
      <c r="L460" s="52">
        <v>0.1991262443</v>
      </c>
      <c r="M460" s="52">
        <v>0.18768500630000001</v>
      </c>
      <c r="N460" s="52">
        <v>0.17723881829999999</v>
      </c>
      <c r="O460" s="52">
        <v>0.16767987170000001</v>
      </c>
      <c r="P460" s="52">
        <v>0.15891388209999999</v>
      </c>
      <c r="Q460" s="52">
        <v>0.1508581796</v>
      </c>
      <c r="R460" s="55">
        <v>0.1434400968</v>
      </c>
      <c r="S460" s="52">
        <v>0.137949446</v>
      </c>
      <c r="T460" s="52">
        <v>0.132876254</v>
      </c>
      <c r="U460" s="52">
        <v>0.12818160200000001</v>
      </c>
      <c r="V460" s="52">
        <v>0.1238308577</v>
      </c>
      <c r="W460" s="52">
        <v>0.11979313749999999</v>
      </c>
      <c r="X460" s="52">
        <v>0.1160408433</v>
      </c>
      <c r="Y460" s="52">
        <v>0.1125492629</v>
      </c>
      <c r="Z460" s="52">
        <v>0.1092962252</v>
      </c>
      <c r="AA460" s="52">
        <v>0.10626180039999999</v>
      </c>
      <c r="AB460" s="55">
        <v>0.10342804060000001</v>
      </c>
      <c r="AC460" s="52">
        <v>0.1007787527</v>
      </c>
      <c r="AD460" s="52">
        <v>9.8290516499999994E-2</v>
      </c>
      <c r="AE460" s="52">
        <v>9.5863715000000002E-2</v>
      </c>
      <c r="AF460" s="52">
        <v>9.3496831399999994E-2</v>
      </c>
      <c r="AG460" s="52">
        <v>9.1188386400000002E-2</v>
      </c>
      <c r="AH460" s="52">
        <v>8.8936937100000002E-2</v>
      </c>
      <c r="AI460" s="52">
        <v>8.6741076299999997E-2</v>
      </c>
      <c r="AJ460" s="52">
        <v>8.4599431500000002E-2</v>
      </c>
      <c r="AK460" s="52">
        <v>8.2510664100000006E-2</v>
      </c>
      <c r="AL460" s="52">
        <v>8.04734686E-2</v>
      </c>
      <c r="AM460" s="52">
        <v>7.8486571599999999E-2</v>
      </c>
      <c r="AN460" s="52">
        <v>7.6548731199999998E-2</v>
      </c>
      <c r="AO460" s="52">
        <v>7.46587363E-2</v>
      </c>
      <c r="AP460" s="52">
        <v>7.2815405499999999E-2</v>
      </c>
      <c r="AQ460" s="52">
        <v>7.1017586800000004E-2</v>
      </c>
      <c r="AR460" s="52">
        <v>6.9264156300000004E-2</v>
      </c>
      <c r="AS460" s="52">
        <v>6.7554018199999996E-2</v>
      </c>
      <c r="AT460" s="52">
        <v>6.5886103500000001E-2</v>
      </c>
      <c r="AU460" s="52">
        <v>6.4259369799999994E-2</v>
      </c>
      <c r="AV460" s="52">
        <v>6.2672800299999998E-2</v>
      </c>
      <c r="AW460" s="52">
        <v>6.11254034E-2</v>
      </c>
      <c r="AX460" s="52">
        <v>5.9616211799999999E-2</v>
      </c>
      <c r="AY460" s="52">
        <v>5.8144282300000003E-2</v>
      </c>
      <c r="AZ460" s="52">
        <v>5.6708694800000001E-2</v>
      </c>
      <c r="BA460" s="52">
        <v>5.53085522E-2</v>
      </c>
      <c r="BB460" s="52">
        <v>5.3942979199999998E-2</v>
      </c>
      <c r="BC460" s="52">
        <v>5.26111223E-2</v>
      </c>
      <c r="BD460" s="52">
        <v>5.1312149000000001E-2</v>
      </c>
      <c r="BE460" s="52">
        <v>5.0045247600000002E-2</v>
      </c>
      <c r="BF460" s="52">
        <v>4.8809626000000002E-2</v>
      </c>
      <c r="BG460" s="52">
        <v>4.7604512000000002E-2</v>
      </c>
      <c r="BH460" s="52">
        <v>4.64291524E-2</v>
      </c>
      <c r="BI460" s="52">
        <v>4.52828126E-2</v>
      </c>
      <c r="BJ460" s="52">
        <v>4.4164776000000003E-2</v>
      </c>
      <c r="BK460" s="52">
        <v>4.3074343700000003E-2</v>
      </c>
      <c r="BL460" s="52">
        <v>4.2010834400000002E-2</v>
      </c>
      <c r="BM460" s="52">
        <v>4.0973583199999997E-2</v>
      </c>
      <c r="BN460" s="52">
        <v>3.9961941799999998E-2</v>
      </c>
      <c r="BO460" s="52">
        <v>3.8975278000000002E-2</v>
      </c>
      <c r="BP460" s="52">
        <v>3.8012974900000003E-2</v>
      </c>
      <c r="BQ460" s="52">
        <v>3.7074431200000001E-2</v>
      </c>
      <c r="BR460" s="52">
        <v>3.6159060299999997E-2</v>
      </c>
      <c r="BS460" s="52">
        <v>3.5266289899999997E-2</v>
      </c>
      <c r="BT460" s="52">
        <v>3.4395562099999999E-2</v>
      </c>
      <c r="BU460" s="52">
        <v>3.3546332599999999E-2</v>
      </c>
      <c r="BV460" s="52">
        <v>3.2718070699999997E-2</v>
      </c>
      <c r="BW460" s="52">
        <v>3.1910258699999999E-2</v>
      </c>
      <c r="BX460" s="52">
        <v>3.11223916E-2</v>
      </c>
      <c r="BY460" s="52">
        <v>3.0353977000000001E-2</v>
      </c>
      <c r="BZ460" s="52">
        <v>2.9604534599999999E-2</v>
      </c>
      <c r="CA460" s="52">
        <v>2.8873596099999999E-2</v>
      </c>
      <c r="CB460" s="52">
        <v>2.8160704500000001E-2</v>
      </c>
      <c r="CC460" s="52">
        <v>2.74654142E-2</v>
      </c>
      <c r="CD460" s="52">
        <v>2.6787290700000001E-2</v>
      </c>
    </row>
    <row r="461" spans="1:82" x14ac:dyDescent="0.25">
      <c r="A461" s="52" t="s">
        <v>252</v>
      </c>
      <c r="B461" s="52">
        <v>695.17728590160004</v>
      </c>
      <c r="C461" s="52">
        <v>661.27308959419997</v>
      </c>
      <c r="D461" s="52">
        <v>629.0224204525</v>
      </c>
      <c r="E461" s="52">
        <v>598.34463500510003</v>
      </c>
      <c r="F461" s="52">
        <v>569.16302280900004</v>
      </c>
      <c r="G461" s="52">
        <v>541.40461463370002</v>
      </c>
      <c r="H461" s="52">
        <v>515</v>
      </c>
      <c r="I461" s="52">
        <v>512.43142678419997</v>
      </c>
      <c r="J461" s="52">
        <v>509.8756643808</v>
      </c>
      <c r="K461" s="52">
        <v>507.33264889560002</v>
      </c>
      <c r="L461" s="52">
        <v>504.80231675300001</v>
      </c>
      <c r="M461" s="52">
        <v>502.28460469459998</v>
      </c>
      <c r="N461" s="52">
        <v>499.77944977750002</v>
      </c>
      <c r="O461" s="52">
        <v>497.28678937260003</v>
      </c>
      <c r="P461" s="52">
        <v>494.80656116339998</v>
      </c>
      <c r="Q461" s="52">
        <v>492.33870314400002</v>
      </c>
      <c r="R461" s="55">
        <v>489.88315361790001</v>
      </c>
      <c r="S461" s="52">
        <v>487.43985119600001</v>
      </c>
      <c r="T461" s="52">
        <v>485.00873479590001</v>
      </c>
      <c r="U461" s="52">
        <v>482.58974363940001</v>
      </c>
      <c r="V461" s="52">
        <v>480.1828172516</v>
      </c>
      <c r="W461" s="52">
        <v>477.7878954592</v>
      </c>
      <c r="X461" s="52">
        <v>475.40491838909998</v>
      </c>
      <c r="Y461" s="52">
        <v>473.03382646680001</v>
      </c>
      <c r="Z461" s="52">
        <v>470.67456041470001</v>
      </c>
      <c r="AA461" s="52">
        <v>468.32706125110002</v>
      </c>
      <c r="AB461" s="55">
        <v>465.9912702885</v>
      </c>
      <c r="AC461" s="52">
        <v>463.66712913190003</v>
      </c>
      <c r="AD461" s="52">
        <v>461.35457967769997</v>
      </c>
      <c r="AE461" s="52">
        <v>459.053564112</v>
      </c>
      <c r="AF461" s="52">
        <v>456.76402490930002</v>
      </c>
      <c r="AG461" s="52">
        <v>454.48590483110002</v>
      </c>
      <c r="AH461" s="52">
        <v>452.21914692410002</v>
      </c>
      <c r="AI461" s="52">
        <v>449.96369451930002</v>
      </c>
      <c r="AJ461" s="52">
        <v>447.71949123040002</v>
      </c>
      <c r="AK461" s="52">
        <v>445.48648095200002</v>
      </c>
      <c r="AL461" s="52">
        <v>443.26460785889998</v>
      </c>
      <c r="AM461" s="52">
        <v>441.05381640410002</v>
      </c>
      <c r="AN461" s="52">
        <v>438.85405131760001</v>
      </c>
      <c r="AO461" s="52">
        <v>436.66525760529998</v>
      </c>
      <c r="AP461" s="52">
        <v>434.48738054709997</v>
      </c>
      <c r="AQ461" s="52">
        <v>432.3203656961</v>
      </c>
      <c r="AR461" s="52">
        <v>430.1641588768</v>
      </c>
      <c r="AS461" s="52">
        <v>428.01870618380002</v>
      </c>
      <c r="AT461" s="52">
        <v>425.88395398080002</v>
      </c>
      <c r="AU461" s="52">
        <v>423.75984889879999</v>
      </c>
      <c r="AV461" s="52">
        <v>421.64633783519997</v>
      </c>
      <c r="AW461" s="52">
        <v>419.5433679519</v>
      </c>
      <c r="AX461" s="52">
        <v>417.45088667459999</v>
      </c>
      <c r="AY461" s="52">
        <v>415.36884169130002</v>
      </c>
      <c r="AZ461" s="52">
        <v>413.29718095070001</v>
      </c>
      <c r="BA461" s="52">
        <v>411.23585266110001</v>
      </c>
      <c r="BB461" s="52">
        <v>409.18480528920003</v>
      </c>
      <c r="BC461" s="52">
        <v>407.14398755880001</v>
      </c>
      <c r="BD461" s="52">
        <v>405.11334844930002</v>
      </c>
      <c r="BE461" s="52">
        <v>403.09283719460001</v>
      </c>
      <c r="BF461" s="52">
        <v>401.0824032818</v>
      </c>
      <c r="BG461" s="52">
        <v>399.08199645000002</v>
      </c>
      <c r="BH461" s="52">
        <v>397.09156668880001</v>
      </c>
      <c r="BI461" s="52">
        <v>395.11106423759998</v>
      </c>
      <c r="BJ461" s="52">
        <v>393.14043958349998</v>
      </c>
      <c r="BK461" s="52">
        <v>391.17964346090002</v>
      </c>
      <c r="BL461" s="52">
        <v>389.22862684969999</v>
      </c>
      <c r="BM461" s="52">
        <v>387.28734097450001</v>
      </c>
      <c r="BN461" s="52">
        <v>385.35573730300001</v>
      </c>
      <c r="BO461" s="52">
        <v>383.43376754489998</v>
      </c>
      <c r="BP461" s="52">
        <v>381.5213836511</v>
      </c>
      <c r="BQ461" s="52">
        <v>379.61853781169998</v>
      </c>
      <c r="BR461" s="52">
        <v>377.72518245549998</v>
      </c>
      <c r="BS461" s="52">
        <v>375.84127024859998</v>
      </c>
      <c r="BT461" s="52">
        <v>373.96675409300002</v>
      </c>
      <c r="BU461" s="52">
        <v>372.10158712570001</v>
      </c>
      <c r="BV461" s="52">
        <v>370.24572271739999</v>
      </c>
      <c r="BW461" s="52">
        <v>368.3991144716</v>
      </c>
      <c r="BX461" s="52">
        <v>366.5617162227</v>
      </c>
      <c r="BY461" s="52">
        <v>364.73348203590001</v>
      </c>
      <c r="BZ461" s="52">
        <v>362.91436620510001</v>
      </c>
      <c r="CA461" s="52">
        <v>361.10432325239998</v>
      </c>
      <c r="CB461" s="52">
        <v>359.30330792659998</v>
      </c>
      <c r="CC461" s="52">
        <v>357.51127520220001</v>
      </c>
      <c r="CD461" s="52">
        <v>355.7281802782</v>
      </c>
    </row>
    <row r="462" spans="1:82" x14ac:dyDescent="0.25">
      <c r="A462" s="52" t="s">
        <v>253</v>
      </c>
      <c r="B462" s="52">
        <v>42.750217873700002</v>
      </c>
      <c r="C462" s="52">
        <v>42.482667793300003</v>
      </c>
      <c r="D462" s="52">
        <v>40.341278527500002</v>
      </c>
      <c r="E462" s="52">
        <v>41.0933570969</v>
      </c>
      <c r="F462" s="52">
        <v>41.669727928900002</v>
      </c>
      <c r="G462" s="52">
        <v>42.045021816899997</v>
      </c>
      <c r="H462" s="52">
        <v>42.190880217599997</v>
      </c>
      <c r="I462" s="52">
        <v>42.629133321200001</v>
      </c>
      <c r="J462" s="52">
        <v>42.926818217399997</v>
      </c>
      <c r="K462" s="52">
        <v>43.0687655702</v>
      </c>
      <c r="L462" s="52">
        <v>43.036553245100002</v>
      </c>
      <c r="M462" s="52">
        <v>42.807981519899997</v>
      </c>
      <c r="N462" s="52">
        <v>42.356597181300003</v>
      </c>
      <c r="O462" s="52">
        <v>41.651208498899997</v>
      </c>
      <c r="P462" s="52">
        <v>40.655379609400001</v>
      </c>
      <c r="Q462" s="52">
        <v>39.326878392700003</v>
      </c>
      <c r="R462" s="55">
        <v>37.6168179728</v>
      </c>
      <c r="S462" s="52">
        <v>35.989517482499998</v>
      </c>
      <c r="T462" s="52">
        <v>33.949483203299998</v>
      </c>
      <c r="U462" s="52">
        <v>31.4205622068</v>
      </c>
      <c r="V462" s="52">
        <v>28.3138879037</v>
      </c>
      <c r="W462" s="52">
        <v>24.522827512300001</v>
      </c>
      <c r="X462" s="52">
        <v>19.917909517599998</v>
      </c>
      <c r="Y462" s="52">
        <v>14.340834341300001</v>
      </c>
      <c r="Z462" s="52">
        <v>7.5975244032999996</v>
      </c>
      <c r="AA462" s="52">
        <v>-0.54759936850000002</v>
      </c>
      <c r="AB462" s="55">
        <v>-7.0732792767000001</v>
      </c>
      <c r="AC462" s="52">
        <v>-8.0157706590999993</v>
      </c>
      <c r="AD462" s="52">
        <v>-9.0465019232999992</v>
      </c>
      <c r="AE462" s="52">
        <v>-10.1637679288</v>
      </c>
      <c r="AF462" s="52">
        <v>-11.372824123999999</v>
      </c>
      <c r="AG462" s="52">
        <v>-12.679209608400001</v>
      </c>
      <c r="AH462" s="52">
        <v>-14.0887565129</v>
      </c>
      <c r="AI462" s="52">
        <v>-15.6076161937</v>
      </c>
      <c r="AJ462" s="52">
        <v>-17.242298556000001</v>
      </c>
      <c r="AK462" s="52">
        <v>-18.9997254287</v>
      </c>
      <c r="AL462" s="52">
        <v>-20.885711805300001</v>
      </c>
      <c r="AM462" s="52">
        <v>-13.289720858400001</v>
      </c>
      <c r="AN462" s="52">
        <v>-14.799601374</v>
      </c>
      <c r="AO462" s="52">
        <v>-16.117386254199999</v>
      </c>
      <c r="AP462" s="52">
        <v>-17.3175339559</v>
      </c>
      <c r="AQ462" s="52">
        <v>-18.447596326399999</v>
      </c>
      <c r="AR462" s="52">
        <v>-19.539232119499999</v>
      </c>
      <c r="AS462" s="52">
        <v>-20.614139187599999</v>
      </c>
      <c r="AT462" s="52">
        <v>-21.687502708299998</v>
      </c>
      <c r="AU462" s="52">
        <v>-22.770120885800001</v>
      </c>
      <c r="AV462" s="52">
        <v>-23.869774052699999</v>
      </c>
      <c r="AW462" s="52">
        <v>-24.992134958099999</v>
      </c>
      <c r="AX462" s="52">
        <v>-26.141387770200001</v>
      </c>
      <c r="AY462" s="52">
        <v>-27.320655554599998</v>
      </c>
      <c r="AZ462" s="52">
        <v>-28.532298490799999</v>
      </c>
      <c r="BA462" s="52">
        <v>-29.778123160700002</v>
      </c>
      <c r="BB462" s="52">
        <v>-31.059529799100002</v>
      </c>
      <c r="BC462" s="52">
        <v>-32.377615817500001</v>
      </c>
      <c r="BD462" s="52">
        <v>-33.733248259900002</v>
      </c>
      <c r="BE462" s="52">
        <v>-35.127114047799999</v>
      </c>
      <c r="BF462" s="52">
        <v>-36.559754252300003</v>
      </c>
      <c r="BG462" s="52">
        <v>0</v>
      </c>
      <c r="BH462" s="52">
        <v>0</v>
      </c>
      <c r="BI462" s="52">
        <v>0</v>
      </c>
      <c r="BJ462" s="52">
        <v>0</v>
      </c>
      <c r="BK462" s="52">
        <v>0</v>
      </c>
      <c r="BL462" s="52">
        <v>0</v>
      </c>
      <c r="BM462" s="52">
        <v>0</v>
      </c>
      <c r="BN462" s="52">
        <v>0</v>
      </c>
      <c r="BO462" s="52">
        <v>0</v>
      </c>
      <c r="BP462" s="52">
        <v>0</v>
      </c>
      <c r="BQ462" s="52">
        <v>0</v>
      </c>
      <c r="BR462" s="52">
        <v>0</v>
      </c>
      <c r="BS462" s="52">
        <v>0</v>
      </c>
      <c r="BT462" s="52">
        <v>0</v>
      </c>
      <c r="BU462" s="52">
        <v>0</v>
      </c>
      <c r="BV462" s="52">
        <v>0</v>
      </c>
      <c r="BW462" s="52">
        <v>0</v>
      </c>
      <c r="BX462" s="52">
        <v>0</v>
      </c>
      <c r="BY462" s="52">
        <v>0</v>
      </c>
      <c r="BZ462" s="52">
        <v>0</v>
      </c>
      <c r="CA462" s="52">
        <v>0</v>
      </c>
      <c r="CB462" s="52">
        <v>0</v>
      </c>
      <c r="CC462" s="52">
        <v>0</v>
      </c>
      <c r="CD462" s="52">
        <v>0</v>
      </c>
    </row>
    <row r="463" spans="1:82" x14ac:dyDescent="0.25">
      <c r="A463" s="52" t="s">
        <v>254</v>
      </c>
      <c r="B463" s="52">
        <v>52.212217873699998</v>
      </c>
      <c r="C463" s="52">
        <v>51.758292793300001</v>
      </c>
      <c r="D463" s="52">
        <v>49.022671281699999</v>
      </c>
      <c r="E463" s="52">
        <v>49.8086567872</v>
      </c>
      <c r="F463" s="52">
        <v>50.377506872399998</v>
      </c>
      <c r="G463" s="52">
        <v>50.698983526399999</v>
      </c>
      <c r="H463" s="52">
        <v>50.739646497899997</v>
      </c>
      <c r="I463" s="52">
        <v>51.1268274607</v>
      </c>
      <c r="J463" s="52">
        <v>51.338831672600001</v>
      </c>
      <c r="K463" s="52">
        <v>51.358405234800003</v>
      </c>
      <c r="L463" s="52">
        <v>51.164941648999999</v>
      </c>
      <c r="M463" s="52">
        <v>50.733930006500003</v>
      </c>
      <c r="N463" s="52">
        <v>50.036462911199997</v>
      </c>
      <c r="O463" s="52">
        <v>49.038739529499999</v>
      </c>
      <c r="P463" s="52">
        <v>47.701553080300002</v>
      </c>
      <c r="Q463" s="52">
        <v>45.979734463900002</v>
      </c>
      <c r="R463" s="55">
        <v>43.821251227200001</v>
      </c>
      <c r="S463" s="52">
        <v>41.644210173899999</v>
      </c>
      <c r="T463" s="52">
        <v>39.027640593199997</v>
      </c>
      <c r="U463" s="52">
        <v>35.892089065699999</v>
      </c>
      <c r="V463" s="52">
        <v>32.145119648200001</v>
      </c>
      <c r="W463" s="52">
        <v>27.675892332899998</v>
      </c>
      <c r="X463" s="52">
        <v>22.349851902400001</v>
      </c>
      <c r="Y463" s="52">
        <v>16.002526333900001</v>
      </c>
      <c r="Z463" s="52">
        <v>8.4324107578999996</v>
      </c>
      <c r="AA463" s="52">
        <v>-0.60462886309999997</v>
      </c>
      <c r="AB463" s="55">
        <v>-7.7709228387999998</v>
      </c>
      <c r="AC463" s="52">
        <v>-8.7641110298000005</v>
      </c>
      <c r="AD463" s="52">
        <v>-9.8456977778999999</v>
      </c>
      <c r="AE463" s="52">
        <v>-11.013978439300001</v>
      </c>
      <c r="AF463" s="52">
        <v>-12.274208960599999</v>
      </c>
      <c r="AG463" s="52">
        <v>-13.6319289411</v>
      </c>
      <c r="AH463" s="52">
        <v>-15.0929710127</v>
      </c>
      <c r="AI463" s="52">
        <v>-16.663487034799999</v>
      </c>
      <c r="AJ463" s="52">
        <v>-18.349987417000001</v>
      </c>
      <c r="AK463" s="52">
        <v>-20.159394494200001</v>
      </c>
      <c r="AL463" s="52">
        <v>-22.097523767399998</v>
      </c>
      <c r="AM463" s="52">
        <v>-14.064720858399999</v>
      </c>
      <c r="AN463" s="52">
        <v>-15.574601374</v>
      </c>
      <c r="AO463" s="52">
        <v>-16.892386254200002</v>
      </c>
      <c r="AP463" s="52">
        <v>-18.092533955899999</v>
      </c>
      <c r="AQ463" s="52">
        <v>-19.222596326400001</v>
      </c>
      <c r="AR463" s="52">
        <v>-20.314232119500002</v>
      </c>
      <c r="AS463" s="52">
        <v>-21.389139187600001</v>
      </c>
      <c r="AT463" s="52">
        <v>-22.462502708300001</v>
      </c>
      <c r="AU463" s="52">
        <v>-23.545120885799999</v>
      </c>
      <c r="AV463" s="52">
        <v>-24.644774052700001</v>
      </c>
      <c r="AW463" s="52">
        <v>-25.767134958100002</v>
      </c>
      <c r="AX463" s="52">
        <v>-26.9163877702</v>
      </c>
      <c r="AY463" s="52">
        <v>-28.0956555546</v>
      </c>
      <c r="AZ463" s="52">
        <v>-29.307298490800001</v>
      </c>
      <c r="BA463" s="52">
        <v>-30.5531231607</v>
      </c>
      <c r="BB463" s="52">
        <v>-31.8345297991</v>
      </c>
      <c r="BC463" s="52">
        <v>-33.152615817499999</v>
      </c>
      <c r="BD463" s="52">
        <v>-34.5082482599</v>
      </c>
      <c r="BE463" s="52">
        <v>-35.902114047799998</v>
      </c>
      <c r="BF463" s="52">
        <v>-37.334754252300002</v>
      </c>
      <c r="BG463" s="52">
        <v>0</v>
      </c>
      <c r="BH463" s="52">
        <v>0</v>
      </c>
      <c r="BI463" s="52">
        <v>0</v>
      </c>
      <c r="BJ463" s="52">
        <v>0</v>
      </c>
      <c r="BK463" s="52">
        <v>0</v>
      </c>
      <c r="BL463" s="52">
        <v>0</v>
      </c>
      <c r="BM463" s="52">
        <v>0</v>
      </c>
      <c r="BN463" s="52">
        <v>0</v>
      </c>
      <c r="BO463" s="52">
        <v>0</v>
      </c>
      <c r="BP463" s="52">
        <v>0</v>
      </c>
      <c r="BQ463" s="52">
        <v>0</v>
      </c>
      <c r="BR463" s="52">
        <v>0</v>
      </c>
      <c r="BS463" s="52">
        <v>0</v>
      </c>
      <c r="BT463" s="52">
        <v>0</v>
      </c>
      <c r="BU463" s="52">
        <v>0</v>
      </c>
      <c r="BV463" s="52">
        <v>0</v>
      </c>
      <c r="BW463" s="52">
        <v>0</v>
      </c>
      <c r="BX463" s="52">
        <v>0</v>
      </c>
      <c r="BY463" s="52">
        <v>0</v>
      </c>
      <c r="BZ463" s="52">
        <v>0</v>
      </c>
      <c r="CA463" s="52">
        <v>0</v>
      </c>
      <c r="CB463" s="52">
        <v>0</v>
      </c>
      <c r="CC463" s="52">
        <v>0</v>
      </c>
      <c r="CD463" s="52">
        <v>0</v>
      </c>
    </row>
    <row r="464" spans="1:82" x14ac:dyDescent="0.25">
      <c r="A464" s="52" t="s">
        <v>255</v>
      </c>
      <c r="B464" s="52">
        <v>37.145217873699998</v>
      </c>
      <c r="C464" s="52">
        <v>37.703667793299999</v>
      </c>
      <c r="D464" s="52">
        <v>36.446570621100001</v>
      </c>
      <c r="E464" s="52">
        <v>37.6852083984</v>
      </c>
      <c r="F464" s="52">
        <v>38.698575420099999</v>
      </c>
      <c r="G464" s="52">
        <v>39.466216358600001</v>
      </c>
      <c r="H464" s="52">
        <v>39.964116112600003</v>
      </c>
      <c r="I464" s="52">
        <v>40.692718058600001</v>
      </c>
      <c r="J464" s="52">
        <v>41.248541219800003</v>
      </c>
      <c r="K464" s="52">
        <v>41.6197033475</v>
      </c>
      <c r="L464" s="52">
        <v>41.790753777399999</v>
      </c>
      <c r="M464" s="52">
        <v>41.742179972800002</v>
      </c>
      <c r="N464" s="52">
        <v>41.449957194200003</v>
      </c>
      <c r="O464" s="52">
        <v>40.885086173200001</v>
      </c>
      <c r="P464" s="52">
        <v>40.013107987700003</v>
      </c>
      <c r="Q464" s="52">
        <v>38.793570927399998</v>
      </c>
      <c r="R464" s="55">
        <v>37.179192511700002</v>
      </c>
      <c r="S464" s="52">
        <v>35.630552584999997</v>
      </c>
      <c r="T464" s="52">
        <v>33.659353869699999</v>
      </c>
      <c r="U464" s="52">
        <v>31.190638455399998</v>
      </c>
      <c r="V464" s="52">
        <v>28.136587826500001</v>
      </c>
      <c r="W464" s="52">
        <v>24.391502965400001</v>
      </c>
      <c r="X464" s="52">
        <v>19.826748575900002</v>
      </c>
      <c r="Y464" s="52">
        <v>14.284774926800001</v>
      </c>
      <c r="Z464" s="52">
        <v>7.5721749904999998</v>
      </c>
      <c r="AA464" s="52">
        <v>-0.54604095549999998</v>
      </c>
      <c r="AB464" s="55">
        <v>-7.0561215735999996</v>
      </c>
      <c r="AC464" s="52">
        <v>-7.9992065821000002</v>
      </c>
      <c r="AD464" s="52">
        <v>-9.0305811631000008</v>
      </c>
      <c r="AE464" s="52">
        <v>-10.148524609100001</v>
      </c>
      <c r="AF464" s="52">
        <v>-11.3582793879</v>
      </c>
      <c r="AG464" s="52">
        <v>-12.6653738464</v>
      </c>
      <c r="AH464" s="52">
        <v>-14.075631277399999</v>
      </c>
      <c r="AI464" s="52">
        <v>-15.595195841200001</v>
      </c>
      <c r="AJ464" s="52">
        <v>-17.230571650600002</v>
      </c>
      <c r="AK464" s="52">
        <v>-18.9886759392</v>
      </c>
      <c r="AL464" s="52">
        <v>-20.8753201223</v>
      </c>
      <c r="AM464" s="52">
        <v>-13.2837395683</v>
      </c>
      <c r="AN464" s="52">
        <v>-14.794218212900001</v>
      </c>
      <c r="AO464" s="52">
        <v>-16.112541409199999</v>
      </c>
      <c r="AP464" s="52">
        <v>-17.3131735955</v>
      </c>
      <c r="AQ464" s="52">
        <v>-18.443672002</v>
      </c>
      <c r="AR464" s="52">
        <v>-19.5357002276</v>
      </c>
      <c r="AS464" s="52">
        <v>-20.6109604848</v>
      </c>
      <c r="AT464" s="52">
        <v>-21.684641875800001</v>
      </c>
      <c r="AU464" s="52">
        <v>-22.767546136499998</v>
      </c>
      <c r="AV464" s="52">
        <v>-23.867456778400001</v>
      </c>
      <c r="AW464" s="52">
        <v>-24.990049411200001</v>
      </c>
      <c r="AX464" s="52">
        <v>-26.139510777999998</v>
      </c>
      <c r="AY464" s="52">
        <v>-27.3189662616</v>
      </c>
      <c r="AZ464" s="52">
        <v>-28.5307781271</v>
      </c>
      <c r="BA464" s="52">
        <v>-29.7767548333</v>
      </c>
      <c r="BB464" s="52">
        <v>-31.058298304600001</v>
      </c>
      <c r="BC464" s="52">
        <v>-32.3765074724</v>
      </c>
      <c r="BD464" s="52">
        <v>-33.7322507493</v>
      </c>
      <c r="BE464" s="52">
        <v>-35.126216288199998</v>
      </c>
      <c r="BF464" s="52">
        <v>-36.558946268699998</v>
      </c>
      <c r="BG464" s="52">
        <v>0</v>
      </c>
      <c r="BH464" s="52">
        <v>0</v>
      </c>
      <c r="BI464" s="52">
        <v>0</v>
      </c>
      <c r="BJ464" s="52">
        <v>0</v>
      </c>
      <c r="BK464" s="52">
        <v>0</v>
      </c>
      <c r="BL464" s="52">
        <v>0</v>
      </c>
      <c r="BM464" s="52">
        <v>0</v>
      </c>
      <c r="BN464" s="52">
        <v>0</v>
      </c>
      <c r="BO464" s="52">
        <v>0</v>
      </c>
      <c r="BP464" s="52">
        <v>0</v>
      </c>
      <c r="BQ464" s="52">
        <v>0</v>
      </c>
      <c r="BR464" s="52">
        <v>0</v>
      </c>
      <c r="BS464" s="52">
        <v>0</v>
      </c>
      <c r="BT464" s="52">
        <v>0</v>
      </c>
      <c r="BU464" s="52">
        <v>0</v>
      </c>
      <c r="BV464" s="52">
        <v>0</v>
      </c>
      <c r="BW464" s="52">
        <v>0</v>
      </c>
      <c r="BX464" s="52">
        <v>0</v>
      </c>
      <c r="BY464" s="52">
        <v>0</v>
      </c>
      <c r="BZ464" s="52">
        <v>0</v>
      </c>
      <c r="CA464" s="52">
        <v>0</v>
      </c>
      <c r="CB464" s="52">
        <v>0</v>
      </c>
      <c r="CC464" s="52">
        <v>0</v>
      </c>
      <c r="CD464" s="52">
        <v>0</v>
      </c>
    </row>
    <row r="465" spans="1:82" x14ac:dyDescent="0.25">
      <c r="A465" s="52" t="s">
        <v>256</v>
      </c>
      <c r="B465" s="52">
        <v>9.9600000000000009</v>
      </c>
      <c r="C465" s="52">
        <v>10.30625</v>
      </c>
      <c r="D465" s="52">
        <v>10.6525</v>
      </c>
      <c r="E465" s="52">
        <v>10.998749999999999</v>
      </c>
      <c r="F465" s="52">
        <v>11.345000000000001</v>
      </c>
      <c r="G465" s="52">
        <v>11.69125</v>
      </c>
      <c r="H465" s="52">
        <v>12.0375</v>
      </c>
      <c r="I465" s="52">
        <v>12.383749999999999</v>
      </c>
      <c r="J465" s="52">
        <v>12.73</v>
      </c>
      <c r="K465" s="52">
        <v>13.07625</v>
      </c>
      <c r="L465" s="52">
        <v>13.422499999999999</v>
      </c>
      <c r="M465" s="52">
        <v>13.768750000000001</v>
      </c>
      <c r="N465" s="52">
        <v>14.115</v>
      </c>
      <c r="O465" s="52">
        <v>14.46125</v>
      </c>
      <c r="P465" s="52">
        <v>14.807499999999999</v>
      </c>
      <c r="Q465" s="52">
        <v>15.15375</v>
      </c>
      <c r="R465" s="55">
        <v>15.5</v>
      </c>
      <c r="S465" s="52">
        <v>15.5</v>
      </c>
      <c r="T465" s="52">
        <v>15.5</v>
      </c>
      <c r="U465" s="52">
        <v>15.5</v>
      </c>
      <c r="V465" s="52">
        <v>15.5</v>
      </c>
      <c r="W465" s="52">
        <v>15.5</v>
      </c>
      <c r="X465" s="52">
        <v>15.5</v>
      </c>
      <c r="Y465" s="52">
        <v>15.5</v>
      </c>
      <c r="Z465" s="52">
        <v>15.5</v>
      </c>
      <c r="AA465" s="52">
        <v>15.5</v>
      </c>
      <c r="AB465" s="55">
        <v>15.5</v>
      </c>
      <c r="AC465" s="52">
        <v>15.5</v>
      </c>
      <c r="AD465" s="52">
        <v>15.5</v>
      </c>
      <c r="AE465" s="52">
        <v>15.5</v>
      </c>
      <c r="AF465" s="52">
        <v>15.5</v>
      </c>
      <c r="AG465" s="52">
        <v>15.5</v>
      </c>
      <c r="AH465" s="52">
        <v>15.5</v>
      </c>
      <c r="AI465" s="52">
        <v>15.5</v>
      </c>
      <c r="AJ465" s="52">
        <v>15.5</v>
      </c>
      <c r="AK465" s="52">
        <v>15.5</v>
      </c>
      <c r="AL465" s="52">
        <v>15.5</v>
      </c>
      <c r="AM465" s="52">
        <v>15.5</v>
      </c>
      <c r="AN465" s="52">
        <v>15.5</v>
      </c>
      <c r="AO465" s="52">
        <v>15.5</v>
      </c>
      <c r="AP465" s="52">
        <v>15.5</v>
      </c>
      <c r="AQ465" s="52">
        <v>15.5</v>
      </c>
      <c r="AR465" s="52">
        <v>15.5</v>
      </c>
      <c r="AS465" s="52">
        <v>15.5</v>
      </c>
      <c r="AT465" s="52">
        <v>15.5</v>
      </c>
      <c r="AU465" s="52">
        <v>15.5</v>
      </c>
      <c r="AV465" s="52">
        <v>15.5</v>
      </c>
      <c r="AW465" s="52">
        <v>15.5</v>
      </c>
      <c r="AX465" s="52">
        <v>15.5</v>
      </c>
      <c r="AY465" s="52">
        <v>15.5</v>
      </c>
      <c r="AZ465" s="52">
        <v>15.5</v>
      </c>
      <c r="BA465" s="52">
        <v>15.5</v>
      </c>
      <c r="BB465" s="52">
        <v>15.5</v>
      </c>
      <c r="BC465" s="52">
        <v>15.5</v>
      </c>
      <c r="BD465" s="52">
        <v>15.5</v>
      </c>
      <c r="BE465" s="52">
        <v>15.5</v>
      </c>
      <c r="BF465" s="52">
        <v>15.5</v>
      </c>
      <c r="BG465" s="52">
        <v>15.5</v>
      </c>
      <c r="BH465" s="52">
        <v>15.5</v>
      </c>
      <c r="BI465" s="52">
        <v>15.5</v>
      </c>
      <c r="BJ465" s="52">
        <v>15.5</v>
      </c>
      <c r="BK465" s="52">
        <v>15.5</v>
      </c>
      <c r="BL465" s="52">
        <v>15.5</v>
      </c>
      <c r="BM465" s="52">
        <v>15.5</v>
      </c>
      <c r="BN465" s="52">
        <v>15.5</v>
      </c>
      <c r="BO465" s="52">
        <v>15.5</v>
      </c>
      <c r="BP465" s="52">
        <v>15.5</v>
      </c>
      <c r="BQ465" s="52">
        <v>15.5</v>
      </c>
      <c r="BR465" s="52">
        <v>15.5</v>
      </c>
      <c r="BS465" s="52">
        <v>15.5</v>
      </c>
      <c r="BT465" s="52">
        <v>15.5</v>
      </c>
      <c r="BU465" s="52">
        <v>15.5</v>
      </c>
      <c r="BV465" s="52">
        <v>15.5</v>
      </c>
      <c r="BW465" s="52">
        <v>15.5</v>
      </c>
      <c r="BX465" s="52">
        <v>15.5</v>
      </c>
      <c r="BY465" s="52">
        <v>15.5</v>
      </c>
      <c r="BZ465" s="52">
        <v>15.5</v>
      </c>
      <c r="CA465" s="52">
        <v>15.5</v>
      </c>
      <c r="CB465" s="52">
        <v>15.5</v>
      </c>
      <c r="CC465" s="52">
        <v>15.5</v>
      </c>
      <c r="CD465" s="52">
        <v>15.5</v>
      </c>
    </row>
    <row r="466" spans="1:82" x14ac:dyDescent="0.25">
      <c r="A466" s="52" t="s">
        <v>257</v>
      </c>
      <c r="B466" s="52">
        <v>5.9</v>
      </c>
      <c r="C466" s="52">
        <v>5.31</v>
      </c>
      <c r="D466" s="52">
        <v>4.7789999999999999</v>
      </c>
      <c r="E466" s="52">
        <v>4.3010999999999999</v>
      </c>
      <c r="F466" s="52">
        <v>3.8709899999999999</v>
      </c>
      <c r="G466" s="52">
        <v>3.4838909999999998</v>
      </c>
      <c r="H466" s="52">
        <v>3.1355019</v>
      </c>
      <c r="I466" s="52">
        <v>2.82195171</v>
      </c>
      <c r="J466" s="52">
        <v>2.5397565389999999</v>
      </c>
      <c r="K466" s="52">
        <v>2.2857808850999999</v>
      </c>
      <c r="L466" s="52">
        <v>2.0572027965999999</v>
      </c>
      <c r="M466" s="52">
        <v>1.8514825169</v>
      </c>
      <c r="N466" s="52">
        <v>1.6663342651999999</v>
      </c>
      <c r="O466" s="52">
        <v>1.4997008386999999</v>
      </c>
      <c r="P466" s="52">
        <v>1.3497307547999999</v>
      </c>
      <c r="Q466" s="52">
        <v>1.2147576793999999</v>
      </c>
      <c r="R466" s="55">
        <v>1.0932819114000001</v>
      </c>
      <c r="S466" s="52">
        <v>0.98395372029999995</v>
      </c>
      <c r="T466" s="52">
        <v>0.88555834830000002</v>
      </c>
      <c r="U466" s="52">
        <v>0.79700251339999995</v>
      </c>
      <c r="V466" s="52">
        <v>0.71730226210000003</v>
      </c>
      <c r="W466" s="52">
        <v>0.64557203590000001</v>
      </c>
      <c r="X466" s="52">
        <v>0.58101483229999995</v>
      </c>
      <c r="Y466" s="52">
        <v>0.52291334909999998</v>
      </c>
      <c r="Z466" s="52">
        <v>0.47062201419999999</v>
      </c>
      <c r="AA466" s="52">
        <v>0.42355981269999998</v>
      </c>
      <c r="AB466" s="55">
        <v>0.38120383149999998</v>
      </c>
      <c r="AC466" s="52">
        <v>0.34308344829999998</v>
      </c>
      <c r="AD466" s="52">
        <v>0.30877510349999998</v>
      </c>
      <c r="AE466" s="52">
        <v>0.27789759310000001</v>
      </c>
      <c r="AF466" s="52">
        <v>0.25010783380000001</v>
      </c>
      <c r="AG466" s="52">
        <v>0.2250970504</v>
      </c>
      <c r="AH466" s="52">
        <v>0.20258734540000001</v>
      </c>
      <c r="AI466" s="52">
        <v>0.18232861089999999</v>
      </c>
      <c r="AJ466" s="52">
        <v>0.1640957498</v>
      </c>
      <c r="AK466" s="52">
        <v>0.14768617479999999</v>
      </c>
      <c r="AL466" s="52">
        <v>0.13291755729999999</v>
      </c>
      <c r="AM466" s="52">
        <v>0.1196258016</v>
      </c>
      <c r="AN466" s="52">
        <v>0.10766322139999999</v>
      </c>
      <c r="AO466" s="52">
        <v>9.6896899300000006E-2</v>
      </c>
      <c r="AP466" s="52">
        <v>8.7207209399999999E-2</v>
      </c>
      <c r="AQ466" s="52">
        <v>7.8486488399999998E-2</v>
      </c>
      <c r="AR466" s="52">
        <v>7.0637839600000002E-2</v>
      </c>
      <c r="AS466" s="52">
        <v>6.3574055599999998E-2</v>
      </c>
      <c r="AT466" s="52">
        <v>5.7216650100000002E-2</v>
      </c>
      <c r="AU466" s="52">
        <v>5.1494985100000001E-2</v>
      </c>
      <c r="AV466" s="52">
        <v>4.6345486499999998E-2</v>
      </c>
      <c r="AW466" s="52">
        <v>4.1710937900000002E-2</v>
      </c>
      <c r="AX466" s="52">
        <v>3.7539844099999997E-2</v>
      </c>
      <c r="AY466" s="52">
        <v>3.3785859699999997E-2</v>
      </c>
      <c r="AZ466" s="52">
        <v>3.0407273700000001E-2</v>
      </c>
      <c r="BA466" s="52">
        <v>2.73665464E-2</v>
      </c>
      <c r="BB466" s="52">
        <v>2.46298917E-2</v>
      </c>
      <c r="BC466" s="52">
        <v>2.2166902499999998E-2</v>
      </c>
      <c r="BD466" s="52">
        <v>1.9950212299999999E-2</v>
      </c>
      <c r="BE466" s="52">
        <v>1.79551911E-2</v>
      </c>
      <c r="BF466" s="52">
        <v>1.6159672E-2</v>
      </c>
      <c r="BG466" s="52">
        <v>1.45437048E-2</v>
      </c>
      <c r="BH466" s="52">
        <v>1.30893343E-2</v>
      </c>
      <c r="BI466" s="52">
        <v>1.17804009E-2</v>
      </c>
      <c r="BJ466" s="52">
        <v>1.06023608E-2</v>
      </c>
      <c r="BK466" s="52">
        <v>9.5421246999999997E-3</v>
      </c>
      <c r="BL466" s="52">
        <v>8.5879122000000006E-3</v>
      </c>
      <c r="BM466" s="52">
        <v>7.7291210000000003E-3</v>
      </c>
      <c r="BN466" s="52">
        <v>6.9562089000000001E-3</v>
      </c>
      <c r="BO466" s="52">
        <v>6.2605880000000001E-3</v>
      </c>
      <c r="BP466" s="52">
        <v>5.6345292000000002E-3</v>
      </c>
      <c r="BQ466" s="52">
        <v>5.0710763000000004E-3</v>
      </c>
      <c r="BR466" s="52">
        <v>4.5639686999999996E-3</v>
      </c>
      <c r="BS466" s="52">
        <v>4.1075718000000002E-3</v>
      </c>
      <c r="BT466" s="52">
        <v>3.6968145999999999E-3</v>
      </c>
      <c r="BU466" s="52">
        <v>3.3271332E-3</v>
      </c>
      <c r="BV466" s="52">
        <v>2.9944198000000002E-3</v>
      </c>
      <c r="BW466" s="52">
        <v>2.6949779000000002E-3</v>
      </c>
      <c r="BX466" s="52">
        <v>2.4254800999999999E-3</v>
      </c>
      <c r="BY466" s="52">
        <v>2.1829320999999999E-3</v>
      </c>
      <c r="BZ466" s="52">
        <v>1.9646389000000002E-3</v>
      </c>
      <c r="CA466" s="52">
        <v>1.7681750000000001E-3</v>
      </c>
      <c r="CB466" s="52">
        <v>1.5913575E-3</v>
      </c>
      <c r="CC466" s="52">
        <v>1.4322217E-3</v>
      </c>
      <c r="CD466" s="52">
        <v>1.2889996000000001E-3</v>
      </c>
    </row>
    <row r="467" spans="1:82" x14ac:dyDescent="0.25">
      <c r="A467" s="52" t="s">
        <v>258</v>
      </c>
      <c r="B467" s="52">
        <v>633.5</v>
      </c>
      <c r="C467" s="52">
        <v>691.806352801</v>
      </c>
      <c r="D467" s="52">
        <v>749.74779823639994</v>
      </c>
      <c r="E467" s="52">
        <v>804.76863638079999</v>
      </c>
      <c r="F467" s="52">
        <v>860.81522271059998</v>
      </c>
      <c r="G467" s="52">
        <v>917.64791219359995</v>
      </c>
      <c r="H467" s="52">
        <v>974.99245913419998</v>
      </c>
      <c r="I467" s="52">
        <v>1032.5359400638999</v>
      </c>
      <c r="J467" s="52">
        <v>1090.6771475395999</v>
      </c>
      <c r="K467" s="52">
        <v>1149.2243627841999</v>
      </c>
      <c r="L467" s="52">
        <v>1207.9651778007999</v>
      </c>
      <c r="M467" s="52">
        <v>1266.6620589316999</v>
      </c>
      <c r="N467" s="52">
        <v>1325.0471946654</v>
      </c>
      <c r="O467" s="52">
        <v>1382.8166943670999</v>
      </c>
      <c r="P467" s="52">
        <v>1439.6241254894001</v>
      </c>
      <c r="Q467" s="52">
        <v>1495.0733611814001</v>
      </c>
      <c r="R467" s="55">
        <v>1548.7106748649001</v>
      </c>
      <c r="S467" s="52">
        <v>1600.0156639167001</v>
      </c>
      <c r="T467" s="52">
        <v>1649.1012033090999</v>
      </c>
      <c r="U467" s="52">
        <v>1695.4043718897001</v>
      </c>
      <c r="V467" s="52">
        <v>1738.2583847194001</v>
      </c>
      <c r="W467" s="52">
        <v>1776.8752531096</v>
      </c>
      <c r="X467" s="52">
        <v>1810.3215535900999</v>
      </c>
      <c r="Y467" s="52">
        <v>1837.4872785186001</v>
      </c>
      <c r="Z467" s="52">
        <v>1857.0465179365999</v>
      </c>
      <c r="AA467" s="52">
        <v>1867.4086625129</v>
      </c>
      <c r="AB467" s="55">
        <v>1866.6618003081001</v>
      </c>
      <c r="AC467" s="52">
        <v>1857.0146654517</v>
      </c>
      <c r="AD467" s="52">
        <v>1846.0820813557</v>
      </c>
      <c r="AE467" s="52">
        <v>1833.7436990271999</v>
      </c>
      <c r="AF467" s="52">
        <v>1819.8814950873</v>
      </c>
      <c r="AG467" s="52">
        <v>1804.3702783333999</v>
      </c>
      <c r="AH467" s="52">
        <v>1787.0773028717999</v>
      </c>
      <c r="AI467" s="52">
        <v>1767.8618684570999</v>
      </c>
      <c r="AJ467" s="52">
        <v>1746.5748851051001</v>
      </c>
      <c r="AK467" s="52">
        <v>1723.0583840740001</v>
      </c>
      <c r="AL467" s="52">
        <v>1697.1449560479</v>
      </c>
      <c r="AM467" s="52">
        <v>1668.6592607324001</v>
      </c>
      <c r="AN467" s="52">
        <v>1650.5336185361</v>
      </c>
      <c r="AO467" s="52">
        <v>1630.3486739453001</v>
      </c>
      <c r="AP467" s="52">
        <v>1608.3664231893999</v>
      </c>
      <c r="AQ467" s="52">
        <v>1584.7473097743</v>
      </c>
      <c r="AR467" s="52">
        <v>1559.5869219860001</v>
      </c>
      <c r="AS467" s="52">
        <v>1532.9376692316</v>
      </c>
      <c r="AT467" s="52">
        <v>1504.8223675572001</v>
      </c>
      <c r="AU467" s="52">
        <v>1475.2431221832001</v>
      </c>
      <c r="AV467" s="52">
        <v>1444.1873108277</v>
      </c>
      <c r="AW467" s="52">
        <v>1411.6316997357001</v>
      </c>
      <c r="AX467" s="52">
        <v>1377.5453181779999</v>
      </c>
      <c r="AY467" s="52">
        <v>1341.8914887041999</v>
      </c>
      <c r="AZ467" s="52">
        <v>1304.6292743634999</v>
      </c>
      <c r="BA467" s="52">
        <v>1265.7145191932</v>
      </c>
      <c r="BB467" s="52">
        <v>1225.1006032621001</v>
      </c>
      <c r="BC467" s="52">
        <v>1182.7389968803</v>
      </c>
      <c r="BD467" s="52">
        <v>1138.5796736159</v>
      </c>
      <c r="BE467" s="52">
        <v>1092.5714244889</v>
      </c>
      <c r="BF467" s="52">
        <v>1044.6621036381</v>
      </c>
      <c r="BG467" s="52">
        <v>994.79882724369998</v>
      </c>
      <c r="BH467" s="52">
        <v>994.79882724369998</v>
      </c>
      <c r="BI467" s="52">
        <v>994.79882724369998</v>
      </c>
      <c r="BJ467" s="52">
        <v>994.79882724369998</v>
      </c>
      <c r="BK467" s="52">
        <v>994.79882724369998</v>
      </c>
      <c r="BL467" s="52">
        <v>994.79882724369998</v>
      </c>
      <c r="BM467" s="52">
        <v>994.79882724369998</v>
      </c>
      <c r="BN467" s="52">
        <v>994.79882724369998</v>
      </c>
      <c r="BO467" s="52">
        <v>994.79882724369998</v>
      </c>
      <c r="BP467" s="52">
        <v>994.79882724369998</v>
      </c>
      <c r="BQ467" s="52">
        <v>994.79882724369998</v>
      </c>
      <c r="BR467" s="52">
        <v>994.79882724369998</v>
      </c>
      <c r="BS467" s="52">
        <v>994.79882724369998</v>
      </c>
      <c r="BT467" s="52">
        <v>994.79882724369998</v>
      </c>
      <c r="BU467" s="52">
        <v>994.79882724369998</v>
      </c>
      <c r="BV467" s="52">
        <v>994.79882724369998</v>
      </c>
      <c r="BW467" s="52">
        <v>994.79882724369998</v>
      </c>
      <c r="BX467" s="52">
        <v>994.79882724369998</v>
      </c>
      <c r="BY467" s="52">
        <v>994.79882724369998</v>
      </c>
      <c r="BZ467" s="52">
        <v>994.79882724369998</v>
      </c>
      <c r="CA467" s="52">
        <v>994.79882724369998</v>
      </c>
      <c r="CB467" s="52">
        <v>994.79882724369998</v>
      </c>
      <c r="CC467" s="52">
        <v>994.79882724369998</v>
      </c>
      <c r="CD467" s="52">
        <v>994.79882724369998</v>
      </c>
    </row>
    <row r="468" spans="1:82" x14ac:dyDescent="0.25">
      <c r="A468" s="52" t="s">
        <v>259</v>
      </c>
      <c r="B468" s="52">
        <v>0.47121199159999999</v>
      </c>
      <c r="C468" s="52">
        <v>0.47304391829999998</v>
      </c>
      <c r="D468" s="52">
        <v>0.4718058067</v>
      </c>
      <c r="E468" s="52">
        <v>0.47393682660000003</v>
      </c>
      <c r="F468" s="52">
        <v>0.47606425060000002</v>
      </c>
      <c r="G468" s="52">
        <v>0.47806966420000002</v>
      </c>
      <c r="H468" s="52">
        <v>0.47988408900000001</v>
      </c>
      <c r="I468" s="52">
        <v>0.48205797459999999</v>
      </c>
      <c r="J468" s="52">
        <v>0.4841940985</v>
      </c>
      <c r="K468" s="52">
        <v>0.48624147610000001</v>
      </c>
      <c r="L468" s="52">
        <v>0.48815890049999999</v>
      </c>
      <c r="M468" s="52">
        <v>0.48990578779999999</v>
      </c>
      <c r="N468" s="52">
        <v>0.49143867009999997</v>
      </c>
      <c r="O468" s="52">
        <v>0.49270897689999998</v>
      </c>
      <c r="P468" s="52">
        <v>0.49366112029999998</v>
      </c>
      <c r="Q468" s="52">
        <v>0.49423055370000002</v>
      </c>
      <c r="R468" s="55">
        <v>0.4943414236</v>
      </c>
      <c r="S468" s="52">
        <v>0.4942761396</v>
      </c>
      <c r="T468" s="52">
        <v>0.49371551000000002</v>
      </c>
      <c r="U468" s="52">
        <v>0.49253517730000002</v>
      </c>
      <c r="V468" s="52">
        <v>0.49059301900000002</v>
      </c>
      <c r="W468" s="52">
        <v>0.48771629779999998</v>
      </c>
      <c r="X468" s="52">
        <v>0.48368886389999999</v>
      </c>
      <c r="Y468" s="52">
        <v>0.47823478749999998</v>
      </c>
      <c r="Z468" s="52">
        <v>0.4709956971</v>
      </c>
      <c r="AA468" s="52">
        <v>0.46149964560000001</v>
      </c>
      <c r="AB468" s="55">
        <v>0.45137558370000003</v>
      </c>
      <c r="AC468" s="52">
        <v>0.44381656000000003</v>
      </c>
      <c r="AD468" s="52">
        <v>0.43663202849999999</v>
      </c>
      <c r="AE468" s="52">
        <v>0.42962096370000002</v>
      </c>
      <c r="AF468" s="52">
        <v>0.4226312968</v>
      </c>
      <c r="AG468" s="52">
        <v>0.41554314749999999</v>
      </c>
      <c r="AH468" s="52">
        <v>0.40825641579999999</v>
      </c>
      <c r="AI468" s="52">
        <v>0.40068228379999998</v>
      </c>
      <c r="AJ468" s="52">
        <v>0.39273712830000002</v>
      </c>
      <c r="AK468" s="52">
        <v>0.38433790540000001</v>
      </c>
      <c r="AL468" s="52">
        <v>0.37539957499999999</v>
      </c>
      <c r="AM468" s="52">
        <v>0.3732562083</v>
      </c>
      <c r="AN468" s="52">
        <v>0.36744424399999998</v>
      </c>
      <c r="AO468" s="52">
        <v>0.36104435600000001</v>
      </c>
      <c r="AP468" s="52">
        <v>0.35418324169999998</v>
      </c>
      <c r="AQ468" s="52">
        <v>0.34692981169999998</v>
      </c>
      <c r="AR468" s="52">
        <v>0.33931555749999998</v>
      </c>
      <c r="AS468" s="52">
        <v>0.33134731680000001</v>
      </c>
      <c r="AT468" s="52">
        <v>0.32301521179999998</v>
      </c>
      <c r="AU468" s="52">
        <v>0.31429749800000001</v>
      </c>
      <c r="AV468" s="52">
        <v>0.30516340009999998</v>
      </c>
      <c r="AW468" s="52">
        <v>0.29557459990000001</v>
      </c>
      <c r="AX468" s="52">
        <v>0.2854857797</v>
      </c>
      <c r="AY468" s="52">
        <v>0.2748444585</v>
      </c>
      <c r="AZ468" s="52">
        <v>0.26359024079999999</v>
      </c>
      <c r="BA468" s="52">
        <v>0.25165351130000002</v>
      </c>
      <c r="BB468" s="52">
        <v>0.2389535314</v>
      </c>
      <c r="BC468" s="52">
        <v>0.225395821</v>
      </c>
      <c r="BD468" s="52">
        <v>0.21086860900000001</v>
      </c>
      <c r="BE468" s="52">
        <v>0.1952380095</v>
      </c>
      <c r="BF468" s="52">
        <v>0.1783413844</v>
      </c>
      <c r="BG468" s="52">
        <v>0.20691680800000001</v>
      </c>
      <c r="BH468" s="52">
        <v>0.21938834560000001</v>
      </c>
      <c r="BI468" s="52">
        <v>0.22847139520000001</v>
      </c>
      <c r="BJ468" s="52">
        <v>0.2357419795</v>
      </c>
      <c r="BK468" s="52">
        <v>0.24186851249999999</v>
      </c>
      <c r="BL468" s="52">
        <v>0.24715541490000001</v>
      </c>
      <c r="BM468" s="52">
        <v>0.25176070740000001</v>
      </c>
      <c r="BN468" s="52">
        <v>0.25578185949999999</v>
      </c>
      <c r="BO468" s="52">
        <v>0.2592895489</v>
      </c>
      <c r="BP468" s="52">
        <v>0.26234101479999999</v>
      </c>
      <c r="BQ468" s="52">
        <v>0.26498545979999999</v>
      </c>
      <c r="BR468" s="52">
        <v>0.26726636209999999</v>
      </c>
      <c r="BS468" s="52">
        <v>0.26922258510000002</v>
      </c>
      <c r="BT468" s="52">
        <v>0.2708890129</v>
      </c>
      <c r="BU468" s="52">
        <v>0.27229699070000002</v>
      </c>
      <c r="BV468" s="52">
        <v>0.27347467739999998</v>
      </c>
      <c r="BW468" s="52">
        <v>0.2744473523</v>
      </c>
      <c r="BX468" s="52">
        <v>0.27523768990000003</v>
      </c>
      <c r="BY468" s="52">
        <v>0.27586601129999999</v>
      </c>
      <c r="BZ468" s="52">
        <v>0.2763505127</v>
      </c>
      <c r="CA468" s="52">
        <v>0.27670747579999999</v>
      </c>
      <c r="CB468" s="52">
        <v>0.27695145850000003</v>
      </c>
      <c r="CC468" s="52">
        <v>0.27709546909999999</v>
      </c>
      <c r="CD468" s="52">
        <v>0.27715112419999999</v>
      </c>
    </row>
    <row r="469" spans="1:82" x14ac:dyDescent="0.25">
      <c r="A469" s="52" t="s">
        <v>260</v>
      </c>
      <c r="B469" s="52">
        <v>0</v>
      </c>
      <c r="C469" s="52">
        <v>0.4929477639</v>
      </c>
      <c r="D469" s="52">
        <v>0.47504179990000001</v>
      </c>
      <c r="E469" s="52">
        <v>0.48401560220000001</v>
      </c>
      <c r="F469" s="52">
        <v>0.48958688750000001</v>
      </c>
      <c r="G469" s="52">
        <v>0.49335864070000002</v>
      </c>
      <c r="H469" s="52">
        <v>0.49597161509999999</v>
      </c>
      <c r="I469" s="52">
        <v>0.49927678800000003</v>
      </c>
      <c r="J469" s="52">
        <v>0.5021830987</v>
      </c>
      <c r="K469" s="52">
        <v>0.50470322469999995</v>
      </c>
      <c r="L469" s="52">
        <v>0.50684734720000002</v>
      </c>
      <c r="M469" s="52">
        <v>0.50860955379999995</v>
      </c>
      <c r="N469" s="52">
        <v>0.50996755149999995</v>
      </c>
      <c r="O469" s="52">
        <v>0.51088331539999998</v>
      </c>
      <c r="P469" s="52">
        <v>0.51130296689999999</v>
      </c>
      <c r="Q469" s="52">
        <v>0.51115569890000001</v>
      </c>
      <c r="R469" s="55">
        <v>0.51035138800000002</v>
      </c>
      <c r="S469" s="52">
        <v>0.50939346610000003</v>
      </c>
      <c r="T469" s="52">
        <v>0.50775249030000003</v>
      </c>
      <c r="U469" s="52">
        <v>0.50525593970000005</v>
      </c>
      <c r="V469" s="52">
        <v>0.50170664919999997</v>
      </c>
      <c r="W469" s="52">
        <v>0.49686069119999998</v>
      </c>
      <c r="X469" s="52">
        <v>0.49040534000000002</v>
      </c>
      <c r="Y469" s="52">
        <v>0.48192995649999998</v>
      </c>
      <c r="Z469" s="52">
        <v>0.47088370530000001</v>
      </c>
      <c r="AA469" s="52">
        <v>0.45651323440000002</v>
      </c>
      <c r="AB469" s="55">
        <v>0.44118521859999998</v>
      </c>
      <c r="AC469" s="52">
        <v>0.42963200540000002</v>
      </c>
      <c r="AD469" s="52">
        <v>0.41856610820000001</v>
      </c>
      <c r="AE469" s="52">
        <v>0.40766882129999998</v>
      </c>
      <c r="AF469" s="52">
        <v>0.39669033710000001</v>
      </c>
      <c r="AG469" s="52">
        <v>0.38542348529999998</v>
      </c>
      <c r="AH469" s="52">
        <v>0.37368364679999999</v>
      </c>
      <c r="AI469" s="52">
        <v>0.3612939939</v>
      </c>
      <c r="AJ469" s="52">
        <v>0.34807361920000002</v>
      </c>
      <c r="AK469" s="52">
        <v>0.33382685550000002</v>
      </c>
      <c r="AL469" s="52">
        <v>0.3183343206</v>
      </c>
      <c r="AM469" s="52">
        <v>0.31330891789999998</v>
      </c>
      <c r="AN469" s="52">
        <v>0.30280835490000002</v>
      </c>
      <c r="AO469" s="52">
        <v>0.29103252460000001</v>
      </c>
      <c r="AP469" s="52">
        <v>0.27813413869999998</v>
      </c>
      <c r="AQ469" s="52">
        <v>0.2641618879</v>
      </c>
      <c r="AR469" s="52">
        <v>0.24909033899999999</v>
      </c>
      <c r="AS469" s="52">
        <v>0.2328365714</v>
      </c>
      <c r="AT469" s="52">
        <v>0.21526787610000001</v>
      </c>
      <c r="AU469" s="52">
        <v>0.1962028767</v>
      </c>
      <c r="AV469" s="52">
        <v>0.1754070999</v>
      </c>
      <c r="AW469" s="52">
        <v>0.15258300750000001</v>
      </c>
      <c r="AX469" s="52">
        <v>0.12735353220000001</v>
      </c>
      <c r="AY469" s="52">
        <v>9.9236991100000005E-2</v>
      </c>
      <c r="AZ469" s="52">
        <v>6.7609545500000007E-2</v>
      </c>
      <c r="BA469" s="52">
        <v>3.1648598999999999E-2</v>
      </c>
      <c r="BB469" s="52">
        <v>-9.754357E-3</v>
      </c>
      <c r="BC469" s="52">
        <v>-5.8132018000000001E-2</v>
      </c>
      <c r="BD469" s="52">
        <v>-0.1156690502</v>
      </c>
      <c r="BE469" s="52">
        <v>-0.18559492690000001</v>
      </c>
      <c r="BF469" s="52">
        <v>-0.27290042079999999</v>
      </c>
      <c r="BG469" s="52">
        <v>-0.25649736960000002</v>
      </c>
      <c r="BH469" s="52">
        <v>-0.22215828570000001</v>
      </c>
      <c r="BI469" s="52">
        <v>-0.19714905160000001</v>
      </c>
      <c r="BJ469" s="52">
        <v>-0.17713025269999999</v>
      </c>
      <c r="BK469" s="52">
        <v>-0.16026148000000001</v>
      </c>
      <c r="BL469" s="52">
        <v>-0.14570454320000001</v>
      </c>
      <c r="BM469" s="52">
        <v>-0.1330243485</v>
      </c>
      <c r="BN469" s="52">
        <v>-0.1219525237</v>
      </c>
      <c r="BO469" s="52">
        <v>-0.1122944651</v>
      </c>
      <c r="BP469" s="52">
        <v>-0.10389257039999999</v>
      </c>
      <c r="BQ469" s="52">
        <v>-9.6611365699999993E-2</v>
      </c>
      <c r="BR469" s="52">
        <v>-9.0331138199999994E-2</v>
      </c>
      <c r="BS469" s="52">
        <v>-8.4944881200000003E-2</v>
      </c>
      <c r="BT469" s="52">
        <v>-8.0356545099999996E-2</v>
      </c>
      <c r="BU469" s="52">
        <v>-7.6479824599999996E-2</v>
      </c>
      <c r="BV469" s="52">
        <v>-7.3237186499999996E-2</v>
      </c>
      <c r="BW469" s="52">
        <v>-7.0559027199999999E-2</v>
      </c>
      <c r="BX469" s="52">
        <v>-6.8382914399999994E-2</v>
      </c>
      <c r="BY469" s="52">
        <v>-6.6652896899999994E-2</v>
      </c>
      <c r="BZ469" s="52">
        <v>-6.5318872599999994E-2</v>
      </c>
      <c r="CA469" s="52">
        <v>-6.4336011700000001E-2</v>
      </c>
      <c r="CB469" s="52">
        <v>-6.3664230599999996E-2</v>
      </c>
      <c r="CC469" s="52">
        <v>-6.3267712399999995E-2</v>
      </c>
      <c r="CD469" s="52">
        <v>-6.3114472000000005E-2</v>
      </c>
    </row>
    <row r="470" spans="1:82" x14ac:dyDescent="0.25">
      <c r="A470" s="52" t="s">
        <v>261</v>
      </c>
      <c r="B470" s="52">
        <v>150.09299999999999</v>
      </c>
      <c r="C470" s="52">
        <v>162.6787149987</v>
      </c>
      <c r="D470" s="52">
        <v>174.6300121118</v>
      </c>
      <c r="E470" s="52">
        <v>186.8041831598</v>
      </c>
      <c r="F470" s="52">
        <v>199.14916632820001</v>
      </c>
      <c r="G470" s="52">
        <v>211.6053847613</v>
      </c>
      <c r="H470" s="52">
        <v>224.10485931240001</v>
      </c>
      <c r="I470" s="52">
        <v>236.73422300519999</v>
      </c>
      <c r="J470" s="52">
        <v>249.45182686300001</v>
      </c>
      <c r="K470" s="52">
        <v>262.21152727830003</v>
      </c>
      <c r="L470" s="52">
        <v>274.96172220459999</v>
      </c>
      <c r="M470" s="52">
        <v>287.64423189579998</v>
      </c>
      <c r="N470" s="52">
        <v>300.19303864070002</v>
      </c>
      <c r="O470" s="52">
        <v>312.53288278090002</v>
      </c>
      <c r="P470" s="52">
        <v>324.57770891569999</v>
      </c>
      <c r="Q470" s="52">
        <v>336.22894851379999</v>
      </c>
      <c r="R470" s="55">
        <v>347.37354815959998</v>
      </c>
      <c r="S470" s="52">
        <v>358.0360251857</v>
      </c>
      <c r="T470" s="52">
        <v>368.09408870520002</v>
      </c>
      <c r="U470" s="52">
        <v>377.40288476609999</v>
      </c>
      <c r="V470" s="52">
        <v>385.7912290781</v>
      </c>
      <c r="W470" s="52">
        <v>393.0563429476</v>
      </c>
      <c r="X470" s="52">
        <v>398.95708633070001</v>
      </c>
      <c r="Y470" s="52">
        <v>403.20541631719999</v>
      </c>
      <c r="Z470" s="52">
        <v>405.45578641200001</v>
      </c>
      <c r="AA470" s="52">
        <v>405.29284998520001</v>
      </c>
      <c r="AB470" s="55">
        <v>403.19642831099998</v>
      </c>
      <c r="AC470" s="52">
        <v>400.82076111539999</v>
      </c>
      <c r="AD470" s="52">
        <v>398.13970234819999</v>
      </c>
      <c r="AE470" s="52">
        <v>395.12761167880001</v>
      </c>
      <c r="AF470" s="52">
        <v>391.75729179759998</v>
      </c>
      <c r="AG470" s="52">
        <v>387.99990425179999</v>
      </c>
      <c r="AH470" s="52">
        <v>383.82488257289998</v>
      </c>
      <c r="AI470" s="52">
        <v>379.19983766770002</v>
      </c>
      <c r="AJ470" s="52">
        <v>374.09045156799999</v>
      </c>
      <c r="AK470" s="52">
        <v>368.46035537069997</v>
      </c>
      <c r="AL470" s="52">
        <v>362.2714571715</v>
      </c>
      <c r="AM470" s="52">
        <v>358.33317151099999</v>
      </c>
      <c r="AN470" s="52">
        <v>353.94752052699999</v>
      </c>
      <c r="AO470" s="52">
        <v>349.17142021149999</v>
      </c>
      <c r="AP470" s="52">
        <v>344.03972479459998</v>
      </c>
      <c r="AQ470" s="52">
        <v>338.57319920420002</v>
      </c>
      <c r="AR470" s="52">
        <v>332.78322812509998</v>
      </c>
      <c r="AS470" s="52">
        <v>326.67476734659999</v>
      </c>
      <c r="AT470" s="52">
        <v>320.24827341359997</v>
      </c>
      <c r="AU470" s="52">
        <v>313.50100344689997</v>
      </c>
      <c r="AV470" s="52">
        <v>306.42790931000002</v>
      </c>
      <c r="AW470" s="52">
        <v>299.02226206609998</v>
      </c>
      <c r="AX470" s="52">
        <v>291.27609303010001</v>
      </c>
      <c r="AY470" s="52">
        <v>283.18050816509998</v>
      </c>
      <c r="AZ470" s="52">
        <v>274.7259141216</v>
      </c>
      <c r="BA470" s="52">
        <v>265.9021822661</v>
      </c>
      <c r="BB470" s="52">
        <v>256.69876908600003</v>
      </c>
      <c r="BC470" s="52">
        <v>247.10480592010001</v>
      </c>
      <c r="BD470" s="52">
        <v>237.10916722869999</v>
      </c>
      <c r="BE470" s="52">
        <v>226.7005239778</v>
      </c>
      <c r="BF470" s="52">
        <v>215.8673868772</v>
      </c>
      <c r="BG470" s="52">
        <v>215.86651586330001</v>
      </c>
      <c r="BH470" s="52">
        <v>215.8656362438</v>
      </c>
      <c r="BI470" s="52">
        <v>215.8647519079</v>
      </c>
      <c r="BJ470" s="52">
        <v>215.86386390199999</v>
      </c>
      <c r="BK470" s="52">
        <v>215.86297261280001</v>
      </c>
      <c r="BL470" s="52">
        <v>215.8620782978</v>
      </c>
      <c r="BM470" s="52">
        <v>215.86118119459999</v>
      </c>
      <c r="BN470" s="52">
        <v>215.86028153429999</v>
      </c>
      <c r="BO470" s="52">
        <v>215.8593795386</v>
      </c>
      <c r="BP470" s="52">
        <v>215.8584754163</v>
      </c>
      <c r="BQ470" s="52">
        <v>215.857569361</v>
      </c>
      <c r="BR470" s="52">
        <v>215.85666155129999</v>
      </c>
      <c r="BS470" s="52">
        <v>215.8557521502</v>
      </c>
      <c r="BT470" s="52">
        <v>215.85484130649999</v>
      </c>
      <c r="BU470" s="52">
        <v>215.85392915520001</v>
      </c>
      <c r="BV470" s="52">
        <v>215.85301581850001</v>
      </c>
      <c r="BW470" s="52">
        <v>215.8521014067</v>
      </c>
      <c r="BX470" s="52">
        <v>215.85118601900001</v>
      </c>
      <c r="BY470" s="52">
        <v>215.85026974479999</v>
      </c>
      <c r="BZ470" s="52">
        <v>215.8493526641</v>
      </c>
      <c r="CA470" s="52">
        <v>215.84843484859999</v>
      </c>
      <c r="CB470" s="52">
        <v>215.8475163624</v>
      </c>
      <c r="CC470" s="52">
        <v>215.8465972626</v>
      </c>
      <c r="CD470" s="52">
        <v>215.84567760019999</v>
      </c>
    </row>
    <row r="471" spans="1:82" x14ac:dyDescent="0.25">
      <c r="A471" s="52" t="s">
        <v>262</v>
      </c>
      <c r="B471" s="52">
        <v>102.69799999999999</v>
      </c>
      <c r="C471" s="52">
        <v>113.00171388450001</v>
      </c>
      <c r="D471" s="52">
        <v>122.7169676284</v>
      </c>
      <c r="E471" s="52">
        <v>132.70368582130001</v>
      </c>
      <c r="F471" s="52">
        <v>142.90925006469999</v>
      </c>
      <c r="G471" s="52">
        <v>153.2761356156</v>
      </c>
      <c r="H471" s="52">
        <v>163.73824837399999</v>
      </c>
      <c r="I471" s="52">
        <v>174.3855910568</v>
      </c>
      <c r="J471" s="52">
        <v>185.1776143859</v>
      </c>
      <c r="K471" s="52">
        <v>196.06890341280001</v>
      </c>
      <c r="L471" s="52">
        <v>207.0081198748</v>
      </c>
      <c r="M471" s="52">
        <v>217.93685625169999</v>
      </c>
      <c r="N471" s="52">
        <v>228.78834652750001</v>
      </c>
      <c r="O471" s="52">
        <v>239.48601933590001</v>
      </c>
      <c r="P471" s="52">
        <v>249.94188855109999</v>
      </c>
      <c r="Q471" s="52">
        <v>260.05477094600002</v>
      </c>
      <c r="R471" s="55">
        <v>269.70824206560002</v>
      </c>
      <c r="S471" s="52">
        <v>278.92172841199999</v>
      </c>
      <c r="T471" s="52">
        <v>287.5675559334</v>
      </c>
      <c r="U471" s="52">
        <v>295.49553552190002</v>
      </c>
      <c r="V471" s="52">
        <v>302.5284529086</v>
      </c>
      <c r="W471" s="52">
        <v>308.45647223790002</v>
      </c>
      <c r="X471" s="52">
        <v>313.03012903019999</v>
      </c>
      <c r="Y471" s="52">
        <v>315.95154232499999</v>
      </c>
      <c r="Z471" s="52">
        <v>316.86352560929998</v>
      </c>
      <c r="AA471" s="52">
        <v>315.33695644699998</v>
      </c>
      <c r="AB471" s="55">
        <v>311.85689110769999</v>
      </c>
      <c r="AC471" s="52">
        <v>308.10947677939998</v>
      </c>
      <c r="AD471" s="52">
        <v>304.0653259787</v>
      </c>
      <c r="AE471" s="52">
        <v>299.69664287749998</v>
      </c>
      <c r="AF471" s="52">
        <v>294.9744315122</v>
      </c>
      <c r="AG471" s="52">
        <v>289.8681783513</v>
      </c>
      <c r="AH471" s="52">
        <v>284.34567751780003</v>
      </c>
      <c r="AI471" s="52">
        <v>278.3729011026</v>
      </c>
      <c r="AJ471" s="52">
        <v>271.91388104740003</v>
      </c>
      <c r="AK471" s="52">
        <v>264.93058838730002</v>
      </c>
      <c r="AL471" s="52">
        <v>257.38328319969997</v>
      </c>
      <c r="AM471" s="52">
        <v>252.1451153827</v>
      </c>
      <c r="AN471" s="52">
        <v>246.45591885109999</v>
      </c>
      <c r="AO471" s="52">
        <v>240.37484124669999</v>
      </c>
      <c r="AP471" s="52">
        <v>233.9376660993</v>
      </c>
      <c r="AQ471" s="52">
        <v>227.16555554109999</v>
      </c>
      <c r="AR471" s="52">
        <v>220.07007256419999</v>
      </c>
      <c r="AS471" s="52">
        <v>212.65628824269999</v>
      </c>
      <c r="AT471" s="52">
        <v>204.9248078821</v>
      </c>
      <c r="AU471" s="52">
        <v>196.87314342510001</v>
      </c>
      <c r="AV471" s="52">
        <v>188.4966714681</v>
      </c>
      <c r="AW471" s="52">
        <v>179.7893209412</v>
      </c>
      <c r="AX471" s="52">
        <v>170.7440822545</v>
      </c>
      <c r="AY471" s="52">
        <v>161.3533992733</v>
      </c>
      <c r="AZ471" s="52">
        <v>151.60948700419999</v>
      </c>
      <c r="BA471" s="52">
        <v>141.50460647669999</v>
      </c>
      <c r="BB471" s="52">
        <v>131.0313214526</v>
      </c>
      <c r="BC471" s="52">
        <v>120.1827579465</v>
      </c>
      <c r="BD471" s="52">
        <v>108.9528864598</v>
      </c>
      <c r="BE471" s="52">
        <v>97.336848154400002</v>
      </c>
      <c r="BF471" s="52">
        <v>85.331350176399994</v>
      </c>
      <c r="BG471" s="52">
        <v>84.462807866999995</v>
      </c>
      <c r="BH471" s="52">
        <v>83.594652404300007</v>
      </c>
      <c r="BI471" s="52">
        <v>82.730833696999994</v>
      </c>
      <c r="BJ471" s="52">
        <v>81.872408270199998</v>
      </c>
      <c r="BK471" s="52">
        <v>81.019761908199996</v>
      </c>
      <c r="BL471" s="52">
        <v>80.173142377700003</v>
      </c>
      <c r="BM471" s="52">
        <v>79.332767935999996</v>
      </c>
      <c r="BN471" s="52">
        <v>78.4988410972</v>
      </c>
      <c r="BO471" s="52">
        <v>77.671546233300006</v>
      </c>
      <c r="BP471" s="52">
        <v>76.851046991499999</v>
      </c>
      <c r="BQ471" s="52">
        <v>76.037485473900006</v>
      </c>
      <c r="BR471" s="52">
        <v>75.230982667999996</v>
      </c>
      <c r="BS471" s="52">
        <v>74.431639538499994</v>
      </c>
      <c r="BT471" s="52">
        <v>73.639538421300003</v>
      </c>
      <c r="BU471" s="52">
        <v>72.854744527799994</v>
      </c>
      <c r="BV471" s="52">
        <v>72.077307459400004</v>
      </c>
      <c r="BW471" s="52">
        <v>71.307262681699996</v>
      </c>
      <c r="BX471" s="52">
        <v>70.544632927400002</v>
      </c>
      <c r="BY471" s="52">
        <v>69.789429516300004</v>
      </c>
      <c r="BZ471" s="52">
        <v>69.0416535815</v>
      </c>
      <c r="CA471" s="52">
        <v>68.301297201099999</v>
      </c>
      <c r="CB471" s="52">
        <v>67.5683444358</v>
      </c>
      <c r="CC471" s="52">
        <v>66.842772274200001</v>
      </c>
      <c r="CD471" s="52">
        <v>66.124551490599998</v>
      </c>
    </row>
    <row r="472" spans="1:82" x14ac:dyDescent="0.25">
      <c r="A472" s="52" t="s">
        <v>263</v>
      </c>
      <c r="B472" s="52">
        <v>39.533999999999999</v>
      </c>
      <c r="C472" s="52">
        <v>44.611769798600001</v>
      </c>
      <c r="D472" s="52">
        <v>48.957604330400002</v>
      </c>
      <c r="E472" s="52">
        <v>53.642855806100002</v>
      </c>
      <c r="F472" s="52">
        <v>58.587710696000002</v>
      </c>
      <c r="G472" s="52">
        <v>63.730059471300002</v>
      </c>
      <c r="H472" s="52">
        <v>69.006351388900001</v>
      </c>
      <c r="I472" s="52">
        <v>74.535892649499999</v>
      </c>
      <c r="J472" s="52">
        <v>80.276645402100002</v>
      </c>
      <c r="K472" s="52">
        <v>86.184820348200006</v>
      </c>
      <c r="L472" s="52">
        <v>92.211922819799994</v>
      </c>
      <c r="M472" s="52">
        <v>98.302439699900006</v>
      </c>
      <c r="N472" s="52">
        <v>104.3916651155</v>
      </c>
      <c r="O472" s="52">
        <v>110.40349844399999</v>
      </c>
      <c r="P472" s="52">
        <v>116.2481485145</v>
      </c>
      <c r="Q472" s="52">
        <v>121.8197073413</v>
      </c>
      <c r="R472" s="55">
        <v>126.9934829534</v>
      </c>
      <c r="S472" s="52">
        <v>131.79143054790001</v>
      </c>
      <c r="T472" s="52">
        <v>136.06522336750001</v>
      </c>
      <c r="U472" s="52">
        <v>139.64362422400001</v>
      </c>
      <c r="V472" s="52">
        <v>142.32456455709999</v>
      </c>
      <c r="W472" s="52">
        <v>143.86792378589999</v>
      </c>
      <c r="X472" s="52">
        <v>143.9873814698</v>
      </c>
      <c r="Y472" s="52">
        <v>142.3406252035</v>
      </c>
      <c r="Z472" s="52">
        <v>138.51758746580001</v>
      </c>
      <c r="AA472" s="52">
        <v>132.02740558069999</v>
      </c>
      <c r="AB472" s="55">
        <v>123.5003051688</v>
      </c>
      <c r="AC472" s="52">
        <v>115.0187053459</v>
      </c>
      <c r="AD472" s="52">
        <v>106.5309777805</v>
      </c>
      <c r="AE472" s="52">
        <v>97.994427175799999</v>
      </c>
      <c r="AF472" s="52">
        <v>89.369191031699998</v>
      </c>
      <c r="AG472" s="52">
        <v>80.617096820800001</v>
      </c>
      <c r="AH472" s="52">
        <v>71.701321783400005</v>
      </c>
      <c r="AI472" s="52">
        <v>62.586380474099997</v>
      </c>
      <c r="AJ472" s="52">
        <v>53.238296194199997</v>
      </c>
      <c r="AK472" s="52">
        <v>43.624915897299999</v>
      </c>
      <c r="AL472" s="52">
        <v>33.716959961599997</v>
      </c>
      <c r="AM472" s="52">
        <v>27.081976000699999</v>
      </c>
      <c r="AN472" s="52">
        <v>20.188198280999998</v>
      </c>
      <c r="AO472" s="52">
        <v>13.127756954700001</v>
      </c>
      <c r="AP472" s="52">
        <v>5.9623380925999996</v>
      </c>
      <c r="AQ472" s="52">
        <v>-1.2644585885999999</v>
      </c>
      <c r="AR472" s="52">
        <v>-8.5199971508000001</v>
      </c>
      <c r="AS472" s="52">
        <v>-15.778120014200001</v>
      </c>
      <c r="AT472" s="52">
        <v>-23.0161327042</v>
      </c>
      <c r="AU472" s="52">
        <v>-30.212667835600001</v>
      </c>
      <c r="AV472" s="52">
        <v>-37.346098055900001</v>
      </c>
      <c r="AW472" s="52">
        <v>-44.393299147</v>
      </c>
      <c r="AX472" s="52">
        <v>-51.3286370366</v>
      </c>
      <c r="AY472" s="52">
        <v>-58.123095449899999</v>
      </c>
      <c r="AZ472" s="52">
        <v>-64.743487867100001</v>
      </c>
      <c r="BA472" s="52">
        <v>-71.151715174700001</v>
      </c>
      <c r="BB472" s="52">
        <v>-77.304042660099995</v>
      </c>
      <c r="BC472" s="52">
        <v>-83.150379106800003</v>
      </c>
      <c r="BD472" s="52">
        <v>-88.633548330400004</v>
      </c>
      <c r="BE472" s="52">
        <v>-93.688551078000003</v>
      </c>
      <c r="BF472" s="52">
        <v>-98.241824706200006</v>
      </c>
      <c r="BG472" s="52">
        <v>-87.968258729499993</v>
      </c>
      <c r="BH472" s="52">
        <v>-78.683093256000006</v>
      </c>
      <c r="BI472" s="52">
        <v>-70.335877004300002</v>
      </c>
      <c r="BJ472" s="52">
        <v>-62.844902930300002</v>
      </c>
      <c r="BK472" s="52">
        <v>-56.128338135600004</v>
      </c>
      <c r="BL472" s="52">
        <v>-50.110352623600001</v>
      </c>
      <c r="BM472" s="52">
        <v>-44.721768070000003</v>
      </c>
      <c r="BN472" s="52">
        <v>-39.899681948999998</v>
      </c>
      <c r="BO472" s="52">
        <v>-35.586975105800001</v>
      </c>
      <c r="BP472" s="52">
        <v>-31.731848867299998</v>
      </c>
      <c r="BQ472" s="52">
        <v>-28.287398747400001</v>
      </c>
      <c r="BR472" s="52">
        <v>-25.2112166149</v>
      </c>
      <c r="BS472" s="52">
        <v>-22.465016443100001</v>
      </c>
      <c r="BT472" s="52">
        <v>-20.014281903099999</v>
      </c>
      <c r="BU472" s="52">
        <v>-17.827935462399999</v>
      </c>
      <c r="BV472" s="52">
        <v>-15.878029012800001</v>
      </c>
      <c r="BW472" s="52">
        <v>-14.1394559711</v>
      </c>
      <c r="BX472" s="52">
        <v>-12.5896845742</v>
      </c>
      <c r="BY472" s="52">
        <v>-11.2085118435</v>
      </c>
      <c r="BZ472" s="52">
        <v>-9.9778374890000006</v>
      </c>
      <c r="CA472" s="52">
        <v>-8.8814568531999996</v>
      </c>
      <c r="CB472" s="52">
        <v>-7.9048718833000002</v>
      </c>
      <c r="CC472" s="52">
        <v>-7.0351190413999998</v>
      </c>
      <c r="CD472" s="52">
        <v>-6.2606130252999996</v>
      </c>
    </row>
    <row r="473" spans="1:82" x14ac:dyDescent="0.25">
      <c r="A473" s="52" t="s">
        <v>264</v>
      </c>
      <c r="B473" s="52">
        <v>6.1864999999999997</v>
      </c>
      <c r="C473" s="52">
        <v>6.9625938791999999</v>
      </c>
      <c r="D473" s="52">
        <v>7.4307853839</v>
      </c>
      <c r="E473" s="52">
        <v>8.2587736349000007</v>
      </c>
      <c r="F473" s="52">
        <v>9.157231565</v>
      </c>
      <c r="G473" s="52">
        <v>10.088054212399999</v>
      </c>
      <c r="H473" s="52">
        <v>11.0339137765</v>
      </c>
      <c r="I473" s="52">
        <v>12.0864821234</v>
      </c>
      <c r="J473" s="52">
        <v>13.1933563723</v>
      </c>
      <c r="K473" s="52">
        <v>14.335304350199999</v>
      </c>
      <c r="L473" s="52">
        <v>15.497192974900001</v>
      </c>
      <c r="M473" s="52">
        <v>16.6615508971</v>
      </c>
      <c r="N473" s="52">
        <v>17.806385838800001</v>
      </c>
      <c r="O473" s="52">
        <v>18.903803037799999</v>
      </c>
      <c r="P473" s="52">
        <v>19.918717597499999</v>
      </c>
      <c r="Q473" s="52">
        <v>20.807513272800001</v>
      </c>
      <c r="R473" s="55">
        <v>21.516571532</v>
      </c>
      <c r="S473" s="52">
        <v>22.100386415900001</v>
      </c>
      <c r="T473" s="52">
        <v>22.459978634599999</v>
      </c>
      <c r="U473" s="52">
        <v>22.504253264199999</v>
      </c>
      <c r="V473" s="52">
        <v>22.133187204799999</v>
      </c>
      <c r="W473" s="52">
        <v>21.230285991700001</v>
      </c>
      <c r="X473" s="52">
        <v>19.657783637800001</v>
      </c>
      <c r="Y473" s="52">
        <v>17.252759170200001</v>
      </c>
      <c r="Z473" s="52">
        <v>13.824024552599999</v>
      </c>
      <c r="AA473" s="52">
        <v>9.1512284507999997</v>
      </c>
      <c r="AB473" s="55">
        <v>4.0119396578000002</v>
      </c>
      <c r="AC473" s="52">
        <v>0.22492179640000001</v>
      </c>
      <c r="AD473" s="52">
        <v>-2.6774378286</v>
      </c>
      <c r="AE473" s="52">
        <v>-5.0039422577000003</v>
      </c>
      <c r="AF473" s="52">
        <v>-6.9620337338000002</v>
      </c>
      <c r="AG473" s="52">
        <v>-8.6914706432000006</v>
      </c>
      <c r="AH473" s="52">
        <v>-10.286103286399999</v>
      </c>
      <c r="AI473" s="52">
        <v>-11.808184282999999</v>
      </c>
      <c r="AJ473" s="52">
        <v>-13.2978202123</v>
      </c>
      <c r="AK473" s="52">
        <v>-14.779205646599999</v>
      </c>
      <c r="AL473" s="52">
        <v>-16.264201337700001</v>
      </c>
      <c r="AM473" s="52">
        <v>-14.7228305144</v>
      </c>
      <c r="AN473" s="52">
        <v>-14.112556371</v>
      </c>
      <c r="AO473" s="52">
        <v>-14.045827837899999</v>
      </c>
      <c r="AP473" s="52">
        <v>-14.2832918507</v>
      </c>
      <c r="AQ473" s="52">
        <v>-14.678206896900001</v>
      </c>
      <c r="AR473" s="52">
        <v>-15.141194284699999</v>
      </c>
      <c r="AS473" s="52">
        <v>-15.6181487574</v>
      </c>
      <c r="AT473" s="52">
        <v>-16.0764295707</v>
      </c>
      <c r="AU473" s="52">
        <v>-16.496253675399998</v>
      </c>
      <c r="AV473" s="52">
        <v>-16.8653694636</v>
      </c>
      <c r="AW473" s="52">
        <v>-17.175805982899998</v>
      </c>
      <c r="AX473" s="52">
        <v>-17.421936165200002</v>
      </c>
      <c r="AY473" s="52">
        <v>-17.599369715400002</v>
      </c>
      <c r="AZ473" s="52">
        <v>-17.7043659803</v>
      </c>
      <c r="BA473" s="52">
        <v>-17.733568039800002</v>
      </c>
      <c r="BB473" s="52">
        <v>-17.683930047</v>
      </c>
      <c r="BC473" s="52">
        <v>-17.5527552205</v>
      </c>
      <c r="BD473" s="52">
        <v>-17.337791215300001</v>
      </c>
      <c r="BE473" s="52">
        <v>-17.037348983099999</v>
      </c>
      <c r="BF473" s="52">
        <v>-16.650424792900001</v>
      </c>
      <c r="BG473" s="52">
        <v>-6.5204649771999996</v>
      </c>
      <c r="BH473" s="52">
        <v>-2.5299242916</v>
      </c>
      <c r="BI473" s="52">
        <v>-0.97663029509999999</v>
      </c>
      <c r="BJ473" s="52">
        <v>-0.37552218479999999</v>
      </c>
      <c r="BK473" s="52">
        <v>-0.1438813592</v>
      </c>
      <c r="BL473" s="52">
        <v>-5.4948690100000003E-2</v>
      </c>
      <c r="BM473" s="52">
        <v>-2.0922089099999999E-2</v>
      </c>
      <c r="BN473" s="52">
        <v>-7.9443012999999996E-3</v>
      </c>
      <c r="BO473" s="52">
        <v>-3.0089359000000002E-3</v>
      </c>
      <c r="BP473" s="52">
        <v>-1.1370360999999999E-3</v>
      </c>
      <c r="BQ473" s="52">
        <v>-4.287758E-4</v>
      </c>
      <c r="BR473" s="52">
        <v>-1.613854E-4</v>
      </c>
      <c r="BS473" s="52">
        <v>-6.06391E-5</v>
      </c>
      <c r="BT473" s="52">
        <v>-2.2749099999999999E-5</v>
      </c>
      <c r="BU473" s="52">
        <v>-8.5223999999999999E-6</v>
      </c>
      <c r="BV473" s="52">
        <v>-3.1887000000000001E-6</v>
      </c>
      <c r="BW473" s="52">
        <v>-1.1915999999999999E-6</v>
      </c>
      <c r="BX473" s="52">
        <v>-4.4490000000000002E-7</v>
      </c>
      <c r="BY473" s="52">
        <v>-1.659E-7</v>
      </c>
      <c r="BZ473" s="52">
        <v>-6.1799999999999998E-8</v>
      </c>
      <c r="CA473" s="52">
        <v>-2.3000000000000001E-8</v>
      </c>
      <c r="CB473" s="52">
        <v>-8.5999999999999993E-9</v>
      </c>
      <c r="CC473" s="52">
        <v>-3.2000000000000001E-9</v>
      </c>
      <c r="CD473" s="52">
        <v>-1.2E-9</v>
      </c>
    </row>
    <row r="474" spans="1:82" x14ac:dyDescent="0.25">
      <c r="A474" s="52" t="s">
        <v>265</v>
      </c>
      <c r="B474" s="52">
        <v>0.1477</v>
      </c>
      <c r="C474" s="52">
        <v>0.16505528</v>
      </c>
      <c r="D474" s="52">
        <v>0.1833758187</v>
      </c>
      <c r="E474" s="52">
        <v>0.20260657379999999</v>
      </c>
      <c r="F474" s="52">
        <v>0.22272100910000001</v>
      </c>
      <c r="G474" s="52">
        <v>0.24368225339999999</v>
      </c>
      <c r="H474" s="52">
        <v>0.26544435519999998</v>
      </c>
      <c r="I474" s="52">
        <v>0.28797468199999998</v>
      </c>
      <c r="J474" s="52">
        <v>0.3112397811</v>
      </c>
      <c r="K474" s="52">
        <v>0.33520039089999998</v>
      </c>
      <c r="L474" s="52">
        <v>0.35981179250000001</v>
      </c>
      <c r="M474" s="52">
        <v>0.38502377700000001</v>
      </c>
      <c r="N474" s="52">
        <v>0.41078040859999998</v>
      </c>
      <c r="O474" s="52">
        <v>0.43701962119999999</v>
      </c>
      <c r="P474" s="52">
        <v>0.46367265029999999</v>
      </c>
      <c r="Q474" s="52">
        <v>0.49066329110000001</v>
      </c>
      <c r="R474" s="55">
        <v>0.51790695490000005</v>
      </c>
      <c r="S474" s="52">
        <v>0.54519070800000002</v>
      </c>
      <c r="T474" s="52">
        <v>0.57242642389999998</v>
      </c>
      <c r="U474" s="52">
        <v>0.59951706230000001</v>
      </c>
      <c r="V474" s="52">
        <v>0.62635436219999996</v>
      </c>
      <c r="W474" s="52">
        <v>0.65281577940000002</v>
      </c>
      <c r="X474" s="52">
        <v>0.67876050789999998</v>
      </c>
      <c r="Y474" s="52">
        <v>0.70402426299999998</v>
      </c>
      <c r="Z474" s="52">
        <v>0.72841233179999998</v>
      </c>
      <c r="AA474" s="52">
        <v>0.75169023059999995</v>
      </c>
      <c r="AB474" s="55">
        <v>0.77368471090000002</v>
      </c>
      <c r="AC474" s="52">
        <v>0.79443641549999999</v>
      </c>
      <c r="AD474" s="52">
        <v>0.81400860289999999</v>
      </c>
      <c r="AE474" s="52">
        <v>0.83244697249999999</v>
      </c>
      <c r="AF474" s="52">
        <v>0.84978300760000003</v>
      </c>
      <c r="AG474" s="52">
        <v>0.86603627729999999</v>
      </c>
      <c r="AH474" s="52">
        <v>0.88121602489999995</v>
      </c>
      <c r="AI474" s="52">
        <v>0.89532224419999995</v>
      </c>
      <c r="AJ474" s="52">
        <v>0.90834637870000001</v>
      </c>
      <c r="AK474" s="52">
        <v>0.92027172820000003</v>
      </c>
      <c r="AL474" s="52">
        <v>0.9310736852</v>
      </c>
      <c r="AM474" s="52">
        <v>0.94111585450000002</v>
      </c>
      <c r="AN474" s="52">
        <v>0.95038129800000004</v>
      </c>
      <c r="AO474" s="52">
        <v>0.95883614780000004</v>
      </c>
      <c r="AP474" s="52">
        <v>0.96645633649999996</v>
      </c>
      <c r="AQ474" s="52">
        <v>0.9732233213</v>
      </c>
      <c r="AR474" s="52">
        <v>0.97912138879999999</v>
      </c>
      <c r="AS474" s="52">
        <v>0.98413594039999996</v>
      </c>
      <c r="AT474" s="52">
        <v>0.98825239720000002</v>
      </c>
      <c r="AU474" s="52">
        <v>0.99145550189999998</v>
      </c>
      <c r="AV474" s="52">
        <v>0.99372887860000003</v>
      </c>
      <c r="AW474" s="52">
        <v>0.99505476240000001</v>
      </c>
      <c r="AX474" s="52">
        <v>0.99541384330000005</v>
      </c>
      <c r="AY474" s="52">
        <v>0.99478518950000006</v>
      </c>
      <c r="AZ474" s="52">
        <v>0.99314622949999998</v>
      </c>
      <c r="BA474" s="52">
        <v>0.99047278490000001</v>
      </c>
      <c r="BB474" s="52">
        <v>0.98673915040000004</v>
      </c>
      <c r="BC474" s="52">
        <v>0.98191822529999995</v>
      </c>
      <c r="BD474" s="52">
        <v>0.97598170640000004</v>
      </c>
      <c r="BE474" s="52">
        <v>0.96890035890000004</v>
      </c>
      <c r="BF474" s="52">
        <v>0.96064438529999996</v>
      </c>
      <c r="BG474" s="52">
        <v>0.95351850120000003</v>
      </c>
      <c r="BH474" s="52">
        <v>0.9471873583</v>
      </c>
      <c r="BI474" s="52">
        <v>0.94145958699999999</v>
      </c>
      <c r="BJ474" s="52">
        <v>0.93622771940000005</v>
      </c>
      <c r="BK474" s="52">
        <v>0.93142056279999996</v>
      </c>
      <c r="BL474" s="52">
        <v>0.92698430320000003</v>
      </c>
      <c r="BM474" s="52">
        <v>0.9228748242</v>
      </c>
      <c r="BN474" s="52">
        <v>0.91905440469999999</v>
      </c>
      <c r="BO474" s="52">
        <v>0.91549014409999996</v>
      </c>
      <c r="BP474" s="52">
        <v>0.91215308809999995</v>
      </c>
      <c r="BQ474" s="52">
        <v>0.90901765440000004</v>
      </c>
      <c r="BR474" s="52">
        <v>0.90606120130000001</v>
      </c>
      <c r="BS474" s="52">
        <v>0.90326367529999996</v>
      </c>
      <c r="BT474" s="52">
        <v>0.90060731029999996</v>
      </c>
      <c r="BU474" s="52">
        <v>0.89807636599999996</v>
      </c>
      <c r="BV474" s="52">
        <v>0.89565689780000002</v>
      </c>
      <c r="BW474" s="52">
        <v>0.89333655310000004</v>
      </c>
      <c r="BX474" s="52">
        <v>0.8911043917</v>
      </c>
      <c r="BY474" s="52">
        <v>0.88895072630000005</v>
      </c>
      <c r="BZ474" s="52">
        <v>0.88686698100000005</v>
      </c>
      <c r="CA474" s="52">
        <v>0.88484556599999997</v>
      </c>
      <c r="CB474" s="52">
        <v>0.88287976629999998</v>
      </c>
      <c r="CC474" s="52">
        <v>0.8809636434</v>
      </c>
      <c r="CD474" s="52">
        <v>0.87909194710000005</v>
      </c>
    </row>
    <row r="475" spans="1:82" x14ac:dyDescent="0.25">
      <c r="A475" s="52" t="s">
        <v>266</v>
      </c>
      <c r="B475" s="52">
        <v>1.0994539999999999</v>
      </c>
      <c r="C475" s="52">
        <v>1.2588754994</v>
      </c>
      <c r="D475" s="52">
        <v>1.3664379269</v>
      </c>
      <c r="E475" s="52">
        <v>1.4572248539999999</v>
      </c>
      <c r="F475" s="52">
        <v>1.5427595096</v>
      </c>
      <c r="G475" s="52">
        <v>1.6259161016000001</v>
      </c>
      <c r="H475" s="52">
        <v>1.7070845469</v>
      </c>
      <c r="I475" s="52">
        <v>1.7869450925000001</v>
      </c>
      <c r="J475" s="52">
        <v>1.8656279487</v>
      </c>
      <c r="K475" s="52">
        <v>1.9428729449</v>
      </c>
      <c r="L475" s="52">
        <v>2.018316183</v>
      </c>
      <c r="M475" s="52">
        <v>2.0915566429000001</v>
      </c>
      <c r="N475" s="52">
        <v>2.1621663257999999</v>
      </c>
      <c r="O475" s="52">
        <v>2.2296853418999998</v>
      </c>
      <c r="P475" s="52">
        <v>2.2936125550000002</v>
      </c>
      <c r="Q475" s="52">
        <v>2.353394325</v>
      </c>
      <c r="R475" s="55">
        <v>2.4084112663999999</v>
      </c>
      <c r="S475" s="52">
        <v>2.4525204373</v>
      </c>
      <c r="T475" s="52">
        <v>2.4894373765000002</v>
      </c>
      <c r="U475" s="52">
        <v>2.5197566877000002</v>
      </c>
      <c r="V475" s="52">
        <v>2.5430451361999999</v>
      </c>
      <c r="W475" s="52">
        <v>2.5584174868999998</v>
      </c>
      <c r="X475" s="52">
        <v>2.5646602104</v>
      </c>
      <c r="Y475" s="52">
        <v>2.5602071071000001</v>
      </c>
      <c r="Z475" s="52">
        <v>2.5430477733000001</v>
      </c>
      <c r="AA475" s="52">
        <v>2.5105844968</v>
      </c>
      <c r="AB475" s="55">
        <v>2.4646372531999998</v>
      </c>
      <c r="AC475" s="52">
        <v>2.4153722517</v>
      </c>
      <c r="AD475" s="52">
        <v>2.3668406900000001</v>
      </c>
      <c r="AE475" s="52">
        <v>2.3194847228</v>
      </c>
      <c r="AF475" s="52">
        <v>2.2728263361000001</v>
      </c>
      <c r="AG475" s="52">
        <v>2.2262099779</v>
      </c>
      <c r="AH475" s="52">
        <v>2.1789894310000002</v>
      </c>
      <c r="AI475" s="52">
        <v>2.1305606364999998</v>
      </c>
      <c r="AJ475" s="52">
        <v>2.0803549991999999</v>
      </c>
      <c r="AK475" s="52">
        <v>2.0278247443000001</v>
      </c>
      <c r="AL475" s="52">
        <v>1.9724311911000001</v>
      </c>
      <c r="AM475" s="52">
        <v>1.9317797408999999</v>
      </c>
      <c r="AN475" s="52">
        <v>1.8939379326000001</v>
      </c>
      <c r="AO475" s="52">
        <v>1.8546208408</v>
      </c>
      <c r="AP475" s="52">
        <v>1.8129906244</v>
      </c>
      <c r="AQ475" s="52">
        <v>1.7690320196</v>
      </c>
      <c r="AR475" s="52">
        <v>1.7228523919000001</v>
      </c>
      <c r="AS475" s="52">
        <v>1.6745191576</v>
      </c>
      <c r="AT475" s="52">
        <v>1.6240389255000001</v>
      </c>
      <c r="AU475" s="52">
        <v>1.5713685423999999</v>
      </c>
      <c r="AV475" s="52">
        <v>1.5164294743</v>
      </c>
      <c r="AW475" s="52">
        <v>1.4591193701</v>
      </c>
      <c r="AX475" s="52">
        <v>1.3993204083999999</v>
      </c>
      <c r="AY475" s="52">
        <v>1.3369052351999999</v>
      </c>
      <c r="AZ475" s="52">
        <v>1.2717413552000001</v>
      </c>
      <c r="BA475" s="52">
        <v>1.2036946770000001</v>
      </c>
      <c r="BB475" s="52">
        <v>1.1326327601999999</v>
      </c>
      <c r="BC475" s="52">
        <v>1.0584282114000001</v>
      </c>
      <c r="BD475" s="52">
        <v>0.98096262690000002</v>
      </c>
      <c r="BE475" s="52">
        <v>0.90013146720000003</v>
      </c>
      <c r="BF475" s="52">
        <v>0.81585026900000002</v>
      </c>
      <c r="BG475" s="52">
        <v>0.8350261028</v>
      </c>
      <c r="BH475" s="52">
        <v>0.87020779609999999</v>
      </c>
      <c r="BI475" s="52">
        <v>0.90207026000000001</v>
      </c>
      <c r="BJ475" s="52">
        <v>0.92861676010000005</v>
      </c>
      <c r="BK475" s="52">
        <v>0.95082157730000005</v>
      </c>
      <c r="BL475" s="52">
        <v>0.96969778659999994</v>
      </c>
      <c r="BM475" s="52">
        <v>0.98593457390000006</v>
      </c>
      <c r="BN475" s="52">
        <v>0.99998431720000003</v>
      </c>
      <c r="BO475" s="52">
        <v>1.0121640772</v>
      </c>
      <c r="BP475" s="52">
        <v>1.0227158729000001</v>
      </c>
      <c r="BQ475" s="52">
        <v>1.0318372373</v>
      </c>
      <c r="BR475" s="52">
        <v>1.0396961505</v>
      </c>
      <c r="BS475" s="52">
        <v>1.0464386199</v>
      </c>
      <c r="BT475" s="52">
        <v>1.0521929336</v>
      </c>
      <c r="BU475" s="52">
        <v>1.0570723949</v>
      </c>
      <c r="BV475" s="52">
        <v>1.0611773194</v>
      </c>
      <c r="BW475" s="52">
        <v>1.0645966301000001</v>
      </c>
      <c r="BX475" s="52">
        <v>1.0674091996999999</v>
      </c>
      <c r="BY475" s="52">
        <v>1.0696850105</v>
      </c>
      <c r="BZ475" s="52">
        <v>1.0714861684000001</v>
      </c>
      <c r="CA475" s="52">
        <v>1.0728677974</v>
      </c>
      <c r="CB475" s="52">
        <v>1.0738788282</v>
      </c>
      <c r="CC475" s="52">
        <v>1.0745626971</v>
      </c>
      <c r="CD475" s="52">
        <v>1.0749579644</v>
      </c>
    </row>
    <row r="476" spans="1:82" x14ac:dyDescent="0.25">
      <c r="A476" s="52" t="s">
        <v>267</v>
      </c>
      <c r="B476" s="52">
        <v>0.44715359049999998</v>
      </c>
      <c r="C476" s="52">
        <v>0.51187262089999996</v>
      </c>
      <c r="D476" s="52">
        <v>0.57342920180000001</v>
      </c>
      <c r="E476" s="52">
        <v>0.63146341360000002</v>
      </c>
      <c r="F476" s="52">
        <v>0.69293911180000001</v>
      </c>
      <c r="G476" s="52">
        <v>0.75870107170000001</v>
      </c>
      <c r="H476" s="52">
        <v>0.82902176660000004</v>
      </c>
      <c r="I476" s="52">
        <v>0.90336117360000001</v>
      </c>
      <c r="J476" s="52">
        <v>0.98290154269999996</v>
      </c>
      <c r="K476" s="52">
        <v>1.0679143999</v>
      </c>
      <c r="L476" s="52">
        <v>1.1586308313</v>
      </c>
      <c r="M476" s="52">
        <v>1.2552535293</v>
      </c>
      <c r="N476" s="52">
        <v>1.3579421464999999</v>
      </c>
      <c r="O476" s="52">
        <v>1.4667868177000001</v>
      </c>
      <c r="P476" s="52">
        <v>1.581772993</v>
      </c>
      <c r="Q476" s="52">
        <v>1.7027377991999999</v>
      </c>
      <c r="R476" s="55">
        <v>1.8293180702</v>
      </c>
      <c r="S476" s="52">
        <v>1.9552110829</v>
      </c>
      <c r="T476" s="52">
        <v>2.0837819839999998</v>
      </c>
      <c r="U476" s="52">
        <v>2.2148566438000001</v>
      </c>
      <c r="V476" s="52">
        <v>2.3473620366999999</v>
      </c>
      <c r="W476" s="52">
        <v>2.4795992060000001</v>
      </c>
      <c r="X476" s="52">
        <v>2.6092534508999998</v>
      </c>
      <c r="Y476" s="52">
        <v>2.7333051284000001</v>
      </c>
      <c r="Z476" s="52">
        <v>2.8478837333999998</v>
      </c>
      <c r="AA476" s="52">
        <v>2.9480593143</v>
      </c>
      <c r="AB476" s="55">
        <v>3.0125145964</v>
      </c>
      <c r="AC476" s="52">
        <v>3.0248160292000001</v>
      </c>
      <c r="AD476" s="52">
        <v>3.0289436681000002</v>
      </c>
      <c r="AE476" s="52">
        <v>3.0267982993000002</v>
      </c>
      <c r="AF476" s="52">
        <v>3.0188258569999999</v>
      </c>
      <c r="AG476" s="52">
        <v>3.0049403864999999</v>
      </c>
      <c r="AH476" s="52">
        <v>2.9848427706999998</v>
      </c>
      <c r="AI476" s="52">
        <v>2.9581384561999999</v>
      </c>
      <c r="AJ476" s="52">
        <v>2.9243901411</v>
      </c>
      <c r="AK476" s="52">
        <v>2.8831478817999998</v>
      </c>
      <c r="AL476" s="52">
        <v>2.8339643409000002</v>
      </c>
      <c r="AM476" s="52">
        <v>2.7390876545</v>
      </c>
      <c r="AN476" s="52">
        <v>2.7035672055000002</v>
      </c>
      <c r="AO476" s="52">
        <v>2.6639107825999999</v>
      </c>
      <c r="AP476" s="52">
        <v>2.6190576012000002</v>
      </c>
      <c r="AQ476" s="52">
        <v>2.5689779803000001</v>
      </c>
      <c r="AR476" s="52">
        <v>2.5139029337999999</v>
      </c>
      <c r="AS476" s="52">
        <v>2.4541145512</v>
      </c>
      <c r="AT476" s="52">
        <v>2.3898952793000001</v>
      </c>
      <c r="AU476" s="52">
        <v>2.3215209680000002</v>
      </c>
      <c r="AV476" s="52">
        <v>2.2492649035999999</v>
      </c>
      <c r="AW476" s="52">
        <v>2.173403602</v>
      </c>
      <c r="AX476" s="52">
        <v>2.0942218227999998</v>
      </c>
      <c r="AY476" s="52">
        <v>2.0120161611</v>
      </c>
      <c r="AZ476" s="52">
        <v>1.927097125</v>
      </c>
      <c r="BA476" s="52">
        <v>1.8397897741</v>
      </c>
      <c r="BB476" s="52">
        <v>1.7504330705</v>
      </c>
      <c r="BC476" s="52">
        <v>1.6593781462999999</v>
      </c>
      <c r="BD476" s="52">
        <v>1.5669857427</v>
      </c>
      <c r="BE476" s="52">
        <v>1.4736231447999999</v>
      </c>
      <c r="BF476" s="52">
        <v>1.3796610144000001</v>
      </c>
      <c r="BG476" s="52">
        <v>1.2391705376</v>
      </c>
      <c r="BH476" s="52">
        <v>1.2270422957</v>
      </c>
      <c r="BI476" s="52">
        <v>1.2204932839</v>
      </c>
      <c r="BJ476" s="52">
        <v>1.2154440632000001</v>
      </c>
      <c r="BK476" s="52">
        <v>1.2109616841999999</v>
      </c>
      <c r="BL476" s="52">
        <v>1.2068595913</v>
      </c>
      <c r="BM476" s="52">
        <v>1.2031036049999999</v>
      </c>
      <c r="BN476" s="52">
        <v>1.1996791023</v>
      </c>
      <c r="BO476" s="52">
        <v>1.1965680412999999</v>
      </c>
      <c r="BP476" s="52">
        <v>1.1937484605999999</v>
      </c>
      <c r="BQ476" s="52">
        <v>1.1911967983</v>
      </c>
      <c r="BR476" s="52">
        <v>1.1888895604</v>
      </c>
      <c r="BS476" s="52">
        <v>1.1868042051000001</v>
      </c>
      <c r="BT476" s="52">
        <v>1.1849195507000001</v>
      </c>
      <c r="BU476" s="52">
        <v>1.1832159323</v>
      </c>
      <c r="BV476" s="52">
        <v>1.1816752352</v>
      </c>
      <c r="BW476" s="52">
        <v>1.1802808634999999</v>
      </c>
      <c r="BX476" s="52">
        <v>1.1790176768</v>
      </c>
      <c r="BY476" s="52">
        <v>1.1778719093000001</v>
      </c>
      <c r="BZ476" s="52">
        <v>1.176831081</v>
      </c>
      <c r="CA476" s="52">
        <v>1.1758839055000001</v>
      </c>
      <c r="CB476" s="52">
        <v>1.1750201975000001</v>
      </c>
      <c r="CC476" s="52">
        <v>1.1742307835000001</v>
      </c>
      <c r="CD476" s="52">
        <v>1.1735074148</v>
      </c>
    </row>
    <row r="477" spans="1:82" x14ac:dyDescent="0.25">
      <c r="A477" s="52" t="s">
        <v>268</v>
      </c>
      <c r="B477" s="52">
        <v>43.959136523399998</v>
      </c>
      <c r="C477" s="52">
        <v>45.257151340900002</v>
      </c>
      <c r="D477" s="52">
        <v>46.379210397000001</v>
      </c>
      <c r="E477" s="52">
        <v>47.357021517900002</v>
      </c>
      <c r="F477" s="52">
        <v>48.322451777300003</v>
      </c>
      <c r="G477" s="52">
        <v>49.286894433199997</v>
      </c>
      <c r="H477" s="52">
        <v>50.250655516499997</v>
      </c>
      <c r="I477" s="52">
        <v>51.203122133900003</v>
      </c>
      <c r="J477" s="52">
        <v>52.155630480299997</v>
      </c>
      <c r="K477" s="52">
        <v>53.106227783900003</v>
      </c>
      <c r="L477" s="52">
        <v>54.052341196699999</v>
      </c>
      <c r="M477" s="52">
        <v>54.991180072299997</v>
      </c>
      <c r="N477" s="52">
        <v>55.9198105611</v>
      </c>
      <c r="O477" s="52">
        <v>56.835145495799999</v>
      </c>
      <c r="P477" s="52">
        <v>57.733908456400002</v>
      </c>
      <c r="Q477" s="52">
        <v>58.612585971900003</v>
      </c>
      <c r="R477" s="55">
        <v>59.467373164500003</v>
      </c>
      <c r="S477" s="52">
        <v>60.259622694000001</v>
      </c>
      <c r="T477" s="52">
        <v>61.0160355055</v>
      </c>
      <c r="U477" s="52">
        <v>61.738578576999998</v>
      </c>
      <c r="V477" s="52">
        <v>62.424686979299999</v>
      </c>
      <c r="W477" s="52">
        <v>63.069806888999999</v>
      </c>
      <c r="X477" s="52">
        <v>63.667941580700003</v>
      </c>
      <c r="Y477" s="52">
        <v>64.211525430799995</v>
      </c>
      <c r="Z477" s="52">
        <v>64.690957621999999</v>
      </c>
      <c r="AA477" s="52">
        <v>65.093778458499997</v>
      </c>
      <c r="AB477" s="55">
        <v>65.345439465799998</v>
      </c>
      <c r="AC477" s="52">
        <v>65.392828306400006</v>
      </c>
      <c r="AD477" s="52">
        <v>65.408684053599998</v>
      </c>
      <c r="AE477" s="52">
        <v>65.400445742599999</v>
      </c>
      <c r="AF477" s="52">
        <v>65.369777591800002</v>
      </c>
      <c r="AG477" s="52">
        <v>65.316160474599997</v>
      </c>
      <c r="AH477" s="52">
        <v>65.238094685199997</v>
      </c>
      <c r="AI477" s="52">
        <v>65.133509934900005</v>
      </c>
      <c r="AJ477" s="52">
        <v>64.999912692600006</v>
      </c>
      <c r="AK477" s="52">
        <v>64.834434679099999</v>
      </c>
      <c r="AL477" s="52">
        <v>64.633809493900003</v>
      </c>
      <c r="AM477" s="52">
        <v>64.236224893599996</v>
      </c>
      <c r="AN477" s="52">
        <v>64.083625803100006</v>
      </c>
      <c r="AO477" s="52">
        <v>63.910737541400003</v>
      </c>
      <c r="AP477" s="52">
        <v>63.711886327199998</v>
      </c>
      <c r="AQ477" s="52">
        <v>63.485566684699997</v>
      </c>
      <c r="AR477" s="52">
        <v>63.231222238299999</v>
      </c>
      <c r="AS477" s="52">
        <v>62.948353249</v>
      </c>
      <c r="AT477" s="52">
        <v>62.636288481599998</v>
      </c>
      <c r="AU477" s="52">
        <v>62.294142184199998</v>
      </c>
      <c r="AV477" s="52">
        <v>61.920819293699999</v>
      </c>
      <c r="AW477" s="52">
        <v>61.5150304772</v>
      </c>
      <c r="AX477" s="52">
        <v>61.075306764399997</v>
      </c>
      <c r="AY477" s="52">
        <v>60.600011500999997</v>
      </c>
      <c r="AZ477" s="52">
        <v>60.087349604700002</v>
      </c>
      <c r="BA477" s="52">
        <v>59.535374738400002</v>
      </c>
      <c r="BB477" s="52">
        <v>58.941995230800003</v>
      </c>
      <c r="BC477" s="52">
        <v>58.3049796882</v>
      </c>
      <c r="BD477" s="52">
        <v>57.6219633782</v>
      </c>
      <c r="BE477" s="52">
        <v>56.890456651500003</v>
      </c>
      <c r="BF477" s="52">
        <v>56.107856940799998</v>
      </c>
      <c r="BG477" s="52">
        <v>54.839494592999998</v>
      </c>
      <c r="BH477" s="52">
        <v>54.723930384799999</v>
      </c>
      <c r="BI477" s="52">
        <v>54.661101042299997</v>
      </c>
      <c r="BJ477" s="52">
        <v>54.612453880899999</v>
      </c>
      <c r="BK477" s="52">
        <v>54.569116445500001</v>
      </c>
      <c r="BL477" s="52">
        <v>54.529330153799997</v>
      </c>
      <c r="BM477" s="52">
        <v>54.492794940499998</v>
      </c>
      <c r="BN477" s="52">
        <v>54.459395563000001</v>
      </c>
      <c r="BO477" s="52">
        <v>54.428979656499997</v>
      </c>
      <c r="BP477" s="52">
        <v>54.401352746599997</v>
      </c>
      <c r="BQ477" s="52">
        <v>54.376301022600003</v>
      </c>
      <c r="BR477" s="52">
        <v>54.3536080298</v>
      </c>
      <c r="BS477" s="52">
        <v>54.333063799500003</v>
      </c>
      <c r="BT477" s="52">
        <v>54.3144693068</v>
      </c>
      <c r="BU477" s="52">
        <v>54.297638442500002</v>
      </c>
      <c r="BV477" s="52">
        <v>54.282398701600002</v>
      </c>
      <c r="BW477" s="52">
        <v>54.268591193799999</v>
      </c>
      <c r="BX477" s="52">
        <v>54.256070281299998</v>
      </c>
      <c r="BY477" s="52">
        <v>54.2447030035</v>
      </c>
      <c r="BZ477" s="52">
        <v>54.234368379700001</v>
      </c>
      <c r="CA477" s="52">
        <v>54.224956647699997</v>
      </c>
      <c r="CB477" s="52">
        <v>54.216368474600003</v>
      </c>
      <c r="CC477" s="52">
        <v>54.208514166400001</v>
      </c>
      <c r="CD477" s="52">
        <v>54.201312893400001</v>
      </c>
    </row>
    <row r="478" spans="1:82" x14ac:dyDescent="0.25">
      <c r="A478" s="52" t="s">
        <v>269</v>
      </c>
      <c r="B478" s="52">
        <v>334.9871986</v>
      </c>
      <c r="C478" s="52">
        <v>364.55156024000001</v>
      </c>
      <c r="D478" s="52">
        <v>396.01242878160002</v>
      </c>
      <c r="E478" s="52">
        <v>423.35913795879998</v>
      </c>
      <c r="F478" s="52">
        <v>451.01186405639999</v>
      </c>
      <c r="G478" s="52">
        <v>478.9482781328</v>
      </c>
      <c r="H478" s="52">
        <v>507.10908628300001</v>
      </c>
      <c r="I478" s="52">
        <v>534.79375122910005</v>
      </c>
      <c r="J478" s="52">
        <v>562.5777045159</v>
      </c>
      <c r="K478" s="52">
        <v>590.42380739559997</v>
      </c>
      <c r="L478" s="52">
        <v>618.28621992599994</v>
      </c>
      <c r="M478" s="52">
        <v>646.11698018679999</v>
      </c>
      <c r="N478" s="52">
        <v>673.86775854309997</v>
      </c>
      <c r="O478" s="52">
        <v>701.4904907673</v>
      </c>
      <c r="P478" s="52">
        <v>728.93766191040004</v>
      </c>
      <c r="Q478" s="52">
        <v>756.16242110780001</v>
      </c>
      <c r="R478" s="55">
        <v>783.11883015379999</v>
      </c>
      <c r="S478" s="52">
        <v>809.16609335470002</v>
      </c>
      <c r="T478" s="52">
        <v>834.91435666960001</v>
      </c>
      <c r="U478" s="52">
        <v>860.35807411389999</v>
      </c>
      <c r="V478" s="52">
        <v>885.48095097190003</v>
      </c>
      <c r="W478" s="52">
        <v>910.26422814470004</v>
      </c>
      <c r="X478" s="52">
        <v>934.68917311960001</v>
      </c>
      <c r="Y478" s="52">
        <v>958.73693550370001</v>
      </c>
      <c r="Z478" s="52">
        <v>982.3855938959</v>
      </c>
      <c r="AA478" s="52">
        <v>1005.6002220482</v>
      </c>
      <c r="AB478" s="55">
        <v>1024.0962360633</v>
      </c>
      <c r="AC478" s="52">
        <v>1032.8408004129999</v>
      </c>
      <c r="AD478" s="52">
        <v>1040.0235130768999</v>
      </c>
      <c r="AE478" s="52">
        <v>1045.9289595549999</v>
      </c>
      <c r="AF478" s="52">
        <v>1050.7426144793999</v>
      </c>
      <c r="AG478" s="52">
        <v>1054.5765695529001</v>
      </c>
      <c r="AH478" s="52">
        <v>1057.491524283</v>
      </c>
      <c r="AI478" s="52">
        <v>1059.5109334962999</v>
      </c>
      <c r="AJ478" s="52">
        <v>1060.6300765075</v>
      </c>
      <c r="AK478" s="52">
        <v>1060.8217300665001</v>
      </c>
      <c r="AL478" s="52">
        <v>1060.0374570511001</v>
      </c>
      <c r="AM478" s="52">
        <v>1045.8218283551</v>
      </c>
      <c r="AN478" s="52">
        <v>1044.0545372465999</v>
      </c>
      <c r="AO478" s="52">
        <v>1041.7204833726</v>
      </c>
      <c r="AP478" s="52">
        <v>1038.7099860523001</v>
      </c>
      <c r="AQ478" s="52">
        <v>1034.9512205162</v>
      </c>
      <c r="AR478" s="52">
        <v>1030.394812733</v>
      </c>
      <c r="AS478" s="52">
        <v>1025.0028824142</v>
      </c>
      <c r="AT478" s="52">
        <v>1018.7418485374</v>
      </c>
      <c r="AU478" s="52">
        <v>1011.5778968225</v>
      </c>
      <c r="AV478" s="52">
        <v>1003.47419757</v>
      </c>
      <c r="AW478" s="52">
        <v>994.38922185779995</v>
      </c>
      <c r="AX478" s="52">
        <v>984.27571609730001</v>
      </c>
      <c r="AY478" s="52">
        <v>973.08004643180004</v>
      </c>
      <c r="AZ478" s="52">
        <v>960.74172708519995</v>
      </c>
      <c r="BA478" s="52">
        <v>947.19301366289994</v>
      </c>
      <c r="BB478" s="52">
        <v>932.35848543149996</v>
      </c>
      <c r="BC478" s="52">
        <v>916.15456734029999</v>
      </c>
      <c r="BD478" s="52">
        <v>898.48895947400001</v>
      </c>
      <c r="BE478" s="52">
        <v>879.25995241750002</v>
      </c>
      <c r="BF478" s="52">
        <v>858.35561608240005</v>
      </c>
      <c r="BG478" s="52">
        <v>788.95822722059995</v>
      </c>
      <c r="BH478" s="52">
        <v>776.55155614290004</v>
      </c>
      <c r="BI478" s="52">
        <v>767.51574893689997</v>
      </c>
      <c r="BJ478" s="52">
        <v>760.28298018630005</v>
      </c>
      <c r="BK478" s="52">
        <v>754.18831221719995</v>
      </c>
      <c r="BL478" s="52">
        <v>748.92890788190005</v>
      </c>
      <c r="BM478" s="52">
        <v>744.3475682733</v>
      </c>
      <c r="BN478" s="52">
        <v>740.34733086259996</v>
      </c>
      <c r="BO478" s="52">
        <v>736.85788551350004</v>
      </c>
      <c r="BP478" s="52">
        <v>733.82229074060001</v>
      </c>
      <c r="BQ478" s="52">
        <v>731.19159993280005</v>
      </c>
      <c r="BR478" s="52">
        <v>728.92256102509998</v>
      </c>
      <c r="BS478" s="52">
        <v>726.97651263889998</v>
      </c>
      <c r="BT478" s="52">
        <v>725.31875216820004</v>
      </c>
      <c r="BU478" s="52">
        <v>723.91809754569999</v>
      </c>
      <c r="BV478" s="52">
        <v>722.74653616770001</v>
      </c>
      <c r="BW478" s="52">
        <v>721.77892031930003</v>
      </c>
      <c r="BX478" s="52">
        <v>720.99269331710002</v>
      </c>
      <c r="BY478" s="52">
        <v>720.36763999159996</v>
      </c>
      <c r="BZ478" s="52">
        <v>719.88565854900003</v>
      </c>
      <c r="CA478" s="52">
        <v>719.53055207060004</v>
      </c>
      <c r="CB478" s="52">
        <v>719.28783833750003</v>
      </c>
      <c r="CC478" s="52">
        <v>719.14457675100005</v>
      </c>
      <c r="CD478" s="52">
        <v>719.08921117830005</v>
      </c>
    </row>
    <row r="479" spans="1:82" x14ac:dyDescent="0.25">
      <c r="A479" s="52" t="s">
        <v>270</v>
      </c>
      <c r="B479" s="52">
        <v>633.5</v>
      </c>
      <c r="C479" s="52">
        <v>691.806352801</v>
      </c>
      <c r="D479" s="52">
        <v>749.74779823639994</v>
      </c>
      <c r="E479" s="52">
        <v>804.76863638079999</v>
      </c>
      <c r="F479" s="52">
        <v>860.81522271059998</v>
      </c>
      <c r="G479" s="52">
        <v>917.64791219359995</v>
      </c>
      <c r="H479" s="52">
        <v>974.99245913419998</v>
      </c>
      <c r="I479" s="52">
        <v>1032.5359400638999</v>
      </c>
      <c r="J479" s="52">
        <v>1090.6771475395999</v>
      </c>
      <c r="K479" s="52">
        <v>1149.2243627841999</v>
      </c>
      <c r="L479" s="52">
        <v>1207.9651778007999</v>
      </c>
      <c r="M479" s="52">
        <v>1266.6620589316999</v>
      </c>
      <c r="N479" s="52">
        <v>1325.0471946654</v>
      </c>
      <c r="O479" s="52">
        <v>1382.8166943670999</v>
      </c>
      <c r="P479" s="52">
        <v>1439.6241254894001</v>
      </c>
      <c r="Q479" s="52">
        <v>1495.0733611814001</v>
      </c>
      <c r="R479" s="55">
        <v>1548.7106748649001</v>
      </c>
      <c r="S479" s="52">
        <v>1600.0156639167001</v>
      </c>
      <c r="T479" s="52">
        <v>1649.1012033090999</v>
      </c>
      <c r="U479" s="52">
        <v>1695.4043718897001</v>
      </c>
      <c r="V479" s="52">
        <v>1738.2583847194001</v>
      </c>
      <c r="W479" s="52">
        <v>1776.8752531096</v>
      </c>
      <c r="X479" s="52">
        <v>1810.3215535900999</v>
      </c>
      <c r="Y479" s="52">
        <v>1837.4872785186001</v>
      </c>
      <c r="Z479" s="52">
        <v>1857.0465179365999</v>
      </c>
      <c r="AA479" s="52">
        <v>1867.4086625129</v>
      </c>
      <c r="AB479" s="55">
        <v>1866.6618003081001</v>
      </c>
      <c r="AC479" s="52">
        <v>1857.0146654517</v>
      </c>
      <c r="AD479" s="52">
        <v>1846.0820813557</v>
      </c>
      <c r="AE479" s="52">
        <v>1833.7436990271999</v>
      </c>
      <c r="AF479" s="52">
        <v>1819.8814950873</v>
      </c>
      <c r="AG479" s="52">
        <v>1804.3702783333999</v>
      </c>
      <c r="AH479" s="52">
        <v>1787.0773028717999</v>
      </c>
      <c r="AI479" s="52">
        <v>1767.8618684570999</v>
      </c>
      <c r="AJ479" s="52">
        <v>1746.5748851051001</v>
      </c>
      <c r="AK479" s="52">
        <v>1723.0583840740001</v>
      </c>
      <c r="AL479" s="52">
        <v>1697.1449560479</v>
      </c>
      <c r="AM479" s="52">
        <v>1668.6592607324001</v>
      </c>
      <c r="AN479" s="52">
        <v>1650.5336185361</v>
      </c>
      <c r="AO479" s="52">
        <v>1630.3486739453001</v>
      </c>
      <c r="AP479" s="52">
        <v>1608.3664231893999</v>
      </c>
      <c r="AQ479" s="52">
        <v>1584.7473097743</v>
      </c>
      <c r="AR479" s="52">
        <v>1559.5869219860001</v>
      </c>
      <c r="AS479" s="52">
        <v>1532.9376692316</v>
      </c>
      <c r="AT479" s="52">
        <v>1504.8223675572001</v>
      </c>
      <c r="AU479" s="52">
        <v>1475.2431221832001</v>
      </c>
      <c r="AV479" s="52">
        <v>1444.1873108277</v>
      </c>
      <c r="AW479" s="52">
        <v>1411.6316997357001</v>
      </c>
      <c r="AX479" s="52">
        <v>1377.5453181779999</v>
      </c>
      <c r="AY479" s="52">
        <v>1341.8914887041999</v>
      </c>
      <c r="AZ479" s="52">
        <v>1304.6292743634999</v>
      </c>
      <c r="BA479" s="52">
        <v>1265.7145191932</v>
      </c>
      <c r="BB479" s="52">
        <v>1225.1006032621001</v>
      </c>
      <c r="BC479" s="52">
        <v>1182.7389968803</v>
      </c>
      <c r="BD479" s="52">
        <v>1138.5796736159</v>
      </c>
      <c r="BE479" s="52">
        <v>1092.5714244889</v>
      </c>
      <c r="BF479" s="52">
        <v>1044.6621036381</v>
      </c>
      <c r="BG479" s="52">
        <v>994.79882724369998</v>
      </c>
      <c r="BH479" s="52">
        <v>994.79882724369998</v>
      </c>
      <c r="BI479" s="52">
        <v>994.79882724369998</v>
      </c>
      <c r="BJ479" s="52">
        <v>994.79882724369998</v>
      </c>
      <c r="BK479" s="52">
        <v>994.79882724369998</v>
      </c>
      <c r="BL479" s="52">
        <v>994.79882724369998</v>
      </c>
      <c r="BM479" s="52">
        <v>994.79882724369998</v>
      </c>
      <c r="BN479" s="52">
        <v>994.79882724369998</v>
      </c>
      <c r="BO479" s="52">
        <v>994.79882724369998</v>
      </c>
      <c r="BP479" s="52">
        <v>994.79882724369998</v>
      </c>
      <c r="BQ479" s="52">
        <v>994.79882724369998</v>
      </c>
      <c r="BR479" s="52">
        <v>994.79882724369998</v>
      </c>
      <c r="BS479" s="52">
        <v>994.79882724369998</v>
      </c>
      <c r="BT479" s="52">
        <v>994.79882724369998</v>
      </c>
      <c r="BU479" s="52">
        <v>994.79882724369998</v>
      </c>
      <c r="BV479" s="52">
        <v>994.79882724369998</v>
      </c>
      <c r="BW479" s="52">
        <v>994.79882724369998</v>
      </c>
      <c r="BX479" s="52">
        <v>994.79882724369998</v>
      </c>
      <c r="BY479" s="52">
        <v>994.79882724369998</v>
      </c>
      <c r="BZ479" s="52">
        <v>994.79882724369998</v>
      </c>
      <c r="CA479" s="52">
        <v>994.79882724369998</v>
      </c>
      <c r="CB479" s="52">
        <v>994.79882724369998</v>
      </c>
      <c r="CC479" s="52">
        <v>994.79882724369998</v>
      </c>
      <c r="CD479" s="52">
        <v>994.79882724369998</v>
      </c>
    </row>
    <row r="480" spans="1:82" x14ac:dyDescent="0.25">
      <c r="A480" s="52" t="s">
        <v>308</v>
      </c>
      <c r="B480" s="52">
        <v>0.1090617324</v>
      </c>
      <c r="C480" s="52">
        <v>9.5430263299999998E-2</v>
      </c>
      <c r="D480" s="52">
        <v>8.3747326400000002E-2</v>
      </c>
      <c r="E480" s="52">
        <v>7.3701141400000003E-2</v>
      </c>
      <c r="F480" s="52">
        <v>6.5034725700000004E-2</v>
      </c>
      <c r="G480" s="52">
        <v>5.7535466600000001E-2</v>
      </c>
      <c r="H480" s="52">
        <v>5.1026818299999999E-2</v>
      </c>
      <c r="I480" s="52">
        <v>4.7449565300000003E-2</v>
      </c>
      <c r="J480" s="52">
        <v>4.4223235399999998E-2</v>
      </c>
      <c r="K480" s="52">
        <v>4.1305879400000002E-2</v>
      </c>
      <c r="L480" s="52">
        <v>3.8661303600000002E-2</v>
      </c>
      <c r="M480" s="52">
        <v>3.6258188099999998E-2</v>
      </c>
      <c r="N480" s="52">
        <v>3.4069353500000003E-2</v>
      </c>
      <c r="O480" s="52">
        <v>3.2071148100000002E-2</v>
      </c>
      <c r="P480" s="52">
        <v>3.0242935200000001E-2</v>
      </c>
      <c r="Q480" s="52">
        <v>2.8566661699999999E-2</v>
      </c>
      <c r="R480" s="55">
        <v>2.7026495000000001E-2</v>
      </c>
      <c r="S480" s="52">
        <v>2.58623298E-2</v>
      </c>
      <c r="T480" s="52">
        <v>2.47869784E-2</v>
      </c>
      <c r="U480" s="52">
        <v>2.3791971700000001E-2</v>
      </c>
      <c r="V480" s="52">
        <v>2.2869788499999998E-2</v>
      </c>
      <c r="W480" s="52">
        <v>2.2013735E-2</v>
      </c>
      <c r="X480" s="52">
        <v>2.12178414E-2</v>
      </c>
      <c r="Y480" s="52">
        <v>2.04767725E-2</v>
      </c>
      <c r="Z480" s="52">
        <v>1.9785751099999999E-2</v>
      </c>
      <c r="AA480" s="52">
        <v>1.9140490999999999E-2</v>
      </c>
      <c r="AB480" s="55">
        <v>1.8537140000000001E-2</v>
      </c>
      <c r="AC480" s="52">
        <v>1.79722288E-2</v>
      </c>
      <c r="AD480" s="52">
        <v>1.7441069199999999E-2</v>
      </c>
      <c r="AE480" s="52">
        <v>1.6925607700000001E-2</v>
      </c>
      <c r="AF480" s="52">
        <v>1.6425380400000002E-2</v>
      </c>
      <c r="AG480" s="52">
        <v>1.5939937000000001E-2</v>
      </c>
      <c r="AH480" s="52">
        <v>1.54688407E-2</v>
      </c>
      <c r="AI480" s="52">
        <v>1.50116674E-2</v>
      </c>
      <c r="AJ480" s="52">
        <v>1.45680056E-2</v>
      </c>
      <c r="AK480" s="52">
        <v>1.41374559E-2</v>
      </c>
      <c r="AL480" s="52">
        <v>1.3719630999999999E-2</v>
      </c>
      <c r="AM480" s="52">
        <v>1.3314154599999999E-2</v>
      </c>
      <c r="AN480" s="52">
        <v>1.29206619E-2</v>
      </c>
      <c r="AO480" s="52">
        <v>1.25387986E-2</v>
      </c>
      <c r="AP480" s="52">
        <v>1.2168221099999999E-2</v>
      </c>
      <c r="AQ480" s="52">
        <v>1.18085958E-2</v>
      </c>
      <c r="AR480" s="52">
        <v>1.14595991E-2</v>
      </c>
      <c r="AS480" s="52">
        <v>1.11209167E-2</v>
      </c>
      <c r="AT480" s="52">
        <v>1.0792243999999999E-2</v>
      </c>
      <c r="AU480" s="52">
        <v>1.0473284899999999E-2</v>
      </c>
      <c r="AV480" s="52">
        <v>1.0163752599999999E-2</v>
      </c>
      <c r="AW480" s="52">
        <v>9.8633682999999996E-3</v>
      </c>
      <c r="AX480" s="52">
        <v>9.5718616999999999E-3</v>
      </c>
      <c r="AY480" s="52">
        <v>9.2889705000000003E-3</v>
      </c>
      <c r="AZ480" s="52">
        <v>9.0144399000000007E-3</v>
      </c>
      <c r="BA480" s="52">
        <v>8.7480228999999993E-3</v>
      </c>
      <c r="BB480" s="52">
        <v>8.4894797999999997E-3</v>
      </c>
      <c r="BC480" s="52">
        <v>8.2385776999999993E-3</v>
      </c>
      <c r="BD480" s="52">
        <v>7.9950909999999993E-3</v>
      </c>
      <c r="BE480" s="52">
        <v>7.7588003000000003E-3</v>
      </c>
      <c r="BF480" s="52">
        <v>7.5294931000000004E-3</v>
      </c>
      <c r="BG480" s="52">
        <v>7.3069629999999997E-3</v>
      </c>
      <c r="BH480" s="52">
        <v>7.0910095999999999E-3</v>
      </c>
      <c r="BI480" s="52">
        <v>6.8814386000000003E-3</v>
      </c>
      <c r="BJ480" s="52">
        <v>6.6780613000000004E-3</v>
      </c>
      <c r="BK480" s="52">
        <v>6.4806947999999998E-3</v>
      </c>
      <c r="BL480" s="52">
        <v>6.2891613000000002E-3</v>
      </c>
      <c r="BM480" s="52">
        <v>6.1032884999999999E-3</v>
      </c>
      <c r="BN480" s="52">
        <v>5.9229091000000001E-3</v>
      </c>
      <c r="BO480" s="52">
        <v>5.7478605999999998E-3</v>
      </c>
      <c r="BP480" s="52">
        <v>5.5779857000000004E-3</v>
      </c>
      <c r="BQ480" s="52">
        <v>5.4131313000000004E-3</v>
      </c>
      <c r="BR480" s="52">
        <v>5.2531491E-3</v>
      </c>
      <c r="BS480" s="52">
        <v>5.0978951000000003E-3</v>
      </c>
      <c r="BT480" s="52">
        <v>4.9472294999999998E-3</v>
      </c>
      <c r="BU480" s="52">
        <v>4.8010168000000002E-3</v>
      </c>
      <c r="BV480" s="52">
        <v>4.6591252999999997E-3</v>
      </c>
      <c r="BW480" s="52">
        <v>4.5214273000000003E-3</v>
      </c>
      <c r="BX480" s="52">
        <v>4.3877990000000004E-3</v>
      </c>
      <c r="BY480" s="52">
        <v>4.2581199000000002E-3</v>
      </c>
      <c r="BZ480" s="52">
        <v>4.1322733999999998E-3</v>
      </c>
      <c r="CA480" s="52">
        <v>4.0101462999999997E-3</v>
      </c>
      <c r="CB480" s="52">
        <v>3.8916286E-3</v>
      </c>
      <c r="CC480" s="52">
        <v>3.7766136E-3</v>
      </c>
      <c r="CD480" s="52">
        <v>3.6649978E-3</v>
      </c>
    </row>
    <row r="481" spans="1:82" x14ac:dyDescent="0.25">
      <c r="A481" s="52" t="s">
        <v>550</v>
      </c>
      <c r="B481" s="52">
        <v>0</v>
      </c>
      <c r="C481" s="52">
        <v>1.9450294900000002E-2</v>
      </c>
      <c r="D481" s="52">
        <v>1.9618210899999999E-2</v>
      </c>
      <c r="E481" s="52">
        <v>1.9546705000000001E-2</v>
      </c>
      <c r="F481" s="52">
        <v>1.9282855200000001E-2</v>
      </c>
      <c r="G481" s="52">
        <v>1.9021476499999999E-2</v>
      </c>
      <c r="H481" s="52">
        <v>1.8786209500000001E-2</v>
      </c>
      <c r="I481" s="52">
        <v>1.8553208500000001E-2</v>
      </c>
      <c r="J481" s="52">
        <v>1.8325934299999999E-2</v>
      </c>
      <c r="K481" s="52">
        <v>1.8107782999999999E-2</v>
      </c>
      <c r="L481" s="52">
        <v>1.7898316300000001E-2</v>
      </c>
      <c r="M481" s="52">
        <v>1.7696908000000001E-2</v>
      </c>
      <c r="N481" s="52">
        <v>1.7503026099999999E-2</v>
      </c>
      <c r="O481" s="52">
        <v>1.7316294699999998E-2</v>
      </c>
      <c r="P481" s="52">
        <v>1.7136503800000001E-2</v>
      </c>
      <c r="Q481" s="52">
        <v>1.6963596300000001E-2</v>
      </c>
      <c r="R481" s="55">
        <v>1.6786182899999998E-2</v>
      </c>
      <c r="S481" s="52">
        <v>1.6695550300000001E-2</v>
      </c>
      <c r="T481" s="52">
        <v>1.6562157000000001E-2</v>
      </c>
      <c r="U481" s="52">
        <v>1.6422804900000001E-2</v>
      </c>
      <c r="V481" s="52">
        <v>1.6284893599999999E-2</v>
      </c>
      <c r="W481" s="52">
        <v>1.6150539299999999E-2</v>
      </c>
      <c r="X481" s="52">
        <v>1.60202038E-2</v>
      </c>
      <c r="Y481" s="52">
        <v>1.5893729999999998E-2</v>
      </c>
      <c r="Z481" s="52">
        <v>1.5770658E-2</v>
      </c>
      <c r="AA481" s="52">
        <v>1.5657763000000002E-2</v>
      </c>
      <c r="AB481" s="55">
        <v>1.5891371200000001E-2</v>
      </c>
      <c r="AC481" s="52">
        <v>1.63832059E-2</v>
      </c>
      <c r="AD481" s="52">
        <v>1.6249708200000001E-2</v>
      </c>
      <c r="AE481" s="52">
        <v>1.6118366799999999E-2</v>
      </c>
      <c r="AF481" s="52">
        <v>1.5990462600000001E-2</v>
      </c>
      <c r="AG481" s="52">
        <v>1.5867761099999999E-2</v>
      </c>
      <c r="AH481" s="52">
        <v>1.5750117599999999E-2</v>
      </c>
      <c r="AI481" s="52">
        <v>1.5636981099999999E-2</v>
      </c>
      <c r="AJ481" s="52">
        <v>1.55277833E-2</v>
      </c>
      <c r="AK481" s="52">
        <v>1.5452931499999999E-2</v>
      </c>
      <c r="AL481" s="52">
        <v>3.4867662200000003E-2</v>
      </c>
      <c r="AM481" s="52">
        <v>-3.1950020000000003E-2</v>
      </c>
      <c r="AN481" s="52">
        <v>2.6721512900000001E-2</v>
      </c>
      <c r="AO481" s="52">
        <v>2.2264078199999999E-2</v>
      </c>
      <c r="AP481" s="52">
        <v>1.9577748200000002E-2</v>
      </c>
      <c r="AQ481" s="52">
        <v>1.7865735600000002E-2</v>
      </c>
      <c r="AR481" s="52">
        <v>1.6729392799999999E-2</v>
      </c>
      <c r="AS481" s="52">
        <v>1.5949686899999999E-2</v>
      </c>
      <c r="AT481" s="52">
        <v>1.53980916E-2</v>
      </c>
      <c r="AU481" s="52">
        <v>1.49956138E-2</v>
      </c>
      <c r="AV481" s="52">
        <v>1.46920921E-2</v>
      </c>
      <c r="AW481" s="52">
        <v>1.4454927500000001E-2</v>
      </c>
      <c r="AX481" s="52">
        <v>1.42625783E-2</v>
      </c>
      <c r="AY481" s="52">
        <v>1.41006312E-2</v>
      </c>
      <c r="AZ481" s="52">
        <v>1.3959344800000001E-2</v>
      </c>
      <c r="BA481" s="52">
        <v>1.3832074600000001E-2</v>
      </c>
      <c r="BB481" s="52">
        <v>1.37142442E-2</v>
      </c>
      <c r="BC481" s="52">
        <v>1.3602663900000001E-2</v>
      </c>
      <c r="BD481" s="52">
        <v>1.34950751E-2</v>
      </c>
      <c r="BE481" s="52">
        <v>1.3389844600000001E-2</v>
      </c>
      <c r="BF481" s="52">
        <v>1.3285757800000001E-2</v>
      </c>
      <c r="BG481" s="52">
        <v>1.31155118E-2</v>
      </c>
      <c r="BH481" s="52">
        <v>1.27547597E-2</v>
      </c>
      <c r="BI481" s="52">
        <v>1.26211806E-2</v>
      </c>
      <c r="BJ481" s="52">
        <v>1.2507901199999999E-2</v>
      </c>
      <c r="BK481" s="52">
        <v>1.24035772E-2</v>
      </c>
      <c r="BL481" s="52">
        <v>1.23044381E-2</v>
      </c>
      <c r="BM481" s="52">
        <v>1.22087992E-2</v>
      </c>
      <c r="BN481" s="52">
        <v>1.21156589E-2</v>
      </c>
      <c r="BO481" s="52">
        <v>1.2024336599999999E-2</v>
      </c>
      <c r="BP481" s="52">
        <v>1.1934357600000001E-2</v>
      </c>
      <c r="BQ481" s="52">
        <v>1.18453955E-2</v>
      </c>
      <c r="BR481" s="52">
        <v>1.17572318E-2</v>
      </c>
      <c r="BS481" s="52">
        <v>1.16697246E-2</v>
      </c>
      <c r="BT481" s="52">
        <v>1.1582785599999999E-2</v>
      </c>
      <c r="BU481" s="52">
        <v>1.14963627E-2</v>
      </c>
      <c r="BV481" s="52">
        <v>1.14104281E-2</v>
      </c>
      <c r="BW481" s="52">
        <v>1.132497E-2</v>
      </c>
      <c r="BX481" s="52">
        <v>1.12399865E-2</v>
      </c>
      <c r="BY481" s="52">
        <v>1.11554819E-2</v>
      </c>
      <c r="BZ481" s="52">
        <v>1.1071464E-2</v>
      </c>
      <c r="CA481" s="52">
        <v>1.0987942400000001E-2</v>
      </c>
      <c r="CB481" s="52">
        <v>1.0904927E-2</v>
      </c>
      <c r="CC481" s="52">
        <v>1.0822427799999999E-2</v>
      </c>
      <c r="CD481" s="52">
        <v>1.0740454E-2</v>
      </c>
    </row>
    <row r="482" spans="1:82" x14ac:dyDescent="0.25">
      <c r="A482" s="52" t="s">
        <v>551</v>
      </c>
      <c r="B482" s="52">
        <v>0</v>
      </c>
      <c r="C482" s="52">
        <v>4.8809614500000001E-2</v>
      </c>
      <c r="D482" s="52">
        <v>1.6789999999999999E-7</v>
      </c>
      <c r="E482" s="52">
        <v>-7.1499999999999998E-8</v>
      </c>
      <c r="F482" s="52">
        <v>-2.6380000000000002E-7</v>
      </c>
      <c r="G482" s="52">
        <v>-2.614E-7</v>
      </c>
      <c r="H482" s="52">
        <v>-2.353E-7</v>
      </c>
      <c r="I482" s="52">
        <v>-2.3300000000000001E-7</v>
      </c>
      <c r="J482" s="52">
        <v>-2.273E-7</v>
      </c>
      <c r="K482" s="52">
        <v>-2.1820000000000001E-7</v>
      </c>
      <c r="L482" s="52">
        <v>-2.0949999999999999E-7</v>
      </c>
      <c r="M482" s="52">
        <v>-2.0139999999999999E-7</v>
      </c>
      <c r="N482" s="52">
        <v>-1.9390000000000001E-7</v>
      </c>
      <c r="O482" s="52">
        <v>-1.867E-7</v>
      </c>
      <c r="P482" s="52">
        <v>-1.7980000000000001E-7</v>
      </c>
      <c r="Q482" s="52">
        <v>-1.7289999999999999E-7</v>
      </c>
      <c r="R482" s="55">
        <v>-1.7739999999999999E-7</v>
      </c>
      <c r="S482" s="52">
        <v>-9.0600000000000004E-8</v>
      </c>
      <c r="T482" s="52">
        <v>-1.3339999999999999E-7</v>
      </c>
      <c r="U482" s="52">
        <v>-1.3939999999999999E-7</v>
      </c>
      <c r="V482" s="52">
        <v>-1.3790000000000001E-7</v>
      </c>
      <c r="W482" s="52">
        <v>-1.3440000000000001E-7</v>
      </c>
      <c r="X482" s="52">
        <v>-1.303E-7</v>
      </c>
      <c r="Y482" s="52">
        <v>-1.265E-7</v>
      </c>
      <c r="Z482" s="52">
        <v>-1.2310000000000001E-7</v>
      </c>
      <c r="AA482" s="52">
        <v>-1.129E-7</v>
      </c>
      <c r="AB482" s="55">
        <v>2.336E-7</v>
      </c>
      <c r="AC482" s="52">
        <v>4.918E-7</v>
      </c>
      <c r="AD482" s="52">
        <v>-1.335E-7</v>
      </c>
      <c r="AE482" s="52">
        <v>-1.3129999999999999E-7</v>
      </c>
      <c r="AF482" s="52">
        <v>-1.279E-7</v>
      </c>
      <c r="AG482" s="52">
        <v>-1.2270000000000001E-7</v>
      </c>
      <c r="AH482" s="52">
        <v>-1.1759999999999999E-7</v>
      </c>
      <c r="AI482" s="52">
        <v>-1.131E-7</v>
      </c>
      <c r="AJ482" s="52">
        <v>-1.092E-7</v>
      </c>
      <c r="AK482" s="52">
        <v>-7.4900000000000002E-8</v>
      </c>
      <c r="AL482" s="52">
        <v>1.9414699999999999E-5</v>
      </c>
      <c r="AM482" s="52">
        <v>-6.6817700000000002E-5</v>
      </c>
      <c r="AN482" s="52">
        <v>5.8671500000000002E-5</v>
      </c>
      <c r="AO482" s="52">
        <v>-4.4573999999999999E-6</v>
      </c>
      <c r="AP482" s="52">
        <v>-2.6863E-6</v>
      </c>
      <c r="AQ482" s="52">
        <v>-1.7120000000000001E-6</v>
      </c>
      <c r="AR482" s="52">
        <v>-1.1363E-6</v>
      </c>
      <c r="AS482" s="52">
        <v>-7.7970000000000003E-7</v>
      </c>
      <c r="AT482" s="52">
        <v>-5.5160000000000004E-7</v>
      </c>
      <c r="AU482" s="52">
        <v>-4.0250000000000001E-7</v>
      </c>
      <c r="AV482" s="52">
        <v>-3.0349999999999998E-7</v>
      </c>
      <c r="AW482" s="52">
        <v>-2.3720000000000001E-7</v>
      </c>
      <c r="AX482" s="52">
        <v>-1.9229999999999999E-7</v>
      </c>
      <c r="AY482" s="52">
        <v>-1.6189999999999999E-7</v>
      </c>
      <c r="AZ482" s="52">
        <v>-1.413E-7</v>
      </c>
      <c r="BA482" s="52">
        <v>-1.2730000000000001E-7</v>
      </c>
      <c r="BB482" s="52">
        <v>-4.8790281999999997E-2</v>
      </c>
      <c r="BC482" s="52">
        <v>-1.1159999999999999E-7</v>
      </c>
      <c r="BD482" s="52">
        <v>-1.076E-7</v>
      </c>
      <c r="BE482" s="52">
        <v>-1.052E-7</v>
      </c>
      <c r="BF482" s="52">
        <v>-1.041E-7</v>
      </c>
      <c r="BG482" s="52">
        <v>-1.702E-7</v>
      </c>
      <c r="BH482" s="52">
        <v>-3.608E-7</v>
      </c>
      <c r="BI482" s="52">
        <v>-1.3360000000000001E-7</v>
      </c>
      <c r="BJ482" s="52">
        <v>-1.133E-7</v>
      </c>
      <c r="BK482" s="52">
        <v>-1.043E-7</v>
      </c>
      <c r="BL482" s="52">
        <v>-9.9099999999999994E-8</v>
      </c>
      <c r="BM482" s="52">
        <v>-9.5599999999999996E-8</v>
      </c>
      <c r="BN482" s="52">
        <v>-9.3100000000000006E-8</v>
      </c>
      <c r="BO482" s="52">
        <v>-9.1300000000000004E-8</v>
      </c>
      <c r="BP482" s="52">
        <v>-8.9999999999999999E-8</v>
      </c>
      <c r="BQ482" s="52">
        <v>-8.9000000000000003E-8</v>
      </c>
      <c r="BR482" s="52">
        <v>-8.8199999999999996E-8</v>
      </c>
      <c r="BS482" s="52">
        <v>-8.7499999999999996E-8</v>
      </c>
      <c r="BT482" s="52">
        <v>-8.6900000000000004E-8</v>
      </c>
      <c r="BU482" s="52">
        <v>-8.6400000000000006E-8</v>
      </c>
      <c r="BV482" s="52">
        <v>-8.5899999999999995E-8</v>
      </c>
      <c r="BW482" s="52">
        <v>-8.5500000000000005E-8</v>
      </c>
      <c r="BX482" s="52">
        <v>-8.4999999999999994E-8</v>
      </c>
      <c r="BY482" s="52">
        <v>-8.4499999999999996E-8</v>
      </c>
      <c r="BZ482" s="52">
        <v>-8.3999999999999998E-8</v>
      </c>
      <c r="CA482" s="52">
        <v>-8.35E-8</v>
      </c>
      <c r="CB482" s="52">
        <v>-8.3000000000000002E-8</v>
      </c>
      <c r="CC482" s="52">
        <v>-8.2500000000000004E-8</v>
      </c>
      <c r="CD482" s="52">
        <v>-8.2000000000000006E-8</v>
      </c>
    </row>
    <row r="483" spans="1:82" x14ac:dyDescent="0.25">
      <c r="A483" s="52" t="s">
        <v>552</v>
      </c>
      <c r="B483" s="52">
        <v>0</v>
      </c>
      <c r="C483" s="52">
        <v>-2.25625E-4</v>
      </c>
      <c r="D483" s="52">
        <v>-4.5124999999999999E-4</v>
      </c>
      <c r="E483" s="52">
        <v>-6.7687499999999996E-4</v>
      </c>
      <c r="F483" s="52">
        <v>-9.0249999999999998E-4</v>
      </c>
      <c r="G483" s="52">
        <v>-1.128125E-3</v>
      </c>
      <c r="H483" s="52">
        <v>-1.3537499999999999E-3</v>
      </c>
      <c r="I483" s="52">
        <v>-1.579375E-3</v>
      </c>
      <c r="J483" s="52">
        <v>-1.805E-3</v>
      </c>
      <c r="K483" s="52">
        <v>-2.0306249999999999E-3</v>
      </c>
      <c r="L483" s="52">
        <v>-2.25625E-3</v>
      </c>
      <c r="M483" s="52">
        <v>-2.4818750000000001E-3</v>
      </c>
      <c r="N483" s="52">
        <v>-2.7074999999999998E-3</v>
      </c>
      <c r="O483" s="52">
        <v>-2.933125E-3</v>
      </c>
      <c r="P483" s="52">
        <v>-3.1587500000000001E-3</v>
      </c>
      <c r="Q483" s="52">
        <v>-3.3843749999999998E-3</v>
      </c>
      <c r="R483" s="55">
        <v>-3.6099999999999999E-3</v>
      </c>
      <c r="S483" s="52">
        <v>-3.8356250000000001E-3</v>
      </c>
      <c r="T483" s="52">
        <v>-4.0612499999999998E-3</v>
      </c>
      <c r="U483" s="52">
        <v>-4.2868749999999999E-3</v>
      </c>
      <c r="V483" s="52">
        <v>-4.5125E-3</v>
      </c>
      <c r="W483" s="52">
        <v>-4.7381250000000001E-3</v>
      </c>
      <c r="X483" s="52">
        <v>-4.9637500000000003E-3</v>
      </c>
      <c r="Y483" s="52">
        <v>-5.1893750000000004E-3</v>
      </c>
      <c r="Z483" s="52">
        <v>-5.4149999999999997E-3</v>
      </c>
      <c r="AA483" s="52">
        <v>-5.6406249999999998E-3</v>
      </c>
      <c r="AB483" s="55">
        <v>-5.8662499999999999E-3</v>
      </c>
      <c r="AC483" s="52">
        <v>-6.0918750000000001E-3</v>
      </c>
      <c r="AD483" s="52">
        <v>-6.3175000000000002E-3</v>
      </c>
      <c r="AE483" s="52">
        <v>-6.5431250000000003E-3</v>
      </c>
      <c r="AF483" s="52">
        <v>-6.7687499999999996E-3</v>
      </c>
      <c r="AG483" s="52">
        <v>-6.9943749999999997E-3</v>
      </c>
      <c r="AH483" s="52">
        <v>-7.2199999999999999E-3</v>
      </c>
      <c r="AI483" s="52">
        <v>-7.445625E-3</v>
      </c>
      <c r="AJ483" s="52">
        <v>-7.6712500000000001E-3</v>
      </c>
      <c r="AK483" s="52">
        <v>-7.8968749999999994E-3</v>
      </c>
      <c r="AL483" s="52">
        <v>-8.1224999999999995E-3</v>
      </c>
      <c r="AM483" s="52">
        <v>-8.3481249999999996E-3</v>
      </c>
      <c r="AN483" s="52">
        <v>-8.5737499999999998E-3</v>
      </c>
      <c r="AO483" s="52">
        <v>-8.7993749999999999E-3</v>
      </c>
      <c r="AP483" s="52">
        <v>-9.025E-3</v>
      </c>
      <c r="AQ483" s="52">
        <v>-9.2506250000000002E-3</v>
      </c>
      <c r="AR483" s="52">
        <v>-9.4762500000000003E-3</v>
      </c>
      <c r="AS483" s="52">
        <v>-9.7018750000000004E-3</v>
      </c>
      <c r="AT483" s="52">
        <v>-9.9275000000000006E-3</v>
      </c>
      <c r="AU483" s="52">
        <v>-1.0153125000000001E-2</v>
      </c>
      <c r="AV483" s="52">
        <v>-1.0378750000000001E-2</v>
      </c>
      <c r="AW483" s="52">
        <v>-1.0604374999999999E-2</v>
      </c>
      <c r="AX483" s="52">
        <v>-1.0604374999999999E-2</v>
      </c>
      <c r="AY483" s="52">
        <v>-1.0604374999999999E-2</v>
      </c>
      <c r="AZ483" s="52">
        <v>-1.0604374999999999E-2</v>
      </c>
      <c r="BA483" s="52">
        <v>-1.0604374999999999E-2</v>
      </c>
      <c r="BB483" s="52">
        <v>-1.0604374999999999E-2</v>
      </c>
      <c r="BC483" s="52">
        <v>-1.0604374999999999E-2</v>
      </c>
      <c r="BD483" s="52">
        <v>-1.0604374999999999E-2</v>
      </c>
      <c r="BE483" s="52">
        <v>-1.0604374999999999E-2</v>
      </c>
      <c r="BF483" s="52">
        <v>-1.0604374999999999E-2</v>
      </c>
      <c r="BG483" s="52">
        <v>-1.0604374999999999E-2</v>
      </c>
      <c r="BH483" s="52">
        <v>-1.0604374999999999E-2</v>
      </c>
      <c r="BI483" s="52">
        <v>-1.0604374999999999E-2</v>
      </c>
      <c r="BJ483" s="52">
        <v>-1.0604374999999999E-2</v>
      </c>
      <c r="BK483" s="52">
        <v>-1.0604374999999999E-2</v>
      </c>
      <c r="BL483" s="52">
        <v>-1.0604374999999999E-2</v>
      </c>
      <c r="BM483" s="52">
        <v>-1.0604374999999999E-2</v>
      </c>
      <c r="BN483" s="52">
        <v>-1.0604374999999999E-2</v>
      </c>
      <c r="BO483" s="52">
        <v>-1.0604374999999999E-2</v>
      </c>
      <c r="BP483" s="52">
        <v>-1.0604374999999999E-2</v>
      </c>
      <c r="BQ483" s="52">
        <v>-1.0604374999999999E-2</v>
      </c>
      <c r="BR483" s="52">
        <v>-1.0604374999999999E-2</v>
      </c>
      <c r="BS483" s="52">
        <v>-1.0604374999999999E-2</v>
      </c>
      <c r="BT483" s="52">
        <v>-1.0604374999999999E-2</v>
      </c>
      <c r="BU483" s="52">
        <v>-1.0604374999999999E-2</v>
      </c>
      <c r="BV483" s="52">
        <v>-1.0604374999999999E-2</v>
      </c>
      <c r="BW483" s="52">
        <v>-1.0604374999999999E-2</v>
      </c>
      <c r="BX483" s="52">
        <v>-1.0604374999999999E-2</v>
      </c>
      <c r="BY483" s="52">
        <v>-1.0604374999999999E-2</v>
      </c>
      <c r="BZ483" s="52">
        <v>-1.0604374999999999E-2</v>
      </c>
      <c r="CA483" s="52">
        <v>-1.0604374999999999E-2</v>
      </c>
      <c r="CB483" s="52">
        <v>-1.0604374999999999E-2</v>
      </c>
      <c r="CC483" s="52">
        <v>-1.0604374999999999E-2</v>
      </c>
      <c r="CD483" s="52">
        <v>-1.0604374999999999E-2</v>
      </c>
    </row>
    <row r="484" spans="1:82" x14ac:dyDescent="0.25">
      <c r="A484" s="52" t="s">
        <v>553</v>
      </c>
      <c r="B484" s="52">
        <v>0</v>
      </c>
      <c r="C484" s="52">
        <v>4.8809614500000001E-2</v>
      </c>
      <c r="D484" s="52">
        <v>4.8809698399999997E-2</v>
      </c>
      <c r="E484" s="52">
        <v>4.8809702599999998E-2</v>
      </c>
      <c r="F484" s="52">
        <v>4.8809638699999998E-2</v>
      </c>
      <c r="G484" s="52">
        <v>4.8809548100000003E-2</v>
      </c>
      <c r="H484" s="52">
        <v>4.8809448499999998E-2</v>
      </c>
      <c r="I484" s="52">
        <v>4.8809343999999998E-2</v>
      </c>
      <c r="J484" s="52">
        <v>4.8809237300000002E-2</v>
      </c>
      <c r="K484" s="52">
        <v>4.8809129999999999E-2</v>
      </c>
      <c r="L484" s="52">
        <v>4.8809023299999997E-2</v>
      </c>
      <c r="M484" s="52">
        <v>4.8808917600000001E-2</v>
      </c>
      <c r="N484" s="52">
        <v>4.8808813399999998E-2</v>
      </c>
      <c r="O484" s="52">
        <v>4.8808710900000003E-2</v>
      </c>
      <c r="P484" s="52">
        <v>4.8808610099999997E-2</v>
      </c>
      <c r="Q484" s="52">
        <v>4.8808511300000003E-2</v>
      </c>
      <c r="R484" s="55">
        <v>4.8808413799999999E-2</v>
      </c>
      <c r="S484" s="52">
        <v>4.8808322299999998E-2</v>
      </c>
      <c r="T484" s="52">
        <v>4.8808233700000002E-2</v>
      </c>
      <c r="U484" s="52">
        <v>4.8808147000000003E-2</v>
      </c>
      <c r="V484" s="52">
        <v>4.8808062100000001E-2</v>
      </c>
      <c r="W484" s="52">
        <v>4.88079789E-2</v>
      </c>
      <c r="X484" s="52">
        <v>4.88078973E-2</v>
      </c>
      <c r="Y484" s="52">
        <v>4.8807817400000002E-2</v>
      </c>
      <c r="Z484" s="52">
        <v>4.8807738900000001E-2</v>
      </c>
      <c r="AA484" s="52">
        <v>4.8807662199999997E-2</v>
      </c>
      <c r="AB484" s="55">
        <v>4.8807600399999998E-2</v>
      </c>
      <c r="AC484" s="52">
        <v>4.8807561399999998E-2</v>
      </c>
      <c r="AD484" s="52">
        <v>4.88075205E-2</v>
      </c>
      <c r="AE484" s="52">
        <v>4.8807477799999999E-2</v>
      </c>
      <c r="AF484" s="52">
        <v>4.88074337E-2</v>
      </c>
      <c r="AG484" s="52">
        <v>4.8807388399999999E-2</v>
      </c>
      <c r="AH484" s="52">
        <v>4.8807342400000002E-2</v>
      </c>
      <c r="AI484" s="52">
        <v>4.8807295700000003E-2</v>
      </c>
      <c r="AJ484" s="52">
        <v>4.8807248499999997E-2</v>
      </c>
      <c r="AK484" s="52">
        <v>4.88072019E-2</v>
      </c>
      <c r="AL484" s="52">
        <v>4.88076972E-2</v>
      </c>
      <c r="AM484" s="52">
        <v>4.8806359799999997E-2</v>
      </c>
      <c r="AN484" s="52">
        <v>4.8806636799999997E-2</v>
      </c>
      <c r="AO484" s="52">
        <v>4.8806785300000002E-2</v>
      </c>
      <c r="AP484" s="52">
        <v>4.8806859199999997E-2</v>
      </c>
      <c r="AQ484" s="52">
        <v>4.8806887799999997E-2</v>
      </c>
      <c r="AR484" s="52">
        <v>4.8806887899999998E-2</v>
      </c>
      <c r="AS484" s="52">
        <v>4.8806869900000001E-2</v>
      </c>
      <c r="AT484" s="52">
        <v>4.88068402E-2</v>
      </c>
      <c r="AU484" s="52">
        <v>4.88068028E-2</v>
      </c>
      <c r="AV484" s="52">
        <v>4.8806760499999997E-2</v>
      </c>
      <c r="AW484" s="52">
        <v>4.8806715000000001E-2</v>
      </c>
      <c r="AX484" s="52">
        <v>4.8806667300000002E-2</v>
      </c>
      <c r="AY484" s="52">
        <v>4.88066183E-2</v>
      </c>
      <c r="AZ484" s="52">
        <v>4.88065684E-2</v>
      </c>
      <c r="BA484" s="52">
        <v>4.8806517899999999E-2</v>
      </c>
      <c r="BB484" s="52">
        <v>4.78681948E-2</v>
      </c>
      <c r="BC484" s="52">
        <v>4.6965277899999998E-2</v>
      </c>
      <c r="BD484" s="52">
        <v>4.6095800499999999E-2</v>
      </c>
      <c r="BE484" s="52">
        <v>4.5257938499999997E-2</v>
      </c>
      <c r="BF484" s="52">
        <v>4.44499982E-2</v>
      </c>
      <c r="BG484" s="52">
        <v>4.36704038E-2</v>
      </c>
      <c r="BH484" s="52">
        <v>4.2917685699999999E-2</v>
      </c>
      <c r="BI484" s="52">
        <v>4.2190481199999998E-2</v>
      </c>
      <c r="BJ484" s="52">
        <v>4.1487515000000003E-2</v>
      </c>
      <c r="BK484" s="52">
        <v>4.0807595199999998E-2</v>
      </c>
      <c r="BL484" s="52">
        <v>4.0149606599999998E-2</v>
      </c>
      <c r="BM484" s="52">
        <v>3.9512505000000003E-2</v>
      </c>
      <c r="BN484" s="52">
        <v>3.8895311500000002E-2</v>
      </c>
      <c r="BO484" s="52">
        <v>3.8297106999999997E-2</v>
      </c>
      <c r="BP484" s="52">
        <v>3.7717028700000002E-2</v>
      </c>
      <c r="BQ484" s="52">
        <v>3.7154264700000002E-2</v>
      </c>
      <c r="BR484" s="52">
        <v>3.6608051400000001E-2</v>
      </c>
      <c r="BS484" s="52">
        <v>3.6077669100000001E-2</v>
      </c>
      <c r="BT484" s="52">
        <v>3.5562439299999998E-2</v>
      </c>
      <c r="BU484" s="52">
        <v>3.5061721699999999E-2</v>
      </c>
      <c r="BV484" s="52">
        <v>3.4574911899999998E-2</v>
      </c>
      <c r="BW484" s="52">
        <v>3.4101438099999999E-2</v>
      </c>
      <c r="BX484" s="52">
        <v>3.3640759700000002E-2</v>
      </c>
      <c r="BY484" s="52">
        <v>3.3192365000000001E-2</v>
      </c>
      <c r="BZ484" s="52">
        <v>3.2755768999999997E-2</v>
      </c>
      <c r="CA484" s="52">
        <v>3.23305121E-2</v>
      </c>
      <c r="CB484" s="52">
        <v>3.1916158200000003E-2</v>
      </c>
      <c r="CC484" s="52">
        <v>3.1512293199999999E-2</v>
      </c>
      <c r="CD484" s="52">
        <v>3.1118523799999999E-2</v>
      </c>
    </row>
    <row r="485" spans="1:82" x14ac:dyDescent="0.25">
      <c r="A485" s="52" t="s">
        <v>554</v>
      </c>
      <c r="B485" s="52">
        <v>1</v>
      </c>
      <c r="C485" s="52">
        <v>0.78352616649999995</v>
      </c>
      <c r="D485" s="52">
        <v>0.61391325350000003</v>
      </c>
      <c r="E485" s="52">
        <v>0.48101709809999998</v>
      </c>
      <c r="F485" s="52">
        <v>0.37688948290000002</v>
      </c>
      <c r="G485" s="52">
        <v>0.29530277170000002</v>
      </c>
      <c r="H485" s="52">
        <v>0.23137744869999999</v>
      </c>
      <c r="I485" s="52">
        <v>0.1812902854</v>
      </c>
      <c r="J485" s="52">
        <v>0.1420456823</v>
      </c>
      <c r="K485" s="52">
        <v>0.11129650889999999</v>
      </c>
      <c r="L485" s="52">
        <v>8.7203726999999995E-2</v>
      </c>
      <c r="M485" s="52">
        <v>6.83264019E-2</v>
      </c>
      <c r="N485" s="52">
        <v>5.3535523699999997E-2</v>
      </c>
      <c r="O485" s="52">
        <v>4.1946483700000002E-2</v>
      </c>
      <c r="P485" s="52">
        <v>3.2866167600000003E-2</v>
      </c>
      <c r="Q485" s="52">
        <v>2.57515023E-2</v>
      </c>
      <c r="R485" s="55">
        <v>2.0176975900000001E-2</v>
      </c>
      <c r="S485" s="52">
        <v>1.5809188500000002E-2</v>
      </c>
      <c r="T485" s="52">
        <v>1.23869129E-2</v>
      </c>
      <c r="U485" s="52">
        <v>9.7054703999999992E-3</v>
      </c>
      <c r="V485" s="52">
        <v>7.6044900000000002E-3</v>
      </c>
      <c r="W485" s="52">
        <v>5.9583168999999998E-3</v>
      </c>
      <c r="X485" s="52">
        <v>4.6684971999999998E-3</v>
      </c>
      <c r="Y485" s="52">
        <v>3.6578896999999999E-3</v>
      </c>
      <c r="Z485" s="52">
        <v>2.8660523000000001E-3</v>
      </c>
      <c r="AA485" s="52">
        <v>2.245627E-3</v>
      </c>
      <c r="AB485" s="55">
        <v>1.7595075E-3</v>
      </c>
      <c r="AC485" s="52">
        <v>1.3786202E-3</v>
      </c>
      <c r="AD485" s="52">
        <v>1.080185E-3</v>
      </c>
      <c r="AE485" s="52">
        <v>8.4635319999999995E-4</v>
      </c>
      <c r="AF485" s="52">
        <v>6.6313989999999996E-4</v>
      </c>
      <c r="AG485" s="52">
        <v>5.1958739999999998E-4</v>
      </c>
      <c r="AH485" s="52">
        <v>4.071104E-4</v>
      </c>
      <c r="AI485" s="52">
        <v>3.1898160000000002E-4</v>
      </c>
      <c r="AJ485" s="52">
        <v>2.4993040000000002E-4</v>
      </c>
      <c r="AK485" s="52">
        <v>1.9582700000000001E-4</v>
      </c>
      <c r="AL485" s="52">
        <v>1.5343560000000001E-4</v>
      </c>
      <c r="AM485" s="52">
        <v>1.202208E-4</v>
      </c>
      <c r="AN485" s="52">
        <v>9.4196200000000005E-5</v>
      </c>
      <c r="AO485" s="52">
        <v>7.3805200000000003E-5</v>
      </c>
      <c r="AP485" s="52">
        <v>5.7828300000000003E-5</v>
      </c>
      <c r="AQ485" s="52">
        <v>4.5309999999999998E-5</v>
      </c>
      <c r="AR485" s="52">
        <v>3.5501499999999999E-5</v>
      </c>
      <c r="AS485" s="52">
        <v>2.78164E-5</v>
      </c>
      <c r="AT485" s="52">
        <v>2.17949E-5</v>
      </c>
      <c r="AU485" s="52">
        <v>1.7076799999999999E-5</v>
      </c>
      <c r="AV485" s="52">
        <v>1.3380199999999999E-5</v>
      </c>
      <c r="AW485" s="52">
        <v>1.0483699999999999E-5</v>
      </c>
      <c r="AX485" s="52">
        <v>8.2143000000000003E-6</v>
      </c>
      <c r="AY485" s="52">
        <v>6.4361000000000001E-6</v>
      </c>
      <c r="AZ485" s="52">
        <v>5.0428000000000002E-6</v>
      </c>
      <c r="BA485" s="52">
        <v>3.9512000000000004E-6</v>
      </c>
      <c r="BB485" s="52">
        <v>3.9512000000000004E-6</v>
      </c>
      <c r="BC485" s="52">
        <v>3.9512000000000004E-6</v>
      </c>
      <c r="BD485" s="52">
        <v>3.9512000000000004E-6</v>
      </c>
      <c r="BE485" s="52">
        <v>3.9512000000000004E-6</v>
      </c>
      <c r="BF485" s="52">
        <v>3.9512000000000004E-6</v>
      </c>
      <c r="BG485" s="52">
        <v>3.9512000000000004E-6</v>
      </c>
      <c r="BH485" s="52">
        <v>3.9512000000000004E-6</v>
      </c>
      <c r="BI485" s="52">
        <v>3.9512000000000004E-6</v>
      </c>
      <c r="BJ485" s="52">
        <v>3.9512000000000004E-6</v>
      </c>
      <c r="BK485" s="52">
        <v>3.9512000000000004E-6</v>
      </c>
      <c r="BL485" s="52">
        <v>3.9512000000000004E-6</v>
      </c>
      <c r="BM485" s="52">
        <v>3.9512000000000004E-6</v>
      </c>
      <c r="BN485" s="52">
        <v>3.9512000000000004E-6</v>
      </c>
      <c r="BO485" s="52">
        <v>3.9512000000000004E-6</v>
      </c>
      <c r="BP485" s="52">
        <v>3.9512000000000004E-6</v>
      </c>
      <c r="BQ485" s="52">
        <v>3.9512000000000004E-6</v>
      </c>
      <c r="BR485" s="52">
        <v>3.9512000000000004E-6</v>
      </c>
      <c r="BS485" s="52">
        <v>3.9512000000000004E-6</v>
      </c>
      <c r="BT485" s="52">
        <v>3.9512000000000004E-6</v>
      </c>
      <c r="BU485" s="52">
        <v>3.9512000000000004E-6</v>
      </c>
      <c r="BV485" s="52">
        <v>3.9512000000000004E-6</v>
      </c>
      <c r="BW485" s="52">
        <v>3.9512000000000004E-6</v>
      </c>
      <c r="BX485" s="52">
        <v>3.9512000000000004E-6</v>
      </c>
      <c r="BY485" s="52">
        <v>3.9512000000000004E-6</v>
      </c>
      <c r="BZ485" s="52">
        <v>3.9512000000000004E-6</v>
      </c>
      <c r="CA485" s="52">
        <v>3.9512000000000004E-6</v>
      </c>
      <c r="CB485" s="52">
        <v>3.9512000000000004E-6</v>
      </c>
      <c r="CC485" s="52">
        <v>3.9512000000000004E-6</v>
      </c>
      <c r="CD485" s="52">
        <v>3.9512000000000004E-6</v>
      </c>
    </row>
    <row r="486" spans="1:82" x14ac:dyDescent="0.25">
      <c r="A486" s="52" t="s">
        <v>543</v>
      </c>
      <c r="B486" s="52">
        <v>1</v>
      </c>
      <c r="C486" s="52">
        <v>0.78352616649999995</v>
      </c>
      <c r="D486" s="52">
        <v>0.61391325350000003</v>
      </c>
      <c r="E486" s="52">
        <v>0.48101709809999998</v>
      </c>
      <c r="F486" s="52">
        <v>0.37688948290000002</v>
      </c>
      <c r="G486" s="52">
        <v>0.29530277170000002</v>
      </c>
      <c r="H486" s="52">
        <v>0.23137744869999999</v>
      </c>
      <c r="I486" s="52">
        <v>0.1812902854</v>
      </c>
      <c r="J486" s="52">
        <v>0.1420456823</v>
      </c>
      <c r="K486" s="52">
        <v>0.11129650889999999</v>
      </c>
      <c r="L486" s="52">
        <v>8.7203726999999995E-2</v>
      </c>
      <c r="M486" s="52">
        <v>6.83264019E-2</v>
      </c>
      <c r="N486" s="52">
        <v>5.3535523699999997E-2</v>
      </c>
      <c r="O486" s="52">
        <v>4.1946483700000002E-2</v>
      </c>
      <c r="P486" s="52">
        <v>3.2866167600000003E-2</v>
      </c>
      <c r="Q486" s="52">
        <v>2.57515023E-2</v>
      </c>
      <c r="R486" s="55">
        <v>2.0176975900000001E-2</v>
      </c>
      <c r="S486" s="52">
        <v>1.5809188500000002E-2</v>
      </c>
      <c r="T486" s="52">
        <v>1.23869129E-2</v>
      </c>
      <c r="U486" s="52">
        <v>9.7054703999999992E-3</v>
      </c>
      <c r="V486" s="52">
        <v>7.6044900000000002E-3</v>
      </c>
      <c r="W486" s="52">
        <v>5.9583168999999998E-3</v>
      </c>
      <c r="X486" s="52">
        <v>4.6684971999999998E-3</v>
      </c>
      <c r="Y486" s="52">
        <v>3.6578896999999999E-3</v>
      </c>
      <c r="Z486" s="52">
        <v>2.8660523000000001E-3</v>
      </c>
      <c r="AA486" s="52">
        <v>2.245627E-3</v>
      </c>
      <c r="AB486" s="55">
        <v>1.7595075E-3</v>
      </c>
      <c r="AC486" s="52">
        <v>1.3786202E-3</v>
      </c>
      <c r="AD486" s="52">
        <v>1.080185E-3</v>
      </c>
      <c r="AE486" s="52">
        <v>8.4635319999999995E-4</v>
      </c>
      <c r="AF486" s="52">
        <v>6.6313989999999996E-4</v>
      </c>
      <c r="AG486" s="52">
        <v>5.1958739999999998E-4</v>
      </c>
      <c r="AH486" s="52">
        <v>4.071104E-4</v>
      </c>
      <c r="AI486" s="52">
        <v>3.1898160000000002E-4</v>
      </c>
      <c r="AJ486" s="52">
        <v>2.4993040000000002E-4</v>
      </c>
      <c r="AK486" s="52">
        <v>1.9582700000000001E-4</v>
      </c>
      <c r="AL486" s="52">
        <v>1.5343560000000001E-4</v>
      </c>
      <c r="AM486" s="52">
        <v>1.202208E-4</v>
      </c>
      <c r="AN486" s="52">
        <v>9.4196200000000005E-5</v>
      </c>
      <c r="AO486" s="52">
        <v>7.3805200000000003E-5</v>
      </c>
      <c r="AP486" s="52">
        <v>5.7828300000000003E-5</v>
      </c>
      <c r="AQ486" s="52">
        <v>4.5309999999999998E-5</v>
      </c>
      <c r="AR486" s="52">
        <v>3.5501499999999999E-5</v>
      </c>
      <c r="AS486" s="52">
        <v>2.78164E-5</v>
      </c>
      <c r="AT486" s="52">
        <v>2.17949E-5</v>
      </c>
      <c r="AU486" s="52">
        <v>1.7076799999999999E-5</v>
      </c>
      <c r="AV486" s="52">
        <v>1.3380199999999999E-5</v>
      </c>
      <c r="AW486" s="52">
        <v>1.0483699999999999E-5</v>
      </c>
      <c r="AX486" s="52">
        <v>8.2143000000000003E-6</v>
      </c>
      <c r="AY486" s="52">
        <v>6.4361000000000001E-6</v>
      </c>
      <c r="AZ486" s="52">
        <v>5.0428000000000002E-6</v>
      </c>
      <c r="BA486" s="52">
        <v>3.9512000000000004E-6</v>
      </c>
      <c r="BB486" s="52">
        <v>3.9512000000000004E-6</v>
      </c>
      <c r="BC486" s="52">
        <v>3.9512000000000004E-6</v>
      </c>
      <c r="BD486" s="52">
        <v>3.9512000000000004E-6</v>
      </c>
      <c r="BE486" s="52">
        <v>3.9512000000000004E-6</v>
      </c>
      <c r="BF486" s="52">
        <v>3.9512000000000004E-6</v>
      </c>
      <c r="BG486" s="52">
        <v>3.9512000000000004E-6</v>
      </c>
      <c r="BH486" s="52">
        <v>3.9512000000000004E-6</v>
      </c>
      <c r="BI486" s="52">
        <v>3.9512000000000004E-6</v>
      </c>
      <c r="BJ486" s="52">
        <v>3.9512000000000004E-6</v>
      </c>
      <c r="BK486" s="52">
        <v>3.9512000000000004E-6</v>
      </c>
      <c r="BL486" s="52">
        <v>3.9512000000000004E-6</v>
      </c>
      <c r="BM486" s="52">
        <v>3.9512000000000004E-6</v>
      </c>
      <c r="BN486" s="52">
        <v>3.9512000000000004E-6</v>
      </c>
      <c r="BO486" s="52">
        <v>3.9512000000000004E-6</v>
      </c>
      <c r="BP486" s="52">
        <v>3.9512000000000004E-6</v>
      </c>
      <c r="BQ486" s="52">
        <v>3.9512000000000004E-6</v>
      </c>
      <c r="BR486" s="52">
        <v>3.9512000000000004E-6</v>
      </c>
      <c r="BS486" s="52">
        <v>3.9512000000000004E-6</v>
      </c>
      <c r="BT486" s="52">
        <v>3.9512000000000004E-6</v>
      </c>
      <c r="BU486" s="52">
        <v>3.9512000000000004E-6</v>
      </c>
      <c r="BV486" s="52">
        <v>3.9512000000000004E-6</v>
      </c>
      <c r="BW486" s="52">
        <v>3.9512000000000004E-6</v>
      </c>
      <c r="BX486" s="52">
        <v>3.9512000000000004E-6</v>
      </c>
      <c r="BY486" s="52">
        <v>3.9512000000000004E-6</v>
      </c>
      <c r="BZ486" s="52">
        <v>3.9512000000000004E-6</v>
      </c>
      <c r="CA486" s="52">
        <v>3.9512000000000004E-6</v>
      </c>
      <c r="CB486" s="52">
        <v>3.9512000000000004E-6</v>
      </c>
      <c r="CC486" s="52">
        <v>3.9512000000000004E-6</v>
      </c>
      <c r="CD486" s="52">
        <v>3.9512000000000004E-6</v>
      </c>
    </row>
    <row r="487" spans="1:82" x14ac:dyDescent="0.25">
      <c r="A487" s="52" t="s">
        <v>555</v>
      </c>
      <c r="B487" s="52">
        <v>0</v>
      </c>
      <c r="C487" s="52">
        <v>5.0000000000000001E-4</v>
      </c>
      <c r="D487" s="52">
        <v>1E-3</v>
      </c>
      <c r="E487" s="52">
        <v>1.5E-3</v>
      </c>
      <c r="F487" s="52">
        <v>2E-3</v>
      </c>
      <c r="G487" s="52">
        <v>2.5000000000000001E-3</v>
      </c>
      <c r="H487" s="52">
        <v>3.0000000000000001E-3</v>
      </c>
      <c r="I487" s="52">
        <v>3.5000000000000001E-3</v>
      </c>
      <c r="J487" s="52">
        <v>4.0000000000000001E-3</v>
      </c>
      <c r="K487" s="52">
        <v>4.4999999999999997E-3</v>
      </c>
      <c r="L487" s="52">
        <v>5.0000000000000001E-3</v>
      </c>
      <c r="M487" s="52">
        <v>5.4999999999999997E-3</v>
      </c>
      <c r="N487" s="52">
        <v>6.0000000000000001E-3</v>
      </c>
      <c r="O487" s="52">
        <v>6.4999999999999997E-3</v>
      </c>
      <c r="P487" s="52">
        <v>7.0000000000000001E-3</v>
      </c>
      <c r="Q487" s="52">
        <v>7.4999999999999997E-3</v>
      </c>
      <c r="R487" s="55">
        <v>8.0000000000000002E-3</v>
      </c>
      <c r="S487" s="52">
        <v>8.5000000000000006E-3</v>
      </c>
      <c r="T487" s="52">
        <v>8.9999999999999993E-3</v>
      </c>
      <c r="U487" s="52">
        <v>9.4999999999999998E-3</v>
      </c>
      <c r="V487" s="52">
        <v>0.01</v>
      </c>
      <c r="W487" s="52">
        <v>1.0500000000000001E-2</v>
      </c>
      <c r="X487" s="52">
        <v>1.0999999999999999E-2</v>
      </c>
      <c r="Y487" s="52">
        <v>1.15E-2</v>
      </c>
      <c r="Z487" s="52">
        <v>1.2E-2</v>
      </c>
      <c r="AA487" s="52">
        <v>1.2500000000000001E-2</v>
      </c>
      <c r="AB487" s="55">
        <v>1.2999999999999999E-2</v>
      </c>
      <c r="AC487" s="52">
        <v>1.35E-2</v>
      </c>
      <c r="AD487" s="52">
        <v>1.4E-2</v>
      </c>
      <c r="AE487" s="52">
        <v>1.4500000000000001E-2</v>
      </c>
      <c r="AF487" s="52">
        <v>1.4999999999999999E-2</v>
      </c>
      <c r="AG487" s="52">
        <v>1.55E-2</v>
      </c>
      <c r="AH487" s="52">
        <v>1.6E-2</v>
      </c>
      <c r="AI487" s="52">
        <v>1.6500000000000001E-2</v>
      </c>
      <c r="AJ487" s="52">
        <v>1.7000000000000001E-2</v>
      </c>
      <c r="AK487" s="52">
        <v>1.7500000000000002E-2</v>
      </c>
      <c r="AL487" s="52">
        <v>1.7999999999999999E-2</v>
      </c>
      <c r="AM487" s="52">
        <v>1.8499999999999999E-2</v>
      </c>
      <c r="AN487" s="52">
        <v>1.9E-2</v>
      </c>
      <c r="AO487" s="52">
        <v>1.95E-2</v>
      </c>
      <c r="AP487" s="52">
        <v>0.02</v>
      </c>
      <c r="AQ487" s="52">
        <v>2.0500000000000001E-2</v>
      </c>
      <c r="AR487" s="52">
        <v>2.1000000000000001E-2</v>
      </c>
      <c r="AS487" s="52">
        <v>2.1499999999999998E-2</v>
      </c>
      <c r="AT487" s="52">
        <v>2.1999999999999999E-2</v>
      </c>
      <c r="AU487" s="52">
        <v>2.2499999999999999E-2</v>
      </c>
      <c r="AV487" s="52">
        <v>2.3E-2</v>
      </c>
      <c r="AW487" s="52">
        <v>2.35E-2</v>
      </c>
      <c r="AX487" s="52">
        <v>2.35E-2</v>
      </c>
      <c r="AY487" s="52">
        <v>2.35E-2</v>
      </c>
      <c r="AZ487" s="52">
        <v>2.35E-2</v>
      </c>
      <c r="BA487" s="52">
        <v>2.35E-2</v>
      </c>
      <c r="BB487" s="52">
        <v>2.35E-2</v>
      </c>
      <c r="BC487" s="52">
        <v>2.35E-2</v>
      </c>
      <c r="BD487" s="52">
        <v>2.35E-2</v>
      </c>
      <c r="BE487" s="52">
        <v>2.35E-2</v>
      </c>
      <c r="BF487" s="52">
        <v>2.35E-2</v>
      </c>
      <c r="BG487" s="52">
        <v>2.35E-2</v>
      </c>
      <c r="BH487" s="52">
        <v>2.35E-2</v>
      </c>
      <c r="BI487" s="52">
        <v>2.35E-2</v>
      </c>
      <c r="BJ487" s="52">
        <v>2.35E-2</v>
      </c>
      <c r="BK487" s="52">
        <v>2.35E-2</v>
      </c>
      <c r="BL487" s="52">
        <v>2.35E-2</v>
      </c>
      <c r="BM487" s="52">
        <v>2.35E-2</v>
      </c>
      <c r="BN487" s="52">
        <v>2.35E-2</v>
      </c>
      <c r="BO487" s="52">
        <v>2.35E-2</v>
      </c>
      <c r="BP487" s="52">
        <v>2.35E-2</v>
      </c>
      <c r="BQ487" s="52">
        <v>2.35E-2</v>
      </c>
      <c r="BR487" s="52">
        <v>2.35E-2</v>
      </c>
      <c r="BS487" s="52">
        <v>2.35E-2</v>
      </c>
      <c r="BT487" s="52">
        <v>2.35E-2</v>
      </c>
      <c r="BU487" s="52">
        <v>2.35E-2</v>
      </c>
      <c r="BV487" s="52">
        <v>2.35E-2</v>
      </c>
      <c r="BW487" s="52">
        <v>2.35E-2</v>
      </c>
      <c r="BX487" s="52">
        <v>2.35E-2</v>
      </c>
      <c r="BY487" s="52">
        <v>2.35E-2</v>
      </c>
      <c r="BZ487" s="52">
        <v>2.35E-2</v>
      </c>
      <c r="CA487" s="52">
        <v>2.35E-2</v>
      </c>
      <c r="CB487" s="52">
        <v>2.35E-2</v>
      </c>
      <c r="CC487" s="52">
        <v>2.35E-2</v>
      </c>
      <c r="CD487" s="52">
        <v>2.35E-2</v>
      </c>
    </row>
    <row r="488" spans="1:82" x14ac:dyDescent="0.25">
      <c r="A488" s="52" t="s">
        <v>556</v>
      </c>
      <c r="B488" s="52">
        <v>1.36557682E-2</v>
      </c>
      <c r="C488" s="52">
        <v>1.3550196800000001E-2</v>
      </c>
      <c r="D488" s="52">
        <v>1.34454693E-2</v>
      </c>
      <c r="E488" s="52">
        <v>1.3341578600000001E-2</v>
      </c>
      <c r="F488" s="52">
        <v>1.32385174E-2</v>
      </c>
      <c r="G488" s="52">
        <v>1.3136278899999999E-2</v>
      </c>
      <c r="H488" s="52">
        <v>1.30348558E-2</v>
      </c>
      <c r="I488" s="52">
        <v>1.2934241500000001E-2</v>
      </c>
      <c r="J488" s="52">
        <v>1.2834429E-2</v>
      </c>
      <c r="K488" s="52">
        <v>1.27354114E-2</v>
      </c>
      <c r="L488" s="52">
        <v>1.2637182199999999E-2</v>
      </c>
      <c r="M488" s="52">
        <v>1.2539734699999999E-2</v>
      </c>
      <c r="N488" s="52">
        <v>1.2443062100000001E-2</v>
      </c>
      <c r="O488" s="52">
        <v>1.23471581E-2</v>
      </c>
      <c r="P488" s="52">
        <v>1.22520162E-2</v>
      </c>
      <c r="Q488" s="52">
        <v>1.21576298E-2</v>
      </c>
      <c r="R488" s="55">
        <v>1.2063992799999999E-2</v>
      </c>
      <c r="S488" s="52">
        <v>1.19710987E-2</v>
      </c>
      <c r="T488" s="52">
        <v>1.1878941400000001E-2</v>
      </c>
      <c r="U488" s="52">
        <v>1.17875146E-2</v>
      </c>
      <c r="V488" s="52">
        <v>1.16968123E-2</v>
      </c>
      <c r="W488" s="52">
        <v>1.16068283E-2</v>
      </c>
      <c r="X488" s="52">
        <v>1.1517556700000001E-2</v>
      </c>
      <c r="Y488" s="52">
        <v>1.1428991600000001E-2</v>
      </c>
      <c r="Z488" s="52">
        <v>1.13411269E-2</v>
      </c>
      <c r="AA488" s="52">
        <v>1.1253957E-2</v>
      </c>
      <c r="AB488" s="55">
        <v>1.1167475899999999E-2</v>
      </c>
      <c r="AC488" s="52">
        <v>1.10816779E-2</v>
      </c>
      <c r="AD488" s="52">
        <v>1.0996557400000001E-2</v>
      </c>
      <c r="AE488" s="52">
        <v>1.09121088E-2</v>
      </c>
      <c r="AF488" s="52">
        <v>1.08283263E-2</v>
      </c>
      <c r="AG488" s="52">
        <v>1.0745204600000001E-2</v>
      </c>
      <c r="AH488" s="52">
        <v>1.0662738099999999E-2</v>
      </c>
      <c r="AI488" s="52">
        <v>1.05809214E-2</v>
      </c>
      <c r="AJ488" s="52">
        <v>1.04997492E-2</v>
      </c>
      <c r="AK488" s="52">
        <v>1.0419215900000001E-2</v>
      </c>
      <c r="AL488" s="52">
        <v>1.0339316499999999E-2</v>
      </c>
      <c r="AM488" s="52">
        <v>1.02600457E-2</v>
      </c>
      <c r="AN488" s="52">
        <v>1.01813982E-2</v>
      </c>
      <c r="AO488" s="52">
        <v>1.01033689E-2</v>
      </c>
      <c r="AP488" s="52">
        <v>1.00259527E-2</v>
      </c>
      <c r="AQ488" s="52">
        <v>9.9491447000000007E-3</v>
      </c>
      <c r="AR488" s="52">
        <v>9.8729396000000001E-3</v>
      </c>
      <c r="AS488" s="52">
        <v>9.7973326999999995E-3</v>
      </c>
      <c r="AT488" s="52">
        <v>9.7223190000000001E-3</v>
      </c>
      <c r="AU488" s="52">
        <v>9.6478934999999991E-3</v>
      </c>
      <c r="AV488" s="52">
        <v>9.5740515999999994E-3</v>
      </c>
      <c r="AW488" s="52">
        <v>9.5007883000000001E-3</v>
      </c>
      <c r="AX488" s="52">
        <v>9.4280990000000005E-3</v>
      </c>
      <c r="AY488" s="52">
        <v>9.3559789000000008E-3</v>
      </c>
      <c r="AZ488" s="52">
        <v>9.2844234000000001E-3</v>
      </c>
      <c r="BA488" s="52">
        <v>9.2134278999999996E-3</v>
      </c>
      <c r="BB488" s="52">
        <v>9.1429878000000003E-3</v>
      </c>
      <c r="BC488" s="52">
        <v>9.0730984999999997E-3</v>
      </c>
      <c r="BD488" s="52">
        <v>9.0037555999999998E-3</v>
      </c>
      <c r="BE488" s="52">
        <v>8.9349544999999999E-3</v>
      </c>
      <c r="BF488" s="52">
        <v>8.8666908999999999E-3</v>
      </c>
      <c r="BG488" s="52">
        <v>8.7989604999999995E-3</v>
      </c>
      <c r="BH488" s="52">
        <v>8.7317586999999999E-3</v>
      </c>
      <c r="BI488" s="52">
        <v>8.6650814E-3</v>
      </c>
      <c r="BJ488" s="52">
        <v>8.5989242999999996E-3</v>
      </c>
      <c r="BK488" s="52">
        <v>8.5332832000000001E-3</v>
      </c>
      <c r="BL488" s="52">
        <v>8.4681537999999994E-3</v>
      </c>
      <c r="BM488" s="52">
        <v>8.403532E-3</v>
      </c>
      <c r="BN488" s="52">
        <v>8.3394138000000007E-3</v>
      </c>
      <c r="BO488" s="52">
        <v>8.2757948999999994E-3</v>
      </c>
      <c r="BP488" s="52">
        <v>8.2126713999999996E-3</v>
      </c>
      <c r="BQ488" s="52">
        <v>8.1500392000000005E-3</v>
      </c>
      <c r="BR488" s="52">
        <v>8.0878944000000001E-3</v>
      </c>
      <c r="BS488" s="52">
        <v>8.0262331000000003E-3</v>
      </c>
      <c r="BT488" s="52">
        <v>7.9650512E-3</v>
      </c>
      <c r="BU488" s="52">
        <v>7.9043450000000001E-3</v>
      </c>
      <c r="BV488" s="52">
        <v>7.8441106000000007E-3</v>
      </c>
      <c r="BW488" s="52">
        <v>7.7843443E-3</v>
      </c>
      <c r="BX488" s="52">
        <v>7.7250421000000001E-3</v>
      </c>
      <c r="BY488" s="52">
        <v>7.6662003999999999E-3</v>
      </c>
      <c r="BZ488" s="52">
        <v>7.6078155000000001E-3</v>
      </c>
      <c r="CA488" s="52">
        <v>7.5498837000000001E-3</v>
      </c>
      <c r="CB488" s="52">
        <v>7.4924014000000002E-3</v>
      </c>
      <c r="CC488" s="52">
        <v>7.4353648999999997E-3</v>
      </c>
      <c r="CD488" s="52">
        <v>0</v>
      </c>
    </row>
    <row r="489" spans="1:82" x14ac:dyDescent="0.25">
      <c r="A489" s="52" t="s">
        <v>271</v>
      </c>
      <c r="B489" s="52">
        <v>2020</v>
      </c>
      <c r="C489" s="52" t="s">
        <v>272</v>
      </c>
      <c r="D489" s="52">
        <v>0.21729999999999999</v>
      </c>
      <c r="E489" s="52" t="s">
        <v>273</v>
      </c>
      <c r="F489" s="52">
        <v>0.224</v>
      </c>
      <c r="G489" s="52" t="s">
        <v>274</v>
      </c>
      <c r="H489" s="52">
        <v>0.28239999999999998</v>
      </c>
      <c r="I489" s="52" t="s">
        <v>275</v>
      </c>
      <c r="J489" s="52">
        <v>0.27629999999999999</v>
      </c>
      <c r="K489" s="52" t="s">
        <v>276</v>
      </c>
      <c r="L489" s="93" t="s">
        <v>590</v>
      </c>
      <c r="M489" s="52" t="s">
        <v>277</v>
      </c>
      <c r="N489" s="52">
        <v>394.4</v>
      </c>
      <c r="O489" s="52" t="s">
        <v>278</v>
      </c>
      <c r="P489" s="52">
        <v>36.53</v>
      </c>
      <c r="Q489" s="52" t="s">
        <v>279</v>
      </c>
      <c r="R489" s="55">
        <v>4.3040000000000003</v>
      </c>
      <c r="S489" s="52" t="s">
        <v>280</v>
      </c>
      <c r="T489" s="52">
        <v>0.32400000000000001</v>
      </c>
      <c r="U489" s="52" t="s">
        <v>281</v>
      </c>
      <c r="V489" s="52">
        <v>0.44</v>
      </c>
      <c r="W489" s="52" t="s">
        <v>282</v>
      </c>
      <c r="X489" s="52">
        <v>236</v>
      </c>
      <c r="Y489" s="52" t="s">
        <v>283</v>
      </c>
      <c r="Z489" s="52">
        <v>4.07</v>
      </c>
      <c r="AA489" s="52" t="s">
        <v>284</v>
      </c>
      <c r="AB489" s="55">
        <v>32.4</v>
      </c>
      <c r="AC489" s="52" t="s">
        <v>285</v>
      </c>
      <c r="AD489" s="52">
        <v>1.9E-2</v>
      </c>
      <c r="AE489" s="52" t="s">
        <v>286</v>
      </c>
      <c r="AF489" s="52">
        <v>4.165</v>
      </c>
    </row>
    <row r="490" spans="1:82" x14ac:dyDescent="0.25">
      <c r="A490" s="52" t="s">
        <v>287</v>
      </c>
      <c r="B490" s="52">
        <v>3.93</v>
      </c>
      <c r="C490" s="52" t="s">
        <v>288</v>
      </c>
      <c r="D490" s="52">
        <v>886.51280139999994</v>
      </c>
      <c r="E490" s="52" t="s">
        <v>289</v>
      </c>
      <c r="F490" s="52">
        <v>150.09299999999999</v>
      </c>
      <c r="G490" s="52" t="s">
        <v>290</v>
      </c>
      <c r="H490" s="52">
        <v>102.69799999999999</v>
      </c>
      <c r="I490" s="52" t="s">
        <v>291</v>
      </c>
      <c r="J490" s="52">
        <v>39.533999999999999</v>
      </c>
      <c r="K490" s="52" t="s">
        <v>292</v>
      </c>
      <c r="L490" s="52">
        <v>6.1864999999999997</v>
      </c>
      <c r="M490" s="52" t="s">
        <v>293</v>
      </c>
      <c r="N490" s="52">
        <v>588</v>
      </c>
      <c r="O490" s="52" t="s">
        <v>294</v>
      </c>
      <c r="P490" s="52">
        <v>0.1477</v>
      </c>
      <c r="Q490" s="52" t="s">
        <v>295</v>
      </c>
      <c r="R490" s="55">
        <v>1.0994539999999999</v>
      </c>
      <c r="S490" s="52" t="s">
        <v>296</v>
      </c>
      <c r="T490" s="52">
        <v>1.24715</v>
      </c>
    </row>
    <row r="491" spans="1:82" x14ac:dyDescent="0.25">
      <c r="A491" s="52" t="s">
        <v>297</v>
      </c>
      <c r="B491" s="52">
        <v>3.467E-3</v>
      </c>
      <c r="C491" s="52" t="s">
        <v>298</v>
      </c>
      <c r="D491" s="52">
        <v>1E-3</v>
      </c>
      <c r="E491" s="52" t="s">
        <v>299</v>
      </c>
      <c r="F491" s="52">
        <v>0.05</v>
      </c>
      <c r="G491" s="52" t="s">
        <v>300</v>
      </c>
      <c r="H491" s="52">
        <v>-1.4999999999999999E-2</v>
      </c>
      <c r="I491" s="52" t="s">
        <v>557</v>
      </c>
      <c r="J491" s="52">
        <v>37.56</v>
      </c>
      <c r="K491" s="52" t="s">
        <v>301</v>
      </c>
      <c r="L491" s="52">
        <v>2.6</v>
      </c>
      <c r="M491" s="52" t="s">
        <v>302</v>
      </c>
      <c r="N491" s="52">
        <v>-1.2E-2</v>
      </c>
      <c r="O491" s="52" t="s">
        <v>303</v>
      </c>
      <c r="P491" s="52">
        <v>1</v>
      </c>
      <c r="Q491" s="52" t="s">
        <v>304</v>
      </c>
      <c r="R491" s="55">
        <v>1.1000000000000001</v>
      </c>
      <c r="S491" s="52" t="s">
        <v>558</v>
      </c>
      <c r="T491" s="52">
        <v>6</v>
      </c>
      <c r="U491" s="52" t="s">
        <v>305</v>
      </c>
      <c r="V491" s="52">
        <v>2.5000000000000001E-2</v>
      </c>
    </row>
    <row r="493" spans="1:82" x14ac:dyDescent="0.25">
      <c r="A493" s="52" t="s">
        <v>503</v>
      </c>
    </row>
    <row r="494" spans="1:82" x14ac:dyDescent="0.25">
      <c r="A494" s="52" t="s">
        <v>562</v>
      </c>
    </row>
    <row r="495" spans="1:82" x14ac:dyDescent="0.25">
      <c r="A495" s="52" t="s">
        <v>504</v>
      </c>
    </row>
    <row r="496" spans="1:82" x14ac:dyDescent="0.25">
      <c r="A496" s="52" t="s">
        <v>221</v>
      </c>
    </row>
    <row r="497" spans="1:82" x14ac:dyDescent="0.25">
      <c r="A497" s="52" t="s">
        <v>222</v>
      </c>
      <c r="B497" s="52">
        <v>1</v>
      </c>
    </row>
    <row r="499" spans="1:82" x14ac:dyDescent="0.25">
      <c r="A499" s="52" t="s">
        <v>63</v>
      </c>
      <c r="B499" s="52">
        <v>1</v>
      </c>
      <c r="C499" s="52">
        <v>2</v>
      </c>
      <c r="D499" s="52">
        <v>3</v>
      </c>
      <c r="E499" s="52">
        <v>4</v>
      </c>
      <c r="F499" s="52">
        <v>5</v>
      </c>
      <c r="G499" s="52">
        <v>6</v>
      </c>
      <c r="H499" s="52">
        <v>7</v>
      </c>
      <c r="I499" s="52">
        <v>8</v>
      </c>
      <c r="J499" s="52">
        <v>9</v>
      </c>
      <c r="K499" s="52">
        <v>10</v>
      </c>
      <c r="L499" s="52">
        <v>11</v>
      </c>
      <c r="M499" s="52">
        <v>12</v>
      </c>
      <c r="N499" s="52">
        <v>13</v>
      </c>
      <c r="O499" s="52">
        <v>14</v>
      </c>
      <c r="P499" s="52">
        <v>15</v>
      </c>
      <c r="Q499" s="52">
        <v>16</v>
      </c>
      <c r="R499" s="55">
        <v>17</v>
      </c>
      <c r="S499" s="52">
        <v>18</v>
      </c>
      <c r="T499" s="52">
        <v>19</v>
      </c>
      <c r="U499" s="52">
        <v>20</v>
      </c>
      <c r="V499" s="52">
        <v>21</v>
      </c>
      <c r="W499" s="52">
        <v>22</v>
      </c>
      <c r="X499" s="52">
        <v>23</v>
      </c>
      <c r="Y499" s="52">
        <v>24</v>
      </c>
      <c r="Z499" s="52">
        <v>25</v>
      </c>
      <c r="AA499" s="52">
        <v>26</v>
      </c>
      <c r="AB499" s="55">
        <v>27</v>
      </c>
      <c r="AC499" s="52">
        <v>28</v>
      </c>
      <c r="AD499" s="52">
        <v>29</v>
      </c>
      <c r="AE499" s="52">
        <v>30</v>
      </c>
      <c r="AF499" s="52">
        <v>31</v>
      </c>
      <c r="AG499" s="52">
        <v>32</v>
      </c>
      <c r="AH499" s="52">
        <v>33</v>
      </c>
      <c r="AI499" s="52">
        <v>34</v>
      </c>
      <c r="AJ499" s="52">
        <v>35</v>
      </c>
      <c r="AK499" s="52">
        <v>36</v>
      </c>
      <c r="AL499" s="52">
        <v>37</v>
      </c>
      <c r="AM499" s="52">
        <v>38</v>
      </c>
      <c r="AN499" s="52">
        <v>39</v>
      </c>
      <c r="AO499" s="52">
        <v>40</v>
      </c>
      <c r="AP499" s="52">
        <v>41</v>
      </c>
      <c r="AQ499" s="52">
        <v>42</v>
      </c>
      <c r="AR499" s="52">
        <v>43</v>
      </c>
      <c r="AS499" s="52">
        <v>44</v>
      </c>
      <c r="AT499" s="52">
        <v>45</v>
      </c>
      <c r="AU499" s="52">
        <v>46</v>
      </c>
      <c r="AV499" s="52">
        <v>47</v>
      </c>
      <c r="AW499" s="52">
        <v>48</v>
      </c>
      <c r="AX499" s="52">
        <v>49</v>
      </c>
      <c r="AY499" s="52">
        <v>50</v>
      </c>
      <c r="AZ499" s="52">
        <v>51</v>
      </c>
      <c r="BA499" s="52">
        <v>52</v>
      </c>
      <c r="BB499" s="52">
        <v>53</v>
      </c>
      <c r="BC499" s="52">
        <v>54</v>
      </c>
      <c r="BD499" s="52">
        <v>55</v>
      </c>
      <c r="BE499" s="52">
        <v>56</v>
      </c>
      <c r="BF499" s="52">
        <v>57</v>
      </c>
      <c r="BG499" s="52">
        <v>58</v>
      </c>
      <c r="BH499" s="52">
        <v>59</v>
      </c>
      <c r="BI499" s="52">
        <v>60</v>
      </c>
      <c r="BJ499" s="52">
        <v>61</v>
      </c>
      <c r="BK499" s="52">
        <v>62</v>
      </c>
      <c r="BL499" s="52">
        <v>63</v>
      </c>
      <c r="BM499" s="52">
        <v>64</v>
      </c>
      <c r="BN499" s="52">
        <v>65</v>
      </c>
      <c r="BO499" s="52">
        <v>66</v>
      </c>
      <c r="BP499" s="52">
        <v>67</v>
      </c>
      <c r="BQ499" s="52">
        <v>68</v>
      </c>
      <c r="BR499" s="52">
        <v>69</v>
      </c>
      <c r="BS499" s="52">
        <v>70</v>
      </c>
      <c r="BT499" s="52">
        <v>71</v>
      </c>
      <c r="BU499" s="52">
        <v>72</v>
      </c>
      <c r="BV499" s="52">
        <v>73</v>
      </c>
      <c r="BW499" s="52">
        <v>74</v>
      </c>
      <c r="BX499" s="52">
        <v>75</v>
      </c>
      <c r="BY499" s="52">
        <v>76</v>
      </c>
      <c r="BZ499" s="52">
        <v>77</v>
      </c>
      <c r="CA499" s="52">
        <v>78</v>
      </c>
      <c r="CB499" s="52">
        <v>79</v>
      </c>
      <c r="CC499" s="52">
        <v>80</v>
      </c>
      <c r="CD499" s="52">
        <v>81</v>
      </c>
    </row>
    <row r="500" spans="1:82" x14ac:dyDescent="0.25">
      <c r="A500" s="52" t="s">
        <v>48</v>
      </c>
      <c r="B500" s="52">
        <v>2020</v>
      </c>
      <c r="C500" s="52">
        <v>2025</v>
      </c>
      <c r="D500" s="52">
        <v>2030</v>
      </c>
      <c r="E500" s="52">
        <v>2035</v>
      </c>
      <c r="F500" s="52">
        <v>2040</v>
      </c>
      <c r="G500" s="52">
        <v>2045</v>
      </c>
      <c r="H500" s="52">
        <v>2050</v>
      </c>
      <c r="I500" s="52">
        <v>2055</v>
      </c>
      <c r="J500" s="52">
        <v>2060</v>
      </c>
      <c r="K500" s="52">
        <v>2065</v>
      </c>
      <c r="L500" s="52">
        <v>2070</v>
      </c>
      <c r="M500" s="52">
        <v>2075</v>
      </c>
      <c r="N500" s="52">
        <v>2080</v>
      </c>
      <c r="O500" s="52">
        <v>2085</v>
      </c>
      <c r="P500" s="52">
        <v>2090</v>
      </c>
      <c r="Q500" s="52">
        <v>2095</v>
      </c>
      <c r="R500" s="55">
        <v>2100</v>
      </c>
      <c r="S500" s="52">
        <v>2105</v>
      </c>
      <c r="T500" s="52">
        <v>2110</v>
      </c>
      <c r="U500" s="52">
        <v>2115</v>
      </c>
      <c r="V500" s="52">
        <v>2120</v>
      </c>
      <c r="W500" s="52">
        <v>2125</v>
      </c>
      <c r="X500" s="52">
        <v>2130</v>
      </c>
      <c r="Y500" s="52">
        <v>2135</v>
      </c>
      <c r="Z500" s="52">
        <v>2140</v>
      </c>
      <c r="AA500" s="52">
        <v>2145</v>
      </c>
      <c r="AB500" s="55">
        <v>2150</v>
      </c>
      <c r="AC500" s="52">
        <v>2155</v>
      </c>
      <c r="AD500" s="52">
        <v>2160</v>
      </c>
      <c r="AE500" s="52">
        <v>2165</v>
      </c>
      <c r="AF500" s="52">
        <v>2170</v>
      </c>
      <c r="AG500" s="52">
        <v>2175</v>
      </c>
      <c r="AH500" s="52">
        <v>2180</v>
      </c>
      <c r="AI500" s="52">
        <v>2185</v>
      </c>
      <c r="AJ500" s="52">
        <v>2190</v>
      </c>
      <c r="AK500" s="52">
        <v>2195</v>
      </c>
      <c r="AL500" s="52">
        <v>2200</v>
      </c>
      <c r="AM500" s="52">
        <v>2205</v>
      </c>
      <c r="AN500" s="52">
        <v>2210</v>
      </c>
      <c r="AO500" s="52">
        <v>2215</v>
      </c>
      <c r="AP500" s="52">
        <v>2220</v>
      </c>
      <c r="AQ500" s="52">
        <v>2225</v>
      </c>
      <c r="AR500" s="52">
        <v>2230</v>
      </c>
      <c r="AS500" s="52">
        <v>2235</v>
      </c>
      <c r="AT500" s="52">
        <v>2240</v>
      </c>
      <c r="AU500" s="52">
        <v>2245</v>
      </c>
      <c r="AV500" s="52">
        <v>2250</v>
      </c>
      <c r="AW500" s="52">
        <v>2255</v>
      </c>
      <c r="AX500" s="52">
        <v>2260</v>
      </c>
      <c r="AY500" s="52">
        <v>2265</v>
      </c>
      <c r="AZ500" s="52">
        <v>2270</v>
      </c>
      <c r="BA500" s="52">
        <v>2275</v>
      </c>
      <c r="BB500" s="52">
        <v>2280</v>
      </c>
      <c r="BC500" s="52">
        <v>2285</v>
      </c>
      <c r="BD500" s="52">
        <v>2290</v>
      </c>
      <c r="BE500" s="52">
        <v>2295</v>
      </c>
      <c r="BF500" s="52">
        <v>2300</v>
      </c>
      <c r="BG500" s="52">
        <v>2305</v>
      </c>
      <c r="BH500" s="52">
        <v>2310</v>
      </c>
      <c r="BI500" s="52">
        <v>2315</v>
      </c>
      <c r="BJ500" s="52">
        <v>2320</v>
      </c>
      <c r="BK500" s="52">
        <v>2325</v>
      </c>
      <c r="BL500" s="52">
        <v>2330</v>
      </c>
      <c r="BM500" s="52">
        <v>2335</v>
      </c>
      <c r="BN500" s="52">
        <v>2340</v>
      </c>
      <c r="BO500" s="52">
        <v>2345</v>
      </c>
      <c r="BP500" s="52">
        <v>2350</v>
      </c>
      <c r="BQ500" s="52">
        <v>2355</v>
      </c>
      <c r="BR500" s="52">
        <v>2360</v>
      </c>
      <c r="BS500" s="52">
        <v>2365</v>
      </c>
      <c r="BT500" s="52">
        <v>2370</v>
      </c>
      <c r="BU500" s="52">
        <v>2375</v>
      </c>
      <c r="BV500" s="52">
        <v>2380</v>
      </c>
      <c r="BW500" s="52">
        <v>2385</v>
      </c>
      <c r="BX500" s="52">
        <v>2390</v>
      </c>
      <c r="BY500" s="52">
        <v>2395</v>
      </c>
      <c r="BZ500" s="52">
        <v>2400</v>
      </c>
      <c r="CA500" s="52">
        <v>2405</v>
      </c>
      <c r="CB500" s="52">
        <v>2410</v>
      </c>
      <c r="CC500" s="52">
        <v>2415</v>
      </c>
      <c r="CD500" s="52">
        <v>2420</v>
      </c>
    </row>
    <row r="501" spans="1:82" x14ac:dyDescent="0.25">
      <c r="A501" s="52" t="s">
        <v>223</v>
      </c>
      <c r="B501" s="52">
        <v>44425.925044413001</v>
      </c>
    </row>
    <row r="502" spans="1:82" x14ac:dyDescent="0.25">
      <c r="A502" s="52" t="s">
        <v>224</v>
      </c>
      <c r="B502" s="52">
        <v>38.472356699400002</v>
      </c>
      <c r="C502" s="52">
        <v>39.116937998399997</v>
      </c>
      <c r="D502" s="52">
        <v>35.418566734000002</v>
      </c>
      <c r="E502" s="52">
        <v>36.3418994158</v>
      </c>
      <c r="F502" s="52">
        <v>36.9884165307</v>
      </c>
      <c r="G502" s="52">
        <v>37.331952415400004</v>
      </c>
      <c r="H502" s="52">
        <v>37.342402176900002</v>
      </c>
      <c r="I502" s="52">
        <v>37.663279645700001</v>
      </c>
      <c r="J502" s="52">
        <v>37.771392420700003</v>
      </c>
      <c r="K502" s="52">
        <v>37.652972359800003</v>
      </c>
      <c r="L502" s="52">
        <v>37.290939522099997</v>
      </c>
      <c r="M502" s="52">
        <v>36.664553398999999</v>
      </c>
      <c r="N502" s="52">
        <v>35.749179743100001</v>
      </c>
      <c r="O502" s="52">
        <v>34.516123084299998</v>
      </c>
      <c r="P502" s="52">
        <v>32.932536569900002</v>
      </c>
      <c r="Q502" s="52">
        <v>30.961427841199999</v>
      </c>
      <c r="R502" s="55">
        <v>28.5616107741</v>
      </c>
      <c r="S502" s="52">
        <v>26.295510859699998</v>
      </c>
      <c r="T502" s="52">
        <v>23.609541133499999</v>
      </c>
      <c r="U502" s="52">
        <v>20.450420531999999</v>
      </c>
      <c r="V502" s="52">
        <v>16.760657853400001</v>
      </c>
      <c r="W502" s="52">
        <v>12.476071172399999</v>
      </c>
      <c r="X502" s="52">
        <v>7.5240112448999996</v>
      </c>
      <c r="Y502" s="52">
        <v>1.8215067372</v>
      </c>
      <c r="Z502" s="52">
        <v>-4.7264452173000002</v>
      </c>
      <c r="AA502" s="52">
        <v>-12.225300786</v>
      </c>
      <c r="AB502" s="55">
        <v>-16.363454886100001</v>
      </c>
      <c r="AC502" s="52">
        <v>-17.297422414300001</v>
      </c>
      <c r="AD502" s="52">
        <v>-18.2882678293</v>
      </c>
      <c r="AE502" s="52">
        <v>-19.321852053200001</v>
      </c>
      <c r="AF502" s="52">
        <v>-20.399535727899998</v>
      </c>
      <c r="AG502" s="52">
        <v>-21.5226922051</v>
      </c>
      <c r="AH502" s="52">
        <v>-22.6926873761</v>
      </c>
      <c r="AI502" s="52">
        <v>-23.9108736429</v>
      </c>
      <c r="AJ502" s="52">
        <v>-25.178587421300001</v>
      </c>
      <c r="AK502" s="52">
        <v>-26.497144477100001</v>
      </c>
      <c r="AL502" s="52">
        <v>-27.865924745499999</v>
      </c>
      <c r="AM502" s="52">
        <v>-14.0533298679</v>
      </c>
      <c r="AN502" s="52">
        <v>-15.3528355313</v>
      </c>
      <c r="AO502" s="52">
        <v>-16.531032552799999</v>
      </c>
      <c r="AP502" s="52">
        <v>-17.6366622199</v>
      </c>
      <c r="AQ502" s="52">
        <v>-18.702064581599998</v>
      </c>
      <c r="AR502" s="52">
        <v>-19.749333916499999</v>
      </c>
      <c r="AS502" s="52">
        <v>-20.7938922616</v>
      </c>
      <c r="AT502" s="52">
        <v>-21.846683217199999</v>
      </c>
      <c r="AU502" s="52">
        <v>-22.915578058099999</v>
      </c>
      <c r="AV502" s="52">
        <v>-24.006306481599999</v>
      </c>
      <c r="AW502" s="52">
        <v>-25.123087262799999</v>
      </c>
      <c r="AX502" s="52">
        <v>-26.2690626443</v>
      </c>
      <c r="AY502" s="52">
        <v>-27.446600860499998</v>
      </c>
      <c r="AZ502" s="52">
        <v>-28.6575082751</v>
      </c>
      <c r="BA502" s="52">
        <v>-29.903178651000001</v>
      </c>
      <c r="BB502" s="52">
        <v>-31.184698229199999</v>
      </c>
      <c r="BC502" s="52">
        <v>-32.5029195137</v>
      </c>
      <c r="BD502" s="52">
        <v>-33.858512784200002</v>
      </c>
      <c r="BE502" s="52">
        <v>-35.252001725900001</v>
      </c>
      <c r="BF502" s="52">
        <v>-36.683787753399997</v>
      </c>
      <c r="BG502" s="52">
        <v>0</v>
      </c>
      <c r="BH502" s="52">
        <v>0</v>
      </c>
      <c r="BI502" s="52">
        <v>0</v>
      </c>
      <c r="BJ502" s="52">
        <v>0</v>
      </c>
      <c r="BK502" s="52">
        <v>0</v>
      </c>
      <c r="BL502" s="52">
        <v>0</v>
      </c>
      <c r="BM502" s="52">
        <v>0</v>
      </c>
      <c r="BN502" s="52">
        <v>0</v>
      </c>
      <c r="BO502" s="52">
        <v>0</v>
      </c>
      <c r="BP502" s="52">
        <v>0</v>
      </c>
      <c r="BQ502" s="52">
        <v>0</v>
      </c>
      <c r="BR502" s="52">
        <v>0</v>
      </c>
      <c r="BS502" s="52">
        <v>0</v>
      </c>
      <c r="BT502" s="52">
        <v>0</v>
      </c>
      <c r="BU502" s="52">
        <v>0</v>
      </c>
      <c r="BV502" s="52">
        <v>0</v>
      </c>
      <c r="BW502" s="52">
        <v>0</v>
      </c>
      <c r="BX502" s="52">
        <v>0</v>
      </c>
      <c r="BY502" s="52">
        <v>0</v>
      </c>
      <c r="BZ502" s="52">
        <v>0</v>
      </c>
      <c r="CA502" s="52">
        <v>0</v>
      </c>
      <c r="CB502" s="52">
        <v>0</v>
      </c>
      <c r="CC502" s="52">
        <v>0</v>
      </c>
      <c r="CD502" s="52">
        <v>0</v>
      </c>
    </row>
    <row r="503" spans="1:82" x14ac:dyDescent="0.25">
      <c r="A503" s="52" t="s">
        <v>225</v>
      </c>
      <c r="B503" s="52">
        <v>416.20319314549999</v>
      </c>
      <c r="C503" s="52">
        <v>430.43267430240002</v>
      </c>
      <c r="D503" s="52">
        <v>442.12708943979999</v>
      </c>
      <c r="E503" s="52">
        <v>454.38063340090002</v>
      </c>
      <c r="F503" s="52">
        <v>466.83688599390001</v>
      </c>
      <c r="G503" s="52">
        <v>479.34948748959999</v>
      </c>
      <c r="H503" s="52">
        <v>491.78222836280003</v>
      </c>
      <c r="I503" s="52">
        <v>504.36427737370002</v>
      </c>
      <c r="J503" s="52">
        <v>516.98245318060003</v>
      </c>
      <c r="K503" s="52">
        <v>529.53891702830003</v>
      </c>
      <c r="L503" s="52">
        <v>541.93082707430005</v>
      </c>
      <c r="M503" s="52">
        <v>554.04444309480004</v>
      </c>
      <c r="N503" s="52">
        <v>565.75204913059997</v>
      </c>
      <c r="O503" s="52">
        <v>576.9094882032</v>
      </c>
      <c r="P503" s="52">
        <v>587.35388434410004</v>
      </c>
      <c r="Q503" s="52">
        <v>596.90151420489997</v>
      </c>
      <c r="R503" s="55">
        <v>605.34579999319999</v>
      </c>
      <c r="S503" s="52">
        <v>612.79091519129997</v>
      </c>
      <c r="T503" s="52">
        <v>619.00553456629996</v>
      </c>
      <c r="U503" s="52">
        <v>623.74681212279995</v>
      </c>
      <c r="V503" s="52">
        <v>626.74889299819995</v>
      </c>
      <c r="W503" s="52">
        <v>627.7172547893</v>
      </c>
      <c r="X503" s="52">
        <v>626.32485491080001</v>
      </c>
      <c r="Y503" s="52">
        <v>622.20888496830003</v>
      </c>
      <c r="Z503" s="52">
        <v>614.96815837370002</v>
      </c>
      <c r="AA503" s="52">
        <v>604.16352854399997</v>
      </c>
      <c r="AB503" s="55">
        <v>591.963340152</v>
      </c>
      <c r="AC503" s="52">
        <v>580.21769059120004</v>
      </c>
      <c r="AD503" s="52">
        <v>568.66803569889998</v>
      </c>
      <c r="AE503" s="52">
        <v>557.15390074530001</v>
      </c>
      <c r="AF503" s="52">
        <v>545.5698770299</v>
      </c>
      <c r="AG503" s="52">
        <v>533.84594546760002</v>
      </c>
      <c r="AH503" s="52">
        <v>521.93519377270002</v>
      </c>
      <c r="AI503" s="52">
        <v>509.806122636</v>
      </c>
      <c r="AJ503" s="52">
        <v>497.4378637067</v>
      </c>
      <c r="AK503" s="52">
        <v>484.81726540710002</v>
      </c>
      <c r="AL503" s="52">
        <v>471.93831723139999</v>
      </c>
      <c r="AM503" s="52">
        <v>467.79594390239998</v>
      </c>
      <c r="AN503" s="52">
        <v>462.16256939480002</v>
      </c>
      <c r="AO503" s="52">
        <v>455.61998996760002</v>
      </c>
      <c r="AP503" s="52">
        <v>448.48727341199998</v>
      </c>
      <c r="AQ503" s="52">
        <v>440.93764407859999</v>
      </c>
      <c r="AR503" s="52">
        <v>433.06512261820001</v>
      </c>
      <c r="AS503" s="52">
        <v>424.92131512380001</v>
      </c>
      <c r="AT503" s="52">
        <v>416.53552359060001</v>
      </c>
      <c r="AU503" s="52">
        <v>407.9257116773</v>
      </c>
      <c r="AV503" s="52">
        <v>399.10449941249999</v>
      </c>
      <c r="AW503" s="52">
        <v>390.08247487739999</v>
      </c>
      <c r="AX503" s="52">
        <v>380.87007044619997</v>
      </c>
      <c r="AY503" s="52">
        <v>371.47868042290003</v>
      </c>
      <c r="AZ503" s="52">
        <v>361.92138473940003</v>
      </c>
      <c r="BA503" s="52">
        <v>352.2134726045</v>
      </c>
      <c r="BB503" s="52">
        <v>342.3728654487</v>
      </c>
      <c r="BC503" s="52">
        <v>332.4204833837</v>
      </c>
      <c r="BD503" s="52">
        <v>322.3805619204</v>
      </c>
      <c r="BE503" s="52">
        <v>312.28089149030001</v>
      </c>
      <c r="BF503" s="52">
        <v>302.1529101685</v>
      </c>
      <c r="BG503" s="52">
        <v>312.44341246890002</v>
      </c>
      <c r="BH503" s="52">
        <v>318.60654885449998</v>
      </c>
      <c r="BI503" s="52">
        <v>323.23005245000002</v>
      </c>
      <c r="BJ503" s="52">
        <v>326.910881593</v>
      </c>
      <c r="BK503" s="52">
        <v>329.87602387430002</v>
      </c>
      <c r="BL503" s="52">
        <v>332.26745278210001</v>
      </c>
      <c r="BM503" s="52">
        <v>334.19407611840001</v>
      </c>
      <c r="BN503" s="52">
        <v>335.74369600879999</v>
      </c>
      <c r="BO503" s="52">
        <v>336.98774973659999</v>
      </c>
      <c r="BP503" s="52">
        <v>337.9843932416</v>
      </c>
      <c r="BQ503" s="52">
        <v>338.78092071719999</v>
      </c>
      <c r="BR503" s="52">
        <v>339.41574510129999</v>
      </c>
      <c r="BS503" s="52">
        <v>339.92002904740002</v>
      </c>
      <c r="BT503" s="52">
        <v>340.31902644019999</v>
      </c>
      <c r="BU503" s="52">
        <v>340.63318317120002</v>
      </c>
      <c r="BV503" s="52">
        <v>340.87903822099997</v>
      </c>
      <c r="BW503" s="52">
        <v>341.06995970370002</v>
      </c>
      <c r="BX503" s="52">
        <v>341.21674498340002</v>
      </c>
      <c r="BY503" s="52">
        <v>341.32810917879999</v>
      </c>
      <c r="BZ503" s="52">
        <v>341.41108225929997</v>
      </c>
      <c r="CA503" s="52">
        <v>341.4713314457</v>
      </c>
      <c r="CB503" s="52">
        <v>341.51342268880001</v>
      </c>
      <c r="CC503" s="52">
        <v>341.54103253890003</v>
      </c>
      <c r="CD503" s="52">
        <v>341.55711967669998</v>
      </c>
    </row>
    <row r="504" spans="1:82" x14ac:dyDescent="0.25">
      <c r="A504" s="52" t="s">
        <v>226</v>
      </c>
      <c r="B504" s="52">
        <v>886.51280139999994</v>
      </c>
      <c r="C504" s="52">
        <v>916.82159626400005</v>
      </c>
      <c r="D504" s="52">
        <v>941.73070050670003</v>
      </c>
      <c r="E504" s="52">
        <v>967.83074914379995</v>
      </c>
      <c r="F504" s="52">
        <v>994.36256716699995</v>
      </c>
      <c r="G504" s="52">
        <v>1021.0144083528</v>
      </c>
      <c r="H504" s="52">
        <v>1047.4961464128</v>
      </c>
      <c r="I504" s="52">
        <v>1074.2959108061</v>
      </c>
      <c r="J504" s="52">
        <v>1101.1726252746</v>
      </c>
      <c r="K504" s="52">
        <v>1127.9178932703001</v>
      </c>
      <c r="L504" s="52">
        <v>1154.3126616684001</v>
      </c>
      <c r="M504" s="52">
        <v>1180.1146637920001</v>
      </c>
      <c r="N504" s="52">
        <v>1205.0518646482999</v>
      </c>
      <c r="O504" s="52">
        <v>1228.8172098729001</v>
      </c>
      <c r="P504" s="52">
        <v>1251.0637736529</v>
      </c>
      <c r="Q504" s="52">
        <v>1271.4002252563</v>
      </c>
      <c r="R504" s="55">
        <v>1289.3865539855001</v>
      </c>
      <c r="S504" s="52">
        <v>1305.2446493576001</v>
      </c>
      <c r="T504" s="52">
        <v>1318.4817886262999</v>
      </c>
      <c r="U504" s="52">
        <v>1328.5807098216001</v>
      </c>
      <c r="V504" s="52">
        <v>1334.9751420861</v>
      </c>
      <c r="W504" s="52">
        <v>1337.0377527011999</v>
      </c>
      <c r="X504" s="52">
        <v>1334.0719409599001</v>
      </c>
      <c r="Y504" s="52">
        <v>1325.3049249825001</v>
      </c>
      <c r="Z504" s="52">
        <v>1309.8821773359</v>
      </c>
      <c r="AA504" s="52">
        <v>1286.8683157988</v>
      </c>
      <c r="AB504" s="55">
        <v>1260.8819145238001</v>
      </c>
      <c r="AC504" s="52">
        <v>1235.8636809592001</v>
      </c>
      <c r="AD504" s="52">
        <v>1211.2629160387</v>
      </c>
      <c r="AE504" s="52">
        <v>1186.7378085874</v>
      </c>
      <c r="AF504" s="52">
        <v>1162.0638380737</v>
      </c>
      <c r="AG504" s="52">
        <v>1137.0918638461001</v>
      </c>
      <c r="AH504" s="52">
        <v>1111.7219627359</v>
      </c>
      <c r="AI504" s="52">
        <v>1085.8870412147</v>
      </c>
      <c r="AJ504" s="52">
        <v>1059.5426496953</v>
      </c>
      <c r="AK504" s="52">
        <v>1032.6607753170999</v>
      </c>
      <c r="AL504" s="52">
        <v>1005.2286157028</v>
      </c>
      <c r="AM504" s="52">
        <v>996.40536051209995</v>
      </c>
      <c r="AN504" s="52">
        <v>984.40627281100001</v>
      </c>
      <c r="AO504" s="52">
        <v>970.47057863099997</v>
      </c>
      <c r="AP504" s="52">
        <v>955.27789236759997</v>
      </c>
      <c r="AQ504" s="52">
        <v>939.19718188750005</v>
      </c>
      <c r="AR504" s="52">
        <v>922.42871117669995</v>
      </c>
      <c r="AS504" s="52">
        <v>905.08240121359995</v>
      </c>
      <c r="AT504" s="52">
        <v>887.22066524809998</v>
      </c>
      <c r="AU504" s="52">
        <v>868.8817658726</v>
      </c>
      <c r="AV504" s="52">
        <v>850.09258374870001</v>
      </c>
      <c r="AW504" s="52">
        <v>830.87567148890002</v>
      </c>
      <c r="AX504" s="52">
        <v>811.25325005039997</v>
      </c>
      <c r="AY504" s="52">
        <v>791.24958930080004</v>
      </c>
      <c r="AZ504" s="52">
        <v>770.89254949480005</v>
      </c>
      <c r="BA504" s="52">
        <v>750.21469664760002</v>
      </c>
      <c r="BB504" s="52">
        <v>729.25420340569997</v>
      </c>
      <c r="BC504" s="52">
        <v>708.05562960730003</v>
      </c>
      <c r="BD504" s="52">
        <v>686.67059689040002</v>
      </c>
      <c r="BE504" s="52">
        <v>665.15829887439997</v>
      </c>
      <c r="BF504" s="52">
        <v>643.58569865899995</v>
      </c>
      <c r="BG504" s="52">
        <v>665.5044685588</v>
      </c>
      <c r="BH504" s="52">
        <v>678.63194906010006</v>
      </c>
      <c r="BI504" s="52">
        <v>688.48001171860005</v>
      </c>
      <c r="BJ504" s="52">
        <v>696.32017779299997</v>
      </c>
      <c r="BK504" s="52">
        <v>702.63593085239995</v>
      </c>
      <c r="BL504" s="52">
        <v>707.72967442599997</v>
      </c>
      <c r="BM504" s="52">
        <v>711.83338213219997</v>
      </c>
      <c r="BN504" s="52">
        <v>715.13407249869999</v>
      </c>
      <c r="BO504" s="52">
        <v>717.78390693899996</v>
      </c>
      <c r="BP504" s="52">
        <v>719.90675760459999</v>
      </c>
      <c r="BQ504" s="52">
        <v>721.60336112770005</v>
      </c>
      <c r="BR504" s="52">
        <v>722.95553706589999</v>
      </c>
      <c r="BS504" s="52">
        <v>724.02966187089999</v>
      </c>
      <c r="BT504" s="52">
        <v>724.87952631760004</v>
      </c>
      <c r="BU504" s="52">
        <v>725.54868015470004</v>
      </c>
      <c r="BV504" s="52">
        <v>726.07235141080002</v>
      </c>
      <c r="BW504" s="52">
        <v>726.47901416889999</v>
      </c>
      <c r="BX504" s="52">
        <v>726.79166681460003</v>
      </c>
      <c r="BY504" s="52">
        <v>727.02887255090002</v>
      </c>
      <c r="BZ504" s="52">
        <v>727.20560521239997</v>
      </c>
      <c r="CA504" s="52">
        <v>727.33393597940005</v>
      </c>
      <c r="CB504" s="52">
        <v>727.42359032709999</v>
      </c>
      <c r="CC504" s="52">
        <v>727.48239930789998</v>
      </c>
      <c r="CD504" s="52">
        <v>727.51666491130004</v>
      </c>
    </row>
    <row r="505" spans="1:82" x14ac:dyDescent="0.25">
      <c r="A505" s="52" t="s">
        <v>218</v>
      </c>
      <c r="B505" s="52">
        <v>1.24715</v>
      </c>
      <c r="C505" s="52">
        <v>1.4270145527</v>
      </c>
      <c r="D505" s="52">
        <v>1.5507527289</v>
      </c>
      <c r="E505" s="52">
        <v>1.6555398240000001</v>
      </c>
      <c r="F505" s="52">
        <v>1.7546637195999999</v>
      </c>
      <c r="G505" s="52">
        <v>1.8513230570999999</v>
      </c>
      <c r="H505" s="52">
        <v>1.9458489300999999</v>
      </c>
      <c r="I505" s="52">
        <v>2.0390782752000001</v>
      </c>
      <c r="J505" s="52">
        <v>2.1311443099999998</v>
      </c>
      <c r="K505" s="52">
        <v>2.2216870437999998</v>
      </c>
      <c r="L505" s="52">
        <v>2.3102145445</v>
      </c>
      <c r="M505" s="52">
        <v>2.3961869965</v>
      </c>
      <c r="N505" s="52">
        <v>2.4790304090999999</v>
      </c>
      <c r="O505" s="52">
        <v>2.5581319635000002</v>
      </c>
      <c r="P505" s="52">
        <v>2.6328302970999999</v>
      </c>
      <c r="Q505" s="52">
        <v>2.7024040338000002</v>
      </c>
      <c r="R505" s="55">
        <v>2.7660589069000001</v>
      </c>
      <c r="S505" s="52">
        <v>2.8175602456000002</v>
      </c>
      <c r="T505" s="52">
        <v>2.8606795104999998</v>
      </c>
      <c r="U505" s="52">
        <v>2.8959314433999999</v>
      </c>
      <c r="V505" s="52">
        <v>2.9227837721999999</v>
      </c>
      <c r="W505" s="52">
        <v>2.940273543</v>
      </c>
      <c r="X505" s="52">
        <v>2.9471542023000001</v>
      </c>
      <c r="Y505" s="52">
        <v>2.9418961397999999</v>
      </c>
      <c r="Z505" s="52">
        <v>2.9226304174000002</v>
      </c>
      <c r="AA505" s="52">
        <v>2.8870617455000001</v>
      </c>
      <c r="AB505" s="55">
        <v>2.8404135304999998</v>
      </c>
      <c r="AC505" s="52">
        <v>2.7909091722000001</v>
      </c>
      <c r="AD505" s="52">
        <v>2.7411216926000002</v>
      </c>
      <c r="AE505" s="52">
        <v>2.6911094493999999</v>
      </c>
      <c r="AF505" s="52">
        <v>2.6403535498999999</v>
      </c>
      <c r="AG505" s="52">
        <v>2.5882720227</v>
      </c>
      <c r="AH505" s="52">
        <v>2.5343354048000002</v>
      </c>
      <c r="AI505" s="52">
        <v>2.4780772604000001</v>
      </c>
      <c r="AJ505" s="52">
        <v>2.4190816017999999</v>
      </c>
      <c r="AK505" s="52">
        <v>2.3569686901</v>
      </c>
      <c r="AL505" s="52">
        <v>2.2913882025999999</v>
      </c>
      <c r="AM505" s="52">
        <v>2.2570177072000002</v>
      </c>
      <c r="AN505" s="52">
        <v>2.2282102090999998</v>
      </c>
      <c r="AO505" s="52">
        <v>2.1967730948000002</v>
      </c>
      <c r="AP505" s="52">
        <v>2.1613808255000002</v>
      </c>
      <c r="AQ505" s="52">
        <v>2.1221983870000001</v>
      </c>
      <c r="AR505" s="52">
        <v>2.0795410289</v>
      </c>
      <c r="AS505" s="52">
        <v>2.0336106649999999</v>
      </c>
      <c r="AT505" s="52">
        <v>1.9844894256000001</v>
      </c>
      <c r="AU505" s="52">
        <v>1.932176705</v>
      </c>
      <c r="AV505" s="52">
        <v>1.876621616</v>
      </c>
      <c r="AW505" s="52">
        <v>1.8177447408</v>
      </c>
      <c r="AX505" s="52">
        <v>1.7554517955</v>
      </c>
      <c r="AY505" s="52">
        <v>1.6896424231</v>
      </c>
      <c r="AZ505" s="52">
        <v>1.6202164393</v>
      </c>
      <c r="BA505" s="52">
        <v>1.5470790037</v>
      </c>
      <c r="BB505" s="52">
        <v>1.4701456231000001</v>
      </c>
      <c r="BC505" s="52">
        <v>1.3893475295</v>
      </c>
      <c r="BD505" s="52">
        <v>1.3046377258999999</v>
      </c>
      <c r="BE505" s="52">
        <v>1.2159977377</v>
      </c>
      <c r="BF505" s="52">
        <v>1.1234447491999999</v>
      </c>
      <c r="BG505" s="52">
        <v>1.1488477823000001</v>
      </c>
      <c r="BH505" s="52">
        <v>1.1870206495</v>
      </c>
      <c r="BI505" s="52">
        <v>1.2200557355999999</v>
      </c>
      <c r="BJ505" s="52">
        <v>1.2462835573</v>
      </c>
      <c r="BK505" s="52">
        <v>1.2665821255</v>
      </c>
      <c r="BL505" s="52">
        <v>1.2820486562</v>
      </c>
      <c r="BM505" s="52">
        <v>1.2936317224</v>
      </c>
      <c r="BN505" s="52">
        <v>1.3021027328999999</v>
      </c>
      <c r="BO505" s="52">
        <v>1.3080815296999999</v>
      </c>
      <c r="BP505" s="52">
        <v>1.3120655626</v>
      </c>
      <c r="BQ505" s="52">
        <v>1.3144545119</v>
      </c>
      <c r="BR505" s="52">
        <v>1.3155699632</v>
      </c>
      <c r="BS505" s="52">
        <v>1.3156709798999999</v>
      </c>
      <c r="BT505" s="52">
        <v>1.3149664469</v>
      </c>
      <c r="BU505" s="52">
        <v>1.3136248904000001</v>
      </c>
      <c r="BV505" s="52">
        <v>1.3117823221</v>
      </c>
      <c r="BW505" s="52">
        <v>1.3095485224000001</v>
      </c>
      <c r="BX505" s="52">
        <v>1.3070120892999999</v>
      </c>
      <c r="BY505" s="52">
        <v>1.3042445012999999</v>
      </c>
      <c r="BZ505" s="52">
        <v>1.3013033940000001</v>
      </c>
      <c r="CA505" s="52">
        <v>1.2982352046000001</v>
      </c>
      <c r="CB505" s="52">
        <v>1.2950773086</v>
      </c>
      <c r="CC505" s="52">
        <v>1.2918597478</v>
      </c>
      <c r="CD505" s="52">
        <v>1.2886066276000001</v>
      </c>
    </row>
    <row r="506" spans="1:82" x14ac:dyDescent="0.25">
      <c r="A506" s="52" t="s">
        <v>227</v>
      </c>
      <c r="B506" s="52">
        <v>2.7918384643</v>
      </c>
      <c r="C506" s="52">
        <v>3.0207393507</v>
      </c>
      <c r="D506" s="52">
        <v>3.2066920056999999</v>
      </c>
      <c r="E506" s="52">
        <v>3.3827748715000001</v>
      </c>
      <c r="F506" s="52">
        <v>3.5567416907</v>
      </c>
      <c r="G506" s="52">
        <v>3.7264867807000002</v>
      </c>
      <c r="H506" s="52">
        <v>3.8902039944000002</v>
      </c>
      <c r="I506" s="52">
        <v>4.0503421356000002</v>
      </c>
      <c r="J506" s="52">
        <v>4.2066328812</v>
      </c>
      <c r="K506" s="52">
        <v>4.3579069004999997</v>
      </c>
      <c r="L506" s="52">
        <v>4.5030493230999999</v>
      </c>
      <c r="M506" s="52">
        <v>4.6409303883000002</v>
      </c>
      <c r="N506" s="52">
        <v>4.7703710946999998</v>
      </c>
      <c r="O506" s="52">
        <v>4.8901163736999997</v>
      </c>
      <c r="P506" s="52">
        <v>4.9988096287000001</v>
      </c>
      <c r="Q506" s="52">
        <v>5.0949667751999996</v>
      </c>
      <c r="R506" s="55">
        <v>5.1769478252000001</v>
      </c>
      <c r="S506" s="52">
        <v>5.2260911770999998</v>
      </c>
      <c r="T506" s="52">
        <v>5.2604793150000004</v>
      </c>
      <c r="U506" s="52">
        <v>5.2784666747999998</v>
      </c>
      <c r="V506" s="52">
        <v>5.2781328900000002</v>
      </c>
      <c r="W506" s="52">
        <v>5.2571904379000003</v>
      </c>
      <c r="X506" s="52">
        <v>5.2128846953999997</v>
      </c>
      <c r="Y506" s="52">
        <v>5.1418665003999999</v>
      </c>
      <c r="Z506" s="52">
        <v>5.0400226863000004</v>
      </c>
      <c r="AA506" s="52">
        <v>4.9022645240999996</v>
      </c>
      <c r="AB506" s="55">
        <v>4.7476061937000003</v>
      </c>
      <c r="AC506" s="52">
        <v>4.5972859571000004</v>
      </c>
      <c r="AD506" s="52">
        <v>4.4516961330999996</v>
      </c>
      <c r="AE506" s="52">
        <v>4.3085195522999999</v>
      </c>
      <c r="AF506" s="52">
        <v>4.1659753846000003</v>
      </c>
      <c r="AG506" s="52">
        <v>4.0226439351999996</v>
      </c>
      <c r="AH506" s="52">
        <v>3.8773509239999999</v>
      </c>
      <c r="AI506" s="52">
        <v>3.7290900944000001</v>
      </c>
      <c r="AJ506" s="52">
        <v>3.5769711309000001</v>
      </c>
      <c r="AK506" s="52">
        <v>3.4201845619000002</v>
      </c>
      <c r="AL506" s="52">
        <v>3.2579918834999999</v>
      </c>
      <c r="AM506" s="52">
        <v>3.1997919193</v>
      </c>
      <c r="AN506" s="52">
        <v>3.1314283156</v>
      </c>
      <c r="AO506" s="52">
        <v>3.0508735963000002</v>
      </c>
      <c r="AP506" s="52">
        <v>2.9616546791</v>
      </c>
      <c r="AQ506" s="52">
        <v>2.8656092939</v>
      </c>
      <c r="AR506" s="52">
        <v>2.7636465799000001</v>
      </c>
      <c r="AS506" s="52">
        <v>2.6561661486000001</v>
      </c>
      <c r="AT506" s="52">
        <v>2.5432882485000001</v>
      </c>
      <c r="AU506" s="52">
        <v>2.4249804464000002</v>
      </c>
      <c r="AV506" s="52">
        <v>2.3011278810000002</v>
      </c>
      <c r="AW506" s="52">
        <v>2.1715730057</v>
      </c>
      <c r="AX506" s="52">
        <v>2.0361391462</v>
      </c>
      <c r="AY506" s="52">
        <v>1.8946458265999999</v>
      </c>
      <c r="AZ506" s="52">
        <v>1.7469203358000001</v>
      </c>
      <c r="BA506" s="52">
        <v>1.5928080949000001</v>
      </c>
      <c r="BB506" s="52">
        <v>1.4321833316000001</v>
      </c>
      <c r="BC506" s="52">
        <v>1.2649609414</v>
      </c>
      <c r="BD506" s="52">
        <v>1.0911099359</v>
      </c>
      <c r="BE506" s="52">
        <v>0.9106683136</v>
      </c>
      <c r="BF506" s="52">
        <v>0.72375829049999996</v>
      </c>
      <c r="BG506" s="52">
        <v>0.91365963670000006</v>
      </c>
      <c r="BH506" s="52">
        <v>1.0318286823</v>
      </c>
      <c r="BI506" s="52">
        <v>1.1199020340000001</v>
      </c>
      <c r="BJ506" s="52">
        <v>1.1896016628999999</v>
      </c>
      <c r="BK506" s="52">
        <v>1.2455304652000001</v>
      </c>
      <c r="BL506" s="52">
        <v>1.2905616806</v>
      </c>
      <c r="BM506" s="52">
        <v>1.3268523483000001</v>
      </c>
      <c r="BN506" s="52">
        <v>1.3561037266</v>
      </c>
      <c r="BO506" s="52">
        <v>1.3796754722</v>
      </c>
      <c r="BP506" s="52">
        <v>1.3986594166999999</v>
      </c>
      <c r="BQ506" s="52">
        <v>1.4139345401000001</v>
      </c>
      <c r="BR506" s="52">
        <v>1.4262096744999999</v>
      </c>
      <c r="BS506" s="52">
        <v>1.4360571638999999</v>
      </c>
      <c r="BT506" s="52">
        <v>1.4439395926</v>
      </c>
      <c r="BU506" s="52">
        <v>1.4502311137999999</v>
      </c>
      <c r="BV506" s="52">
        <v>1.4552345323</v>
      </c>
      <c r="BW506" s="52">
        <v>1.4591950229999999</v>
      </c>
      <c r="BX506" s="52">
        <v>1.4623111725</v>
      </c>
      <c r="BY506" s="52">
        <v>1.4647438796000001</v>
      </c>
      <c r="BZ506" s="52">
        <v>1.4666235406000001</v>
      </c>
      <c r="CA506" s="52">
        <v>1.4680558540999999</v>
      </c>
      <c r="CB506" s="52">
        <v>1.4691265148999999</v>
      </c>
      <c r="CC506" s="52">
        <v>1.4699050115000001</v>
      </c>
      <c r="CD506" s="52">
        <v>1.4704477001</v>
      </c>
    </row>
    <row r="507" spans="1:82" x14ac:dyDescent="0.25">
      <c r="A507" s="52" t="s">
        <v>228</v>
      </c>
      <c r="B507" s="52">
        <v>-5.3999999999999999E-2</v>
      </c>
      <c r="C507" s="52">
        <v>-3.4062500000000002E-2</v>
      </c>
      <c r="D507" s="52">
        <v>-1.4125E-2</v>
      </c>
      <c r="E507" s="52">
        <v>5.8125E-3</v>
      </c>
      <c r="F507" s="52">
        <v>2.5749999999999999E-2</v>
      </c>
      <c r="G507" s="52">
        <v>4.5687499999999999E-2</v>
      </c>
      <c r="H507" s="52">
        <v>6.5625000000000003E-2</v>
      </c>
      <c r="I507" s="52">
        <v>8.55625E-2</v>
      </c>
      <c r="J507" s="52">
        <v>0.1055</v>
      </c>
      <c r="K507" s="52">
        <v>0.12543750000000001</v>
      </c>
      <c r="L507" s="52">
        <v>0.145375</v>
      </c>
      <c r="M507" s="52">
        <v>0.1653125</v>
      </c>
      <c r="N507" s="52">
        <v>0.18525</v>
      </c>
      <c r="O507" s="52">
        <v>0.20518749999999999</v>
      </c>
      <c r="P507" s="52">
        <v>0.22512499999999999</v>
      </c>
      <c r="Q507" s="52">
        <v>0.24506249999999999</v>
      </c>
      <c r="R507" s="55">
        <v>0.26500000000000001</v>
      </c>
      <c r="S507" s="52">
        <v>0.26500000000000001</v>
      </c>
      <c r="T507" s="52">
        <v>0.26500000000000001</v>
      </c>
      <c r="U507" s="52">
        <v>0.26500000000000001</v>
      </c>
      <c r="V507" s="52">
        <v>0.26500000000000001</v>
      </c>
      <c r="W507" s="52">
        <v>0.26500000000000001</v>
      </c>
      <c r="X507" s="52">
        <v>0.26500000000000001</v>
      </c>
      <c r="Y507" s="52">
        <v>0.26500000000000001</v>
      </c>
      <c r="Z507" s="52">
        <v>0.26500000000000001</v>
      </c>
      <c r="AA507" s="52">
        <v>0.26500000000000001</v>
      </c>
      <c r="AB507" s="55">
        <v>0.26500000000000001</v>
      </c>
      <c r="AC507" s="52">
        <v>0.26500000000000001</v>
      </c>
      <c r="AD507" s="52">
        <v>0.26500000000000001</v>
      </c>
      <c r="AE507" s="52">
        <v>0.26500000000000001</v>
      </c>
      <c r="AF507" s="52">
        <v>0.26500000000000001</v>
      </c>
      <c r="AG507" s="52">
        <v>0.26500000000000001</v>
      </c>
      <c r="AH507" s="52">
        <v>0.26500000000000001</v>
      </c>
      <c r="AI507" s="52">
        <v>0.26500000000000001</v>
      </c>
      <c r="AJ507" s="52">
        <v>0.26500000000000001</v>
      </c>
      <c r="AK507" s="52">
        <v>0.26500000000000001</v>
      </c>
      <c r="AL507" s="52">
        <v>0.26500000000000001</v>
      </c>
      <c r="AM507" s="52">
        <v>0.26500000000000001</v>
      </c>
      <c r="AN507" s="52">
        <v>0.26500000000000001</v>
      </c>
      <c r="AO507" s="52">
        <v>0.26500000000000001</v>
      </c>
      <c r="AP507" s="52">
        <v>0.26500000000000001</v>
      </c>
      <c r="AQ507" s="52">
        <v>0.26500000000000001</v>
      </c>
      <c r="AR507" s="52">
        <v>0.26500000000000001</v>
      </c>
      <c r="AS507" s="52">
        <v>0.26500000000000001</v>
      </c>
      <c r="AT507" s="52">
        <v>0.26500000000000001</v>
      </c>
      <c r="AU507" s="52">
        <v>0.26500000000000001</v>
      </c>
      <c r="AV507" s="52">
        <v>0.26500000000000001</v>
      </c>
      <c r="AW507" s="52">
        <v>0.26500000000000001</v>
      </c>
      <c r="AX507" s="52">
        <v>0.26500000000000001</v>
      </c>
      <c r="AY507" s="52">
        <v>0.26500000000000001</v>
      </c>
      <c r="AZ507" s="52">
        <v>0.26500000000000001</v>
      </c>
      <c r="BA507" s="52">
        <v>0.26500000000000001</v>
      </c>
      <c r="BB507" s="52">
        <v>0.26500000000000001</v>
      </c>
      <c r="BC507" s="52">
        <v>0.26500000000000001</v>
      </c>
      <c r="BD507" s="52">
        <v>0.26500000000000001</v>
      </c>
      <c r="BE507" s="52">
        <v>0.26500000000000001</v>
      </c>
      <c r="BF507" s="52">
        <v>0.26500000000000001</v>
      </c>
      <c r="BG507" s="52">
        <v>0.26500000000000001</v>
      </c>
      <c r="BH507" s="52">
        <v>0.26500000000000001</v>
      </c>
      <c r="BI507" s="52">
        <v>0.26500000000000001</v>
      </c>
      <c r="BJ507" s="52">
        <v>0.26500000000000001</v>
      </c>
      <c r="BK507" s="52">
        <v>0.26500000000000001</v>
      </c>
      <c r="BL507" s="52">
        <v>0.26500000000000001</v>
      </c>
      <c r="BM507" s="52">
        <v>0.26500000000000001</v>
      </c>
      <c r="BN507" s="52">
        <v>0.26500000000000001</v>
      </c>
      <c r="BO507" s="52">
        <v>0.26500000000000001</v>
      </c>
      <c r="BP507" s="52">
        <v>0.26500000000000001</v>
      </c>
      <c r="BQ507" s="52">
        <v>0.26500000000000001</v>
      </c>
      <c r="BR507" s="52">
        <v>0.26500000000000001</v>
      </c>
      <c r="BS507" s="52">
        <v>0.26500000000000001</v>
      </c>
      <c r="BT507" s="52">
        <v>0.26500000000000001</v>
      </c>
      <c r="BU507" s="52">
        <v>0.26500000000000001</v>
      </c>
      <c r="BV507" s="52">
        <v>0.26500000000000001</v>
      </c>
      <c r="BW507" s="52">
        <v>0.26500000000000001</v>
      </c>
      <c r="BX507" s="52">
        <v>0.26500000000000001</v>
      </c>
      <c r="BY507" s="52">
        <v>0.26500000000000001</v>
      </c>
      <c r="BZ507" s="52">
        <v>0.26500000000000001</v>
      </c>
      <c r="CA507" s="52">
        <v>0.26500000000000001</v>
      </c>
      <c r="CB507" s="52">
        <v>0.26500000000000001</v>
      </c>
      <c r="CC507" s="52">
        <v>0.26500000000000001</v>
      </c>
      <c r="CD507" s="52">
        <v>0.26500000000000001</v>
      </c>
    </row>
    <row r="508" spans="1:82" x14ac:dyDescent="0.25">
      <c r="A508" s="52" t="s">
        <v>229</v>
      </c>
      <c r="B508" s="52">
        <v>2.3278384643000001</v>
      </c>
      <c r="C508" s="52">
        <v>2.5184417507000001</v>
      </c>
      <c r="D508" s="52">
        <v>2.6704287407999998</v>
      </c>
      <c r="E508" s="52">
        <v>2.8254287806999998</v>
      </c>
      <c r="F508" s="52">
        <v>2.9787664197999999</v>
      </c>
      <c r="G508" s="52">
        <v>3.1287325993000001</v>
      </c>
      <c r="H508" s="52">
        <v>3.2739135238000001</v>
      </c>
      <c r="I508" s="52">
        <v>3.4171482552999999</v>
      </c>
      <c r="J508" s="52">
        <v>3.5572496806</v>
      </c>
      <c r="K508" s="52">
        <v>3.6933117824999999</v>
      </c>
      <c r="L508" s="52">
        <v>3.8244637438</v>
      </c>
      <c r="M508" s="52">
        <v>3.9498032039000002</v>
      </c>
      <c r="N508" s="52">
        <v>4.0683642185000002</v>
      </c>
      <c r="O508" s="52">
        <v>4.1790923070000003</v>
      </c>
      <c r="P508" s="52">
        <v>4.2808203843000001</v>
      </c>
      <c r="Q508" s="52">
        <v>4.3722436427</v>
      </c>
      <c r="R508" s="55">
        <v>4.4518913602000003</v>
      </c>
      <c r="S508" s="52">
        <v>4.5211984848000002</v>
      </c>
      <c r="T508" s="52">
        <v>4.5784090655999998</v>
      </c>
      <c r="U508" s="52">
        <v>4.6216714029999997</v>
      </c>
      <c r="V508" s="52">
        <v>4.6488945358000002</v>
      </c>
      <c r="W508" s="52">
        <v>4.6576479176000003</v>
      </c>
      <c r="X508" s="52">
        <v>4.6450572394999998</v>
      </c>
      <c r="Y508" s="52">
        <v>4.6076745477000003</v>
      </c>
      <c r="Z508" s="52">
        <v>4.5413075242999996</v>
      </c>
      <c r="AA508" s="52">
        <v>4.4408071385000003</v>
      </c>
      <c r="AB508" s="55">
        <v>4.3251422783000004</v>
      </c>
      <c r="AC508" s="52">
        <v>4.2115120259000003</v>
      </c>
      <c r="AD508" s="52">
        <v>4.0975122784</v>
      </c>
      <c r="AE508" s="52">
        <v>3.9815347534000001</v>
      </c>
      <c r="AF508" s="52">
        <v>3.8624089726999999</v>
      </c>
      <c r="AG508" s="52">
        <v>3.7392407545999999</v>
      </c>
      <c r="AH508" s="52">
        <v>3.6113082854999998</v>
      </c>
      <c r="AI508" s="52">
        <v>3.4779948827</v>
      </c>
      <c r="AJ508" s="52">
        <v>3.3387456535000002</v>
      </c>
      <c r="AK508" s="52">
        <v>3.1930399259</v>
      </c>
      <c r="AL508" s="52">
        <v>3.0403878519999998</v>
      </c>
      <c r="AM508" s="52">
        <v>2.9904023480999999</v>
      </c>
      <c r="AN508" s="52">
        <v>2.9217101448</v>
      </c>
      <c r="AO508" s="52">
        <v>2.8408725012999998</v>
      </c>
      <c r="AP508" s="52">
        <v>2.7514099862000001</v>
      </c>
      <c r="AQ508" s="52">
        <v>2.6551548632999999</v>
      </c>
      <c r="AR508" s="52">
        <v>2.5530115651999998</v>
      </c>
      <c r="AS508" s="52">
        <v>2.445375651</v>
      </c>
      <c r="AT508" s="52">
        <v>2.3323638799999999</v>
      </c>
      <c r="AU508" s="52">
        <v>2.2139408152</v>
      </c>
      <c r="AV508" s="52">
        <v>2.0899890083999999</v>
      </c>
      <c r="AW508" s="52">
        <v>1.9603486864999999</v>
      </c>
      <c r="AX508" s="52">
        <v>1.8248412573999999</v>
      </c>
      <c r="AY508" s="52">
        <v>1.6832845942000001</v>
      </c>
      <c r="AZ508" s="52">
        <v>1.5355045647000001</v>
      </c>
      <c r="BA508" s="52">
        <v>1.3813453660999999</v>
      </c>
      <c r="BB508" s="52">
        <v>1.2206801721</v>
      </c>
      <c r="BC508" s="52">
        <v>1.053422971</v>
      </c>
      <c r="BD508" s="52">
        <v>0.87954199340000006</v>
      </c>
      <c r="BE508" s="52">
        <v>0.6990745652</v>
      </c>
      <c r="BF508" s="52">
        <v>0.51214232299999995</v>
      </c>
      <c r="BG508" s="52">
        <v>0.70202453870000003</v>
      </c>
      <c r="BH508" s="52">
        <v>0.81277586300000004</v>
      </c>
      <c r="BI508" s="52">
        <v>0.89446255649999995</v>
      </c>
      <c r="BJ508" s="52">
        <v>0.95866327279999997</v>
      </c>
      <c r="BK508" s="52">
        <v>1.0098575112999999</v>
      </c>
      <c r="BL508" s="52">
        <v>1.0508122674</v>
      </c>
      <c r="BM508" s="52">
        <v>1.0835931033999999</v>
      </c>
      <c r="BN508" s="52">
        <v>1.1098225168</v>
      </c>
      <c r="BO508" s="52">
        <v>1.1307923505999999</v>
      </c>
      <c r="BP508" s="52">
        <v>1.1475360489999999</v>
      </c>
      <c r="BQ508" s="52">
        <v>1.1608823204000001</v>
      </c>
      <c r="BR508" s="52">
        <v>1.1714967134000001</v>
      </c>
      <c r="BS508" s="52">
        <v>1.1799143044</v>
      </c>
      <c r="BT508" s="52">
        <v>1.1865655905000001</v>
      </c>
      <c r="BU508" s="52">
        <v>1.1917970980000001</v>
      </c>
      <c r="BV508" s="52">
        <v>1.1958878447000001</v>
      </c>
      <c r="BW508" s="52">
        <v>1.199062525</v>
      </c>
      <c r="BX508" s="52">
        <v>1.2015020917000001</v>
      </c>
      <c r="BY508" s="52">
        <v>1.203352261</v>
      </c>
      <c r="BZ508" s="52">
        <v>1.2047303570000001</v>
      </c>
      <c r="CA508" s="52">
        <v>1.2057308229999999</v>
      </c>
      <c r="CB508" s="52">
        <v>1.2064296631</v>
      </c>
      <c r="CC508" s="52">
        <v>1.2068880222</v>
      </c>
      <c r="CD508" s="52">
        <v>1.2071550723</v>
      </c>
    </row>
    <row r="509" spans="1:82" x14ac:dyDescent="0.25">
      <c r="A509" s="52" t="s">
        <v>230</v>
      </c>
      <c r="B509" s="52">
        <v>0.51800000000000002</v>
      </c>
      <c r="C509" s="52">
        <v>0.53636010000000001</v>
      </c>
      <c r="D509" s="52">
        <v>0.55038826490000003</v>
      </c>
      <c r="E509" s="52">
        <v>0.55153359079999997</v>
      </c>
      <c r="F509" s="52">
        <v>0.55222527079999995</v>
      </c>
      <c r="G509" s="52">
        <v>0.55206668140000004</v>
      </c>
      <c r="H509" s="52">
        <v>0.55066547060000004</v>
      </c>
      <c r="I509" s="52">
        <v>0.54763138030000003</v>
      </c>
      <c r="J509" s="52">
        <v>0.54388320059999995</v>
      </c>
      <c r="K509" s="52">
        <v>0.53915761799999995</v>
      </c>
      <c r="L509" s="52">
        <v>0.53321057930000004</v>
      </c>
      <c r="M509" s="52">
        <v>0.52581468440000001</v>
      </c>
      <c r="N509" s="52">
        <v>0.5167568763</v>
      </c>
      <c r="O509" s="52">
        <v>0.50583656659999998</v>
      </c>
      <c r="P509" s="52">
        <v>0.49286424439999998</v>
      </c>
      <c r="Q509" s="52">
        <v>0.47766063250000002</v>
      </c>
      <c r="R509" s="55">
        <v>0.46005646509999998</v>
      </c>
      <c r="S509" s="52">
        <v>0.4398926923</v>
      </c>
      <c r="T509" s="52">
        <v>0.41707024939999998</v>
      </c>
      <c r="U509" s="52">
        <v>0.39179527190000002</v>
      </c>
      <c r="V509" s="52">
        <v>0.3642383542</v>
      </c>
      <c r="W509" s="52">
        <v>0.33454252039999999</v>
      </c>
      <c r="X509" s="52">
        <v>0.30282745579999998</v>
      </c>
      <c r="Y509" s="52">
        <v>0.26919195270000001</v>
      </c>
      <c r="Z509" s="52">
        <v>0.23371516210000001</v>
      </c>
      <c r="AA509" s="52">
        <v>0.19645738560000001</v>
      </c>
      <c r="AB509" s="55">
        <v>0.15746391539999999</v>
      </c>
      <c r="AC509" s="52">
        <v>0.1207739312</v>
      </c>
      <c r="AD509" s="52">
        <v>8.9183854699999995E-2</v>
      </c>
      <c r="AE509" s="52">
        <v>6.1984798899999999E-2</v>
      </c>
      <c r="AF509" s="52">
        <v>3.85664119E-2</v>
      </c>
      <c r="AG509" s="52">
        <v>1.8403180599999999E-2</v>
      </c>
      <c r="AH509" s="52">
        <v>1.0426385E-3</v>
      </c>
      <c r="AI509" s="52">
        <v>-1.39047882E-2</v>
      </c>
      <c r="AJ509" s="52">
        <v>-2.6774522700000001E-2</v>
      </c>
      <c r="AK509" s="52">
        <v>-3.7855364000000002E-2</v>
      </c>
      <c r="AL509" s="52">
        <v>-4.7395968400000002E-2</v>
      </c>
      <c r="AM509" s="52">
        <v>-5.56104288E-2</v>
      </c>
      <c r="AN509" s="52">
        <v>-5.52818292E-2</v>
      </c>
      <c r="AO509" s="52">
        <v>-5.4998904899999999E-2</v>
      </c>
      <c r="AP509" s="52">
        <v>-5.4755307199999999E-2</v>
      </c>
      <c r="AQ509" s="52">
        <v>-5.4545569500000002E-2</v>
      </c>
      <c r="AR509" s="52">
        <v>-5.4364985300000002E-2</v>
      </c>
      <c r="AS509" s="52">
        <v>-5.4209502399999998E-2</v>
      </c>
      <c r="AT509" s="52">
        <v>-5.4075631499999999E-2</v>
      </c>
      <c r="AU509" s="52">
        <v>-5.3960368699999997E-2</v>
      </c>
      <c r="AV509" s="52">
        <v>-5.3861127500000001E-2</v>
      </c>
      <c r="AW509" s="52">
        <v>-5.3775680800000003E-2</v>
      </c>
      <c r="AX509" s="52">
        <v>-5.3702111099999998E-2</v>
      </c>
      <c r="AY509" s="52">
        <v>-5.3638767699999999E-2</v>
      </c>
      <c r="AZ509" s="52">
        <v>-5.3584228999999997E-2</v>
      </c>
      <c r="BA509" s="52">
        <v>-5.35372712E-2</v>
      </c>
      <c r="BB509" s="52">
        <v>-5.3496840499999997E-2</v>
      </c>
      <c r="BC509" s="52">
        <v>-5.3462029600000002E-2</v>
      </c>
      <c r="BD509" s="52">
        <v>-5.3432057499999998E-2</v>
      </c>
      <c r="BE509" s="52">
        <v>-5.3406251500000002E-2</v>
      </c>
      <c r="BF509" s="52">
        <v>-5.3384032599999999E-2</v>
      </c>
      <c r="BG509" s="52">
        <v>-5.3364901999999999E-2</v>
      </c>
      <c r="BH509" s="52">
        <v>-4.59471807E-2</v>
      </c>
      <c r="BI509" s="52">
        <v>-3.95605225E-2</v>
      </c>
      <c r="BJ509" s="52">
        <v>-3.4061609899999998E-2</v>
      </c>
      <c r="BK509" s="52">
        <v>-2.93270461E-2</v>
      </c>
      <c r="BL509" s="52">
        <v>-2.5250586700000001E-2</v>
      </c>
      <c r="BM509" s="52">
        <v>-2.17407552E-2</v>
      </c>
      <c r="BN509" s="52">
        <v>-1.8718790200000002E-2</v>
      </c>
      <c r="BO509" s="52">
        <v>-1.61168784E-2</v>
      </c>
      <c r="BP509" s="52">
        <v>-1.38766323E-2</v>
      </c>
      <c r="BQ509" s="52">
        <v>-1.19477804E-2</v>
      </c>
      <c r="BR509" s="52">
        <v>-1.02870389E-2</v>
      </c>
      <c r="BS509" s="52">
        <v>-8.8571404999999992E-3</v>
      </c>
      <c r="BT509" s="52">
        <v>-7.6259980000000002E-3</v>
      </c>
      <c r="BU509" s="52">
        <v>-6.5659843000000001E-3</v>
      </c>
      <c r="BV509" s="52">
        <v>-5.6533123999999999E-3</v>
      </c>
      <c r="BW509" s="52">
        <v>-4.8675020000000001E-3</v>
      </c>
      <c r="BX509" s="52">
        <v>-4.1909191999999996E-3</v>
      </c>
      <c r="BY509" s="52">
        <v>-3.6083815000000001E-3</v>
      </c>
      <c r="BZ509" s="52">
        <v>-3.1068163999999998E-3</v>
      </c>
      <c r="CA509" s="52">
        <v>-2.6749690000000001E-3</v>
      </c>
      <c r="CB509" s="52">
        <v>-2.3031483000000002E-3</v>
      </c>
      <c r="CC509" s="52">
        <v>-1.9830107000000001E-3</v>
      </c>
      <c r="CD509" s="52">
        <v>-1.7073722E-3</v>
      </c>
    </row>
    <row r="510" spans="1:82" x14ac:dyDescent="0.25">
      <c r="A510" s="52" t="s">
        <v>231</v>
      </c>
      <c r="B510" s="52">
        <v>5.7603328701000001</v>
      </c>
      <c r="C510" s="52">
        <v>16.610429012699999</v>
      </c>
      <c r="D510" s="52">
        <v>62.7261539601</v>
      </c>
      <c r="E510" s="52">
        <v>70.850525883900005</v>
      </c>
      <c r="F510" s="52">
        <v>79.836834600499998</v>
      </c>
      <c r="G510" s="52">
        <v>89.760235566099993</v>
      </c>
      <c r="H510" s="52">
        <v>100.688119626</v>
      </c>
      <c r="I510" s="52">
        <v>112.68070195609999</v>
      </c>
      <c r="J510" s="52">
        <v>125.80833523290001</v>
      </c>
      <c r="K510" s="52">
        <v>140.13716391919999</v>
      </c>
      <c r="L510" s="52">
        <v>155.73328451360001</v>
      </c>
      <c r="M510" s="52">
        <v>172.66289649110001</v>
      </c>
      <c r="N510" s="52">
        <v>190.99173673530001</v>
      </c>
      <c r="O510" s="52">
        <v>210.7840353524</v>
      </c>
      <c r="P510" s="52">
        <v>232.1008734264</v>
      </c>
      <c r="Q510" s="52">
        <v>254.9978372882</v>
      </c>
      <c r="R510" s="55">
        <v>279.5230315435</v>
      </c>
      <c r="S510" s="52">
        <v>301.80780388779999</v>
      </c>
      <c r="T510" s="52">
        <v>325.31517551550002</v>
      </c>
      <c r="U510" s="52">
        <v>350.10715009429998</v>
      </c>
      <c r="V510" s="52">
        <v>376.23398300230002</v>
      </c>
      <c r="W510" s="52">
        <v>403.74523607359998</v>
      </c>
      <c r="X510" s="52">
        <v>432.69549340340001</v>
      </c>
      <c r="Y510" s="52">
        <v>463.14912631279998</v>
      </c>
      <c r="Z510" s="52">
        <v>495.18270505800001</v>
      </c>
      <c r="AA510" s="52">
        <v>528.86935774179994</v>
      </c>
      <c r="AB510" s="55">
        <v>542.75780457979999</v>
      </c>
      <c r="AC510" s="52">
        <v>540.0507887361</v>
      </c>
      <c r="AD510" s="52">
        <v>537.35727419030002</v>
      </c>
      <c r="AE510" s="52">
        <v>534.67719360429999</v>
      </c>
      <c r="AF510" s="52">
        <v>532.01047997600006</v>
      </c>
      <c r="AG510" s="52">
        <v>529.35706663739995</v>
      </c>
      <c r="AH510" s="52">
        <v>526.71688725310003</v>
      </c>
      <c r="AI510" s="52">
        <v>524.08987581830002</v>
      </c>
      <c r="AJ510" s="52">
        <v>521.47596665779997</v>
      </c>
      <c r="AK510" s="52">
        <v>518.87509442359999</v>
      </c>
      <c r="AL510" s="52">
        <v>516.28719409370001</v>
      </c>
      <c r="AM510" s="52">
        <v>476.86391817179998</v>
      </c>
      <c r="AN510" s="52">
        <v>474.48554945770002</v>
      </c>
      <c r="AO510" s="52">
        <v>472.11904290699999</v>
      </c>
      <c r="AP510" s="52">
        <v>469.76433935699998</v>
      </c>
      <c r="AQ510" s="52">
        <v>467.42137993990002</v>
      </c>
      <c r="AR510" s="52">
        <v>465.09010608170001</v>
      </c>
      <c r="AS510" s="52">
        <v>462.77045950029998</v>
      </c>
      <c r="AT510" s="52">
        <v>460.46238220449999</v>
      </c>
      <c r="AU510" s="52">
        <v>458.1658164923</v>
      </c>
      <c r="AV510" s="52">
        <v>455.88070494930002</v>
      </c>
      <c r="AW510" s="52">
        <v>453.6069904478</v>
      </c>
      <c r="AX510" s="52">
        <v>451.34461614460002</v>
      </c>
      <c r="AY510" s="52">
        <v>449.0935254803</v>
      </c>
      <c r="AZ510" s="52">
        <v>446.85366217749998</v>
      </c>
      <c r="BA510" s="52">
        <v>444.62497023959997</v>
      </c>
      <c r="BB510" s="52">
        <v>442.40739394899998</v>
      </c>
      <c r="BC510" s="52">
        <v>440.20087786639999</v>
      </c>
      <c r="BD510" s="52">
        <v>438.00536682870001</v>
      </c>
      <c r="BE510" s="52">
        <v>435.8208059479</v>
      </c>
      <c r="BF510" s="52">
        <v>433.64714060990002</v>
      </c>
      <c r="BG510" s="52">
        <v>399.08199645000002</v>
      </c>
      <c r="BH510" s="52">
        <v>397.09156668880001</v>
      </c>
      <c r="BI510" s="52">
        <v>395.11106423759998</v>
      </c>
      <c r="BJ510" s="52">
        <v>393.14043958349998</v>
      </c>
      <c r="BK510" s="52">
        <v>391.17964346090002</v>
      </c>
      <c r="BL510" s="52">
        <v>389.22862684969999</v>
      </c>
      <c r="BM510" s="52">
        <v>387.28734097450001</v>
      </c>
      <c r="BN510" s="52">
        <v>385.35573730300001</v>
      </c>
      <c r="BO510" s="52">
        <v>383.43376754489998</v>
      </c>
      <c r="BP510" s="52">
        <v>381.5213836511</v>
      </c>
      <c r="BQ510" s="52">
        <v>379.61853781169998</v>
      </c>
      <c r="BR510" s="52">
        <v>377.72518245549998</v>
      </c>
      <c r="BS510" s="52">
        <v>375.84127024859998</v>
      </c>
      <c r="BT510" s="52">
        <v>373.96675409300002</v>
      </c>
      <c r="BU510" s="52">
        <v>372.10158712570001</v>
      </c>
      <c r="BV510" s="52">
        <v>370.24572271739999</v>
      </c>
      <c r="BW510" s="52">
        <v>368.3991144716</v>
      </c>
      <c r="BX510" s="52">
        <v>366.5617162227</v>
      </c>
      <c r="BY510" s="52">
        <v>364.73348203590001</v>
      </c>
      <c r="BZ510" s="52">
        <v>362.91436620510001</v>
      </c>
      <c r="CA510" s="52">
        <v>361.10432325239998</v>
      </c>
      <c r="CB510" s="52">
        <v>359.30330792659998</v>
      </c>
      <c r="CC510" s="52">
        <v>357.51127520220001</v>
      </c>
      <c r="CD510" s="52">
        <v>355.7281802782</v>
      </c>
    </row>
    <row r="511" spans="1:82" x14ac:dyDescent="0.25">
      <c r="A511" s="52" t="s">
        <v>232</v>
      </c>
      <c r="B511" s="52">
        <v>0.05</v>
      </c>
      <c r="C511" s="52">
        <v>0.1</v>
      </c>
      <c r="D511" s="52">
        <v>0.2367222521</v>
      </c>
      <c r="E511" s="52">
        <v>0.26355411290000003</v>
      </c>
      <c r="F511" s="52">
        <v>0.29299090900000002</v>
      </c>
      <c r="G511" s="52">
        <v>0.32525671319999999</v>
      </c>
      <c r="H511" s="52">
        <v>0.3605635955</v>
      </c>
      <c r="I511" s="52">
        <v>0.38804636269999998</v>
      </c>
      <c r="J511" s="52">
        <v>0.41701646939999998</v>
      </c>
      <c r="K511" s="52">
        <v>0.44749462179999999</v>
      </c>
      <c r="L511" s="52">
        <v>0.47949884450000002</v>
      </c>
      <c r="M511" s="52">
        <v>0.51304531009999998</v>
      </c>
      <c r="N511" s="52">
        <v>0.54814772320000005</v>
      </c>
      <c r="O511" s="52">
        <v>0.58481599900000003</v>
      </c>
      <c r="P511" s="52">
        <v>0.62305420030000003</v>
      </c>
      <c r="Q511" s="52">
        <v>0.66285772939999998</v>
      </c>
      <c r="R511" s="55">
        <v>0.70421161359999995</v>
      </c>
      <c r="S511" s="52">
        <v>0.74110696600000003</v>
      </c>
      <c r="T511" s="52">
        <v>0.77910631910000006</v>
      </c>
      <c r="U511" s="52">
        <v>0.81825620600000004</v>
      </c>
      <c r="V511" s="52">
        <v>0.85858268950000005</v>
      </c>
      <c r="W511" s="52">
        <v>0.90010913140000004</v>
      </c>
      <c r="X511" s="52">
        <v>0.94286429179999998</v>
      </c>
      <c r="Y511" s="52">
        <v>0.98688808790000004</v>
      </c>
      <c r="Z511" s="52">
        <v>1.0322335342</v>
      </c>
      <c r="AA511" s="52">
        <v>1.0789454052</v>
      </c>
      <c r="AB511" s="55">
        <v>1.1000000000000001</v>
      </c>
      <c r="AC511" s="52">
        <v>1.1000000000000001</v>
      </c>
      <c r="AD511" s="52">
        <v>1.1000000000000001</v>
      </c>
      <c r="AE511" s="52">
        <v>1.1000000000000001</v>
      </c>
      <c r="AF511" s="52">
        <v>1.1000000000000001</v>
      </c>
      <c r="AG511" s="52">
        <v>1.1000000000000001</v>
      </c>
      <c r="AH511" s="52">
        <v>1.1000000000000001</v>
      </c>
      <c r="AI511" s="52">
        <v>1.1000000000000001</v>
      </c>
      <c r="AJ511" s="52">
        <v>1.1000000000000001</v>
      </c>
      <c r="AK511" s="52">
        <v>1.1000000000000001</v>
      </c>
      <c r="AL511" s="52">
        <v>1.1000000000000001</v>
      </c>
      <c r="AM511" s="52">
        <v>1.05</v>
      </c>
      <c r="AN511" s="52">
        <v>1.05</v>
      </c>
      <c r="AO511" s="52">
        <v>1.05</v>
      </c>
      <c r="AP511" s="52">
        <v>1.05</v>
      </c>
      <c r="AQ511" s="52">
        <v>1.05</v>
      </c>
      <c r="AR511" s="52">
        <v>1.05</v>
      </c>
      <c r="AS511" s="52">
        <v>1.05</v>
      </c>
      <c r="AT511" s="52">
        <v>1.05</v>
      </c>
      <c r="AU511" s="52">
        <v>1.05</v>
      </c>
      <c r="AV511" s="52">
        <v>1.05</v>
      </c>
      <c r="AW511" s="52">
        <v>1.05</v>
      </c>
      <c r="AX511" s="52">
        <v>1.05</v>
      </c>
      <c r="AY511" s="52">
        <v>1.05</v>
      </c>
      <c r="AZ511" s="52">
        <v>1.05</v>
      </c>
      <c r="BA511" s="52">
        <v>1.05</v>
      </c>
      <c r="BB511" s="52">
        <v>1.05</v>
      </c>
      <c r="BC511" s="52">
        <v>1.05</v>
      </c>
      <c r="BD511" s="52">
        <v>1.05</v>
      </c>
      <c r="BE511" s="52">
        <v>1.05</v>
      </c>
      <c r="BF511" s="52">
        <v>1.05</v>
      </c>
      <c r="BG511" s="52">
        <v>1</v>
      </c>
      <c r="BH511" s="52">
        <v>1</v>
      </c>
      <c r="BI511" s="52">
        <v>1</v>
      </c>
      <c r="BJ511" s="52">
        <v>1</v>
      </c>
      <c r="BK511" s="52">
        <v>1</v>
      </c>
      <c r="BL511" s="52">
        <v>1</v>
      </c>
      <c r="BM511" s="52">
        <v>1</v>
      </c>
      <c r="BN511" s="52">
        <v>1</v>
      </c>
      <c r="BO511" s="52">
        <v>1</v>
      </c>
      <c r="BP511" s="52">
        <v>1</v>
      </c>
      <c r="BQ511" s="52">
        <v>1</v>
      </c>
      <c r="BR511" s="52">
        <v>1</v>
      </c>
      <c r="BS511" s="52">
        <v>1</v>
      </c>
      <c r="BT511" s="52">
        <v>1</v>
      </c>
      <c r="BU511" s="52">
        <v>1</v>
      </c>
      <c r="BV511" s="52">
        <v>1</v>
      </c>
      <c r="BW511" s="52">
        <v>1</v>
      </c>
      <c r="BX511" s="52">
        <v>1</v>
      </c>
      <c r="BY511" s="52">
        <v>1</v>
      </c>
      <c r="BZ511" s="52">
        <v>1</v>
      </c>
      <c r="CA511" s="52">
        <v>1</v>
      </c>
      <c r="CB511" s="52">
        <v>1</v>
      </c>
      <c r="CC511" s="52">
        <v>1</v>
      </c>
      <c r="CD511" s="52">
        <v>1</v>
      </c>
    </row>
    <row r="512" spans="1:82" x14ac:dyDescent="0.25">
      <c r="A512" s="52" t="s">
        <v>233</v>
      </c>
      <c r="B512" s="52">
        <v>49.0322234044</v>
      </c>
      <c r="C512" s="52">
        <v>57.684968711099998</v>
      </c>
      <c r="D512" s="52">
        <v>65.938003698000003</v>
      </c>
      <c r="E512" s="52">
        <v>74.884044677800006</v>
      </c>
      <c r="F512" s="52">
        <v>84.654926720000006</v>
      </c>
      <c r="G512" s="52">
        <v>95.317697342700001</v>
      </c>
      <c r="H512" s="52">
        <v>106.9287272975</v>
      </c>
      <c r="I512" s="52">
        <v>119.5341854049</v>
      </c>
      <c r="J512" s="52">
        <v>133.1953577251</v>
      </c>
      <c r="K512" s="52">
        <v>147.9671865782</v>
      </c>
      <c r="L512" s="52">
        <v>163.90473568889999</v>
      </c>
      <c r="M512" s="52">
        <v>181.0636857161</v>
      </c>
      <c r="N512" s="52">
        <v>199.4999104437</v>
      </c>
      <c r="O512" s="52">
        <v>219.26838578810001</v>
      </c>
      <c r="P512" s="52">
        <v>240.42118182050001</v>
      </c>
      <c r="Q512" s="52">
        <v>263.00404786249999</v>
      </c>
      <c r="R512" s="55">
        <v>287.05146017229998</v>
      </c>
      <c r="S512" s="52">
        <v>312.58441167860002</v>
      </c>
      <c r="T512" s="52">
        <v>339.7545963087</v>
      </c>
      <c r="U512" s="52">
        <v>368.65850851419998</v>
      </c>
      <c r="V512" s="52">
        <v>399.37621813120001</v>
      </c>
      <c r="W512" s="52">
        <v>431.98095834790001</v>
      </c>
      <c r="X512" s="52">
        <v>466.54182542929999</v>
      </c>
      <c r="Y512" s="52">
        <v>503.12438267980002</v>
      </c>
      <c r="Z512" s="52">
        <v>541.78855650210005</v>
      </c>
      <c r="AA512" s="52">
        <v>582.57150714960005</v>
      </c>
      <c r="AB512" s="55">
        <v>625.31678608319999</v>
      </c>
      <c r="AC512" s="52">
        <v>670.08371331149999</v>
      </c>
      <c r="AD512" s="52">
        <v>717.10911122870004</v>
      </c>
      <c r="AE512" s="52">
        <v>766.45775983780004</v>
      </c>
      <c r="AF512" s="52">
        <v>818.1479194794</v>
      </c>
      <c r="AG512" s="52">
        <v>872.17552749519996</v>
      </c>
      <c r="AH512" s="52">
        <v>928.52333008389996</v>
      </c>
      <c r="AI512" s="52">
        <v>987.16450307260004</v>
      </c>
      <c r="AJ512" s="52">
        <v>1048.0645039731</v>
      </c>
      <c r="AK512" s="52">
        <v>1111.1950889105001</v>
      </c>
      <c r="AL512" s="52">
        <v>1176.7432748040001</v>
      </c>
      <c r="AM512" s="52">
        <v>1244.7844537267999</v>
      </c>
      <c r="AN512" s="52">
        <v>1328.2261118699</v>
      </c>
      <c r="AO512" s="52">
        <v>1411.4514631611</v>
      </c>
      <c r="AP512" s="52">
        <v>1494.6056077293999</v>
      </c>
      <c r="AQ512" s="52">
        <v>1577.8007490491</v>
      </c>
      <c r="AR512" s="52">
        <v>1661.043990481</v>
      </c>
      <c r="AS512" s="52">
        <v>1744.2440128822</v>
      </c>
      <c r="AT512" s="52">
        <v>1827.2414067692</v>
      </c>
      <c r="AU512" s="52">
        <v>1909.8479401359</v>
      </c>
      <c r="AV512" s="52">
        <v>1991.8937138761</v>
      </c>
      <c r="AW512" s="52">
        <v>2073.2860608177998</v>
      </c>
      <c r="AX512" s="52">
        <v>2154.0866686958998</v>
      </c>
      <c r="AY512" s="52">
        <v>2234.6161707574001</v>
      </c>
      <c r="AZ512" s="52">
        <v>2315.5996400680001</v>
      </c>
      <c r="BA512" s="52">
        <v>2398.3734050521998</v>
      </c>
      <c r="BB512" s="52">
        <v>2485.1852067661998</v>
      </c>
      <c r="BC512" s="52">
        <v>2579.6363421814999</v>
      </c>
      <c r="BD512" s="52">
        <v>2687.3179210495</v>
      </c>
      <c r="BE512" s="52">
        <v>2816.5312944299999</v>
      </c>
      <c r="BF512" s="52">
        <v>2977.5885530947999</v>
      </c>
      <c r="BG512" s="52">
        <v>3163.6588419385998</v>
      </c>
      <c r="BH512" s="52">
        <v>3370.0755174756</v>
      </c>
      <c r="BI512" s="52">
        <v>3575.0708881682999</v>
      </c>
      <c r="BJ512" s="52">
        <v>3774.8911999068</v>
      </c>
      <c r="BK512" s="52">
        <v>3967.7867774734</v>
      </c>
      <c r="BL512" s="52">
        <v>4151.7830621161002</v>
      </c>
      <c r="BM512" s="52">
        <v>4324.2335789502004</v>
      </c>
      <c r="BN512" s="52">
        <v>4481.6971918533</v>
      </c>
      <c r="BO512" s="52">
        <v>4619.8779752414002</v>
      </c>
      <c r="BP512" s="52">
        <v>4733.5913524929001</v>
      </c>
      <c r="BQ512" s="52">
        <v>4816.7659509610003</v>
      </c>
      <c r="BR512" s="52">
        <v>4862.5029915713003</v>
      </c>
      <c r="BS512" s="52">
        <v>4863.2202510046</v>
      </c>
      <c r="BT512" s="52">
        <v>4810.9092121635003</v>
      </c>
      <c r="BU512" s="52">
        <v>4697.5308570559</v>
      </c>
      <c r="BV512" s="52">
        <v>4515.5659406158002</v>
      </c>
      <c r="BW512" s="52">
        <v>4258.7190439983997</v>
      </c>
      <c r="BX512" s="52">
        <v>3922.7549597822999</v>
      </c>
      <c r="BY512" s="52">
        <v>3506.4289875272998</v>
      </c>
      <c r="BZ512" s="52">
        <v>3012.475113255</v>
      </c>
      <c r="CA512" s="52">
        <v>2448.6682736265998</v>
      </c>
      <c r="CB512" s="52">
        <v>1829.1690087050999</v>
      </c>
      <c r="CC512" s="52">
        <v>1177.123114947</v>
      </c>
      <c r="CD512" s="52">
        <v>533.40290558859999</v>
      </c>
    </row>
    <row r="513" spans="1:82" x14ac:dyDescent="0.25">
      <c r="A513" s="52" t="s">
        <v>234</v>
      </c>
      <c r="B513" s="52">
        <v>138.24042116890001</v>
      </c>
      <c r="C513" s="52">
        <v>159.62113854379999</v>
      </c>
      <c r="D513" s="52">
        <v>182.58485419269999</v>
      </c>
      <c r="E513" s="52">
        <v>207.7534058546</v>
      </c>
      <c r="F513" s="52">
        <v>234.9959648839</v>
      </c>
      <c r="G513" s="52">
        <v>264.42656930290002</v>
      </c>
      <c r="H513" s="52">
        <v>296.18214496259998</v>
      </c>
      <c r="I513" s="52">
        <v>330.43081584790002</v>
      </c>
      <c r="J513" s="52">
        <v>367.32645023489999</v>
      </c>
      <c r="K513" s="52">
        <v>407.05460320089998</v>
      </c>
      <c r="L513" s="52">
        <v>449.81889240949999</v>
      </c>
      <c r="M513" s="52">
        <v>495.84152667490002</v>
      </c>
      <c r="N513" s="52">
        <v>545.36445575289997</v>
      </c>
      <c r="O513" s="52">
        <v>598.65099975390001</v>
      </c>
      <c r="P513" s="52">
        <v>655.98797613320005</v>
      </c>
      <c r="Q513" s="52">
        <v>717.68839402319998</v>
      </c>
      <c r="R513" s="55">
        <v>784.09475757719997</v>
      </c>
      <c r="S513" s="52">
        <v>855.80224455869995</v>
      </c>
      <c r="T513" s="52">
        <v>933.06847967160002</v>
      </c>
      <c r="U513" s="52">
        <v>1016.3044964312001</v>
      </c>
      <c r="V513" s="52">
        <v>1105.9800083405</v>
      </c>
      <c r="W513" s="52">
        <v>1202.6169673479999</v>
      </c>
      <c r="X513" s="52">
        <v>1306.7920847005</v>
      </c>
      <c r="Y513" s="52">
        <v>1419.1429243243999</v>
      </c>
      <c r="Z513" s="52">
        <v>1540.3760882511001</v>
      </c>
      <c r="AA513" s="52">
        <v>1671.2785401066001</v>
      </c>
      <c r="AB513" s="55">
        <v>1815.3398526133001</v>
      </c>
      <c r="AC513" s="52">
        <v>1972.9091106343001</v>
      </c>
      <c r="AD513" s="52">
        <v>2142.4102831486998</v>
      </c>
      <c r="AE513" s="52">
        <v>2324.6996008256001</v>
      </c>
      <c r="AF513" s="52">
        <v>2520.6618567979999</v>
      </c>
      <c r="AG513" s="52">
        <v>2731.2410043126001</v>
      </c>
      <c r="AH513" s="52">
        <v>2957.4352278019001</v>
      </c>
      <c r="AI513" s="52">
        <v>3200.2974398934002</v>
      </c>
      <c r="AJ513" s="52">
        <v>3460.9371957868998</v>
      </c>
      <c r="AK513" s="52">
        <v>3740.5224123292001</v>
      </c>
      <c r="AL513" s="52">
        <v>4040.0035772685001</v>
      </c>
      <c r="AM513" s="52">
        <v>4191.0823489208997</v>
      </c>
      <c r="AN513" s="52">
        <v>4698.8810194374</v>
      </c>
      <c r="AO513" s="52">
        <v>5192.4679526564996</v>
      </c>
      <c r="AP513" s="52">
        <v>5685.5908784184003</v>
      </c>
      <c r="AQ513" s="52">
        <v>6187.9846341975999</v>
      </c>
      <c r="AR513" s="52">
        <v>6706.9396805926999</v>
      </c>
      <c r="AS513" s="52">
        <v>7248.1853875514998</v>
      </c>
      <c r="AT513" s="52">
        <v>7816.4234418162996</v>
      </c>
      <c r="AU513" s="52">
        <v>8415.6687411635994</v>
      </c>
      <c r="AV513" s="52">
        <v>9049.4767319831008</v>
      </c>
      <c r="AW513" s="52">
        <v>9721.0996504704999</v>
      </c>
      <c r="AX513" s="52">
        <v>10433.596039509501</v>
      </c>
      <c r="AY513" s="52">
        <v>11189.9083519379</v>
      </c>
      <c r="AZ513" s="52">
        <v>11992.9180746686</v>
      </c>
      <c r="BA513" s="52">
        <v>12845.484612493199</v>
      </c>
      <c r="BB513" s="52">
        <v>13750.4721824233</v>
      </c>
      <c r="BC513" s="52">
        <v>14710.767694574801</v>
      </c>
      <c r="BD513" s="52">
        <v>15729.2917727473</v>
      </c>
      <c r="BE513" s="52">
        <v>16809.0045556853</v>
      </c>
      <c r="BF513" s="52">
        <v>17952.9076402461</v>
      </c>
      <c r="BG513" s="52">
        <v>19165.388975720602</v>
      </c>
      <c r="BH513" s="52">
        <v>20426.098570808699</v>
      </c>
      <c r="BI513" s="52">
        <v>21756.294009682399</v>
      </c>
      <c r="BJ513" s="52">
        <v>23160.5742563321</v>
      </c>
      <c r="BK513" s="52">
        <v>24643.126754913701</v>
      </c>
      <c r="BL513" s="52">
        <v>26208.0361692607</v>
      </c>
      <c r="BM513" s="52">
        <v>27859.382996380598</v>
      </c>
      <c r="BN513" s="52">
        <v>29601.291027409799</v>
      </c>
      <c r="BO513" s="52">
        <v>31437.957435078999</v>
      </c>
      <c r="BP513" s="52">
        <v>33373.674182422903</v>
      </c>
      <c r="BQ513" s="52">
        <v>35412.8439161809</v>
      </c>
      <c r="BR513" s="52">
        <v>37559.991996022</v>
      </c>
      <c r="BS513" s="52">
        <v>39819.775724212799</v>
      </c>
      <c r="BT513" s="52">
        <v>42196.991523371202</v>
      </c>
      <c r="BU513" s="52">
        <v>44696.580603096903</v>
      </c>
      <c r="BV513" s="52">
        <v>47323.633510211097</v>
      </c>
      <c r="BW513" s="52">
        <v>50083.393851106302</v>
      </c>
      <c r="BX513" s="52">
        <v>52981.261396605099</v>
      </c>
      <c r="BY513" s="52">
        <v>56022.7947221246</v>
      </c>
      <c r="BZ513" s="52">
        <v>59213.713493435898</v>
      </c>
      <c r="CA513" s="52">
        <v>62559.900476987699</v>
      </c>
      <c r="CB513" s="52">
        <v>66067.403330734596</v>
      </c>
      <c r="CC513" s="52">
        <v>69742.436214516099</v>
      </c>
      <c r="CD513" s="52">
        <v>73591.381246697405</v>
      </c>
    </row>
    <row r="514" spans="1:82" x14ac:dyDescent="0.25">
      <c r="A514" s="52" t="s">
        <v>549</v>
      </c>
      <c r="B514" s="52">
        <v>0</v>
      </c>
      <c r="C514" s="52">
        <v>3.9241076299999997E-2</v>
      </c>
      <c r="D514" s="52">
        <v>3.9240237800000001E-2</v>
      </c>
      <c r="E514" s="52">
        <v>3.9240327899999997E-2</v>
      </c>
      <c r="F514" s="52">
        <v>3.9240054599999998E-2</v>
      </c>
      <c r="G514" s="52">
        <v>3.9239782500000001E-2</v>
      </c>
      <c r="H514" s="52">
        <v>3.9239552099999998E-2</v>
      </c>
      <c r="I514" s="52">
        <v>3.92393142E-2</v>
      </c>
      <c r="J514" s="52">
        <v>3.9239082699999997E-2</v>
      </c>
      <c r="K514" s="52">
        <v>3.9238861700000002E-2</v>
      </c>
      <c r="L514" s="52">
        <v>3.9238650999999999E-2</v>
      </c>
      <c r="M514" s="52">
        <v>3.9238449799999998E-2</v>
      </c>
      <c r="N514" s="52">
        <v>3.9238257700000001E-2</v>
      </c>
      <c r="O514" s="52">
        <v>3.9238074300000002E-2</v>
      </c>
      <c r="P514" s="52">
        <v>3.9237899499999999E-2</v>
      </c>
      <c r="Q514" s="52">
        <v>3.9237733400000002E-2</v>
      </c>
      <c r="R514" s="55">
        <v>3.9237571700000001E-2</v>
      </c>
      <c r="S514" s="52">
        <v>3.9237495900000002E-2</v>
      </c>
      <c r="T514" s="52">
        <v>3.9237373700000001E-2</v>
      </c>
      <c r="U514" s="52">
        <v>3.9237247500000003E-2</v>
      </c>
      <c r="V514" s="52">
        <v>3.9237125499999997E-2</v>
      </c>
      <c r="W514" s="52">
        <v>3.9237010500000002E-2</v>
      </c>
      <c r="X514" s="52">
        <v>3.9236903599999998E-2</v>
      </c>
      <c r="Y514" s="52">
        <v>3.9236805499999999E-2</v>
      </c>
      <c r="Z514" s="52">
        <v>3.9236717099999999E-2</v>
      </c>
      <c r="AA514" s="52">
        <v>3.9236651999999997E-2</v>
      </c>
      <c r="AB514" s="55">
        <v>3.9237050799999999E-2</v>
      </c>
      <c r="AC514" s="52">
        <v>3.9237291299999998E-2</v>
      </c>
      <c r="AD514" s="52">
        <v>3.9237145799999998E-2</v>
      </c>
      <c r="AE514" s="52">
        <v>3.9237008800000001E-2</v>
      </c>
      <c r="AF514" s="52">
        <v>3.9236875999999997E-2</v>
      </c>
      <c r="AG514" s="52">
        <v>3.9236747900000001E-2</v>
      </c>
      <c r="AH514" s="52">
        <v>3.9236623900000003E-2</v>
      </c>
      <c r="AI514" s="52">
        <v>3.9236503300000003E-2</v>
      </c>
      <c r="AJ514" s="52">
        <v>3.92363856E-2</v>
      </c>
      <c r="AK514" s="52">
        <v>3.92363014E-2</v>
      </c>
      <c r="AL514" s="52">
        <v>3.9252928600000001E-2</v>
      </c>
      <c r="AM514" s="52">
        <v>3.9199414600000003E-2</v>
      </c>
      <c r="AN514" s="52">
        <v>3.9243556800000003E-2</v>
      </c>
      <c r="AO514" s="52">
        <v>3.92406649E-2</v>
      </c>
      <c r="AP514" s="52">
        <v>3.9238836800000003E-2</v>
      </c>
      <c r="AQ514" s="52">
        <v>3.9237629599999997E-2</v>
      </c>
      <c r="AR514" s="52">
        <v>3.9236804100000001E-2</v>
      </c>
      <c r="AS514" s="52">
        <v>3.92362214E-2</v>
      </c>
      <c r="AT514" s="52">
        <v>3.92357968E-2</v>
      </c>
      <c r="AU514" s="52">
        <v>3.9235476999999998E-2</v>
      </c>
      <c r="AV514" s="52">
        <v>3.9235227099999999E-2</v>
      </c>
      <c r="AW514" s="52">
        <v>3.9235024299999997E-2</v>
      </c>
      <c r="AX514" s="52">
        <v>3.92348535E-2</v>
      </c>
      <c r="AY514" s="52">
        <v>3.9234704199999998E-2</v>
      </c>
      <c r="AZ514" s="52">
        <v>3.9234569499999997E-2</v>
      </c>
      <c r="BA514" s="52">
        <v>3.92344445E-2</v>
      </c>
      <c r="BB514" s="52">
        <v>3.9234326E-2</v>
      </c>
      <c r="BC514" s="52">
        <v>3.92342117E-2</v>
      </c>
      <c r="BD514" s="52">
        <v>3.9234099699999997E-2</v>
      </c>
      <c r="BE514" s="52">
        <v>3.9233989099999998E-2</v>
      </c>
      <c r="BF514" s="52">
        <v>3.9233878899999998E-2</v>
      </c>
      <c r="BG514" s="52">
        <v>3.92337824E-2</v>
      </c>
      <c r="BH514" s="52">
        <v>3.92334534E-2</v>
      </c>
      <c r="BI514" s="52">
        <v>3.9233329999999997E-2</v>
      </c>
      <c r="BJ514" s="52">
        <v>3.9233221899999997E-2</v>
      </c>
      <c r="BK514" s="52">
        <v>3.9233121699999998E-2</v>
      </c>
      <c r="BL514" s="52">
        <v>3.9233026099999999E-2</v>
      </c>
      <c r="BM514" s="52">
        <v>3.9232933300000002E-2</v>
      </c>
      <c r="BN514" s="52">
        <v>3.9232842300000001E-2</v>
      </c>
      <c r="BO514" s="52">
        <v>3.92327523E-2</v>
      </c>
      <c r="BP514" s="52">
        <v>3.9232663100000002E-2</v>
      </c>
      <c r="BQ514" s="52">
        <v>3.9232574300000003E-2</v>
      </c>
      <c r="BR514" s="52">
        <v>3.9232485900000003E-2</v>
      </c>
      <c r="BS514" s="52">
        <v>3.9232397799999999E-2</v>
      </c>
      <c r="BT514" s="52">
        <v>3.9232309999999999E-2</v>
      </c>
      <c r="BU514" s="52">
        <v>3.9232222599999998E-2</v>
      </c>
      <c r="BV514" s="52">
        <v>3.9232135600000002E-2</v>
      </c>
      <c r="BW514" s="52">
        <v>3.9232048999999998E-2</v>
      </c>
      <c r="BX514" s="52">
        <v>3.9231962799999999E-2</v>
      </c>
      <c r="BY514" s="52">
        <v>3.92318771E-2</v>
      </c>
      <c r="BZ514" s="52">
        <v>3.9231792000000001E-2</v>
      </c>
      <c r="CA514" s="52">
        <v>3.9231707400000003E-2</v>
      </c>
      <c r="CB514" s="52">
        <v>3.9231623299999997E-2</v>
      </c>
      <c r="CC514" s="52">
        <v>3.92315398E-2</v>
      </c>
      <c r="CD514" s="52">
        <v>3.9231456900000003E-2</v>
      </c>
    </row>
    <row r="515" spans="1:82" x14ac:dyDescent="0.25">
      <c r="A515" s="52" t="s">
        <v>236</v>
      </c>
      <c r="B515" s="52">
        <v>7752.9</v>
      </c>
      <c r="C515" s="52">
        <v>8137.3673508501997</v>
      </c>
      <c r="D515" s="52">
        <v>8481.1706083345998</v>
      </c>
      <c r="E515" s="52">
        <v>8786.6181848005999</v>
      </c>
      <c r="F515" s="52">
        <v>9056.4844687875993</v>
      </c>
      <c r="G515" s="52">
        <v>9293.7833464428004</v>
      </c>
      <c r="H515" s="52">
        <v>9501.5984247487995</v>
      </c>
      <c r="I515" s="52">
        <v>9682.9613941427997</v>
      </c>
      <c r="J515" s="52">
        <v>9840.7694557889008</v>
      </c>
      <c r="K515" s="52">
        <v>9977.7332798718999</v>
      </c>
      <c r="L515" s="52">
        <v>10096.3480265077</v>
      </c>
      <c r="M515" s="52">
        <v>10198.8812100628</v>
      </c>
      <c r="N515" s="52">
        <v>10287.372420298299</v>
      </c>
      <c r="O515" s="52">
        <v>10363.641024815801</v>
      </c>
      <c r="P515" s="52">
        <v>10429.2989229587</v>
      </c>
      <c r="Q515" s="52">
        <v>10485.7661941345</v>
      </c>
      <c r="R515" s="55">
        <v>10534.288095593</v>
      </c>
      <c r="S515" s="52">
        <v>10575.952337107199</v>
      </c>
      <c r="T515" s="52">
        <v>10611.7059164455</v>
      </c>
      <c r="U515" s="52">
        <v>10642.371062784399</v>
      </c>
      <c r="V515" s="52">
        <v>10668.6600255173</v>
      </c>
      <c r="W515" s="52">
        <v>10691.188580293299</v>
      </c>
      <c r="X515" s="52">
        <v>10710.488216436601</v>
      </c>
      <c r="Y515" s="52">
        <v>10727.017031110299</v>
      </c>
      <c r="Z515" s="52">
        <v>10741.169394205999</v>
      </c>
      <c r="AA515" s="52">
        <v>10753.2844704332</v>
      </c>
      <c r="AB515" s="55">
        <v>10763.653696310699</v>
      </c>
      <c r="AC515" s="52">
        <v>10772.5273133065</v>
      </c>
      <c r="AD515" s="52">
        <v>10780.120056858101</v>
      </c>
      <c r="AE515" s="52">
        <v>10786.6160962989</v>
      </c>
      <c r="AF515" s="52">
        <v>10792.173314159299</v>
      </c>
      <c r="AG515" s="52">
        <v>10796.9270058115</v>
      </c>
      <c r="AH515" s="52">
        <v>10800.9930726168</v>
      </c>
      <c r="AI515" s="52">
        <v>10804.4707740213</v>
      </c>
      <c r="AJ515" s="52">
        <v>10807.445096683799</v>
      </c>
      <c r="AK515" s="52">
        <v>10809.988791862401</v>
      </c>
      <c r="AL515" s="52">
        <v>10812.164126009</v>
      </c>
      <c r="AM515" s="52">
        <v>10814.024383842599</v>
      </c>
      <c r="AN515" s="52">
        <v>10815.6151581011</v>
      </c>
      <c r="AO515" s="52">
        <v>10816.975455661601</v>
      </c>
      <c r="AP515" s="52">
        <v>10818.138645749101</v>
      </c>
      <c r="AQ515" s="52">
        <v>10819.1332724651</v>
      </c>
      <c r="AR515" s="52">
        <v>10819.9837508253</v>
      </c>
      <c r="AS515" s="52">
        <v>10820.710962839999</v>
      </c>
      <c r="AT515" s="52">
        <v>10821.3327678716</v>
      </c>
      <c r="AU515" s="52">
        <v>10821.8644395093</v>
      </c>
      <c r="AV515" s="52">
        <v>10822.3190394744</v>
      </c>
      <c r="AW515" s="52">
        <v>10822.7077375885</v>
      </c>
      <c r="AX515" s="52">
        <v>10823.0400855469</v>
      </c>
      <c r="AY515" s="52">
        <v>10823.324251144801</v>
      </c>
      <c r="AZ515" s="52">
        <v>10823.5672186475</v>
      </c>
      <c r="BA515" s="52">
        <v>10823.7749601877</v>
      </c>
      <c r="BB515" s="52">
        <v>10823.952582366501</v>
      </c>
      <c r="BC515" s="52">
        <v>10824.1044516408</v>
      </c>
      <c r="BD515" s="52">
        <v>10824.2343015602</v>
      </c>
      <c r="BE515" s="52">
        <v>10824.345324476601</v>
      </c>
      <c r="BF515" s="52">
        <v>10824.4402499731</v>
      </c>
      <c r="BG515" s="52">
        <v>10824.521411932799</v>
      </c>
      <c r="BH515" s="52">
        <v>10824.590805890901</v>
      </c>
      <c r="BI515" s="52">
        <v>10824.650138077899</v>
      </c>
      <c r="BJ515" s="52">
        <v>10824.700867355699</v>
      </c>
      <c r="BK515" s="52">
        <v>10824.7442410767</v>
      </c>
      <c r="BL515" s="52">
        <v>10824.781325746</v>
      </c>
      <c r="BM515" s="52">
        <v>10824.813033238999</v>
      </c>
      <c r="BN515" s="52">
        <v>10824.8401432192</v>
      </c>
      <c r="BO515" s="52">
        <v>10824.863322306101</v>
      </c>
      <c r="BP515" s="52">
        <v>10824.883140464701</v>
      </c>
      <c r="BQ515" s="52">
        <v>10824.900085019101</v>
      </c>
      <c r="BR515" s="52">
        <v>10824.914572634199</v>
      </c>
      <c r="BS515" s="52">
        <v>10824.9269595604</v>
      </c>
      <c r="BT515" s="52">
        <v>10824.937550393601</v>
      </c>
      <c r="BU515" s="52">
        <v>10824.946605564201</v>
      </c>
      <c r="BV515" s="52">
        <v>10824.954347741101</v>
      </c>
      <c r="BW515" s="52">
        <v>10824.960967306701</v>
      </c>
      <c r="BX515" s="52">
        <v>10824.966627038501</v>
      </c>
      <c r="BY515" s="52">
        <v>10824.971466111499</v>
      </c>
      <c r="BZ515" s="52">
        <v>10824.975603520699</v>
      </c>
      <c r="CA515" s="52">
        <v>10824.979141006799</v>
      </c>
      <c r="CB515" s="52">
        <v>10824.9821655583</v>
      </c>
      <c r="CC515" s="52">
        <v>10824.984751550501</v>
      </c>
      <c r="CD515" s="52">
        <v>10824.9869625744</v>
      </c>
    </row>
    <row r="516" spans="1:82" x14ac:dyDescent="0.25">
      <c r="A516" s="52" t="s">
        <v>237</v>
      </c>
      <c r="B516" s="52">
        <v>5.84</v>
      </c>
      <c r="C516" s="52">
        <v>6.2526766594999996</v>
      </c>
      <c r="D516" s="52">
        <v>6.6909818123000004</v>
      </c>
      <c r="E516" s="52">
        <v>7.1562633642</v>
      </c>
      <c r="F516" s="52">
        <v>7.6499251324999999</v>
      </c>
      <c r="G516" s="52">
        <v>8.1734283574000006</v>
      </c>
      <c r="H516" s="52">
        <v>8.7282932152000008</v>
      </c>
      <c r="I516" s="52">
        <v>9.3161003334999997</v>
      </c>
      <c r="J516" s="52">
        <v>9.9384923038000004</v>
      </c>
      <c r="K516" s="52">
        <v>10.5971751914</v>
      </c>
      <c r="L516" s="52">
        <v>11.2939200404</v>
      </c>
      <c r="M516" s="52">
        <v>12.030564370700001</v>
      </c>
      <c r="N516" s="52">
        <v>12.8090136659</v>
      </c>
      <c r="O516" s="52">
        <v>13.6312428495</v>
      </c>
      <c r="P516" s="52">
        <v>14.4992977474</v>
      </c>
      <c r="Q516" s="52">
        <v>15.415296533899999</v>
      </c>
      <c r="R516" s="55">
        <v>16.3814311601</v>
      </c>
      <c r="S516" s="52">
        <v>17.399968761</v>
      </c>
      <c r="T516" s="52">
        <v>18.473253040300001</v>
      </c>
      <c r="U516" s="52">
        <v>19.603705629699999</v>
      </c>
      <c r="V516" s="52">
        <v>20.793827420500001</v>
      </c>
      <c r="W516" s="52">
        <v>22.046199865399998</v>
      </c>
      <c r="X516" s="52">
        <v>23.363486248099999</v>
      </c>
      <c r="Y516" s="52">
        <v>24.748432918300001</v>
      </c>
      <c r="Z516" s="52">
        <v>26.203870489300002</v>
      </c>
      <c r="AA516" s="52">
        <v>27.7327149967</v>
      </c>
      <c r="AB516" s="55">
        <v>29.337969015100001</v>
      </c>
      <c r="AC516" s="52">
        <v>31.0227227309</v>
      </c>
      <c r="AD516" s="52">
        <v>32.790154968300001</v>
      </c>
      <c r="AE516" s="52">
        <v>34.643534167699997</v>
      </c>
      <c r="AF516" s="52">
        <v>36.586219311800001</v>
      </c>
      <c r="AG516" s="52">
        <v>38.621660799700003</v>
      </c>
      <c r="AH516" s="52">
        <v>40.753401264899999</v>
      </c>
      <c r="AI516" s="52">
        <v>42.985076336200002</v>
      </c>
      <c r="AJ516" s="52">
        <v>45.320415338899998</v>
      </c>
      <c r="AK516" s="52">
        <v>47.763241934200003</v>
      </c>
      <c r="AL516" s="52">
        <v>50.317474695000001</v>
      </c>
      <c r="AM516" s="52">
        <v>52.9871276163</v>
      </c>
      <c r="AN516" s="52">
        <v>55.776310557499997</v>
      </c>
      <c r="AO516" s="52">
        <v>58.6892296157</v>
      </c>
      <c r="AP516" s="52">
        <v>61.730187428199997</v>
      </c>
      <c r="AQ516" s="52">
        <v>64.903583401500001</v>
      </c>
      <c r="AR516" s="52">
        <v>68.213913866400006</v>
      </c>
      <c r="AS516" s="52">
        <v>71.665772156599999</v>
      </c>
      <c r="AT516" s="52">
        <v>75.263848611</v>
      </c>
      <c r="AU516" s="52">
        <v>79.012930495800006</v>
      </c>
      <c r="AV516" s="52">
        <v>82.917901847500005</v>
      </c>
      <c r="AW516" s="52">
        <v>86.983743234599999</v>
      </c>
      <c r="AX516" s="52">
        <v>91.215531436299997</v>
      </c>
      <c r="AY516" s="52">
        <v>95.618439039099997</v>
      </c>
      <c r="AZ516" s="52">
        <v>100.1977339475</v>
      </c>
      <c r="BA516" s="52">
        <v>104.95877881129999</v>
      </c>
      <c r="BB516" s="52">
        <v>109.90703036639999</v>
      </c>
      <c r="BC516" s="52">
        <v>115.04803868889999</v>
      </c>
      <c r="BD516" s="52">
        <v>120.3874463631</v>
      </c>
      <c r="BE516" s="52">
        <v>125.9309875623</v>
      </c>
      <c r="BF516" s="52">
        <v>131.68448704139999</v>
      </c>
      <c r="BG516" s="52">
        <v>137.6538590424</v>
      </c>
      <c r="BH516" s="52">
        <v>143.84510611260001</v>
      </c>
      <c r="BI516" s="52">
        <v>150.26431783390001</v>
      </c>
      <c r="BJ516" s="52">
        <v>156.91766946609999</v>
      </c>
      <c r="BK516" s="52">
        <v>163.81142050189999</v>
      </c>
      <c r="BL516" s="52">
        <v>170.95191313539999</v>
      </c>
      <c r="BM516" s="52">
        <v>178.34557064469999</v>
      </c>
      <c r="BN516" s="52">
        <v>185.99889568789999</v>
      </c>
      <c r="BO516" s="52">
        <v>193.91846851490001</v>
      </c>
      <c r="BP516" s="52">
        <v>202.11094509439999</v>
      </c>
      <c r="BQ516" s="52">
        <v>210.58305515800001</v>
      </c>
      <c r="BR516" s="52">
        <v>219.34160016179999</v>
      </c>
      <c r="BS516" s="52">
        <v>228.39345116699999</v>
      </c>
      <c r="BT516" s="52">
        <v>237.74554664070001</v>
      </c>
      <c r="BU516" s="52">
        <v>247.40489017780001</v>
      </c>
      <c r="BV516" s="52">
        <v>257.37854814600001</v>
      </c>
      <c r="BW516" s="52">
        <v>267.67364725559997</v>
      </c>
      <c r="BX516" s="52">
        <v>278.29737205449999</v>
      </c>
      <c r="BY516" s="52">
        <v>289.25696235179998</v>
      </c>
      <c r="BZ516" s="52">
        <v>300.5597105704</v>
      </c>
      <c r="CA516" s="52">
        <v>312.21295903160001</v>
      </c>
      <c r="CB516" s="52">
        <v>324.22409717239998</v>
      </c>
      <c r="CC516" s="52">
        <v>336.6005586988</v>
      </c>
      <c r="CD516" s="52">
        <v>349.34981867729999</v>
      </c>
    </row>
    <row r="517" spans="1:82" x14ac:dyDescent="0.25">
      <c r="A517" s="52" t="s">
        <v>238</v>
      </c>
      <c r="B517" s="52">
        <v>138.99624079079999</v>
      </c>
      <c r="C517" s="52">
        <v>160.79491029499999</v>
      </c>
      <c r="D517" s="52">
        <v>184.48775226180001</v>
      </c>
      <c r="E517" s="52">
        <v>210.2346875449</v>
      </c>
      <c r="F517" s="52">
        <v>238.17492189390001</v>
      </c>
      <c r="G517" s="52">
        <v>268.44938328339998</v>
      </c>
      <c r="H517" s="52">
        <v>301.21983276920002</v>
      </c>
      <c r="I517" s="52">
        <v>336.64668136530003</v>
      </c>
      <c r="J517" s="52">
        <v>374.93643381940001</v>
      </c>
      <c r="K517" s="52">
        <v>416.30425934359999</v>
      </c>
      <c r="L517" s="52">
        <v>460.98522167260001</v>
      </c>
      <c r="M517" s="52">
        <v>509.23495623790001</v>
      </c>
      <c r="N517" s="52">
        <v>561.33064761440005</v>
      </c>
      <c r="O517" s="52">
        <v>617.57226299069998</v>
      </c>
      <c r="P517" s="52">
        <v>678.28404740400003</v>
      </c>
      <c r="Q517" s="52">
        <v>743.81629731769999</v>
      </c>
      <c r="R517" s="55">
        <v>814.54743213389997</v>
      </c>
      <c r="S517" s="52">
        <v>890.89527786029998</v>
      </c>
      <c r="T517" s="52">
        <v>973.28997083709999</v>
      </c>
      <c r="U517" s="52">
        <v>1062.1902930425999</v>
      </c>
      <c r="V517" s="52">
        <v>1158.0971054544</v>
      </c>
      <c r="W517" s="52">
        <v>1261.5529534171999</v>
      </c>
      <c r="X517" s="52">
        <v>1373.1447325157999</v>
      </c>
      <c r="Y517" s="52">
        <v>1493.5077062618</v>
      </c>
      <c r="Z517" s="52">
        <v>1623.3303553989999</v>
      </c>
      <c r="AA517" s="52">
        <v>1763.3596343739</v>
      </c>
      <c r="AB517" s="55">
        <v>1914.3532354302999</v>
      </c>
      <c r="AC517" s="52">
        <v>2076.8148592961002</v>
      </c>
      <c r="AD517" s="52">
        <v>2251.3671579039001</v>
      </c>
      <c r="AE517" s="52">
        <v>2438.8206725785999</v>
      </c>
      <c r="AF517" s="52">
        <v>2640.0293843951999</v>
      </c>
      <c r="AG517" s="52">
        <v>2855.8963029641</v>
      </c>
      <c r="AH517" s="52">
        <v>3087.3732113428</v>
      </c>
      <c r="AI517" s="52">
        <v>3335.4620817044001</v>
      </c>
      <c r="AJ517" s="52">
        <v>3601.2169615132998</v>
      </c>
      <c r="AK517" s="52">
        <v>3885.745576543</v>
      </c>
      <c r="AL517" s="52">
        <v>4189.9236528822003</v>
      </c>
      <c r="AM517" s="52">
        <v>4333.1053459196</v>
      </c>
      <c r="AN517" s="52">
        <v>4853.6221831922003</v>
      </c>
      <c r="AO517" s="52">
        <v>5358.3948460931997</v>
      </c>
      <c r="AP517" s="52">
        <v>5861.4962400825998</v>
      </c>
      <c r="AQ517" s="52">
        <v>6372.9279397702003</v>
      </c>
      <c r="AR517" s="52">
        <v>6900.1617336320996</v>
      </c>
      <c r="AS517" s="52">
        <v>7449.0342138995002</v>
      </c>
      <c r="AT517" s="52">
        <v>8024.2980768665002</v>
      </c>
      <c r="AU517" s="52">
        <v>8629.9786380998994</v>
      </c>
      <c r="AV517" s="52">
        <v>9269.6131920354001</v>
      </c>
      <c r="AW517" s="52">
        <v>9946.4163512583</v>
      </c>
      <c r="AX517" s="52">
        <v>10663.3966963358</v>
      </c>
      <c r="AY517" s="52">
        <v>11423.4403568261</v>
      </c>
      <c r="AZ517" s="52">
        <v>12229.371565621501</v>
      </c>
      <c r="BA517" s="52">
        <v>13083.9968653505</v>
      </c>
      <c r="BB517" s="52">
        <v>13990.1375281944</v>
      </c>
      <c r="BC517" s="52">
        <v>14950.6533682961</v>
      </c>
      <c r="BD517" s="52">
        <v>15968.460198422999</v>
      </c>
      <c r="BE517" s="52">
        <v>17046.542549586</v>
      </c>
      <c r="BF517" s="52">
        <v>18187.962839456199</v>
      </c>
      <c r="BG517" s="52">
        <v>19395.867885264601</v>
      </c>
      <c r="BH517" s="52">
        <v>20673.688212470501</v>
      </c>
      <c r="BI517" s="52">
        <v>22021.480930330301</v>
      </c>
      <c r="BJ517" s="52">
        <v>23443.373652222501</v>
      </c>
      <c r="BK517" s="52">
        <v>24943.510505807099</v>
      </c>
      <c r="BL517" s="52">
        <v>26526.0219381526</v>
      </c>
      <c r="BM517" s="52">
        <v>28195.052259977801</v>
      </c>
      <c r="BN517" s="52">
        <v>29954.790773794499</v>
      </c>
      <c r="BO517" s="52">
        <v>31809.497635227799</v>
      </c>
      <c r="BP517" s="52">
        <v>33763.524099040202</v>
      </c>
      <c r="BQ517" s="52">
        <v>35821.328188465399</v>
      </c>
      <c r="BR517" s="52">
        <v>37987.486851247399</v>
      </c>
      <c r="BS517" s="52">
        <v>40266.7054654288</v>
      </c>
      <c r="BT517" s="52">
        <v>42663.825356600901</v>
      </c>
      <c r="BU517" s="52">
        <v>45183.829824328299</v>
      </c>
      <c r="BV517" s="52">
        <v>47831.849048953904</v>
      </c>
      <c r="BW517" s="52">
        <v>50613.164154192098</v>
      </c>
      <c r="BX517" s="52">
        <v>53533.2106289394</v>
      </c>
      <c r="BY517" s="52">
        <v>56597.581257887097</v>
      </c>
      <c r="BZ517" s="52">
        <v>59812.028670336098</v>
      </c>
      <c r="CA517" s="52">
        <v>63182.467586720501</v>
      </c>
      <c r="CB517" s="52">
        <v>66714.976820143507</v>
      </c>
      <c r="CC517" s="52">
        <v>70415.801073794297</v>
      </c>
      <c r="CD517" s="52">
        <v>74291.352562978296</v>
      </c>
    </row>
    <row r="518" spans="1:82" x14ac:dyDescent="0.25">
      <c r="A518" s="52" t="s">
        <v>239</v>
      </c>
      <c r="B518" s="52">
        <v>6.6000000000000003E-2</v>
      </c>
      <c r="C518" s="52">
        <v>6.5506851599999999E-2</v>
      </c>
      <c r="D518" s="52">
        <v>6.5017387999999995E-2</v>
      </c>
      <c r="E518" s="52">
        <v>6.4531581700000007E-2</v>
      </c>
      <c r="F518" s="52">
        <v>6.4049405200000006E-2</v>
      </c>
      <c r="G518" s="52">
        <v>6.3570831600000002E-2</v>
      </c>
      <c r="H518" s="52">
        <v>6.3095833800000001E-2</v>
      </c>
      <c r="I518" s="52">
        <v>6.2624385199999993E-2</v>
      </c>
      <c r="J518" s="52">
        <v>6.21564592E-2</v>
      </c>
      <c r="K518" s="52">
        <v>6.1692029600000003E-2</v>
      </c>
      <c r="L518" s="52">
        <v>6.12310701E-2</v>
      </c>
      <c r="M518" s="52">
        <v>6.0773554899999999E-2</v>
      </c>
      <c r="N518" s="52">
        <v>6.0319458200000002E-2</v>
      </c>
      <c r="O518" s="52">
        <v>5.9868754500000003E-2</v>
      </c>
      <c r="P518" s="52">
        <v>5.9421418500000003E-2</v>
      </c>
      <c r="Q518" s="52">
        <v>5.8977424899999999E-2</v>
      </c>
      <c r="R518" s="55">
        <v>5.8536748800000003E-2</v>
      </c>
      <c r="S518" s="52">
        <v>5.8099365399999998E-2</v>
      </c>
      <c r="T518" s="52">
        <v>5.7665250199999997E-2</v>
      </c>
      <c r="U518" s="52">
        <v>5.7234378599999997E-2</v>
      </c>
      <c r="V518" s="52">
        <v>5.68067264E-2</v>
      </c>
      <c r="W518" s="52">
        <v>5.6382269700000001E-2</v>
      </c>
      <c r="X518" s="52">
        <v>5.5960984499999998E-2</v>
      </c>
      <c r="Y518" s="52">
        <v>5.5542847100000001E-2</v>
      </c>
      <c r="Z518" s="52">
        <v>5.5127834000000001E-2</v>
      </c>
      <c r="AA518" s="52">
        <v>5.4715921799999997E-2</v>
      </c>
      <c r="AB518" s="55">
        <v>5.4307087400000002E-2</v>
      </c>
      <c r="AC518" s="52">
        <v>5.3901307900000001E-2</v>
      </c>
      <c r="AD518" s="52">
        <v>5.3498560200000003E-2</v>
      </c>
      <c r="AE518" s="52">
        <v>5.3098821900000003E-2</v>
      </c>
      <c r="AF518" s="52">
        <v>5.2702070400000002E-2</v>
      </c>
      <c r="AG518" s="52">
        <v>5.2308283499999997E-2</v>
      </c>
      <c r="AH518" s="52">
        <v>5.19174388E-2</v>
      </c>
      <c r="AI518" s="52">
        <v>5.15295146E-2</v>
      </c>
      <c r="AJ518" s="52">
        <v>5.11444889E-2</v>
      </c>
      <c r="AK518" s="52">
        <v>5.0762340000000003E-2</v>
      </c>
      <c r="AL518" s="52">
        <v>5.0383046600000002E-2</v>
      </c>
      <c r="AM518" s="52">
        <v>5.0006587300000002E-2</v>
      </c>
      <c r="AN518" s="52">
        <v>4.9632940799999997E-2</v>
      </c>
      <c r="AO518" s="52">
        <v>4.9262086199999999E-2</v>
      </c>
      <c r="AP518" s="52">
        <v>4.88940026E-2</v>
      </c>
      <c r="AQ518" s="52">
        <v>4.8528669300000001E-2</v>
      </c>
      <c r="AR518" s="52">
        <v>4.8166065700000003E-2</v>
      </c>
      <c r="AS518" s="52">
        <v>4.7806171500000001E-2</v>
      </c>
      <c r="AT518" s="52">
        <v>4.7448966400000001E-2</v>
      </c>
      <c r="AU518" s="52">
        <v>4.7094430299999997E-2</v>
      </c>
      <c r="AV518" s="52">
        <v>4.6742543300000002E-2</v>
      </c>
      <c r="AW518" s="52">
        <v>4.63932856E-2</v>
      </c>
      <c r="AX518" s="52">
        <v>4.6046637500000001E-2</v>
      </c>
      <c r="AY518" s="52">
        <v>4.5702579600000001E-2</v>
      </c>
      <c r="AZ518" s="52">
        <v>4.5361092399999997E-2</v>
      </c>
      <c r="BA518" s="52">
        <v>4.5022156799999997E-2</v>
      </c>
      <c r="BB518" s="52">
        <v>4.4685753699999997E-2</v>
      </c>
      <c r="BC518" s="52">
        <v>4.43518642E-2</v>
      </c>
      <c r="BD518" s="52">
        <v>4.4020469499999999E-2</v>
      </c>
      <c r="BE518" s="52">
        <v>4.3691551000000002E-2</v>
      </c>
      <c r="BF518" s="52">
        <v>4.3365090100000003E-2</v>
      </c>
      <c r="BG518" s="52">
        <v>4.3041068500000002E-2</v>
      </c>
      <c r="BH518" s="52">
        <v>4.2719467999999997E-2</v>
      </c>
      <c r="BI518" s="52">
        <v>4.2400270499999997E-2</v>
      </c>
      <c r="BJ518" s="52">
        <v>4.2083457999999997E-2</v>
      </c>
      <c r="BK518" s="52">
        <v>4.1769012699999997E-2</v>
      </c>
      <c r="BL518" s="52">
        <v>4.1456916900000002E-2</v>
      </c>
      <c r="BM518" s="52">
        <v>4.11471531E-2</v>
      </c>
      <c r="BN518" s="52">
        <v>4.0839703900000003E-2</v>
      </c>
      <c r="BO518" s="52">
        <v>4.0534551799999999E-2</v>
      </c>
      <c r="BP518" s="52">
        <v>4.0231679899999997E-2</v>
      </c>
      <c r="BQ518" s="52">
        <v>3.9931070999999999E-2</v>
      </c>
      <c r="BR518" s="52">
        <v>3.9632708199999998E-2</v>
      </c>
      <c r="BS518" s="52">
        <v>3.9336574800000003E-2</v>
      </c>
      <c r="BT518" s="52">
        <v>3.9042654000000003E-2</v>
      </c>
      <c r="BU518" s="52">
        <v>3.8750929500000003E-2</v>
      </c>
      <c r="BV518" s="52">
        <v>3.8461384699999997E-2</v>
      </c>
      <c r="BW518" s="52">
        <v>3.8174003300000002E-2</v>
      </c>
      <c r="BX518" s="52">
        <v>3.7888769199999998E-2</v>
      </c>
      <c r="BY518" s="52">
        <v>3.7605666400000001E-2</v>
      </c>
      <c r="BZ518" s="52">
        <v>3.7324678999999999E-2</v>
      </c>
      <c r="CA518" s="52">
        <v>3.7045791000000002E-2</v>
      </c>
      <c r="CB518" s="52">
        <v>3.6768986900000002E-2</v>
      </c>
      <c r="CC518" s="52">
        <v>3.6494250999999998E-2</v>
      </c>
      <c r="CD518" s="52">
        <v>3.6221568000000003E-2</v>
      </c>
    </row>
    <row r="519" spans="1:82" x14ac:dyDescent="0.25">
      <c r="A519" s="52" t="s">
        <v>240</v>
      </c>
      <c r="B519" s="52">
        <v>326</v>
      </c>
      <c r="C519" s="52">
        <v>376.89924830199999</v>
      </c>
      <c r="D519" s="52">
        <v>431.71330655700001</v>
      </c>
      <c r="E519" s="52">
        <v>491.06928102059999</v>
      </c>
      <c r="F519" s="52">
        <v>555.33747304799999</v>
      </c>
      <c r="G519" s="52">
        <v>624.80509851229999</v>
      </c>
      <c r="H519" s="52">
        <v>699.82354889320004</v>
      </c>
      <c r="I519" s="52">
        <v>780.63520626390005</v>
      </c>
      <c r="J519" s="52">
        <v>867.73942099759995</v>
      </c>
      <c r="K519" s="52">
        <v>961.60059438639996</v>
      </c>
      <c r="L519" s="52">
        <v>1062.7332085435</v>
      </c>
      <c r="M519" s="52">
        <v>1171.7045363319</v>
      </c>
      <c r="N519" s="52">
        <v>1289.1391757439001</v>
      </c>
      <c r="O519" s="52">
        <v>1415.7250409656999</v>
      </c>
      <c r="P519" s="52">
        <v>1552.2208515428999</v>
      </c>
      <c r="Q519" s="52">
        <v>1699.4652606996001</v>
      </c>
      <c r="R519" s="55">
        <v>1858.3878008449999</v>
      </c>
      <c r="S519" s="52">
        <v>2030.0893986904</v>
      </c>
      <c r="T519" s="52">
        <v>2215.6309184948</v>
      </c>
      <c r="U519" s="52">
        <v>2416.1520376118001</v>
      </c>
      <c r="V519" s="52">
        <v>2632.9670619477001</v>
      </c>
      <c r="W519" s="52">
        <v>2867.5555362376999</v>
      </c>
      <c r="X519" s="52">
        <v>3121.5761482328999</v>
      </c>
      <c r="Y519" s="52">
        <v>3396.8910234210002</v>
      </c>
      <c r="Z519" s="52">
        <v>3695.5966523788002</v>
      </c>
      <c r="AA519" s="52">
        <v>4020.0585043458</v>
      </c>
      <c r="AB519" s="55">
        <v>4372.5430917547001</v>
      </c>
      <c r="AC519" s="52">
        <v>4753.1898532581999</v>
      </c>
      <c r="AD519" s="52">
        <v>5162.8296636921996</v>
      </c>
      <c r="AE519" s="52">
        <v>5603.5089894025996</v>
      </c>
      <c r="AF519" s="52">
        <v>6077.3833517698004</v>
      </c>
      <c r="AG519" s="52">
        <v>6586.7509728154</v>
      </c>
      <c r="AH519" s="52">
        <v>7134.0415101992003</v>
      </c>
      <c r="AI519" s="52">
        <v>7721.8172767855003</v>
      </c>
      <c r="AJ519" s="52">
        <v>8352.7778369020998</v>
      </c>
      <c r="AK519" s="52">
        <v>9029.7621893817995</v>
      </c>
      <c r="AL519" s="52">
        <v>9753.5213694194008</v>
      </c>
      <c r="AM519" s="52">
        <v>9178.9378705573999</v>
      </c>
      <c r="AN519" s="52">
        <v>11287.5863116747</v>
      </c>
      <c r="AO519" s="52">
        <v>13243.640268393099</v>
      </c>
      <c r="AP519" s="52">
        <v>15089.692275802599</v>
      </c>
      <c r="AQ519" s="52">
        <v>16870.139621724498</v>
      </c>
      <c r="AR519" s="52">
        <v>18624.827233108801</v>
      </c>
      <c r="AS519" s="52">
        <v>20387.4897857082</v>
      </c>
      <c r="AT519" s="52">
        <v>22186.068386135001</v>
      </c>
      <c r="AU519" s="52">
        <v>24043.644339871698</v>
      </c>
      <c r="AV519" s="52">
        <v>25979.4677838799</v>
      </c>
      <c r="AW519" s="52">
        <v>28009.8833564796</v>
      </c>
      <c r="AX519" s="52">
        <v>30149.095533826301</v>
      </c>
      <c r="AY519" s="52">
        <v>32409.7738770824</v>
      </c>
      <c r="AZ519" s="52">
        <v>34803.519069391499</v>
      </c>
      <c r="BA519" s="52">
        <v>37341.215279821103</v>
      </c>
      <c r="BB519" s="52">
        <v>40033.292668071997</v>
      </c>
      <c r="BC519" s="52">
        <v>42889.920042962498</v>
      </c>
      <c r="BD519" s="52">
        <v>45921.143658573601</v>
      </c>
      <c r="BE519" s="52">
        <v>49136.984600797303</v>
      </c>
      <c r="BF519" s="52">
        <v>52547.504414884199</v>
      </c>
      <c r="BG519" s="52">
        <v>56162.8465782895</v>
      </c>
      <c r="BH519" s="52">
        <v>59995.143842022997</v>
      </c>
      <c r="BI519" s="52">
        <v>64023.070486408302</v>
      </c>
      <c r="BJ519" s="52">
        <v>68263.794505074606</v>
      </c>
      <c r="BK519" s="52">
        <v>72733.891976166502</v>
      </c>
      <c r="BL519" s="52">
        <v>77449.013329885798</v>
      </c>
      <c r="BM519" s="52">
        <v>82424.118518129195</v>
      </c>
      <c r="BN519" s="52">
        <v>87673.753938702997</v>
      </c>
      <c r="BO519" s="52">
        <v>93212.282401638498</v>
      </c>
      <c r="BP519" s="52">
        <v>99054.061044454094</v>
      </c>
      <c r="BQ519" s="93" t="s">
        <v>671</v>
      </c>
      <c r="BR519" s="93" t="s">
        <v>672</v>
      </c>
      <c r="BS519" s="93" t="s">
        <v>673</v>
      </c>
      <c r="BT519" s="93" t="s">
        <v>674</v>
      </c>
      <c r="BU519" s="93" t="s">
        <v>675</v>
      </c>
      <c r="BV519" s="93" t="s">
        <v>676</v>
      </c>
      <c r="BW519" s="93" t="s">
        <v>677</v>
      </c>
      <c r="BX519" s="93" t="s">
        <v>678</v>
      </c>
      <c r="BY519" s="93" t="s">
        <v>679</v>
      </c>
      <c r="BZ519" s="93" t="s">
        <v>680</v>
      </c>
      <c r="CA519" s="93" t="s">
        <v>681</v>
      </c>
      <c r="CB519" s="93" t="s">
        <v>682</v>
      </c>
      <c r="CC519" s="93" t="s">
        <v>683</v>
      </c>
      <c r="CD519" s="93" t="s">
        <v>684</v>
      </c>
    </row>
    <row r="520" spans="1:82" x14ac:dyDescent="0.25">
      <c r="A520" s="52" t="s">
        <v>241</v>
      </c>
      <c r="B520" s="52">
        <v>0.26678088329999999</v>
      </c>
      <c r="C520" s="52">
        <v>0.26206813379999999</v>
      </c>
      <c r="D520" s="52">
        <v>0.25867084289999998</v>
      </c>
      <c r="E520" s="52">
        <v>0.25546245290000003</v>
      </c>
      <c r="F520" s="52">
        <v>0.25267146540000002</v>
      </c>
      <c r="G520" s="52">
        <v>0.2502640995</v>
      </c>
      <c r="H520" s="52">
        <v>0.2480881479</v>
      </c>
      <c r="I520" s="52">
        <v>0.24621319720000001</v>
      </c>
      <c r="J520" s="52">
        <v>0.2445830641</v>
      </c>
      <c r="K520" s="52">
        <v>0.24317016420000001</v>
      </c>
      <c r="L520" s="52">
        <v>0.2419512445</v>
      </c>
      <c r="M520" s="52">
        <v>0.24090735930000001</v>
      </c>
      <c r="N520" s="52">
        <v>0.24002343470000001</v>
      </c>
      <c r="O520" s="52">
        <v>0.23928778949999999</v>
      </c>
      <c r="P520" s="52">
        <v>0.23869168290000001</v>
      </c>
      <c r="Q520" s="52">
        <v>0.23822889329999999</v>
      </c>
      <c r="R520" s="55">
        <v>0.23791256790000001</v>
      </c>
      <c r="S520" s="52">
        <v>0.23764448760000001</v>
      </c>
      <c r="T520" s="52">
        <v>0.23746255729999999</v>
      </c>
      <c r="U520" s="52">
        <v>0.23738032240000001</v>
      </c>
      <c r="V520" s="52">
        <v>0.23740299209999999</v>
      </c>
      <c r="W520" s="52">
        <v>0.23753419719999999</v>
      </c>
      <c r="X520" s="52">
        <v>0.23777792070000001</v>
      </c>
      <c r="Y520" s="52">
        <v>0.23813901239999999</v>
      </c>
      <c r="Z520" s="52">
        <v>0.23862297669999999</v>
      </c>
      <c r="AA520" s="52">
        <v>0.23918679000000001</v>
      </c>
      <c r="AB520" s="55">
        <v>0.23921106340000001</v>
      </c>
      <c r="AC520" s="52">
        <v>0.2388471496</v>
      </c>
      <c r="AD520" s="52">
        <v>0.2385079759</v>
      </c>
      <c r="AE520" s="52">
        <v>0.23818710409999999</v>
      </c>
      <c r="AF520" s="52">
        <v>0.23788330590000001</v>
      </c>
      <c r="AG520" s="52">
        <v>0.237593894</v>
      </c>
      <c r="AH520" s="52">
        <v>0.23731624430000001</v>
      </c>
      <c r="AI520" s="52">
        <v>0.2370480885</v>
      </c>
      <c r="AJ520" s="52">
        <v>0.23678733090000001</v>
      </c>
      <c r="AK520" s="52">
        <v>0.23641281119999999</v>
      </c>
      <c r="AL520" s="52">
        <v>0.16928604010000001</v>
      </c>
      <c r="AM520" s="52">
        <v>0.28000000000000003</v>
      </c>
      <c r="AN520" s="52">
        <v>0.28000000000000003</v>
      </c>
      <c r="AO520" s="52">
        <v>0.28000000000000003</v>
      </c>
      <c r="AP520" s="52">
        <v>0.28000000000000003</v>
      </c>
      <c r="AQ520" s="52">
        <v>0.28000000000000003</v>
      </c>
      <c r="AR520" s="52">
        <v>0.28000000000000003</v>
      </c>
      <c r="AS520" s="52">
        <v>0.28000000000000003</v>
      </c>
      <c r="AT520" s="52">
        <v>0.28000000000000003</v>
      </c>
      <c r="AU520" s="52">
        <v>0.28000000000000003</v>
      </c>
      <c r="AV520" s="52">
        <v>0.28000000000000003</v>
      </c>
      <c r="AW520" s="52">
        <v>0.28000000000000003</v>
      </c>
      <c r="AX520" s="52">
        <v>0.28000000000000003</v>
      </c>
      <c r="AY520" s="52">
        <v>0.28000000000000003</v>
      </c>
      <c r="AZ520" s="52">
        <v>0.28000000000000003</v>
      </c>
      <c r="BA520" s="52">
        <v>0.28000000000000003</v>
      </c>
      <c r="BB520" s="52">
        <v>0.28000000000000003</v>
      </c>
      <c r="BC520" s="52">
        <v>0.28000000000000003</v>
      </c>
      <c r="BD520" s="52">
        <v>0.28000000000000003</v>
      </c>
      <c r="BE520" s="52">
        <v>0.28000000000000003</v>
      </c>
      <c r="BF520" s="52">
        <v>0.28000000000000003</v>
      </c>
      <c r="BG520" s="52">
        <v>0.28000000000000003</v>
      </c>
      <c r="BH520" s="52">
        <v>0.28000000000000003</v>
      </c>
      <c r="BI520" s="52">
        <v>0.28000000000000003</v>
      </c>
      <c r="BJ520" s="52">
        <v>0.28000000000000003</v>
      </c>
      <c r="BK520" s="52">
        <v>0.28000000000000003</v>
      </c>
      <c r="BL520" s="52">
        <v>0.28000000000000003</v>
      </c>
      <c r="BM520" s="52">
        <v>0.28000000000000003</v>
      </c>
      <c r="BN520" s="52">
        <v>0.28000000000000003</v>
      </c>
      <c r="BO520" s="52">
        <v>0.28000000000000003</v>
      </c>
      <c r="BP520" s="52">
        <v>0.28000000000000003</v>
      </c>
      <c r="BQ520" s="52">
        <v>0.28000000000000003</v>
      </c>
      <c r="BR520" s="52">
        <v>0.28000000000000003</v>
      </c>
      <c r="BS520" s="52">
        <v>0.28000000000000003</v>
      </c>
      <c r="BT520" s="52">
        <v>0.28000000000000003</v>
      </c>
      <c r="BU520" s="52">
        <v>0.28000000000000003</v>
      </c>
      <c r="BV520" s="52">
        <v>0.28000000000000003</v>
      </c>
      <c r="BW520" s="52">
        <v>0.28000000000000003</v>
      </c>
      <c r="BX520" s="52">
        <v>0.28000000000000003</v>
      </c>
      <c r="BY520" s="52">
        <v>0.28000000000000003</v>
      </c>
      <c r="BZ520" s="52">
        <v>0.28000000000000003</v>
      </c>
      <c r="CA520" s="52">
        <v>0.28000000000000003</v>
      </c>
      <c r="CB520" s="52">
        <v>0.28000000000000003</v>
      </c>
      <c r="CC520" s="52">
        <v>0.28000000000000003</v>
      </c>
      <c r="CD520" s="52">
        <v>0.28000000000000003</v>
      </c>
    </row>
    <row r="521" spans="1:82" x14ac:dyDescent="0.25">
      <c r="A521" s="52" t="s">
        <v>242</v>
      </c>
      <c r="B521" s="52">
        <v>36.879901660400002</v>
      </c>
      <c r="C521" s="52">
        <v>41.831613885400003</v>
      </c>
      <c r="D521" s="52">
        <v>47.2293781264</v>
      </c>
      <c r="E521" s="52">
        <v>53.073194659599999</v>
      </c>
      <c r="F521" s="52">
        <v>59.376774810500002</v>
      </c>
      <c r="G521" s="52">
        <v>66.1764772545</v>
      </c>
      <c r="H521" s="52">
        <v>73.479279775600006</v>
      </c>
      <c r="I521" s="52">
        <v>81.356427610200001</v>
      </c>
      <c r="J521" s="52">
        <v>89.841828736300002</v>
      </c>
      <c r="K521" s="52">
        <v>98.983534712899996</v>
      </c>
      <c r="L521" s="52">
        <v>108.8342408038</v>
      </c>
      <c r="M521" s="52">
        <v>119.4518728171</v>
      </c>
      <c r="N521" s="52">
        <v>130.9002498161</v>
      </c>
      <c r="O521" s="52">
        <v>143.24987442060001</v>
      </c>
      <c r="P521" s="52">
        <v>156.57887401439999</v>
      </c>
      <c r="Q521" s="52">
        <v>170.97411181090001</v>
      </c>
      <c r="R521" s="55">
        <v>186.54599723390001</v>
      </c>
      <c r="S521" s="52">
        <v>203.37668589239999</v>
      </c>
      <c r="T521" s="52">
        <v>221.56882730999999</v>
      </c>
      <c r="U521" s="52">
        <v>241.25068905169999</v>
      </c>
      <c r="V521" s="52">
        <v>262.56296316560002</v>
      </c>
      <c r="W521" s="52">
        <v>285.66265592799999</v>
      </c>
      <c r="X521" s="52">
        <v>310.72630473020001</v>
      </c>
      <c r="Y521" s="52">
        <v>337.9532943918</v>
      </c>
      <c r="Z521" s="52">
        <v>367.56912741650001</v>
      </c>
      <c r="AA521" s="52">
        <v>399.74774910470001</v>
      </c>
      <c r="AB521" s="55">
        <v>434.24937660159998</v>
      </c>
      <c r="AC521" s="52">
        <v>471.22371744830002</v>
      </c>
      <c r="AD521" s="52">
        <v>510.98194025779998</v>
      </c>
      <c r="AE521" s="52">
        <v>553.71346572350001</v>
      </c>
      <c r="AF521" s="52">
        <v>599.62337548580001</v>
      </c>
      <c r="AG521" s="52">
        <v>648.92618565229998</v>
      </c>
      <c r="AH521" s="52">
        <v>701.84742108559999</v>
      </c>
      <c r="AI521" s="52">
        <v>758.62439062659996</v>
      </c>
      <c r="AJ521" s="52">
        <v>819.50608089390005</v>
      </c>
      <c r="AK521" s="52">
        <v>884.30741884229997</v>
      </c>
      <c r="AL521" s="52">
        <v>683.91620742580005</v>
      </c>
      <c r="AM521" s="52">
        <v>1173.5030576979</v>
      </c>
      <c r="AN521" s="52">
        <v>1315.6866854425</v>
      </c>
      <c r="AO521" s="52">
        <v>1453.8910267438</v>
      </c>
      <c r="AP521" s="52">
        <v>1591.9654459572</v>
      </c>
      <c r="AQ521" s="52">
        <v>1732.6356975752999</v>
      </c>
      <c r="AR521" s="52">
        <v>1877.9431105659</v>
      </c>
      <c r="AS521" s="52">
        <v>2029.4919085143999</v>
      </c>
      <c r="AT521" s="52">
        <v>2188.5985637086001</v>
      </c>
      <c r="AU521" s="52">
        <v>2356.3872475257999</v>
      </c>
      <c r="AV521" s="52">
        <v>2533.8534849552998</v>
      </c>
      <c r="AW521" s="52">
        <v>2721.9079021317002</v>
      </c>
      <c r="AX521" s="52">
        <v>2921.4068910627002</v>
      </c>
      <c r="AY521" s="52">
        <v>3133.1743385425998</v>
      </c>
      <c r="AZ521" s="52">
        <v>3358.0170609072002</v>
      </c>
      <c r="BA521" s="52">
        <v>3596.7356914981001</v>
      </c>
      <c r="BB521" s="52">
        <v>3850.1322110784999</v>
      </c>
      <c r="BC521" s="52">
        <v>4119.0149544809001</v>
      </c>
      <c r="BD521" s="52">
        <v>4404.2016963692004</v>
      </c>
      <c r="BE521" s="52">
        <v>4706.5212755919001</v>
      </c>
      <c r="BF521" s="52">
        <v>5026.8141392689004</v>
      </c>
      <c r="BG521" s="52">
        <v>5366.3089132018004</v>
      </c>
      <c r="BH521" s="52">
        <v>5719.3075998264003</v>
      </c>
      <c r="BI521" s="52">
        <v>6091.7623227110998</v>
      </c>
      <c r="BJ521" s="52">
        <v>6484.960791773</v>
      </c>
      <c r="BK521" s="52">
        <v>6900.0754913758001</v>
      </c>
      <c r="BL521" s="52">
        <v>7338.2501273930002</v>
      </c>
      <c r="BM521" s="52">
        <v>7800.6272389865999</v>
      </c>
      <c r="BN521" s="52">
        <v>8288.3614876746997</v>
      </c>
      <c r="BO521" s="52">
        <v>8802.6280818221003</v>
      </c>
      <c r="BP521" s="52">
        <v>9344.6287710784</v>
      </c>
      <c r="BQ521" s="52">
        <v>9915.5962965307008</v>
      </c>
      <c r="BR521" s="52">
        <v>10516.7977588862</v>
      </c>
      <c r="BS521" s="52">
        <v>11149.5372027796</v>
      </c>
      <c r="BT521" s="52">
        <v>11815.1576265439</v>
      </c>
      <c r="BU521" s="52">
        <v>12515.0425688671</v>
      </c>
      <c r="BV521" s="52">
        <v>13250.6173828591</v>
      </c>
      <c r="BW521" s="52">
        <v>14023.350278309799</v>
      </c>
      <c r="BX521" s="52">
        <v>14834.7531910494</v>
      </c>
      <c r="BY521" s="52">
        <v>15686.382522194899</v>
      </c>
      <c r="BZ521" s="52">
        <v>16579.839778162001</v>
      </c>
      <c r="CA521" s="52">
        <v>17516.7721335565</v>
      </c>
      <c r="CB521" s="52">
        <v>18498.8729326057</v>
      </c>
      <c r="CC521" s="52">
        <v>19527.882140064499</v>
      </c>
      <c r="CD521" s="52">
        <v>20605.586749075301</v>
      </c>
    </row>
    <row r="522" spans="1:82" x14ac:dyDescent="0.25">
      <c r="A522" s="52" t="s">
        <v>243</v>
      </c>
      <c r="B522" s="52">
        <v>138.2467017157</v>
      </c>
      <c r="C522" s="52">
        <v>159.65968268910001</v>
      </c>
      <c r="D522" s="52">
        <v>182.94957463759999</v>
      </c>
      <c r="E522" s="52">
        <v>208.23695437879999</v>
      </c>
      <c r="F522" s="52">
        <v>235.6325582698</v>
      </c>
      <c r="G522" s="52">
        <v>265.25945681389999</v>
      </c>
      <c r="H522" s="52">
        <v>297.26565996720001</v>
      </c>
      <c r="I522" s="52">
        <v>331.7938413457</v>
      </c>
      <c r="J522" s="52">
        <v>369.03255814080001</v>
      </c>
      <c r="K522" s="52">
        <v>409.1801519009</v>
      </c>
      <c r="L522" s="52">
        <v>452.45529157700003</v>
      </c>
      <c r="M522" s="52">
        <v>499.0978624704</v>
      </c>
      <c r="N522" s="52">
        <v>549.37050648399997</v>
      </c>
      <c r="O522" s="52">
        <v>603.56067003570001</v>
      </c>
      <c r="P522" s="52">
        <v>661.98316259429998</v>
      </c>
      <c r="Q522" s="52">
        <v>724.98327190880002</v>
      </c>
      <c r="R522" s="55">
        <v>792.94050187979997</v>
      </c>
      <c r="S522" s="52">
        <v>866.37491342509998</v>
      </c>
      <c r="T522" s="52">
        <v>945.67564146430004</v>
      </c>
      <c r="U522" s="52">
        <v>1031.3063514313001</v>
      </c>
      <c r="V522" s="52">
        <v>1123.7972576807001</v>
      </c>
      <c r="W522" s="52">
        <v>1223.7405050918001</v>
      </c>
      <c r="X522" s="52">
        <v>1331.7946979917001</v>
      </c>
      <c r="Y522" s="52">
        <v>1448.6934717684001</v>
      </c>
      <c r="Z522" s="52">
        <v>1575.2565444473</v>
      </c>
      <c r="AA522" s="52">
        <v>1712.4022789363</v>
      </c>
      <c r="AB522" s="55">
        <v>1860.8057521613</v>
      </c>
      <c r="AC522" s="52">
        <v>2020.7303363591</v>
      </c>
      <c r="AD522" s="52">
        <v>2192.7186724632002</v>
      </c>
      <c r="AE522" s="52">
        <v>2377.5861365291998</v>
      </c>
      <c r="AF522" s="52">
        <v>2576.2196745004999</v>
      </c>
      <c r="AG522" s="52">
        <v>2789.5653690856002</v>
      </c>
      <c r="AH522" s="52">
        <v>3018.6234563671001</v>
      </c>
      <c r="AI522" s="52">
        <v>3264.4488079255998</v>
      </c>
      <c r="AJ522" s="52">
        <v>3528.1528402239001</v>
      </c>
      <c r="AK522" s="52">
        <v>3810.9052231135001</v>
      </c>
      <c r="AL522" s="52">
        <v>4113.6530293839996</v>
      </c>
      <c r="AM522" s="52">
        <v>4256.5768774753997</v>
      </c>
      <c r="AN522" s="52">
        <v>4770.0749392442003</v>
      </c>
      <c r="AO522" s="52">
        <v>5268.7430580168002</v>
      </c>
      <c r="AP522" s="52">
        <v>5766.5615534742001</v>
      </c>
      <c r="AQ522" s="52">
        <v>6273.4183789068002</v>
      </c>
      <c r="AR522" s="52">
        <v>6796.7075403146</v>
      </c>
      <c r="AS522" s="52">
        <v>7342.2297431432999</v>
      </c>
      <c r="AT522" s="52">
        <v>7914.7364498983998</v>
      </c>
      <c r="AU522" s="52">
        <v>8518.2775905644994</v>
      </c>
      <c r="AV522" s="52">
        <v>9156.4334023444007</v>
      </c>
      <c r="AW522" s="52">
        <v>9832.4737133100007</v>
      </c>
      <c r="AX522" s="52">
        <v>10549.4695486981</v>
      </c>
      <c r="AY522" s="52">
        <v>11310.3721849291</v>
      </c>
      <c r="AZ522" s="52">
        <v>12118.069288197101</v>
      </c>
      <c r="BA522" s="52">
        <v>12975.4245105355</v>
      </c>
      <c r="BB522" s="52">
        <v>13885.304885003199</v>
      </c>
      <c r="BC522" s="52">
        <v>14850.5990584968</v>
      </c>
      <c r="BD522" s="52">
        <v>15874.2285589148</v>
      </c>
      <c r="BE522" s="52">
        <v>16959.153768364398</v>
      </c>
      <c r="BF522" s="52">
        <v>18108.375985520299</v>
      </c>
      <c r="BG522" s="52">
        <v>19307.113863960501</v>
      </c>
      <c r="BH522" s="52">
        <v>20572.6958917622</v>
      </c>
      <c r="BI522" s="52">
        <v>21907.833477818502</v>
      </c>
      <c r="BJ522" s="52">
        <v>23317.130543128202</v>
      </c>
      <c r="BK522" s="52">
        <v>24804.778033261398</v>
      </c>
      <c r="BL522" s="52">
        <v>26374.862599989399</v>
      </c>
      <c r="BM522" s="52">
        <v>28031.465534524199</v>
      </c>
      <c r="BN522" s="52">
        <v>29778.7105291437</v>
      </c>
      <c r="BO522" s="52">
        <v>31620.793994678199</v>
      </c>
      <c r="BP522" s="52">
        <v>33562.006636709397</v>
      </c>
      <c r="BQ522" s="52">
        <v>35606.749468990303</v>
      </c>
      <c r="BR522" s="52">
        <v>37759.545928089101</v>
      </c>
      <c r="BS522" s="52">
        <v>40025.051163634198</v>
      </c>
      <c r="BT522" s="52">
        <v>42408.059258956702</v>
      </c>
      <c r="BU522" s="52">
        <v>44913.508928097799</v>
      </c>
      <c r="BV522" s="52">
        <v>47546.488087638201</v>
      </c>
      <c r="BW522" s="52">
        <v>50312.237594517501</v>
      </c>
      <c r="BX522" s="52">
        <v>53216.154362143097</v>
      </c>
      <c r="BY522" s="52">
        <v>56263.794008936398</v>
      </c>
      <c r="BZ522" s="52">
        <v>59460.873150558902</v>
      </c>
      <c r="CA522" s="52">
        <v>62813.271415458199</v>
      </c>
      <c r="CB522" s="52">
        <v>66327.033240137695</v>
      </c>
      <c r="CC522" s="52">
        <v>70008.369483522794</v>
      </c>
      <c r="CD522" s="52">
        <v>73863.658887349302</v>
      </c>
    </row>
    <row r="523" spans="1:82" x14ac:dyDescent="0.25">
      <c r="A523" s="52" t="s">
        <v>244</v>
      </c>
      <c r="B523" s="52">
        <v>13.073884547500001</v>
      </c>
      <c r="C523" s="52">
        <v>14.4751391426</v>
      </c>
      <c r="D523" s="52">
        <v>15.9595275602</v>
      </c>
      <c r="E523" s="52">
        <v>17.6040665409</v>
      </c>
      <c r="F523" s="52">
        <v>19.391541019999998</v>
      </c>
      <c r="G523" s="52">
        <v>21.331473379399998</v>
      </c>
      <c r="H523" s="52">
        <v>23.438463217599999</v>
      </c>
      <c r="I523" s="52">
        <v>25.7229558292</v>
      </c>
      <c r="J523" s="52">
        <v>28.197451707900001</v>
      </c>
      <c r="K523" s="52">
        <v>30.875857256</v>
      </c>
      <c r="L523" s="52">
        <v>33.773068312500001</v>
      </c>
      <c r="M523" s="52">
        <v>36.904994391599999</v>
      </c>
      <c r="N523" s="52">
        <v>40.2886363012</v>
      </c>
      <c r="O523" s="52">
        <v>43.942194084400001</v>
      </c>
      <c r="P523" s="52">
        <v>47.885203579600002</v>
      </c>
      <c r="Q523" s="52">
        <v>52.138706136499998</v>
      </c>
      <c r="R523" s="55">
        <v>56.724171099300001</v>
      </c>
      <c r="S523" s="52">
        <v>61.689532807100001</v>
      </c>
      <c r="T523" s="52">
        <v>67.048564855099997</v>
      </c>
      <c r="U523" s="52">
        <v>72.827173832499994</v>
      </c>
      <c r="V523" s="52">
        <v>79.055574285600002</v>
      </c>
      <c r="W523" s="52">
        <v>85.767293742299998</v>
      </c>
      <c r="X523" s="52">
        <v>92.999101426699994</v>
      </c>
      <c r="Y523" s="52">
        <v>100.79126627629999</v>
      </c>
      <c r="Z523" s="52">
        <v>109.18801461850001</v>
      </c>
      <c r="AA523" s="52">
        <v>118.24580615329999</v>
      </c>
      <c r="AB523" s="55">
        <v>128.310563957</v>
      </c>
      <c r="AC523" s="52">
        <v>139.3995438128</v>
      </c>
      <c r="AD523" s="52">
        <v>151.3367508234</v>
      </c>
      <c r="AE523" s="52">
        <v>164.1836623545</v>
      </c>
      <c r="AF523" s="52">
        <v>178.00293095660001</v>
      </c>
      <c r="AG523" s="52">
        <v>192.86180387620001</v>
      </c>
      <c r="AH523" s="52">
        <v>208.83152054179999</v>
      </c>
      <c r="AI523" s="52">
        <v>225.98728807129999</v>
      </c>
      <c r="AJ523" s="52">
        <v>244.40846946369999</v>
      </c>
      <c r="AK523" s="52">
        <v>264.21997732659997</v>
      </c>
      <c r="AL523" s="52">
        <v>310.39922542139999</v>
      </c>
      <c r="AM523" s="52">
        <v>279.04313732930001</v>
      </c>
      <c r="AN523" s="52">
        <v>312.80646403740002</v>
      </c>
      <c r="AO523" s="52">
        <v>345.6212821446</v>
      </c>
      <c r="AP523" s="52">
        <v>378.40386100709998</v>
      </c>
      <c r="AQ523" s="52">
        <v>411.8027594651</v>
      </c>
      <c r="AR523" s="52">
        <v>446.30349557210002</v>
      </c>
      <c r="AS523" s="52">
        <v>482.287485264</v>
      </c>
      <c r="AT523" s="52">
        <v>520.06762926809995</v>
      </c>
      <c r="AU523" s="52">
        <v>559.91105114159996</v>
      </c>
      <c r="AV523" s="52">
        <v>602.05425687989998</v>
      </c>
      <c r="AW523" s="52">
        <v>646.71355062370003</v>
      </c>
      <c r="AX523" s="52">
        <v>694.0923334913</v>
      </c>
      <c r="AY523" s="52">
        <v>744.38627416559996</v>
      </c>
      <c r="AZ523" s="52">
        <v>797.78698088409999</v>
      </c>
      <c r="BA523" s="52">
        <v>854.48459109819999</v>
      </c>
      <c r="BB523" s="52">
        <v>914.66956234400004</v>
      </c>
      <c r="BC523" s="52">
        <v>978.53386277029995</v>
      </c>
      <c r="BD523" s="52">
        <v>1046.2717048489999</v>
      </c>
      <c r="BE523" s="52">
        <v>1118.0799316081</v>
      </c>
      <c r="BF523" s="52">
        <v>1194.1581460537</v>
      </c>
      <c r="BG523" s="52">
        <v>1274.7981677329999</v>
      </c>
      <c r="BH523" s="52">
        <v>1358.6463668427</v>
      </c>
      <c r="BI523" s="52">
        <v>1447.1166723317999</v>
      </c>
      <c r="BJ523" s="52">
        <v>1540.5149452996</v>
      </c>
      <c r="BK523" s="52">
        <v>1639.1196751058999</v>
      </c>
      <c r="BL523" s="52">
        <v>1743.2025159702</v>
      </c>
      <c r="BM523" s="52">
        <v>1853.0348464957999</v>
      </c>
      <c r="BN523" s="52">
        <v>1968.8909265866</v>
      </c>
      <c r="BO523" s="52">
        <v>2091.0498986729999</v>
      </c>
      <c r="BP523" s="52">
        <v>2219.7972116226001</v>
      </c>
      <c r="BQ523" s="52">
        <v>2355.4256777793998</v>
      </c>
      <c r="BR523" s="52">
        <v>2498.2362729680999</v>
      </c>
      <c r="BS523" s="52">
        <v>2648.5387502879998</v>
      </c>
      <c r="BT523" s="52">
        <v>2806.6521174270001</v>
      </c>
      <c r="BU523" s="52">
        <v>2972.9050134703002</v>
      </c>
      <c r="BV523" s="52">
        <v>3147.6360114591998</v>
      </c>
      <c r="BW523" s="52">
        <v>3331.1938658905001</v>
      </c>
      <c r="BX523" s="52">
        <v>3523.9377191495</v>
      </c>
      <c r="BY523" s="52">
        <v>3726.2372770410002</v>
      </c>
      <c r="BZ523" s="52">
        <v>3938.4729607527001</v>
      </c>
      <c r="CA523" s="52">
        <v>4161.0360405038</v>
      </c>
      <c r="CB523" s="52">
        <v>4394.3287545985004</v>
      </c>
      <c r="CC523" s="52">
        <v>4638.7644164819003</v>
      </c>
      <c r="CD523" s="52">
        <v>4894.7675115741004</v>
      </c>
    </row>
    <row r="524" spans="1:82" x14ac:dyDescent="0.25">
      <c r="A524" s="52" t="s">
        <v>245</v>
      </c>
      <c r="B524" s="52">
        <v>101.3605195085</v>
      </c>
      <c r="C524" s="52">
        <v>117.7895246583</v>
      </c>
      <c r="D524" s="52">
        <v>135.35547606630001</v>
      </c>
      <c r="E524" s="52">
        <v>154.680211195</v>
      </c>
      <c r="F524" s="52">
        <v>175.61919007340001</v>
      </c>
      <c r="G524" s="52">
        <v>198.25009204840001</v>
      </c>
      <c r="H524" s="52">
        <v>222.70286518699999</v>
      </c>
      <c r="I524" s="52">
        <v>249.07438823780001</v>
      </c>
      <c r="J524" s="52">
        <v>277.48462149860001</v>
      </c>
      <c r="K524" s="52">
        <v>308.07106848810002</v>
      </c>
      <c r="L524" s="52">
        <v>340.98465160559999</v>
      </c>
      <c r="M524" s="52">
        <v>376.38965385789999</v>
      </c>
      <c r="N524" s="52">
        <v>414.4642059368</v>
      </c>
      <c r="O524" s="52">
        <v>455.4011253333</v>
      </c>
      <c r="P524" s="52">
        <v>499.40910211879998</v>
      </c>
      <c r="Q524" s="52">
        <v>546.71428221229996</v>
      </c>
      <c r="R524" s="55">
        <v>597.54876034330005</v>
      </c>
      <c r="S524" s="52">
        <v>652.42555866630005</v>
      </c>
      <c r="T524" s="52">
        <v>711.49965236169999</v>
      </c>
      <c r="U524" s="52">
        <v>775.05380737960002</v>
      </c>
      <c r="V524" s="52">
        <v>843.41704517480002</v>
      </c>
      <c r="W524" s="52">
        <v>916.95431141999995</v>
      </c>
      <c r="X524" s="52">
        <v>996.06577997030001</v>
      </c>
      <c r="Y524" s="52">
        <v>1081.1896299327</v>
      </c>
      <c r="Z524" s="52">
        <v>1172.8069608344999</v>
      </c>
      <c r="AA524" s="52">
        <v>1271.5307910019001</v>
      </c>
      <c r="AB524" s="55">
        <v>1381.0904760117</v>
      </c>
      <c r="AC524" s="52">
        <v>1501.6853931860001</v>
      </c>
      <c r="AD524" s="52">
        <v>1631.4283428909</v>
      </c>
      <c r="AE524" s="52">
        <v>1770.9861351021</v>
      </c>
      <c r="AF524" s="52">
        <v>1921.0384813122</v>
      </c>
      <c r="AG524" s="52">
        <v>2082.3148186602998</v>
      </c>
      <c r="AH524" s="52">
        <v>2255.5878067162998</v>
      </c>
      <c r="AI524" s="52">
        <v>2441.6730492667002</v>
      </c>
      <c r="AJ524" s="52">
        <v>2641.4311148930001</v>
      </c>
      <c r="AK524" s="52">
        <v>2856.2149934868999</v>
      </c>
      <c r="AL524" s="52">
        <v>3356.0873698426999</v>
      </c>
      <c r="AM524" s="52">
        <v>3017.5792912231</v>
      </c>
      <c r="AN524" s="52">
        <v>3383.1943339948998</v>
      </c>
      <c r="AO524" s="52">
        <v>3738.5769259127001</v>
      </c>
      <c r="AP524" s="52">
        <v>4093.6254324613001</v>
      </c>
      <c r="AQ524" s="52">
        <v>4455.3489366223002</v>
      </c>
      <c r="AR524" s="52">
        <v>4828.9965700267003</v>
      </c>
      <c r="AS524" s="52">
        <v>5218.6934790370997</v>
      </c>
      <c r="AT524" s="52">
        <v>5627.8248781077</v>
      </c>
      <c r="AU524" s="52">
        <v>6059.2814936377999</v>
      </c>
      <c r="AV524" s="52">
        <v>6515.6232470278001</v>
      </c>
      <c r="AW524" s="52">
        <v>6999.1917483386997</v>
      </c>
      <c r="AX524" s="52">
        <v>7512.1891484468997</v>
      </c>
      <c r="AY524" s="52">
        <v>8056.7340133953003</v>
      </c>
      <c r="AZ524" s="52">
        <v>8634.9010137614005</v>
      </c>
      <c r="BA524" s="52">
        <v>9248.7489209951</v>
      </c>
      <c r="BB524" s="52">
        <v>9900.3399713447998</v>
      </c>
      <c r="BC524" s="52">
        <v>10591.7527400938</v>
      </c>
      <c r="BD524" s="52">
        <v>11325.090076377999</v>
      </c>
      <c r="BE524" s="52">
        <v>12102.4832800934</v>
      </c>
      <c r="BF524" s="52">
        <v>12926.0935009772</v>
      </c>
      <c r="BG524" s="52">
        <v>13799.0800625188</v>
      </c>
      <c r="BH524" s="52">
        <v>14706.7909709822</v>
      </c>
      <c r="BI524" s="52">
        <v>15664.531686971301</v>
      </c>
      <c r="BJ524" s="52">
        <v>16675.613464559101</v>
      </c>
      <c r="BK524" s="52">
        <v>17743.051263537898</v>
      </c>
      <c r="BL524" s="52">
        <v>18869.786041867701</v>
      </c>
      <c r="BM524" s="52">
        <v>20058.755757394101</v>
      </c>
      <c r="BN524" s="52">
        <v>21312.929539735</v>
      </c>
      <c r="BO524" s="52">
        <v>22635.329353256901</v>
      </c>
      <c r="BP524" s="52">
        <v>24029.045411344501</v>
      </c>
      <c r="BQ524" s="52">
        <v>25497.247619650199</v>
      </c>
      <c r="BR524" s="52">
        <v>27043.194237135802</v>
      </c>
      <c r="BS524" s="52">
        <v>28670.238521433199</v>
      </c>
      <c r="BT524" s="52">
        <v>30381.833896827298</v>
      </c>
      <c r="BU524" s="52">
        <v>32181.538034229801</v>
      </c>
      <c r="BV524" s="52">
        <v>34073.016127351999</v>
      </c>
      <c r="BW524" s="52">
        <v>36060.043572796501</v>
      </c>
      <c r="BX524" s="52">
        <v>38146.5082055557</v>
      </c>
      <c r="BY524" s="52">
        <v>40336.412199929699</v>
      </c>
      <c r="BZ524" s="52">
        <v>42633.873715273803</v>
      </c>
      <c r="CA524" s="52">
        <v>45043.128343431097</v>
      </c>
      <c r="CB524" s="52">
        <v>47568.530398128903</v>
      </c>
      <c r="CC524" s="52">
        <v>50214.554074451597</v>
      </c>
      <c r="CD524" s="52">
        <v>52985.794497622097</v>
      </c>
    </row>
    <row r="525" spans="1:82" x14ac:dyDescent="0.25">
      <c r="A525" s="52" t="s">
        <v>246</v>
      </c>
      <c r="B525" s="52">
        <v>5.3925133000000004E-3</v>
      </c>
      <c r="C525" s="52">
        <v>7.0600966000000003E-3</v>
      </c>
      <c r="D525" s="52">
        <v>8.3375596000000007E-3</v>
      </c>
      <c r="E525" s="52">
        <v>9.5023955999999996E-3</v>
      </c>
      <c r="F525" s="52">
        <v>1.0674354800000001E-2</v>
      </c>
      <c r="G525" s="52">
        <v>1.1882785599999999E-2</v>
      </c>
      <c r="H525" s="52">
        <v>1.3127199399999999E-2</v>
      </c>
      <c r="I525" s="52">
        <v>1.4415232E-2</v>
      </c>
      <c r="J525" s="52">
        <v>1.57463376E-2</v>
      </c>
      <c r="K525" s="52">
        <v>1.7112742100000002E-2</v>
      </c>
      <c r="L525" s="52">
        <v>1.8503695300000001E-2</v>
      </c>
      <c r="M525" s="52">
        <v>1.9906515900000001E-2</v>
      </c>
      <c r="N525" s="52">
        <v>2.13067667E-2</v>
      </c>
      <c r="O525" s="52">
        <v>2.26881837E-2</v>
      </c>
      <c r="P525" s="52">
        <v>2.4032534599999999E-2</v>
      </c>
      <c r="Q525" s="52">
        <v>2.5319457900000002E-2</v>
      </c>
      <c r="R525" s="55">
        <v>2.6526300900000001E-2</v>
      </c>
      <c r="S525" s="52">
        <v>2.7523284799999999E-2</v>
      </c>
      <c r="T525" s="52">
        <v>2.8372150299999999E-2</v>
      </c>
      <c r="U525" s="52">
        <v>2.9075714400000001E-2</v>
      </c>
      <c r="V525" s="52">
        <v>2.9617419499999999E-2</v>
      </c>
      <c r="W525" s="52">
        <v>2.99729379E-2</v>
      </c>
      <c r="X525" s="52">
        <v>3.0113383899999999E-2</v>
      </c>
      <c r="Y525" s="52">
        <v>3.0006028300000001E-2</v>
      </c>
      <c r="Z525" s="52">
        <v>2.9614311599999998E-2</v>
      </c>
      <c r="AA525" s="52">
        <v>2.88978802E-2</v>
      </c>
      <c r="AB525" s="55">
        <v>2.79715793E-2</v>
      </c>
      <c r="AC525" s="52">
        <v>2.7005066300000002E-2</v>
      </c>
      <c r="AD525" s="52">
        <v>2.6050164800000001E-2</v>
      </c>
      <c r="AE525" s="52">
        <v>2.5108256900000001E-2</v>
      </c>
      <c r="AF525" s="52">
        <v>2.41700756E-2</v>
      </c>
      <c r="AG525" s="52">
        <v>2.32259602E-2</v>
      </c>
      <c r="AH525" s="52">
        <v>2.22680416E-2</v>
      </c>
      <c r="AI525" s="52">
        <v>2.12903856E-2</v>
      </c>
      <c r="AJ525" s="52">
        <v>2.02887307E-2</v>
      </c>
      <c r="AK525" s="52">
        <v>1.926023E-2</v>
      </c>
      <c r="AL525" s="52">
        <v>1.82033445E-2</v>
      </c>
      <c r="AM525" s="52">
        <v>1.7661344999999998E-2</v>
      </c>
      <c r="AN525" s="52">
        <v>1.72133802E-2</v>
      </c>
      <c r="AO525" s="52">
        <v>1.6731090300000001E-2</v>
      </c>
      <c r="AP525" s="52">
        <v>1.6196322999999999E-2</v>
      </c>
      <c r="AQ525" s="52">
        <v>1.5614418E-2</v>
      </c>
      <c r="AR525" s="52">
        <v>1.49930099E-2</v>
      </c>
      <c r="AS525" s="52">
        <v>1.4338029299999999E-2</v>
      </c>
      <c r="AT525" s="52">
        <v>1.36537334E-2</v>
      </c>
      <c r="AU525" s="52">
        <v>1.2943374699999999E-2</v>
      </c>
      <c r="AV525" s="52">
        <v>1.2209764E-2</v>
      </c>
      <c r="AW525" s="52">
        <v>1.14556473E-2</v>
      </c>
      <c r="AX525" s="52">
        <v>1.06839454E-2</v>
      </c>
      <c r="AY525" s="52">
        <v>9.8979089000000003E-3</v>
      </c>
      <c r="AZ525" s="52">
        <v>9.1012261999999997E-3</v>
      </c>
      <c r="BA525" s="52">
        <v>8.2981031000000007E-3</v>
      </c>
      <c r="BB525" s="52">
        <v>7.4933246999999998E-3</v>
      </c>
      <c r="BC525" s="52">
        <v>6.6923034999999999E-3</v>
      </c>
      <c r="BD525" s="52">
        <v>5.9011100000000002E-3</v>
      </c>
      <c r="BE525" s="52">
        <v>5.1264813000000001E-3</v>
      </c>
      <c r="BF525" s="52">
        <v>4.3757980999999998E-3</v>
      </c>
      <c r="BG525" s="52">
        <v>4.5759242000000004E-3</v>
      </c>
      <c r="BH525" s="52">
        <v>4.8850654999999998E-3</v>
      </c>
      <c r="BI525" s="52">
        <v>5.1607542999999997E-3</v>
      </c>
      <c r="BJ525" s="52">
        <v>5.3850230999999997E-3</v>
      </c>
      <c r="BK525" s="52">
        <v>5.5618663999999996E-3</v>
      </c>
      <c r="BL525" s="52">
        <v>5.6985302000000003E-3</v>
      </c>
      <c r="BM525" s="52">
        <v>5.8019656999999999E-3</v>
      </c>
      <c r="BN525" s="52">
        <v>5.8781998E-3</v>
      </c>
      <c r="BO525" s="52">
        <v>5.9323049999999997E-3</v>
      </c>
      <c r="BP525" s="52">
        <v>5.9684960999999998E-3</v>
      </c>
      <c r="BQ525" s="52">
        <v>5.9902502E-3</v>
      </c>
      <c r="BR525" s="52">
        <v>6.0004211999999998E-3</v>
      </c>
      <c r="BS525" s="52">
        <v>6.0013428000000001E-3</v>
      </c>
      <c r="BT525" s="52">
        <v>5.9949171000000002E-3</v>
      </c>
      <c r="BU525" s="52">
        <v>5.9826910999999997E-3</v>
      </c>
      <c r="BV525" s="52">
        <v>5.9659194999999998E-3</v>
      </c>
      <c r="BW525" s="52">
        <v>5.9456183999999999E-3</v>
      </c>
      <c r="BX525" s="52">
        <v>5.9226087999999996E-3</v>
      </c>
      <c r="BY525" s="52">
        <v>5.8975531999999999E-3</v>
      </c>
      <c r="BZ525" s="52">
        <v>5.8709849E-3</v>
      </c>
      <c r="CA525" s="52">
        <v>5.8433325999999999E-3</v>
      </c>
      <c r="CB525" s="52">
        <v>5.8149398999999997E-3</v>
      </c>
      <c r="CC525" s="52">
        <v>5.7860819000000001E-3</v>
      </c>
      <c r="CD525" s="52">
        <v>5.7569778999999998E-3</v>
      </c>
    </row>
    <row r="526" spans="1:82" x14ac:dyDescent="0.25">
      <c r="A526" s="52" t="s">
        <v>247</v>
      </c>
      <c r="B526" s="52">
        <v>0.74953907509999995</v>
      </c>
      <c r="C526" s="52">
        <v>1.1352276058999999</v>
      </c>
      <c r="D526" s="52">
        <v>1.5381776242</v>
      </c>
      <c r="E526" s="52">
        <v>1.9977331661</v>
      </c>
      <c r="F526" s="52">
        <v>2.5423636241000001</v>
      </c>
      <c r="G526" s="52">
        <v>3.1899264695</v>
      </c>
      <c r="H526" s="52">
        <v>3.9541728021</v>
      </c>
      <c r="I526" s="52">
        <v>4.8528400196000003</v>
      </c>
      <c r="J526" s="52">
        <v>5.9038756786000004</v>
      </c>
      <c r="K526" s="52">
        <v>7.1241074426999997</v>
      </c>
      <c r="L526" s="52">
        <v>8.5299300955999993</v>
      </c>
      <c r="M526" s="52">
        <v>10.1370937675</v>
      </c>
      <c r="N526" s="52">
        <v>11.9601411304</v>
      </c>
      <c r="O526" s="52">
        <v>14.011592954999999</v>
      </c>
      <c r="P526" s="52">
        <v>16.300884809700001</v>
      </c>
      <c r="Q526" s="52">
        <v>18.833025408899999</v>
      </c>
      <c r="R526" s="55">
        <v>21.606930254000002</v>
      </c>
      <c r="S526" s="52">
        <v>24.520364435200001</v>
      </c>
      <c r="T526" s="52">
        <v>27.6143293728</v>
      </c>
      <c r="U526" s="52">
        <v>30.883941611299999</v>
      </c>
      <c r="V526" s="52">
        <v>34.299847773700002</v>
      </c>
      <c r="W526" s="52">
        <v>37.8124483255</v>
      </c>
      <c r="X526" s="52">
        <v>41.350034524100003</v>
      </c>
      <c r="Y526" s="52">
        <v>44.814234493500003</v>
      </c>
      <c r="Z526" s="52">
        <v>48.073810951699997</v>
      </c>
      <c r="AA526" s="52">
        <v>50.9573554372</v>
      </c>
      <c r="AB526" s="55">
        <v>53.547483268699999</v>
      </c>
      <c r="AC526" s="52">
        <v>56.084522936600003</v>
      </c>
      <c r="AD526" s="52">
        <v>58.648485440400002</v>
      </c>
      <c r="AE526" s="52">
        <v>61.234536049200003</v>
      </c>
      <c r="AF526" s="52">
        <v>63.809709894500003</v>
      </c>
      <c r="AG526" s="52">
        <v>66.330933878300002</v>
      </c>
      <c r="AH526" s="52">
        <v>68.749754975399995</v>
      </c>
      <c r="AI526" s="52">
        <v>71.013273778499993</v>
      </c>
      <c r="AJ526" s="52">
        <v>73.064121289200003</v>
      </c>
      <c r="AK526" s="52">
        <v>74.840353429299995</v>
      </c>
      <c r="AL526" s="52">
        <v>76.270623498000006</v>
      </c>
      <c r="AM526" s="52">
        <v>76.528468443999998</v>
      </c>
      <c r="AN526" s="52">
        <v>83.547243947799998</v>
      </c>
      <c r="AO526" s="52">
        <v>89.651788076100004</v>
      </c>
      <c r="AP526" s="52">
        <v>94.934686608199996</v>
      </c>
      <c r="AQ526" s="52">
        <v>99.509560863199994</v>
      </c>
      <c r="AR526" s="52">
        <v>103.4541933173</v>
      </c>
      <c r="AS526" s="52">
        <v>106.8044707561</v>
      </c>
      <c r="AT526" s="52">
        <v>109.561626968</v>
      </c>
      <c r="AU526" s="52">
        <v>111.70104753530001</v>
      </c>
      <c r="AV526" s="52">
        <v>113.179789691</v>
      </c>
      <c r="AW526" s="52">
        <v>113.94263794840001</v>
      </c>
      <c r="AX526" s="52">
        <v>113.9271476377</v>
      </c>
      <c r="AY526" s="52">
        <v>113.0681718971</v>
      </c>
      <c r="AZ526" s="52">
        <v>111.30227742450001</v>
      </c>
      <c r="BA526" s="52">
        <v>108.5723548152</v>
      </c>
      <c r="BB526" s="52">
        <v>104.8326431914</v>
      </c>
      <c r="BC526" s="52">
        <v>100.05430979960001</v>
      </c>
      <c r="BD526" s="52">
        <v>94.231639508499995</v>
      </c>
      <c r="BE526" s="52">
        <v>87.388781221900004</v>
      </c>
      <c r="BF526" s="52">
        <v>79.586853936200001</v>
      </c>
      <c r="BG526" s="52">
        <v>88.754021304299997</v>
      </c>
      <c r="BH526" s="52">
        <v>100.9923207084</v>
      </c>
      <c r="BI526" s="52">
        <v>113.6474525118</v>
      </c>
      <c r="BJ526" s="52">
        <v>126.243109094</v>
      </c>
      <c r="BK526" s="52">
        <v>138.73247254509999</v>
      </c>
      <c r="BL526" s="52">
        <v>151.15933816239999</v>
      </c>
      <c r="BM526" s="52">
        <v>163.58672545249999</v>
      </c>
      <c r="BN526" s="52">
        <v>176.08024464939999</v>
      </c>
      <c r="BO526" s="52">
        <v>188.70364054800001</v>
      </c>
      <c r="BP526" s="52">
        <v>201.5174623291</v>
      </c>
      <c r="BQ526" s="52">
        <v>214.57871947340001</v>
      </c>
      <c r="BR526" s="52">
        <v>227.94092315649999</v>
      </c>
      <c r="BS526" s="52">
        <v>241.65430179289999</v>
      </c>
      <c r="BT526" s="52">
        <v>255.76609764259999</v>
      </c>
      <c r="BU526" s="52">
        <v>270.32089622910001</v>
      </c>
      <c r="BV526" s="52">
        <v>285.3609613145</v>
      </c>
      <c r="BW526" s="52">
        <v>300.92655967360002</v>
      </c>
      <c r="BX526" s="52">
        <v>317.05626679570003</v>
      </c>
      <c r="BY526" s="52">
        <v>333.7872489504</v>
      </c>
      <c r="BZ526" s="52">
        <v>351.15551977730001</v>
      </c>
      <c r="CA526" s="52">
        <v>369.19617126290001</v>
      </c>
      <c r="CB526" s="52">
        <v>387.94358000670002</v>
      </c>
      <c r="CC526" s="52">
        <v>407.43159027299998</v>
      </c>
      <c r="CD526" s="52">
        <v>427.69367563100002</v>
      </c>
    </row>
    <row r="527" spans="1:82" x14ac:dyDescent="0.25">
      <c r="A527" s="52" t="s">
        <v>248</v>
      </c>
      <c r="B527" s="52">
        <v>6.2805468E-3</v>
      </c>
      <c r="C527" s="52">
        <v>3.8544145299999999E-2</v>
      </c>
      <c r="D527" s="52">
        <v>0.3647204449</v>
      </c>
      <c r="E527" s="52">
        <v>0.4835485242</v>
      </c>
      <c r="F527" s="52">
        <v>0.63659338590000003</v>
      </c>
      <c r="G527" s="52">
        <v>0.83288751090000002</v>
      </c>
      <c r="H527" s="52">
        <v>1.0835150044999999</v>
      </c>
      <c r="I527" s="52">
        <v>1.3630254978</v>
      </c>
      <c r="J527" s="52">
        <v>1.706107906</v>
      </c>
      <c r="K527" s="52">
        <v>2.1255486998999999</v>
      </c>
      <c r="L527" s="52">
        <v>2.6363991675</v>
      </c>
      <c r="M527" s="52">
        <v>3.2563357954000001</v>
      </c>
      <c r="N527" s="52">
        <v>4.0060507311000002</v>
      </c>
      <c r="O527" s="52">
        <v>4.9096702818000004</v>
      </c>
      <c r="P527" s="52">
        <v>5.9951864610000003</v>
      </c>
      <c r="Q527" s="52">
        <v>7.2948778856000001</v>
      </c>
      <c r="R527" s="55">
        <v>8.8457443026</v>
      </c>
      <c r="S527" s="52">
        <v>10.572668866400001</v>
      </c>
      <c r="T527" s="52">
        <v>12.607161792699999</v>
      </c>
      <c r="U527" s="52">
        <v>15.001855000100001</v>
      </c>
      <c r="V527" s="52">
        <v>17.817249340299998</v>
      </c>
      <c r="W527" s="52">
        <v>21.123537743699998</v>
      </c>
      <c r="X527" s="52">
        <v>25.002613291300001</v>
      </c>
      <c r="Y527" s="52">
        <v>29.550547443900001</v>
      </c>
      <c r="Z527" s="52">
        <v>34.880456196300003</v>
      </c>
      <c r="AA527" s="52">
        <v>41.123738829700002</v>
      </c>
      <c r="AB527" s="55">
        <v>45.465899548000003</v>
      </c>
      <c r="AC527" s="52">
        <v>47.821225724800001</v>
      </c>
      <c r="AD527" s="52">
        <v>50.308389314499998</v>
      </c>
      <c r="AE527" s="52">
        <v>52.886535703600003</v>
      </c>
      <c r="AF527" s="52">
        <v>55.557817702500003</v>
      </c>
      <c r="AG527" s="52">
        <v>58.324364772999999</v>
      </c>
      <c r="AH527" s="52">
        <v>61.188228565199999</v>
      </c>
      <c r="AI527" s="52">
        <v>64.151368032299999</v>
      </c>
      <c r="AJ527" s="52">
        <v>67.215644436999995</v>
      </c>
      <c r="AK527" s="52">
        <v>70.382810784300005</v>
      </c>
      <c r="AL527" s="52">
        <v>73.649452115599999</v>
      </c>
      <c r="AM527" s="52">
        <v>65.494528554400006</v>
      </c>
      <c r="AN527" s="52">
        <v>71.193919806799997</v>
      </c>
      <c r="AO527" s="52">
        <v>76.275105360300003</v>
      </c>
      <c r="AP527" s="52">
        <v>80.970675055699999</v>
      </c>
      <c r="AQ527" s="52">
        <v>85.433744709199999</v>
      </c>
      <c r="AR527" s="52">
        <v>89.767859721999997</v>
      </c>
      <c r="AS527" s="52">
        <v>94.044355591799999</v>
      </c>
      <c r="AT527" s="52">
        <v>98.313008082099998</v>
      </c>
      <c r="AU527" s="52">
        <v>102.6088494009</v>
      </c>
      <c r="AV527" s="52">
        <v>106.9566703613</v>
      </c>
      <c r="AW527" s="52">
        <v>111.3740628395</v>
      </c>
      <c r="AX527" s="52">
        <v>115.8735091886</v>
      </c>
      <c r="AY527" s="52">
        <v>120.46383299119999</v>
      </c>
      <c r="AZ527" s="52">
        <v>125.15121352849999</v>
      </c>
      <c r="BA527" s="52">
        <v>129.9398980423</v>
      </c>
      <c r="BB527" s="52">
        <v>134.8327025799</v>
      </c>
      <c r="BC527" s="52">
        <v>139.83136392200001</v>
      </c>
      <c r="BD527" s="52">
        <v>144.9367861675</v>
      </c>
      <c r="BE527" s="52">
        <v>150.14921267919999</v>
      </c>
      <c r="BF527" s="52">
        <v>155.4683452742</v>
      </c>
      <c r="BG527" s="52">
        <v>141.7248882399</v>
      </c>
      <c r="BH527" s="52">
        <v>146.5973209535</v>
      </c>
      <c r="BI527" s="52">
        <v>151.5394681361</v>
      </c>
      <c r="BJ527" s="52">
        <v>156.55628679610001</v>
      </c>
      <c r="BK527" s="52">
        <v>161.6512783476</v>
      </c>
      <c r="BL527" s="52">
        <v>166.82643072869999</v>
      </c>
      <c r="BM527" s="52">
        <v>172.0825381436</v>
      </c>
      <c r="BN527" s="52">
        <v>177.41950173390001</v>
      </c>
      <c r="BO527" s="52">
        <v>182.8365595992</v>
      </c>
      <c r="BP527" s="52">
        <v>188.3324542865</v>
      </c>
      <c r="BQ527" s="52">
        <v>193.90555280940001</v>
      </c>
      <c r="BR527" s="52">
        <v>199.55393206709999</v>
      </c>
      <c r="BS527" s="52">
        <v>205.27543942139999</v>
      </c>
      <c r="BT527" s="52">
        <v>211.0677355855</v>
      </c>
      <c r="BU527" s="52">
        <v>216.9283250009</v>
      </c>
      <c r="BV527" s="52">
        <v>222.8545774271</v>
      </c>
      <c r="BW527" s="52">
        <v>228.84374341119999</v>
      </c>
      <c r="BX527" s="52">
        <v>234.892965538</v>
      </c>
      <c r="BY527" s="52">
        <v>240.99928681169999</v>
      </c>
      <c r="BZ527" s="52">
        <v>247.1596571231</v>
      </c>
      <c r="CA527" s="52">
        <v>253.37093847049999</v>
      </c>
      <c r="CB527" s="52">
        <v>259.62990940319997</v>
      </c>
      <c r="CC527" s="52">
        <v>265.93326900660003</v>
      </c>
      <c r="CD527" s="52">
        <v>272.277640652</v>
      </c>
    </row>
    <row r="528" spans="1:82" x14ac:dyDescent="0.25">
      <c r="A528" s="52" t="s">
        <v>249</v>
      </c>
      <c r="B528" s="52">
        <v>4.5432100000000002E-5</v>
      </c>
      <c r="C528" s="52">
        <v>2.414727E-4</v>
      </c>
      <c r="D528" s="52">
        <v>1.9975394000000001E-3</v>
      </c>
      <c r="E528" s="52">
        <v>2.3275118999999999E-3</v>
      </c>
      <c r="F528" s="52">
        <v>2.7089545000000001E-3</v>
      </c>
      <c r="G528" s="52">
        <v>3.1497875E-3</v>
      </c>
      <c r="H528" s="52">
        <v>3.6582724999999999E-3</v>
      </c>
      <c r="I528" s="52">
        <v>4.1249950999999998E-3</v>
      </c>
      <c r="J528" s="52">
        <v>4.6446639000000001E-3</v>
      </c>
      <c r="K528" s="52">
        <v>5.2217777999999998E-3</v>
      </c>
      <c r="L528" s="52">
        <v>5.8610236999999997E-3</v>
      </c>
      <c r="M528" s="52">
        <v>6.5672914000000004E-3</v>
      </c>
      <c r="N528" s="52">
        <v>7.3456396000000004E-3</v>
      </c>
      <c r="O528" s="52">
        <v>8.2012228999999992E-3</v>
      </c>
      <c r="P528" s="52">
        <v>9.1391713000000003E-3</v>
      </c>
      <c r="Q528" s="52">
        <v>1.01644083E-2</v>
      </c>
      <c r="R528" s="55">
        <v>1.12814736E-2</v>
      </c>
      <c r="S528" s="52">
        <v>1.2354102800000001E-2</v>
      </c>
      <c r="T528" s="52">
        <v>1.35115075E-2</v>
      </c>
      <c r="U528" s="52">
        <v>1.47611814E-2</v>
      </c>
      <c r="V528" s="52">
        <v>1.6109919899999998E-2</v>
      </c>
      <c r="W528" s="52">
        <v>1.7564643000000001E-2</v>
      </c>
      <c r="X528" s="52">
        <v>1.9132816600000001E-2</v>
      </c>
      <c r="Y528" s="52">
        <v>2.08228128E-2</v>
      </c>
      <c r="Z528" s="52">
        <v>2.26441169E-2</v>
      </c>
      <c r="AA528" s="52">
        <v>2.4606155000000001E-2</v>
      </c>
      <c r="AB528" s="55">
        <v>2.5045392699999999E-2</v>
      </c>
      <c r="AC528" s="52">
        <v>2.4238940099999998E-2</v>
      </c>
      <c r="AD528" s="52">
        <v>2.3482145199999999E-2</v>
      </c>
      <c r="AE528" s="52">
        <v>2.2749836400000001E-2</v>
      </c>
      <c r="AF528" s="52">
        <v>2.2040964199999999E-2</v>
      </c>
      <c r="AG528" s="52">
        <v>2.1354528800000001E-2</v>
      </c>
      <c r="AH528" s="52">
        <v>2.0689625900000001E-2</v>
      </c>
      <c r="AI528" s="52">
        <v>2.0045439299999999E-2</v>
      </c>
      <c r="AJ528" s="52">
        <v>1.94212263E-2</v>
      </c>
      <c r="AK528" s="52">
        <v>1.88163051E-2</v>
      </c>
      <c r="AL528" s="52">
        <v>1.82300463E-2</v>
      </c>
      <c r="AM528" s="52">
        <v>1.5627115600000002E-2</v>
      </c>
      <c r="AN528" s="52">
        <v>1.5151249699999999E-2</v>
      </c>
      <c r="AO528" s="52">
        <v>1.4689566899999999E-2</v>
      </c>
      <c r="AP528" s="52">
        <v>1.42413826E-2</v>
      </c>
      <c r="AQ528" s="52">
        <v>1.38063925E-2</v>
      </c>
      <c r="AR528" s="52">
        <v>1.3384324899999999E-2</v>
      </c>
      <c r="AS528" s="52">
        <v>1.29748828E-2</v>
      </c>
      <c r="AT528" s="52">
        <v>1.2577748499999999E-2</v>
      </c>
      <c r="AU528" s="52">
        <v>1.2192596E-2</v>
      </c>
      <c r="AV528" s="52">
        <v>1.1819100000000001E-2</v>
      </c>
      <c r="AW528" s="52">
        <v>1.1456940800000001E-2</v>
      </c>
      <c r="AX528" s="52">
        <v>1.11058075E-2</v>
      </c>
      <c r="AY528" s="52">
        <v>1.07653994E-2</v>
      </c>
      <c r="AZ528" s="52">
        <v>1.04354264E-2</v>
      </c>
      <c r="BA528" s="52">
        <v>1.01156089E-2</v>
      </c>
      <c r="BB528" s="52">
        <v>9.805678E-3</v>
      </c>
      <c r="BC528" s="52">
        <v>9.5053749999999999E-3</v>
      </c>
      <c r="BD528" s="52">
        <v>9.2144509000000006E-3</v>
      </c>
      <c r="BE528" s="52">
        <v>8.9326653999999995E-3</v>
      </c>
      <c r="BF528" s="52">
        <v>8.6597863999999993E-3</v>
      </c>
      <c r="BG528" s="52">
        <v>7.3948349999999998E-3</v>
      </c>
      <c r="BH528" s="52">
        <v>7.1769614000000001E-3</v>
      </c>
      <c r="BI528" s="52">
        <v>6.9653162000000001E-3</v>
      </c>
      <c r="BJ528" s="52">
        <v>6.7596030000000003E-3</v>
      </c>
      <c r="BK528" s="52">
        <v>6.5596902999999996E-3</v>
      </c>
      <c r="BL528" s="52">
        <v>6.3654686000000002E-3</v>
      </c>
      <c r="BM528" s="52">
        <v>6.1768251999999996E-3</v>
      </c>
      <c r="BN528" s="52">
        <v>5.9936407000000004E-3</v>
      </c>
      <c r="BO528" s="52">
        <v>5.8157900000000004E-3</v>
      </c>
      <c r="BP528" s="52">
        <v>5.6431442000000002E-3</v>
      </c>
      <c r="BQ528" s="52">
        <v>5.4755712999999999E-3</v>
      </c>
      <c r="BR528" s="52">
        <v>5.3129385999999999E-3</v>
      </c>
      <c r="BS528" s="52">
        <v>5.1551128999999998E-3</v>
      </c>
      <c r="BT528" s="52">
        <v>5.0019616999999999E-3</v>
      </c>
      <c r="BU528" s="52">
        <v>4.8533539000000002E-3</v>
      </c>
      <c r="BV528" s="52">
        <v>4.7091603000000001E-3</v>
      </c>
      <c r="BW528" s="52">
        <v>4.5692539000000004E-3</v>
      </c>
      <c r="BX528" s="52">
        <v>4.4335103000000004E-3</v>
      </c>
      <c r="BY528" s="52">
        <v>4.3018075999999997E-3</v>
      </c>
      <c r="BZ528" s="52">
        <v>4.1740273E-3</v>
      </c>
      <c r="CA528" s="52">
        <v>4.0500533999999998E-3</v>
      </c>
      <c r="CB528" s="52">
        <v>3.9297732000000002E-3</v>
      </c>
      <c r="CC528" s="52">
        <v>3.8130769000000002E-3</v>
      </c>
      <c r="CD528" s="52">
        <v>3.6998577000000002E-3</v>
      </c>
    </row>
    <row r="529" spans="1:82" x14ac:dyDescent="0.25">
      <c r="A529" s="52" t="s">
        <v>250</v>
      </c>
      <c r="B529" s="52">
        <v>0.29135476859999998</v>
      </c>
      <c r="C529" s="52">
        <v>0.27030248880000002</v>
      </c>
      <c r="D529" s="52">
        <v>0.25152481710000002</v>
      </c>
      <c r="E529" s="52">
        <v>0.2347266536</v>
      </c>
      <c r="F529" s="52">
        <v>0.21965682910000001</v>
      </c>
      <c r="G529" s="52">
        <v>0.2061008205</v>
      </c>
      <c r="H529" s="52">
        <v>0.1938747858</v>
      </c>
      <c r="I529" s="52">
        <v>0.18282066180000001</v>
      </c>
      <c r="J529" s="52">
        <v>0.17280211940000001</v>
      </c>
      <c r="K529" s="52">
        <v>0.16370121439999999</v>
      </c>
      <c r="L529" s="52">
        <v>0.15541560530000001</v>
      </c>
      <c r="M529" s="52">
        <v>0.14785623340000001</v>
      </c>
      <c r="N529" s="52">
        <v>0.14094538230000001</v>
      </c>
      <c r="O529" s="52">
        <v>0.13461505000000001</v>
      </c>
      <c r="P529" s="52">
        <v>0.12880557819999999</v>
      </c>
      <c r="Q529" s="52">
        <v>0.1234644948</v>
      </c>
      <c r="R529" s="55">
        <v>0.1185455346</v>
      </c>
      <c r="S529" s="52">
        <v>0.1140078066</v>
      </c>
      <c r="T529" s="52">
        <v>0.10981508600000001</v>
      </c>
      <c r="U529" s="52">
        <v>0.1059352083</v>
      </c>
      <c r="V529" s="52">
        <v>0.10233955190000001</v>
      </c>
      <c r="W529" s="52">
        <v>9.9002593E-2</v>
      </c>
      <c r="X529" s="52">
        <v>9.5901523399999994E-2</v>
      </c>
      <c r="Y529" s="52">
        <v>9.3015919700000005E-2</v>
      </c>
      <c r="Z529" s="52">
        <v>9.0327458799999996E-2</v>
      </c>
      <c r="AA529" s="52">
        <v>8.78196698E-2</v>
      </c>
      <c r="AB529" s="55">
        <v>8.5477719499999993E-2</v>
      </c>
      <c r="AC529" s="52">
        <v>8.3288225399999999E-2</v>
      </c>
      <c r="AD529" s="52">
        <v>8.1231831800000001E-2</v>
      </c>
      <c r="AE529" s="52">
        <v>7.9226210699999994E-2</v>
      </c>
      <c r="AF529" s="52">
        <v>7.7270108599999998E-2</v>
      </c>
      <c r="AG529" s="52">
        <v>7.5362302800000003E-2</v>
      </c>
      <c r="AH529" s="52">
        <v>7.3501600900000005E-2</v>
      </c>
      <c r="AI529" s="52">
        <v>7.1686840000000002E-2</v>
      </c>
      <c r="AJ529" s="52">
        <v>6.9916885600000006E-2</v>
      </c>
      <c r="AK529" s="52">
        <v>6.8190631500000001E-2</v>
      </c>
      <c r="AL529" s="52">
        <v>6.6506998799999995E-2</v>
      </c>
      <c r="AM529" s="52">
        <v>6.4864935200000001E-2</v>
      </c>
      <c r="AN529" s="52">
        <v>6.3263414200000007E-2</v>
      </c>
      <c r="AO529" s="52">
        <v>6.1701434999999999E-2</v>
      </c>
      <c r="AP529" s="52">
        <v>6.01780211E-2</v>
      </c>
      <c r="AQ529" s="52">
        <v>5.8692220500000003E-2</v>
      </c>
      <c r="AR529" s="52">
        <v>5.7243104400000001E-2</v>
      </c>
      <c r="AS529" s="52">
        <v>5.5829767099999997E-2</v>
      </c>
      <c r="AT529" s="52">
        <v>5.4451325199999998E-2</v>
      </c>
      <c r="AU529" s="52">
        <v>5.3106917199999999E-2</v>
      </c>
      <c r="AV529" s="52">
        <v>5.1795702800000003E-2</v>
      </c>
      <c r="AW529" s="52">
        <v>5.05168623E-2</v>
      </c>
      <c r="AX529" s="52">
        <v>4.9269596499999999E-2</v>
      </c>
      <c r="AY529" s="52">
        <v>4.80531259E-2</v>
      </c>
      <c r="AZ529" s="52">
        <v>4.6866690000000003E-2</v>
      </c>
      <c r="BA529" s="52">
        <v>4.57095473E-2</v>
      </c>
      <c r="BB529" s="52">
        <v>4.4580974500000002E-2</v>
      </c>
      <c r="BC529" s="52">
        <v>4.3480266300000001E-2</v>
      </c>
      <c r="BD529" s="52">
        <v>4.2406734699999997E-2</v>
      </c>
      <c r="BE529" s="52">
        <v>4.1359708699999997E-2</v>
      </c>
      <c r="BF529" s="52">
        <v>4.0338533900000001E-2</v>
      </c>
      <c r="BG529" s="52">
        <v>3.9342571899999998E-2</v>
      </c>
      <c r="BH529" s="52">
        <v>3.83712004E-2</v>
      </c>
      <c r="BI529" s="52">
        <v>3.7423812000000001E-2</v>
      </c>
      <c r="BJ529" s="52">
        <v>3.6499814800000002E-2</v>
      </c>
      <c r="BK529" s="52">
        <v>3.5598631200000001E-2</v>
      </c>
      <c r="BL529" s="52">
        <v>3.4719697899999999E-2</v>
      </c>
      <c r="BM529" s="52">
        <v>3.3862465500000001E-2</v>
      </c>
      <c r="BN529" s="52">
        <v>3.3026398200000001E-2</v>
      </c>
      <c r="BO529" s="52">
        <v>3.2210973499999997E-2</v>
      </c>
      <c r="BP529" s="52">
        <v>3.1415681799999998E-2</v>
      </c>
      <c r="BQ529" s="52">
        <v>3.0640025800000002E-2</v>
      </c>
      <c r="BR529" s="52">
        <v>2.9883520899999998E-2</v>
      </c>
      <c r="BS529" s="52">
        <v>2.9145694100000001E-2</v>
      </c>
      <c r="BT529" s="52">
        <v>2.8426084399999999E-2</v>
      </c>
      <c r="BU529" s="52">
        <v>2.7724241899999998E-2</v>
      </c>
      <c r="BV529" s="52">
        <v>2.7039727900000001E-2</v>
      </c>
      <c r="BW529" s="52">
        <v>2.63721146E-2</v>
      </c>
      <c r="BX529" s="52">
        <v>2.5720984799999999E-2</v>
      </c>
      <c r="BY529" s="52">
        <v>2.5085931400000001E-2</v>
      </c>
      <c r="BZ529" s="52">
        <v>2.4466557600000001E-2</v>
      </c>
      <c r="CA529" s="52">
        <v>2.3862476099999998E-2</v>
      </c>
      <c r="CB529" s="52">
        <v>2.3273309499999999E-2</v>
      </c>
      <c r="CC529" s="52">
        <v>2.2698689399999999E-2</v>
      </c>
      <c r="CD529" s="52">
        <v>2.2138256799999999E-2</v>
      </c>
    </row>
    <row r="530" spans="1:82" x14ac:dyDescent="0.25">
      <c r="A530" s="52" t="s">
        <v>251</v>
      </c>
      <c r="B530" s="52">
        <v>0.40789667610000002</v>
      </c>
      <c r="C530" s="52">
        <v>0.37521364229999998</v>
      </c>
      <c r="D530" s="52">
        <v>0.34616102949999999</v>
      </c>
      <c r="E530" s="52">
        <v>0.32025517799999997</v>
      </c>
      <c r="F530" s="52">
        <v>0.29708586139999998</v>
      </c>
      <c r="G530" s="52">
        <v>0.27630391250000003</v>
      </c>
      <c r="H530" s="52">
        <v>0.25761112159999999</v>
      </c>
      <c r="I530" s="52">
        <v>0.24075195899999999</v>
      </c>
      <c r="J530" s="52">
        <v>0.22550676580000001</v>
      </c>
      <c r="K530" s="52">
        <v>0.21168613289999999</v>
      </c>
      <c r="L530" s="52">
        <v>0.1991262443</v>
      </c>
      <c r="M530" s="52">
        <v>0.18768500630000001</v>
      </c>
      <c r="N530" s="52">
        <v>0.17723881829999999</v>
      </c>
      <c r="O530" s="52">
        <v>0.16767987170000001</v>
      </c>
      <c r="P530" s="52">
        <v>0.15891388209999999</v>
      </c>
      <c r="Q530" s="52">
        <v>0.1508581796</v>
      </c>
      <c r="R530" s="55">
        <v>0.1434400968</v>
      </c>
      <c r="S530" s="52">
        <v>0.137949446</v>
      </c>
      <c r="T530" s="52">
        <v>0.132876254</v>
      </c>
      <c r="U530" s="52">
        <v>0.12818160200000001</v>
      </c>
      <c r="V530" s="52">
        <v>0.1238308577</v>
      </c>
      <c r="W530" s="52">
        <v>0.11979313749999999</v>
      </c>
      <c r="X530" s="52">
        <v>0.1160408433</v>
      </c>
      <c r="Y530" s="52">
        <v>0.1125492629</v>
      </c>
      <c r="Z530" s="52">
        <v>0.1092962252</v>
      </c>
      <c r="AA530" s="52">
        <v>0.10626180039999999</v>
      </c>
      <c r="AB530" s="55">
        <v>0.10342804060000001</v>
      </c>
      <c r="AC530" s="52">
        <v>0.1007787527</v>
      </c>
      <c r="AD530" s="52">
        <v>9.8290516499999994E-2</v>
      </c>
      <c r="AE530" s="52">
        <v>9.5863715000000002E-2</v>
      </c>
      <c r="AF530" s="52">
        <v>9.3496831399999994E-2</v>
      </c>
      <c r="AG530" s="52">
        <v>9.1188386400000002E-2</v>
      </c>
      <c r="AH530" s="52">
        <v>8.8936937100000002E-2</v>
      </c>
      <c r="AI530" s="52">
        <v>8.6741076299999997E-2</v>
      </c>
      <c r="AJ530" s="52">
        <v>8.4599431500000002E-2</v>
      </c>
      <c r="AK530" s="52">
        <v>8.2510664100000006E-2</v>
      </c>
      <c r="AL530" s="52">
        <v>8.04734686E-2</v>
      </c>
      <c r="AM530" s="52">
        <v>7.8486571599999999E-2</v>
      </c>
      <c r="AN530" s="52">
        <v>7.6548731199999998E-2</v>
      </c>
      <c r="AO530" s="52">
        <v>7.46587363E-2</v>
      </c>
      <c r="AP530" s="52">
        <v>7.2815405499999999E-2</v>
      </c>
      <c r="AQ530" s="52">
        <v>7.1017586800000004E-2</v>
      </c>
      <c r="AR530" s="52">
        <v>6.9264156300000004E-2</v>
      </c>
      <c r="AS530" s="52">
        <v>6.7554018199999996E-2</v>
      </c>
      <c r="AT530" s="52">
        <v>6.5886103500000001E-2</v>
      </c>
      <c r="AU530" s="52">
        <v>6.4259369799999994E-2</v>
      </c>
      <c r="AV530" s="52">
        <v>6.2672800299999998E-2</v>
      </c>
      <c r="AW530" s="52">
        <v>6.11254034E-2</v>
      </c>
      <c r="AX530" s="52">
        <v>5.9616211799999999E-2</v>
      </c>
      <c r="AY530" s="52">
        <v>5.8144282300000003E-2</v>
      </c>
      <c r="AZ530" s="52">
        <v>5.6708694800000001E-2</v>
      </c>
      <c r="BA530" s="52">
        <v>5.53085522E-2</v>
      </c>
      <c r="BB530" s="52">
        <v>5.3942979199999998E-2</v>
      </c>
      <c r="BC530" s="52">
        <v>5.26111223E-2</v>
      </c>
      <c r="BD530" s="52">
        <v>5.1312149000000001E-2</v>
      </c>
      <c r="BE530" s="52">
        <v>5.0045247600000002E-2</v>
      </c>
      <c r="BF530" s="52">
        <v>4.8809626000000002E-2</v>
      </c>
      <c r="BG530" s="52">
        <v>4.7604512000000002E-2</v>
      </c>
      <c r="BH530" s="52">
        <v>4.64291524E-2</v>
      </c>
      <c r="BI530" s="52">
        <v>4.52828126E-2</v>
      </c>
      <c r="BJ530" s="52">
        <v>4.4164776000000003E-2</v>
      </c>
      <c r="BK530" s="52">
        <v>4.3074343700000003E-2</v>
      </c>
      <c r="BL530" s="52">
        <v>4.2010834400000002E-2</v>
      </c>
      <c r="BM530" s="52">
        <v>4.0973583199999997E-2</v>
      </c>
      <c r="BN530" s="52">
        <v>3.9961941799999998E-2</v>
      </c>
      <c r="BO530" s="52">
        <v>3.8975278000000002E-2</v>
      </c>
      <c r="BP530" s="52">
        <v>3.8012974900000003E-2</v>
      </c>
      <c r="BQ530" s="52">
        <v>3.7074431200000001E-2</v>
      </c>
      <c r="BR530" s="52">
        <v>3.6159060299999997E-2</v>
      </c>
      <c r="BS530" s="52">
        <v>3.5266289899999997E-2</v>
      </c>
      <c r="BT530" s="52">
        <v>3.4395562099999999E-2</v>
      </c>
      <c r="BU530" s="52">
        <v>3.3546332599999999E-2</v>
      </c>
      <c r="BV530" s="52">
        <v>3.2718070699999997E-2</v>
      </c>
      <c r="BW530" s="52">
        <v>3.1910258699999999E-2</v>
      </c>
      <c r="BX530" s="52">
        <v>3.11223916E-2</v>
      </c>
      <c r="BY530" s="52">
        <v>3.0353977000000001E-2</v>
      </c>
      <c r="BZ530" s="52">
        <v>2.9604534599999999E-2</v>
      </c>
      <c r="CA530" s="52">
        <v>2.8873596099999999E-2</v>
      </c>
      <c r="CB530" s="52">
        <v>2.8160704500000001E-2</v>
      </c>
      <c r="CC530" s="52">
        <v>2.74654142E-2</v>
      </c>
      <c r="CD530" s="52">
        <v>2.6787290700000001E-2</v>
      </c>
    </row>
    <row r="531" spans="1:82" x14ac:dyDescent="0.25">
      <c r="A531" s="52" t="s">
        <v>252</v>
      </c>
      <c r="B531" s="52">
        <v>695.17728590160004</v>
      </c>
      <c r="C531" s="52">
        <v>661.27308959419997</v>
      </c>
      <c r="D531" s="52">
        <v>629.0224204525</v>
      </c>
      <c r="E531" s="52">
        <v>598.34463500510003</v>
      </c>
      <c r="F531" s="52">
        <v>569.16302280900004</v>
      </c>
      <c r="G531" s="52">
        <v>541.40461463370002</v>
      </c>
      <c r="H531" s="52">
        <v>515</v>
      </c>
      <c r="I531" s="52">
        <v>512.43142678419997</v>
      </c>
      <c r="J531" s="52">
        <v>509.8756643808</v>
      </c>
      <c r="K531" s="52">
        <v>507.33264889560002</v>
      </c>
      <c r="L531" s="52">
        <v>504.80231675300001</v>
      </c>
      <c r="M531" s="52">
        <v>502.28460469459998</v>
      </c>
      <c r="N531" s="52">
        <v>499.77944977750002</v>
      </c>
      <c r="O531" s="52">
        <v>497.28678937260003</v>
      </c>
      <c r="P531" s="52">
        <v>494.80656116339998</v>
      </c>
      <c r="Q531" s="52">
        <v>492.33870314400002</v>
      </c>
      <c r="R531" s="55">
        <v>489.88315361790001</v>
      </c>
      <c r="S531" s="52">
        <v>487.43985119600001</v>
      </c>
      <c r="T531" s="52">
        <v>485.00873479590001</v>
      </c>
      <c r="U531" s="52">
        <v>482.58974363940001</v>
      </c>
      <c r="V531" s="52">
        <v>480.1828172516</v>
      </c>
      <c r="W531" s="52">
        <v>477.7878954592</v>
      </c>
      <c r="X531" s="52">
        <v>475.40491838909998</v>
      </c>
      <c r="Y531" s="52">
        <v>473.03382646680001</v>
      </c>
      <c r="Z531" s="52">
        <v>470.67456041470001</v>
      </c>
      <c r="AA531" s="52">
        <v>468.32706125110002</v>
      </c>
      <c r="AB531" s="55">
        <v>465.9912702885</v>
      </c>
      <c r="AC531" s="52">
        <v>463.66712913190003</v>
      </c>
      <c r="AD531" s="52">
        <v>461.35457967769997</v>
      </c>
      <c r="AE531" s="52">
        <v>459.053564112</v>
      </c>
      <c r="AF531" s="52">
        <v>456.76402490930002</v>
      </c>
      <c r="AG531" s="52">
        <v>454.48590483110002</v>
      </c>
      <c r="AH531" s="52">
        <v>452.21914692410002</v>
      </c>
      <c r="AI531" s="52">
        <v>449.96369451930002</v>
      </c>
      <c r="AJ531" s="52">
        <v>447.71949123040002</v>
      </c>
      <c r="AK531" s="52">
        <v>445.48648095200002</v>
      </c>
      <c r="AL531" s="52">
        <v>443.26460785889998</v>
      </c>
      <c r="AM531" s="52">
        <v>441.05381640410002</v>
      </c>
      <c r="AN531" s="52">
        <v>438.85405131760001</v>
      </c>
      <c r="AO531" s="52">
        <v>436.66525760529998</v>
      </c>
      <c r="AP531" s="52">
        <v>434.48738054709997</v>
      </c>
      <c r="AQ531" s="52">
        <v>432.3203656961</v>
      </c>
      <c r="AR531" s="52">
        <v>430.1641588768</v>
      </c>
      <c r="AS531" s="52">
        <v>428.01870618380002</v>
      </c>
      <c r="AT531" s="52">
        <v>425.88395398080002</v>
      </c>
      <c r="AU531" s="52">
        <v>423.75984889879999</v>
      </c>
      <c r="AV531" s="52">
        <v>421.64633783519997</v>
      </c>
      <c r="AW531" s="52">
        <v>419.5433679519</v>
      </c>
      <c r="AX531" s="52">
        <v>417.45088667459999</v>
      </c>
      <c r="AY531" s="52">
        <v>415.36884169130002</v>
      </c>
      <c r="AZ531" s="52">
        <v>413.29718095070001</v>
      </c>
      <c r="BA531" s="52">
        <v>411.23585266110001</v>
      </c>
      <c r="BB531" s="52">
        <v>409.18480528920003</v>
      </c>
      <c r="BC531" s="52">
        <v>407.14398755880001</v>
      </c>
      <c r="BD531" s="52">
        <v>405.11334844930002</v>
      </c>
      <c r="BE531" s="52">
        <v>403.09283719460001</v>
      </c>
      <c r="BF531" s="52">
        <v>401.0824032818</v>
      </c>
      <c r="BG531" s="52">
        <v>399.08199645000002</v>
      </c>
      <c r="BH531" s="52">
        <v>397.09156668880001</v>
      </c>
      <c r="BI531" s="52">
        <v>395.11106423759998</v>
      </c>
      <c r="BJ531" s="52">
        <v>393.14043958349998</v>
      </c>
      <c r="BK531" s="52">
        <v>391.17964346090002</v>
      </c>
      <c r="BL531" s="52">
        <v>389.22862684969999</v>
      </c>
      <c r="BM531" s="52">
        <v>387.28734097450001</v>
      </c>
      <c r="BN531" s="52">
        <v>385.35573730300001</v>
      </c>
      <c r="BO531" s="52">
        <v>383.43376754489998</v>
      </c>
      <c r="BP531" s="52">
        <v>381.5213836511</v>
      </c>
      <c r="BQ531" s="52">
        <v>379.61853781169998</v>
      </c>
      <c r="BR531" s="52">
        <v>377.72518245549998</v>
      </c>
      <c r="BS531" s="52">
        <v>375.84127024859998</v>
      </c>
      <c r="BT531" s="52">
        <v>373.96675409300002</v>
      </c>
      <c r="BU531" s="52">
        <v>372.10158712570001</v>
      </c>
      <c r="BV531" s="52">
        <v>370.24572271739999</v>
      </c>
      <c r="BW531" s="52">
        <v>368.3991144716</v>
      </c>
      <c r="BX531" s="52">
        <v>366.5617162227</v>
      </c>
      <c r="BY531" s="52">
        <v>364.73348203590001</v>
      </c>
      <c r="BZ531" s="52">
        <v>362.91436620510001</v>
      </c>
      <c r="CA531" s="52">
        <v>361.10432325239998</v>
      </c>
      <c r="CB531" s="52">
        <v>359.30330792659998</v>
      </c>
      <c r="CC531" s="52">
        <v>357.51127520220001</v>
      </c>
      <c r="CD531" s="52">
        <v>355.7281802782</v>
      </c>
    </row>
    <row r="532" spans="1:82" x14ac:dyDescent="0.25">
      <c r="A532" s="52" t="s">
        <v>253</v>
      </c>
      <c r="B532" s="52">
        <v>44.077356699399999</v>
      </c>
      <c r="C532" s="52">
        <v>43.895937998400001</v>
      </c>
      <c r="D532" s="52">
        <v>39.066271091200001</v>
      </c>
      <c r="E532" s="52">
        <v>39.509426820800002</v>
      </c>
      <c r="F532" s="52">
        <v>39.725241651700003</v>
      </c>
      <c r="G532" s="52">
        <v>39.682684479499997</v>
      </c>
      <c r="H532" s="52">
        <v>39.347356238099998</v>
      </c>
      <c r="I532" s="52">
        <v>39.390183258900002</v>
      </c>
      <c r="J532" s="52">
        <v>39.252028654599997</v>
      </c>
      <c r="K532" s="52">
        <v>38.915878592200002</v>
      </c>
      <c r="L532" s="52">
        <v>38.361715954899999</v>
      </c>
      <c r="M532" s="52">
        <v>37.566141493899998</v>
      </c>
      <c r="N532" s="52">
        <v>36.502116674699998</v>
      </c>
      <c r="O532" s="52">
        <v>35.1387748788</v>
      </c>
      <c r="P532" s="52">
        <v>33.441311908700001</v>
      </c>
      <c r="Q532" s="52">
        <v>31.370974003400001</v>
      </c>
      <c r="R532" s="55">
        <v>28.884990866500001</v>
      </c>
      <c r="S532" s="52">
        <v>26.550249623700001</v>
      </c>
      <c r="T532" s="52">
        <v>23.8051553767</v>
      </c>
      <c r="U532" s="52">
        <v>20.595270792699999</v>
      </c>
      <c r="V532" s="52">
        <v>16.862096810200001</v>
      </c>
      <c r="W532" s="52">
        <v>12.5405579238</v>
      </c>
      <c r="X532" s="52">
        <v>7.5572079388000004</v>
      </c>
      <c r="Y532" s="52">
        <v>1.8283631310999999</v>
      </c>
      <c r="Z532" s="52">
        <v>-4.7416150281</v>
      </c>
      <c r="AA532" s="52">
        <v>-12.2587388871</v>
      </c>
      <c r="AB532" s="55">
        <v>-16.4015752693</v>
      </c>
      <c r="AC532" s="52">
        <v>-17.331730759100001</v>
      </c>
      <c r="AD532" s="52">
        <v>-18.319145339599999</v>
      </c>
      <c r="AE532" s="52">
        <v>-19.3496418125</v>
      </c>
      <c r="AF532" s="52">
        <v>-20.424546511300001</v>
      </c>
      <c r="AG532" s="52">
        <v>-21.545201910199999</v>
      </c>
      <c r="AH532" s="52">
        <v>-22.712946110600001</v>
      </c>
      <c r="AI532" s="52">
        <v>-23.929106503900002</v>
      </c>
      <c r="AJ532" s="52">
        <v>-25.194996996299999</v>
      </c>
      <c r="AK532" s="52">
        <v>-26.511913094600001</v>
      </c>
      <c r="AL532" s="52">
        <v>-27.8792165013</v>
      </c>
      <c r="AM532" s="52">
        <v>-14.059311158</v>
      </c>
      <c r="AN532" s="52">
        <v>-15.358218692399999</v>
      </c>
      <c r="AO532" s="52">
        <v>-16.5358773978</v>
      </c>
      <c r="AP532" s="52">
        <v>-17.641022580400001</v>
      </c>
      <c r="AQ532" s="52">
        <v>-18.7059889061</v>
      </c>
      <c r="AR532" s="52">
        <v>-19.752865808500001</v>
      </c>
      <c r="AS532" s="52">
        <v>-20.797070964300001</v>
      </c>
      <c r="AT532" s="52">
        <v>-21.8495440497</v>
      </c>
      <c r="AU532" s="52">
        <v>-22.9181528073</v>
      </c>
      <c r="AV532" s="52">
        <v>-24.0086237559</v>
      </c>
      <c r="AW532" s="52">
        <v>-25.1251728097</v>
      </c>
      <c r="AX532" s="52">
        <v>-26.2709396365</v>
      </c>
      <c r="AY532" s="52">
        <v>-27.4482901535</v>
      </c>
      <c r="AZ532" s="52">
        <v>-28.659028638799999</v>
      </c>
      <c r="BA532" s="52">
        <v>-29.904546978300001</v>
      </c>
      <c r="BB532" s="52">
        <v>-31.185929723800001</v>
      </c>
      <c r="BC532" s="52">
        <v>-32.504027858800001</v>
      </c>
      <c r="BD532" s="52">
        <v>-33.859510294800003</v>
      </c>
      <c r="BE532" s="52">
        <v>-35.252899485500002</v>
      </c>
      <c r="BF532" s="52">
        <v>-36.684595737000002</v>
      </c>
      <c r="BG532" s="52">
        <v>0</v>
      </c>
      <c r="BH532" s="52">
        <v>0</v>
      </c>
      <c r="BI532" s="52">
        <v>0</v>
      </c>
      <c r="BJ532" s="52">
        <v>0</v>
      </c>
      <c r="BK532" s="52">
        <v>0</v>
      </c>
      <c r="BL532" s="52">
        <v>0</v>
      </c>
      <c r="BM532" s="52">
        <v>0</v>
      </c>
      <c r="BN532" s="52">
        <v>0</v>
      </c>
      <c r="BO532" s="52">
        <v>0</v>
      </c>
      <c r="BP532" s="52">
        <v>0</v>
      </c>
      <c r="BQ532" s="52">
        <v>0</v>
      </c>
      <c r="BR532" s="52">
        <v>0</v>
      </c>
      <c r="BS532" s="52">
        <v>0</v>
      </c>
      <c r="BT532" s="52">
        <v>0</v>
      </c>
      <c r="BU532" s="52">
        <v>0</v>
      </c>
      <c r="BV532" s="52">
        <v>0</v>
      </c>
      <c r="BW532" s="52">
        <v>0</v>
      </c>
      <c r="BX532" s="52">
        <v>0</v>
      </c>
      <c r="BY532" s="52">
        <v>0</v>
      </c>
      <c r="BZ532" s="52">
        <v>0</v>
      </c>
      <c r="CA532" s="52">
        <v>0</v>
      </c>
      <c r="CB532" s="52">
        <v>0</v>
      </c>
      <c r="CC532" s="52">
        <v>0</v>
      </c>
      <c r="CD532" s="52">
        <v>0</v>
      </c>
    </row>
    <row r="533" spans="1:82" x14ac:dyDescent="0.25">
      <c r="A533" s="52" t="s">
        <v>254</v>
      </c>
      <c r="B533" s="52">
        <v>53.539356699400003</v>
      </c>
      <c r="C533" s="52">
        <v>53.171562998399999</v>
      </c>
      <c r="D533" s="52">
        <v>47.197087300699998</v>
      </c>
      <c r="E533" s="52">
        <v>47.609411021500001</v>
      </c>
      <c r="F533" s="52">
        <v>47.746259788800003</v>
      </c>
      <c r="G533" s="52">
        <v>47.571276930800003</v>
      </c>
      <c r="H533" s="52">
        <v>47.044571957099997</v>
      </c>
      <c r="I533" s="52">
        <v>46.968464114900002</v>
      </c>
      <c r="J533" s="52">
        <v>46.673408999099998</v>
      </c>
      <c r="K533" s="52">
        <v>46.140577043599997</v>
      </c>
      <c r="L533" s="52">
        <v>45.348142715199998</v>
      </c>
      <c r="M533" s="52">
        <v>44.270898880499999</v>
      </c>
      <c r="N533" s="52">
        <v>42.880011561499998</v>
      </c>
      <c r="O533" s="52">
        <v>41.142854512900001</v>
      </c>
      <c r="P533" s="52">
        <v>39.022936838200003</v>
      </c>
      <c r="Q533" s="52">
        <v>36.4799436869</v>
      </c>
      <c r="R533" s="55">
        <v>33.469710855800002</v>
      </c>
      <c r="S533" s="52">
        <v>30.563091650699999</v>
      </c>
      <c r="T533" s="52">
        <v>27.229007430599999</v>
      </c>
      <c r="U533" s="52">
        <v>23.412299600200001</v>
      </c>
      <c r="V533" s="52">
        <v>19.054065123499999</v>
      </c>
      <c r="W533" s="52">
        <v>14.088866386699999</v>
      </c>
      <c r="X533" s="52">
        <v>8.4428114158999996</v>
      </c>
      <c r="Y533" s="52">
        <v>2.0315977687000002</v>
      </c>
      <c r="Z533" s="52">
        <v>-5.2412348088999998</v>
      </c>
      <c r="AA533" s="52">
        <v>-13.482392668299999</v>
      </c>
      <c r="AB533" s="55">
        <v>-17.951575269300001</v>
      </c>
      <c r="AC533" s="52">
        <v>-18.881730759100002</v>
      </c>
      <c r="AD533" s="52">
        <v>-19.869145339599999</v>
      </c>
      <c r="AE533" s="52">
        <v>-20.899641812500001</v>
      </c>
      <c r="AF533" s="52">
        <v>-21.974546511300002</v>
      </c>
      <c r="AG533" s="52">
        <v>-23.0952019102</v>
      </c>
      <c r="AH533" s="52">
        <v>-24.262946110600002</v>
      </c>
      <c r="AI533" s="52">
        <v>-25.479106503899999</v>
      </c>
      <c r="AJ533" s="52">
        <v>-26.744996996299999</v>
      </c>
      <c r="AK533" s="52">
        <v>-28.061913094600001</v>
      </c>
      <c r="AL533" s="52">
        <v>-29.429216501300001</v>
      </c>
      <c r="AM533" s="52">
        <v>-14.834311158</v>
      </c>
      <c r="AN533" s="52">
        <v>-16.1332186924</v>
      </c>
      <c r="AO533" s="52">
        <v>-17.310877397799999</v>
      </c>
      <c r="AP533" s="52">
        <v>-18.4160225804</v>
      </c>
      <c r="AQ533" s="52">
        <v>-19.480988906099999</v>
      </c>
      <c r="AR533" s="52">
        <v>-20.5278658085</v>
      </c>
      <c r="AS533" s="52">
        <v>-21.5720709643</v>
      </c>
      <c r="AT533" s="52">
        <v>-22.624544049699999</v>
      </c>
      <c r="AU533" s="52">
        <v>-23.693152807299999</v>
      </c>
      <c r="AV533" s="52">
        <v>-24.783623755899999</v>
      </c>
      <c r="AW533" s="52">
        <v>-25.900172809699999</v>
      </c>
      <c r="AX533" s="52">
        <v>-27.045939636500002</v>
      </c>
      <c r="AY533" s="52">
        <v>-28.223290153499999</v>
      </c>
      <c r="AZ533" s="52">
        <v>-29.434028638800001</v>
      </c>
      <c r="BA533" s="52">
        <v>-30.679546978299999</v>
      </c>
      <c r="BB533" s="52">
        <v>-31.9609297238</v>
      </c>
      <c r="BC533" s="52">
        <v>-33.279027858799999</v>
      </c>
      <c r="BD533" s="52">
        <v>-34.634510294800002</v>
      </c>
      <c r="BE533" s="52">
        <v>-36.027899485500001</v>
      </c>
      <c r="BF533" s="52">
        <v>-37.459595737000001</v>
      </c>
      <c r="BG533" s="52">
        <v>0</v>
      </c>
      <c r="BH533" s="52">
        <v>0</v>
      </c>
      <c r="BI533" s="52">
        <v>0</v>
      </c>
      <c r="BJ533" s="52">
        <v>0</v>
      </c>
      <c r="BK533" s="52">
        <v>0</v>
      </c>
      <c r="BL533" s="52">
        <v>0</v>
      </c>
      <c r="BM533" s="52">
        <v>0</v>
      </c>
      <c r="BN533" s="52">
        <v>0</v>
      </c>
      <c r="BO533" s="52">
        <v>0</v>
      </c>
      <c r="BP533" s="52">
        <v>0</v>
      </c>
      <c r="BQ533" s="52">
        <v>0</v>
      </c>
      <c r="BR533" s="52">
        <v>0</v>
      </c>
      <c r="BS533" s="52">
        <v>0</v>
      </c>
      <c r="BT533" s="52">
        <v>0</v>
      </c>
      <c r="BU533" s="52">
        <v>0</v>
      </c>
      <c r="BV533" s="52">
        <v>0</v>
      </c>
      <c r="BW533" s="52">
        <v>0</v>
      </c>
      <c r="BX533" s="52">
        <v>0</v>
      </c>
      <c r="BY533" s="52">
        <v>0</v>
      </c>
      <c r="BZ533" s="52">
        <v>0</v>
      </c>
      <c r="CA533" s="52">
        <v>0</v>
      </c>
      <c r="CB533" s="52">
        <v>0</v>
      </c>
      <c r="CC533" s="52">
        <v>0</v>
      </c>
      <c r="CD533" s="52">
        <v>0</v>
      </c>
    </row>
    <row r="534" spans="1:82" x14ac:dyDescent="0.25">
      <c r="A534" s="52" t="s">
        <v>255</v>
      </c>
      <c r="B534" s="52">
        <v>38.472356699400002</v>
      </c>
      <c r="C534" s="52">
        <v>39.116937998399997</v>
      </c>
      <c r="D534" s="52">
        <v>35.418566734000002</v>
      </c>
      <c r="E534" s="52">
        <v>36.3418994158</v>
      </c>
      <c r="F534" s="52">
        <v>36.9884165307</v>
      </c>
      <c r="G534" s="52">
        <v>37.331952415400004</v>
      </c>
      <c r="H534" s="52">
        <v>37.342402176900002</v>
      </c>
      <c r="I534" s="52">
        <v>37.663279645700001</v>
      </c>
      <c r="J534" s="52">
        <v>37.771392420700003</v>
      </c>
      <c r="K534" s="52">
        <v>37.652972359800003</v>
      </c>
      <c r="L534" s="52">
        <v>37.290939522099997</v>
      </c>
      <c r="M534" s="52">
        <v>36.664553398999999</v>
      </c>
      <c r="N534" s="52">
        <v>35.749179743100001</v>
      </c>
      <c r="O534" s="52">
        <v>34.516123084299998</v>
      </c>
      <c r="P534" s="52">
        <v>32.932536569900002</v>
      </c>
      <c r="Q534" s="52">
        <v>30.961427841199999</v>
      </c>
      <c r="R534" s="55">
        <v>28.5616107741</v>
      </c>
      <c r="S534" s="52">
        <v>26.295510859699998</v>
      </c>
      <c r="T534" s="52">
        <v>23.609541133499999</v>
      </c>
      <c r="U534" s="52">
        <v>20.450420531999999</v>
      </c>
      <c r="V534" s="52">
        <v>16.760657853400001</v>
      </c>
      <c r="W534" s="52">
        <v>12.476071172399999</v>
      </c>
      <c r="X534" s="52">
        <v>7.5240112448999996</v>
      </c>
      <c r="Y534" s="52">
        <v>1.8215067372</v>
      </c>
      <c r="Z534" s="52">
        <v>-4.7264452173000002</v>
      </c>
      <c r="AA534" s="52">
        <v>-12.225300786</v>
      </c>
      <c r="AB534" s="55">
        <v>-16.363454886100001</v>
      </c>
      <c r="AC534" s="52">
        <v>-17.297422414300001</v>
      </c>
      <c r="AD534" s="52">
        <v>-18.2882678293</v>
      </c>
      <c r="AE534" s="52">
        <v>-19.321852053200001</v>
      </c>
      <c r="AF534" s="52">
        <v>-20.399535727899998</v>
      </c>
      <c r="AG534" s="52">
        <v>-21.5226922051</v>
      </c>
      <c r="AH534" s="52">
        <v>-22.6926873761</v>
      </c>
      <c r="AI534" s="52">
        <v>-23.9108736429</v>
      </c>
      <c r="AJ534" s="52">
        <v>-25.178587421300001</v>
      </c>
      <c r="AK534" s="52">
        <v>-26.497144477100001</v>
      </c>
      <c r="AL534" s="52">
        <v>-27.865924745499999</v>
      </c>
      <c r="AM534" s="52">
        <v>-14.0533298679</v>
      </c>
      <c r="AN534" s="52">
        <v>-15.3528355313</v>
      </c>
      <c r="AO534" s="52">
        <v>-16.531032552799999</v>
      </c>
      <c r="AP534" s="52">
        <v>-17.6366622199</v>
      </c>
      <c r="AQ534" s="52">
        <v>-18.702064581599998</v>
      </c>
      <c r="AR534" s="52">
        <v>-19.749333916499999</v>
      </c>
      <c r="AS534" s="52">
        <v>-20.7938922616</v>
      </c>
      <c r="AT534" s="52">
        <v>-21.846683217199999</v>
      </c>
      <c r="AU534" s="52">
        <v>-22.915578058099999</v>
      </c>
      <c r="AV534" s="52">
        <v>-24.006306481599999</v>
      </c>
      <c r="AW534" s="52">
        <v>-25.123087262799999</v>
      </c>
      <c r="AX534" s="52">
        <v>-26.2690626443</v>
      </c>
      <c r="AY534" s="52">
        <v>-27.446600860499998</v>
      </c>
      <c r="AZ534" s="52">
        <v>-28.6575082751</v>
      </c>
      <c r="BA534" s="52">
        <v>-29.903178651000001</v>
      </c>
      <c r="BB534" s="52">
        <v>-31.184698229199999</v>
      </c>
      <c r="BC534" s="52">
        <v>-32.5029195137</v>
      </c>
      <c r="BD534" s="52">
        <v>-33.858512784200002</v>
      </c>
      <c r="BE534" s="52">
        <v>-35.252001725900001</v>
      </c>
      <c r="BF534" s="52">
        <v>-36.683787753399997</v>
      </c>
      <c r="BG534" s="52">
        <v>0</v>
      </c>
      <c r="BH534" s="52">
        <v>0</v>
      </c>
      <c r="BI534" s="52">
        <v>0</v>
      </c>
      <c r="BJ534" s="52">
        <v>0</v>
      </c>
      <c r="BK534" s="52">
        <v>0</v>
      </c>
      <c r="BL534" s="52">
        <v>0</v>
      </c>
      <c r="BM534" s="52">
        <v>0</v>
      </c>
      <c r="BN534" s="52">
        <v>0</v>
      </c>
      <c r="BO534" s="52">
        <v>0</v>
      </c>
      <c r="BP534" s="52">
        <v>0</v>
      </c>
      <c r="BQ534" s="52">
        <v>0</v>
      </c>
      <c r="BR534" s="52">
        <v>0</v>
      </c>
      <c r="BS534" s="52">
        <v>0</v>
      </c>
      <c r="BT534" s="52">
        <v>0</v>
      </c>
      <c r="BU534" s="52">
        <v>0</v>
      </c>
      <c r="BV534" s="52">
        <v>0</v>
      </c>
      <c r="BW534" s="52">
        <v>0</v>
      </c>
      <c r="BX534" s="52">
        <v>0</v>
      </c>
      <c r="BY534" s="52">
        <v>0</v>
      </c>
      <c r="BZ534" s="52">
        <v>0</v>
      </c>
      <c r="CA534" s="52">
        <v>0</v>
      </c>
      <c r="CB534" s="52">
        <v>0</v>
      </c>
      <c r="CC534" s="52">
        <v>0</v>
      </c>
      <c r="CD534" s="52">
        <v>0</v>
      </c>
    </row>
    <row r="535" spans="1:82" x14ac:dyDescent="0.25">
      <c r="A535" s="52" t="s">
        <v>256</v>
      </c>
      <c r="B535" s="52">
        <v>9.9600000000000009</v>
      </c>
      <c r="C535" s="52">
        <v>10.30625</v>
      </c>
      <c r="D535" s="52">
        <v>10.6525</v>
      </c>
      <c r="E535" s="52">
        <v>10.998749999999999</v>
      </c>
      <c r="F535" s="52">
        <v>11.345000000000001</v>
      </c>
      <c r="G535" s="52">
        <v>11.69125</v>
      </c>
      <c r="H535" s="52">
        <v>12.0375</v>
      </c>
      <c r="I535" s="52">
        <v>12.383749999999999</v>
      </c>
      <c r="J535" s="52">
        <v>12.73</v>
      </c>
      <c r="K535" s="52">
        <v>13.07625</v>
      </c>
      <c r="L535" s="52">
        <v>13.422499999999999</v>
      </c>
      <c r="M535" s="52">
        <v>13.768750000000001</v>
      </c>
      <c r="N535" s="52">
        <v>14.115</v>
      </c>
      <c r="O535" s="52">
        <v>14.46125</v>
      </c>
      <c r="P535" s="52">
        <v>14.807499999999999</v>
      </c>
      <c r="Q535" s="52">
        <v>15.15375</v>
      </c>
      <c r="R535" s="55">
        <v>15.5</v>
      </c>
      <c r="S535" s="52">
        <v>15.5</v>
      </c>
      <c r="T535" s="52">
        <v>15.5</v>
      </c>
      <c r="U535" s="52">
        <v>15.5</v>
      </c>
      <c r="V535" s="52">
        <v>15.5</v>
      </c>
      <c r="W535" s="52">
        <v>15.5</v>
      </c>
      <c r="X535" s="52">
        <v>15.5</v>
      </c>
      <c r="Y535" s="52">
        <v>15.5</v>
      </c>
      <c r="Z535" s="52">
        <v>15.5</v>
      </c>
      <c r="AA535" s="52">
        <v>15.5</v>
      </c>
      <c r="AB535" s="55">
        <v>15.5</v>
      </c>
      <c r="AC535" s="52">
        <v>15.5</v>
      </c>
      <c r="AD535" s="52">
        <v>15.5</v>
      </c>
      <c r="AE535" s="52">
        <v>15.5</v>
      </c>
      <c r="AF535" s="52">
        <v>15.5</v>
      </c>
      <c r="AG535" s="52">
        <v>15.5</v>
      </c>
      <c r="AH535" s="52">
        <v>15.5</v>
      </c>
      <c r="AI535" s="52">
        <v>15.5</v>
      </c>
      <c r="AJ535" s="52">
        <v>15.5</v>
      </c>
      <c r="AK535" s="52">
        <v>15.5</v>
      </c>
      <c r="AL535" s="52">
        <v>15.5</v>
      </c>
      <c r="AM535" s="52">
        <v>15.5</v>
      </c>
      <c r="AN535" s="52">
        <v>15.5</v>
      </c>
      <c r="AO535" s="52">
        <v>15.5</v>
      </c>
      <c r="AP535" s="52">
        <v>15.5</v>
      </c>
      <c r="AQ535" s="52">
        <v>15.5</v>
      </c>
      <c r="AR535" s="52">
        <v>15.5</v>
      </c>
      <c r="AS535" s="52">
        <v>15.5</v>
      </c>
      <c r="AT535" s="52">
        <v>15.5</v>
      </c>
      <c r="AU535" s="52">
        <v>15.5</v>
      </c>
      <c r="AV535" s="52">
        <v>15.5</v>
      </c>
      <c r="AW535" s="52">
        <v>15.5</v>
      </c>
      <c r="AX535" s="52">
        <v>15.5</v>
      </c>
      <c r="AY535" s="52">
        <v>15.5</v>
      </c>
      <c r="AZ535" s="52">
        <v>15.5</v>
      </c>
      <c r="BA535" s="52">
        <v>15.5</v>
      </c>
      <c r="BB535" s="52">
        <v>15.5</v>
      </c>
      <c r="BC535" s="52">
        <v>15.5</v>
      </c>
      <c r="BD535" s="52">
        <v>15.5</v>
      </c>
      <c r="BE535" s="52">
        <v>15.5</v>
      </c>
      <c r="BF535" s="52">
        <v>15.5</v>
      </c>
      <c r="BG535" s="52">
        <v>15.5</v>
      </c>
      <c r="BH535" s="52">
        <v>15.5</v>
      </c>
      <c r="BI535" s="52">
        <v>15.5</v>
      </c>
      <c r="BJ535" s="52">
        <v>15.5</v>
      </c>
      <c r="BK535" s="52">
        <v>15.5</v>
      </c>
      <c r="BL535" s="52">
        <v>15.5</v>
      </c>
      <c r="BM535" s="52">
        <v>15.5</v>
      </c>
      <c r="BN535" s="52">
        <v>15.5</v>
      </c>
      <c r="BO535" s="52">
        <v>15.5</v>
      </c>
      <c r="BP535" s="52">
        <v>15.5</v>
      </c>
      <c r="BQ535" s="52">
        <v>15.5</v>
      </c>
      <c r="BR535" s="52">
        <v>15.5</v>
      </c>
      <c r="BS535" s="52">
        <v>15.5</v>
      </c>
      <c r="BT535" s="52">
        <v>15.5</v>
      </c>
      <c r="BU535" s="52">
        <v>15.5</v>
      </c>
      <c r="BV535" s="52">
        <v>15.5</v>
      </c>
      <c r="BW535" s="52">
        <v>15.5</v>
      </c>
      <c r="BX535" s="52">
        <v>15.5</v>
      </c>
      <c r="BY535" s="52">
        <v>15.5</v>
      </c>
      <c r="BZ535" s="52">
        <v>15.5</v>
      </c>
      <c r="CA535" s="52">
        <v>15.5</v>
      </c>
      <c r="CB535" s="52">
        <v>15.5</v>
      </c>
      <c r="CC535" s="52">
        <v>15.5</v>
      </c>
      <c r="CD535" s="52">
        <v>15.5</v>
      </c>
    </row>
    <row r="536" spans="1:82" x14ac:dyDescent="0.25">
      <c r="A536" s="52" t="s">
        <v>257</v>
      </c>
      <c r="B536" s="52">
        <v>5.9</v>
      </c>
      <c r="C536" s="52">
        <v>5.31</v>
      </c>
      <c r="D536" s="52">
        <v>4.7789999999999999</v>
      </c>
      <c r="E536" s="52">
        <v>4.3010999999999999</v>
      </c>
      <c r="F536" s="52">
        <v>3.8709899999999999</v>
      </c>
      <c r="G536" s="52">
        <v>3.4838909999999998</v>
      </c>
      <c r="H536" s="52">
        <v>3.1355019</v>
      </c>
      <c r="I536" s="52">
        <v>2.82195171</v>
      </c>
      <c r="J536" s="52">
        <v>2.5397565389999999</v>
      </c>
      <c r="K536" s="52">
        <v>2.2857808850999999</v>
      </c>
      <c r="L536" s="52">
        <v>2.0572027965999999</v>
      </c>
      <c r="M536" s="52">
        <v>1.8514825169</v>
      </c>
      <c r="N536" s="52">
        <v>1.6663342651999999</v>
      </c>
      <c r="O536" s="52">
        <v>1.4997008386999999</v>
      </c>
      <c r="P536" s="52">
        <v>1.3497307547999999</v>
      </c>
      <c r="Q536" s="52">
        <v>1.2147576793999999</v>
      </c>
      <c r="R536" s="55">
        <v>1.0932819114000001</v>
      </c>
      <c r="S536" s="52">
        <v>0.98395372029999995</v>
      </c>
      <c r="T536" s="52">
        <v>0.88555834830000002</v>
      </c>
      <c r="U536" s="52">
        <v>0.79700251339999995</v>
      </c>
      <c r="V536" s="52">
        <v>0.71730226210000003</v>
      </c>
      <c r="W536" s="52">
        <v>0.64557203590000001</v>
      </c>
      <c r="X536" s="52">
        <v>0.58101483229999995</v>
      </c>
      <c r="Y536" s="52">
        <v>0.52291334909999998</v>
      </c>
      <c r="Z536" s="52">
        <v>0.47062201419999999</v>
      </c>
      <c r="AA536" s="52">
        <v>0.42355981269999998</v>
      </c>
      <c r="AB536" s="55">
        <v>0.38120383149999998</v>
      </c>
      <c r="AC536" s="52">
        <v>0.34308344829999998</v>
      </c>
      <c r="AD536" s="52">
        <v>0.30877510349999998</v>
      </c>
      <c r="AE536" s="52">
        <v>0.27789759310000001</v>
      </c>
      <c r="AF536" s="52">
        <v>0.25010783380000001</v>
      </c>
      <c r="AG536" s="52">
        <v>0.2250970504</v>
      </c>
      <c r="AH536" s="52">
        <v>0.20258734540000001</v>
      </c>
      <c r="AI536" s="52">
        <v>0.18232861089999999</v>
      </c>
      <c r="AJ536" s="52">
        <v>0.1640957498</v>
      </c>
      <c r="AK536" s="52">
        <v>0.14768617479999999</v>
      </c>
      <c r="AL536" s="52">
        <v>0.13291755729999999</v>
      </c>
      <c r="AM536" s="52">
        <v>0.1196258016</v>
      </c>
      <c r="AN536" s="52">
        <v>0.10766322139999999</v>
      </c>
      <c r="AO536" s="52">
        <v>9.6896899300000006E-2</v>
      </c>
      <c r="AP536" s="52">
        <v>8.7207209399999999E-2</v>
      </c>
      <c r="AQ536" s="52">
        <v>7.8486488399999998E-2</v>
      </c>
      <c r="AR536" s="52">
        <v>7.0637839600000002E-2</v>
      </c>
      <c r="AS536" s="52">
        <v>6.3574055599999998E-2</v>
      </c>
      <c r="AT536" s="52">
        <v>5.7216650100000002E-2</v>
      </c>
      <c r="AU536" s="52">
        <v>5.1494985100000001E-2</v>
      </c>
      <c r="AV536" s="52">
        <v>4.6345486499999998E-2</v>
      </c>
      <c r="AW536" s="52">
        <v>4.1710937900000002E-2</v>
      </c>
      <c r="AX536" s="52">
        <v>3.7539844099999997E-2</v>
      </c>
      <c r="AY536" s="52">
        <v>3.3785859699999997E-2</v>
      </c>
      <c r="AZ536" s="52">
        <v>3.0407273700000001E-2</v>
      </c>
      <c r="BA536" s="52">
        <v>2.73665464E-2</v>
      </c>
      <c r="BB536" s="52">
        <v>2.46298917E-2</v>
      </c>
      <c r="BC536" s="52">
        <v>2.2166902499999998E-2</v>
      </c>
      <c r="BD536" s="52">
        <v>1.9950212299999999E-2</v>
      </c>
      <c r="BE536" s="52">
        <v>1.79551911E-2</v>
      </c>
      <c r="BF536" s="52">
        <v>1.6159672E-2</v>
      </c>
      <c r="BG536" s="52">
        <v>1.45437048E-2</v>
      </c>
      <c r="BH536" s="52">
        <v>1.30893343E-2</v>
      </c>
      <c r="BI536" s="52">
        <v>1.17804009E-2</v>
      </c>
      <c r="BJ536" s="52">
        <v>1.06023608E-2</v>
      </c>
      <c r="BK536" s="52">
        <v>9.5421246999999997E-3</v>
      </c>
      <c r="BL536" s="52">
        <v>8.5879122000000006E-3</v>
      </c>
      <c r="BM536" s="52">
        <v>7.7291210000000003E-3</v>
      </c>
      <c r="BN536" s="52">
        <v>6.9562089000000001E-3</v>
      </c>
      <c r="BO536" s="52">
        <v>6.2605880000000001E-3</v>
      </c>
      <c r="BP536" s="52">
        <v>5.6345292000000002E-3</v>
      </c>
      <c r="BQ536" s="52">
        <v>5.0710763000000004E-3</v>
      </c>
      <c r="BR536" s="52">
        <v>4.5639686999999996E-3</v>
      </c>
      <c r="BS536" s="52">
        <v>4.1075718000000002E-3</v>
      </c>
      <c r="BT536" s="52">
        <v>3.6968145999999999E-3</v>
      </c>
      <c r="BU536" s="52">
        <v>3.3271332E-3</v>
      </c>
      <c r="BV536" s="52">
        <v>2.9944198000000002E-3</v>
      </c>
      <c r="BW536" s="52">
        <v>2.6949779000000002E-3</v>
      </c>
      <c r="BX536" s="52">
        <v>2.4254800999999999E-3</v>
      </c>
      <c r="BY536" s="52">
        <v>2.1829320999999999E-3</v>
      </c>
      <c r="BZ536" s="52">
        <v>1.9646389000000002E-3</v>
      </c>
      <c r="CA536" s="52">
        <v>1.7681750000000001E-3</v>
      </c>
      <c r="CB536" s="52">
        <v>1.5913575E-3</v>
      </c>
      <c r="CC536" s="52">
        <v>1.4322217E-3</v>
      </c>
      <c r="CD536" s="52">
        <v>1.2889996000000001E-3</v>
      </c>
    </row>
    <row r="537" spans="1:82" x14ac:dyDescent="0.25">
      <c r="A537" s="52" t="s">
        <v>258</v>
      </c>
      <c r="B537" s="52">
        <v>633.5</v>
      </c>
      <c r="C537" s="52">
        <v>693.61641666579999</v>
      </c>
      <c r="D537" s="52">
        <v>753.48539920589997</v>
      </c>
      <c r="E537" s="52">
        <v>806.76727467130002</v>
      </c>
      <c r="F537" s="52">
        <v>860.65356329760004</v>
      </c>
      <c r="G537" s="52">
        <v>914.8341983926</v>
      </c>
      <c r="H537" s="52">
        <v>968.95679042680001</v>
      </c>
      <c r="I537" s="52">
        <v>1022.622033523</v>
      </c>
      <c r="J537" s="52">
        <v>1076.3456877223</v>
      </c>
      <c r="K537" s="52">
        <v>1129.8809150198999</v>
      </c>
      <c r="L537" s="52">
        <v>1182.9576725106001</v>
      </c>
      <c r="M537" s="52">
        <v>1235.2786162570001</v>
      </c>
      <c r="N537" s="52">
        <v>1286.5144884527001</v>
      </c>
      <c r="O537" s="52">
        <v>1336.2991538573999</v>
      </c>
      <c r="P537" s="52">
        <v>1384.2243787330001</v>
      </c>
      <c r="Q537" s="52">
        <v>1429.8344604414999</v>
      </c>
      <c r="R537" s="55">
        <v>1472.6208406971</v>
      </c>
      <c r="S537" s="52">
        <v>1512.0166274763999</v>
      </c>
      <c r="T537" s="52">
        <v>1548.2280972304</v>
      </c>
      <c r="U537" s="52">
        <v>1580.6955759221</v>
      </c>
      <c r="V537" s="52">
        <v>1608.785143288</v>
      </c>
      <c r="W537" s="52">
        <v>1631.7830931108999</v>
      </c>
      <c r="X537" s="52">
        <v>1648.8869637107</v>
      </c>
      <c r="Y537" s="52">
        <v>1659.1941212922</v>
      </c>
      <c r="Z537" s="52">
        <v>1661.6877971393001</v>
      </c>
      <c r="AA537" s="52">
        <v>1655.2207826438</v>
      </c>
      <c r="AB537" s="55">
        <v>1638.5012806216</v>
      </c>
      <c r="AC537" s="52">
        <v>1616.1314289177001</v>
      </c>
      <c r="AD537" s="52">
        <v>1592.4929527050999</v>
      </c>
      <c r="AE537" s="52">
        <v>1567.5077572064999</v>
      </c>
      <c r="AF537" s="52">
        <v>1541.1170837033001</v>
      </c>
      <c r="AG537" s="52">
        <v>1513.2603645116999</v>
      </c>
      <c r="AH537" s="52">
        <v>1483.8752009681</v>
      </c>
      <c r="AI537" s="52">
        <v>1452.8973693933999</v>
      </c>
      <c r="AJ537" s="52">
        <v>1420.2608356999999</v>
      </c>
      <c r="AK537" s="52">
        <v>1385.8977737847999</v>
      </c>
      <c r="AL537" s="52">
        <v>1349.7385906224999</v>
      </c>
      <c r="AM537" s="52">
        <v>1311.7145637522001</v>
      </c>
      <c r="AN537" s="52">
        <v>1292.539289396</v>
      </c>
      <c r="AO537" s="52">
        <v>1271.5924553909999</v>
      </c>
      <c r="AP537" s="52">
        <v>1249.0394311169</v>
      </c>
      <c r="AQ537" s="52">
        <v>1224.9791166319999</v>
      </c>
      <c r="AR537" s="52">
        <v>1199.4663112501</v>
      </c>
      <c r="AS537" s="52">
        <v>1172.5256868522999</v>
      </c>
      <c r="AT537" s="52">
        <v>1144.1608873918999</v>
      </c>
      <c r="AU537" s="52">
        <v>1114.3606363694</v>
      </c>
      <c r="AV537" s="52">
        <v>1083.1029265939001</v>
      </c>
      <c r="AW537" s="52">
        <v>1050.3579405656999</v>
      </c>
      <c r="AX537" s="52">
        <v>1016.0901107652001</v>
      </c>
      <c r="AY537" s="52">
        <v>980.25958752930001</v>
      </c>
      <c r="AZ537" s="52">
        <v>942.82329435760005</v>
      </c>
      <c r="BA537" s="52">
        <v>903.73569392290005</v>
      </c>
      <c r="BB537" s="52">
        <v>862.94935052640005</v>
      </c>
      <c r="BC537" s="52">
        <v>820.41534926639997</v>
      </c>
      <c r="BD537" s="52">
        <v>776.08361459809998</v>
      </c>
      <c r="BE537" s="52">
        <v>729.90315865859998</v>
      </c>
      <c r="BF537" s="52">
        <v>681.82228101889996</v>
      </c>
      <c r="BG537" s="52">
        <v>631.78873527830001</v>
      </c>
      <c r="BH537" s="52">
        <v>631.78873527830001</v>
      </c>
      <c r="BI537" s="52">
        <v>631.78873527830001</v>
      </c>
      <c r="BJ537" s="52">
        <v>631.78873527830001</v>
      </c>
      <c r="BK537" s="52">
        <v>631.78873527830001</v>
      </c>
      <c r="BL537" s="52">
        <v>631.78873527830001</v>
      </c>
      <c r="BM537" s="52">
        <v>631.78873527830001</v>
      </c>
      <c r="BN537" s="52">
        <v>631.78873527830001</v>
      </c>
      <c r="BO537" s="52">
        <v>631.78873527830001</v>
      </c>
      <c r="BP537" s="52">
        <v>631.78873527830001</v>
      </c>
      <c r="BQ537" s="52">
        <v>631.78873527830001</v>
      </c>
      <c r="BR537" s="52">
        <v>631.78873527830001</v>
      </c>
      <c r="BS537" s="52">
        <v>631.78873527830001</v>
      </c>
      <c r="BT537" s="52">
        <v>631.78873527830001</v>
      </c>
      <c r="BU537" s="52">
        <v>631.78873527830001</v>
      </c>
      <c r="BV537" s="52">
        <v>631.78873527830001</v>
      </c>
      <c r="BW537" s="52">
        <v>631.78873527830001</v>
      </c>
      <c r="BX537" s="52">
        <v>631.78873527830001</v>
      </c>
      <c r="BY537" s="52">
        <v>631.78873527830001</v>
      </c>
      <c r="BZ537" s="52">
        <v>631.78873527830001</v>
      </c>
      <c r="CA537" s="52">
        <v>631.78873527830001</v>
      </c>
      <c r="CB537" s="52">
        <v>631.78873527830001</v>
      </c>
      <c r="CC537" s="52">
        <v>631.78873527830001</v>
      </c>
      <c r="CD537" s="52">
        <v>631.78873527830001</v>
      </c>
    </row>
    <row r="538" spans="1:82" x14ac:dyDescent="0.25">
      <c r="A538" s="52" t="s">
        <v>259</v>
      </c>
      <c r="B538" s="52">
        <v>0.47121199159999999</v>
      </c>
      <c r="C538" s="52">
        <v>0.47406835190000002</v>
      </c>
      <c r="D538" s="52">
        <v>0.46945925719999998</v>
      </c>
      <c r="E538" s="52">
        <v>0.47080583999999998</v>
      </c>
      <c r="F538" s="52">
        <v>0.47215578920000001</v>
      </c>
      <c r="G538" s="52">
        <v>0.47332555380000002</v>
      </c>
      <c r="H538" s="52">
        <v>0.47421737089999999</v>
      </c>
      <c r="I538" s="52">
        <v>0.4755382635</v>
      </c>
      <c r="J538" s="52">
        <v>0.47677305380000001</v>
      </c>
      <c r="K538" s="52">
        <v>0.47785379970000003</v>
      </c>
      <c r="L538" s="52">
        <v>0.4787260525</v>
      </c>
      <c r="M538" s="52">
        <v>0.47933692950000001</v>
      </c>
      <c r="N538" s="52">
        <v>0.4796307118</v>
      </c>
      <c r="O538" s="52">
        <v>0.47954621780000001</v>
      </c>
      <c r="P538" s="52">
        <v>0.47901465910000002</v>
      </c>
      <c r="Q538" s="52">
        <v>0.4779575814</v>
      </c>
      <c r="R538" s="55">
        <v>0.47628454650000002</v>
      </c>
      <c r="S538" s="52">
        <v>0.47436293460000001</v>
      </c>
      <c r="T538" s="52">
        <v>0.47181793509999997</v>
      </c>
      <c r="U538" s="52">
        <v>0.4685157069</v>
      </c>
      <c r="V538" s="52">
        <v>0.46431006689999998</v>
      </c>
      <c r="W538" s="52">
        <v>0.4590302175</v>
      </c>
      <c r="X538" s="52">
        <v>0.45247003149999998</v>
      </c>
      <c r="Y538" s="52">
        <v>0.44437532120000001</v>
      </c>
      <c r="Z538" s="52">
        <v>0.43442707720000001</v>
      </c>
      <c r="AA538" s="52">
        <v>0.42222059979999998</v>
      </c>
      <c r="AB538" s="55">
        <v>0.41066913919999998</v>
      </c>
      <c r="AC538" s="52">
        <v>0.4008731378</v>
      </c>
      <c r="AD538" s="52">
        <v>0.39137561710000002</v>
      </c>
      <c r="AE538" s="52">
        <v>0.38196800110000001</v>
      </c>
      <c r="AF538" s="52">
        <v>0.37249852100000003</v>
      </c>
      <c r="AG538" s="52">
        <v>0.36285352679999999</v>
      </c>
      <c r="AH538" s="52">
        <v>0.3529420526</v>
      </c>
      <c r="AI538" s="52">
        <v>0.34268562130000002</v>
      </c>
      <c r="AJ538" s="52">
        <v>0.33201130000000001</v>
      </c>
      <c r="AK538" s="52">
        <v>0.3208467324</v>
      </c>
      <c r="AL538" s="52">
        <v>0.30911808810000002</v>
      </c>
      <c r="AM538" s="52">
        <v>0.3113523084</v>
      </c>
      <c r="AN538" s="52">
        <v>0.30668798460000002</v>
      </c>
      <c r="AO538" s="52">
        <v>0.30078078400000002</v>
      </c>
      <c r="AP538" s="52">
        <v>0.29404827439999998</v>
      </c>
      <c r="AQ538" s="52">
        <v>0.2866964622</v>
      </c>
      <c r="AR538" s="52">
        <v>0.27881459050000001</v>
      </c>
      <c r="AS538" s="52">
        <v>0.27042682480000002</v>
      </c>
      <c r="AT538" s="52">
        <v>0.26151974420000001</v>
      </c>
      <c r="AU538" s="52">
        <v>0.25205642969999997</v>
      </c>
      <c r="AV538" s="52">
        <v>0.24198307929999999</v>
      </c>
      <c r="AW538" s="52">
        <v>0.23123133530000001</v>
      </c>
      <c r="AX538" s="52">
        <v>0.2197179615</v>
      </c>
      <c r="AY538" s="52">
        <v>0.20734261600000001</v>
      </c>
      <c r="AZ538" s="52">
        <v>0.19398390839999999</v>
      </c>
      <c r="BA538" s="52">
        <v>0.1794935134</v>
      </c>
      <c r="BB538" s="52">
        <v>0.1636877085</v>
      </c>
      <c r="BC538" s="52">
        <v>0.14633518039999999</v>
      </c>
      <c r="BD538" s="52">
        <v>0.1271391301</v>
      </c>
      <c r="BE538" s="52">
        <v>0.10571032180000001</v>
      </c>
      <c r="BF538" s="52">
        <v>8.1525200000000006E-2</v>
      </c>
      <c r="BG538" s="52">
        <v>0.12267465850000001</v>
      </c>
      <c r="BH538" s="52">
        <v>0.14345293379999999</v>
      </c>
      <c r="BI538" s="52">
        <v>0.1590405218</v>
      </c>
      <c r="BJ538" s="52">
        <v>0.17144999590000001</v>
      </c>
      <c r="BK538" s="52">
        <v>0.1814466176</v>
      </c>
      <c r="BL538" s="52">
        <v>0.1895090334</v>
      </c>
      <c r="BM538" s="52">
        <v>0.19600441299999999</v>
      </c>
      <c r="BN538" s="52">
        <v>0.2012287706</v>
      </c>
      <c r="BO538" s="52">
        <v>0.20542294859999999</v>
      </c>
      <c r="BP538" s="52">
        <v>0.20878301269999999</v>
      </c>
      <c r="BQ538" s="52">
        <v>0.21146840950000001</v>
      </c>
      <c r="BR538" s="52">
        <v>0.2136086438</v>
      </c>
      <c r="BS538" s="52">
        <v>0.21530877670000001</v>
      </c>
      <c r="BT538" s="52">
        <v>0.21665394860000001</v>
      </c>
      <c r="BU538" s="52">
        <v>0.2177130903</v>
      </c>
      <c r="BV538" s="52">
        <v>0.21854196109999999</v>
      </c>
      <c r="BW538" s="52">
        <v>0.21918562999999999</v>
      </c>
      <c r="BX538" s="52">
        <v>0.219680499</v>
      </c>
      <c r="BY538" s="52">
        <v>0.22005595</v>
      </c>
      <c r="BZ538" s="52">
        <v>0.22033568379999999</v>
      </c>
      <c r="CA538" s="52">
        <v>0.22053880670000001</v>
      </c>
      <c r="CB538" s="52">
        <v>0.2206807123</v>
      </c>
      <c r="CC538" s="52">
        <v>0.22077379559999999</v>
      </c>
      <c r="CD538" s="52">
        <v>0.22082803140000001</v>
      </c>
    </row>
    <row r="539" spans="1:82" x14ac:dyDescent="0.25">
      <c r="A539" s="52" t="s">
        <v>260</v>
      </c>
      <c r="B539" s="52">
        <v>0</v>
      </c>
      <c r="C539" s="52">
        <v>0.50416827060000002</v>
      </c>
      <c r="D539" s="52">
        <v>0.46020511549999998</v>
      </c>
      <c r="E539" s="52">
        <v>0.46932084089999998</v>
      </c>
      <c r="F539" s="52">
        <v>0.47478788999999999</v>
      </c>
      <c r="G539" s="52">
        <v>0.4780847936</v>
      </c>
      <c r="H539" s="52">
        <v>0.47989292449999998</v>
      </c>
      <c r="I539" s="52">
        <v>0.48258152560000001</v>
      </c>
      <c r="J539" s="52">
        <v>0.48472825860000002</v>
      </c>
      <c r="K539" s="52">
        <v>0.4863303155</v>
      </c>
      <c r="L539" s="52">
        <v>0.48738941829999999</v>
      </c>
      <c r="M539" s="52">
        <v>0.48789014689999999</v>
      </c>
      <c r="N539" s="52">
        <v>0.4877978422</v>
      </c>
      <c r="O539" s="52">
        <v>0.48705864500000001</v>
      </c>
      <c r="P539" s="52">
        <v>0.48559894650000002</v>
      </c>
      <c r="Q539" s="52">
        <v>0.48332382699999998</v>
      </c>
      <c r="R539" s="55">
        <v>0.48011410069999999</v>
      </c>
      <c r="S539" s="52">
        <v>0.47663508020000001</v>
      </c>
      <c r="T539" s="52">
        <v>0.4722375795</v>
      </c>
      <c r="U539" s="52">
        <v>0.46671238230000001</v>
      </c>
      <c r="V539" s="52">
        <v>0.45982689180000003</v>
      </c>
      <c r="W539" s="52">
        <v>0.45129978650000002</v>
      </c>
      <c r="X539" s="52">
        <v>0.44077691670000002</v>
      </c>
      <c r="Y539" s="52">
        <v>0.42780016990000003</v>
      </c>
      <c r="Z539" s="52">
        <v>0.41176268869999999</v>
      </c>
      <c r="AA539" s="52">
        <v>0.39184434460000001</v>
      </c>
      <c r="AB539" s="55">
        <v>0.3725061019</v>
      </c>
      <c r="AC539" s="52">
        <v>0.35552585199999998</v>
      </c>
      <c r="AD539" s="52">
        <v>0.33863659829999998</v>
      </c>
      <c r="AE539" s="52">
        <v>0.3214373774</v>
      </c>
      <c r="AF539" s="52">
        <v>0.303598333</v>
      </c>
      <c r="AG539" s="52">
        <v>0.28482649329999998</v>
      </c>
      <c r="AH539" s="52">
        <v>0.2648350498</v>
      </c>
      <c r="AI539" s="52">
        <v>0.2433181321</v>
      </c>
      <c r="AJ539" s="52">
        <v>0.21992686750000001</v>
      </c>
      <c r="AK539" s="52">
        <v>0.19424296169999999</v>
      </c>
      <c r="AL539" s="52">
        <v>0.16574897559999999</v>
      </c>
      <c r="AM539" s="52">
        <v>0.1620321405</v>
      </c>
      <c r="AN539" s="52">
        <v>0.14853965690000001</v>
      </c>
      <c r="AO539" s="52">
        <v>0.13157619279999999</v>
      </c>
      <c r="AP539" s="52">
        <v>0.11171516619999999</v>
      </c>
      <c r="AQ539" s="52">
        <v>8.9072256500000002E-2</v>
      </c>
      <c r="AR539" s="52">
        <v>6.3459447000000002E-2</v>
      </c>
      <c r="AS539" s="52">
        <v>3.4450305299999998E-2</v>
      </c>
      <c r="AT539" s="52">
        <v>1.386172E-3</v>
      </c>
      <c r="AU539" s="52">
        <v>-3.6665582100000003E-2</v>
      </c>
      <c r="AV539" s="52">
        <v>-8.10052931E-2</v>
      </c>
      <c r="AW539" s="52">
        <v>-0.13346783919999999</v>
      </c>
      <c r="AX539" s="52">
        <v>-0.19671064999999999</v>
      </c>
      <c r="AY539" s="52">
        <v>-0.27472408199999998</v>
      </c>
      <c r="AZ539" s="52">
        <v>-0.37378448460000002</v>
      </c>
      <c r="BA539" s="52">
        <v>-0.50436749390000002</v>
      </c>
      <c r="BB539" s="52">
        <v>-0.68537387790000004</v>
      </c>
      <c r="BC539" s="52">
        <v>-0.95474856900000005</v>
      </c>
      <c r="BD539" s="52">
        <v>-1.4015789336</v>
      </c>
      <c r="BE539" s="52">
        <v>-2.2961330588000002</v>
      </c>
      <c r="BF539" s="52">
        <v>-5.0272265162999998</v>
      </c>
      <c r="BG539" s="52">
        <v>129.14987467669999</v>
      </c>
      <c r="BH539" s="52">
        <v>121.478614323</v>
      </c>
      <c r="BI539" s="52">
        <v>115.72373602579999</v>
      </c>
      <c r="BJ539" s="52">
        <v>111.1422053074</v>
      </c>
      <c r="BK539" s="52">
        <v>107.4514905473</v>
      </c>
      <c r="BL539" s="52">
        <v>104.4748772418</v>
      </c>
      <c r="BM539" s="52">
        <v>102.0768077701</v>
      </c>
      <c r="BN539" s="52">
        <v>100.14799476250001</v>
      </c>
      <c r="BO539" s="52">
        <v>98.599520180200003</v>
      </c>
      <c r="BP539" s="52">
        <v>97.358997282800004</v>
      </c>
      <c r="BQ539" s="52">
        <v>96.367558953</v>
      </c>
      <c r="BR539" s="52">
        <v>95.577392579100007</v>
      </c>
      <c r="BS539" s="52">
        <v>94.949709983700004</v>
      </c>
      <c r="BT539" s="52">
        <v>94.453077637899995</v>
      </c>
      <c r="BU539" s="52">
        <v>94.062046525699998</v>
      </c>
      <c r="BV539" s="52">
        <v>93.756030565900005</v>
      </c>
      <c r="BW539" s="52">
        <v>93.518390457199999</v>
      </c>
      <c r="BX539" s="52">
        <v>93.335686712500006</v>
      </c>
      <c r="BY539" s="52">
        <v>93.197071617199995</v>
      </c>
      <c r="BZ539" s="52">
        <v>93.093794963400001</v>
      </c>
      <c r="CA539" s="52">
        <v>93.018802757100005</v>
      </c>
      <c r="CB539" s="52">
        <v>92.966411756300005</v>
      </c>
      <c r="CC539" s="52">
        <v>92.932045755600001</v>
      </c>
      <c r="CD539" s="52">
        <v>92.912022083599993</v>
      </c>
    </row>
    <row r="540" spans="1:82" x14ac:dyDescent="0.25">
      <c r="A540" s="52" t="s">
        <v>261</v>
      </c>
      <c r="B540" s="52">
        <v>150.09299999999999</v>
      </c>
      <c r="C540" s="52">
        <v>163.09745528179999</v>
      </c>
      <c r="D540" s="52">
        <v>174.6709878222</v>
      </c>
      <c r="E540" s="52">
        <v>186.37586268050001</v>
      </c>
      <c r="F540" s="52">
        <v>198.14471902930001</v>
      </c>
      <c r="G540" s="52">
        <v>209.90100381689999</v>
      </c>
      <c r="H540" s="52">
        <v>221.55797202650001</v>
      </c>
      <c r="I540" s="52">
        <v>233.22766632170001</v>
      </c>
      <c r="J540" s="52">
        <v>244.85646348430001</v>
      </c>
      <c r="K540" s="52">
        <v>256.38569915509999</v>
      </c>
      <c r="L540" s="52">
        <v>267.75077793700001</v>
      </c>
      <c r="M540" s="52">
        <v>278.88017130110001</v>
      </c>
      <c r="N540" s="52">
        <v>289.69433930470001</v>
      </c>
      <c r="O540" s="52">
        <v>300.10459636709999</v>
      </c>
      <c r="P540" s="52">
        <v>310.01194459739997</v>
      </c>
      <c r="Q540" s="52">
        <v>319.30590356900001</v>
      </c>
      <c r="R540" s="55">
        <v>327.86332024910001</v>
      </c>
      <c r="S540" s="52">
        <v>335.72900211799998</v>
      </c>
      <c r="T540" s="52">
        <v>342.78136346140002</v>
      </c>
      <c r="U540" s="52">
        <v>348.88268965020001</v>
      </c>
      <c r="V540" s="52">
        <v>353.87793333259998</v>
      </c>
      <c r="W540" s="52">
        <v>357.59276577909998</v>
      </c>
      <c r="X540" s="52">
        <v>359.83109667859998</v>
      </c>
      <c r="Y540" s="52">
        <v>360.37204082080001</v>
      </c>
      <c r="Z540" s="52">
        <v>358.96637596549999</v>
      </c>
      <c r="AA540" s="52">
        <v>355.33346913079998</v>
      </c>
      <c r="AB540" s="55">
        <v>350.47308391029998</v>
      </c>
      <c r="AC540" s="52">
        <v>345.3371025308</v>
      </c>
      <c r="AD540" s="52">
        <v>339.90855831250002</v>
      </c>
      <c r="AE540" s="52">
        <v>334.17468555430003</v>
      </c>
      <c r="AF540" s="52">
        <v>328.1223257044</v>
      </c>
      <c r="AG540" s="52">
        <v>321.7379224746</v>
      </c>
      <c r="AH540" s="52">
        <v>315.00752309609999</v>
      </c>
      <c r="AI540" s="52">
        <v>307.91678147440001</v>
      </c>
      <c r="AJ540" s="52">
        <v>300.45096217880001</v>
      </c>
      <c r="AK540" s="52">
        <v>292.59494589190001</v>
      </c>
      <c r="AL540" s="52">
        <v>284.33380237609998</v>
      </c>
      <c r="AM540" s="52">
        <v>280.16734676409999</v>
      </c>
      <c r="AN540" s="52">
        <v>275.61603143010001</v>
      </c>
      <c r="AO540" s="52">
        <v>270.71578207380003</v>
      </c>
      <c r="AP540" s="52">
        <v>265.48808348789998</v>
      </c>
      <c r="AQ540" s="52">
        <v>259.94483968759999</v>
      </c>
      <c r="AR540" s="52">
        <v>254.0914097113</v>
      </c>
      <c r="AS540" s="52">
        <v>247.92858447020001</v>
      </c>
      <c r="AT540" s="52">
        <v>241.45391355929999</v>
      </c>
      <c r="AU540" s="52">
        <v>234.6626154489</v>
      </c>
      <c r="AV540" s="52">
        <v>227.54821191409999</v>
      </c>
      <c r="AW540" s="52">
        <v>220.10297561709999</v>
      </c>
      <c r="AX540" s="52">
        <v>212.3182489973</v>
      </c>
      <c r="AY540" s="52">
        <v>204.1846735389</v>
      </c>
      <c r="AZ540" s="52">
        <v>195.6923561962</v>
      </c>
      <c r="BA540" s="52">
        <v>186.8309916076</v>
      </c>
      <c r="BB540" s="52">
        <v>177.58995319210001</v>
      </c>
      <c r="BC540" s="52">
        <v>167.95836240700001</v>
      </c>
      <c r="BD540" s="52">
        <v>157.9251427737</v>
      </c>
      <c r="BE540" s="52">
        <v>147.47906338940001</v>
      </c>
      <c r="BF540" s="52">
        <v>136.60877530210001</v>
      </c>
      <c r="BG540" s="52">
        <v>136.6077306565</v>
      </c>
      <c r="BH540" s="52">
        <v>136.6066768508</v>
      </c>
      <c r="BI540" s="52">
        <v>136.60561798980001</v>
      </c>
      <c r="BJ540" s="52">
        <v>136.6045550531</v>
      </c>
      <c r="BK540" s="52">
        <v>136.60348846310001</v>
      </c>
      <c r="BL540" s="52">
        <v>136.60241852530001</v>
      </c>
      <c r="BM540" s="52">
        <v>136.6013455014</v>
      </c>
      <c r="BN540" s="52">
        <v>136.6002696205</v>
      </c>
      <c r="BO540" s="52">
        <v>136.5991910816</v>
      </c>
      <c r="BP540" s="52">
        <v>136.5981100557</v>
      </c>
      <c r="BQ540" s="52">
        <v>136.5970266894</v>
      </c>
      <c r="BR540" s="52">
        <v>136.59594110750001</v>
      </c>
      <c r="BS540" s="52">
        <v>136.59485341640001</v>
      </c>
      <c r="BT540" s="52">
        <v>136.59376370749999</v>
      </c>
      <c r="BU540" s="52">
        <v>136.5926720592</v>
      </c>
      <c r="BV540" s="52">
        <v>136.59157853939999</v>
      </c>
      <c r="BW540" s="52">
        <v>136.5904832077</v>
      </c>
      <c r="BX540" s="52">
        <v>136.58938611670001</v>
      </c>
      <c r="BY540" s="52">
        <v>136.5882873134</v>
      </c>
      <c r="BZ540" s="52">
        <v>136.58718684030001</v>
      </c>
      <c r="CA540" s="52">
        <v>136.5860847365</v>
      </c>
      <c r="CB540" s="52">
        <v>136.58498103779999</v>
      </c>
      <c r="CC540" s="52">
        <v>136.58387577799999</v>
      </c>
      <c r="CD540" s="52">
        <v>136.5827689887</v>
      </c>
    </row>
    <row r="541" spans="1:82" x14ac:dyDescent="0.25">
      <c r="A541" s="52" t="s">
        <v>262</v>
      </c>
      <c r="B541" s="52">
        <v>102.69799999999999</v>
      </c>
      <c r="C541" s="52">
        <v>113.4327966515</v>
      </c>
      <c r="D541" s="52">
        <v>122.772726022</v>
      </c>
      <c r="E541" s="52">
        <v>132.29171715050001</v>
      </c>
      <c r="F541" s="52">
        <v>141.92032573629999</v>
      </c>
      <c r="G541" s="52">
        <v>151.5831919009</v>
      </c>
      <c r="H541" s="52">
        <v>161.1947056027</v>
      </c>
      <c r="I541" s="52">
        <v>170.87013694820001</v>
      </c>
      <c r="J541" s="52">
        <v>180.5562523063</v>
      </c>
      <c r="K541" s="52">
        <v>190.19440787229999</v>
      </c>
      <c r="L541" s="52">
        <v>199.71952949050001</v>
      </c>
      <c r="M541" s="52">
        <v>209.05908021170001</v>
      </c>
      <c r="N541" s="52">
        <v>218.13196129190001</v>
      </c>
      <c r="O541" s="52">
        <v>226.8473502029</v>
      </c>
      <c r="P541" s="52">
        <v>235.10349918630001</v>
      </c>
      <c r="Q541" s="52">
        <v>242.78652678259999</v>
      </c>
      <c r="R541" s="55">
        <v>249.76918906520001</v>
      </c>
      <c r="S541" s="52">
        <v>256.09107537019997</v>
      </c>
      <c r="T541" s="52">
        <v>261.62485481210001</v>
      </c>
      <c r="U541" s="52">
        <v>266.22736406590002</v>
      </c>
      <c r="V541" s="52">
        <v>269.73770770570002</v>
      </c>
      <c r="W541" s="52">
        <v>271.97506883189999</v>
      </c>
      <c r="X541" s="52">
        <v>272.7361157981</v>
      </c>
      <c r="Y541" s="52">
        <v>271.79189026419999</v>
      </c>
      <c r="Z541" s="52">
        <v>268.88419823800001</v>
      </c>
      <c r="AA541" s="52">
        <v>263.72250210689998</v>
      </c>
      <c r="AB541" s="55">
        <v>257.32409722120002</v>
      </c>
      <c r="AC541" s="52">
        <v>250.65839583249999</v>
      </c>
      <c r="AD541" s="52">
        <v>243.70631731980001</v>
      </c>
      <c r="AE541" s="52">
        <v>236.45403397480001</v>
      </c>
      <c r="AF541" s="52">
        <v>228.887735843</v>
      </c>
      <c r="AG541" s="52">
        <v>220.99345732890001</v>
      </c>
      <c r="AH541" s="52">
        <v>212.7570362029</v>
      </c>
      <c r="AI541" s="52">
        <v>204.1641262837</v>
      </c>
      <c r="AJ541" s="52">
        <v>195.20023879749999</v>
      </c>
      <c r="AK541" s="52">
        <v>185.85080574809999</v>
      </c>
      <c r="AL541" s="52">
        <v>176.1018430291</v>
      </c>
      <c r="AM541" s="52">
        <v>170.55469655269999</v>
      </c>
      <c r="AN541" s="52">
        <v>164.62598543339999</v>
      </c>
      <c r="AO541" s="52">
        <v>158.3559248997</v>
      </c>
      <c r="AP541" s="52">
        <v>151.76832652300001</v>
      </c>
      <c r="AQ541" s="52">
        <v>144.87690041530001</v>
      </c>
      <c r="AR541" s="52">
        <v>137.68880701660001</v>
      </c>
      <c r="AS541" s="52">
        <v>130.20686246989999</v>
      </c>
      <c r="AT541" s="52">
        <v>122.4310060639</v>
      </c>
      <c r="AU541" s="52">
        <v>114.35932958239999</v>
      </c>
      <c r="AV541" s="52">
        <v>105.9888350972</v>
      </c>
      <c r="AW541" s="52">
        <v>97.316023500100002</v>
      </c>
      <c r="AX541" s="52">
        <v>88.337382308399995</v>
      </c>
      <c r="AY541" s="52">
        <v>79.049822814699994</v>
      </c>
      <c r="AZ541" s="52">
        <v>69.451106985400003</v>
      </c>
      <c r="BA541" s="52">
        <v>59.540300779399999</v>
      </c>
      <c r="BB541" s="52">
        <v>49.318291603500001</v>
      </c>
      <c r="BC541" s="52">
        <v>38.788413276599996</v>
      </c>
      <c r="BD541" s="52">
        <v>27.957232644200001</v>
      </c>
      <c r="BE541" s="52">
        <v>16.835568790100002</v>
      </c>
      <c r="BF541" s="52">
        <v>5.4398395981999998</v>
      </c>
      <c r="BG541" s="52">
        <v>5.3353825535999997</v>
      </c>
      <c r="BH541" s="52">
        <v>5.2320409234999996</v>
      </c>
      <c r="BI541" s="52">
        <v>5.1302187592999999</v>
      </c>
      <c r="BJ541" s="52">
        <v>5.0299969028999998</v>
      </c>
      <c r="BK541" s="52">
        <v>4.9313977685000001</v>
      </c>
      <c r="BL541" s="52">
        <v>4.8344302349000001</v>
      </c>
      <c r="BM541" s="52">
        <v>4.7390971971000004</v>
      </c>
      <c r="BN541" s="52">
        <v>4.6453970094999999</v>
      </c>
      <c r="BO541" s="52">
        <v>4.5533240637999999</v>
      </c>
      <c r="BP541" s="52">
        <v>4.4628693071000001</v>
      </c>
      <c r="BQ541" s="52">
        <v>4.3740207708999996</v>
      </c>
      <c r="BR541" s="52">
        <v>4.2867640799000002</v>
      </c>
      <c r="BS541" s="52">
        <v>4.2010829148999997</v>
      </c>
      <c r="BT541" s="52">
        <v>4.1169594180000004</v>
      </c>
      <c r="BU541" s="52">
        <v>4.0343745352999996</v>
      </c>
      <c r="BV541" s="52">
        <v>3.9533083039000001</v>
      </c>
      <c r="BW541" s="52">
        <v>3.8737400857000002</v>
      </c>
      <c r="BX541" s="52">
        <v>3.7956487579</v>
      </c>
      <c r="BY541" s="52">
        <v>3.7190128661999999</v>
      </c>
      <c r="BZ541" s="52">
        <v>3.6438107464999998</v>
      </c>
      <c r="CA541" s="52">
        <v>3.5700206217999999</v>
      </c>
      <c r="CB541" s="52">
        <v>3.4976206794000002</v>
      </c>
      <c r="CC541" s="52">
        <v>3.4265891312000001</v>
      </c>
      <c r="CD541" s="52">
        <v>3.3569042606999999</v>
      </c>
    </row>
    <row r="542" spans="1:82" x14ac:dyDescent="0.25">
      <c r="A542" s="52" t="s">
        <v>263</v>
      </c>
      <c r="B542" s="52">
        <v>39.533999999999999</v>
      </c>
      <c r="C542" s="52">
        <v>45.107151337300003</v>
      </c>
      <c r="D542" s="52">
        <v>48.985731524400002</v>
      </c>
      <c r="E542" s="52">
        <v>53.165725620300002</v>
      </c>
      <c r="F542" s="52">
        <v>57.532976507699999</v>
      </c>
      <c r="G542" s="52">
        <v>61.997289864400003</v>
      </c>
      <c r="H542" s="52">
        <v>66.4685366776</v>
      </c>
      <c r="I542" s="52">
        <v>71.092926513400002</v>
      </c>
      <c r="J542" s="52">
        <v>75.808392641500006</v>
      </c>
      <c r="K542" s="52">
        <v>80.551926182299994</v>
      </c>
      <c r="L542" s="52">
        <v>85.256115725699999</v>
      </c>
      <c r="M542" s="52">
        <v>89.846690494499995</v>
      </c>
      <c r="N542" s="52">
        <v>94.240441438999994</v>
      </c>
      <c r="O542" s="52">
        <v>98.343328675899997</v>
      </c>
      <c r="P542" s="52">
        <v>102.0487225584</v>
      </c>
      <c r="Q542" s="52">
        <v>105.2357837883</v>
      </c>
      <c r="R542" s="55">
        <v>107.76795990559999</v>
      </c>
      <c r="S542" s="52">
        <v>109.6951664644</v>
      </c>
      <c r="T542" s="52">
        <v>110.87149126449999</v>
      </c>
      <c r="U542" s="52">
        <v>111.13742469509999</v>
      </c>
      <c r="V542" s="52">
        <v>110.31550966979999</v>
      </c>
      <c r="W542" s="52">
        <v>108.2077109392</v>
      </c>
      <c r="X542" s="52">
        <v>104.5932020477</v>
      </c>
      <c r="Y542" s="52">
        <v>99.226234809600001</v>
      </c>
      <c r="Z542" s="52">
        <v>91.834274247799996</v>
      </c>
      <c r="AA542" s="52">
        <v>82.118000943300004</v>
      </c>
      <c r="AB542" s="55">
        <v>71.387517884199994</v>
      </c>
      <c r="AC542" s="52">
        <v>60.860031709899999</v>
      </c>
      <c r="AD542" s="52">
        <v>50.508789827999998</v>
      </c>
      <c r="AE542" s="52">
        <v>40.319581238200001</v>
      </c>
      <c r="AF542" s="52">
        <v>30.2826151089</v>
      </c>
      <c r="AG542" s="52">
        <v>20.392010379399998</v>
      </c>
      <c r="AH542" s="52">
        <v>10.6458483701</v>
      </c>
      <c r="AI542" s="52">
        <v>1.046463511</v>
      </c>
      <c r="AJ542" s="52">
        <v>-8.3991306141000006</v>
      </c>
      <c r="AK542" s="52">
        <v>-17.678711748800001</v>
      </c>
      <c r="AL542" s="52">
        <v>-26.773510849499999</v>
      </c>
      <c r="AM542" s="52">
        <v>-29.970934579600002</v>
      </c>
      <c r="AN542" s="52">
        <v>-33.357669768599997</v>
      </c>
      <c r="AO542" s="52">
        <v>-36.860296369799997</v>
      </c>
      <c r="AP542" s="52">
        <v>-40.423456829300001</v>
      </c>
      <c r="AQ542" s="52">
        <v>-44.003897839099999</v>
      </c>
      <c r="AR542" s="52">
        <v>-47.566132733400003</v>
      </c>
      <c r="AS542" s="52">
        <v>-51.079327146399997</v>
      </c>
      <c r="AT542" s="52">
        <v>-54.515044507299997</v>
      </c>
      <c r="AU542" s="52">
        <v>-57.845582434000001</v>
      </c>
      <c r="AV542" s="52">
        <v>-61.042713920499999</v>
      </c>
      <c r="AW542" s="52">
        <v>-64.076707414699996</v>
      </c>
      <c r="AX542" s="52">
        <v>-66.915541681500002</v>
      </c>
      <c r="AY542" s="52">
        <v>-69.524260882299998</v>
      </c>
      <c r="AZ542" s="52">
        <v>-71.864437778500005</v>
      </c>
      <c r="BA542" s="52">
        <v>-73.893732602200004</v>
      </c>
      <c r="BB542" s="52">
        <v>-75.565555945</v>
      </c>
      <c r="BC542" s="52">
        <v>-76.828870754199997</v>
      </c>
      <c r="BD542" s="52">
        <v>-77.6282078407</v>
      </c>
      <c r="BE542" s="52">
        <v>-77.904031047999993</v>
      </c>
      <c r="BF542" s="52">
        <v>-77.593686466400001</v>
      </c>
      <c r="BG542" s="52">
        <v>-62.9380448844</v>
      </c>
      <c r="BH542" s="52">
        <v>-50.956808000999999</v>
      </c>
      <c r="BI542" s="52">
        <v>-41.214545145199999</v>
      </c>
      <c r="BJ542" s="52">
        <v>-33.307604160899999</v>
      </c>
      <c r="BK542" s="52">
        <v>-26.8978519741</v>
      </c>
      <c r="BL542" s="52">
        <v>-21.706995518799999</v>
      </c>
      <c r="BM542" s="52">
        <v>-17.507031739399999</v>
      </c>
      <c r="BN542" s="52">
        <v>-14.1115895065</v>
      </c>
      <c r="BO542" s="52">
        <v>-11.368607468</v>
      </c>
      <c r="BP542" s="52">
        <v>-9.1542216412999995</v>
      </c>
      <c r="BQ542" s="52">
        <v>-7.3676863149000003</v>
      </c>
      <c r="BR542" s="52">
        <v>-5.9271681197000001</v>
      </c>
      <c r="BS542" s="52">
        <v>-4.7662744614000001</v>
      </c>
      <c r="BT542" s="52">
        <v>-3.8311968093000002</v>
      </c>
      <c r="BU542" s="52">
        <v>-3.0783664412</v>
      </c>
      <c r="BV542" s="52">
        <v>-2.4725354339000001</v>
      </c>
      <c r="BW542" s="52">
        <v>-1.9852091258</v>
      </c>
      <c r="BX542" s="52">
        <v>-1.5933680612000001</v>
      </c>
      <c r="BY542" s="52">
        <v>-1.2784276297999999</v>
      </c>
      <c r="BZ542" s="52">
        <v>-1.0253923752</v>
      </c>
      <c r="CA542" s="52">
        <v>-0.82216937940000001</v>
      </c>
      <c r="CB542" s="52">
        <v>-0.65901139060000002</v>
      </c>
      <c r="CC542" s="52">
        <v>-0.52806560140000003</v>
      </c>
      <c r="CD542" s="52">
        <v>-0.42300833799999998</v>
      </c>
    </row>
    <row r="543" spans="1:82" x14ac:dyDescent="0.25">
      <c r="A543" s="52" t="s">
        <v>264</v>
      </c>
      <c r="B543" s="52">
        <v>6.1864999999999997</v>
      </c>
      <c r="C543" s="52">
        <v>7.1841929933999999</v>
      </c>
      <c r="D543" s="52">
        <v>7.3012551380000001</v>
      </c>
      <c r="E543" s="52">
        <v>7.9974436924000001</v>
      </c>
      <c r="F543" s="52">
        <v>8.7645458935999994</v>
      </c>
      <c r="G543" s="52">
        <v>9.5329227705000008</v>
      </c>
      <c r="H543" s="52">
        <v>10.274932106</v>
      </c>
      <c r="I543" s="52">
        <v>11.1051810225</v>
      </c>
      <c r="J543" s="52">
        <v>11.9515168425</v>
      </c>
      <c r="K543" s="52">
        <v>12.785860060499999</v>
      </c>
      <c r="L543" s="52">
        <v>13.5862385149</v>
      </c>
      <c r="M543" s="52">
        <v>14.328721784400001</v>
      </c>
      <c r="N543" s="52">
        <v>14.9851226122</v>
      </c>
      <c r="O543" s="52">
        <v>15.5219346264</v>
      </c>
      <c r="P543" s="52">
        <v>15.8996073102</v>
      </c>
      <c r="Q543" s="52">
        <v>16.072011115599999</v>
      </c>
      <c r="R543" s="55">
        <v>15.986084764799999</v>
      </c>
      <c r="S543" s="52">
        <v>15.7294054045</v>
      </c>
      <c r="T543" s="52">
        <v>15.2040790878</v>
      </c>
      <c r="U543" s="52">
        <v>14.3332314097</v>
      </c>
      <c r="V543" s="52">
        <v>13.043991377399999</v>
      </c>
      <c r="W543" s="52">
        <v>11.2622071505</v>
      </c>
      <c r="X543" s="52">
        <v>8.9115264350000007</v>
      </c>
      <c r="Y543" s="52">
        <v>5.9147590874000002</v>
      </c>
      <c r="Z543" s="52">
        <v>2.197328884</v>
      </c>
      <c r="AA543" s="52">
        <v>-2.3056563866999999</v>
      </c>
      <c r="AB543" s="55">
        <v>-6.3027844962000001</v>
      </c>
      <c r="AC543" s="52">
        <v>-8.9918491182999993</v>
      </c>
      <c r="AD543" s="52">
        <v>-10.8607494257</v>
      </c>
      <c r="AE543" s="52">
        <v>-12.2104921839</v>
      </c>
      <c r="AF543" s="52">
        <v>-13.2288385864</v>
      </c>
      <c r="AG543" s="52">
        <v>-14.031526340599999</v>
      </c>
      <c r="AH543" s="52">
        <v>-14.6884449365</v>
      </c>
      <c r="AI543" s="52">
        <v>-15.2403300572</v>
      </c>
      <c r="AJ543" s="52">
        <v>-15.7094206694</v>
      </c>
      <c r="AK543" s="52">
        <v>-16.106264576299999</v>
      </c>
      <c r="AL543" s="52">
        <v>-16.433518854700001</v>
      </c>
      <c r="AM543" s="52">
        <v>-12.3457482265</v>
      </c>
      <c r="AN543" s="52">
        <v>-10.4780742849</v>
      </c>
      <c r="AO543" s="52">
        <v>-9.7408319732000006</v>
      </c>
      <c r="AP543" s="52">
        <v>-9.5550608144000009</v>
      </c>
      <c r="AQ543" s="52">
        <v>-9.6206603764</v>
      </c>
      <c r="AR543" s="52">
        <v>-9.7853728176000008</v>
      </c>
      <c r="AS543" s="52">
        <v>-9.9737185794999998</v>
      </c>
      <c r="AT543" s="52">
        <v>-10.1492098668</v>
      </c>
      <c r="AU543" s="52">
        <v>-10.2945967233</v>
      </c>
      <c r="AV543" s="52">
        <v>-10.4017493405</v>
      </c>
      <c r="AW543" s="52">
        <v>-10.4666202116</v>
      </c>
      <c r="AX543" s="52">
        <v>-10.486839571499999</v>
      </c>
      <c r="AY543" s="52">
        <v>-10.460646168</v>
      </c>
      <c r="AZ543" s="52">
        <v>-10.386475905399999</v>
      </c>
      <c r="BA543" s="52">
        <v>-10.262863134</v>
      </c>
      <c r="BB543" s="52">
        <v>-10.0884854414</v>
      </c>
      <c r="BC543" s="52">
        <v>-9.8622753184</v>
      </c>
      <c r="BD543" s="52">
        <v>-9.5835706825999996</v>
      </c>
      <c r="BE543" s="52">
        <v>-9.2523022525999998</v>
      </c>
      <c r="BF543" s="52">
        <v>-8.8692297701000005</v>
      </c>
      <c r="BG543" s="52">
        <v>-1.5005997621</v>
      </c>
      <c r="BH543" s="52">
        <v>-0.2499607086</v>
      </c>
      <c r="BI543" s="52">
        <v>-4.12798812E-2</v>
      </c>
      <c r="BJ543" s="52">
        <v>-6.7699987E-3</v>
      </c>
      <c r="BK543" s="52">
        <v>-1.1034025E-3</v>
      </c>
      <c r="BL543" s="52">
        <v>-1.788135E-4</v>
      </c>
      <c r="BM543" s="52">
        <v>-2.8825800000000001E-5</v>
      </c>
      <c r="BN543" s="52">
        <v>-4.6242999999999999E-6</v>
      </c>
      <c r="BO543" s="52">
        <v>-7.385E-7</v>
      </c>
      <c r="BP543" s="52">
        <v>-1.1740000000000001E-7</v>
      </c>
      <c r="BQ543" s="52">
        <v>-1.8600000000000001E-8</v>
      </c>
      <c r="BR543" s="52">
        <v>-2.8999999999999999E-9</v>
      </c>
      <c r="BS543" s="52">
        <v>-5.0000000000000003E-10</v>
      </c>
      <c r="BT543" s="52">
        <v>0</v>
      </c>
      <c r="BU543" s="52">
        <v>0</v>
      </c>
      <c r="BV543" s="52">
        <v>0</v>
      </c>
      <c r="BW543" s="52">
        <v>0</v>
      </c>
      <c r="BX543" s="52">
        <v>0</v>
      </c>
      <c r="BY543" s="52">
        <v>0</v>
      </c>
      <c r="BZ543" s="52">
        <v>0</v>
      </c>
      <c r="CA543" s="52">
        <v>0</v>
      </c>
      <c r="CB543" s="52">
        <v>0</v>
      </c>
      <c r="CC543" s="52">
        <v>0</v>
      </c>
      <c r="CD543" s="52">
        <v>0</v>
      </c>
    </row>
    <row r="544" spans="1:82" x14ac:dyDescent="0.25">
      <c r="A544" s="52" t="s">
        <v>265</v>
      </c>
      <c r="B544" s="52">
        <v>0.1477</v>
      </c>
      <c r="C544" s="52">
        <v>0.1651211487</v>
      </c>
      <c r="D544" s="52">
        <v>0.1834401155</v>
      </c>
      <c r="E544" s="52">
        <v>0.20257104149999999</v>
      </c>
      <c r="F544" s="52">
        <v>0.22248253230000001</v>
      </c>
      <c r="G544" s="52">
        <v>0.2431295497</v>
      </c>
      <c r="H544" s="52">
        <v>0.264455732</v>
      </c>
      <c r="I544" s="52">
        <v>0.28642253150000002</v>
      </c>
      <c r="J544" s="52">
        <v>0.30899038639999998</v>
      </c>
      <c r="K544" s="52">
        <v>0.3321126217</v>
      </c>
      <c r="L544" s="52">
        <v>0.35573596870000002</v>
      </c>
      <c r="M544" s="52">
        <v>0.37980060160000001</v>
      </c>
      <c r="N544" s="52">
        <v>0.40423994089999998</v>
      </c>
      <c r="O544" s="52">
        <v>0.4289802781</v>
      </c>
      <c r="P544" s="52">
        <v>0.45394023570000003</v>
      </c>
      <c r="Q544" s="52">
        <v>0.47903006170000001</v>
      </c>
      <c r="R544" s="55">
        <v>0.50415074689999995</v>
      </c>
      <c r="S544" s="52">
        <v>0.52907860399999995</v>
      </c>
      <c r="T544" s="52">
        <v>0.55371745500000003</v>
      </c>
      <c r="U544" s="52">
        <v>0.57796196119999999</v>
      </c>
      <c r="V544" s="52">
        <v>0.60169594839999996</v>
      </c>
      <c r="W544" s="52">
        <v>0.62479014089999996</v>
      </c>
      <c r="X544" s="52">
        <v>0.64709926269999996</v>
      </c>
      <c r="Y544" s="52">
        <v>0.66845833560000001</v>
      </c>
      <c r="Z544" s="52">
        <v>0.6886779019</v>
      </c>
      <c r="AA544" s="52">
        <v>0.70753791259999999</v>
      </c>
      <c r="AB544" s="55">
        <v>0.72495207920000004</v>
      </c>
      <c r="AC544" s="52">
        <v>0.74098017719999998</v>
      </c>
      <c r="AD544" s="52">
        <v>0.75568339330000001</v>
      </c>
      <c r="AE544" s="52">
        <v>0.7691058932</v>
      </c>
      <c r="AF544" s="52">
        <v>0.78127882069999999</v>
      </c>
      <c r="AG544" s="52">
        <v>0.79222302389999999</v>
      </c>
      <c r="AH544" s="52">
        <v>0.80195093790000005</v>
      </c>
      <c r="AI544" s="52">
        <v>0.81046790260000001</v>
      </c>
      <c r="AJ544" s="52">
        <v>0.81777309850000002</v>
      </c>
      <c r="AK544" s="52">
        <v>0.82386022540000003</v>
      </c>
      <c r="AL544" s="52">
        <v>0.82871809900000004</v>
      </c>
      <c r="AM544" s="52">
        <v>0.83307882820000001</v>
      </c>
      <c r="AN544" s="52">
        <v>0.83688380149999997</v>
      </c>
      <c r="AO544" s="52">
        <v>0.84006186510000003</v>
      </c>
      <c r="AP544" s="52">
        <v>0.84256731220000003</v>
      </c>
      <c r="AQ544" s="52">
        <v>0.84436787660000001</v>
      </c>
      <c r="AR544" s="52">
        <v>0.84543814340000001</v>
      </c>
      <c r="AS544" s="52">
        <v>0.84575594480000005</v>
      </c>
      <c r="AT544" s="52">
        <v>0.84530039450000005</v>
      </c>
      <c r="AU544" s="52">
        <v>0.84405082379999996</v>
      </c>
      <c r="AV544" s="52">
        <v>0.84198621699999998</v>
      </c>
      <c r="AW544" s="52">
        <v>0.83908492889999997</v>
      </c>
      <c r="AX544" s="52">
        <v>0.83532456820000001</v>
      </c>
      <c r="AY544" s="52">
        <v>0.83068198699999996</v>
      </c>
      <c r="AZ544" s="52">
        <v>0.82513334959999995</v>
      </c>
      <c r="BA544" s="52">
        <v>0.81865427020000003</v>
      </c>
      <c r="BB544" s="52">
        <v>0.81122001980000003</v>
      </c>
      <c r="BC544" s="52">
        <v>0.80280580970000004</v>
      </c>
      <c r="BD544" s="52">
        <v>0.79338716060000003</v>
      </c>
      <c r="BE544" s="52">
        <v>0.78294036440000003</v>
      </c>
      <c r="BF544" s="52">
        <v>0.77144303979999995</v>
      </c>
      <c r="BG544" s="52">
        <v>0.76147658870000001</v>
      </c>
      <c r="BH544" s="52">
        <v>0.75252169800000002</v>
      </c>
      <c r="BI544" s="52">
        <v>0.74435274579999999</v>
      </c>
      <c r="BJ544" s="52">
        <v>0.73682845819999998</v>
      </c>
      <c r="BK544" s="52">
        <v>0.72984178619999995</v>
      </c>
      <c r="BL544" s="52">
        <v>0.723307441</v>
      </c>
      <c r="BM544" s="52">
        <v>0.71715657269999999</v>
      </c>
      <c r="BN544" s="52">
        <v>0.71133332979999997</v>
      </c>
      <c r="BO544" s="52">
        <v>0.70579226699999997</v>
      </c>
      <c r="BP544" s="52">
        <v>0.70049630760000003</v>
      </c>
      <c r="BQ544" s="52">
        <v>0.6954151221</v>
      </c>
      <c r="BR544" s="52">
        <v>0.69052383169999998</v>
      </c>
      <c r="BS544" s="52">
        <v>0.68580196650000003</v>
      </c>
      <c r="BT544" s="52">
        <v>0.68123262740000001</v>
      </c>
      <c r="BU544" s="52">
        <v>0.67680181139999995</v>
      </c>
      <c r="BV544" s="52">
        <v>0.67249786540000001</v>
      </c>
      <c r="BW544" s="52">
        <v>0.66831104600000002</v>
      </c>
      <c r="BX544" s="52">
        <v>0.66423316290000001</v>
      </c>
      <c r="BY544" s="52">
        <v>0.66025729020000001</v>
      </c>
      <c r="BZ544" s="52">
        <v>0.65637753310000002</v>
      </c>
      <c r="CA544" s="52">
        <v>0.65258883820000002</v>
      </c>
      <c r="CB544" s="52">
        <v>0.64888683999999996</v>
      </c>
      <c r="CC544" s="52">
        <v>0.64526773680000005</v>
      </c>
      <c r="CD544" s="52">
        <v>0.64172818890000005</v>
      </c>
    </row>
    <row r="545" spans="1:82" x14ac:dyDescent="0.25">
      <c r="A545" s="52" t="s">
        <v>266</v>
      </c>
      <c r="B545" s="52">
        <v>1.0994539999999999</v>
      </c>
      <c r="C545" s="52">
        <v>1.2618934040000001</v>
      </c>
      <c r="D545" s="52">
        <v>1.3673126133</v>
      </c>
      <c r="E545" s="52">
        <v>1.4529687826</v>
      </c>
      <c r="F545" s="52">
        <v>1.5321811873</v>
      </c>
      <c r="G545" s="52">
        <v>1.6081935074</v>
      </c>
      <c r="H545" s="52">
        <v>1.6813931982000001</v>
      </c>
      <c r="I545" s="52">
        <v>1.7526557438000001</v>
      </c>
      <c r="J545" s="52">
        <v>1.8221539237</v>
      </c>
      <c r="K545" s="52">
        <v>1.8895744220999999</v>
      </c>
      <c r="L545" s="52">
        <v>1.9544785758000001</v>
      </c>
      <c r="M545" s="52">
        <v>2.0163863949</v>
      </c>
      <c r="N545" s="52">
        <v>2.0747904681999998</v>
      </c>
      <c r="O545" s="52">
        <v>2.1291516853000001</v>
      </c>
      <c r="P545" s="52">
        <v>2.1788900614000002</v>
      </c>
      <c r="Q545" s="52">
        <v>2.2233739721000001</v>
      </c>
      <c r="R545" s="55">
        <v>2.2619081599999999</v>
      </c>
      <c r="S545" s="52">
        <v>2.2884816415999998</v>
      </c>
      <c r="T545" s="52">
        <v>2.3069620554000001</v>
      </c>
      <c r="U545" s="52">
        <v>2.3179694822000001</v>
      </c>
      <c r="V545" s="52">
        <v>2.3210878238000001</v>
      </c>
      <c r="W545" s="52">
        <v>2.3154834020999999</v>
      </c>
      <c r="X545" s="52">
        <v>2.3000549394999998</v>
      </c>
      <c r="Y545" s="52">
        <v>2.2734378042999999</v>
      </c>
      <c r="Z545" s="52">
        <v>2.2339525153999999</v>
      </c>
      <c r="AA545" s="52">
        <v>2.1795238329000002</v>
      </c>
      <c r="AB545" s="55">
        <v>2.1154614512999999</v>
      </c>
      <c r="AC545" s="52">
        <v>2.0499289951000002</v>
      </c>
      <c r="AD545" s="52">
        <v>1.9854382991999999</v>
      </c>
      <c r="AE545" s="52">
        <v>1.9220035562</v>
      </c>
      <c r="AF545" s="52">
        <v>1.8590747292000001</v>
      </c>
      <c r="AG545" s="52">
        <v>1.7960489987999999</v>
      </c>
      <c r="AH545" s="52">
        <v>1.7323844668999999</v>
      </c>
      <c r="AI545" s="52">
        <v>1.6676093578</v>
      </c>
      <c r="AJ545" s="52">
        <v>1.6013085033000001</v>
      </c>
      <c r="AK545" s="52">
        <v>1.5331084647</v>
      </c>
      <c r="AL545" s="52">
        <v>1.4626701036</v>
      </c>
      <c r="AM545" s="52">
        <v>1.423938879</v>
      </c>
      <c r="AN545" s="52">
        <v>1.3913264076</v>
      </c>
      <c r="AO545" s="52">
        <v>1.3567112296999999</v>
      </c>
      <c r="AP545" s="52">
        <v>1.3188135132000001</v>
      </c>
      <c r="AQ545" s="52">
        <v>1.2778305104000001</v>
      </c>
      <c r="AR545" s="52">
        <v>1.2341028856</v>
      </c>
      <c r="AS545" s="52">
        <v>1.1878547202</v>
      </c>
      <c r="AT545" s="52">
        <v>1.1391890310999999</v>
      </c>
      <c r="AU545" s="52">
        <v>1.0881258812000001</v>
      </c>
      <c r="AV545" s="52">
        <v>1.0346353989999999</v>
      </c>
      <c r="AW545" s="52">
        <v>0.97865981189999995</v>
      </c>
      <c r="AX545" s="52">
        <v>0.92012722729999996</v>
      </c>
      <c r="AY545" s="52">
        <v>0.85896043619999995</v>
      </c>
      <c r="AZ545" s="52">
        <v>0.79508308969999997</v>
      </c>
      <c r="BA545" s="52">
        <v>0.72842473350000003</v>
      </c>
      <c r="BB545" s="52">
        <v>0.65892560330000005</v>
      </c>
      <c r="BC545" s="52">
        <v>0.58654171980000003</v>
      </c>
      <c r="BD545" s="52">
        <v>0.51125056530000001</v>
      </c>
      <c r="BE545" s="52">
        <v>0.4330573734</v>
      </c>
      <c r="BF545" s="52">
        <v>0.35200170939999997</v>
      </c>
      <c r="BG545" s="52">
        <v>0.3873711936</v>
      </c>
      <c r="BH545" s="52">
        <v>0.43449895160000002</v>
      </c>
      <c r="BI545" s="52">
        <v>0.47570298970000002</v>
      </c>
      <c r="BJ545" s="52">
        <v>0.50945509909999998</v>
      </c>
      <c r="BK545" s="52">
        <v>0.53674033929999998</v>
      </c>
      <c r="BL545" s="52">
        <v>0.55874121519999997</v>
      </c>
      <c r="BM545" s="52">
        <v>0.57647514980000003</v>
      </c>
      <c r="BN545" s="52">
        <v>0.59076940300000003</v>
      </c>
      <c r="BO545" s="52">
        <v>0.60228926260000004</v>
      </c>
      <c r="BP545" s="52">
        <v>0.61156925500000003</v>
      </c>
      <c r="BQ545" s="52">
        <v>0.61903938970000005</v>
      </c>
      <c r="BR545" s="52">
        <v>0.62504613139999998</v>
      </c>
      <c r="BS545" s="52">
        <v>0.62986901350000002</v>
      </c>
      <c r="BT545" s="52">
        <v>0.63373381939999995</v>
      </c>
      <c r="BU545" s="52">
        <v>0.63682307900000001</v>
      </c>
      <c r="BV545" s="52">
        <v>0.6392844566</v>
      </c>
      <c r="BW545" s="52">
        <v>0.64123747639999995</v>
      </c>
      <c r="BX545" s="52">
        <v>0.64277892640000001</v>
      </c>
      <c r="BY545" s="52">
        <v>0.64398721110000001</v>
      </c>
      <c r="BZ545" s="52">
        <v>0.64492586090000004</v>
      </c>
      <c r="CA545" s="52">
        <v>0.64564636639999995</v>
      </c>
      <c r="CB545" s="52">
        <v>0.64619046849999995</v>
      </c>
      <c r="CC545" s="52">
        <v>0.64659201099999997</v>
      </c>
      <c r="CD545" s="52">
        <v>0.64687843869999995</v>
      </c>
    </row>
    <row r="546" spans="1:82" x14ac:dyDescent="0.25">
      <c r="A546" s="52" t="s">
        <v>267</v>
      </c>
      <c r="B546" s="52">
        <v>0.44715359049999998</v>
      </c>
      <c r="C546" s="52">
        <v>0.51279046360000002</v>
      </c>
      <c r="D546" s="52">
        <v>0.57773453119999996</v>
      </c>
      <c r="E546" s="52">
        <v>0.6345497256</v>
      </c>
      <c r="F546" s="52">
        <v>0.69407655680000002</v>
      </c>
      <c r="G546" s="52">
        <v>0.75718183660000005</v>
      </c>
      <c r="H546" s="52">
        <v>0.82401966719999997</v>
      </c>
      <c r="I546" s="52">
        <v>0.89370445809999999</v>
      </c>
      <c r="J546" s="52">
        <v>0.96752671830000003</v>
      </c>
      <c r="K546" s="52">
        <v>1.0455648522000001</v>
      </c>
      <c r="L546" s="52">
        <v>1.1278092436</v>
      </c>
      <c r="M546" s="52">
        <v>1.2141786604</v>
      </c>
      <c r="N546" s="52">
        <v>1.3045048697999999</v>
      </c>
      <c r="O546" s="52">
        <v>1.3985052495000001</v>
      </c>
      <c r="P546" s="52">
        <v>1.4957483994</v>
      </c>
      <c r="Q546" s="52">
        <v>1.5956141985000001</v>
      </c>
      <c r="R546" s="55">
        <v>1.6972495099</v>
      </c>
      <c r="S546" s="52">
        <v>1.7941124896</v>
      </c>
      <c r="T546" s="52">
        <v>1.8893476632999999</v>
      </c>
      <c r="U546" s="52">
        <v>1.9823883464000001</v>
      </c>
      <c r="V546" s="52">
        <v>2.0718277861000001</v>
      </c>
      <c r="W546" s="52">
        <v>2.1557382868000001</v>
      </c>
      <c r="X546" s="52">
        <v>2.2317425008999998</v>
      </c>
      <c r="Y546" s="52">
        <v>2.2970100146000001</v>
      </c>
      <c r="Z546" s="52">
        <v>2.3482333961999999</v>
      </c>
      <c r="AA546" s="52">
        <v>2.3815950337</v>
      </c>
      <c r="AB546" s="55">
        <v>2.3779146766000001</v>
      </c>
      <c r="AC546" s="52">
        <v>2.3466726238</v>
      </c>
      <c r="AD546" s="52">
        <v>2.3093535736000002</v>
      </c>
      <c r="AE546" s="52">
        <v>2.2672861532000002</v>
      </c>
      <c r="AF546" s="52">
        <v>2.2209531004</v>
      </c>
      <c r="AG546" s="52">
        <v>2.1705275111</v>
      </c>
      <c r="AH546" s="52">
        <v>2.1160814605999998</v>
      </c>
      <c r="AI546" s="52">
        <v>2.0576647136999999</v>
      </c>
      <c r="AJ546" s="52">
        <v>1.9953386035</v>
      </c>
      <c r="AK546" s="52">
        <v>1.9291923262999999</v>
      </c>
      <c r="AL546" s="52">
        <v>1.8593468133</v>
      </c>
      <c r="AM546" s="52">
        <v>1.7535716872</v>
      </c>
      <c r="AN546" s="52">
        <v>1.7162759475</v>
      </c>
      <c r="AO546" s="52">
        <v>1.6786774192</v>
      </c>
      <c r="AP546" s="52">
        <v>1.6387239706000001</v>
      </c>
      <c r="AQ546" s="52">
        <v>1.5960224535</v>
      </c>
      <c r="AR546" s="52">
        <v>1.5506392564</v>
      </c>
      <c r="AS546" s="52">
        <v>1.5027538467999999</v>
      </c>
      <c r="AT546" s="52">
        <v>1.4525624468</v>
      </c>
      <c r="AU546" s="52">
        <v>1.4002549798999999</v>
      </c>
      <c r="AV546" s="52">
        <v>1.3460128493000001</v>
      </c>
      <c r="AW546" s="52">
        <v>1.290011926</v>
      </c>
      <c r="AX546" s="52">
        <v>1.2324261916999999</v>
      </c>
      <c r="AY546" s="52">
        <v>1.1734308711999999</v>
      </c>
      <c r="AZ546" s="52">
        <v>1.1132049589999999</v>
      </c>
      <c r="BA546" s="52">
        <v>1.0519333945</v>
      </c>
      <c r="BB546" s="52">
        <v>0.98980928359999998</v>
      </c>
      <c r="BC546" s="52">
        <v>0.9270366511</v>
      </c>
      <c r="BD546" s="52">
        <v>0.86383430490000002</v>
      </c>
      <c r="BE546" s="52">
        <v>0.8004414836</v>
      </c>
      <c r="BF546" s="52">
        <v>0.73712600350000002</v>
      </c>
      <c r="BG546" s="52">
        <v>0.65384980100000001</v>
      </c>
      <c r="BH546" s="52">
        <v>0.64816124659999996</v>
      </c>
      <c r="BI546" s="52">
        <v>0.64506172289999997</v>
      </c>
      <c r="BJ546" s="52">
        <v>0.64258339600000003</v>
      </c>
      <c r="BK546" s="52">
        <v>0.64037735159999998</v>
      </c>
      <c r="BL546" s="52">
        <v>0.63836865060000003</v>
      </c>
      <c r="BM546" s="52">
        <v>0.63652768979999996</v>
      </c>
      <c r="BN546" s="52">
        <v>0.63483239469999997</v>
      </c>
      <c r="BO546" s="52">
        <v>0.63326284899999996</v>
      </c>
      <c r="BP546" s="52">
        <v>0.63180104339999998</v>
      </c>
      <c r="BQ546" s="52">
        <v>0.63043112059999995</v>
      </c>
      <c r="BR546" s="52">
        <v>0.62913944960000001</v>
      </c>
      <c r="BS546" s="52">
        <v>0.62791452569999995</v>
      </c>
      <c r="BT546" s="52">
        <v>0.62674676880000002</v>
      </c>
      <c r="BU546" s="52">
        <v>0.6256282809</v>
      </c>
      <c r="BV546" s="52">
        <v>0.62455259770000005</v>
      </c>
      <c r="BW546" s="52">
        <v>0.6235144561</v>
      </c>
      <c r="BX546" s="52">
        <v>0.62250958590000005</v>
      </c>
      <c r="BY546" s="52">
        <v>0.62153452870000003</v>
      </c>
      <c r="BZ546" s="52">
        <v>0.62058648530000005</v>
      </c>
      <c r="CA546" s="52">
        <v>0.61966318730000003</v>
      </c>
      <c r="CB546" s="52">
        <v>0.61876279170000004</v>
      </c>
      <c r="CC546" s="52">
        <v>0.6178837948</v>
      </c>
      <c r="CD546" s="52">
        <v>0.61702496240000004</v>
      </c>
    </row>
    <row r="547" spans="1:82" x14ac:dyDescent="0.25">
      <c r="A547" s="52" t="s">
        <v>268</v>
      </c>
      <c r="B547" s="52">
        <v>43.959136523399998</v>
      </c>
      <c r="C547" s="52">
        <v>45.274617199700003</v>
      </c>
      <c r="D547" s="52">
        <v>46.454224391099999</v>
      </c>
      <c r="E547" s="52">
        <v>47.407117352199997</v>
      </c>
      <c r="F547" s="52">
        <v>48.339703318700003</v>
      </c>
      <c r="G547" s="52">
        <v>49.265336543499998</v>
      </c>
      <c r="H547" s="52">
        <v>50.1842130303</v>
      </c>
      <c r="I547" s="52">
        <v>51.082957348000001</v>
      </c>
      <c r="J547" s="52">
        <v>51.976504237699999</v>
      </c>
      <c r="K547" s="52">
        <v>52.862623950500002</v>
      </c>
      <c r="L547" s="52">
        <v>53.738298783799998</v>
      </c>
      <c r="M547" s="52">
        <v>54.600233937399999</v>
      </c>
      <c r="N547" s="52">
        <v>55.444951506300001</v>
      </c>
      <c r="O547" s="52">
        <v>56.268776563499998</v>
      </c>
      <c r="P547" s="52">
        <v>57.067789683800001</v>
      </c>
      <c r="Q547" s="52">
        <v>57.837763269500002</v>
      </c>
      <c r="R547" s="55">
        <v>58.574086794700001</v>
      </c>
      <c r="S547" s="52">
        <v>59.235806007299999</v>
      </c>
      <c r="T547" s="52">
        <v>59.8519100245</v>
      </c>
      <c r="U547" s="52">
        <v>60.423736917500001</v>
      </c>
      <c r="V547" s="52">
        <v>60.947784434100001</v>
      </c>
      <c r="W547" s="52">
        <v>61.418400774399998</v>
      </c>
      <c r="X547" s="52">
        <v>61.828382684799998</v>
      </c>
      <c r="Y547" s="52">
        <v>62.168892152200002</v>
      </c>
      <c r="Z547" s="52">
        <v>62.429062464700003</v>
      </c>
      <c r="AA547" s="52">
        <v>62.595309040099998</v>
      </c>
      <c r="AB547" s="55">
        <v>62.577090310300001</v>
      </c>
      <c r="AC547" s="52">
        <v>62.421223913600002</v>
      </c>
      <c r="AD547" s="52">
        <v>62.2321425461</v>
      </c>
      <c r="AE547" s="52">
        <v>62.015099880500003</v>
      </c>
      <c r="AF547" s="52">
        <v>61.771084202200001</v>
      </c>
      <c r="AG547" s="52">
        <v>61.499354486900003</v>
      </c>
      <c r="AH547" s="52">
        <v>61.198418487300003</v>
      </c>
      <c r="AI547" s="52">
        <v>60.866388024700001</v>
      </c>
      <c r="AJ547" s="52">
        <v>60.501120405499996</v>
      </c>
      <c r="AK547" s="52">
        <v>60.100277564999999</v>
      </c>
      <c r="AL547" s="52">
        <v>59.661321387100003</v>
      </c>
      <c r="AM547" s="52">
        <v>58.963353611700001</v>
      </c>
      <c r="AN547" s="52">
        <v>58.707022836</v>
      </c>
      <c r="AO547" s="52">
        <v>58.442875598100002</v>
      </c>
      <c r="AP547" s="52">
        <v>58.155620374100003</v>
      </c>
      <c r="AQ547" s="52">
        <v>57.840813041700002</v>
      </c>
      <c r="AR547" s="52">
        <v>57.497002786700001</v>
      </c>
      <c r="AS547" s="52">
        <v>57.123410846699997</v>
      </c>
      <c r="AT547" s="52">
        <v>56.719262678100002</v>
      </c>
      <c r="AU547" s="52">
        <v>56.2836145156</v>
      </c>
      <c r="AV547" s="52">
        <v>55.815325544300002</v>
      </c>
      <c r="AW547" s="52">
        <v>55.313069957499998</v>
      </c>
      <c r="AX547" s="52">
        <v>54.775357081400003</v>
      </c>
      <c r="AY547" s="52">
        <v>54.200550658399997</v>
      </c>
      <c r="AZ547" s="52">
        <v>53.586885621900002</v>
      </c>
      <c r="BA547" s="52">
        <v>52.932482998499999</v>
      </c>
      <c r="BB547" s="52">
        <v>52.235364315200002</v>
      </c>
      <c r="BC547" s="52">
        <v>51.493467133599999</v>
      </c>
      <c r="BD547" s="52">
        <v>50.704663464600003</v>
      </c>
      <c r="BE547" s="52">
        <v>49.866782913199998</v>
      </c>
      <c r="BF547" s="52">
        <v>48.977642445000001</v>
      </c>
      <c r="BG547" s="52">
        <v>47.716352080500002</v>
      </c>
      <c r="BH547" s="52">
        <v>47.625919943100001</v>
      </c>
      <c r="BI547" s="52">
        <v>47.576397886000002</v>
      </c>
      <c r="BJ547" s="52">
        <v>47.536673607799997</v>
      </c>
      <c r="BK547" s="52">
        <v>47.501217836199999</v>
      </c>
      <c r="BL547" s="52">
        <v>47.468854808899998</v>
      </c>
      <c r="BM547" s="52">
        <v>47.439127833299999</v>
      </c>
      <c r="BN547" s="52">
        <v>47.411696474800003</v>
      </c>
      <c r="BO547" s="52">
        <v>47.386251309199999</v>
      </c>
      <c r="BP547" s="52">
        <v>47.362510643599997</v>
      </c>
      <c r="BQ547" s="52">
        <v>47.340225150499997</v>
      </c>
      <c r="BR547" s="52">
        <v>47.319179662300002</v>
      </c>
      <c r="BS547" s="52">
        <v>47.299192025799996</v>
      </c>
      <c r="BT547" s="52">
        <v>47.280110221000001</v>
      </c>
      <c r="BU547" s="52">
        <v>47.261808715599997</v>
      </c>
      <c r="BV547" s="52">
        <v>47.244184664599999</v>
      </c>
      <c r="BW547" s="52">
        <v>47.227154296599998</v>
      </c>
      <c r="BX547" s="52">
        <v>47.210649652299999</v>
      </c>
      <c r="BY547" s="52">
        <v>47.194615739200003</v>
      </c>
      <c r="BZ547" s="52">
        <v>47.179008106700003</v>
      </c>
      <c r="CA547" s="52">
        <v>47.163790813299997</v>
      </c>
      <c r="CB547" s="52">
        <v>47.148934744000002</v>
      </c>
      <c r="CC547" s="52">
        <v>47.134416232500001</v>
      </c>
      <c r="CD547" s="52">
        <v>47.1202159407</v>
      </c>
    </row>
    <row r="548" spans="1:82" x14ac:dyDescent="0.25">
      <c r="A548" s="52" t="s">
        <v>269</v>
      </c>
      <c r="B548" s="52">
        <v>334.9871986</v>
      </c>
      <c r="C548" s="52">
        <v>364.7948204018</v>
      </c>
      <c r="D548" s="52">
        <v>399.75469869969999</v>
      </c>
      <c r="E548" s="52">
        <v>426.93652552790002</v>
      </c>
      <c r="F548" s="52">
        <v>454.29099613099999</v>
      </c>
      <c r="G548" s="52">
        <v>481.8197900394</v>
      </c>
      <c r="H548" s="52">
        <v>509.4606440142</v>
      </c>
      <c r="I548" s="52">
        <v>536.32612271710002</v>
      </c>
      <c r="J548" s="52">
        <v>563.17306244719998</v>
      </c>
      <c r="K548" s="52">
        <v>589.9630217486</v>
      </c>
      <c r="L548" s="52">
        <v>616.64501084170001</v>
      </c>
      <c r="M548" s="52">
        <v>643.16395246540003</v>
      </c>
      <c r="N548" s="52">
        <v>669.46262380450003</v>
      </c>
      <c r="O548" s="52">
        <v>695.48194398420003</v>
      </c>
      <c r="P548" s="52">
        <v>721.16060508019996</v>
      </c>
      <c r="Q548" s="52">
        <v>746.4342351857</v>
      </c>
      <c r="R548" s="55">
        <v>771.23428671210002</v>
      </c>
      <c r="S548" s="52">
        <v>794.77197811999997</v>
      </c>
      <c r="T548" s="52">
        <v>817.74630860349998</v>
      </c>
      <c r="U548" s="52">
        <v>840.11486610070006</v>
      </c>
      <c r="V548" s="52">
        <v>861.81000120390001</v>
      </c>
      <c r="W548" s="52">
        <v>882.7453404112</v>
      </c>
      <c r="X548" s="52">
        <v>902.8150227507</v>
      </c>
      <c r="Y548" s="52">
        <v>921.88919630969997</v>
      </c>
      <c r="Z548" s="52">
        <v>939.80561980130005</v>
      </c>
      <c r="AA548" s="52">
        <v>956.35246685820005</v>
      </c>
      <c r="AB548" s="55">
        <v>965.61936609789996</v>
      </c>
      <c r="AC548" s="52">
        <v>968.26774795519998</v>
      </c>
      <c r="AD548" s="52">
        <v>969.2300366618</v>
      </c>
      <c r="AE548" s="52">
        <v>968.76994861260005</v>
      </c>
      <c r="AF548" s="52">
        <v>967.05324562090004</v>
      </c>
      <c r="AG548" s="52">
        <v>964.16850065710003</v>
      </c>
      <c r="AH548" s="52">
        <v>960.15323822439996</v>
      </c>
      <c r="AI548" s="52">
        <v>955.01032817010002</v>
      </c>
      <c r="AJ548" s="52">
        <v>948.71818599649998</v>
      </c>
      <c r="AK548" s="52">
        <v>941.23699845819999</v>
      </c>
      <c r="AL548" s="52">
        <v>932.5099749103</v>
      </c>
      <c r="AM548" s="52">
        <v>903.30920322990005</v>
      </c>
      <c r="AN548" s="52">
        <v>896.13301657470004</v>
      </c>
      <c r="AO548" s="52">
        <v>889.12187674949996</v>
      </c>
      <c r="AP548" s="52">
        <v>881.76153873839996</v>
      </c>
      <c r="AQ548" s="52">
        <v>873.78193473390002</v>
      </c>
      <c r="AR548" s="52">
        <v>865.0376000599</v>
      </c>
      <c r="AS548" s="52">
        <v>855.44328562570001</v>
      </c>
      <c r="AT548" s="52">
        <v>844.94022213059998</v>
      </c>
      <c r="AU548" s="52">
        <v>833.47887048359996</v>
      </c>
      <c r="AV548" s="52">
        <v>821.0103428315</v>
      </c>
      <c r="AW548" s="52">
        <v>807.48226906230002</v>
      </c>
      <c r="AX548" s="52">
        <v>792.8368607008</v>
      </c>
      <c r="AY548" s="52">
        <v>777.00999821319999</v>
      </c>
      <c r="AZ548" s="52">
        <v>759.93074484750002</v>
      </c>
      <c r="BA548" s="52">
        <v>741.52099725949995</v>
      </c>
      <c r="BB548" s="52">
        <v>721.69514710420003</v>
      </c>
      <c r="BC548" s="52">
        <v>700.35971964199996</v>
      </c>
      <c r="BD548" s="52">
        <v>677.41301769050006</v>
      </c>
      <c r="BE548" s="52">
        <v>652.74485976580002</v>
      </c>
      <c r="BF548" s="52">
        <v>626.23658234139998</v>
      </c>
      <c r="BG548" s="52">
        <v>554.28426670040005</v>
      </c>
      <c r="BH548" s="52">
        <v>541.1567861991</v>
      </c>
      <c r="BI548" s="52">
        <v>531.30872354049995</v>
      </c>
      <c r="BJ548" s="52">
        <v>523.46855746610004</v>
      </c>
      <c r="BK548" s="52">
        <v>517.15280440670006</v>
      </c>
      <c r="BL548" s="52">
        <v>512.05906083330001</v>
      </c>
      <c r="BM548" s="52">
        <v>507.95535312689998</v>
      </c>
      <c r="BN548" s="52">
        <v>504.65466276080002</v>
      </c>
      <c r="BO548" s="52">
        <v>502.00482832009999</v>
      </c>
      <c r="BP548" s="52">
        <v>499.88197765479998</v>
      </c>
      <c r="BQ548" s="52">
        <v>498.18537413199999</v>
      </c>
      <c r="BR548" s="52">
        <v>496.83319819360003</v>
      </c>
      <c r="BS548" s="52">
        <v>495.75907338870002</v>
      </c>
      <c r="BT548" s="52">
        <v>494.90920894160001</v>
      </c>
      <c r="BU548" s="52">
        <v>494.24005510529997</v>
      </c>
      <c r="BV548" s="52">
        <v>493.71638384900001</v>
      </c>
      <c r="BW548" s="52">
        <v>493.30972109099997</v>
      </c>
      <c r="BX548" s="52">
        <v>492.99706844479999</v>
      </c>
      <c r="BY548" s="52">
        <v>492.7598627086</v>
      </c>
      <c r="BZ548" s="52">
        <v>492.58313004640002</v>
      </c>
      <c r="CA548" s="52">
        <v>492.45479928010002</v>
      </c>
      <c r="CB548" s="52">
        <v>492.36514493210001</v>
      </c>
      <c r="CC548" s="52">
        <v>492.30633595069997</v>
      </c>
      <c r="CD548" s="52">
        <v>492.272070348</v>
      </c>
    </row>
    <row r="549" spans="1:82" x14ac:dyDescent="0.25">
      <c r="A549" s="52" t="s">
        <v>270</v>
      </c>
      <c r="B549" s="52">
        <v>633.5</v>
      </c>
      <c r="C549" s="52">
        <v>693.61641666579999</v>
      </c>
      <c r="D549" s="52">
        <v>753.48539920589997</v>
      </c>
      <c r="E549" s="52">
        <v>806.76727467130002</v>
      </c>
      <c r="F549" s="52">
        <v>860.65356329760004</v>
      </c>
      <c r="G549" s="52">
        <v>914.8341983926</v>
      </c>
      <c r="H549" s="52">
        <v>968.95679042680001</v>
      </c>
      <c r="I549" s="52">
        <v>1022.622033523</v>
      </c>
      <c r="J549" s="52">
        <v>1076.3456877223</v>
      </c>
      <c r="K549" s="52">
        <v>1129.8809150198999</v>
      </c>
      <c r="L549" s="52">
        <v>1182.9576725106001</v>
      </c>
      <c r="M549" s="52">
        <v>1235.2786162570001</v>
      </c>
      <c r="N549" s="52">
        <v>1286.5144884527001</v>
      </c>
      <c r="O549" s="52">
        <v>1336.2991538573999</v>
      </c>
      <c r="P549" s="52">
        <v>1384.2243787330001</v>
      </c>
      <c r="Q549" s="52">
        <v>1429.8344604414999</v>
      </c>
      <c r="R549" s="55">
        <v>1472.6208406971</v>
      </c>
      <c r="S549" s="52">
        <v>1512.0166274763999</v>
      </c>
      <c r="T549" s="52">
        <v>1548.2280972304</v>
      </c>
      <c r="U549" s="52">
        <v>1580.6955759221</v>
      </c>
      <c r="V549" s="52">
        <v>1608.785143288</v>
      </c>
      <c r="W549" s="52">
        <v>1631.7830931108999</v>
      </c>
      <c r="X549" s="52">
        <v>1648.8869637107</v>
      </c>
      <c r="Y549" s="52">
        <v>1659.1941212922</v>
      </c>
      <c r="Z549" s="52">
        <v>1661.6877971393001</v>
      </c>
      <c r="AA549" s="52">
        <v>1655.2207826438</v>
      </c>
      <c r="AB549" s="55">
        <v>1638.5012806216</v>
      </c>
      <c r="AC549" s="52">
        <v>1616.1314289177001</v>
      </c>
      <c r="AD549" s="52">
        <v>1592.4929527050999</v>
      </c>
      <c r="AE549" s="52">
        <v>1567.5077572064999</v>
      </c>
      <c r="AF549" s="52">
        <v>1541.1170837033001</v>
      </c>
      <c r="AG549" s="52">
        <v>1513.2603645116999</v>
      </c>
      <c r="AH549" s="52">
        <v>1483.8752009681</v>
      </c>
      <c r="AI549" s="52">
        <v>1452.8973693933999</v>
      </c>
      <c r="AJ549" s="52">
        <v>1420.2608356999999</v>
      </c>
      <c r="AK549" s="52">
        <v>1385.8977737847999</v>
      </c>
      <c r="AL549" s="52">
        <v>1349.7385906224999</v>
      </c>
      <c r="AM549" s="52">
        <v>1311.7145637522001</v>
      </c>
      <c r="AN549" s="52">
        <v>1292.539289396</v>
      </c>
      <c r="AO549" s="52">
        <v>1271.5924553909999</v>
      </c>
      <c r="AP549" s="52">
        <v>1249.0394311169</v>
      </c>
      <c r="AQ549" s="52">
        <v>1224.9791166319999</v>
      </c>
      <c r="AR549" s="52">
        <v>1199.4663112501</v>
      </c>
      <c r="AS549" s="52">
        <v>1172.5256868522999</v>
      </c>
      <c r="AT549" s="52">
        <v>1144.1608873918999</v>
      </c>
      <c r="AU549" s="52">
        <v>1114.3606363694</v>
      </c>
      <c r="AV549" s="52">
        <v>1083.1029265939001</v>
      </c>
      <c r="AW549" s="52">
        <v>1050.3579405656999</v>
      </c>
      <c r="AX549" s="52">
        <v>1016.0901107652001</v>
      </c>
      <c r="AY549" s="52">
        <v>980.25958752930001</v>
      </c>
      <c r="AZ549" s="52">
        <v>942.82329435760005</v>
      </c>
      <c r="BA549" s="52">
        <v>903.73569392290005</v>
      </c>
      <c r="BB549" s="52">
        <v>862.94935052640005</v>
      </c>
      <c r="BC549" s="52">
        <v>820.41534926639997</v>
      </c>
      <c r="BD549" s="52">
        <v>776.08361459809998</v>
      </c>
      <c r="BE549" s="52">
        <v>729.90315865859998</v>
      </c>
      <c r="BF549" s="52">
        <v>681.82228101889996</v>
      </c>
      <c r="BG549" s="52">
        <v>631.78873527830001</v>
      </c>
      <c r="BH549" s="52">
        <v>631.78873527830001</v>
      </c>
      <c r="BI549" s="52">
        <v>631.78873527830001</v>
      </c>
      <c r="BJ549" s="52">
        <v>631.78873527830001</v>
      </c>
      <c r="BK549" s="52">
        <v>631.78873527830001</v>
      </c>
      <c r="BL549" s="52">
        <v>631.78873527830001</v>
      </c>
      <c r="BM549" s="52">
        <v>631.78873527830001</v>
      </c>
      <c r="BN549" s="52">
        <v>631.78873527830001</v>
      </c>
      <c r="BO549" s="52">
        <v>631.78873527830001</v>
      </c>
      <c r="BP549" s="52">
        <v>631.78873527830001</v>
      </c>
      <c r="BQ549" s="52">
        <v>631.78873527830001</v>
      </c>
      <c r="BR549" s="52">
        <v>631.78873527830001</v>
      </c>
      <c r="BS549" s="52">
        <v>631.78873527830001</v>
      </c>
      <c r="BT549" s="52">
        <v>631.78873527830001</v>
      </c>
      <c r="BU549" s="52">
        <v>631.78873527830001</v>
      </c>
      <c r="BV549" s="52">
        <v>631.78873527830001</v>
      </c>
      <c r="BW549" s="52">
        <v>631.78873527830001</v>
      </c>
      <c r="BX549" s="52">
        <v>631.78873527830001</v>
      </c>
      <c r="BY549" s="52">
        <v>631.78873527830001</v>
      </c>
      <c r="BZ549" s="52">
        <v>631.78873527830001</v>
      </c>
      <c r="CA549" s="52">
        <v>631.78873527830001</v>
      </c>
      <c r="CB549" s="52">
        <v>631.78873527830001</v>
      </c>
      <c r="CC549" s="52">
        <v>631.78873527830001</v>
      </c>
      <c r="CD549" s="52">
        <v>631.78873527830001</v>
      </c>
    </row>
    <row r="550" spans="1:82" x14ac:dyDescent="0.25">
      <c r="A550" s="52" t="s">
        <v>308</v>
      </c>
      <c r="B550" s="52">
        <v>0.1090617324</v>
      </c>
      <c r="C550" s="52">
        <v>9.5430263299999998E-2</v>
      </c>
      <c r="D550" s="52">
        <v>8.3747326400000002E-2</v>
      </c>
      <c r="E550" s="52">
        <v>7.3701141400000003E-2</v>
      </c>
      <c r="F550" s="52">
        <v>6.5034725700000004E-2</v>
      </c>
      <c r="G550" s="52">
        <v>5.7535466600000001E-2</v>
      </c>
      <c r="H550" s="52">
        <v>5.1026818299999999E-2</v>
      </c>
      <c r="I550" s="52">
        <v>4.7449565300000003E-2</v>
      </c>
      <c r="J550" s="52">
        <v>4.4223235399999998E-2</v>
      </c>
      <c r="K550" s="52">
        <v>4.1305879400000002E-2</v>
      </c>
      <c r="L550" s="52">
        <v>3.8661303600000002E-2</v>
      </c>
      <c r="M550" s="52">
        <v>3.6258188099999998E-2</v>
      </c>
      <c r="N550" s="52">
        <v>3.4069353500000003E-2</v>
      </c>
      <c r="O550" s="52">
        <v>3.2071148100000002E-2</v>
      </c>
      <c r="P550" s="52">
        <v>3.0242935200000001E-2</v>
      </c>
      <c r="Q550" s="52">
        <v>2.8566661699999999E-2</v>
      </c>
      <c r="R550" s="55">
        <v>2.7026495000000001E-2</v>
      </c>
      <c r="S550" s="52">
        <v>2.58623298E-2</v>
      </c>
      <c r="T550" s="52">
        <v>2.47869784E-2</v>
      </c>
      <c r="U550" s="52">
        <v>2.3791971700000001E-2</v>
      </c>
      <c r="V550" s="52">
        <v>2.2869788499999998E-2</v>
      </c>
      <c r="W550" s="52">
        <v>2.2013735E-2</v>
      </c>
      <c r="X550" s="52">
        <v>2.12178414E-2</v>
      </c>
      <c r="Y550" s="52">
        <v>2.04767725E-2</v>
      </c>
      <c r="Z550" s="52">
        <v>1.9785751099999999E-2</v>
      </c>
      <c r="AA550" s="52">
        <v>1.9140490999999999E-2</v>
      </c>
      <c r="AB550" s="55">
        <v>1.8537140000000001E-2</v>
      </c>
      <c r="AC550" s="52">
        <v>1.79722288E-2</v>
      </c>
      <c r="AD550" s="52">
        <v>1.7441069199999999E-2</v>
      </c>
      <c r="AE550" s="52">
        <v>1.6925607700000001E-2</v>
      </c>
      <c r="AF550" s="52">
        <v>1.6425380400000002E-2</v>
      </c>
      <c r="AG550" s="52">
        <v>1.5939937000000001E-2</v>
      </c>
      <c r="AH550" s="52">
        <v>1.54688407E-2</v>
      </c>
      <c r="AI550" s="52">
        <v>1.50116674E-2</v>
      </c>
      <c r="AJ550" s="52">
        <v>1.45680056E-2</v>
      </c>
      <c r="AK550" s="52">
        <v>1.41374559E-2</v>
      </c>
      <c r="AL550" s="52">
        <v>1.3719630999999999E-2</v>
      </c>
      <c r="AM550" s="52">
        <v>1.3314154599999999E-2</v>
      </c>
      <c r="AN550" s="52">
        <v>1.29206619E-2</v>
      </c>
      <c r="AO550" s="52">
        <v>1.25387986E-2</v>
      </c>
      <c r="AP550" s="52">
        <v>1.2168221099999999E-2</v>
      </c>
      <c r="AQ550" s="52">
        <v>1.18085958E-2</v>
      </c>
      <c r="AR550" s="52">
        <v>1.14595991E-2</v>
      </c>
      <c r="AS550" s="52">
        <v>1.11209167E-2</v>
      </c>
      <c r="AT550" s="52">
        <v>1.0792243999999999E-2</v>
      </c>
      <c r="AU550" s="52">
        <v>1.0473284899999999E-2</v>
      </c>
      <c r="AV550" s="52">
        <v>1.0163752599999999E-2</v>
      </c>
      <c r="AW550" s="52">
        <v>9.8633682999999996E-3</v>
      </c>
      <c r="AX550" s="52">
        <v>9.5718616999999999E-3</v>
      </c>
      <c r="AY550" s="52">
        <v>9.2889705000000003E-3</v>
      </c>
      <c r="AZ550" s="52">
        <v>9.0144399000000007E-3</v>
      </c>
      <c r="BA550" s="52">
        <v>8.7480228999999993E-3</v>
      </c>
      <c r="BB550" s="52">
        <v>8.4894797999999997E-3</v>
      </c>
      <c r="BC550" s="52">
        <v>8.2385776999999993E-3</v>
      </c>
      <c r="BD550" s="52">
        <v>7.9950909999999993E-3</v>
      </c>
      <c r="BE550" s="52">
        <v>7.7588003000000003E-3</v>
      </c>
      <c r="BF550" s="52">
        <v>7.5294931000000004E-3</v>
      </c>
      <c r="BG550" s="52">
        <v>7.3069629999999997E-3</v>
      </c>
      <c r="BH550" s="52">
        <v>7.0910095999999999E-3</v>
      </c>
      <c r="BI550" s="52">
        <v>6.8814386000000003E-3</v>
      </c>
      <c r="BJ550" s="52">
        <v>6.6780613000000004E-3</v>
      </c>
      <c r="BK550" s="52">
        <v>6.4806947999999998E-3</v>
      </c>
      <c r="BL550" s="52">
        <v>6.2891613000000002E-3</v>
      </c>
      <c r="BM550" s="52">
        <v>6.1032884999999999E-3</v>
      </c>
      <c r="BN550" s="52">
        <v>5.9229091000000001E-3</v>
      </c>
      <c r="BO550" s="52">
        <v>5.7478605999999998E-3</v>
      </c>
      <c r="BP550" s="52">
        <v>5.5779857000000004E-3</v>
      </c>
      <c r="BQ550" s="52">
        <v>5.4131313000000004E-3</v>
      </c>
      <c r="BR550" s="52">
        <v>5.2531491E-3</v>
      </c>
      <c r="BS550" s="52">
        <v>5.0978951000000003E-3</v>
      </c>
      <c r="BT550" s="52">
        <v>4.9472294999999998E-3</v>
      </c>
      <c r="BU550" s="52">
        <v>4.8010168000000002E-3</v>
      </c>
      <c r="BV550" s="52">
        <v>4.6591252999999997E-3</v>
      </c>
      <c r="BW550" s="52">
        <v>4.5214273000000003E-3</v>
      </c>
      <c r="BX550" s="52">
        <v>4.3877990000000004E-3</v>
      </c>
      <c r="BY550" s="52">
        <v>4.2581199000000002E-3</v>
      </c>
      <c r="BZ550" s="52">
        <v>4.1322733999999998E-3</v>
      </c>
      <c r="CA550" s="52">
        <v>4.0101462999999997E-3</v>
      </c>
      <c r="CB550" s="52">
        <v>3.8916286E-3</v>
      </c>
      <c r="CC550" s="52">
        <v>3.7766136E-3</v>
      </c>
      <c r="CD550" s="52">
        <v>3.6649978E-3</v>
      </c>
    </row>
    <row r="551" spans="1:82" x14ac:dyDescent="0.25">
      <c r="A551" s="52" t="s">
        <v>550</v>
      </c>
      <c r="B551" s="52">
        <v>0</v>
      </c>
      <c r="C551" s="52">
        <v>2.0363188300000001E-2</v>
      </c>
      <c r="D551" s="52">
        <v>1.9524670800000001E-2</v>
      </c>
      <c r="E551" s="52">
        <v>1.9614787700000001E-2</v>
      </c>
      <c r="F551" s="52">
        <v>1.93414025E-2</v>
      </c>
      <c r="G551" s="52">
        <v>1.9069332899999999E-2</v>
      </c>
      <c r="H551" s="52">
        <v>1.8838958900000001E-2</v>
      </c>
      <c r="I551" s="52">
        <v>1.86010832E-2</v>
      </c>
      <c r="J551" s="52">
        <v>1.8369558599999999E-2</v>
      </c>
      <c r="K551" s="52">
        <v>1.8148590199999998E-2</v>
      </c>
      <c r="L551" s="52">
        <v>1.7937825899999999E-2</v>
      </c>
      <c r="M551" s="52">
        <v>1.77366404E-2</v>
      </c>
      <c r="N551" s="52">
        <v>1.75445121E-2</v>
      </c>
      <c r="O551" s="52">
        <v>1.7361109600000001E-2</v>
      </c>
      <c r="P551" s="52">
        <v>1.7186310999999999E-2</v>
      </c>
      <c r="Q551" s="52">
        <v>1.7020207700000001E-2</v>
      </c>
      <c r="R551" s="55">
        <v>1.6858564999999999E-2</v>
      </c>
      <c r="S551" s="52">
        <v>1.6782770400000001E-2</v>
      </c>
      <c r="T551" s="52">
        <v>1.6660587099999999E-2</v>
      </c>
      <c r="U551" s="52">
        <v>1.6534389399999998E-2</v>
      </c>
      <c r="V551" s="52">
        <v>1.64123849E-2</v>
      </c>
      <c r="W551" s="52">
        <v>1.6297333000000001E-2</v>
      </c>
      <c r="X551" s="52">
        <v>1.6190417799999999E-2</v>
      </c>
      <c r="Y551" s="52">
        <v>1.6092375400000001E-2</v>
      </c>
      <c r="Z551" s="52">
        <v>1.60039186E-2</v>
      </c>
      <c r="AA551" s="52">
        <v>1.5938852E-2</v>
      </c>
      <c r="AB551" s="55">
        <v>1.6337609100000001E-2</v>
      </c>
      <c r="AC551" s="52">
        <v>1.6578123899999998E-2</v>
      </c>
      <c r="AD551" s="52">
        <v>1.6432653200000001E-2</v>
      </c>
      <c r="AE551" s="52">
        <v>1.6295640399999999E-2</v>
      </c>
      <c r="AF551" s="52">
        <v>1.6162864499999999E-2</v>
      </c>
      <c r="AG551" s="52">
        <v>1.6034774799999998E-2</v>
      </c>
      <c r="AH551" s="52">
        <v>1.59107829E-2</v>
      </c>
      <c r="AI551" s="52">
        <v>1.5790189E-2</v>
      </c>
      <c r="AJ551" s="52">
        <v>1.5672426100000001E-2</v>
      </c>
      <c r="AK551" s="52">
        <v>1.5588224600000001E-2</v>
      </c>
      <c r="AL551" s="52">
        <v>3.22154578E-2</v>
      </c>
      <c r="AM551" s="52">
        <v>-2.1298581800000001E-2</v>
      </c>
      <c r="AN551" s="52">
        <v>2.2843657900000001E-2</v>
      </c>
      <c r="AO551" s="52">
        <v>1.99517884E-2</v>
      </c>
      <c r="AP551" s="52">
        <v>1.8123685099999998E-2</v>
      </c>
      <c r="AQ551" s="52">
        <v>1.6916490999999999E-2</v>
      </c>
      <c r="AR551" s="52">
        <v>1.60909417E-2</v>
      </c>
      <c r="AS551" s="52">
        <v>1.5508235E-2</v>
      </c>
      <c r="AT551" s="52">
        <v>1.50836961E-2</v>
      </c>
      <c r="AU551" s="52">
        <v>1.47638149E-2</v>
      </c>
      <c r="AV551" s="52">
        <v>1.4513926999999999E-2</v>
      </c>
      <c r="AW551" s="52">
        <v>1.43111786E-2</v>
      </c>
      <c r="AX551" s="52">
        <v>1.4140307100000001E-2</v>
      </c>
      <c r="AY551" s="52">
        <v>1.39910178E-2</v>
      </c>
      <c r="AZ551" s="52">
        <v>1.3856307E-2</v>
      </c>
      <c r="BA551" s="52">
        <v>1.37313698E-2</v>
      </c>
      <c r="BB551" s="52">
        <v>1.36128793E-2</v>
      </c>
      <c r="BC551" s="52">
        <v>1.3498505399999999E-2</v>
      </c>
      <c r="BD551" s="52">
        <v>1.33865948E-2</v>
      </c>
      <c r="BE551" s="52">
        <v>1.3275955900000001E-2</v>
      </c>
      <c r="BF551" s="52">
        <v>1.31657179E-2</v>
      </c>
      <c r="BG551" s="52">
        <v>1.30692819E-2</v>
      </c>
      <c r="BH551" s="52">
        <v>1.27402039E-2</v>
      </c>
      <c r="BI551" s="52">
        <v>1.26168379E-2</v>
      </c>
      <c r="BJ551" s="52">
        <v>1.2508733100000001E-2</v>
      </c>
      <c r="BK551" s="52">
        <v>1.24085147E-2</v>
      </c>
      <c r="BL551" s="52">
        <v>1.2312926700000001E-2</v>
      </c>
      <c r="BM551" s="52">
        <v>1.2220160900000001E-2</v>
      </c>
      <c r="BN551" s="52">
        <v>1.212913E-2</v>
      </c>
      <c r="BO551" s="52">
        <v>1.20391762E-2</v>
      </c>
      <c r="BP551" s="52">
        <v>1.19499124E-2</v>
      </c>
      <c r="BQ551" s="52">
        <v>1.18611241E-2</v>
      </c>
      <c r="BR551" s="52">
        <v>1.1772705200000001E-2</v>
      </c>
      <c r="BS551" s="52">
        <v>1.1684616199999999E-2</v>
      </c>
      <c r="BT551" s="52">
        <v>1.15968566E-2</v>
      </c>
      <c r="BU551" s="52">
        <v>1.15094476E-2</v>
      </c>
      <c r="BV551" s="52">
        <v>1.1422421E-2</v>
      </c>
      <c r="BW551" s="52">
        <v>1.1335811899999999E-2</v>
      </c>
      <c r="BX551" s="52">
        <v>1.12496553E-2</v>
      </c>
      <c r="BY551" s="52">
        <v>1.1163983400000001E-2</v>
      </c>
      <c r="BZ551" s="52">
        <v>1.10788246E-2</v>
      </c>
      <c r="CA551" s="52">
        <v>1.09942033E-2</v>
      </c>
      <c r="CB551" s="52">
        <v>1.09101397E-2</v>
      </c>
      <c r="CC551" s="52">
        <v>1.0826650199999999E-2</v>
      </c>
      <c r="CD551" s="52">
        <v>1.07437477E-2</v>
      </c>
    </row>
    <row r="552" spans="1:82" x14ac:dyDescent="0.25">
      <c r="A552" s="52" t="s">
        <v>551</v>
      </c>
      <c r="B552" s="52">
        <v>0</v>
      </c>
      <c r="C552" s="52">
        <v>3.9241076299999997E-2</v>
      </c>
      <c r="D552" s="52">
        <v>-8.385E-7</v>
      </c>
      <c r="E552" s="52">
        <v>9.0100000000000006E-8</v>
      </c>
      <c r="F552" s="52">
        <v>-2.734E-7</v>
      </c>
      <c r="G552" s="52">
        <v>-2.7210000000000001E-7</v>
      </c>
      <c r="H552" s="52">
        <v>-2.304E-7</v>
      </c>
      <c r="I552" s="52">
        <v>-2.3790000000000001E-7</v>
      </c>
      <c r="J552" s="52">
        <v>-2.315E-7</v>
      </c>
      <c r="K552" s="52">
        <v>-2.2100000000000001E-7</v>
      </c>
      <c r="L552" s="52">
        <v>-2.1080000000000001E-7</v>
      </c>
      <c r="M552" s="52">
        <v>-2.012E-7</v>
      </c>
      <c r="N552" s="52">
        <v>-1.9210000000000001E-7</v>
      </c>
      <c r="O552" s="52">
        <v>-1.8339999999999999E-7</v>
      </c>
      <c r="P552" s="52">
        <v>-1.748E-7</v>
      </c>
      <c r="Q552" s="52">
        <v>-1.6610000000000001E-7</v>
      </c>
      <c r="R552" s="55">
        <v>-1.6159999999999999E-7</v>
      </c>
      <c r="S552" s="52">
        <v>-7.5800000000000004E-8</v>
      </c>
      <c r="T552" s="52">
        <v>-1.222E-7</v>
      </c>
      <c r="U552" s="52">
        <v>-1.2620000000000001E-7</v>
      </c>
      <c r="V552" s="52">
        <v>-1.2200000000000001E-7</v>
      </c>
      <c r="W552" s="52">
        <v>-1.151E-7</v>
      </c>
      <c r="X552" s="52">
        <v>-1.069E-7</v>
      </c>
      <c r="Y552" s="52">
        <v>-9.8000000000000004E-8</v>
      </c>
      <c r="Z552" s="52">
        <v>-8.8500000000000005E-8</v>
      </c>
      <c r="AA552" s="52">
        <v>-6.5099999999999994E-8</v>
      </c>
      <c r="AB552" s="55">
        <v>3.988E-7</v>
      </c>
      <c r="AC552" s="52">
        <v>2.4050000000000002E-7</v>
      </c>
      <c r="AD552" s="52">
        <v>-1.455E-7</v>
      </c>
      <c r="AE552" s="52">
        <v>-1.37E-7</v>
      </c>
      <c r="AF552" s="52">
        <v>-1.328E-7</v>
      </c>
      <c r="AG552" s="52">
        <v>-1.2809999999999999E-7</v>
      </c>
      <c r="AH552" s="52">
        <v>-1.24E-7</v>
      </c>
      <c r="AI552" s="52">
        <v>-1.2060000000000001E-7</v>
      </c>
      <c r="AJ552" s="52">
        <v>-1.178E-7</v>
      </c>
      <c r="AK552" s="52">
        <v>-8.42E-8</v>
      </c>
      <c r="AL552" s="52">
        <v>1.6627199999999999E-5</v>
      </c>
      <c r="AM552" s="52">
        <v>-5.3514000000000003E-5</v>
      </c>
      <c r="AN552" s="52">
        <v>4.4142199999999999E-5</v>
      </c>
      <c r="AO552" s="52">
        <v>-2.8918999999999998E-6</v>
      </c>
      <c r="AP552" s="52">
        <v>-1.8280999999999999E-6</v>
      </c>
      <c r="AQ552" s="52">
        <v>-1.2072000000000001E-6</v>
      </c>
      <c r="AR552" s="52">
        <v>-8.2549999999999997E-7</v>
      </c>
      <c r="AS552" s="52">
        <v>-5.8270000000000005E-7</v>
      </c>
      <c r="AT552" s="52">
        <v>-4.2450000000000002E-7</v>
      </c>
      <c r="AU552" s="52">
        <v>-3.199E-7</v>
      </c>
      <c r="AV552" s="52">
        <v>-2.4989999999999998E-7</v>
      </c>
      <c r="AW552" s="52">
        <v>-2.0270000000000001E-7</v>
      </c>
      <c r="AX552" s="52">
        <v>-1.709E-7</v>
      </c>
      <c r="AY552" s="52">
        <v>-1.4929999999999999E-7</v>
      </c>
      <c r="AZ552" s="52">
        <v>-1.3470000000000001E-7</v>
      </c>
      <c r="BA552" s="52">
        <v>-1.2489999999999999E-7</v>
      </c>
      <c r="BB552" s="52">
        <v>-1.185E-7</v>
      </c>
      <c r="BC552" s="52">
        <v>-1.1440000000000001E-7</v>
      </c>
      <c r="BD552" s="52">
        <v>-1.119E-7</v>
      </c>
      <c r="BE552" s="52">
        <v>-1.106E-7</v>
      </c>
      <c r="BF552" s="52">
        <v>-1.1019999999999999E-7</v>
      </c>
      <c r="BG552" s="52">
        <v>-9.6400000000000003E-8</v>
      </c>
      <c r="BH552" s="52">
        <v>-3.291E-7</v>
      </c>
      <c r="BI552" s="52">
        <v>-1.2340000000000001E-7</v>
      </c>
      <c r="BJ552" s="52">
        <v>-1.081E-7</v>
      </c>
      <c r="BK552" s="52">
        <v>-1.002E-7</v>
      </c>
      <c r="BL552" s="52">
        <v>-9.5599999999999996E-8</v>
      </c>
      <c r="BM552" s="52">
        <v>-9.2799999999999997E-8</v>
      </c>
      <c r="BN552" s="52">
        <v>-9.0999999999999994E-8</v>
      </c>
      <c r="BO552" s="52">
        <v>-8.9999999999999999E-8</v>
      </c>
      <c r="BP552" s="52">
        <v>-8.9299999999999999E-8</v>
      </c>
      <c r="BQ552" s="52">
        <v>-8.8800000000000001E-8</v>
      </c>
      <c r="BR552" s="52">
        <v>-8.8399999999999997E-8</v>
      </c>
      <c r="BS552" s="52">
        <v>-8.8100000000000001E-8</v>
      </c>
      <c r="BT552" s="52">
        <v>-8.7800000000000005E-8</v>
      </c>
      <c r="BU552" s="52">
        <v>-8.7400000000000002E-8</v>
      </c>
      <c r="BV552" s="52">
        <v>-8.6999999999999998E-8</v>
      </c>
      <c r="BW552" s="52">
        <v>-8.6599999999999995E-8</v>
      </c>
      <c r="BX552" s="52">
        <v>-8.6200000000000004E-8</v>
      </c>
      <c r="BY552" s="52">
        <v>-8.5700000000000006E-8</v>
      </c>
      <c r="BZ552" s="52">
        <v>-8.5199999999999995E-8</v>
      </c>
      <c r="CA552" s="52">
        <v>-8.4600000000000003E-8</v>
      </c>
      <c r="CB552" s="52">
        <v>-8.4100000000000005E-8</v>
      </c>
      <c r="CC552" s="52">
        <v>-8.35E-8</v>
      </c>
      <c r="CD552" s="52">
        <v>-8.2899999999999995E-8</v>
      </c>
    </row>
    <row r="553" spans="1:82" x14ac:dyDescent="0.25">
      <c r="A553" s="52" t="s">
        <v>552</v>
      </c>
      <c r="B553" s="52">
        <v>0</v>
      </c>
      <c r="C553" s="52">
        <v>-2.25625E-4</v>
      </c>
      <c r="D553" s="52">
        <v>-4.5124999999999999E-4</v>
      </c>
      <c r="E553" s="52">
        <v>-6.7687499999999996E-4</v>
      </c>
      <c r="F553" s="52">
        <v>-9.0249999999999998E-4</v>
      </c>
      <c r="G553" s="52">
        <v>-1.128125E-3</v>
      </c>
      <c r="H553" s="52">
        <v>-1.3537499999999999E-3</v>
      </c>
      <c r="I553" s="52">
        <v>-1.579375E-3</v>
      </c>
      <c r="J553" s="52">
        <v>-1.805E-3</v>
      </c>
      <c r="K553" s="52">
        <v>-2.0306249999999999E-3</v>
      </c>
      <c r="L553" s="52">
        <v>-2.25625E-3</v>
      </c>
      <c r="M553" s="52">
        <v>-2.4818750000000001E-3</v>
      </c>
      <c r="N553" s="52">
        <v>-2.7074999999999998E-3</v>
      </c>
      <c r="O553" s="52">
        <v>-2.933125E-3</v>
      </c>
      <c r="P553" s="52">
        <v>-3.1587500000000001E-3</v>
      </c>
      <c r="Q553" s="52">
        <v>-3.3843749999999998E-3</v>
      </c>
      <c r="R553" s="55">
        <v>-3.6099999999999999E-3</v>
      </c>
      <c r="S553" s="52">
        <v>-3.8356250000000001E-3</v>
      </c>
      <c r="T553" s="52">
        <v>-4.0612499999999998E-3</v>
      </c>
      <c r="U553" s="52">
        <v>-4.2868749999999999E-3</v>
      </c>
      <c r="V553" s="52">
        <v>-4.5125E-3</v>
      </c>
      <c r="W553" s="52">
        <v>-4.7381250000000001E-3</v>
      </c>
      <c r="X553" s="52">
        <v>-4.9637500000000003E-3</v>
      </c>
      <c r="Y553" s="52">
        <v>-5.1893750000000004E-3</v>
      </c>
      <c r="Z553" s="52">
        <v>-5.4149999999999997E-3</v>
      </c>
      <c r="AA553" s="52">
        <v>-5.6406249999999998E-3</v>
      </c>
      <c r="AB553" s="55">
        <v>-5.8662499999999999E-3</v>
      </c>
      <c r="AC553" s="52">
        <v>-6.0918750000000001E-3</v>
      </c>
      <c r="AD553" s="52">
        <v>-6.3175000000000002E-3</v>
      </c>
      <c r="AE553" s="52">
        <v>-6.5431250000000003E-3</v>
      </c>
      <c r="AF553" s="52">
        <v>-6.7687499999999996E-3</v>
      </c>
      <c r="AG553" s="52">
        <v>-6.9943749999999997E-3</v>
      </c>
      <c r="AH553" s="52">
        <v>-7.2199999999999999E-3</v>
      </c>
      <c r="AI553" s="52">
        <v>-7.445625E-3</v>
      </c>
      <c r="AJ553" s="52">
        <v>-7.6712500000000001E-3</v>
      </c>
      <c r="AK553" s="52">
        <v>-7.8968749999999994E-3</v>
      </c>
      <c r="AL553" s="52">
        <v>-8.1224999999999995E-3</v>
      </c>
      <c r="AM553" s="52">
        <v>-8.3481249999999996E-3</v>
      </c>
      <c r="AN553" s="52">
        <v>-8.5737499999999998E-3</v>
      </c>
      <c r="AO553" s="52">
        <v>-8.7993749999999999E-3</v>
      </c>
      <c r="AP553" s="52">
        <v>-9.025E-3</v>
      </c>
      <c r="AQ553" s="52">
        <v>-9.2506250000000002E-3</v>
      </c>
      <c r="AR553" s="52">
        <v>-9.4762500000000003E-3</v>
      </c>
      <c r="AS553" s="52">
        <v>-9.7018750000000004E-3</v>
      </c>
      <c r="AT553" s="52">
        <v>-9.9275000000000006E-3</v>
      </c>
      <c r="AU553" s="52">
        <v>-1.0153125000000001E-2</v>
      </c>
      <c r="AV553" s="52">
        <v>-1.0378750000000001E-2</v>
      </c>
      <c r="AW553" s="52">
        <v>-1.0604374999999999E-2</v>
      </c>
      <c r="AX553" s="52">
        <v>-1.0604374999999999E-2</v>
      </c>
      <c r="AY553" s="52">
        <v>-1.0604374999999999E-2</v>
      </c>
      <c r="AZ553" s="52">
        <v>-1.0604374999999999E-2</v>
      </c>
      <c r="BA553" s="52">
        <v>-1.0604374999999999E-2</v>
      </c>
      <c r="BB553" s="52">
        <v>-1.0604374999999999E-2</v>
      </c>
      <c r="BC553" s="52">
        <v>-1.0604374999999999E-2</v>
      </c>
      <c r="BD553" s="52">
        <v>-1.0604374999999999E-2</v>
      </c>
      <c r="BE553" s="52">
        <v>-1.0604374999999999E-2</v>
      </c>
      <c r="BF553" s="52">
        <v>-1.0604374999999999E-2</v>
      </c>
      <c r="BG553" s="52">
        <v>-1.0604374999999999E-2</v>
      </c>
      <c r="BH553" s="52">
        <v>-1.0604374999999999E-2</v>
      </c>
      <c r="BI553" s="52">
        <v>-1.0604374999999999E-2</v>
      </c>
      <c r="BJ553" s="52">
        <v>-1.0604374999999999E-2</v>
      </c>
      <c r="BK553" s="52">
        <v>-1.0604374999999999E-2</v>
      </c>
      <c r="BL553" s="52">
        <v>-1.0604374999999999E-2</v>
      </c>
      <c r="BM553" s="52">
        <v>-1.0604374999999999E-2</v>
      </c>
      <c r="BN553" s="52">
        <v>-1.0604374999999999E-2</v>
      </c>
      <c r="BO553" s="52">
        <v>-1.0604374999999999E-2</v>
      </c>
      <c r="BP553" s="52">
        <v>-1.0604374999999999E-2</v>
      </c>
      <c r="BQ553" s="52">
        <v>-1.0604374999999999E-2</v>
      </c>
      <c r="BR553" s="52">
        <v>-1.0604374999999999E-2</v>
      </c>
      <c r="BS553" s="52">
        <v>-1.0604374999999999E-2</v>
      </c>
      <c r="BT553" s="52">
        <v>-1.0604374999999999E-2</v>
      </c>
      <c r="BU553" s="52">
        <v>-1.0604374999999999E-2</v>
      </c>
      <c r="BV553" s="52">
        <v>-1.0604374999999999E-2</v>
      </c>
      <c r="BW553" s="52">
        <v>-1.0604374999999999E-2</v>
      </c>
      <c r="BX553" s="52">
        <v>-1.0604374999999999E-2</v>
      </c>
      <c r="BY553" s="52">
        <v>-1.0604374999999999E-2</v>
      </c>
      <c r="BZ553" s="52">
        <v>-1.0604374999999999E-2</v>
      </c>
      <c r="CA553" s="52">
        <v>-1.0604374999999999E-2</v>
      </c>
      <c r="CB553" s="52">
        <v>-1.0604374999999999E-2</v>
      </c>
      <c r="CC553" s="52">
        <v>-1.0604374999999999E-2</v>
      </c>
      <c r="CD553" s="52">
        <v>-1.0604374999999999E-2</v>
      </c>
    </row>
    <row r="554" spans="1:82" x14ac:dyDescent="0.25">
      <c r="A554" s="52" t="s">
        <v>553</v>
      </c>
      <c r="B554" s="52">
        <v>0</v>
      </c>
      <c r="C554" s="52">
        <v>3.9241076299999997E-2</v>
      </c>
      <c r="D554" s="52">
        <v>3.92406571E-2</v>
      </c>
      <c r="E554" s="52">
        <v>3.9240547399999999E-2</v>
      </c>
      <c r="F554" s="52">
        <v>3.9240424199999999E-2</v>
      </c>
      <c r="G554" s="52">
        <v>3.9240295799999998E-2</v>
      </c>
      <c r="H554" s="52">
        <v>3.9240171900000002E-2</v>
      </c>
      <c r="I554" s="52">
        <v>3.9240049399999997E-2</v>
      </c>
      <c r="J554" s="52">
        <v>3.92399285E-2</v>
      </c>
      <c r="K554" s="52">
        <v>3.923981E-2</v>
      </c>
      <c r="L554" s="52">
        <v>3.92396941E-2</v>
      </c>
      <c r="M554" s="52">
        <v>3.9239581000000003E-2</v>
      </c>
      <c r="N554" s="52">
        <v>3.9239470700000001E-2</v>
      </c>
      <c r="O554" s="52">
        <v>3.9239363300000003E-2</v>
      </c>
      <c r="P554" s="52">
        <v>3.9239258700000001E-2</v>
      </c>
      <c r="Q554" s="52">
        <v>3.9239156999999997E-2</v>
      </c>
      <c r="R554" s="55">
        <v>3.9239057899999999E-2</v>
      </c>
      <c r="S554" s="52">
        <v>3.9238966100000001E-2</v>
      </c>
      <c r="T554" s="52">
        <v>3.9238877599999999E-2</v>
      </c>
      <c r="U554" s="52">
        <v>3.9238791799999999E-2</v>
      </c>
      <c r="V554" s="52">
        <v>3.9238708499999997E-2</v>
      </c>
      <c r="W554" s="52">
        <v>3.9238627599999999E-2</v>
      </c>
      <c r="X554" s="52">
        <v>3.9238549300000002E-2</v>
      </c>
      <c r="Y554" s="52">
        <v>3.9238473500000003E-2</v>
      </c>
      <c r="Z554" s="52">
        <v>3.9238400299999997E-2</v>
      </c>
      <c r="AA554" s="52">
        <v>3.9238330299999999E-2</v>
      </c>
      <c r="AB554" s="55">
        <v>3.9238281100000001E-2</v>
      </c>
      <c r="AC554" s="52">
        <v>3.9238244499999998E-2</v>
      </c>
      <c r="AD554" s="52">
        <v>3.9238205200000001E-2</v>
      </c>
      <c r="AE554" s="52">
        <v>3.9238163999999999E-2</v>
      </c>
      <c r="AF554" s="52">
        <v>3.9238121000000001E-2</v>
      </c>
      <c r="AG554" s="52">
        <v>3.9238076699999999E-2</v>
      </c>
      <c r="AH554" s="52">
        <v>3.9238031299999997E-2</v>
      </c>
      <c r="AI554" s="52">
        <v>3.9237985000000003E-2</v>
      </c>
      <c r="AJ554" s="52">
        <v>3.9237938E-2</v>
      </c>
      <c r="AK554" s="52">
        <v>3.92378912E-2</v>
      </c>
      <c r="AL554" s="52">
        <v>3.9238308899999998E-2</v>
      </c>
      <c r="AM554" s="52">
        <v>3.92372577E-2</v>
      </c>
      <c r="AN554" s="52">
        <v>3.92374235E-2</v>
      </c>
      <c r="AO554" s="52">
        <v>3.9237506599999999E-2</v>
      </c>
      <c r="AP554" s="52">
        <v>3.92375399E-2</v>
      </c>
      <c r="AQ554" s="52">
        <v>3.9237542100000002E-2</v>
      </c>
      <c r="AR554" s="52">
        <v>3.9237524500000003E-2</v>
      </c>
      <c r="AS554" s="52">
        <v>3.92374942E-2</v>
      </c>
      <c r="AT554" s="52">
        <v>3.9237455599999999E-2</v>
      </c>
      <c r="AU554" s="52">
        <v>3.9237411600000001E-2</v>
      </c>
      <c r="AV554" s="52">
        <v>3.9237364199999999E-2</v>
      </c>
      <c r="AW554" s="52">
        <v>3.9237314400000001E-2</v>
      </c>
      <c r="AX554" s="52">
        <v>3.9237263100000003E-2</v>
      </c>
      <c r="AY554" s="52">
        <v>3.92372109E-2</v>
      </c>
      <c r="AZ554" s="52">
        <v>3.9237158100000002E-2</v>
      </c>
      <c r="BA554" s="52">
        <v>3.9237104799999999E-2</v>
      </c>
      <c r="BB554" s="52">
        <v>3.92370514E-2</v>
      </c>
      <c r="BC554" s="52">
        <v>3.9236997799999999E-2</v>
      </c>
      <c r="BD554" s="52">
        <v>3.9236944199999998E-2</v>
      </c>
      <c r="BE554" s="52">
        <v>3.9236890400000002E-2</v>
      </c>
      <c r="BF554" s="52">
        <v>3.92368367E-2</v>
      </c>
      <c r="BG554" s="52">
        <v>3.9236783099999999E-2</v>
      </c>
      <c r="BH554" s="52">
        <v>3.9236725700000002E-2</v>
      </c>
      <c r="BI554" s="52">
        <v>3.9236668099999997E-2</v>
      </c>
      <c r="BJ554" s="52">
        <v>3.9236610700000001E-2</v>
      </c>
      <c r="BK554" s="52">
        <v>3.92365535E-2</v>
      </c>
      <c r="BL554" s="52">
        <v>3.9236496599999997E-2</v>
      </c>
      <c r="BM554" s="52">
        <v>3.9236439999999997E-2</v>
      </c>
      <c r="BN554" s="52">
        <v>3.9236383800000003E-2</v>
      </c>
      <c r="BO554" s="52">
        <v>3.92363279E-2</v>
      </c>
      <c r="BP554" s="52">
        <v>3.9236272400000001E-2</v>
      </c>
      <c r="BQ554" s="52">
        <v>3.92362172E-2</v>
      </c>
      <c r="BR554" s="52">
        <v>3.9236162300000002E-2</v>
      </c>
      <c r="BS554" s="52">
        <v>3.9236107800000003E-2</v>
      </c>
      <c r="BT554" s="52">
        <v>3.92360535E-2</v>
      </c>
      <c r="BU554" s="52">
        <v>3.9235999600000002E-2</v>
      </c>
      <c r="BV554" s="52">
        <v>3.9235945899999999E-2</v>
      </c>
      <c r="BW554" s="52">
        <v>3.9235892500000001E-2</v>
      </c>
      <c r="BX554" s="52">
        <v>3.92358394E-2</v>
      </c>
      <c r="BY554" s="52">
        <v>3.9235786600000003E-2</v>
      </c>
      <c r="BZ554" s="52">
        <v>3.9235734000000001E-2</v>
      </c>
      <c r="CA554" s="52">
        <v>3.9235681699999997E-2</v>
      </c>
      <c r="CB554" s="52">
        <v>3.9235629700000003E-2</v>
      </c>
      <c r="CC554" s="52">
        <v>3.9235577899999999E-2</v>
      </c>
      <c r="CD554" s="52">
        <v>3.9235526399999998E-2</v>
      </c>
    </row>
    <row r="555" spans="1:82" x14ac:dyDescent="0.25">
      <c r="A555" s="52" t="s">
        <v>554</v>
      </c>
      <c r="B555" s="52">
        <v>1</v>
      </c>
      <c r="C555" s="52">
        <v>0.82192710680000003</v>
      </c>
      <c r="D555" s="52">
        <v>0.67556416880000003</v>
      </c>
      <c r="E555" s="52">
        <v>0.55526450270000005</v>
      </c>
      <c r="F555" s="52">
        <v>0.45638694619999998</v>
      </c>
      <c r="G555" s="52">
        <v>0.3751168023</v>
      </c>
      <c r="H555" s="52">
        <v>0.30831866800000002</v>
      </c>
      <c r="I555" s="52">
        <v>0.25341547069999998</v>
      </c>
      <c r="J555" s="52">
        <v>0.20828904470000001</v>
      </c>
      <c r="K555" s="52">
        <v>0.17119841180000001</v>
      </c>
      <c r="L555" s="52">
        <v>0.14071261530000001</v>
      </c>
      <c r="M555" s="52">
        <v>0.1156555128</v>
      </c>
      <c r="N555" s="52">
        <v>9.5060401000000003E-2</v>
      </c>
      <c r="O555" s="52">
        <v>7.8132720399999994E-2</v>
      </c>
      <c r="P555" s="52">
        <v>6.4219400800000007E-2</v>
      </c>
      <c r="Q555" s="52">
        <v>5.2783666299999997E-2</v>
      </c>
      <c r="R555" s="55">
        <v>4.3384326100000002E-2</v>
      </c>
      <c r="S555" s="52">
        <v>3.5658753699999997E-2</v>
      </c>
      <c r="T555" s="52">
        <v>2.93088962E-2</v>
      </c>
      <c r="U555" s="52">
        <v>2.4089776300000001E-2</v>
      </c>
      <c r="V555" s="52">
        <v>1.9800040099999999E-2</v>
      </c>
      <c r="W555" s="52">
        <v>1.62741897E-2</v>
      </c>
      <c r="X555" s="52">
        <v>1.33761976E-2</v>
      </c>
      <c r="Y555" s="52">
        <v>1.0994259399999999E-2</v>
      </c>
      <c r="Z555" s="52">
        <v>9.0364798000000003E-3</v>
      </c>
      <c r="AA555" s="52">
        <v>7.4273276999999999E-3</v>
      </c>
      <c r="AB555" s="55">
        <v>6.1047219999999999E-3</v>
      </c>
      <c r="AC555" s="52">
        <v>5.0176365000000004E-3</v>
      </c>
      <c r="AD555" s="52">
        <v>4.1241313999999998E-3</v>
      </c>
      <c r="AE555" s="52">
        <v>3.3897354000000002E-3</v>
      </c>
      <c r="AF555" s="52">
        <v>2.7861154000000002E-3</v>
      </c>
      <c r="AG555" s="52">
        <v>2.2899838E-3</v>
      </c>
      <c r="AH555" s="52">
        <v>1.8821998E-3</v>
      </c>
      <c r="AI555" s="52">
        <v>1.5470309999999999E-3</v>
      </c>
      <c r="AJ555" s="52">
        <v>1.2715466999999999E-3</v>
      </c>
      <c r="AK555" s="52">
        <v>1.0451187000000001E-3</v>
      </c>
      <c r="AL555" s="52">
        <v>8.5901140000000005E-4</v>
      </c>
      <c r="AM555" s="52">
        <v>7.0604480000000002E-4</v>
      </c>
      <c r="AN555" s="52">
        <v>5.803173E-4</v>
      </c>
      <c r="AO555" s="52">
        <v>4.7697849999999998E-4</v>
      </c>
      <c r="AP555" s="52">
        <v>3.9204160000000002E-4</v>
      </c>
      <c r="AQ555" s="52">
        <v>3.2222959999999998E-4</v>
      </c>
      <c r="AR555" s="52">
        <v>2.6484920000000001E-4</v>
      </c>
      <c r="AS555" s="52">
        <v>2.176868E-4</v>
      </c>
      <c r="AT555" s="52">
        <v>1.789227E-4</v>
      </c>
      <c r="AU555" s="52">
        <v>1.4706140000000001E-4</v>
      </c>
      <c r="AV555" s="52">
        <v>1.208737E-4</v>
      </c>
      <c r="AW555" s="52">
        <v>9.9349400000000001E-5</v>
      </c>
      <c r="AX555" s="52">
        <v>8.1657999999999996E-5</v>
      </c>
      <c r="AY555" s="52">
        <v>6.7116899999999994E-5</v>
      </c>
      <c r="AZ555" s="52">
        <v>5.5165199999999998E-5</v>
      </c>
      <c r="BA555" s="52">
        <v>4.53418E-5</v>
      </c>
      <c r="BB555" s="52">
        <v>3.7267600000000002E-5</v>
      </c>
      <c r="BC555" s="52">
        <v>3.0631299999999999E-5</v>
      </c>
      <c r="BD555" s="52">
        <v>2.5176699999999999E-5</v>
      </c>
      <c r="BE555" s="52">
        <v>2.0693400000000001E-5</v>
      </c>
      <c r="BF555" s="52">
        <v>1.7008500000000002E-5</v>
      </c>
      <c r="BG555" s="52">
        <v>1.3979699999999999E-5</v>
      </c>
      <c r="BH555" s="52">
        <v>1.1490300000000001E-5</v>
      </c>
      <c r="BI555" s="52">
        <v>9.4442000000000001E-6</v>
      </c>
      <c r="BJ555" s="52">
        <v>7.7624000000000004E-6</v>
      </c>
      <c r="BK555" s="52">
        <v>6.3802000000000003E-6</v>
      </c>
      <c r="BL555" s="52">
        <v>5.2440000000000001E-6</v>
      </c>
      <c r="BM555" s="52">
        <v>4.3101999999999998E-6</v>
      </c>
      <c r="BN555" s="52">
        <v>3.5427E-6</v>
      </c>
      <c r="BO555" s="52">
        <v>2.9117999999999998E-6</v>
      </c>
      <c r="BP555" s="52">
        <v>2.3933E-6</v>
      </c>
      <c r="BQ555" s="52">
        <v>1.9671000000000002E-6</v>
      </c>
      <c r="BR555" s="52">
        <v>1.6167999999999999E-6</v>
      </c>
      <c r="BS555" s="52">
        <v>1.3289000000000001E-6</v>
      </c>
      <c r="BT555" s="52">
        <v>1.0922999999999999E-6</v>
      </c>
      <c r="BU555" s="52">
        <v>8.9780000000000001E-7</v>
      </c>
      <c r="BV555" s="52">
        <v>7.3789999999999996E-7</v>
      </c>
      <c r="BW555" s="52">
        <v>6.0650000000000004E-7</v>
      </c>
      <c r="BX555" s="52">
        <v>4.9849999999999997E-7</v>
      </c>
      <c r="BY555" s="52">
        <v>4.0970000000000002E-7</v>
      </c>
      <c r="BZ555" s="52">
        <v>3.368E-7</v>
      </c>
      <c r="CA555" s="52">
        <v>2.7679999999999999E-7</v>
      </c>
      <c r="CB555" s="52">
        <v>2.2749999999999999E-7</v>
      </c>
      <c r="CC555" s="52">
        <v>1.8699999999999999E-7</v>
      </c>
      <c r="CD555" s="52">
        <v>1.5370000000000001E-7</v>
      </c>
    </row>
    <row r="556" spans="1:82" x14ac:dyDescent="0.25">
      <c r="A556" s="52" t="s">
        <v>543</v>
      </c>
      <c r="B556" s="52">
        <v>1</v>
      </c>
      <c r="C556" s="52">
        <v>0.82192710680000003</v>
      </c>
      <c r="D556" s="52">
        <v>0.67556416880000003</v>
      </c>
      <c r="E556" s="52">
        <v>0.55526450270000005</v>
      </c>
      <c r="F556" s="52">
        <v>0.45638694619999998</v>
      </c>
      <c r="G556" s="52">
        <v>0.3751168023</v>
      </c>
      <c r="H556" s="52">
        <v>0.30831866800000002</v>
      </c>
      <c r="I556" s="52">
        <v>0.25341547069999998</v>
      </c>
      <c r="J556" s="52">
        <v>0.20828904470000001</v>
      </c>
      <c r="K556" s="52">
        <v>0.17119841180000001</v>
      </c>
      <c r="L556" s="52">
        <v>0.14071261530000001</v>
      </c>
      <c r="M556" s="52">
        <v>0.1156555128</v>
      </c>
      <c r="N556" s="52">
        <v>9.5060401000000003E-2</v>
      </c>
      <c r="O556" s="52">
        <v>7.8132720399999994E-2</v>
      </c>
      <c r="P556" s="52">
        <v>6.4219400800000007E-2</v>
      </c>
      <c r="Q556" s="52">
        <v>5.2783666299999997E-2</v>
      </c>
      <c r="R556" s="55">
        <v>4.3384326100000002E-2</v>
      </c>
      <c r="S556" s="52">
        <v>3.5658753699999997E-2</v>
      </c>
      <c r="T556" s="52">
        <v>2.93088962E-2</v>
      </c>
      <c r="U556" s="52">
        <v>2.4089776300000001E-2</v>
      </c>
      <c r="V556" s="52">
        <v>1.9800040099999999E-2</v>
      </c>
      <c r="W556" s="52">
        <v>1.62741897E-2</v>
      </c>
      <c r="X556" s="52">
        <v>1.33761976E-2</v>
      </c>
      <c r="Y556" s="52">
        <v>1.0994259399999999E-2</v>
      </c>
      <c r="Z556" s="52">
        <v>9.0364798000000003E-3</v>
      </c>
      <c r="AA556" s="52">
        <v>7.4273276999999999E-3</v>
      </c>
      <c r="AB556" s="55">
        <v>6.1047219999999999E-3</v>
      </c>
      <c r="AC556" s="52">
        <v>5.0176365000000004E-3</v>
      </c>
      <c r="AD556" s="52">
        <v>4.1241313999999998E-3</v>
      </c>
      <c r="AE556" s="52">
        <v>3.3897354000000002E-3</v>
      </c>
      <c r="AF556" s="52">
        <v>2.7861154000000002E-3</v>
      </c>
      <c r="AG556" s="52">
        <v>2.2899838E-3</v>
      </c>
      <c r="AH556" s="52">
        <v>1.8821998E-3</v>
      </c>
      <c r="AI556" s="52">
        <v>1.5470309999999999E-3</v>
      </c>
      <c r="AJ556" s="52">
        <v>1.2715466999999999E-3</v>
      </c>
      <c r="AK556" s="52">
        <v>1.0451187000000001E-3</v>
      </c>
      <c r="AL556" s="52">
        <v>8.5901140000000005E-4</v>
      </c>
      <c r="AM556" s="52">
        <v>7.0604480000000002E-4</v>
      </c>
      <c r="AN556" s="52">
        <v>5.803173E-4</v>
      </c>
      <c r="AO556" s="52">
        <v>4.7697849999999998E-4</v>
      </c>
      <c r="AP556" s="52">
        <v>3.9204160000000002E-4</v>
      </c>
      <c r="AQ556" s="52">
        <v>3.2222959999999998E-4</v>
      </c>
      <c r="AR556" s="52">
        <v>2.6484920000000001E-4</v>
      </c>
      <c r="AS556" s="52">
        <v>2.176868E-4</v>
      </c>
      <c r="AT556" s="52">
        <v>1.789227E-4</v>
      </c>
      <c r="AU556" s="52">
        <v>1.4706140000000001E-4</v>
      </c>
      <c r="AV556" s="52">
        <v>1.208737E-4</v>
      </c>
      <c r="AW556" s="52">
        <v>9.9349400000000001E-5</v>
      </c>
      <c r="AX556" s="52">
        <v>8.1657999999999996E-5</v>
      </c>
      <c r="AY556" s="52">
        <v>6.7116899999999994E-5</v>
      </c>
      <c r="AZ556" s="52">
        <v>5.5165199999999998E-5</v>
      </c>
      <c r="BA556" s="52">
        <v>4.53418E-5</v>
      </c>
      <c r="BB556" s="52">
        <v>3.7267600000000002E-5</v>
      </c>
      <c r="BC556" s="52">
        <v>3.0631299999999999E-5</v>
      </c>
      <c r="BD556" s="52">
        <v>2.5176699999999999E-5</v>
      </c>
      <c r="BE556" s="52">
        <v>2.0693400000000001E-5</v>
      </c>
      <c r="BF556" s="52">
        <v>1.7008500000000002E-5</v>
      </c>
      <c r="BG556" s="52">
        <v>1.3979699999999999E-5</v>
      </c>
      <c r="BH556" s="52">
        <v>1.1490300000000001E-5</v>
      </c>
      <c r="BI556" s="52">
        <v>9.4442000000000001E-6</v>
      </c>
      <c r="BJ556" s="52">
        <v>7.7624000000000004E-6</v>
      </c>
      <c r="BK556" s="52">
        <v>6.3802000000000003E-6</v>
      </c>
      <c r="BL556" s="52">
        <v>5.2440000000000001E-6</v>
      </c>
      <c r="BM556" s="52">
        <v>4.3101999999999998E-6</v>
      </c>
      <c r="BN556" s="52">
        <v>3.5427E-6</v>
      </c>
      <c r="BO556" s="52">
        <v>2.9117999999999998E-6</v>
      </c>
      <c r="BP556" s="52">
        <v>2.3933E-6</v>
      </c>
      <c r="BQ556" s="52">
        <v>1.9671000000000002E-6</v>
      </c>
      <c r="BR556" s="52">
        <v>1.6167999999999999E-6</v>
      </c>
      <c r="BS556" s="52">
        <v>1.3289000000000001E-6</v>
      </c>
      <c r="BT556" s="52">
        <v>1.0922999999999999E-6</v>
      </c>
      <c r="BU556" s="52">
        <v>8.9780000000000001E-7</v>
      </c>
      <c r="BV556" s="52">
        <v>7.3789999999999996E-7</v>
      </c>
      <c r="BW556" s="52">
        <v>6.0650000000000004E-7</v>
      </c>
      <c r="BX556" s="52">
        <v>4.9849999999999997E-7</v>
      </c>
      <c r="BY556" s="52">
        <v>4.0970000000000002E-7</v>
      </c>
      <c r="BZ556" s="52">
        <v>3.368E-7</v>
      </c>
      <c r="CA556" s="52">
        <v>2.7679999999999999E-7</v>
      </c>
      <c r="CB556" s="52">
        <v>2.2749999999999999E-7</v>
      </c>
      <c r="CC556" s="52">
        <v>1.8699999999999999E-7</v>
      </c>
      <c r="CD556" s="52">
        <v>1.5370000000000001E-7</v>
      </c>
    </row>
    <row r="557" spans="1:82" x14ac:dyDescent="0.25">
      <c r="A557" s="52" t="s">
        <v>555</v>
      </c>
      <c r="B557" s="52">
        <v>0</v>
      </c>
      <c r="C557" s="52">
        <v>5.0000000000000001E-4</v>
      </c>
      <c r="D557" s="52">
        <v>1E-3</v>
      </c>
      <c r="E557" s="52">
        <v>1.5E-3</v>
      </c>
      <c r="F557" s="52">
        <v>2E-3</v>
      </c>
      <c r="G557" s="52">
        <v>2.5000000000000001E-3</v>
      </c>
      <c r="H557" s="52">
        <v>3.0000000000000001E-3</v>
      </c>
      <c r="I557" s="52">
        <v>3.5000000000000001E-3</v>
      </c>
      <c r="J557" s="52">
        <v>4.0000000000000001E-3</v>
      </c>
      <c r="K557" s="52">
        <v>4.4999999999999997E-3</v>
      </c>
      <c r="L557" s="52">
        <v>5.0000000000000001E-3</v>
      </c>
      <c r="M557" s="52">
        <v>5.4999999999999997E-3</v>
      </c>
      <c r="N557" s="52">
        <v>6.0000000000000001E-3</v>
      </c>
      <c r="O557" s="52">
        <v>6.4999999999999997E-3</v>
      </c>
      <c r="P557" s="52">
        <v>7.0000000000000001E-3</v>
      </c>
      <c r="Q557" s="52">
        <v>7.4999999999999997E-3</v>
      </c>
      <c r="R557" s="55">
        <v>8.0000000000000002E-3</v>
      </c>
      <c r="S557" s="52">
        <v>8.5000000000000006E-3</v>
      </c>
      <c r="T557" s="52">
        <v>8.9999999999999993E-3</v>
      </c>
      <c r="U557" s="52">
        <v>9.4999999999999998E-3</v>
      </c>
      <c r="V557" s="52">
        <v>0.01</v>
      </c>
      <c r="W557" s="52">
        <v>1.0500000000000001E-2</v>
      </c>
      <c r="X557" s="52">
        <v>1.0999999999999999E-2</v>
      </c>
      <c r="Y557" s="52">
        <v>1.15E-2</v>
      </c>
      <c r="Z557" s="52">
        <v>1.2E-2</v>
      </c>
      <c r="AA557" s="52">
        <v>1.2500000000000001E-2</v>
      </c>
      <c r="AB557" s="55">
        <v>1.2999999999999999E-2</v>
      </c>
      <c r="AC557" s="52">
        <v>1.35E-2</v>
      </c>
      <c r="AD557" s="52">
        <v>1.4E-2</v>
      </c>
      <c r="AE557" s="52">
        <v>1.4500000000000001E-2</v>
      </c>
      <c r="AF557" s="52">
        <v>1.4999999999999999E-2</v>
      </c>
      <c r="AG557" s="52">
        <v>1.55E-2</v>
      </c>
      <c r="AH557" s="52">
        <v>1.6E-2</v>
      </c>
      <c r="AI557" s="52">
        <v>1.6500000000000001E-2</v>
      </c>
      <c r="AJ557" s="52">
        <v>1.7000000000000001E-2</v>
      </c>
      <c r="AK557" s="52">
        <v>1.7500000000000002E-2</v>
      </c>
      <c r="AL557" s="52">
        <v>1.7999999999999999E-2</v>
      </c>
      <c r="AM557" s="52">
        <v>1.8499999999999999E-2</v>
      </c>
      <c r="AN557" s="52">
        <v>1.9E-2</v>
      </c>
      <c r="AO557" s="52">
        <v>1.95E-2</v>
      </c>
      <c r="AP557" s="52">
        <v>0.02</v>
      </c>
      <c r="AQ557" s="52">
        <v>2.0500000000000001E-2</v>
      </c>
      <c r="AR557" s="52">
        <v>2.1000000000000001E-2</v>
      </c>
      <c r="AS557" s="52">
        <v>2.1499999999999998E-2</v>
      </c>
      <c r="AT557" s="52">
        <v>2.1999999999999999E-2</v>
      </c>
      <c r="AU557" s="52">
        <v>2.2499999999999999E-2</v>
      </c>
      <c r="AV557" s="52">
        <v>2.3E-2</v>
      </c>
      <c r="AW557" s="52">
        <v>2.35E-2</v>
      </c>
      <c r="AX557" s="52">
        <v>2.35E-2</v>
      </c>
      <c r="AY557" s="52">
        <v>2.35E-2</v>
      </c>
      <c r="AZ557" s="52">
        <v>2.35E-2</v>
      </c>
      <c r="BA557" s="52">
        <v>2.35E-2</v>
      </c>
      <c r="BB557" s="52">
        <v>2.35E-2</v>
      </c>
      <c r="BC557" s="52">
        <v>2.35E-2</v>
      </c>
      <c r="BD557" s="52">
        <v>2.35E-2</v>
      </c>
      <c r="BE557" s="52">
        <v>2.35E-2</v>
      </c>
      <c r="BF557" s="52">
        <v>2.35E-2</v>
      </c>
      <c r="BG557" s="52">
        <v>2.35E-2</v>
      </c>
      <c r="BH557" s="52">
        <v>2.35E-2</v>
      </c>
      <c r="BI557" s="52">
        <v>2.35E-2</v>
      </c>
      <c r="BJ557" s="52">
        <v>2.35E-2</v>
      </c>
      <c r="BK557" s="52">
        <v>2.35E-2</v>
      </c>
      <c r="BL557" s="52">
        <v>2.35E-2</v>
      </c>
      <c r="BM557" s="52">
        <v>2.35E-2</v>
      </c>
      <c r="BN557" s="52">
        <v>2.35E-2</v>
      </c>
      <c r="BO557" s="52">
        <v>2.35E-2</v>
      </c>
      <c r="BP557" s="52">
        <v>2.35E-2</v>
      </c>
      <c r="BQ557" s="52">
        <v>2.35E-2</v>
      </c>
      <c r="BR557" s="52">
        <v>2.35E-2</v>
      </c>
      <c r="BS557" s="52">
        <v>2.35E-2</v>
      </c>
      <c r="BT557" s="52">
        <v>2.35E-2</v>
      </c>
      <c r="BU557" s="52">
        <v>2.35E-2</v>
      </c>
      <c r="BV557" s="52">
        <v>2.35E-2</v>
      </c>
      <c r="BW557" s="52">
        <v>2.35E-2</v>
      </c>
      <c r="BX557" s="52">
        <v>2.35E-2</v>
      </c>
      <c r="BY557" s="52">
        <v>2.35E-2</v>
      </c>
      <c r="BZ557" s="52">
        <v>2.35E-2</v>
      </c>
      <c r="CA557" s="52">
        <v>2.35E-2</v>
      </c>
      <c r="CB557" s="52">
        <v>2.35E-2</v>
      </c>
      <c r="CC557" s="52">
        <v>2.35E-2</v>
      </c>
      <c r="CD557" s="52">
        <v>2.35E-2</v>
      </c>
    </row>
    <row r="558" spans="1:82" x14ac:dyDescent="0.25">
      <c r="A558" s="52" t="s">
        <v>556</v>
      </c>
      <c r="B558" s="52">
        <v>1.36557682E-2</v>
      </c>
      <c r="C558" s="52">
        <v>1.3550196800000001E-2</v>
      </c>
      <c r="D558" s="52">
        <v>1.34454693E-2</v>
      </c>
      <c r="E558" s="52">
        <v>1.3341578600000001E-2</v>
      </c>
      <c r="F558" s="52">
        <v>1.32385174E-2</v>
      </c>
      <c r="G558" s="52">
        <v>1.3136278899999999E-2</v>
      </c>
      <c r="H558" s="52">
        <v>1.30348558E-2</v>
      </c>
      <c r="I558" s="52">
        <v>1.2934241500000001E-2</v>
      </c>
      <c r="J558" s="52">
        <v>1.2834429E-2</v>
      </c>
      <c r="K558" s="52">
        <v>1.27354114E-2</v>
      </c>
      <c r="L558" s="52">
        <v>1.2637182199999999E-2</v>
      </c>
      <c r="M558" s="52">
        <v>1.2539734699999999E-2</v>
      </c>
      <c r="N558" s="52">
        <v>1.2443062100000001E-2</v>
      </c>
      <c r="O558" s="52">
        <v>1.23471581E-2</v>
      </c>
      <c r="P558" s="52">
        <v>1.22520162E-2</v>
      </c>
      <c r="Q558" s="52">
        <v>1.21576298E-2</v>
      </c>
      <c r="R558" s="55">
        <v>1.2063992799999999E-2</v>
      </c>
      <c r="S558" s="52">
        <v>1.19710987E-2</v>
      </c>
      <c r="T558" s="52">
        <v>1.1878941400000001E-2</v>
      </c>
      <c r="U558" s="52">
        <v>1.17875146E-2</v>
      </c>
      <c r="V558" s="52">
        <v>1.16968123E-2</v>
      </c>
      <c r="W558" s="52">
        <v>1.16068283E-2</v>
      </c>
      <c r="X558" s="52">
        <v>1.1517556700000001E-2</v>
      </c>
      <c r="Y558" s="52">
        <v>1.1428991600000001E-2</v>
      </c>
      <c r="Z558" s="52">
        <v>1.13411269E-2</v>
      </c>
      <c r="AA558" s="52">
        <v>1.1253957E-2</v>
      </c>
      <c r="AB558" s="55">
        <v>1.1167475899999999E-2</v>
      </c>
      <c r="AC558" s="52">
        <v>1.10816779E-2</v>
      </c>
      <c r="AD558" s="52">
        <v>1.0996557400000001E-2</v>
      </c>
      <c r="AE558" s="52">
        <v>1.09121088E-2</v>
      </c>
      <c r="AF558" s="52">
        <v>1.08283263E-2</v>
      </c>
      <c r="AG558" s="52">
        <v>1.0745204600000001E-2</v>
      </c>
      <c r="AH558" s="52">
        <v>1.0662738099999999E-2</v>
      </c>
      <c r="AI558" s="52">
        <v>1.05809214E-2</v>
      </c>
      <c r="AJ558" s="52">
        <v>1.04997492E-2</v>
      </c>
      <c r="AK558" s="52">
        <v>1.0419215900000001E-2</v>
      </c>
      <c r="AL558" s="52">
        <v>1.0339316499999999E-2</v>
      </c>
      <c r="AM558" s="52">
        <v>1.02600457E-2</v>
      </c>
      <c r="AN558" s="52">
        <v>1.01813982E-2</v>
      </c>
      <c r="AO558" s="52">
        <v>1.01033689E-2</v>
      </c>
      <c r="AP558" s="52">
        <v>1.00259527E-2</v>
      </c>
      <c r="AQ558" s="52">
        <v>9.9491447000000007E-3</v>
      </c>
      <c r="AR558" s="52">
        <v>9.8729396000000001E-3</v>
      </c>
      <c r="AS558" s="52">
        <v>9.7973326999999995E-3</v>
      </c>
      <c r="AT558" s="52">
        <v>9.7223190000000001E-3</v>
      </c>
      <c r="AU558" s="52">
        <v>9.6478934999999991E-3</v>
      </c>
      <c r="AV558" s="52">
        <v>9.5740515999999994E-3</v>
      </c>
      <c r="AW558" s="52">
        <v>9.5007883000000001E-3</v>
      </c>
      <c r="AX558" s="52">
        <v>9.4280990000000005E-3</v>
      </c>
      <c r="AY558" s="52">
        <v>9.3559789000000008E-3</v>
      </c>
      <c r="AZ558" s="52">
        <v>9.2844234000000001E-3</v>
      </c>
      <c r="BA558" s="52">
        <v>9.2134278999999996E-3</v>
      </c>
      <c r="BB558" s="52">
        <v>9.1429878000000003E-3</v>
      </c>
      <c r="BC558" s="52">
        <v>9.0730984999999997E-3</v>
      </c>
      <c r="BD558" s="52">
        <v>9.0037555999999998E-3</v>
      </c>
      <c r="BE558" s="52">
        <v>8.9349544999999999E-3</v>
      </c>
      <c r="BF558" s="52">
        <v>8.8666908999999999E-3</v>
      </c>
      <c r="BG558" s="52">
        <v>8.7989604999999995E-3</v>
      </c>
      <c r="BH558" s="52">
        <v>8.7317586999999999E-3</v>
      </c>
      <c r="BI558" s="52">
        <v>8.6650814E-3</v>
      </c>
      <c r="BJ558" s="52">
        <v>8.5989242999999996E-3</v>
      </c>
      <c r="BK558" s="52">
        <v>8.5332832000000001E-3</v>
      </c>
      <c r="BL558" s="52">
        <v>8.4681537999999994E-3</v>
      </c>
      <c r="BM558" s="52">
        <v>8.403532E-3</v>
      </c>
      <c r="BN558" s="52">
        <v>8.3394138000000007E-3</v>
      </c>
      <c r="BO558" s="52">
        <v>8.2757948999999994E-3</v>
      </c>
      <c r="BP558" s="52">
        <v>8.2126713999999996E-3</v>
      </c>
      <c r="BQ558" s="52">
        <v>8.1500392000000005E-3</v>
      </c>
      <c r="BR558" s="52">
        <v>8.0878944000000001E-3</v>
      </c>
      <c r="BS558" s="52">
        <v>8.0262331000000003E-3</v>
      </c>
      <c r="BT558" s="52">
        <v>7.9650512E-3</v>
      </c>
      <c r="BU558" s="52">
        <v>7.9043450000000001E-3</v>
      </c>
      <c r="BV558" s="52">
        <v>7.8441106000000007E-3</v>
      </c>
      <c r="BW558" s="52">
        <v>7.7843443E-3</v>
      </c>
      <c r="BX558" s="52">
        <v>7.7250421000000001E-3</v>
      </c>
      <c r="BY558" s="52">
        <v>7.6662003999999999E-3</v>
      </c>
      <c r="BZ558" s="52">
        <v>7.6078155000000001E-3</v>
      </c>
      <c r="CA558" s="52">
        <v>7.5498837000000001E-3</v>
      </c>
      <c r="CB558" s="52">
        <v>7.4924014000000002E-3</v>
      </c>
      <c r="CC558" s="52">
        <v>7.4353648999999997E-3</v>
      </c>
      <c r="CD558" s="52">
        <v>0</v>
      </c>
    </row>
    <row r="559" spans="1:82" x14ac:dyDescent="0.25">
      <c r="A559" s="52" t="s">
        <v>271</v>
      </c>
      <c r="B559" s="52">
        <v>2020</v>
      </c>
      <c r="C559" s="52" t="s">
        <v>272</v>
      </c>
      <c r="D559" s="52">
        <v>0.21729999999999999</v>
      </c>
      <c r="E559" s="52" t="s">
        <v>273</v>
      </c>
      <c r="F559" s="52">
        <v>0.224</v>
      </c>
      <c r="G559" s="52" t="s">
        <v>274</v>
      </c>
      <c r="H559" s="52">
        <v>0.28239999999999998</v>
      </c>
      <c r="I559" s="52" t="s">
        <v>275</v>
      </c>
      <c r="J559" s="52">
        <v>0.27629999999999999</v>
      </c>
      <c r="K559" s="52" t="s">
        <v>276</v>
      </c>
      <c r="L559" s="93" t="s">
        <v>590</v>
      </c>
      <c r="M559" s="52" t="s">
        <v>277</v>
      </c>
      <c r="N559" s="52">
        <v>394.4</v>
      </c>
      <c r="O559" s="52" t="s">
        <v>278</v>
      </c>
      <c r="P559" s="52">
        <v>36.53</v>
      </c>
      <c r="Q559" s="52" t="s">
        <v>279</v>
      </c>
      <c r="R559" s="55">
        <v>4.3040000000000003</v>
      </c>
      <c r="S559" s="52" t="s">
        <v>280</v>
      </c>
      <c r="T559" s="52">
        <v>0.32400000000000001</v>
      </c>
      <c r="U559" s="52" t="s">
        <v>281</v>
      </c>
      <c r="V559" s="52">
        <v>0.44</v>
      </c>
      <c r="W559" s="52" t="s">
        <v>282</v>
      </c>
      <c r="X559" s="52">
        <v>236</v>
      </c>
      <c r="Y559" s="52" t="s">
        <v>283</v>
      </c>
      <c r="Z559" s="52">
        <v>4.07</v>
      </c>
      <c r="AA559" s="52" t="s">
        <v>284</v>
      </c>
      <c r="AB559" s="55">
        <v>32.4</v>
      </c>
      <c r="AC559" s="52" t="s">
        <v>285</v>
      </c>
      <c r="AD559" s="52">
        <v>1.9E-2</v>
      </c>
      <c r="AE559" s="52" t="s">
        <v>286</v>
      </c>
      <c r="AF559" s="52">
        <v>4.165</v>
      </c>
    </row>
    <row r="560" spans="1:82" x14ac:dyDescent="0.25">
      <c r="A560" s="52" t="s">
        <v>287</v>
      </c>
      <c r="B560" s="52">
        <v>3.93</v>
      </c>
      <c r="C560" s="52" t="s">
        <v>288</v>
      </c>
      <c r="D560" s="52">
        <v>886.51280139999994</v>
      </c>
      <c r="E560" s="52" t="s">
        <v>289</v>
      </c>
      <c r="F560" s="52">
        <v>150.09299999999999</v>
      </c>
      <c r="G560" s="52" t="s">
        <v>290</v>
      </c>
      <c r="H560" s="52">
        <v>102.69799999999999</v>
      </c>
      <c r="I560" s="52" t="s">
        <v>291</v>
      </c>
      <c r="J560" s="52">
        <v>39.533999999999999</v>
      </c>
      <c r="K560" s="52" t="s">
        <v>292</v>
      </c>
      <c r="L560" s="52">
        <v>6.1864999999999997</v>
      </c>
      <c r="M560" s="52" t="s">
        <v>293</v>
      </c>
      <c r="N560" s="52">
        <v>588</v>
      </c>
      <c r="O560" s="52" t="s">
        <v>294</v>
      </c>
      <c r="P560" s="52">
        <v>0.1477</v>
      </c>
      <c r="Q560" s="52" t="s">
        <v>295</v>
      </c>
      <c r="R560" s="55">
        <v>1.0994539999999999</v>
      </c>
      <c r="S560" s="52" t="s">
        <v>296</v>
      </c>
      <c r="T560" s="52">
        <v>1.24715</v>
      </c>
    </row>
    <row r="561" spans="1:82" x14ac:dyDescent="0.25">
      <c r="A561" s="52" t="s">
        <v>297</v>
      </c>
      <c r="B561" s="52">
        <v>3.467E-3</v>
      </c>
      <c r="C561" s="52" t="s">
        <v>298</v>
      </c>
      <c r="D561" s="52">
        <v>1E-3</v>
      </c>
      <c r="E561" s="52" t="s">
        <v>299</v>
      </c>
      <c r="F561" s="52">
        <v>0.04</v>
      </c>
      <c r="G561" s="52" t="s">
        <v>300</v>
      </c>
      <c r="H561" s="52">
        <v>-1.4999999999999999E-2</v>
      </c>
      <c r="I561" s="52" t="s">
        <v>557</v>
      </c>
      <c r="J561" s="52">
        <v>37.56</v>
      </c>
      <c r="K561" s="52" t="s">
        <v>301</v>
      </c>
      <c r="L561" s="52">
        <v>2.6</v>
      </c>
      <c r="M561" s="52" t="s">
        <v>302</v>
      </c>
      <c r="N561" s="52">
        <v>-1.2E-2</v>
      </c>
      <c r="O561" s="52" t="s">
        <v>303</v>
      </c>
      <c r="P561" s="52">
        <v>1</v>
      </c>
      <c r="Q561" s="52" t="s">
        <v>304</v>
      </c>
      <c r="R561" s="55">
        <v>1.1000000000000001</v>
      </c>
      <c r="S561" s="52" t="s">
        <v>558</v>
      </c>
      <c r="T561" s="52">
        <v>6</v>
      </c>
      <c r="U561" s="52" t="s">
        <v>305</v>
      </c>
      <c r="V561" s="52">
        <v>2.5000000000000001E-2</v>
      </c>
    </row>
    <row r="563" spans="1:82" x14ac:dyDescent="0.25">
      <c r="A563" s="52" t="s">
        <v>505</v>
      </c>
    </row>
    <row r="564" spans="1:82" x14ac:dyDescent="0.25">
      <c r="A564" s="52" t="s">
        <v>563</v>
      </c>
    </row>
    <row r="565" spans="1:82" x14ac:dyDescent="0.25">
      <c r="A565" s="52" t="s">
        <v>506</v>
      </c>
    </row>
    <row r="566" spans="1:82" x14ac:dyDescent="0.25">
      <c r="A566" s="52" t="s">
        <v>221</v>
      </c>
    </row>
    <row r="567" spans="1:82" x14ac:dyDescent="0.25">
      <c r="A567" s="52" t="s">
        <v>222</v>
      </c>
      <c r="B567" s="52">
        <v>1</v>
      </c>
    </row>
    <row r="569" spans="1:82" x14ac:dyDescent="0.25">
      <c r="A569" s="52" t="s">
        <v>63</v>
      </c>
      <c r="B569" s="52">
        <v>1</v>
      </c>
      <c r="C569" s="52">
        <v>2</v>
      </c>
      <c r="D569" s="52">
        <v>3</v>
      </c>
      <c r="E569" s="52">
        <v>4</v>
      </c>
      <c r="F569" s="52">
        <v>5</v>
      </c>
      <c r="G569" s="52">
        <v>6</v>
      </c>
      <c r="H569" s="52">
        <v>7</v>
      </c>
      <c r="I569" s="52">
        <v>8</v>
      </c>
      <c r="J569" s="52">
        <v>9</v>
      </c>
      <c r="K569" s="52">
        <v>10</v>
      </c>
      <c r="L569" s="52">
        <v>11</v>
      </c>
      <c r="M569" s="52">
        <v>12</v>
      </c>
      <c r="N569" s="52">
        <v>13</v>
      </c>
      <c r="O569" s="52">
        <v>14</v>
      </c>
      <c r="P569" s="52">
        <v>15</v>
      </c>
      <c r="Q569" s="52">
        <v>16</v>
      </c>
      <c r="R569" s="55">
        <v>17</v>
      </c>
      <c r="S569" s="52">
        <v>18</v>
      </c>
      <c r="T569" s="52">
        <v>19</v>
      </c>
      <c r="U569" s="52">
        <v>20</v>
      </c>
      <c r="V569" s="52">
        <v>21</v>
      </c>
      <c r="W569" s="52">
        <v>22</v>
      </c>
      <c r="X569" s="52">
        <v>23</v>
      </c>
      <c r="Y569" s="52">
        <v>24</v>
      </c>
      <c r="Z569" s="52">
        <v>25</v>
      </c>
      <c r="AA569" s="52">
        <v>26</v>
      </c>
      <c r="AB569" s="55">
        <v>27</v>
      </c>
      <c r="AC569" s="52">
        <v>28</v>
      </c>
      <c r="AD569" s="52">
        <v>29</v>
      </c>
      <c r="AE569" s="52">
        <v>30</v>
      </c>
      <c r="AF569" s="52">
        <v>31</v>
      </c>
      <c r="AG569" s="52">
        <v>32</v>
      </c>
      <c r="AH569" s="52">
        <v>33</v>
      </c>
      <c r="AI569" s="52">
        <v>34</v>
      </c>
      <c r="AJ569" s="52">
        <v>35</v>
      </c>
      <c r="AK569" s="52">
        <v>36</v>
      </c>
      <c r="AL569" s="52">
        <v>37</v>
      </c>
      <c r="AM569" s="52">
        <v>38</v>
      </c>
      <c r="AN569" s="52">
        <v>39</v>
      </c>
      <c r="AO569" s="52">
        <v>40</v>
      </c>
      <c r="AP569" s="52">
        <v>41</v>
      </c>
      <c r="AQ569" s="52">
        <v>42</v>
      </c>
      <c r="AR569" s="52">
        <v>43</v>
      </c>
      <c r="AS569" s="52">
        <v>44</v>
      </c>
      <c r="AT569" s="52">
        <v>45</v>
      </c>
      <c r="AU569" s="52">
        <v>46</v>
      </c>
      <c r="AV569" s="52">
        <v>47</v>
      </c>
      <c r="AW569" s="52">
        <v>48</v>
      </c>
      <c r="AX569" s="52">
        <v>49</v>
      </c>
      <c r="AY569" s="52">
        <v>50</v>
      </c>
      <c r="AZ569" s="52">
        <v>51</v>
      </c>
      <c r="BA569" s="52">
        <v>52</v>
      </c>
      <c r="BB569" s="52">
        <v>53</v>
      </c>
      <c r="BC569" s="52">
        <v>54</v>
      </c>
      <c r="BD569" s="52">
        <v>55</v>
      </c>
      <c r="BE569" s="52">
        <v>56</v>
      </c>
      <c r="BF569" s="52">
        <v>57</v>
      </c>
      <c r="BG569" s="52">
        <v>58</v>
      </c>
      <c r="BH569" s="52">
        <v>59</v>
      </c>
      <c r="BI569" s="52">
        <v>60</v>
      </c>
      <c r="BJ569" s="52">
        <v>61</v>
      </c>
      <c r="BK569" s="52">
        <v>62</v>
      </c>
      <c r="BL569" s="52">
        <v>63</v>
      </c>
      <c r="BM569" s="52">
        <v>64</v>
      </c>
      <c r="BN569" s="52">
        <v>65</v>
      </c>
      <c r="BO569" s="52">
        <v>66</v>
      </c>
      <c r="BP569" s="52">
        <v>67</v>
      </c>
      <c r="BQ569" s="52">
        <v>68</v>
      </c>
      <c r="BR569" s="52">
        <v>69</v>
      </c>
      <c r="BS569" s="52">
        <v>70</v>
      </c>
      <c r="BT569" s="52">
        <v>71</v>
      </c>
      <c r="BU569" s="52">
        <v>72</v>
      </c>
      <c r="BV569" s="52">
        <v>73</v>
      </c>
      <c r="BW569" s="52">
        <v>74</v>
      </c>
      <c r="BX569" s="52">
        <v>75</v>
      </c>
      <c r="BY569" s="52">
        <v>76</v>
      </c>
      <c r="BZ569" s="52">
        <v>77</v>
      </c>
      <c r="CA569" s="52">
        <v>78</v>
      </c>
      <c r="CB569" s="52">
        <v>79</v>
      </c>
      <c r="CC569" s="52">
        <v>80</v>
      </c>
      <c r="CD569" s="52">
        <v>81</v>
      </c>
    </row>
    <row r="570" spans="1:82" x14ac:dyDescent="0.25">
      <c r="A570" s="52" t="s">
        <v>48</v>
      </c>
      <c r="B570" s="52">
        <v>2020</v>
      </c>
      <c r="C570" s="52">
        <v>2025</v>
      </c>
      <c r="D570" s="52">
        <v>2030</v>
      </c>
      <c r="E570" s="52">
        <v>2035</v>
      </c>
      <c r="F570" s="52">
        <v>2040</v>
      </c>
      <c r="G570" s="52">
        <v>2045</v>
      </c>
      <c r="H570" s="52">
        <v>2050</v>
      </c>
      <c r="I570" s="52">
        <v>2055</v>
      </c>
      <c r="J570" s="52">
        <v>2060</v>
      </c>
      <c r="K570" s="52">
        <v>2065</v>
      </c>
      <c r="L570" s="52">
        <v>2070</v>
      </c>
      <c r="M570" s="52">
        <v>2075</v>
      </c>
      <c r="N570" s="52">
        <v>2080</v>
      </c>
      <c r="O570" s="52">
        <v>2085</v>
      </c>
      <c r="P570" s="52">
        <v>2090</v>
      </c>
      <c r="Q570" s="52">
        <v>2095</v>
      </c>
      <c r="R570" s="55">
        <v>2100</v>
      </c>
      <c r="S570" s="52">
        <v>2105</v>
      </c>
      <c r="T570" s="52">
        <v>2110</v>
      </c>
      <c r="U570" s="52">
        <v>2115</v>
      </c>
      <c r="V570" s="52">
        <v>2120</v>
      </c>
      <c r="W570" s="52">
        <v>2125</v>
      </c>
      <c r="X570" s="52">
        <v>2130</v>
      </c>
      <c r="Y570" s="52">
        <v>2135</v>
      </c>
      <c r="Z570" s="52">
        <v>2140</v>
      </c>
      <c r="AA570" s="52">
        <v>2145</v>
      </c>
      <c r="AB570" s="55">
        <v>2150</v>
      </c>
      <c r="AC570" s="52">
        <v>2155</v>
      </c>
      <c r="AD570" s="52">
        <v>2160</v>
      </c>
      <c r="AE570" s="52">
        <v>2165</v>
      </c>
      <c r="AF570" s="52">
        <v>2170</v>
      </c>
      <c r="AG570" s="52">
        <v>2175</v>
      </c>
      <c r="AH570" s="52">
        <v>2180</v>
      </c>
      <c r="AI570" s="52">
        <v>2185</v>
      </c>
      <c r="AJ570" s="52">
        <v>2190</v>
      </c>
      <c r="AK570" s="52">
        <v>2195</v>
      </c>
      <c r="AL570" s="52">
        <v>2200</v>
      </c>
      <c r="AM570" s="52">
        <v>2205</v>
      </c>
      <c r="AN570" s="52">
        <v>2210</v>
      </c>
      <c r="AO570" s="52">
        <v>2215</v>
      </c>
      <c r="AP570" s="52">
        <v>2220</v>
      </c>
      <c r="AQ570" s="52">
        <v>2225</v>
      </c>
      <c r="AR570" s="52">
        <v>2230</v>
      </c>
      <c r="AS570" s="52">
        <v>2235</v>
      </c>
      <c r="AT570" s="52">
        <v>2240</v>
      </c>
      <c r="AU570" s="52">
        <v>2245</v>
      </c>
      <c r="AV570" s="52">
        <v>2250</v>
      </c>
      <c r="AW570" s="52">
        <v>2255</v>
      </c>
      <c r="AX570" s="52">
        <v>2260</v>
      </c>
      <c r="AY570" s="52">
        <v>2265</v>
      </c>
      <c r="AZ570" s="52">
        <v>2270</v>
      </c>
      <c r="BA570" s="52">
        <v>2275</v>
      </c>
      <c r="BB570" s="52">
        <v>2280</v>
      </c>
      <c r="BC570" s="52">
        <v>2285</v>
      </c>
      <c r="BD570" s="52">
        <v>2290</v>
      </c>
      <c r="BE570" s="52">
        <v>2295</v>
      </c>
      <c r="BF570" s="52">
        <v>2300</v>
      </c>
      <c r="BG570" s="52">
        <v>2305</v>
      </c>
      <c r="BH570" s="52">
        <v>2310</v>
      </c>
      <c r="BI570" s="52">
        <v>2315</v>
      </c>
      <c r="BJ570" s="52">
        <v>2320</v>
      </c>
      <c r="BK570" s="52">
        <v>2325</v>
      </c>
      <c r="BL570" s="52">
        <v>2330</v>
      </c>
      <c r="BM570" s="52">
        <v>2335</v>
      </c>
      <c r="BN570" s="52">
        <v>2340</v>
      </c>
      <c r="BO570" s="52">
        <v>2345</v>
      </c>
      <c r="BP570" s="52">
        <v>2350</v>
      </c>
      <c r="BQ570" s="52">
        <v>2355</v>
      </c>
      <c r="BR570" s="52">
        <v>2360</v>
      </c>
      <c r="BS570" s="52">
        <v>2365</v>
      </c>
      <c r="BT570" s="52">
        <v>2370</v>
      </c>
      <c r="BU570" s="52">
        <v>2375</v>
      </c>
      <c r="BV570" s="52">
        <v>2380</v>
      </c>
      <c r="BW570" s="52">
        <v>2385</v>
      </c>
      <c r="BX570" s="52">
        <v>2390</v>
      </c>
      <c r="BY570" s="52">
        <v>2395</v>
      </c>
      <c r="BZ570" s="52">
        <v>2400</v>
      </c>
      <c r="CA570" s="52">
        <v>2405</v>
      </c>
      <c r="CB570" s="52">
        <v>2410</v>
      </c>
      <c r="CC570" s="52">
        <v>2415</v>
      </c>
      <c r="CD570" s="52">
        <v>2420</v>
      </c>
    </row>
    <row r="571" spans="1:82" x14ac:dyDescent="0.25">
      <c r="A571" s="52" t="s">
        <v>223</v>
      </c>
      <c r="B571" s="52">
        <v>86544.697093957104</v>
      </c>
    </row>
    <row r="572" spans="1:82" x14ac:dyDescent="0.25">
      <c r="A572" s="52" t="s">
        <v>224</v>
      </c>
      <c r="B572" s="52">
        <v>39.961706691899998</v>
      </c>
      <c r="C572" s="52">
        <v>40.569020788400003</v>
      </c>
      <c r="D572" s="52">
        <v>36.599743298200003</v>
      </c>
      <c r="E572" s="52">
        <v>32.866307995500001</v>
      </c>
      <c r="F572" s="52">
        <v>32.922146110299998</v>
      </c>
      <c r="G572" s="52">
        <v>32.603463714100002</v>
      </c>
      <c r="H572" s="52">
        <v>31.872625719999998</v>
      </c>
      <c r="I572" s="52">
        <v>31.6053545147</v>
      </c>
      <c r="J572" s="52">
        <v>31.0827780453</v>
      </c>
      <c r="K572" s="52">
        <v>30.289949164399999</v>
      </c>
      <c r="L572" s="52">
        <v>29.208987704399998</v>
      </c>
      <c r="M572" s="52">
        <v>27.818792721200001</v>
      </c>
      <c r="N572" s="52">
        <v>26.094906078299999</v>
      </c>
      <c r="O572" s="52">
        <v>24.009447339899999</v>
      </c>
      <c r="P572" s="52">
        <v>21.531116795999999</v>
      </c>
      <c r="Q572" s="52">
        <v>18.6252890797</v>
      </c>
      <c r="R572" s="55">
        <v>15.2541261383</v>
      </c>
      <c r="S572" s="52">
        <v>12.1009539778</v>
      </c>
      <c r="T572" s="52">
        <v>8.5138590864000001</v>
      </c>
      <c r="U572" s="52">
        <v>4.4464025134999998</v>
      </c>
      <c r="V572" s="52">
        <v>-0.15168060680000001</v>
      </c>
      <c r="W572" s="52">
        <v>-5.3376253044000004</v>
      </c>
      <c r="X572" s="52">
        <v>-11.175865697700001</v>
      </c>
      <c r="Y572" s="52">
        <v>-14.5412920988</v>
      </c>
      <c r="Z572" s="52">
        <v>-15.354958505999999</v>
      </c>
      <c r="AA572" s="52">
        <v>-16.219391658999999</v>
      </c>
      <c r="AB572" s="55">
        <v>-17.137797686500001</v>
      </c>
      <c r="AC572" s="52">
        <v>-18.113614493</v>
      </c>
      <c r="AD572" s="52">
        <v>-19.1487544453</v>
      </c>
      <c r="AE572" s="52">
        <v>-20.228466684099999</v>
      </c>
      <c r="AF572" s="52">
        <v>-21.3541145953</v>
      </c>
      <c r="AG572" s="52">
        <v>-22.527049568399999</v>
      </c>
      <c r="AH572" s="52">
        <v>-23.748611032199999</v>
      </c>
      <c r="AI572" s="52">
        <v>-25.020125501500001</v>
      </c>
      <c r="AJ572" s="52">
        <v>-26.342905630000001</v>
      </c>
      <c r="AK572" s="52">
        <v>-27.718245605900002</v>
      </c>
      <c r="AL572" s="52">
        <v>-29.146095623200001</v>
      </c>
      <c r="AM572" s="52">
        <v>-14.986877097100001</v>
      </c>
      <c r="AN572" s="52">
        <v>-16.027420601799999</v>
      </c>
      <c r="AO572" s="52">
        <v>-17.028075593200001</v>
      </c>
      <c r="AP572" s="52">
        <v>-18.010451047</v>
      </c>
      <c r="AQ572" s="52">
        <v>-18.9896464863</v>
      </c>
      <c r="AR572" s="52">
        <v>-19.976376961900002</v>
      </c>
      <c r="AS572" s="52">
        <v>-20.9783528699</v>
      </c>
      <c r="AT572" s="52">
        <v>-22.0011938096</v>
      </c>
      <c r="AU572" s="52">
        <v>-23.049046188599998</v>
      </c>
      <c r="AV572" s="52">
        <v>-24.1250076044</v>
      </c>
      <c r="AW572" s="52">
        <v>-25.231422008700001</v>
      </c>
      <c r="AX572" s="52">
        <v>-26.3700866372</v>
      </c>
      <c r="AY572" s="52">
        <v>-27.542397735800002</v>
      </c>
      <c r="AZ572" s="52">
        <v>-28.74945335</v>
      </c>
      <c r="BA572" s="52">
        <v>-29.9921257719</v>
      </c>
      <c r="BB572" s="52">
        <v>-31.271112451800001</v>
      </c>
      <c r="BC572" s="52">
        <v>-32.586971608399999</v>
      </c>
      <c r="BD572" s="52">
        <v>-33.9401469847</v>
      </c>
      <c r="BE572" s="52">
        <v>-35.330984934500002</v>
      </c>
      <c r="BF572" s="52">
        <v>-36.759746108800002</v>
      </c>
      <c r="BG572" s="52">
        <v>0</v>
      </c>
      <c r="BH572" s="52">
        <v>0</v>
      </c>
      <c r="BI572" s="52">
        <v>0</v>
      </c>
      <c r="BJ572" s="52">
        <v>0</v>
      </c>
      <c r="BK572" s="52">
        <v>0</v>
      </c>
      <c r="BL572" s="52">
        <v>0</v>
      </c>
      <c r="BM572" s="52">
        <v>0</v>
      </c>
      <c r="BN572" s="52">
        <v>0</v>
      </c>
      <c r="BO572" s="52">
        <v>0</v>
      </c>
      <c r="BP572" s="52">
        <v>0</v>
      </c>
      <c r="BQ572" s="52">
        <v>0</v>
      </c>
      <c r="BR572" s="52">
        <v>0</v>
      </c>
      <c r="BS572" s="52">
        <v>0</v>
      </c>
      <c r="BT572" s="52">
        <v>0</v>
      </c>
      <c r="BU572" s="52">
        <v>0</v>
      </c>
      <c r="BV572" s="52">
        <v>0</v>
      </c>
      <c r="BW572" s="52">
        <v>0</v>
      </c>
      <c r="BX572" s="52">
        <v>0</v>
      </c>
      <c r="BY572" s="52">
        <v>0</v>
      </c>
      <c r="BZ572" s="52">
        <v>0</v>
      </c>
      <c r="CA572" s="52">
        <v>0</v>
      </c>
      <c r="CB572" s="52">
        <v>0</v>
      </c>
      <c r="CC572" s="52">
        <v>0</v>
      </c>
      <c r="CD572" s="52">
        <v>0</v>
      </c>
    </row>
    <row r="573" spans="1:82" x14ac:dyDescent="0.25">
      <c r="A573" s="52" t="s">
        <v>225</v>
      </c>
      <c r="B573" s="52">
        <v>416.20319314549999</v>
      </c>
      <c r="C573" s="52">
        <v>431.19174028499998</v>
      </c>
      <c r="D573" s="52">
        <v>443.38641145150001</v>
      </c>
      <c r="E573" s="52">
        <v>453.53116528340001</v>
      </c>
      <c r="F573" s="52">
        <v>463.9276986374</v>
      </c>
      <c r="G573" s="52">
        <v>474.16650071179998</v>
      </c>
      <c r="H573" s="52">
        <v>484.03069062589998</v>
      </c>
      <c r="I573" s="52">
        <v>493.82889147079999</v>
      </c>
      <c r="J573" s="52">
        <v>503.40532652799999</v>
      </c>
      <c r="K573" s="52">
        <v>512.63161188100003</v>
      </c>
      <c r="L573" s="52">
        <v>521.37803905509998</v>
      </c>
      <c r="M573" s="52">
        <v>529.50605530200005</v>
      </c>
      <c r="N573" s="52">
        <v>536.8651195576</v>
      </c>
      <c r="O573" s="52">
        <v>543.29068604279996</v>
      </c>
      <c r="P573" s="52">
        <v>548.60265910550004</v>
      </c>
      <c r="Q573" s="52">
        <v>552.60423297720001</v>
      </c>
      <c r="R573" s="55">
        <v>555.08113482010003</v>
      </c>
      <c r="S573" s="52">
        <v>556.20661139159995</v>
      </c>
      <c r="T573" s="52">
        <v>555.75053782060002</v>
      </c>
      <c r="U573" s="52">
        <v>553.48497868519996</v>
      </c>
      <c r="V573" s="52">
        <v>549.17146561840002</v>
      </c>
      <c r="W573" s="52">
        <v>542.55585773630003</v>
      </c>
      <c r="X573" s="52">
        <v>533.36722692069998</v>
      </c>
      <c r="Y573" s="52">
        <v>523.18668850419999</v>
      </c>
      <c r="Z573" s="52">
        <v>513.42477615539997</v>
      </c>
      <c r="AA573" s="52">
        <v>503.82570042600003</v>
      </c>
      <c r="AB573" s="55">
        <v>494.24507261090002</v>
      </c>
      <c r="AC573" s="52">
        <v>484.59679620959997</v>
      </c>
      <c r="AD573" s="52">
        <v>474.82650117970002</v>
      </c>
      <c r="AE573" s="52">
        <v>464.906830114</v>
      </c>
      <c r="AF573" s="52">
        <v>454.81918325620001</v>
      </c>
      <c r="AG573" s="52">
        <v>444.55053415949999</v>
      </c>
      <c r="AH573" s="52">
        <v>434.09190914089999</v>
      </c>
      <c r="AI573" s="52">
        <v>423.43774368739997</v>
      </c>
      <c r="AJ573" s="52">
        <v>412.5857084049</v>
      </c>
      <c r="AK573" s="52">
        <v>401.53679922240002</v>
      </c>
      <c r="AL573" s="52">
        <v>390.29633960320001</v>
      </c>
      <c r="AM573" s="52">
        <v>387.71365019029997</v>
      </c>
      <c r="AN573" s="52">
        <v>383.50348178550001</v>
      </c>
      <c r="AO573" s="52">
        <v>378.5066555066</v>
      </c>
      <c r="AP573" s="52">
        <v>373.03867907620003</v>
      </c>
      <c r="AQ573" s="52">
        <v>367.22125596239999</v>
      </c>
      <c r="AR573" s="52">
        <v>361.10638849669999</v>
      </c>
      <c r="AS573" s="52">
        <v>354.72134364089999</v>
      </c>
      <c r="AT573" s="52">
        <v>348.0847366479</v>
      </c>
      <c r="AU573" s="52">
        <v>341.21235870020001</v>
      </c>
      <c r="AV573" s="52">
        <v>334.11943422740001</v>
      </c>
      <c r="AW573" s="52">
        <v>326.8216389058</v>
      </c>
      <c r="AX573" s="52">
        <v>319.33566496150002</v>
      </c>
      <c r="AY573" s="52">
        <v>311.67958492209999</v>
      </c>
      <c r="AZ573" s="52">
        <v>303.8730793574</v>
      </c>
      <c r="BA573" s="52">
        <v>295.93752584250001</v>
      </c>
      <c r="BB573" s="52">
        <v>287.89591920660001</v>
      </c>
      <c r="BC573" s="52">
        <v>279.77258980660002</v>
      </c>
      <c r="BD573" s="52">
        <v>271.59271543220001</v>
      </c>
      <c r="BE573" s="52">
        <v>263.38170432940001</v>
      </c>
      <c r="BF573" s="52">
        <v>255.16468023280001</v>
      </c>
      <c r="BG573" s="52">
        <v>265.1529775322</v>
      </c>
      <c r="BH573" s="52">
        <v>270.7357166168</v>
      </c>
      <c r="BI573" s="52">
        <v>274.6193726546</v>
      </c>
      <c r="BJ573" s="52">
        <v>277.43035023620001</v>
      </c>
      <c r="BK573" s="52">
        <v>279.54638300840003</v>
      </c>
      <c r="BL573" s="52">
        <v>281.20798252110001</v>
      </c>
      <c r="BM573" s="52">
        <v>282.56858314639999</v>
      </c>
      <c r="BN573" s="52">
        <v>283.72619604459999</v>
      </c>
      <c r="BO573" s="52">
        <v>284.74354078430002</v>
      </c>
      <c r="BP573" s="52">
        <v>285.6608570171</v>
      </c>
      <c r="BQ573" s="52">
        <v>286.5040661859</v>
      </c>
      <c r="BR573" s="52">
        <v>287.28997333080002</v>
      </c>
      <c r="BS573" s="52">
        <v>288.0295817388</v>
      </c>
      <c r="BT573" s="52">
        <v>288.73020359240002</v>
      </c>
      <c r="BU573" s="52">
        <v>289.39680257420002</v>
      </c>
      <c r="BV573" s="52">
        <v>290.03284686590001</v>
      </c>
      <c r="BW573" s="52">
        <v>290.64085037029997</v>
      </c>
      <c r="BX573" s="52">
        <v>291.22271564850001</v>
      </c>
      <c r="BY573" s="52">
        <v>291.7799509349</v>
      </c>
      <c r="BZ573" s="52">
        <v>292.31380730260003</v>
      </c>
      <c r="CA573" s="52">
        <v>292.82536527600001</v>
      </c>
      <c r="CB573" s="52">
        <v>293.31558948909998</v>
      </c>
      <c r="CC573" s="52">
        <v>293.785363179</v>
      </c>
      <c r="CD573" s="52">
        <v>294.23550997550001</v>
      </c>
    </row>
    <row r="574" spans="1:82" x14ac:dyDescent="0.25">
      <c r="A574" s="52" t="s">
        <v>226</v>
      </c>
      <c r="B574" s="52">
        <v>886.51280139999994</v>
      </c>
      <c r="C574" s="52">
        <v>918.43840680710002</v>
      </c>
      <c r="D574" s="52">
        <v>944.41305639170002</v>
      </c>
      <c r="E574" s="52">
        <v>966.02138205359995</v>
      </c>
      <c r="F574" s="52">
        <v>988.16599809759998</v>
      </c>
      <c r="G574" s="52">
        <v>1009.9746465162</v>
      </c>
      <c r="H574" s="52">
        <v>1030.9853710332</v>
      </c>
      <c r="I574" s="52">
        <v>1051.8555388326999</v>
      </c>
      <c r="J574" s="52">
        <v>1072.2533455046</v>
      </c>
      <c r="K574" s="52">
        <v>1091.9053333065999</v>
      </c>
      <c r="L574" s="52">
        <v>1110.5352231874001</v>
      </c>
      <c r="M574" s="52">
        <v>1127.8478977933</v>
      </c>
      <c r="N574" s="52">
        <v>1143.5227046576999</v>
      </c>
      <c r="O574" s="52">
        <v>1157.2091612711999</v>
      </c>
      <c r="P574" s="52">
        <v>1168.5236638946001</v>
      </c>
      <c r="Q574" s="52">
        <v>1177.0470162413999</v>
      </c>
      <c r="R574" s="55">
        <v>1182.3228171668</v>
      </c>
      <c r="S574" s="52">
        <v>1184.7200822642001</v>
      </c>
      <c r="T574" s="52">
        <v>1183.7486455578</v>
      </c>
      <c r="U574" s="52">
        <v>1178.9230045994</v>
      </c>
      <c r="V574" s="52">
        <v>1169.7352217671</v>
      </c>
      <c r="W574" s="52">
        <v>1155.6439769782</v>
      </c>
      <c r="X574" s="52">
        <v>1136.0721933411</v>
      </c>
      <c r="Y574" s="52">
        <v>1114.3876465139001</v>
      </c>
      <c r="Z574" s="52">
        <v>1093.5947732110001</v>
      </c>
      <c r="AA574" s="52">
        <v>1073.1487419074001</v>
      </c>
      <c r="AB574" s="55">
        <v>1052.7420046611001</v>
      </c>
      <c r="AC574" s="52">
        <v>1032.1911759264001</v>
      </c>
      <c r="AD574" s="52">
        <v>1011.3804475127</v>
      </c>
      <c r="AE574" s="52">
        <v>990.25154814289999</v>
      </c>
      <c r="AF574" s="52">
        <v>968.76486033569995</v>
      </c>
      <c r="AG574" s="52">
        <v>946.89263775979998</v>
      </c>
      <c r="AH574" s="52">
        <v>924.61576647000004</v>
      </c>
      <c r="AI574" s="52">
        <v>901.92239405420003</v>
      </c>
      <c r="AJ574" s="52">
        <v>878.80755890249998</v>
      </c>
      <c r="AK574" s="52">
        <v>855.27338234379999</v>
      </c>
      <c r="AL574" s="52">
        <v>831.33120335479998</v>
      </c>
      <c r="AM574" s="52">
        <v>825.83007490540001</v>
      </c>
      <c r="AN574" s="52">
        <v>816.8624162031</v>
      </c>
      <c r="AO574" s="52">
        <v>806.21917622909996</v>
      </c>
      <c r="AP574" s="52">
        <v>794.57238643230005</v>
      </c>
      <c r="AQ574" s="52">
        <v>782.18127519979998</v>
      </c>
      <c r="AR574" s="52">
        <v>769.15660749799997</v>
      </c>
      <c r="AS574" s="52">
        <v>755.55646195500003</v>
      </c>
      <c r="AT574" s="52">
        <v>741.42048906000002</v>
      </c>
      <c r="AU574" s="52">
        <v>726.78232403150002</v>
      </c>
      <c r="AV574" s="52">
        <v>711.67439490439995</v>
      </c>
      <c r="AW574" s="52">
        <v>696.13009086930003</v>
      </c>
      <c r="AX574" s="52">
        <v>680.184966368</v>
      </c>
      <c r="AY574" s="52">
        <v>663.87751588410003</v>
      </c>
      <c r="AZ574" s="52">
        <v>647.24965903129998</v>
      </c>
      <c r="BA574" s="52">
        <v>630.34693004439998</v>
      </c>
      <c r="BB574" s="52">
        <v>613.21830791000002</v>
      </c>
      <c r="BC574" s="52">
        <v>595.91561628809995</v>
      </c>
      <c r="BD574" s="52">
        <v>578.4924838705</v>
      </c>
      <c r="BE574" s="52">
        <v>561.00303022169999</v>
      </c>
      <c r="BF574" s="52">
        <v>543.50076889579998</v>
      </c>
      <c r="BG574" s="52">
        <v>564.77584214360002</v>
      </c>
      <c r="BH574" s="52">
        <v>576.66707639369997</v>
      </c>
      <c r="BI574" s="52">
        <v>584.93926375429999</v>
      </c>
      <c r="BJ574" s="52">
        <v>590.92664600299997</v>
      </c>
      <c r="BK574" s="52">
        <v>595.43379580789997</v>
      </c>
      <c r="BL574" s="52">
        <v>598.97300276989995</v>
      </c>
      <c r="BM574" s="52">
        <v>601.87108210190002</v>
      </c>
      <c r="BN574" s="52">
        <v>604.33679757510004</v>
      </c>
      <c r="BO574" s="52">
        <v>606.50374187060004</v>
      </c>
      <c r="BP574" s="52">
        <v>608.45762544640002</v>
      </c>
      <c r="BQ574" s="52">
        <v>610.25366097599999</v>
      </c>
      <c r="BR574" s="52">
        <v>611.92764319469995</v>
      </c>
      <c r="BS574" s="52">
        <v>613.50300910359999</v>
      </c>
      <c r="BT574" s="52">
        <v>614.99533365180002</v>
      </c>
      <c r="BU574" s="52">
        <v>616.41518948299995</v>
      </c>
      <c r="BV574" s="52">
        <v>617.76996382439995</v>
      </c>
      <c r="BW574" s="52">
        <v>619.06501128870002</v>
      </c>
      <c r="BX574" s="52">
        <v>620.30438433120003</v>
      </c>
      <c r="BY574" s="52">
        <v>621.49129549120005</v>
      </c>
      <c r="BZ574" s="52">
        <v>622.62840955449997</v>
      </c>
      <c r="CA574" s="52">
        <v>623.71802803779997</v>
      </c>
      <c r="CB574" s="52">
        <v>624.76220561180003</v>
      </c>
      <c r="CC574" s="52">
        <v>625.76282357139996</v>
      </c>
      <c r="CD574" s="52">
        <v>626.72163624790005</v>
      </c>
    </row>
    <row r="575" spans="1:82" x14ac:dyDescent="0.25">
      <c r="A575" s="52" t="s">
        <v>218</v>
      </c>
      <c r="B575" s="52">
        <v>1.24715</v>
      </c>
      <c r="C575" s="52">
        <v>1.4301912291000001</v>
      </c>
      <c r="D575" s="52">
        <v>1.5568572699000001</v>
      </c>
      <c r="E575" s="52">
        <v>1.6539677787</v>
      </c>
      <c r="F575" s="52">
        <v>1.7397433087</v>
      </c>
      <c r="G575" s="52">
        <v>1.8209292421000001</v>
      </c>
      <c r="H575" s="52">
        <v>1.8985704159000001</v>
      </c>
      <c r="I575" s="52">
        <v>1.9740123425</v>
      </c>
      <c r="J575" s="52">
        <v>2.0474928171000002</v>
      </c>
      <c r="K575" s="52">
        <v>2.1185623463000001</v>
      </c>
      <c r="L575" s="52">
        <v>2.1865958003000001</v>
      </c>
      <c r="M575" s="52">
        <v>2.2509108457</v>
      </c>
      <c r="N575" s="52">
        <v>2.3107874224999998</v>
      </c>
      <c r="O575" s="52">
        <v>2.3654616284999999</v>
      </c>
      <c r="P575" s="52">
        <v>2.4141124574999999</v>
      </c>
      <c r="Q575" s="52">
        <v>2.4558457567</v>
      </c>
      <c r="R575" s="55">
        <v>2.4896758731999999</v>
      </c>
      <c r="S575" s="52">
        <v>2.5094784444</v>
      </c>
      <c r="T575" s="52">
        <v>2.5190891807</v>
      </c>
      <c r="U575" s="52">
        <v>2.5188525703</v>
      </c>
      <c r="V575" s="52">
        <v>2.507974618</v>
      </c>
      <c r="W575" s="52">
        <v>2.4851634779</v>
      </c>
      <c r="X575" s="52">
        <v>2.4487679033999998</v>
      </c>
      <c r="Y575" s="52">
        <v>2.4032057769000001</v>
      </c>
      <c r="Z575" s="52">
        <v>2.3555213986000001</v>
      </c>
      <c r="AA575" s="52">
        <v>2.3077542595999998</v>
      </c>
      <c r="AB575" s="55">
        <v>2.2598169290999999</v>
      </c>
      <c r="AC575" s="52">
        <v>2.2111926569999998</v>
      </c>
      <c r="AD575" s="52">
        <v>2.1613485368999998</v>
      </c>
      <c r="AE575" s="52">
        <v>2.1098459860999998</v>
      </c>
      <c r="AF575" s="52">
        <v>2.0563082199</v>
      </c>
      <c r="AG575" s="52">
        <v>2.0003979809999999</v>
      </c>
      <c r="AH575" s="52">
        <v>1.9418038746999999</v>
      </c>
      <c r="AI575" s="52">
        <v>1.8802324122</v>
      </c>
      <c r="AJ575" s="52">
        <v>1.8154036580999999</v>
      </c>
      <c r="AK575" s="52">
        <v>1.7470492681000001</v>
      </c>
      <c r="AL575" s="52">
        <v>1.6749157781999999</v>
      </c>
      <c r="AM575" s="52">
        <v>1.6403478052</v>
      </c>
      <c r="AN575" s="52">
        <v>1.6114273658</v>
      </c>
      <c r="AO575" s="52">
        <v>1.5797842351</v>
      </c>
      <c r="AP575" s="52">
        <v>1.5443044670999999</v>
      </c>
      <c r="AQ575" s="52">
        <v>1.5051340551000001</v>
      </c>
      <c r="AR575" s="52">
        <v>1.4624711009</v>
      </c>
      <c r="AS575" s="52">
        <v>1.4164119952000001</v>
      </c>
      <c r="AT575" s="52">
        <v>1.3669786656</v>
      </c>
      <c r="AU575" s="52">
        <v>1.314153235</v>
      </c>
      <c r="AV575" s="52">
        <v>1.2578989419</v>
      </c>
      <c r="AW575" s="52">
        <v>1.1981716347</v>
      </c>
      <c r="AX575" s="52">
        <v>1.1349267117999999</v>
      </c>
      <c r="AY575" s="52">
        <v>1.0681241169</v>
      </c>
      <c r="AZ575" s="52">
        <v>0.9977324501</v>
      </c>
      <c r="BA575" s="52">
        <v>0.92373244259999998</v>
      </c>
      <c r="BB575" s="52">
        <v>0.84611959969999995</v>
      </c>
      <c r="BC575" s="52">
        <v>0.76490558689999999</v>
      </c>
      <c r="BD575" s="52">
        <v>0.68011795279999998</v>
      </c>
      <c r="BE575" s="52">
        <v>0.5917982624</v>
      </c>
      <c r="BF575" s="52">
        <v>0.5</v>
      </c>
      <c r="BG575" s="52">
        <v>0.53289635310000005</v>
      </c>
      <c r="BH575" s="52">
        <v>0.5741925725</v>
      </c>
      <c r="BI575" s="52">
        <v>0.60648604480000001</v>
      </c>
      <c r="BJ575" s="52">
        <v>0.62910297530000003</v>
      </c>
      <c r="BK575" s="52">
        <v>0.64441940499999995</v>
      </c>
      <c r="BL575" s="52">
        <v>0.65473119430000004</v>
      </c>
      <c r="BM575" s="52">
        <v>0.66171726080000004</v>
      </c>
      <c r="BN575" s="52">
        <v>0.66650769600000004</v>
      </c>
      <c r="BO575" s="52">
        <v>0.66984115180000003</v>
      </c>
      <c r="BP575" s="52">
        <v>0.67219602280000001</v>
      </c>
      <c r="BQ575" s="52">
        <v>0.67388209750000005</v>
      </c>
      <c r="BR575" s="52">
        <v>0.6751009335</v>
      </c>
      <c r="BS575" s="52">
        <v>0.67598475999999996</v>
      </c>
      <c r="BT575" s="52">
        <v>0.6766213378</v>
      </c>
      <c r="BU575" s="52">
        <v>0.67706980640000003</v>
      </c>
      <c r="BV575" s="52">
        <v>0.67737078569999998</v>
      </c>
      <c r="BW575" s="52">
        <v>0.6775528234</v>
      </c>
      <c r="BX575" s="52">
        <v>0.67763651920000001</v>
      </c>
      <c r="BY575" s="52">
        <v>0.67763717280000002</v>
      </c>
      <c r="BZ575" s="52">
        <v>0.67756649140000003</v>
      </c>
      <c r="CA575" s="52">
        <v>0.67743369850000001</v>
      </c>
      <c r="CB575" s="52">
        <v>0.67724626129999999</v>
      </c>
      <c r="CC575" s="52">
        <v>0.67701037119999996</v>
      </c>
      <c r="CD575" s="52">
        <v>0.67673126890000002</v>
      </c>
    </row>
    <row r="576" spans="1:82" x14ac:dyDescent="0.25">
      <c r="A576" s="52" t="s">
        <v>227</v>
      </c>
      <c r="B576" s="52">
        <v>2.7918384643</v>
      </c>
      <c r="C576" s="52">
        <v>3.0307291952000002</v>
      </c>
      <c r="D576" s="52">
        <v>3.2228184634999999</v>
      </c>
      <c r="E576" s="52">
        <v>3.3718317820000001</v>
      </c>
      <c r="F576" s="52">
        <v>3.5110565400999998</v>
      </c>
      <c r="G576" s="52">
        <v>3.6451038665</v>
      </c>
      <c r="H576" s="52">
        <v>3.7711505578</v>
      </c>
      <c r="I576" s="52">
        <v>3.8926059595</v>
      </c>
      <c r="J576" s="52">
        <v>4.0090662227999996</v>
      </c>
      <c r="K576" s="52">
        <v>4.1189899722999996</v>
      </c>
      <c r="L576" s="52">
        <v>4.2209368815000001</v>
      </c>
      <c r="M576" s="52">
        <v>4.3134671880999997</v>
      </c>
      <c r="N576" s="52">
        <v>4.3950935189999996</v>
      </c>
      <c r="O576" s="52">
        <v>4.4642440402999997</v>
      </c>
      <c r="P576" s="52">
        <v>4.5192272288000002</v>
      </c>
      <c r="Q576" s="52">
        <v>4.5581949760000002</v>
      </c>
      <c r="R576" s="55">
        <v>4.5791014966999999</v>
      </c>
      <c r="S576" s="52">
        <v>4.5638504467000001</v>
      </c>
      <c r="T576" s="52">
        <v>4.5306578270999998</v>
      </c>
      <c r="U576" s="52">
        <v>4.4773138869000002</v>
      </c>
      <c r="V576" s="52">
        <v>4.4012699333</v>
      </c>
      <c r="W576" s="52">
        <v>4.2994915073</v>
      </c>
      <c r="X576" s="52">
        <v>4.1683104828999999</v>
      </c>
      <c r="Y576" s="52">
        <v>4.0235222044999999</v>
      </c>
      <c r="Z576" s="52">
        <v>3.8833548485999998</v>
      </c>
      <c r="AA576" s="52">
        <v>3.7476097427999999</v>
      </c>
      <c r="AB576" s="55">
        <v>3.614012421</v>
      </c>
      <c r="AC576" s="52">
        <v>3.4809321876000001</v>
      </c>
      <c r="AD576" s="52">
        <v>3.3471084662999999</v>
      </c>
      <c r="AE576" s="52">
        <v>3.2116119233</v>
      </c>
      <c r="AF576" s="52">
        <v>3.0736352098999999</v>
      </c>
      <c r="AG576" s="52">
        <v>2.9324507748999999</v>
      </c>
      <c r="AH576" s="52">
        <v>2.7873869675999998</v>
      </c>
      <c r="AI576" s="52">
        <v>2.6378145433000002</v>
      </c>
      <c r="AJ576" s="52">
        <v>2.4831394735000001</v>
      </c>
      <c r="AK576" s="52">
        <v>2.3228000724000002</v>
      </c>
      <c r="AL576" s="52">
        <v>2.1562785013000001</v>
      </c>
      <c r="AM576" s="52">
        <v>2.1138655923999998</v>
      </c>
      <c r="AN576" s="52">
        <v>2.0552552779000002</v>
      </c>
      <c r="AO576" s="52">
        <v>1.9837322544</v>
      </c>
      <c r="AP576" s="52">
        <v>1.9036702854000001</v>
      </c>
      <c r="AQ576" s="52">
        <v>1.8166577368000001</v>
      </c>
      <c r="AR576" s="52">
        <v>1.723261527</v>
      </c>
      <c r="AS576" s="52">
        <v>1.6236707960000001</v>
      </c>
      <c r="AT576" s="52">
        <v>1.5179299420000001</v>
      </c>
      <c r="AU576" s="52">
        <v>1.4060247391</v>
      </c>
      <c r="AV576" s="52">
        <v>1.2879171232</v>
      </c>
      <c r="AW576" s="52">
        <v>1.1635624507</v>
      </c>
      <c r="AX576" s="52">
        <v>1.0329208566000001</v>
      </c>
      <c r="AY576" s="52">
        <v>0.89596651459999999</v>
      </c>
      <c r="AZ576" s="52">
        <v>0.75269577679999999</v>
      </c>
      <c r="BA576" s="52">
        <v>0.60313400890000002</v>
      </c>
      <c r="BB576" s="52">
        <v>0.44734030139999997</v>
      </c>
      <c r="BC576" s="52">
        <v>0.28540893550000002</v>
      </c>
      <c r="BD576" s="52">
        <v>0.1174667603</v>
      </c>
      <c r="BE576" s="52">
        <v>-5.6332845200000002E-2</v>
      </c>
      <c r="BF576" s="52">
        <v>-0.23581517760000001</v>
      </c>
      <c r="BG576" s="52">
        <v>-1.7915906400000001E-2</v>
      </c>
      <c r="BH576" s="52">
        <v>0.10778737200000001</v>
      </c>
      <c r="BI576" s="52">
        <v>0.1950563619</v>
      </c>
      <c r="BJ576" s="52">
        <v>0.2584059159</v>
      </c>
      <c r="BK576" s="52">
        <v>0.30631624499999999</v>
      </c>
      <c r="BL576" s="52">
        <v>0.3440753936</v>
      </c>
      <c r="BM576" s="52">
        <v>0.37502221569999999</v>
      </c>
      <c r="BN576" s="52">
        <v>0.40128501729999999</v>
      </c>
      <c r="BO576" s="52">
        <v>0.42423264189999998</v>
      </c>
      <c r="BP576" s="52">
        <v>0.44475395899999998</v>
      </c>
      <c r="BQ576" s="52">
        <v>0.46343281749999998</v>
      </c>
      <c r="BR576" s="52">
        <v>0.48065831380000001</v>
      </c>
      <c r="BS576" s="52">
        <v>0.49669460469999999</v>
      </c>
      <c r="BT576" s="52">
        <v>0.51172524429999999</v>
      </c>
      <c r="BU576" s="52">
        <v>0.52588141170000002</v>
      </c>
      <c r="BV576" s="52">
        <v>0.53925992609999995</v>
      </c>
      <c r="BW576" s="52">
        <v>0.55193477849999995</v>
      </c>
      <c r="BX576" s="52">
        <v>0.56396454159999998</v>
      </c>
      <c r="BY576" s="52">
        <v>0.57539715749999998</v>
      </c>
      <c r="BZ576" s="52">
        <v>0.58627305330000001</v>
      </c>
      <c r="CA576" s="52">
        <v>0.59662718989999997</v>
      </c>
      <c r="CB576" s="52">
        <v>0.60649042630000005</v>
      </c>
      <c r="CC576" s="52">
        <v>0.61589044329999998</v>
      </c>
      <c r="CD576" s="52">
        <v>0.62485238300000001</v>
      </c>
    </row>
    <row r="577" spans="1:82" x14ac:dyDescent="0.25">
      <c r="A577" s="52" t="s">
        <v>228</v>
      </c>
      <c r="B577" s="52">
        <v>-5.3999999999999999E-2</v>
      </c>
      <c r="C577" s="52">
        <v>-3.4062500000000002E-2</v>
      </c>
      <c r="D577" s="52">
        <v>-1.4125E-2</v>
      </c>
      <c r="E577" s="52">
        <v>5.8125E-3</v>
      </c>
      <c r="F577" s="52">
        <v>2.5749999999999999E-2</v>
      </c>
      <c r="G577" s="52">
        <v>4.5687499999999999E-2</v>
      </c>
      <c r="H577" s="52">
        <v>6.5625000000000003E-2</v>
      </c>
      <c r="I577" s="52">
        <v>8.55625E-2</v>
      </c>
      <c r="J577" s="52">
        <v>0.1055</v>
      </c>
      <c r="K577" s="52">
        <v>0.12543750000000001</v>
      </c>
      <c r="L577" s="52">
        <v>0.145375</v>
      </c>
      <c r="M577" s="52">
        <v>0.1653125</v>
      </c>
      <c r="N577" s="52">
        <v>0.18525</v>
      </c>
      <c r="O577" s="52">
        <v>0.20518749999999999</v>
      </c>
      <c r="P577" s="52">
        <v>0.22512499999999999</v>
      </c>
      <c r="Q577" s="52">
        <v>0.24506249999999999</v>
      </c>
      <c r="R577" s="55">
        <v>0.26500000000000001</v>
      </c>
      <c r="S577" s="52">
        <v>0.26500000000000001</v>
      </c>
      <c r="T577" s="52">
        <v>0.26500000000000001</v>
      </c>
      <c r="U577" s="52">
        <v>0.26500000000000001</v>
      </c>
      <c r="V577" s="52">
        <v>0.26500000000000001</v>
      </c>
      <c r="W577" s="52">
        <v>0.26500000000000001</v>
      </c>
      <c r="X577" s="52">
        <v>0.26500000000000001</v>
      </c>
      <c r="Y577" s="52">
        <v>0.26500000000000001</v>
      </c>
      <c r="Z577" s="52">
        <v>0.26500000000000001</v>
      </c>
      <c r="AA577" s="52">
        <v>0.26500000000000001</v>
      </c>
      <c r="AB577" s="55">
        <v>0.26500000000000001</v>
      </c>
      <c r="AC577" s="52">
        <v>0.26500000000000001</v>
      </c>
      <c r="AD577" s="52">
        <v>0.26500000000000001</v>
      </c>
      <c r="AE577" s="52">
        <v>0.26500000000000001</v>
      </c>
      <c r="AF577" s="52">
        <v>0.26500000000000001</v>
      </c>
      <c r="AG577" s="52">
        <v>0.26500000000000001</v>
      </c>
      <c r="AH577" s="52">
        <v>0.26500000000000001</v>
      </c>
      <c r="AI577" s="52">
        <v>0.26500000000000001</v>
      </c>
      <c r="AJ577" s="52">
        <v>0.26500000000000001</v>
      </c>
      <c r="AK577" s="52">
        <v>0.26500000000000001</v>
      </c>
      <c r="AL577" s="52">
        <v>0.26500000000000001</v>
      </c>
      <c r="AM577" s="52">
        <v>0.26500000000000001</v>
      </c>
      <c r="AN577" s="52">
        <v>0.26500000000000001</v>
      </c>
      <c r="AO577" s="52">
        <v>0.26500000000000001</v>
      </c>
      <c r="AP577" s="52">
        <v>0.26500000000000001</v>
      </c>
      <c r="AQ577" s="52">
        <v>0.26500000000000001</v>
      </c>
      <c r="AR577" s="52">
        <v>0.26500000000000001</v>
      </c>
      <c r="AS577" s="52">
        <v>0.26500000000000001</v>
      </c>
      <c r="AT577" s="52">
        <v>0.26500000000000001</v>
      </c>
      <c r="AU577" s="52">
        <v>0.26500000000000001</v>
      </c>
      <c r="AV577" s="52">
        <v>0.26500000000000001</v>
      </c>
      <c r="AW577" s="52">
        <v>0.26500000000000001</v>
      </c>
      <c r="AX577" s="52">
        <v>0.26500000000000001</v>
      </c>
      <c r="AY577" s="52">
        <v>0.26500000000000001</v>
      </c>
      <c r="AZ577" s="52">
        <v>0.26500000000000001</v>
      </c>
      <c r="BA577" s="52">
        <v>0.26500000000000001</v>
      </c>
      <c r="BB577" s="52">
        <v>0.26500000000000001</v>
      </c>
      <c r="BC577" s="52">
        <v>0.26500000000000001</v>
      </c>
      <c r="BD577" s="52">
        <v>0.26500000000000001</v>
      </c>
      <c r="BE577" s="52">
        <v>0.26500000000000001</v>
      </c>
      <c r="BF577" s="52">
        <v>0.26500000000000001</v>
      </c>
      <c r="BG577" s="52">
        <v>0.26500000000000001</v>
      </c>
      <c r="BH577" s="52">
        <v>0.26500000000000001</v>
      </c>
      <c r="BI577" s="52">
        <v>0.26500000000000001</v>
      </c>
      <c r="BJ577" s="52">
        <v>0.26500000000000001</v>
      </c>
      <c r="BK577" s="52">
        <v>0.26500000000000001</v>
      </c>
      <c r="BL577" s="52">
        <v>0.26500000000000001</v>
      </c>
      <c r="BM577" s="52">
        <v>0.26500000000000001</v>
      </c>
      <c r="BN577" s="52">
        <v>0.26500000000000001</v>
      </c>
      <c r="BO577" s="52">
        <v>0.26500000000000001</v>
      </c>
      <c r="BP577" s="52">
        <v>0.26500000000000001</v>
      </c>
      <c r="BQ577" s="52">
        <v>0.26500000000000001</v>
      </c>
      <c r="BR577" s="52">
        <v>0.26500000000000001</v>
      </c>
      <c r="BS577" s="52">
        <v>0.26500000000000001</v>
      </c>
      <c r="BT577" s="52">
        <v>0.26500000000000001</v>
      </c>
      <c r="BU577" s="52">
        <v>0.26500000000000001</v>
      </c>
      <c r="BV577" s="52">
        <v>0.26500000000000001</v>
      </c>
      <c r="BW577" s="52">
        <v>0.26500000000000001</v>
      </c>
      <c r="BX577" s="52">
        <v>0.26500000000000001</v>
      </c>
      <c r="BY577" s="52">
        <v>0.26500000000000001</v>
      </c>
      <c r="BZ577" s="52">
        <v>0.26500000000000001</v>
      </c>
      <c r="CA577" s="52">
        <v>0.26500000000000001</v>
      </c>
      <c r="CB577" s="52">
        <v>0.26500000000000001</v>
      </c>
      <c r="CC577" s="52">
        <v>0.26500000000000001</v>
      </c>
      <c r="CD577" s="52">
        <v>0.26500000000000001</v>
      </c>
    </row>
    <row r="578" spans="1:82" x14ac:dyDescent="0.25">
      <c r="A578" s="52" t="s">
        <v>229</v>
      </c>
      <c r="B578" s="52">
        <v>2.3278384643000001</v>
      </c>
      <c r="C578" s="52">
        <v>2.5284315951999998</v>
      </c>
      <c r="D578" s="52">
        <v>2.6865551986999998</v>
      </c>
      <c r="E578" s="52">
        <v>2.8148191410000001</v>
      </c>
      <c r="F578" s="52">
        <v>2.9433234308</v>
      </c>
      <c r="G578" s="52">
        <v>3.0670938973999999</v>
      </c>
      <c r="H578" s="52">
        <v>3.1838337012000002</v>
      </c>
      <c r="I578" s="52">
        <v>3.2974606806</v>
      </c>
      <c r="J578" s="52">
        <v>3.4063579855000001</v>
      </c>
      <c r="K578" s="52">
        <v>3.5093317067999998</v>
      </c>
      <c r="L578" s="52">
        <v>3.6052526709000001</v>
      </c>
      <c r="M578" s="52">
        <v>3.6929599199999998</v>
      </c>
      <c r="N578" s="52">
        <v>3.7712160157999999</v>
      </c>
      <c r="O578" s="52">
        <v>3.8386730471999999</v>
      </c>
      <c r="P578" s="52">
        <v>3.8938396392999999</v>
      </c>
      <c r="Q578" s="52">
        <v>3.9350456826000002</v>
      </c>
      <c r="R578" s="55">
        <v>3.9604022339</v>
      </c>
      <c r="S578" s="52">
        <v>3.9718866036999998</v>
      </c>
      <c r="T578" s="52">
        <v>3.9672356291000002</v>
      </c>
      <c r="U578" s="52">
        <v>3.9440750547999999</v>
      </c>
      <c r="V578" s="52">
        <v>3.8997151915999999</v>
      </c>
      <c r="W578" s="52">
        <v>3.8309991748000001</v>
      </c>
      <c r="X578" s="52">
        <v>3.7341541709000001</v>
      </c>
      <c r="Y578" s="52">
        <v>3.6248870224999998</v>
      </c>
      <c r="Z578" s="52">
        <v>3.5180974569000001</v>
      </c>
      <c r="AA578" s="52">
        <v>3.4110906285999998</v>
      </c>
      <c r="AB578" s="55">
        <v>3.3022369636</v>
      </c>
      <c r="AC578" s="52">
        <v>3.1904610188000002</v>
      </c>
      <c r="AD578" s="52">
        <v>3.0749802899000001</v>
      </c>
      <c r="AE578" s="52">
        <v>2.9552770635000001</v>
      </c>
      <c r="AF578" s="52">
        <v>2.8308983955999998</v>
      </c>
      <c r="AG578" s="52">
        <v>2.7014218778000001</v>
      </c>
      <c r="AH578" s="52">
        <v>2.5664385872</v>
      </c>
      <c r="AI578" s="52">
        <v>2.4255454878</v>
      </c>
      <c r="AJ578" s="52">
        <v>2.2783433167</v>
      </c>
      <c r="AK578" s="52">
        <v>2.1244380814000001</v>
      </c>
      <c r="AL578" s="52">
        <v>1.9634563271000001</v>
      </c>
      <c r="AM578" s="52">
        <v>1.9258132003999999</v>
      </c>
      <c r="AN578" s="52">
        <v>1.8639084184000001</v>
      </c>
      <c r="AO578" s="52">
        <v>1.7895488583000001</v>
      </c>
      <c r="AP578" s="52">
        <v>1.7070446314000001</v>
      </c>
      <c r="AQ578" s="52">
        <v>1.6179292987</v>
      </c>
      <c r="AR578" s="52">
        <v>1.5227225917</v>
      </c>
      <c r="AS578" s="52">
        <v>1.4215730228000001</v>
      </c>
      <c r="AT578" s="52">
        <v>1.3144900093</v>
      </c>
      <c r="AU578" s="52">
        <v>1.2014292070000001</v>
      </c>
      <c r="AV578" s="52">
        <v>1.0823266200999999</v>
      </c>
      <c r="AW578" s="52">
        <v>0.95711527750000003</v>
      </c>
      <c r="AX578" s="52">
        <v>0.82573609049999996</v>
      </c>
      <c r="AY578" s="52">
        <v>0.68814668089999997</v>
      </c>
      <c r="AZ578" s="52">
        <v>0.54432915010000005</v>
      </c>
      <c r="BA578" s="52">
        <v>0.3942965933</v>
      </c>
      <c r="BB578" s="52">
        <v>0.23809753650000001</v>
      </c>
      <c r="BC578" s="52">
        <v>7.5817165000000006E-2</v>
      </c>
      <c r="BD578" s="52">
        <v>-9.24255041E-2</v>
      </c>
      <c r="BE578" s="52">
        <v>-0.26648383489999999</v>
      </c>
      <c r="BF578" s="52">
        <v>-0.44618892970000001</v>
      </c>
      <c r="BG578" s="52">
        <v>-0.228481457</v>
      </c>
      <c r="BH578" s="52">
        <v>-0.1103445671</v>
      </c>
      <c r="BI578" s="52">
        <v>-2.9590237599999999E-2</v>
      </c>
      <c r="BJ578" s="52">
        <v>2.8150193699999999E-2</v>
      </c>
      <c r="BK578" s="52">
        <v>7.1231068199999997E-2</v>
      </c>
      <c r="BL578" s="52">
        <v>0.1048320563</v>
      </c>
      <c r="BM578" s="52">
        <v>0.13219870240000001</v>
      </c>
      <c r="BN578" s="52">
        <v>0.1553789723</v>
      </c>
      <c r="BO578" s="52">
        <v>0.1756725371</v>
      </c>
      <c r="BP578" s="52">
        <v>0.1939087088</v>
      </c>
      <c r="BQ578" s="52">
        <v>0.21062005710000001</v>
      </c>
      <c r="BR578" s="52">
        <v>0.2261515271</v>
      </c>
      <c r="BS578" s="52">
        <v>0.2407292613</v>
      </c>
      <c r="BT578" s="52">
        <v>0.25450408359999999</v>
      </c>
      <c r="BU578" s="52">
        <v>0.26757899239999999</v>
      </c>
      <c r="BV578" s="52">
        <v>0.28002654310000002</v>
      </c>
      <c r="BW578" s="52">
        <v>0.2918998357</v>
      </c>
      <c r="BX578" s="52">
        <v>0.30323945590000001</v>
      </c>
      <c r="BY578" s="52">
        <v>0.31407785869999999</v>
      </c>
      <c r="BZ578" s="52">
        <v>0.32444213700000002</v>
      </c>
      <c r="CA578" s="52">
        <v>0.33435577100000002</v>
      </c>
      <c r="CB578" s="52">
        <v>0.3438397346</v>
      </c>
      <c r="CC578" s="52">
        <v>0.35291319780000002</v>
      </c>
      <c r="CD578" s="52">
        <v>0.36159397459999998</v>
      </c>
    </row>
    <row r="579" spans="1:82" x14ac:dyDescent="0.25">
      <c r="A579" s="52" t="s">
        <v>230</v>
      </c>
      <c r="B579" s="52">
        <v>0.51800000000000002</v>
      </c>
      <c r="C579" s="52">
        <v>0.53636010000000001</v>
      </c>
      <c r="D579" s="52">
        <v>0.55038826490000003</v>
      </c>
      <c r="E579" s="52">
        <v>0.55120014100000003</v>
      </c>
      <c r="F579" s="52">
        <v>0.54198310930000004</v>
      </c>
      <c r="G579" s="52">
        <v>0.53232246910000003</v>
      </c>
      <c r="H579" s="52">
        <v>0.52169185659999995</v>
      </c>
      <c r="I579" s="52">
        <v>0.50958277890000003</v>
      </c>
      <c r="J579" s="52">
        <v>0.49720823739999997</v>
      </c>
      <c r="K579" s="52">
        <v>0.48422076549999998</v>
      </c>
      <c r="L579" s="52">
        <v>0.47030921060000003</v>
      </c>
      <c r="M579" s="52">
        <v>0.45519476819999999</v>
      </c>
      <c r="N579" s="52">
        <v>0.43862750319999999</v>
      </c>
      <c r="O579" s="52">
        <v>0.42038349310000001</v>
      </c>
      <c r="P579" s="52">
        <v>0.40026258949999999</v>
      </c>
      <c r="Q579" s="52">
        <v>0.37808679340000001</v>
      </c>
      <c r="R579" s="55">
        <v>0.35369926280000002</v>
      </c>
      <c r="S579" s="52">
        <v>0.32696384299999998</v>
      </c>
      <c r="T579" s="52">
        <v>0.29842219800000003</v>
      </c>
      <c r="U579" s="52">
        <v>0.26823883209999999</v>
      </c>
      <c r="V579" s="52">
        <v>0.23655474169999999</v>
      </c>
      <c r="W579" s="52">
        <v>0.20349233250000001</v>
      </c>
      <c r="X579" s="52">
        <v>0.169156312</v>
      </c>
      <c r="Y579" s="52">
        <v>0.13363518199999999</v>
      </c>
      <c r="Z579" s="52">
        <v>0.1002573917</v>
      </c>
      <c r="AA579" s="52">
        <v>7.1519114300000006E-2</v>
      </c>
      <c r="AB579" s="55">
        <v>4.6775457399999998E-2</v>
      </c>
      <c r="AC579" s="52">
        <v>2.5471168799999999E-2</v>
      </c>
      <c r="AD579" s="52">
        <v>7.1281762999999996E-3</v>
      </c>
      <c r="AE579" s="52">
        <v>-8.6651401999999992E-3</v>
      </c>
      <c r="AF579" s="52">
        <v>-2.22631857E-2</v>
      </c>
      <c r="AG579" s="52">
        <v>-3.3971102900000001E-2</v>
      </c>
      <c r="AH579" s="52">
        <v>-4.4051619600000001E-2</v>
      </c>
      <c r="AI579" s="52">
        <v>-5.2730944500000002E-2</v>
      </c>
      <c r="AJ579" s="52">
        <v>-6.0203843200000003E-2</v>
      </c>
      <c r="AK579" s="52">
        <v>-6.6638008999999998E-2</v>
      </c>
      <c r="AL579" s="52">
        <v>-7.2177825700000003E-2</v>
      </c>
      <c r="AM579" s="52">
        <v>-7.6947608000000001E-2</v>
      </c>
      <c r="AN579" s="52">
        <v>-7.3653140399999997E-2</v>
      </c>
      <c r="AO579" s="52">
        <v>-7.0816603899999997E-2</v>
      </c>
      <c r="AP579" s="52">
        <v>-6.8374346000000003E-2</v>
      </c>
      <c r="AQ579" s="52">
        <v>-6.6271561899999998E-2</v>
      </c>
      <c r="AR579" s="52">
        <v>-6.4461064799999995E-2</v>
      </c>
      <c r="AS579" s="52">
        <v>-6.2902226800000002E-2</v>
      </c>
      <c r="AT579" s="52">
        <v>-6.15600673E-2</v>
      </c>
      <c r="AU579" s="52">
        <v>-6.0404467900000001E-2</v>
      </c>
      <c r="AV579" s="52">
        <v>-5.9409496899999997E-2</v>
      </c>
      <c r="AW579" s="52">
        <v>-5.8552826799999999E-2</v>
      </c>
      <c r="AX579" s="52">
        <v>-5.7815233899999999E-2</v>
      </c>
      <c r="AY579" s="52">
        <v>-5.7180166400000003E-2</v>
      </c>
      <c r="AZ579" s="52">
        <v>-5.6633373200000003E-2</v>
      </c>
      <c r="BA579" s="52">
        <v>-5.61625844E-2</v>
      </c>
      <c r="BB579" s="52">
        <v>-5.5757235099999997E-2</v>
      </c>
      <c r="BC579" s="52">
        <v>-5.5408229500000003E-2</v>
      </c>
      <c r="BD579" s="52">
        <v>-5.5107735599999999E-2</v>
      </c>
      <c r="BE579" s="52">
        <v>-5.4849010300000001E-2</v>
      </c>
      <c r="BF579" s="52">
        <v>-5.4626247900000001E-2</v>
      </c>
      <c r="BG579" s="52">
        <v>-5.4434449400000001E-2</v>
      </c>
      <c r="BH579" s="52">
        <v>-4.6868061000000003E-2</v>
      </c>
      <c r="BI579" s="52">
        <v>-4.0353400499999997E-2</v>
      </c>
      <c r="BJ579" s="52">
        <v>-3.4744277800000001E-2</v>
      </c>
      <c r="BK579" s="52">
        <v>-2.9914823199999999E-2</v>
      </c>
      <c r="BL579" s="52">
        <v>-2.57566628E-2</v>
      </c>
      <c r="BM579" s="52">
        <v>-2.21764866E-2</v>
      </c>
      <c r="BN579" s="52">
        <v>-1.9093954999999999E-2</v>
      </c>
      <c r="BO579" s="52">
        <v>-1.64398953E-2</v>
      </c>
      <c r="BP579" s="52">
        <v>-1.41547498E-2</v>
      </c>
      <c r="BQ579" s="52">
        <v>-1.21872396E-2</v>
      </c>
      <c r="BR579" s="52">
        <v>-1.04932133E-2</v>
      </c>
      <c r="BS579" s="52">
        <v>-9.0346565999999996E-3</v>
      </c>
      <c r="BT579" s="52">
        <v>-7.7788394000000002E-3</v>
      </c>
      <c r="BU579" s="52">
        <v>-6.6975806999999997E-3</v>
      </c>
      <c r="BV579" s="52">
        <v>-5.7666169999999999E-3</v>
      </c>
      <c r="BW579" s="52">
        <v>-4.9650572000000002E-3</v>
      </c>
      <c r="BX579" s="52">
        <v>-4.2749143E-3</v>
      </c>
      <c r="BY579" s="52">
        <v>-3.6807011999999998E-3</v>
      </c>
      <c r="BZ579" s="52">
        <v>-3.1690836999999999E-3</v>
      </c>
      <c r="CA579" s="52">
        <v>-2.7285810999999999E-3</v>
      </c>
      <c r="CB579" s="52">
        <v>-2.3493083000000001E-3</v>
      </c>
      <c r="CC579" s="52">
        <v>-2.0227545E-3</v>
      </c>
      <c r="CD579" s="52">
        <v>-1.7415916E-3</v>
      </c>
    </row>
    <row r="580" spans="1:82" x14ac:dyDescent="0.25">
      <c r="A580" s="52" t="s">
        <v>231</v>
      </c>
      <c r="B580" s="52">
        <v>5.7603328701000001</v>
      </c>
      <c r="C580" s="52">
        <v>16.610429012699999</v>
      </c>
      <c r="D580" s="52">
        <v>64.121564797000005</v>
      </c>
      <c r="E580" s="52">
        <v>115.82550663719999</v>
      </c>
      <c r="F580" s="52">
        <v>128.15514446829999</v>
      </c>
      <c r="G580" s="52">
        <v>141.6118009098</v>
      </c>
      <c r="H580" s="52">
        <v>156.2576465848</v>
      </c>
      <c r="I580" s="52">
        <v>172.13696829279999</v>
      </c>
      <c r="J580" s="52">
        <v>189.3029228019</v>
      </c>
      <c r="K580" s="52">
        <v>207.79698934449999</v>
      </c>
      <c r="L580" s="52">
        <v>227.6550589025</v>
      </c>
      <c r="M580" s="52">
        <v>248.90754941009999</v>
      </c>
      <c r="N580" s="52">
        <v>271.57859614180001</v>
      </c>
      <c r="O580" s="52">
        <v>295.68485810049998</v>
      </c>
      <c r="P580" s="52">
        <v>321.23394626110002</v>
      </c>
      <c r="Q580" s="52">
        <v>348.22235145130003</v>
      </c>
      <c r="R580" s="55">
        <v>376.6334740744</v>
      </c>
      <c r="S580" s="52">
        <v>401.4654552806</v>
      </c>
      <c r="T580" s="52">
        <v>427.15329620350002</v>
      </c>
      <c r="U580" s="52">
        <v>453.7060169911</v>
      </c>
      <c r="V580" s="52">
        <v>481.12416266090003</v>
      </c>
      <c r="W580" s="52">
        <v>509.41667612549998</v>
      </c>
      <c r="X580" s="52">
        <v>538.59780821940001</v>
      </c>
      <c r="Y580" s="52">
        <v>550.96053835110001</v>
      </c>
      <c r="Z580" s="52">
        <v>548.21261120209999</v>
      </c>
      <c r="AA580" s="52">
        <v>545.47838939689996</v>
      </c>
      <c r="AB580" s="55">
        <v>542.75780457979999</v>
      </c>
      <c r="AC580" s="52">
        <v>540.0507887361</v>
      </c>
      <c r="AD580" s="52">
        <v>537.35727419030002</v>
      </c>
      <c r="AE580" s="52">
        <v>534.67719360429999</v>
      </c>
      <c r="AF580" s="52">
        <v>532.01047997600006</v>
      </c>
      <c r="AG580" s="52">
        <v>529.35706663739995</v>
      </c>
      <c r="AH580" s="52">
        <v>526.71688725310003</v>
      </c>
      <c r="AI580" s="52">
        <v>524.08987581830002</v>
      </c>
      <c r="AJ580" s="52">
        <v>521.47596665779997</v>
      </c>
      <c r="AK580" s="52">
        <v>518.87509442359999</v>
      </c>
      <c r="AL580" s="52">
        <v>516.28719409370001</v>
      </c>
      <c r="AM580" s="52">
        <v>476.86391817179998</v>
      </c>
      <c r="AN580" s="52">
        <v>474.48554945770002</v>
      </c>
      <c r="AO580" s="52">
        <v>472.11904290699999</v>
      </c>
      <c r="AP580" s="52">
        <v>469.76433935699998</v>
      </c>
      <c r="AQ580" s="52">
        <v>467.42137993990002</v>
      </c>
      <c r="AR580" s="52">
        <v>465.09010608170001</v>
      </c>
      <c r="AS580" s="52">
        <v>462.77045950029998</v>
      </c>
      <c r="AT580" s="52">
        <v>460.46238220449999</v>
      </c>
      <c r="AU580" s="52">
        <v>458.1658164923</v>
      </c>
      <c r="AV580" s="52">
        <v>455.88070494930002</v>
      </c>
      <c r="AW580" s="52">
        <v>453.6069904478</v>
      </c>
      <c r="AX580" s="52">
        <v>451.34461614460002</v>
      </c>
      <c r="AY580" s="52">
        <v>449.0935254803</v>
      </c>
      <c r="AZ580" s="52">
        <v>446.85366217749998</v>
      </c>
      <c r="BA580" s="52">
        <v>444.62497023959997</v>
      </c>
      <c r="BB580" s="52">
        <v>442.40739394899998</v>
      </c>
      <c r="BC580" s="52">
        <v>440.20087786639999</v>
      </c>
      <c r="BD580" s="52">
        <v>438.00536682870001</v>
      </c>
      <c r="BE580" s="52">
        <v>435.8208059479</v>
      </c>
      <c r="BF580" s="52">
        <v>433.64714060990002</v>
      </c>
      <c r="BG580" s="52">
        <v>399.08199645000002</v>
      </c>
      <c r="BH580" s="52">
        <v>397.09156668880001</v>
      </c>
      <c r="BI580" s="52">
        <v>395.11106423759998</v>
      </c>
      <c r="BJ580" s="52">
        <v>393.14043958349998</v>
      </c>
      <c r="BK580" s="52">
        <v>391.17964346090002</v>
      </c>
      <c r="BL580" s="52">
        <v>389.22862684969999</v>
      </c>
      <c r="BM580" s="52">
        <v>387.28734097450001</v>
      </c>
      <c r="BN580" s="52">
        <v>385.35573730300001</v>
      </c>
      <c r="BO580" s="52">
        <v>383.43376754489998</v>
      </c>
      <c r="BP580" s="52">
        <v>381.5213836511</v>
      </c>
      <c r="BQ580" s="52">
        <v>379.61853781169998</v>
      </c>
      <c r="BR580" s="52">
        <v>377.72518245549998</v>
      </c>
      <c r="BS580" s="52">
        <v>375.84127024859998</v>
      </c>
      <c r="BT580" s="52">
        <v>373.96675409300002</v>
      </c>
      <c r="BU580" s="52">
        <v>372.10158712570001</v>
      </c>
      <c r="BV580" s="52">
        <v>370.24572271739999</v>
      </c>
      <c r="BW580" s="52">
        <v>368.3991144716</v>
      </c>
      <c r="BX580" s="52">
        <v>366.5617162227</v>
      </c>
      <c r="BY580" s="52">
        <v>364.73348203590001</v>
      </c>
      <c r="BZ580" s="52">
        <v>362.91436620510001</v>
      </c>
      <c r="CA580" s="52">
        <v>361.10432325239998</v>
      </c>
      <c r="CB580" s="52">
        <v>359.30330792659998</v>
      </c>
      <c r="CC580" s="52">
        <v>357.51127520220001</v>
      </c>
      <c r="CD580" s="52">
        <v>355.7281802782</v>
      </c>
    </row>
    <row r="581" spans="1:82" x14ac:dyDescent="0.25">
      <c r="A581" s="52" t="s">
        <v>232</v>
      </c>
      <c r="B581" s="52">
        <v>0.05</v>
      </c>
      <c r="C581" s="52">
        <v>0.1</v>
      </c>
      <c r="D581" s="52">
        <v>0.24</v>
      </c>
      <c r="E581" s="52">
        <v>0.35832986379999998</v>
      </c>
      <c r="F581" s="52">
        <v>0.3938330008</v>
      </c>
      <c r="G581" s="52">
        <v>0.43249982190000003</v>
      </c>
      <c r="H581" s="52">
        <v>0.47453831219999998</v>
      </c>
      <c r="I581" s="52">
        <v>0.50570703559999997</v>
      </c>
      <c r="J581" s="52">
        <v>0.53834185540000001</v>
      </c>
      <c r="K581" s="52">
        <v>0.5724222739</v>
      </c>
      <c r="L581" s="52">
        <v>0.60792146609999997</v>
      </c>
      <c r="M581" s="52">
        <v>0.64480756829999997</v>
      </c>
      <c r="N581" s="52">
        <v>0.68304326790000003</v>
      </c>
      <c r="O581" s="52">
        <v>0.72258485009999995</v>
      </c>
      <c r="P581" s="52">
        <v>0.76338081189999996</v>
      </c>
      <c r="Q581" s="52">
        <v>0.80536994149999996</v>
      </c>
      <c r="R581" s="55">
        <v>0.84847979929999995</v>
      </c>
      <c r="S581" s="52">
        <v>0.88578733860000003</v>
      </c>
      <c r="T581" s="52">
        <v>0.92367965129999996</v>
      </c>
      <c r="U581" s="52">
        <v>0.96216107230000003</v>
      </c>
      <c r="V581" s="52">
        <v>1.0012247935</v>
      </c>
      <c r="W581" s="52">
        <v>1.0408754354</v>
      </c>
      <c r="X581" s="52">
        <v>1.0811241521999999</v>
      </c>
      <c r="Y581" s="52">
        <v>1.1000000000000001</v>
      </c>
      <c r="Z581" s="52">
        <v>1.1000000000000001</v>
      </c>
      <c r="AA581" s="52">
        <v>1.1000000000000001</v>
      </c>
      <c r="AB581" s="55">
        <v>1.1000000000000001</v>
      </c>
      <c r="AC581" s="52">
        <v>1.1000000000000001</v>
      </c>
      <c r="AD581" s="52">
        <v>1.1000000000000001</v>
      </c>
      <c r="AE581" s="52">
        <v>1.1000000000000001</v>
      </c>
      <c r="AF581" s="52">
        <v>1.1000000000000001</v>
      </c>
      <c r="AG581" s="52">
        <v>1.1000000000000001</v>
      </c>
      <c r="AH581" s="52">
        <v>1.1000000000000001</v>
      </c>
      <c r="AI581" s="52">
        <v>1.1000000000000001</v>
      </c>
      <c r="AJ581" s="52">
        <v>1.1000000000000001</v>
      </c>
      <c r="AK581" s="52">
        <v>1.1000000000000001</v>
      </c>
      <c r="AL581" s="52">
        <v>1.1000000000000001</v>
      </c>
      <c r="AM581" s="52">
        <v>1.05</v>
      </c>
      <c r="AN581" s="52">
        <v>1.05</v>
      </c>
      <c r="AO581" s="52">
        <v>1.05</v>
      </c>
      <c r="AP581" s="52">
        <v>1.05</v>
      </c>
      <c r="AQ581" s="52">
        <v>1.05</v>
      </c>
      <c r="AR581" s="52">
        <v>1.05</v>
      </c>
      <c r="AS581" s="52">
        <v>1.05</v>
      </c>
      <c r="AT581" s="52">
        <v>1.05</v>
      </c>
      <c r="AU581" s="52">
        <v>1.05</v>
      </c>
      <c r="AV581" s="52">
        <v>1.05</v>
      </c>
      <c r="AW581" s="52">
        <v>1.05</v>
      </c>
      <c r="AX581" s="52">
        <v>1.05</v>
      </c>
      <c r="AY581" s="52">
        <v>1.05</v>
      </c>
      <c r="AZ581" s="52">
        <v>1.05</v>
      </c>
      <c r="BA581" s="52">
        <v>1.05</v>
      </c>
      <c r="BB581" s="52">
        <v>1.05</v>
      </c>
      <c r="BC581" s="52">
        <v>1.05</v>
      </c>
      <c r="BD581" s="52">
        <v>1.05</v>
      </c>
      <c r="BE581" s="52">
        <v>1.05</v>
      </c>
      <c r="BF581" s="52">
        <v>1.05</v>
      </c>
      <c r="BG581" s="52">
        <v>1</v>
      </c>
      <c r="BH581" s="52">
        <v>1</v>
      </c>
      <c r="BI581" s="52">
        <v>1</v>
      </c>
      <c r="BJ581" s="52">
        <v>1</v>
      </c>
      <c r="BK581" s="52">
        <v>1</v>
      </c>
      <c r="BL581" s="52">
        <v>1</v>
      </c>
      <c r="BM581" s="52">
        <v>1</v>
      </c>
      <c r="BN581" s="52">
        <v>1</v>
      </c>
      <c r="BO581" s="52">
        <v>1</v>
      </c>
      <c r="BP581" s="52">
        <v>1</v>
      </c>
      <c r="BQ581" s="52">
        <v>1</v>
      </c>
      <c r="BR581" s="52">
        <v>1</v>
      </c>
      <c r="BS581" s="52">
        <v>1</v>
      </c>
      <c r="BT581" s="52">
        <v>1</v>
      </c>
      <c r="BU581" s="52">
        <v>1</v>
      </c>
      <c r="BV581" s="52">
        <v>1</v>
      </c>
      <c r="BW581" s="52">
        <v>1</v>
      </c>
      <c r="BX581" s="52">
        <v>1</v>
      </c>
      <c r="BY581" s="52">
        <v>1</v>
      </c>
      <c r="BZ581" s="52">
        <v>1</v>
      </c>
      <c r="CA581" s="52">
        <v>1</v>
      </c>
      <c r="CB581" s="52">
        <v>1</v>
      </c>
      <c r="CC581" s="52">
        <v>1</v>
      </c>
      <c r="CD581" s="52">
        <v>1</v>
      </c>
    </row>
    <row r="582" spans="1:82" x14ac:dyDescent="0.25">
      <c r="A582" s="52" t="s">
        <v>233</v>
      </c>
      <c r="B582" s="52">
        <v>86.543408171400003</v>
      </c>
      <c r="C582" s="52">
        <v>101.8157743193</v>
      </c>
      <c r="D582" s="52">
        <v>113.8761748796</v>
      </c>
      <c r="E582" s="52">
        <v>126.80727085239999</v>
      </c>
      <c r="F582" s="52">
        <v>140.6698073325</v>
      </c>
      <c r="G582" s="52">
        <v>155.58435044399999</v>
      </c>
      <c r="H582" s="52">
        <v>171.6049014253</v>
      </c>
      <c r="I582" s="52">
        <v>188.76011287759999</v>
      </c>
      <c r="J582" s="52">
        <v>207.0976909609</v>
      </c>
      <c r="K582" s="52">
        <v>226.6483741589</v>
      </c>
      <c r="L582" s="52">
        <v>247.436972126</v>
      </c>
      <c r="M582" s="52">
        <v>269.48284087740001</v>
      </c>
      <c r="N582" s="52">
        <v>292.79904149079999</v>
      </c>
      <c r="O582" s="52">
        <v>317.39076895599999</v>
      </c>
      <c r="P582" s="52">
        <v>343.25290759659998</v>
      </c>
      <c r="Q582" s="52">
        <v>370.36617785200002</v>
      </c>
      <c r="R582" s="55">
        <v>398.69134481420002</v>
      </c>
      <c r="S582" s="52">
        <v>428.16583299389998</v>
      </c>
      <c r="T582" s="52">
        <v>458.87466042199998</v>
      </c>
      <c r="U582" s="52">
        <v>490.82736828980001</v>
      </c>
      <c r="V582" s="52">
        <v>524.0117706021</v>
      </c>
      <c r="W582" s="52">
        <v>558.41039215950002</v>
      </c>
      <c r="X582" s="52">
        <v>593.99941855559996</v>
      </c>
      <c r="Y582" s="52">
        <v>630.63440778150004</v>
      </c>
      <c r="Z582" s="52">
        <v>668.29463828070004</v>
      </c>
      <c r="AA582" s="52">
        <v>707.06141073209994</v>
      </c>
      <c r="AB582" s="55">
        <v>746.86267414639997</v>
      </c>
      <c r="AC582" s="52">
        <v>787.57826558780005</v>
      </c>
      <c r="AD582" s="52">
        <v>829.0622598297</v>
      </c>
      <c r="AE582" s="52">
        <v>871.1526986179</v>
      </c>
      <c r="AF582" s="52">
        <v>913.68136644740002</v>
      </c>
      <c r="AG582" s="52">
        <v>956.4842426399</v>
      </c>
      <c r="AH582" s="52">
        <v>999.41658723889998</v>
      </c>
      <c r="AI582" s="52">
        <v>1042.3745152888</v>
      </c>
      <c r="AJ582" s="52">
        <v>1085.3228599188999</v>
      </c>
      <c r="AK582" s="52">
        <v>1128.3172671759</v>
      </c>
      <c r="AL582" s="52">
        <v>1171.5070658226</v>
      </c>
      <c r="AM582" s="52">
        <v>1213.7802010544001</v>
      </c>
      <c r="AN582" s="52">
        <v>1261.1729408459</v>
      </c>
      <c r="AO582" s="52">
        <v>1304.9670511326001</v>
      </c>
      <c r="AP582" s="52">
        <v>1344.3709178187</v>
      </c>
      <c r="AQ582" s="52">
        <v>1378.7482662908001</v>
      </c>
      <c r="AR582" s="52">
        <v>1407.4081896415</v>
      </c>
      <c r="AS582" s="52">
        <v>1429.5648640421</v>
      </c>
      <c r="AT582" s="52">
        <v>1444.3372483400999</v>
      </c>
      <c r="AU582" s="52">
        <v>1450.7515576590999</v>
      </c>
      <c r="AV582" s="52">
        <v>1447.7333833526</v>
      </c>
      <c r="AW582" s="52">
        <v>1434.0785977461001</v>
      </c>
      <c r="AX582" s="52">
        <v>1408.3854125211001</v>
      </c>
      <c r="AY582" s="52">
        <v>1368.9157256893</v>
      </c>
      <c r="AZ582" s="52">
        <v>1313.3309202352</v>
      </c>
      <c r="BA582" s="52">
        <v>1238.2231134246999</v>
      </c>
      <c r="BB582" s="52">
        <v>1138.4059469079</v>
      </c>
      <c r="BC582" s="52">
        <v>1006.4165250687</v>
      </c>
      <c r="BD582" s="52">
        <v>835.43958725619996</v>
      </c>
      <c r="BE582" s="52">
        <v>642.51780387439999</v>
      </c>
      <c r="BF582" s="52">
        <v>601.12819455479996</v>
      </c>
      <c r="BG582" s="52">
        <v>2173.4971208569</v>
      </c>
      <c r="BH582" s="52">
        <v>2332.7208120343998</v>
      </c>
      <c r="BI582" s="52">
        <v>2483.0605281370999</v>
      </c>
      <c r="BJ582" s="52">
        <v>2624.8321138175002</v>
      </c>
      <c r="BK582" s="52">
        <v>2759.5269475506998</v>
      </c>
      <c r="BL582" s="52">
        <v>2888.0926030305</v>
      </c>
      <c r="BM582" s="52">
        <v>3010.6819860021001</v>
      </c>
      <c r="BN582" s="52">
        <v>3126.7050176149</v>
      </c>
      <c r="BO582" s="52">
        <v>3234.9077942158001</v>
      </c>
      <c r="BP582" s="52">
        <v>3333.4180223943999</v>
      </c>
      <c r="BQ582" s="52">
        <v>3419.7498316065999</v>
      </c>
      <c r="BR582" s="52">
        <v>3490.7721049663</v>
      </c>
      <c r="BS582" s="52">
        <v>3542.6444761787002</v>
      </c>
      <c r="BT582" s="52">
        <v>3570.7229205620001</v>
      </c>
      <c r="BU582" s="52">
        <v>3569.4347008011</v>
      </c>
      <c r="BV582" s="52">
        <v>3532.1210543707002</v>
      </c>
      <c r="BW582" s="52">
        <v>3450.8463548545001</v>
      </c>
      <c r="BX582" s="52">
        <v>3316.1770666172001</v>
      </c>
      <c r="BY582" s="52">
        <v>3116.9500703580002</v>
      </c>
      <c r="BZ582" s="52">
        <v>2840.1011287697002</v>
      </c>
      <c r="CA582" s="52">
        <v>2470.7887382120998</v>
      </c>
      <c r="CB582" s="52">
        <v>1993.6070304259999</v>
      </c>
      <c r="CC582" s="52">
        <v>1397.6818829700001</v>
      </c>
      <c r="CD582" s="52">
        <v>695.93180650140005</v>
      </c>
    </row>
    <row r="583" spans="1:82" x14ac:dyDescent="0.25">
      <c r="A583" s="52" t="s">
        <v>234</v>
      </c>
      <c r="B583" s="52">
        <v>143.59201353020001</v>
      </c>
      <c r="C583" s="52">
        <v>165.54128069890001</v>
      </c>
      <c r="D583" s="52">
        <v>189.46123797569999</v>
      </c>
      <c r="E583" s="52">
        <v>215.02588798630001</v>
      </c>
      <c r="F583" s="52">
        <v>243.2378568131</v>
      </c>
      <c r="G583" s="52">
        <v>273.73320012869999</v>
      </c>
      <c r="H583" s="52">
        <v>306.6554487976</v>
      </c>
      <c r="I583" s="52">
        <v>342.20035865659997</v>
      </c>
      <c r="J583" s="52">
        <v>380.52114955069999</v>
      </c>
      <c r="K583" s="52">
        <v>421.8197021249</v>
      </c>
      <c r="L583" s="52">
        <v>466.31907971499999</v>
      </c>
      <c r="M583" s="52">
        <v>514.26424439480002</v>
      </c>
      <c r="N583" s="52">
        <v>565.92357221179998</v>
      </c>
      <c r="O583" s="52">
        <v>621.5909143289</v>
      </c>
      <c r="P583" s="52">
        <v>681.58817342040004</v>
      </c>
      <c r="Q583" s="52">
        <v>746.26843198829999</v>
      </c>
      <c r="R583" s="55">
        <v>816.01959013420003</v>
      </c>
      <c r="S583" s="52">
        <v>891.50672345090004</v>
      </c>
      <c r="T583" s="52">
        <v>973.00436898730004</v>
      </c>
      <c r="U583" s="52">
        <v>1060.9776870528999</v>
      </c>
      <c r="V583" s="52">
        <v>1155.9545241139999</v>
      </c>
      <c r="W583" s="52">
        <v>1258.5170154158</v>
      </c>
      <c r="X583" s="52">
        <v>1369.3029403619</v>
      </c>
      <c r="Y583" s="52">
        <v>1490.9958822424001</v>
      </c>
      <c r="Z583" s="52">
        <v>1624.1282037154001</v>
      </c>
      <c r="AA583" s="52">
        <v>1767.5041755320999</v>
      </c>
      <c r="AB583" s="55">
        <v>1921.8279567863001</v>
      </c>
      <c r="AC583" s="52">
        <v>2087.8670344379002</v>
      </c>
      <c r="AD583" s="52">
        <v>2266.4430245448998</v>
      </c>
      <c r="AE583" s="52">
        <v>2458.4814552275998</v>
      </c>
      <c r="AF583" s="52">
        <v>2664.8961572772</v>
      </c>
      <c r="AG583" s="52">
        <v>2886.6504887536998</v>
      </c>
      <c r="AH583" s="52">
        <v>3124.7595024839002</v>
      </c>
      <c r="AI583" s="52">
        <v>3380.2917951411</v>
      </c>
      <c r="AJ583" s="52">
        <v>3654.3711428349998</v>
      </c>
      <c r="AK583" s="52">
        <v>3948.1773727897998</v>
      </c>
      <c r="AL583" s="52">
        <v>4262.7534936084003</v>
      </c>
      <c r="AM583" s="52">
        <v>4507.9956037791999</v>
      </c>
      <c r="AN583" s="52">
        <v>4946.9464844158001</v>
      </c>
      <c r="AO583" s="52">
        <v>5393.1802761756999</v>
      </c>
      <c r="AP583" s="52">
        <v>5853.5450175773003</v>
      </c>
      <c r="AQ583" s="52">
        <v>6333.3528810649004</v>
      </c>
      <c r="AR583" s="52">
        <v>6836.9328244426997</v>
      </c>
      <c r="AS583" s="52">
        <v>7367.9633247043002</v>
      </c>
      <c r="AT583" s="52">
        <v>7929.6881455788998</v>
      </c>
      <c r="AU583" s="52">
        <v>8525.0631021766003</v>
      </c>
      <c r="AV583" s="52">
        <v>9156.8587028441998</v>
      </c>
      <c r="AW583" s="52">
        <v>9827.7329955084006</v>
      </c>
      <c r="AX583" s="52">
        <v>10540.2835665654</v>
      </c>
      <c r="AY583" s="52">
        <v>11297.084604158499</v>
      </c>
      <c r="AZ583" s="52">
        <v>12100.713087651</v>
      </c>
      <c r="BA583" s="52">
        <v>12953.766980275999</v>
      </c>
      <c r="BB583" s="52">
        <v>13858.877517310801</v>
      </c>
      <c r="BC583" s="52">
        <v>14818.717141451099</v>
      </c>
      <c r="BD583" s="52">
        <v>15836.0042318328</v>
      </c>
      <c r="BE583" s="52">
        <v>16913.505421843001</v>
      </c>
      <c r="BF583" s="52">
        <v>18054.035962903599</v>
      </c>
      <c r="BG583" s="52">
        <v>19271.5701453324</v>
      </c>
      <c r="BH583" s="52">
        <v>20540.191736652901</v>
      </c>
      <c r="BI583" s="52">
        <v>21879.826812936699</v>
      </c>
      <c r="BJ583" s="52">
        <v>23294.676692798199</v>
      </c>
      <c r="BK583" s="52">
        <v>24788.675736379901</v>
      </c>
      <c r="BL583" s="52">
        <v>26365.705832327101</v>
      </c>
      <c r="BM583" s="52">
        <v>28029.693616885601</v>
      </c>
      <c r="BN583" s="52">
        <v>29784.655961544398</v>
      </c>
      <c r="BO583" s="52">
        <v>31634.723050868699</v>
      </c>
      <c r="BP583" s="52">
        <v>33584.151416176202</v>
      </c>
      <c r="BQ583" s="52">
        <v>35637.332113638302</v>
      </c>
      <c r="BR583" s="52">
        <v>37798.796345990399</v>
      </c>
      <c r="BS583" s="52">
        <v>40073.219639041199</v>
      </c>
      <c r="BT583" s="52">
        <v>42465.4251586971</v>
      </c>
      <c r="BU583" s="52">
        <v>44980.386497754502</v>
      </c>
      <c r="BV583" s="52">
        <v>47623.230124321803</v>
      </c>
      <c r="BW583" s="52">
        <v>50399.237604929898</v>
      </c>
      <c r="BX583" s="52">
        <v>53313.847668326598</v>
      </c>
      <c r="BY583" s="52">
        <v>56372.658147324699</v>
      </c>
      <c r="BZ583" s="52">
        <v>59581.427818596901</v>
      </c>
      <c r="CA583" s="52">
        <v>62946.0781497106</v>
      </c>
      <c r="CB583" s="52">
        <v>66472.694956379404</v>
      </c>
      <c r="CC583" s="52">
        <v>70167.529969229596</v>
      </c>
      <c r="CD583" s="52">
        <v>74037.002307331597</v>
      </c>
    </row>
    <row r="584" spans="1:82" x14ac:dyDescent="0.25">
      <c r="A584" s="52" t="s">
        <v>549</v>
      </c>
      <c r="B584" s="52">
        <v>0</v>
      </c>
      <c r="C584" s="52">
        <v>2.9578085099999998E-2</v>
      </c>
      <c r="D584" s="52">
        <v>2.9578714400000001E-2</v>
      </c>
      <c r="E584" s="52">
        <v>2.9577748800000001E-2</v>
      </c>
      <c r="F584" s="52">
        <v>2.9578189299999998E-2</v>
      </c>
      <c r="G584" s="52">
        <v>2.9577911500000002E-2</v>
      </c>
      <c r="H584" s="52">
        <v>2.9577709399999999E-2</v>
      </c>
      <c r="I584" s="52">
        <v>2.95774647E-2</v>
      </c>
      <c r="J584" s="52">
        <v>2.9577229399999998E-2</v>
      </c>
      <c r="K584" s="52">
        <v>2.9577006600000001E-2</v>
      </c>
      <c r="L584" s="52">
        <v>2.95767961E-2</v>
      </c>
      <c r="M584" s="52">
        <v>2.95765973E-2</v>
      </c>
      <c r="N584" s="52">
        <v>2.95764097E-2</v>
      </c>
      <c r="O584" s="52">
        <v>2.9576233E-2</v>
      </c>
      <c r="P584" s="52">
        <v>2.9576067099999999E-2</v>
      </c>
      <c r="Q584" s="52">
        <v>2.9575911900000001E-2</v>
      </c>
      <c r="R584" s="55">
        <v>2.9575780600000001E-2</v>
      </c>
      <c r="S584" s="52">
        <v>2.9575720900000001E-2</v>
      </c>
      <c r="T584" s="52">
        <v>2.9575611299999999E-2</v>
      </c>
      <c r="U584" s="52">
        <v>2.9575498499999998E-2</v>
      </c>
      <c r="V584" s="52">
        <v>2.9575390600000001E-2</v>
      </c>
      <c r="W584" s="52">
        <v>2.9575289800000001E-2</v>
      </c>
      <c r="X584" s="52">
        <v>2.95752008E-2</v>
      </c>
      <c r="Y584" s="52">
        <v>2.9575546099999999E-2</v>
      </c>
      <c r="Z584" s="52">
        <v>2.95757772E-2</v>
      </c>
      <c r="AA584" s="52">
        <v>2.9575623200000001E-2</v>
      </c>
      <c r="AB584" s="55">
        <v>2.9575470699999998E-2</v>
      </c>
      <c r="AC584" s="52">
        <v>2.9575323300000001E-2</v>
      </c>
      <c r="AD584" s="52">
        <v>2.9575179300000001E-2</v>
      </c>
      <c r="AE584" s="52">
        <v>2.95750491E-2</v>
      </c>
      <c r="AF584" s="52">
        <v>2.9574921800000001E-2</v>
      </c>
      <c r="AG584" s="52">
        <v>2.9574796800000001E-2</v>
      </c>
      <c r="AH584" s="52">
        <v>2.95746736E-2</v>
      </c>
      <c r="AI584" s="52">
        <v>2.9574552099999998E-2</v>
      </c>
      <c r="AJ584" s="52">
        <v>2.9574431799999999E-2</v>
      </c>
      <c r="AK584" s="52">
        <v>2.9574336E-2</v>
      </c>
      <c r="AL584" s="52">
        <v>2.95846853E-2</v>
      </c>
      <c r="AM584" s="52">
        <v>2.9553887099999999E-2</v>
      </c>
      <c r="AN584" s="52">
        <v>2.9577356400000001E-2</v>
      </c>
      <c r="AO584" s="52">
        <v>2.957605E-2</v>
      </c>
      <c r="AP584" s="52">
        <v>2.9575163200000001E-2</v>
      </c>
      <c r="AQ584" s="52">
        <v>2.95745403E-2</v>
      </c>
      <c r="AR584" s="52">
        <v>2.95740884E-2</v>
      </c>
      <c r="AS584" s="52">
        <v>2.9573749199999999E-2</v>
      </c>
      <c r="AT584" s="52">
        <v>2.9573485199999999E-2</v>
      </c>
      <c r="AU584" s="52">
        <v>2.9573271799999998E-2</v>
      </c>
      <c r="AV584" s="52">
        <v>2.9573092400000001E-2</v>
      </c>
      <c r="AW584" s="52">
        <v>2.9572936099999999E-2</v>
      </c>
      <c r="AX584" s="52">
        <v>2.9572795299999999E-2</v>
      </c>
      <c r="AY584" s="52">
        <v>2.9572665000000001E-2</v>
      </c>
      <c r="AZ584" s="52">
        <v>2.95725417E-2</v>
      </c>
      <c r="BA584" s="52">
        <v>2.9572422899999999E-2</v>
      </c>
      <c r="BB584" s="52">
        <v>2.95723068E-2</v>
      </c>
      <c r="BC584" s="52">
        <v>2.9572192399999999E-2</v>
      </c>
      <c r="BD584" s="52">
        <v>2.95720789E-2</v>
      </c>
      <c r="BE584" s="52">
        <v>2.9571965499999998E-2</v>
      </c>
      <c r="BF584" s="52">
        <v>2.9571851900000001E-2</v>
      </c>
      <c r="BG584" s="52">
        <v>2.95718531E-2</v>
      </c>
      <c r="BH584" s="52">
        <v>2.9571551500000001E-2</v>
      </c>
      <c r="BI584" s="52">
        <v>2.9571437400000001E-2</v>
      </c>
      <c r="BJ584" s="52">
        <v>2.9571333299999999E-2</v>
      </c>
      <c r="BK584" s="52">
        <v>2.95712339E-2</v>
      </c>
      <c r="BL584" s="52">
        <v>2.9571137000000001E-2</v>
      </c>
      <c r="BM584" s="52">
        <v>2.9571041700000002E-2</v>
      </c>
      <c r="BN584" s="52">
        <v>2.95709475E-2</v>
      </c>
      <c r="BO584" s="52">
        <v>2.95708542E-2</v>
      </c>
      <c r="BP584" s="52">
        <v>2.95707617E-2</v>
      </c>
      <c r="BQ584" s="52">
        <v>2.9570669800000001E-2</v>
      </c>
      <c r="BR584" s="52">
        <v>2.9570578699999999E-2</v>
      </c>
      <c r="BS584" s="52">
        <v>2.9570488200000002E-2</v>
      </c>
      <c r="BT584" s="52">
        <v>2.95703984E-2</v>
      </c>
      <c r="BU584" s="52">
        <v>2.95703093E-2</v>
      </c>
      <c r="BV584" s="52">
        <v>2.9570220899999999E-2</v>
      </c>
      <c r="BW584" s="52">
        <v>2.9570133200000001E-2</v>
      </c>
      <c r="BX584" s="52">
        <v>2.95700461E-2</v>
      </c>
      <c r="BY584" s="52">
        <v>2.95699598E-2</v>
      </c>
      <c r="BZ584" s="52">
        <v>2.9569874100000001E-2</v>
      </c>
      <c r="CA584" s="52">
        <v>2.95697891E-2</v>
      </c>
      <c r="CB584" s="52">
        <v>2.9569704700000001E-2</v>
      </c>
      <c r="CC584" s="52">
        <v>2.9569621099999999E-2</v>
      </c>
      <c r="CD584" s="52">
        <v>2.9569538100000001E-2</v>
      </c>
    </row>
    <row r="585" spans="1:82" x14ac:dyDescent="0.25">
      <c r="A585" s="52" t="s">
        <v>236</v>
      </c>
      <c r="B585" s="52">
        <v>7752.9</v>
      </c>
      <c r="C585" s="52">
        <v>8137.3673508501997</v>
      </c>
      <c r="D585" s="52">
        <v>8481.1706083345998</v>
      </c>
      <c r="E585" s="52">
        <v>8786.6181848005999</v>
      </c>
      <c r="F585" s="52">
        <v>9056.4844687875993</v>
      </c>
      <c r="G585" s="52">
        <v>9293.7833464428004</v>
      </c>
      <c r="H585" s="52">
        <v>9501.5984247487995</v>
      </c>
      <c r="I585" s="52">
        <v>9682.9613941427997</v>
      </c>
      <c r="J585" s="52">
        <v>9840.7694557889008</v>
      </c>
      <c r="K585" s="52">
        <v>9977.7332798718999</v>
      </c>
      <c r="L585" s="52">
        <v>10096.3480265077</v>
      </c>
      <c r="M585" s="52">
        <v>10198.8812100628</v>
      </c>
      <c r="N585" s="52">
        <v>10287.372420298299</v>
      </c>
      <c r="O585" s="52">
        <v>10363.641024815801</v>
      </c>
      <c r="P585" s="52">
        <v>10429.2989229587</v>
      </c>
      <c r="Q585" s="52">
        <v>10485.7661941345</v>
      </c>
      <c r="R585" s="55">
        <v>10534.288095593</v>
      </c>
      <c r="S585" s="52">
        <v>10575.952337107199</v>
      </c>
      <c r="T585" s="52">
        <v>10611.7059164455</v>
      </c>
      <c r="U585" s="52">
        <v>10642.371062784399</v>
      </c>
      <c r="V585" s="52">
        <v>10668.6600255173</v>
      </c>
      <c r="W585" s="52">
        <v>10691.188580293299</v>
      </c>
      <c r="X585" s="52">
        <v>10710.488216436601</v>
      </c>
      <c r="Y585" s="52">
        <v>10727.017031110299</v>
      </c>
      <c r="Z585" s="52">
        <v>10741.169394205999</v>
      </c>
      <c r="AA585" s="52">
        <v>10753.2844704332</v>
      </c>
      <c r="AB585" s="55">
        <v>10763.653696310699</v>
      </c>
      <c r="AC585" s="52">
        <v>10772.5273133065</v>
      </c>
      <c r="AD585" s="52">
        <v>10780.120056858101</v>
      </c>
      <c r="AE585" s="52">
        <v>10786.6160962989</v>
      </c>
      <c r="AF585" s="52">
        <v>10792.173314159299</v>
      </c>
      <c r="AG585" s="52">
        <v>10796.9270058115</v>
      </c>
      <c r="AH585" s="52">
        <v>10800.9930726168</v>
      </c>
      <c r="AI585" s="52">
        <v>10804.4707740213</v>
      </c>
      <c r="AJ585" s="52">
        <v>10807.445096683799</v>
      </c>
      <c r="AK585" s="52">
        <v>10809.988791862401</v>
      </c>
      <c r="AL585" s="52">
        <v>10812.164126009</v>
      </c>
      <c r="AM585" s="52">
        <v>10814.024383842599</v>
      </c>
      <c r="AN585" s="52">
        <v>10815.6151581011</v>
      </c>
      <c r="AO585" s="52">
        <v>10816.975455661601</v>
      </c>
      <c r="AP585" s="52">
        <v>10818.138645749101</v>
      </c>
      <c r="AQ585" s="52">
        <v>10819.1332724651</v>
      </c>
      <c r="AR585" s="52">
        <v>10819.9837508253</v>
      </c>
      <c r="AS585" s="52">
        <v>10820.710962839999</v>
      </c>
      <c r="AT585" s="52">
        <v>10821.3327678716</v>
      </c>
      <c r="AU585" s="52">
        <v>10821.8644395093</v>
      </c>
      <c r="AV585" s="52">
        <v>10822.3190394744</v>
      </c>
      <c r="AW585" s="52">
        <v>10822.7077375885</v>
      </c>
      <c r="AX585" s="52">
        <v>10823.0400855469</v>
      </c>
      <c r="AY585" s="52">
        <v>10823.324251144801</v>
      </c>
      <c r="AZ585" s="52">
        <v>10823.5672186475</v>
      </c>
      <c r="BA585" s="52">
        <v>10823.7749601877</v>
      </c>
      <c r="BB585" s="52">
        <v>10823.952582366501</v>
      </c>
      <c r="BC585" s="52">
        <v>10824.1044516408</v>
      </c>
      <c r="BD585" s="52">
        <v>10824.2343015602</v>
      </c>
      <c r="BE585" s="52">
        <v>10824.345324476601</v>
      </c>
      <c r="BF585" s="52">
        <v>10824.4402499731</v>
      </c>
      <c r="BG585" s="52">
        <v>10824.521411932799</v>
      </c>
      <c r="BH585" s="52">
        <v>10824.590805890901</v>
      </c>
      <c r="BI585" s="52">
        <v>10824.650138077899</v>
      </c>
      <c r="BJ585" s="52">
        <v>10824.700867355699</v>
      </c>
      <c r="BK585" s="52">
        <v>10824.7442410767</v>
      </c>
      <c r="BL585" s="52">
        <v>10824.781325746</v>
      </c>
      <c r="BM585" s="52">
        <v>10824.813033238999</v>
      </c>
      <c r="BN585" s="52">
        <v>10824.8401432192</v>
      </c>
      <c r="BO585" s="52">
        <v>10824.863322306101</v>
      </c>
      <c r="BP585" s="52">
        <v>10824.883140464701</v>
      </c>
      <c r="BQ585" s="52">
        <v>10824.900085019101</v>
      </c>
      <c r="BR585" s="52">
        <v>10824.914572634199</v>
      </c>
      <c r="BS585" s="52">
        <v>10824.9269595604</v>
      </c>
      <c r="BT585" s="52">
        <v>10824.937550393601</v>
      </c>
      <c r="BU585" s="52">
        <v>10824.946605564201</v>
      </c>
      <c r="BV585" s="52">
        <v>10824.954347741101</v>
      </c>
      <c r="BW585" s="52">
        <v>10824.960967306701</v>
      </c>
      <c r="BX585" s="52">
        <v>10824.966627038501</v>
      </c>
      <c r="BY585" s="52">
        <v>10824.971466111499</v>
      </c>
      <c r="BZ585" s="52">
        <v>10824.975603520699</v>
      </c>
      <c r="CA585" s="52">
        <v>10824.979141006799</v>
      </c>
      <c r="CB585" s="52">
        <v>10824.9821655583</v>
      </c>
      <c r="CC585" s="52">
        <v>10824.984751550501</v>
      </c>
      <c r="CD585" s="52">
        <v>10824.9869625744</v>
      </c>
    </row>
    <row r="586" spans="1:82" x14ac:dyDescent="0.25">
      <c r="A586" s="52" t="s">
        <v>237</v>
      </c>
      <c r="B586" s="52">
        <v>5.84</v>
      </c>
      <c r="C586" s="52">
        <v>6.2526766594999996</v>
      </c>
      <c r="D586" s="52">
        <v>6.6909818123000004</v>
      </c>
      <c r="E586" s="52">
        <v>7.1562633642</v>
      </c>
      <c r="F586" s="52">
        <v>7.6499251324999999</v>
      </c>
      <c r="G586" s="52">
        <v>8.1734283574000006</v>
      </c>
      <c r="H586" s="52">
        <v>8.7282932152000008</v>
      </c>
      <c r="I586" s="52">
        <v>9.3161003334999997</v>
      </c>
      <c r="J586" s="52">
        <v>9.9384923038000004</v>
      </c>
      <c r="K586" s="52">
        <v>10.5971751914</v>
      </c>
      <c r="L586" s="52">
        <v>11.2939200404</v>
      </c>
      <c r="M586" s="52">
        <v>12.030564370700001</v>
      </c>
      <c r="N586" s="52">
        <v>12.8090136659</v>
      </c>
      <c r="O586" s="52">
        <v>13.6312428495</v>
      </c>
      <c r="P586" s="52">
        <v>14.4992977474</v>
      </c>
      <c r="Q586" s="52">
        <v>15.415296533899999</v>
      </c>
      <c r="R586" s="55">
        <v>16.3814311601</v>
      </c>
      <c r="S586" s="52">
        <v>17.399968761</v>
      </c>
      <c r="T586" s="52">
        <v>18.473253040300001</v>
      </c>
      <c r="U586" s="52">
        <v>19.603705629699999</v>
      </c>
      <c r="V586" s="52">
        <v>20.793827420500001</v>
      </c>
      <c r="W586" s="52">
        <v>22.046199865399998</v>
      </c>
      <c r="X586" s="52">
        <v>23.363486248099999</v>
      </c>
      <c r="Y586" s="52">
        <v>24.748432918300001</v>
      </c>
      <c r="Z586" s="52">
        <v>26.203870489300002</v>
      </c>
      <c r="AA586" s="52">
        <v>27.7327149967</v>
      </c>
      <c r="AB586" s="55">
        <v>29.337969015100001</v>
      </c>
      <c r="AC586" s="52">
        <v>31.0227227309</v>
      </c>
      <c r="AD586" s="52">
        <v>32.790154968300001</v>
      </c>
      <c r="AE586" s="52">
        <v>34.643534167699997</v>
      </c>
      <c r="AF586" s="52">
        <v>36.586219311800001</v>
      </c>
      <c r="AG586" s="52">
        <v>38.621660799700003</v>
      </c>
      <c r="AH586" s="52">
        <v>40.753401264899999</v>
      </c>
      <c r="AI586" s="52">
        <v>42.985076336200002</v>
      </c>
      <c r="AJ586" s="52">
        <v>45.320415338899998</v>
      </c>
      <c r="AK586" s="52">
        <v>47.763241934200003</v>
      </c>
      <c r="AL586" s="52">
        <v>50.317474695000001</v>
      </c>
      <c r="AM586" s="52">
        <v>52.9871276163</v>
      </c>
      <c r="AN586" s="52">
        <v>55.776310557499997</v>
      </c>
      <c r="AO586" s="52">
        <v>58.6892296157</v>
      </c>
      <c r="AP586" s="52">
        <v>61.730187428199997</v>
      </c>
      <c r="AQ586" s="52">
        <v>64.903583401500001</v>
      </c>
      <c r="AR586" s="52">
        <v>68.213913866400006</v>
      </c>
      <c r="AS586" s="52">
        <v>71.665772156599999</v>
      </c>
      <c r="AT586" s="52">
        <v>75.263848611</v>
      </c>
      <c r="AU586" s="52">
        <v>79.012930495800006</v>
      </c>
      <c r="AV586" s="52">
        <v>82.917901847500005</v>
      </c>
      <c r="AW586" s="52">
        <v>86.983743234599999</v>
      </c>
      <c r="AX586" s="52">
        <v>91.215531436299997</v>
      </c>
      <c r="AY586" s="52">
        <v>95.618439039099997</v>
      </c>
      <c r="AZ586" s="52">
        <v>100.1977339475</v>
      </c>
      <c r="BA586" s="52">
        <v>104.95877881129999</v>
      </c>
      <c r="BB586" s="52">
        <v>109.90703036639999</v>
      </c>
      <c r="BC586" s="52">
        <v>115.04803868889999</v>
      </c>
      <c r="BD586" s="52">
        <v>120.3874463631</v>
      </c>
      <c r="BE586" s="52">
        <v>125.9309875623</v>
      </c>
      <c r="BF586" s="52">
        <v>131.68448704139999</v>
      </c>
      <c r="BG586" s="52">
        <v>137.6538590424</v>
      </c>
      <c r="BH586" s="52">
        <v>143.84510611260001</v>
      </c>
      <c r="BI586" s="52">
        <v>150.26431783390001</v>
      </c>
      <c r="BJ586" s="52">
        <v>156.91766946609999</v>
      </c>
      <c r="BK586" s="52">
        <v>163.81142050189999</v>
      </c>
      <c r="BL586" s="52">
        <v>170.95191313539999</v>
      </c>
      <c r="BM586" s="52">
        <v>178.34557064469999</v>
      </c>
      <c r="BN586" s="52">
        <v>185.99889568789999</v>
      </c>
      <c r="BO586" s="52">
        <v>193.91846851490001</v>
      </c>
      <c r="BP586" s="52">
        <v>202.11094509439999</v>
      </c>
      <c r="BQ586" s="52">
        <v>210.58305515800001</v>
      </c>
      <c r="BR586" s="52">
        <v>219.34160016179999</v>
      </c>
      <c r="BS586" s="52">
        <v>228.39345116699999</v>
      </c>
      <c r="BT586" s="52">
        <v>237.74554664070001</v>
      </c>
      <c r="BU586" s="52">
        <v>247.40489017780001</v>
      </c>
      <c r="BV586" s="52">
        <v>257.37854814600001</v>
      </c>
      <c r="BW586" s="52">
        <v>267.67364725559997</v>
      </c>
      <c r="BX586" s="52">
        <v>278.29737205449999</v>
      </c>
      <c r="BY586" s="52">
        <v>289.25696235179998</v>
      </c>
      <c r="BZ586" s="52">
        <v>300.5597105704</v>
      </c>
      <c r="CA586" s="52">
        <v>312.21295903160001</v>
      </c>
      <c r="CB586" s="52">
        <v>324.22409717239998</v>
      </c>
      <c r="CC586" s="52">
        <v>336.6005586988</v>
      </c>
      <c r="CD586" s="52">
        <v>349.34981867729999</v>
      </c>
    </row>
    <row r="587" spans="1:82" x14ac:dyDescent="0.25">
      <c r="A587" s="52" t="s">
        <v>238</v>
      </c>
      <c r="B587" s="52">
        <v>144.3770926009</v>
      </c>
      <c r="C587" s="52">
        <v>166.7638724352</v>
      </c>
      <c r="D587" s="52">
        <v>191.4624470599</v>
      </c>
      <c r="E587" s="52">
        <v>218.21102343359999</v>
      </c>
      <c r="F587" s="52">
        <v>247.25844809360001</v>
      </c>
      <c r="G587" s="52">
        <v>278.75201668659997</v>
      </c>
      <c r="H587" s="52">
        <v>312.8639005421</v>
      </c>
      <c r="I587" s="52">
        <v>349.74455381669998</v>
      </c>
      <c r="J587" s="52">
        <v>389.6280910159</v>
      </c>
      <c r="K587" s="52">
        <v>432.74451285880002</v>
      </c>
      <c r="L587" s="52">
        <v>479.34567804699998</v>
      </c>
      <c r="M587" s="52">
        <v>529.70605425259998</v>
      </c>
      <c r="N587" s="52">
        <v>584.12380498109997</v>
      </c>
      <c r="O587" s="52">
        <v>642.9221254752</v>
      </c>
      <c r="P587" s="52">
        <v>706.45080701840004</v>
      </c>
      <c r="Q587" s="52">
        <v>775.08802160590005</v>
      </c>
      <c r="R587" s="55">
        <v>849.24225922400001</v>
      </c>
      <c r="S587" s="52">
        <v>929.33173369040003</v>
      </c>
      <c r="T587" s="52">
        <v>1015.837183816</v>
      </c>
      <c r="U587" s="52">
        <v>1109.2504904063001</v>
      </c>
      <c r="V587" s="52">
        <v>1210.1066748373</v>
      </c>
      <c r="W587" s="52">
        <v>1318.9827708719999</v>
      </c>
      <c r="X587" s="52">
        <v>1436.4995599379999</v>
      </c>
      <c r="Y587" s="52">
        <v>1563.3121879770999</v>
      </c>
      <c r="Z587" s="52">
        <v>1699.9214533587001</v>
      </c>
      <c r="AA587" s="52">
        <v>1846.8973635384</v>
      </c>
      <c r="AB587" s="55">
        <v>2004.9432517534001</v>
      </c>
      <c r="AC587" s="52">
        <v>2174.8109535478002</v>
      </c>
      <c r="AD587" s="52">
        <v>2357.2968897587002</v>
      </c>
      <c r="AE587" s="52">
        <v>2553.2543458015002</v>
      </c>
      <c r="AF587" s="52">
        <v>2763.5673066961999</v>
      </c>
      <c r="AG587" s="52">
        <v>2989.1668275497</v>
      </c>
      <c r="AH587" s="52">
        <v>3231.0331646636</v>
      </c>
      <c r="AI587" s="52">
        <v>3490.1978545911002</v>
      </c>
      <c r="AJ587" s="52">
        <v>3767.7458621121</v>
      </c>
      <c r="AK587" s="52">
        <v>4064.8172615622998</v>
      </c>
      <c r="AL587" s="52">
        <v>4382.4102934230004</v>
      </c>
      <c r="AM587" s="52">
        <v>4620.9487629162004</v>
      </c>
      <c r="AN587" s="52">
        <v>5066.8844861613998</v>
      </c>
      <c r="AO587" s="52">
        <v>5519.5071575855</v>
      </c>
      <c r="AP587" s="52">
        <v>5985.7239299738003</v>
      </c>
      <c r="AQ587" s="52">
        <v>6470.9245404836001</v>
      </c>
      <c r="AR587" s="52">
        <v>6979.4876359703003</v>
      </c>
      <c r="AS587" s="52">
        <v>7515.1138763817999</v>
      </c>
      <c r="AT587" s="52">
        <v>8081.0498976068002</v>
      </c>
      <c r="AU587" s="52">
        <v>8680.2425726133006</v>
      </c>
      <c r="AV587" s="52">
        <v>9315.4475437325</v>
      </c>
      <c r="AW587" s="52">
        <v>9989.3068796562002</v>
      </c>
      <c r="AX587" s="52">
        <v>10704.405350757699</v>
      </c>
      <c r="AY587" s="52">
        <v>11463.3115924842</v>
      </c>
      <c r="AZ587" s="52">
        <v>12268.608420181199</v>
      </c>
      <c r="BA587" s="52">
        <v>13122.915264790499</v>
      </c>
      <c r="BB587" s="52">
        <v>14028.904838028</v>
      </c>
      <c r="BC587" s="52">
        <v>14989.315548550499</v>
      </c>
      <c r="BD587" s="52">
        <v>16006.960781412001</v>
      </c>
      <c r="BE587" s="52">
        <v>17084.735859479599</v>
      </c>
      <c r="BF587" s="52">
        <v>18225.623283747998</v>
      </c>
      <c r="BG587" s="52">
        <v>19432.696670431898</v>
      </c>
      <c r="BH587" s="52">
        <v>20710.725287047801</v>
      </c>
      <c r="BI587" s="52">
        <v>22059.761425378601</v>
      </c>
      <c r="BJ587" s="52">
        <v>23483.725327442</v>
      </c>
      <c r="BK587" s="52">
        <v>24986.580899811201</v>
      </c>
      <c r="BL587" s="52">
        <v>26572.3154265148</v>
      </c>
      <c r="BM587" s="52">
        <v>28244.959265390298</v>
      </c>
      <c r="BN587" s="52">
        <v>30008.612129523401</v>
      </c>
      <c r="BO587" s="52">
        <v>31867.465782519899</v>
      </c>
      <c r="BP587" s="52">
        <v>33825.821382181901</v>
      </c>
      <c r="BQ587" s="52">
        <v>35888.102209583201</v>
      </c>
      <c r="BR587" s="52">
        <v>38058.862962543601</v>
      </c>
      <c r="BS587" s="52">
        <v>40342.796638063002</v>
      </c>
      <c r="BT587" s="52">
        <v>42744.739766652303</v>
      </c>
      <c r="BU587" s="52">
        <v>45269.676531698402</v>
      </c>
      <c r="BV587" s="52">
        <v>47922.742134569198</v>
      </c>
      <c r="BW587" s="52">
        <v>50709.225644676801</v>
      </c>
      <c r="BX587" s="52">
        <v>53634.572490714803</v>
      </c>
      <c r="BY587" s="52">
        <v>56704.386693559303</v>
      </c>
      <c r="BZ587" s="52">
        <v>59924.432904351597</v>
      </c>
      <c r="CA587" s="52">
        <v>63300.638286979498</v>
      </c>
      <c r="CB587" s="52">
        <v>66839.094268341098</v>
      </c>
      <c r="CC587" s="52">
        <v>70546.058169551005</v>
      </c>
      <c r="CD587" s="52">
        <v>74427.954724720898</v>
      </c>
    </row>
    <row r="588" spans="1:82" x14ac:dyDescent="0.25">
      <c r="A588" s="52" t="s">
        <v>239</v>
      </c>
      <c r="B588" s="52">
        <v>6.6000000000000003E-2</v>
      </c>
      <c r="C588" s="52">
        <v>6.5506851599999999E-2</v>
      </c>
      <c r="D588" s="52">
        <v>6.5017387999999995E-2</v>
      </c>
      <c r="E588" s="52">
        <v>6.4531581700000007E-2</v>
      </c>
      <c r="F588" s="52">
        <v>6.4049405200000006E-2</v>
      </c>
      <c r="G588" s="52">
        <v>6.3570831600000002E-2</v>
      </c>
      <c r="H588" s="52">
        <v>6.3095833800000001E-2</v>
      </c>
      <c r="I588" s="52">
        <v>6.2624385199999993E-2</v>
      </c>
      <c r="J588" s="52">
        <v>6.21564592E-2</v>
      </c>
      <c r="K588" s="52">
        <v>6.1692029600000003E-2</v>
      </c>
      <c r="L588" s="52">
        <v>6.12310701E-2</v>
      </c>
      <c r="M588" s="52">
        <v>6.0773554899999999E-2</v>
      </c>
      <c r="N588" s="52">
        <v>6.0319458200000002E-2</v>
      </c>
      <c r="O588" s="52">
        <v>5.9868754500000003E-2</v>
      </c>
      <c r="P588" s="52">
        <v>5.9421418500000003E-2</v>
      </c>
      <c r="Q588" s="52">
        <v>5.8977424899999999E-2</v>
      </c>
      <c r="R588" s="55">
        <v>5.8536748800000003E-2</v>
      </c>
      <c r="S588" s="52">
        <v>5.8099365399999998E-2</v>
      </c>
      <c r="T588" s="52">
        <v>5.7665250199999997E-2</v>
      </c>
      <c r="U588" s="52">
        <v>5.7234378599999997E-2</v>
      </c>
      <c r="V588" s="52">
        <v>5.68067264E-2</v>
      </c>
      <c r="W588" s="52">
        <v>5.6382269700000001E-2</v>
      </c>
      <c r="X588" s="52">
        <v>5.5960984499999998E-2</v>
      </c>
      <c r="Y588" s="52">
        <v>5.5542847100000001E-2</v>
      </c>
      <c r="Z588" s="52">
        <v>5.5127834000000001E-2</v>
      </c>
      <c r="AA588" s="52">
        <v>5.4715921799999997E-2</v>
      </c>
      <c r="AB588" s="55">
        <v>5.4307087400000002E-2</v>
      </c>
      <c r="AC588" s="52">
        <v>5.3901307900000001E-2</v>
      </c>
      <c r="AD588" s="52">
        <v>5.3498560200000003E-2</v>
      </c>
      <c r="AE588" s="52">
        <v>5.3098821900000003E-2</v>
      </c>
      <c r="AF588" s="52">
        <v>5.2702070400000002E-2</v>
      </c>
      <c r="AG588" s="52">
        <v>5.2308283499999997E-2</v>
      </c>
      <c r="AH588" s="52">
        <v>5.19174388E-2</v>
      </c>
      <c r="AI588" s="52">
        <v>5.15295146E-2</v>
      </c>
      <c r="AJ588" s="52">
        <v>5.11444889E-2</v>
      </c>
      <c r="AK588" s="52">
        <v>5.0762340000000003E-2</v>
      </c>
      <c r="AL588" s="52">
        <v>5.0383046600000002E-2</v>
      </c>
      <c r="AM588" s="52">
        <v>5.0006587300000002E-2</v>
      </c>
      <c r="AN588" s="52">
        <v>4.9632940799999997E-2</v>
      </c>
      <c r="AO588" s="52">
        <v>4.9262086199999999E-2</v>
      </c>
      <c r="AP588" s="52">
        <v>4.88940026E-2</v>
      </c>
      <c r="AQ588" s="52">
        <v>4.8528669300000001E-2</v>
      </c>
      <c r="AR588" s="52">
        <v>4.8166065700000003E-2</v>
      </c>
      <c r="AS588" s="52">
        <v>4.7806171500000001E-2</v>
      </c>
      <c r="AT588" s="52">
        <v>4.7448966400000001E-2</v>
      </c>
      <c r="AU588" s="52">
        <v>4.7094430299999997E-2</v>
      </c>
      <c r="AV588" s="52">
        <v>4.6742543300000002E-2</v>
      </c>
      <c r="AW588" s="52">
        <v>4.63932856E-2</v>
      </c>
      <c r="AX588" s="52">
        <v>4.6046637500000001E-2</v>
      </c>
      <c r="AY588" s="52">
        <v>4.5702579600000001E-2</v>
      </c>
      <c r="AZ588" s="52">
        <v>4.5361092399999997E-2</v>
      </c>
      <c r="BA588" s="52">
        <v>4.5022156799999997E-2</v>
      </c>
      <c r="BB588" s="52">
        <v>4.4685753699999997E-2</v>
      </c>
      <c r="BC588" s="52">
        <v>4.43518642E-2</v>
      </c>
      <c r="BD588" s="52">
        <v>4.4020469499999999E-2</v>
      </c>
      <c r="BE588" s="52">
        <v>4.3691551000000002E-2</v>
      </c>
      <c r="BF588" s="52">
        <v>4.3365090100000003E-2</v>
      </c>
      <c r="BG588" s="52">
        <v>4.3041068500000002E-2</v>
      </c>
      <c r="BH588" s="52">
        <v>4.2719467999999997E-2</v>
      </c>
      <c r="BI588" s="52">
        <v>4.2400270499999997E-2</v>
      </c>
      <c r="BJ588" s="52">
        <v>4.2083457999999997E-2</v>
      </c>
      <c r="BK588" s="52">
        <v>4.1769012699999997E-2</v>
      </c>
      <c r="BL588" s="52">
        <v>4.1456916900000002E-2</v>
      </c>
      <c r="BM588" s="52">
        <v>4.11471531E-2</v>
      </c>
      <c r="BN588" s="52">
        <v>4.0839703900000003E-2</v>
      </c>
      <c r="BO588" s="52">
        <v>4.0534551799999999E-2</v>
      </c>
      <c r="BP588" s="52">
        <v>4.0231679899999997E-2</v>
      </c>
      <c r="BQ588" s="52">
        <v>3.9931070999999999E-2</v>
      </c>
      <c r="BR588" s="52">
        <v>3.9632708199999998E-2</v>
      </c>
      <c r="BS588" s="52">
        <v>3.9336574800000003E-2</v>
      </c>
      <c r="BT588" s="52">
        <v>3.9042654000000003E-2</v>
      </c>
      <c r="BU588" s="52">
        <v>3.8750929500000003E-2</v>
      </c>
      <c r="BV588" s="52">
        <v>3.8461384699999997E-2</v>
      </c>
      <c r="BW588" s="52">
        <v>3.8174003300000002E-2</v>
      </c>
      <c r="BX588" s="52">
        <v>3.7888769199999998E-2</v>
      </c>
      <c r="BY588" s="52">
        <v>3.7605666400000001E-2</v>
      </c>
      <c r="BZ588" s="52">
        <v>3.7324678999999999E-2</v>
      </c>
      <c r="CA588" s="52">
        <v>3.7045791000000002E-2</v>
      </c>
      <c r="CB588" s="52">
        <v>3.6768986900000002E-2</v>
      </c>
      <c r="CC588" s="52">
        <v>3.6494250999999998E-2</v>
      </c>
      <c r="CD588" s="52">
        <v>3.6221568000000003E-2</v>
      </c>
    </row>
    <row r="589" spans="1:82" x14ac:dyDescent="0.25">
      <c r="A589" s="52" t="s">
        <v>240</v>
      </c>
      <c r="B589" s="52">
        <v>370</v>
      </c>
      <c r="C589" s="52">
        <v>425.58944645219998</v>
      </c>
      <c r="D589" s="52">
        <v>488.55746544250002</v>
      </c>
      <c r="E589" s="52">
        <v>555.96887075209997</v>
      </c>
      <c r="F589" s="52">
        <v>629.13040107740005</v>
      </c>
      <c r="G589" s="52">
        <v>708.37505012060001</v>
      </c>
      <c r="H589" s="52">
        <v>794.13595641730001</v>
      </c>
      <c r="I589" s="52">
        <v>886.55063117839995</v>
      </c>
      <c r="J589" s="52">
        <v>986.35075696349998</v>
      </c>
      <c r="K589" s="52">
        <v>1094.1170218581999</v>
      </c>
      <c r="L589" s="52">
        <v>1210.4967520294999</v>
      </c>
      <c r="M589" s="52">
        <v>1336.2074036588999</v>
      </c>
      <c r="N589" s="52">
        <v>1472.0423672799</v>
      </c>
      <c r="O589" s="52">
        <v>1618.8783389287</v>
      </c>
      <c r="P589" s="52">
        <v>1777.6841019346</v>
      </c>
      <c r="Q589" s="52">
        <v>1949.530691317</v>
      </c>
      <c r="R589" s="55">
        <v>2135.6024295571001</v>
      </c>
      <c r="S589" s="52">
        <v>2337.0187523230002</v>
      </c>
      <c r="T589" s="52">
        <v>2555.2708575973002</v>
      </c>
      <c r="U589" s="52">
        <v>2791.7847428558998</v>
      </c>
      <c r="V589" s="52">
        <v>3048.1829342977999</v>
      </c>
      <c r="W589" s="52">
        <v>3326.2684587106</v>
      </c>
      <c r="X589" s="52">
        <v>3628.0328195384</v>
      </c>
      <c r="Y589" s="52">
        <v>3955.5702402751999</v>
      </c>
      <c r="Z589" s="52">
        <v>4309.4751598338999</v>
      </c>
      <c r="AA589" s="52">
        <v>4690.7101165255999</v>
      </c>
      <c r="AB589" s="55">
        <v>5101.1425358831002</v>
      </c>
      <c r="AC589" s="52">
        <v>5542.8219161525003</v>
      </c>
      <c r="AD589" s="52">
        <v>6017.9372143174996</v>
      </c>
      <c r="AE589" s="52">
        <v>6528.9114750668996</v>
      </c>
      <c r="AF589" s="52">
        <v>7078.1688249900999</v>
      </c>
      <c r="AG589" s="52">
        <v>7668.2625981430001</v>
      </c>
      <c r="AH589" s="52">
        <v>8301.8824481188003</v>
      </c>
      <c r="AI589" s="52">
        <v>8981.8607659750996</v>
      </c>
      <c r="AJ589" s="52">
        <v>9711.1794407842008</v>
      </c>
      <c r="AK589" s="52">
        <v>10492.972363921799</v>
      </c>
      <c r="AL589" s="52">
        <v>11328.816042587699</v>
      </c>
      <c r="AM589" s="52">
        <v>11373.621768590199</v>
      </c>
      <c r="AN589" s="52">
        <v>13027.203763425699</v>
      </c>
      <c r="AO589" s="52">
        <v>14618.1586284473</v>
      </c>
      <c r="AP589" s="52">
        <v>16182.3288751578</v>
      </c>
      <c r="AQ589" s="52">
        <v>17750.466402100199</v>
      </c>
      <c r="AR589" s="52">
        <v>19348.166939266899</v>
      </c>
      <c r="AS589" s="52">
        <v>20996.6050501875</v>
      </c>
      <c r="AT589" s="52">
        <v>22713.4339706713</v>
      </c>
      <c r="AU589" s="52">
        <v>24513.6190291522</v>
      </c>
      <c r="AV589" s="52">
        <v>26410.135243571302</v>
      </c>
      <c r="AW589" s="52">
        <v>28414.5229439584</v>
      </c>
      <c r="AX589" s="52">
        <v>30537.3178468898</v>
      </c>
      <c r="AY589" s="52">
        <v>32788.377808601501</v>
      </c>
      <c r="AZ589" s="52">
        <v>35177.127658022997</v>
      </c>
      <c r="BA589" s="52">
        <v>37712.740433497398</v>
      </c>
      <c r="BB589" s="52">
        <v>40404.2698709623</v>
      </c>
      <c r="BC589" s="52">
        <v>43260.745840339703</v>
      </c>
      <c r="BD589" s="52">
        <v>46291.241809293802</v>
      </c>
      <c r="BE589" s="52">
        <v>49504.921300535803</v>
      </c>
      <c r="BF589" s="52">
        <v>52911.068569333598</v>
      </c>
      <c r="BG589" s="52">
        <v>56519.107227570901</v>
      </c>
      <c r="BH589" s="52">
        <v>60354.165830273698</v>
      </c>
      <c r="BI589" s="52">
        <v>64394.7998124324</v>
      </c>
      <c r="BJ589" s="52">
        <v>68656.242879354599</v>
      </c>
      <c r="BK589" s="52">
        <v>73153.372227747604</v>
      </c>
      <c r="BL589" s="52">
        <v>77900.480797694603</v>
      </c>
      <c r="BM589" s="52">
        <v>82911.443071488698</v>
      </c>
      <c r="BN589" s="52">
        <v>88199.949082923195</v>
      </c>
      <c r="BO589" s="52">
        <v>93779.7062801375</v>
      </c>
      <c r="BP589" s="52">
        <v>99664.591032574594</v>
      </c>
      <c r="BQ589" s="93" t="s">
        <v>685</v>
      </c>
      <c r="BR589" s="93" t="s">
        <v>686</v>
      </c>
      <c r="BS589" s="93" t="s">
        <v>687</v>
      </c>
      <c r="BT589" s="93" t="s">
        <v>688</v>
      </c>
      <c r="BU589" s="93" t="s">
        <v>689</v>
      </c>
      <c r="BV589" s="93" t="s">
        <v>690</v>
      </c>
      <c r="BW589" s="93" t="s">
        <v>691</v>
      </c>
      <c r="BX589" s="93" t="s">
        <v>692</v>
      </c>
      <c r="BY589" s="93" t="s">
        <v>693</v>
      </c>
      <c r="BZ589" s="93" t="s">
        <v>694</v>
      </c>
      <c r="CA589" s="93" t="s">
        <v>695</v>
      </c>
      <c r="CB589" s="93" t="s">
        <v>696</v>
      </c>
      <c r="CC589" s="93" t="s">
        <v>697</v>
      </c>
      <c r="CD589" s="93" t="s">
        <v>698</v>
      </c>
    </row>
    <row r="590" spans="1:82" x14ac:dyDescent="0.25">
      <c r="A590" s="52" t="s">
        <v>241</v>
      </c>
      <c r="B590" s="52">
        <v>0.28846750090000001</v>
      </c>
      <c r="C590" s="52">
        <v>0.28663684639999998</v>
      </c>
      <c r="D590" s="52">
        <v>0.2823591526</v>
      </c>
      <c r="E590" s="52">
        <v>0.2798140683</v>
      </c>
      <c r="F590" s="52">
        <v>0.27699622419999997</v>
      </c>
      <c r="G590" s="52">
        <v>0.2746086868</v>
      </c>
      <c r="H590" s="52">
        <v>0.27237167439999999</v>
      </c>
      <c r="I590" s="52">
        <v>0.27051489750000002</v>
      </c>
      <c r="J590" s="52">
        <v>0.26893998609999997</v>
      </c>
      <c r="K590" s="52">
        <v>0.26761746260000002</v>
      </c>
      <c r="L590" s="52">
        <v>0.26652187459999999</v>
      </c>
      <c r="M590" s="52">
        <v>0.26563202279999998</v>
      </c>
      <c r="N590" s="52">
        <v>0.26493048819999998</v>
      </c>
      <c r="O590" s="52">
        <v>0.2644030383</v>
      </c>
      <c r="P590" s="52">
        <v>0.26403803380000002</v>
      </c>
      <c r="Q590" s="52">
        <v>0.26382572529999998</v>
      </c>
      <c r="R590" s="55">
        <v>0.26371104000000001</v>
      </c>
      <c r="S590" s="52">
        <v>0.26366254420000002</v>
      </c>
      <c r="T590" s="52">
        <v>0.26370341079999998</v>
      </c>
      <c r="U590" s="52">
        <v>0.2638438072</v>
      </c>
      <c r="V590" s="52">
        <v>0.26408425000000002</v>
      </c>
      <c r="W590" s="52">
        <v>0.26442305300000002</v>
      </c>
      <c r="X590" s="52">
        <v>0.26484324059999997</v>
      </c>
      <c r="Y590" s="52">
        <v>0.26475599459999999</v>
      </c>
      <c r="Z590" s="52">
        <v>0.26426585349999998</v>
      </c>
      <c r="AA590" s="52">
        <v>0.26379854159999999</v>
      </c>
      <c r="AB590" s="55">
        <v>0.2633584605</v>
      </c>
      <c r="AC590" s="52">
        <v>0.26294359319999999</v>
      </c>
      <c r="AD590" s="52">
        <v>0.26255941109999997</v>
      </c>
      <c r="AE590" s="52">
        <v>0.26218720350000002</v>
      </c>
      <c r="AF590" s="52">
        <v>0.26182443760000002</v>
      </c>
      <c r="AG590" s="52">
        <v>0.2614691374</v>
      </c>
      <c r="AH590" s="52">
        <v>0.26111975630000001</v>
      </c>
      <c r="AI590" s="52">
        <v>0.26077514870000001</v>
      </c>
      <c r="AJ590" s="52">
        <v>0.26043430350000002</v>
      </c>
      <c r="AK590" s="52">
        <v>0.26000963519999998</v>
      </c>
      <c r="AL590" s="52">
        <v>0.21976730250000001</v>
      </c>
      <c r="AM590" s="52">
        <v>0.28000000000000003</v>
      </c>
      <c r="AN590" s="52">
        <v>0.28000000000000003</v>
      </c>
      <c r="AO590" s="52">
        <v>0.28000000000000003</v>
      </c>
      <c r="AP590" s="52">
        <v>0.28000000000000003</v>
      </c>
      <c r="AQ590" s="52">
        <v>0.28000000000000003</v>
      </c>
      <c r="AR590" s="52">
        <v>0.28000000000000003</v>
      </c>
      <c r="AS590" s="52">
        <v>0.28000000000000003</v>
      </c>
      <c r="AT590" s="52">
        <v>0.28000000000000003</v>
      </c>
      <c r="AU590" s="52">
        <v>0.28000000000000003</v>
      </c>
      <c r="AV590" s="52">
        <v>0.28000000000000003</v>
      </c>
      <c r="AW590" s="52">
        <v>0.28000000000000003</v>
      </c>
      <c r="AX590" s="52">
        <v>0.28000000000000003</v>
      </c>
      <c r="AY590" s="52">
        <v>0.28000000000000003</v>
      </c>
      <c r="AZ590" s="52">
        <v>0.28000000000000003</v>
      </c>
      <c r="BA590" s="52">
        <v>0.28000000000000003</v>
      </c>
      <c r="BB590" s="52">
        <v>0.28000000000000003</v>
      </c>
      <c r="BC590" s="52">
        <v>0.28000000000000003</v>
      </c>
      <c r="BD590" s="52">
        <v>0.28000000000000003</v>
      </c>
      <c r="BE590" s="52">
        <v>0.28000000000000003</v>
      </c>
      <c r="BF590" s="52">
        <v>0.28000000000000003</v>
      </c>
      <c r="BG590" s="52">
        <v>0.28000000000000003</v>
      </c>
      <c r="BH590" s="52">
        <v>0.28000000000000003</v>
      </c>
      <c r="BI590" s="52">
        <v>0.28000000000000003</v>
      </c>
      <c r="BJ590" s="52">
        <v>0.28000000000000003</v>
      </c>
      <c r="BK590" s="52">
        <v>0.28000000000000003</v>
      </c>
      <c r="BL590" s="52">
        <v>0.28000000000000003</v>
      </c>
      <c r="BM590" s="52">
        <v>0.28000000000000003</v>
      </c>
      <c r="BN590" s="52">
        <v>0.28000000000000003</v>
      </c>
      <c r="BO590" s="52">
        <v>0.28000000000000003</v>
      </c>
      <c r="BP590" s="52">
        <v>0.28000000000000003</v>
      </c>
      <c r="BQ590" s="52">
        <v>0.28000000000000003</v>
      </c>
      <c r="BR590" s="52">
        <v>0.28000000000000003</v>
      </c>
      <c r="BS590" s="52">
        <v>0.28000000000000003</v>
      </c>
      <c r="BT590" s="52">
        <v>0.28000000000000003</v>
      </c>
      <c r="BU590" s="52">
        <v>0.28000000000000003</v>
      </c>
      <c r="BV590" s="52">
        <v>0.28000000000000003</v>
      </c>
      <c r="BW590" s="52">
        <v>0.28000000000000003</v>
      </c>
      <c r="BX590" s="52">
        <v>0.28000000000000003</v>
      </c>
      <c r="BY590" s="52">
        <v>0.28000000000000003</v>
      </c>
      <c r="BZ590" s="52">
        <v>0.28000000000000003</v>
      </c>
      <c r="CA590" s="52">
        <v>0.28000000000000003</v>
      </c>
      <c r="CB590" s="52">
        <v>0.28000000000000003</v>
      </c>
      <c r="CC590" s="52">
        <v>0.28000000000000003</v>
      </c>
      <c r="CD590" s="52">
        <v>0.28000000000000003</v>
      </c>
    </row>
    <row r="591" spans="1:82" x14ac:dyDescent="0.25">
      <c r="A591" s="52" t="s">
        <v>242</v>
      </c>
      <c r="B591" s="52">
        <v>41.421629290399999</v>
      </c>
      <c r="C591" s="52">
        <v>47.450230641399997</v>
      </c>
      <c r="D591" s="52">
        <v>53.496114596600002</v>
      </c>
      <c r="E591" s="52">
        <v>60.167268517399997</v>
      </c>
      <c r="F591" s="52">
        <v>67.375967917699995</v>
      </c>
      <c r="G591" s="52">
        <v>75.169514614299999</v>
      </c>
      <c r="H591" s="52">
        <v>83.524258054699999</v>
      </c>
      <c r="I591" s="52">
        <v>92.570294951799994</v>
      </c>
      <c r="J591" s="52">
        <v>102.33735267580001</v>
      </c>
      <c r="K591" s="52">
        <v>112.88631835850001</v>
      </c>
      <c r="L591" s="52">
        <v>124.2842353106</v>
      </c>
      <c r="M591" s="52">
        <v>136.60505149869999</v>
      </c>
      <c r="N591" s="52">
        <v>149.93040829469999</v>
      </c>
      <c r="O591" s="52">
        <v>164.3505263161</v>
      </c>
      <c r="P591" s="52">
        <v>179.9652011931</v>
      </c>
      <c r="Q591" s="52">
        <v>196.88481032830001</v>
      </c>
      <c r="R591" s="55">
        <v>215.1933747388</v>
      </c>
      <c r="S591" s="52">
        <v>235.05693090759999</v>
      </c>
      <c r="T591" s="52">
        <v>256.58457083069999</v>
      </c>
      <c r="U591" s="52">
        <v>279.93239229779999</v>
      </c>
      <c r="V591" s="52">
        <v>305.26938356739998</v>
      </c>
      <c r="W591" s="52">
        <v>332.78091147089998</v>
      </c>
      <c r="X591" s="52">
        <v>362.65062813319997</v>
      </c>
      <c r="Y591" s="52">
        <v>394.75009773080001</v>
      </c>
      <c r="Z591" s="52">
        <v>429.20162587909999</v>
      </c>
      <c r="AA591" s="52">
        <v>466.2650238352</v>
      </c>
      <c r="AB591" s="55">
        <v>506.12965202779998</v>
      </c>
      <c r="AC591" s="52">
        <v>548.99126020970004</v>
      </c>
      <c r="AD591" s="52">
        <v>595.07594587690005</v>
      </c>
      <c r="AE591" s="52">
        <v>644.58237761559997</v>
      </c>
      <c r="AF591" s="52">
        <v>697.73493773489997</v>
      </c>
      <c r="AG591" s="52">
        <v>754.77001330830001</v>
      </c>
      <c r="AH591" s="52">
        <v>815.93643983710001</v>
      </c>
      <c r="AI591" s="52">
        <v>881.49609541669997</v>
      </c>
      <c r="AJ591" s="52">
        <v>951.72360318660003</v>
      </c>
      <c r="AK591" s="52">
        <v>1026.5641582830999</v>
      </c>
      <c r="AL591" s="52">
        <v>936.81383672050003</v>
      </c>
      <c r="AM591" s="52">
        <v>1262.2387690582</v>
      </c>
      <c r="AN591" s="52">
        <v>1385.1450156364001</v>
      </c>
      <c r="AO591" s="52">
        <v>1510.0904773292</v>
      </c>
      <c r="AP591" s="52">
        <v>1638.9926049216001</v>
      </c>
      <c r="AQ591" s="52">
        <v>1773.3388066982</v>
      </c>
      <c r="AR591" s="52">
        <v>1914.341190844</v>
      </c>
      <c r="AS591" s="52">
        <v>2063.0297309172001</v>
      </c>
      <c r="AT591" s="52">
        <v>2220.3126807621002</v>
      </c>
      <c r="AU591" s="52">
        <v>2387.0176686095001</v>
      </c>
      <c r="AV591" s="52">
        <v>2563.9204367963998</v>
      </c>
      <c r="AW591" s="52">
        <v>2751.7652387424</v>
      </c>
      <c r="AX591" s="52">
        <v>2951.2793986382999</v>
      </c>
      <c r="AY591" s="52">
        <v>3163.1836891644002</v>
      </c>
      <c r="AZ591" s="52">
        <v>3388.1996645423001</v>
      </c>
      <c r="BA591" s="52">
        <v>3627.0547544772999</v>
      </c>
      <c r="BB591" s="52">
        <v>3880.4857048469999</v>
      </c>
      <c r="BC591" s="52">
        <v>4149.2407996063002</v>
      </c>
      <c r="BD591" s="52">
        <v>4434.0811849131996</v>
      </c>
      <c r="BE591" s="52">
        <v>4735.7815181161004</v>
      </c>
      <c r="BF591" s="52">
        <v>5055.1300696130002</v>
      </c>
      <c r="BG591" s="52">
        <v>5396.0396406931004</v>
      </c>
      <c r="BH591" s="52">
        <v>5751.2536862628003</v>
      </c>
      <c r="BI591" s="52">
        <v>6126.3515076223002</v>
      </c>
      <c r="BJ591" s="52">
        <v>6522.5094739835004</v>
      </c>
      <c r="BK591" s="52">
        <v>6940.8292061864004</v>
      </c>
      <c r="BL591" s="52">
        <v>7382.3976330515998</v>
      </c>
      <c r="BM591" s="52">
        <v>7848.3142127279998</v>
      </c>
      <c r="BN591" s="52">
        <v>8339.7036692324</v>
      </c>
      <c r="BO591" s="52">
        <v>8857.7224542431995</v>
      </c>
      <c r="BP591" s="52">
        <v>9403.5623965292998</v>
      </c>
      <c r="BQ591" s="52">
        <v>9978.4529918187</v>
      </c>
      <c r="BR591" s="52">
        <v>10583.6629768773</v>
      </c>
      <c r="BS591" s="52">
        <v>11220.5014989315</v>
      </c>
      <c r="BT591" s="52">
        <v>11890.3190444352</v>
      </c>
      <c r="BU591" s="52">
        <v>12594.508219371301</v>
      </c>
      <c r="BV591" s="52">
        <v>13334.5044348101</v>
      </c>
      <c r="BW591" s="52">
        <v>14111.786529380401</v>
      </c>
      <c r="BX591" s="52">
        <v>14927.8773471315</v>
      </c>
      <c r="BY591" s="52">
        <v>15784.3442812509</v>
      </c>
      <c r="BZ591" s="52">
        <v>16682.7997892071</v>
      </c>
      <c r="CA591" s="52">
        <v>17624.901881918999</v>
      </c>
      <c r="CB591" s="52">
        <v>18612.354587786202</v>
      </c>
      <c r="CC591" s="52">
        <v>19646.908391384299</v>
      </c>
      <c r="CD591" s="52">
        <v>20730.360646052799</v>
      </c>
    </row>
    <row r="592" spans="1:82" x14ac:dyDescent="0.25">
      <c r="A592" s="52" t="s">
        <v>243</v>
      </c>
      <c r="B592" s="52">
        <v>143.59853721089999</v>
      </c>
      <c r="C592" s="52">
        <v>165.581255664</v>
      </c>
      <c r="D592" s="52">
        <v>189.85352485710001</v>
      </c>
      <c r="E592" s="52">
        <v>216.141432004</v>
      </c>
      <c r="F592" s="52">
        <v>244.6638187202</v>
      </c>
      <c r="G592" s="52">
        <v>275.54753347799999</v>
      </c>
      <c r="H592" s="52">
        <v>308.95402695939998</v>
      </c>
      <c r="I592" s="52">
        <v>345.01952425899998</v>
      </c>
      <c r="J592" s="52">
        <v>383.96506083650002</v>
      </c>
      <c r="K592" s="52">
        <v>426.01059352179999</v>
      </c>
      <c r="L592" s="52">
        <v>471.39984058670001</v>
      </c>
      <c r="M592" s="52">
        <v>520.40129017870004</v>
      </c>
      <c r="N592" s="52">
        <v>573.30999491729995</v>
      </c>
      <c r="O592" s="52">
        <v>630.44989784740005</v>
      </c>
      <c r="P592" s="52">
        <v>692.17664041149999</v>
      </c>
      <c r="Q592" s="52">
        <v>758.88085709560005</v>
      </c>
      <c r="R592" s="55">
        <v>830.99191500680001</v>
      </c>
      <c r="S592" s="52">
        <v>909.04128980559994</v>
      </c>
      <c r="T592" s="52">
        <v>993.48782682260003</v>
      </c>
      <c r="U592" s="52">
        <v>1084.8505385968999</v>
      </c>
      <c r="V592" s="52">
        <v>1183.7176238694001</v>
      </c>
      <c r="W592" s="52">
        <v>1290.7402869989</v>
      </c>
      <c r="X592" s="52">
        <v>1406.63510537</v>
      </c>
      <c r="Y592" s="52">
        <v>1532.0095114031999</v>
      </c>
      <c r="Z592" s="52">
        <v>1667.2207718135001</v>
      </c>
      <c r="AA592" s="52">
        <v>1812.795687408</v>
      </c>
      <c r="AB592" s="55">
        <v>1969.4453697049</v>
      </c>
      <c r="AC592" s="52">
        <v>2137.9447411977999</v>
      </c>
      <c r="AD592" s="52">
        <v>2319.1184885373</v>
      </c>
      <c r="AE592" s="52">
        <v>2513.8495184222002</v>
      </c>
      <c r="AF592" s="52">
        <v>2723.0537556516001</v>
      </c>
      <c r="AG592" s="52">
        <v>2947.6965625331</v>
      </c>
      <c r="AH592" s="52">
        <v>3188.7949080691001</v>
      </c>
      <c r="AI592" s="52">
        <v>3447.4192160472999</v>
      </c>
      <c r="AJ592" s="52">
        <v>3724.6949997154002</v>
      </c>
      <c r="AK592" s="52">
        <v>4021.8037228834</v>
      </c>
      <c r="AL592" s="52">
        <v>4339.7864287632001</v>
      </c>
      <c r="AM592" s="52">
        <v>4577.8408617503001</v>
      </c>
      <c r="AN592" s="52">
        <v>5021.2685791654003</v>
      </c>
      <c r="AO592" s="52">
        <v>5471.7487658212003</v>
      </c>
      <c r="AP592" s="52">
        <v>5936.2317732205001</v>
      </c>
      <c r="AQ592" s="52">
        <v>6420.1003416432004</v>
      </c>
      <c r="AR592" s="52">
        <v>6927.7326768553003</v>
      </c>
      <c r="AS592" s="52">
        <v>7462.8419386840997</v>
      </c>
      <c r="AT592" s="52">
        <v>8028.6964720748001</v>
      </c>
      <c r="AU592" s="52">
        <v>8628.2695804597006</v>
      </c>
      <c r="AV592" s="52">
        <v>9264.3442291075007</v>
      </c>
      <c r="AW592" s="52">
        <v>9939.5873210110003</v>
      </c>
      <c r="AX592" s="52">
        <v>10656.6026951781</v>
      </c>
      <c r="AY592" s="52">
        <v>11417.9688920848</v>
      </c>
      <c r="AZ592" s="52">
        <v>12226.265837753701</v>
      </c>
      <c r="BA592" s="52">
        <v>13084.0933850492</v>
      </c>
      <c r="BB592" s="52">
        <v>13994.083847465499</v>
      </c>
      <c r="BC592" s="52">
        <v>14958.910107322199</v>
      </c>
      <c r="BD592" s="52">
        <v>15981.2904662686</v>
      </c>
      <c r="BE592" s="52">
        <v>17063.9910485131</v>
      </c>
      <c r="BF592" s="52">
        <v>18209.826224766799</v>
      </c>
      <c r="BG592" s="52">
        <v>19413.5641401414</v>
      </c>
      <c r="BH592" s="52">
        <v>20687.0516878567</v>
      </c>
      <c r="BI592" s="52">
        <v>22031.6297059477</v>
      </c>
      <c r="BJ592" s="52">
        <v>23451.502450555799</v>
      </c>
      <c r="BK592" s="52">
        <v>24950.606140805201</v>
      </c>
      <c r="BL592" s="52">
        <v>26532.8234102715</v>
      </c>
      <c r="BM592" s="52">
        <v>28202.080751881302</v>
      </c>
      <c r="BN592" s="52">
        <v>29962.394242273898</v>
      </c>
      <c r="BO592" s="52">
        <v>31817.892803300401</v>
      </c>
      <c r="BP592" s="52">
        <v>33772.8313638166</v>
      </c>
      <c r="BQ592" s="52">
        <v>35831.5991229914</v>
      </c>
      <c r="BR592" s="52">
        <v>37998.725227411698</v>
      </c>
      <c r="BS592" s="52">
        <v>40278.882983276701</v>
      </c>
      <c r="BT592" s="52">
        <v>42676.8931964394</v>
      </c>
      <c r="BU592" s="52">
        <v>45197.726974237601</v>
      </c>
      <c r="BV592" s="52">
        <v>47846.508184022503</v>
      </c>
      <c r="BW592" s="52">
        <v>50628.515683389101</v>
      </c>
      <c r="BX592" s="52">
        <v>53549.185389335602</v>
      </c>
      <c r="BY592" s="52">
        <v>56614.1122244871</v>
      </c>
      <c r="BZ592" s="52">
        <v>59829.051960750097</v>
      </c>
      <c r="CA592" s="52">
        <v>63199.922969977299</v>
      </c>
      <c r="CB592" s="52">
        <v>66732.807884789203</v>
      </c>
      <c r="CC592" s="52">
        <v>70433.955168949993</v>
      </c>
      <c r="CD592" s="52">
        <v>74309.780594600204</v>
      </c>
    </row>
    <row r="593" spans="1:82" x14ac:dyDescent="0.25">
      <c r="A593" s="52" t="s">
        <v>244</v>
      </c>
      <c r="B593" s="52">
        <v>13.1783441344</v>
      </c>
      <c r="C593" s="52">
        <v>14.5121935592</v>
      </c>
      <c r="D593" s="52">
        <v>16.0314100091</v>
      </c>
      <c r="E593" s="52">
        <v>17.624371084700002</v>
      </c>
      <c r="F593" s="52">
        <v>19.4183393679</v>
      </c>
      <c r="G593" s="52">
        <v>21.365215662200001</v>
      </c>
      <c r="H593" s="52">
        <v>23.483542533400001</v>
      </c>
      <c r="I593" s="52">
        <v>25.780342763299998</v>
      </c>
      <c r="J593" s="52">
        <v>28.268500560300001</v>
      </c>
      <c r="K593" s="52">
        <v>30.9622812217</v>
      </c>
      <c r="L593" s="52">
        <v>33.877085408200003</v>
      </c>
      <c r="M593" s="52">
        <v>37.029472656599999</v>
      </c>
      <c r="N593" s="52">
        <v>40.437261034300001</v>
      </c>
      <c r="O593" s="52">
        <v>44.119666719199998</v>
      </c>
      <c r="P593" s="52">
        <v>48.097477685999998</v>
      </c>
      <c r="Q593" s="52">
        <v>52.393274033499999</v>
      </c>
      <c r="R593" s="55">
        <v>57.0352936946</v>
      </c>
      <c r="S593" s="52">
        <v>62.070040750799997</v>
      </c>
      <c r="T593" s="52">
        <v>67.512217526300006</v>
      </c>
      <c r="U593" s="52">
        <v>73.390158090499995</v>
      </c>
      <c r="V593" s="52">
        <v>79.736830915200002</v>
      </c>
      <c r="W593" s="52">
        <v>86.588698440100003</v>
      </c>
      <c r="X593" s="52">
        <v>93.987528101999999</v>
      </c>
      <c r="Y593" s="52">
        <v>102.19483956560001</v>
      </c>
      <c r="Z593" s="52">
        <v>111.24734504990001</v>
      </c>
      <c r="AA593" s="52">
        <v>121.00853048899999</v>
      </c>
      <c r="AB593" s="55">
        <v>131.52581313939999</v>
      </c>
      <c r="AC593" s="52">
        <v>142.85187955169999</v>
      </c>
      <c r="AD593" s="52">
        <v>155.04160156399999</v>
      </c>
      <c r="AE593" s="52">
        <v>168.16201312979999</v>
      </c>
      <c r="AF593" s="52">
        <v>182.2766520031</v>
      </c>
      <c r="AG593" s="52">
        <v>197.45252276860001</v>
      </c>
      <c r="AH593" s="52">
        <v>213.7602577026</v>
      </c>
      <c r="AI593" s="52">
        <v>231.27423378590001</v>
      </c>
      <c r="AJ593" s="52">
        <v>250.07275220650001</v>
      </c>
      <c r="AK593" s="52">
        <v>270.26977277779997</v>
      </c>
      <c r="AL593" s="52">
        <v>307.61091101890003</v>
      </c>
      <c r="AM593" s="52">
        <v>300.1432879669</v>
      </c>
      <c r="AN593" s="52">
        <v>329.32028522770003</v>
      </c>
      <c r="AO593" s="52">
        <v>358.98110472410002</v>
      </c>
      <c r="AP593" s="52">
        <v>389.58202983579997</v>
      </c>
      <c r="AQ593" s="52">
        <v>421.4768373334</v>
      </c>
      <c r="AR593" s="52">
        <v>454.95369928100001</v>
      </c>
      <c r="AS593" s="52">
        <v>490.25739731940001</v>
      </c>
      <c r="AT593" s="52">
        <v>527.60372380080003</v>
      </c>
      <c r="AU593" s="52">
        <v>567.18927388869997</v>
      </c>
      <c r="AV593" s="52">
        <v>609.19829123500006</v>
      </c>
      <c r="AW593" s="52">
        <v>653.80752472790005</v>
      </c>
      <c r="AX593" s="52">
        <v>701.18969420259998</v>
      </c>
      <c r="AY593" s="52">
        <v>751.51596000040001</v>
      </c>
      <c r="AZ593" s="52">
        <v>804.95766756989997</v>
      </c>
      <c r="BA593" s="52">
        <v>861.68755910990001</v>
      </c>
      <c r="BB593" s="52">
        <v>921.88059181999995</v>
      </c>
      <c r="BC593" s="52">
        <v>985.71446621869995</v>
      </c>
      <c r="BD593" s="52">
        <v>1053.3699409367</v>
      </c>
      <c r="BE593" s="52">
        <v>1125.0309869724999</v>
      </c>
      <c r="BF593" s="52">
        <v>1200.8848118796</v>
      </c>
      <c r="BG593" s="52">
        <v>1281.8608764858</v>
      </c>
      <c r="BH593" s="52">
        <v>1366.2352984597001</v>
      </c>
      <c r="BI593" s="52">
        <v>1455.3334384359</v>
      </c>
      <c r="BJ593" s="52">
        <v>1549.4347071884999</v>
      </c>
      <c r="BK593" s="52">
        <v>1648.80075988</v>
      </c>
      <c r="BL593" s="52">
        <v>1753.6897631479001</v>
      </c>
      <c r="BM593" s="52">
        <v>1864.362861713</v>
      </c>
      <c r="BN593" s="52">
        <v>1981.0872039292999</v>
      </c>
      <c r="BO593" s="52">
        <v>2104.1374767006</v>
      </c>
      <c r="BP593" s="52">
        <v>2233.7967722956</v>
      </c>
      <c r="BQ593" s="52">
        <v>2370.3571321946001</v>
      </c>
      <c r="BR593" s="52">
        <v>2514.1199209012002</v>
      </c>
      <c r="BS593" s="52">
        <v>2665.3961036317</v>
      </c>
      <c r="BT593" s="52">
        <v>2824.5064668433001</v>
      </c>
      <c r="BU593" s="52">
        <v>2991.7818034996999</v>
      </c>
      <c r="BV593" s="52">
        <v>3167.5630758357001</v>
      </c>
      <c r="BW593" s="52">
        <v>3352.2015631413001</v>
      </c>
      <c r="BX593" s="52">
        <v>3546.0589989547998</v>
      </c>
      <c r="BY593" s="52">
        <v>3749.5077001486002</v>
      </c>
      <c r="BZ593" s="52">
        <v>3962.9306892329</v>
      </c>
      <c r="CA593" s="52">
        <v>4186.7218104936001</v>
      </c>
      <c r="CB593" s="52">
        <v>4421.2858401623998</v>
      </c>
      <c r="CC593" s="52">
        <v>4667.0385905724997</v>
      </c>
      <c r="CD593" s="52">
        <v>4924.4070081172003</v>
      </c>
    </row>
    <row r="594" spans="1:82" x14ac:dyDescent="0.25">
      <c r="A594" s="52" t="s">
        <v>245</v>
      </c>
      <c r="B594" s="52">
        <v>102.1703842397</v>
      </c>
      <c r="C594" s="52">
        <v>118.0910500575</v>
      </c>
      <c r="D594" s="52">
        <v>135.96512337909999</v>
      </c>
      <c r="E594" s="52">
        <v>154.8586194689</v>
      </c>
      <c r="F594" s="52">
        <v>175.8618888954</v>
      </c>
      <c r="G594" s="52">
        <v>198.5636855143</v>
      </c>
      <c r="H594" s="52">
        <v>223.13119074279999</v>
      </c>
      <c r="I594" s="52">
        <v>249.63006370479999</v>
      </c>
      <c r="J594" s="52">
        <v>278.1837968749</v>
      </c>
      <c r="K594" s="52">
        <v>308.93338376640003</v>
      </c>
      <c r="L594" s="52">
        <v>342.03484440440002</v>
      </c>
      <c r="M594" s="52">
        <v>377.65919289610002</v>
      </c>
      <c r="N594" s="52">
        <v>415.993163917</v>
      </c>
      <c r="O594" s="52">
        <v>457.2403880128</v>
      </c>
      <c r="P594" s="52">
        <v>501.62297222720002</v>
      </c>
      <c r="Q594" s="52">
        <v>549.38362166000002</v>
      </c>
      <c r="R594" s="55">
        <v>600.82621539549996</v>
      </c>
      <c r="S594" s="52">
        <v>656.44979254329996</v>
      </c>
      <c r="T594" s="52">
        <v>716.41979815670004</v>
      </c>
      <c r="U594" s="52">
        <v>781.04529475519996</v>
      </c>
      <c r="V594" s="52">
        <v>850.6851405466</v>
      </c>
      <c r="W594" s="52">
        <v>925.73610394490004</v>
      </c>
      <c r="X594" s="52">
        <v>1006.6523122288</v>
      </c>
      <c r="Y594" s="52">
        <v>1096.2457845116</v>
      </c>
      <c r="Z594" s="52">
        <v>1194.9265778363001</v>
      </c>
      <c r="AA594" s="52">
        <v>1301.2391516969001</v>
      </c>
      <c r="AB594" s="55">
        <v>1415.6983047584999</v>
      </c>
      <c r="AC594" s="52">
        <v>1538.8757742282</v>
      </c>
      <c r="AD594" s="52">
        <v>1671.367078668</v>
      </c>
      <c r="AE594" s="52">
        <v>1813.8990776121</v>
      </c>
      <c r="AF594" s="52">
        <v>1967.1612195422999</v>
      </c>
      <c r="AG594" s="52">
        <v>2131.8804754454</v>
      </c>
      <c r="AH594" s="52">
        <v>2308.8230626467998</v>
      </c>
      <c r="AI594" s="52">
        <v>2498.7956997244</v>
      </c>
      <c r="AJ594" s="52">
        <v>2702.6475396484002</v>
      </c>
      <c r="AK594" s="52">
        <v>2921.6132145066999</v>
      </c>
      <c r="AL594" s="52">
        <v>3325.9396568879001</v>
      </c>
      <c r="AM594" s="52">
        <v>3245.7568347209999</v>
      </c>
      <c r="AN594" s="52">
        <v>3561.8014687793998</v>
      </c>
      <c r="AO594" s="52">
        <v>3883.0897988464999</v>
      </c>
      <c r="AP594" s="52">
        <v>4214.5524126556002</v>
      </c>
      <c r="AQ594" s="52">
        <v>4560.0140743666998</v>
      </c>
      <c r="AR594" s="52">
        <v>4922.5916335987004</v>
      </c>
      <c r="AS594" s="52">
        <v>5304.9335937871001</v>
      </c>
      <c r="AT594" s="52">
        <v>5709.3754648167996</v>
      </c>
      <c r="AU594" s="52">
        <v>6138.0454335672002</v>
      </c>
      <c r="AV594" s="52">
        <v>6592.9382660478004</v>
      </c>
      <c r="AW594" s="52">
        <v>7075.9677567661001</v>
      </c>
      <c r="AX594" s="52">
        <v>7589.0041679270998</v>
      </c>
      <c r="AY594" s="52">
        <v>8133.9009149942003</v>
      </c>
      <c r="AZ594" s="52">
        <v>8712.5134231086995</v>
      </c>
      <c r="BA594" s="52">
        <v>9326.7122257986994</v>
      </c>
      <c r="BB594" s="52">
        <v>9978.3918124638003</v>
      </c>
      <c r="BC594" s="52">
        <v>10669.4763418448</v>
      </c>
      <c r="BD594" s="52">
        <v>11401.923046919601</v>
      </c>
      <c r="BE594" s="52">
        <v>12177.723903726999</v>
      </c>
      <c r="BF594" s="52">
        <v>12998.905893290599</v>
      </c>
      <c r="BG594" s="52">
        <v>13875.5305046393</v>
      </c>
      <c r="BH594" s="52">
        <v>14788.938050390099</v>
      </c>
      <c r="BI594" s="52">
        <v>15753.4753053144</v>
      </c>
      <c r="BJ594" s="52">
        <v>16772.167218814699</v>
      </c>
      <c r="BK594" s="52">
        <v>17847.846530193601</v>
      </c>
      <c r="BL594" s="52">
        <v>18983.3081992755</v>
      </c>
      <c r="BM594" s="52">
        <v>20181.3794041576</v>
      </c>
      <c r="BN594" s="52">
        <v>21444.952292311998</v>
      </c>
      <c r="BO594" s="52">
        <v>22777.000596625501</v>
      </c>
      <c r="BP594" s="52">
        <v>24180.589019646901</v>
      </c>
      <c r="BQ594" s="52">
        <v>25658.8791218195</v>
      </c>
      <c r="BR594" s="52">
        <v>27215.1333691131</v>
      </c>
      <c r="BS594" s="52">
        <v>28852.7181401097</v>
      </c>
      <c r="BT594" s="52">
        <v>30575.106114261998</v>
      </c>
      <c r="BU594" s="52">
        <v>32385.878278383199</v>
      </c>
      <c r="BV594" s="52">
        <v>34288.725689511703</v>
      </c>
      <c r="BW594" s="52">
        <v>36287.451075549601</v>
      </c>
      <c r="BX594" s="52">
        <v>38385.9703211952</v>
      </c>
      <c r="BY594" s="52">
        <v>40588.313866073797</v>
      </c>
      <c r="BZ594" s="52">
        <v>42898.628029389802</v>
      </c>
      <c r="CA594" s="52">
        <v>45321.1762677917</v>
      </c>
      <c r="CB594" s="52">
        <v>47860.340368593199</v>
      </c>
      <c r="CC594" s="52">
        <v>50520.621577845297</v>
      </c>
      <c r="CD594" s="52">
        <v>53306.6416612787</v>
      </c>
    </row>
    <row r="595" spans="1:82" x14ac:dyDescent="0.25">
      <c r="A595" s="52" t="s">
        <v>246</v>
      </c>
      <c r="B595" s="52">
        <v>5.3925133000000004E-3</v>
      </c>
      <c r="C595" s="52">
        <v>7.0915646000000001E-3</v>
      </c>
      <c r="D595" s="52">
        <v>8.4033304000000007E-3</v>
      </c>
      <c r="E595" s="52">
        <v>9.4843578000000008E-3</v>
      </c>
      <c r="F595" s="52">
        <v>1.04935924E-2</v>
      </c>
      <c r="G595" s="52">
        <v>1.1495820699999999E-2</v>
      </c>
      <c r="H595" s="52">
        <v>1.24970429E-2</v>
      </c>
      <c r="I595" s="52">
        <v>1.35099446E-2</v>
      </c>
      <c r="J595" s="52">
        <v>1.4534450399999999E-2</v>
      </c>
      <c r="K595" s="52">
        <v>1.55609583E-2</v>
      </c>
      <c r="L595" s="52">
        <v>1.6576424499999999E-2</v>
      </c>
      <c r="M595" s="52">
        <v>1.75659009E-2</v>
      </c>
      <c r="N595" s="52">
        <v>1.8512873400000001E-2</v>
      </c>
      <c r="O595" s="52">
        <v>1.9399282E-2</v>
      </c>
      <c r="P595" s="52">
        <v>2.0205464400000001E-2</v>
      </c>
      <c r="Q595" s="52">
        <v>2.0910095399999998E-2</v>
      </c>
      <c r="R595" s="55">
        <v>2.14901508E-2</v>
      </c>
      <c r="S595" s="52">
        <v>2.1833370299999998E-2</v>
      </c>
      <c r="T595" s="52">
        <v>2.2000924299999999E-2</v>
      </c>
      <c r="U595" s="52">
        <v>2.1996791500000001E-2</v>
      </c>
      <c r="V595" s="52">
        <v>2.18072105E-2</v>
      </c>
      <c r="W595" s="52">
        <v>2.1412322099999999E-2</v>
      </c>
      <c r="X595" s="52">
        <v>2.07897415E-2</v>
      </c>
      <c r="Y595" s="52">
        <v>2.00233049E-2</v>
      </c>
      <c r="Z595" s="52">
        <v>1.9236583799999998E-2</v>
      </c>
      <c r="AA595" s="52">
        <v>1.8464304899999999E-2</v>
      </c>
      <c r="AB595" s="55">
        <v>1.7705180399999999E-2</v>
      </c>
      <c r="AC595" s="52">
        <v>1.6951456100000001E-2</v>
      </c>
      <c r="AD595" s="52">
        <v>1.6195839100000001E-2</v>
      </c>
      <c r="AE595" s="52">
        <v>1.5433177399999999E-2</v>
      </c>
      <c r="AF595" s="52">
        <v>1.46598749E-2</v>
      </c>
      <c r="AG595" s="52">
        <v>1.38735197E-2</v>
      </c>
      <c r="AH595" s="52">
        <v>1.30726781E-2</v>
      </c>
      <c r="AI595" s="52">
        <v>1.22567947E-2</v>
      </c>
      <c r="AJ595" s="52">
        <v>1.1426158800000001E-2</v>
      </c>
      <c r="AK595" s="52">
        <v>1.0581912000000001E-2</v>
      </c>
      <c r="AL595" s="52">
        <v>9.7261237000000004E-3</v>
      </c>
      <c r="AM595" s="52">
        <v>9.3287987999999995E-3</v>
      </c>
      <c r="AN595" s="52">
        <v>9.0027525000000008E-3</v>
      </c>
      <c r="AO595" s="52">
        <v>8.6526551E-3</v>
      </c>
      <c r="AP595" s="52">
        <v>8.2683661000000006E-3</v>
      </c>
      <c r="AQ595" s="52">
        <v>7.8542407000000009E-3</v>
      </c>
      <c r="AR595" s="52">
        <v>7.4152949000000001E-3</v>
      </c>
      <c r="AS595" s="52">
        <v>6.9555748999999998E-3</v>
      </c>
      <c r="AT595" s="52">
        <v>6.4785425000000001E-3</v>
      </c>
      <c r="AU595" s="52">
        <v>5.9875045999999996E-3</v>
      </c>
      <c r="AV595" s="52">
        <v>5.4858679E-3</v>
      </c>
      <c r="AW595" s="52">
        <v>4.9772781000000004E-3</v>
      </c>
      <c r="AX595" s="52">
        <v>4.4656992999999997E-3</v>
      </c>
      <c r="AY595" s="52">
        <v>3.9554626000000001E-3</v>
      </c>
      <c r="AZ595" s="52">
        <v>3.4512945999999999E-3</v>
      </c>
      <c r="BA595" s="52">
        <v>2.9583273999999999E-3</v>
      </c>
      <c r="BB595" s="52">
        <v>2.4820889999999998E-3</v>
      </c>
      <c r="BC595" s="52">
        <v>2.0284742999999998E-3</v>
      </c>
      <c r="BD595" s="52">
        <v>1.6036970000000001E-3</v>
      </c>
      <c r="BE595" s="52">
        <v>1.2142307E-3</v>
      </c>
      <c r="BF595" s="52">
        <v>8.6675000000000001E-4</v>
      </c>
      <c r="BG595" s="52">
        <v>9.8455349999999994E-4</v>
      </c>
      <c r="BH595" s="52">
        <v>1.1430599E-3</v>
      </c>
      <c r="BI595" s="52">
        <v>1.2752504E-3</v>
      </c>
      <c r="BJ595" s="52">
        <v>1.3721365000000001E-3</v>
      </c>
      <c r="BK595" s="52">
        <v>1.4397632E-3</v>
      </c>
      <c r="BL595" s="52">
        <v>1.4862091000000001E-3</v>
      </c>
      <c r="BM595" s="52">
        <v>1.5180943999999999E-3</v>
      </c>
      <c r="BN595" s="52">
        <v>1.5401541E-3</v>
      </c>
      <c r="BO595" s="52">
        <v>1.5555984E-3</v>
      </c>
      <c r="BP595" s="52">
        <v>1.5665553E-3</v>
      </c>
      <c r="BQ595" s="52">
        <v>1.5744239E-3</v>
      </c>
      <c r="BR595" s="52">
        <v>1.5801242999999999E-3</v>
      </c>
      <c r="BS595" s="52">
        <v>1.5842644000000001E-3</v>
      </c>
      <c r="BT595" s="52">
        <v>1.5872496E-3</v>
      </c>
      <c r="BU595" s="52">
        <v>1.5893544E-3</v>
      </c>
      <c r="BV595" s="52">
        <v>1.5907676999999999E-3</v>
      </c>
      <c r="BW595" s="52">
        <v>1.5916228000000001E-3</v>
      </c>
      <c r="BX595" s="52">
        <v>1.5920161E-3</v>
      </c>
      <c r="BY595" s="52">
        <v>1.5920191000000001E-3</v>
      </c>
      <c r="BZ595" s="52">
        <v>1.591687E-3</v>
      </c>
      <c r="CA595" s="52">
        <v>1.5910632000000001E-3</v>
      </c>
      <c r="CB595" s="52">
        <v>1.5901829E-3</v>
      </c>
      <c r="CC595" s="52">
        <v>1.5890753E-3</v>
      </c>
      <c r="CD595" s="52">
        <v>1.5877654E-3</v>
      </c>
    </row>
    <row r="596" spans="1:82" x14ac:dyDescent="0.25">
      <c r="A596" s="52" t="s">
        <v>247</v>
      </c>
      <c r="B596" s="52">
        <v>0.77855538999999996</v>
      </c>
      <c r="C596" s="52">
        <v>1.1826167712</v>
      </c>
      <c r="D596" s="52">
        <v>1.6089222028000001</v>
      </c>
      <c r="E596" s="52">
        <v>2.0695914296</v>
      </c>
      <c r="F596" s="52">
        <v>2.5946293733000001</v>
      </c>
      <c r="G596" s="52">
        <v>3.2044832086000001</v>
      </c>
      <c r="H596" s="52">
        <v>3.9098735826</v>
      </c>
      <c r="I596" s="52">
        <v>4.7250295577000001</v>
      </c>
      <c r="J596" s="52">
        <v>5.6630301793999998</v>
      </c>
      <c r="K596" s="52">
        <v>6.7339193369999997</v>
      </c>
      <c r="L596" s="52">
        <v>7.9458374603999999</v>
      </c>
      <c r="M596" s="52">
        <v>9.3047640738999995</v>
      </c>
      <c r="N596" s="52">
        <v>10.8138100638</v>
      </c>
      <c r="O596" s="52">
        <v>12.472227627700001</v>
      </c>
      <c r="P596" s="52">
        <v>14.2741666069</v>
      </c>
      <c r="Q596" s="52">
        <v>16.2071645103</v>
      </c>
      <c r="R596" s="55">
        <v>18.250344217199999</v>
      </c>
      <c r="S596" s="52">
        <v>20.290443884799998</v>
      </c>
      <c r="T596" s="52">
        <v>22.349356993400001</v>
      </c>
      <c r="U596" s="52">
        <v>24.399951809400001</v>
      </c>
      <c r="V596" s="52">
        <v>26.389050967900001</v>
      </c>
      <c r="W596" s="52">
        <v>28.242483873200001</v>
      </c>
      <c r="X596" s="52">
        <v>29.864454567999999</v>
      </c>
      <c r="Y596" s="52">
        <v>31.302676573900001</v>
      </c>
      <c r="Z596" s="52">
        <v>32.700681545099997</v>
      </c>
      <c r="AA596" s="52">
        <v>34.101676130400001</v>
      </c>
      <c r="AB596" s="55">
        <v>35.497882048500003</v>
      </c>
      <c r="AC596" s="52">
        <v>36.866212349999998</v>
      </c>
      <c r="AD596" s="52">
        <v>38.178401221400001</v>
      </c>
      <c r="AE596" s="52">
        <v>39.404827379300002</v>
      </c>
      <c r="AF596" s="52">
        <v>40.5135510446</v>
      </c>
      <c r="AG596" s="52">
        <v>41.470265016500001</v>
      </c>
      <c r="AH596" s="52">
        <v>42.238256594500001</v>
      </c>
      <c r="AI596" s="52">
        <v>42.7786385438</v>
      </c>
      <c r="AJ596" s="52">
        <v>43.050862396699998</v>
      </c>
      <c r="AK596" s="52">
        <v>43.013538678899998</v>
      </c>
      <c r="AL596" s="52">
        <v>42.623864659799999</v>
      </c>
      <c r="AM596" s="52">
        <v>43.107901165999998</v>
      </c>
      <c r="AN596" s="52">
        <v>45.615906995899998</v>
      </c>
      <c r="AO596" s="52">
        <v>47.758391764300001</v>
      </c>
      <c r="AP596" s="52">
        <v>49.492156753300002</v>
      </c>
      <c r="AQ596" s="52">
        <v>50.824198840400001</v>
      </c>
      <c r="AR596" s="52">
        <v>51.754959114999998</v>
      </c>
      <c r="AS596" s="52">
        <v>52.271937697600002</v>
      </c>
      <c r="AT596" s="52">
        <v>52.353425531900001</v>
      </c>
      <c r="AU596" s="52">
        <v>51.972992153600003</v>
      </c>
      <c r="AV596" s="52">
        <v>51.103314625000003</v>
      </c>
      <c r="AW596" s="52">
        <v>49.719558645200003</v>
      </c>
      <c r="AX596" s="52">
        <v>47.8026555796</v>
      </c>
      <c r="AY596" s="52">
        <v>45.342700399400002</v>
      </c>
      <c r="AZ596" s="52">
        <v>42.342582427499998</v>
      </c>
      <c r="BA596" s="52">
        <v>38.821879741300002</v>
      </c>
      <c r="BB596" s="52">
        <v>34.8209905625</v>
      </c>
      <c r="BC596" s="52">
        <v>30.405441228400001</v>
      </c>
      <c r="BD596" s="52">
        <v>25.670315143300002</v>
      </c>
      <c r="BE596" s="52">
        <v>20.744810966500001</v>
      </c>
      <c r="BF596" s="52">
        <v>15.797058981199999</v>
      </c>
      <c r="BG596" s="52">
        <v>19.1325302905</v>
      </c>
      <c r="BH596" s="52">
        <v>23.673599191200001</v>
      </c>
      <c r="BI596" s="52">
        <v>28.131719430899999</v>
      </c>
      <c r="BJ596" s="52">
        <v>32.222876886199998</v>
      </c>
      <c r="BK596" s="52">
        <v>35.974759005999999</v>
      </c>
      <c r="BL596" s="52">
        <v>39.492016243400002</v>
      </c>
      <c r="BM596" s="52">
        <v>42.878513509100003</v>
      </c>
      <c r="BN596" s="52">
        <v>46.217887249500002</v>
      </c>
      <c r="BO596" s="52">
        <v>49.572979219499999</v>
      </c>
      <c r="BP596" s="52">
        <v>52.990018365300003</v>
      </c>
      <c r="BQ596" s="52">
        <v>56.503086591799999</v>
      </c>
      <c r="BR596" s="52">
        <v>60.137735131900001</v>
      </c>
      <c r="BS596" s="52">
        <v>63.913654786199999</v>
      </c>
      <c r="BT596" s="52">
        <v>67.846570212900005</v>
      </c>
      <c r="BU596" s="52">
        <v>71.949557460799994</v>
      </c>
      <c r="BV596" s="52">
        <v>76.233950546599999</v>
      </c>
      <c r="BW596" s="52">
        <v>80.709961287599995</v>
      </c>
      <c r="BX596" s="52">
        <v>85.387101379200004</v>
      </c>
      <c r="BY596" s="52">
        <v>90.274469072200006</v>
      </c>
      <c r="BZ596" s="52">
        <v>95.380943601499993</v>
      </c>
      <c r="CA596" s="52">
        <v>100.7153170023</v>
      </c>
      <c r="CB596" s="52">
        <v>106.2863835519</v>
      </c>
      <c r="CC596" s="52">
        <v>112.10300060100001</v>
      </c>
      <c r="CD596" s="52">
        <v>118.1741301208</v>
      </c>
    </row>
    <row r="597" spans="1:82" x14ac:dyDescent="0.25">
      <c r="A597" s="52" t="s">
        <v>248</v>
      </c>
      <c r="B597" s="52">
        <v>6.5236807000000003E-3</v>
      </c>
      <c r="C597" s="52">
        <v>3.9974965100000003E-2</v>
      </c>
      <c r="D597" s="52">
        <v>0.39228688140000001</v>
      </c>
      <c r="E597" s="52">
        <v>1.1155440177</v>
      </c>
      <c r="F597" s="52">
        <v>1.4259619071</v>
      </c>
      <c r="G597" s="52">
        <v>1.8143333493</v>
      </c>
      <c r="H597" s="52">
        <v>2.2985781619000001</v>
      </c>
      <c r="I597" s="52">
        <v>2.8191656023</v>
      </c>
      <c r="J597" s="52">
        <v>3.4439112859000001</v>
      </c>
      <c r="K597" s="52">
        <v>4.1908913968999997</v>
      </c>
      <c r="L597" s="52">
        <v>5.0807608715999999</v>
      </c>
      <c r="M597" s="52">
        <v>6.1370457838999997</v>
      </c>
      <c r="N597" s="52">
        <v>7.3864227056000002</v>
      </c>
      <c r="O597" s="52">
        <v>8.8589835185000005</v>
      </c>
      <c r="P597" s="52">
        <v>10.588466991100001</v>
      </c>
      <c r="Q597" s="52">
        <v>12.6124251073</v>
      </c>
      <c r="R597" s="55">
        <v>14.9723248725</v>
      </c>
      <c r="S597" s="52">
        <v>17.534566354799999</v>
      </c>
      <c r="T597" s="52">
        <v>20.483457835300001</v>
      </c>
      <c r="U597" s="52">
        <v>23.872851544</v>
      </c>
      <c r="V597" s="52">
        <v>27.763099755399999</v>
      </c>
      <c r="W597" s="52">
        <v>32.223271583100001</v>
      </c>
      <c r="X597" s="52">
        <v>37.332165008099999</v>
      </c>
      <c r="Y597" s="52">
        <v>41.013629160800001</v>
      </c>
      <c r="Z597" s="52">
        <v>43.092568098199997</v>
      </c>
      <c r="AA597" s="52">
        <v>45.291511875899999</v>
      </c>
      <c r="AB597" s="55">
        <v>47.617412918600003</v>
      </c>
      <c r="AC597" s="52">
        <v>50.077706759900003</v>
      </c>
      <c r="AD597" s="52">
        <v>52.675463992399997</v>
      </c>
      <c r="AE597" s="52">
        <v>55.368063194599998</v>
      </c>
      <c r="AF597" s="52">
        <v>58.157598374300001</v>
      </c>
      <c r="AG597" s="52">
        <v>61.046073779499999</v>
      </c>
      <c r="AH597" s="52">
        <v>64.035405585199996</v>
      </c>
      <c r="AI597" s="52">
        <v>67.127420906200001</v>
      </c>
      <c r="AJ597" s="52">
        <v>70.323856880400001</v>
      </c>
      <c r="AK597" s="52">
        <v>73.626350093599996</v>
      </c>
      <c r="AL597" s="52">
        <v>77.032935154800001</v>
      </c>
      <c r="AM597" s="52">
        <v>69.845257970999995</v>
      </c>
      <c r="AN597" s="52">
        <v>74.3220947497</v>
      </c>
      <c r="AO597" s="52">
        <v>78.568489645499994</v>
      </c>
      <c r="AP597" s="52">
        <v>82.686755643200001</v>
      </c>
      <c r="AQ597" s="52">
        <v>86.747460578399995</v>
      </c>
      <c r="AR597" s="52">
        <v>90.799852412600004</v>
      </c>
      <c r="AS597" s="52">
        <v>94.878613979799994</v>
      </c>
      <c r="AT597" s="52">
        <v>99.008326495899993</v>
      </c>
      <c r="AU597" s="52">
        <v>103.2064782831</v>
      </c>
      <c r="AV597" s="52">
        <v>107.4855262633</v>
      </c>
      <c r="AW597" s="52">
        <v>111.85432550260001</v>
      </c>
      <c r="AX597" s="52">
        <v>116.3191286127</v>
      </c>
      <c r="AY597" s="52">
        <v>120.8842879262</v>
      </c>
      <c r="AZ597" s="52">
        <v>125.5527501027</v>
      </c>
      <c r="BA597" s="52">
        <v>130.32640477320001</v>
      </c>
      <c r="BB597" s="52">
        <v>135.2063301547</v>
      </c>
      <c r="BC597" s="52">
        <v>140.19296587100001</v>
      </c>
      <c r="BD597" s="52">
        <v>145.28623443590001</v>
      </c>
      <c r="BE597" s="52">
        <v>150.4856266701</v>
      </c>
      <c r="BF597" s="52">
        <v>155.7902618631</v>
      </c>
      <c r="BG597" s="52">
        <v>141.99399480899999</v>
      </c>
      <c r="BH597" s="52">
        <v>146.85995120379999</v>
      </c>
      <c r="BI597" s="52">
        <v>151.80289301100001</v>
      </c>
      <c r="BJ597" s="52">
        <v>156.8257577576</v>
      </c>
      <c r="BK597" s="52">
        <v>161.9304044253</v>
      </c>
      <c r="BL597" s="52">
        <v>167.1175779443</v>
      </c>
      <c r="BM597" s="52">
        <v>172.38713499569999</v>
      </c>
      <c r="BN597" s="52">
        <v>177.73828072949999</v>
      </c>
      <c r="BO597" s="52">
        <v>183.1697524317</v>
      </c>
      <c r="BP597" s="52">
        <v>188.6799476404</v>
      </c>
      <c r="BQ597" s="52">
        <v>194.26700935310001</v>
      </c>
      <c r="BR597" s="52">
        <v>199.92888142140001</v>
      </c>
      <c r="BS597" s="52">
        <v>205.66334423550001</v>
      </c>
      <c r="BT597" s="52">
        <v>211.4680377423</v>
      </c>
      <c r="BU597" s="52">
        <v>217.34047648309999</v>
      </c>
      <c r="BV597" s="52">
        <v>223.2780597007</v>
      </c>
      <c r="BW597" s="52">
        <v>229.2780784592</v>
      </c>
      <c r="BX597" s="52">
        <v>235.33772100889999</v>
      </c>
      <c r="BY597" s="52">
        <v>241.4540771623</v>
      </c>
      <c r="BZ597" s="52">
        <v>247.62414215320001</v>
      </c>
      <c r="CA597" s="52">
        <v>253.8448202667</v>
      </c>
      <c r="CB597" s="52">
        <v>260.11292840980002</v>
      </c>
      <c r="CC597" s="52">
        <v>266.42519972039997</v>
      </c>
      <c r="CD597" s="52">
        <v>272.77828726860002</v>
      </c>
    </row>
    <row r="598" spans="1:82" x14ac:dyDescent="0.25">
      <c r="A598" s="52" t="s">
        <v>249</v>
      </c>
      <c r="B598" s="52">
        <v>4.5432100000000002E-5</v>
      </c>
      <c r="C598" s="52">
        <v>2.4148029999999999E-4</v>
      </c>
      <c r="D598" s="52">
        <v>2.0705390000000001E-3</v>
      </c>
      <c r="E598" s="52">
        <v>5.1879520999999996E-3</v>
      </c>
      <c r="F598" s="52">
        <v>5.8624176999999998E-3</v>
      </c>
      <c r="G598" s="52">
        <v>6.6281085000000003E-3</v>
      </c>
      <c r="H598" s="52">
        <v>7.4956377999999997E-3</v>
      </c>
      <c r="I598" s="52">
        <v>8.2383478999999999E-3</v>
      </c>
      <c r="J598" s="52">
        <v>9.0505120999999997E-3</v>
      </c>
      <c r="K598" s="52">
        <v>9.9352671000000007E-3</v>
      </c>
      <c r="L598" s="52">
        <v>1.0895459999999999E-2</v>
      </c>
      <c r="M598" s="52">
        <v>1.19336428E-2</v>
      </c>
      <c r="N598" s="52">
        <v>1.3051979199999999E-2</v>
      </c>
      <c r="O598" s="52">
        <v>1.42521123E-2</v>
      </c>
      <c r="P598" s="52">
        <v>1.55349922E-2</v>
      </c>
      <c r="Q598" s="52">
        <v>1.69006547E-2</v>
      </c>
      <c r="R598" s="55">
        <v>1.83479969E-2</v>
      </c>
      <c r="S598" s="52">
        <v>1.9668462300000002E-2</v>
      </c>
      <c r="T598" s="52">
        <v>2.1051763500000001E-2</v>
      </c>
      <c r="U598" s="52">
        <v>2.2500804499999999E-2</v>
      </c>
      <c r="V598" s="52">
        <v>2.4017467099999999E-2</v>
      </c>
      <c r="W598" s="52">
        <v>2.5604160399999999E-2</v>
      </c>
      <c r="X598" s="52">
        <v>2.7263627299999999E-2</v>
      </c>
      <c r="Y598" s="52">
        <v>2.75075402E-2</v>
      </c>
      <c r="Z598" s="52">
        <v>2.6532738E-2</v>
      </c>
      <c r="AA598" s="52">
        <v>2.5624557199999998E-2</v>
      </c>
      <c r="AB598" s="55">
        <v>2.47771465E-2</v>
      </c>
      <c r="AC598" s="52">
        <v>2.3985103399999999E-2</v>
      </c>
      <c r="AD598" s="52">
        <v>2.32414684E-2</v>
      </c>
      <c r="AE598" s="52">
        <v>2.2521244999999999E-2</v>
      </c>
      <c r="AF598" s="52">
        <v>2.1823589000000001E-2</v>
      </c>
      <c r="AG598" s="52">
        <v>2.11477191E-2</v>
      </c>
      <c r="AH598" s="52">
        <v>2.04929069E-2</v>
      </c>
      <c r="AI598" s="52">
        <v>1.9858469300000001E-2</v>
      </c>
      <c r="AJ598" s="52">
        <v>1.9243764300000001E-2</v>
      </c>
      <c r="AK598" s="52">
        <v>1.8648187E-2</v>
      </c>
      <c r="AL598" s="52">
        <v>1.80711681E-2</v>
      </c>
      <c r="AM598" s="52">
        <v>1.5493639300000001E-2</v>
      </c>
      <c r="AN598" s="52">
        <v>1.5023832399999999E-2</v>
      </c>
      <c r="AO598" s="52">
        <v>1.4568118600000001E-2</v>
      </c>
      <c r="AP598" s="52">
        <v>1.4125927999999999E-2</v>
      </c>
      <c r="AQ598" s="52">
        <v>1.36969252E-2</v>
      </c>
      <c r="AR598" s="52">
        <v>1.32807876E-2</v>
      </c>
      <c r="AS598" s="52">
        <v>1.2877183299999999E-2</v>
      </c>
      <c r="AT598" s="52">
        <v>1.2485778100000001E-2</v>
      </c>
      <c r="AU598" s="52">
        <v>1.2106242200000001E-2</v>
      </c>
      <c r="AV598" s="52">
        <v>1.17382532E-2</v>
      </c>
      <c r="AW598" s="52">
        <v>1.13814982E-2</v>
      </c>
      <c r="AX598" s="52">
        <v>1.10356736E-2</v>
      </c>
      <c r="AY598" s="52">
        <v>1.07004853E-2</v>
      </c>
      <c r="AZ598" s="52">
        <v>1.0375648899999999E-2</v>
      </c>
      <c r="BA598" s="52">
        <v>1.00608885E-2</v>
      </c>
      <c r="BB598" s="52">
        <v>9.7559366000000008E-3</v>
      </c>
      <c r="BC598" s="52">
        <v>9.4605331999999993E-3</v>
      </c>
      <c r="BD598" s="52">
        <v>9.1744250999999995E-3</v>
      </c>
      <c r="BE598" s="52">
        <v>8.8973647000000003E-3</v>
      </c>
      <c r="BF598" s="52">
        <v>8.6291100000000006E-3</v>
      </c>
      <c r="BG598" s="52">
        <v>7.3680552999999998E-3</v>
      </c>
      <c r="BH598" s="52">
        <v>7.1498821999999998E-3</v>
      </c>
      <c r="BI598" s="52">
        <v>6.9380298999999999E-3</v>
      </c>
      <c r="BJ598" s="52">
        <v>6.7322572999999998E-3</v>
      </c>
      <c r="BK598" s="52">
        <v>6.5324347E-3</v>
      </c>
      <c r="BL598" s="52">
        <v>6.3384451000000003E-3</v>
      </c>
      <c r="BM598" s="52">
        <v>6.1501612000000004E-3</v>
      </c>
      <c r="BN598" s="52">
        <v>5.9674445000000003E-3</v>
      </c>
      <c r="BO598" s="52">
        <v>5.7901487999999996E-3</v>
      </c>
      <c r="BP598" s="52">
        <v>5.6181245999999997E-3</v>
      </c>
      <c r="BQ598" s="52">
        <v>5.4512220000000004E-3</v>
      </c>
      <c r="BR598" s="52">
        <v>5.2892922999999998E-3</v>
      </c>
      <c r="BS598" s="52">
        <v>5.1321891999999997E-3</v>
      </c>
      <c r="BT598" s="52">
        <v>4.9797697E-3</v>
      </c>
      <c r="BU598" s="52">
        <v>4.8318943999999999E-3</v>
      </c>
      <c r="BV598" s="52">
        <v>4.6884275E-3</v>
      </c>
      <c r="BW598" s="52">
        <v>4.5492370000000002E-3</v>
      </c>
      <c r="BX598" s="52">
        <v>4.4141950000000001E-3</v>
      </c>
      <c r="BY598" s="52">
        <v>4.2831770999999996E-3</v>
      </c>
      <c r="BZ598" s="52">
        <v>4.1560625999999996E-3</v>
      </c>
      <c r="CA598" s="52">
        <v>4.0327345000000002E-3</v>
      </c>
      <c r="CB598" s="52">
        <v>3.9130793000000004E-3</v>
      </c>
      <c r="CC598" s="52">
        <v>3.7969869999999999E-3</v>
      </c>
      <c r="CD598" s="52">
        <v>3.6843508000000001E-3</v>
      </c>
    </row>
    <row r="599" spans="1:82" x14ac:dyDescent="0.25">
      <c r="A599" s="52" t="s">
        <v>250</v>
      </c>
      <c r="B599" s="52">
        <v>0.29135476859999998</v>
      </c>
      <c r="C599" s="52">
        <v>0.27030248880000002</v>
      </c>
      <c r="D599" s="52">
        <v>0.25152481710000002</v>
      </c>
      <c r="E599" s="52">
        <v>0.2347266536</v>
      </c>
      <c r="F599" s="52">
        <v>0.21965682910000001</v>
      </c>
      <c r="G599" s="52">
        <v>0.2061008205</v>
      </c>
      <c r="H599" s="52">
        <v>0.1938747858</v>
      </c>
      <c r="I599" s="52">
        <v>0.18282066180000001</v>
      </c>
      <c r="J599" s="52">
        <v>0.17280211940000001</v>
      </c>
      <c r="K599" s="52">
        <v>0.16370121439999999</v>
      </c>
      <c r="L599" s="52">
        <v>0.15541560530000001</v>
      </c>
      <c r="M599" s="52">
        <v>0.14785623340000001</v>
      </c>
      <c r="N599" s="52">
        <v>0.14094538230000001</v>
      </c>
      <c r="O599" s="52">
        <v>0.13461505000000001</v>
      </c>
      <c r="P599" s="52">
        <v>0.12880557819999999</v>
      </c>
      <c r="Q599" s="52">
        <v>0.1234644948</v>
      </c>
      <c r="R599" s="55">
        <v>0.1185455346</v>
      </c>
      <c r="S599" s="52">
        <v>0.1140078066</v>
      </c>
      <c r="T599" s="52">
        <v>0.10981508600000001</v>
      </c>
      <c r="U599" s="52">
        <v>0.1059352083</v>
      </c>
      <c r="V599" s="52">
        <v>0.10233955190000001</v>
      </c>
      <c r="W599" s="52">
        <v>9.9002593E-2</v>
      </c>
      <c r="X599" s="52">
        <v>9.5901523399999994E-2</v>
      </c>
      <c r="Y599" s="52">
        <v>9.3015919700000005E-2</v>
      </c>
      <c r="Z599" s="52">
        <v>9.0327458799999996E-2</v>
      </c>
      <c r="AA599" s="52">
        <v>8.78196698E-2</v>
      </c>
      <c r="AB599" s="55">
        <v>8.5477719499999993E-2</v>
      </c>
      <c r="AC599" s="52">
        <v>8.3288225399999999E-2</v>
      </c>
      <c r="AD599" s="52">
        <v>8.1231831800000001E-2</v>
      </c>
      <c r="AE599" s="52">
        <v>7.9226210699999994E-2</v>
      </c>
      <c r="AF599" s="52">
        <v>7.7270108599999998E-2</v>
      </c>
      <c r="AG599" s="52">
        <v>7.5362302800000003E-2</v>
      </c>
      <c r="AH599" s="52">
        <v>7.3501600900000005E-2</v>
      </c>
      <c r="AI599" s="52">
        <v>7.1686840000000002E-2</v>
      </c>
      <c r="AJ599" s="52">
        <v>6.9916885600000006E-2</v>
      </c>
      <c r="AK599" s="52">
        <v>6.8190631500000001E-2</v>
      </c>
      <c r="AL599" s="52">
        <v>6.6506998799999995E-2</v>
      </c>
      <c r="AM599" s="52">
        <v>6.4864935200000001E-2</v>
      </c>
      <c r="AN599" s="52">
        <v>6.3263414200000007E-2</v>
      </c>
      <c r="AO599" s="52">
        <v>6.1701434999999999E-2</v>
      </c>
      <c r="AP599" s="52">
        <v>6.01780211E-2</v>
      </c>
      <c r="AQ599" s="52">
        <v>5.8692220500000003E-2</v>
      </c>
      <c r="AR599" s="52">
        <v>5.7243104400000001E-2</v>
      </c>
      <c r="AS599" s="52">
        <v>5.5829767099999997E-2</v>
      </c>
      <c r="AT599" s="52">
        <v>5.4451325199999998E-2</v>
      </c>
      <c r="AU599" s="52">
        <v>5.3106917199999999E-2</v>
      </c>
      <c r="AV599" s="52">
        <v>5.1795702800000003E-2</v>
      </c>
      <c r="AW599" s="52">
        <v>5.05168623E-2</v>
      </c>
      <c r="AX599" s="52">
        <v>4.9269596499999999E-2</v>
      </c>
      <c r="AY599" s="52">
        <v>4.80531259E-2</v>
      </c>
      <c r="AZ599" s="52">
        <v>4.6866690000000003E-2</v>
      </c>
      <c r="BA599" s="52">
        <v>4.57095473E-2</v>
      </c>
      <c r="BB599" s="52">
        <v>4.4580974500000002E-2</v>
      </c>
      <c r="BC599" s="52">
        <v>4.3480266300000001E-2</v>
      </c>
      <c r="BD599" s="52">
        <v>4.2406734699999997E-2</v>
      </c>
      <c r="BE599" s="52">
        <v>4.1359708699999997E-2</v>
      </c>
      <c r="BF599" s="52">
        <v>4.0338533900000001E-2</v>
      </c>
      <c r="BG599" s="52">
        <v>3.9342571899999998E-2</v>
      </c>
      <c r="BH599" s="52">
        <v>3.83712004E-2</v>
      </c>
      <c r="BI599" s="52">
        <v>3.7423812000000001E-2</v>
      </c>
      <c r="BJ599" s="52">
        <v>3.6499814800000002E-2</v>
      </c>
      <c r="BK599" s="52">
        <v>3.5598631200000001E-2</v>
      </c>
      <c r="BL599" s="52">
        <v>3.4719697899999999E-2</v>
      </c>
      <c r="BM599" s="52">
        <v>3.3862465500000001E-2</v>
      </c>
      <c r="BN599" s="52">
        <v>3.3026398200000001E-2</v>
      </c>
      <c r="BO599" s="52">
        <v>3.2210973499999997E-2</v>
      </c>
      <c r="BP599" s="52">
        <v>3.1415681799999998E-2</v>
      </c>
      <c r="BQ599" s="52">
        <v>3.0640025800000002E-2</v>
      </c>
      <c r="BR599" s="52">
        <v>2.9883520899999998E-2</v>
      </c>
      <c r="BS599" s="52">
        <v>2.9145694100000001E-2</v>
      </c>
      <c r="BT599" s="52">
        <v>2.8426084399999999E-2</v>
      </c>
      <c r="BU599" s="52">
        <v>2.7724241899999998E-2</v>
      </c>
      <c r="BV599" s="52">
        <v>2.7039727900000001E-2</v>
      </c>
      <c r="BW599" s="52">
        <v>2.63721146E-2</v>
      </c>
      <c r="BX599" s="52">
        <v>2.5720984799999999E-2</v>
      </c>
      <c r="BY599" s="52">
        <v>2.5085931400000001E-2</v>
      </c>
      <c r="BZ599" s="52">
        <v>2.4466557600000001E-2</v>
      </c>
      <c r="CA599" s="52">
        <v>2.3862476099999998E-2</v>
      </c>
      <c r="CB599" s="52">
        <v>2.3273309499999999E-2</v>
      </c>
      <c r="CC599" s="52">
        <v>2.2698689399999999E-2</v>
      </c>
      <c r="CD599" s="52">
        <v>2.2138256799999999E-2</v>
      </c>
    </row>
    <row r="600" spans="1:82" x14ac:dyDescent="0.25">
      <c r="A600" s="52" t="s">
        <v>251</v>
      </c>
      <c r="B600" s="52">
        <v>0.40789667610000002</v>
      </c>
      <c r="C600" s="52">
        <v>0.37521364229999998</v>
      </c>
      <c r="D600" s="52">
        <v>0.34616102949999999</v>
      </c>
      <c r="E600" s="52">
        <v>0.32025517799999997</v>
      </c>
      <c r="F600" s="52">
        <v>0.29708586139999998</v>
      </c>
      <c r="G600" s="52">
        <v>0.27630391250000003</v>
      </c>
      <c r="H600" s="52">
        <v>0.25761112159999999</v>
      </c>
      <c r="I600" s="52">
        <v>0.24075195899999999</v>
      </c>
      <c r="J600" s="52">
        <v>0.22550676580000001</v>
      </c>
      <c r="K600" s="52">
        <v>0.21168613289999999</v>
      </c>
      <c r="L600" s="52">
        <v>0.1991262443</v>
      </c>
      <c r="M600" s="52">
        <v>0.18768500630000001</v>
      </c>
      <c r="N600" s="52">
        <v>0.17723881829999999</v>
      </c>
      <c r="O600" s="52">
        <v>0.16767987170000001</v>
      </c>
      <c r="P600" s="52">
        <v>0.15891388209999999</v>
      </c>
      <c r="Q600" s="52">
        <v>0.1508581796</v>
      </c>
      <c r="R600" s="55">
        <v>0.1434400968</v>
      </c>
      <c r="S600" s="52">
        <v>0.137949446</v>
      </c>
      <c r="T600" s="52">
        <v>0.132876254</v>
      </c>
      <c r="U600" s="52">
        <v>0.12818160200000001</v>
      </c>
      <c r="V600" s="52">
        <v>0.1238308577</v>
      </c>
      <c r="W600" s="52">
        <v>0.11979313749999999</v>
      </c>
      <c r="X600" s="52">
        <v>0.1160408433</v>
      </c>
      <c r="Y600" s="52">
        <v>0.1125492629</v>
      </c>
      <c r="Z600" s="52">
        <v>0.1092962252</v>
      </c>
      <c r="AA600" s="52">
        <v>0.10626180039999999</v>
      </c>
      <c r="AB600" s="55">
        <v>0.10342804060000001</v>
      </c>
      <c r="AC600" s="52">
        <v>0.1007787527</v>
      </c>
      <c r="AD600" s="52">
        <v>9.8290516499999994E-2</v>
      </c>
      <c r="AE600" s="52">
        <v>9.5863715000000002E-2</v>
      </c>
      <c r="AF600" s="52">
        <v>9.3496831399999994E-2</v>
      </c>
      <c r="AG600" s="52">
        <v>9.1188386400000002E-2</v>
      </c>
      <c r="AH600" s="52">
        <v>8.8936937100000002E-2</v>
      </c>
      <c r="AI600" s="52">
        <v>8.6741076299999997E-2</v>
      </c>
      <c r="AJ600" s="52">
        <v>8.4599431500000002E-2</v>
      </c>
      <c r="AK600" s="52">
        <v>8.2510664100000006E-2</v>
      </c>
      <c r="AL600" s="52">
        <v>8.04734686E-2</v>
      </c>
      <c r="AM600" s="52">
        <v>7.8486571599999999E-2</v>
      </c>
      <c r="AN600" s="52">
        <v>7.6548731199999998E-2</v>
      </c>
      <c r="AO600" s="52">
        <v>7.46587363E-2</v>
      </c>
      <c r="AP600" s="52">
        <v>7.2815405499999999E-2</v>
      </c>
      <c r="AQ600" s="52">
        <v>7.1017586800000004E-2</v>
      </c>
      <c r="AR600" s="52">
        <v>6.9264156300000004E-2</v>
      </c>
      <c r="AS600" s="52">
        <v>6.7554018199999996E-2</v>
      </c>
      <c r="AT600" s="52">
        <v>6.5886103500000001E-2</v>
      </c>
      <c r="AU600" s="52">
        <v>6.4259369799999994E-2</v>
      </c>
      <c r="AV600" s="52">
        <v>6.2672800299999998E-2</v>
      </c>
      <c r="AW600" s="52">
        <v>6.11254034E-2</v>
      </c>
      <c r="AX600" s="52">
        <v>5.9616211799999999E-2</v>
      </c>
      <c r="AY600" s="52">
        <v>5.8144282300000003E-2</v>
      </c>
      <c r="AZ600" s="52">
        <v>5.6708694800000001E-2</v>
      </c>
      <c r="BA600" s="52">
        <v>5.53085522E-2</v>
      </c>
      <c r="BB600" s="52">
        <v>5.3942979199999998E-2</v>
      </c>
      <c r="BC600" s="52">
        <v>5.26111223E-2</v>
      </c>
      <c r="BD600" s="52">
        <v>5.1312149000000001E-2</v>
      </c>
      <c r="BE600" s="52">
        <v>5.0045247600000002E-2</v>
      </c>
      <c r="BF600" s="52">
        <v>4.8809626000000002E-2</v>
      </c>
      <c r="BG600" s="52">
        <v>4.7604512000000002E-2</v>
      </c>
      <c r="BH600" s="52">
        <v>4.64291524E-2</v>
      </c>
      <c r="BI600" s="52">
        <v>4.52828126E-2</v>
      </c>
      <c r="BJ600" s="52">
        <v>4.4164776000000003E-2</v>
      </c>
      <c r="BK600" s="52">
        <v>4.3074343700000003E-2</v>
      </c>
      <c r="BL600" s="52">
        <v>4.2010834400000002E-2</v>
      </c>
      <c r="BM600" s="52">
        <v>4.0973583199999997E-2</v>
      </c>
      <c r="BN600" s="52">
        <v>3.9961941799999998E-2</v>
      </c>
      <c r="BO600" s="52">
        <v>3.8975278000000002E-2</v>
      </c>
      <c r="BP600" s="52">
        <v>3.8012974900000003E-2</v>
      </c>
      <c r="BQ600" s="52">
        <v>3.7074431200000001E-2</v>
      </c>
      <c r="BR600" s="52">
        <v>3.6159060299999997E-2</v>
      </c>
      <c r="BS600" s="52">
        <v>3.5266289899999997E-2</v>
      </c>
      <c r="BT600" s="52">
        <v>3.4395562099999999E-2</v>
      </c>
      <c r="BU600" s="52">
        <v>3.3546332599999999E-2</v>
      </c>
      <c r="BV600" s="52">
        <v>3.2718070699999997E-2</v>
      </c>
      <c r="BW600" s="52">
        <v>3.1910258699999999E-2</v>
      </c>
      <c r="BX600" s="52">
        <v>3.11223916E-2</v>
      </c>
      <c r="BY600" s="52">
        <v>3.0353977000000001E-2</v>
      </c>
      <c r="BZ600" s="52">
        <v>2.9604534599999999E-2</v>
      </c>
      <c r="CA600" s="52">
        <v>2.8873596099999999E-2</v>
      </c>
      <c r="CB600" s="52">
        <v>2.8160704500000001E-2</v>
      </c>
      <c r="CC600" s="52">
        <v>2.74654142E-2</v>
      </c>
      <c r="CD600" s="52">
        <v>2.6787290700000001E-2</v>
      </c>
    </row>
    <row r="601" spans="1:82" x14ac:dyDescent="0.25">
      <c r="A601" s="52" t="s">
        <v>252</v>
      </c>
      <c r="B601" s="52">
        <v>695.17728590160004</v>
      </c>
      <c r="C601" s="52">
        <v>661.27308959419997</v>
      </c>
      <c r="D601" s="52">
        <v>629.0224204525</v>
      </c>
      <c r="E601" s="52">
        <v>598.34463500510003</v>
      </c>
      <c r="F601" s="52">
        <v>569.16302280900004</v>
      </c>
      <c r="G601" s="52">
        <v>541.40461463370002</v>
      </c>
      <c r="H601" s="52">
        <v>515</v>
      </c>
      <c r="I601" s="52">
        <v>512.43142678419997</v>
      </c>
      <c r="J601" s="52">
        <v>509.8756643808</v>
      </c>
      <c r="K601" s="52">
        <v>507.33264889560002</v>
      </c>
      <c r="L601" s="52">
        <v>504.80231675300001</v>
      </c>
      <c r="M601" s="52">
        <v>502.28460469459998</v>
      </c>
      <c r="N601" s="52">
        <v>499.77944977750002</v>
      </c>
      <c r="O601" s="52">
        <v>497.28678937260003</v>
      </c>
      <c r="P601" s="52">
        <v>494.80656116339998</v>
      </c>
      <c r="Q601" s="52">
        <v>492.33870314400002</v>
      </c>
      <c r="R601" s="55">
        <v>489.88315361790001</v>
      </c>
      <c r="S601" s="52">
        <v>487.43985119600001</v>
      </c>
      <c r="T601" s="52">
        <v>485.00873479590001</v>
      </c>
      <c r="U601" s="52">
        <v>482.58974363940001</v>
      </c>
      <c r="V601" s="52">
        <v>480.1828172516</v>
      </c>
      <c r="W601" s="52">
        <v>477.7878954592</v>
      </c>
      <c r="X601" s="52">
        <v>475.40491838909998</v>
      </c>
      <c r="Y601" s="52">
        <v>473.03382646680001</v>
      </c>
      <c r="Z601" s="52">
        <v>470.67456041470001</v>
      </c>
      <c r="AA601" s="52">
        <v>468.32706125110002</v>
      </c>
      <c r="AB601" s="55">
        <v>465.9912702885</v>
      </c>
      <c r="AC601" s="52">
        <v>463.66712913190003</v>
      </c>
      <c r="AD601" s="52">
        <v>461.35457967769997</v>
      </c>
      <c r="AE601" s="52">
        <v>459.053564112</v>
      </c>
      <c r="AF601" s="52">
        <v>456.76402490930002</v>
      </c>
      <c r="AG601" s="52">
        <v>454.48590483110002</v>
      </c>
      <c r="AH601" s="52">
        <v>452.21914692410002</v>
      </c>
      <c r="AI601" s="52">
        <v>449.96369451930002</v>
      </c>
      <c r="AJ601" s="52">
        <v>447.71949123040002</v>
      </c>
      <c r="AK601" s="52">
        <v>445.48648095200002</v>
      </c>
      <c r="AL601" s="52">
        <v>443.26460785889998</v>
      </c>
      <c r="AM601" s="52">
        <v>441.05381640410002</v>
      </c>
      <c r="AN601" s="52">
        <v>438.85405131760001</v>
      </c>
      <c r="AO601" s="52">
        <v>436.66525760529998</v>
      </c>
      <c r="AP601" s="52">
        <v>434.48738054709997</v>
      </c>
      <c r="AQ601" s="52">
        <v>432.3203656961</v>
      </c>
      <c r="AR601" s="52">
        <v>430.1641588768</v>
      </c>
      <c r="AS601" s="52">
        <v>428.01870618380002</v>
      </c>
      <c r="AT601" s="52">
        <v>425.88395398080002</v>
      </c>
      <c r="AU601" s="52">
        <v>423.75984889879999</v>
      </c>
      <c r="AV601" s="52">
        <v>421.64633783519997</v>
      </c>
      <c r="AW601" s="52">
        <v>419.5433679519</v>
      </c>
      <c r="AX601" s="52">
        <v>417.45088667459999</v>
      </c>
      <c r="AY601" s="52">
        <v>415.36884169130002</v>
      </c>
      <c r="AZ601" s="52">
        <v>413.29718095070001</v>
      </c>
      <c r="BA601" s="52">
        <v>411.23585266110001</v>
      </c>
      <c r="BB601" s="52">
        <v>409.18480528920003</v>
      </c>
      <c r="BC601" s="52">
        <v>407.14398755880001</v>
      </c>
      <c r="BD601" s="52">
        <v>405.11334844930002</v>
      </c>
      <c r="BE601" s="52">
        <v>403.09283719460001</v>
      </c>
      <c r="BF601" s="52">
        <v>401.0824032818</v>
      </c>
      <c r="BG601" s="52">
        <v>399.08199645000002</v>
      </c>
      <c r="BH601" s="52">
        <v>397.09156668880001</v>
      </c>
      <c r="BI601" s="52">
        <v>395.11106423759998</v>
      </c>
      <c r="BJ601" s="52">
        <v>393.14043958349998</v>
      </c>
      <c r="BK601" s="52">
        <v>391.17964346090002</v>
      </c>
      <c r="BL601" s="52">
        <v>389.22862684969999</v>
      </c>
      <c r="BM601" s="52">
        <v>387.28734097450001</v>
      </c>
      <c r="BN601" s="52">
        <v>385.35573730300001</v>
      </c>
      <c r="BO601" s="52">
        <v>383.43376754489998</v>
      </c>
      <c r="BP601" s="52">
        <v>381.5213836511</v>
      </c>
      <c r="BQ601" s="52">
        <v>379.61853781169998</v>
      </c>
      <c r="BR601" s="52">
        <v>377.72518245549998</v>
      </c>
      <c r="BS601" s="52">
        <v>375.84127024859998</v>
      </c>
      <c r="BT601" s="52">
        <v>373.96675409300002</v>
      </c>
      <c r="BU601" s="52">
        <v>372.10158712570001</v>
      </c>
      <c r="BV601" s="52">
        <v>370.24572271739999</v>
      </c>
      <c r="BW601" s="52">
        <v>368.3991144716</v>
      </c>
      <c r="BX601" s="52">
        <v>366.5617162227</v>
      </c>
      <c r="BY601" s="52">
        <v>364.73348203590001</v>
      </c>
      <c r="BZ601" s="52">
        <v>362.91436620510001</v>
      </c>
      <c r="CA601" s="52">
        <v>361.10432325239998</v>
      </c>
      <c r="CB601" s="52">
        <v>359.30330792659998</v>
      </c>
      <c r="CC601" s="52">
        <v>357.51127520220001</v>
      </c>
      <c r="CD601" s="52">
        <v>355.7281802782</v>
      </c>
    </row>
    <row r="602" spans="1:82" x14ac:dyDescent="0.25">
      <c r="A602" s="52" t="s">
        <v>253</v>
      </c>
      <c r="B602" s="52">
        <v>45.566706691900002</v>
      </c>
      <c r="C602" s="52">
        <v>45.3480207884</v>
      </c>
      <c r="D602" s="52">
        <v>40.2317832982</v>
      </c>
      <c r="E602" s="52">
        <v>35.6261954183</v>
      </c>
      <c r="F602" s="52">
        <v>35.268612502499998</v>
      </c>
      <c r="G602" s="52">
        <v>34.580572477099999</v>
      </c>
      <c r="H602" s="52">
        <v>33.520211840499996</v>
      </c>
      <c r="I602" s="52">
        <v>33.000225390899999</v>
      </c>
      <c r="J602" s="52">
        <v>32.255277336699997</v>
      </c>
      <c r="K602" s="52">
        <v>31.267298157799999</v>
      </c>
      <c r="L602" s="52">
        <v>30.015572761000001</v>
      </c>
      <c r="M602" s="52">
        <v>28.476425298599999</v>
      </c>
      <c r="N602" s="52">
        <v>26.6230619416</v>
      </c>
      <c r="O602" s="52">
        <v>24.425487072900001</v>
      </c>
      <c r="P602" s="52">
        <v>21.850488991300001</v>
      </c>
      <c r="Q602" s="52">
        <v>18.861717437900001</v>
      </c>
      <c r="R602" s="55">
        <v>15.4197804329</v>
      </c>
      <c r="S602" s="52">
        <v>12.213333950899999</v>
      </c>
      <c r="T602" s="52">
        <v>8.5814452083999999</v>
      </c>
      <c r="U602" s="52">
        <v>4.4765602339999999</v>
      </c>
      <c r="V602" s="52">
        <v>-0.152559154</v>
      </c>
      <c r="W602" s="52">
        <v>-5.3640133423999998</v>
      </c>
      <c r="X602" s="52">
        <v>-11.2230000334</v>
      </c>
      <c r="Y602" s="52">
        <v>-14.593583433699999</v>
      </c>
      <c r="Z602" s="52">
        <v>-15.4020207074</v>
      </c>
      <c r="AA602" s="52">
        <v>-16.261747640300001</v>
      </c>
      <c r="AB602" s="55">
        <v>-17.1759180697</v>
      </c>
      <c r="AC602" s="52">
        <v>-18.147922837900001</v>
      </c>
      <c r="AD602" s="52">
        <v>-19.1796319557</v>
      </c>
      <c r="AE602" s="52">
        <v>-20.256256443400002</v>
      </c>
      <c r="AF602" s="52">
        <v>-21.3791253787</v>
      </c>
      <c r="AG602" s="52">
        <v>-22.549559273500002</v>
      </c>
      <c r="AH602" s="52">
        <v>-23.7688697667</v>
      </c>
      <c r="AI602" s="52">
        <v>-25.0383583626</v>
      </c>
      <c r="AJ602" s="52">
        <v>-26.359315205000001</v>
      </c>
      <c r="AK602" s="52">
        <v>-27.733014223400001</v>
      </c>
      <c r="AL602" s="52">
        <v>-29.1593873789</v>
      </c>
      <c r="AM602" s="52">
        <v>-14.9928583872</v>
      </c>
      <c r="AN602" s="52">
        <v>-16.032803762899999</v>
      </c>
      <c r="AO602" s="52">
        <v>-17.032920438200001</v>
      </c>
      <c r="AP602" s="52">
        <v>-18.014811407500002</v>
      </c>
      <c r="AQ602" s="52">
        <v>-18.9935708107</v>
      </c>
      <c r="AR602" s="52">
        <v>-19.979908853800001</v>
      </c>
      <c r="AS602" s="52">
        <v>-20.981531572600002</v>
      </c>
      <c r="AT602" s="52">
        <v>-22.004054642100002</v>
      </c>
      <c r="AU602" s="52">
        <v>-23.051620937799999</v>
      </c>
      <c r="AV602" s="52">
        <v>-24.1273248788</v>
      </c>
      <c r="AW602" s="52">
        <v>-25.233507555599999</v>
      </c>
      <c r="AX602" s="52">
        <v>-26.3719636294</v>
      </c>
      <c r="AY602" s="52">
        <v>-27.5440870288</v>
      </c>
      <c r="AZ602" s="52">
        <v>-28.750973713699999</v>
      </c>
      <c r="BA602" s="52">
        <v>-29.993494099199999</v>
      </c>
      <c r="BB602" s="52">
        <v>-31.272343946399999</v>
      </c>
      <c r="BC602" s="52">
        <v>-32.588079953600001</v>
      </c>
      <c r="BD602" s="52">
        <v>-33.941144495300001</v>
      </c>
      <c r="BE602" s="52">
        <v>-35.331882694100003</v>
      </c>
      <c r="BF602" s="52">
        <v>-36.7605540924</v>
      </c>
      <c r="BG602" s="52">
        <v>0</v>
      </c>
      <c r="BH602" s="52">
        <v>0</v>
      </c>
      <c r="BI602" s="52">
        <v>0</v>
      </c>
      <c r="BJ602" s="52">
        <v>0</v>
      </c>
      <c r="BK602" s="52">
        <v>0</v>
      </c>
      <c r="BL602" s="52">
        <v>0</v>
      </c>
      <c r="BM602" s="52">
        <v>0</v>
      </c>
      <c r="BN602" s="52">
        <v>0</v>
      </c>
      <c r="BO602" s="52">
        <v>0</v>
      </c>
      <c r="BP602" s="52">
        <v>0</v>
      </c>
      <c r="BQ602" s="52">
        <v>0</v>
      </c>
      <c r="BR602" s="52">
        <v>0</v>
      </c>
      <c r="BS602" s="52">
        <v>0</v>
      </c>
      <c r="BT602" s="52">
        <v>0</v>
      </c>
      <c r="BU602" s="52">
        <v>0</v>
      </c>
      <c r="BV602" s="52">
        <v>0</v>
      </c>
      <c r="BW602" s="52">
        <v>0</v>
      </c>
      <c r="BX602" s="52">
        <v>0</v>
      </c>
      <c r="BY602" s="52">
        <v>0</v>
      </c>
      <c r="BZ602" s="52">
        <v>0</v>
      </c>
      <c r="CA602" s="52">
        <v>0</v>
      </c>
      <c r="CB602" s="52">
        <v>0</v>
      </c>
      <c r="CC602" s="52">
        <v>0</v>
      </c>
      <c r="CD602" s="52">
        <v>0</v>
      </c>
    </row>
    <row r="603" spans="1:82" x14ac:dyDescent="0.25">
      <c r="A603" s="52" t="s">
        <v>254</v>
      </c>
      <c r="B603" s="52">
        <v>55.028706691899998</v>
      </c>
      <c r="C603" s="52">
        <v>54.623645788399998</v>
      </c>
      <c r="D603" s="52">
        <v>48.3276832982</v>
      </c>
      <c r="E603" s="52">
        <v>42.683764828599998</v>
      </c>
      <c r="F603" s="52">
        <v>42.145577108200001</v>
      </c>
      <c r="G603" s="52">
        <v>41.215358934599998</v>
      </c>
      <c r="H603" s="52">
        <v>39.845456907399999</v>
      </c>
      <c r="I603" s="52">
        <v>39.121425888899999</v>
      </c>
      <c r="J603" s="52">
        <v>38.132185516900002</v>
      </c>
      <c r="K603" s="52">
        <v>36.858411399300003</v>
      </c>
      <c r="L603" s="52">
        <v>35.278246882799998</v>
      </c>
      <c r="M603" s="52">
        <v>33.366981092499998</v>
      </c>
      <c r="N603" s="52">
        <v>31.096906215299999</v>
      </c>
      <c r="O603" s="52">
        <v>28.4372569093</v>
      </c>
      <c r="P603" s="52">
        <v>25.354227618900001</v>
      </c>
      <c r="Q603" s="52">
        <v>21.811092686999999</v>
      </c>
      <c r="R603" s="55">
        <v>17.768343543899999</v>
      </c>
      <c r="S603" s="52">
        <v>13.983630202500001</v>
      </c>
      <c r="T603" s="52">
        <v>9.7644106139000009</v>
      </c>
      <c r="U603" s="52">
        <v>5.0630636134999998</v>
      </c>
      <c r="V603" s="52">
        <v>-0.17154345400000001</v>
      </c>
      <c r="W603" s="52">
        <v>-5.9975825905000004</v>
      </c>
      <c r="X603" s="52">
        <v>-12.4804243921</v>
      </c>
      <c r="Y603" s="52">
        <v>-16.143583433700002</v>
      </c>
      <c r="Z603" s="52">
        <v>-16.952020707399999</v>
      </c>
      <c r="AA603" s="52">
        <v>-17.811747640299998</v>
      </c>
      <c r="AB603" s="55">
        <v>-18.725918069700001</v>
      </c>
      <c r="AC603" s="52">
        <v>-19.697922837899998</v>
      </c>
      <c r="AD603" s="52">
        <v>-20.7296319557</v>
      </c>
      <c r="AE603" s="52">
        <v>-21.806256443399999</v>
      </c>
      <c r="AF603" s="52">
        <v>-22.9291253787</v>
      </c>
      <c r="AG603" s="52">
        <v>-24.099559273499999</v>
      </c>
      <c r="AH603" s="52">
        <v>-25.318869766700001</v>
      </c>
      <c r="AI603" s="52">
        <v>-26.588358362600001</v>
      </c>
      <c r="AJ603" s="52">
        <v>-27.909315204999999</v>
      </c>
      <c r="AK603" s="52">
        <v>-29.283014223399999</v>
      </c>
      <c r="AL603" s="52">
        <v>-30.709387378900001</v>
      </c>
      <c r="AM603" s="52">
        <v>-15.7678583872</v>
      </c>
      <c r="AN603" s="52">
        <v>-16.807803762900001</v>
      </c>
      <c r="AO603" s="52">
        <v>-17.8079204382</v>
      </c>
      <c r="AP603" s="52">
        <v>-18.7898114075</v>
      </c>
      <c r="AQ603" s="52">
        <v>-19.768570810700002</v>
      </c>
      <c r="AR603" s="52">
        <v>-20.7549088538</v>
      </c>
      <c r="AS603" s="52">
        <v>-21.7565315726</v>
      </c>
      <c r="AT603" s="52">
        <v>-22.7790546421</v>
      </c>
      <c r="AU603" s="52">
        <v>-23.826620937800001</v>
      </c>
      <c r="AV603" s="52">
        <v>-24.902324878799998</v>
      </c>
      <c r="AW603" s="52">
        <v>-26.008507555600001</v>
      </c>
      <c r="AX603" s="52">
        <v>-27.146963629399998</v>
      </c>
      <c r="AY603" s="52">
        <v>-28.319087028799999</v>
      </c>
      <c r="AZ603" s="52">
        <v>-29.525973713700001</v>
      </c>
      <c r="BA603" s="52">
        <v>-30.768494099200002</v>
      </c>
      <c r="BB603" s="52">
        <v>-32.047343946399998</v>
      </c>
      <c r="BC603" s="52">
        <v>-33.3630799536</v>
      </c>
      <c r="BD603" s="52">
        <v>-34.7161444953</v>
      </c>
      <c r="BE603" s="52">
        <v>-36.106882694100001</v>
      </c>
      <c r="BF603" s="52">
        <v>-37.535554092399998</v>
      </c>
      <c r="BG603" s="52">
        <v>0</v>
      </c>
      <c r="BH603" s="52">
        <v>0</v>
      </c>
      <c r="BI603" s="52">
        <v>0</v>
      </c>
      <c r="BJ603" s="52">
        <v>0</v>
      </c>
      <c r="BK603" s="52">
        <v>0</v>
      </c>
      <c r="BL603" s="52">
        <v>0</v>
      </c>
      <c r="BM603" s="52">
        <v>0</v>
      </c>
      <c r="BN603" s="52">
        <v>0</v>
      </c>
      <c r="BO603" s="52">
        <v>0</v>
      </c>
      <c r="BP603" s="52">
        <v>0</v>
      </c>
      <c r="BQ603" s="52">
        <v>0</v>
      </c>
      <c r="BR603" s="52">
        <v>0</v>
      </c>
      <c r="BS603" s="52">
        <v>0</v>
      </c>
      <c r="BT603" s="52">
        <v>0</v>
      </c>
      <c r="BU603" s="52">
        <v>0</v>
      </c>
      <c r="BV603" s="52">
        <v>0</v>
      </c>
      <c r="BW603" s="52">
        <v>0</v>
      </c>
      <c r="BX603" s="52">
        <v>0</v>
      </c>
      <c r="BY603" s="52">
        <v>0</v>
      </c>
      <c r="BZ603" s="52">
        <v>0</v>
      </c>
      <c r="CA603" s="52">
        <v>0</v>
      </c>
      <c r="CB603" s="52">
        <v>0</v>
      </c>
      <c r="CC603" s="52">
        <v>0</v>
      </c>
      <c r="CD603" s="52">
        <v>0</v>
      </c>
    </row>
    <row r="604" spans="1:82" x14ac:dyDescent="0.25">
      <c r="A604" s="52" t="s">
        <v>255</v>
      </c>
      <c r="B604" s="52">
        <v>39.961706691899998</v>
      </c>
      <c r="C604" s="52">
        <v>40.569020788400003</v>
      </c>
      <c r="D604" s="52">
        <v>36.599743298200003</v>
      </c>
      <c r="E604" s="52">
        <v>32.866307995500001</v>
      </c>
      <c r="F604" s="52">
        <v>32.922146110299998</v>
      </c>
      <c r="G604" s="52">
        <v>32.603463714100002</v>
      </c>
      <c r="H604" s="52">
        <v>31.872625719999998</v>
      </c>
      <c r="I604" s="52">
        <v>31.6053545147</v>
      </c>
      <c r="J604" s="52">
        <v>31.0827780453</v>
      </c>
      <c r="K604" s="52">
        <v>30.289949164399999</v>
      </c>
      <c r="L604" s="52">
        <v>29.208987704399998</v>
      </c>
      <c r="M604" s="52">
        <v>27.818792721200001</v>
      </c>
      <c r="N604" s="52">
        <v>26.094906078299999</v>
      </c>
      <c r="O604" s="52">
        <v>24.009447339899999</v>
      </c>
      <c r="P604" s="52">
        <v>21.531116795999999</v>
      </c>
      <c r="Q604" s="52">
        <v>18.6252890797</v>
      </c>
      <c r="R604" s="55">
        <v>15.2541261383</v>
      </c>
      <c r="S604" s="52">
        <v>12.1009539778</v>
      </c>
      <c r="T604" s="52">
        <v>8.5138590864000001</v>
      </c>
      <c r="U604" s="52">
        <v>4.4464025134999998</v>
      </c>
      <c r="V604" s="52">
        <v>-0.15168060680000001</v>
      </c>
      <c r="W604" s="52">
        <v>-5.3376253044000004</v>
      </c>
      <c r="X604" s="52">
        <v>-11.175865697700001</v>
      </c>
      <c r="Y604" s="52">
        <v>-14.5412920988</v>
      </c>
      <c r="Z604" s="52">
        <v>-15.354958505999999</v>
      </c>
      <c r="AA604" s="52">
        <v>-16.219391658999999</v>
      </c>
      <c r="AB604" s="55">
        <v>-17.137797686500001</v>
      </c>
      <c r="AC604" s="52">
        <v>-18.113614493</v>
      </c>
      <c r="AD604" s="52">
        <v>-19.1487544453</v>
      </c>
      <c r="AE604" s="52">
        <v>-20.228466684099999</v>
      </c>
      <c r="AF604" s="52">
        <v>-21.3541145953</v>
      </c>
      <c r="AG604" s="52">
        <v>-22.527049568399999</v>
      </c>
      <c r="AH604" s="52">
        <v>-23.748611032199999</v>
      </c>
      <c r="AI604" s="52">
        <v>-25.020125501500001</v>
      </c>
      <c r="AJ604" s="52">
        <v>-26.342905630000001</v>
      </c>
      <c r="AK604" s="52">
        <v>-27.718245605900002</v>
      </c>
      <c r="AL604" s="52">
        <v>-29.146095623200001</v>
      </c>
      <c r="AM604" s="52">
        <v>-14.986877097100001</v>
      </c>
      <c r="AN604" s="52">
        <v>-16.027420601799999</v>
      </c>
      <c r="AO604" s="52">
        <v>-17.028075593200001</v>
      </c>
      <c r="AP604" s="52">
        <v>-18.010451047</v>
      </c>
      <c r="AQ604" s="52">
        <v>-18.9896464863</v>
      </c>
      <c r="AR604" s="52">
        <v>-19.976376961900002</v>
      </c>
      <c r="AS604" s="52">
        <v>-20.9783528699</v>
      </c>
      <c r="AT604" s="52">
        <v>-22.0011938096</v>
      </c>
      <c r="AU604" s="52">
        <v>-23.049046188599998</v>
      </c>
      <c r="AV604" s="52">
        <v>-24.1250076044</v>
      </c>
      <c r="AW604" s="52">
        <v>-25.231422008700001</v>
      </c>
      <c r="AX604" s="52">
        <v>-26.3700866372</v>
      </c>
      <c r="AY604" s="52">
        <v>-27.542397735800002</v>
      </c>
      <c r="AZ604" s="52">
        <v>-28.74945335</v>
      </c>
      <c r="BA604" s="52">
        <v>-29.9921257719</v>
      </c>
      <c r="BB604" s="52">
        <v>-31.271112451800001</v>
      </c>
      <c r="BC604" s="52">
        <v>-32.586971608399999</v>
      </c>
      <c r="BD604" s="52">
        <v>-33.9401469847</v>
      </c>
      <c r="BE604" s="52">
        <v>-35.330984934500002</v>
      </c>
      <c r="BF604" s="52">
        <v>-36.759746108800002</v>
      </c>
      <c r="BG604" s="52">
        <v>0</v>
      </c>
      <c r="BH604" s="52">
        <v>0</v>
      </c>
      <c r="BI604" s="52">
        <v>0</v>
      </c>
      <c r="BJ604" s="52">
        <v>0</v>
      </c>
      <c r="BK604" s="52">
        <v>0</v>
      </c>
      <c r="BL604" s="52">
        <v>0</v>
      </c>
      <c r="BM604" s="52">
        <v>0</v>
      </c>
      <c r="BN604" s="52">
        <v>0</v>
      </c>
      <c r="BO604" s="52">
        <v>0</v>
      </c>
      <c r="BP604" s="52">
        <v>0</v>
      </c>
      <c r="BQ604" s="52">
        <v>0</v>
      </c>
      <c r="BR604" s="52">
        <v>0</v>
      </c>
      <c r="BS604" s="52">
        <v>0</v>
      </c>
      <c r="BT604" s="52">
        <v>0</v>
      </c>
      <c r="BU604" s="52">
        <v>0</v>
      </c>
      <c r="BV604" s="52">
        <v>0</v>
      </c>
      <c r="BW604" s="52">
        <v>0</v>
      </c>
      <c r="BX604" s="52">
        <v>0</v>
      </c>
      <c r="BY604" s="52">
        <v>0</v>
      </c>
      <c r="BZ604" s="52">
        <v>0</v>
      </c>
      <c r="CA604" s="52">
        <v>0</v>
      </c>
      <c r="CB604" s="52">
        <v>0</v>
      </c>
      <c r="CC604" s="52">
        <v>0</v>
      </c>
      <c r="CD604" s="52">
        <v>0</v>
      </c>
    </row>
    <row r="605" spans="1:82" x14ac:dyDescent="0.25">
      <c r="A605" s="52" t="s">
        <v>256</v>
      </c>
      <c r="B605" s="52">
        <v>9.9600000000000009</v>
      </c>
      <c r="C605" s="52">
        <v>10.30625</v>
      </c>
      <c r="D605" s="52">
        <v>10.6525</v>
      </c>
      <c r="E605" s="52">
        <v>10.998749999999999</v>
      </c>
      <c r="F605" s="52">
        <v>11.345000000000001</v>
      </c>
      <c r="G605" s="52">
        <v>11.69125</v>
      </c>
      <c r="H605" s="52">
        <v>12.0375</v>
      </c>
      <c r="I605" s="52">
        <v>12.383749999999999</v>
      </c>
      <c r="J605" s="52">
        <v>12.73</v>
      </c>
      <c r="K605" s="52">
        <v>13.07625</v>
      </c>
      <c r="L605" s="52">
        <v>13.422499999999999</v>
      </c>
      <c r="M605" s="52">
        <v>13.768750000000001</v>
      </c>
      <c r="N605" s="52">
        <v>14.115</v>
      </c>
      <c r="O605" s="52">
        <v>14.46125</v>
      </c>
      <c r="P605" s="52">
        <v>14.807499999999999</v>
      </c>
      <c r="Q605" s="52">
        <v>15.15375</v>
      </c>
      <c r="R605" s="55">
        <v>15.5</v>
      </c>
      <c r="S605" s="52">
        <v>15.5</v>
      </c>
      <c r="T605" s="52">
        <v>15.5</v>
      </c>
      <c r="U605" s="52">
        <v>15.5</v>
      </c>
      <c r="V605" s="52">
        <v>15.5</v>
      </c>
      <c r="W605" s="52">
        <v>15.5</v>
      </c>
      <c r="X605" s="52">
        <v>15.5</v>
      </c>
      <c r="Y605" s="52">
        <v>15.5</v>
      </c>
      <c r="Z605" s="52">
        <v>15.5</v>
      </c>
      <c r="AA605" s="52">
        <v>15.5</v>
      </c>
      <c r="AB605" s="55">
        <v>15.5</v>
      </c>
      <c r="AC605" s="52">
        <v>15.5</v>
      </c>
      <c r="AD605" s="52">
        <v>15.5</v>
      </c>
      <c r="AE605" s="52">
        <v>15.5</v>
      </c>
      <c r="AF605" s="52">
        <v>15.5</v>
      </c>
      <c r="AG605" s="52">
        <v>15.5</v>
      </c>
      <c r="AH605" s="52">
        <v>15.5</v>
      </c>
      <c r="AI605" s="52">
        <v>15.5</v>
      </c>
      <c r="AJ605" s="52">
        <v>15.5</v>
      </c>
      <c r="AK605" s="52">
        <v>15.5</v>
      </c>
      <c r="AL605" s="52">
        <v>15.5</v>
      </c>
      <c r="AM605" s="52">
        <v>15.5</v>
      </c>
      <c r="AN605" s="52">
        <v>15.5</v>
      </c>
      <c r="AO605" s="52">
        <v>15.5</v>
      </c>
      <c r="AP605" s="52">
        <v>15.5</v>
      </c>
      <c r="AQ605" s="52">
        <v>15.5</v>
      </c>
      <c r="AR605" s="52">
        <v>15.5</v>
      </c>
      <c r="AS605" s="52">
        <v>15.5</v>
      </c>
      <c r="AT605" s="52">
        <v>15.5</v>
      </c>
      <c r="AU605" s="52">
        <v>15.5</v>
      </c>
      <c r="AV605" s="52">
        <v>15.5</v>
      </c>
      <c r="AW605" s="52">
        <v>15.5</v>
      </c>
      <c r="AX605" s="52">
        <v>15.5</v>
      </c>
      <c r="AY605" s="52">
        <v>15.5</v>
      </c>
      <c r="AZ605" s="52">
        <v>15.5</v>
      </c>
      <c r="BA605" s="52">
        <v>15.5</v>
      </c>
      <c r="BB605" s="52">
        <v>15.5</v>
      </c>
      <c r="BC605" s="52">
        <v>15.5</v>
      </c>
      <c r="BD605" s="52">
        <v>15.5</v>
      </c>
      <c r="BE605" s="52">
        <v>15.5</v>
      </c>
      <c r="BF605" s="52">
        <v>15.5</v>
      </c>
      <c r="BG605" s="52">
        <v>15.5</v>
      </c>
      <c r="BH605" s="52">
        <v>15.5</v>
      </c>
      <c r="BI605" s="52">
        <v>15.5</v>
      </c>
      <c r="BJ605" s="52">
        <v>15.5</v>
      </c>
      <c r="BK605" s="52">
        <v>15.5</v>
      </c>
      <c r="BL605" s="52">
        <v>15.5</v>
      </c>
      <c r="BM605" s="52">
        <v>15.5</v>
      </c>
      <c r="BN605" s="52">
        <v>15.5</v>
      </c>
      <c r="BO605" s="52">
        <v>15.5</v>
      </c>
      <c r="BP605" s="52">
        <v>15.5</v>
      </c>
      <c r="BQ605" s="52">
        <v>15.5</v>
      </c>
      <c r="BR605" s="52">
        <v>15.5</v>
      </c>
      <c r="BS605" s="52">
        <v>15.5</v>
      </c>
      <c r="BT605" s="52">
        <v>15.5</v>
      </c>
      <c r="BU605" s="52">
        <v>15.5</v>
      </c>
      <c r="BV605" s="52">
        <v>15.5</v>
      </c>
      <c r="BW605" s="52">
        <v>15.5</v>
      </c>
      <c r="BX605" s="52">
        <v>15.5</v>
      </c>
      <c r="BY605" s="52">
        <v>15.5</v>
      </c>
      <c r="BZ605" s="52">
        <v>15.5</v>
      </c>
      <c r="CA605" s="52">
        <v>15.5</v>
      </c>
      <c r="CB605" s="52">
        <v>15.5</v>
      </c>
      <c r="CC605" s="52">
        <v>15.5</v>
      </c>
      <c r="CD605" s="52">
        <v>15.5</v>
      </c>
    </row>
    <row r="606" spans="1:82" x14ac:dyDescent="0.25">
      <c r="A606" s="52" t="s">
        <v>257</v>
      </c>
      <c r="B606" s="52">
        <v>5.9</v>
      </c>
      <c r="C606" s="52">
        <v>5.31</v>
      </c>
      <c r="D606" s="52">
        <v>4.7789999999999999</v>
      </c>
      <c r="E606" s="52">
        <v>4.3010999999999999</v>
      </c>
      <c r="F606" s="52">
        <v>3.8709899999999999</v>
      </c>
      <c r="G606" s="52">
        <v>3.4838909999999998</v>
      </c>
      <c r="H606" s="52">
        <v>3.1355019</v>
      </c>
      <c r="I606" s="52">
        <v>2.82195171</v>
      </c>
      <c r="J606" s="52">
        <v>2.5397565389999999</v>
      </c>
      <c r="K606" s="52">
        <v>2.2857808850999999</v>
      </c>
      <c r="L606" s="52">
        <v>2.0572027965999999</v>
      </c>
      <c r="M606" s="52">
        <v>1.8514825169</v>
      </c>
      <c r="N606" s="52">
        <v>1.6663342651999999</v>
      </c>
      <c r="O606" s="52">
        <v>1.4997008386999999</v>
      </c>
      <c r="P606" s="52">
        <v>1.3497307547999999</v>
      </c>
      <c r="Q606" s="52">
        <v>1.2147576793999999</v>
      </c>
      <c r="R606" s="55">
        <v>1.0932819114000001</v>
      </c>
      <c r="S606" s="52">
        <v>0.98395372029999995</v>
      </c>
      <c r="T606" s="52">
        <v>0.88555834830000002</v>
      </c>
      <c r="U606" s="52">
        <v>0.79700251339999995</v>
      </c>
      <c r="V606" s="52">
        <v>0.71730226210000003</v>
      </c>
      <c r="W606" s="52">
        <v>0.64557203590000001</v>
      </c>
      <c r="X606" s="52">
        <v>0.58101483229999995</v>
      </c>
      <c r="Y606" s="52">
        <v>0.52291334909999998</v>
      </c>
      <c r="Z606" s="52">
        <v>0.47062201419999999</v>
      </c>
      <c r="AA606" s="52">
        <v>0.42355981269999998</v>
      </c>
      <c r="AB606" s="55">
        <v>0.38120383149999998</v>
      </c>
      <c r="AC606" s="52">
        <v>0.34308344829999998</v>
      </c>
      <c r="AD606" s="52">
        <v>0.30877510349999998</v>
      </c>
      <c r="AE606" s="52">
        <v>0.27789759310000001</v>
      </c>
      <c r="AF606" s="52">
        <v>0.25010783380000001</v>
      </c>
      <c r="AG606" s="52">
        <v>0.2250970504</v>
      </c>
      <c r="AH606" s="52">
        <v>0.20258734540000001</v>
      </c>
      <c r="AI606" s="52">
        <v>0.18232861089999999</v>
      </c>
      <c r="AJ606" s="52">
        <v>0.1640957498</v>
      </c>
      <c r="AK606" s="52">
        <v>0.14768617479999999</v>
      </c>
      <c r="AL606" s="52">
        <v>0.13291755729999999</v>
      </c>
      <c r="AM606" s="52">
        <v>0.1196258016</v>
      </c>
      <c r="AN606" s="52">
        <v>0.10766322139999999</v>
      </c>
      <c r="AO606" s="52">
        <v>9.6896899300000006E-2</v>
      </c>
      <c r="AP606" s="52">
        <v>8.7207209399999999E-2</v>
      </c>
      <c r="AQ606" s="52">
        <v>7.8486488399999998E-2</v>
      </c>
      <c r="AR606" s="52">
        <v>7.0637839600000002E-2</v>
      </c>
      <c r="AS606" s="52">
        <v>6.3574055599999998E-2</v>
      </c>
      <c r="AT606" s="52">
        <v>5.7216650100000002E-2</v>
      </c>
      <c r="AU606" s="52">
        <v>5.1494985100000001E-2</v>
      </c>
      <c r="AV606" s="52">
        <v>4.6345486499999998E-2</v>
      </c>
      <c r="AW606" s="52">
        <v>4.1710937900000002E-2</v>
      </c>
      <c r="AX606" s="52">
        <v>3.7539844099999997E-2</v>
      </c>
      <c r="AY606" s="52">
        <v>3.3785859699999997E-2</v>
      </c>
      <c r="AZ606" s="52">
        <v>3.0407273700000001E-2</v>
      </c>
      <c r="BA606" s="52">
        <v>2.73665464E-2</v>
      </c>
      <c r="BB606" s="52">
        <v>2.46298917E-2</v>
      </c>
      <c r="BC606" s="52">
        <v>2.2166902499999998E-2</v>
      </c>
      <c r="BD606" s="52">
        <v>1.9950212299999999E-2</v>
      </c>
      <c r="BE606" s="52">
        <v>1.79551911E-2</v>
      </c>
      <c r="BF606" s="52">
        <v>1.6159672E-2</v>
      </c>
      <c r="BG606" s="52">
        <v>1.45437048E-2</v>
      </c>
      <c r="BH606" s="52">
        <v>1.30893343E-2</v>
      </c>
      <c r="BI606" s="52">
        <v>1.17804009E-2</v>
      </c>
      <c r="BJ606" s="52">
        <v>1.06023608E-2</v>
      </c>
      <c r="BK606" s="52">
        <v>9.5421246999999997E-3</v>
      </c>
      <c r="BL606" s="52">
        <v>8.5879122000000006E-3</v>
      </c>
      <c r="BM606" s="52">
        <v>7.7291210000000003E-3</v>
      </c>
      <c r="BN606" s="52">
        <v>6.9562089000000001E-3</v>
      </c>
      <c r="BO606" s="52">
        <v>6.2605880000000001E-3</v>
      </c>
      <c r="BP606" s="52">
        <v>5.6345292000000002E-3</v>
      </c>
      <c r="BQ606" s="52">
        <v>5.0710763000000004E-3</v>
      </c>
      <c r="BR606" s="52">
        <v>4.5639686999999996E-3</v>
      </c>
      <c r="BS606" s="52">
        <v>4.1075718000000002E-3</v>
      </c>
      <c r="BT606" s="52">
        <v>3.6968145999999999E-3</v>
      </c>
      <c r="BU606" s="52">
        <v>3.3271332E-3</v>
      </c>
      <c r="BV606" s="52">
        <v>2.9944198000000002E-3</v>
      </c>
      <c r="BW606" s="52">
        <v>2.6949779000000002E-3</v>
      </c>
      <c r="BX606" s="52">
        <v>2.4254800999999999E-3</v>
      </c>
      <c r="BY606" s="52">
        <v>2.1829320999999999E-3</v>
      </c>
      <c r="BZ606" s="52">
        <v>1.9646389000000002E-3</v>
      </c>
      <c r="CA606" s="52">
        <v>1.7681750000000001E-3</v>
      </c>
      <c r="CB606" s="52">
        <v>1.5913575E-3</v>
      </c>
      <c r="CC606" s="52">
        <v>1.4322217E-3</v>
      </c>
      <c r="CD606" s="52">
        <v>1.2889996000000001E-3</v>
      </c>
    </row>
    <row r="607" spans="1:82" x14ac:dyDescent="0.25">
      <c r="A607" s="52" t="s">
        <v>258</v>
      </c>
      <c r="B607" s="52">
        <v>633.5</v>
      </c>
      <c r="C607" s="52">
        <v>695.64771780130002</v>
      </c>
      <c r="D607" s="52">
        <v>757.49717332279999</v>
      </c>
      <c r="E607" s="52">
        <v>812.36867263830004</v>
      </c>
      <c r="F607" s="52">
        <v>860.95868275600003</v>
      </c>
      <c r="G607" s="52">
        <v>909.06099113360006</v>
      </c>
      <c r="H607" s="52">
        <v>956.22489249349996</v>
      </c>
      <c r="I607" s="52">
        <v>1001.9425845837</v>
      </c>
      <c r="J607" s="52">
        <v>1046.9510752967999</v>
      </c>
      <c r="K607" s="52">
        <v>1090.9435430228</v>
      </c>
      <c r="L607" s="52">
        <v>1133.5885214158</v>
      </c>
      <c r="M607" s="52">
        <v>1174.5262911389</v>
      </c>
      <c r="N607" s="52">
        <v>1213.3648417372001</v>
      </c>
      <c r="O607" s="52">
        <v>1249.6756190717001</v>
      </c>
      <c r="P607" s="52">
        <v>1282.9891584509</v>
      </c>
      <c r="Q607" s="52">
        <v>1312.7906982645</v>
      </c>
      <c r="R607" s="55">
        <v>1338.5158993527</v>
      </c>
      <c r="S607" s="52">
        <v>1359.5466964515999</v>
      </c>
      <c r="T607" s="52">
        <v>1376.2042713983001</v>
      </c>
      <c r="U607" s="52">
        <v>1387.9083701550001</v>
      </c>
      <c r="V607" s="52">
        <v>1394.0138805669001</v>
      </c>
      <c r="W607" s="52">
        <v>1393.8058075254</v>
      </c>
      <c r="X607" s="52">
        <v>1386.4899137141999</v>
      </c>
      <c r="Y607" s="52">
        <v>1371.1830396915</v>
      </c>
      <c r="Z607" s="52">
        <v>1351.2790797437999</v>
      </c>
      <c r="AA607" s="52">
        <v>1330.2725048564</v>
      </c>
      <c r="AB607" s="55">
        <v>1308.0933618664001</v>
      </c>
      <c r="AC607" s="52">
        <v>1284.6673961413001</v>
      </c>
      <c r="AD607" s="52">
        <v>1259.9157283319</v>
      </c>
      <c r="AE607" s="52">
        <v>1233.7569286104999</v>
      </c>
      <c r="AF607" s="52">
        <v>1206.1297376074999</v>
      </c>
      <c r="AG607" s="52">
        <v>1176.9710832448</v>
      </c>
      <c r="AH607" s="52">
        <v>1146.216092419</v>
      </c>
      <c r="AI607" s="52">
        <v>1113.7981031027</v>
      </c>
      <c r="AJ607" s="52">
        <v>1079.6486781674</v>
      </c>
      <c r="AK607" s="52">
        <v>1043.6976208773999</v>
      </c>
      <c r="AL607" s="52">
        <v>1005.8729970048</v>
      </c>
      <c r="AM607" s="52">
        <v>966.10296511870001</v>
      </c>
      <c r="AN607" s="52">
        <v>945.6544403135</v>
      </c>
      <c r="AO607" s="52">
        <v>923.78755029319996</v>
      </c>
      <c r="AP607" s="52">
        <v>900.55661679870002</v>
      </c>
      <c r="AQ607" s="52">
        <v>875.98649758500005</v>
      </c>
      <c r="AR607" s="52">
        <v>850.08146374600005</v>
      </c>
      <c r="AS607" s="52">
        <v>822.83117889350001</v>
      </c>
      <c r="AT607" s="52">
        <v>794.21479649770004</v>
      </c>
      <c r="AU607" s="52">
        <v>764.20381089739999</v>
      </c>
      <c r="AV607" s="52">
        <v>732.76406602860004</v>
      </c>
      <c r="AW607" s="52">
        <v>699.85718539740003</v>
      </c>
      <c r="AX607" s="52">
        <v>665.44159953329995</v>
      </c>
      <c r="AY607" s="52">
        <v>629.47329125529996</v>
      </c>
      <c r="AZ607" s="52">
        <v>591.90634222539995</v>
      </c>
      <c r="BA607" s="52">
        <v>552.69333934259998</v>
      </c>
      <c r="BB607" s="52">
        <v>511.78568236059999</v>
      </c>
      <c r="BC607" s="52">
        <v>469.13382209550002</v>
      </c>
      <c r="BD607" s="52">
        <v>424.68745009119999</v>
      </c>
      <c r="BE607" s="52">
        <v>378.39565454389998</v>
      </c>
      <c r="BF607" s="52">
        <v>330.2070529426</v>
      </c>
      <c r="BG607" s="52">
        <v>280.06990879040001</v>
      </c>
      <c r="BH607" s="52">
        <v>280.06990879040001</v>
      </c>
      <c r="BI607" s="52">
        <v>280.06990879040001</v>
      </c>
      <c r="BJ607" s="52">
        <v>280.06990879040001</v>
      </c>
      <c r="BK607" s="52">
        <v>280.06990879040001</v>
      </c>
      <c r="BL607" s="52">
        <v>280.06990879040001</v>
      </c>
      <c r="BM607" s="52">
        <v>280.06990879040001</v>
      </c>
      <c r="BN607" s="52">
        <v>280.06990879040001</v>
      </c>
      <c r="BO607" s="52">
        <v>280.06990879040001</v>
      </c>
      <c r="BP607" s="52">
        <v>280.06990879040001</v>
      </c>
      <c r="BQ607" s="52">
        <v>280.06990879040001</v>
      </c>
      <c r="BR607" s="52">
        <v>280.06990879040001</v>
      </c>
      <c r="BS607" s="52">
        <v>280.06990879040001</v>
      </c>
      <c r="BT607" s="52">
        <v>280.06990879040001</v>
      </c>
      <c r="BU607" s="52">
        <v>280.06990879040001</v>
      </c>
      <c r="BV607" s="52">
        <v>280.06990879040001</v>
      </c>
      <c r="BW607" s="52">
        <v>280.06990879040001</v>
      </c>
      <c r="BX607" s="52">
        <v>280.06990879040001</v>
      </c>
      <c r="BY607" s="52">
        <v>280.06990879040001</v>
      </c>
      <c r="BZ607" s="52">
        <v>280.06990879040001</v>
      </c>
      <c r="CA607" s="52">
        <v>280.06990879040001</v>
      </c>
      <c r="CB607" s="52">
        <v>280.06990879040001</v>
      </c>
      <c r="CC607" s="52">
        <v>280.06990879040001</v>
      </c>
      <c r="CD607" s="52">
        <v>280.06990879040001</v>
      </c>
    </row>
    <row r="608" spans="1:82" x14ac:dyDescent="0.25">
      <c r="A608" s="52" t="s">
        <v>259</v>
      </c>
      <c r="B608" s="52">
        <v>0.47121199159999999</v>
      </c>
      <c r="C608" s="52">
        <v>0.4750082457</v>
      </c>
      <c r="D608" s="52">
        <v>0.47051403520000001</v>
      </c>
      <c r="E608" s="52">
        <v>0.46533229320000002</v>
      </c>
      <c r="F608" s="52">
        <v>0.46479116999999998</v>
      </c>
      <c r="G608" s="52">
        <v>0.46418738240000001</v>
      </c>
      <c r="H608" s="52">
        <v>0.46326483429999998</v>
      </c>
      <c r="I608" s="52">
        <v>0.46295620259999998</v>
      </c>
      <c r="J608" s="52">
        <v>0.46253674340000001</v>
      </c>
      <c r="K608" s="52">
        <v>0.46189863069999998</v>
      </c>
      <c r="L608" s="52">
        <v>0.46095669519999999</v>
      </c>
      <c r="M608" s="52">
        <v>0.45963031840000002</v>
      </c>
      <c r="N608" s="52">
        <v>0.45783648989999998</v>
      </c>
      <c r="O608" s="52">
        <v>0.45548552599999997</v>
      </c>
      <c r="P608" s="52">
        <v>0.4524774473</v>
      </c>
      <c r="Q608" s="52">
        <v>0.44869834359999999</v>
      </c>
      <c r="R608" s="55">
        <v>0.44401625189999999</v>
      </c>
      <c r="S608" s="52">
        <v>0.43891105720000001</v>
      </c>
      <c r="T608" s="52">
        <v>0.4328925971</v>
      </c>
      <c r="U608" s="52">
        <v>0.42576513910000002</v>
      </c>
      <c r="V608" s="52">
        <v>0.4173094872</v>
      </c>
      <c r="W608" s="52">
        <v>0.40726187959999999</v>
      </c>
      <c r="X608" s="52">
        <v>0.39529475400000003</v>
      </c>
      <c r="Y608" s="52">
        <v>0.3838930525</v>
      </c>
      <c r="Z608" s="52">
        <v>0.37416013990000002</v>
      </c>
      <c r="AA608" s="52">
        <v>0.36469876400000001</v>
      </c>
      <c r="AB608" s="55">
        <v>0.35528198109999998</v>
      </c>
      <c r="AC608" s="52">
        <v>0.34576356009999998</v>
      </c>
      <c r="AD608" s="52">
        <v>0.33603870060000002</v>
      </c>
      <c r="AE608" s="52">
        <v>0.32603792170000001</v>
      </c>
      <c r="AF608" s="52">
        <v>0.31569145949999999</v>
      </c>
      <c r="AG608" s="52">
        <v>0.30492901639999997</v>
      </c>
      <c r="AH608" s="52">
        <v>0.2936756566</v>
      </c>
      <c r="AI608" s="52">
        <v>0.28184855980000001</v>
      </c>
      <c r="AJ608" s="52">
        <v>0.26935387599999999</v>
      </c>
      <c r="AK608" s="52">
        <v>0.25608315520000002</v>
      </c>
      <c r="AL608" s="52">
        <v>0.24191046150000001</v>
      </c>
      <c r="AM608" s="52">
        <v>0.24617466360000001</v>
      </c>
      <c r="AN608" s="52">
        <v>0.24201484600000001</v>
      </c>
      <c r="AO608" s="52">
        <v>0.23622225020000001</v>
      </c>
      <c r="AP608" s="52">
        <v>0.2293830063</v>
      </c>
      <c r="AQ608" s="52">
        <v>0.2216715366</v>
      </c>
      <c r="AR608" s="52">
        <v>0.21310499420000001</v>
      </c>
      <c r="AS608" s="52">
        <v>0.2036340676</v>
      </c>
      <c r="AT608" s="52">
        <v>0.19317253700000001</v>
      </c>
      <c r="AU608" s="52">
        <v>0.18160380810000001</v>
      </c>
      <c r="AV608" s="52">
        <v>0.1687779177</v>
      </c>
      <c r="AW608" s="52">
        <v>0.15450307799999999</v>
      </c>
      <c r="AX608" s="52">
        <v>0.13853201400000001</v>
      </c>
      <c r="AY608" s="52">
        <v>0.1205412775</v>
      </c>
      <c r="AZ608" s="52">
        <v>0.10009971820000001</v>
      </c>
      <c r="BA608" s="52">
        <v>7.6619214099999999E-2</v>
      </c>
      <c r="BB608" s="52">
        <v>4.9275132700000002E-2</v>
      </c>
      <c r="BC608" s="52">
        <v>1.6872831899999999E-2</v>
      </c>
      <c r="BD608" s="52">
        <v>-2.2387089400000001E-2</v>
      </c>
      <c r="BE608" s="52">
        <v>-7.1345875000000003E-2</v>
      </c>
      <c r="BF608" s="52">
        <v>-0.1347615969</v>
      </c>
      <c r="BG608" s="52">
        <v>-8.2922714300000006E-2</v>
      </c>
      <c r="BH608" s="52">
        <v>-4.0464622700000001E-2</v>
      </c>
      <c r="BI608" s="52">
        <v>-1.09284719E-2</v>
      </c>
      <c r="BJ608" s="52">
        <v>1.0449697799999999E-2</v>
      </c>
      <c r="BK608" s="52">
        <v>2.6542642799999999E-2</v>
      </c>
      <c r="BL608" s="52">
        <v>3.9179512100000001E-2</v>
      </c>
      <c r="BM608" s="52">
        <v>4.9527211500000001E-2</v>
      </c>
      <c r="BN608" s="52">
        <v>5.8331139800000001E-2</v>
      </c>
      <c r="BO608" s="52">
        <v>6.6068294499999999E-2</v>
      </c>
      <c r="BP608" s="52">
        <v>7.3044708E-2</v>
      </c>
      <c r="BQ608" s="52">
        <v>7.9457519300000001E-2</v>
      </c>
      <c r="BR608" s="52">
        <v>8.5434534699999995E-2</v>
      </c>
      <c r="BS608" s="52">
        <v>9.1059436899999999E-2</v>
      </c>
      <c r="BT608" s="52">
        <v>9.6387836899999996E-2</v>
      </c>
      <c r="BU608" s="52">
        <v>0.10145748459999999</v>
      </c>
      <c r="BV608" s="52">
        <v>0.1062947565</v>
      </c>
      <c r="BW608" s="52">
        <v>0.1109187714</v>
      </c>
      <c r="BX608" s="52">
        <v>0.1153439986</v>
      </c>
      <c r="BY608" s="52">
        <v>0.1195819088</v>
      </c>
      <c r="BZ608" s="52">
        <v>0.1236420166</v>
      </c>
      <c r="CA608" s="52">
        <v>0.1275325397</v>
      </c>
      <c r="CB608" s="52">
        <v>0.1312608143</v>
      </c>
      <c r="CC608" s="52">
        <v>0.1348335578</v>
      </c>
      <c r="CD608" s="52">
        <v>0.13825703389999999</v>
      </c>
    </row>
    <row r="609" spans="1:82" x14ac:dyDescent="0.25">
      <c r="A609" s="52" t="s">
        <v>260</v>
      </c>
      <c r="B609" s="52">
        <v>0</v>
      </c>
      <c r="C609" s="52">
        <v>0.51370511100000005</v>
      </c>
      <c r="D609" s="52">
        <v>0.46694814699999998</v>
      </c>
      <c r="E609" s="52">
        <v>0.44450811330000001</v>
      </c>
      <c r="F609" s="52">
        <v>0.44690838350000001</v>
      </c>
      <c r="G609" s="52">
        <v>0.44803816439999999</v>
      </c>
      <c r="H609" s="52">
        <v>0.44766477119999998</v>
      </c>
      <c r="I609" s="52">
        <v>0.44876119069999998</v>
      </c>
      <c r="J609" s="52">
        <v>0.44924430170000001</v>
      </c>
      <c r="K609" s="52">
        <v>0.44900082330000002</v>
      </c>
      <c r="L609" s="52">
        <v>0.44796552550000002</v>
      </c>
      <c r="M609" s="52">
        <v>0.4460690652</v>
      </c>
      <c r="N609" s="52">
        <v>0.44322380030000003</v>
      </c>
      <c r="O609" s="52">
        <v>0.43931688810000002</v>
      </c>
      <c r="P609" s="52">
        <v>0.43420410409999999</v>
      </c>
      <c r="Q609" s="52">
        <v>0.4277023244</v>
      </c>
      <c r="R609" s="55">
        <v>0.41957920640000002</v>
      </c>
      <c r="S609" s="52">
        <v>0.41072740670000002</v>
      </c>
      <c r="T609" s="52">
        <v>0.40020752749999999</v>
      </c>
      <c r="U609" s="52">
        <v>0.38760200830000002</v>
      </c>
      <c r="V609" s="52">
        <v>0.37240926680000003</v>
      </c>
      <c r="W609" s="52">
        <v>0.35397753030000001</v>
      </c>
      <c r="X609" s="52">
        <v>0.33142461020000002</v>
      </c>
      <c r="Y609" s="52">
        <v>0.30890616939999999</v>
      </c>
      <c r="Z609" s="52">
        <v>0.28850376779999998</v>
      </c>
      <c r="AA609" s="52">
        <v>0.26785778220000001</v>
      </c>
      <c r="AB609" s="55">
        <v>0.246413929</v>
      </c>
      <c r="AC609" s="52">
        <v>0.2237187752</v>
      </c>
      <c r="AD609" s="52">
        <v>0.19933670000000001</v>
      </c>
      <c r="AE609" s="52">
        <v>0.1728239027</v>
      </c>
      <c r="AF609" s="52">
        <v>0.1436391652</v>
      </c>
      <c r="AG609" s="52">
        <v>0.1111003641</v>
      </c>
      <c r="AH609" s="52">
        <v>7.4315912600000006E-2</v>
      </c>
      <c r="AI609" s="52">
        <v>3.2083392000000002E-2</v>
      </c>
      <c r="AJ609" s="52">
        <v>-1.7270570799999999E-2</v>
      </c>
      <c r="AK609" s="52">
        <v>-7.6156995300000002E-2</v>
      </c>
      <c r="AL609" s="52">
        <v>-0.14818903899999999</v>
      </c>
      <c r="AM609" s="52">
        <v>-0.18244793649999999</v>
      </c>
      <c r="AN609" s="52">
        <v>-0.22312795839999999</v>
      </c>
      <c r="AO609" s="52">
        <v>-0.27660029619999998</v>
      </c>
      <c r="AP609" s="52">
        <v>-0.34427310820000001</v>
      </c>
      <c r="AQ609" s="52">
        <v>-0.43025703669999998</v>
      </c>
      <c r="AR609" s="52">
        <v>-0.54185702899999999</v>
      </c>
      <c r="AS609" s="52">
        <v>-0.69167864109999999</v>
      </c>
      <c r="AT609" s="52">
        <v>-0.90279368469999999</v>
      </c>
      <c r="AU609" s="52">
        <v>-1.2220796322</v>
      </c>
      <c r="AV609" s="52">
        <v>-1.7613462340999999</v>
      </c>
      <c r="AW609" s="52">
        <v>-2.8690590280000001</v>
      </c>
      <c r="AX609" s="52">
        <v>-6.4595315654999999</v>
      </c>
      <c r="AY609" s="52">
        <v>55.289779452700003</v>
      </c>
      <c r="AZ609" s="52">
        <v>5.7523962231999999</v>
      </c>
      <c r="BA609" s="52">
        <v>3.170108763</v>
      </c>
      <c r="BB609" s="52">
        <v>2.2453768895000001</v>
      </c>
      <c r="BC609" s="52">
        <v>1.7679866168</v>
      </c>
      <c r="BD609" s="52">
        <v>1.4751045011999999</v>
      </c>
      <c r="BE609" s="52">
        <v>1.2759868255</v>
      </c>
      <c r="BF609" s="52">
        <v>1.1309595133999999</v>
      </c>
      <c r="BG609" s="52">
        <v>0.91032703879999999</v>
      </c>
      <c r="BH609" s="52">
        <v>0.87668181479999996</v>
      </c>
      <c r="BI609" s="52">
        <v>0.8532763726</v>
      </c>
      <c r="BJ609" s="52">
        <v>0.83633558969999999</v>
      </c>
      <c r="BK609" s="52">
        <v>0.82358299720000006</v>
      </c>
      <c r="BL609" s="52">
        <v>0.81356911570000001</v>
      </c>
      <c r="BM609" s="52">
        <v>0.8053692496</v>
      </c>
      <c r="BN609" s="52">
        <v>0.79839271990000005</v>
      </c>
      <c r="BO609" s="52">
        <v>0.79226153749999995</v>
      </c>
      <c r="BP609" s="52">
        <v>0.78673319200000003</v>
      </c>
      <c r="BQ609" s="52">
        <v>0.78165146409999997</v>
      </c>
      <c r="BR609" s="52">
        <v>0.77691507540000004</v>
      </c>
      <c r="BS609" s="52">
        <v>0.77245771320000001</v>
      </c>
      <c r="BT609" s="52">
        <v>0.76823530929999995</v>
      </c>
      <c r="BU609" s="52">
        <v>0.76421794939999999</v>
      </c>
      <c r="BV609" s="52">
        <v>0.76038473200000001</v>
      </c>
      <c r="BW609" s="52">
        <v>0.75672050660000001</v>
      </c>
      <c r="BX609" s="52">
        <v>0.75321380729999998</v>
      </c>
      <c r="BY609" s="52">
        <v>0.74985554430000001</v>
      </c>
      <c r="BZ609" s="52">
        <v>0.74663817789999998</v>
      </c>
      <c r="CA609" s="52">
        <v>0.74355519619999999</v>
      </c>
      <c r="CB609" s="52">
        <v>0.74060078559999998</v>
      </c>
      <c r="CC609" s="52">
        <v>0.73776962319999995</v>
      </c>
      <c r="CD609" s="52">
        <v>0.73505674519999997</v>
      </c>
    </row>
    <row r="610" spans="1:82" x14ac:dyDescent="0.25">
      <c r="A610" s="52" t="s">
        <v>261</v>
      </c>
      <c r="B610" s="52">
        <v>150.09299999999999</v>
      </c>
      <c r="C610" s="52">
        <v>163.52769590880001</v>
      </c>
      <c r="D610" s="52">
        <v>175.44656167869999</v>
      </c>
      <c r="E610" s="52">
        <v>186.0008859312</v>
      </c>
      <c r="F610" s="52">
        <v>196.44929754130001</v>
      </c>
      <c r="G610" s="52">
        <v>206.69388410330001</v>
      </c>
      <c r="H610" s="52">
        <v>216.62433038559999</v>
      </c>
      <c r="I610" s="52">
        <v>226.4007422974</v>
      </c>
      <c r="J610" s="52">
        <v>235.95646557399999</v>
      </c>
      <c r="K610" s="52">
        <v>245.21949204340001</v>
      </c>
      <c r="L610" s="52">
        <v>254.1116756731</v>
      </c>
      <c r="M610" s="52">
        <v>262.54785531729999</v>
      </c>
      <c r="N610" s="52">
        <v>270.43493089359998</v>
      </c>
      <c r="O610" s="52">
        <v>277.6709147267</v>
      </c>
      <c r="P610" s="52">
        <v>284.14397865270001</v>
      </c>
      <c r="Q610" s="52">
        <v>289.73152409049999</v>
      </c>
      <c r="R610" s="55">
        <v>294.2992808015</v>
      </c>
      <c r="S610" s="52">
        <v>297.91701773969999</v>
      </c>
      <c r="T610" s="52">
        <v>300.45867804789998</v>
      </c>
      <c r="U610" s="52">
        <v>301.78411545159997</v>
      </c>
      <c r="V610" s="52">
        <v>301.73800226790001</v>
      </c>
      <c r="W610" s="52">
        <v>300.1477960693</v>
      </c>
      <c r="X610" s="52">
        <v>296.82163675710001</v>
      </c>
      <c r="Y610" s="52">
        <v>292.49680937490001</v>
      </c>
      <c r="Z610" s="52">
        <v>287.93244907100001</v>
      </c>
      <c r="AA610" s="52">
        <v>283.11335808130002</v>
      </c>
      <c r="AB610" s="55">
        <v>278.02340458100002</v>
      </c>
      <c r="AC610" s="52">
        <v>272.64545216070002</v>
      </c>
      <c r="AD610" s="52">
        <v>266.96181034040001</v>
      </c>
      <c r="AE610" s="52">
        <v>260.95917042849999</v>
      </c>
      <c r="AF610" s="52">
        <v>254.6238299067</v>
      </c>
      <c r="AG610" s="52">
        <v>247.9416949717</v>
      </c>
      <c r="AH610" s="52">
        <v>240.8982831703</v>
      </c>
      <c r="AI610" s="52">
        <v>233.47872641020001</v>
      </c>
      <c r="AJ610" s="52">
        <v>225.6677743354</v>
      </c>
      <c r="AK610" s="52">
        <v>217.4497991433</v>
      </c>
      <c r="AL610" s="52">
        <v>208.80919321260001</v>
      </c>
      <c r="AM610" s="52">
        <v>204.36597016100001</v>
      </c>
      <c r="AN610" s="52">
        <v>199.6146136532</v>
      </c>
      <c r="AO610" s="52">
        <v>194.5669258579</v>
      </c>
      <c r="AP610" s="52">
        <v>189.2283068392</v>
      </c>
      <c r="AQ610" s="52">
        <v>183.59968415450001</v>
      </c>
      <c r="AR610" s="52">
        <v>177.6788120322</v>
      </c>
      <c r="AS610" s="52">
        <v>171.4611615405</v>
      </c>
      <c r="AT610" s="52">
        <v>164.9405399657</v>
      </c>
      <c r="AU610" s="52">
        <v>158.1095272158</v>
      </c>
      <c r="AV610" s="52">
        <v>150.95978650789999</v>
      </c>
      <c r="AW610" s="52">
        <v>143.48228762989999</v>
      </c>
      <c r="AX610" s="52">
        <v>135.66746892719999</v>
      </c>
      <c r="AY610" s="52">
        <v>127.5053561559</v>
      </c>
      <c r="AZ610" s="52">
        <v>118.9856509425</v>
      </c>
      <c r="BA610" s="52">
        <v>110.09779785969999</v>
      </c>
      <c r="BB610" s="52">
        <v>100.8310365336</v>
      </c>
      <c r="BC610" s="52">
        <v>91.174443357399994</v>
      </c>
      <c r="BD610" s="52">
        <v>81.116966085300007</v>
      </c>
      <c r="BE610" s="52">
        <v>70.647453646900004</v>
      </c>
      <c r="BF610" s="52">
        <v>59.754682866300001</v>
      </c>
      <c r="BG610" s="52">
        <v>59.753696234499998</v>
      </c>
      <c r="BH610" s="52">
        <v>59.752703660199998</v>
      </c>
      <c r="BI610" s="52">
        <v>59.751708586299998</v>
      </c>
      <c r="BJ610" s="52">
        <v>59.7507113522</v>
      </c>
      <c r="BK610" s="52">
        <v>59.7497116981</v>
      </c>
      <c r="BL610" s="52">
        <v>59.748709342700003</v>
      </c>
      <c r="BM610" s="52">
        <v>59.747704090500001</v>
      </c>
      <c r="BN610" s="52">
        <v>59.746695827499998</v>
      </c>
      <c r="BO610" s="52">
        <v>59.745684499799999</v>
      </c>
      <c r="BP610" s="52">
        <v>59.744670094100002</v>
      </c>
      <c r="BQ610" s="52">
        <v>59.743652624699997</v>
      </c>
      <c r="BR610" s="52">
        <v>59.742632124099998</v>
      </c>
      <c r="BS610" s="52">
        <v>59.741608637399999</v>
      </c>
      <c r="BT610" s="52">
        <v>59.740582218199997</v>
      </c>
      <c r="BU610" s="52">
        <v>59.7395529259</v>
      </c>
      <c r="BV610" s="52">
        <v>59.738520823800002</v>
      </c>
      <c r="BW610" s="52">
        <v>59.737485977799999</v>
      </c>
      <c r="BX610" s="52">
        <v>59.736448455400001</v>
      </c>
      <c r="BY610" s="52">
        <v>59.735408325100003</v>
      </c>
      <c r="BZ610" s="52">
        <v>59.734365655700003</v>
      </c>
      <c r="CA610" s="52">
        <v>59.733320516100001</v>
      </c>
      <c r="CB610" s="52">
        <v>59.732272974799997</v>
      </c>
      <c r="CC610" s="52">
        <v>59.731223099399998</v>
      </c>
      <c r="CD610" s="52">
        <v>59.730170956899997</v>
      </c>
    </row>
    <row r="611" spans="1:82" x14ac:dyDescent="0.25">
      <c r="A611" s="52" t="s">
        <v>262</v>
      </c>
      <c r="B611" s="52">
        <v>102.69799999999999</v>
      </c>
      <c r="C611" s="52">
        <v>113.8765825129</v>
      </c>
      <c r="D611" s="52">
        <v>123.5719550374</v>
      </c>
      <c r="E611" s="52">
        <v>131.93360052579999</v>
      </c>
      <c r="F611" s="52">
        <v>140.234194984</v>
      </c>
      <c r="G611" s="52">
        <v>148.37378762680001</v>
      </c>
      <c r="H611" s="52">
        <v>156.2414456381</v>
      </c>
      <c r="I611" s="52">
        <v>164.00015893119999</v>
      </c>
      <c r="J611" s="52">
        <v>171.5825174647</v>
      </c>
      <c r="K611" s="52">
        <v>178.91550671300001</v>
      </c>
      <c r="L611" s="52">
        <v>185.91951491820001</v>
      </c>
      <c r="M611" s="52">
        <v>192.50741056050001</v>
      </c>
      <c r="N611" s="52">
        <v>198.5836042716</v>
      </c>
      <c r="O611" s="52">
        <v>204.0430889061</v>
      </c>
      <c r="P611" s="52">
        <v>208.7704747571</v>
      </c>
      <c r="Q611" s="52">
        <v>212.6390494149</v>
      </c>
      <c r="R611" s="55">
        <v>215.50987134229999</v>
      </c>
      <c r="S611" s="52">
        <v>217.4476606899</v>
      </c>
      <c r="T611" s="52">
        <v>218.32043559709999</v>
      </c>
      <c r="U611" s="52">
        <v>217.98269769570001</v>
      </c>
      <c r="V611" s="52">
        <v>216.27365601029999</v>
      </c>
      <c r="W611" s="52">
        <v>213.0150163072</v>
      </c>
      <c r="X611" s="52">
        <v>208.00888202300001</v>
      </c>
      <c r="Y611" s="52">
        <v>202.00569228929999</v>
      </c>
      <c r="Z611" s="52">
        <v>195.77867044889999</v>
      </c>
      <c r="AA611" s="52">
        <v>189.3115225391</v>
      </c>
      <c r="AB611" s="55">
        <v>182.58792189979999</v>
      </c>
      <c r="AC611" s="52">
        <v>175.59092632709999</v>
      </c>
      <c r="AD611" s="52">
        <v>168.30331639369999</v>
      </c>
      <c r="AE611" s="52">
        <v>160.71264010749999</v>
      </c>
      <c r="AF611" s="52">
        <v>152.80638322230001</v>
      </c>
      <c r="AG611" s="52">
        <v>144.5720523434</v>
      </c>
      <c r="AH611" s="52">
        <v>135.99727770640001</v>
      </c>
      <c r="AI611" s="52">
        <v>127.06993971369999</v>
      </c>
      <c r="AJ611" s="52">
        <v>117.7783257949</v>
      </c>
      <c r="AK611" s="52">
        <v>108.1113281801</v>
      </c>
      <c r="AL611" s="52">
        <v>98.059095494100006</v>
      </c>
      <c r="AM611" s="52">
        <v>92.346137169299993</v>
      </c>
      <c r="AN611" s="52">
        <v>86.3534790896</v>
      </c>
      <c r="AO611" s="52">
        <v>80.099237481100005</v>
      </c>
      <c r="AP611" s="52">
        <v>73.593856088600006</v>
      </c>
      <c r="AQ611" s="52">
        <v>66.843547268600005</v>
      </c>
      <c r="AR611" s="52">
        <v>59.8520724539</v>
      </c>
      <c r="AS611" s="52">
        <v>52.621890126899999</v>
      </c>
      <c r="AT611" s="52">
        <v>45.155017477199998</v>
      </c>
      <c r="AU611" s="52">
        <v>37.453750988400003</v>
      </c>
      <c r="AV611" s="52">
        <v>29.521328089099999</v>
      </c>
      <c r="AW611" s="52">
        <v>21.362590214499999</v>
      </c>
      <c r="AX611" s="52">
        <v>12.984700245300001</v>
      </c>
      <c r="AY611" s="52">
        <v>4.3979664178000002</v>
      </c>
      <c r="AZ611" s="52">
        <v>-4.3831725048000001</v>
      </c>
      <c r="BA611" s="52">
        <v>-13.338941824300001</v>
      </c>
      <c r="BB611" s="52">
        <v>-22.442743267000001</v>
      </c>
      <c r="BC611" s="52">
        <v>-31.659324931899999</v>
      </c>
      <c r="BD611" s="52">
        <v>-40.942559487499999</v>
      </c>
      <c r="BE611" s="52">
        <v>-50.232803474900003</v>
      </c>
      <c r="BF611" s="52">
        <v>-59.453840160200002</v>
      </c>
      <c r="BG611" s="52">
        <v>-57.016194232799997</v>
      </c>
      <c r="BH611" s="52">
        <v>-54.664669687900002</v>
      </c>
      <c r="BI611" s="52">
        <v>-52.404533732099999</v>
      </c>
      <c r="BJ611" s="52">
        <v>-50.233204053599998</v>
      </c>
      <c r="BK611" s="52">
        <v>-48.146862477799999</v>
      </c>
      <c r="BL611" s="52">
        <v>-46.141850868200002</v>
      </c>
      <c r="BM611" s="52">
        <v>-44.214867972100002</v>
      </c>
      <c r="BN611" s="52">
        <v>-42.362916671800001</v>
      </c>
      <c r="BO611" s="52">
        <v>-40.5832267925</v>
      </c>
      <c r="BP611" s="52">
        <v>-38.873196258500002</v>
      </c>
      <c r="BQ611" s="52">
        <v>-37.230351810599998</v>
      </c>
      <c r="BR611" s="52">
        <v>-35.652323693699998</v>
      </c>
      <c r="BS611" s="52">
        <v>-34.136829372900003</v>
      </c>
      <c r="BT611" s="52">
        <v>-32.681662918000001</v>
      </c>
      <c r="BU611" s="52">
        <v>-31.284687937899999</v>
      </c>
      <c r="BV611" s="52">
        <v>-29.943832750399999</v>
      </c>
      <c r="BW611" s="52">
        <v>-28.657086974399999</v>
      </c>
      <c r="BX611" s="52">
        <v>-27.422499037000001</v>
      </c>
      <c r="BY611" s="52">
        <v>-26.2381742741</v>
      </c>
      <c r="BZ611" s="52">
        <v>-25.102273417700001</v>
      </c>
      <c r="CA611" s="52">
        <v>-24.013011335800002</v>
      </c>
      <c r="CB611" s="52">
        <v>-22.968655934699999</v>
      </c>
      <c r="CC611" s="52">
        <v>-21.9675271654</v>
      </c>
      <c r="CD611" s="52">
        <v>-21.007996091500001</v>
      </c>
    </row>
    <row r="612" spans="1:82" x14ac:dyDescent="0.25">
      <c r="A612" s="52" t="s">
        <v>263</v>
      </c>
      <c r="B612" s="52">
        <v>39.533999999999999</v>
      </c>
      <c r="C612" s="52">
        <v>45.619578144099997</v>
      </c>
      <c r="D612" s="52">
        <v>49.840505262299999</v>
      </c>
      <c r="E612" s="52">
        <v>52.638677507700002</v>
      </c>
      <c r="F612" s="52">
        <v>55.599228957000001</v>
      </c>
      <c r="G612" s="52">
        <v>58.562704694099999</v>
      </c>
      <c r="H612" s="52">
        <v>61.386708193600001</v>
      </c>
      <c r="I612" s="52">
        <v>64.258954457300007</v>
      </c>
      <c r="J612" s="52">
        <v>67.085266887399996</v>
      </c>
      <c r="K612" s="52">
        <v>69.775235116000005</v>
      </c>
      <c r="L612" s="52">
        <v>72.237358950100003</v>
      </c>
      <c r="M612" s="52">
        <v>74.375947276100007</v>
      </c>
      <c r="N612" s="52">
        <v>76.088835776400003</v>
      </c>
      <c r="O612" s="52">
        <v>77.265607958800004</v>
      </c>
      <c r="P612" s="52">
        <v>77.786206864700006</v>
      </c>
      <c r="Q612" s="52">
        <v>77.519919747200007</v>
      </c>
      <c r="R612" s="55">
        <v>76.324744187899995</v>
      </c>
      <c r="S612" s="52">
        <v>74.296328407999994</v>
      </c>
      <c r="T612" s="52">
        <v>71.296332847100004</v>
      </c>
      <c r="U612" s="52">
        <v>67.179996173800006</v>
      </c>
      <c r="V612" s="52">
        <v>61.793531884399997</v>
      </c>
      <c r="W612" s="52">
        <v>54.973423834199998</v>
      </c>
      <c r="X612" s="52">
        <v>46.547503668899999</v>
      </c>
      <c r="Y612" s="52">
        <v>37.511263038300001</v>
      </c>
      <c r="Z612" s="52">
        <v>28.842921308600001</v>
      </c>
      <c r="AA612" s="52">
        <v>20.510058338099999</v>
      </c>
      <c r="AB612" s="55">
        <v>12.4858445181</v>
      </c>
      <c r="AC612" s="52">
        <v>4.7474448578999997</v>
      </c>
      <c r="AD612" s="52">
        <v>-2.7236089100999998</v>
      </c>
      <c r="AE612" s="52">
        <v>-9.9351191218999997</v>
      </c>
      <c r="AF612" s="52">
        <v>-16.890428962800001</v>
      </c>
      <c r="AG612" s="52">
        <v>-23.588144130900002</v>
      </c>
      <c r="AH612" s="52">
        <v>-30.021805127899999</v>
      </c>
      <c r="AI612" s="52">
        <v>-36.179506302299998</v>
      </c>
      <c r="AJ612" s="52">
        <v>-42.043456449899999</v>
      </c>
      <c r="AK612" s="52">
        <v>-47.589474926299999</v>
      </c>
      <c r="AL612" s="52">
        <v>-52.7859338572</v>
      </c>
      <c r="AM612" s="52">
        <v>-51.834248391400003</v>
      </c>
      <c r="AN612" s="52">
        <v>-51.187562444500003</v>
      </c>
      <c r="AO612" s="52">
        <v>-50.788308374000003</v>
      </c>
      <c r="AP612" s="52">
        <v>-50.5811086418</v>
      </c>
      <c r="AQ612" s="52">
        <v>-50.516870316899997</v>
      </c>
      <c r="AR612" s="52">
        <v>-50.551804377700002</v>
      </c>
      <c r="AS612" s="52">
        <v>-50.645736273700003</v>
      </c>
      <c r="AT612" s="52">
        <v>-50.760656131499999</v>
      </c>
      <c r="AU612" s="52">
        <v>-50.859628348599998</v>
      </c>
      <c r="AV612" s="52">
        <v>-50.906019914700003</v>
      </c>
      <c r="AW612" s="52">
        <v>-50.863005749700001</v>
      </c>
      <c r="AX612" s="52">
        <v>-50.693341476199997</v>
      </c>
      <c r="AY612" s="52">
        <v>-50.359432303600002</v>
      </c>
      <c r="AZ612" s="52">
        <v>-49.823767287599999</v>
      </c>
      <c r="BA612" s="52">
        <v>-49.049829533299999</v>
      </c>
      <c r="BB612" s="52">
        <v>-48.0036273718</v>
      </c>
      <c r="BC612" s="52">
        <v>-46.655998855199996</v>
      </c>
      <c r="BD612" s="52">
        <v>-44.985782988399997</v>
      </c>
      <c r="BE612" s="52">
        <v>-42.983769802700003</v>
      </c>
      <c r="BF612" s="52">
        <v>-40.656989582900003</v>
      </c>
      <c r="BG612" s="52">
        <v>-25.8722814795</v>
      </c>
      <c r="BH612" s="52">
        <v>-16.4190735878</v>
      </c>
      <c r="BI612" s="52">
        <v>-10.4078717733</v>
      </c>
      <c r="BJ612" s="52">
        <v>-6.5908604807</v>
      </c>
      <c r="BK612" s="52">
        <v>-4.1690533947999997</v>
      </c>
      <c r="BL612" s="52">
        <v>-2.6338557034000001</v>
      </c>
      <c r="BM612" s="52">
        <v>-1.6617540154999999</v>
      </c>
      <c r="BN612" s="52">
        <v>-1.0469815798</v>
      </c>
      <c r="BO612" s="52">
        <v>-0.65871583580000004</v>
      </c>
      <c r="BP612" s="52">
        <v>-0.41384838829999998</v>
      </c>
      <c r="BQ612" s="52">
        <v>-0.2596398372</v>
      </c>
      <c r="BR612" s="52">
        <v>-0.16266523469999999</v>
      </c>
      <c r="BS612" s="52">
        <v>-0.1017701599</v>
      </c>
      <c r="BT612" s="52">
        <v>-6.3585647499999995E-2</v>
      </c>
      <c r="BU612" s="52">
        <v>-3.9675504100000002E-2</v>
      </c>
      <c r="BV612" s="52">
        <v>-2.4724248000000001E-2</v>
      </c>
      <c r="BW612" s="52">
        <v>-1.53877137E-2</v>
      </c>
      <c r="BX612" s="52">
        <v>-9.5650861999999996E-3</v>
      </c>
      <c r="BY612" s="52">
        <v>-5.9385588000000003E-3</v>
      </c>
      <c r="BZ612" s="52">
        <v>-3.6826825999999998E-3</v>
      </c>
      <c r="CA612" s="52">
        <v>-2.2811416000000002E-3</v>
      </c>
      <c r="CB612" s="52">
        <v>-1.4114274E-3</v>
      </c>
      <c r="CC612" s="52">
        <v>-8.7236170000000001E-4</v>
      </c>
      <c r="CD612" s="52">
        <v>-5.386166E-4</v>
      </c>
    </row>
    <row r="613" spans="1:82" x14ac:dyDescent="0.25">
      <c r="A613" s="52" t="s">
        <v>264</v>
      </c>
      <c r="B613" s="52">
        <v>6.1864999999999997</v>
      </c>
      <c r="C613" s="52">
        <v>7.4145502412999997</v>
      </c>
      <c r="D613" s="52">
        <v>7.5540344135000002</v>
      </c>
      <c r="E613" s="52">
        <v>7.4482180891</v>
      </c>
      <c r="F613" s="52">
        <v>7.8832766152999998</v>
      </c>
      <c r="G613" s="52">
        <v>8.3442700920000004</v>
      </c>
      <c r="H613" s="52">
        <v>8.7328868159000006</v>
      </c>
      <c r="I613" s="52">
        <v>9.1956831469000004</v>
      </c>
      <c r="J613" s="52">
        <v>9.6290955787999994</v>
      </c>
      <c r="K613" s="52">
        <v>9.9950994346000002</v>
      </c>
      <c r="L613" s="52">
        <v>10.266673646299999</v>
      </c>
      <c r="M613" s="52">
        <v>10.4166846398</v>
      </c>
      <c r="N613" s="52">
        <v>10.415333716399999</v>
      </c>
      <c r="O613" s="52">
        <v>10.22954968</v>
      </c>
      <c r="P613" s="52">
        <v>9.8230036205999998</v>
      </c>
      <c r="Q613" s="52">
        <v>9.1565229893000009</v>
      </c>
      <c r="R613" s="55">
        <v>8.1889208356999994</v>
      </c>
      <c r="S613" s="52">
        <v>7.0590754270999998</v>
      </c>
      <c r="T613" s="52">
        <v>5.6731990663999996</v>
      </c>
      <c r="U613" s="52">
        <v>3.9761952790000001</v>
      </c>
      <c r="V613" s="52">
        <v>1.9300316051999999</v>
      </c>
      <c r="W613" s="52">
        <v>-0.49225923179999997</v>
      </c>
      <c r="X613" s="52">
        <v>-3.3058291072000001</v>
      </c>
      <c r="Y613" s="52">
        <v>-5.6261181879000004</v>
      </c>
      <c r="Z613" s="52">
        <v>-6.9592676169000001</v>
      </c>
      <c r="AA613" s="52">
        <v>-7.7861970505000002</v>
      </c>
      <c r="AB613" s="55">
        <v>-8.3551663372</v>
      </c>
      <c r="AC613" s="52">
        <v>-8.7926474186999997</v>
      </c>
      <c r="AD613" s="52">
        <v>-9.1610703104999995</v>
      </c>
      <c r="AE613" s="52">
        <v>-9.4851432707000001</v>
      </c>
      <c r="AF613" s="52">
        <v>-9.7749238298000005</v>
      </c>
      <c r="AG613" s="52">
        <v>-10.0329654238</v>
      </c>
      <c r="AH613" s="52">
        <v>-10.2579892781</v>
      </c>
      <c r="AI613" s="52">
        <v>-10.4467657666</v>
      </c>
      <c r="AJ613" s="52">
        <v>-10.595084777</v>
      </c>
      <c r="AK613" s="52">
        <v>-10.6982700525</v>
      </c>
      <c r="AL613" s="52">
        <v>-10.7511514939</v>
      </c>
      <c r="AM613" s="52">
        <v>-7.0477840327000001</v>
      </c>
      <c r="AN613" s="52">
        <v>-5.9181140944999999</v>
      </c>
      <c r="AO613" s="52">
        <v>-5.6586787349999996</v>
      </c>
      <c r="AP613" s="52">
        <v>-5.6686678525999996</v>
      </c>
      <c r="AQ613" s="52">
        <v>-5.7450859052999999</v>
      </c>
      <c r="AR613" s="52">
        <v>-5.8224726093000001</v>
      </c>
      <c r="AS613" s="52">
        <v>-5.8808534375999999</v>
      </c>
      <c r="AT613" s="52">
        <v>-5.9144122503999998</v>
      </c>
      <c r="AU613" s="52">
        <v>-5.9213258231000001</v>
      </c>
      <c r="AV613" s="52">
        <v>-5.9006997768999998</v>
      </c>
      <c r="AW613" s="52">
        <v>-5.8517812243999998</v>
      </c>
      <c r="AX613" s="52">
        <v>-5.7738613271999997</v>
      </c>
      <c r="AY613" s="52">
        <v>-5.6663743849000001</v>
      </c>
      <c r="AZ613" s="52">
        <v>-5.5290521178000001</v>
      </c>
      <c r="BA613" s="52">
        <v>-5.3620964566999998</v>
      </c>
      <c r="BB613" s="52">
        <v>-5.1663579838000002</v>
      </c>
      <c r="BC613" s="52">
        <v>-4.9435032811999999</v>
      </c>
      <c r="BD613" s="52">
        <v>-4.6961397381000003</v>
      </c>
      <c r="BE613" s="52">
        <v>-4.4278501467</v>
      </c>
      <c r="BF613" s="52">
        <v>-4.1430842264000001</v>
      </c>
      <c r="BG613" s="52">
        <v>-8.9378377600000003E-2</v>
      </c>
      <c r="BH613" s="52">
        <v>-1.8839898E-3</v>
      </c>
      <c r="BI613" s="52">
        <v>-3.9325600000000002E-5</v>
      </c>
      <c r="BJ613" s="52">
        <v>-8.1389999999999995E-7</v>
      </c>
      <c r="BK613" s="52">
        <v>-1.6700000000000001E-8</v>
      </c>
      <c r="BL613" s="52">
        <v>-3E-10</v>
      </c>
      <c r="BM613" s="52">
        <v>0</v>
      </c>
      <c r="BN613" s="52">
        <v>0</v>
      </c>
      <c r="BO613" s="52">
        <v>0</v>
      </c>
      <c r="BP613" s="52">
        <v>0</v>
      </c>
      <c r="BQ613" s="52">
        <v>0</v>
      </c>
      <c r="BR613" s="52">
        <v>0</v>
      </c>
      <c r="BS613" s="52">
        <v>0</v>
      </c>
      <c r="BT613" s="52">
        <v>0</v>
      </c>
      <c r="BU613" s="52">
        <v>0</v>
      </c>
      <c r="BV613" s="52">
        <v>0</v>
      </c>
      <c r="BW613" s="52">
        <v>0</v>
      </c>
      <c r="BX613" s="52">
        <v>0</v>
      </c>
      <c r="BY613" s="52">
        <v>0</v>
      </c>
      <c r="BZ613" s="52">
        <v>0</v>
      </c>
      <c r="CA613" s="52">
        <v>0</v>
      </c>
      <c r="CB613" s="52">
        <v>0</v>
      </c>
      <c r="CC613" s="52">
        <v>0</v>
      </c>
      <c r="CD613" s="52">
        <v>0</v>
      </c>
    </row>
    <row r="614" spans="1:82" x14ac:dyDescent="0.25">
      <c r="A614" s="52" t="s">
        <v>265</v>
      </c>
      <c r="B614" s="52">
        <v>0.1477</v>
      </c>
      <c r="C614" s="52">
        <v>0.1651890017</v>
      </c>
      <c r="D614" s="52">
        <v>0.18361608030000001</v>
      </c>
      <c r="E614" s="52">
        <v>0.2026689897</v>
      </c>
      <c r="F614" s="52">
        <v>0.22226812439999999</v>
      </c>
      <c r="G614" s="52">
        <v>0.2423668675</v>
      </c>
      <c r="H614" s="52">
        <v>0.26290040329999997</v>
      </c>
      <c r="I614" s="52">
        <v>0.28382843219999998</v>
      </c>
      <c r="J614" s="52">
        <v>0.3051087562</v>
      </c>
      <c r="K614" s="52">
        <v>0.32668959250000001</v>
      </c>
      <c r="L614" s="52">
        <v>0.3485104611</v>
      </c>
      <c r="M614" s="52">
        <v>0.37050237060000002</v>
      </c>
      <c r="N614" s="52">
        <v>0.39258767319999999</v>
      </c>
      <c r="O614" s="52">
        <v>0.41467967309999998</v>
      </c>
      <c r="P614" s="52">
        <v>0.43668200229999998</v>
      </c>
      <c r="Q614" s="52">
        <v>0.45848776060000002</v>
      </c>
      <c r="R614" s="55">
        <v>0.47997839329999997</v>
      </c>
      <c r="S614" s="52">
        <v>0.50091491720000003</v>
      </c>
      <c r="T614" s="52">
        <v>0.52118708550000004</v>
      </c>
      <c r="U614" s="52">
        <v>0.54067195369999999</v>
      </c>
      <c r="V614" s="52">
        <v>0.55923184329999998</v>
      </c>
      <c r="W614" s="52">
        <v>0.57671135159999998</v>
      </c>
      <c r="X614" s="52">
        <v>0.59293341879999995</v>
      </c>
      <c r="Y614" s="52">
        <v>0.6078319821</v>
      </c>
      <c r="Z614" s="52">
        <v>0.62146617329999998</v>
      </c>
      <c r="AA614" s="52">
        <v>0.63389253479999996</v>
      </c>
      <c r="AB614" s="55">
        <v>0.64515097529999998</v>
      </c>
      <c r="AC614" s="52">
        <v>0.65526949079999997</v>
      </c>
      <c r="AD614" s="52">
        <v>0.6642669283</v>
      </c>
      <c r="AE614" s="52">
        <v>0.67215542740000001</v>
      </c>
      <c r="AF614" s="52">
        <v>0.67894138959999994</v>
      </c>
      <c r="AG614" s="52">
        <v>0.68462614070000005</v>
      </c>
      <c r="AH614" s="52">
        <v>0.68920641640000002</v>
      </c>
      <c r="AI614" s="52">
        <v>0.69267474699999998</v>
      </c>
      <c r="AJ614" s="52">
        <v>0.69501978480000004</v>
      </c>
      <c r="AK614" s="52">
        <v>0.69622660469999997</v>
      </c>
      <c r="AL614" s="52">
        <v>0.69627707719999998</v>
      </c>
      <c r="AM614" s="52">
        <v>0.69603841470000005</v>
      </c>
      <c r="AN614" s="52">
        <v>0.69540666230000003</v>
      </c>
      <c r="AO614" s="52">
        <v>0.69430235490000003</v>
      </c>
      <c r="AP614" s="52">
        <v>0.69267740069999995</v>
      </c>
      <c r="AQ614" s="52">
        <v>0.69049550469999998</v>
      </c>
      <c r="AR614" s="52">
        <v>0.68772498309999996</v>
      </c>
      <c r="AS614" s="52">
        <v>0.6843361013</v>
      </c>
      <c r="AT614" s="52">
        <v>0.6803000494</v>
      </c>
      <c r="AU614" s="52">
        <v>0.675588525</v>
      </c>
      <c r="AV614" s="52">
        <v>0.67017356029999997</v>
      </c>
      <c r="AW614" s="52">
        <v>0.66402747070000001</v>
      </c>
      <c r="AX614" s="52">
        <v>0.65712288109999994</v>
      </c>
      <c r="AY614" s="52">
        <v>0.64943281500000005</v>
      </c>
      <c r="AZ614" s="52">
        <v>0.64093083650000005</v>
      </c>
      <c r="BA614" s="52">
        <v>0.63159123630000003</v>
      </c>
      <c r="BB614" s="52">
        <v>0.62138924539999996</v>
      </c>
      <c r="BC614" s="52">
        <v>0.61030125430000004</v>
      </c>
      <c r="BD614" s="52">
        <v>0.59830501020000004</v>
      </c>
      <c r="BE614" s="52">
        <v>0.58537976849999995</v>
      </c>
      <c r="BF614" s="52">
        <v>0.57150640590000001</v>
      </c>
      <c r="BG614" s="52">
        <v>0.55940389459999995</v>
      </c>
      <c r="BH614" s="52">
        <v>0.54840889719999997</v>
      </c>
      <c r="BI614" s="52">
        <v>0.53823714300000003</v>
      </c>
      <c r="BJ614" s="52">
        <v>0.52870890810000004</v>
      </c>
      <c r="BK614" s="52">
        <v>0.51970583579999996</v>
      </c>
      <c r="BL614" s="52">
        <v>0.51114796790000006</v>
      </c>
      <c r="BM614" s="52">
        <v>0.50297970059999997</v>
      </c>
      <c r="BN614" s="52">
        <v>0.49516105170000002</v>
      </c>
      <c r="BO614" s="52">
        <v>0.4876621746</v>
      </c>
      <c r="BP614" s="52">
        <v>0.48045988579999999</v>
      </c>
      <c r="BQ614" s="52">
        <v>0.47353545339999997</v>
      </c>
      <c r="BR614" s="52">
        <v>0.46687318090000002</v>
      </c>
      <c r="BS614" s="52">
        <v>0.46045949530000002</v>
      </c>
      <c r="BT614" s="52">
        <v>0.45428235459999999</v>
      </c>
      <c r="BU614" s="52">
        <v>0.44833086049999998</v>
      </c>
      <c r="BV614" s="52">
        <v>0.44259500060000001</v>
      </c>
      <c r="BW614" s="52">
        <v>0.43706547499999998</v>
      </c>
      <c r="BX614" s="52">
        <v>0.43173357670000001</v>
      </c>
      <c r="BY614" s="52">
        <v>0.4265911067</v>
      </c>
      <c r="BZ614" s="52">
        <v>0.4216303126</v>
      </c>
      <c r="CA614" s="52">
        <v>0.41684384190000001</v>
      </c>
      <c r="CB614" s="52">
        <v>0.41222470579999998</v>
      </c>
      <c r="CC614" s="52">
        <v>0.40776625030000002</v>
      </c>
      <c r="CD614" s="52">
        <v>0.40346213120000002</v>
      </c>
    </row>
    <row r="615" spans="1:82" x14ac:dyDescent="0.25">
      <c r="A615" s="52" t="s">
        <v>266</v>
      </c>
      <c r="B615" s="52">
        <v>1.0994539999999999</v>
      </c>
      <c r="C615" s="52">
        <v>1.2650022272999999</v>
      </c>
      <c r="D615" s="52">
        <v>1.3732411896000001</v>
      </c>
      <c r="E615" s="52">
        <v>1.451298789</v>
      </c>
      <c r="F615" s="52">
        <v>1.5174751843000001</v>
      </c>
      <c r="G615" s="52">
        <v>1.5785623746999999</v>
      </c>
      <c r="H615" s="52">
        <v>1.6356700125000001</v>
      </c>
      <c r="I615" s="52">
        <v>1.6901839103</v>
      </c>
      <c r="J615" s="52">
        <v>1.7423840609000001</v>
      </c>
      <c r="K615" s="52">
        <v>1.7918727538000001</v>
      </c>
      <c r="L615" s="52">
        <v>1.8380853392000001</v>
      </c>
      <c r="M615" s="52">
        <v>1.8804084751000001</v>
      </c>
      <c r="N615" s="52">
        <v>1.9181997492</v>
      </c>
      <c r="O615" s="52">
        <v>1.9507819554000001</v>
      </c>
      <c r="P615" s="52">
        <v>1.9774304551999999</v>
      </c>
      <c r="Q615" s="52">
        <v>1.9973579961000001</v>
      </c>
      <c r="R615" s="55">
        <v>2.0096974797999998</v>
      </c>
      <c r="S615" s="52">
        <v>2.0085635272000002</v>
      </c>
      <c r="T615" s="52">
        <v>1.9979020952</v>
      </c>
      <c r="U615" s="52">
        <v>1.9781806166</v>
      </c>
      <c r="V615" s="52">
        <v>1.9487427746999999</v>
      </c>
      <c r="W615" s="52">
        <v>1.9084521263000001</v>
      </c>
      <c r="X615" s="52">
        <v>1.8558344845999999</v>
      </c>
      <c r="Y615" s="52">
        <v>1.7953737947999999</v>
      </c>
      <c r="Z615" s="52">
        <v>1.7340552252999999</v>
      </c>
      <c r="AA615" s="52">
        <v>1.6738617248000001</v>
      </c>
      <c r="AB615" s="55">
        <v>1.6146659538000001</v>
      </c>
      <c r="AC615" s="52">
        <v>1.5559231661999999</v>
      </c>
      <c r="AD615" s="52">
        <v>1.4970816086000001</v>
      </c>
      <c r="AE615" s="52">
        <v>1.4376905587</v>
      </c>
      <c r="AF615" s="52">
        <v>1.3773668303</v>
      </c>
      <c r="AG615" s="52">
        <v>1.3157718403000001</v>
      </c>
      <c r="AH615" s="52">
        <v>1.2525974582999999</v>
      </c>
      <c r="AI615" s="52">
        <v>1.1875576650999999</v>
      </c>
      <c r="AJ615" s="52">
        <v>1.1203838733</v>
      </c>
      <c r="AK615" s="52">
        <v>1.0508226634</v>
      </c>
      <c r="AL615" s="52">
        <v>0.97863870100000006</v>
      </c>
      <c r="AM615" s="52">
        <v>0.94430939049999996</v>
      </c>
      <c r="AN615" s="52">
        <v>0.91602070349999998</v>
      </c>
      <c r="AO615" s="52">
        <v>0.88548188019999996</v>
      </c>
      <c r="AP615" s="52">
        <v>0.85162706639999997</v>
      </c>
      <c r="AQ615" s="52">
        <v>0.81463855039999999</v>
      </c>
      <c r="AR615" s="52">
        <v>0.77474611770000001</v>
      </c>
      <c r="AS615" s="52">
        <v>0.73207589380000004</v>
      </c>
      <c r="AT615" s="52">
        <v>0.68667861610000003</v>
      </c>
      <c r="AU615" s="52">
        <v>0.63856471000000004</v>
      </c>
      <c r="AV615" s="52">
        <v>0.58772538169999999</v>
      </c>
      <c r="AW615" s="52">
        <v>0.53414416399999998</v>
      </c>
      <c r="AX615" s="52">
        <v>0.47780383069999999</v>
      </c>
      <c r="AY615" s="52">
        <v>0.41869130189999998</v>
      </c>
      <c r="AZ615" s="52">
        <v>0.35680161360000001</v>
      </c>
      <c r="BA615" s="52">
        <v>0.29214120630000001</v>
      </c>
      <c r="BB615" s="52">
        <v>0.22473035429999999</v>
      </c>
      <c r="BC615" s="52">
        <v>0.15460433260000001</v>
      </c>
      <c r="BD615" s="52">
        <v>8.1812942599999994E-2</v>
      </c>
      <c r="BE615" s="52">
        <v>6.4184938999999998E-3</v>
      </c>
      <c r="BF615" s="52">
        <v>-7.15064059E-2</v>
      </c>
      <c r="BG615" s="52">
        <v>-2.6507541499999999E-2</v>
      </c>
      <c r="BH615" s="52">
        <v>2.5783675299999999E-2</v>
      </c>
      <c r="BI615" s="52">
        <v>6.8248901799999998E-2</v>
      </c>
      <c r="BJ615" s="52">
        <v>0.10039406720000001</v>
      </c>
      <c r="BK615" s="52">
        <v>0.12471356929999999</v>
      </c>
      <c r="BL615" s="52">
        <v>0.14358322640000001</v>
      </c>
      <c r="BM615" s="52">
        <v>0.15873756019999999</v>
      </c>
      <c r="BN615" s="52">
        <v>0.17134664429999999</v>
      </c>
      <c r="BO615" s="52">
        <v>0.18217897720000001</v>
      </c>
      <c r="BP615" s="52">
        <v>0.191736137</v>
      </c>
      <c r="BQ615" s="52">
        <v>0.2003466441</v>
      </c>
      <c r="BR615" s="52">
        <v>0.20822775260000001</v>
      </c>
      <c r="BS615" s="52">
        <v>0.2155252648</v>
      </c>
      <c r="BT615" s="52">
        <v>0.22233898320000001</v>
      </c>
      <c r="BU615" s="52">
        <v>0.22873894589999999</v>
      </c>
      <c r="BV615" s="52">
        <v>0.2347757851</v>
      </c>
      <c r="BW615" s="52">
        <v>0.2404873484</v>
      </c>
      <c r="BX615" s="52">
        <v>0.2459029425</v>
      </c>
      <c r="BY615" s="52">
        <v>0.25104606610000002</v>
      </c>
      <c r="BZ615" s="52">
        <v>0.25593617880000002</v>
      </c>
      <c r="CA615" s="52">
        <v>0.26058985670000001</v>
      </c>
      <c r="CB615" s="52">
        <v>0.2650215554</v>
      </c>
      <c r="CC615" s="52">
        <v>0.26924412089999999</v>
      </c>
      <c r="CD615" s="52">
        <v>0.2732691377</v>
      </c>
    </row>
    <row r="616" spans="1:82" x14ac:dyDescent="0.25">
      <c r="A616" s="52" t="s">
        <v>267</v>
      </c>
      <c r="B616" s="52">
        <v>0.44715359049999998</v>
      </c>
      <c r="C616" s="52">
        <v>0.51390129230000003</v>
      </c>
      <c r="D616" s="52">
        <v>0.58065716030000003</v>
      </c>
      <c r="E616" s="52">
        <v>0.64287629560000004</v>
      </c>
      <c r="F616" s="52">
        <v>0.69813537429999994</v>
      </c>
      <c r="G616" s="52">
        <v>0.75531566019999996</v>
      </c>
      <c r="H616" s="52">
        <v>0.81466345559999997</v>
      </c>
      <c r="I616" s="52">
        <v>0.87485496490000003</v>
      </c>
      <c r="J616" s="52">
        <v>0.93743068669999996</v>
      </c>
      <c r="K616" s="52">
        <v>1.0022255369999999</v>
      </c>
      <c r="L616" s="52">
        <v>1.0689290085000001</v>
      </c>
      <c r="M616" s="52">
        <v>1.1371187228999999</v>
      </c>
      <c r="N616" s="52">
        <v>1.206252345</v>
      </c>
      <c r="O616" s="52">
        <v>1.2756471975999999</v>
      </c>
      <c r="P616" s="52">
        <v>1.3444556308</v>
      </c>
      <c r="Q616" s="52">
        <v>1.4116390624999999</v>
      </c>
      <c r="R616" s="55">
        <v>1.4759428151</v>
      </c>
      <c r="S616" s="52">
        <v>1.5310675971000001</v>
      </c>
      <c r="T616" s="52">
        <v>1.5800162706000001</v>
      </c>
      <c r="U616" s="52">
        <v>1.6220595616</v>
      </c>
      <c r="V616" s="52">
        <v>1.6557682343</v>
      </c>
      <c r="W616" s="52">
        <v>1.6793680249</v>
      </c>
      <c r="X616" s="52">
        <v>1.6908524680999999</v>
      </c>
      <c r="Y616" s="52">
        <v>1.681155159</v>
      </c>
      <c r="Z616" s="52">
        <v>1.6557320853999999</v>
      </c>
      <c r="AA616" s="52">
        <v>1.6268831311</v>
      </c>
      <c r="AB616" s="55">
        <v>1.5953532211999999</v>
      </c>
      <c r="AC616" s="52">
        <v>1.5613028162</v>
      </c>
      <c r="AD616" s="52">
        <v>1.5247181168999999</v>
      </c>
      <c r="AE616" s="52">
        <v>1.4855181199</v>
      </c>
      <c r="AF616" s="52">
        <v>1.4436932334999999</v>
      </c>
      <c r="AG616" s="52">
        <v>1.3992563397</v>
      </c>
      <c r="AH616" s="52">
        <v>1.3522451328</v>
      </c>
      <c r="AI616" s="52">
        <v>1.3027226425</v>
      </c>
      <c r="AJ616" s="52">
        <v>1.2507770361999999</v>
      </c>
      <c r="AK616" s="52">
        <v>1.1965211556999999</v>
      </c>
      <c r="AL616" s="52">
        <v>1.1400904914000001</v>
      </c>
      <c r="AM616" s="52">
        <v>1.0644945970999999</v>
      </c>
      <c r="AN616" s="52">
        <v>1.033621436</v>
      </c>
      <c r="AO616" s="52">
        <v>1.0029334571999999</v>
      </c>
      <c r="AP616" s="52">
        <v>0.97104757939999997</v>
      </c>
      <c r="AQ616" s="52">
        <v>0.93777306719999998</v>
      </c>
      <c r="AR616" s="52">
        <v>0.90317090899999997</v>
      </c>
      <c r="AS616" s="52">
        <v>0.86733897609999999</v>
      </c>
      <c r="AT616" s="52">
        <v>0.83037354569999999</v>
      </c>
      <c r="AU616" s="52">
        <v>0.79236884019999998</v>
      </c>
      <c r="AV616" s="52">
        <v>0.75342262800000004</v>
      </c>
      <c r="AW616" s="52">
        <v>0.71364182939999998</v>
      </c>
      <c r="AX616" s="52">
        <v>0.67314766839999995</v>
      </c>
      <c r="AY616" s="52">
        <v>0.63208076639999999</v>
      </c>
      <c r="AZ616" s="52">
        <v>0.59060644849999999</v>
      </c>
      <c r="BA616" s="52">
        <v>0.5489201843</v>
      </c>
      <c r="BB616" s="52">
        <v>0.5072525819</v>
      </c>
      <c r="BC616" s="52">
        <v>0.46587266770000002</v>
      </c>
      <c r="BD616" s="52">
        <v>0.42508738950000002</v>
      </c>
      <c r="BE616" s="52">
        <v>0.38523473209999998</v>
      </c>
      <c r="BF616" s="52">
        <v>0.34666817039999998</v>
      </c>
      <c r="BG616" s="52">
        <v>0.30281909530000001</v>
      </c>
      <c r="BH616" s="52">
        <v>0.30100115220000001</v>
      </c>
      <c r="BI616" s="52">
        <v>0.30024002719999998</v>
      </c>
      <c r="BJ616" s="52">
        <v>0.29958468199999999</v>
      </c>
      <c r="BK616" s="52">
        <v>0.2988544199</v>
      </c>
      <c r="BL616" s="52">
        <v>0.29804404379999999</v>
      </c>
      <c r="BM616" s="52">
        <v>0.2971801791</v>
      </c>
      <c r="BN616" s="52">
        <v>0.2962877921</v>
      </c>
      <c r="BO616" s="52">
        <v>0.2953849154</v>
      </c>
      <c r="BP616" s="52">
        <v>0.2944836462</v>
      </c>
      <c r="BQ616" s="52">
        <v>0.29359191330000001</v>
      </c>
      <c r="BR616" s="52">
        <v>0.2927148758</v>
      </c>
      <c r="BS616" s="52">
        <v>0.29185587400000002</v>
      </c>
      <c r="BT616" s="52">
        <v>0.29101704519999999</v>
      </c>
      <c r="BU616" s="52">
        <v>0.29019972080000001</v>
      </c>
      <c r="BV616" s="52">
        <v>0.28940468190000002</v>
      </c>
      <c r="BW616" s="52">
        <v>0.2886323274</v>
      </c>
      <c r="BX616" s="52">
        <v>0.2878827853</v>
      </c>
      <c r="BY616" s="52">
        <v>0.287155989</v>
      </c>
      <c r="BZ616" s="52">
        <v>0.28645172899999999</v>
      </c>
      <c r="CA616" s="52">
        <v>0.2857696911</v>
      </c>
      <c r="CB616" s="52">
        <v>0.28510948289999999</v>
      </c>
      <c r="CC616" s="52">
        <v>0.28447065430000001</v>
      </c>
      <c r="CD616" s="52">
        <v>0.28385271290000003</v>
      </c>
    </row>
    <row r="617" spans="1:82" x14ac:dyDescent="0.25">
      <c r="A617" s="52" t="s">
        <v>268</v>
      </c>
      <c r="B617" s="52">
        <v>43.959136523399998</v>
      </c>
      <c r="C617" s="52">
        <v>45.295723377900003</v>
      </c>
      <c r="D617" s="52">
        <v>46.504908750600002</v>
      </c>
      <c r="E617" s="52">
        <v>47.541374319200003</v>
      </c>
      <c r="F617" s="52">
        <v>48.401091889100002</v>
      </c>
      <c r="G617" s="52">
        <v>49.238810841199999</v>
      </c>
      <c r="H617" s="52">
        <v>50.0590966898</v>
      </c>
      <c r="I617" s="52">
        <v>50.845415275699999</v>
      </c>
      <c r="J617" s="52">
        <v>51.619064449500002</v>
      </c>
      <c r="K617" s="52">
        <v>52.377538156900002</v>
      </c>
      <c r="L617" s="52">
        <v>53.117184174599998</v>
      </c>
      <c r="M617" s="52">
        <v>53.833933145899998</v>
      </c>
      <c r="N617" s="52">
        <v>54.523430219200002</v>
      </c>
      <c r="O617" s="52">
        <v>55.181010380899998</v>
      </c>
      <c r="P617" s="52">
        <v>55.801622782000003</v>
      </c>
      <c r="Q617" s="52">
        <v>56.379727535000001</v>
      </c>
      <c r="R617" s="55">
        <v>56.909168573400002</v>
      </c>
      <c r="S617" s="52">
        <v>57.345683390600001</v>
      </c>
      <c r="T617" s="52">
        <v>57.720663328500002</v>
      </c>
      <c r="U617" s="52">
        <v>58.033742900999997</v>
      </c>
      <c r="V617" s="52">
        <v>58.2790088012</v>
      </c>
      <c r="W617" s="52">
        <v>58.447780665800003</v>
      </c>
      <c r="X617" s="52">
        <v>58.529055004699998</v>
      </c>
      <c r="Y617" s="52">
        <v>58.460464531200003</v>
      </c>
      <c r="Z617" s="52">
        <v>58.278748449200002</v>
      </c>
      <c r="AA617" s="52">
        <v>58.069147987400001</v>
      </c>
      <c r="AB617" s="55">
        <v>57.835813296799998</v>
      </c>
      <c r="AC617" s="52">
        <v>57.578665600599997</v>
      </c>
      <c r="AD617" s="52">
        <v>57.296186991799999</v>
      </c>
      <c r="AE617" s="52">
        <v>56.986110760899997</v>
      </c>
      <c r="AF617" s="52">
        <v>56.646456404200002</v>
      </c>
      <c r="AG617" s="52">
        <v>56.275148055000003</v>
      </c>
      <c r="AH617" s="52">
        <v>55.870019331100004</v>
      </c>
      <c r="AI617" s="52">
        <v>55.428806468600001</v>
      </c>
      <c r="AJ617" s="52">
        <v>54.949137502200003</v>
      </c>
      <c r="AK617" s="52">
        <v>54.428520733600003</v>
      </c>
      <c r="AL617" s="52">
        <v>53.864318295499999</v>
      </c>
      <c r="AM617" s="52">
        <v>53.069233522700003</v>
      </c>
      <c r="AN617" s="52">
        <v>52.730643436599998</v>
      </c>
      <c r="AO617" s="52">
        <v>52.385600446399998</v>
      </c>
      <c r="AP617" s="52">
        <v>52.017728482599999</v>
      </c>
      <c r="AQ617" s="52">
        <v>51.623182564700002</v>
      </c>
      <c r="AR617" s="52">
        <v>51.200764403800001</v>
      </c>
      <c r="AS617" s="52">
        <v>50.7495755817</v>
      </c>
      <c r="AT617" s="52">
        <v>50.268557983400001</v>
      </c>
      <c r="AU617" s="52">
        <v>49.756456473999997</v>
      </c>
      <c r="AV617" s="52">
        <v>49.211852844600003</v>
      </c>
      <c r="AW617" s="52">
        <v>48.633199654599998</v>
      </c>
      <c r="AX617" s="52">
        <v>48.018845784900002</v>
      </c>
      <c r="AY617" s="52">
        <v>47.367056679000001</v>
      </c>
      <c r="AZ617" s="52">
        <v>46.676032635399999</v>
      </c>
      <c r="BA617" s="52">
        <v>45.943927400200003</v>
      </c>
      <c r="BB617" s="52">
        <v>45.168868247299997</v>
      </c>
      <c r="BC617" s="52">
        <v>44.348977679900003</v>
      </c>
      <c r="BD617" s="52">
        <v>43.482395631700001</v>
      </c>
      <c r="BE617" s="52">
        <v>42.567299624999997</v>
      </c>
      <c r="BF617" s="52">
        <v>41.601919396900001</v>
      </c>
      <c r="BG617" s="52">
        <v>40.382100576799999</v>
      </c>
      <c r="BH617" s="52">
        <v>40.32816588</v>
      </c>
      <c r="BI617" s="52">
        <v>40.305496632199997</v>
      </c>
      <c r="BJ617" s="52">
        <v>40.285935884899999</v>
      </c>
      <c r="BK617" s="52">
        <v>40.264092968600004</v>
      </c>
      <c r="BL617" s="52">
        <v>40.239796638500003</v>
      </c>
      <c r="BM617" s="52">
        <v>40.213830098499997</v>
      </c>
      <c r="BN617" s="52">
        <v>40.186933666900003</v>
      </c>
      <c r="BO617" s="52">
        <v>40.1596455687</v>
      </c>
      <c r="BP617" s="52">
        <v>40.132329818700001</v>
      </c>
      <c r="BQ617" s="52">
        <v>40.105227644400003</v>
      </c>
      <c r="BR617" s="52">
        <v>40.078498434399997</v>
      </c>
      <c r="BS617" s="52">
        <v>40.052247619600003</v>
      </c>
      <c r="BT617" s="52">
        <v>40.026544799600003</v>
      </c>
      <c r="BU617" s="52">
        <v>40.001435410299997</v>
      </c>
      <c r="BV617" s="52">
        <v>39.9769482767</v>
      </c>
      <c r="BW617" s="52">
        <v>39.953100561799999</v>
      </c>
      <c r="BX617" s="52">
        <v>39.929901067199999</v>
      </c>
      <c r="BY617" s="52">
        <v>39.907352477400003</v>
      </c>
      <c r="BZ617" s="52">
        <v>39.885452921999999</v>
      </c>
      <c r="CA617" s="52">
        <v>39.864197088700003</v>
      </c>
      <c r="CB617" s="52">
        <v>39.843577038600003</v>
      </c>
      <c r="CC617" s="52">
        <v>39.823582815199998</v>
      </c>
      <c r="CD617" s="52">
        <v>39.804202913200001</v>
      </c>
    </row>
    <row r="618" spans="1:82" x14ac:dyDescent="0.25">
      <c r="A618" s="52" t="s">
        <v>269</v>
      </c>
      <c r="B618" s="52">
        <v>334.9871986</v>
      </c>
      <c r="C618" s="52">
        <v>365.20931099410001</v>
      </c>
      <c r="D618" s="52">
        <v>401.08411693049999</v>
      </c>
      <c r="E618" s="52">
        <v>434.347290585</v>
      </c>
      <c r="F618" s="52">
        <v>460.79268465799998</v>
      </c>
      <c r="G618" s="52">
        <v>487.08634461640003</v>
      </c>
      <c r="H618" s="52">
        <v>513.23952146110003</v>
      </c>
      <c r="I618" s="52">
        <v>538.08704575060005</v>
      </c>
      <c r="J618" s="52">
        <v>562.69772979239997</v>
      </c>
      <c r="K618" s="52">
        <v>587.03820971669995</v>
      </c>
      <c r="L618" s="52">
        <v>611.05329822869999</v>
      </c>
      <c r="M618" s="52">
        <v>634.67839334550001</v>
      </c>
      <c r="N618" s="52">
        <v>657.84213707890001</v>
      </c>
      <c r="O618" s="52">
        <v>680.46645780159997</v>
      </c>
      <c r="P618" s="52">
        <v>702.46549455709999</v>
      </c>
      <c r="Q618" s="52">
        <v>723.74368202300002</v>
      </c>
      <c r="R618" s="55">
        <v>744.19308218749995</v>
      </c>
      <c r="S618" s="52">
        <v>762.82661418810005</v>
      </c>
      <c r="T618" s="52">
        <v>780.45562584139998</v>
      </c>
      <c r="U618" s="52">
        <v>796.9853655567</v>
      </c>
      <c r="V618" s="52">
        <v>812.27865879950002</v>
      </c>
      <c r="W618" s="52">
        <v>826.16183054709995</v>
      </c>
      <c r="X618" s="52">
        <v>838.4177203731</v>
      </c>
      <c r="Y618" s="52">
        <v>844.79539317770002</v>
      </c>
      <c r="Z618" s="52">
        <v>845.68430653359997</v>
      </c>
      <c r="AA618" s="52">
        <v>845.12376294800004</v>
      </c>
      <c r="AB618" s="55">
        <v>843.35135720530002</v>
      </c>
      <c r="AC618" s="52">
        <v>840.47622021510006</v>
      </c>
      <c r="AD618" s="52">
        <v>836.53528081809998</v>
      </c>
      <c r="AE618" s="52">
        <v>831.50538046889994</v>
      </c>
      <c r="AF618" s="52">
        <v>825.36487727259998</v>
      </c>
      <c r="AG618" s="52">
        <v>818.07844548560001</v>
      </c>
      <c r="AH618" s="52">
        <v>809.60032594960001</v>
      </c>
      <c r="AI618" s="52">
        <v>799.8757090496</v>
      </c>
      <c r="AJ618" s="52">
        <v>788.84111926410003</v>
      </c>
      <c r="AK618" s="52">
        <v>776.42423853369996</v>
      </c>
      <c r="AL618" s="52">
        <v>762.5417936504</v>
      </c>
      <c r="AM618" s="52">
        <v>728.27289021290005</v>
      </c>
      <c r="AN618" s="52">
        <v>716.79202411000006</v>
      </c>
      <c r="AO618" s="52">
        <v>705.56837406440002</v>
      </c>
      <c r="AP618" s="52">
        <v>693.98423036609995</v>
      </c>
      <c r="AQ618" s="52">
        <v>681.80522238449998</v>
      </c>
      <c r="AR618" s="52">
        <v>668.92485624769995</v>
      </c>
      <c r="AS618" s="52">
        <v>655.27471693860002</v>
      </c>
      <c r="AT618" s="52">
        <v>640.79430743779994</v>
      </c>
      <c r="AU618" s="52">
        <v>625.42148686619998</v>
      </c>
      <c r="AV618" s="52">
        <v>609.08967112410005</v>
      </c>
      <c r="AW618" s="52">
        <v>591.72709452840002</v>
      </c>
      <c r="AX618" s="52">
        <v>573.25663316580005</v>
      </c>
      <c r="AY618" s="52">
        <v>553.59577537140001</v>
      </c>
      <c r="AZ618" s="52">
        <v>532.65668319429994</v>
      </c>
      <c r="BA618" s="52">
        <v>510.34640929860001</v>
      </c>
      <c r="BB618" s="52">
        <v>486.56737445099998</v>
      </c>
      <c r="BC618" s="52">
        <v>461.218205807</v>
      </c>
      <c r="BD618" s="52">
        <v>434.19496622050002</v>
      </c>
      <c r="BE618" s="52">
        <v>405.39262432229998</v>
      </c>
      <c r="BF618" s="52">
        <v>374.70628404690001</v>
      </c>
      <c r="BG618" s="52">
        <v>303.29406664689998</v>
      </c>
      <c r="BH618" s="52">
        <v>291.40283239659999</v>
      </c>
      <c r="BI618" s="52">
        <v>283.13064503599998</v>
      </c>
      <c r="BJ618" s="52">
        <v>277.14326278739998</v>
      </c>
      <c r="BK618" s="52">
        <v>272.63611298249998</v>
      </c>
      <c r="BL618" s="52">
        <v>269.09690602040001</v>
      </c>
      <c r="BM618" s="52">
        <v>266.1988266884</v>
      </c>
      <c r="BN618" s="52">
        <v>263.73311121559999</v>
      </c>
      <c r="BO618" s="52">
        <v>261.56616691980003</v>
      </c>
      <c r="BP618" s="52">
        <v>259.61228334399999</v>
      </c>
      <c r="BQ618" s="52">
        <v>257.81624781440001</v>
      </c>
      <c r="BR618" s="52">
        <v>256.14226559590003</v>
      </c>
      <c r="BS618" s="52">
        <v>254.56689968699999</v>
      </c>
      <c r="BT618" s="52">
        <v>253.07457513860001</v>
      </c>
      <c r="BU618" s="52">
        <v>251.65471930769999</v>
      </c>
      <c r="BV618" s="52">
        <v>250.29994496610001</v>
      </c>
      <c r="BW618" s="52">
        <v>249.00489750169999</v>
      </c>
      <c r="BX618" s="52">
        <v>247.76552445889999</v>
      </c>
      <c r="BY618" s="52">
        <v>246.57861329900001</v>
      </c>
      <c r="BZ618" s="52">
        <v>245.441499236</v>
      </c>
      <c r="CA618" s="52">
        <v>244.3518807527</v>
      </c>
      <c r="CB618" s="52">
        <v>243.30770317860001</v>
      </c>
      <c r="CC618" s="52">
        <v>242.30708521880001</v>
      </c>
      <c r="CD618" s="52">
        <v>241.34827254250001</v>
      </c>
    </row>
    <row r="619" spans="1:82" x14ac:dyDescent="0.25">
      <c r="A619" s="52" t="s">
        <v>270</v>
      </c>
      <c r="B619" s="52">
        <v>633.5</v>
      </c>
      <c r="C619" s="52">
        <v>695.64771780130002</v>
      </c>
      <c r="D619" s="52">
        <v>757.49717332279999</v>
      </c>
      <c r="E619" s="52">
        <v>812.36867263830004</v>
      </c>
      <c r="F619" s="52">
        <v>860.95868275600003</v>
      </c>
      <c r="G619" s="52">
        <v>909.06099113360006</v>
      </c>
      <c r="H619" s="52">
        <v>956.22489249349996</v>
      </c>
      <c r="I619" s="52">
        <v>1001.9425845837</v>
      </c>
      <c r="J619" s="52">
        <v>1046.9510752967999</v>
      </c>
      <c r="K619" s="52">
        <v>1090.9435430228</v>
      </c>
      <c r="L619" s="52">
        <v>1133.5885214158</v>
      </c>
      <c r="M619" s="52">
        <v>1174.5262911389</v>
      </c>
      <c r="N619" s="52">
        <v>1213.3648417372001</v>
      </c>
      <c r="O619" s="52">
        <v>1249.6756190717001</v>
      </c>
      <c r="P619" s="52">
        <v>1282.9891584509</v>
      </c>
      <c r="Q619" s="52">
        <v>1312.7906982645</v>
      </c>
      <c r="R619" s="55">
        <v>1338.5158993527</v>
      </c>
      <c r="S619" s="52">
        <v>1359.5466964515999</v>
      </c>
      <c r="T619" s="52">
        <v>1376.2042713983001</v>
      </c>
      <c r="U619" s="52">
        <v>1387.9083701550001</v>
      </c>
      <c r="V619" s="52">
        <v>1394.0138805669001</v>
      </c>
      <c r="W619" s="52">
        <v>1393.8058075254</v>
      </c>
      <c r="X619" s="52">
        <v>1386.4899137141999</v>
      </c>
      <c r="Y619" s="52">
        <v>1371.1830396915</v>
      </c>
      <c r="Z619" s="52">
        <v>1351.2790797437999</v>
      </c>
      <c r="AA619" s="52">
        <v>1330.2725048564</v>
      </c>
      <c r="AB619" s="55">
        <v>1308.0933618664001</v>
      </c>
      <c r="AC619" s="52">
        <v>1284.6673961413001</v>
      </c>
      <c r="AD619" s="52">
        <v>1259.9157283319</v>
      </c>
      <c r="AE619" s="52">
        <v>1233.7569286104999</v>
      </c>
      <c r="AF619" s="52">
        <v>1206.1297376074999</v>
      </c>
      <c r="AG619" s="52">
        <v>1176.9710832448</v>
      </c>
      <c r="AH619" s="52">
        <v>1146.216092419</v>
      </c>
      <c r="AI619" s="52">
        <v>1113.7981031027</v>
      </c>
      <c r="AJ619" s="52">
        <v>1079.6486781674</v>
      </c>
      <c r="AK619" s="52">
        <v>1043.6976208773999</v>
      </c>
      <c r="AL619" s="52">
        <v>1005.8729970048</v>
      </c>
      <c r="AM619" s="52">
        <v>966.10296511870001</v>
      </c>
      <c r="AN619" s="52">
        <v>945.6544403135</v>
      </c>
      <c r="AO619" s="52">
        <v>923.78755029319996</v>
      </c>
      <c r="AP619" s="52">
        <v>900.55661679870002</v>
      </c>
      <c r="AQ619" s="52">
        <v>875.98649758500005</v>
      </c>
      <c r="AR619" s="52">
        <v>850.08146374600005</v>
      </c>
      <c r="AS619" s="52">
        <v>822.83117889350001</v>
      </c>
      <c r="AT619" s="52">
        <v>794.21479649770004</v>
      </c>
      <c r="AU619" s="52">
        <v>764.20381089739999</v>
      </c>
      <c r="AV619" s="52">
        <v>732.76406602860004</v>
      </c>
      <c r="AW619" s="52">
        <v>699.85718539740003</v>
      </c>
      <c r="AX619" s="52">
        <v>665.44159953329995</v>
      </c>
      <c r="AY619" s="52">
        <v>629.47329125529996</v>
      </c>
      <c r="AZ619" s="52">
        <v>591.90634222539995</v>
      </c>
      <c r="BA619" s="52">
        <v>552.69333934259998</v>
      </c>
      <c r="BB619" s="52">
        <v>511.78568236059999</v>
      </c>
      <c r="BC619" s="52">
        <v>469.13382209550002</v>
      </c>
      <c r="BD619" s="52">
        <v>424.68745009119999</v>
      </c>
      <c r="BE619" s="52">
        <v>378.39565454389998</v>
      </c>
      <c r="BF619" s="52">
        <v>330.2070529426</v>
      </c>
      <c r="BG619" s="52">
        <v>280.06990879040001</v>
      </c>
      <c r="BH619" s="52">
        <v>280.06990879040001</v>
      </c>
      <c r="BI619" s="52">
        <v>280.06990879040001</v>
      </c>
      <c r="BJ619" s="52">
        <v>280.06990879040001</v>
      </c>
      <c r="BK619" s="52">
        <v>280.06990879040001</v>
      </c>
      <c r="BL619" s="52">
        <v>280.06990879040001</v>
      </c>
      <c r="BM619" s="52">
        <v>280.06990879040001</v>
      </c>
      <c r="BN619" s="52">
        <v>280.06990879040001</v>
      </c>
      <c r="BO619" s="52">
        <v>280.06990879040001</v>
      </c>
      <c r="BP619" s="52">
        <v>280.06990879040001</v>
      </c>
      <c r="BQ619" s="52">
        <v>280.06990879040001</v>
      </c>
      <c r="BR619" s="52">
        <v>280.06990879040001</v>
      </c>
      <c r="BS619" s="52">
        <v>280.06990879040001</v>
      </c>
      <c r="BT619" s="52">
        <v>280.06990879040001</v>
      </c>
      <c r="BU619" s="52">
        <v>280.06990879040001</v>
      </c>
      <c r="BV619" s="52">
        <v>280.06990879040001</v>
      </c>
      <c r="BW619" s="52">
        <v>280.06990879040001</v>
      </c>
      <c r="BX619" s="52">
        <v>280.06990879040001</v>
      </c>
      <c r="BY619" s="52">
        <v>280.06990879040001</v>
      </c>
      <c r="BZ619" s="52">
        <v>280.06990879040001</v>
      </c>
      <c r="CA619" s="52">
        <v>280.06990879040001</v>
      </c>
      <c r="CB619" s="52">
        <v>280.06990879040001</v>
      </c>
      <c r="CC619" s="52">
        <v>280.06990879040001</v>
      </c>
      <c r="CD619" s="52">
        <v>280.06990879040001</v>
      </c>
    </row>
    <row r="620" spans="1:82" x14ac:dyDescent="0.25">
      <c r="A620" s="52" t="s">
        <v>308</v>
      </c>
      <c r="B620" s="52">
        <v>0.1090617324</v>
      </c>
      <c r="C620" s="52">
        <v>9.5430263299999998E-2</v>
      </c>
      <c r="D620" s="52">
        <v>8.3747326400000002E-2</v>
      </c>
      <c r="E620" s="52">
        <v>7.3701141400000003E-2</v>
      </c>
      <c r="F620" s="52">
        <v>6.5034725700000004E-2</v>
      </c>
      <c r="G620" s="52">
        <v>5.7535466600000001E-2</v>
      </c>
      <c r="H620" s="52">
        <v>5.1026818299999999E-2</v>
      </c>
      <c r="I620" s="52">
        <v>4.7449565300000003E-2</v>
      </c>
      <c r="J620" s="52">
        <v>4.4223235399999998E-2</v>
      </c>
      <c r="K620" s="52">
        <v>4.1305879400000002E-2</v>
      </c>
      <c r="L620" s="52">
        <v>3.8661303600000002E-2</v>
      </c>
      <c r="M620" s="52">
        <v>3.6258188099999998E-2</v>
      </c>
      <c r="N620" s="52">
        <v>3.4069353500000003E-2</v>
      </c>
      <c r="O620" s="52">
        <v>3.2071148100000002E-2</v>
      </c>
      <c r="P620" s="52">
        <v>3.0242935200000001E-2</v>
      </c>
      <c r="Q620" s="52">
        <v>2.8566661699999999E-2</v>
      </c>
      <c r="R620" s="55">
        <v>2.7026495000000001E-2</v>
      </c>
      <c r="S620" s="52">
        <v>2.58623298E-2</v>
      </c>
      <c r="T620" s="52">
        <v>2.47869784E-2</v>
      </c>
      <c r="U620" s="52">
        <v>2.3791971700000001E-2</v>
      </c>
      <c r="V620" s="52">
        <v>2.2869788499999998E-2</v>
      </c>
      <c r="W620" s="52">
        <v>2.2013735E-2</v>
      </c>
      <c r="X620" s="52">
        <v>2.12178414E-2</v>
      </c>
      <c r="Y620" s="52">
        <v>2.04767725E-2</v>
      </c>
      <c r="Z620" s="52">
        <v>1.9785751099999999E-2</v>
      </c>
      <c r="AA620" s="52">
        <v>1.9140490999999999E-2</v>
      </c>
      <c r="AB620" s="55">
        <v>1.8537140000000001E-2</v>
      </c>
      <c r="AC620" s="52">
        <v>1.79722288E-2</v>
      </c>
      <c r="AD620" s="52">
        <v>1.7441069199999999E-2</v>
      </c>
      <c r="AE620" s="52">
        <v>1.6925607700000001E-2</v>
      </c>
      <c r="AF620" s="52">
        <v>1.6425380400000002E-2</v>
      </c>
      <c r="AG620" s="52">
        <v>1.5939937000000001E-2</v>
      </c>
      <c r="AH620" s="52">
        <v>1.54688407E-2</v>
      </c>
      <c r="AI620" s="52">
        <v>1.50116674E-2</v>
      </c>
      <c r="AJ620" s="52">
        <v>1.45680056E-2</v>
      </c>
      <c r="AK620" s="52">
        <v>1.41374559E-2</v>
      </c>
      <c r="AL620" s="52">
        <v>1.3719630999999999E-2</v>
      </c>
      <c r="AM620" s="52">
        <v>1.3314154599999999E-2</v>
      </c>
      <c r="AN620" s="52">
        <v>1.29206619E-2</v>
      </c>
      <c r="AO620" s="52">
        <v>1.25387986E-2</v>
      </c>
      <c r="AP620" s="52">
        <v>1.2168221099999999E-2</v>
      </c>
      <c r="AQ620" s="52">
        <v>1.18085958E-2</v>
      </c>
      <c r="AR620" s="52">
        <v>1.14595991E-2</v>
      </c>
      <c r="AS620" s="52">
        <v>1.11209167E-2</v>
      </c>
      <c r="AT620" s="52">
        <v>1.0792243999999999E-2</v>
      </c>
      <c r="AU620" s="52">
        <v>1.0473284899999999E-2</v>
      </c>
      <c r="AV620" s="52">
        <v>1.0163752599999999E-2</v>
      </c>
      <c r="AW620" s="52">
        <v>9.8633682999999996E-3</v>
      </c>
      <c r="AX620" s="52">
        <v>9.5718616999999999E-3</v>
      </c>
      <c r="AY620" s="52">
        <v>9.2889705000000003E-3</v>
      </c>
      <c r="AZ620" s="52">
        <v>9.0144399000000007E-3</v>
      </c>
      <c r="BA620" s="52">
        <v>8.7480228999999993E-3</v>
      </c>
      <c r="BB620" s="52">
        <v>8.4894797999999997E-3</v>
      </c>
      <c r="BC620" s="52">
        <v>8.2385776999999993E-3</v>
      </c>
      <c r="BD620" s="52">
        <v>7.9950909999999993E-3</v>
      </c>
      <c r="BE620" s="52">
        <v>7.7588003000000003E-3</v>
      </c>
      <c r="BF620" s="52">
        <v>7.5294931000000004E-3</v>
      </c>
      <c r="BG620" s="52">
        <v>7.3069629999999997E-3</v>
      </c>
      <c r="BH620" s="52">
        <v>7.0910095999999999E-3</v>
      </c>
      <c r="BI620" s="52">
        <v>6.8814386000000003E-3</v>
      </c>
      <c r="BJ620" s="52">
        <v>6.6780613000000004E-3</v>
      </c>
      <c r="BK620" s="52">
        <v>6.4806947999999998E-3</v>
      </c>
      <c r="BL620" s="52">
        <v>6.2891613000000002E-3</v>
      </c>
      <c r="BM620" s="52">
        <v>6.1032884999999999E-3</v>
      </c>
      <c r="BN620" s="52">
        <v>5.9229091000000001E-3</v>
      </c>
      <c r="BO620" s="52">
        <v>5.7478605999999998E-3</v>
      </c>
      <c r="BP620" s="52">
        <v>5.5779857000000004E-3</v>
      </c>
      <c r="BQ620" s="52">
        <v>5.4131313000000004E-3</v>
      </c>
      <c r="BR620" s="52">
        <v>5.2531491E-3</v>
      </c>
      <c r="BS620" s="52">
        <v>5.0978951000000003E-3</v>
      </c>
      <c r="BT620" s="52">
        <v>4.9472294999999998E-3</v>
      </c>
      <c r="BU620" s="52">
        <v>4.8010168000000002E-3</v>
      </c>
      <c r="BV620" s="52">
        <v>4.6591252999999997E-3</v>
      </c>
      <c r="BW620" s="52">
        <v>4.5214273000000003E-3</v>
      </c>
      <c r="BX620" s="52">
        <v>4.3877990000000004E-3</v>
      </c>
      <c r="BY620" s="52">
        <v>4.2581199000000002E-3</v>
      </c>
      <c r="BZ620" s="52">
        <v>4.1322733999999998E-3</v>
      </c>
      <c r="CA620" s="52">
        <v>4.0101462999999997E-3</v>
      </c>
      <c r="CB620" s="52">
        <v>3.8916286E-3</v>
      </c>
      <c r="CC620" s="52">
        <v>3.7766136E-3</v>
      </c>
      <c r="CD620" s="52">
        <v>3.6649978E-3</v>
      </c>
    </row>
    <row r="621" spans="1:82" x14ac:dyDescent="0.25">
      <c r="A621" s="52" t="s">
        <v>550</v>
      </c>
      <c r="B621" s="52">
        <v>0</v>
      </c>
      <c r="C621" s="52">
        <v>1.92828689E-2</v>
      </c>
      <c r="D621" s="52">
        <v>1.9912138400000001E-2</v>
      </c>
      <c r="E621" s="52">
        <v>1.8946548300000001E-2</v>
      </c>
      <c r="F621" s="52">
        <v>1.9387056600000001E-2</v>
      </c>
      <c r="G621" s="52">
        <v>1.9109243099999999E-2</v>
      </c>
      <c r="H621" s="52">
        <v>1.8907139E-2</v>
      </c>
      <c r="I621" s="52">
        <v>1.8662486999999998E-2</v>
      </c>
      <c r="J621" s="52">
        <v>1.84271674E-2</v>
      </c>
      <c r="K621" s="52">
        <v>1.8204319699999999E-2</v>
      </c>
      <c r="L621" s="52">
        <v>1.7993822100000001E-2</v>
      </c>
      <c r="M621" s="52">
        <v>1.7795062899999999E-2</v>
      </c>
      <c r="N621" s="52">
        <v>1.7607501800000001E-2</v>
      </c>
      <c r="O621" s="52">
        <v>1.7430795499999999E-2</v>
      </c>
      <c r="P621" s="52">
        <v>1.7264819300000001E-2</v>
      </c>
      <c r="Q621" s="52">
        <v>1.7109697600000001E-2</v>
      </c>
      <c r="R621" s="55">
        <v>1.6978407800000001E-2</v>
      </c>
      <c r="S621" s="52">
        <v>1.6918634599999999E-2</v>
      </c>
      <c r="T621" s="52">
        <v>1.6809029E-2</v>
      </c>
      <c r="U621" s="52">
        <v>1.6696251799999999E-2</v>
      </c>
      <c r="V621" s="52">
        <v>1.6588351599999999E-2</v>
      </c>
      <c r="W621" s="52">
        <v>1.6487541099999999E-2</v>
      </c>
      <c r="X621" s="52">
        <v>1.6398557899999999E-2</v>
      </c>
      <c r="Y621" s="52">
        <v>1.6743817899999999E-2</v>
      </c>
      <c r="Z621" s="52">
        <v>1.6974974600000001E-2</v>
      </c>
      <c r="AA621" s="52">
        <v>1.6820997399999999E-2</v>
      </c>
      <c r="AB621" s="55">
        <v>1.66684174E-2</v>
      </c>
      <c r="AC621" s="52">
        <v>1.6521031200000001E-2</v>
      </c>
      <c r="AD621" s="52">
        <v>1.6377038399999998E-2</v>
      </c>
      <c r="AE621" s="52">
        <v>1.62468801E-2</v>
      </c>
      <c r="AF621" s="52">
        <v>1.6119544100000001E-2</v>
      </c>
      <c r="AG621" s="52">
        <v>1.59945131E-2</v>
      </c>
      <c r="AH621" s="52">
        <v>1.5871386299999998E-2</v>
      </c>
      <c r="AI621" s="52">
        <v>1.57498139E-2</v>
      </c>
      <c r="AJ621" s="52">
        <v>1.5629543700000002E-2</v>
      </c>
      <c r="AK621" s="52">
        <v>1.5533746899999999E-2</v>
      </c>
      <c r="AL621" s="52">
        <v>2.5883018000000001E-2</v>
      </c>
      <c r="AM621" s="52">
        <v>-4.9151443000000003E-3</v>
      </c>
      <c r="AN621" s="52">
        <v>1.8554160300000001E-2</v>
      </c>
      <c r="AO621" s="52">
        <v>1.7247793099999999E-2</v>
      </c>
      <c r="AP621" s="52">
        <v>1.63609384E-2</v>
      </c>
      <c r="AQ621" s="52">
        <v>1.5738075399999999E-2</v>
      </c>
      <c r="AR621" s="52">
        <v>1.52861662E-2</v>
      </c>
      <c r="AS621" s="52">
        <v>1.494698E-2</v>
      </c>
      <c r="AT621" s="52">
        <v>1.4682985000000001E-2</v>
      </c>
      <c r="AU621" s="52">
        <v>1.4469517100000001E-2</v>
      </c>
      <c r="AV621" s="52">
        <v>1.42901503E-2</v>
      </c>
      <c r="AW621" s="52">
        <v>1.41338375E-2</v>
      </c>
      <c r="AX621" s="52">
        <v>1.39930904E-2</v>
      </c>
      <c r="AY621" s="52">
        <v>1.38627982E-2</v>
      </c>
      <c r="AZ621" s="52">
        <v>1.3739448499999999E-2</v>
      </c>
      <c r="BA621" s="52">
        <v>1.3620611100000001E-2</v>
      </c>
      <c r="BB621" s="52">
        <v>1.3504592100000001E-2</v>
      </c>
      <c r="BC621" s="52">
        <v>1.33902039E-2</v>
      </c>
      <c r="BD621" s="52">
        <v>1.3276609300000001E-2</v>
      </c>
      <c r="BE621" s="52">
        <v>1.31632174E-2</v>
      </c>
      <c r="BF621" s="52">
        <v>1.30496098E-2</v>
      </c>
      <c r="BG621" s="52">
        <v>1.30508407E-2</v>
      </c>
      <c r="BH621" s="52">
        <v>1.27492336E-2</v>
      </c>
      <c r="BI621" s="52">
        <v>1.2635208300000001E-2</v>
      </c>
      <c r="BJ621" s="52">
        <v>1.25310235E-2</v>
      </c>
      <c r="BK621" s="52">
        <v>1.2431610399999999E-2</v>
      </c>
      <c r="BL621" s="52">
        <v>1.2334758600000001E-2</v>
      </c>
      <c r="BM621" s="52">
        <v>1.22394722E-2</v>
      </c>
      <c r="BN621" s="52">
        <v>1.21452843E-2</v>
      </c>
      <c r="BO621" s="52">
        <v>1.20519693E-2</v>
      </c>
      <c r="BP621" s="52">
        <v>1.1959418600000001E-2</v>
      </c>
      <c r="BQ621" s="52">
        <v>1.1867581300000001E-2</v>
      </c>
      <c r="BR621" s="52">
        <v>1.1776435599999999E-2</v>
      </c>
      <c r="BS621" s="52">
        <v>1.16859736E-2</v>
      </c>
      <c r="BT621" s="52">
        <v>1.15961938E-2</v>
      </c>
      <c r="BU621" s="52">
        <v>1.15070967E-2</v>
      </c>
      <c r="BV621" s="52">
        <v>1.14186831E-2</v>
      </c>
      <c r="BW621" s="52">
        <v>1.13309533E-2</v>
      </c>
      <c r="BX621" s="52">
        <v>1.1243906499999999E-2</v>
      </c>
      <c r="BY621" s="52">
        <v>1.11575411E-2</v>
      </c>
      <c r="BZ621" s="52">
        <v>1.10718546E-2</v>
      </c>
      <c r="CA621" s="52">
        <v>1.09868438E-2</v>
      </c>
      <c r="CB621" s="52">
        <v>1.09025049E-2</v>
      </c>
      <c r="CC621" s="52">
        <v>1.0818833599999999E-2</v>
      </c>
      <c r="CD621" s="52">
        <v>1.0735825399999999E-2</v>
      </c>
    </row>
    <row r="622" spans="1:82" x14ac:dyDescent="0.25">
      <c r="A622" s="52" t="s">
        <v>551</v>
      </c>
      <c r="B622" s="52">
        <v>0</v>
      </c>
      <c r="C622" s="52">
        <v>2.9578085099999998E-2</v>
      </c>
      <c r="D622" s="52">
        <v>6.2929999999999995E-7</v>
      </c>
      <c r="E622" s="52">
        <v>-9.6559999999999991E-7</v>
      </c>
      <c r="F622" s="52">
        <v>4.4050000000000001E-7</v>
      </c>
      <c r="G622" s="52">
        <v>-2.7780000000000001E-7</v>
      </c>
      <c r="H622" s="52">
        <v>-2.0209999999999999E-7</v>
      </c>
      <c r="I622" s="52">
        <v>-2.4470000000000001E-7</v>
      </c>
      <c r="J622" s="52">
        <v>-2.353E-7</v>
      </c>
      <c r="K622" s="52">
        <v>-2.2280000000000001E-7</v>
      </c>
      <c r="L622" s="52">
        <v>-2.1050000000000001E-7</v>
      </c>
      <c r="M622" s="52">
        <v>-1.9880000000000001E-7</v>
      </c>
      <c r="N622" s="52">
        <v>-1.8760000000000001E-7</v>
      </c>
      <c r="O622" s="52">
        <v>-1.7669999999999999E-7</v>
      </c>
      <c r="P622" s="52">
        <v>-1.66E-7</v>
      </c>
      <c r="Q622" s="52">
        <v>-1.5510000000000001E-7</v>
      </c>
      <c r="R622" s="55">
        <v>-1.3129999999999999E-7</v>
      </c>
      <c r="S622" s="52">
        <v>-5.9800000000000006E-8</v>
      </c>
      <c r="T622" s="52">
        <v>-1.096E-7</v>
      </c>
      <c r="U622" s="52">
        <v>-1.128E-7</v>
      </c>
      <c r="V622" s="52">
        <v>-1.0789999999999999E-7</v>
      </c>
      <c r="W622" s="52">
        <v>-1.008E-7</v>
      </c>
      <c r="X622" s="52">
        <v>-8.9000000000000003E-8</v>
      </c>
      <c r="Y622" s="52">
        <v>3.453E-7</v>
      </c>
      <c r="Z622" s="52">
        <v>2.3120000000000001E-7</v>
      </c>
      <c r="AA622" s="52">
        <v>-1.54E-7</v>
      </c>
      <c r="AB622" s="55">
        <v>-1.526E-7</v>
      </c>
      <c r="AC622" s="52">
        <v>-1.4740000000000001E-7</v>
      </c>
      <c r="AD622" s="52">
        <v>-1.4399999999999999E-7</v>
      </c>
      <c r="AE622" s="52">
        <v>-1.3019999999999999E-7</v>
      </c>
      <c r="AF622" s="52">
        <v>-1.2730000000000001E-7</v>
      </c>
      <c r="AG622" s="52">
        <v>-1.2499999999999999E-7</v>
      </c>
      <c r="AH622" s="52">
        <v>-1.2310000000000001E-7</v>
      </c>
      <c r="AI622" s="52">
        <v>-1.216E-7</v>
      </c>
      <c r="AJ622" s="52">
        <v>-1.2030000000000001E-7</v>
      </c>
      <c r="AK622" s="52">
        <v>-9.5799999999999998E-8</v>
      </c>
      <c r="AL622" s="52">
        <v>1.0349299999999999E-5</v>
      </c>
      <c r="AM622" s="52">
        <v>-3.0798199999999999E-5</v>
      </c>
      <c r="AN622" s="52">
        <v>2.3469299999999999E-5</v>
      </c>
      <c r="AO622" s="52">
        <v>-1.3064000000000001E-6</v>
      </c>
      <c r="AP622" s="52">
        <v>-8.8690000000000003E-7</v>
      </c>
      <c r="AQ622" s="52">
        <v>-6.229E-7</v>
      </c>
      <c r="AR622" s="52">
        <v>-4.5190000000000002E-7</v>
      </c>
      <c r="AS622" s="52">
        <v>-3.3920000000000002E-7</v>
      </c>
      <c r="AT622" s="52">
        <v>-2.6399999999999998E-7</v>
      </c>
      <c r="AU622" s="52">
        <v>-2.135E-7</v>
      </c>
      <c r="AV622" s="52">
        <v>-1.7940000000000001E-7</v>
      </c>
      <c r="AW622" s="52">
        <v>-1.5629999999999999E-7</v>
      </c>
      <c r="AX622" s="52">
        <v>-1.4070000000000001E-7</v>
      </c>
      <c r="AY622" s="52">
        <v>-1.303E-7</v>
      </c>
      <c r="AZ622" s="52">
        <v>-1.233E-7</v>
      </c>
      <c r="BA622" s="52">
        <v>-1.1880000000000001E-7</v>
      </c>
      <c r="BB622" s="52">
        <v>-1.1600000000000001E-7</v>
      </c>
      <c r="BC622" s="52">
        <v>-1.1440000000000001E-7</v>
      </c>
      <c r="BD622" s="52">
        <v>-1.136E-7</v>
      </c>
      <c r="BE622" s="52">
        <v>-1.134E-7</v>
      </c>
      <c r="BF622" s="52">
        <v>-1.136E-7</v>
      </c>
      <c r="BG622" s="52">
        <v>1.2E-9</v>
      </c>
      <c r="BH622" s="52">
        <v>-3.016E-7</v>
      </c>
      <c r="BI622" s="52">
        <v>-1.14E-7</v>
      </c>
      <c r="BJ622" s="52">
        <v>-1.0420000000000001E-7</v>
      </c>
      <c r="BK622" s="52">
        <v>-9.9400000000000003E-8</v>
      </c>
      <c r="BL622" s="52">
        <v>-9.6900000000000001E-8</v>
      </c>
      <c r="BM622" s="52">
        <v>-9.53E-8</v>
      </c>
      <c r="BN622" s="52">
        <v>-9.4199999999999996E-8</v>
      </c>
      <c r="BO622" s="52">
        <v>-9.3299999999999995E-8</v>
      </c>
      <c r="BP622" s="52">
        <v>-9.2599999999999995E-8</v>
      </c>
      <c r="BQ622" s="52">
        <v>-9.1800000000000001E-8</v>
      </c>
      <c r="BR622" s="52">
        <v>-9.1100000000000002E-8</v>
      </c>
      <c r="BS622" s="52">
        <v>-9.0499999999999996E-8</v>
      </c>
      <c r="BT622" s="52">
        <v>-8.9799999999999997E-8</v>
      </c>
      <c r="BU622" s="52">
        <v>-8.9099999999999997E-8</v>
      </c>
      <c r="BV622" s="52">
        <v>-8.8399999999999997E-8</v>
      </c>
      <c r="BW622" s="52">
        <v>-8.7699999999999998E-8</v>
      </c>
      <c r="BX622" s="52">
        <v>-8.6999999999999998E-8</v>
      </c>
      <c r="BY622" s="52">
        <v>-8.6400000000000006E-8</v>
      </c>
      <c r="BZ622" s="52">
        <v>-8.5700000000000006E-8</v>
      </c>
      <c r="CA622" s="52">
        <v>-8.4999999999999994E-8</v>
      </c>
      <c r="CB622" s="52">
        <v>-8.4299999999999994E-8</v>
      </c>
      <c r="CC622" s="52">
        <v>-8.3700000000000002E-8</v>
      </c>
      <c r="CD622" s="52">
        <v>-8.3000000000000002E-8</v>
      </c>
    </row>
    <row r="623" spans="1:82" x14ac:dyDescent="0.25">
      <c r="A623" s="52" t="s">
        <v>552</v>
      </c>
      <c r="B623" s="52">
        <v>0</v>
      </c>
      <c r="C623" s="52">
        <v>-2.25625E-4</v>
      </c>
      <c r="D623" s="52">
        <v>-4.5124999999999999E-4</v>
      </c>
      <c r="E623" s="52">
        <v>-6.7687499999999996E-4</v>
      </c>
      <c r="F623" s="52">
        <v>-9.0249999999999998E-4</v>
      </c>
      <c r="G623" s="52">
        <v>-1.128125E-3</v>
      </c>
      <c r="H623" s="52">
        <v>-1.3537499999999999E-3</v>
      </c>
      <c r="I623" s="52">
        <v>-1.579375E-3</v>
      </c>
      <c r="J623" s="52">
        <v>-1.805E-3</v>
      </c>
      <c r="K623" s="52">
        <v>-2.0306249999999999E-3</v>
      </c>
      <c r="L623" s="52">
        <v>-2.25625E-3</v>
      </c>
      <c r="M623" s="52">
        <v>-2.4818750000000001E-3</v>
      </c>
      <c r="N623" s="52">
        <v>-2.7074999999999998E-3</v>
      </c>
      <c r="O623" s="52">
        <v>-2.933125E-3</v>
      </c>
      <c r="P623" s="52">
        <v>-3.1587500000000001E-3</v>
      </c>
      <c r="Q623" s="52">
        <v>-3.3843749999999998E-3</v>
      </c>
      <c r="R623" s="55">
        <v>-3.6099999999999999E-3</v>
      </c>
      <c r="S623" s="52">
        <v>-3.8356250000000001E-3</v>
      </c>
      <c r="T623" s="52">
        <v>-4.0612499999999998E-3</v>
      </c>
      <c r="U623" s="52">
        <v>-4.2868749999999999E-3</v>
      </c>
      <c r="V623" s="52">
        <v>-4.5125E-3</v>
      </c>
      <c r="W623" s="52">
        <v>-4.7381250000000001E-3</v>
      </c>
      <c r="X623" s="52">
        <v>-4.9637500000000003E-3</v>
      </c>
      <c r="Y623" s="52">
        <v>-5.1893750000000004E-3</v>
      </c>
      <c r="Z623" s="52">
        <v>-5.4149999999999997E-3</v>
      </c>
      <c r="AA623" s="52">
        <v>-5.6406249999999998E-3</v>
      </c>
      <c r="AB623" s="55">
        <v>-5.8662499999999999E-3</v>
      </c>
      <c r="AC623" s="52">
        <v>-6.0918750000000001E-3</v>
      </c>
      <c r="AD623" s="52">
        <v>-6.3175000000000002E-3</v>
      </c>
      <c r="AE623" s="52">
        <v>-6.5431250000000003E-3</v>
      </c>
      <c r="AF623" s="52">
        <v>-6.7687499999999996E-3</v>
      </c>
      <c r="AG623" s="52">
        <v>-6.9943749999999997E-3</v>
      </c>
      <c r="AH623" s="52">
        <v>-7.2199999999999999E-3</v>
      </c>
      <c r="AI623" s="52">
        <v>-7.445625E-3</v>
      </c>
      <c r="AJ623" s="52">
        <v>-7.6712500000000001E-3</v>
      </c>
      <c r="AK623" s="52">
        <v>-7.8968749999999994E-3</v>
      </c>
      <c r="AL623" s="52">
        <v>-8.1224999999999995E-3</v>
      </c>
      <c r="AM623" s="52">
        <v>-8.3481249999999996E-3</v>
      </c>
      <c r="AN623" s="52">
        <v>-8.5737499999999998E-3</v>
      </c>
      <c r="AO623" s="52">
        <v>-8.7993749999999999E-3</v>
      </c>
      <c r="AP623" s="52">
        <v>-9.025E-3</v>
      </c>
      <c r="AQ623" s="52">
        <v>-9.2506250000000002E-3</v>
      </c>
      <c r="AR623" s="52">
        <v>-9.4762500000000003E-3</v>
      </c>
      <c r="AS623" s="52">
        <v>-9.7018750000000004E-3</v>
      </c>
      <c r="AT623" s="52">
        <v>-9.9275000000000006E-3</v>
      </c>
      <c r="AU623" s="52">
        <v>-1.0153125000000001E-2</v>
      </c>
      <c r="AV623" s="52">
        <v>-1.0378750000000001E-2</v>
      </c>
      <c r="AW623" s="52">
        <v>-1.0604374999999999E-2</v>
      </c>
      <c r="AX623" s="52">
        <v>-1.0604374999999999E-2</v>
      </c>
      <c r="AY623" s="52">
        <v>-1.0604374999999999E-2</v>
      </c>
      <c r="AZ623" s="52">
        <v>-1.0604374999999999E-2</v>
      </c>
      <c r="BA623" s="52">
        <v>-1.0604374999999999E-2</v>
      </c>
      <c r="BB623" s="52">
        <v>-1.0604374999999999E-2</v>
      </c>
      <c r="BC623" s="52">
        <v>-1.0604374999999999E-2</v>
      </c>
      <c r="BD623" s="52">
        <v>-1.0604374999999999E-2</v>
      </c>
      <c r="BE623" s="52">
        <v>-1.0604374999999999E-2</v>
      </c>
      <c r="BF623" s="52">
        <v>-1.0604374999999999E-2</v>
      </c>
      <c r="BG623" s="52">
        <v>-1.0604374999999999E-2</v>
      </c>
      <c r="BH623" s="52">
        <v>-1.0604374999999999E-2</v>
      </c>
      <c r="BI623" s="52">
        <v>-1.0604374999999999E-2</v>
      </c>
      <c r="BJ623" s="52">
        <v>-1.0604374999999999E-2</v>
      </c>
      <c r="BK623" s="52">
        <v>-1.0604374999999999E-2</v>
      </c>
      <c r="BL623" s="52">
        <v>-1.0604374999999999E-2</v>
      </c>
      <c r="BM623" s="52">
        <v>-1.0604374999999999E-2</v>
      </c>
      <c r="BN623" s="52">
        <v>-1.0604374999999999E-2</v>
      </c>
      <c r="BO623" s="52">
        <v>-1.0604374999999999E-2</v>
      </c>
      <c r="BP623" s="52">
        <v>-1.0604374999999999E-2</v>
      </c>
      <c r="BQ623" s="52">
        <v>-1.0604374999999999E-2</v>
      </c>
      <c r="BR623" s="52">
        <v>-1.0604374999999999E-2</v>
      </c>
      <c r="BS623" s="52">
        <v>-1.0604374999999999E-2</v>
      </c>
      <c r="BT623" s="52">
        <v>-1.0604374999999999E-2</v>
      </c>
      <c r="BU623" s="52">
        <v>-1.0604374999999999E-2</v>
      </c>
      <c r="BV623" s="52">
        <v>-1.0604374999999999E-2</v>
      </c>
      <c r="BW623" s="52">
        <v>-1.0604374999999999E-2</v>
      </c>
      <c r="BX623" s="52">
        <v>-1.0604374999999999E-2</v>
      </c>
      <c r="BY623" s="52">
        <v>-1.0604374999999999E-2</v>
      </c>
      <c r="BZ623" s="52">
        <v>-1.0604374999999999E-2</v>
      </c>
      <c r="CA623" s="52">
        <v>-1.0604374999999999E-2</v>
      </c>
      <c r="CB623" s="52">
        <v>-1.0604374999999999E-2</v>
      </c>
      <c r="CC623" s="52">
        <v>-1.0604374999999999E-2</v>
      </c>
      <c r="CD623" s="52">
        <v>-1.0604374999999999E-2</v>
      </c>
    </row>
    <row r="624" spans="1:82" x14ac:dyDescent="0.25">
      <c r="A624" s="52" t="s">
        <v>553</v>
      </c>
      <c r="B624" s="52">
        <v>0</v>
      </c>
      <c r="C624" s="52">
        <v>2.9578085099999998E-2</v>
      </c>
      <c r="D624" s="52">
        <v>2.9578399700000001E-2</v>
      </c>
      <c r="E624" s="52">
        <v>2.9578182799999998E-2</v>
      </c>
      <c r="F624" s="52">
        <v>2.9578184399999999E-2</v>
      </c>
      <c r="G624" s="52">
        <v>2.9578129799999998E-2</v>
      </c>
      <c r="H624" s="52">
        <v>2.9578059699999999E-2</v>
      </c>
      <c r="I624" s="52">
        <v>2.9577974699999999E-2</v>
      </c>
      <c r="J624" s="52">
        <v>2.9577881600000001E-2</v>
      </c>
      <c r="K624" s="52">
        <v>2.95777843E-2</v>
      </c>
      <c r="L624" s="52">
        <v>2.9577685499999999E-2</v>
      </c>
      <c r="M624" s="52">
        <v>2.9577586600000001E-2</v>
      </c>
      <c r="N624" s="52">
        <v>2.9577488499999999E-2</v>
      </c>
      <c r="O624" s="52">
        <v>2.95773919E-2</v>
      </c>
      <c r="P624" s="52">
        <v>2.9577297299999999E-2</v>
      </c>
      <c r="Q624" s="52">
        <v>2.9577204999999999E-2</v>
      </c>
      <c r="R624" s="55">
        <v>2.9577115899999999E-2</v>
      </c>
      <c r="S624" s="52">
        <v>2.9577033900000001E-2</v>
      </c>
      <c r="T624" s="52">
        <v>2.9576954799999999E-2</v>
      </c>
      <c r="U624" s="52">
        <v>2.95768782E-2</v>
      </c>
      <c r="V624" s="52">
        <v>2.9576803799999999E-2</v>
      </c>
      <c r="W624" s="52">
        <v>2.9576731700000001E-2</v>
      </c>
      <c r="X624" s="52">
        <v>2.9576662100000001E-2</v>
      </c>
      <c r="Y624" s="52">
        <v>2.9576613599999999E-2</v>
      </c>
      <c r="Z624" s="52">
        <v>2.9576578799999999E-2</v>
      </c>
      <c r="AA624" s="52">
        <v>2.9576540500000002E-2</v>
      </c>
      <c r="AB624" s="55">
        <v>2.9576499400000001E-2</v>
      </c>
      <c r="AC624" s="52">
        <v>2.9576455799999998E-2</v>
      </c>
      <c r="AD624" s="52">
        <v>2.95764102E-2</v>
      </c>
      <c r="AE624" s="52">
        <v>2.9576363299999998E-2</v>
      </c>
      <c r="AF624" s="52">
        <v>2.9576315200000002E-2</v>
      </c>
      <c r="AG624" s="52">
        <v>2.9576266300000001E-2</v>
      </c>
      <c r="AH624" s="52">
        <v>2.9576216499999999E-2</v>
      </c>
      <c r="AI624" s="52">
        <v>2.9576166099999999E-2</v>
      </c>
      <c r="AJ624" s="52">
        <v>2.9576115E-2</v>
      </c>
      <c r="AK624" s="52">
        <v>2.9576064199999998E-2</v>
      </c>
      <c r="AL624" s="52">
        <v>2.9576303700000001E-2</v>
      </c>
      <c r="AM624" s="52">
        <v>2.9575697799999998E-2</v>
      </c>
      <c r="AN624" s="52">
        <v>2.9575741499999999E-2</v>
      </c>
      <c r="AO624" s="52">
        <v>2.95757494E-2</v>
      </c>
      <c r="AP624" s="52">
        <v>2.9575734699999998E-2</v>
      </c>
      <c r="AQ624" s="52">
        <v>2.9575705599999998E-2</v>
      </c>
      <c r="AR624" s="52">
        <v>2.9575667100000001E-2</v>
      </c>
      <c r="AS624" s="52">
        <v>2.9575622499999999E-2</v>
      </c>
      <c r="AT624" s="52">
        <v>2.9575573899999999E-2</v>
      </c>
      <c r="AU624" s="52">
        <v>2.95755228E-2</v>
      </c>
      <c r="AV624" s="52">
        <v>2.9575469900000002E-2</v>
      </c>
      <c r="AW624" s="52">
        <v>2.9575416E-2</v>
      </c>
      <c r="AX624" s="52">
        <v>2.95753614E-2</v>
      </c>
      <c r="AY624" s="52">
        <v>2.9575306400000001E-2</v>
      </c>
      <c r="AZ624" s="52">
        <v>2.9575251100000002E-2</v>
      </c>
      <c r="BA624" s="52">
        <v>2.95751956E-2</v>
      </c>
      <c r="BB624" s="52">
        <v>2.9575140100000001E-2</v>
      </c>
      <c r="BC624" s="52">
        <v>2.9575084500000001E-2</v>
      </c>
      <c r="BD624" s="52">
        <v>2.95750288E-2</v>
      </c>
      <c r="BE624" s="52">
        <v>2.9574973099999999E-2</v>
      </c>
      <c r="BF624" s="52">
        <v>2.9574917400000001E-2</v>
      </c>
      <c r="BG624" s="52">
        <v>2.9574863600000001E-2</v>
      </c>
      <c r="BH624" s="52">
        <v>2.9574806499999998E-2</v>
      </c>
      <c r="BI624" s="52">
        <v>2.9574749399999999E-2</v>
      </c>
      <c r="BJ624" s="52">
        <v>2.9574692499999999E-2</v>
      </c>
      <c r="BK624" s="52">
        <v>2.9574635799999999E-2</v>
      </c>
      <c r="BL624" s="52">
        <v>2.9574579300000001E-2</v>
      </c>
      <c r="BM624" s="52">
        <v>2.9574523200000001E-2</v>
      </c>
      <c r="BN624" s="52">
        <v>2.9574467300000001E-2</v>
      </c>
      <c r="BO624" s="52">
        <v>2.9574411700000001E-2</v>
      </c>
      <c r="BP624" s="52">
        <v>2.9574356400000001E-2</v>
      </c>
      <c r="BQ624" s="52">
        <v>2.9574301399999999E-2</v>
      </c>
      <c r="BR624" s="52">
        <v>2.9574246700000001E-2</v>
      </c>
      <c r="BS624" s="52">
        <v>2.9574192199999998E-2</v>
      </c>
      <c r="BT624" s="52">
        <v>2.9574138E-2</v>
      </c>
      <c r="BU624" s="52">
        <v>2.9574084099999998E-2</v>
      </c>
      <c r="BV624" s="52">
        <v>2.95740304E-2</v>
      </c>
      <c r="BW624" s="52">
        <v>2.9573977000000001E-2</v>
      </c>
      <c r="BX624" s="52">
        <v>2.95739239E-2</v>
      </c>
      <c r="BY624" s="52">
        <v>2.9573871099999999E-2</v>
      </c>
      <c r="BZ624" s="52">
        <v>2.9573818500000001E-2</v>
      </c>
      <c r="CA624" s="52">
        <v>2.9573766099999999E-2</v>
      </c>
      <c r="CB624" s="52">
        <v>2.9573714099999999E-2</v>
      </c>
      <c r="CC624" s="52">
        <v>2.9573662300000001E-2</v>
      </c>
      <c r="CD624" s="52">
        <v>2.9573610699999999E-2</v>
      </c>
    </row>
    <row r="625" spans="1:82" x14ac:dyDescent="0.25">
      <c r="A625" s="52" t="s">
        <v>554</v>
      </c>
      <c r="B625" s="52">
        <v>1</v>
      </c>
      <c r="C625" s="52">
        <v>0.86260878439999999</v>
      </c>
      <c r="D625" s="52">
        <v>0.74409391489999999</v>
      </c>
      <c r="E625" s="52">
        <v>0.64186194740000002</v>
      </c>
      <c r="F625" s="52">
        <v>0.55367575420000004</v>
      </c>
      <c r="G625" s="52">
        <v>0.47760556929999998</v>
      </c>
      <c r="H625" s="52">
        <v>0.41198675950000002</v>
      </c>
      <c r="I625" s="52">
        <v>0.3553833978</v>
      </c>
      <c r="J625" s="52">
        <v>0.30655684080000001</v>
      </c>
      <c r="K625" s="52">
        <v>0.26443862379999999</v>
      </c>
      <c r="L625" s="52">
        <v>0.2281070798</v>
      </c>
      <c r="M625" s="52">
        <v>0.1967671708</v>
      </c>
      <c r="N625" s="52">
        <v>0.16973309</v>
      </c>
      <c r="O625" s="52">
        <v>0.1464132544</v>
      </c>
      <c r="P625" s="52">
        <v>0.1262973594</v>
      </c>
      <c r="Q625" s="52">
        <v>0.1089452117</v>
      </c>
      <c r="R625" s="55">
        <v>9.3977096600000004E-2</v>
      </c>
      <c r="S625" s="52">
        <v>8.1065469099999996E-2</v>
      </c>
      <c r="T625" s="52">
        <v>6.9927785699999995E-2</v>
      </c>
      <c r="U625" s="52">
        <v>6.03203223E-2</v>
      </c>
      <c r="V625" s="52">
        <v>5.2032839900000002E-2</v>
      </c>
      <c r="W625" s="52">
        <v>4.4883984699999997E-2</v>
      </c>
      <c r="X625" s="52">
        <v>3.87173195E-2</v>
      </c>
      <c r="Y625" s="52">
        <v>3.33978999E-2</v>
      </c>
      <c r="Z625" s="52">
        <v>2.8809321799999999E-2</v>
      </c>
      <c r="AA625" s="52">
        <v>2.4851174100000002E-2</v>
      </c>
      <c r="AB625" s="55">
        <v>2.1436841099999999E-2</v>
      </c>
      <c r="AC625" s="52">
        <v>1.8491607399999999E-2</v>
      </c>
      <c r="AD625" s="52">
        <v>1.5951023000000002E-2</v>
      </c>
      <c r="AE625" s="52">
        <v>1.3759492599999999E-2</v>
      </c>
      <c r="AF625" s="52">
        <v>1.18690592E-2</v>
      </c>
      <c r="AG625" s="52">
        <v>1.0238354700000001E-2</v>
      </c>
      <c r="AH625" s="52">
        <v>8.8316947E-3</v>
      </c>
      <c r="AI625" s="52">
        <v>7.6182973999999997E-3</v>
      </c>
      <c r="AJ625" s="52">
        <v>6.5716103E-3</v>
      </c>
      <c r="AK625" s="52">
        <v>5.6687287999999999E-3</v>
      </c>
      <c r="AL625" s="52">
        <v>4.8898952000000001E-3</v>
      </c>
      <c r="AM625" s="52">
        <v>4.2180665999999997E-3</v>
      </c>
      <c r="AN625" s="52">
        <v>3.6385413E-3</v>
      </c>
      <c r="AO625" s="52">
        <v>3.1386376999999999E-3</v>
      </c>
      <c r="AP625" s="52">
        <v>2.7074164E-3</v>
      </c>
      <c r="AQ625" s="52">
        <v>2.3354411999999998E-3</v>
      </c>
      <c r="AR625" s="52">
        <v>2.0145721000000001E-3</v>
      </c>
      <c r="AS625" s="52">
        <v>1.7377876E-3</v>
      </c>
      <c r="AT625" s="52">
        <v>1.4990308E-3</v>
      </c>
      <c r="AU625" s="52">
        <v>1.2930772E-3</v>
      </c>
      <c r="AV625" s="52">
        <v>1.1154196999999999E-3</v>
      </c>
      <c r="AW625" s="52">
        <v>9.6217079999999999E-4</v>
      </c>
      <c r="AX625" s="52">
        <v>8.2997699999999997E-4</v>
      </c>
      <c r="AY625" s="52">
        <v>7.1594550000000001E-4</v>
      </c>
      <c r="AZ625" s="52">
        <v>6.1758090000000004E-4</v>
      </c>
      <c r="BA625" s="52">
        <v>5.3273070000000005E-4</v>
      </c>
      <c r="BB625" s="52">
        <v>4.5953820000000002E-4</v>
      </c>
      <c r="BC625" s="52">
        <v>3.9640159999999999E-4</v>
      </c>
      <c r="BD625" s="52">
        <v>3.4193949999999999E-4</v>
      </c>
      <c r="BE625" s="52">
        <v>2.9496010000000002E-4</v>
      </c>
      <c r="BF625" s="52">
        <v>2.5443509999999999E-4</v>
      </c>
      <c r="BG625" s="52">
        <v>2.19478E-4</v>
      </c>
      <c r="BH625" s="52">
        <v>1.8932359999999999E-4</v>
      </c>
      <c r="BI625" s="52">
        <v>1.633122E-4</v>
      </c>
      <c r="BJ625" s="52">
        <v>1.4087459999999999E-4</v>
      </c>
      <c r="BK625" s="52">
        <v>1.215196E-4</v>
      </c>
      <c r="BL625" s="52">
        <v>1.048239E-4</v>
      </c>
      <c r="BM625" s="52">
        <v>9.0421999999999996E-5</v>
      </c>
      <c r="BN625" s="52">
        <v>7.7998799999999996E-5</v>
      </c>
      <c r="BO625" s="52">
        <v>6.7282500000000005E-5</v>
      </c>
      <c r="BP625" s="52">
        <v>5.8038499999999997E-5</v>
      </c>
      <c r="BQ625" s="52">
        <v>5.0064500000000002E-5</v>
      </c>
      <c r="BR625" s="52">
        <v>4.3186100000000003E-5</v>
      </c>
      <c r="BS625" s="52">
        <v>3.7252700000000003E-5</v>
      </c>
      <c r="BT625" s="52">
        <v>3.2134500000000002E-5</v>
      </c>
      <c r="BU625" s="52">
        <v>2.7719500000000001E-5</v>
      </c>
      <c r="BV625" s="52">
        <v>2.3911099999999999E-5</v>
      </c>
      <c r="BW625" s="52">
        <v>2.0625899999999998E-5</v>
      </c>
      <c r="BX625" s="52">
        <v>1.7792099999999999E-5</v>
      </c>
      <c r="BY625" s="52">
        <v>1.5347599999999999E-5</v>
      </c>
      <c r="BZ625" s="52">
        <v>1.3239E-5</v>
      </c>
      <c r="CA625" s="52">
        <v>1.1420099999999999E-5</v>
      </c>
      <c r="CB625" s="52">
        <v>9.8509999999999994E-6</v>
      </c>
      <c r="CC625" s="52">
        <v>8.4975999999999998E-6</v>
      </c>
      <c r="CD625" s="52">
        <v>7.3301000000000003E-6</v>
      </c>
    </row>
    <row r="626" spans="1:82" x14ac:dyDescent="0.25">
      <c r="A626" s="52" t="s">
        <v>543</v>
      </c>
      <c r="B626" s="52">
        <v>1</v>
      </c>
      <c r="C626" s="52">
        <v>0.86260878439999999</v>
      </c>
      <c r="D626" s="52">
        <v>0.74409391489999999</v>
      </c>
      <c r="E626" s="52">
        <v>0.64186194740000002</v>
      </c>
      <c r="F626" s="52">
        <v>0.55367575420000004</v>
      </c>
      <c r="G626" s="52">
        <v>0.47760556929999998</v>
      </c>
      <c r="H626" s="52">
        <v>0.41198675950000002</v>
      </c>
      <c r="I626" s="52">
        <v>0.3553833978</v>
      </c>
      <c r="J626" s="52">
        <v>0.30655684080000001</v>
      </c>
      <c r="K626" s="52">
        <v>0.26443862379999999</v>
      </c>
      <c r="L626" s="52">
        <v>0.2281070798</v>
      </c>
      <c r="M626" s="52">
        <v>0.1967671708</v>
      </c>
      <c r="N626" s="52">
        <v>0.16973309</v>
      </c>
      <c r="O626" s="52">
        <v>0.1464132544</v>
      </c>
      <c r="P626" s="52">
        <v>0.1262973594</v>
      </c>
      <c r="Q626" s="52">
        <v>0.1089452117</v>
      </c>
      <c r="R626" s="55">
        <v>9.3977096600000004E-2</v>
      </c>
      <c r="S626" s="52">
        <v>8.1065469099999996E-2</v>
      </c>
      <c r="T626" s="52">
        <v>6.9927785699999995E-2</v>
      </c>
      <c r="U626" s="52">
        <v>6.03203223E-2</v>
      </c>
      <c r="V626" s="52">
        <v>5.2032839900000002E-2</v>
      </c>
      <c r="W626" s="52">
        <v>4.4883984699999997E-2</v>
      </c>
      <c r="X626" s="52">
        <v>3.87173195E-2</v>
      </c>
      <c r="Y626" s="52">
        <v>3.33978999E-2</v>
      </c>
      <c r="Z626" s="52">
        <v>2.8809321799999999E-2</v>
      </c>
      <c r="AA626" s="52">
        <v>2.4851174100000002E-2</v>
      </c>
      <c r="AB626" s="55">
        <v>2.1436841099999999E-2</v>
      </c>
      <c r="AC626" s="52">
        <v>1.8491607399999999E-2</v>
      </c>
      <c r="AD626" s="52">
        <v>1.5951023000000002E-2</v>
      </c>
      <c r="AE626" s="52">
        <v>1.3759492599999999E-2</v>
      </c>
      <c r="AF626" s="52">
        <v>1.18690592E-2</v>
      </c>
      <c r="AG626" s="52">
        <v>1.0238354700000001E-2</v>
      </c>
      <c r="AH626" s="52">
        <v>8.8316947E-3</v>
      </c>
      <c r="AI626" s="52">
        <v>7.6182973999999997E-3</v>
      </c>
      <c r="AJ626" s="52">
        <v>6.5716103E-3</v>
      </c>
      <c r="AK626" s="52">
        <v>5.6687287999999999E-3</v>
      </c>
      <c r="AL626" s="52">
        <v>4.8898952000000001E-3</v>
      </c>
      <c r="AM626" s="52">
        <v>4.2180665999999997E-3</v>
      </c>
      <c r="AN626" s="52">
        <v>3.6385413E-3</v>
      </c>
      <c r="AO626" s="52">
        <v>3.1386376999999999E-3</v>
      </c>
      <c r="AP626" s="52">
        <v>2.7074164E-3</v>
      </c>
      <c r="AQ626" s="52">
        <v>2.3354411999999998E-3</v>
      </c>
      <c r="AR626" s="52">
        <v>2.0145721000000001E-3</v>
      </c>
      <c r="AS626" s="52">
        <v>1.7377876E-3</v>
      </c>
      <c r="AT626" s="52">
        <v>1.4990308E-3</v>
      </c>
      <c r="AU626" s="52">
        <v>1.2930772E-3</v>
      </c>
      <c r="AV626" s="52">
        <v>1.1154196999999999E-3</v>
      </c>
      <c r="AW626" s="52">
        <v>9.6217079999999999E-4</v>
      </c>
      <c r="AX626" s="52">
        <v>8.2997699999999997E-4</v>
      </c>
      <c r="AY626" s="52">
        <v>7.1594550000000001E-4</v>
      </c>
      <c r="AZ626" s="52">
        <v>6.1758090000000004E-4</v>
      </c>
      <c r="BA626" s="52">
        <v>5.3273070000000005E-4</v>
      </c>
      <c r="BB626" s="52">
        <v>4.5953820000000002E-4</v>
      </c>
      <c r="BC626" s="52">
        <v>3.9640159999999999E-4</v>
      </c>
      <c r="BD626" s="52">
        <v>3.4193949999999999E-4</v>
      </c>
      <c r="BE626" s="52">
        <v>2.9496010000000002E-4</v>
      </c>
      <c r="BF626" s="52">
        <v>2.5443509999999999E-4</v>
      </c>
      <c r="BG626" s="52">
        <v>2.19478E-4</v>
      </c>
      <c r="BH626" s="52">
        <v>1.8932359999999999E-4</v>
      </c>
      <c r="BI626" s="52">
        <v>1.633122E-4</v>
      </c>
      <c r="BJ626" s="52">
        <v>1.4087459999999999E-4</v>
      </c>
      <c r="BK626" s="52">
        <v>1.215196E-4</v>
      </c>
      <c r="BL626" s="52">
        <v>1.048239E-4</v>
      </c>
      <c r="BM626" s="52">
        <v>9.0421999999999996E-5</v>
      </c>
      <c r="BN626" s="52">
        <v>7.7998799999999996E-5</v>
      </c>
      <c r="BO626" s="52">
        <v>6.7282500000000005E-5</v>
      </c>
      <c r="BP626" s="52">
        <v>5.8038499999999997E-5</v>
      </c>
      <c r="BQ626" s="52">
        <v>5.0064500000000002E-5</v>
      </c>
      <c r="BR626" s="52">
        <v>4.3186100000000003E-5</v>
      </c>
      <c r="BS626" s="52">
        <v>3.7252700000000003E-5</v>
      </c>
      <c r="BT626" s="52">
        <v>3.2134500000000002E-5</v>
      </c>
      <c r="BU626" s="52">
        <v>2.7719500000000001E-5</v>
      </c>
      <c r="BV626" s="52">
        <v>2.3911099999999999E-5</v>
      </c>
      <c r="BW626" s="52">
        <v>2.0625899999999998E-5</v>
      </c>
      <c r="BX626" s="52">
        <v>1.7792099999999999E-5</v>
      </c>
      <c r="BY626" s="52">
        <v>1.5347599999999999E-5</v>
      </c>
      <c r="BZ626" s="52">
        <v>1.3239E-5</v>
      </c>
      <c r="CA626" s="52">
        <v>1.1420099999999999E-5</v>
      </c>
      <c r="CB626" s="52">
        <v>9.8509999999999994E-6</v>
      </c>
      <c r="CC626" s="52">
        <v>8.4975999999999998E-6</v>
      </c>
      <c r="CD626" s="52">
        <v>7.3301000000000003E-6</v>
      </c>
    </row>
    <row r="627" spans="1:82" x14ac:dyDescent="0.25">
      <c r="A627" s="52" t="s">
        <v>555</v>
      </c>
      <c r="B627" s="52">
        <v>0</v>
      </c>
      <c r="C627" s="52">
        <v>5.0000000000000001E-4</v>
      </c>
      <c r="D627" s="52">
        <v>1E-3</v>
      </c>
      <c r="E627" s="52">
        <v>1.5E-3</v>
      </c>
      <c r="F627" s="52">
        <v>2E-3</v>
      </c>
      <c r="G627" s="52">
        <v>2.5000000000000001E-3</v>
      </c>
      <c r="H627" s="52">
        <v>3.0000000000000001E-3</v>
      </c>
      <c r="I627" s="52">
        <v>3.5000000000000001E-3</v>
      </c>
      <c r="J627" s="52">
        <v>4.0000000000000001E-3</v>
      </c>
      <c r="K627" s="52">
        <v>4.4999999999999997E-3</v>
      </c>
      <c r="L627" s="52">
        <v>5.0000000000000001E-3</v>
      </c>
      <c r="M627" s="52">
        <v>5.4999999999999997E-3</v>
      </c>
      <c r="N627" s="52">
        <v>6.0000000000000001E-3</v>
      </c>
      <c r="O627" s="52">
        <v>6.4999999999999997E-3</v>
      </c>
      <c r="P627" s="52">
        <v>7.0000000000000001E-3</v>
      </c>
      <c r="Q627" s="52">
        <v>7.4999999999999997E-3</v>
      </c>
      <c r="R627" s="55">
        <v>8.0000000000000002E-3</v>
      </c>
      <c r="S627" s="52">
        <v>8.5000000000000006E-3</v>
      </c>
      <c r="T627" s="52">
        <v>8.9999999999999993E-3</v>
      </c>
      <c r="U627" s="52">
        <v>9.4999999999999998E-3</v>
      </c>
      <c r="V627" s="52">
        <v>0.01</v>
      </c>
      <c r="W627" s="52">
        <v>1.0500000000000001E-2</v>
      </c>
      <c r="X627" s="52">
        <v>1.0999999999999999E-2</v>
      </c>
      <c r="Y627" s="52">
        <v>1.15E-2</v>
      </c>
      <c r="Z627" s="52">
        <v>1.2E-2</v>
      </c>
      <c r="AA627" s="52">
        <v>1.2500000000000001E-2</v>
      </c>
      <c r="AB627" s="55">
        <v>1.2999999999999999E-2</v>
      </c>
      <c r="AC627" s="52">
        <v>1.35E-2</v>
      </c>
      <c r="AD627" s="52">
        <v>1.4E-2</v>
      </c>
      <c r="AE627" s="52">
        <v>1.4500000000000001E-2</v>
      </c>
      <c r="AF627" s="52">
        <v>1.4999999999999999E-2</v>
      </c>
      <c r="AG627" s="52">
        <v>1.55E-2</v>
      </c>
      <c r="AH627" s="52">
        <v>1.6E-2</v>
      </c>
      <c r="AI627" s="52">
        <v>1.6500000000000001E-2</v>
      </c>
      <c r="AJ627" s="52">
        <v>1.7000000000000001E-2</v>
      </c>
      <c r="AK627" s="52">
        <v>1.7500000000000002E-2</v>
      </c>
      <c r="AL627" s="52">
        <v>1.7999999999999999E-2</v>
      </c>
      <c r="AM627" s="52">
        <v>1.8499999999999999E-2</v>
      </c>
      <c r="AN627" s="52">
        <v>1.9E-2</v>
      </c>
      <c r="AO627" s="52">
        <v>1.95E-2</v>
      </c>
      <c r="AP627" s="52">
        <v>0.02</v>
      </c>
      <c r="AQ627" s="52">
        <v>2.0500000000000001E-2</v>
      </c>
      <c r="AR627" s="52">
        <v>2.1000000000000001E-2</v>
      </c>
      <c r="AS627" s="52">
        <v>2.1499999999999998E-2</v>
      </c>
      <c r="AT627" s="52">
        <v>2.1999999999999999E-2</v>
      </c>
      <c r="AU627" s="52">
        <v>2.2499999999999999E-2</v>
      </c>
      <c r="AV627" s="52">
        <v>2.3E-2</v>
      </c>
      <c r="AW627" s="52">
        <v>2.35E-2</v>
      </c>
      <c r="AX627" s="52">
        <v>2.35E-2</v>
      </c>
      <c r="AY627" s="52">
        <v>2.35E-2</v>
      </c>
      <c r="AZ627" s="52">
        <v>2.35E-2</v>
      </c>
      <c r="BA627" s="52">
        <v>2.35E-2</v>
      </c>
      <c r="BB627" s="52">
        <v>2.35E-2</v>
      </c>
      <c r="BC627" s="52">
        <v>2.35E-2</v>
      </c>
      <c r="BD627" s="52">
        <v>2.35E-2</v>
      </c>
      <c r="BE627" s="52">
        <v>2.35E-2</v>
      </c>
      <c r="BF627" s="52">
        <v>2.35E-2</v>
      </c>
      <c r="BG627" s="52">
        <v>2.35E-2</v>
      </c>
      <c r="BH627" s="52">
        <v>2.35E-2</v>
      </c>
      <c r="BI627" s="52">
        <v>2.35E-2</v>
      </c>
      <c r="BJ627" s="52">
        <v>2.35E-2</v>
      </c>
      <c r="BK627" s="52">
        <v>2.35E-2</v>
      </c>
      <c r="BL627" s="52">
        <v>2.35E-2</v>
      </c>
      <c r="BM627" s="52">
        <v>2.35E-2</v>
      </c>
      <c r="BN627" s="52">
        <v>2.35E-2</v>
      </c>
      <c r="BO627" s="52">
        <v>2.35E-2</v>
      </c>
      <c r="BP627" s="52">
        <v>2.35E-2</v>
      </c>
      <c r="BQ627" s="52">
        <v>2.35E-2</v>
      </c>
      <c r="BR627" s="52">
        <v>2.35E-2</v>
      </c>
      <c r="BS627" s="52">
        <v>2.35E-2</v>
      </c>
      <c r="BT627" s="52">
        <v>2.35E-2</v>
      </c>
      <c r="BU627" s="52">
        <v>2.35E-2</v>
      </c>
      <c r="BV627" s="52">
        <v>2.35E-2</v>
      </c>
      <c r="BW627" s="52">
        <v>2.35E-2</v>
      </c>
      <c r="BX627" s="52">
        <v>2.35E-2</v>
      </c>
      <c r="BY627" s="52">
        <v>2.35E-2</v>
      </c>
      <c r="BZ627" s="52">
        <v>2.35E-2</v>
      </c>
      <c r="CA627" s="52">
        <v>2.35E-2</v>
      </c>
      <c r="CB627" s="52">
        <v>2.35E-2</v>
      </c>
      <c r="CC627" s="52">
        <v>2.35E-2</v>
      </c>
      <c r="CD627" s="52">
        <v>2.35E-2</v>
      </c>
    </row>
    <row r="628" spans="1:82" x14ac:dyDescent="0.25">
      <c r="A628" s="52" t="s">
        <v>556</v>
      </c>
      <c r="B628" s="52">
        <v>1.36557682E-2</v>
      </c>
      <c r="C628" s="52">
        <v>1.3550196800000001E-2</v>
      </c>
      <c r="D628" s="52">
        <v>1.34454693E-2</v>
      </c>
      <c r="E628" s="52">
        <v>1.3341578600000001E-2</v>
      </c>
      <c r="F628" s="52">
        <v>1.32385174E-2</v>
      </c>
      <c r="G628" s="52">
        <v>1.3136278899999999E-2</v>
      </c>
      <c r="H628" s="52">
        <v>1.30348558E-2</v>
      </c>
      <c r="I628" s="52">
        <v>1.2934241500000001E-2</v>
      </c>
      <c r="J628" s="52">
        <v>1.2834429E-2</v>
      </c>
      <c r="K628" s="52">
        <v>1.27354114E-2</v>
      </c>
      <c r="L628" s="52">
        <v>1.2637182199999999E-2</v>
      </c>
      <c r="M628" s="52">
        <v>1.2539734699999999E-2</v>
      </c>
      <c r="N628" s="52">
        <v>1.2443062100000001E-2</v>
      </c>
      <c r="O628" s="52">
        <v>1.23471581E-2</v>
      </c>
      <c r="P628" s="52">
        <v>1.22520162E-2</v>
      </c>
      <c r="Q628" s="52">
        <v>1.21576298E-2</v>
      </c>
      <c r="R628" s="55">
        <v>1.2063992799999999E-2</v>
      </c>
      <c r="S628" s="52">
        <v>1.19710987E-2</v>
      </c>
      <c r="T628" s="52">
        <v>1.1878941400000001E-2</v>
      </c>
      <c r="U628" s="52">
        <v>1.17875146E-2</v>
      </c>
      <c r="V628" s="52">
        <v>1.16968123E-2</v>
      </c>
      <c r="W628" s="52">
        <v>1.16068283E-2</v>
      </c>
      <c r="X628" s="52">
        <v>1.1517556700000001E-2</v>
      </c>
      <c r="Y628" s="52">
        <v>1.1428991600000001E-2</v>
      </c>
      <c r="Z628" s="52">
        <v>1.13411269E-2</v>
      </c>
      <c r="AA628" s="52">
        <v>1.1253957E-2</v>
      </c>
      <c r="AB628" s="55">
        <v>1.1167475899999999E-2</v>
      </c>
      <c r="AC628" s="52">
        <v>1.10816779E-2</v>
      </c>
      <c r="AD628" s="52">
        <v>1.0996557400000001E-2</v>
      </c>
      <c r="AE628" s="52">
        <v>1.09121088E-2</v>
      </c>
      <c r="AF628" s="52">
        <v>1.08283263E-2</v>
      </c>
      <c r="AG628" s="52">
        <v>1.0745204600000001E-2</v>
      </c>
      <c r="AH628" s="52">
        <v>1.0662738099999999E-2</v>
      </c>
      <c r="AI628" s="52">
        <v>1.05809214E-2</v>
      </c>
      <c r="AJ628" s="52">
        <v>1.04997492E-2</v>
      </c>
      <c r="AK628" s="52">
        <v>1.0419215900000001E-2</v>
      </c>
      <c r="AL628" s="52">
        <v>1.0339316499999999E-2</v>
      </c>
      <c r="AM628" s="52">
        <v>1.02600457E-2</v>
      </c>
      <c r="AN628" s="52">
        <v>1.01813982E-2</v>
      </c>
      <c r="AO628" s="52">
        <v>1.01033689E-2</v>
      </c>
      <c r="AP628" s="52">
        <v>1.00259527E-2</v>
      </c>
      <c r="AQ628" s="52">
        <v>9.9491447000000007E-3</v>
      </c>
      <c r="AR628" s="52">
        <v>9.8729396000000001E-3</v>
      </c>
      <c r="AS628" s="52">
        <v>9.7973326999999995E-3</v>
      </c>
      <c r="AT628" s="52">
        <v>9.7223190000000001E-3</v>
      </c>
      <c r="AU628" s="52">
        <v>9.6478934999999991E-3</v>
      </c>
      <c r="AV628" s="52">
        <v>9.5740515999999994E-3</v>
      </c>
      <c r="AW628" s="52">
        <v>9.5007883000000001E-3</v>
      </c>
      <c r="AX628" s="52">
        <v>9.4280990000000005E-3</v>
      </c>
      <c r="AY628" s="52">
        <v>9.3559789000000008E-3</v>
      </c>
      <c r="AZ628" s="52">
        <v>9.2844234000000001E-3</v>
      </c>
      <c r="BA628" s="52">
        <v>9.2134278999999996E-3</v>
      </c>
      <c r="BB628" s="52">
        <v>9.1429878000000003E-3</v>
      </c>
      <c r="BC628" s="52">
        <v>9.0730984999999997E-3</v>
      </c>
      <c r="BD628" s="52">
        <v>9.0037555999999998E-3</v>
      </c>
      <c r="BE628" s="52">
        <v>8.9349544999999999E-3</v>
      </c>
      <c r="BF628" s="52">
        <v>8.8666908999999999E-3</v>
      </c>
      <c r="BG628" s="52">
        <v>8.7989604999999995E-3</v>
      </c>
      <c r="BH628" s="52">
        <v>8.7317586999999999E-3</v>
      </c>
      <c r="BI628" s="52">
        <v>8.6650814E-3</v>
      </c>
      <c r="BJ628" s="52">
        <v>8.5989242999999996E-3</v>
      </c>
      <c r="BK628" s="52">
        <v>8.5332832000000001E-3</v>
      </c>
      <c r="BL628" s="52">
        <v>8.4681537999999994E-3</v>
      </c>
      <c r="BM628" s="52">
        <v>8.403532E-3</v>
      </c>
      <c r="BN628" s="52">
        <v>8.3394138000000007E-3</v>
      </c>
      <c r="BO628" s="52">
        <v>8.2757948999999994E-3</v>
      </c>
      <c r="BP628" s="52">
        <v>8.2126713999999996E-3</v>
      </c>
      <c r="BQ628" s="52">
        <v>8.1500392000000005E-3</v>
      </c>
      <c r="BR628" s="52">
        <v>8.0878944000000001E-3</v>
      </c>
      <c r="BS628" s="52">
        <v>8.0262331000000003E-3</v>
      </c>
      <c r="BT628" s="52">
        <v>7.9650512E-3</v>
      </c>
      <c r="BU628" s="52">
        <v>7.9043450000000001E-3</v>
      </c>
      <c r="BV628" s="52">
        <v>7.8441106000000007E-3</v>
      </c>
      <c r="BW628" s="52">
        <v>7.7843443E-3</v>
      </c>
      <c r="BX628" s="52">
        <v>7.7250421000000001E-3</v>
      </c>
      <c r="BY628" s="52">
        <v>7.6662003999999999E-3</v>
      </c>
      <c r="BZ628" s="52">
        <v>7.6078155000000001E-3</v>
      </c>
      <c r="CA628" s="52">
        <v>7.5498837000000001E-3</v>
      </c>
      <c r="CB628" s="52">
        <v>7.4924014000000002E-3</v>
      </c>
      <c r="CC628" s="52">
        <v>7.4353648999999997E-3</v>
      </c>
      <c r="CD628" s="52">
        <v>0</v>
      </c>
    </row>
    <row r="629" spans="1:82" x14ac:dyDescent="0.25">
      <c r="A629" s="52" t="s">
        <v>271</v>
      </c>
      <c r="B629" s="52">
        <v>2020</v>
      </c>
      <c r="C629" s="52" t="s">
        <v>272</v>
      </c>
      <c r="D629" s="52">
        <v>0.21729999999999999</v>
      </c>
      <c r="E629" s="52" t="s">
        <v>273</v>
      </c>
      <c r="F629" s="52">
        <v>0.224</v>
      </c>
      <c r="G629" s="52" t="s">
        <v>274</v>
      </c>
      <c r="H629" s="52">
        <v>0.28239999999999998</v>
      </c>
      <c r="I629" s="52" t="s">
        <v>275</v>
      </c>
      <c r="J629" s="52">
        <v>0.27629999999999999</v>
      </c>
      <c r="K629" s="52" t="s">
        <v>276</v>
      </c>
      <c r="L629" s="93" t="s">
        <v>590</v>
      </c>
      <c r="M629" s="52" t="s">
        <v>277</v>
      </c>
      <c r="N629" s="52">
        <v>394.4</v>
      </c>
      <c r="O629" s="52" t="s">
        <v>278</v>
      </c>
      <c r="P629" s="52">
        <v>36.53</v>
      </c>
      <c r="Q629" s="52" t="s">
        <v>279</v>
      </c>
      <c r="R629" s="55">
        <v>4.3040000000000003</v>
      </c>
      <c r="S629" s="52" t="s">
        <v>280</v>
      </c>
      <c r="T629" s="52">
        <v>0.32400000000000001</v>
      </c>
      <c r="U629" s="52" t="s">
        <v>281</v>
      </c>
      <c r="V629" s="52">
        <v>0.44</v>
      </c>
      <c r="W629" s="52" t="s">
        <v>282</v>
      </c>
      <c r="X629" s="52">
        <v>236</v>
      </c>
      <c r="Y629" s="52" t="s">
        <v>283</v>
      </c>
      <c r="Z629" s="52">
        <v>4.07</v>
      </c>
      <c r="AA629" s="52" t="s">
        <v>284</v>
      </c>
      <c r="AB629" s="55">
        <v>32.4</v>
      </c>
      <c r="AC629" s="52" t="s">
        <v>285</v>
      </c>
      <c r="AD629" s="52">
        <v>1.9E-2</v>
      </c>
      <c r="AE629" s="52" t="s">
        <v>286</v>
      </c>
      <c r="AF629" s="52">
        <v>4.165</v>
      </c>
    </row>
    <row r="630" spans="1:82" x14ac:dyDescent="0.25">
      <c r="A630" s="52" t="s">
        <v>287</v>
      </c>
      <c r="B630" s="52">
        <v>3.93</v>
      </c>
      <c r="C630" s="52" t="s">
        <v>288</v>
      </c>
      <c r="D630" s="52">
        <v>886.51280139999994</v>
      </c>
      <c r="E630" s="52" t="s">
        <v>289</v>
      </c>
      <c r="F630" s="52">
        <v>150.09299999999999</v>
      </c>
      <c r="G630" s="52" t="s">
        <v>290</v>
      </c>
      <c r="H630" s="52">
        <v>102.69799999999999</v>
      </c>
      <c r="I630" s="52" t="s">
        <v>291</v>
      </c>
      <c r="J630" s="52">
        <v>39.533999999999999</v>
      </c>
      <c r="K630" s="52" t="s">
        <v>292</v>
      </c>
      <c r="L630" s="52">
        <v>6.1864999999999997</v>
      </c>
      <c r="M630" s="52" t="s">
        <v>293</v>
      </c>
      <c r="N630" s="52">
        <v>588</v>
      </c>
      <c r="O630" s="52" t="s">
        <v>294</v>
      </c>
      <c r="P630" s="52">
        <v>0.1477</v>
      </c>
      <c r="Q630" s="52" t="s">
        <v>295</v>
      </c>
      <c r="R630" s="55">
        <v>1.0994539999999999</v>
      </c>
      <c r="S630" s="52" t="s">
        <v>296</v>
      </c>
      <c r="T630" s="52">
        <v>1.24715</v>
      </c>
    </row>
    <row r="631" spans="1:82" x14ac:dyDescent="0.25">
      <c r="A631" s="52" t="s">
        <v>297</v>
      </c>
      <c r="B631" s="52">
        <v>3.467E-3</v>
      </c>
      <c r="C631" s="52" t="s">
        <v>298</v>
      </c>
      <c r="D631" s="52">
        <v>1E-3</v>
      </c>
      <c r="E631" s="52" t="s">
        <v>299</v>
      </c>
      <c r="F631" s="52">
        <v>0.03</v>
      </c>
      <c r="G631" s="52" t="s">
        <v>300</v>
      </c>
      <c r="H631" s="52">
        <v>-1.4999999999999999E-2</v>
      </c>
      <c r="I631" s="52" t="s">
        <v>557</v>
      </c>
      <c r="J631" s="52">
        <v>37.56</v>
      </c>
      <c r="K631" s="52" t="s">
        <v>301</v>
      </c>
      <c r="L631" s="52">
        <v>2.6</v>
      </c>
      <c r="M631" s="52" t="s">
        <v>302</v>
      </c>
      <c r="N631" s="52">
        <v>-1.2E-2</v>
      </c>
      <c r="O631" s="52" t="s">
        <v>303</v>
      </c>
      <c r="P631" s="52">
        <v>1</v>
      </c>
      <c r="Q631" s="52" t="s">
        <v>304</v>
      </c>
      <c r="R631" s="55">
        <v>1.1000000000000001</v>
      </c>
      <c r="S631" s="52" t="s">
        <v>558</v>
      </c>
      <c r="T631" s="52">
        <v>6</v>
      </c>
      <c r="U631" s="52" t="s">
        <v>305</v>
      </c>
      <c r="V631" s="52">
        <v>2.5000000000000001E-2</v>
      </c>
    </row>
    <row r="633" spans="1:82" x14ac:dyDescent="0.25">
      <c r="A633" s="52" t="s">
        <v>507</v>
      </c>
    </row>
    <row r="634" spans="1:82" x14ac:dyDescent="0.25">
      <c r="A634" s="52" t="s">
        <v>564</v>
      </c>
    </row>
    <row r="635" spans="1:82" x14ac:dyDescent="0.25">
      <c r="A635" s="52" t="s">
        <v>508</v>
      </c>
    </row>
    <row r="636" spans="1:82" x14ac:dyDescent="0.25">
      <c r="A636" s="52" t="s">
        <v>221</v>
      </c>
    </row>
    <row r="637" spans="1:82" x14ac:dyDescent="0.25">
      <c r="A637" s="52" t="s">
        <v>222</v>
      </c>
      <c r="B637" s="52">
        <v>1</v>
      </c>
    </row>
    <row r="639" spans="1:82" x14ac:dyDescent="0.25">
      <c r="A639" s="52" t="s">
        <v>63</v>
      </c>
      <c r="B639" s="52">
        <v>1</v>
      </c>
      <c r="C639" s="52">
        <v>2</v>
      </c>
      <c r="D639" s="52">
        <v>3</v>
      </c>
      <c r="E639" s="52">
        <v>4</v>
      </c>
      <c r="F639" s="52">
        <v>5</v>
      </c>
      <c r="G639" s="52">
        <v>6</v>
      </c>
      <c r="H639" s="52">
        <v>7</v>
      </c>
      <c r="I639" s="52">
        <v>8</v>
      </c>
      <c r="J639" s="52">
        <v>9</v>
      </c>
      <c r="K639" s="52">
        <v>10</v>
      </c>
      <c r="L639" s="52">
        <v>11</v>
      </c>
      <c r="M639" s="52">
        <v>12</v>
      </c>
      <c r="N639" s="52">
        <v>13</v>
      </c>
      <c r="O639" s="52">
        <v>14</v>
      </c>
      <c r="P639" s="52">
        <v>15</v>
      </c>
      <c r="Q639" s="52">
        <v>16</v>
      </c>
      <c r="R639" s="55">
        <v>17</v>
      </c>
      <c r="S639" s="52">
        <v>18</v>
      </c>
      <c r="T639" s="52">
        <v>19</v>
      </c>
      <c r="U639" s="52">
        <v>20</v>
      </c>
      <c r="V639" s="52">
        <v>21</v>
      </c>
      <c r="W639" s="52">
        <v>22</v>
      </c>
      <c r="X639" s="52">
        <v>23</v>
      </c>
      <c r="Y639" s="52">
        <v>24</v>
      </c>
      <c r="Z639" s="52">
        <v>25</v>
      </c>
      <c r="AA639" s="52">
        <v>26</v>
      </c>
      <c r="AB639" s="55">
        <v>27</v>
      </c>
      <c r="AC639" s="52">
        <v>28</v>
      </c>
      <c r="AD639" s="52">
        <v>29</v>
      </c>
      <c r="AE639" s="52">
        <v>30</v>
      </c>
      <c r="AF639" s="52">
        <v>31</v>
      </c>
      <c r="AG639" s="52">
        <v>32</v>
      </c>
      <c r="AH639" s="52">
        <v>33</v>
      </c>
      <c r="AI639" s="52">
        <v>34</v>
      </c>
      <c r="AJ639" s="52">
        <v>35</v>
      </c>
      <c r="AK639" s="52">
        <v>36</v>
      </c>
      <c r="AL639" s="52">
        <v>37</v>
      </c>
      <c r="AM639" s="52">
        <v>38</v>
      </c>
      <c r="AN639" s="52">
        <v>39</v>
      </c>
      <c r="AO639" s="52">
        <v>40</v>
      </c>
      <c r="AP639" s="52">
        <v>41</v>
      </c>
      <c r="AQ639" s="52">
        <v>42</v>
      </c>
      <c r="AR639" s="52">
        <v>43</v>
      </c>
      <c r="AS639" s="52">
        <v>44</v>
      </c>
      <c r="AT639" s="52">
        <v>45</v>
      </c>
      <c r="AU639" s="52">
        <v>46</v>
      </c>
      <c r="AV639" s="52">
        <v>47</v>
      </c>
      <c r="AW639" s="52">
        <v>48</v>
      </c>
      <c r="AX639" s="52">
        <v>49</v>
      </c>
      <c r="AY639" s="52">
        <v>50</v>
      </c>
      <c r="AZ639" s="52">
        <v>51</v>
      </c>
      <c r="BA639" s="52">
        <v>52</v>
      </c>
      <c r="BB639" s="52">
        <v>53</v>
      </c>
      <c r="BC639" s="52">
        <v>54</v>
      </c>
      <c r="BD639" s="52">
        <v>55</v>
      </c>
      <c r="BE639" s="52">
        <v>56</v>
      </c>
      <c r="BF639" s="52">
        <v>57</v>
      </c>
      <c r="BG639" s="52">
        <v>58</v>
      </c>
      <c r="BH639" s="52">
        <v>59</v>
      </c>
      <c r="BI639" s="52">
        <v>60</v>
      </c>
      <c r="BJ639" s="52">
        <v>61</v>
      </c>
      <c r="BK639" s="52">
        <v>62</v>
      </c>
      <c r="BL639" s="52">
        <v>63</v>
      </c>
      <c r="BM639" s="52">
        <v>64</v>
      </c>
      <c r="BN639" s="52">
        <v>65</v>
      </c>
      <c r="BO639" s="52">
        <v>66</v>
      </c>
      <c r="BP639" s="52">
        <v>67</v>
      </c>
      <c r="BQ639" s="52">
        <v>68</v>
      </c>
      <c r="BR639" s="52">
        <v>69</v>
      </c>
      <c r="BS639" s="52">
        <v>70</v>
      </c>
      <c r="BT639" s="52">
        <v>71</v>
      </c>
      <c r="BU639" s="52">
        <v>72</v>
      </c>
      <c r="BV639" s="52">
        <v>73</v>
      </c>
      <c r="BW639" s="52">
        <v>74</v>
      </c>
      <c r="BX639" s="52">
        <v>75</v>
      </c>
      <c r="BY639" s="52">
        <v>76</v>
      </c>
      <c r="BZ639" s="52">
        <v>77</v>
      </c>
      <c r="CA639" s="52">
        <v>78</v>
      </c>
      <c r="CB639" s="52">
        <v>79</v>
      </c>
      <c r="CC639" s="52">
        <v>80</v>
      </c>
      <c r="CD639" s="52">
        <v>81</v>
      </c>
    </row>
    <row r="640" spans="1:82" x14ac:dyDescent="0.25">
      <c r="A640" s="52" t="s">
        <v>48</v>
      </c>
      <c r="B640" s="52">
        <v>2020</v>
      </c>
      <c r="C640" s="52">
        <v>2025</v>
      </c>
      <c r="D640" s="52">
        <v>2030</v>
      </c>
      <c r="E640" s="52">
        <v>2035</v>
      </c>
      <c r="F640" s="52">
        <v>2040</v>
      </c>
      <c r="G640" s="52">
        <v>2045</v>
      </c>
      <c r="H640" s="52">
        <v>2050</v>
      </c>
      <c r="I640" s="52">
        <v>2055</v>
      </c>
      <c r="J640" s="52">
        <v>2060</v>
      </c>
      <c r="K640" s="52">
        <v>2065</v>
      </c>
      <c r="L640" s="52">
        <v>2070</v>
      </c>
      <c r="M640" s="52">
        <v>2075</v>
      </c>
      <c r="N640" s="52">
        <v>2080</v>
      </c>
      <c r="O640" s="52">
        <v>2085</v>
      </c>
      <c r="P640" s="52">
        <v>2090</v>
      </c>
      <c r="Q640" s="52">
        <v>2095</v>
      </c>
      <c r="R640" s="55">
        <v>2100</v>
      </c>
      <c r="S640" s="52">
        <v>2105</v>
      </c>
      <c r="T640" s="52">
        <v>2110</v>
      </c>
      <c r="U640" s="52">
        <v>2115</v>
      </c>
      <c r="V640" s="52">
        <v>2120</v>
      </c>
      <c r="W640" s="52">
        <v>2125</v>
      </c>
      <c r="X640" s="52">
        <v>2130</v>
      </c>
      <c r="Y640" s="52">
        <v>2135</v>
      </c>
      <c r="Z640" s="52">
        <v>2140</v>
      </c>
      <c r="AA640" s="52">
        <v>2145</v>
      </c>
      <c r="AB640" s="55">
        <v>2150</v>
      </c>
      <c r="AC640" s="52">
        <v>2155</v>
      </c>
      <c r="AD640" s="52">
        <v>2160</v>
      </c>
      <c r="AE640" s="52">
        <v>2165</v>
      </c>
      <c r="AF640" s="52">
        <v>2170</v>
      </c>
      <c r="AG640" s="52">
        <v>2175</v>
      </c>
      <c r="AH640" s="52">
        <v>2180</v>
      </c>
      <c r="AI640" s="52">
        <v>2185</v>
      </c>
      <c r="AJ640" s="52">
        <v>2190</v>
      </c>
      <c r="AK640" s="52">
        <v>2195</v>
      </c>
      <c r="AL640" s="52">
        <v>2200</v>
      </c>
      <c r="AM640" s="52">
        <v>2205</v>
      </c>
      <c r="AN640" s="52">
        <v>2210</v>
      </c>
      <c r="AO640" s="52">
        <v>2215</v>
      </c>
      <c r="AP640" s="52">
        <v>2220</v>
      </c>
      <c r="AQ640" s="52">
        <v>2225</v>
      </c>
      <c r="AR640" s="52">
        <v>2230</v>
      </c>
      <c r="AS640" s="52">
        <v>2235</v>
      </c>
      <c r="AT640" s="52">
        <v>2240</v>
      </c>
      <c r="AU640" s="52">
        <v>2245</v>
      </c>
      <c r="AV640" s="52">
        <v>2250</v>
      </c>
      <c r="AW640" s="52">
        <v>2255</v>
      </c>
      <c r="AX640" s="52">
        <v>2260</v>
      </c>
      <c r="AY640" s="52">
        <v>2265</v>
      </c>
      <c r="AZ640" s="52">
        <v>2270</v>
      </c>
      <c r="BA640" s="52">
        <v>2275</v>
      </c>
      <c r="BB640" s="52">
        <v>2280</v>
      </c>
      <c r="BC640" s="52">
        <v>2285</v>
      </c>
      <c r="BD640" s="52">
        <v>2290</v>
      </c>
      <c r="BE640" s="52">
        <v>2295</v>
      </c>
      <c r="BF640" s="52">
        <v>2300</v>
      </c>
      <c r="BG640" s="52">
        <v>2305</v>
      </c>
      <c r="BH640" s="52">
        <v>2310</v>
      </c>
      <c r="BI640" s="52">
        <v>2315</v>
      </c>
      <c r="BJ640" s="52">
        <v>2320</v>
      </c>
      <c r="BK640" s="52">
        <v>2325</v>
      </c>
      <c r="BL640" s="52">
        <v>2330</v>
      </c>
      <c r="BM640" s="52">
        <v>2335</v>
      </c>
      <c r="BN640" s="52">
        <v>2340</v>
      </c>
      <c r="BO640" s="52">
        <v>2345</v>
      </c>
      <c r="BP640" s="52">
        <v>2350</v>
      </c>
      <c r="BQ640" s="52">
        <v>2355</v>
      </c>
      <c r="BR640" s="52">
        <v>2360</v>
      </c>
      <c r="BS640" s="52">
        <v>2365</v>
      </c>
      <c r="BT640" s="52">
        <v>2370</v>
      </c>
      <c r="BU640" s="52">
        <v>2375</v>
      </c>
      <c r="BV640" s="52">
        <v>2380</v>
      </c>
      <c r="BW640" s="52">
        <v>2385</v>
      </c>
      <c r="BX640" s="52">
        <v>2390</v>
      </c>
      <c r="BY640" s="52">
        <v>2395</v>
      </c>
      <c r="BZ640" s="52">
        <v>2400</v>
      </c>
      <c r="CA640" s="52">
        <v>2405</v>
      </c>
      <c r="CB640" s="52">
        <v>2410</v>
      </c>
      <c r="CC640" s="52">
        <v>2415</v>
      </c>
      <c r="CD640" s="52">
        <v>2420</v>
      </c>
    </row>
    <row r="641" spans="1:82" x14ac:dyDescent="0.25">
      <c r="A641" s="52" t="s">
        <v>223</v>
      </c>
      <c r="B641" s="93" t="s">
        <v>699</v>
      </c>
    </row>
    <row r="642" spans="1:82" x14ac:dyDescent="0.25">
      <c r="A642" s="52" t="s">
        <v>224</v>
      </c>
      <c r="B642" s="52">
        <v>41.181342753300001</v>
      </c>
      <c r="C642" s="52">
        <v>41.898504925499999</v>
      </c>
      <c r="D642" s="52">
        <v>37.874943393700001</v>
      </c>
      <c r="E642" s="52">
        <v>33.9791371723</v>
      </c>
      <c r="F642" s="52">
        <v>29.307198947300002</v>
      </c>
      <c r="G642" s="52">
        <v>23.863777497800001</v>
      </c>
      <c r="H642" s="52">
        <v>21.4041441215</v>
      </c>
      <c r="I642" s="52">
        <v>20.440425866000002</v>
      </c>
      <c r="J642" s="52">
        <v>19.204680248100001</v>
      </c>
      <c r="K642" s="52">
        <v>17.683632755600001</v>
      </c>
      <c r="L642" s="52">
        <v>15.862219659799999</v>
      </c>
      <c r="M642" s="52">
        <v>13.7229373844</v>
      </c>
      <c r="N642" s="52">
        <v>11.245537499999999</v>
      </c>
      <c r="O642" s="52">
        <v>8.4067764789999995</v>
      </c>
      <c r="P642" s="52">
        <v>5.1803339194999998</v>
      </c>
      <c r="Q642" s="52">
        <v>1.5379393144</v>
      </c>
      <c r="R642" s="55">
        <v>0</v>
      </c>
      <c r="S642" s="52">
        <v>0</v>
      </c>
      <c r="T642" s="52">
        <v>0</v>
      </c>
      <c r="U642" s="52">
        <v>0</v>
      </c>
      <c r="V642" s="52">
        <v>-12.9859612868</v>
      </c>
      <c r="W642" s="52">
        <v>-13.6966321391</v>
      </c>
      <c r="X642" s="52">
        <v>-14.4512786659</v>
      </c>
      <c r="Y642" s="52">
        <v>-15.2525985046</v>
      </c>
      <c r="Z642" s="52">
        <v>-16.1036572555</v>
      </c>
      <c r="AA642" s="52">
        <v>-17.007685646900001</v>
      </c>
      <c r="AB642" s="55">
        <v>-17.968067698300001</v>
      </c>
      <c r="AC642" s="52">
        <v>-18.988347367300001</v>
      </c>
      <c r="AD642" s="52">
        <v>-20.070456285399999</v>
      </c>
      <c r="AE642" s="52">
        <v>-21.198859876099998</v>
      </c>
      <c r="AF642" s="52">
        <v>-22.374926533499998</v>
      </c>
      <c r="AG642" s="52">
        <v>-23.600013041899999</v>
      </c>
      <c r="AH642" s="52">
        <v>-24.875464853699999</v>
      </c>
      <c r="AI642" s="52">
        <v>-26.202616313299998</v>
      </c>
      <c r="AJ642" s="52">
        <v>-27.582792189700001</v>
      </c>
      <c r="AK642" s="52">
        <v>-29.017309750100001</v>
      </c>
      <c r="AL642" s="52">
        <v>-30.5077454463</v>
      </c>
      <c r="AM642" s="52">
        <v>-16.081889636300001</v>
      </c>
      <c r="AN642" s="52">
        <v>-16.821160363099999</v>
      </c>
      <c r="AO642" s="52">
        <v>-17.607966737600002</v>
      </c>
      <c r="AP642" s="52">
        <v>-18.4381353558</v>
      </c>
      <c r="AQ642" s="52">
        <v>-19.308817492900001</v>
      </c>
      <c r="AR642" s="52">
        <v>-20.2181091253</v>
      </c>
      <c r="AS642" s="52">
        <v>-21.164783846399999</v>
      </c>
      <c r="AT642" s="52">
        <v>-22.148098631500002</v>
      </c>
      <c r="AU642" s="52">
        <v>-23.167651860599999</v>
      </c>
      <c r="AV642" s="52">
        <v>-24.223279595800001</v>
      </c>
      <c r="AW642" s="52">
        <v>-25.314979850499999</v>
      </c>
      <c r="AX642" s="52">
        <v>-26.442857265600001</v>
      </c>
      <c r="AY642" s="52">
        <v>-27.6070826188</v>
      </c>
      <c r="AZ642" s="52">
        <v>-6.6395692833000002</v>
      </c>
      <c r="BA642" s="52">
        <v>-8.5758969038000004</v>
      </c>
      <c r="BB642" s="52">
        <v>-7.1544120874999999</v>
      </c>
      <c r="BC642" s="52">
        <v>-5.8702651992000003</v>
      </c>
      <c r="BD642" s="52">
        <v>-4.8457705367999999</v>
      </c>
      <c r="BE642" s="52">
        <v>14.9357922219</v>
      </c>
      <c r="BF642" s="52">
        <v>-23.9579850127</v>
      </c>
      <c r="BG642" s="52">
        <v>0</v>
      </c>
      <c r="BH642" s="52">
        <v>0</v>
      </c>
      <c r="BI642" s="52">
        <v>0</v>
      </c>
      <c r="BJ642" s="52">
        <v>0</v>
      </c>
      <c r="BK642" s="52">
        <v>0</v>
      </c>
      <c r="BL642" s="52">
        <v>0</v>
      </c>
      <c r="BM642" s="52">
        <v>0</v>
      </c>
      <c r="BN642" s="52">
        <v>0</v>
      </c>
      <c r="BO642" s="52">
        <v>0</v>
      </c>
      <c r="BP642" s="52">
        <v>0</v>
      </c>
      <c r="BQ642" s="52">
        <v>0</v>
      </c>
      <c r="BR642" s="52">
        <v>0</v>
      </c>
      <c r="BS642" s="52">
        <v>0</v>
      </c>
      <c r="BT642" s="52">
        <v>0</v>
      </c>
      <c r="BU642" s="52">
        <v>0</v>
      </c>
      <c r="BV642" s="52">
        <v>0</v>
      </c>
      <c r="BW642" s="52">
        <v>0</v>
      </c>
      <c r="BX642" s="52">
        <v>0</v>
      </c>
      <c r="BY642" s="52">
        <v>0</v>
      </c>
      <c r="BZ642" s="52">
        <v>0</v>
      </c>
      <c r="CA642" s="52">
        <v>0</v>
      </c>
      <c r="CB642" s="52">
        <v>0</v>
      </c>
      <c r="CC642" s="52">
        <v>0</v>
      </c>
      <c r="CD642" s="52">
        <v>0</v>
      </c>
    </row>
    <row r="643" spans="1:82" x14ac:dyDescent="0.25">
      <c r="A643" s="52" t="s">
        <v>225</v>
      </c>
      <c r="B643" s="52">
        <v>416.20319314549999</v>
      </c>
      <c r="C643" s="52">
        <v>431.88368379790001</v>
      </c>
      <c r="D643" s="52">
        <v>444.64112823710002</v>
      </c>
      <c r="E643" s="52">
        <v>455.23756472629998</v>
      </c>
      <c r="F643" s="52">
        <v>463.44676112050001</v>
      </c>
      <c r="G643" s="52">
        <v>469.02330434750002</v>
      </c>
      <c r="H643" s="52">
        <v>473.8095017796</v>
      </c>
      <c r="I643" s="52">
        <v>478.49180105289997</v>
      </c>
      <c r="J643" s="52">
        <v>482.77456076369998</v>
      </c>
      <c r="K643" s="52">
        <v>486.4824370023</v>
      </c>
      <c r="L643" s="52">
        <v>489.46476290219999</v>
      </c>
      <c r="M643" s="52">
        <v>491.57360782059999</v>
      </c>
      <c r="N643" s="52">
        <v>492.65746393090001</v>
      </c>
      <c r="O643" s="52">
        <v>492.55874869460001</v>
      </c>
      <c r="P643" s="52">
        <v>491.11263239239997</v>
      </c>
      <c r="Q643" s="52">
        <v>488.14729300229999</v>
      </c>
      <c r="R643" s="55">
        <v>484.93009384110002</v>
      </c>
      <c r="S643" s="52">
        <v>482.1951690514</v>
      </c>
      <c r="T643" s="52">
        <v>479.76177999049997</v>
      </c>
      <c r="U643" s="52">
        <v>477.55049156609999</v>
      </c>
      <c r="V643" s="52">
        <v>468.15639057959999</v>
      </c>
      <c r="W643" s="52">
        <v>459.67774762419998</v>
      </c>
      <c r="X643" s="52">
        <v>451.55387663020002</v>
      </c>
      <c r="Y643" s="52">
        <v>443.54615113609998</v>
      </c>
      <c r="Z643" s="52">
        <v>435.54422985389999</v>
      </c>
      <c r="AA643" s="52">
        <v>427.48929515769998</v>
      </c>
      <c r="AB643" s="55">
        <v>419.34357005390001</v>
      </c>
      <c r="AC643" s="52">
        <v>411.07837741899999</v>
      </c>
      <c r="AD643" s="52">
        <v>402.67057881940002</v>
      </c>
      <c r="AE643" s="52">
        <v>394.11055498569999</v>
      </c>
      <c r="AF643" s="52">
        <v>385.39031331410001</v>
      </c>
      <c r="AG643" s="52">
        <v>376.50426940339997</v>
      </c>
      <c r="AH643" s="52">
        <v>367.44966077079999</v>
      </c>
      <c r="AI643" s="52">
        <v>358.22684921289999</v>
      </c>
      <c r="AJ643" s="52">
        <v>348.83960120889998</v>
      </c>
      <c r="AK643" s="52">
        <v>339.29536811899999</v>
      </c>
      <c r="AL643" s="52">
        <v>329.60541173619998</v>
      </c>
      <c r="AM643" s="52">
        <v>328.24993549459998</v>
      </c>
      <c r="AN643" s="52">
        <v>325.1980952271</v>
      </c>
      <c r="AO643" s="52">
        <v>321.47363920100003</v>
      </c>
      <c r="AP643" s="52">
        <v>317.28239825510002</v>
      </c>
      <c r="AQ643" s="52">
        <v>312.69274357059999</v>
      </c>
      <c r="AR643" s="52">
        <v>307.74962034409998</v>
      </c>
      <c r="AS643" s="52">
        <v>302.49240606479998</v>
      </c>
      <c r="AT643" s="52">
        <v>296.95774286720001</v>
      </c>
      <c r="AU643" s="52">
        <v>291.18021195519998</v>
      </c>
      <c r="AV643" s="52">
        <v>285.19271590099999</v>
      </c>
      <c r="AW643" s="52">
        <v>279.02681308960001</v>
      </c>
      <c r="AX643" s="52">
        <v>272.7130455743</v>
      </c>
      <c r="AY643" s="52">
        <v>266.28129851749998</v>
      </c>
      <c r="AZ643" s="52">
        <v>270.19506321210002</v>
      </c>
      <c r="BA643" s="52">
        <v>270.87408533889999</v>
      </c>
      <c r="BB643" s="52">
        <v>271.56492951529998</v>
      </c>
      <c r="BC643" s="52">
        <v>272.23793950139998</v>
      </c>
      <c r="BD643" s="52">
        <v>272.89525710689998</v>
      </c>
      <c r="BE643" s="52">
        <v>282.24302607099997</v>
      </c>
      <c r="BF643" s="52">
        <v>271.35642008999997</v>
      </c>
      <c r="BG643" s="52">
        <v>274.74722502819998</v>
      </c>
      <c r="BH643" s="52">
        <v>276.5731436163</v>
      </c>
      <c r="BI643" s="52">
        <v>278.0118474089</v>
      </c>
      <c r="BJ643" s="52">
        <v>279.21280184879998</v>
      </c>
      <c r="BK643" s="52">
        <v>280.25871132669999</v>
      </c>
      <c r="BL643" s="52">
        <v>281.1981971724</v>
      </c>
      <c r="BM643" s="52">
        <v>282.06009957359998</v>
      </c>
      <c r="BN643" s="52">
        <v>282.86177914220002</v>
      </c>
      <c r="BO643" s="52">
        <v>283.61393533659998</v>
      </c>
      <c r="BP643" s="52">
        <v>284.32339693889998</v>
      </c>
      <c r="BQ643" s="52">
        <v>284.99473585959998</v>
      </c>
      <c r="BR643" s="52">
        <v>285.63119947429999</v>
      </c>
      <c r="BS643" s="52">
        <v>286.23524885810002</v>
      </c>
      <c r="BT643" s="52">
        <v>286.80886941070003</v>
      </c>
      <c r="BU643" s="52">
        <v>287.35375020340001</v>
      </c>
      <c r="BV643" s="52">
        <v>287.87138770820002</v>
      </c>
      <c r="BW643" s="52">
        <v>288.36314602390001</v>
      </c>
      <c r="BX643" s="52">
        <v>288.8302921033</v>
      </c>
      <c r="BY643" s="52">
        <v>289.27401662789998</v>
      </c>
      <c r="BZ643" s="52">
        <v>289.69544664760002</v>
      </c>
      <c r="CA643" s="52">
        <v>290.09565349510001</v>
      </c>
      <c r="CB643" s="52">
        <v>290.47565798649998</v>
      </c>
      <c r="CC643" s="52">
        <v>290.83643405999999</v>
      </c>
      <c r="CD643" s="52">
        <v>291.178911508</v>
      </c>
    </row>
    <row r="644" spans="1:82" x14ac:dyDescent="0.25">
      <c r="A644" s="52" t="s">
        <v>226</v>
      </c>
      <c r="B644" s="52">
        <v>886.51280139999994</v>
      </c>
      <c r="C644" s="52">
        <v>919.91224648950003</v>
      </c>
      <c r="D644" s="52">
        <v>947.08560314500005</v>
      </c>
      <c r="E644" s="52">
        <v>969.65601286690003</v>
      </c>
      <c r="F644" s="52">
        <v>987.14160118660004</v>
      </c>
      <c r="G644" s="52">
        <v>999.01963826010001</v>
      </c>
      <c r="H644" s="52">
        <v>1009.2142387906</v>
      </c>
      <c r="I644" s="52">
        <v>1019.1875362427</v>
      </c>
      <c r="J644" s="52">
        <v>1028.3098144267001</v>
      </c>
      <c r="K644" s="52">
        <v>1036.207590815</v>
      </c>
      <c r="L644" s="52">
        <v>1042.5599449818001</v>
      </c>
      <c r="M644" s="52">
        <v>1047.0517846578</v>
      </c>
      <c r="N644" s="52">
        <v>1049.3603981727999</v>
      </c>
      <c r="O644" s="52">
        <v>1049.1501347195001</v>
      </c>
      <c r="P644" s="52">
        <v>1046.0699069957</v>
      </c>
      <c r="Q644" s="52">
        <v>1039.753734095</v>
      </c>
      <c r="R644" s="55">
        <v>1032.9010998814999</v>
      </c>
      <c r="S644" s="52">
        <v>1027.0757100794999</v>
      </c>
      <c r="T644" s="52">
        <v>1021.8925913797</v>
      </c>
      <c r="U644" s="52">
        <v>1017.1825470359</v>
      </c>
      <c r="V644" s="52">
        <v>997.17311193449996</v>
      </c>
      <c r="W644" s="52">
        <v>979.11360243950003</v>
      </c>
      <c r="X644" s="52">
        <v>961.80975722239998</v>
      </c>
      <c r="Y644" s="52">
        <v>944.75330191980004</v>
      </c>
      <c r="Z644" s="52">
        <v>927.70920958869999</v>
      </c>
      <c r="AA644" s="52">
        <v>910.55219868580002</v>
      </c>
      <c r="AB644" s="55">
        <v>893.20180421479995</v>
      </c>
      <c r="AC644" s="52">
        <v>875.59694390259995</v>
      </c>
      <c r="AD644" s="52">
        <v>857.68833288530004</v>
      </c>
      <c r="AE644" s="52">
        <v>839.45548211949995</v>
      </c>
      <c r="AF644" s="52">
        <v>820.88136735900002</v>
      </c>
      <c r="AG644" s="52">
        <v>801.95409382920002</v>
      </c>
      <c r="AH644" s="52">
        <v>782.66777744169997</v>
      </c>
      <c r="AI644" s="52">
        <v>763.02318882359998</v>
      </c>
      <c r="AJ644" s="52">
        <v>743.02835057499999</v>
      </c>
      <c r="AK644" s="52">
        <v>722.69913409339995</v>
      </c>
      <c r="AL644" s="52">
        <v>702.05952699800002</v>
      </c>
      <c r="AM644" s="52">
        <v>699.17236260360005</v>
      </c>
      <c r="AN644" s="52">
        <v>692.67194283380002</v>
      </c>
      <c r="AO644" s="52">
        <v>684.73885149809996</v>
      </c>
      <c r="AP644" s="52">
        <v>675.81150828340003</v>
      </c>
      <c r="AQ644" s="52">
        <v>666.03554380540004</v>
      </c>
      <c r="AR644" s="52">
        <v>655.5066913329</v>
      </c>
      <c r="AS644" s="52">
        <v>644.30882491800003</v>
      </c>
      <c r="AT644" s="52">
        <v>632.51999230700005</v>
      </c>
      <c r="AU644" s="52">
        <v>620.2138514646</v>
      </c>
      <c r="AV644" s="52">
        <v>607.46048486919995</v>
      </c>
      <c r="AW644" s="52">
        <v>594.32711188090002</v>
      </c>
      <c r="AX644" s="52">
        <v>580.87878707330003</v>
      </c>
      <c r="AY644" s="52">
        <v>567.17916584240004</v>
      </c>
      <c r="AZ644" s="52">
        <v>575.51548464170003</v>
      </c>
      <c r="BA644" s="52">
        <v>576.96180177190001</v>
      </c>
      <c r="BB644" s="52">
        <v>578.4332998676</v>
      </c>
      <c r="BC644" s="52">
        <v>579.866811138</v>
      </c>
      <c r="BD644" s="52">
        <v>581.26689763759998</v>
      </c>
      <c r="BE644" s="52">
        <v>601.17764553120003</v>
      </c>
      <c r="BF644" s="52">
        <v>577.98917479169995</v>
      </c>
      <c r="BG644" s="52">
        <v>585.21158931009995</v>
      </c>
      <c r="BH644" s="52">
        <v>589.10079590279997</v>
      </c>
      <c r="BI644" s="52">
        <v>592.16523498089998</v>
      </c>
      <c r="BJ644" s="52">
        <v>594.72326793800005</v>
      </c>
      <c r="BK644" s="52">
        <v>596.95105512580005</v>
      </c>
      <c r="BL644" s="52">
        <v>598.95215997729997</v>
      </c>
      <c r="BM644" s="52">
        <v>600.78801209180006</v>
      </c>
      <c r="BN644" s="52">
        <v>602.49558957290003</v>
      </c>
      <c r="BO644" s="52">
        <v>604.09768226690005</v>
      </c>
      <c r="BP644" s="52">
        <v>605.60883548000004</v>
      </c>
      <c r="BQ644" s="52">
        <v>607.03878738100002</v>
      </c>
      <c r="BR644" s="52">
        <v>608.39445488019999</v>
      </c>
      <c r="BS644" s="52">
        <v>609.68108006770001</v>
      </c>
      <c r="BT644" s="52">
        <v>610.90289184480002</v>
      </c>
      <c r="BU644" s="52">
        <v>612.06348793330005</v>
      </c>
      <c r="BV644" s="52">
        <v>613.16605581859994</v>
      </c>
      <c r="BW644" s="52">
        <v>614.21350103099996</v>
      </c>
      <c r="BX644" s="52">
        <v>615.20852218009998</v>
      </c>
      <c r="BY644" s="52">
        <v>616.15365541749998</v>
      </c>
      <c r="BZ644" s="52">
        <v>617.05130135950003</v>
      </c>
      <c r="CA644" s="52">
        <v>617.90374194449998</v>
      </c>
      <c r="CB644" s="52">
        <v>618.7131515113</v>
      </c>
      <c r="CC644" s="52">
        <v>619.48160454770004</v>
      </c>
      <c r="CD644" s="52">
        <v>620.21108151210001</v>
      </c>
    </row>
    <row r="645" spans="1:82" x14ac:dyDescent="0.25">
      <c r="A645" s="52" t="s">
        <v>218</v>
      </c>
      <c r="B645" s="52">
        <v>1.24715</v>
      </c>
      <c r="C645" s="52">
        <v>1.4330821305999999</v>
      </c>
      <c r="D645" s="52">
        <v>1.5628407489</v>
      </c>
      <c r="E645" s="52">
        <v>1.6626062927</v>
      </c>
      <c r="F645" s="52">
        <v>1.7405592676999999</v>
      </c>
      <c r="G645" s="52">
        <v>1.7986686975999999</v>
      </c>
      <c r="H645" s="52">
        <v>1.8448736896</v>
      </c>
      <c r="I645" s="52">
        <v>1.8864160544999999</v>
      </c>
      <c r="J645" s="52">
        <v>1.9253250797000001</v>
      </c>
      <c r="K645" s="52">
        <v>1.9613949834</v>
      </c>
      <c r="L645" s="52">
        <v>1.9938812905000001</v>
      </c>
      <c r="M645" s="52">
        <v>2.0219056824999999</v>
      </c>
      <c r="N645" s="52">
        <v>2.0445408277000001</v>
      </c>
      <c r="O645" s="52">
        <v>2.0608140868999998</v>
      </c>
      <c r="P645" s="52">
        <v>2.0696898253999998</v>
      </c>
      <c r="Q645" s="52">
        <v>2.0700472151999998</v>
      </c>
      <c r="R645" s="55">
        <v>2.0660364655999999</v>
      </c>
      <c r="S645" s="52">
        <v>2.0563416497999998</v>
      </c>
      <c r="T645" s="52">
        <v>2.0468332291000002</v>
      </c>
      <c r="U645" s="52">
        <v>2.0388126425999999</v>
      </c>
      <c r="V645" s="52">
        <v>2.0042612098000001</v>
      </c>
      <c r="W645" s="52">
        <v>1.9601158483000001</v>
      </c>
      <c r="X645" s="52">
        <v>1.9145190561000001</v>
      </c>
      <c r="Y645" s="52">
        <v>1.8687985736999999</v>
      </c>
      <c r="Z645" s="52">
        <v>1.8227592115</v>
      </c>
      <c r="AA645" s="52">
        <v>1.7759566927999999</v>
      </c>
      <c r="AB645" s="55">
        <v>1.7279571172999999</v>
      </c>
      <c r="AC645" s="52">
        <v>1.6783659298</v>
      </c>
      <c r="AD645" s="52">
        <v>1.6268209962</v>
      </c>
      <c r="AE645" s="52">
        <v>1.5730263066000001</v>
      </c>
      <c r="AF645" s="52">
        <v>1.5167104871999999</v>
      </c>
      <c r="AG645" s="52">
        <v>1.4576166000999999</v>
      </c>
      <c r="AH645" s="52">
        <v>1.3955000238999999</v>
      </c>
      <c r="AI645" s="52">
        <v>1.3301286714</v>
      </c>
      <c r="AJ645" s="52">
        <v>1.2612842931999999</v>
      </c>
      <c r="AK645" s="52">
        <v>1.1887646723</v>
      </c>
      <c r="AL645" s="52">
        <v>1.1123859142000001</v>
      </c>
      <c r="AM645" s="52">
        <v>1.0790901795000001</v>
      </c>
      <c r="AN645" s="52">
        <v>1.0514056389999999</v>
      </c>
      <c r="AO645" s="52">
        <v>1.0210489855</v>
      </c>
      <c r="AP645" s="52">
        <v>0.98660332100000003</v>
      </c>
      <c r="AQ645" s="52">
        <v>0.94792192200000003</v>
      </c>
      <c r="AR645" s="52">
        <v>0.90510172990000004</v>
      </c>
      <c r="AS645" s="52">
        <v>0.85828060579999998</v>
      </c>
      <c r="AT645" s="52">
        <v>0.80759459119999999</v>
      </c>
      <c r="AU645" s="52">
        <v>0.753170169</v>
      </c>
      <c r="AV645" s="52">
        <v>0.69512516710000005</v>
      </c>
      <c r="AW645" s="52">
        <v>0.63357201240000005</v>
      </c>
      <c r="AX645" s="52">
        <v>0.56862180900000003</v>
      </c>
      <c r="AY645" s="52">
        <v>0.50038912999999996</v>
      </c>
      <c r="AZ645" s="52">
        <v>0.5</v>
      </c>
      <c r="BA645" s="52">
        <v>0.5</v>
      </c>
      <c r="BB645" s="52">
        <v>0.5</v>
      </c>
      <c r="BC645" s="52">
        <v>0.5</v>
      </c>
      <c r="BD645" s="52">
        <v>0.5</v>
      </c>
      <c r="BE645" s="52">
        <v>0.55647024980000004</v>
      </c>
      <c r="BF645" s="52">
        <v>0.5</v>
      </c>
      <c r="BG645" s="52">
        <v>0.5</v>
      </c>
      <c r="BH645" s="52">
        <v>0.50810832159999997</v>
      </c>
      <c r="BI645" s="52">
        <v>0.51613495499999995</v>
      </c>
      <c r="BJ645" s="52">
        <v>0.5226639072</v>
      </c>
      <c r="BK645" s="52">
        <v>0.52782219809999997</v>
      </c>
      <c r="BL645" s="52">
        <v>0.53196566219999997</v>
      </c>
      <c r="BM645" s="52">
        <v>0.53538837380000004</v>
      </c>
      <c r="BN645" s="52">
        <v>0.53829161640000001</v>
      </c>
      <c r="BO645" s="52">
        <v>0.54080595200000003</v>
      </c>
      <c r="BP645" s="52">
        <v>0.54301566680000002</v>
      </c>
      <c r="BQ645" s="52">
        <v>0.54497633270000001</v>
      </c>
      <c r="BR645" s="52">
        <v>0.54672598390000005</v>
      </c>
      <c r="BS645" s="52">
        <v>0.54829190409999995</v>
      </c>
      <c r="BT645" s="52">
        <v>0.54969467429999996</v>
      </c>
      <c r="BU645" s="52">
        <v>0.55095057719999996</v>
      </c>
      <c r="BV645" s="52">
        <v>0.55207303269999997</v>
      </c>
      <c r="BW645" s="52">
        <v>0.55307346629999998</v>
      </c>
      <c r="BX645" s="52">
        <v>0.55396184500000001</v>
      </c>
      <c r="BY645" s="52">
        <v>0.55474701719999997</v>
      </c>
      <c r="BZ645" s="52">
        <v>0.55543693729999999</v>
      </c>
      <c r="CA645" s="52">
        <v>0.55603881889999995</v>
      </c>
      <c r="CB645" s="52">
        <v>0.55655924609999996</v>
      </c>
      <c r="CC645" s="52">
        <v>0.55700425600000003</v>
      </c>
      <c r="CD645" s="52">
        <v>0.5573794044</v>
      </c>
    </row>
    <row r="646" spans="1:82" x14ac:dyDescent="0.25">
      <c r="A646" s="52" t="s">
        <v>227</v>
      </c>
      <c r="B646" s="52">
        <v>2.7918384643</v>
      </c>
      <c r="C646" s="52">
        <v>3.0398203503999999</v>
      </c>
      <c r="D646" s="52">
        <v>3.2388404606000001</v>
      </c>
      <c r="E646" s="52">
        <v>3.3931241970000001</v>
      </c>
      <c r="F646" s="52">
        <v>3.5050003902000002</v>
      </c>
      <c r="G646" s="52">
        <v>3.5737819340999999</v>
      </c>
      <c r="H646" s="52">
        <v>3.6232706146</v>
      </c>
      <c r="I646" s="52">
        <v>3.6692170452999999</v>
      </c>
      <c r="J646" s="52">
        <v>3.7113848023</v>
      </c>
      <c r="K646" s="52">
        <v>3.7473096477999999</v>
      </c>
      <c r="L646" s="52">
        <v>3.7749258707000002</v>
      </c>
      <c r="M646" s="52">
        <v>3.7922712379000001</v>
      </c>
      <c r="N646" s="52">
        <v>3.7973789566999998</v>
      </c>
      <c r="O646" s="52">
        <v>3.7882107537</v>
      </c>
      <c r="P646" s="52">
        <v>3.7625983408999999</v>
      </c>
      <c r="Q646" s="52">
        <v>3.7181912482000001</v>
      </c>
      <c r="R646" s="55">
        <v>3.6693233377999999</v>
      </c>
      <c r="S646" s="52">
        <v>3.6080711421</v>
      </c>
      <c r="T646" s="52">
        <v>3.5542579132999998</v>
      </c>
      <c r="U646" s="52">
        <v>3.5064291914000001</v>
      </c>
      <c r="V646" s="52">
        <v>3.3751565485000001</v>
      </c>
      <c r="W646" s="52">
        <v>3.2406900790000002</v>
      </c>
      <c r="X646" s="52">
        <v>3.1130376422000001</v>
      </c>
      <c r="Y646" s="52">
        <v>2.9887256732999998</v>
      </c>
      <c r="Z646" s="52">
        <v>2.8658189374999998</v>
      </c>
      <c r="AA646" s="52">
        <v>2.7430312881000001</v>
      </c>
      <c r="AB646" s="55">
        <v>2.6193588037</v>
      </c>
      <c r="AC646" s="52">
        <v>2.4939274737999999</v>
      </c>
      <c r="AD646" s="52">
        <v>2.3659425206</v>
      </c>
      <c r="AE646" s="52">
        <v>2.2347993178999999</v>
      </c>
      <c r="AF646" s="52">
        <v>2.0999188539999998</v>
      </c>
      <c r="AG646" s="52">
        <v>1.9607532846</v>
      </c>
      <c r="AH646" s="52">
        <v>1.8167880217000001</v>
      </c>
      <c r="AI646" s="52">
        <v>1.6675437200000001</v>
      </c>
      <c r="AJ646" s="52">
        <v>1.5125795067000001</v>
      </c>
      <c r="AK646" s="52">
        <v>1.3514979855</v>
      </c>
      <c r="AL646" s="52">
        <v>1.1839496572999999</v>
      </c>
      <c r="AM646" s="52">
        <v>1.1577719232000001</v>
      </c>
      <c r="AN646" s="52">
        <v>1.1097907369</v>
      </c>
      <c r="AO646" s="52">
        <v>1.0487676348999999</v>
      </c>
      <c r="AP646" s="52">
        <v>0.97805229739999999</v>
      </c>
      <c r="AQ646" s="52">
        <v>0.89861492799999998</v>
      </c>
      <c r="AR646" s="52">
        <v>0.81100582460000004</v>
      </c>
      <c r="AS646" s="52">
        <v>0.71566927729999996</v>
      </c>
      <c r="AT646" s="52">
        <v>0.61299757610000005</v>
      </c>
      <c r="AU646" s="52">
        <v>0.50334696000000001</v>
      </c>
      <c r="AV646" s="52">
        <v>0.38704827190000002</v>
      </c>
      <c r="AW646" s="52">
        <v>0.26441687930000002</v>
      </c>
      <c r="AX646" s="52">
        <v>0.1357628655</v>
      </c>
      <c r="AY646" s="52">
        <v>1.4025486E-3</v>
      </c>
      <c r="AZ646" s="52">
        <v>8.4956270299999997E-2</v>
      </c>
      <c r="BA646" s="52">
        <v>0.10559400889999999</v>
      </c>
      <c r="BB646" s="52">
        <v>0.12514586159999999</v>
      </c>
      <c r="BC646" s="52">
        <v>0.1440012205</v>
      </c>
      <c r="BD646" s="52">
        <v>0.16218489680000001</v>
      </c>
      <c r="BE646" s="52">
        <v>0.35730548709999999</v>
      </c>
      <c r="BF646" s="52">
        <v>0.1420442529</v>
      </c>
      <c r="BG646" s="52">
        <v>0.21119239519999999</v>
      </c>
      <c r="BH646" s="52">
        <v>0.25248114970000002</v>
      </c>
      <c r="BI646" s="52">
        <v>0.2851124961</v>
      </c>
      <c r="BJ646" s="52">
        <v>0.31231946910000002</v>
      </c>
      <c r="BK646" s="52">
        <v>0.33590110200000001</v>
      </c>
      <c r="BL646" s="52">
        <v>0.35692716089999998</v>
      </c>
      <c r="BM646" s="52">
        <v>0.37604545210000001</v>
      </c>
      <c r="BN646" s="52">
        <v>0.39365827619999999</v>
      </c>
      <c r="BO646" s="52">
        <v>0.41002421480000001</v>
      </c>
      <c r="BP646" s="52">
        <v>0.4253169403</v>
      </c>
      <c r="BQ646" s="52">
        <v>0.4396592755</v>
      </c>
      <c r="BR646" s="52">
        <v>0.45314298600000003</v>
      </c>
      <c r="BS646" s="52">
        <v>0.46584034130000002</v>
      </c>
      <c r="BT646" s="52">
        <v>0.47781091889999999</v>
      </c>
      <c r="BU646" s="52">
        <v>0.48910565760000002</v>
      </c>
      <c r="BV646" s="52">
        <v>0.49976931209999997</v>
      </c>
      <c r="BW646" s="52">
        <v>0.50984197659999997</v>
      </c>
      <c r="BX646" s="52">
        <v>0.51936006010000002</v>
      </c>
      <c r="BY646" s="52">
        <v>0.5283569374</v>
      </c>
      <c r="BZ646" s="52">
        <v>0.53686340249999998</v>
      </c>
      <c r="CA646" s="52">
        <v>0.54490800039999998</v>
      </c>
      <c r="CB646" s="52">
        <v>0.55251728249999998</v>
      </c>
      <c r="CC646" s="52">
        <v>0.55971600990000003</v>
      </c>
      <c r="CD646" s="52">
        <v>0.56652732130000005</v>
      </c>
    </row>
    <row r="647" spans="1:82" x14ac:dyDescent="0.25">
      <c r="A647" s="52" t="s">
        <v>228</v>
      </c>
      <c r="B647" s="52">
        <v>-5.3999999999999999E-2</v>
      </c>
      <c r="C647" s="52">
        <v>-3.4062500000000002E-2</v>
      </c>
      <c r="D647" s="52">
        <v>-1.4125E-2</v>
      </c>
      <c r="E647" s="52">
        <v>5.8125E-3</v>
      </c>
      <c r="F647" s="52">
        <v>2.5749999999999999E-2</v>
      </c>
      <c r="G647" s="52">
        <v>4.5687499999999999E-2</v>
      </c>
      <c r="H647" s="52">
        <v>6.5625000000000003E-2</v>
      </c>
      <c r="I647" s="52">
        <v>8.55625E-2</v>
      </c>
      <c r="J647" s="52">
        <v>0.1055</v>
      </c>
      <c r="K647" s="52">
        <v>0.12543750000000001</v>
      </c>
      <c r="L647" s="52">
        <v>0.145375</v>
      </c>
      <c r="M647" s="52">
        <v>0.1653125</v>
      </c>
      <c r="N647" s="52">
        <v>0.18525</v>
      </c>
      <c r="O647" s="52">
        <v>0.20518749999999999</v>
      </c>
      <c r="P647" s="52">
        <v>0.22512499999999999</v>
      </c>
      <c r="Q647" s="52">
        <v>0.24506249999999999</v>
      </c>
      <c r="R647" s="55">
        <v>0.26500000000000001</v>
      </c>
      <c r="S647" s="52">
        <v>0.26500000000000001</v>
      </c>
      <c r="T647" s="52">
        <v>0.26500000000000001</v>
      </c>
      <c r="U647" s="52">
        <v>0.26500000000000001</v>
      </c>
      <c r="V647" s="52">
        <v>0.26500000000000001</v>
      </c>
      <c r="W647" s="52">
        <v>0.26500000000000001</v>
      </c>
      <c r="X647" s="52">
        <v>0.26500000000000001</v>
      </c>
      <c r="Y647" s="52">
        <v>0.26500000000000001</v>
      </c>
      <c r="Z647" s="52">
        <v>0.26500000000000001</v>
      </c>
      <c r="AA647" s="52">
        <v>0.26500000000000001</v>
      </c>
      <c r="AB647" s="55">
        <v>0.26500000000000001</v>
      </c>
      <c r="AC647" s="52">
        <v>0.26500000000000001</v>
      </c>
      <c r="AD647" s="52">
        <v>0.26500000000000001</v>
      </c>
      <c r="AE647" s="52">
        <v>0.26500000000000001</v>
      </c>
      <c r="AF647" s="52">
        <v>0.26500000000000001</v>
      </c>
      <c r="AG647" s="52">
        <v>0.26500000000000001</v>
      </c>
      <c r="AH647" s="52">
        <v>0.26500000000000001</v>
      </c>
      <c r="AI647" s="52">
        <v>0.26500000000000001</v>
      </c>
      <c r="AJ647" s="52">
        <v>0.26500000000000001</v>
      </c>
      <c r="AK647" s="52">
        <v>0.26500000000000001</v>
      </c>
      <c r="AL647" s="52">
        <v>0.26500000000000001</v>
      </c>
      <c r="AM647" s="52">
        <v>0.26500000000000001</v>
      </c>
      <c r="AN647" s="52">
        <v>0.26500000000000001</v>
      </c>
      <c r="AO647" s="52">
        <v>0.26500000000000001</v>
      </c>
      <c r="AP647" s="52">
        <v>0.26500000000000001</v>
      </c>
      <c r="AQ647" s="52">
        <v>0.26500000000000001</v>
      </c>
      <c r="AR647" s="52">
        <v>0.26500000000000001</v>
      </c>
      <c r="AS647" s="52">
        <v>0.26500000000000001</v>
      </c>
      <c r="AT647" s="52">
        <v>0.26500000000000001</v>
      </c>
      <c r="AU647" s="52">
        <v>0.26500000000000001</v>
      </c>
      <c r="AV647" s="52">
        <v>0.26500000000000001</v>
      </c>
      <c r="AW647" s="52">
        <v>0.26500000000000001</v>
      </c>
      <c r="AX647" s="52">
        <v>0.26500000000000001</v>
      </c>
      <c r="AY647" s="52">
        <v>0.26500000000000001</v>
      </c>
      <c r="AZ647" s="52">
        <v>0.26500000000000001</v>
      </c>
      <c r="BA647" s="52">
        <v>0.26500000000000001</v>
      </c>
      <c r="BB647" s="52">
        <v>0.26500000000000001</v>
      </c>
      <c r="BC647" s="52">
        <v>0.26500000000000001</v>
      </c>
      <c r="BD647" s="52">
        <v>0.26500000000000001</v>
      </c>
      <c r="BE647" s="52">
        <v>0.26500000000000001</v>
      </c>
      <c r="BF647" s="52">
        <v>0.26500000000000001</v>
      </c>
      <c r="BG647" s="52">
        <v>0.26500000000000001</v>
      </c>
      <c r="BH647" s="52">
        <v>0.26500000000000001</v>
      </c>
      <c r="BI647" s="52">
        <v>0.26500000000000001</v>
      </c>
      <c r="BJ647" s="52">
        <v>0.26500000000000001</v>
      </c>
      <c r="BK647" s="52">
        <v>0.26500000000000001</v>
      </c>
      <c r="BL647" s="52">
        <v>0.26500000000000001</v>
      </c>
      <c r="BM647" s="52">
        <v>0.26500000000000001</v>
      </c>
      <c r="BN647" s="52">
        <v>0.26500000000000001</v>
      </c>
      <c r="BO647" s="52">
        <v>0.26500000000000001</v>
      </c>
      <c r="BP647" s="52">
        <v>0.26500000000000001</v>
      </c>
      <c r="BQ647" s="52">
        <v>0.26500000000000001</v>
      </c>
      <c r="BR647" s="52">
        <v>0.26500000000000001</v>
      </c>
      <c r="BS647" s="52">
        <v>0.26500000000000001</v>
      </c>
      <c r="BT647" s="52">
        <v>0.26500000000000001</v>
      </c>
      <c r="BU647" s="52">
        <v>0.26500000000000001</v>
      </c>
      <c r="BV647" s="52">
        <v>0.26500000000000001</v>
      </c>
      <c r="BW647" s="52">
        <v>0.26500000000000001</v>
      </c>
      <c r="BX647" s="52">
        <v>0.26500000000000001</v>
      </c>
      <c r="BY647" s="52">
        <v>0.26500000000000001</v>
      </c>
      <c r="BZ647" s="52">
        <v>0.26500000000000001</v>
      </c>
      <c r="CA647" s="52">
        <v>0.26500000000000001</v>
      </c>
      <c r="CB647" s="52">
        <v>0.26500000000000001</v>
      </c>
      <c r="CC647" s="52">
        <v>0.26500000000000001</v>
      </c>
      <c r="CD647" s="52">
        <v>0.26500000000000001</v>
      </c>
    </row>
    <row r="648" spans="1:82" x14ac:dyDescent="0.25">
      <c r="A648" s="52" t="s">
        <v>229</v>
      </c>
      <c r="B648" s="52">
        <v>2.3278384643000001</v>
      </c>
      <c r="C648" s="52">
        <v>2.5375227504</v>
      </c>
      <c r="D648" s="52">
        <v>2.7025771957</v>
      </c>
      <c r="E648" s="52">
        <v>2.8361115559000001</v>
      </c>
      <c r="F648" s="52">
        <v>2.9374427087999999</v>
      </c>
      <c r="G648" s="52">
        <v>3.0052587503999999</v>
      </c>
      <c r="H648" s="52">
        <v>3.0628235158999999</v>
      </c>
      <c r="I648" s="52">
        <v>3.1185787155</v>
      </c>
      <c r="J648" s="52">
        <v>3.1691006441999998</v>
      </c>
      <c r="K648" s="52">
        <v>3.2124802387</v>
      </c>
      <c r="L648" s="52">
        <v>3.2471321516999998</v>
      </c>
      <c r="M648" s="52">
        <v>3.2715078127999999</v>
      </c>
      <c r="N648" s="52">
        <v>3.2839952068999998</v>
      </c>
      <c r="O648" s="52">
        <v>3.2828590202000001</v>
      </c>
      <c r="P648" s="52">
        <v>3.2661884450000001</v>
      </c>
      <c r="Q648" s="52">
        <v>3.2318504575999998</v>
      </c>
      <c r="R648" s="55">
        <v>3.1943592668999998</v>
      </c>
      <c r="S648" s="52">
        <v>3.1622920771</v>
      </c>
      <c r="T648" s="52">
        <v>3.1336071382999999</v>
      </c>
      <c r="U648" s="52">
        <v>3.1074138741000001</v>
      </c>
      <c r="V648" s="52">
        <v>2.9947693602999998</v>
      </c>
      <c r="W648" s="52">
        <v>2.8911442100000002</v>
      </c>
      <c r="X648" s="52">
        <v>2.7900461490000001</v>
      </c>
      <c r="Y648" s="52">
        <v>2.6885974976</v>
      </c>
      <c r="Z648" s="52">
        <v>2.5853760781999999</v>
      </c>
      <c r="AA648" s="52">
        <v>2.4795374862999999</v>
      </c>
      <c r="AB648" s="55">
        <v>2.3704581402999998</v>
      </c>
      <c r="AC648" s="52">
        <v>2.2575915026</v>
      </c>
      <c r="AD648" s="52">
        <v>2.1404247494000002</v>
      </c>
      <c r="AE648" s="52">
        <v>2.0185960169000001</v>
      </c>
      <c r="AF648" s="52">
        <v>1.8917353118</v>
      </c>
      <c r="AG648" s="52">
        <v>1.7594747548</v>
      </c>
      <c r="AH648" s="52">
        <v>1.6214547075000001</v>
      </c>
      <c r="AI648" s="52">
        <v>1.4773292364999999</v>
      </c>
      <c r="AJ648" s="52">
        <v>1.3267723363999999</v>
      </c>
      <c r="AK648" s="52">
        <v>1.1694855119000001</v>
      </c>
      <c r="AL648" s="52">
        <v>1.0052044174999999</v>
      </c>
      <c r="AM648" s="52">
        <v>0.98183977180000004</v>
      </c>
      <c r="AN648" s="52">
        <v>0.92887940449999995</v>
      </c>
      <c r="AO648" s="52">
        <v>0.8635692277</v>
      </c>
      <c r="AP648" s="52">
        <v>0.7891627189</v>
      </c>
      <c r="AQ648" s="52">
        <v>0.70654725080000003</v>
      </c>
      <c r="AR648" s="52">
        <v>0.61620180459999996</v>
      </c>
      <c r="AS648" s="52">
        <v>0.51850926610000003</v>
      </c>
      <c r="AT648" s="52">
        <v>0.41380905639999999</v>
      </c>
      <c r="AU648" s="52">
        <v>0.30241189460000001</v>
      </c>
      <c r="AV648" s="52">
        <v>0.18460943060000001</v>
      </c>
      <c r="AW648" s="52">
        <v>6.0683286900000001E-2</v>
      </c>
      <c r="AX648" s="52">
        <v>-6.9085507599999998E-2</v>
      </c>
      <c r="AY648" s="52">
        <v>-0.20440565059999999</v>
      </c>
      <c r="AZ648" s="52">
        <v>-0.1216783392</v>
      </c>
      <c r="BA648" s="52">
        <v>-0.10744756699999999</v>
      </c>
      <c r="BB648" s="52">
        <v>-9.3005594900000002E-2</v>
      </c>
      <c r="BC648" s="52">
        <v>-7.8971729000000004E-2</v>
      </c>
      <c r="BD648" s="52">
        <v>-6.5298536500000004E-2</v>
      </c>
      <c r="BE648" s="52">
        <v>0.1256625727</v>
      </c>
      <c r="BF648" s="52">
        <v>-9.7360572000000006E-2</v>
      </c>
      <c r="BG648" s="52">
        <v>-2.6951211799999999E-2</v>
      </c>
      <c r="BH648" s="52">
        <v>1.06045041E-2</v>
      </c>
      <c r="BI648" s="52">
        <v>4.0021704200000001E-2</v>
      </c>
      <c r="BJ648" s="52">
        <v>6.4461297299999998E-2</v>
      </c>
      <c r="BK648" s="52">
        <v>8.5660216100000006E-2</v>
      </c>
      <c r="BL648" s="52">
        <v>0.1046347581</v>
      </c>
      <c r="BM648" s="52">
        <v>0.1219866933</v>
      </c>
      <c r="BN648" s="52">
        <v>0.1380786849</v>
      </c>
      <c r="BO648" s="52">
        <v>0.15313518670000001</v>
      </c>
      <c r="BP648" s="52">
        <v>0.16730048710000001</v>
      </c>
      <c r="BQ648" s="52">
        <v>0.18067210919999999</v>
      </c>
      <c r="BR648" s="52">
        <v>0.19332003589999999</v>
      </c>
      <c r="BS648" s="52">
        <v>0.20529778130000001</v>
      </c>
      <c r="BT648" s="52">
        <v>0.21664877469999999</v>
      </c>
      <c r="BU648" s="52">
        <v>0.22741005149999999</v>
      </c>
      <c r="BV648" s="52">
        <v>0.23761439519999999</v>
      </c>
      <c r="BW648" s="52">
        <v>0.24729159310000001</v>
      </c>
      <c r="BX648" s="52">
        <v>0.25646917990000001</v>
      </c>
      <c r="BY648" s="52">
        <v>0.26517288960000002</v>
      </c>
      <c r="BZ648" s="52">
        <v>0.27342693730000001</v>
      </c>
      <c r="CA648" s="52">
        <v>0.2812542039</v>
      </c>
      <c r="CB648" s="52">
        <v>0.28867636369999999</v>
      </c>
      <c r="CC648" s="52">
        <v>0.2957139788</v>
      </c>
      <c r="CD648" s="52">
        <v>0.30238657250000001</v>
      </c>
    </row>
    <row r="649" spans="1:82" x14ac:dyDescent="0.25">
      <c r="A649" s="52" t="s">
        <v>230</v>
      </c>
      <c r="B649" s="52">
        <v>0.51800000000000002</v>
      </c>
      <c r="C649" s="52">
        <v>0.53636010000000001</v>
      </c>
      <c r="D649" s="52">
        <v>0.55038826490000003</v>
      </c>
      <c r="E649" s="52">
        <v>0.55120014100000003</v>
      </c>
      <c r="F649" s="52">
        <v>0.54180768140000002</v>
      </c>
      <c r="G649" s="52">
        <v>0.5228356837</v>
      </c>
      <c r="H649" s="52">
        <v>0.49482209869999999</v>
      </c>
      <c r="I649" s="52">
        <v>0.46507582980000001</v>
      </c>
      <c r="J649" s="52">
        <v>0.43678415809999999</v>
      </c>
      <c r="K649" s="52">
        <v>0.40939190910000001</v>
      </c>
      <c r="L649" s="52">
        <v>0.38241871900000002</v>
      </c>
      <c r="M649" s="52">
        <v>0.35545092509999998</v>
      </c>
      <c r="N649" s="52">
        <v>0.32813374969999998</v>
      </c>
      <c r="O649" s="52">
        <v>0.30016423349999999</v>
      </c>
      <c r="P649" s="52">
        <v>0.27128489589999999</v>
      </c>
      <c r="Q649" s="52">
        <v>0.2412782906</v>
      </c>
      <c r="R649" s="55">
        <v>0.20996407089999999</v>
      </c>
      <c r="S649" s="52">
        <v>0.18077906499999999</v>
      </c>
      <c r="T649" s="52">
        <v>0.15565077499999999</v>
      </c>
      <c r="U649" s="52">
        <v>0.13401531729999999</v>
      </c>
      <c r="V649" s="52">
        <v>0.1153871882</v>
      </c>
      <c r="W649" s="52">
        <v>8.4545868999999996E-2</v>
      </c>
      <c r="X649" s="52">
        <v>5.7991493200000001E-2</v>
      </c>
      <c r="Y649" s="52">
        <v>3.51281757E-2</v>
      </c>
      <c r="Z649" s="52">
        <v>1.5442859200000001E-2</v>
      </c>
      <c r="AA649" s="52">
        <v>-1.5061981999999999E-3</v>
      </c>
      <c r="AB649" s="55">
        <v>-1.60993366E-2</v>
      </c>
      <c r="AC649" s="52">
        <v>-2.8664028800000001E-2</v>
      </c>
      <c r="AD649" s="52">
        <v>-3.9482228799999998E-2</v>
      </c>
      <c r="AE649" s="52">
        <v>-4.8796698999999999E-2</v>
      </c>
      <c r="AF649" s="52">
        <v>-5.6816457899999999E-2</v>
      </c>
      <c r="AG649" s="52">
        <v>-6.3721470200000005E-2</v>
      </c>
      <c r="AH649" s="52">
        <v>-6.9666685899999997E-2</v>
      </c>
      <c r="AI649" s="52">
        <v>-7.4785516499999996E-2</v>
      </c>
      <c r="AJ649" s="52">
        <v>-7.9192829699999995E-2</v>
      </c>
      <c r="AK649" s="52">
        <v>-8.2987526399999997E-2</v>
      </c>
      <c r="AL649" s="52">
        <v>-8.6254760200000002E-2</v>
      </c>
      <c r="AM649" s="52">
        <v>-8.9067848599999999E-2</v>
      </c>
      <c r="AN649" s="52">
        <v>-8.40886676E-2</v>
      </c>
      <c r="AO649" s="52">
        <v>-7.9801592800000001E-2</v>
      </c>
      <c r="AP649" s="52">
        <v>-7.6110421400000003E-2</v>
      </c>
      <c r="AQ649" s="52">
        <v>-7.2932322800000005E-2</v>
      </c>
      <c r="AR649" s="52">
        <v>-7.0195980000000005E-2</v>
      </c>
      <c r="AS649" s="52">
        <v>-6.7839988700000006E-2</v>
      </c>
      <c r="AT649" s="52">
        <v>-6.5811480300000003E-2</v>
      </c>
      <c r="AU649" s="52">
        <v>-6.4064934500000004E-2</v>
      </c>
      <c r="AV649" s="52">
        <v>-6.25611586E-2</v>
      </c>
      <c r="AW649" s="52">
        <v>-6.1266407600000003E-2</v>
      </c>
      <c r="AX649" s="52">
        <v>-6.0151626899999998E-2</v>
      </c>
      <c r="AY649" s="52">
        <v>-5.91918008E-2</v>
      </c>
      <c r="AZ649" s="52">
        <v>-5.8365390500000003E-2</v>
      </c>
      <c r="BA649" s="52">
        <v>-5.1958424099999997E-2</v>
      </c>
      <c r="BB649" s="52">
        <v>-4.6848543600000001E-2</v>
      </c>
      <c r="BC649" s="52">
        <v>-4.2027050500000003E-2</v>
      </c>
      <c r="BD649" s="52">
        <v>-3.7516566799999998E-2</v>
      </c>
      <c r="BE649" s="52">
        <v>-3.3357085600000003E-2</v>
      </c>
      <c r="BF649" s="52">
        <v>-2.5595175099999999E-2</v>
      </c>
      <c r="BG649" s="52">
        <v>-2.6856392999999999E-2</v>
      </c>
      <c r="BH649" s="52">
        <v>-2.3123354400000001E-2</v>
      </c>
      <c r="BI649" s="52">
        <v>-1.9909208099999999E-2</v>
      </c>
      <c r="BJ649" s="52">
        <v>-1.7141828200000001E-2</v>
      </c>
      <c r="BK649" s="52">
        <v>-1.47591141E-2</v>
      </c>
      <c r="BL649" s="52">
        <v>-1.27075972E-2</v>
      </c>
      <c r="BM649" s="52">
        <v>-1.09412412E-2</v>
      </c>
      <c r="BN649" s="52">
        <v>-9.4204087000000006E-3</v>
      </c>
      <c r="BO649" s="52">
        <v>-8.1109718999999997E-3</v>
      </c>
      <c r="BP649" s="52">
        <v>-6.9835467999999996E-3</v>
      </c>
      <c r="BQ649" s="52">
        <v>-6.0128337999999998E-3</v>
      </c>
      <c r="BR649" s="52">
        <v>-5.1770499000000003E-3</v>
      </c>
      <c r="BS649" s="52">
        <v>-4.4574399000000004E-3</v>
      </c>
      <c r="BT649" s="52">
        <v>-3.8378558000000001E-3</v>
      </c>
      <c r="BU649" s="52">
        <v>-3.3043937999999999E-3</v>
      </c>
      <c r="BV649" s="52">
        <v>-2.8450831E-3</v>
      </c>
      <c r="BW649" s="52">
        <v>-2.4496165000000001E-3</v>
      </c>
      <c r="BX649" s="52">
        <v>-2.1091197999999999E-3</v>
      </c>
      <c r="BY649" s="52">
        <v>-1.8159522000000001E-3</v>
      </c>
      <c r="BZ649" s="52">
        <v>-1.5635347999999999E-3</v>
      </c>
      <c r="CA649" s="52">
        <v>-1.3462035E-3</v>
      </c>
      <c r="CB649" s="52">
        <v>-1.1590812E-3</v>
      </c>
      <c r="CC649" s="52">
        <v>-9.9796889999999999E-4</v>
      </c>
      <c r="CD649" s="52">
        <v>-8.5925119999999996E-4</v>
      </c>
    </row>
    <row r="650" spans="1:82" x14ac:dyDescent="0.25">
      <c r="A650" s="52" t="s">
        <v>231</v>
      </c>
      <c r="B650" s="52">
        <v>5.7603328701000001</v>
      </c>
      <c r="C650" s="52">
        <v>16.610429012699999</v>
      </c>
      <c r="D650" s="52">
        <v>64.121564797000005</v>
      </c>
      <c r="E650" s="52">
        <v>116.69047362169999</v>
      </c>
      <c r="F650" s="52">
        <v>175.88251091999999</v>
      </c>
      <c r="G650" s="52">
        <v>239.0913992911</v>
      </c>
      <c r="H650" s="52">
        <v>265.18649376939999</v>
      </c>
      <c r="I650" s="52">
        <v>284.71737388870002</v>
      </c>
      <c r="J650" s="52">
        <v>305.40975160239998</v>
      </c>
      <c r="K650" s="52">
        <v>327.24742232450001</v>
      </c>
      <c r="L650" s="52">
        <v>350.20205514909998</v>
      </c>
      <c r="M650" s="52">
        <v>374.23783536830001</v>
      </c>
      <c r="N650" s="52">
        <v>399.31333510140001</v>
      </c>
      <c r="O650" s="52">
        <v>425.38294171810003</v>
      </c>
      <c r="P650" s="52">
        <v>452.39684443480002</v>
      </c>
      <c r="Q650" s="52">
        <v>480.2916789194</v>
      </c>
      <c r="R650" s="55">
        <v>489.88315361790001</v>
      </c>
      <c r="S650" s="52">
        <v>487.43985119600001</v>
      </c>
      <c r="T650" s="52">
        <v>485.00873479590001</v>
      </c>
      <c r="U650" s="52">
        <v>482.58974363940001</v>
      </c>
      <c r="V650" s="52">
        <v>559.28724056789997</v>
      </c>
      <c r="W650" s="52">
        <v>556.49778381830004</v>
      </c>
      <c r="X650" s="52">
        <v>553.72223954230003</v>
      </c>
      <c r="Y650" s="52">
        <v>550.96053835110001</v>
      </c>
      <c r="Z650" s="52">
        <v>548.21261120209999</v>
      </c>
      <c r="AA650" s="52">
        <v>545.47838939689996</v>
      </c>
      <c r="AB650" s="55">
        <v>542.75780457979999</v>
      </c>
      <c r="AC650" s="52">
        <v>540.0507887361</v>
      </c>
      <c r="AD650" s="52">
        <v>537.35727419030002</v>
      </c>
      <c r="AE650" s="52">
        <v>534.67719360429999</v>
      </c>
      <c r="AF650" s="52">
        <v>532.01047997600006</v>
      </c>
      <c r="AG650" s="52">
        <v>529.35706663739995</v>
      </c>
      <c r="AH650" s="52">
        <v>526.71688725310003</v>
      </c>
      <c r="AI650" s="52">
        <v>524.08987581830002</v>
      </c>
      <c r="AJ650" s="52">
        <v>521.47596665779997</v>
      </c>
      <c r="AK650" s="52">
        <v>518.87509442359999</v>
      </c>
      <c r="AL650" s="52">
        <v>516.28719409370001</v>
      </c>
      <c r="AM650" s="52">
        <v>476.86391817179998</v>
      </c>
      <c r="AN650" s="52">
        <v>474.48554945770002</v>
      </c>
      <c r="AO650" s="52">
        <v>472.11904290699999</v>
      </c>
      <c r="AP650" s="52">
        <v>469.76433935699998</v>
      </c>
      <c r="AQ650" s="52">
        <v>467.42137993990002</v>
      </c>
      <c r="AR650" s="52">
        <v>465.09010608170001</v>
      </c>
      <c r="AS650" s="52">
        <v>462.77045950029998</v>
      </c>
      <c r="AT650" s="52">
        <v>460.46238220449999</v>
      </c>
      <c r="AU650" s="52">
        <v>458.1658164923</v>
      </c>
      <c r="AV650" s="52">
        <v>455.88070494930002</v>
      </c>
      <c r="AW650" s="52">
        <v>453.6069904478</v>
      </c>
      <c r="AX650" s="52">
        <v>451.34461614460002</v>
      </c>
      <c r="AY650" s="52">
        <v>449.0935254803</v>
      </c>
      <c r="AZ650" s="52">
        <v>420.94394766750003</v>
      </c>
      <c r="BA650" s="52">
        <v>420.6654154414</v>
      </c>
      <c r="BB650" s="52">
        <v>416.68704615839999</v>
      </c>
      <c r="BC650" s="52">
        <v>413.01847419360001</v>
      </c>
      <c r="BD650" s="52">
        <v>409.74433268780001</v>
      </c>
      <c r="BE650" s="52">
        <v>389.56242845290001</v>
      </c>
      <c r="BF650" s="52">
        <v>422.17711590990001</v>
      </c>
      <c r="BG650" s="52">
        <v>399.08199645000002</v>
      </c>
      <c r="BH650" s="52">
        <v>397.09156668880001</v>
      </c>
      <c r="BI650" s="52">
        <v>395.11106423759998</v>
      </c>
      <c r="BJ650" s="52">
        <v>393.14043958349998</v>
      </c>
      <c r="BK650" s="52">
        <v>391.17964346090002</v>
      </c>
      <c r="BL650" s="52">
        <v>389.22862684969999</v>
      </c>
      <c r="BM650" s="52">
        <v>387.28734097450001</v>
      </c>
      <c r="BN650" s="52">
        <v>385.35573730300001</v>
      </c>
      <c r="BO650" s="52">
        <v>383.43376754489998</v>
      </c>
      <c r="BP650" s="52">
        <v>381.5213836511</v>
      </c>
      <c r="BQ650" s="52">
        <v>379.61853781169998</v>
      </c>
      <c r="BR650" s="52">
        <v>377.72518245549998</v>
      </c>
      <c r="BS650" s="52">
        <v>375.84127024859998</v>
      </c>
      <c r="BT650" s="52">
        <v>373.96675409300002</v>
      </c>
      <c r="BU650" s="52">
        <v>372.10158712570001</v>
      </c>
      <c r="BV650" s="52">
        <v>370.24572271739999</v>
      </c>
      <c r="BW650" s="52">
        <v>368.3991144716</v>
      </c>
      <c r="BX650" s="52">
        <v>366.5617162227</v>
      </c>
      <c r="BY650" s="52">
        <v>364.73348203590001</v>
      </c>
      <c r="BZ650" s="52">
        <v>362.91436620510001</v>
      </c>
      <c r="CA650" s="52">
        <v>361.10432325239998</v>
      </c>
      <c r="CB650" s="52">
        <v>359.30330792659998</v>
      </c>
      <c r="CC650" s="52">
        <v>357.51127520220001</v>
      </c>
      <c r="CD650" s="52">
        <v>355.7281802782</v>
      </c>
    </row>
    <row r="651" spans="1:82" x14ac:dyDescent="0.25">
      <c r="A651" s="52" t="s">
        <v>232</v>
      </c>
      <c r="B651" s="52">
        <v>0.05</v>
      </c>
      <c r="C651" s="52">
        <v>0.1</v>
      </c>
      <c r="D651" s="52">
        <v>0.24</v>
      </c>
      <c r="E651" s="52">
        <v>0.36</v>
      </c>
      <c r="F651" s="52">
        <v>0.48</v>
      </c>
      <c r="G651" s="52">
        <v>0.6</v>
      </c>
      <c r="H651" s="52">
        <v>0.66045024799999996</v>
      </c>
      <c r="I651" s="52">
        <v>0.6926062127</v>
      </c>
      <c r="J651" s="52">
        <v>0.72591644440000003</v>
      </c>
      <c r="K651" s="52">
        <v>0.76030813819999998</v>
      </c>
      <c r="L651" s="52">
        <v>0.79569814279999995</v>
      </c>
      <c r="M651" s="52">
        <v>0.83200060279999999</v>
      </c>
      <c r="N651" s="52">
        <v>0.86912979209999996</v>
      </c>
      <c r="O651" s="52">
        <v>0.90700194329999995</v>
      </c>
      <c r="P651" s="52">
        <v>0.94553492139999995</v>
      </c>
      <c r="Q651" s="52">
        <v>0.98463592730000005</v>
      </c>
      <c r="R651" s="55">
        <v>1</v>
      </c>
      <c r="S651" s="52">
        <v>1</v>
      </c>
      <c r="T651" s="52">
        <v>1</v>
      </c>
      <c r="U651" s="52">
        <v>1</v>
      </c>
      <c r="V651" s="52">
        <v>1.1000000000000001</v>
      </c>
      <c r="W651" s="52">
        <v>1.1000000000000001</v>
      </c>
      <c r="X651" s="52">
        <v>1.1000000000000001</v>
      </c>
      <c r="Y651" s="52">
        <v>1.1000000000000001</v>
      </c>
      <c r="Z651" s="52">
        <v>1.1000000000000001</v>
      </c>
      <c r="AA651" s="52">
        <v>1.1000000000000001</v>
      </c>
      <c r="AB651" s="55">
        <v>1.1000000000000001</v>
      </c>
      <c r="AC651" s="52">
        <v>1.1000000000000001</v>
      </c>
      <c r="AD651" s="52">
        <v>1.1000000000000001</v>
      </c>
      <c r="AE651" s="52">
        <v>1.1000000000000001</v>
      </c>
      <c r="AF651" s="52">
        <v>1.1000000000000001</v>
      </c>
      <c r="AG651" s="52">
        <v>1.1000000000000001</v>
      </c>
      <c r="AH651" s="52">
        <v>1.1000000000000001</v>
      </c>
      <c r="AI651" s="52">
        <v>1.1000000000000001</v>
      </c>
      <c r="AJ651" s="52">
        <v>1.1000000000000001</v>
      </c>
      <c r="AK651" s="52">
        <v>1.1000000000000001</v>
      </c>
      <c r="AL651" s="52">
        <v>1.1000000000000001</v>
      </c>
      <c r="AM651" s="52">
        <v>1.05</v>
      </c>
      <c r="AN651" s="52">
        <v>1.05</v>
      </c>
      <c r="AO651" s="52">
        <v>1.05</v>
      </c>
      <c r="AP651" s="52">
        <v>1.05</v>
      </c>
      <c r="AQ651" s="52">
        <v>1.05</v>
      </c>
      <c r="AR651" s="52">
        <v>1.05</v>
      </c>
      <c r="AS651" s="52">
        <v>1.05</v>
      </c>
      <c r="AT651" s="52">
        <v>1.05</v>
      </c>
      <c r="AU651" s="52">
        <v>1.05</v>
      </c>
      <c r="AV651" s="52">
        <v>1.05</v>
      </c>
      <c r="AW651" s="52">
        <v>1.05</v>
      </c>
      <c r="AX651" s="52">
        <v>1.05</v>
      </c>
      <c r="AY651" s="52">
        <v>1.05</v>
      </c>
      <c r="AZ651" s="52">
        <v>1.0115238837</v>
      </c>
      <c r="BA651" s="52">
        <v>1.0142701598999999</v>
      </c>
      <c r="BB651" s="52">
        <v>1.0114200606999999</v>
      </c>
      <c r="BC651" s="52">
        <v>1.0089935909000001</v>
      </c>
      <c r="BD651" s="52">
        <v>1.0071293472</v>
      </c>
      <c r="BE651" s="52">
        <v>0.97888683939999999</v>
      </c>
      <c r="BF651" s="52">
        <v>1.0325549548999999</v>
      </c>
      <c r="BG651" s="52">
        <v>1</v>
      </c>
      <c r="BH651" s="52">
        <v>1</v>
      </c>
      <c r="BI651" s="52">
        <v>1</v>
      </c>
      <c r="BJ651" s="52">
        <v>1</v>
      </c>
      <c r="BK651" s="52">
        <v>1</v>
      </c>
      <c r="BL651" s="52">
        <v>1</v>
      </c>
      <c r="BM651" s="52">
        <v>1</v>
      </c>
      <c r="BN651" s="52">
        <v>1</v>
      </c>
      <c r="BO651" s="52">
        <v>1</v>
      </c>
      <c r="BP651" s="52">
        <v>1</v>
      </c>
      <c r="BQ651" s="52">
        <v>1</v>
      </c>
      <c r="BR651" s="52">
        <v>1</v>
      </c>
      <c r="BS651" s="52">
        <v>1</v>
      </c>
      <c r="BT651" s="52">
        <v>1</v>
      </c>
      <c r="BU651" s="52">
        <v>1</v>
      </c>
      <c r="BV651" s="52">
        <v>1</v>
      </c>
      <c r="BW651" s="52">
        <v>1</v>
      </c>
      <c r="BX651" s="52">
        <v>1</v>
      </c>
      <c r="BY651" s="52">
        <v>1</v>
      </c>
      <c r="BZ651" s="52">
        <v>1</v>
      </c>
      <c r="CA651" s="52">
        <v>1</v>
      </c>
      <c r="CB651" s="52">
        <v>1</v>
      </c>
      <c r="CC651" s="52">
        <v>1</v>
      </c>
      <c r="CD651" s="52">
        <v>1</v>
      </c>
    </row>
    <row r="652" spans="1:82" x14ac:dyDescent="0.25">
      <c r="A652" s="52" t="s">
        <v>233</v>
      </c>
      <c r="B652" s="52">
        <v>175.94758906269999</v>
      </c>
      <c r="C652" s="52">
        <v>206.99716360310001</v>
      </c>
      <c r="D652" s="52">
        <v>224.42397277399999</v>
      </c>
      <c r="E652" s="52">
        <v>242.58688875710001</v>
      </c>
      <c r="F652" s="52">
        <v>261.5727981412</v>
      </c>
      <c r="G652" s="52">
        <v>281.42995767949998</v>
      </c>
      <c r="H652" s="52">
        <v>302.13070292899999</v>
      </c>
      <c r="I652" s="52">
        <v>323.7210178414</v>
      </c>
      <c r="J652" s="52">
        <v>346.23504788169998</v>
      </c>
      <c r="K652" s="52">
        <v>369.64821560519999</v>
      </c>
      <c r="L652" s="52">
        <v>393.91998916159997</v>
      </c>
      <c r="M652" s="52">
        <v>418.99943929569997</v>
      </c>
      <c r="N652" s="52">
        <v>444.82693854130002</v>
      </c>
      <c r="O652" s="52">
        <v>471.33492678379997</v>
      </c>
      <c r="P652" s="52">
        <v>498.44726555940002</v>
      </c>
      <c r="Q652" s="52">
        <v>526.07083617520004</v>
      </c>
      <c r="R652" s="55">
        <v>554.01079212989998</v>
      </c>
      <c r="S652" s="52">
        <v>582.14312936500005</v>
      </c>
      <c r="T652" s="52">
        <v>610.47052912519996</v>
      </c>
      <c r="U652" s="52">
        <v>638.87191305329998</v>
      </c>
      <c r="V652" s="52">
        <v>667.65784450579997</v>
      </c>
      <c r="W652" s="52">
        <v>695.77594140869996</v>
      </c>
      <c r="X652" s="52">
        <v>723.66520013319996</v>
      </c>
      <c r="Y652" s="52">
        <v>751.2480686074</v>
      </c>
      <c r="Z652" s="52">
        <v>778.34897045920002</v>
      </c>
      <c r="AA652" s="52">
        <v>804.75393845769997</v>
      </c>
      <c r="AB652" s="55">
        <v>830.23118233779996</v>
      </c>
      <c r="AC652" s="52">
        <v>854.54121968649997</v>
      </c>
      <c r="AD652" s="52">
        <v>877.44577783800003</v>
      </c>
      <c r="AE652" s="52">
        <v>898.71808920139995</v>
      </c>
      <c r="AF652" s="52">
        <v>918.15929390589997</v>
      </c>
      <c r="AG652" s="52">
        <v>935.61946232820003</v>
      </c>
      <c r="AH652" s="52">
        <v>951.02820468380003</v>
      </c>
      <c r="AI652" s="52">
        <v>964.43818459989996</v>
      </c>
      <c r="AJ652" s="52">
        <v>976.08333644230004</v>
      </c>
      <c r="AK652" s="52">
        <v>986.43220510020001</v>
      </c>
      <c r="AL652" s="52">
        <v>996.05577014239998</v>
      </c>
      <c r="AM652" s="52">
        <v>1003.5535366973</v>
      </c>
      <c r="AN652" s="52">
        <v>1008.0681440316</v>
      </c>
      <c r="AO652" s="52">
        <v>1007.5168750841</v>
      </c>
      <c r="AP652" s="52">
        <v>1001.0366205268</v>
      </c>
      <c r="AQ652" s="52">
        <v>988.11686383649999</v>
      </c>
      <c r="AR652" s="52">
        <v>968.34287467629997</v>
      </c>
      <c r="AS652" s="52">
        <v>941.33681533469996</v>
      </c>
      <c r="AT652" s="52">
        <v>906.72128289470004</v>
      </c>
      <c r="AU652" s="52">
        <v>864.05954413560005</v>
      </c>
      <c r="AV652" s="52">
        <v>812.74861192499998</v>
      </c>
      <c r="AW652" s="52">
        <v>751.87208568120002</v>
      </c>
      <c r="AX652" s="52">
        <v>680.2079592087</v>
      </c>
      <c r="AY652" s="52">
        <v>597.52418667920006</v>
      </c>
      <c r="AZ652" s="52">
        <v>512.10573362150001</v>
      </c>
      <c r="BA652" s="52">
        <v>513.44556768899997</v>
      </c>
      <c r="BB652" s="52">
        <v>510.15804204969999</v>
      </c>
      <c r="BC652" s="52">
        <v>506.82498917359999</v>
      </c>
      <c r="BD652" s="52">
        <v>503.38458778329999</v>
      </c>
      <c r="BE652" s="52">
        <v>474.60305830710001</v>
      </c>
      <c r="BF652" s="52">
        <v>473.13566234069998</v>
      </c>
      <c r="BG652" s="52">
        <v>2622.909515669</v>
      </c>
      <c r="BH652" s="52">
        <v>2761.5396672808001</v>
      </c>
      <c r="BI652" s="52">
        <v>2875.8150069600001</v>
      </c>
      <c r="BJ652" s="52">
        <v>2985.7048668604998</v>
      </c>
      <c r="BK652" s="52">
        <v>3090.2901127045998</v>
      </c>
      <c r="BL652" s="52">
        <v>3188.5619351688001</v>
      </c>
      <c r="BM652" s="52">
        <v>3279.2425147848999</v>
      </c>
      <c r="BN652" s="52">
        <v>3360.7500602086002</v>
      </c>
      <c r="BO652" s="52">
        <v>3431.1909475100001</v>
      </c>
      <c r="BP652" s="52">
        <v>3488.3483215780002</v>
      </c>
      <c r="BQ652" s="52">
        <v>3529.6608306590001</v>
      </c>
      <c r="BR652" s="52">
        <v>3552.1911996773001</v>
      </c>
      <c r="BS652" s="52">
        <v>3552.5852468448002</v>
      </c>
      <c r="BT652" s="52">
        <v>3527.0215539779001</v>
      </c>
      <c r="BU652" s="52">
        <v>3471.1513725372001</v>
      </c>
      <c r="BV652" s="52">
        <v>3380.0277767463999</v>
      </c>
      <c r="BW652" s="52">
        <v>3248.0228443807</v>
      </c>
      <c r="BX652" s="52">
        <v>3068.7328296176001</v>
      </c>
      <c r="BY652" s="52">
        <v>2834.8782449600999</v>
      </c>
      <c r="BZ652" s="52">
        <v>2538.2353964397998</v>
      </c>
      <c r="CA652" s="52">
        <v>2169.7527343198999</v>
      </c>
      <c r="CB652" s="52">
        <v>1720.453941019</v>
      </c>
      <c r="CC652" s="52">
        <v>1185.4342781570999</v>
      </c>
      <c r="CD652" s="52">
        <v>579.71219307060005</v>
      </c>
    </row>
    <row r="653" spans="1:82" x14ac:dyDescent="0.25">
      <c r="A653" s="52" t="s">
        <v>234</v>
      </c>
      <c r="B653" s="52">
        <v>147.97445893439999</v>
      </c>
      <c r="C653" s="52">
        <v>170.96127816980001</v>
      </c>
      <c r="D653" s="52">
        <v>196.0495815374</v>
      </c>
      <c r="E653" s="52">
        <v>222.8501034064</v>
      </c>
      <c r="F653" s="52">
        <v>251.41191502000001</v>
      </c>
      <c r="G653" s="52">
        <v>281.80753464759999</v>
      </c>
      <c r="H653" s="52">
        <v>315.66301644710001</v>
      </c>
      <c r="I653" s="52">
        <v>352.5930649526</v>
      </c>
      <c r="J653" s="52">
        <v>392.47697715390001</v>
      </c>
      <c r="K653" s="52">
        <v>435.53729831940001</v>
      </c>
      <c r="L653" s="52">
        <v>482.0235273733</v>
      </c>
      <c r="M653" s="52">
        <v>532.21102800020003</v>
      </c>
      <c r="N653" s="52">
        <v>586.40210424049997</v>
      </c>
      <c r="O653" s="52">
        <v>644.92778384229996</v>
      </c>
      <c r="P653" s="52">
        <v>708.15009087409999</v>
      </c>
      <c r="Q653" s="52">
        <v>776.46537809159997</v>
      </c>
      <c r="R653" s="55">
        <v>851.80298011720004</v>
      </c>
      <c r="S653" s="52">
        <v>933.94220345860003</v>
      </c>
      <c r="T653" s="52">
        <v>1022.5957340402</v>
      </c>
      <c r="U653" s="52">
        <v>1118.2095696551</v>
      </c>
      <c r="V653" s="52">
        <v>1214.0566653389001</v>
      </c>
      <c r="W653" s="52">
        <v>1326.0141696897001</v>
      </c>
      <c r="X653" s="52">
        <v>1446.7738860345</v>
      </c>
      <c r="Y653" s="52">
        <v>1576.9089987510999</v>
      </c>
      <c r="Z653" s="52">
        <v>1717.0788254408001</v>
      </c>
      <c r="AA653" s="52">
        <v>1867.9900318733</v>
      </c>
      <c r="AB653" s="55">
        <v>2030.3913802691</v>
      </c>
      <c r="AC653" s="52">
        <v>2205.0743048593999</v>
      </c>
      <c r="AD653" s="52">
        <v>2392.8808839712001</v>
      </c>
      <c r="AE653" s="52">
        <v>2594.7594578993999</v>
      </c>
      <c r="AF653" s="52">
        <v>2811.6445542677998</v>
      </c>
      <c r="AG653" s="52">
        <v>3044.5197645157</v>
      </c>
      <c r="AH653" s="52">
        <v>3294.4193411921001</v>
      </c>
      <c r="AI653" s="52">
        <v>3562.4296154976</v>
      </c>
      <c r="AJ653" s="52">
        <v>3849.6904198326001</v>
      </c>
      <c r="AK653" s="52">
        <v>4157.3964107145002</v>
      </c>
      <c r="AL653" s="52">
        <v>4486.8371453228001</v>
      </c>
      <c r="AM653" s="52">
        <v>4863.6105146686004</v>
      </c>
      <c r="AN653" s="52">
        <v>5219.4322539350997</v>
      </c>
      <c r="AO653" s="52">
        <v>5605.6002376536999</v>
      </c>
      <c r="AP653" s="52">
        <v>6022.5334792836002</v>
      </c>
      <c r="AQ653" s="52">
        <v>6470.9823328081002</v>
      </c>
      <c r="AR653" s="52">
        <v>6951.9841084576001</v>
      </c>
      <c r="AS653" s="52">
        <v>7466.8138096367002</v>
      </c>
      <c r="AT653" s="52">
        <v>8016.9437459589999</v>
      </c>
      <c r="AU653" s="52">
        <v>8604.0124097796997</v>
      </c>
      <c r="AV653" s="52">
        <v>9229.8009012063994</v>
      </c>
      <c r="AW653" s="52">
        <v>9896.2151360970001</v>
      </c>
      <c r="AX653" s="52">
        <v>10605.272378419901</v>
      </c>
      <c r="AY653" s="52">
        <v>11359.090970479499</v>
      </c>
      <c r="AZ653" s="52">
        <v>12168.7085227442</v>
      </c>
      <c r="BA653" s="52">
        <v>13016.791919413899</v>
      </c>
      <c r="BB653" s="52">
        <v>13917.5233813255</v>
      </c>
      <c r="BC653" s="52">
        <v>14872.1871686124</v>
      </c>
      <c r="BD653" s="52">
        <v>15883.5336727537</v>
      </c>
      <c r="BE653" s="52">
        <v>16960.087357258501</v>
      </c>
      <c r="BF653" s="52">
        <v>18078.596261394101</v>
      </c>
      <c r="BG653" s="52">
        <v>19287.948629525999</v>
      </c>
      <c r="BH653" s="52">
        <v>20555.974582766201</v>
      </c>
      <c r="BI653" s="52">
        <v>21896.114860735499</v>
      </c>
      <c r="BJ653" s="52">
        <v>23312.0100966834</v>
      </c>
      <c r="BK653" s="52">
        <v>24807.3196191233</v>
      </c>
      <c r="BL653" s="52">
        <v>26385.790908029401</v>
      </c>
      <c r="BM653" s="52">
        <v>28051.28575458</v>
      </c>
      <c r="BN653" s="52">
        <v>29807.791675012199</v>
      </c>
      <c r="BO653" s="52">
        <v>31659.428099890101</v>
      </c>
      <c r="BP653" s="52">
        <v>33610.450589268599</v>
      </c>
      <c r="BQ653" s="52">
        <v>35665.254211865002</v>
      </c>
      <c r="BR653" s="52">
        <v>37828.376508188798</v>
      </c>
      <c r="BS653" s="52">
        <v>40104.500206442703</v>
      </c>
      <c r="BT653" s="52">
        <v>42498.4557668337</v>
      </c>
      <c r="BU653" s="52">
        <v>45015.223791928001</v>
      </c>
      <c r="BV653" s="52">
        <v>47659.937323174403</v>
      </c>
      <c r="BW653" s="52">
        <v>50437.8840346129</v>
      </c>
      <c r="BX653" s="52">
        <v>53354.508329541102</v>
      </c>
      <c r="BY653" s="52">
        <v>56415.413342690998</v>
      </c>
      <c r="BZ653" s="52">
        <v>59626.362848387602</v>
      </c>
      <c r="CA653" s="52">
        <v>62993.283073803199</v>
      </c>
      <c r="CB653" s="52">
        <v>66522.264415511003</v>
      </c>
      <c r="CC653" s="52">
        <v>70219.5630569317</v>
      </c>
      <c r="CD653" s="52">
        <v>74091.6024838749</v>
      </c>
    </row>
    <row r="654" spans="1:82" x14ac:dyDescent="0.25">
      <c r="A654" s="52" t="s">
        <v>549</v>
      </c>
      <c r="B654" s="52">
        <v>0</v>
      </c>
      <c r="C654" s="52">
        <v>1.9822049200000001E-2</v>
      </c>
      <c r="D654" s="52">
        <v>1.9822875E-2</v>
      </c>
      <c r="E654" s="52">
        <v>1.98219621E-2</v>
      </c>
      <c r="F654" s="52">
        <v>1.9821269499999999E-2</v>
      </c>
      <c r="G654" s="52">
        <v>1.9820439700000001E-2</v>
      </c>
      <c r="H654" s="52">
        <v>1.9821419100000001E-2</v>
      </c>
      <c r="I654" s="52">
        <v>1.98214393E-2</v>
      </c>
      <c r="J654" s="52">
        <v>1.9821206300000001E-2</v>
      </c>
      <c r="K654" s="52">
        <v>1.9820985499999999E-2</v>
      </c>
      <c r="L654" s="52">
        <v>1.9820779699999999E-2</v>
      </c>
      <c r="M654" s="52">
        <v>1.98205888E-2</v>
      </c>
      <c r="N654" s="52">
        <v>1.9820411699999999E-2</v>
      </c>
      <c r="O654" s="52">
        <v>1.9820247900000001E-2</v>
      </c>
      <c r="P654" s="52">
        <v>1.9820096400000001E-2</v>
      </c>
      <c r="Q654" s="52">
        <v>1.9819941000000001E-2</v>
      </c>
      <c r="R654" s="55">
        <v>1.9820425199999998E-2</v>
      </c>
      <c r="S654" s="52">
        <v>1.9820498799999999E-2</v>
      </c>
      <c r="T654" s="52">
        <v>1.9820324199999999E-2</v>
      </c>
      <c r="U654" s="52">
        <v>1.98199295E-2</v>
      </c>
      <c r="V654" s="52">
        <v>1.9818192700000001E-2</v>
      </c>
      <c r="W654" s="52">
        <v>1.9820033599999998E-2</v>
      </c>
      <c r="X654" s="52">
        <v>1.98198822E-2</v>
      </c>
      <c r="Y654" s="52">
        <v>1.9819719E-2</v>
      </c>
      <c r="Z654" s="52">
        <v>1.9819559899999999E-2</v>
      </c>
      <c r="AA654" s="52">
        <v>1.9819406299999998E-2</v>
      </c>
      <c r="AB654" s="55">
        <v>1.98192578E-2</v>
      </c>
      <c r="AC654" s="52">
        <v>1.98191133E-2</v>
      </c>
      <c r="AD654" s="52">
        <v>1.9818970200000001E-2</v>
      </c>
      <c r="AE654" s="52">
        <v>1.9818840000000001E-2</v>
      </c>
      <c r="AF654" s="52">
        <v>1.9818711499999999E-2</v>
      </c>
      <c r="AG654" s="52">
        <v>1.9818584399999999E-2</v>
      </c>
      <c r="AH654" s="52">
        <v>1.9818458399999999E-2</v>
      </c>
      <c r="AI654" s="52">
        <v>1.9818333099999998E-2</v>
      </c>
      <c r="AJ654" s="52">
        <v>1.9818208300000001E-2</v>
      </c>
      <c r="AK654" s="52">
        <v>1.9818078499999999E-2</v>
      </c>
      <c r="AL654" s="52">
        <v>1.9815932000000001E-2</v>
      </c>
      <c r="AM654" s="52">
        <v>1.98226793E-2</v>
      </c>
      <c r="AN654" s="52">
        <v>1.9816719399999998E-2</v>
      </c>
      <c r="AO654" s="52">
        <v>1.9816877600000001E-2</v>
      </c>
      <c r="AP654" s="52">
        <v>1.98169542E-2</v>
      </c>
      <c r="AQ654" s="52">
        <v>1.98169729E-2</v>
      </c>
      <c r="AR654" s="52">
        <v>1.9816951400000001E-2</v>
      </c>
      <c r="AS654" s="52">
        <v>1.9816902099999999E-2</v>
      </c>
      <c r="AT654" s="52">
        <v>1.98168336E-2</v>
      </c>
      <c r="AU654" s="52">
        <v>1.9816751699999999E-2</v>
      </c>
      <c r="AV654" s="52">
        <v>1.9816660699999999E-2</v>
      </c>
      <c r="AW654" s="52">
        <v>1.98165631E-2</v>
      </c>
      <c r="AX654" s="52">
        <v>1.9816460899999999E-2</v>
      </c>
      <c r="AY654" s="52">
        <v>1.9816355500000001E-2</v>
      </c>
      <c r="AZ654" s="52">
        <v>1.9816392700000001E-2</v>
      </c>
      <c r="BA654" s="52">
        <v>1.9816097899999999E-2</v>
      </c>
      <c r="BB654" s="52">
        <v>1.98160057E-2</v>
      </c>
      <c r="BC654" s="52">
        <v>1.9815893300000002E-2</v>
      </c>
      <c r="BD654" s="52">
        <v>1.9815782899999999E-2</v>
      </c>
      <c r="BE654" s="52">
        <v>1.98157412E-2</v>
      </c>
      <c r="BF654" s="52">
        <v>1.98153987E-2</v>
      </c>
      <c r="BG654" s="52">
        <v>1.9815576099999999E-2</v>
      </c>
      <c r="BH654" s="52">
        <v>1.98153602E-2</v>
      </c>
      <c r="BI654" s="52">
        <v>1.9815257700000002E-2</v>
      </c>
      <c r="BJ654" s="52">
        <v>1.98151583E-2</v>
      </c>
      <c r="BK654" s="52">
        <v>1.9815060499999999E-2</v>
      </c>
      <c r="BL654" s="52">
        <v>1.9814964000000001E-2</v>
      </c>
      <c r="BM654" s="52">
        <v>1.9814868499999999E-2</v>
      </c>
      <c r="BN654" s="52">
        <v>1.9814773899999999E-2</v>
      </c>
      <c r="BO654" s="52">
        <v>1.9814680099999999E-2</v>
      </c>
      <c r="BP654" s="52">
        <v>1.9814587099999999E-2</v>
      </c>
      <c r="BQ654" s="52">
        <v>1.9814495000000001E-2</v>
      </c>
      <c r="BR654" s="52">
        <v>1.9814403500000001E-2</v>
      </c>
      <c r="BS654" s="52">
        <v>1.9814312899999999E-2</v>
      </c>
      <c r="BT654" s="52">
        <v>1.9814222900000001E-2</v>
      </c>
      <c r="BU654" s="52">
        <v>1.98141337E-2</v>
      </c>
      <c r="BV654" s="52">
        <v>1.9814045200000002E-2</v>
      </c>
      <c r="BW654" s="52">
        <v>1.98139575E-2</v>
      </c>
      <c r="BX654" s="52">
        <v>1.9813870399999999E-2</v>
      </c>
      <c r="BY654" s="52">
        <v>1.9813784000000001E-2</v>
      </c>
      <c r="BZ654" s="52">
        <v>1.9813698300000002E-2</v>
      </c>
      <c r="CA654" s="52">
        <v>1.9813613300000001E-2</v>
      </c>
      <c r="CB654" s="52">
        <v>1.9813529E-2</v>
      </c>
      <c r="CC654" s="52">
        <v>1.98134453E-2</v>
      </c>
      <c r="CD654" s="52">
        <v>1.9813362300000002E-2</v>
      </c>
    </row>
    <row r="655" spans="1:82" x14ac:dyDescent="0.25">
      <c r="A655" s="52" t="s">
        <v>236</v>
      </c>
      <c r="B655" s="52">
        <v>7752.9</v>
      </c>
      <c r="C655" s="52">
        <v>8137.3673508501997</v>
      </c>
      <c r="D655" s="52">
        <v>8481.1706083345998</v>
      </c>
      <c r="E655" s="52">
        <v>8786.6181848005999</v>
      </c>
      <c r="F655" s="52">
        <v>9056.4844687875993</v>
      </c>
      <c r="G655" s="52">
        <v>9293.7833464428004</v>
      </c>
      <c r="H655" s="52">
        <v>9501.5984247487995</v>
      </c>
      <c r="I655" s="52">
        <v>9682.9613941427997</v>
      </c>
      <c r="J655" s="52">
        <v>9840.7694557889008</v>
      </c>
      <c r="K655" s="52">
        <v>9977.7332798718999</v>
      </c>
      <c r="L655" s="52">
        <v>10096.3480265077</v>
      </c>
      <c r="M655" s="52">
        <v>10198.8812100628</v>
      </c>
      <c r="N655" s="52">
        <v>10287.372420298299</v>
      </c>
      <c r="O655" s="52">
        <v>10363.641024815801</v>
      </c>
      <c r="P655" s="52">
        <v>10429.2989229587</v>
      </c>
      <c r="Q655" s="52">
        <v>10485.7661941345</v>
      </c>
      <c r="R655" s="55">
        <v>10534.288095593</v>
      </c>
      <c r="S655" s="52">
        <v>10575.952337107199</v>
      </c>
      <c r="T655" s="52">
        <v>10611.7059164455</v>
      </c>
      <c r="U655" s="52">
        <v>10642.371062784399</v>
      </c>
      <c r="V655" s="52">
        <v>10668.6600255173</v>
      </c>
      <c r="W655" s="52">
        <v>10691.188580293299</v>
      </c>
      <c r="X655" s="52">
        <v>10710.488216436601</v>
      </c>
      <c r="Y655" s="52">
        <v>10727.017031110299</v>
      </c>
      <c r="Z655" s="52">
        <v>10741.169394205999</v>
      </c>
      <c r="AA655" s="52">
        <v>10753.2844704332</v>
      </c>
      <c r="AB655" s="55">
        <v>10763.653696310699</v>
      </c>
      <c r="AC655" s="52">
        <v>10772.5273133065</v>
      </c>
      <c r="AD655" s="52">
        <v>10780.120056858101</v>
      </c>
      <c r="AE655" s="52">
        <v>10786.6160962989</v>
      </c>
      <c r="AF655" s="52">
        <v>10792.173314159299</v>
      </c>
      <c r="AG655" s="52">
        <v>10796.9270058115</v>
      </c>
      <c r="AH655" s="52">
        <v>10800.9930726168</v>
      </c>
      <c r="AI655" s="52">
        <v>10804.4707740213</v>
      </c>
      <c r="AJ655" s="52">
        <v>10807.445096683799</v>
      </c>
      <c r="AK655" s="52">
        <v>10809.988791862401</v>
      </c>
      <c r="AL655" s="52">
        <v>10812.164126009</v>
      </c>
      <c r="AM655" s="52">
        <v>10814.024383842599</v>
      </c>
      <c r="AN655" s="52">
        <v>10815.6151581011</v>
      </c>
      <c r="AO655" s="52">
        <v>10816.975455661601</v>
      </c>
      <c r="AP655" s="52">
        <v>10818.138645749101</v>
      </c>
      <c r="AQ655" s="52">
        <v>10819.1332724651</v>
      </c>
      <c r="AR655" s="52">
        <v>10819.9837508253</v>
      </c>
      <c r="AS655" s="52">
        <v>10820.710962839999</v>
      </c>
      <c r="AT655" s="52">
        <v>10821.3327678716</v>
      </c>
      <c r="AU655" s="52">
        <v>10821.8644395093</v>
      </c>
      <c r="AV655" s="52">
        <v>10822.3190394744</v>
      </c>
      <c r="AW655" s="52">
        <v>10822.7077375885</v>
      </c>
      <c r="AX655" s="52">
        <v>10823.0400855469</v>
      </c>
      <c r="AY655" s="52">
        <v>10823.324251144801</v>
      </c>
      <c r="AZ655" s="52">
        <v>10823.5672186475</v>
      </c>
      <c r="BA655" s="52">
        <v>10823.7749601877</v>
      </c>
      <c r="BB655" s="52">
        <v>10823.952582366501</v>
      </c>
      <c r="BC655" s="52">
        <v>10824.1044516408</v>
      </c>
      <c r="BD655" s="52">
        <v>10824.2343015602</v>
      </c>
      <c r="BE655" s="52">
        <v>10824.345324476601</v>
      </c>
      <c r="BF655" s="52">
        <v>10824.4402499731</v>
      </c>
      <c r="BG655" s="52">
        <v>10824.521411932799</v>
      </c>
      <c r="BH655" s="52">
        <v>10824.590805890901</v>
      </c>
      <c r="BI655" s="52">
        <v>10824.650138077899</v>
      </c>
      <c r="BJ655" s="52">
        <v>10824.700867355699</v>
      </c>
      <c r="BK655" s="52">
        <v>10824.7442410767</v>
      </c>
      <c r="BL655" s="52">
        <v>10824.781325746</v>
      </c>
      <c r="BM655" s="52">
        <v>10824.813033238999</v>
      </c>
      <c r="BN655" s="52">
        <v>10824.8401432192</v>
      </c>
      <c r="BO655" s="52">
        <v>10824.863322306101</v>
      </c>
      <c r="BP655" s="52">
        <v>10824.883140464701</v>
      </c>
      <c r="BQ655" s="52">
        <v>10824.900085019101</v>
      </c>
      <c r="BR655" s="52">
        <v>10824.914572634199</v>
      </c>
      <c r="BS655" s="52">
        <v>10824.9269595604</v>
      </c>
      <c r="BT655" s="52">
        <v>10824.937550393601</v>
      </c>
      <c r="BU655" s="52">
        <v>10824.946605564201</v>
      </c>
      <c r="BV655" s="52">
        <v>10824.954347741101</v>
      </c>
      <c r="BW655" s="52">
        <v>10824.960967306701</v>
      </c>
      <c r="BX655" s="52">
        <v>10824.966627038501</v>
      </c>
      <c r="BY655" s="52">
        <v>10824.971466111499</v>
      </c>
      <c r="BZ655" s="52">
        <v>10824.975603520699</v>
      </c>
      <c r="CA655" s="52">
        <v>10824.979141006799</v>
      </c>
      <c r="CB655" s="52">
        <v>10824.9821655583</v>
      </c>
      <c r="CC655" s="52">
        <v>10824.984751550501</v>
      </c>
      <c r="CD655" s="52">
        <v>10824.9869625744</v>
      </c>
    </row>
    <row r="656" spans="1:82" x14ac:dyDescent="0.25">
      <c r="A656" s="52" t="s">
        <v>237</v>
      </c>
      <c r="B656" s="52">
        <v>5.84</v>
      </c>
      <c r="C656" s="52">
        <v>6.2526766594999996</v>
      </c>
      <c r="D656" s="52">
        <v>6.6909818123000004</v>
      </c>
      <c r="E656" s="52">
        <v>7.1562633642</v>
      </c>
      <c r="F656" s="52">
        <v>7.6499251324999999</v>
      </c>
      <c r="G656" s="52">
        <v>8.1734283574000006</v>
      </c>
      <c r="H656" s="52">
        <v>8.7282932152000008</v>
      </c>
      <c r="I656" s="52">
        <v>9.3161003334999997</v>
      </c>
      <c r="J656" s="52">
        <v>9.9384923038000004</v>
      </c>
      <c r="K656" s="52">
        <v>10.5971751914</v>
      </c>
      <c r="L656" s="52">
        <v>11.2939200404</v>
      </c>
      <c r="M656" s="52">
        <v>12.030564370700001</v>
      </c>
      <c r="N656" s="52">
        <v>12.8090136659</v>
      </c>
      <c r="O656" s="52">
        <v>13.6312428495</v>
      </c>
      <c r="P656" s="52">
        <v>14.4992977474</v>
      </c>
      <c r="Q656" s="52">
        <v>15.415296533899999</v>
      </c>
      <c r="R656" s="55">
        <v>16.3814311601</v>
      </c>
      <c r="S656" s="52">
        <v>17.399968761</v>
      </c>
      <c r="T656" s="52">
        <v>18.473253040300001</v>
      </c>
      <c r="U656" s="52">
        <v>19.603705629699999</v>
      </c>
      <c r="V656" s="52">
        <v>20.793827420500001</v>
      </c>
      <c r="W656" s="52">
        <v>22.046199865399998</v>
      </c>
      <c r="X656" s="52">
        <v>23.363486248099999</v>
      </c>
      <c r="Y656" s="52">
        <v>24.748432918300001</v>
      </c>
      <c r="Z656" s="52">
        <v>26.203870489300002</v>
      </c>
      <c r="AA656" s="52">
        <v>27.7327149967</v>
      </c>
      <c r="AB656" s="55">
        <v>29.337969015100001</v>
      </c>
      <c r="AC656" s="52">
        <v>31.0227227309</v>
      </c>
      <c r="AD656" s="52">
        <v>32.790154968300001</v>
      </c>
      <c r="AE656" s="52">
        <v>34.643534167699997</v>
      </c>
      <c r="AF656" s="52">
        <v>36.586219311800001</v>
      </c>
      <c r="AG656" s="52">
        <v>38.621660799700003</v>
      </c>
      <c r="AH656" s="52">
        <v>40.753401264899999</v>
      </c>
      <c r="AI656" s="52">
        <v>42.985076336200002</v>
      </c>
      <c r="AJ656" s="52">
        <v>45.320415338899998</v>
      </c>
      <c r="AK656" s="52">
        <v>47.763241934200003</v>
      </c>
      <c r="AL656" s="52">
        <v>50.317474695000001</v>
      </c>
      <c r="AM656" s="52">
        <v>52.9871276163</v>
      </c>
      <c r="AN656" s="52">
        <v>55.776310557499997</v>
      </c>
      <c r="AO656" s="52">
        <v>58.6892296157</v>
      </c>
      <c r="AP656" s="52">
        <v>61.730187428199997</v>
      </c>
      <c r="AQ656" s="52">
        <v>64.903583401500001</v>
      </c>
      <c r="AR656" s="52">
        <v>68.213913866400006</v>
      </c>
      <c r="AS656" s="52">
        <v>71.665772156599999</v>
      </c>
      <c r="AT656" s="52">
        <v>75.263848611</v>
      </c>
      <c r="AU656" s="52">
        <v>79.012930495800006</v>
      </c>
      <c r="AV656" s="52">
        <v>82.917901847500005</v>
      </c>
      <c r="AW656" s="52">
        <v>86.983743234599999</v>
      </c>
      <c r="AX656" s="52">
        <v>91.215531436299997</v>
      </c>
      <c r="AY656" s="52">
        <v>95.618439039099997</v>
      </c>
      <c r="AZ656" s="52">
        <v>100.1977339475</v>
      </c>
      <c r="BA656" s="52">
        <v>104.95877881129999</v>
      </c>
      <c r="BB656" s="52">
        <v>109.90703036639999</v>
      </c>
      <c r="BC656" s="52">
        <v>115.04803868889999</v>
      </c>
      <c r="BD656" s="52">
        <v>120.3874463631</v>
      </c>
      <c r="BE656" s="52">
        <v>125.9309875623</v>
      </c>
      <c r="BF656" s="52">
        <v>131.68448704139999</v>
      </c>
      <c r="BG656" s="52">
        <v>137.6538590424</v>
      </c>
      <c r="BH656" s="52">
        <v>143.84510611260001</v>
      </c>
      <c r="BI656" s="52">
        <v>150.26431783390001</v>
      </c>
      <c r="BJ656" s="52">
        <v>156.91766946609999</v>
      </c>
      <c r="BK656" s="52">
        <v>163.81142050189999</v>
      </c>
      <c r="BL656" s="52">
        <v>170.95191313539999</v>
      </c>
      <c r="BM656" s="52">
        <v>178.34557064469999</v>
      </c>
      <c r="BN656" s="52">
        <v>185.99889568789999</v>
      </c>
      <c r="BO656" s="52">
        <v>193.91846851490001</v>
      </c>
      <c r="BP656" s="52">
        <v>202.11094509439999</v>
      </c>
      <c r="BQ656" s="52">
        <v>210.58305515800001</v>
      </c>
      <c r="BR656" s="52">
        <v>219.34160016179999</v>
      </c>
      <c r="BS656" s="52">
        <v>228.39345116699999</v>
      </c>
      <c r="BT656" s="52">
        <v>237.74554664070001</v>
      </c>
      <c r="BU656" s="52">
        <v>247.40489017780001</v>
      </c>
      <c r="BV656" s="52">
        <v>257.37854814600001</v>
      </c>
      <c r="BW656" s="52">
        <v>267.67364725559997</v>
      </c>
      <c r="BX656" s="52">
        <v>278.29737205449999</v>
      </c>
      <c r="BY656" s="52">
        <v>289.25696235179998</v>
      </c>
      <c r="BZ656" s="52">
        <v>300.5597105704</v>
      </c>
      <c r="CA656" s="52">
        <v>312.21295903160001</v>
      </c>
      <c r="CB656" s="52">
        <v>324.22409717239998</v>
      </c>
      <c r="CC656" s="52">
        <v>336.6005586988</v>
      </c>
      <c r="CD656" s="52">
        <v>349.34981867729999</v>
      </c>
    </row>
    <row r="657" spans="1:82" x14ac:dyDescent="0.25">
      <c r="A657" s="52" t="s">
        <v>238</v>
      </c>
      <c r="B657" s="52">
        <v>148.7834987121</v>
      </c>
      <c r="C657" s="52">
        <v>172.22887796750001</v>
      </c>
      <c r="D657" s="52">
        <v>198.13333895060001</v>
      </c>
      <c r="E657" s="52">
        <v>226.18821093490001</v>
      </c>
      <c r="F657" s="52">
        <v>256.58204300130001</v>
      </c>
      <c r="G657" s="52">
        <v>289.46727919689999</v>
      </c>
      <c r="H657" s="52">
        <v>325.14203385960002</v>
      </c>
      <c r="I657" s="52">
        <v>363.722005766</v>
      </c>
      <c r="J657" s="52">
        <v>405.48522704769999</v>
      </c>
      <c r="K657" s="52">
        <v>450.6779362986</v>
      </c>
      <c r="L657" s="52">
        <v>499.57077102860001</v>
      </c>
      <c r="M657" s="52">
        <v>552.45857609400002</v>
      </c>
      <c r="N657" s="52">
        <v>609.66122429799998</v>
      </c>
      <c r="O657" s="52">
        <v>671.52472846650005</v>
      </c>
      <c r="P657" s="52">
        <v>738.42254648109997</v>
      </c>
      <c r="Q657" s="52">
        <v>810.75710373840002</v>
      </c>
      <c r="R657" s="55">
        <v>888.98514624689994</v>
      </c>
      <c r="S657" s="52">
        <v>973.38643167550003</v>
      </c>
      <c r="T657" s="52">
        <v>1064.4411133141</v>
      </c>
      <c r="U657" s="52">
        <v>1162.6258875296</v>
      </c>
      <c r="V657" s="52">
        <v>1268.9093367455</v>
      </c>
      <c r="W657" s="52">
        <v>1383.4619601530001</v>
      </c>
      <c r="X657" s="52">
        <v>1506.8872902134001</v>
      </c>
      <c r="Y657" s="52">
        <v>1639.7836573643999</v>
      </c>
      <c r="Z657" s="52">
        <v>1782.8086240318</v>
      </c>
      <c r="AA657" s="52">
        <v>1936.6601683619999</v>
      </c>
      <c r="AB657" s="55">
        <v>2102.0761674179998</v>
      </c>
      <c r="AC657" s="52">
        <v>2279.8357478611001</v>
      </c>
      <c r="AD657" s="52">
        <v>2470.7624881155998</v>
      </c>
      <c r="AE657" s="52">
        <v>2675.7382034834</v>
      </c>
      <c r="AF657" s="52">
        <v>2895.6768580490998</v>
      </c>
      <c r="AG657" s="52">
        <v>3131.5408571533999</v>
      </c>
      <c r="AH657" s="52">
        <v>3384.3432704218999</v>
      </c>
      <c r="AI657" s="52">
        <v>3655.1501404748001</v>
      </c>
      <c r="AJ657" s="52">
        <v>3945.0830746542001</v>
      </c>
      <c r="AK657" s="52">
        <v>4255.3220443078999</v>
      </c>
      <c r="AL657" s="52">
        <v>4587.1481176014004</v>
      </c>
      <c r="AM657" s="52">
        <v>4958.5772632034996</v>
      </c>
      <c r="AN657" s="52">
        <v>5317.8161726844</v>
      </c>
      <c r="AO657" s="52">
        <v>5707.4739835883001</v>
      </c>
      <c r="AP657" s="52">
        <v>6127.8636351108998</v>
      </c>
      <c r="AQ657" s="52">
        <v>6579.6854645355997</v>
      </c>
      <c r="AR657" s="52">
        <v>7063.9457260956997</v>
      </c>
      <c r="AS657" s="52">
        <v>7581.8993875072001</v>
      </c>
      <c r="AT657" s="52">
        <v>8135.0081148847003</v>
      </c>
      <c r="AU657" s="52">
        <v>8724.9093234767006</v>
      </c>
      <c r="AV657" s="52">
        <v>9353.3935454911007</v>
      </c>
      <c r="AW657" s="52">
        <v>10022.3880482029</v>
      </c>
      <c r="AX657" s="52">
        <v>10733.945121138</v>
      </c>
      <c r="AY657" s="52">
        <v>11490.2338298457</v>
      </c>
      <c r="AZ657" s="52">
        <v>12293.534330766601</v>
      </c>
      <c r="BA657" s="52">
        <v>13147.518506312799</v>
      </c>
      <c r="BB657" s="52">
        <v>14052.577205441799</v>
      </c>
      <c r="BC657" s="52">
        <v>15011.787207875601</v>
      </c>
      <c r="BD657" s="52">
        <v>16027.9598049541</v>
      </c>
      <c r="BE657" s="52">
        <v>17103.994185291202</v>
      </c>
      <c r="BF657" s="52">
        <v>18243.706680212999</v>
      </c>
      <c r="BG657" s="52">
        <v>19446.9020246621</v>
      </c>
      <c r="BH657" s="52">
        <v>20721.458200580601</v>
      </c>
      <c r="BI657" s="52">
        <v>22068.3590884646</v>
      </c>
      <c r="BJ657" s="52">
        <v>23491.133937589901</v>
      </c>
      <c r="BK657" s="52">
        <v>24993.435436988999</v>
      </c>
      <c r="BL657" s="52">
        <v>26579.0278520213</v>
      </c>
      <c r="BM657" s="52">
        <v>28251.7907431397</v>
      </c>
      <c r="BN657" s="52">
        <v>30015.725601447099</v>
      </c>
      <c r="BO657" s="52">
        <v>31874.962063021401</v>
      </c>
      <c r="BP657" s="52">
        <v>33833.7631077267</v>
      </c>
      <c r="BQ657" s="52">
        <v>35896.529359710599</v>
      </c>
      <c r="BR657" s="52">
        <v>38067.8027215498</v>
      </c>
      <c r="BS657" s="52">
        <v>40352.269538193497</v>
      </c>
      <c r="BT657" s="52">
        <v>42754.763429583101</v>
      </c>
      <c r="BU657" s="52">
        <v>45280.267883629203</v>
      </c>
      <c r="BV657" s="52">
        <v>47933.918667928803</v>
      </c>
      <c r="BW657" s="52">
        <v>50721.006096443103</v>
      </c>
      <c r="BX657" s="52">
        <v>53646.977172980398</v>
      </c>
      <c r="BY657" s="52">
        <v>56717.437624101898</v>
      </c>
      <c r="BZ657" s="52">
        <v>59938.153828175702</v>
      </c>
      <c r="CA657" s="52">
        <v>63315.054643539501</v>
      </c>
      <c r="CB657" s="52">
        <v>66854.233136337396</v>
      </c>
      <c r="CC657" s="52">
        <v>70561.948207069901</v>
      </c>
      <c r="CD657" s="52">
        <v>74444.626113927297</v>
      </c>
    </row>
    <row r="658" spans="1:82" x14ac:dyDescent="0.25">
      <c r="A658" s="52" t="s">
        <v>239</v>
      </c>
      <c r="B658" s="52">
        <v>6.6000000000000003E-2</v>
      </c>
      <c r="C658" s="52">
        <v>6.5506851599999999E-2</v>
      </c>
      <c r="D658" s="52">
        <v>6.5017387999999995E-2</v>
      </c>
      <c r="E658" s="52">
        <v>6.4531581700000007E-2</v>
      </c>
      <c r="F658" s="52">
        <v>6.4049405200000006E-2</v>
      </c>
      <c r="G658" s="52">
        <v>6.3570831600000002E-2</v>
      </c>
      <c r="H658" s="52">
        <v>6.3095833800000001E-2</v>
      </c>
      <c r="I658" s="52">
        <v>6.2624385199999993E-2</v>
      </c>
      <c r="J658" s="52">
        <v>6.21564592E-2</v>
      </c>
      <c r="K658" s="52">
        <v>6.1692029600000003E-2</v>
      </c>
      <c r="L658" s="52">
        <v>6.12310701E-2</v>
      </c>
      <c r="M658" s="52">
        <v>6.0773554899999999E-2</v>
      </c>
      <c r="N658" s="52">
        <v>6.0319458200000002E-2</v>
      </c>
      <c r="O658" s="52">
        <v>5.9868754500000003E-2</v>
      </c>
      <c r="P658" s="52">
        <v>5.9421418500000003E-2</v>
      </c>
      <c r="Q658" s="52">
        <v>5.8977424899999999E-2</v>
      </c>
      <c r="R658" s="55">
        <v>5.8536748800000003E-2</v>
      </c>
      <c r="S658" s="52">
        <v>5.8099365399999998E-2</v>
      </c>
      <c r="T658" s="52">
        <v>5.7665250199999997E-2</v>
      </c>
      <c r="U658" s="52">
        <v>5.7234378599999997E-2</v>
      </c>
      <c r="V658" s="52">
        <v>5.68067264E-2</v>
      </c>
      <c r="W658" s="52">
        <v>5.6382269700000001E-2</v>
      </c>
      <c r="X658" s="52">
        <v>5.5960984499999998E-2</v>
      </c>
      <c r="Y658" s="52">
        <v>5.5542847100000001E-2</v>
      </c>
      <c r="Z658" s="52">
        <v>5.5127834000000001E-2</v>
      </c>
      <c r="AA658" s="52">
        <v>5.4715921799999997E-2</v>
      </c>
      <c r="AB658" s="55">
        <v>5.4307087400000002E-2</v>
      </c>
      <c r="AC658" s="52">
        <v>5.3901307900000001E-2</v>
      </c>
      <c r="AD658" s="52">
        <v>5.3498560200000003E-2</v>
      </c>
      <c r="AE658" s="52">
        <v>5.3098821900000003E-2</v>
      </c>
      <c r="AF658" s="52">
        <v>5.2702070400000002E-2</v>
      </c>
      <c r="AG658" s="52">
        <v>5.2308283499999997E-2</v>
      </c>
      <c r="AH658" s="52">
        <v>5.19174388E-2</v>
      </c>
      <c r="AI658" s="52">
        <v>5.15295146E-2</v>
      </c>
      <c r="AJ658" s="52">
        <v>5.11444889E-2</v>
      </c>
      <c r="AK658" s="52">
        <v>5.0762340000000003E-2</v>
      </c>
      <c r="AL658" s="52">
        <v>5.0383046600000002E-2</v>
      </c>
      <c r="AM658" s="52">
        <v>5.0006587300000002E-2</v>
      </c>
      <c r="AN658" s="52">
        <v>4.9632940799999997E-2</v>
      </c>
      <c r="AO658" s="52">
        <v>4.9262086199999999E-2</v>
      </c>
      <c r="AP658" s="52">
        <v>4.88940026E-2</v>
      </c>
      <c r="AQ658" s="52">
        <v>4.8528669300000001E-2</v>
      </c>
      <c r="AR658" s="52">
        <v>4.8166065700000003E-2</v>
      </c>
      <c r="AS658" s="52">
        <v>4.7806171500000001E-2</v>
      </c>
      <c r="AT658" s="52">
        <v>4.7448966400000001E-2</v>
      </c>
      <c r="AU658" s="52">
        <v>4.7094430299999997E-2</v>
      </c>
      <c r="AV658" s="52">
        <v>4.6742543300000002E-2</v>
      </c>
      <c r="AW658" s="52">
        <v>4.63932856E-2</v>
      </c>
      <c r="AX658" s="52">
        <v>4.6046637500000001E-2</v>
      </c>
      <c r="AY658" s="52">
        <v>4.5702579600000001E-2</v>
      </c>
      <c r="AZ658" s="52">
        <v>4.5361092399999997E-2</v>
      </c>
      <c r="BA658" s="52">
        <v>4.5022156799999997E-2</v>
      </c>
      <c r="BB658" s="52">
        <v>4.4685753699999997E-2</v>
      </c>
      <c r="BC658" s="52">
        <v>4.43518642E-2</v>
      </c>
      <c r="BD658" s="52">
        <v>4.4020469499999999E-2</v>
      </c>
      <c r="BE658" s="52">
        <v>4.3691551000000002E-2</v>
      </c>
      <c r="BF658" s="52">
        <v>4.3365090100000003E-2</v>
      </c>
      <c r="BG658" s="52">
        <v>4.3041068500000002E-2</v>
      </c>
      <c r="BH658" s="52">
        <v>4.2719467999999997E-2</v>
      </c>
      <c r="BI658" s="52">
        <v>4.2400270499999997E-2</v>
      </c>
      <c r="BJ658" s="52">
        <v>4.2083457999999997E-2</v>
      </c>
      <c r="BK658" s="52">
        <v>4.1769012699999997E-2</v>
      </c>
      <c r="BL658" s="52">
        <v>4.1456916900000002E-2</v>
      </c>
      <c r="BM658" s="52">
        <v>4.11471531E-2</v>
      </c>
      <c r="BN658" s="52">
        <v>4.0839703900000003E-2</v>
      </c>
      <c r="BO658" s="52">
        <v>4.0534551799999999E-2</v>
      </c>
      <c r="BP658" s="52">
        <v>4.0231679899999997E-2</v>
      </c>
      <c r="BQ658" s="52">
        <v>3.9931070999999999E-2</v>
      </c>
      <c r="BR658" s="52">
        <v>3.9632708199999998E-2</v>
      </c>
      <c r="BS658" s="52">
        <v>3.9336574800000003E-2</v>
      </c>
      <c r="BT658" s="52">
        <v>3.9042654000000003E-2</v>
      </c>
      <c r="BU658" s="52">
        <v>3.8750929500000003E-2</v>
      </c>
      <c r="BV658" s="52">
        <v>3.8461384699999997E-2</v>
      </c>
      <c r="BW658" s="52">
        <v>3.8174003300000002E-2</v>
      </c>
      <c r="BX658" s="52">
        <v>3.7888769199999998E-2</v>
      </c>
      <c r="BY658" s="52">
        <v>3.7605666400000001E-2</v>
      </c>
      <c r="BZ658" s="52">
        <v>3.7324678999999999E-2</v>
      </c>
      <c r="CA658" s="52">
        <v>3.7045791000000002E-2</v>
      </c>
      <c r="CB658" s="52">
        <v>3.6768986900000002E-2</v>
      </c>
      <c r="CC658" s="52">
        <v>3.6494250999999998E-2</v>
      </c>
      <c r="CD658" s="52">
        <v>3.6221568000000003E-2</v>
      </c>
    </row>
    <row r="659" spans="1:82" x14ac:dyDescent="0.25">
      <c r="A659" s="52" t="s">
        <v>240</v>
      </c>
      <c r="B659" s="52">
        <v>409</v>
      </c>
      <c r="C659" s="52">
        <v>473.88269871</v>
      </c>
      <c r="D659" s="52">
        <v>547.64042332019994</v>
      </c>
      <c r="E659" s="52">
        <v>626.65437108360004</v>
      </c>
      <c r="F659" s="52">
        <v>711.7449662107</v>
      </c>
      <c r="G659" s="52">
        <v>803.28216832969997</v>
      </c>
      <c r="H659" s="52">
        <v>902.85997833780004</v>
      </c>
      <c r="I659" s="52">
        <v>1010.2579261175</v>
      </c>
      <c r="J659" s="52">
        <v>1126.6282431935001</v>
      </c>
      <c r="K659" s="52">
        <v>1252.6974651261</v>
      </c>
      <c r="L659" s="52">
        <v>1389.2838189438</v>
      </c>
      <c r="M659" s="52">
        <v>1537.2924130814999</v>
      </c>
      <c r="N659" s="52">
        <v>1697.7192415643001</v>
      </c>
      <c r="O659" s="52">
        <v>1871.6573288991999</v>
      </c>
      <c r="P659" s="52">
        <v>2060.3041251897998</v>
      </c>
      <c r="Q659" s="52">
        <v>2264.9704191453002</v>
      </c>
      <c r="R659" s="55">
        <v>2487.3110434186001</v>
      </c>
      <c r="S659" s="52">
        <v>2727.1598886536999</v>
      </c>
      <c r="T659" s="52">
        <v>2986.0384195029001</v>
      </c>
      <c r="U659" s="52">
        <v>3265.2501737973998</v>
      </c>
      <c r="V659" s="52">
        <v>3570.5146193103001</v>
      </c>
      <c r="W659" s="52">
        <v>3899.8774766614001</v>
      </c>
      <c r="X659" s="52">
        <v>4255.2209512829004</v>
      </c>
      <c r="Y659" s="52">
        <v>4638.1547454624997</v>
      </c>
      <c r="Z659" s="52">
        <v>5050.6113827477002</v>
      </c>
      <c r="AA659" s="52">
        <v>5494.6595873296001</v>
      </c>
      <c r="AB659" s="55">
        <v>5972.4887082783998</v>
      </c>
      <c r="AC659" s="52">
        <v>6486.4103044971998</v>
      </c>
      <c r="AD659" s="52">
        <v>7038.8769340421004</v>
      </c>
      <c r="AE659" s="52">
        <v>7632.6013343773002</v>
      </c>
      <c r="AF659" s="52">
        <v>8270.2965108101998</v>
      </c>
      <c r="AG659" s="52">
        <v>8954.8174687847004</v>
      </c>
      <c r="AH659" s="52">
        <v>9689.1694019718998</v>
      </c>
      <c r="AI659" s="52">
        <v>10476.516407276</v>
      </c>
      <c r="AJ659" s="52">
        <v>11320.192624270099</v>
      </c>
      <c r="AK659" s="52">
        <v>12223.7151010568</v>
      </c>
      <c r="AL659" s="52">
        <v>13191.1791982943</v>
      </c>
      <c r="AM659" s="52">
        <v>14387.4961450677</v>
      </c>
      <c r="AN659" s="52">
        <v>15304.727319237099</v>
      </c>
      <c r="AO659" s="52">
        <v>16344.4935902454</v>
      </c>
      <c r="AP659" s="52">
        <v>17499.100352819201</v>
      </c>
      <c r="AQ659" s="52">
        <v>18764.590638333299</v>
      </c>
      <c r="AR659" s="52">
        <v>20139.678391960701</v>
      </c>
      <c r="AS659" s="52">
        <v>21625.056445509501</v>
      </c>
      <c r="AT659" s="52">
        <v>23222.9189140003</v>
      </c>
      <c r="AU659" s="52">
        <v>24936.6226338706</v>
      </c>
      <c r="AV659" s="52">
        <v>26770.443672765799</v>
      </c>
      <c r="AW659" s="52">
        <v>28729.400546020501</v>
      </c>
      <c r="AX659" s="52">
        <v>30819.124918955498</v>
      </c>
      <c r="AY659" s="52">
        <v>33045.7664031819</v>
      </c>
      <c r="AZ659" s="52">
        <v>35415.921962086199</v>
      </c>
      <c r="BA659" s="52">
        <v>37948.939691234198</v>
      </c>
      <c r="BB659" s="52">
        <v>40631.9780854563</v>
      </c>
      <c r="BC659" s="52">
        <v>43477.309473536901</v>
      </c>
      <c r="BD659" s="52">
        <v>46493.978507086198</v>
      </c>
      <c r="BE659" s="52">
        <v>49691.176510504498</v>
      </c>
      <c r="BF659" s="52">
        <v>53086.265117849704</v>
      </c>
      <c r="BG659" s="52">
        <v>56656.943455390901</v>
      </c>
      <c r="BH659" s="52">
        <v>60458.486622310098</v>
      </c>
      <c r="BI659" s="52">
        <v>64478.496181480601</v>
      </c>
      <c r="BJ659" s="52">
        <v>68728.468015232094</v>
      </c>
      <c r="BK659" s="52">
        <v>73220.287213671094</v>
      </c>
      <c r="BL659" s="52">
        <v>77966.094863573293</v>
      </c>
      <c r="BM659" s="52">
        <v>82978.306627232494</v>
      </c>
      <c r="BN659" s="52">
        <v>88269.660336726607</v>
      </c>
      <c r="BO659" s="52">
        <v>93853.260077250801</v>
      </c>
      <c r="BP659" s="52">
        <v>99742.610882861904</v>
      </c>
      <c r="BQ659" s="93" t="s">
        <v>700</v>
      </c>
      <c r="BR659" s="93" t="s">
        <v>701</v>
      </c>
      <c r="BS659" s="93" t="s">
        <v>702</v>
      </c>
      <c r="BT659" s="93" t="s">
        <v>703</v>
      </c>
      <c r="BU659" s="93" t="s">
        <v>704</v>
      </c>
      <c r="BV659" s="93" t="s">
        <v>705</v>
      </c>
      <c r="BW659" s="93" t="s">
        <v>706</v>
      </c>
      <c r="BX659" s="93" t="s">
        <v>707</v>
      </c>
      <c r="BY659" s="93" t="s">
        <v>708</v>
      </c>
      <c r="BZ659" s="93" t="s">
        <v>709</v>
      </c>
      <c r="CA659" s="93" t="s">
        <v>710</v>
      </c>
      <c r="CB659" s="93" t="s">
        <v>711</v>
      </c>
      <c r="CC659" s="93" t="s">
        <v>712</v>
      </c>
      <c r="CD659" s="93" t="s">
        <v>713</v>
      </c>
    </row>
    <row r="660" spans="1:82" x14ac:dyDescent="0.25">
      <c r="A660" s="52" t="s">
        <v>241</v>
      </c>
      <c r="B660" s="52">
        <v>0.31407080710000002</v>
      </c>
      <c r="C660" s="52">
        <v>0.31330770499999999</v>
      </c>
      <c r="D660" s="52">
        <v>0.30938926280000001</v>
      </c>
      <c r="E660" s="52">
        <v>0.30667414679999999</v>
      </c>
      <c r="F660" s="52">
        <v>0.3046823642</v>
      </c>
      <c r="G660" s="52">
        <v>0.30412947709999999</v>
      </c>
      <c r="H660" s="52">
        <v>0.30230221000000002</v>
      </c>
      <c r="I660" s="52">
        <v>0.30067581760000001</v>
      </c>
      <c r="J660" s="52">
        <v>0.29934736969999998</v>
      </c>
      <c r="K660" s="52">
        <v>0.29828834189999998</v>
      </c>
      <c r="L660" s="52">
        <v>0.29746855500000002</v>
      </c>
      <c r="M660" s="52">
        <v>0.29686098300000002</v>
      </c>
      <c r="N660" s="52">
        <v>0.29644201060000003</v>
      </c>
      <c r="O660" s="52">
        <v>0.2961910505</v>
      </c>
      <c r="P660" s="52">
        <v>0.29609017910000002</v>
      </c>
      <c r="Q660" s="52">
        <v>0.29618027879999997</v>
      </c>
      <c r="R660" s="55">
        <v>0.2954738643</v>
      </c>
      <c r="S660" s="52">
        <v>0.29459591219999998</v>
      </c>
      <c r="T660" s="52">
        <v>0.29376698870000001</v>
      </c>
      <c r="U660" s="52">
        <v>0.29375835960000002</v>
      </c>
      <c r="V660" s="52">
        <v>0.29513026040000001</v>
      </c>
      <c r="W660" s="52">
        <v>0.29447382160000002</v>
      </c>
      <c r="X660" s="52">
        <v>0.29382467379999999</v>
      </c>
      <c r="Y660" s="52">
        <v>0.2932099936</v>
      </c>
      <c r="Z660" s="52">
        <v>0.29262769239999997</v>
      </c>
      <c r="AA660" s="52">
        <v>0.29207298990000002</v>
      </c>
      <c r="AB660" s="55">
        <v>0.2915413724</v>
      </c>
      <c r="AC660" s="52">
        <v>0.29103023929999999</v>
      </c>
      <c r="AD660" s="52">
        <v>0.29054642180000001</v>
      </c>
      <c r="AE660" s="52">
        <v>0.2900709534</v>
      </c>
      <c r="AF660" s="52">
        <v>0.28960204630000003</v>
      </c>
      <c r="AG660" s="52">
        <v>0.28913848980000001</v>
      </c>
      <c r="AH660" s="52">
        <v>0.2886796291</v>
      </c>
      <c r="AI660" s="52">
        <v>0.28822545309999997</v>
      </c>
      <c r="AJ660" s="52">
        <v>0.28777662380000002</v>
      </c>
      <c r="AK660" s="52">
        <v>0.28735280829999998</v>
      </c>
      <c r="AL660" s="52">
        <v>0.29411527659999998</v>
      </c>
      <c r="AM660" s="52">
        <v>0.28000000000000003</v>
      </c>
      <c r="AN660" s="52">
        <v>0.28000000000000003</v>
      </c>
      <c r="AO660" s="52">
        <v>0.28000000000000003</v>
      </c>
      <c r="AP660" s="52">
        <v>0.28000000000000003</v>
      </c>
      <c r="AQ660" s="52">
        <v>0.28000000000000003</v>
      </c>
      <c r="AR660" s="52">
        <v>0.28000000000000003</v>
      </c>
      <c r="AS660" s="52">
        <v>0.28000000000000003</v>
      </c>
      <c r="AT660" s="52">
        <v>0.28000000000000003</v>
      </c>
      <c r="AU660" s="52">
        <v>0.28000000000000003</v>
      </c>
      <c r="AV660" s="52">
        <v>0.28000000000000003</v>
      </c>
      <c r="AW660" s="52">
        <v>0.28000000000000003</v>
      </c>
      <c r="AX660" s="52">
        <v>0.28000000000000003</v>
      </c>
      <c r="AY660" s="52">
        <v>0.28000000000000003</v>
      </c>
      <c r="AZ660" s="52">
        <v>0.28000000000000003</v>
      </c>
      <c r="BA660" s="52">
        <v>0.28000000000000003</v>
      </c>
      <c r="BB660" s="52">
        <v>0.28000000000000003</v>
      </c>
      <c r="BC660" s="52">
        <v>0.28000000000000003</v>
      </c>
      <c r="BD660" s="52">
        <v>0.28000000000000003</v>
      </c>
      <c r="BE660" s="52">
        <v>0.28000000000000003</v>
      </c>
      <c r="BF660" s="52">
        <v>0.28000000000000003</v>
      </c>
      <c r="BG660" s="52">
        <v>0.28000000000000003</v>
      </c>
      <c r="BH660" s="52">
        <v>0.28000000000000003</v>
      </c>
      <c r="BI660" s="52">
        <v>0.28000000000000003</v>
      </c>
      <c r="BJ660" s="52">
        <v>0.28000000000000003</v>
      </c>
      <c r="BK660" s="52">
        <v>0.28000000000000003</v>
      </c>
      <c r="BL660" s="52">
        <v>0.28000000000000003</v>
      </c>
      <c r="BM660" s="52">
        <v>0.28000000000000003</v>
      </c>
      <c r="BN660" s="52">
        <v>0.28000000000000003</v>
      </c>
      <c r="BO660" s="52">
        <v>0.28000000000000003</v>
      </c>
      <c r="BP660" s="52">
        <v>0.28000000000000003</v>
      </c>
      <c r="BQ660" s="52">
        <v>0.28000000000000003</v>
      </c>
      <c r="BR660" s="52">
        <v>0.28000000000000003</v>
      </c>
      <c r="BS660" s="52">
        <v>0.28000000000000003</v>
      </c>
      <c r="BT660" s="52">
        <v>0.28000000000000003</v>
      </c>
      <c r="BU660" s="52">
        <v>0.28000000000000003</v>
      </c>
      <c r="BV660" s="52">
        <v>0.28000000000000003</v>
      </c>
      <c r="BW660" s="52">
        <v>0.28000000000000003</v>
      </c>
      <c r="BX660" s="52">
        <v>0.28000000000000003</v>
      </c>
      <c r="BY660" s="52">
        <v>0.28000000000000003</v>
      </c>
      <c r="BZ660" s="52">
        <v>0.28000000000000003</v>
      </c>
      <c r="CA660" s="52">
        <v>0.28000000000000003</v>
      </c>
      <c r="CB660" s="52">
        <v>0.28000000000000003</v>
      </c>
      <c r="CC660" s="52">
        <v>0.28000000000000003</v>
      </c>
      <c r="CD660" s="52">
        <v>0.28000000000000003</v>
      </c>
    </row>
    <row r="661" spans="1:82" x14ac:dyDescent="0.25">
      <c r="A661" s="52" t="s">
        <v>242</v>
      </c>
      <c r="B661" s="52">
        <v>46.474457741999998</v>
      </c>
      <c r="C661" s="52">
        <v>53.563485711799999</v>
      </c>
      <c r="D661" s="52">
        <v>60.655635503500001</v>
      </c>
      <c r="E661" s="52">
        <v>68.342365325900005</v>
      </c>
      <c r="F661" s="52">
        <v>76.600776646400007</v>
      </c>
      <c r="G661" s="52">
        <v>85.705978152200004</v>
      </c>
      <c r="H661" s="52">
        <v>95.425627501799994</v>
      </c>
      <c r="I661" s="52">
        <v>106.0162080801</v>
      </c>
      <c r="J661" s="52">
        <v>117.4869507606</v>
      </c>
      <c r="K661" s="52">
        <v>129.9156985523</v>
      </c>
      <c r="L661" s="52">
        <v>143.38684216670001</v>
      </c>
      <c r="M661" s="52">
        <v>157.99268891279999</v>
      </c>
      <c r="N661" s="52">
        <v>173.83421878959999</v>
      </c>
      <c r="O661" s="52">
        <v>191.02183780959999</v>
      </c>
      <c r="P661" s="52">
        <v>209.67628725239999</v>
      </c>
      <c r="Q661" s="52">
        <v>229.97373212350001</v>
      </c>
      <c r="R661" s="55">
        <v>251.6855181251</v>
      </c>
      <c r="S661" s="52">
        <v>275.13555537040003</v>
      </c>
      <c r="T661" s="52">
        <v>300.40486949299998</v>
      </c>
      <c r="U661" s="52">
        <v>328.48340883690003</v>
      </c>
      <c r="V661" s="52">
        <v>358.30485982099998</v>
      </c>
      <c r="W661" s="52">
        <v>390.47646001779998</v>
      </c>
      <c r="X661" s="52">
        <v>425.09786518790003</v>
      </c>
      <c r="Y661" s="52">
        <v>462.3654774199</v>
      </c>
      <c r="Z661" s="52">
        <v>502.46481438619998</v>
      </c>
      <c r="AA661" s="52">
        <v>545.58943371119994</v>
      </c>
      <c r="AB661" s="55">
        <v>591.94308942919997</v>
      </c>
      <c r="AC661" s="52">
        <v>641.74330266790002</v>
      </c>
      <c r="AD661" s="52">
        <v>695.24297871900001</v>
      </c>
      <c r="AE661" s="52">
        <v>752.66434977469999</v>
      </c>
      <c r="AF661" s="52">
        <v>814.25801642329998</v>
      </c>
      <c r="AG661" s="52">
        <v>880.28784696579999</v>
      </c>
      <c r="AH661" s="52">
        <v>951.03175342110001</v>
      </c>
      <c r="AI661" s="52">
        <v>1026.7828901875</v>
      </c>
      <c r="AJ661" s="52">
        <v>1107.8509116703001</v>
      </c>
      <c r="AK661" s="52">
        <v>1194.6395336543001</v>
      </c>
      <c r="AL661" s="52">
        <v>1319.6473480534</v>
      </c>
      <c r="AM661" s="52">
        <v>1361.8109441071999</v>
      </c>
      <c r="AN661" s="52">
        <v>1461.4410311018</v>
      </c>
      <c r="AO661" s="52">
        <v>1569.568066543</v>
      </c>
      <c r="AP661" s="52">
        <v>1686.3093741994001</v>
      </c>
      <c r="AQ661" s="52">
        <v>1811.8750531863</v>
      </c>
      <c r="AR661" s="52">
        <v>1946.5555503681001</v>
      </c>
      <c r="AS661" s="52">
        <v>2090.7078666983002</v>
      </c>
      <c r="AT661" s="52">
        <v>2244.7442488685001</v>
      </c>
      <c r="AU661" s="52">
        <v>2409.1234747383</v>
      </c>
      <c r="AV661" s="52">
        <v>2584.3442523377998</v>
      </c>
      <c r="AW661" s="52">
        <v>2770.9402381072</v>
      </c>
      <c r="AX661" s="52">
        <v>2969.4762659575999</v>
      </c>
      <c r="AY661" s="52">
        <v>3180.5454717343</v>
      </c>
      <c r="AZ661" s="52">
        <v>3407.2383863683999</v>
      </c>
      <c r="BA661" s="52">
        <v>3644.7017374359002</v>
      </c>
      <c r="BB661" s="52">
        <v>3896.9065467711998</v>
      </c>
      <c r="BC661" s="52">
        <v>4164.2124072115002</v>
      </c>
      <c r="BD661" s="52">
        <v>4447.3894283709997</v>
      </c>
      <c r="BE661" s="52">
        <v>4748.8244600323997</v>
      </c>
      <c r="BF661" s="52">
        <v>5062.0069531904001</v>
      </c>
      <c r="BG661" s="52">
        <v>5400.6256162672998</v>
      </c>
      <c r="BH661" s="52">
        <v>5755.6728831745004</v>
      </c>
      <c r="BI661" s="52">
        <v>6130.9121610059001</v>
      </c>
      <c r="BJ661" s="52">
        <v>6527.3628270712998</v>
      </c>
      <c r="BK661" s="52">
        <v>6946.0494933544996</v>
      </c>
      <c r="BL661" s="52">
        <v>7388.0214542481999</v>
      </c>
      <c r="BM661" s="52">
        <v>7854.3600112823997</v>
      </c>
      <c r="BN661" s="52">
        <v>8346.1816690033993</v>
      </c>
      <c r="BO661" s="52">
        <v>8864.6398679691993</v>
      </c>
      <c r="BP661" s="52">
        <v>9410.9261649952005</v>
      </c>
      <c r="BQ661" s="52">
        <v>9986.2711793222006</v>
      </c>
      <c r="BR661" s="52">
        <v>10591.9454222929</v>
      </c>
      <c r="BS661" s="52">
        <v>11229.260057804</v>
      </c>
      <c r="BT661" s="52">
        <v>11899.5676147134</v>
      </c>
      <c r="BU661" s="52">
        <v>12604.2626617398</v>
      </c>
      <c r="BV661" s="52">
        <v>13344.782450488799</v>
      </c>
      <c r="BW661" s="52">
        <v>14122.607529691601</v>
      </c>
      <c r="BX661" s="52">
        <v>14939.262332271501</v>
      </c>
      <c r="BY661" s="52">
        <v>15796.3157359535</v>
      </c>
      <c r="BZ661" s="52">
        <v>16695.381597548501</v>
      </c>
      <c r="CA661" s="52">
        <v>17638.119260664898</v>
      </c>
      <c r="CB661" s="52">
        <v>18626.234036343099</v>
      </c>
      <c r="CC661" s="52">
        <v>19661.4776559409</v>
      </c>
      <c r="CD661" s="52">
        <v>20745.648695485001</v>
      </c>
    </row>
    <row r="662" spans="1:82" x14ac:dyDescent="0.25">
      <c r="A662" s="52" t="s">
        <v>243</v>
      </c>
      <c r="B662" s="52">
        <v>147.9811817186</v>
      </c>
      <c r="C662" s="52">
        <v>171.0025631513</v>
      </c>
      <c r="D662" s="52">
        <v>196.45553639080001</v>
      </c>
      <c r="E662" s="52">
        <v>224.02049361830001</v>
      </c>
      <c r="F662" s="52">
        <v>253.88704943659999</v>
      </c>
      <c r="G662" s="52">
        <v>286.22047817480001</v>
      </c>
      <c r="H662" s="52">
        <v>321.3053127261</v>
      </c>
      <c r="I662" s="52">
        <v>359.23456853599998</v>
      </c>
      <c r="J662" s="52">
        <v>400.2740357728</v>
      </c>
      <c r="K662" s="52">
        <v>444.66688742579998</v>
      </c>
      <c r="L662" s="52">
        <v>492.68504944159997</v>
      </c>
      <c r="M662" s="52">
        <v>544.62833116260003</v>
      </c>
      <c r="N662" s="52">
        <v>600.82566612840003</v>
      </c>
      <c r="O662" s="52">
        <v>661.63706946670004</v>
      </c>
      <c r="P662" s="52">
        <v>727.45601424170002</v>
      </c>
      <c r="Q662" s="52">
        <v>798.71215081809999</v>
      </c>
      <c r="R662" s="55">
        <v>875.82913272099995</v>
      </c>
      <c r="S662" s="52">
        <v>959.11624436329998</v>
      </c>
      <c r="T662" s="52">
        <v>1048.9800129291</v>
      </c>
      <c r="U662" s="52">
        <v>1145.8707318843999</v>
      </c>
      <c r="V662" s="52">
        <v>1251.2370366718999</v>
      </c>
      <c r="W662" s="52">
        <v>1365.0336911086999</v>
      </c>
      <c r="X662" s="52">
        <v>1487.7379419163001</v>
      </c>
      <c r="Y662" s="52">
        <v>1619.9288634616</v>
      </c>
      <c r="Z662" s="52">
        <v>1762.2725618251</v>
      </c>
      <c r="AA662" s="52">
        <v>1915.4827993366</v>
      </c>
      <c r="AB662" s="55">
        <v>2080.3157004527002</v>
      </c>
      <c r="AC662" s="52">
        <v>2257.5703371494001</v>
      </c>
      <c r="AD662" s="52">
        <v>2448.0918169012002</v>
      </c>
      <c r="AE662" s="52">
        <v>2652.7836191767001</v>
      </c>
      <c r="AF662" s="52">
        <v>2872.5823180501998</v>
      </c>
      <c r="AG662" s="52">
        <v>3108.4734630672001</v>
      </c>
      <c r="AH662" s="52">
        <v>3361.4931788522999</v>
      </c>
      <c r="AI662" s="52">
        <v>3632.7295847765999</v>
      </c>
      <c r="AJ662" s="52">
        <v>3923.3242230870001</v>
      </c>
      <c r="AK662" s="52">
        <v>4234.4733887025996</v>
      </c>
      <c r="AL662" s="52">
        <v>4567.4689118233</v>
      </c>
      <c r="AM662" s="52">
        <v>4938.5589994682996</v>
      </c>
      <c r="AN662" s="52">
        <v>5297.4350658261001</v>
      </c>
      <c r="AO662" s="52">
        <v>5686.8443773528998</v>
      </c>
      <c r="AP662" s="52">
        <v>6107.1837519889996</v>
      </c>
      <c r="AQ662" s="52">
        <v>6559.1878128568997</v>
      </c>
      <c r="AR662" s="52">
        <v>7043.8827209108003</v>
      </c>
      <c r="AS662" s="52">
        <v>7562.5355933720002</v>
      </c>
      <c r="AT662" s="52">
        <v>8116.6131638800998</v>
      </c>
      <c r="AU662" s="52">
        <v>8707.7499674668998</v>
      </c>
      <c r="AV662" s="52">
        <v>9337.7242642939</v>
      </c>
      <c r="AW662" s="52">
        <v>10008.4398848771</v>
      </c>
      <c r="AX662" s="52">
        <v>10721.912500141299</v>
      </c>
      <c r="AY662" s="52">
        <v>11480.2591620113</v>
      </c>
      <c r="AZ662" s="52">
        <v>12282.8789098855</v>
      </c>
      <c r="BA662" s="52">
        <v>13136.1228946474</v>
      </c>
      <c r="BB662" s="52">
        <v>14040.397134149</v>
      </c>
      <c r="BC662" s="52">
        <v>14998.7757413132</v>
      </c>
      <c r="BD662" s="52">
        <v>16014.0675707931</v>
      </c>
      <c r="BE662" s="52">
        <v>17085.631538367801</v>
      </c>
      <c r="BF662" s="52">
        <v>18227.893947447901</v>
      </c>
      <c r="BG662" s="52">
        <v>19430.046422332201</v>
      </c>
      <c r="BH662" s="52">
        <v>20702.9106411625</v>
      </c>
      <c r="BI662" s="52">
        <v>22047.976918036798</v>
      </c>
      <c r="BJ662" s="52">
        <v>23468.885329593799</v>
      </c>
      <c r="BK662" s="52">
        <v>24969.294445711901</v>
      </c>
      <c r="BL662" s="52">
        <v>26552.950701500398</v>
      </c>
      <c r="BM662" s="52">
        <v>28223.714584055298</v>
      </c>
      <c r="BN662" s="52">
        <v>29985.572088189001</v>
      </c>
      <c r="BO662" s="52">
        <v>31842.640939897501</v>
      </c>
      <c r="BP662" s="52">
        <v>33799.174835740399</v>
      </c>
      <c r="BQ662" s="52">
        <v>35859.566838488201</v>
      </c>
      <c r="BR662" s="52">
        <v>38028.352351497102</v>
      </c>
      <c r="BS662" s="52">
        <v>40310.211842529199</v>
      </c>
      <c r="BT662" s="52">
        <v>42709.973393936998</v>
      </c>
      <c r="BU662" s="52">
        <v>45232.615117669397</v>
      </c>
      <c r="BV662" s="52">
        <v>47883.267455744302</v>
      </c>
      <c r="BW662" s="52">
        <v>50667.215377528599</v>
      </c>
      <c r="BX662" s="52">
        <v>53589.900479802003</v>
      </c>
      <c r="BY662" s="52">
        <v>56656.922992280401</v>
      </c>
      <c r="BZ662" s="52">
        <v>59874.043689149803</v>
      </c>
      <c r="CA662" s="52">
        <v>63247.185705768803</v>
      </c>
      <c r="CB662" s="52">
        <v>66782.436258771893</v>
      </c>
      <c r="CC662" s="52">
        <v>70486.048267183302</v>
      </c>
      <c r="CD662" s="52">
        <v>74364.441871747593</v>
      </c>
    </row>
    <row r="663" spans="1:82" x14ac:dyDescent="0.25">
      <c r="A663" s="52" t="s">
        <v>244</v>
      </c>
      <c r="B663" s="52">
        <v>13.0918754521</v>
      </c>
      <c r="C663" s="52">
        <v>14.426999224199999</v>
      </c>
      <c r="D663" s="52">
        <v>15.964063486800001</v>
      </c>
      <c r="E663" s="52">
        <v>17.584437474200001</v>
      </c>
      <c r="F663" s="52">
        <v>19.302317469399998</v>
      </c>
      <c r="G663" s="52">
        <v>21.100293517200001</v>
      </c>
      <c r="H663" s="52">
        <v>23.1789830616</v>
      </c>
      <c r="I663" s="52">
        <v>25.465025299099999</v>
      </c>
      <c r="J663" s="52">
        <v>27.943955767799999</v>
      </c>
      <c r="K663" s="52">
        <v>30.630363750400001</v>
      </c>
      <c r="L663" s="52">
        <v>33.5405123038</v>
      </c>
      <c r="M663" s="52">
        <v>36.6920970428</v>
      </c>
      <c r="N663" s="52">
        <v>40.104301525700002</v>
      </c>
      <c r="O663" s="52">
        <v>43.797922462400003</v>
      </c>
      <c r="P663" s="52">
        <v>47.795523678400002</v>
      </c>
      <c r="Q663" s="52">
        <v>52.117473902299999</v>
      </c>
      <c r="R663" s="55">
        <v>56.968013077499997</v>
      </c>
      <c r="S663" s="52">
        <v>62.292891182600002</v>
      </c>
      <c r="T663" s="52">
        <v>68.056057172500005</v>
      </c>
      <c r="U663" s="52">
        <v>74.205847189400004</v>
      </c>
      <c r="V663" s="52">
        <v>80.211742006099996</v>
      </c>
      <c r="W663" s="52">
        <v>87.505491334799999</v>
      </c>
      <c r="X663" s="52">
        <v>95.390238073199995</v>
      </c>
      <c r="Y663" s="52">
        <v>103.9006014532</v>
      </c>
      <c r="Z663" s="52">
        <v>113.08023982100001</v>
      </c>
      <c r="AA663" s="52">
        <v>122.9764358786</v>
      </c>
      <c r="AB663" s="55">
        <v>133.63940641580001</v>
      </c>
      <c r="AC663" s="52">
        <v>145.12202723870001</v>
      </c>
      <c r="AD663" s="52">
        <v>157.47857132370001</v>
      </c>
      <c r="AE663" s="52">
        <v>170.77599607510001</v>
      </c>
      <c r="AF663" s="52">
        <v>185.07732221309999</v>
      </c>
      <c r="AG663" s="52">
        <v>200.44887923990001</v>
      </c>
      <c r="AH663" s="52">
        <v>216.9603824404</v>
      </c>
      <c r="AI663" s="52">
        <v>234.68495388100001</v>
      </c>
      <c r="AJ663" s="52">
        <v>253.69913829160001</v>
      </c>
      <c r="AK663" s="52">
        <v>274.07585096579999</v>
      </c>
      <c r="AL663" s="52">
        <v>292.92838698690002</v>
      </c>
      <c r="AM663" s="52">
        <v>323.82020293879998</v>
      </c>
      <c r="AN663" s="52">
        <v>347.45977624940002</v>
      </c>
      <c r="AO663" s="52">
        <v>373.12021162050002</v>
      </c>
      <c r="AP663" s="52">
        <v>400.82903788520002</v>
      </c>
      <c r="AQ663" s="52">
        <v>430.63590791320001</v>
      </c>
      <c r="AR663" s="52">
        <v>462.60961877210002</v>
      </c>
      <c r="AS663" s="52">
        <v>496.834816252</v>
      </c>
      <c r="AT663" s="52">
        <v>533.40929633250005</v>
      </c>
      <c r="AU663" s="52">
        <v>572.44192714379994</v>
      </c>
      <c r="AV663" s="52">
        <v>614.05107580260005</v>
      </c>
      <c r="AW663" s="52">
        <v>658.36342168260001</v>
      </c>
      <c r="AX663" s="52">
        <v>705.51305844829994</v>
      </c>
      <c r="AY663" s="52">
        <v>755.64080951189999</v>
      </c>
      <c r="AZ663" s="52">
        <v>809.48082636569995</v>
      </c>
      <c r="BA663" s="52">
        <v>865.87999255809996</v>
      </c>
      <c r="BB663" s="52">
        <v>925.78166416579995</v>
      </c>
      <c r="BC663" s="52">
        <v>989.27119645239998</v>
      </c>
      <c r="BD663" s="52">
        <v>1056.5314761095001</v>
      </c>
      <c r="BE663" s="52">
        <v>1128.1294647550999</v>
      </c>
      <c r="BF663" s="52">
        <v>1202.5184681707999</v>
      </c>
      <c r="BG663" s="52">
        <v>1282.9503018903999</v>
      </c>
      <c r="BH663" s="52">
        <v>1367.2850978844001</v>
      </c>
      <c r="BI663" s="52">
        <v>1456.4168355218001</v>
      </c>
      <c r="BJ663" s="52">
        <v>1550.5876305765</v>
      </c>
      <c r="BK663" s="52">
        <v>1650.0408441976001</v>
      </c>
      <c r="BL663" s="52">
        <v>1755.0257027913999</v>
      </c>
      <c r="BM663" s="52">
        <v>1865.7990379400001</v>
      </c>
      <c r="BN663" s="52">
        <v>1982.6260454712001</v>
      </c>
      <c r="BO663" s="52">
        <v>2105.7806970134002</v>
      </c>
      <c r="BP663" s="52">
        <v>2235.5460202441</v>
      </c>
      <c r="BQ663" s="52">
        <v>2372.2143235373001</v>
      </c>
      <c r="BR663" s="52">
        <v>2516.0873929436002</v>
      </c>
      <c r="BS663" s="52">
        <v>2667.4766727305</v>
      </c>
      <c r="BT663" s="52">
        <v>2826.7034345161001</v>
      </c>
      <c r="BU663" s="52">
        <v>2994.0989374976002</v>
      </c>
      <c r="BV663" s="52">
        <v>3170.0045811137002</v>
      </c>
      <c r="BW663" s="52">
        <v>3354.7720508738998</v>
      </c>
      <c r="BX663" s="52">
        <v>3548.7634577382</v>
      </c>
      <c r="BY663" s="52">
        <v>3752.3514712162</v>
      </c>
      <c r="BZ663" s="52">
        <v>3965.9194462180999</v>
      </c>
      <c r="CA663" s="52">
        <v>4189.8615435965003</v>
      </c>
      <c r="CB663" s="52">
        <v>4424.5828442617003</v>
      </c>
      <c r="CC663" s="52">
        <v>4670.4994567082003</v>
      </c>
      <c r="CD663" s="52">
        <v>4928.0386177668997</v>
      </c>
    </row>
    <row r="664" spans="1:82" x14ac:dyDescent="0.25">
      <c r="A664" s="52" t="s">
        <v>245</v>
      </c>
      <c r="B664" s="52">
        <v>101.50000119240001</v>
      </c>
      <c r="C664" s="52">
        <v>117.397792458</v>
      </c>
      <c r="D664" s="52">
        <v>135.39394603389999</v>
      </c>
      <c r="E664" s="52">
        <v>154.5077380804</v>
      </c>
      <c r="F664" s="52">
        <v>174.81113837359999</v>
      </c>
      <c r="G664" s="52">
        <v>196.10155649550001</v>
      </c>
      <c r="H664" s="52">
        <v>220.23738894530001</v>
      </c>
      <c r="I664" s="52">
        <v>246.5768568725</v>
      </c>
      <c r="J664" s="52">
        <v>274.9900263934</v>
      </c>
      <c r="K664" s="52">
        <v>305.62159976710001</v>
      </c>
      <c r="L664" s="52">
        <v>338.63668520660002</v>
      </c>
      <c r="M664" s="52">
        <v>374.21833908740001</v>
      </c>
      <c r="N664" s="52">
        <v>412.56788545090001</v>
      </c>
      <c r="O664" s="52">
        <v>453.9059460327</v>
      </c>
      <c r="P664" s="52">
        <v>498.47380362169997</v>
      </c>
      <c r="Q664" s="52">
        <v>546.49164596809999</v>
      </c>
      <c r="R664" s="55">
        <v>600.11746199209995</v>
      </c>
      <c r="S664" s="52">
        <v>658.80664808819995</v>
      </c>
      <c r="T664" s="52">
        <v>722.19086454709998</v>
      </c>
      <c r="U664" s="52">
        <v>789.72616081820001</v>
      </c>
      <c r="V664" s="52">
        <v>855.75180551799997</v>
      </c>
      <c r="W664" s="52">
        <v>935.53770967189996</v>
      </c>
      <c r="X664" s="52">
        <v>1021.6760208466</v>
      </c>
      <c r="Y664" s="52">
        <v>1114.5435213312001</v>
      </c>
      <c r="Z664" s="52">
        <v>1214.6140110546</v>
      </c>
      <c r="AA664" s="52">
        <v>1322.4005981621001</v>
      </c>
      <c r="AB664" s="55">
        <v>1438.4482908399</v>
      </c>
      <c r="AC664" s="52">
        <v>1563.3310021914999</v>
      </c>
      <c r="AD664" s="52">
        <v>1697.6379052522</v>
      </c>
      <c r="AE664" s="52">
        <v>1842.0951081246999</v>
      </c>
      <c r="AF664" s="52">
        <v>1997.3865378445</v>
      </c>
      <c r="AG664" s="52">
        <v>2164.2319175498001</v>
      </c>
      <c r="AH664" s="52">
        <v>2343.3875877710002</v>
      </c>
      <c r="AI664" s="52">
        <v>2535.6467253101</v>
      </c>
      <c r="AJ664" s="52">
        <v>2741.8395081622998</v>
      </c>
      <c r="AK664" s="52">
        <v>2962.7568770602002</v>
      </c>
      <c r="AL664" s="52">
        <v>3167.1897972694001</v>
      </c>
      <c r="AM664" s="52">
        <v>3501.7995705613998</v>
      </c>
      <c r="AN664" s="52">
        <v>3757.9912228333001</v>
      </c>
      <c r="AO664" s="52">
        <v>4036.0321711106999</v>
      </c>
      <c r="AP664" s="52">
        <v>4336.2241050842003</v>
      </c>
      <c r="AQ664" s="52">
        <v>4659.1072796218004</v>
      </c>
      <c r="AR664" s="52">
        <v>5005.4285580894002</v>
      </c>
      <c r="AS664" s="52">
        <v>5376.1059429384004</v>
      </c>
      <c r="AT664" s="52">
        <v>5772.1994970904998</v>
      </c>
      <c r="AU664" s="52">
        <v>6194.8889350414001</v>
      </c>
      <c r="AV664" s="52">
        <v>6645.4566488685996</v>
      </c>
      <c r="AW664" s="52">
        <v>7125.2748979897997</v>
      </c>
      <c r="AX664" s="52">
        <v>7635.7961124622998</v>
      </c>
      <c r="AY664" s="52">
        <v>8178.5454987453004</v>
      </c>
      <c r="AZ664" s="52">
        <v>8761.4701363757995</v>
      </c>
      <c r="BA664" s="52">
        <v>9372.0901819779992</v>
      </c>
      <c r="BB664" s="52">
        <v>10020.616834554399</v>
      </c>
      <c r="BC664" s="52">
        <v>10707.974761400999</v>
      </c>
      <c r="BD664" s="52">
        <v>11436.1442443827</v>
      </c>
      <c r="BE664" s="52">
        <v>12211.262897226101</v>
      </c>
      <c r="BF664" s="52">
        <v>13016.5893082038</v>
      </c>
      <c r="BG664" s="52">
        <v>13887.3230132587</v>
      </c>
      <c r="BH664" s="52">
        <v>14800.3016995916</v>
      </c>
      <c r="BI664" s="52">
        <v>15765.2026997295</v>
      </c>
      <c r="BJ664" s="52">
        <v>16784.647269612</v>
      </c>
      <c r="BK664" s="52">
        <v>17861.270125768799</v>
      </c>
      <c r="BL664" s="52">
        <v>18997.7694537811</v>
      </c>
      <c r="BM664" s="52">
        <v>20196.925743297601</v>
      </c>
      <c r="BN664" s="52">
        <v>21461.610006008799</v>
      </c>
      <c r="BO664" s="52">
        <v>22794.788231920898</v>
      </c>
      <c r="BP664" s="52">
        <v>24199.524424273401</v>
      </c>
      <c r="BQ664" s="52">
        <v>25678.983032542801</v>
      </c>
      <c r="BR664" s="52">
        <v>27236.431085896002</v>
      </c>
      <c r="BS664" s="52">
        <v>28875.240148638801</v>
      </c>
      <c r="BT664" s="52">
        <v>30598.8881521203</v>
      </c>
      <c r="BU664" s="52">
        <v>32410.961130188101</v>
      </c>
      <c r="BV664" s="52">
        <v>34315.154872685598</v>
      </c>
      <c r="BW664" s="52">
        <v>36315.276504921298</v>
      </c>
      <c r="BX664" s="52">
        <v>38415.245997269602</v>
      </c>
      <c r="BY664" s="52">
        <v>40619.097606737501</v>
      </c>
      <c r="BZ664" s="52">
        <v>42930.981250839002</v>
      </c>
      <c r="CA664" s="52">
        <v>45355.163813138301</v>
      </c>
      <c r="CB664" s="52">
        <v>47896.030379167903</v>
      </c>
      <c r="CC664" s="52">
        <v>50558.085400990902</v>
      </c>
      <c r="CD664" s="52">
        <v>53345.953788389903</v>
      </c>
    </row>
    <row r="665" spans="1:82" x14ac:dyDescent="0.25">
      <c r="A665" s="52" t="s">
        <v>246</v>
      </c>
      <c r="B665" s="52">
        <v>5.3925133000000004E-3</v>
      </c>
      <c r="C665" s="52">
        <v>7.1202625000000002E-3</v>
      </c>
      <c r="D665" s="52">
        <v>8.4680477000000001E-3</v>
      </c>
      <c r="E665" s="52">
        <v>9.5836883000000005E-3</v>
      </c>
      <c r="F665" s="52">
        <v>1.0503437900000001E-2</v>
      </c>
      <c r="G665" s="52">
        <v>1.12164699E-2</v>
      </c>
      <c r="H665" s="52">
        <v>1.18001388E-2</v>
      </c>
      <c r="I665" s="52">
        <v>1.23375467E-2</v>
      </c>
      <c r="J665" s="52">
        <v>1.28517414E-2</v>
      </c>
      <c r="K665" s="52">
        <v>1.33377927E-2</v>
      </c>
      <c r="L665" s="52">
        <v>1.3783275500000001E-2</v>
      </c>
      <c r="M665" s="52">
        <v>1.4173451700000001E-2</v>
      </c>
      <c r="N665" s="52">
        <v>1.44925703E-2</v>
      </c>
      <c r="O665" s="52">
        <v>1.4724191899999999E-2</v>
      </c>
      <c r="P665" s="52">
        <v>1.4851296599999999E-2</v>
      </c>
      <c r="Q665" s="52">
        <v>1.4856426000000001E-2</v>
      </c>
      <c r="R665" s="55">
        <v>1.47989126E-2</v>
      </c>
      <c r="S665" s="52">
        <v>1.46603516E-2</v>
      </c>
      <c r="T665" s="52">
        <v>1.45250876E-2</v>
      </c>
      <c r="U665" s="52">
        <v>1.4411476499999999E-2</v>
      </c>
      <c r="V665" s="52">
        <v>1.3927157399999999E-2</v>
      </c>
      <c r="W665" s="52">
        <v>1.33204017E-2</v>
      </c>
      <c r="X665" s="52">
        <v>1.2707883600000001E-2</v>
      </c>
      <c r="Y665" s="52">
        <v>1.2108178900000001E-2</v>
      </c>
      <c r="Z665" s="52">
        <v>1.1518938100000001E-2</v>
      </c>
      <c r="AA665" s="52">
        <v>1.09349949E-2</v>
      </c>
      <c r="AB665" s="55">
        <v>1.03518927E-2</v>
      </c>
      <c r="AC665" s="52">
        <v>9.7662345999999997E-3</v>
      </c>
      <c r="AD665" s="52">
        <v>9.1755768999999994E-3</v>
      </c>
      <c r="AE665" s="52">
        <v>8.5787855999999996E-3</v>
      </c>
      <c r="AF665" s="52">
        <v>7.9755238999999999E-3</v>
      </c>
      <c r="AG665" s="52">
        <v>7.3661482000000004E-3</v>
      </c>
      <c r="AH665" s="52">
        <v>6.7517061999999997E-3</v>
      </c>
      <c r="AI665" s="52">
        <v>6.1339630000000001E-3</v>
      </c>
      <c r="AJ665" s="52">
        <v>5.5154356000000002E-3</v>
      </c>
      <c r="AK665" s="52">
        <v>4.8994307000000004E-3</v>
      </c>
      <c r="AL665" s="52">
        <v>4.2900741999999997E-3</v>
      </c>
      <c r="AM665" s="52">
        <v>4.0370982999999999E-3</v>
      </c>
      <c r="AN665" s="52">
        <v>3.8326084000000001E-3</v>
      </c>
      <c r="AO665" s="52">
        <v>3.6144898000000001E-3</v>
      </c>
      <c r="AP665" s="52">
        <v>3.3747297000000002E-3</v>
      </c>
      <c r="AQ665" s="52">
        <v>3.1152935000000001E-3</v>
      </c>
      <c r="AR665" s="52">
        <v>2.8401981E-3</v>
      </c>
      <c r="AS665" s="52">
        <v>2.5539502999999998E-3</v>
      </c>
      <c r="AT665" s="52">
        <v>2.2612087E-3</v>
      </c>
      <c r="AU665" s="52">
        <v>1.9667088E-3</v>
      </c>
      <c r="AV665" s="52">
        <v>1.6752509E-3</v>
      </c>
      <c r="AW665" s="52">
        <v>1.3917006E-3</v>
      </c>
      <c r="AX665" s="52">
        <v>1.1209878E-3</v>
      </c>
      <c r="AY665" s="52">
        <v>8.6809959999999999E-4</v>
      </c>
      <c r="AZ665" s="52">
        <v>8.6675000000000001E-4</v>
      </c>
      <c r="BA665" s="52">
        <v>8.6675000000000001E-4</v>
      </c>
      <c r="BB665" s="52">
        <v>8.6675000000000001E-4</v>
      </c>
      <c r="BC665" s="52">
        <v>8.6675000000000001E-4</v>
      </c>
      <c r="BD665" s="52">
        <v>8.6675000000000001E-4</v>
      </c>
      <c r="BE665" s="52">
        <v>1.0735882E-3</v>
      </c>
      <c r="BF665" s="52">
        <v>8.6675000000000001E-4</v>
      </c>
      <c r="BG665" s="52">
        <v>8.6675000000000001E-4</v>
      </c>
      <c r="BH665" s="52">
        <v>8.9508950000000002E-4</v>
      </c>
      <c r="BI665" s="52">
        <v>9.2359250000000005E-4</v>
      </c>
      <c r="BJ665" s="52">
        <v>9.4710659999999996E-4</v>
      </c>
      <c r="BK665" s="52">
        <v>9.658933E-4</v>
      </c>
      <c r="BL665" s="52">
        <v>9.8111750000000005E-4</v>
      </c>
      <c r="BM665" s="52">
        <v>9.9378329999999992E-4</v>
      </c>
      <c r="BN665" s="52">
        <v>1.0045905E-3</v>
      </c>
      <c r="BO665" s="52">
        <v>1.0139972000000001E-3</v>
      </c>
      <c r="BP665" s="52">
        <v>1.0223005E-3</v>
      </c>
      <c r="BQ665" s="52">
        <v>1.0296961999999999E-3</v>
      </c>
      <c r="BR665" s="52">
        <v>1.0363185E-3</v>
      </c>
      <c r="BS665" s="52">
        <v>1.0422635E-3</v>
      </c>
      <c r="BT665" s="52">
        <v>1.0476034E-3</v>
      </c>
      <c r="BU665" s="52">
        <v>1.0523958000000001E-3</v>
      </c>
      <c r="BV665" s="52">
        <v>1.0566883E-3</v>
      </c>
      <c r="BW665" s="52">
        <v>1.0605215E-3</v>
      </c>
      <c r="BX665" s="52">
        <v>1.0639312E-3</v>
      </c>
      <c r="BY665" s="52">
        <v>1.0669493000000001E-3</v>
      </c>
      <c r="BZ665" s="52">
        <v>1.0696048000000001E-3</v>
      </c>
      <c r="CA665" s="52">
        <v>1.0719242E-3</v>
      </c>
      <c r="CB665" s="52">
        <v>1.0739317E-3</v>
      </c>
      <c r="CC665" s="52">
        <v>1.0756496999999999E-3</v>
      </c>
      <c r="CD665" s="52">
        <v>1.0770991E-3</v>
      </c>
    </row>
    <row r="666" spans="1:82" x14ac:dyDescent="0.25">
      <c r="A666" s="52" t="s">
        <v>247</v>
      </c>
      <c r="B666" s="52">
        <v>0.80231699349999996</v>
      </c>
      <c r="C666" s="52">
        <v>1.2263148161999999</v>
      </c>
      <c r="D666" s="52">
        <v>1.6778025597999999</v>
      </c>
      <c r="E666" s="52">
        <v>2.1677173166000001</v>
      </c>
      <c r="F666" s="52">
        <v>2.6949935646999998</v>
      </c>
      <c r="G666" s="52">
        <v>3.2468010221000001</v>
      </c>
      <c r="H666" s="52">
        <v>3.8367211335000002</v>
      </c>
      <c r="I666" s="52">
        <v>4.4874372300000003</v>
      </c>
      <c r="J666" s="52">
        <v>5.2111912748</v>
      </c>
      <c r="K666" s="52">
        <v>6.0110488728</v>
      </c>
      <c r="L666" s="52">
        <v>6.8857215869999999</v>
      </c>
      <c r="M666" s="52">
        <v>7.8302449314000002</v>
      </c>
      <c r="N666" s="52">
        <v>8.8355581696000005</v>
      </c>
      <c r="O666" s="52">
        <v>9.8876589997999993</v>
      </c>
      <c r="P666" s="52">
        <v>10.966532239299999</v>
      </c>
      <c r="Q666" s="52">
        <v>12.0449529203</v>
      </c>
      <c r="R666" s="55">
        <v>13.156013526000001</v>
      </c>
      <c r="S666" s="52">
        <v>14.270187312299999</v>
      </c>
      <c r="T666" s="52">
        <v>15.461100385</v>
      </c>
      <c r="U666" s="52">
        <v>16.755155645199999</v>
      </c>
      <c r="V666" s="52">
        <v>17.672300073599999</v>
      </c>
      <c r="W666" s="52">
        <v>18.428269044299999</v>
      </c>
      <c r="X666" s="52">
        <v>19.1493482972</v>
      </c>
      <c r="Y666" s="52">
        <v>19.854793902800001</v>
      </c>
      <c r="Z666" s="52">
        <v>20.536062206699999</v>
      </c>
      <c r="AA666" s="52">
        <v>21.177369025400001</v>
      </c>
      <c r="AB666" s="55">
        <v>21.760466965300001</v>
      </c>
      <c r="AC666" s="52">
        <v>22.2654107117</v>
      </c>
      <c r="AD666" s="52">
        <v>22.6706712145</v>
      </c>
      <c r="AE666" s="52">
        <v>22.954584306800001</v>
      </c>
      <c r="AF666" s="52">
        <v>23.0945399989</v>
      </c>
      <c r="AG666" s="52">
        <v>23.067394086299998</v>
      </c>
      <c r="AH666" s="52">
        <v>22.8500915696</v>
      </c>
      <c r="AI666" s="52">
        <v>22.420555698200001</v>
      </c>
      <c r="AJ666" s="52">
        <v>21.758851567200001</v>
      </c>
      <c r="AK666" s="52">
        <v>20.848655605299999</v>
      </c>
      <c r="AL666" s="52">
        <v>19.679205778099998</v>
      </c>
      <c r="AM666" s="52">
        <v>20.0182637351</v>
      </c>
      <c r="AN666" s="52">
        <v>20.381106858399999</v>
      </c>
      <c r="AO666" s="52">
        <v>20.629606235400001</v>
      </c>
      <c r="AP666" s="52">
        <v>20.679883122</v>
      </c>
      <c r="AQ666" s="52">
        <v>20.497651678699999</v>
      </c>
      <c r="AR666" s="52">
        <v>20.0630051849</v>
      </c>
      <c r="AS666" s="52">
        <v>19.363794135199999</v>
      </c>
      <c r="AT666" s="52">
        <v>18.394951004700001</v>
      </c>
      <c r="AU666" s="52">
        <v>17.1593560098</v>
      </c>
      <c r="AV666" s="52">
        <v>15.6692811972</v>
      </c>
      <c r="AW666" s="52">
        <v>13.9481633258</v>
      </c>
      <c r="AX666" s="52">
        <v>12.0326209967</v>
      </c>
      <c r="AY666" s="52">
        <v>9.9746678342999999</v>
      </c>
      <c r="AZ666" s="52">
        <v>10.6554208812</v>
      </c>
      <c r="BA666" s="52">
        <v>11.395611665300001</v>
      </c>
      <c r="BB666" s="52">
        <v>12.180071292799999</v>
      </c>
      <c r="BC666" s="52">
        <v>13.011466562400001</v>
      </c>
      <c r="BD666" s="52">
        <v>13.892234160899999</v>
      </c>
      <c r="BE666" s="52">
        <v>18.3626469234</v>
      </c>
      <c r="BF666" s="52">
        <v>15.8127327651</v>
      </c>
      <c r="BG666" s="52">
        <v>16.855602329900002</v>
      </c>
      <c r="BH666" s="52">
        <v>18.547559418100001</v>
      </c>
      <c r="BI666" s="52">
        <v>20.382170427799998</v>
      </c>
      <c r="BJ666" s="52">
        <v>22.248607996099999</v>
      </c>
      <c r="BK666" s="52">
        <v>24.140991277099999</v>
      </c>
      <c r="BL666" s="52">
        <v>26.0771505208</v>
      </c>
      <c r="BM666" s="52">
        <v>28.0761590844</v>
      </c>
      <c r="BN666" s="52">
        <v>30.153513258099998</v>
      </c>
      <c r="BO666" s="52">
        <v>32.321123124000003</v>
      </c>
      <c r="BP666" s="52">
        <v>34.588271986199999</v>
      </c>
      <c r="BQ666" s="52">
        <v>36.962521222399999</v>
      </c>
      <c r="BR666" s="52">
        <v>39.450370052700002</v>
      </c>
      <c r="BS666" s="52">
        <v>42.057695664400001</v>
      </c>
      <c r="BT666" s="52">
        <v>44.790035646200003</v>
      </c>
      <c r="BU666" s="52">
        <v>47.6527659598</v>
      </c>
      <c r="BV666" s="52">
        <v>50.651212184400002</v>
      </c>
      <c r="BW666" s="52">
        <v>53.790718914599999</v>
      </c>
      <c r="BX666" s="52">
        <v>57.076693178399999</v>
      </c>
      <c r="BY666" s="52">
        <v>60.514631821499997</v>
      </c>
      <c r="BZ666" s="52">
        <v>64.110139025999999</v>
      </c>
      <c r="CA666" s="52">
        <v>67.868937770700001</v>
      </c>
      <c r="CB666" s="52">
        <v>71.796877565599999</v>
      </c>
      <c r="CC666" s="52">
        <v>75.899939886599995</v>
      </c>
      <c r="CD666" s="52">
        <v>80.184242179799995</v>
      </c>
    </row>
    <row r="667" spans="1:82" x14ac:dyDescent="0.25">
      <c r="A667" s="52" t="s">
        <v>248</v>
      </c>
      <c r="B667" s="52">
        <v>6.7227841999999999E-3</v>
      </c>
      <c r="C667" s="52">
        <v>4.1284981499999998E-2</v>
      </c>
      <c r="D667" s="52">
        <v>0.40595485339999998</v>
      </c>
      <c r="E667" s="52">
        <v>1.170390212</v>
      </c>
      <c r="F667" s="52">
        <v>2.4751344166</v>
      </c>
      <c r="G667" s="52">
        <v>4.4129435272000004</v>
      </c>
      <c r="H667" s="52">
        <v>5.642296279</v>
      </c>
      <c r="I667" s="52">
        <v>6.6415035833999996</v>
      </c>
      <c r="J667" s="52">
        <v>7.7970586189000004</v>
      </c>
      <c r="K667" s="52">
        <v>9.1295891063999992</v>
      </c>
      <c r="L667" s="52">
        <v>10.6615220683</v>
      </c>
      <c r="M667" s="52">
        <v>12.4173031624</v>
      </c>
      <c r="N667" s="52">
        <v>14.4235618879</v>
      </c>
      <c r="O667" s="52">
        <v>16.7092856244</v>
      </c>
      <c r="P667" s="52">
        <v>19.305923367599998</v>
      </c>
      <c r="Q667" s="52">
        <v>22.246772726500001</v>
      </c>
      <c r="R667" s="55">
        <v>24.0261526038</v>
      </c>
      <c r="S667" s="52">
        <v>25.1740409047</v>
      </c>
      <c r="T667" s="52">
        <v>26.384278888899999</v>
      </c>
      <c r="U667" s="52">
        <v>27.6611622293</v>
      </c>
      <c r="V667" s="52">
        <v>37.180371332999997</v>
      </c>
      <c r="W667" s="52">
        <v>39.019521419</v>
      </c>
      <c r="X667" s="52">
        <v>40.9640558818</v>
      </c>
      <c r="Y667" s="52">
        <v>43.019864710500002</v>
      </c>
      <c r="Z667" s="52">
        <v>45.193736384300003</v>
      </c>
      <c r="AA667" s="52">
        <v>47.492767463200003</v>
      </c>
      <c r="AB667" s="55">
        <v>49.924320183500001</v>
      </c>
      <c r="AC667" s="52">
        <v>52.496032290000002</v>
      </c>
      <c r="AD667" s="52">
        <v>55.210932929999998</v>
      </c>
      <c r="AE667" s="52">
        <v>58.024161277300003</v>
      </c>
      <c r="AF667" s="52">
        <v>60.937763782399998</v>
      </c>
      <c r="AG667" s="52">
        <v>63.953698551499997</v>
      </c>
      <c r="AH667" s="52">
        <v>67.073837660099997</v>
      </c>
      <c r="AI667" s="52">
        <v>70.299969278899994</v>
      </c>
      <c r="AJ667" s="52">
        <v>73.633803254399993</v>
      </c>
      <c r="AK667" s="52">
        <v>77.076977988099998</v>
      </c>
      <c r="AL667" s="52">
        <v>80.631766500500007</v>
      </c>
      <c r="AM667" s="52">
        <v>74.948484799699997</v>
      </c>
      <c r="AN667" s="52">
        <v>78.002811890999993</v>
      </c>
      <c r="AO667" s="52">
        <v>81.244139699200005</v>
      </c>
      <c r="AP667" s="52">
        <v>84.650272705399999</v>
      </c>
      <c r="AQ667" s="52">
        <v>88.205480048799998</v>
      </c>
      <c r="AR667" s="52">
        <v>91.898612453200002</v>
      </c>
      <c r="AS667" s="52">
        <v>95.721783735299994</v>
      </c>
      <c r="AT667" s="52">
        <v>99.669417921100006</v>
      </c>
      <c r="AU667" s="52">
        <v>103.7375576872</v>
      </c>
      <c r="AV667" s="52">
        <v>107.92336308749999</v>
      </c>
      <c r="AW667" s="52">
        <v>112.2247487801</v>
      </c>
      <c r="AX667" s="52">
        <v>116.64012172140001</v>
      </c>
      <c r="AY667" s="52">
        <v>121.16819153180001</v>
      </c>
      <c r="AZ667" s="52">
        <v>114.1703871413</v>
      </c>
      <c r="BA667" s="52">
        <v>119.3309752335</v>
      </c>
      <c r="BB667" s="52">
        <v>122.8737528235</v>
      </c>
      <c r="BC667" s="52">
        <v>126.5885727007</v>
      </c>
      <c r="BD667" s="52">
        <v>130.53389803939999</v>
      </c>
      <c r="BE667" s="52">
        <v>125.5441811093</v>
      </c>
      <c r="BF667" s="52">
        <v>149.29768605379999</v>
      </c>
      <c r="BG667" s="52">
        <v>142.0977928062</v>
      </c>
      <c r="BH667" s="52">
        <v>146.93605839630001</v>
      </c>
      <c r="BI667" s="52">
        <v>151.86205730130001</v>
      </c>
      <c r="BJ667" s="52">
        <v>156.87523291049999</v>
      </c>
      <c r="BK667" s="52">
        <v>161.9748265886</v>
      </c>
      <c r="BL667" s="52">
        <v>167.15979347109999</v>
      </c>
      <c r="BM667" s="52">
        <v>172.42882947519999</v>
      </c>
      <c r="BN667" s="52">
        <v>177.7804131769</v>
      </c>
      <c r="BO667" s="52">
        <v>183.21284000739999</v>
      </c>
      <c r="BP667" s="52">
        <v>188.72424647189999</v>
      </c>
      <c r="BQ667" s="52">
        <v>194.31262662329999</v>
      </c>
      <c r="BR667" s="52">
        <v>199.9758433083</v>
      </c>
      <c r="BS667" s="52">
        <v>205.71163608640001</v>
      </c>
      <c r="BT667" s="52">
        <v>211.5176271032</v>
      </c>
      <c r="BU667" s="52">
        <v>217.39132574140001</v>
      </c>
      <c r="BV667" s="52">
        <v>223.3301325699</v>
      </c>
      <c r="BW667" s="52">
        <v>229.33134291569999</v>
      </c>
      <c r="BX667" s="52">
        <v>235.39215026080001</v>
      </c>
      <c r="BY667" s="52">
        <v>241.50964958930001</v>
      </c>
      <c r="BZ667" s="52">
        <v>247.68084076220001</v>
      </c>
      <c r="CA667" s="52">
        <v>253.90263196550001</v>
      </c>
      <c r="CB667" s="52">
        <v>260.1718432609</v>
      </c>
      <c r="CC667" s="52">
        <v>266.48521025159999</v>
      </c>
      <c r="CD667" s="52">
        <v>272.8393878727</v>
      </c>
    </row>
    <row r="668" spans="1:82" x14ac:dyDescent="0.25">
      <c r="A668" s="52" t="s">
        <v>249</v>
      </c>
      <c r="B668" s="52">
        <v>4.5432100000000002E-5</v>
      </c>
      <c r="C668" s="52">
        <v>2.4148729999999999E-4</v>
      </c>
      <c r="D668" s="52">
        <v>2.0706743999999999E-3</v>
      </c>
      <c r="E668" s="52">
        <v>5.2519168E-3</v>
      </c>
      <c r="F668" s="52">
        <v>9.8449368000000006E-3</v>
      </c>
      <c r="G668" s="52">
        <v>1.5659423499999998E-2</v>
      </c>
      <c r="H668" s="52">
        <v>1.7874429300000001E-2</v>
      </c>
      <c r="I668" s="52">
        <v>1.88361719E-2</v>
      </c>
      <c r="J668" s="52">
        <v>1.9866282799999999E-2</v>
      </c>
      <c r="K668" s="52">
        <v>2.0961670000000002E-2</v>
      </c>
      <c r="L668" s="52">
        <v>2.2118260800000001E-2</v>
      </c>
      <c r="M668" s="52">
        <v>2.3331540500000001E-2</v>
      </c>
      <c r="N668" s="52">
        <v>2.4596709000000001E-2</v>
      </c>
      <c r="O668" s="52">
        <v>2.5908770000000001E-2</v>
      </c>
      <c r="P668" s="52">
        <v>2.72624739E-2</v>
      </c>
      <c r="Q668" s="52">
        <v>2.86513389E-2</v>
      </c>
      <c r="R668" s="55">
        <v>2.82062322E-2</v>
      </c>
      <c r="S668" s="52">
        <v>2.6954602599999999E-2</v>
      </c>
      <c r="T668" s="52">
        <v>2.5801279999999999E-2</v>
      </c>
      <c r="U668" s="52">
        <v>2.4737010800000001E-2</v>
      </c>
      <c r="V668" s="52">
        <v>3.0624906100000002E-2</v>
      </c>
      <c r="W668" s="52">
        <v>2.9426172300000001E-2</v>
      </c>
      <c r="X668" s="52">
        <v>2.83140692E-2</v>
      </c>
      <c r="Y668" s="52">
        <v>2.7281133400000001E-2</v>
      </c>
      <c r="Z668" s="52">
        <v>2.6320129099999999E-2</v>
      </c>
      <c r="AA668" s="52">
        <v>2.54245294E-2</v>
      </c>
      <c r="AB668" s="55">
        <v>2.45885206E-2</v>
      </c>
      <c r="AC668" s="52">
        <v>2.3806922099999999E-2</v>
      </c>
      <c r="AD668" s="52">
        <v>2.3072996799999999E-2</v>
      </c>
      <c r="AE668" s="52">
        <v>2.2362057899999999E-2</v>
      </c>
      <c r="AF668" s="52">
        <v>2.1673352600000001E-2</v>
      </c>
      <c r="AG668" s="52">
        <v>2.1006169599999999E-2</v>
      </c>
      <c r="AH668" s="52">
        <v>2.0359835999999999E-2</v>
      </c>
      <c r="AI668" s="52">
        <v>1.97337146E-2</v>
      </c>
      <c r="AJ668" s="52">
        <v>1.9127201199999999E-2</v>
      </c>
      <c r="AK668" s="52">
        <v>1.8539723000000001E-2</v>
      </c>
      <c r="AL668" s="52">
        <v>1.79707362E-2</v>
      </c>
      <c r="AM668" s="52">
        <v>1.54100507E-2</v>
      </c>
      <c r="AN668" s="52">
        <v>1.4944692900000001E-2</v>
      </c>
      <c r="AO668" s="52">
        <v>1.4493388100000001E-2</v>
      </c>
      <c r="AP668" s="52">
        <v>1.4055591900000001E-2</v>
      </c>
      <c r="AQ668" s="52">
        <v>1.3630925800000001E-2</v>
      </c>
      <c r="AR668" s="52">
        <v>1.32190481E-2</v>
      </c>
      <c r="AS668" s="52">
        <v>1.28196291E-2</v>
      </c>
      <c r="AT668" s="52">
        <v>1.2432345900000001E-2</v>
      </c>
      <c r="AU668" s="52">
        <v>1.20568815E-2</v>
      </c>
      <c r="AV668" s="52">
        <v>1.1692924299999999E-2</v>
      </c>
      <c r="AW668" s="52">
        <v>1.13401687E-2</v>
      </c>
      <c r="AX668" s="52">
        <v>1.09983146E-2</v>
      </c>
      <c r="AY668" s="52">
        <v>1.06670676E-2</v>
      </c>
      <c r="AZ668" s="52">
        <v>9.3822929000000003E-3</v>
      </c>
      <c r="BA668" s="52">
        <v>9.1674643000000007E-3</v>
      </c>
      <c r="BB668" s="52">
        <v>8.8287082000000003E-3</v>
      </c>
      <c r="BC668" s="52">
        <v>8.5117656999999999E-3</v>
      </c>
      <c r="BD668" s="52">
        <v>8.2181900000000002E-3</v>
      </c>
      <c r="BE668" s="52">
        <v>7.4023309999999998E-3</v>
      </c>
      <c r="BF668" s="52">
        <v>8.2582565999999996E-3</v>
      </c>
      <c r="BG668" s="52">
        <v>7.3671802000000002E-3</v>
      </c>
      <c r="BH668" s="52">
        <v>7.1480950000000001E-3</v>
      </c>
      <c r="BI668" s="52">
        <v>6.9355709000000001E-3</v>
      </c>
      <c r="BJ668" s="52">
        <v>6.7293739000000002E-3</v>
      </c>
      <c r="BK668" s="52">
        <v>6.5293158999999998E-3</v>
      </c>
      <c r="BL668" s="52">
        <v>6.3352201000000004E-3</v>
      </c>
      <c r="BM668" s="52">
        <v>6.1469135999999997E-3</v>
      </c>
      <c r="BN668" s="52">
        <v>5.9642261999999996E-3</v>
      </c>
      <c r="BO668" s="52">
        <v>5.7869914999999997E-3</v>
      </c>
      <c r="BP668" s="52">
        <v>5.6150465999999996E-3</v>
      </c>
      <c r="BQ668" s="52">
        <v>5.4482332999999999E-3</v>
      </c>
      <c r="BR668" s="52">
        <v>5.2863976999999998E-3</v>
      </c>
      <c r="BS668" s="52">
        <v>5.1293902999999998E-3</v>
      </c>
      <c r="BT668" s="52">
        <v>4.9770661999999997E-3</v>
      </c>
      <c r="BU668" s="52">
        <v>4.8292845999999999E-3</v>
      </c>
      <c r="BV668" s="52">
        <v>4.6859090999999999E-3</v>
      </c>
      <c r="BW668" s="52">
        <v>4.5468074000000001E-3</v>
      </c>
      <c r="BX668" s="52">
        <v>4.4118511999999997E-3</v>
      </c>
      <c r="BY668" s="52">
        <v>4.2809160999999997E-3</v>
      </c>
      <c r="BZ668" s="52">
        <v>4.1538814E-3</v>
      </c>
      <c r="CA668" s="52">
        <v>4.0306302000000004E-3</v>
      </c>
      <c r="CB668" s="52">
        <v>3.9110491000000002E-3</v>
      </c>
      <c r="CC668" s="52">
        <v>3.7950280000000002E-3</v>
      </c>
      <c r="CD668" s="52">
        <v>3.6824602999999999E-3</v>
      </c>
    </row>
    <row r="669" spans="1:82" x14ac:dyDescent="0.25">
      <c r="A669" s="52" t="s">
        <v>250</v>
      </c>
      <c r="B669" s="52">
        <v>0.29135476859999998</v>
      </c>
      <c r="C669" s="52">
        <v>0.27030248880000002</v>
      </c>
      <c r="D669" s="52">
        <v>0.25152481710000002</v>
      </c>
      <c r="E669" s="52">
        <v>0.2347266536</v>
      </c>
      <c r="F669" s="52">
        <v>0.21965682910000001</v>
      </c>
      <c r="G669" s="52">
        <v>0.2061008205</v>
      </c>
      <c r="H669" s="52">
        <v>0.1938747858</v>
      </c>
      <c r="I669" s="52">
        <v>0.18282066180000001</v>
      </c>
      <c r="J669" s="52">
        <v>0.17280211940000001</v>
      </c>
      <c r="K669" s="52">
        <v>0.16370121439999999</v>
      </c>
      <c r="L669" s="52">
        <v>0.15541560530000001</v>
      </c>
      <c r="M669" s="52">
        <v>0.14785623340000001</v>
      </c>
      <c r="N669" s="52">
        <v>0.14094538230000001</v>
      </c>
      <c r="O669" s="52">
        <v>0.13461505000000001</v>
      </c>
      <c r="P669" s="52">
        <v>0.12880557819999999</v>
      </c>
      <c r="Q669" s="52">
        <v>0.1234644948</v>
      </c>
      <c r="R669" s="55">
        <v>0.1185455346</v>
      </c>
      <c r="S669" s="52">
        <v>0.1140078066</v>
      </c>
      <c r="T669" s="52">
        <v>0.10981508600000001</v>
      </c>
      <c r="U669" s="52">
        <v>0.1059352083</v>
      </c>
      <c r="V669" s="52">
        <v>0.10233955190000001</v>
      </c>
      <c r="W669" s="52">
        <v>9.9002593E-2</v>
      </c>
      <c r="X669" s="52">
        <v>9.5901523399999994E-2</v>
      </c>
      <c r="Y669" s="52">
        <v>9.3015919700000005E-2</v>
      </c>
      <c r="Z669" s="52">
        <v>9.0327458799999996E-2</v>
      </c>
      <c r="AA669" s="52">
        <v>8.78196698E-2</v>
      </c>
      <c r="AB669" s="55">
        <v>8.5477719499999993E-2</v>
      </c>
      <c r="AC669" s="52">
        <v>8.3288225399999999E-2</v>
      </c>
      <c r="AD669" s="52">
        <v>8.1231831800000001E-2</v>
      </c>
      <c r="AE669" s="52">
        <v>7.9226210699999994E-2</v>
      </c>
      <c r="AF669" s="52">
        <v>7.7270108599999998E-2</v>
      </c>
      <c r="AG669" s="52">
        <v>7.5362302800000003E-2</v>
      </c>
      <c r="AH669" s="52">
        <v>7.3501600900000005E-2</v>
      </c>
      <c r="AI669" s="52">
        <v>7.1686840000000002E-2</v>
      </c>
      <c r="AJ669" s="52">
        <v>6.9916885600000006E-2</v>
      </c>
      <c r="AK669" s="52">
        <v>6.8190631500000001E-2</v>
      </c>
      <c r="AL669" s="52">
        <v>6.6506998799999995E-2</v>
      </c>
      <c r="AM669" s="52">
        <v>6.4864935200000001E-2</v>
      </c>
      <c r="AN669" s="52">
        <v>6.3263414200000007E-2</v>
      </c>
      <c r="AO669" s="52">
        <v>6.1701434999999999E-2</v>
      </c>
      <c r="AP669" s="52">
        <v>6.01780211E-2</v>
      </c>
      <c r="AQ669" s="52">
        <v>5.8692220500000003E-2</v>
      </c>
      <c r="AR669" s="52">
        <v>5.7243104400000001E-2</v>
      </c>
      <c r="AS669" s="52">
        <v>5.5829767099999997E-2</v>
      </c>
      <c r="AT669" s="52">
        <v>5.4451325199999998E-2</v>
      </c>
      <c r="AU669" s="52">
        <v>5.3106917199999999E-2</v>
      </c>
      <c r="AV669" s="52">
        <v>5.1795702800000003E-2</v>
      </c>
      <c r="AW669" s="52">
        <v>5.05168623E-2</v>
      </c>
      <c r="AX669" s="52">
        <v>4.9269596499999999E-2</v>
      </c>
      <c r="AY669" s="52">
        <v>4.80531259E-2</v>
      </c>
      <c r="AZ669" s="52">
        <v>4.6866690000000003E-2</v>
      </c>
      <c r="BA669" s="52">
        <v>4.57095473E-2</v>
      </c>
      <c r="BB669" s="52">
        <v>4.4580974500000002E-2</v>
      </c>
      <c r="BC669" s="52">
        <v>4.3480266300000001E-2</v>
      </c>
      <c r="BD669" s="52">
        <v>4.2406734699999997E-2</v>
      </c>
      <c r="BE669" s="52">
        <v>4.1359708699999997E-2</v>
      </c>
      <c r="BF669" s="52">
        <v>4.0338533900000001E-2</v>
      </c>
      <c r="BG669" s="52">
        <v>3.9342571899999998E-2</v>
      </c>
      <c r="BH669" s="52">
        <v>3.83712004E-2</v>
      </c>
      <c r="BI669" s="52">
        <v>3.7423812000000001E-2</v>
      </c>
      <c r="BJ669" s="52">
        <v>3.6499814800000002E-2</v>
      </c>
      <c r="BK669" s="52">
        <v>3.5598631200000001E-2</v>
      </c>
      <c r="BL669" s="52">
        <v>3.4719697899999999E-2</v>
      </c>
      <c r="BM669" s="52">
        <v>3.3862465500000001E-2</v>
      </c>
      <c r="BN669" s="52">
        <v>3.3026398200000001E-2</v>
      </c>
      <c r="BO669" s="52">
        <v>3.2210973499999997E-2</v>
      </c>
      <c r="BP669" s="52">
        <v>3.1415681799999998E-2</v>
      </c>
      <c r="BQ669" s="52">
        <v>3.0640025800000002E-2</v>
      </c>
      <c r="BR669" s="52">
        <v>2.9883520899999998E-2</v>
      </c>
      <c r="BS669" s="52">
        <v>2.9145694100000001E-2</v>
      </c>
      <c r="BT669" s="52">
        <v>2.8426084399999999E-2</v>
      </c>
      <c r="BU669" s="52">
        <v>2.7724241899999998E-2</v>
      </c>
      <c r="BV669" s="52">
        <v>2.7039727900000001E-2</v>
      </c>
      <c r="BW669" s="52">
        <v>2.63721146E-2</v>
      </c>
      <c r="BX669" s="52">
        <v>2.5720984799999999E-2</v>
      </c>
      <c r="BY669" s="52">
        <v>2.5085931400000001E-2</v>
      </c>
      <c r="BZ669" s="52">
        <v>2.4466557600000001E-2</v>
      </c>
      <c r="CA669" s="52">
        <v>2.3862476099999998E-2</v>
      </c>
      <c r="CB669" s="52">
        <v>2.3273309499999999E-2</v>
      </c>
      <c r="CC669" s="52">
        <v>2.2698689399999999E-2</v>
      </c>
      <c r="CD669" s="52">
        <v>2.2138256799999999E-2</v>
      </c>
    </row>
    <row r="670" spans="1:82" x14ac:dyDescent="0.25">
      <c r="A670" s="52" t="s">
        <v>251</v>
      </c>
      <c r="B670" s="52">
        <v>0.40789667610000002</v>
      </c>
      <c r="C670" s="52">
        <v>0.37521364229999998</v>
      </c>
      <c r="D670" s="52">
        <v>0.34616102949999999</v>
      </c>
      <c r="E670" s="52">
        <v>0.32025517799999997</v>
      </c>
      <c r="F670" s="52">
        <v>0.29708586139999998</v>
      </c>
      <c r="G670" s="52">
        <v>0.27630391250000003</v>
      </c>
      <c r="H670" s="52">
        <v>0.25761112159999999</v>
      </c>
      <c r="I670" s="52">
        <v>0.24075195899999999</v>
      </c>
      <c r="J670" s="52">
        <v>0.22550676580000001</v>
      </c>
      <c r="K670" s="52">
        <v>0.21168613289999999</v>
      </c>
      <c r="L670" s="52">
        <v>0.1991262443</v>
      </c>
      <c r="M670" s="52">
        <v>0.18768500630000001</v>
      </c>
      <c r="N670" s="52">
        <v>0.17723881829999999</v>
      </c>
      <c r="O670" s="52">
        <v>0.16767987170000001</v>
      </c>
      <c r="P670" s="52">
        <v>0.15891388209999999</v>
      </c>
      <c r="Q670" s="52">
        <v>0.1508581796</v>
      </c>
      <c r="R670" s="55">
        <v>0.1434400968</v>
      </c>
      <c r="S670" s="52">
        <v>0.137949446</v>
      </c>
      <c r="T670" s="52">
        <v>0.132876254</v>
      </c>
      <c r="U670" s="52">
        <v>0.12818160200000001</v>
      </c>
      <c r="V670" s="52">
        <v>0.1238308577</v>
      </c>
      <c r="W670" s="52">
        <v>0.11979313749999999</v>
      </c>
      <c r="X670" s="52">
        <v>0.1160408433</v>
      </c>
      <c r="Y670" s="52">
        <v>0.1125492629</v>
      </c>
      <c r="Z670" s="52">
        <v>0.1092962252</v>
      </c>
      <c r="AA670" s="52">
        <v>0.10626180039999999</v>
      </c>
      <c r="AB670" s="55">
        <v>0.10342804060000001</v>
      </c>
      <c r="AC670" s="52">
        <v>0.1007787527</v>
      </c>
      <c r="AD670" s="52">
        <v>9.8290516499999994E-2</v>
      </c>
      <c r="AE670" s="52">
        <v>9.5863715000000002E-2</v>
      </c>
      <c r="AF670" s="52">
        <v>9.3496831399999994E-2</v>
      </c>
      <c r="AG670" s="52">
        <v>9.1188386400000002E-2</v>
      </c>
      <c r="AH670" s="52">
        <v>8.8936937100000002E-2</v>
      </c>
      <c r="AI670" s="52">
        <v>8.6741076299999997E-2</v>
      </c>
      <c r="AJ670" s="52">
        <v>8.4599431500000002E-2</v>
      </c>
      <c r="AK670" s="52">
        <v>8.2510664100000006E-2</v>
      </c>
      <c r="AL670" s="52">
        <v>8.04734686E-2</v>
      </c>
      <c r="AM670" s="52">
        <v>7.8486571599999999E-2</v>
      </c>
      <c r="AN670" s="52">
        <v>7.6548731199999998E-2</v>
      </c>
      <c r="AO670" s="52">
        <v>7.46587363E-2</v>
      </c>
      <c r="AP670" s="52">
        <v>7.2815405499999999E-2</v>
      </c>
      <c r="AQ670" s="52">
        <v>7.1017586800000004E-2</v>
      </c>
      <c r="AR670" s="52">
        <v>6.9264156300000004E-2</v>
      </c>
      <c r="AS670" s="52">
        <v>6.7554018199999996E-2</v>
      </c>
      <c r="AT670" s="52">
        <v>6.5886103500000001E-2</v>
      </c>
      <c r="AU670" s="52">
        <v>6.4259369799999994E-2</v>
      </c>
      <c r="AV670" s="52">
        <v>6.2672800299999998E-2</v>
      </c>
      <c r="AW670" s="52">
        <v>6.11254034E-2</v>
      </c>
      <c r="AX670" s="52">
        <v>5.9616211799999999E-2</v>
      </c>
      <c r="AY670" s="52">
        <v>5.8144282300000003E-2</v>
      </c>
      <c r="AZ670" s="52">
        <v>5.6708694800000001E-2</v>
      </c>
      <c r="BA670" s="52">
        <v>5.53085522E-2</v>
      </c>
      <c r="BB670" s="52">
        <v>5.3942979199999998E-2</v>
      </c>
      <c r="BC670" s="52">
        <v>5.26111223E-2</v>
      </c>
      <c r="BD670" s="52">
        <v>5.1312149000000001E-2</v>
      </c>
      <c r="BE670" s="52">
        <v>5.0045247600000002E-2</v>
      </c>
      <c r="BF670" s="52">
        <v>4.8809626000000002E-2</v>
      </c>
      <c r="BG670" s="52">
        <v>4.7604512000000002E-2</v>
      </c>
      <c r="BH670" s="52">
        <v>4.64291524E-2</v>
      </c>
      <c r="BI670" s="52">
        <v>4.52828126E-2</v>
      </c>
      <c r="BJ670" s="52">
        <v>4.4164776000000003E-2</v>
      </c>
      <c r="BK670" s="52">
        <v>4.3074343700000003E-2</v>
      </c>
      <c r="BL670" s="52">
        <v>4.2010834400000002E-2</v>
      </c>
      <c r="BM670" s="52">
        <v>4.0973583199999997E-2</v>
      </c>
      <c r="BN670" s="52">
        <v>3.9961941799999998E-2</v>
      </c>
      <c r="BO670" s="52">
        <v>3.8975278000000002E-2</v>
      </c>
      <c r="BP670" s="52">
        <v>3.8012974900000003E-2</v>
      </c>
      <c r="BQ670" s="52">
        <v>3.7074431200000001E-2</v>
      </c>
      <c r="BR670" s="52">
        <v>3.6159060299999997E-2</v>
      </c>
      <c r="BS670" s="52">
        <v>3.5266289899999997E-2</v>
      </c>
      <c r="BT670" s="52">
        <v>3.4395562099999999E-2</v>
      </c>
      <c r="BU670" s="52">
        <v>3.3546332599999999E-2</v>
      </c>
      <c r="BV670" s="52">
        <v>3.2718070699999997E-2</v>
      </c>
      <c r="BW670" s="52">
        <v>3.1910258699999999E-2</v>
      </c>
      <c r="BX670" s="52">
        <v>3.11223916E-2</v>
      </c>
      <c r="BY670" s="52">
        <v>3.0353977000000001E-2</v>
      </c>
      <c r="BZ670" s="52">
        <v>2.9604534599999999E-2</v>
      </c>
      <c r="CA670" s="52">
        <v>2.8873596099999999E-2</v>
      </c>
      <c r="CB670" s="52">
        <v>2.8160704500000001E-2</v>
      </c>
      <c r="CC670" s="52">
        <v>2.74654142E-2</v>
      </c>
      <c r="CD670" s="52">
        <v>2.6787290700000001E-2</v>
      </c>
    </row>
    <row r="671" spans="1:82" x14ac:dyDescent="0.25">
      <c r="A671" s="52" t="s">
        <v>252</v>
      </c>
      <c r="B671" s="52">
        <v>695.17728590160004</v>
      </c>
      <c r="C671" s="52">
        <v>661.27308959419997</v>
      </c>
      <c r="D671" s="52">
        <v>629.0224204525</v>
      </c>
      <c r="E671" s="52">
        <v>598.34463500510003</v>
      </c>
      <c r="F671" s="52">
        <v>569.16302280900004</v>
      </c>
      <c r="G671" s="52">
        <v>541.40461463370002</v>
      </c>
      <c r="H671" s="52">
        <v>515</v>
      </c>
      <c r="I671" s="52">
        <v>512.43142678419997</v>
      </c>
      <c r="J671" s="52">
        <v>509.8756643808</v>
      </c>
      <c r="K671" s="52">
        <v>507.33264889560002</v>
      </c>
      <c r="L671" s="52">
        <v>504.80231675300001</v>
      </c>
      <c r="M671" s="52">
        <v>502.28460469459998</v>
      </c>
      <c r="N671" s="52">
        <v>499.77944977750002</v>
      </c>
      <c r="O671" s="52">
        <v>497.28678937260003</v>
      </c>
      <c r="P671" s="52">
        <v>494.80656116339998</v>
      </c>
      <c r="Q671" s="52">
        <v>492.33870314400002</v>
      </c>
      <c r="R671" s="55">
        <v>489.88315361790001</v>
      </c>
      <c r="S671" s="52">
        <v>487.43985119600001</v>
      </c>
      <c r="T671" s="52">
        <v>485.00873479590001</v>
      </c>
      <c r="U671" s="52">
        <v>482.58974363940001</v>
      </c>
      <c r="V671" s="52">
        <v>480.1828172516</v>
      </c>
      <c r="W671" s="52">
        <v>477.7878954592</v>
      </c>
      <c r="X671" s="52">
        <v>475.40491838909998</v>
      </c>
      <c r="Y671" s="52">
        <v>473.03382646680001</v>
      </c>
      <c r="Z671" s="52">
        <v>470.67456041470001</v>
      </c>
      <c r="AA671" s="52">
        <v>468.32706125110002</v>
      </c>
      <c r="AB671" s="55">
        <v>465.9912702885</v>
      </c>
      <c r="AC671" s="52">
        <v>463.66712913190003</v>
      </c>
      <c r="AD671" s="52">
        <v>461.35457967769997</v>
      </c>
      <c r="AE671" s="52">
        <v>459.053564112</v>
      </c>
      <c r="AF671" s="52">
        <v>456.76402490930002</v>
      </c>
      <c r="AG671" s="52">
        <v>454.48590483110002</v>
      </c>
      <c r="AH671" s="52">
        <v>452.21914692410002</v>
      </c>
      <c r="AI671" s="52">
        <v>449.96369451930002</v>
      </c>
      <c r="AJ671" s="52">
        <v>447.71949123040002</v>
      </c>
      <c r="AK671" s="52">
        <v>445.48648095200002</v>
      </c>
      <c r="AL671" s="52">
        <v>443.26460785889998</v>
      </c>
      <c r="AM671" s="52">
        <v>441.05381640410002</v>
      </c>
      <c r="AN671" s="52">
        <v>438.85405131760001</v>
      </c>
      <c r="AO671" s="52">
        <v>436.66525760529998</v>
      </c>
      <c r="AP671" s="52">
        <v>434.48738054709997</v>
      </c>
      <c r="AQ671" s="52">
        <v>432.3203656961</v>
      </c>
      <c r="AR671" s="52">
        <v>430.1641588768</v>
      </c>
      <c r="AS671" s="52">
        <v>428.01870618380002</v>
      </c>
      <c r="AT671" s="52">
        <v>425.88395398080002</v>
      </c>
      <c r="AU671" s="52">
        <v>423.75984889879999</v>
      </c>
      <c r="AV671" s="52">
        <v>421.64633783519997</v>
      </c>
      <c r="AW671" s="52">
        <v>419.5433679519</v>
      </c>
      <c r="AX671" s="52">
        <v>417.45088667459999</v>
      </c>
      <c r="AY671" s="52">
        <v>415.36884169130002</v>
      </c>
      <c r="AZ671" s="52">
        <v>413.29718095070001</v>
      </c>
      <c r="BA671" s="52">
        <v>411.23585266110001</v>
      </c>
      <c r="BB671" s="52">
        <v>409.18480528920003</v>
      </c>
      <c r="BC671" s="52">
        <v>407.14398755880001</v>
      </c>
      <c r="BD671" s="52">
        <v>405.11334844930002</v>
      </c>
      <c r="BE671" s="52">
        <v>403.09283719460001</v>
      </c>
      <c r="BF671" s="52">
        <v>401.0824032818</v>
      </c>
      <c r="BG671" s="52">
        <v>399.08199645000002</v>
      </c>
      <c r="BH671" s="52">
        <v>397.09156668880001</v>
      </c>
      <c r="BI671" s="52">
        <v>395.11106423759998</v>
      </c>
      <c r="BJ671" s="52">
        <v>393.14043958349998</v>
      </c>
      <c r="BK671" s="52">
        <v>391.17964346090002</v>
      </c>
      <c r="BL671" s="52">
        <v>389.22862684969999</v>
      </c>
      <c r="BM671" s="52">
        <v>387.28734097450001</v>
      </c>
      <c r="BN671" s="52">
        <v>385.35573730300001</v>
      </c>
      <c r="BO671" s="52">
        <v>383.43376754489998</v>
      </c>
      <c r="BP671" s="52">
        <v>381.5213836511</v>
      </c>
      <c r="BQ671" s="52">
        <v>379.61853781169998</v>
      </c>
      <c r="BR671" s="52">
        <v>377.72518245549998</v>
      </c>
      <c r="BS671" s="52">
        <v>375.84127024859998</v>
      </c>
      <c r="BT671" s="52">
        <v>373.96675409300002</v>
      </c>
      <c r="BU671" s="52">
        <v>372.10158712570001</v>
      </c>
      <c r="BV671" s="52">
        <v>370.24572271739999</v>
      </c>
      <c r="BW671" s="52">
        <v>368.3991144716</v>
      </c>
      <c r="BX671" s="52">
        <v>366.5617162227</v>
      </c>
      <c r="BY671" s="52">
        <v>364.73348203590001</v>
      </c>
      <c r="BZ671" s="52">
        <v>362.91436620510001</v>
      </c>
      <c r="CA671" s="52">
        <v>361.10432325239998</v>
      </c>
      <c r="CB671" s="52">
        <v>359.30330792659998</v>
      </c>
      <c r="CC671" s="52">
        <v>357.51127520220001</v>
      </c>
      <c r="CD671" s="52">
        <v>355.7281802782</v>
      </c>
    </row>
    <row r="672" spans="1:82" x14ac:dyDescent="0.25">
      <c r="A672" s="52" t="s">
        <v>253</v>
      </c>
      <c r="B672" s="52">
        <v>46.786342753299998</v>
      </c>
      <c r="C672" s="52">
        <v>46.677504925500003</v>
      </c>
      <c r="D672" s="52">
        <v>41.506983393699997</v>
      </c>
      <c r="E672" s="52">
        <v>36.731841172300001</v>
      </c>
      <c r="F672" s="52">
        <v>31.320113747299999</v>
      </c>
      <c r="G672" s="52">
        <v>25.257333897799999</v>
      </c>
      <c r="H672" s="52">
        <v>22.468803013999999</v>
      </c>
      <c r="I672" s="52">
        <v>21.307876289599999</v>
      </c>
      <c r="J672" s="52">
        <v>19.900785750600001</v>
      </c>
      <c r="K672" s="52">
        <v>18.231515831799999</v>
      </c>
      <c r="L672" s="52">
        <v>16.282510011900001</v>
      </c>
      <c r="M672" s="52">
        <v>14.0339853313</v>
      </c>
      <c r="N672" s="52">
        <v>11.463611011699999</v>
      </c>
      <c r="O672" s="52">
        <v>8.5462457426</v>
      </c>
      <c r="P672" s="52">
        <v>5.2538471110999998</v>
      </c>
      <c r="Q672" s="52">
        <v>1.5566029396000001</v>
      </c>
      <c r="R672" s="55">
        <v>0</v>
      </c>
      <c r="S672" s="52">
        <v>0</v>
      </c>
      <c r="T672" s="52">
        <v>0</v>
      </c>
      <c r="U672" s="52">
        <v>0</v>
      </c>
      <c r="V672" s="52">
        <v>-13.057691513</v>
      </c>
      <c r="W672" s="52">
        <v>-13.7611893427</v>
      </c>
      <c r="X672" s="52">
        <v>-14.5093801491</v>
      </c>
      <c r="Y672" s="52">
        <v>-15.304889839499999</v>
      </c>
      <c r="Z672" s="52">
        <v>-16.150719456899999</v>
      </c>
      <c r="AA672" s="52">
        <v>-17.050041628199999</v>
      </c>
      <c r="AB672" s="55">
        <v>-18.006188081499999</v>
      </c>
      <c r="AC672" s="52">
        <v>-19.022655712100001</v>
      </c>
      <c r="AD672" s="52">
        <v>-20.101333795799999</v>
      </c>
      <c r="AE672" s="52">
        <v>-21.226649635400001</v>
      </c>
      <c r="AF672" s="52">
        <v>-22.399937316900001</v>
      </c>
      <c r="AG672" s="52">
        <v>-23.622522747000001</v>
      </c>
      <c r="AH672" s="52">
        <v>-24.895723588199999</v>
      </c>
      <c r="AI672" s="52">
        <v>-26.220849174400001</v>
      </c>
      <c r="AJ672" s="52">
        <v>-27.599201764699998</v>
      </c>
      <c r="AK672" s="52">
        <v>-29.0320783676</v>
      </c>
      <c r="AL672" s="52">
        <v>-30.5210372021</v>
      </c>
      <c r="AM672" s="52">
        <v>-16.087870926299999</v>
      </c>
      <c r="AN672" s="52">
        <v>-16.8265435241</v>
      </c>
      <c r="AO672" s="52">
        <v>-17.612811582599999</v>
      </c>
      <c r="AP672" s="52">
        <v>-18.4424957162</v>
      </c>
      <c r="AQ672" s="52">
        <v>-19.312741817300001</v>
      </c>
      <c r="AR672" s="52">
        <v>-20.221641017300001</v>
      </c>
      <c r="AS672" s="52">
        <v>-21.167962549199999</v>
      </c>
      <c r="AT672" s="52">
        <v>-22.150959464</v>
      </c>
      <c r="AU672" s="52">
        <v>-23.170226609899998</v>
      </c>
      <c r="AV672" s="52">
        <v>-24.2255968702</v>
      </c>
      <c r="AW672" s="52">
        <v>-25.3170653974</v>
      </c>
      <c r="AX672" s="52">
        <v>-26.4447342578</v>
      </c>
      <c r="AY672" s="52">
        <v>-27.608771911800002</v>
      </c>
      <c r="AZ672" s="52">
        <v>-6.6399196932000004</v>
      </c>
      <c r="BA672" s="52">
        <v>-8.5762874288000006</v>
      </c>
      <c r="BB672" s="52">
        <v>-7.1546933622999997</v>
      </c>
      <c r="BC672" s="52">
        <v>-5.8704645593000002</v>
      </c>
      <c r="BD672" s="52">
        <v>-4.8459127687999999</v>
      </c>
      <c r="BE672" s="52">
        <v>14.936171312700001</v>
      </c>
      <c r="BF672" s="52">
        <v>-23.9585110901</v>
      </c>
      <c r="BG672" s="52">
        <v>0</v>
      </c>
      <c r="BH672" s="52">
        <v>0</v>
      </c>
      <c r="BI672" s="52">
        <v>0</v>
      </c>
      <c r="BJ672" s="52">
        <v>0</v>
      </c>
      <c r="BK672" s="52">
        <v>0</v>
      </c>
      <c r="BL672" s="52">
        <v>0</v>
      </c>
      <c r="BM672" s="52">
        <v>0</v>
      </c>
      <c r="BN672" s="52">
        <v>0</v>
      </c>
      <c r="BO672" s="52">
        <v>0</v>
      </c>
      <c r="BP672" s="52">
        <v>0</v>
      </c>
      <c r="BQ672" s="52">
        <v>0</v>
      </c>
      <c r="BR672" s="52">
        <v>0</v>
      </c>
      <c r="BS672" s="52">
        <v>0</v>
      </c>
      <c r="BT672" s="52">
        <v>0</v>
      </c>
      <c r="BU672" s="52">
        <v>0</v>
      </c>
      <c r="BV672" s="52">
        <v>0</v>
      </c>
      <c r="BW672" s="52">
        <v>0</v>
      </c>
      <c r="BX672" s="52">
        <v>0</v>
      </c>
      <c r="BY672" s="52">
        <v>0</v>
      </c>
      <c r="BZ672" s="52">
        <v>0</v>
      </c>
      <c r="CA672" s="52">
        <v>0</v>
      </c>
      <c r="CB672" s="52">
        <v>0</v>
      </c>
      <c r="CC672" s="52">
        <v>0</v>
      </c>
      <c r="CD672" s="52">
        <v>0</v>
      </c>
    </row>
    <row r="673" spans="1:82" x14ac:dyDescent="0.25">
      <c r="A673" s="52" t="s">
        <v>254</v>
      </c>
      <c r="B673" s="52">
        <v>56.248342753300001</v>
      </c>
      <c r="C673" s="52">
        <v>55.953129925500001</v>
      </c>
      <c r="D673" s="52">
        <v>49.602883393699997</v>
      </c>
      <c r="E673" s="52">
        <v>43.771041172300002</v>
      </c>
      <c r="F673" s="52">
        <v>37.219513747299999</v>
      </c>
      <c r="G673" s="52">
        <v>29.9338338978</v>
      </c>
      <c r="H673" s="52">
        <v>26.556133153400001</v>
      </c>
      <c r="I673" s="52">
        <v>25.114564102500001</v>
      </c>
      <c r="J673" s="52">
        <v>23.389869413300001</v>
      </c>
      <c r="K673" s="52">
        <v>21.365786540199998</v>
      </c>
      <c r="L673" s="52">
        <v>19.024751690799999</v>
      </c>
      <c r="M673" s="52">
        <v>16.347127032100001</v>
      </c>
      <c r="N673" s="52">
        <v>13.310843995899999</v>
      </c>
      <c r="O673" s="52">
        <v>9.8911138899999997</v>
      </c>
      <c r="P673" s="52">
        <v>6.0603387626999998</v>
      </c>
      <c r="Q673" s="52">
        <v>1.7894262559</v>
      </c>
      <c r="R673" s="55">
        <v>0</v>
      </c>
      <c r="S673" s="52">
        <v>0</v>
      </c>
      <c r="T673" s="52">
        <v>0</v>
      </c>
      <c r="U673" s="52">
        <v>0</v>
      </c>
      <c r="V673" s="52">
        <v>-14.607691513000001</v>
      </c>
      <c r="W673" s="52">
        <v>-15.311189342700001</v>
      </c>
      <c r="X673" s="52">
        <v>-16.059380149100001</v>
      </c>
      <c r="Y673" s="52">
        <v>-16.8548898395</v>
      </c>
      <c r="Z673" s="52">
        <v>-17.7007194569</v>
      </c>
      <c r="AA673" s="52">
        <v>-18.6000416282</v>
      </c>
      <c r="AB673" s="55">
        <v>-19.5561880815</v>
      </c>
      <c r="AC673" s="52">
        <v>-20.572655712100001</v>
      </c>
      <c r="AD673" s="52">
        <v>-21.651333795799999</v>
      </c>
      <c r="AE673" s="52">
        <v>-22.776649635399998</v>
      </c>
      <c r="AF673" s="52">
        <v>-23.949937316900002</v>
      </c>
      <c r="AG673" s="52">
        <v>-25.172522746999999</v>
      </c>
      <c r="AH673" s="52">
        <v>-26.4457235882</v>
      </c>
      <c r="AI673" s="52">
        <v>-27.770849174399999</v>
      </c>
      <c r="AJ673" s="52">
        <v>-29.149201764699999</v>
      </c>
      <c r="AK673" s="52">
        <v>-30.582078367600001</v>
      </c>
      <c r="AL673" s="52">
        <v>-32.071037202100001</v>
      </c>
      <c r="AM673" s="52">
        <v>-16.862870926300001</v>
      </c>
      <c r="AN673" s="52">
        <v>-17.601543524099998</v>
      </c>
      <c r="AO673" s="52">
        <v>-18.387811582600001</v>
      </c>
      <c r="AP673" s="52">
        <v>-19.217495716199998</v>
      </c>
      <c r="AQ673" s="52">
        <v>-20.0877418173</v>
      </c>
      <c r="AR673" s="52">
        <v>-20.9966410173</v>
      </c>
      <c r="AS673" s="52">
        <v>-21.942962549200001</v>
      </c>
      <c r="AT673" s="52">
        <v>-22.925959464000002</v>
      </c>
      <c r="AU673" s="52">
        <v>-23.945226609900001</v>
      </c>
      <c r="AV673" s="52">
        <v>-25.000596870199999</v>
      </c>
      <c r="AW673" s="52">
        <v>-26.092065397399999</v>
      </c>
      <c r="AX673" s="52">
        <v>-27.219734257799999</v>
      </c>
      <c r="AY673" s="52">
        <v>-28.3837719118</v>
      </c>
      <c r="AZ673" s="52">
        <v>-6.8185398907000003</v>
      </c>
      <c r="BA673" s="52">
        <v>-8.7974749079999999</v>
      </c>
      <c r="BB673" s="52">
        <v>-7.3317043037999996</v>
      </c>
      <c r="BC673" s="52">
        <v>-6.0098652174999998</v>
      </c>
      <c r="BD673" s="52">
        <v>-4.9564176506999997</v>
      </c>
      <c r="BE673" s="52">
        <v>15.2634253023</v>
      </c>
      <c r="BF673" s="52">
        <v>-24.463112891400002</v>
      </c>
      <c r="BG673" s="52">
        <v>0</v>
      </c>
      <c r="BH673" s="52">
        <v>0</v>
      </c>
      <c r="BI673" s="52">
        <v>0</v>
      </c>
      <c r="BJ673" s="52">
        <v>0</v>
      </c>
      <c r="BK673" s="52">
        <v>0</v>
      </c>
      <c r="BL673" s="52">
        <v>0</v>
      </c>
      <c r="BM673" s="52">
        <v>0</v>
      </c>
      <c r="BN673" s="52">
        <v>0</v>
      </c>
      <c r="BO673" s="52">
        <v>0</v>
      </c>
      <c r="BP673" s="52">
        <v>0</v>
      </c>
      <c r="BQ673" s="52">
        <v>0</v>
      </c>
      <c r="BR673" s="52">
        <v>0</v>
      </c>
      <c r="BS673" s="52">
        <v>0</v>
      </c>
      <c r="BT673" s="52">
        <v>0</v>
      </c>
      <c r="BU673" s="52">
        <v>0</v>
      </c>
      <c r="BV673" s="52">
        <v>0</v>
      </c>
      <c r="BW673" s="52">
        <v>0</v>
      </c>
      <c r="BX673" s="52">
        <v>0</v>
      </c>
      <c r="BY673" s="52">
        <v>0</v>
      </c>
      <c r="BZ673" s="52">
        <v>0</v>
      </c>
      <c r="CA673" s="52">
        <v>0</v>
      </c>
      <c r="CB673" s="52">
        <v>0</v>
      </c>
      <c r="CC673" s="52">
        <v>0</v>
      </c>
      <c r="CD673" s="52">
        <v>0</v>
      </c>
    </row>
    <row r="674" spans="1:82" x14ac:dyDescent="0.25">
      <c r="A674" s="52" t="s">
        <v>255</v>
      </c>
      <c r="B674" s="52">
        <v>41.181342753300001</v>
      </c>
      <c r="C674" s="52">
        <v>41.898504925499999</v>
      </c>
      <c r="D674" s="52">
        <v>37.874943393700001</v>
      </c>
      <c r="E674" s="52">
        <v>33.9791371723</v>
      </c>
      <c r="F674" s="52">
        <v>29.307198947300002</v>
      </c>
      <c r="G674" s="52">
        <v>23.863777497800001</v>
      </c>
      <c r="H674" s="52">
        <v>21.4041441215</v>
      </c>
      <c r="I674" s="52">
        <v>20.440425866000002</v>
      </c>
      <c r="J674" s="52">
        <v>19.204680248100001</v>
      </c>
      <c r="K674" s="52">
        <v>17.683632755600001</v>
      </c>
      <c r="L674" s="52">
        <v>15.862219659799999</v>
      </c>
      <c r="M674" s="52">
        <v>13.7229373844</v>
      </c>
      <c r="N674" s="52">
        <v>11.245537499999999</v>
      </c>
      <c r="O674" s="52">
        <v>8.4067764789999995</v>
      </c>
      <c r="P674" s="52">
        <v>5.1803339194999998</v>
      </c>
      <c r="Q674" s="52">
        <v>1.5379393144</v>
      </c>
      <c r="R674" s="55">
        <v>0</v>
      </c>
      <c r="S674" s="52">
        <v>0</v>
      </c>
      <c r="T674" s="52">
        <v>0</v>
      </c>
      <c r="U674" s="52">
        <v>0</v>
      </c>
      <c r="V674" s="52">
        <v>-12.9859612868</v>
      </c>
      <c r="W674" s="52">
        <v>-13.6966321391</v>
      </c>
      <c r="X674" s="52">
        <v>-14.4512786659</v>
      </c>
      <c r="Y674" s="52">
        <v>-15.2525985046</v>
      </c>
      <c r="Z674" s="52">
        <v>-16.1036572555</v>
      </c>
      <c r="AA674" s="52">
        <v>-17.007685646900001</v>
      </c>
      <c r="AB674" s="55">
        <v>-17.968067698300001</v>
      </c>
      <c r="AC674" s="52">
        <v>-18.988347367300001</v>
      </c>
      <c r="AD674" s="52">
        <v>-20.070456285399999</v>
      </c>
      <c r="AE674" s="52">
        <v>-21.198859876099998</v>
      </c>
      <c r="AF674" s="52">
        <v>-22.374926533499998</v>
      </c>
      <c r="AG674" s="52">
        <v>-23.600013041899999</v>
      </c>
      <c r="AH674" s="52">
        <v>-24.875464853699999</v>
      </c>
      <c r="AI674" s="52">
        <v>-26.202616313299998</v>
      </c>
      <c r="AJ674" s="52">
        <v>-27.582792189700001</v>
      </c>
      <c r="AK674" s="52">
        <v>-29.017309750100001</v>
      </c>
      <c r="AL674" s="52">
        <v>-30.5077454463</v>
      </c>
      <c r="AM674" s="52">
        <v>-16.081889636300001</v>
      </c>
      <c r="AN674" s="52">
        <v>-16.821160363099999</v>
      </c>
      <c r="AO674" s="52">
        <v>-17.607966737600002</v>
      </c>
      <c r="AP674" s="52">
        <v>-18.4381353558</v>
      </c>
      <c r="AQ674" s="52">
        <v>-19.308817492900001</v>
      </c>
      <c r="AR674" s="52">
        <v>-20.2181091253</v>
      </c>
      <c r="AS674" s="52">
        <v>-21.164783846399999</v>
      </c>
      <c r="AT674" s="52">
        <v>-22.148098631500002</v>
      </c>
      <c r="AU674" s="52">
        <v>-23.167651860599999</v>
      </c>
      <c r="AV674" s="52">
        <v>-24.223279595800001</v>
      </c>
      <c r="AW674" s="52">
        <v>-25.314979850499999</v>
      </c>
      <c r="AX674" s="52">
        <v>-26.442857265600001</v>
      </c>
      <c r="AY674" s="52">
        <v>-27.6070826188</v>
      </c>
      <c r="AZ674" s="52">
        <v>-6.6395692833000002</v>
      </c>
      <c r="BA674" s="52">
        <v>-8.5758969038000004</v>
      </c>
      <c r="BB674" s="52">
        <v>-7.1544120874999999</v>
      </c>
      <c r="BC674" s="52">
        <v>-5.8702651992000003</v>
      </c>
      <c r="BD674" s="52">
        <v>-4.8457705367999999</v>
      </c>
      <c r="BE674" s="52">
        <v>14.9357922219</v>
      </c>
      <c r="BF674" s="52">
        <v>-23.9579850127</v>
      </c>
      <c r="BG674" s="52">
        <v>0</v>
      </c>
      <c r="BH674" s="52">
        <v>0</v>
      </c>
      <c r="BI674" s="52">
        <v>0</v>
      </c>
      <c r="BJ674" s="52">
        <v>0</v>
      </c>
      <c r="BK674" s="52">
        <v>0</v>
      </c>
      <c r="BL674" s="52">
        <v>0</v>
      </c>
      <c r="BM674" s="52">
        <v>0</v>
      </c>
      <c r="BN674" s="52">
        <v>0</v>
      </c>
      <c r="BO674" s="52">
        <v>0</v>
      </c>
      <c r="BP674" s="52">
        <v>0</v>
      </c>
      <c r="BQ674" s="52">
        <v>0</v>
      </c>
      <c r="BR674" s="52">
        <v>0</v>
      </c>
      <c r="BS674" s="52">
        <v>0</v>
      </c>
      <c r="BT674" s="52">
        <v>0</v>
      </c>
      <c r="BU674" s="52">
        <v>0</v>
      </c>
      <c r="BV674" s="52">
        <v>0</v>
      </c>
      <c r="BW674" s="52">
        <v>0</v>
      </c>
      <c r="BX674" s="52">
        <v>0</v>
      </c>
      <c r="BY674" s="52">
        <v>0</v>
      </c>
      <c r="BZ674" s="52">
        <v>0</v>
      </c>
      <c r="CA674" s="52">
        <v>0</v>
      </c>
      <c r="CB674" s="52">
        <v>0</v>
      </c>
      <c r="CC674" s="52">
        <v>0</v>
      </c>
      <c r="CD674" s="52">
        <v>0</v>
      </c>
    </row>
    <row r="675" spans="1:82" x14ac:dyDescent="0.25">
      <c r="A675" s="52" t="s">
        <v>256</v>
      </c>
      <c r="B675" s="52">
        <v>9.9600000000000009</v>
      </c>
      <c r="C675" s="52">
        <v>10.30625</v>
      </c>
      <c r="D675" s="52">
        <v>10.6525</v>
      </c>
      <c r="E675" s="52">
        <v>10.998749999999999</v>
      </c>
      <c r="F675" s="52">
        <v>11.345000000000001</v>
      </c>
      <c r="G675" s="52">
        <v>11.69125</v>
      </c>
      <c r="H675" s="52">
        <v>12.0375</v>
      </c>
      <c r="I675" s="52">
        <v>12.383749999999999</v>
      </c>
      <c r="J675" s="52">
        <v>12.73</v>
      </c>
      <c r="K675" s="52">
        <v>13.07625</v>
      </c>
      <c r="L675" s="52">
        <v>13.422499999999999</v>
      </c>
      <c r="M675" s="52">
        <v>13.768750000000001</v>
      </c>
      <c r="N675" s="52">
        <v>14.115</v>
      </c>
      <c r="O675" s="52">
        <v>14.46125</v>
      </c>
      <c r="P675" s="52">
        <v>14.807499999999999</v>
      </c>
      <c r="Q675" s="52">
        <v>15.15375</v>
      </c>
      <c r="R675" s="55">
        <v>15.5</v>
      </c>
      <c r="S675" s="52">
        <v>15.5</v>
      </c>
      <c r="T675" s="52">
        <v>15.5</v>
      </c>
      <c r="U675" s="52">
        <v>15.5</v>
      </c>
      <c r="V675" s="52">
        <v>15.5</v>
      </c>
      <c r="W675" s="52">
        <v>15.5</v>
      </c>
      <c r="X675" s="52">
        <v>15.5</v>
      </c>
      <c r="Y675" s="52">
        <v>15.5</v>
      </c>
      <c r="Z675" s="52">
        <v>15.5</v>
      </c>
      <c r="AA675" s="52">
        <v>15.5</v>
      </c>
      <c r="AB675" s="55">
        <v>15.5</v>
      </c>
      <c r="AC675" s="52">
        <v>15.5</v>
      </c>
      <c r="AD675" s="52">
        <v>15.5</v>
      </c>
      <c r="AE675" s="52">
        <v>15.5</v>
      </c>
      <c r="AF675" s="52">
        <v>15.5</v>
      </c>
      <c r="AG675" s="52">
        <v>15.5</v>
      </c>
      <c r="AH675" s="52">
        <v>15.5</v>
      </c>
      <c r="AI675" s="52">
        <v>15.5</v>
      </c>
      <c r="AJ675" s="52">
        <v>15.5</v>
      </c>
      <c r="AK675" s="52">
        <v>15.5</v>
      </c>
      <c r="AL675" s="52">
        <v>15.5</v>
      </c>
      <c r="AM675" s="52">
        <v>15.5</v>
      </c>
      <c r="AN675" s="52">
        <v>15.5</v>
      </c>
      <c r="AO675" s="52">
        <v>15.5</v>
      </c>
      <c r="AP675" s="52">
        <v>15.5</v>
      </c>
      <c r="AQ675" s="52">
        <v>15.5</v>
      </c>
      <c r="AR675" s="52">
        <v>15.5</v>
      </c>
      <c r="AS675" s="52">
        <v>15.5</v>
      </c>
      <c r="AT675" s="52">
        <v>15.5</v>
      </c>
      <c r="AU675" s="52">
        <v>15.5</v>
      </c>
      <c r="AV675" s="52">
        <v>15.5</v>
      </c>
      <c r="AW675" s="52">
        <v>15.5</v>
      </c>
      <c r="AX675" s="52">
        <v>15.5</v>
      </c>
      <c r="AY675" s="52">
        <v>15.5</v>
      </c>
      <c r="AZ675" s="52">
        <v>15.5</v>
      </c>
      <c r="BA675" s="52">
        <v>15.5</v>
      </c>
      <c r="BB675" s="52">
        <v>15.5</v>
      </c>
      <c r="BC675" s="52">
        <v>15.5</v>
      </c>
      <c r="BD675" s="52">
        <v>15.5</v>
      </c>
      <c r="BE675" s="52">
        <v>15.5</v>
      </c>
      <c r="BF675" s="52">
        <v>15.5</v>
      </c>
      <c r="BG675" s="52">
        <v>15.5</v>
      </c>
      <c r="BH675" s="52">
        <v>15.5</v>
      </c>
      <c r="BI675" s="52">
        <v>15.5</v>
      </c>
      <c r="BJ675" s="52">
        <v>15.5</v>
      </c>
      <c r="BK675" s="52">
        <v>15.5</v>
      </c>
      <c r="BL675" s="52">
        <v>15.5</v>
      </c>
      <c r="BM675" s="52">
        <v>15.5</v>
      </c>
      <c r="BN675" s="52">
        <v>15.5</v>
      </c>
      <c r="BO675" s="52">
        <v>15.5</v>
      </c>
      <c r="BP675" s="52">
        <v>15.5</v>
      </c>
      <c r="BQ675" s="52">
        <v>15.5</v>
      </c>
      <c r="BR675" s="52">
        <v>15.5</v>
      </c>
      <c r="BS675" s="52">
        <v>15.5</v>
      </c>
      <c r="BT675" s="52">
        <v>15.5</v>
      </c>
      <c r="BU675" s="52">
        <v>15.5</v>
      </c>
      <c r="BV675" s="52">
        <v>15.5</v>
      </c>
      <c r="BW675" s="52">
        <v>15.5</v>
      </c>
      <c r="BX675" s="52">
        <v>15.5</v>
      </c>
      <c r="BY675" s="52">
        <v>15.5</v>
      </c>
      <c r="BZ675" s="52">
        <v>15.5</v>
      </c>
      <c r="CA675" s="52">
        <v>15.5</v>
      </c>
      <c r="CB675" s="52">
        <v>15.5</v>
      </c>
      <c r="CC675" s="52">
        <v>15.5</v>
      </c>
      <c r="CD675" s="52">
        <v>15.5</v>
      </c>
    </row>
    <row r="676" spans="1:82" x14ac:dyDescent="0.25">
      <c r="A676" s="52" t="s">
        <v>257</v>
      </c>
      <c r="B676" s="52">
        <v>5.9</v>
      </c>
      <c r="C676" s="52">
        <v>5.31</v>
      </c>
      <c r="D676" s="52">
        <v>4.7789999999999999</v>
      </c>
      <c r="E676" s="52">
        <v>4.3010999999999999</v>
      </c>
      <c r="F676" s="52">
        <v>3.8709899999999999</v>
      </c>
      <c r="G676" s="52">
        <v>3.4838909999999998</v>
      </c>
      <c r="H676" s="52">
        <v>3.1355019</v>
      </c>
      <c r="I676" s="52">
        <v>2.82195171</v>
      </c>
      <c r="J676" s="52">
        <v>2.5397565389999999</v>
      </c>
      <c r="K676" s="52">
        <v>2.2857808850999999</v>
      </c>
      <c r="L676" s="52">
        <v>2.0572027965999999</v>
      </c>
      <c r="M676" s="52">
        <v>1.8514825169</v>
      </c>
      <c r="N676" s="52">
        <v>1.6663342651999999</v>
      </c>
      <c r="O676" s="52">
        <v>1.4997008386999999</v>
      </c>
      <c r="P676" s="52">
        <v>1.3497307547999999</v>
      </c>
      <c r="Q676" s="52">
        <v>1.2147576793999999</v>
      </c>
      <c r="R676" s="55">
        <v>1.0932819114000001</v>
      </c>
      <c r="S676" s="52">
        <v>0.98395372029999995</v>
      </c>
      <c r="T676" s="52">
        <v>0.88555834830000002</v>
      </c>
      <c r="U676" s="52">
        <v>0.79700251339999995</v>
      </c>
      <c r="V676" s="52">
        <v>0.71730226210000003</v>
      </c>
      <c r="W676" s="52">
        <v>0.64557203590000001</v>
      </c>
      <c r="X676" s="52">
        <v>0.58101483229999995</v>
      </c>
      <c r="Y676" s="52">
        <v>0.52291334909999998</v>
      </c>
      <c r="Z676" s="52">
        <v>0.47062201419999999</v>
      </c>
      <c r="AA676" s="52">
        <v>0.42355981269999998</v>
      </c>
      <c r="AB676" s="55">
        <v>0.38120383149999998</v>
      </c>
      <c r="AC676" s="52">
        <v>0.34308344829999998</v>
      </c>
      <c r="AD676" s="52">
        <v>0.30877510349999998</v>
      </c>
      <c r="AE676" s="52">
        <v>0.27789759310000001</v>
      </c>
      <c r="AF676" s="52">
        <v>0.25010783380000001</v>
      </c>
      <c r="AG676" s="52">
        <v>0.2250970504</v>
      </c>
      <c r="AH676" s="52">
        <v>0.20258734540000001</v>
      </c>
      <c r="AI676" s="52">
        <v>0.18232861089999999</v>
      </c>
      <c r="AJ676" s="52">
        <v>0.1640957498</v>
      </c>
      <c r="AK676" s="52">
        <v>0.14768617479999999</v>
      </c>
      <c r="AL676" s="52">
        <v>0.13291755729999999</v>
      </c>
      <c r="AM676" s="52">
        <v>0.1196258016</v>
      </c>
      <c r="AN676" s="52">
        <v>0.10766322139999999</v>
      </c>
      <c r="AO676" s="52">
        <v>9.6896899300000006E-2</v>
      </c>
      <c r="AP676" s="52">
        <v>8.7207209399999999E-2</v>
      </c>
      <c r="AQ676" s="52">
        <v>7.8486488399999998E-2</v>
      </c>
      <c r="AR676" s="52">
        <v>7.0637839600000002E-2</v>
      </c>
      <c r="AS676" s="52">
        <v>6.3574055599999998E-2</v>
      </c>
      <c r="AT676" s="52">
        <v>5.7216650100000002E-2</v>
      </c>
      <c r="AU676" s="52">
        <v>5.1494985100000001E-2</v>
      </c>
      <c r="AV676" s="52">
        <v>4.6345486499999998E-2</v>
      </c>
      <c r="AW676" s="52">
        <v>4.1710937900000002E-2</v>
      </c>
      <c r="AX676" s="52">
        <v>3.7539844099999997E-2</v>
      </c>
      <c r="AY676" s="52">
        <v>3.3785859699999997E-2</v>
      </c>
      <c r="AZ676" s="52">
        <v>3.0407273700000001E-2</v>
      </c>
      <c r="BA676" s="52">
        <v>2.73665464E-2</v>
      </c>
      <c r="BB676" s="52">
        <v>2.46298917E-2</v>
      </c>
      <c r="BC676" s="52">
        <v>2.2166902499999998E-2</v>
      </c>
      <c r="BD676" s="52">
        <v>1.9950212299999999E-2</v>
      </c>
      <c r="BE676" s="52">
        <v>1.79551911E-2</v>
      </c>
      <c r="BF676" s="52">
        <v>1.6159672E-2</v>
      </c>
      <c r="BG676" s="52">
        <v>1.45437048E-2</v>
      </c>
      <c r="BH676" s="52">
        <v>1.30893343E-2</v>
      </c>
      <c r="BI676" s="52">
        <v>1.17804009E-2</v>
      </c>
      <c r="BJ676" s="52">
        <v>1.06023608E-2</v>
      </c>
      <c r="BK676" s="52">
        <v>9.5421246999999997E-3</v>
      </c>
      <c r="BL676" s="52">
        <v>8.5879122000000006E-3</v>
      </c>
      <c r="BM676" s="52">
        <v>7.7291210000000003E-3</v>
      </c>
      <c r="BN676" s="52">
        <v>6.9562089000000001E-3</v>
      </c>
      <c r="BO676" s="52">
        <v>6.2605880000000001E-3</v>
      </c>
      <c r="BP676" s="52">
        <v>5.6345292000000002E-3</v>
      </c>
      <c r="BQ676" s="52">
        <v>5.0710763000000004E-3</v>
      </c>
      <c r="BR676" s="52">
        <v>4.5639686999999996E-3</v>
      </c>
      <c r="BS676" s="52">
        <v>4.1075718000000002E-3</v>
      </c>
      <c r="BT676" s="52">
        <v>3.6968145999999999E-3</v>
      </c>
      <c r="BU676" s="52">
        <v>3.3271332E-3</v>
      </c>
      <c r="BV676" s="52">
        <v>2.9944198000000002E-3</v>
      </c>
      <c r="BW676" s="52">
        <v>2.6949779000000002E-3</v>
      </c>
      <c r="BX676" s="52">
        <v>2.4254800999999999E-3</v>
      </c>
      <c r="BY676" s="52">
        <v>2.1829320999999999E-3</v>
      </c>
      <c r="BZ676" s="52">
        <v>1.9646389000000002E-3</v>
      </c>
      <c r="CA676" s="52">
        <v>1.7681750000000001E-3</v>
      </c>
      <c r="CB676" s="52">
        <v>1.5913575E-3</v>
      </c>
      <c r="CC676" s="52">
        <v>1.4322217E-3</v>
      </c>
      <c r="CD676" s="52">
        <v>1.2889996000000001E-3</v>
      </c>
    </row>
    <row r="677" spans="1:82" x14ac:dyDescent="0.25">
      <c r="A677" s="52" t="s">
        <v>258</v>
      </c>
      <c r="B677" s="52">
        <v>633.5</v>
      </c>
      <c r="C677" s="52">
        <v>697.31116032909995</v>
      </c>
      <c r="D677" s="52">
        <v>760.97387844900004</v>
      </c>
      <c r="E677" s="52">
        <v>817.58460320849997</v>
      </c>
      <c r="F677" s="52">
        <v>867.68258625850001</v>
      </c>
      <c r="G677" s="52">
        <v>910.39959900719998</v>
      </c>
      <c r="H677" s="52">
        <v>944.84768124640004</v>
      </c>
      <c r="I677" s="52">
        <v>975.49252987429998</v>
      </c>
      <c r="J677" s="52">
        <v>1004.55400872</v>
      </c>
      <c r="K677" s="52">
        <v>1031.6963788108001</v>
      </c>
      <c r="L677" s="52">
        <v>1056.5620577958</v>
      </c>
      <c r="M677" s="52">
        <v>1078.7695182593</v>
      </c>
      <c r="N677" s="52">
        <v>1097.9102511171</v>
      </c>
      <c r="O677" s="52">
        <v>1113.5452906856001</v>
      </c>
      <c r="P677" s="52">
        <v>1125.2013814421</v>
      </c>
      <c r="Q677" s="52">
        <v>1132.3670212554</v>
      </c>
      <c r="R677" s="55">
        <v>1134.4900476324001</v>
      </c>
      <c r="S677" s="52">
        <v>1134.4900476324001</v>
      </c>
      <c r="T677" s="52">
        <v>1134.4900476324001</v>
      </c>
      <c r="U677" s="52">
        <v>1134.4900476324001</v>
      </c>
      <c r="V677" s="52">
        <v>1134.4900476324001</v>
      </c>
      <c r="W677" s="52">
        <v>1116.6808666272</v>
      </c>
      <c r="X677" s="52">
        <v>1097.9121959470001</v>
      </c>
      <c r="Y677" s="52">
        <v>1078.1230795407</v>
      </c>
      <c r="Z677" s="52">
        <v>1057.2489799232001</v>
      </c>
      <c r="AA677" s="52">
        <v>1035.2212665341001</v>
      </c>
      <c r="AB677" s="55">
        <v>1011.9669817167</v>
      </c>
      <c r="AC677" s="52">
        <v>987.40862372230004</v>
      </c>
      <c r="AD677" s="52">
        <v>961.46392144169999</v>
      </c>
      <c r="AE677" s="52">
        <v>934.04802701209996</v>
      </c>
      <c r="AF677" s="52">
        <v>905.09733192839997</v>
      </c>
      <c r="AG677" s="52">
        <v>874.54640814640004</v>
      </c>
      <c r="AH677" s="52">
        <v>842.32801923900001</v>
      </c>
      <c r="AI677" s="52">
        <v>808.37313163910005</v>
      </c>
      <c r="AJ677" s="52">
        <v>772.61092600020004</v>
      </c>
      <c r="AK677" s="52">
        <v>734.96880684500002</v>
      </c>
      <c r="AL677" s="52">
        <v>695.372409726</v>
      </c>
      <c r="AM677" s="52">
        <v>653.74524496590004</v>
      </c>
      <c r="AN677" s="52">
        <v>631.80324970360004</v>
      </c>
      <c r="AO677" s="52">
        <v>608.85379045080003</v>
      </c>
      <c r="AP677" s="52">
        <v>584.83195250409995</v>
      </c>
      <c r="AQ677" s="52">
        <v>559.67852135810006</v>
      </c>
      <c r="AR677" s="52">
        <v>533.33817518060005</v>
      </c>
      <c r="AS677" s="52">
        <v>505.7581956153</v>
      </c>
      <c r="AT677" s="52">
        <v>476.88754292959999</v>
      </c>
      <c r="AU677" s="52">
        <v>446.67619614279999</v>
      </c>
      <c r="AV677" s="52">
        <v>415.07468685499998</v>
      </c>
      <c r="AW677" s="52">
        <v>382.03377459339998</v>
      </c>
      <c r="AX677" s="52">
        <v>347.50422549709998</v>
      </c>
      <c r="AY677" s="52">
        <v>311.43666649850002</v>
      </c>
      <c r="AZ677" s="52">
        <v>273.78149476940001</v>
      </c>
      <c r="BA677" s="52">
        <v>264.72541226359999</v>
      </c>
      <c r="BB677" s="52">
        <v>253.02834812180001</v>
      </c>
      <c r="BC677" s="52">
        <v>243.2701738687</v>
      </c>
      <c r="BD677" s="52">
        <v>235.2635391725</v>
      </c>
      <c r="BE677" s="52">
        <v>228.65427462150001</v>
      </c>
      <c r="BF677" s="52">
        <v>249.0254848134</v>
      </c>
      <c r="BG677" s="52">
        <v>216.34884666549999</v>
      </c>
      <c r="BH677" s="52">
        <v>216.34884666549999</v>
      </c>
      <c r="BI677" s="52">
        <v>216.34884666549999</v>
      </c>
      <c r="BJ677" s="52">
        <v>216.34884666549999</v>
      </c>
      <c r="BK677" s="52">
        <v>216.34884666549999</v>
      </c>
      <c r="BL677" s="52">
        <v>216.34884666549999</v>
      </c>
      <c r="BM677" s="52">
        <v>216.34884666549999</v>
      </c>
      <c r="BN677" s="52">
        <v>216.34884666549999</v>
      </c>
      <c r="BO677" s="52">
        <v>216.34884666549999</v>
      </c>
      <c r="BP677" s="52">
        <v>216.34884666549999</v>
      </c>
      <c r="BQ677" s="52">
        <v>216.34884666549999</v>
      </c>
      <c r="BR677" s="52">
        <v>216.34884666549999</v>
      </c>
      <c r="BS677" s="52">
        <v>216.34884666549999</v>
      </c>
      <c r="BT677" s="52">
        <v>216.34884666549999</v>
      </c>
      <c r="BU677" s="52">
        <v>216.34884666549999</v>
      </c>
      <c r="BV677" s="52">
        <v>216.34884666549999</v>
      </c>
      <c r="BW677" s="52">
        <v>216.34884666549999</v>
      </c>
      <c r="BX677" s="52">
        <v>216.34884666549999</v>
      </c>
      <c r="BY677" s="52">
        <v>216.34884666549999</v>
      </c>
      <c r="BZ677" s="52">
        <v>216.34884666549999</v>
      </c>
      <c r="CA677" s="52">
        <v>216.34884666549999</v>
      </c>
      <c r="CB677" s="52">
        <v>216.34884666549999</v>
      </c>
      <c r="CC677" s="52">
        <v>216.34884666549999</v>
      </c>
      <c r="CD677" s="52">
        <v>216.34884666549999</v>
      </c>
    </row>
    <row r="678" spans="1:82" x14ac:dyDescent="0.25">
      <c r="A678" s="52" t="s">
        <v>259</v>
      </c>
      <c r="B678" s="52">
        <v>0.47121199159999999</v>
      </c>
      <c r="C678" s="52">
        <v>0.4759887129</v>
      </c>
      <c r="D678" s="52">
        <v>0.47187637919999997</v>
      </c>
      <c r="E678" s="52">
        <v>0.4668091922</v>
      </c>
      <c r="F678" s="52">
        <v>0.46000876689999998</v>
      </c>
      <c r="G678" s="52">
        <v>0.45147167700000002</v>
      </c>
      <c r="H678" s="52">
        <v>0.44580120449999999</v>
      </c>
      <c r="I678" s="52">
        <v>0.44202033190000001</v>
      </c>
      <c r="J678" s="52">
        <v>0.43831372549999997</v>
      </c>
      <c r="K678" s="52">
        <v>0.43443749120000003</v>
      </c>
      <c r="L678" s="52">
        <v>0.43022550100000001</v>
      </c>
      <c r="M678" s="52">
        <v>0.42553276919999999</v>
      </c>
      <c r="N678" s="52">
        <v>0.42021685609999998</v>
      </c>
      <c r="O678" s="52">
        <v>0.41412786210000002</v>
      </c>
      <c r="P678" s="52">
        <v>0.40710037370000002</v>
      </c>
      <c r="Q678" s="52">
        <v>0.39894638539999999</v>
      </c>
      <c r="R678" s="55">
        <v>0.39215954069999998</v>
      </c>
      <c r="S678" s="52">
        <v>0.3870247316</v>
      </c>
      <c r="T678" s="52">
        <v>0.38245605459999998</v>
      </c>
      <c r="U678" s="52">
        <v>0.37830437049999999</v>
      </c>
      <c r="V678" s="52">
        <v>0.36066698790000001</v>
      </c>
      <c r="W678" s="52">
        <v>0.35024653030000003</v>
      </c>
      <c r="X678" s="52">
        <v>0.34047326839999997</v>
      </c>
      <c r="Y678" s="52">
        <v>0.33090219970000001</v>
      </c>
      <c r="Z678" s="52">
        <v>0.32131429099999997</v>
      </c>
      <c r="AA678" s="52">
        <v>0.31157802299999998</v>
      </c>
      <c r="AB678" s="55">
        <v>0.30159264749999998</v>
      </c>
      <c r="AC678" s="52">
        <v>0.29126436010000001</v>
      </c>
      <c r="AD678" s="52">
        <v>0.2804976079</v>
      </c>
      <c r="AE678" s="52">
        <v>0.26921043900000002</v>
      </c>
      <c r="AF678" s="52">
        <v>0.25729980250000001</v>
      </c>
      <c r="AG678" s="52">
        <v>0.24464578370000001</v>
      </c>
      <c r="AH678" s="52">
        <v>0.23110684989999999</v>
      </c>
      <c r="AI678" s="52">
        <v>0.21651286989999999</v>
      </c>
      <c r="AJ678" s="52">
        <v>0.20065513360000001</v>
      </c>
      <c r="AK678" s="52">
        <v>0.1832719035</v>
      </c>
      <c r="AL678" s="52">
        <v>0.16402653280000001</v>
      </c>
      <c r="AM678" s="52">
        <v>0.1700545614</v>
      </c>
      <c r="AN678" s="52">
        <v>0.16567173600000001</v>
      </c>
      <c r="AO678" s="52">
        <v>0.15888683200000001</v>
      </c>
      <c r="AP678" s="52">
        <v>0.15014827150000001</v>
      </c>
      <c r="AQ678" s="52">
        <v>0.13942922490000001</v>
      </c>
      <c r="AR678" s="52">
        <v>0.1265738948</v>
      </c>
      <c r="AS678" s="52">
        <v>0.11133546480000001</v>
      </c>
      <c r="AT678" s="52">
        <v>9.3355324599999998E-2</v>
      </c>
      <c r="AU678" s="52">
        <v>7.2119022699999993E-2</v>
      </c>
      <c r="AV678" s="52">
        <v>4.6884295800000003E-2</v>
      </c>
      <c r="AW678" s="52">
        <v>1.65616554E-2</v>
      </c>
      <c r="AX678" s="52">
        <v>-2.04924493E-2</v>
      </c>
      <c r="AY678" s="52">
        <v>-6.6854149599999996E-2</v>
      </c>
      <c r="AZ678" s="52">
        <v>-4.5600287599999997E-2</v>
      </c>
      <c r="BA678" s="52">
        <v>-4.1696782000000002E-2</v>
      </c>
      <c r="BB678" s="52">
        <v>-3.7808806100000002E-2</v>
      </c>
      <c r="BC678" s="52">
        <v>-3.3432740199999998E-2</v>
      </c>
      <c r="BD678" s="52">
        <v>-2.8619403200000001E-2</v>
      </c>
      <c r="BE678" s="52">
        <v>5.76313081E-2</v>
      </c>
      <c r="BF678" s="52">
        <v>-4.0200001300000003E-2</v>
      </c>
      <c r="BG678" s="52">
        <v>-1.28884928E-2</v>
      </c>
      <c r="BH678" s="52">
        <v>5.0880596999999996E-3</v>
      </c>
      <c r="BI678" s="52">
        <v>1.9252401200000002E-2</v>
      </c>
      <c r="BJ678" s="52">
        <v>3.10760502E-2</v>
      </c>
      <c r="BK678" s="52">
        <v>4.1373249000000001E-2</v>
      </c>
      <c r="BL678" s="52">
        <v>5.0622684799999998E-2</v>
      </c>
      <c r="BM678" s="52">
        <v>5.9108295200000001E-2</v>
      </c>
      <c r="BN678" s="52">
        <v>6.7000999199999994E-2</v>
      </c>
      <c r="BO678" s="52">
        <v>7.4406135100000007E-2</v>
      </c>
      <c r="BP678" s="52">
        <v>8.1390933799999995E-2</v>
      </c>
      <c r="BQ678" s="52">
        <v>8.8000406700000006E-2</v>
      </c>
      <c r="BR678" s="52">
        <v>9.4266524899999996E-2</v>
      </c>
      <c r="BS678" s="52">
        <v>0.1002135181</v>
      </c>
      <c r="BT678" s="52">
        <v>0.1058609331</v>
      </c>
      <c r="BU678" s="52">
        <v>0.1112253991</v>
      </c>
      <c r="BV678" s="52">
        <v>0.1163216492</v>
      </c>
      <c r="BW678" s="52">
        <v>0.1211631133</v>
      </c>
      <c r="BX678" s="52">
        <v>0.12576226469999999</v>
      </c>
      <c r="BY678" s="52">
        <v>0.130130826</v>
      </c>
      <c r="BZ678" s="52">
        <v>0.1342798932</v>
      </c>
      <c r="CA678" s="52">
        <v>0.13822001380000001</v>
      </c>
      <c r="CB678" s="52">
        <v>0.14196123790000001</v>
      </c>
      <c r="CC678" s="52">
        <v>0.14551315419999999</v>
      </c>
      <c r="CD678" s="52">
        <v>0.14888491670000001</v>
      </c>
    </row>
    <row r="679" spans="1:82" x14ac:dyDescent="0.25">
      <c r="A679" s="52" t="s">
        <v>260</v>
      </c>
      <c r="B679" s="52">
        <v>0</v>
      </c>
      <c r="C679" s="52">
        <v>0.52341063350000006</v>
      </c>
      <c r="D679" s="52">
        <v>0.4751781128</v>
      </c>
      <c r="E679" s="52">
        <v>0.45165758299999997</v>
      </c>
      <c r="F679" s="52">
        <v>0.42970229809999999</v>
      </c>
      <c r="G679" s="52">
        <v>0.40630912139999997</v>
      </c>
      <c r="H679" s="52">
        <v>0.39409779109999998</v>
      </c>
      <c r="I679" s="52">
        <v>0.38794628349999999</v>
      </c>
      <c r="J679" s="52">
        <v>0.38214654980000001</v>
      </c>
      <c r="K679" s="52">
        <v>0.37593206169999999</v>
      </c>
      <c r="L679" s="52">
        <v>0.3688516543</v>
      </c>
      <c r="M679" s="52">
        <v>0.3605433857</v>
      </c>
      <c r="N679" s="52">
        <v>0.35065460520000002</v>
      </c>
      <c r="O679" s="52">
        <v>0.33879580339999998</v>
      </c>
      <c r="P679" s="52">
        <v>0.32450000829999998</v>
      </c>
      <c r="Q679" s="52">
        <v>0.30717791129999999</v>
      </c>
      <c r="R679" s="55">
        <v>0.2921980112</v>
      </c>
      <c r="S679" s="52">
        <v>0.28057025590000001</v>
      </c>
      <c r="T679" s="52">
        <v>0.2702245043</v>
      </c>
      <c r="U679" s="52">
        <v>0.26082303159999998</v>
      </c>
      <c r="V679" s="52">
        <v>0.22088324679999999</v>
      </c>
      <c r="W679" s="52">
        <v>0.19164831539999999</v>
      </c>
      <c r="X679" s="52">
        <v>0.16213388640000001</v>
      </c>
      <c r="Y679" s="52">
        <v>0.13098847520000001</v>
      </c>
      <c r="Z679" s="52">
        <v>9.7218894099999995E-2</v>
      </c>
      <c r="AA679" s="52">
        <v>5.9840985999999999E-2</v>
      </c>
      <c r="AB679" s="55">
        <v>1.76739398E-2</v>
      </c>
      <c r="AC679" s="52">
        <v>-3.0843716300000001E-2</v>
      </c>
      <c r="AD679" s="52">
        <v>-8.7889141899999995E-2</v>
      </c>
      <c r="AE679" s="52">
        <v>-0.1565717073</v>
      </c>
      <c r="AF679" s="52">
        <v>-0.24164976569999999</v>
      </c>
      <c r="AG679" s="52">
        <v>-0.35079844049999998</v>
      </c>
      <c r="AH679" s="52">
        <v>-0.49727531470000003</v>
      </c>
      <c r="AI679" s="52">
        <v>-0.70616683280000003</v>
      </c>
      <c r="AJ679" s="52">
        <v>-1.0314390439000001</v>
      </c>
      <c r="AK679" s="52">
        <v>-1.6144237451000001</v>
      </c>
      <c r="AL679" s="52">
        <v>-2.9811873403</v>
      </c>
      <c r="AM679" s="52">
        <v>-9.2535480096999994</v>
      </c>
      <c r="AN679" s="52">
        <v>114.2430924626</v>
      </c>
      <c r="AO679" s="52">
        <v>8.1868179918999999</v>
      </c>
      <c r="AP679" s="52">
        <v>4.3293566775999999</v>
      </c>
      <c r="AQ679" s="52">
        <v>2.9866278962999999</v>
      </c>
      <c r="AR679" s="52">
        <v>2.3063291183999999</v>
      </c>
      <c r="AS679" s="52">
        <v>1.8960433243000001</v>
      </c>
      <c r="AT679" s="52">
        <v>1.6217919702000001</v>
      </c>
      <c r="AU679" s="52">
        <v>1.4254016815999999</v>
      </c>
      <c r="AV679" s="52">
        <v>1.2775640574</v>
      </c>
      <c r="AW679" s="52">
        <v>1.1619282098999999</v>
      </c>
      <c r="AX679" s="52">
        <v>1.0686662260999999</v>
      </c>
      <c r="AY679" s="52">
        <v>0.99152437500000001</v>
      </c>
      <c r="AZ679" s="52">
        <v>0.8645574828</v>
      </c>
      <c r="BA679" s="52">
        <v>0.83940439040000003</v>
      </c>
      <c r="BB679" s="52">
        <v>0.80973052290000003</v>
      </c>
      <c r="BC679" s="52">
        <v>0.78580871470000002</v>
      </c>
      <c r="BD679" s="52">
        <v>0.76649413460000004</v>
      </c>
      <c r="BE679" s="52">
        <v>0.70479974229999998</v>
      </c>
      <c r="BF679" s="52">
        <v>0.80245535779999999</v>
      </c>
      <c r="BG679" s="52">
        <v>0.72228307869999997</v>
      </c>
      <c r="BH679" s="52">
        <v>0.71295982339999997</v>
      </c>
      <c r="BI679" s="52">
        <v>0.70561371129999995</v>
      </c>
      <c r="BJ679" s="52">
        <v>0.69948156230000003</v>
      </c>
      <c r="BK679" s="52">
        <v>0.69414108269999997</v>
      </c>
      <c r="BL679" s="52">
        <v>0.68934400880000002</v>
      </c>
      <c r="BM679" s="52">
        <v>0.6849430809</v>
      </c>
      <c r="BN679" s="52">
        <v>0.68084965450000001</v>
      </c>
      <c r="BO679" s="52">
        <v>0.67700909769999995</v>
      </c>
      <c r="BP679" s="52">
        <v>0.67338654200000003</v>
      </c>
      <c r="BQ679" s="52">
        <v>0.66995864329999999</v>
      </c>
      <c r="BR679" s="52">
        <v>0.66670881999999998</v>
      </c>
      <c r="BS679" s="52">
        <v>0.66362450579999999</v>
      </c>
      <c r="BT679" s="52">
        <v>0.66069556309999999</v>
      </c>
      <c r="BU679" s="52">
        <v>0.65791336749999996</v>
      </c>
      <c r="BV679" s="52">
        <v>0.65527027780000002</v>
      </c>
      <c r="BW679" s="52">
        <v>0.65275932889999999</v>
      </c>
      <c r="BX679" s="52">
        <v>0.65037405159999995</v>
      </c>
      <c r="BY679" s="52">
        <v>0.64810836620000001</v>
      </c>
      <c r="BZ679" s="52">
        <v>0.64595651799999998</v>
      </c>
      <c r="CA679" s="52">
        <v>0.6439130367</v>
      </c>
      <c r="CB679" s="52">
        <v>0.64197270979999999</v>
      </c>
      <c r="CC679" s="52">
        <v>0.64013056450000005</v>
      </c>
      <c r="CD679" s="52">
        <v>0.63838185309999995</v>
      </c>
    </row>
    <row r="680" spans="1:82" x14ac:dyDescent="0.25">
      <c r="A680" s="52" t="s">
        <v>261</v>
      </c>
      <c r="B680" s="52">
        <v>150.09299999999999</v>
      </c>
      <c r="C680" s="52">
        <v>163.92161095119999</v>
      </c>
      <c r="D680" s="52">
        <v>176.2183081707</v>
      </c>
      <c r="E680" s="52">
        <v>187.10022731199999</v>
      </c>
      <c r="F680" s="52">
        <v>196.37874907689999</v>
      </c>
      <c r="G680" s="52">
        <v>203.86096849570001</v>
      </c>
      <c r="H680" s="52">
        <v>210.51700347440001</v>
      </c>
      <c r="I680" s="52">
        <v>216.8290920371</v>
      </c>
      <c r="J680" s="52">
        <v>222.72429728489999</v>
      </c>
      <c r="K680" s="52">
        <v>228.12493735519999</v>
      </c>
      <c r="L680" s="52">
        <v>232.9481284556</v>
      </c>
      <c r="M680" s="52">
        <v>237.10512510870001</v>
      </c>
      <c r="N680" s="52">
        <v>240.5005652465</v>
      </c>
      <c r="O680" s="52">
        <v>243.03163747830001</v>
      </c>
      <c r="P680" s="52">
        <v>244.58722152499999</v>
      </c>
      <c r="Q680" s="52">
        <v>245.04736385390001</v>
      </c>
      <c r="R680" s="55">
        <v>245.0463113312</v>
      </c>
      <c r="S680" s="52">
        <v>245.04526512999999</v>
      </c>
      <c r="T680" s="52">
        <v>245.0442241909</v>
      </c>
      <c r="U680" s="52">
        <v>245.04318823700001</v>
      </c>
      <c r="V680" s="52">
        <v>241.17330130369999</v>
      </c>
      <c r="W680" s="52">
        <v>237.0949753205</v>
      </c>
      <c r="X680" s="52">
        <v>232.79496599199999</v>
      </c>
      <c r="Y680" s="52">
        <v>228.25925229410001</v>
      </c>
      <c r="Z680" s="52">
        <v>223.47292434209999</v>
      </c>
      <c r="AA680" s="52">
        <v>218.42013228979999</v>
      </c>
      <c r="AB680" s="55">
        <v>213.08403912759999</v>
      </c>
      <c r="AC680" s="52">
        <v>207.4467717373</v>
      </c>
      <c r="AD680" s="52">
        <v>201.48989721839999</v>
      </c>
      <c r="AE680" s="52">
        <v>195.19959669779999</v>
      </c>
      <c r="AF680" s="52">
        <v>188.561656048</v>
      </c>
      <c r="AG680" s="52">
        <v>181.56146833299999</v>
      </c>
      <c r="AH680" s="52">
        <v>174.18403627999999</v>
      </c>
      <c r="AI680" s="52">
        <v>166.41397478659999</v>
      </c>
      <c r="AJ680" s="52">
        <v>158.23551307439999</v>
      </c>
      <c r="AK680" s="52">
        <v>149.6324963264</v>
      </c>
      <c r="AL680" s="52">
        <v>140.5883084171</v>
      </c>
      <c r="AM680" s="52">
        <v>135.820502234</v>
      </c>
      <c r="AN680" s="52">
        <v>130.83382911339999</v>
      </c>
      <c r="AO680" s="52">
        <v>125.61418958030001</v>
      </c>
      <c r="AP680" s="52">
        <v>120.1487212168</v>
      </c>
      <c r="AQ680" s="52">
        <v>114.4254072407</v>
      </c>
      <c r="AR680" s="52">
        <v>108.4327967567</v>
      </c>
      <c r="AS680" s="52">
        <v>102.15980402</v>
      </c>
      <c r="AT680" s="52">
        <v>95.595565272499996</v>
      </c>
      <c r="AU680" s="52">
        <v>88.729337706899997</v>
      </c>
      <c r="AV680" s="52">
        <v>81.550429244300005</v>
      </c>
      <c r="AW680" s="52">
        <v>74.048150851800003</v>
      </c>
      <c r="AX680" s="52">
        <v>66.211785378800002</v>
      </c>
      <c r="AY680" s="52">
        <v>58.030568547999998</v>
      </c>
      <c r="AZ680" s="52">
        <v>56.0622267476</v>
      </c>
      <c r="BA680" s="52">
        <v>53.520173776199996</v>
      </c>
      <c r="BB680" s="52">
        <v>51.399341526100002</v>
      </c>
      <c r="BC680" s="52">
        <v>49.659027933499999</v>
      </c>
      <c r="BD680" s="52">
        <v>48.222291150899999</v>
      </c>
      <c r="BE680" s="52">
        <v>52.646754455299998</v>
      </c>
      <c r="BF680" s="52">
        <v>45.5471527395</v>
      </c>
      <c r="BG680" s="52">
        <v>45.546238536099999</v>
      </c>
      <c r="BH680" s="52">
        <v>45.545320186700003</v>
      </c>
      <c r="BI680" s="52">
        <v>45.544399272600003</v>
      </c>
      <c r="BJ680" s="52">
        <v>45.543476140199999</v>
      </c>
      <c r="BK680" s="52">
        <v>45.542550843199997</v>
      </c>
      <c r="BL680" s="52">
        <v>45.541623384799998</v>
      </c>
      <c r="BM680" s="52">
        <v>45.540693773999998</v>
      </c>
      <c r="BN680" s="52">
        <v>45.539762034600002</v>
      </c>
      <c r="BO680" s="52">
        <v>45.538828201999998</v>
      </c>
      <c r="BP680" s="52">
        <v>45.537892320099999</v>
      </c>
      <c r="BQ680" s="52">
        <v>45.536954437799999</v>
      </c>
      <c r="BR680" s="52">
        <v>45.536014607600002</v>
      </c>
      <c r="BS680" s="52">
        <v>45.535072883399998</v>
      </c>
      <c r="BT680" s="52">
        <v>45.534129320399998</v>
      </c>
      <c r="BU680" s="52">
        <v>45.533183974000004</v>
      </c>
      <c r="BV680" s="52">
        <v>45.532236899300003</v>
      </c>
      <c r="BW680" s="52">
        <v>45.531288151200002</v>
      </c>
      <c r="BX680" s="52">
        <v>45.530337783500002</v>
      </c>
      <c r="BY680" s="52">
        <v>45.529385849500002</v>
      </c>
      <c r="BZ680" s="52">
        <v>45.528432401099998</v>
      </c>
      <c r="CA680" s="52">
        <v>45.527477489100001</v>
      </c>
      <c r="CB680" s="52">
        <v>45.526521163300004</v>
      </c>
      <c r="CC680" s="52">
        <v>45.525563471799998</v>
      </c>
      <c r="CD680" s="52">
        <v>45.524604461499997</v>
      </c>
    </row>
    <row r="681" spans="1:82" x14ac:dyDescent="0.25">
      <c r="A681" s="52" t="s">
        <v>262</v>
      </c>
      <c r="B681" s="52">
        <v>102.69799999999999</v>
      </c>
      <c r="C681" s="52">
        <v>114.28191134710001</v>
      </c>
      <c r="D681" s="52">
        <v>124.3640739131</v>
      </c>
      <c r="E681" s="52">
        <v>133.0606630856</v>
      </c>
      <c r="F681" s="52">
        <v>140.18071971489999</v>
      </c>
      <c r="G681" s="52">
        <v>145.52831849079999</v>
      </c>
      <c r="H681" s="52">
        <v>150.08517983510001</v>
      </c>
      <c r="I681" s="52">
        <v>154.3377982106</v>
      </c>
      <c r="J681" s="52">
        <v>158.21038087190001</v>
      </c>
      <c r="K681" s="52">
        <v>161.62303815440001</v>
      </c>
      <c r="L681" s="52">
        <v>164.4905843308</v>
      </c>
      <c r="M681" s="52">
        <v>166.72171732850001</v>
      </c>
      <c r="N681" s="52">
        <v>168.21824456190001</v>
      </c>
      <c r="O681" s="52">
        <v>168.8742712856</v>
      </c>
      <c r="P681" s="52">
        <v>168.57538312849999</v>
      </c>
      <c r="Q681" s="52">
        <v>167.1981925366</v>
      </c>
      <c r="R681" s="55">
        <v>165.38720966509999</v>
      </c>
      <c r="S681" s="52">
        <v>163.60653550430001</v>
      </c>
      <c r="T681" s="52">
        <v>161.8538380103</v>
      </c>
      <c r="U681" s="52">
        <v>160.1281692686</v>
      </c>
      <c r="V681" s="52">
        <v>154.4875294963</v>
      </c>
      <c r="W681" s="52">
        <v>148.6676863159</v>
      </c>
      <c r="X681" s="52">
        <v>142.65323607350001</v>
      </c>
      <c r="Y681" s="52">
        <v>136.4304718475</v>
      </c>
      <c r="Z681" s="52">
        <v>129.98564729489999</v>
      </c>
      <c r="AA681" s="52">
        <v>123.3045506046</v>
      </c>
      <c r="AB681" s="55">
        <v>116.37243008430001</v>
      </c>
      <c r="AC681" s="52">
        <v>109.17402240680001</v>
      </c>
      <c r="AD681" s="52">
        <v>101.6941604064</v>
      </c>
      <c r="AE681" s="52">
        <v>93.9232020173</v>
      </c>
      <c r="AF681" s="52">
        <v>85.852082609700005</v>
      </c>
      <c r="AG681" s="52">
        <v>77.472547633399998</v>
      </c>
      <c r="AH681" s="52">
        <v>68.777444576799994</v>
      </c>
      <c r="AI681" s="52">
        <v>59.761096634499999</v>
      </c>
      <c r="AJ681" s="52">
        <v>50.4197865983</v>
      </c>
      <c r="AK681" s="52">
        <v>40.752390153199997</v>
      </c>
      <c r="AL681" s="52">
        <v>30.761132606899999</v>
      </c>
      <c r="AM681" s="52">
        <v>25.276637397799998</v>
      </c>
      <c r="AN681" s="52">
        <v>19.660898121500001</v>
      </c>
      <c r="AO681" s="52">
        <v>13.910738575</v>
      </c>
      <c r="AP681" s="52">
        <v>8.0250816226000001</v>
      </c>
      <c r="AQ681" s="52">
        <v>2.0055711828999998</v>
      </c>
      <c r="AR681" s="52">
        <v>-4.1432059869</v>
      </c>
      <c r="AS681" s="52">
        <v>-10.4134286901</v>
      </c>
      <c r="AT681" s="52">
        <v>-16.793611390399999</v>
      </c>
      <c r="AU681" s="52">
        <v>-23.2680256891</v>
      </c>
      <c r="AV681" s="52">
        <v>-29.815969871699998</v>
      </c>
      <c r="AW681" s="52">
        <v>-36.410884228900002</v>
      </c>
      <c r="AX681" s="52">
        <v>-43.019311464399998</v>
      </c>
      <c r="AY681" s="52">
        <v>-49.599703846399997</v>
      </c>
      <c r="AZ681" s="52">
        <v>-49.444885065900003</v>
      </c>
      <c r="BA681" s="52">
        <v>-49.826851785599999</v>
      </c>
      <c r="BB681" s="52">
        <v>-49.704860075600003</v>
      </c>
      <c r="BC681" s="52">
        <v>-49.150836629799997</v>
      </c>
      <c r="BD681" s="52">
        <v>-48.270893000900003</v>
      </c>
      <c r="BE681" s="52">
        <v>-41.469288912800003</v>
      </c>
      <c r="BF681" s="52">
        <v>-46.725828981799999</v>
      </c>
      <c r="BG681" s="52">
        <v>-44.407356838399998</v>
      </c>
      <c r="BH681" s="52">
        <v>-42.194141262899997</v>
      </c>
      <c r="BI681" s="52">
        <v>-40.085464766500003</v>
      </c>
      <c r="BJ681" s="52">
        <v>-38.077428439999998</v>
      </c>
      <c r="BK681" s="52">
        <v>-36.1655862422</v>
      </c>
      <c r="BL681" s="52">
        <v>-34.345567013699998</v>
      </c>
      <c r="BM681" s="52">
        <v>-32.613196957299998</v>
      </c>
      <c r="BN681" s="52">
        <v>-30.964503849700002</v>
      </c>
      <c r="BO681" s="52">
        <v>-29.395699855099998</v>
      </c>
      <c r="BP681" s="52">
        <v>-27.903164841300001</v>
      </c>
      <c r="BQ681" s="52">
        <v>-26.483433504499999</v>
      </c>
      <c r="BR681" s="52">
        <v>-25.1331856742</v>
      </c>
      <c r="BS681" s="52">
        <v>-23.849238758399999</v>
      </c>
      <c r="BT681" s="52">
        <v>-22.6285415499</v>
      </c>
      <c r="BU681" s="52">
        <v>-21.4681688943</v>
      </c>
      <c r="BV681" s="52">
        <v>-20.365316915000001</v>
      </c>
      <c r="BW681" s="52">
        <v>-19.317298612599998</v>
      </c>
      <c r="BX681" s="52">
        <v>-18.321539725200001</v>
      </c>
      <c r="BY681" s="52">
        <v>-17.375574781899999</v>
      </c>
      <c r="BZ681" s="52">
        <v>-16.477043304999999</v>
      </c>
      <c r="CA681" s="52">
        <v>-15.6236861335</v>
      </c>
      <c r="CB681" s="52">
        <v>-14.8133418488</v>
      </c>
      <c r="CC681" s="52">
        <v>-14.0439432925</v>
      </c>
      <c r="CD681" s="52">
        <v>-13.313514168199999</v>
      </c>
    </row>
    <row r="682" spans="1:82" x14ac:dyDescent="0.25">
      <c r="A682" s="52" t="s">
        <v>263</v>
      </c>
      <c r="B682" s="52">
        <v>39.533999999999999</v>
      </c>
      <c r="C682" s="52">
        <v>46.085142605000001</v>
      </c>
      <c r="D682" s="52">
        <v>50.686433771300003</v>
      </c>
      <c r="E682" s="52">
        <v>53.769829275299998</v>
      </c>
      <c r="F682" s="52">
        <v>55.286028119999997</v>
      </c>
      <c r="G682" s="52">
        <v>55.136906101299999</v>
      </c>
      <c r="H682" s="52">
        <v>54.553292643699997</v>
      </c>
      <c r="I682" s="52">
        <v>54.070648185700001</v>
      </c>
      <c r="J682" s="52">
        <v>53.536108649699997</v>
      </c>
      <c r="K682" s="52">
        <v>52.8181940797</v>
      </c>
      <c r="L682" s="52">
        <v>51.797057695600003</v>
      </c>
      <c r="M682" s="52">
        <v>50.359255632900002</v>
      </c>
      <c r="N682" s="52">
        <v>48.394461074200002</v>
      </c>
      <c r="O682" s="52">
        <v>45.793340190499997</v>
      </c>
      <c r="P682" s="52">
        <v>42.446371902499997</v>
      </c>
      <c r="Q682" s="52">
        <v>38.243969857000003</v>
      </c>
      <c r="R682" s="55">
        <v>34.0015498263</v>
      </c>
      <c r="S682" s="52">
        <v>30.251083588</v>
      </c>
      <c r="T682" s="52">
        <v>26.930116789100001</v>
      </c>
      <c r="U682" s="52">
        <v>23.9870693188</v>
      </c>
      <c r="V682" s="52">
        <v>16.6618091781</v>
      </c>
      <c r="W682" s="52">
        <v>9.8442155884999991</v>
      </c>
      <c r="X682" s="52">
        <v>3.4827531374</v>
      </c>
      <c r="Y682" s="52">
        <v>-2.4643730454999999</v>
      </c>
      <c r="Z682" s="52">
        <v>-8.0330962975000002</v>
      </c>
      <c r="AA682" s="52">
        <v>-13.2542987429</v>
      </c>
      <c r="AB682" s="55">
        <v>-18.153956177200001</v>
      </c>
      <c r="AC682" s="52">
        <v>-22.7531160134</v>
      </c>
      <c r="AD682" s="52">
        <v>-27.067147006500001</v>
      </c>
      <c r="AE682" s="52">
        <v>-31.0992521541</v>
      </c>
      <c r="AF682" s="52">
        <v>-34.8474221325</v>
      </c>
      <c r="AG682" s="52">
        <v>-38.304309730999996</v>
      </c>
      <c r="AH682" s="52">
        <v>-41.457073640099999</v>
      </c>
      <c r="AI682" s="52">
        <v>-44.287212627199999</v>
      </c>
      <c r="AJ682" s="52">
        <v>-46.770425298900001</v>
      </c>
      <c r="AK682" s="52">
        <v>-48.876554059900002</v>
      </c>
      <c r="AL682" s="52">
        <v>-50.569805211599999</v>
      </c>
      <c r="AM682" s="52">
        <v>-46.142468865700003</v>
      </c>
      <c r="AN682" s="52">
        <v>-42.487312611699998</v>
      </c>
      <c r="AO682" s="52">
        <v>-39.5018042317</v>
      </c>
      <c r="AP682" s="52">
        <v>-37.076615069900001</v>
      </c>
      <c r="AQ682" s="52">
        <v>-35.109207669200003</v>
      </c>
      <c r="AR682" s="52">
        <v>-33.505865853000003</v>
      </c>
      <c r="AS682" s="52">
        <v>-32.181719231000002</v>
      </c>
      <c r="AT682" s="52">
        <v>-31.060453105600001</v>
      </c>
      <c r="AU682" s="52">
        <v>-30.074068632700001</v>
      </c>
      <c r="AV682" s="52">
        <v>-29.1628052925</v>
      </c>
      <c r="AW682" s="52">
        <v>-28.275262580100001</v>
      </c>
      <c r="AX682" s="52">
        <v>-27.3687069343</v>
      </c>
      <c r="AY682" s="52">
        <v>-26.409494214199999</v>
      </c>
      <c r="AZ682" s="52">
        <v>-18.443387031899999</v>
      </c>
      <c r="BA682" s="52">
        <v>-13.951292092099999</v>
      </c>
      <c r="BB682" s="52">
        <v>-10.6246401529</v>
      </c>
      <c r="BC682" s="52">
        <v>-8.1314697498000008</v>
      </c>
      <c r="BD682" s="52">
        <v>-6.2721574978000003</v>
      </c>
      <c r="BE682" s="52">
        <v>0.78762637260000001</v>
      </c>
      <c r="BF682" s="52">
        <v>-6.7696137477000002</v>
      </c>
      <c r="BG682" s="52">
        <v>-3.9078360501999998</v>
      </c>
      <c r="BH682" s="52">
        <v>-2.2502033431999999</v>
      </c>
      <c r="BI682" s="52">
        <v>-1.2936978876</v>
      </c>
      <c r="BJ682" s="52">
        <v>-0.74277974749999998</v>
      </c>
      <c r="BK682" s="52">
        <v>-0.4259094752</v>
      </c>
      <c r="BL682" s="52">
        <v>-0.24389639390000001</v>
      </c>
      <c r="BM682" s="52">
        <v>-0.13948472510000001</v>
      </c>
      <c r="BN682" s="52">
        <v>-7.9668612E-2</v>
      </c>
      <c r="BO682" s="52">
        <v>-4.5446080100000001E-2</v>
      </c>
      <c r="BP682" s="52">
        <v>-2.5891998900000001E-2</v>
      </c>
      <c r="BQ682" s="52">
        <v>-1.4733552400000001E-2</v>
      </c>
      <c r="BR682" s="52">
        <v>-8.3740532000000003E-3</v>
      </c>
      <c r="BS682" s="52">
        <v>-4.7540574E-3</v>
      </c>
      <c r="BT682" s="52">
        <v>-2.6959257999999999E-3</v>
      </c>
      <c r="BU682" s="52">
        <v>-1.5271464E-3</v>
      </c>
      <c r="BV682" s="52">
        <v>-8.6416580000000002E-4</v>
      </c>
      <c r="BW682" s="52">
        <v>-4.8850759999999999E-4</v>
      </c>
      <c r="BX682" s="52">
        <v>-2.7587830000000001E-4</v>
      </c>
      <c r="BY682" s="52">
        <v>-1.556502E-4</v>
      </c>
      <c r="BZ682" s="52">
        <v>-8.7736600000000003E-5</v>
      </c>
      <c r="CA682" s="52">
        <v>-4.9411199999999999E-5</v>
      </c>
      <c r="CB682" s="52">
        <v>-2.7803199999999998E-5</v>
      </c>
      <c r="CC682" s="52">
        <v>-1.5631600000000001E-5</v>
      </c>
      <c r="CD682" s="52">
        <v>-8.7813000000000001E-6</v>
      </c>
    </row>
    <row r="683" spans="1:82" x14ac:dyDescent="0.25">
      <c r="A683" s="52" t="s">
        <v>264</v>
      </c>
      <c r="B683" s="52">
        <v>6.1864999999999997</v>
      </c>
      <c r="C683" s="52">
        <v>7.6235815862000003</v>
      </c>
      <c r="D683" s="52">
        <v>7.8167872899999997</v>
      </c>
      <c r="E683" s="52">
        <v>7.7252931941999998</v>
      </c>
      <c r="F683" s="52">
        <v>7.2961042750000002</v>
      </c>
      <c r="G683" s="52">
        <v>6.4934451723000004</v>
      </c>
      <c r="H683" s="52">
        <v>6.0587628374999998</v>
      </c>
      <c r="I683" s="52">
        <v>5.9499978094000001</v>
      </c>
      <c r="J683" s="52">
        <v>5.8390276203000004</v>
      </c>
      <c r="K683" s="52">
        <v>5.6414212258000003</v>
      </c>
      <c r="L683" s="52">
        <v>5.3241744999999998</v>
      </c>
      <c r="M683" s="52">
        <v>4.8656865879</v>
      </c>
      <c r="N683" s="52">
        <v>4.2471272903999999</v>
      </c>
      <c r="O683" s="52">
        <v>3.4508857651999998</v>
      </c>
      <c r="P683" s="52">
        <v>2.4609304398999998</v>
      </c>
      <c r="Q683" s="52">
        <v>1.2642078476</v>
      </c>
      <c r="R683" s="55">
        <v>0.46602905909999998</v>
      </c>
      <c r="S683" s="52">
        <v>0.1728258574</v>
      </c>
      <c r="T683" s="52">
        <v>6.4412389599999995E-2</v>
      </c>
      <c r="U683" s="52">
        <v>2.41202116E-2</v>
      </c>
      <c r="V683" s="52">
        <v>-3.1495280435000002</v>
      </c>
      <c r="W683" s="52">
        <v>-4.4932747852999997</v>
      </c>
      <c r="X683" s="52">
        <v>-5.1211979803999998</v>
      </c>
      <c r="Y683" s="52">
        <v>-5.4720491761999996</v>
      </c>
      <c r="Z683" s="52">
        <v>-5.7162657506999999</v>
      </c>
      <c r="AA683" s="52">
        <v>-5.9181854655999997</v>
      </c>
      <c r="AB683" s="55">
        <v>-6.1007088197000003</v>
      </c>
      <c r="AC683" s="52">
        <v>-6.2707342281000003</v>
      </c>
      <c r="AD683" s="52">
        <v>-6.428577733</v>
      </c>
      <c r="AE683" s="52">
        <v>-6.5680644415999998</v>
      </c>
      <c r="AF683" s="52">
        <v>-6.6849491662</v>
      </c>
      <c r="AG683" s="52">
        <v>-6.7756124062999996</v>
      </c>
      <c r="AH683" s="52">
        <v>-6.8366297749999996</v>
      </c>
      <c r="AI683" s="52">
        <v>-6.8646699703999996</v>
      </c>
      <c r="AJ683" s="52">
        <v>-6.8565237987999996</v>
      </c>
      <c r="AK683" s="52">
        <v>-6.8091983263999998</v>
      </c>
      <c r="AL683" s="52">
        <v>-6.7201088144999996</v>
      </c>
      <c r="AM683" s="52">
        <v>-3.7823081626000001</v>
      </c>
      <c r="AN683" s="52">
        <v>-3.3354717894000001</v>
      </c>
      <c r="AO683" s="52">
        <v>-3.2842724256000002</v>
      </c>
      <c r="AP683" s="52">
        <v>-3.2856794861999998</v>
      </c>
      <c r="AQ683" s="52">
        <v>-3.286226949</v>
      </c>
      <c r="AR683" s="52">
        <v>-3.2770335839000002</v>
      </c>
      <c r="AS683" s="52">
        <v>-3.2558311809</v>
      </c>
      <c r="AT683" s="52">
        <v>-3.2215084694999998</v>
      </c>
      <c r="AU683" s="52">
        <v>-3.1733919205999999</v>
      </c>
      <c r="AV683" s="52">
        <v>-3.111169211</v>
      </c>
      <c r="AW683" s="52">
        <v>-3.0348921619999998</v>
      </c>
      <c r="AX683" s="52">
        <v>-2.9449799069</v>
      </c>
      <c r="AY683" s="52">
        <v>-2.8422046450999998</v>
      </c>
      <c r="AZ683" s="52">
        <v>-0.6584700081</v>
      </c>
      <c r="BA683" s="52">
        <v>-0.78022812669999997</v>
      </c>
      <c r="BB683" s="52">
        <v>-0.63654142999999996</v>
      </c>
      <c r="BC683" s="52">
        <v>-0.50991041599999998</v>
      </c>
      <c r="BD683" s="52">
        <v>-0.4123430146</v>
      </c>
      <c r="BE683" s="52">
        <v>1.2125536159999999</v>
      </c>
      <c r="BF683" s="52">
        <v>-2.0625352183999999</v>
      </c>
      <c r="BG683" s="52">
        <v>-1.9456337399999999E-2</v>
      </c>
      <c r="BH683" s="52">
        <v>-1.7967800000000001E-4</v>
      </c>
      <c r="BI683" s="52">
        <v>-1.6376E-6</v>
      </c>
      <c r="BJ683" s="52">
        <v>-1.48E-8</v>
      </c>
      <c r="BK683" s="52">
        <v>-1E-10</v>
      </c>
      <c r="BL683" s="52">
        <v>0</v>
      </c>
      <c r="BM683" s="52">
        <v>0</v>
      </c>
      <c r="BN683" s="52">
        <v>0</v>
      </c>
      <c r="BO683" s="52">
        <v>0</v>
      </c>
      <c r="BP683" s="52">
        <v>0</v>
      </c>
      <c r="BQ683" s="52">
        <v>0</v>
      </c>
      <c r="BR683" s="52">
        <v>0</v>
      </c>
      <c r="BS683" s="52">
        <v>0</v>
      </c>
      <c r="BT683" s="52">
        <v>0</v>
      </c>
      <c r="BU683" s="52">
        <v>0</v>
      </c>
      <c r="BV683" s="52">
        <v>0</v>
      </c>
      <c r="BW683" s="52">
        <v>0</v>
      </c>
      <c r="BX683" s="52">
        <v>0</v>
      </c>
      <c r="BY683" s="52">
        <v>0</v>
      </c>
      <c r="BZ683" s="52">
        <v>0</v>
      </c>
      <c r="CA683" s="52">
        <v>0</v>
      </c>
      <c r="CB683" s="52">
        <v>0</v>
      </c>
      <c r="CC683" s="52">
        <v>0</v>
      </c>
      <c r="CD683" s="52">
        <v>0</v>
      </c>
    </row>
    <row r="684" spans="1:82" x14ac:dyDescent="0.25">
      <c r="A684" s="52" t="s">
        <v>265</v>
      </c>
      <c r="B684" s="52">
        <v>0.1477</v>
      </c>
      <c r="C684" s="52">
        <v>0.1652507507</v>
      </c>
      <c r="D684" s="52">
        <v>0.18378535939999999</v>
      </c>
      <c r="E684" s="52">
        <v>0.20297934249999999</v>
      </c>
      <c r="F684" s="52">
        <v>0.2225308365</v>
      </c>
      <c r="G684" s="52">
        <v>0.24213963920000001</v>
      </c>
      <c r="H684" s="52">
        <v>0.26167350830000002</v>
      </c>
      <c r="I684" s="52">
        <v>0.28110995480000001</v>
      </c>
      <c r="J684" s="52">
        <v>0.3004253556</v>
      </c>
      <c r="K684" s="52">
        <v>0.31957984519999999</v>
      </c>
      <c r="L684" s="52">
        <v>0.33852036289999998</v>
      </c>
      <c r="M684" s="52">
        <v>0.35718163279999998</v>
      </c>
      <c r="N684" s="52">
        <v>0.37548638810000001</v>
      </c>
      <c r="O684" s="52">
        <v>0.39334513799999998</v>
      </c>
      <c r="P684" s="52">
        <v>0.41065553970000002</v>
      </c>
      <c r="Q684" s="52">
        <v>0.42730143139999999</v>
      </c>
      <c r="R684" s="55">
        <v>0.4432664449</v>
      </c>
      <c r="S684" s="52">
        <v>0.45848073719999999</v>
      </c>
      <c r="T684" s="52">
        <v>0.47301057320000001</v>
      </c>
      <c r="U684" s="52">
        <v>0.48691094930000001</v>
      </c>
      <c r="V684" s="52">
        <v>0.4996282936</v>
      </c>
      <c r="W684" s="52">
        <v>0.51116571330000005</v>
      </c>
      <c r="X684" s="52">
        <v>0.52159422629999996</v>
      </c>
      <c r="Y684" s="52">
        <v>0.53095976840000003</v>
      </c>
      <c r="Z684" s="52">
        <v>0.53929416779999995</v>
      </c>
      <c r="AA684" s="52">
        <v>0.54661984990000001</v>
      </c>
      <c r="AB684" s="55">
        <v>0.55295195100000005</v>
      </c>
      <c r="AC684" s="52">
        <v>0.55829935379999995</v>
      </c>
      <c r="AD684" s="52">
        <v>0.56266535620000002</v>
      </c>
      <c r="AE684" s="52">
        <v>0.56604908050000002</v>
      </c>
      <c r="AF684" s="52">
        <v>0.56844573450000002</v>
      </c>
      <c r="AG684" s="52">
        <v>0.56984690549999995</v>
      </c>
      <c r="AH684" s="52">
        <v>0.5702408618</v>
      </c>
      <c r="AI684" s="52">
        <v>0.56961286209999995</v>
      </c>
      <c r="AJ684" s="52">
        <v>0.56794547929999994</v>
      </c>
      <c r="AK684" s="52">
        <v>0.5652189527</v>
      </c>
      <c r="AL684" s="52">
        <v>0.56141156189999997</v>
      </c>
      <c r="AM684" s="52">
        <v>0.55750618320000001</v>
      </c>
      <c r="AN684" s="52">
        <v>0.5533567774</v>
      </c>
      <c r="AO684" s="52">
        <v>0.54887987670000005</v>
      </c>
      <c r="AP684" s="52">
        <v>0.54401651520000005</v>
      </c>
      <c r="AQ684" s="52">
        <v>0.53871555250000003</v>
      </c>
      <c r="AR684" s="52">
        <v>0.53293065839999998</v>
      </c>
      <c r="AS684" s="52">
        <v>0.52661949129999996</v>
      </c>
      <c r="AT684" s="52">
        <v>0.51974326199999998</v>
      </c>
      <c r="AU684" s="52">
        <v>0.51226641409999996</v>
      </c>
      <c r="AV684" s="52">
        <v>0.50415638350000003</v>
      </c>
      <c r="AW684" s="52">
        <v>0.4953834312</v>
      </c>
      <c r="AX684" s="52">
        <v>0.48592054750000002</v>
      </c>
      <c r="AY684" s="52">
        <v>0.47574343730000002</v>
      </c>
      <c r="AZ684" s="52">
        <v>0.46634718959999999</v>
      </c>
      <c r="BA684" s="52">
        <v>0.45728809660000003</v>
      </c>
      <c r="BB684" s="52">
        <v>0.44855171469999999</v>
      </c>
      <c r="BC684" s="52">
        <v>0.44012654820000002</v>
      </c>
      <c r="BD684" s="52">
        <v>0.43200151050000002</v>
      </c>
      <c r="BE684" s="52">
        <v>0.42537210110000001</v>
      </c>
      <c r="BF684" s="52">
        <v>0.41741957029999999</v>
      </c>
      <c r="BG684" s="52">
        <v>0.41010342100000002</v>
      </c>
      <c r="BH684" s="52">
        <v>0.40322108610000001</v>
      </c>
      <c r="BI684" s="52">
        <v>0.3967046682</v>
      </c>
      <c r="BJ684" s="52">
        <v>0.39050965310000002</v>
      </c>
      <c r="BK684" s="52">
        <v>0.38460467879999999</v>
      </c>
      <c r="BL684" s="52">
        <v>0.37896630730000003</v>
      </c>
      <c r="BM684" s="52">
        <v>0.37357599139999997</v>
      </c>
      <c r="BN684" s="52">
        <v>0.36841830580000001</v>
      </c>
      <c r="BO684" s="52">
        <v>0.36347990450000001</v>
      </c>
      <c r="BP684" s="52">
        <v>0.35874890110000002</v>
      </c>
      <c r="BQ684" s="52">
        <v>0.35421449249999998</v>
      </c>
      <c r="BR684" s="52">
        <v>0.34986672549999998</v>
      </c>
      <c r="BS684" s="52">
        <v>0.3456963462</v>
      </c>
      <c r="BT684" s="52">
        <v>0.34169469959999998</v>
      </c>
      <c r="BU684" s="52">
        <v>0.33785365789999999</v>
      </c>
      <c r="BV684" s="52">
        <v>0.33416556800000002</v>
      </c>
      <c r="BW684" s="52">
        <v>0.33062320919999999</v>
      </c>
      <c r="BX684" s="52">
        <v>0.32721975980000001</v>
      </c>
      <c r="BY684" s="52">
        <v>0.3239487674</v>
      </c>
      <c r="BZ684" s="52">
        <v>0.32080412429999999</v>
      </c>
      <c r="CA684" s="52">
        <v>0.31778004479999999</v>
      </c>
      <c r="CB684" s="52">
        <v>0.31487104459999998</v>
      </c>
      <c r="CC684" s="52">
        <v>0.3120719227</v>
      </c>
      <c r="CD684" s="52">
        <v>0.30937774420000003</v>
      </c>
    </row>
    <row r="685" spans="1:82" x14ac:dyDescent="0.25">
      <c r="A685" s="52" t="s">
        <v>266</v>
      </c>
      <c r="B685" s="52">
        <v>1.0994539999999999</v>
      </c>
      <c r="C685" s="52">
        <v>1.2678313800000001</v>
      </c>
      <c r="D685" s="52">
        <v>1.3790553895</v>
      </c>
      <c r="E685" s="52">
        <v>1.4596269502000001</v>
      </c>
      <c r="F685" s="52">
        <v>1.5180284312000001</v>
      </c>
      <c r="G685" s="52">
        <v>1.5565290583</v>
      </c>
      <c r="H685" s="52">
        <v>1.5832001814000001</v>
      </c>
      <c r="I685" s="52">
        <v>1.6053060996999999</v>
      </c>
      <c r="J685" s="52">
        <v>1.6248997241000001</v>
      </c>
      <c r="K685" s="52">
        <v>1.6418151382999999</v>
      </c>
      <c r="L685" s="52">
        <v>1.6553609276000001</v>
      </c>
      <c r="M685" s="52">
        <v>1.6647240498</v>
      </c>
      <c r="N685" s="52">
        <v>1.6690544395</v>
      </c>
      <c r="O685" s="52">
        <v>1.6674689490000001</v>
      </c>
      <c r="P685" s="52">
        <v>1.6590342858</v>
      </c>
      <c r="Q685" s="52">
        <v>1.6427457837999999</v>
      </c>
      <c r="R685" s="55">
        <v>1.6227700207</v>
      </c>
      <c r="S685" s="52">
        <v>1.5978609126000001</v>
      </c>
      <c r="T685" s="52">
        <v>1.5738226559999999</v>
      </c>
      <c r="U685" s="52">
        <v>1.5519016933000001</v>
      </c>
      <c r="V685" s="52">
        <v>1.5046329163000001</v>
      </c>
      <c r="W685" s="52">
        <v>1.448950135</v>
      </c>
      <c r="X685" s="52">
        <v>1.3929248297000001</v>
      </c>
      <c r="Y685" s="52">
        <v>1.3378388052000001</v>
      </c>
      <c r="Z685" s="52">
        <v>1.2834650435999999</v>
      </c>
      <c r="AA685" s="52">
        <v>1.2293368429</v>
      </c>
      <c r="AB685" s="55">
        <v>1.1750051662000001</v>
      </c>
      <c r="AC685" s="52">
        <v>1.1200665759999999</v>
      </c>
      <c r="AD685" s="52">
        <v>1.0641556400000001</v>
      </c>
      <c r="AE685" s="52">
        <v>1.0069772262000001</v>
      </c>
      <c r="AF685" s="52">
        <v>0.94826475269999999</v>
      </c>
      <c r="AG685" s="52">
        <v>0.88776969459999999</v>
      </c>
      <c r="AH685" s="52">
        <v>0.82525916210000005</v>
      </c>
      <c r="AI685" s="52">
        <v>0.76051580939999996</v>
      </c>
      <c r="AJ685" s="52">
        <v>0.69333881389999996</v>
      </c>
      <c r="AK685" s="52">
        <v>0.62354571960000005</v>
      </c>
      <c r="AL685" s="52">
        <v>0.55097435230000003</v>
      </c>
      <c r="AM685" s="52">
        <v>0.52158399629999996</v>
      </c>
      <c r="AN685" s="52">
        <v>0.4980488616</v>
      </c>
      <c r="AO685" s="52">
        <v>0.47216910880000001</v>
      </c>
      <c r="AP685" s="52">
        <v>0.44258680579999998</v>
      </c>
      <c r="AQ685" s="52">
        <v>0.40920636939999999</v>
      </c>
      <c r="AR685" s="52">
        <v>0.37217107160000001</v>
      </c>
      <c r="AS685" s="52">
        <v>0.33166111459999997</v>
      </c>
      <c r="AT685" s="52">
        <v>0.28785132920000001</v>
      </c>
      <c r="AU685" s="52">
        <v>0.240903755</v>
      </c>
      <c r="AV685" s="52">
        <v>0.1909687836</v>
      </c>
      <c r="AW685" s="52">
        <v>0.13818858110000001</v>
      </c>
      <c r="AX685" s="52">
        <v>8.2701261499999998E-2</v>
      </c>
      <c r="AY685" s="52">
        <v>2.4645692600000001E-2</v>
      </c>
      <c r="AZ685" s="52">
        <v>3.3652810399999997E-2</v>
      </c>
      <c r="BA685" s="52">
        <v>4.2711903400000001E-2</v>
      </c>
      <c r="BB685" s="52">
        <v>5.14482853E-2</v>
      </c>
      <c r="BC685" s="52">
        <v>5.9873451799999998E-2</v>
      </c>
      <c r="BD685" s="52">
        <v>6.7998489499999995E-2</v>
      </c>
      <c r="BE685" s="52">
        <v>0.1310981487</v>
      </c>
      <c r="BF685" s="52">
        <v>8.2580429699999999E-2</v>
      </c>
      <c r="BG685" s="52">
        <v>8.9896579000000004E-2</v>
      </c>
      <c r="BH685" s="52">
        <v>0.1048872355</v>
      </c>
      <c r="BI685" s="52">
        <v>0.11943028679999999</v>
      </c>
      <c r="BJ685" s="52">
        <v>0.13215425410000001</v>
      </c>
      <c r="BK685" s="52">
        <v>0.14321751930000001</v>
      </c>
      <c r="BL685" s="52">
        <v>0.1529993549</v>
      </c>
      <c r="BM685" s="52">
        <v>0.1618123823</v>
      </c>
      <c r="BN685" s="52">
        <v>0.16987331059999999</v>
      </c>
      <c r="BO685" s="52">
        <v>0.17732604739999999</v>
      </c>
      <c r="BP685" s="52">
        <v>0.18426676559999999</v>
      </c>
      <c r="BQ685" s="52">
        <v>0.1907618402</v>
      </c>
      <c r="BR685" s="52">
        <v>0.1968592585</v>
      </c>
      <c r="BS685" s="52">
        <v>0.2025955579</v>
      </c>
      <c r="BT685" s="52">
        <v>0.20799997470000001</v>
      </c>
      <c r="BU685" s="52">
        <v>0.21309691920000001</v>
      </c>
      <c r="BV685" s="52">
        <v>0.2179074647</v>
      </c>
      <c r="BW685" s="52">
        <v>0.22245025709999999</v>
      </c>
      <c r="BX685" s="52">
        <v>0.2267420852</v>
      </c>
      <c r="BY685" s="52">
        <v>0.2307982499</v>
      </c>
      <c r="BZ685" s="52">
        <v>0.23463281289999999</v>
      </c>
      <c r="CA685" s="52">
        <v>0.23825877409999999</v>
      </c>
      <c r="CB685" s="52">
        <v>0.24168820150000001</v>
      </c>
      <c r="CC685" s="52">
        <v>0.2449323333</v>
      </c>
      <c r="CD685" s="52">
        <v>0.2480016602</v>
      </c>
    </row>
    <row r="686" spans="1:82" x14ac:dyDescent="0.25">
      <c r="A686" s="52" t="s">
        <v>267</v>
      </c>
      <c r="B686" s="52">
        <v>0.44715359049999998</v>
      </c>
      <c r="C686" s="52">
        <v>0.51472578449999995</v>
      </c>
      <c r="D686" s="52">
        <v>0.58298309100000001</v>
      </c>
      <c r="E686" s="52">
        <v>0.6470007163</v>
      </c>
      <c r="F686" s="52">
        <v>0.70816862420000004</v>
      </c>
      <c r="G686" s="52">
        <v>0.76526579269999995</v>
      </c>
      <c r="H686" s="52">
        <v>0.81271739970000001</v>
      </c>
      <c r="I686" s="52">
        <v>0.85561076650000001</v>
      </c>
      <c r="J686" s="52">
        <v>0.89824764609999996</v>
      </c>
      <c r="K686" s="52">
        <v>0.94046319379999999</v>
      </c>
      <c r="L686" s="52">
        <v>0.98177259210000001</v>
      </c>
      <c r="M686" s="52">
        <v>1.0215435446000001</v>
      </c>
      <c r="N686" s="52">
        <v>1.0590345561000001</v>
      </c>
      <c r="O686" s="52">
        <v>1.0934002032000001</v>
      </c>
      <c r="P686" s="52">
        <v>1.1236892348</v>
      </c>
      <c r="Q686" s="52">
        <v>1.1488419133000001</v>
      </c>
      <c r="R686" s="55">
        <v>1.1640929275</v>
      </c>
      <c r="S686" s="52">
        <v>1.1711217479</v>
      </c>
      <c r="T686" s="52">
        <v>1.1770368420999999</v>
      </c>
      <c r="U686" s="52">
        <v>1.1826959649</v>
      </c>
      <c r="V686" s="52">
        <v>1.2068018971000001</v>
      </c>
      <c r="W686" s="52">
        <v>1.188488615</v>
      </c>
      <c r="X686" s="52">
        <v>1.1665567866</v>
      </c>
      <c r="Y686" s="52">
        <v>1.1425655126000001</v>
      </c>
      <c r="Z686" s="52">
        <v>1.1168703328</v>
      </c>
      <c r="AA686" s="52">
        <v>1.0895124949999999</v>
      </c>
      <c r="AB686" s="55">
        <v>1.0604618996999999</v>
      </c>
      <c r="AC686" s="52">
        <v>1.0296806674000001</v>
      </c>
      <c r="AD686" s="52">
        <v>0.99713682290000005</v>
      </c>
      <c r="AE686" s="52">
        <v>0.96279526429999995</v>
      </c>
      <c r="AF686" s="52">
        <v>0.92668535399999996</v>
      </c>
      <c r="AG686" s="52">
        <v>0.88885520969999998</v>
      </c>
      <c r="AH686" s="52">
        <v>0.84937128539999995</v>
      </c>
      <c r="AI686" s="52">
        <v>0.80831968570000001</v>
      </c>
      <c r="AJ686" s="52">
        <v>0.76580853250000003</v>
      </c>
      <c r="AK686" s="52">
        <v>0.72197143180000001</v>
      </c>
      <c r="AL686" s="52">
        <v>0.67697246870000005</v>
      </c>
      <c r="AM686" s="52">
        <v>0.62206221449999999</v>
      </c>
      <c r="AN686" s="52">
        <v>0.59757426989999995</v>
      </c>
      <c r="AO686" s="52">
        <v>0.5736376996</v>
      </c>
      <c r="AP686" s="52">
        <v>0.54940017630000004</v>
      </c>
      <c r="AQ686" s="52">
        <v>0.52471110450000003</v>
      </c>
      <c r="AR686" s="52">
        <v>0.49956298989999998</v>
      </c>
      <c r="AS686" s="52">
        <v>0.47399488709999998</v>
      </c>
      <c r="AT686" s="52">
        <v>0.44807441040000001</v>
      </c>
      <c r="AU686" s="52">
        <v>0.42189361780000001</v>
      </c>
      <c r="AV686" s="52">
        <v>0.39556712910000003</v>
      </c>
      <c r="AW686" s="52">
        <v>0.36922985660000002</v>
      </c>
      <c r="AX686" s="52">
        <v>0.34303343889999999</v>
      </c>
      <c r="AY686" s="52">
        <v>0.31714096510000001</v>
      </c>
      <c r="AZ686" s="52">
        <v>0.2876135481</v>
      </c>
      <c r="BA686" s="52">
        <v>0.28124562600000003</v>
      </c>
      <c r="BB686" s="52">
        <v>0.27344513529999998</v>
      </c>
      <c r="BC686" s="52">
        <v>0.26697380580000002</v>
      </c>
      <c r="BD686" s="52">
        <v>0.26164501699999998</v>
      </c>
      <c r="BE686" s="52">
        <v>0.25382045660000002</v>
      </c>
      <c r="BF686" s="52">
        <v>0.27137175730000002</v>
      </c>
      <c r="BG686" s="52">
        <v>0.2491059219</v>
      </c>
      <c r="BH686" s="52">
        <v>0.2479763213</v>
      </c>
      <c r="BI686" s="52">
        <v>0.24728071030000001</v>
      </c>
      <c r="BJ686" s="52">
        <v>0.24668150650000001</v>
      </c>
      <c r="BK686" s="52">
        <v>0.24609944459999999</v>
      </c>
      <c r="BL686" s="52">
        <v>0.24552089960000001</v>
      </c>
      <c r="BM686" s="52">
        <v>0.24494745570000001</v>
      </c>
      <c r="BN686" s="52">
        <v>0.24438284739999999</v>
      </c>
      <c r="BO686" s="52">
        <v>0.2438300867</v>
      </c>
      <c r="BP686" s="52">
        <v>0.2432911649</v>
      </c>
      <c r="BQ686" s="52">
        <v>0.24276728010000001</v>
      </c>
      <c r="BR686" s="52">
        <v>0.24225908769999999</v>
      </c>
      <c r="BS686" s="52">
        <v>0.2417668851</v>
      </c>
      <c r="BT686" s="52">
        <v>0.2412907319</v>
      </c>
      <c r="BU686" s="52">
        <v>0.2408305282</v>
      </c>
      <c r="BV686" s="52">
        <v>0.24038606439999999</v>
      </c>
      <c r="BW686" s="52">
        <v>0.23995705440000001</v>
      </c>
      <c r="BX686" s="52">
        <v>0.2395431579</v>
      </c>
      <c r="BY686" s="52">
        <v>0.23914399629999999</v>
      </c>
      <c r="BZ686" s="52">
        <v>0.2387591644</v>
      </c>
      <c r="CA686" s="52">
        <v>0.23838823880000001</v>
      </c>
      <c r="CB686" s="52">
        <v>0.2380307851</v>
      </c>
      <c r="CC686" s="52">
        <v>0.2376863629</v>
      </c>
      <c r="CD686" s="52">
        <v>0.23735452979999999</v>
      </c>
    </row>
    <row r="687" spans="1:82" x14ac:dyDescent="0.25">
      <c r="A687" s="52" t="s">
        <v>268</v>
      </c>
      <c r="B687" s="52">
        <v>43.959136523399998</v>
      </c>
      <c r="C687" s="52">
        <v>45.311366437099998</v>
      </c>
      <c r="D687" s="52">
        <v>46.545108949999999</v>
      </c>
      <c r="E687" s="52">
        <v>47.607398425500001</v>
      </c>
      <c r="F687" s="52">
        <v>48.551708066099998</v>
      </c>
      <c r="G687" s="52">
        <v>49.379674379599997</v>
      </c>
      <c r="H687" s="52">
        <v>50.032934324000003</v>
      </c>
      <c r="I687" s="52">
        <v>50.598717745899997</v>
      </c>
      <c r="J687" s="52">
        <v>51.139618648400003</v>
      </c>
      <c r="K687" s="52">
        <v>51.655497077900002</v>
      </c>
      <c r="L687" s="52">
        <v>52.142555718399997</v>
      </c>
      <c r="M687" s="52">
        <v>52.5958741062</v>
      </c>
      <c r="N687" s="52">
        <v>53.009959753099999</v>
      </c>
      <c r="O687" s="52">
        <v>53.378798635400003</v>
      </c>
      <c r="P687" s="52">
        <v>53.695756137399997</v>
      </c>
      <c r="Q687" s="52">
        <v>53.953399107400003</v>
      </c>
      <c r="R687" s="55">
        <v>54.107231886400001</v>
      </c>
      <c r="S687" s="52">
        <v>54.177535385100001</v>
      </c>
      <c r="T687" s="52">
        <v>54.236412068200003</v>
      </c>
      <c r="U687" s="52">
        <v>54.292497167900002</v>
      </c>
      <c r="V687" s="52">
        <v>54.528769717199999</v>
      </c>
      <c r="W687" s="52">
        <v>54.349660527700003</v>
      </c>
      <c r="X687" s="52">
        <v>54.131918204199998</v>
      </c>
      <c r="Y687" s="52">
        <v>53.889571834100003</v>
      </c>
      <c r="Z687" s="52">
        <v>53.625047752</v>
      </c>
      <c r="AA687" s="52">
        <v>53.3375719147</v>
      </c>
      <c r="AB687" s="55">
        <v>53.025479765999997</v>
      </c>
      <c r="AC687" s="52">
        <v>52.686816014100003</v>
      </c>
      <c r="AD687" s="52">
        <v>52.319445631599997</v>
      </c>
      <c r="AE687" s="52">
        <v>51.920912920100001</v>
      </c>
      <c r="AF687" s="52">
        <v>51.489202505999998</v>
      </c>
      <c r="AG687" s="52">
        <v>51.022227111500001</v>
      </c>
      <c r="AH687" s="52">
        <v>50.517802193599998</v>
      </c>
      <c r="AI687" s="52">
        <v>49.973634830100004</v>
      </c>
      <c r="AJ687" s="52">
        <v>49.3873180143</v>
      </c>
      <c r="AK687" s="52">
        <v>48.7563286424</v>
      </c>
      <c r="AL687" s="52">
        <v>48.0780321043</v>
      </c>
      <c r="AM687" s="52">
        <v>47.2032953625</v>
      </c>
      <c r="AN687" s="52">
        <v>46.794599316899998</v>
      </c>
      <c r="AO687" s="52">
        <v>46.382852864900002</v>
      </c>
      <c r="AP687" s="52">
        <v>45.952591271999999</v>
      </c>
      <c r="AQ687" s="52">
        <v>45.499311378500003</v>
      </c>
      <c r="AR687" s="52">
        <v>45.020546898299997</v>
      </c>
      <c r="AS687" s="52">
        <v>44.514276766499997</v>
      </c>
      <c r="AT687" s="52">
        <v>43.978614934200003</v>
      </c>
      <c r="AU687" s="52">
        <v>43.411738302899998</v>
      </c>
      <c r="AV687" s="52">
        <v>42.811866158699999</v>
      </c>
      <c r="AW687" s="52">
        <v>42.177254023000003</v>
      </c>
      <c r="AX687" s="52">
        <v>41.506193164400003</v>
      </c>
      <c r="AY687" s="52">
        <v>40.797013238700004</v>
      </c>
      <c r="AZ687" s="52">
        <v>39.921554192400002</v>
      </c>
      <c r="BA687" s="52">
        <v>39.722008599299997</v>
      </c>
      <c r="BB687" s="52">
        <v>39.471805916800001</v>
      </c>
      <c r="BC687" s="52">
        <v>39.259163891900002</v>
      </c>
      <c r="BD687" s="52">
        <v>39.0804361892</v>
      </c>
      <c r="BE687" s="52">
        <v>38.811754543200003</v>
      </c>
      <c r="BF687" s="52">
        <v>39.404189890399998</v>
      </c>
      <c r="BG687" s="52">
        <v>38.646107889699998</v>
      </c>
      <c r="BH687" s="52">
        <v>38.605984123799999</v>
      </c>
      <c r="BI687" s="52">
        <v>38.581190709799998</v>
      </c>
      <c r="BJ687" s="52">
        <v>38.559781169300003</v>
      </c>
      <c r="BK687" s="52">
        <v>38.538937494300001</v>
      </c>
      <c r="BL687" s="52">
        <v>38.518174030099999</v>
      </c>
      <c r="BM687" s="52">
        <v>38.497548433600002</v>
      </c>
      <c r="BN687" s="52">
        <v>38.477196467200002</v>
      </c>
      <c r="BO687" s="52">
        <v>38.457228913599998</v>
      </c>
      <c r="BP687" s="52">
        <v>38.437720464599998</v>
      </c>
      <c r="BQ687" s="52">
        <v>38.418717552099999</v>
      </c>
      <c r="BR687" s="52">
        <v>38.400247167000003</v>
      </c>
      <c r="BS687" s="52">
        <v>38.382323346</v>
      </c>
      <c r="BT687" s="52">
        <v>38.364951460100002</v>
      </c>
      <c r="BU687" s="52">
        <v>38.348130969800003</v>
      </c>
      <c r="BV687" s="52">
        <v>38.331857207299997</v>
      </c>
      <c r="BW687" s="52">
        <v>38.316122554400003</v>
      </c>
      <c r="BX687" s="52">
        <v>38.300917249599998</v>
      </c>
      <c r="BY687" s="52">
        <v>38.286229960500002</v>
      </c>
      <c r="BZ687" s="52">
        <v>38.272048204500003</v>
      </c>
      <c r="CA687" s="52">
        <v>38.2583586704</v>
      </c>
      <c r="CB687" s="52">
        <v>38.245147467800003</v>
      </c>
      <c r="CC687" s="52">
        <v>38.232400326499999</v>
      </c>
      <c r="CD687" s="52">
        <v>38.220102757200003</v>
      </c>
    </row>
    <row r="688" spans="1:82" x14ac:dyDescent="0.25">
      <c r="A688" s="52" t="s">
        <v>269</v>
      </c>
      <c r="B688" s="52">
        <v>334.9871986</v>
      </c>
      <c r="C688" s="52">
        <v>365.39891383960003</v>
      </c>
      <c r="D688" s="52">
        <v>401.8882753035</v>
      </c>
      <c r="E688" s="52">
        <v>435.92859034100002</v>
      </c>
      <c r="F688" s="52">
        <v>468.54098507190002</v>
      </c>
      <c r="G688" s="52">
        <v>499.37996074709997</v>
      </c>
      <c r="H688" s="52">
        <v>523.63344245600001</v>
      </c>
      <c r="I688" s="52">
        <v>544.30499363210004</v>
      </c>
      <c r="J688" s="52">
        <v>564.2441942936</v>
      </c>
      <c r="K688" s="52">
        <v>583.48878799550005</v>
      </c>
      <c r="L688" s="52">
        <v>602.00211281359998</v>
      </c>
      <c r="M688" s="52">
        <v>619.71773360069994</v>
      </c>
      <c r="N688" s="52">
        <v>636.54985294489995</v>
      </c>
      <c r="O688" s="52">
        <v>652.39515596499996</v>
      </c>
      <c r="P688" s="52">
        <v>667.13147444610001</v>
      </c>
      <c r="Q688" s="52">
        <v>680.61328715970001</v>
      </c>
      <c r="R688" s="55">
        <v>689.58894775110002</v>
      </c>
      <c r="S688" s="52">
        <v>695.4143375525</v>
      </c>
      <c r="T688" s="52">
        <v>700.59745625180005</v>
      </c>
      <c r="U688" s="52">
        <v>705.30750059690001</v>
      </c>
      <c r="V688" s="52">
        <v>725.31693569749996</v>
      </c>
      <c r="W688" s="52">
        <v>725.56726418799997</v>
      </c>
      <c r="X688" s="52">
        <v>724.10243872390004</v>
      </c>
      <c r="Y688" s="52">
        <v>721.36977762039999</v>
      </c>
      <c r="Z688" s="52">
        <v>717.53977033429999</v>
      </c>
      <c r="AA688" s="52">
        <v>712.66906784790001</v>
      </c>
      <c r="AB688" s="55">
        <v>706.76517750100004</v>
      </c>
      <c r="AC688" s="52">
        <v>699.81167982030001</v>
      </c>
      <c r="AD688" s="52">
        <v>691.77558855580003</v>
      </c>
      <c r="AE688" s="52">
        <v>682.59254489219995</v>
      </c>
      <c r="AF688" s="52">
        <v>672.21596456930001</v>
      </c>
      <c r="AG688" s="52">
        <v>660.59231431700005</v>
      </c>
      <c r="AH688" s="52">
        <v>647.66024179750002</v>
      </c>
      <c r="AI688" s="52">
        <v>633.34994281629997</v>
      </c>
      <c r="AJ688" s="52">
        <v>617.58257542609999</v>
      </c>
      <c r="AK688" s="52">
        <v>600.26967275180004</v>
      </c>
      <c r="AL688" s="52">
        <v>581.31288272749998</v>
      </c>
      <c r="AM688" s="52">
        <v>542.57288236240004</v>
      </c>
      <c r="AN688" s="52">
        <v>527.13130686939996</v>
      </c>
      <c r="AO688" s="52">
        <v>512.11493895249998</v>
      </c>
      <c r="AP688" s="52">
        <v>497.0204442209</v>
      </c>
      <c r="AQ688" s="52">
        <v>481.64297755320001</v>
      </c>
      <c r="AR688" s="52">
        <v>465.831483848</v>
      </c>
      <c r="AS688" s="52">
        <v>449.44937069740001</v>
      </c>
      <c r="AT688" s="52">
        <v>432.36755062269998</v>
      </c>
      <c r="AU688" s="52">
        <v>414.46234467850002</v>
      </c>
      <c r="AV688" s="52">
        <v>395.6142019861</v>
      </c>
      <c r="AW688" s="52">
        <v>375.70666271260001</v>
      </c>
      <c r="AX688" s="52">
        <v>354.62543842359997</v>
      </c>
      <c r="AY688" s="52">
        <v>332.2575006564</v>
      </c>
      <c r="AZ688" s="52">
        <v>286.26601012779997</v>
      </c>
      <c r="BA688" s="52">
        <v>275.7636104915</v>
      </c>
      <c r="BB688" s="52">
        <v>262.59504825400001</v>
      </c>
      <c r="BC688" s="52">
        <v>251.40336273080001</v>
      </c>
      <c r="BD688" s="52">
        <v>241.99664153469999</v>
      </c>
      <c r="BE688" s="52">
        <v>215.47662909030001</v>
      </c>
      <c r="BF688" s="52">
        <v>259.0363100216</v>
      </c>
      <c r="BG688" s="52">
        <v>219.13725735520001</v>
      </c>
      <c r="BH688" s="52">
        <v>215.24805076289999</v>
      </c>
      <c r="BI688" s="52">
        <v>212.18361168460001</v>
      </c>
      <c r="BJ688" s="52">
        <v>209.6255787273</v>
      </c>
      <c r="BK688" s="52">
        <v>207.39779153969999</v>
      </c>
      <c r="BL688" s="52">
        <v>205.39668668819999</v>
      </c>
      <c r="BM688" s="52">
        <v>203.56083457380001</v>
      </c>
      <c r="BN688" s="52">
        <v>201.85325709259999</v>
      </c>
      <c r="BO688" s="52">
        <v>200.25116439850001</v>
      </c>
      <c r="BP688" s="52">
        <v>198.74001118539999</v>
      </c>
      <c r="BQ688" s="52">
        <v>197.31005928440001</v>
      </c>
      <c r="BR688" s="52">
        <v>195.95439178539999</v>
      </c>
      <c r="BS688" s="52">
        <v>194.66776659780001</v>
      </c>
      <c r="BT688" s="52">
        <v>193.4459548207</v>
      </c>
      <c r="BU688" s="52">
        <v>192.28535873230001</v>
      </c>
      <c r="BV688" s="52">
        <v>191.18279084689999</v>
      </c>
      <c r="BW688" s="52">
        <v>190.1353456347</v>
      </c>
      <c r="BX688" s="52">
        <v>189.14032448539999</v>
      </c>
      <c r="BY688" s="52">
        <v>188.1951912479</v>
      </c>
      <c r="BZ688" s="52">
        <v>187.2975453059</v>
      </c>
      <c r="CA688" s="52">
        <v>186.44510472089999</v>
      </c>
      <c r="CB688" s="52">
        <v>185.63569515410001</v>
      </c>
      <c r="CC688" s="52">
        <v>184.86724211750001</v>
      </c>
      <c r="CD688" s="52">
        <v>184.1377651535</v>
      </c>
    </row>
    <row r="689" spans="1:82" x14ac:dyDescent="0.25">
      <c r="A689" s="52" t="s">
        <v>270</v>
      </c>
      <c r="B689" s="52">
        <v>633.5</v>
      </c>
      <c r="C689" s="52">
        <v>697.31116032909995</v>
      </c>
      <c r="D689" s="52">
        <v>760.97387844900004</v>
      </c>
      <c r="E689" s="52">
        <v>817.58460320849997</v>
      </c>
      <c r="F689" s="52">
        <v>867.68258625850001</v>
      </c>
      <c r="G689" s="52">
        <v>910.39959900719998</v>
      </c>
      <c r="H689" s="52">
        <v>944.84768124640004</v>
      </c>
      <c r="I689" s="52">
        <v>975.49252987429998</v>
      </c>
      <c r="J689" s="52">
        <v>1004.55400872</v>
      </c>
      <c r="K689" s="52">
        <v>1031.6963788108001</v>
      </c>
      <c r="L689" s="52">
        <v>1056.5620577958</v>
      </c>
      <c r="M689" s="52">
        <v>1078.7695182593</v>
      </c>
      <c r="N689" s="52">
        <v>1097.9102511171</v>
      </c>
      <c r="O689" s="52">
        <v>1113.5452906856001</v>
      </c>
      <c r="P689" s="52">
        <v>1125.2013814421</v>
      </c>
      <c r="Q689" s="52">
        <v>1132.3670212554</v>
      </c>
      <c r="R689" s="55">
        <v>1134.4900476324001</v>
      </c>
      <c r="S689" s="52">
        <v>1134.4900476324001</v>
      </c>
      <c r="T689" s="52">
        <v>1134.4900476324001</v>
      </c>
      <c r="U689" s="52">
        <v>1134.4900476324001</v>
      </c>
      <c r="V689" s="52">
        <v>1134.4900476324001</v>
      </c>
      <c r="W689" s="52">
        <v>1116.6808666272</v>
      </c>
      <c r="X689" s="52">
        <v>1097.9121959470001</v>
      </c>
      <c r="Y689" s="52">
        <v>1078.1230795407</v>
      </c>
      <c r="Z689" s="52">
        <v>1057.2489799232001</v>
      </c>
      <c r="AA689" s="52">
        <v>1035.2212665341001</v>
      </c>
      <c r="AB689" s="55">
        <v>1011.9669817167</v>
      </c>
      <c r="AC689" s="52">
        <v>987.40862372230004</v>
      </c>
      <c r="AD689" s="52">
        <v>961.46392144169999</v>
      </c>
      <c r="AE689" s="52">
        <v>934.04802701209996</v>
      </c>
      <c r="AF689" s="52">
        <v>905.09733192839997</v>
      </c>
      <c r="AG689" s="52">
        <v>874.54640814640004</v>
      </c>
      <c r="AH689" s="52">
        <v>842.32801923900001</v>
      </c>
      <c r="AI689" s="52">
        <v>808.37313163910005</v>
      </c>
      <c r="AJ689" s="52">
        <v>772.61092600020004</v>
      </c>
      <c r="AK689" s="52">
        <v>734.96880684500002</v>
      </c>
      <c r="AL689" s="52">
        <v>695.372409726</v>
      </c>
      <c r="AM689" s="52">
        <v>653.74524496590004</v>
      </c>
      <c r="AN689" s="52">
        <v>631.80324970360004</v>
      </c>
      <c r="AO689" s="52">
        <v>608.85379045080003</v>
      </c>
      <c r="AP689" s="52">
        <v>584.83195250409995</v>
      </c>
      <c r="AQ689" s="52">
        <v>559.67852135810006</v>
      </c>
      <c r="AR689" s="52">
        <v>533.33817518060005</v>
      </c>
      <c r="AS689" s="52">
        <v>505.7581956153</v>
      </c>
      <c r="AT689" s="52">
        <v>476.88754292959999</v>
      </c>
      <c r="AU689" s="52">
        <v>446.67619614279999</v>
      </c>
      <c r="AV689" s="52">
        <v>415.07468685499998</v>
      </c>
      <c r="AW689" s="52">
        <v>382.03377459339998</v>
      </c>
      <c r="AX689" s="52">
        <v>347.50422549709998</v>
      </c>
      <c r="AY689" s="52">
        <v>311.43666649850002</v>
      </c>
      <c r="AZ689" s="52">
        <v>273.78149476940001</v>
      </c>
      <c r="BA689" s="52">
        <v>264.72541226359999</v>
      </c>
      <c r="BB689" s="52">
        <v>253.02834812180001</v>
      </c>
      <c r="BC689" s="52">
        <v>243.2701738687</v>
      </c>
      <c r="BD689" s="52">
        <v>235.2635391725</v>
      </c>
      <c r="BE689" s="52">
        <v>228.65427462150001</v>
      </c>
      <c r="BF689" s="52">
        <v>249.0254848134</v>
      </c>
      <c r="BG689" s="52">
        <v>216.34884666549999</v>
      </c>
      <c r="BH689" s="52">
        <v>216.34884666549999</v>
      </c>
      <c r="BI689" s="52">
        <v>216.34884666549999</v>
      </c>
      <c r="BJ689" s="52">
        <v>216.34884666549999</v>
      </c>
      <c r="BK689" s="52">
        <v>216.34884666549999</v>
      </c>
      <c r="BL689" s="52">
        <v>216.34884666549999</v>
      </c>
      <c r="BM689" s="52">
        <v>216.34884666549999</v>
      </c>
      <c r="BN689" s="52">
        <v>216.34884666549999</v>
      </c>
      <c r="BO689" s="52">
        <v>216.34884666549999</v>
      </c>
      <c r="BP689" s="52">
        <v>216.34884666549999</v>
      </c>
      <c r="BQ689" s="52">
        <v>216.34884666549999</v>
      </c>
      <c r="BR689" s="52">
        <v>216.34884666549999</v>
      </c>
      <c r="BS689" s="52">
        <v>216.34884666549999</v>
      </c>
      <c r="BT689" s="52">
        <v>216.34884666549999</v>
      </c>
      <c r="BU689" s="52">
        <v>216.34884666549999</v>
      </c>
      <c r="BV689" s="52">
        <v>216.34884666549999</v>
      </c>
      <c r="BW689" s="52">
        <v>216.34884666549999</v>
      </c>
      <c r="BX689" s="52">
        <v>216.34884666549999</v>
      </c>
      <c r="BY689" s="52">
        <v>216.34884666549999</v>
      </c>
      <c r="BZ689" s="52">
        <v>216.34884666549999</v>
      </c>
      <c r="CA689" s="52">
        <v>216.34884666549999</v>
      </c>
      <c r="CB689" s="52">
        <v>216.34884666549999</v>
      </c>
      <c r="CC689" s="52">
        <v>216.34884666549999</v>
      </c>
      <c r="CD689" s="52">
        <v>216.34884666549999</v>
      </c>
    </row>
    <row r="690" spans="1:82" x14ac:dyDescent="0.25">
      <c r="A690" s="52" t="s">
        <v>308</v>
      </c>
      <c r="B690" s="52">
        <v>0.1090617324</v>
      </c>
      <c r="C690" s="52">
        <v>9.5430263299999998E-2</v>
      </c>
      <c r="D690" s="52">
        <v>8.3747326400000002E-2</v>
      </c>
      <c r="E690" s="52">
        <v>7.3701141400000003E-2</v>
      </c>
      <c r="F690" s="52">
        <v>6.5034725700000004E-2</v>
      </c>
      <c r="G690" s="52">
        <v>5.7535466600000001E-2</v>
      </c>
      <c r="H690" s="52">
        <v>5.1026818299999999E-2</v>
      </c>
      <c r="I690" s="52">
        <v>4.7449565300000003E-2</v>
      </c>
      <c r="J690" s="52">
        <v>4.4223235399999998E-2</v>
      </c>
      <c r="K690" s="52">
        <v>4.1305879400000002E-2</v>
      </c>
      <c r="L690" s="52">
        <v>3.8661303600000002E-2</v>
      </c>
      <c r="M690" s="52">
        <v>3.6258188099999998E-2</v>
      </c>
      <c r="N690" s="52">
        <v>3.4069353500000003E-2</v>
      </c>
      <c r="O690" s="52">
        <v>3.2071148100000002E-2</v>
      </c>
      <c r="P690" s="52">
        <v>3.0242935200000001E-2</v>
      </c>
      <c r="Q690" s="52">
        <v>2.8566661699999999E-2</v>
      </c>
      <c r="R690" s="55">
        <v>2.7026495000000001E-2</v>
      </c>
      <c r="S690" s="52">
        <v>2.58623298E-2</v>
      </c>
      <c r="T690" s="52">
        <v>2.47869784E-2</v>
      </c>
      <c r="U690" s="52">
        <v>2.3791971700000001E-2</v>
      </c>
      <c r="V690" s="52">
        <v>2.2869788499999998E-2</v>
      </c>
      <c r="W690" s="52">
        <v>2.2013735E-2</v>
      </c>
      <c r="X690" s="52">
        <v>2.12178414E-2</v>
      </c>
      <c r="Y690" s="52">
        <v>2.04767725E-2</v>
      </c>
      <c r="Z690" s="52">
        <v>1.9785751099999999E-2</v>
      </c>
      <c r="AA690" s="52">
        <v>1.9140490999999999E-2</v>
      </c>
      <c r="AB690" s="55">
        <v>1.8537140000000001E-2</v>
      </c>
      <c r="AC690" s="52">
        <v>1.79722288E-2</v>
      </c>
      <c r="AD690" s="52">
        <v>1.7441069199999999E-2</v>
      </c>
      <c r="AE690" s="52">
        <v>1.6925607700000001E-2</v>
      </c>
      <c r="AF690" s="52">
        <v>1.6425380400000002E-2</v>
      </c>
      <c r="AG690" s="52">
        <v>1.5939937000000001E-2</v>
      </c>
      <c r="AH690" s="52">
        <v>1.54688407E-2</v>
      </c>
      <c r="AI690" s="52">
        <v>1.50116674E-2</v>
      </c>
      <c r="AJ690" s="52">
        <v>1.45680056E-2</v>
      </c>
      <c r="AK690" s="52">
        <v>1.41374559E-2</v>
      </c>
      <c r="AL690" s="52">
        <v>1.3719630999999999E-2</v>
      </c>
      <c r="AM690" s="52">
        <v>1.3314154599999999E-2</v>
      </c>
      <c r="AN690" s="52">
        <v>1.29206619E-2</v>
      </c>
      <c r="AO690" s="52">
        <v>1.25387986E-2</v>
      </c>
      <c r="AP690" s="52">
        <v>1.2168221099999999E-2</v>
      </c>
      <c r="AQ690" s="52">
        <v>1.18085958E-2</v>
      </c>
      <c r="AR690" s="52">
        <v>1.14595991E-2</v>
      </c>
      <c r="AS690" s="52">
        <v>1.11209167E-2</v>
      </c>
      <c r="AT690" s="52">
        <v>1.0792243999999999E-2</v>
      </c>
      <c r="AU690" s="52">
        <v>1.0473284899999999E-2</v>
      </c>
      <c r="AV690" s="52">
        <v>1.0163752599999999E-2</v>
      </c>
      <c r="AW690" s="52">
        <v>9.8633682999999996E-3</v>
      </c>
      <c r="AX690" s="52">
        <v>9.5718616999999999E-3</v>
      </c>
      <c r="AY690" s="52">
        <v>9.2889705000000003E-3</v>
      </c>
      <c r="AZ690" s="52">
        <v>9.0144399000000007E-3</v>
      </c>
      <c r="BA690" s="52">
        <v>8.7480228999999993E-3</v>
      </c>
      <c r="BB690" s="52">
        <v>8.4894797999999997E-3</v>
      </c>
      <c r="BC690" s="52">
        <v>8.2385776999999993E-3</v>
      </c>
      <c r="BD690" s="52">
        <v>7.9950909999999993E-3</v>
      </c>
      <c r="BE690" s="52">
        <v>7.7588003000000003E-3</v>
      </c>
      <c r="BF690" s="52">
        <v>7.5294931000000004E-3</v>
      </c>
      <c r="BG690" s="52">
        <v>7.3069629999999997E-3</v>
      </c>
      <c r="BH690" s="52">
        <v>7.0910095999999999E-3</v>
      </c>
      <c r="BI690" s="52">
        <v>6.8814386000000003E-3</v>
      </c>
      <c r="BJ690" s="52">
        <v>6.6780613000000004E-3</v>
      </c>
      <c r="BK690" s="52">
        <v>6.4806947999999998E-3</v>
      </c>
      <c r="BL690" s="52">
        <v>6.2891613000000002E-3</v>
      </c>
      <c r="BM690" s="52">
        <v>6.1032884999999999E-3</v>
      </c>
      <c r="BN690" s="52">
        <v>5.9229091000000001E-3</v>
      </c>
      <c r="BO690" s="52">
        <v>5.7478605999999998E-3</v>
      </c>
      <c r="BP690" s="52">
        <v>5.5779857000000004E-3</v>
      </c>
      <c r="BQ690" s="52">
        <v>5.4131313000000004E-3</v>
      </c>
      <c r="BR690" s="52">
        <v>5.2531491E-3</v>
      </c>
      <c r="BS690" s="52">
        <v>5.0978951000000003E-3</v>
      </c>
      <c r="BT690" s="52">
        <v>4.9472294999999998E-3</v>
      </c>
      <c r="BU690" s="52">
        <v>4.8010168000000002E-3</v>
      </c>
      <c r="BV690" s="52">
        <v>4.6591252999999997E-3</v>
      </c>
      <c r="BW690" s="52">
        <v>4.5214273000000003E-3</v>
      </c>
      <c r="BX690" s="52">
        <v>4.3877990000000004E-3</v>
      </c>
      <c r="BY690" s="52">
        <v>4.2581199000000002E-3</v>
      </c>
      <c r="BZ690" s="52">
        <v>4.1322733999999998E-3</v>
      </c>
      <c r="CA690" s="52">
        <v>4.0101462999999997E-3</v>
      </c>
      <c r="CB690" s="52">
        <v>3.8916286E-3</v>
      </c>
      <c r="CC690" s="52">
        <v>3.7766136E-3</v>
      </c>
      <c r="CD690" s="52">
        <v>3.6649978E-3</v>
      </c>
    </row>
    <row r="691" spans="1:82" x14ac:dyDescent="0.25">
      <c r="A691" s="52" t="s">
        <v>550</v>
      </c>
      <c r="B691" s="52">
        <v>0</v>
      </c>
      <c r="C691" s="52">
        <v>1.9421910800000001E-2</v>
      </c>
      <c r="D691" s="52">
        <v>2.0247753399999999E-2</v>
      </c>
      <c r="E691" s="52">
        <v>1.9334822500000001E-2</v>
      </c>
      <c r="F691" s="52">
        <v>1.8642177699999998E-2</v>
      </c>
      <c r="G691" s="52">
        <v>1.7812357300000001E-2</v>
      </c>
      <c r="H691" s="52">
        <v>1.8791802900000001E-2</v>
      </c>
      <c r="I691" s="52">
        <v>1.8811997600000002E-2</v>
      </c>
      <c r="J691" s="52">
        <v>1.8578994200000001E-2</v>
      </c>
      <c r="K691" s="52">
        <v>1.83581744E-2</v>
      </c>
      <c r="L691" s="52">
        <v>1.8152446900000001E-2</v>
      </c>
      <c r="M691" s="52">
        <v>1.79614723E-2</v>
      </c>
      <c r="N691" s="52">
        <v>1.7784441200000001E-2</v>
      </c>
      <c r="O691" s="52">
        <v>1.76205571E-2</v>
      </c>
      <c r="P691" s="52">
        <v>1.7469120899999999E-2</v>
      </c>
      <c r="Q691" s="52">
        <v>1.7313659200000001E-2</v>
      </c>
      <c r="R691" s="55">
        <v>1.7797930399999998E-2</v>
      </c>
      <c r="S691" s="52">
        <v>1.78714754E-2</v>
      </c>
      <c r="T691" s="52">
        <v>1.7696884499999999E-2</v>
      </c>
      <c r="U691" s="52">
        <v>1.7302242900000001E-2</v>
      </c>
      <c r="V691" s="52">
        <v>1.55653926E-2</v>
      </c>
      <c r="W691" s="52">
        <v>1.74063273E-2</v>
      </c>
      <c r="X691" s="52">
        <v>1.72549395E-2</v>
      </c>
      <c r="Y691" s="52">
        <v>1.7091688000000001E-2</v>
      </c>
      <c r="Z691" s="52">
        <v>1.6932593400000001E-2</v>
      </c>
      <c r="AA691" s="52">
        <v>1.6779021000000002E-2</v>
      </c>
      <c r="AB691" s="55">
        <v>1.66304834E-2</v>
      </c>
      <c r="AC691" s="52">
        <v>1.6485956E-2</v>
      </c>
      <c r="AD691" s="52">
        <v>1.6342887699999999E-2</v>
      </c>
      <c r="AE691" s="52">
        <v>1.6212667900000002E-2</v>
      </c>
      <c r="AF691" s="52">
        <v>1.60841925E-2</v>
      </c>
      <c r="AG691" s="52">
        <v>1.5957110399999998E-2</v>
      </c>
      <c r="AH691" s="52">
        <v>1.5831103900000001E-2</v>
      </c>
      <c r="AI691" s="52">
        <v>1.5705845100000001E-2</v>
      </c>
      <c r="AJ691" s="52">
        <v>1.55810154E-2</v>
      </c>
      <c r="AK691" s="52">
        <v>1.54511653E-2</v>
      </c>
      <c r="AL691" s="52">
        <v>1.3304653899999999E-2</v>
      </c>
      <c r="AM691" s="52">
        <v>2.0052053300000001E-2</v>
      </c>
      <c r="AN691" s="52">
        <v>1.40920948E-2</v>
      </c>
      <c r="AO691" s="52">
        <v>1.4250348899999999E-2</v>
      </c>
      <c r="AP691" s="52">
        <v>1.43268692E-2</v>
      </c>
      <c r="AQ691" s="52">
        <v>1.4345594999999999E-2</v>
      </c>
      <c r="AR691" s="52">
        <v>1.43241141E-2</v>
      </c>
      <c r="AS691" s="52">
        <v>1.4274813399999999E-2</v>
      </c>
      <c r="AT691" s="52">
        <v>1.4206286199999999E-2</v>
      </c>
      <c r="AU691" s="52">
        <v>1.41244506E-2</v>
      </c>
      <c r="AV691" s="52">
        <v>1.40333634E-2</v>
      </c>
      <c r="AW691" s="52">
        <v>1.3935796300000001E-2</v>
      </c>
      <c r="AX691" s="52">
        <v>1.38336378E-2</v>
      </c>
      <c r="AY691" s="52">
        <v>1.37281726E-2</v>
      </c>
      <c r="AZ691" s="52">
        <v>1.3765388700000001E-2</v>
      </c>
      <c r="BA691" s="52">
        <v>1.3470647000000001E-2</v>
      </c>
      <c r="BB691" s="52">
        <v>1.3378420199999999E-2</v>
      </c>
      <c r="BC691" s="52">
        <v>1.3266016800000001E-2</v>
      </c>
      <c r="BD691" s="52">
        <v>1.3155624499999999E-2</v>
      </c>
      <c r="BE691" s="52">
        <v>1.3113914000000001E-2</v>
      </c>
      <c r="BF691" s="52">
        <v>1.27714322E-2</v>
      </c>
      <c r="BG691" s="52">
        <v>1.2948853600000001E-2</v>
      </c>
      <c r="BH691" s="52">
        <v>1.2732948900000001E-2</v>
      </c>
      <c r="BI691" s="52">
        <v>1.2630420700000001E-2</v>
      </c>
      <c r="BJ691" s="52">
        <v>1.2530955700000001E-2</v>
      </c>
      <c r="BK691" s="52">
        <v>1.2433213199999999E-2</v>
      </c>
      <c r="BL691" s="52">
        <v>1.2336692099999999E-2</v>
      </c>
      <c r="BM691" s="52">
        <v>1.2241179499999999E-2</v>
      </c>
      <c r="BN691" s="52">
        <v>1.2146570299999999E-2</v>
      </c>
      <c r="BO691" s="52">
        <v>1.20528049E-2</v>
      </c>
      <c r="BP691" s="52">
        <v>1.19598454E-2</v>
      </c>
      <c r="BQ691" s="52">
        <v>1.1867666000000001E-2</v>
      </c>
      <c r="BR691" s="52">
        <v>1.1776248099999999E-2</v>
      </c>
      <c r="BS691" s="52">
        <v>1.16855772E-2</v>
      </c>
      <c r="BT691" s="52">
        <v>1.15956419E-2</v>
      </c>
      <c r="BU691" s="52">
        <v>1.1506432400000001E-2</v>
      </c>
      <c r="BV691" s="52">
        <v>1.1417940499999999E-2</v>
      </c>
      <c r="BW691" s="52">
        <v>1.13301584E-2</v>
      </c>
      <c r="BX691" s="52">
        <v>1.1243079200000001E-2</v>
      </c>
      <c r="BY691" s="52">
        <v>1.1156696299999999E-2</v>
      </c>
      <c r="BZ691" s="52">
        <v>1.10710033E-2</v>
      </c>
      <c r="CA691" s="52">
        <v>1.0985994000000001E-2</v>
      </c>
      <c r="CB691" s="52">
        <v>1.0901662499999999E-2</v>
      </c>
      <c r="CC691" s="52">
        <v>1.08180029E-2</v>
      </c>
      <c r="CD691" s="52">
        <v>1.0735009300000001E-2</v>
      </c>
    </row>
    <row r="692" spans="1:82" x14ac:dyDescent="0.25">
      <c r="A692" s="52" t="s">
        <v>551</v>
      </c>
      <c r="B692" s="52">
        <v>0</v>
      </c>
      <c r="C692" s="52">
        <v>1.9822049200000001E-2</v>
      </c>
      <c r="D692" s="52">
        <v>8.258E-7</v>
      </c>
      <c r="E692" s="52">
        <v>-9.1289999999999998E-7</v>
      </c>
      <c r="F692" s="52">
        <v>-6.9260000000000005E-7</v>
      </c>
      <c r="G692" s="52">
        <v>-8.2979999999999998E-7</v>
      </c>
      <c r="H692" s="52">
        <v>9.794000000000001E-7</v>
      </c>
      <c r="I692" s="52">
        <v>2.0199999999999999E-8</v>
      </c>
      <c r="J692" s="52">
        <v>-2.3300000000000001E-7</v>
      </c>
      <c r="K692" s="52">
        <v>-2.2079999999999999E-7</v>
      </c>
      <c r="L692" s="52">
        <v>-2.057E-7</v>
      </c>
      <c r="M692" s="52">
        <v>-1.91E-7</v>
      </c>
      <c r="N692" s="52">
        <v>-1.7700000000000001E-7</v>
      </c>
      <c r="O692" s="52">
        <v>-1.6390000000000001E-7</v>
      </c>
      <c r="P692" s="52">
        <v>-1.5139999999999999E-7</v>
      </c>
      <c r="Q692" s="52">
        <v>-1.5550000000000001E-7</v>
      </c>
      <c r="R692" s="55">
        <v>4.8429999999999996E-7</v>
      </c>
      <c r="S692" s="52">
        <v>7.3500000000000003E-8</v>
      </c>
      <c r="T692" s="52">
        <v>-1.7459999999999999E-7</v>
      </c>
      <c r="U692" s="52">
        <v>-3.946E-7</v>
      </c>
      <c r="V692" s="52">
        <v>-1.7369E-6</v>
      </c>
      <c r="W692" s="52">
        <v>1.8409E-6</v>
      </c>
      <c r="X692" s="52">
        <v>-1.5139999999999999E-7</v>
      </c>
      <c r="Y692" s="52">
        <v>-1.6330000000000001E-7</v>
      </c>
      <c r="Z692" s="52">
        <v>-1.5909999999999999E-7</v>
      </c>
      <c r="AA692" s="52">
        <v>-1.536E-7</v>
      </c>
      <c r="AB692" s="55">
        <v>-1.4850000000000001E-7</v>
      </c>
      <c r="AC692" s="52">
        <v>-1.445E-7</v>
      </c>
      <c r="AD692" s="52">
        <v>-1.431E-7</v>
      </c>
      <c r="AE692" s="52">
        <v>-1.3019999999999999E-7</v>
      </c>
      <c r="AF692" s="52">
        <v>-1.2849999999999999E-7</v>
      </c>
      <c r="AG692" s="52">
        <v>-1.2709999999999999E-7</v>
      </c>
      <c r="AH692" s="52">
        <v>-1.2599999999999999E-7</v>
      </c>
      <c r="AI692" s="52">
        <v>-1.2529999999999999E-7</v>
      </c>
      <c r="AJ692" s="52">
        <v>-1.2480000000000001E-7</v>
      </c>
      <c r="AK692" s="52">
        <v>-1.2989999999999999E-7</v>
      </c>
      <c r="AL692" s="52">
        <v>-2.1465000000000001E-6</v>
      </c>
      <c r="AM692" s="52">
        <v>6.7474E-6</v>
      </c>
      <c r="AN692" s="52">
        <v>-5.9599999999999997E-6</v>
      </c>
      <c r="AO692" s="52">
        <v>1.5830000000000001E-7</v>
      </c>
      <c r="AP692" s="52">
        <v>7.6500000000000003E-8</v>
      </c>
      <c r="AQ692" s="52">
        <v>1.8699999999999999E-8</v>
      </c>
      <c r="AR692" s="52">
        <v>-2.1500000000000001E-8</v>
      </c>
      <c r="AS692" s="52">
        <v>-4.9299999999999998E-8</v>
      </c>
      <c r="AT692" s="52">
        <v>-6.8499999999999998E-8</v>
      </c>
      <c r="AU692" s="52">
        <v>-8.1800000000000005E-8</v>
      </c>
      <c r="AV692" s="52">
        <v>-9.1100000000000002E-8</v>
      </c>
      <c r="AW692" s="52">
        <v>-9.76E-8</v>
      </c>
      <c r="AX692" s="52">
        <v>-1.022E-7</v>
      </c>
      <c r="AY692" s="52">
        <v>-1.055E-7</v>
      </c>
      <c r="AZ692" s="52">
        <v>3.7200000000000002E-8</v>
      </c>
      <c r="BA692" s="52">
        <v>-2.9470000000000001E-7</v>
      </c>
      <c r="BB692" s="52">
        <v>-9.2200000000000005E-8</v>
      </c>
      <c r="BC692" s="52">
        <v>-1.124E-7</v>
      </c>
      <c r="BD692" s="52">
        <v>-1.104E-7</v>
      </c>
      <c r="BE692" s="52">
        <v>-4.1700000000000003E-8</v>
      </c>
      <c r="BF692" s="52">
        <v>-3.425E-7</v>
      </c>
      <c r="BG692" s="52">
        <v>1.7739999999999999E-7</v>
      </c>
      <c r="BH692" s="52">
        <v>-2.1589999999999999E-7</v>
      </c>
      <c r="BI692" s="52">
        <v>-1.025E-7</v>
      </c>
      <c r="BJ692" s="52">
        <v>-9.9499999999999998E-8</v>
      </c>
      <c r="BK692" s="52">
        <v>-9.7699999999999995E-8</v>
      </c>
      <c r="BL692" s="52">
        <v>-9.6499999999999997E-8</v>
      </c>
      <c r="BM692" s="52">
        <v>-9.5500000000000002E-8</v>
      </c>
      <c r="BN692" s="52">
        <v>-9.46E-8</v>
      </c>
      <c r="BO692" s="52">
        <v>-9.3800000000000006E-8</v>
      </c>
      <c r="BP692" s="52">
        <v>-9.2999999999999999E-8</v>
      </c>
      <c r="BQ692" s="52">
        <v>-9.2200000000000005E-8</v>
      </c>
      <c r="BR692" s="52">
        <v>-9.1399999999999998E-8</v>
      </c>
      <c r="BS692" s="52">
        <v>-9.0699999999999998E-8</v>
      </c>
      <c r="BT692" s="52">
        <v>-8.9900000000000004E-8</v>
      </c>
      <c r="BU692" s="52">
        <v>-8.9200000000000005E-8</v>
      </c>
      <c r="BV692" s="52">
        <v>-8.8500000000000005E-8</v>
      </c>
      <c r="BW692" s="52">
        <v>-8.7800000000000005E-8</v>
      </c>
      <c r="BX692" s="52">
        <v>-8.7100000000000006E-8</v>
      </c>
      <c r="BY692" s="52">
        <v>-8.6400000000000006E-8</v>
      </c>
      <c r="BZ692" s="52">
        <v>-8.5700000000000006E-8</v>
      </c>
      <c r="CA692" s="52">
        <v>-8.4999999999999994E-8</v>
      </c>
      <c r="CB692" s="52">
        <v>-8.4299999999999994E-8</v>
      </c>
      <c r="CC692" s="52">
        <v>-8.3700000000000002E-8</v>
      </c>
      <c r="CD692" s="52">
        <v>-8.3000000000000002E-8</v>
      </c>
    </row>
    <row r="693" spans="1:82" x14ac:dyDescent="0.25">
      <c r="A693" s="52" t="s">
        <v>552</v>
      </c>
      <c r="B693" s="52">
        <v>0</v>
      </c>
      <c r="C693" s="52">
        <v>-2.25625E-4</v>
      </c>
      <c r="D693" s="52">
        <v>-4.5124999999999999E-4</v>
      </c>
      <c r="E693" s="52">
        <v>-6.7687499999999996E-4</v>
      </c>
      <c r="F693" s="52">
        <v>-9.0249999999999998E-4</v>
      </c>
      <c r="G693" s="52">
        <v>-1.128125E-3</v>
      </c>
      <c r="H693" s="52">
        <v>-1.3537499999999999E-3</v>
      </c>
      <c r="I693" s="52">
        <v>-1.579375E-3</v>
      </c>
      <c r="J693" s="52">
        <v>-1.805E-3</v>
      </c>
      <c r="K693" s="52">
        <v>-2.0306249999999999E-3</v>
      </c>
      <c r="L693" s="52">
        <v>-2.25625E-3</v>
      </c>
      <c r="M693" s="52">
        <v>-2.4818750000000001E-3</v>
      </c>
      <c r="N693" s="52">
        <v>-2.7074999999999998E-3</v>
      </c>
      <c r="O693" s="52">
        <v>-2.933125E-3</v>
      </c>
      <c r="P693" s="52">
        <v>-3.1587500000000001E-3</v>
      </c>
      <c r="Q693" s="52">
        <v>-3.3843749999999998E-3</v>
      </c>
      <c r="R693" s="55">
        <v>-3.6099999999999999E-3</v>
      </c>
      <c r="S693" s="52">
        <v>-3.8356250000000001E-3</v>
      </c>
      <c r="T693" s="52">
        <v>-4.0612499999999998E-3</v>
      </c>
      <c r="U693" s="52">
        <v>-4.2868749999999999E-3</v>
      </c>
      <c r="V693" s="52">
        <v>-4.5125E-3</v>
      </c>
      <c r="W693" s="52">
        <v>-4.7381250000000001E-3</v>
      </c>
      <c r="X693" s="52">
        <v>-4.9637500000000003E-3</v>
      </c>
      <c r="Y693" s="52">
        <v>-5.1893750000000004E-3</v>
      </c>
      <c r="Z693" s="52">
        <v>-5.4149999999999997E-3</v>
      </c>
      <c r="AA693" s="52">
        <v>-5.6406249999999998E-3</v>
      </c>
      <c r="AB693" s="55">
        <v>-5.8662499999999999E-3</v>
      </c>
      <c r="AC693" s="52">
        <v>-6.0918750000000001E-3</v>
      </c>
      <c r="AD693" s="52">
        <v>-6.3175000000000002E-3</v>
      </c>
      <c r="AE693" s="52">
        <v>-6.5431250000000003E-3</v>
      </c>
      <c r="AF693" s="52">
        <v>-6.7687499999999996E-3</v>
      </c>
      <c r="AG693" s="52">
        <v>-6.9943749999999997E-3</v>
      </c>
      <c r="AH693" s="52">
        <v>-7.2199999999999999E-3</v>
      </c>
      <c r="AI693" s="52">
        <v>-7.445625E-3</v>
      </c>
      <c r="AJ693" s="52">
        <v>-7.6712500000000001E-3</v>
      </c>
      <c r="AK693" s="52">
        <v>-7.8968749999999994E-3</v>
      </c>
      <c r="AL693" s="52">
        <v>-8.1224999999999995E-3</v>
      </c>
      <c r="AM693" s="52">
        <v>-8.3481249999999996E-3</v>
      </c>
      <c r="AN693" s="52">
        <v>-8.5737499999999998E-3</v>
      </c>
      <c r="AO693" s="52">
        <v>-8.7993749999999999E-3</v>
      </c>
      <c r="AP693" s="52">
        <v>-9.025E-3</v>
      </c>
      <c r="AQ693" s="52">
        <v>-9.2506250000000002E-3</v>
      </c>
      <c r="AR693" s="52">
        <v>-9.4762500000000003E-3</v>
      </c>
      <c r="AS693" s="52">
        <v>-9.7018750000000004E-3</v>
      </c>
      <c r="AT693" s="52">
        <v>-9.9275000000000006E-3</v>
      </c>
      <c r="AU693" s="52">
        <v>-1.0153125000000001E-2</v>
      </c>
      <c r="AV693" s="52">
        <v>-1.0378750000000001E-2</v>
      </c>
      <c r="AW693" s="52">
        <v>-1.0604374999999999E-2</v>
      </c>
      <c r="AX693" s="52">
        <v>-1.0604374999999999E-2</v>
      </c>
      <c r="AY693" s="52">
        <v>-1.0604374999999999E-2</v>
      </c>
      <c r="AZ693" s="52">
        <v>-1.0604374999999999E-2</v>
      </c>
      <c r="BA693" s="52">
        <v>-1.0604374999999999E-2</v>
      </c>
      <c r="BB693" s="52">
        <v>-1.0604374999999999E-2</v>
      </c>
      <c r="BC693" s="52">
        <v>-1.0604374999999999E-2</v>
      </c>
      <c r="BD693" s="52">
        <v>-1.0604374999999999E-2</v>
      </c>
      <c r="BE693" s="52">
        <v>-1.0604374999999999E-2</v>
      </c>
      <c r="BF693" s="52">
        <v>-1.0604374999999999E-2</v>
      </c>
      <c r="BG693" s="52">
        <v>-1.0604374999999999E-2</v>
      </c>
      <c r="BH693" s="52">
        <v>-1.0604374999999999E-2</v>
      </c>
      <c r="BI693" s="52">
        <v>-1.0604374999999999E-2</v>
      </c>
      <c r="BJ693" s="52">
        <v>-1.0604374999999999E-2</v>
      </c>
      <c r="BK693" s="52">
        <v>-1.0604374999999999E-2</v>
      </c>
      <c r="BL693" s="52">
        <v>-1.0604374999999999E-2</v>
      </c>
      <c r="BM693" s="52">
        <v>-1.0604374999999999E-2</v>
      </c>
      <c r="BN693" s="52">
        <v>-1.0604374999999999E-2</v>
      </c>
      <c r="BO693" s="52">
        <v>-1.0604374999999999E-2</v>
      </c>
      <c r="BP693" s="52">
        <v>-1.0604374999999999E-2</v>
      </c>
      <c r="BQ693" s="52">
        <v>-1.0604374999999999E-2</v>
      </c>
      <c r="BR693" s="52">
        <v>-1.0604374999999999E-2</v>
      </c>
      <c r="BS693" s="52">
        <v>-1.0604374999999999E-2</v>
      </c>
      <c r="BT693" s="52">
        <v>-1.0604374999999999E-2</v>
      </c>
      <c r="BU693" s="52">
        <v>-1.0604374999999999E-2</v>
      </c>
      <c r="BV693" s="52">
        <v>-1.0604374999999999E-2</v>
      </c>
      <c r="BW693" s="52">
        <v>-1.0604374999999999E-2</v>
      </c>
      <c r="BX693" s="52">
        <v>-1.0604374999999999E-2</v>
      </c>
      <c r="BY693" s="52">
        <v>-1.0604374999999999E-2</v>
      </c>
      <c r="BZ693" s="52">
        <v>-1.0604374999999999E-2</v>
      </c>
      <c r="CA693" s="52">
        <v>-1.0604374999999999E-2</v>
      </c>
      <c r="CB693" s="52">
        <v>-1.0604374999999999E-2</v>
      </c>
      <c r="CC693" s="52">
        <v>-1.0604374999999999E-2</v>
      </c>
      <c r="CD693" s="52">
        <v>-1.0604374999999999E-2</v>
      </c>
    </row>
    <row r="694" spans="1:82" x14ac:dyDescent="0.25">
      <c r="A694" s="52" t="s">
        <v>553</v>
      </c>
      <c r="B694" s="52">
        <v>0</v>
      </c>
      <c r="C694" s="52">
        <v>1.9822049200000001E-2</v>
      </c>
      <c r="D694" s="52">
        <v>1.98224621E-2</v>
      </c>
      <c r="E694" s="52">
        <v>1.98222955E-2</v>
      </c>
      <c r="F694" s="52">
        <v>1.9822039E-2</v>
      </c>
      <c r="G694" s="52">
        <v>1.9821719099999999E-2</v>
      </c>
      <c r="H694" s="52">
        <v>1.9821669100000001E-2</v>
      </c>
      <c r="I694" s="52">
        <v>1.9821636300000001E-2</v>
      </c>
      <c r="J694" s="52">
        <v>1.9821582500000001E-2</v>
      </c>
      <c r="K694" s="52">
        <v>1.98215162E-2</v>
      </c>
      <c r="L694" s="52">
        <v>1.9821442500000001E-2</v>
      </c>
      <c r="M694" s="52">
        <v>1.9821364899999999E-2</v>
      </c>
      <c r="N694" s="52">
        <v>1.9821285500000001E-2</v>
      </c>
      <c r="O694" s="52">
        <v>1.98212057E-2</v>
      </c>
      <c r="P694" s="52">
        <v>1.98211264E-2</v>
      </c>
      <c r="Q694" s="52">
        <v>1.98210474E-2</v>
      </c>
      <c r="R694" s="55">
        <v>1.9821008500000001E-2</v>
      </c>
      <c r="S694" s="52">
        <v>1.9820978499999999E-2</v>
      </c>
      <c r="T694" s="52">
        <v>1.98209422E-2</v>
      </c>
      <c r="U694" s="52">
        <v>1.98208889E-2</v>
      </c>
      <c r="V694" s="52">
        <v>1.9820754100000001E-2</v>
      </c>
      <c r="W694" s="52">
        <v>1.9820719800000001E-2</v>
      </c>
      <c r="X694" s="52">
        <v>1.9820681699999999E-2</v>
      </c>
      <c r="Y694" s="52">
        <v>1.9820639800000001E-2</v>
      </c>
      <c r="Z694" s="52">
        <v>1.9820594800000001E-2</v>
      </c>
      <c r="AA694" s="52">
        <v>1.9820547300000001E-2</v>
      </c>
      <c r="AB694" s="55">
        <v>1.9820497699999998E-2</v>
      </c>
      <c r="AC694" s="52">
        <v>1.98204464E-2</v>
      </c>
      <c r="AD694" s="52">
        <v>1.9820393700000001E-2</v>
      </c>
      <c r="AE694" s="52">
        <v>1.98203401E-2</v>
      </c>
      <c r="AF694" s="52">
        <v>1.98202858E-2</v>
      </c>
      <c r="AG694" s="52">
        <v>1.9820231000000001E-2</v>
      </c>
      <c r="AH694" s="52">
        <v>1.98201756E-2</v>
      </c>
      <c r="AI694" s="52">
        <v>1.98201197E-2</v>
      </c>
      <c r="AJ694" s="52">
        <v>1.9820063499999999E-2</v>
      </c>
      <c r="AK694" s="52">
        <v>1.9820006800000001E-2</v>
      </c>
      <c r="AL694" s="52">
        <v>1.9819893599999999E-2</v>
      </c>
      <c r="AM694" s="52">
        <v>1.9819968899999998E-2</v>
      </c>
      <c r="AN694" s="52">
        <v>1.9819883399999998E-2</v>
      </c>
      <c r="AO694" s="52">
        <v>1.9819806299999999E-2</v>
      </c>
      <c r="AP694" s="52">
        <v>1.9819735000000002E-2</v>
      </c>
      <c r="AQ694" s="52">
        <v>1.98196676E-2</v>
      </c>
      <c r="AR694" s="52">
        <v>1.9819603000000002E-2</v>
      </c>
      <c r="AS694" s="52">
        <v>1.9819540199999999E-2</v>
      </c>
      <c r="AT694" s="52">
        <v>1.9819478599999999E-2</v>
      </c>
      <c r="AU694" s="52">
        <v>1.9819417999999998E-2</v>
      </c>
      <c r="AV694" s="52">
        <v>1.98193581E-2</v>
      </c>
      <c r="AW694" s="52">
        <v>1.98192986E-2</v>
      </c>
      <c r="AX694" s="52">
        <v>1.9819239499999999E-2</v>
      </c>
      <c r="AY694" s="52">
        <v>1.9819180700000001E-2</v>
      </c>
      <c r="AZ694" s="52">
        <v>1.9819124899999999E-2</v>
      </c>
      <c r="BA694" s="52">
        <v>1.98190655E-2</v>
      </c>
      <c r="BB694" s="52">
        <v>1.9819006699999999E-2</v>
      </c>
      <c r="BC694" s="52">
        <v>1.9818947999999999E-2</v>
      </c>
      <c r="BD694" s="52">
        <v>1.9818889400000001E-2</v>
      </c>
      <c r="BE694" s="52">
        <v>1.9818832099999999E-2</v>
      </c>
      <c r="BF694" s="52">
        <v>1.98187708E-2</v>
      </c>
      <c r="BG694" s="52">
        <v>1.9818714800000001E-2</v>
      </c>
      <c r="BH694" s="52">
        <v>1.9818656899999999E-2</v>
      </c>
      <c r="BI694" s="52">
        <v>1.98185993E-2</v>
      </c>
      <c r="BJ694" s="52">
        <v>1.9818542000000001E-2</v>
      </c>
      <c r="BK694" s="52">
        <v>1.9818484899999999E-2</v>
      </c>
      <c r="BL694" s="52">
        <v>1.98184281E-2</v>
      </c>
      <c r="BM694" s="52">
        <v>1.9818371599999999E-2</v>
      </c>
      <c r="BN694" s="52">
        <v>1.9818315400000001E-2</v>
      </c>
      <c r="BO694" s="52">
        <v>1.98182594E-2</v>
      </c>
      <c r="BP694" s="52">
        <v>1.98182038E-2</v>
      </c>
      <c r="BQ694" s="52">
        <v>1.98181485E-2</v>
      </c>
      <c r="BR694" s="52">
        <v>1.98180934E-2</v>
      </c>
      <c r="BS694" s="52">
        <v>1.9818038600000001E-2</v>
      </c>
      <c r="BT694" s="52">
        <v>1.9817984100000002E-2</v>
      </c>
      <c r="BU694" s="52">
        <v>1.98179299E-2</v>
      </c>
      <c r="BV694" s="52">
        <v>1.98178759E-2</v>
      </c>
      <c r="BW694" s="52">
        <v>1.9817822200000001E-2</v>
      </c>
      <c r="BX694" s="52">
        <v>1.98177688E-2</v>
      </c>
      <c r="BY694" s="52">
        <v>1.9817715699999999E-2</v>
      </c>
      <c r="BZ694" s="52">
        <v>1.98176628E-2</v>
      </c>
      <c r="CA694" s="52">
        <v>1.9817610199999999E-2</v>
      </c>
      <c r="CB694" s="52">
        <v>1.9817557900000001E-2</v>
      </c>
      <c r="CC694" s="52">
        <v>1.9817505900000001E-2</v>
      </c>
      <c r="CD694" s="52">
        <v>1.98174541E-2</v>
      </c>
    </row>
    <row r="695" spans="1:82" x14ac:dyDescent="0.25">
      <c r="A695" s="52" t="s">
        <v>554</v>
      </c>
      <c r="B695" s="52">
        <v>1</v>
      </c>
      <c r="C695" s="52">
        <v>0.90573080979999998</v>
      </c>
      <c r="D695" s="52">
        <v>0.82034829990000002</v>
      </c>
      <c r="E695" s="52">
        <v>0.74301472999999996</v>
      </c>
      <c r="F695" s="52">
        <v>0.67297133310000001</v>
      </c>
      <c r="G695" s="52">
        <v>0.60953087049999999</v>
      </c>
      <c r="H695" s="52">
        <v>0.55207088900000001</v>
      </c>
      <c r="I695" s="52">
        <v>0.50002761340000001</v>
      </c>
      <c r="J695" s="52">
        <v>0.45289041520000001</v>
      </c>
      <c r="K695" s="52">
        <v>0.41019680250000001</v>
      </c>
      <c r="L695" s="52">
        <v>0.37152788209999998</v>
      </c>
      <c r="M695" s="52">
        <v>0.33650424960000003</v>
      </c>
      <c r="N695" s="52">
        <v>0.30478226650000001</v>
      </c>
      <c r="O695" s="52">
        <v>0.27605068900000002</v>
      </c>
      <c r="P695" s="52">
        <v>0.25002761410000002</v>
      </c>
      <c r="Q695" s="52">
        <v>0.22645771340000001</v>
      </c>
      <c r="R695" s="55">
        <v>0.20510972820000001</v>
      </c>
      <c r="S695" s="52">
        <v>0.18577420019999999</v>
      </c>
      <c r="T695" s="52">
        <v>0.16826141680000001</v>
      </c>
      <c r="U695" s="52">
        <v>0.15239954929999999</v>
      </c>
      <c r="V695" s="52">
        <v>0.1380329672</v>
      </c>
      <c r="W695" s="52">
        <v>0.1250207112</v>
      </c>
      <c r="X695" s="52">
        <v>0.11323511</v>
      </c>
      <c r="Y695" s="52">
        <v>0.1025605279</v>
      </c>
      <c r="Z695" s="52">
        <v>9.2892229899999998E-2</v>
      </c>
      <c r="AA695" s="52">
        <v>8.4135354699999998E-2</v>
      </c>
      <c r="AB695" s="55">
        <v>7.6203982899999995E-2</v>
      </c>
      <c r="AC695" s="52">
        <v>6.9020295199999998E-2</v>
      </c>
      <c r="AD695" s="52">
        <v>6.2513807800000001E-2</v>
      </c>
      <c r="AE695" s="52">
        <v>5.6620681800000003E-2</v>
      </c>
      <c r="AF695" s="52">
        <v>5.1283096E-2</v>
      </c>
      <c r="AG695" s="52">
        <v>4.6448679999999999E-2</v>
      </c>
      <c r="AH695" s="52">
        <v>4.2070000599999997E-2</v>
      </c>
      <c r="AI695" s="52">
        <v>3.81040957E-2</v>
      </c>
      <c r="AJ695" s="52">
        <v>3.4512053500000001E-2</v>
      </c>
      <c r="AK695" s="52">
        <v>3.1258630099999997E-2</v>
      </c>
      <c r="AL695" s="52">
        <v>2.8311904400000001E-2</v>
      </c>
      <c r="AM695" s="52">
        <v>2.5642964099999999E-2</v>
      </c>
      <c r="AN695" s="52">
        <v>2.3225622599999999E-2</v>
      </c>
      <c r="AO695" s="52">
        <v>2.1036162000000001E-2</v>
      </c>
      <c r="AP695" s="52">
        <v>1.90531E-2</v>
      </c>
      <c r="AQ695" s="52">
        <v>1.7256979700000001E-2</v>
      </c>
      <c r="AR695" s="52">
        <v>1.5630178200000001E-2</v>
      </c>
      <c r="AS695" s="52">
        <v>1.4156734000000001E-2</v>
      </c>
      <c r="AT695" s="52">
        <v>1.28221901E-2</v>
      </c>
      <c r="AU695" s="52">
        <v>1.1613452599999999E-2</v>
      </c>
      <c r="AV695" s="52">
        <v>1.05186619E-2</v>
      </c>
      <c r="AW695" s="52">
        <v>9.5270761000000002E-3</v>
      </c>
      <c r="AX695" s="52">
        <v>8.6289664000000002E-3</v>
      </c>
      <c r="AY695" s="52">
        <v>7.8155207000000001E-3</v>
      </c>
      <c r="AZ695" s="52">
        <v>7.0787578999999996E-3</v>
      </c>
      <c r="BA695" s="52">
        <v>6.4114491000000001E-3</v>
      </c>
      <c r="BB695" s="52">
        <v>5.8070470000000001E-3</v>
      </c>
      <c r="BC695" s="52">
        <v>5.2596214000000001E-3</v>
      </c>
      <c r="BD695" s="52">
        <v>4.7638011000000003E-3</v>
      </c>
      <c r="BE695" s="52">
        <v>4.3147215000000003E-3</v>
      </c>
      <c r="BF695" s="52">
        <v>3.9079761999999997E-3</v>
      </c>
      <c r="BG695" s="52">
        <v>3.5395743999999999E-3</v>
      </c>
      <c r="BH695" s="52">
        <v>3.2059015999999999E-3</v>
      </c>
      <c r="BI695" s="52">
        <v>2.9036839000000001E-3</v>
      </c>
      <c r="BJ695" s="52">
        <v>2.6299559000000001E-3</v>
      </c>
      <c r="BK695" s="52">
        <v>2.3820321000000001E-3</v>
      </c>
      <c r="BL695" s="52">
        <v>2.1574799000000002E-3</v>
      </c>
      <c r="BM695" s="52">
        <v>1.9540959999999998E-3</v>
      </c>
      <c r="BN695" s="52">
        <v>1.7698849000000001E-3</v>
      </c>
      <c r="BO695" s="52">
        <v>1.6030393E-3</v>
      </c>
      <c r="BP695" s="52">
        <v>1.4519221000000001E-3</v>
      </c>
      <c r="BQ695" s="52">
        <v>1.3150506000000001E-3</v>
      </c>
      <c r="BR695" s="52">
        <v>1.1910817999999999E-3</v>
      </c>
      <c r="BS695" s="52">
        <v>1.0787995E-3</v>
      </c>
      <c r="BT695" s="52">
        <v>9.7710200000000009E-4</v>
      </c>
      <c r="BU695" s="52">
        <v>8.8499130000000001E-4</v>
      </c>
      <c r="BV695" s="52">
        <v>8.0156390000000002E-4</v>
      </c>
      <c r="BW695" s="52">
        <v>7.2600110000000002E-4</v>
      </c>
      <c r="BX695" s="52">
        <v>6.5756159999999996E-4</v>
      </c>
      <c r="BY695" s="52">
        <v>5.9557380000000001E-4</v>
      </c>
      <c r="BZ695" s="52">
        <v>5.3942949999999997E-4</v>
      </c>
      <c r="CA695" s="52">
        <v>4.8857800000000004E-4</v>
      </c>
      <c r="CB695" s="52">
        <v>4.4252009999999999E-4</v>
      </c>
      <c r="CC695" s="52">
        <v>4.0080409999999997E-4</v>
      </c>
      <c r="CD695" s="52">
        <v>3.6302060000000002E-4</v>
      </c>
    </row>
    <row r="696" spans="1:82" x14ac:dyDescent="0.25">
      <c r="A696" s="52" t="s">
        <v>543</v>
      </c>
      <c r="B696" s="52">
        <v>1</v>
      </c>
      <c r="C696" s="52">
        <v>0.90573080979999998</v>
      </c>
      <c r="D696" s="52">
        <v>0.82034829990000002</v>
      </c>
      <c r="E696" s="52">
        <v>0.74301472999999996</v>
      </c>
      <c r="F696" s="52">
        <v>0.67297133310000001</v>
      </c>
      <c r="G696" s="52">
        <v>0.60953087049999999</v>
      </c>
      <c r="H696" s="52">
        <v>0.55207088900000001</v>
      </c>
      <c r="I696" s="52">
        <v>0.50002761340000001</v>
      </c>
      <c r="J696" s="52">
        <v>0.45289041520000001</v>
      </c>
      <c r="K696" s="52">
        <v>0.41019680250000001</v>
      </c>
      <c r="L696" s="52">
        <v>0.37152788209999998</v>
      </c>
      <c r="M696" s="52">
        <v>0.33650424960000003</v>
      </c>
      <c r="N696" s="52">
        <v>0.30478226650000001</v>
      </c>
      <c r="O696" s="52">
        <v>0.27605068900000002</v>
      </c>
      <c r="P696" s="52">
        <v>0.25002761410000002</v>
      </c>
      <c r="Q696" s="52">
        <v>0.22645771340000001</v>
      </c>
      <c r="R696" s="55">
        <v>0.20510972820000001</v>
      </c>
      <c r="S696" s="52">
        <v>0.18577420019999999</v>
      </c>
      <c r="T696" s="52">
        <v>0.16826141680000001</v>
      </c>
      <c r="U696" s="52">
        <v>0.15239954929999999</v>
      </c>
      <c r="V696" s="52">
        <v>0.1380329672</v>
      </c>
      <c r="W696" s="52">
        <v>0.1250207112</v>
      </c>
      <c r="X696" s="52">
        <v>0.11323511</v>
      </c>
      <c r="Y696" s="52">
        <v>0.1025605279</v>
      </c>
      <c r="Z696" s="52">
        <v>9.2892229899999998E-2</v>
      </c>
      <c r="AA696" s="52">
        <v>8.4135354699999998E-2</v>
      </c>
      <c r="AB696" s="55">
        <v>7.6203982899999995E-2</v>
      </c>
      <c r="AC696" s="52">
        <v>6.9020295199999998E-2</v>
      </c>
      <c r="AD696" s="52">
        <v>6.2513807800000001E-2</v>
      </c>
      <c r="AE696" s="52">
        <v>5.6620681800000003E-2</v>
      </c>
      <c r="AF696" s="52">
        <v>5.1283096E-2</v>
      </c>
      <c r="AG696" s="52">
        <v>4.6448679999999999E-2</v>
      </c>
      <c r="AH696" s="52">
        <v>4.2070000599999997E-2</v>
      </c>
      <c r="AI696" s="52">
        <v>3.81040957E-2</v>
      </c>
      <c r="AJ696" s="52">
        <v>3.4512053500000001E-2</v>
      </c>
      <c r="AK696" s="52">
        <v>3.1258630099999997E-2</v>
      </c>
      <c r="AL696" s="52">
        <v>2.8311904400000001E-2</v>
      </c>
      <c r="AM696" s="52">
        <v>2.5642964099999999E-2</v>
      </c>
      <c r="AN696" s="52">
        <v>2.3225622599999999E-2</v>
      </c>
      <c r="AO696" s="52">
        <v>2.1036162000000001E-2</v>
      </c>
      <c r="AP696" s="52">
        <v>1.90531E-2</v>
      </c>
      <c r="AQ696" s="52">
        <v>1.7256979700000001E-2</v>
      </c>
      <c r="AR696" s="52">
        <v>1.5630178200000001E-2</v>
      </c>
      <c r="AS696" s="52">
        <v>1.4156734000000001E-2</v>
      </c>
      <c r="AT696" s="52">
        <v>1.28221901E-2</v>
      </c>
      <c r="AU696" s="52">
        <v>1.1613452599999999E-2</v>
      </c>
      <c r="AV696" s="52">
        <v>1.05186619E-2</v>
      </c>
      <c r="AW696" s="52">
        <v>9.5270761000000002E-3</v>
      </c>
      <c r="AX696" s="52">
        <v>8.6289664000000002E-3</v>
      </c>
      <c r="AY696" s="52">
        <v>7.8155207000000001E-3</v>
      </c>
      <c r="AZ696" s="52">
        <v>7.0787578999999996E-3</v>
      </c>
      <c r="BA696" s="52">
        <v>6.4114491000000001E-3</v>
      </c>
      <c r="BB696" s="52">
        <v>5.8070470000000001E-3</v>
      </c>
      <c r="BC696" s="52">
        <v>5.2596214000000001E-3</v>
      </c>
      <c r="BD696" s="52">
        <v>4.7638011000000003E-3</v>
      </c>
      <c r="BE696" s="52">
        <v>4.3147215000000003E-3</v>
      </c>
      <c r="BF696" s="52">
        <v>3.9079761999999997E-3</v>
      </c>
      <c r="BG696" s="52">
        <v>3.5395743999999999E-3</v>
      </c>
      <c r="BH696" s="52">
        <v>3.2059015999999999E-3</v>
      </c>
      <c r="BI696" s="52">
        <v>2.9036839000000001E-3</v>
      </c>
      <c r="BJ696" s="52">
        <v>2.6299559000000001E-3</v>
      </c>
      <c r="BK696" s="52">
        <v>2.3820321000000001E-3</v>
      </c>
      <c r="BL696" s="52">
        <v>2.1574799000000002E-3</v>
      </c>
      <c r="BM696" s="52">
        <v>1.9540959999999998E-3</v>
      </c>
      <c r="BN696" s="52">
        <v>1.7698849000000001E-3</v>
      </c>
      <c r="BO696" s="52">
        <v>1.6030393E-3</v>
      </c>
      <c r="BP696" s="52">
        <v>1.4519221000000001E-3</v>
      </c>
      <c r="BQ696" s="52">
        <v>1.3150506000000001E-3</v>
      </c>
      <c r="BR696" s="52">
        <v>1.1910817999999999E-3</v>
      </c>
      <c r="BS696" s="52">
        <v>1.0787995E-3</v>
      </c>
      <c r="BT696" s="52">
        <v>9.7710200000000009E-4</v>
      </c>
      <c r="BU696" s="52">
        <v>8.8499130000000001E-4</v>
      </c>
      <c r="BV696" s="52">
        <v>8.0156390000000002E-4</v>
      </c>
      <c r="BW696" s="52">
        <v>7.2600110000000002E-4</v>
      </c>
      <c r="BX696" s="52">
        <v>6.5756159999999996E-4</v>
      </c>
      <c r="BY696" s="52">
        <v>5.9557380000000001E-4</v>
      </c>
      <c r="BZ696" s="52">
        <v>5.3942949999999997E-4</v>
      </c>
      <c r="CA696" s="52">
        <v>4.8857800000000004E-4</v>
      </c>
      <c r="CB696" s="52">
        <v>4.4252009999999999E-4</v>
      </c>
      <c r="CC696" s="52">
        <v>4.0080409999999997E-4</v>
      </c>
      <c r="CD696" s="52">
        <v>3.6302060000000002E-4</v>
      </c>
    </row>
    <row r="697" spans="1:82" x14ac:dyDescent="0.25">
      <c r="A697" s="52" t="s">
        <v>555</v>
      </c>
      <c r="B697" s="52">
        <v>0</v>
      </c>
      <c r="C697" s="52">
        <v>5.0000000000000001E-4</v>
      </c>
      <c r="D697" s="52">
        <v>1E-3</v>
      </c>
      <c r="E697" s="52">
        <v>1.5E-3</v>
      </c>
      <c r="F697" s="52">
        <v>2E-3</v>
      </c>
      <c r="G697" s="52">
        <v>2.5000000000000001E-3</v>
      </c>
      <c r="H697" s="52">
        <v>3.0000000000000001E-3</v>
      </c>
      <c r="I697" s="52">
        <v>3.5000000000000001E-3</v>
      </c>
      <c r="J697" s="52">
        <v>4.0000000000000001E-3</v>
      </c>
      <c r="K697" s="52">
        <v>4.4999999999999997E-3</v>
      </c>
      <c r="L697" s="52">
        <v>5.0000000000000001E-3</v>
      </c>
      <c r="M697" s="52">
        <v>5.4999999999999997E-3</v>
      </c>
      <c r="N697" s="52">
        <v>6.0000000000000001E-3</v>
      </c>
      <c r="O697" s="52">
        <v>6.4999999999999997E-3</v>
      </c>
      <c r="P697" s="52">
        <v>7.0000000000000001E-3</v>
      </c>
      <c r="Q697" s="52">
        <v>7.4999999999999997E-3</v>
      </c>
      <c r="R697" s="55">
        <v>8.0000000000000002E-3</v>
      </c>
      <c r="S697" s="52">
        <v>8.5000000000000006E-3</v>
      </c>
      <c r="T697" s="52">
        <v>8.9999999999999993E-3</v>
      </c>
      <c r="U697" s="52">
        <v>9.4999999999999998E-3</v>
      </c>
      <c r="V697" s="52">
        <v>0.01</v>
      </c>
      <c r="W697" s="52">
        <v>1.0500000000000001E-2</v>
      </c>
      <c r="X697" s="52">
        <v>1.0999999999999999E-2</v>
      </c>
      <c r="Y697" s="52">
        <v>1.15E-2</v>
      </c>
      <c r="Z697" s="52">
        <v>1.2E-2</v>
      </c>
      <c r="AA697" s="52">
        <v>1.2500000000000001E-2</v>
      </c>
      <c r="AB697" s="55">
        <v>1.2999999999999999E-2</v>
      </c>
      <c r="AC697" s="52">
        <v>1.35E-2</v>
      </c>
      <c r="AD697" s="52">
        <v>1.4E-2</v>
      </c>
      <c r="AE697" s="52">
        <v>1.4500000000000001E-2</v>
      </c>
      <c r="AF697" s="52">
        <v>1.4999999999999999E-2</v>
      </c>
      <c r="AG697" s="52">
        <v>1.55E-2</v>
      </c>
      <c r="AH697" s="52">
        <v>1.6E-2</v>
      </c>
      <c r="AI697" s="52">
        <v>1.6500000000000001E-2</v>
      </c>
      <c r="AJ697" s="52">
        <v>1.7000000000000001E-2</v>
      </c>
      <c r="AK697" s="52">
        <v>1.7500000000000002E-2</v>
      </c>
      <c r="AL697" s="52">
        <v>1.7999999999999999E-2</v>
      </c>
      <c r="AM697" s="52">
        <v>1.8499999999999999E-2</v>
      </c>
      <c r="AN697" s="52">
        <v>1.9E-2</v>
      </c>
      <c r="AO697" s="52">
        <v>1.95E-2</v>
      </c>
      <c r="AP697" s="52">
        <v>0.02</v>
      </c>
      <c r="AQ697" s="52">
        <v>2.0500000000000001E-2</v>
      </c>
      <c r="AR697" s="52">
        <v>2.1000000000000001E-2</v>
      </c>
      <c r="AS697" s="52">
        <v>2.1499999999999998E-2</v>
      </c>
      <c r="AT697" s="52">
        <v>2.1999999999999999E-2</v>
      </c>
      <c r="AU697" s="52">
        <v>2.2499999999999999E-2</v>
      </c>
      <c r="AV697" s="52">
        <v>2.3E-2</v>
      </c>
      <c r="AW697" s="52">
        <v>2.35E-2</v>
      </c>
      <c r="AX697" s="52">
        <v>2.35E-2</v>
      </c>
      <c r="AY697" s="52">
        <v>2.35E-2</v>
      </c>
      <c r="AZ697" s="52">
        <v>2.35E-2</v>
      </c>
      <c r="BA697" s="52">
        <v>2.35E-2</v>
      </c>
      <c r="BB697" s="52">
        <v>2.35E-2</v>
      </c>
      <c r="BC697" s="52">
        <v>2.35E-2</v>
      </c>
      <c r="BD697" s="52">
        <v>2.35E-2</v>
      </c>
      <c r="BE697" s="52">
        <v>2.35E-2</v>
      </c>
      <c r="BF697" s="52">
        <v>2.35E-2</v>
      </c>
      <c r="BG697" s="52">
        <v>2.35E-2</v>
      </c>
      <c r="BH697" s="52">
        <v>2.35E-2</v>
      </c>
      <c r="BI697" s="52">
        <v>2.35E-2</v>
      </c>
      <c r="BJ697" s="52">
        <v>2.35E-2</v>
      </c>
      <c r="BK697" s="52">
        <v>2.35E-2</v>
      </c>
      <c r="BL697" s="52">
        <v>2.35E-2</v>
      </c>
      <c r="BM697" s="52">
        <v>2.35E-2</v>
      </c>
      <c r="BN697" s="52">
        <v>2.35E-2</v>
      </c>
      <c r="BO697" s="52">
        <v>2.35E-2</v>
      </c>
      <c r="BP697" s="52">
        <v>2.35E-2</v>
      </c>
      <c r="BQ697" s="52">
        <v>2.35E-2</v>
      </c>
      <c r="BR697" s="52">
        <v>2.35E-2</v>
      </c>
      <c r="BS697" s="52">
        <v>2.35E-2</v>
      </c>
      <c r="BT697" s="52">
        <v>2.35E-2</v>
      </c>
      <c r="BU697" s="52">
        <v>2.35E-2</v>
      </c>
      <c r="BV697" s="52">
        <v>2.35E-2</v>
      </c>
      <c r="BW697" s="52">
        <v>2.35E-2</v>
      </c>
      <c r="BX697" s="52">
        <v>2.35E-2</v>
      </c>
      <c r="BY697" s="52">
        <v>2.35E-2</v>
      </c>
      <c r="BZ697" s="52">
        <v>2.35E-2</v>
      </c>
      <c r="CA697" s="52">
        <v>2.35E-2</v>
      </c>
      <c r="CB697" s="52">
        <v>2.35E-2</v>
      </c>
      <c r="CC697" s="52">
        <v>2.35E-2</v>
      </c>
      <c r="CD697" s="52">
        <v>2.35E-2</v>
      </c>
    </row>
    <row r="698" spans="1:82" x14ac:dyDescent="0.25">
      <c r="A698" s="52" t="s">
        <v>556</v>
      </c>
      <c r="B698" s="52">
        <v>1.36557682E-2</v>
      </c>
      <c r="C698" s="52">
        <v>1.3550196800000001E-2</v>
      </c>
      <c r="D698" s="52">
        <v>1.34454693E-2</v>
      </c>
      <c r="E698" s="52">
        <v>1.3341578600000001E-2</v>
      </c>
      <c r="F698" s="52">
        <v>1.32385174E-2</v>
      </c>
      <c r="G698" s="52">
        <v>1.3136278899999999E-2</v>
      </c>
      <c r="H698" s="52">
        <v>1.30348558E-2</v>
      </c>
      <c r="I698" s="52">
        <v>1.2934241500000001E-2</v>
      </c>
      <c r="J698" s="52">
        <v>1.2834429E-2</v>
      </c>
      <c r="K698" s="52">
        <v>1.27354114E-2</v>
      </c>
      <c r="L698" s="52">
        <v>1.2637182199999999E-2</v>
      </c>
      <c r="M698" s="52">
        <v>1.2539734699999999E-2</v>
      </c>
      <c r="N698" s="52">
        <v>1.2443062100000001E-2</v>
      </c>
      <c r="O698" s="52">
        <v>1.23471581E-2</v>
      </c>
      <c r="P698" s="52">
        <v>1.22520162E-2</v>
      </c>
      <c r="Q698" s="52">
        <v>1.21576298E-2</v>
      </c>
      <c r="R698" s="55">
        <v>1.2063992799999999E-2</v>
      </c>
      <c r="S698" s="52">
        <v>1.19710987E-2</v>
      </c>
      <c r="T698" s="52">
        <v>1.1878941400000001E-2</v>
      </c>
      <c r="U698" s="52">
        <v>1.17875146E-2</v>
      </c>
      <c r="V698" s="52">
        <v>1.16968123E-2</v>
      </c>
      <c r="W698" s="52">
        <v>1.16068283E-2</v>
      </c>
      <c r="X698" s="52">
        <v>1.1517556700000001E-2</v>
      </c>
      <c r="Y698" s="52">
        <v>1.1428991600000001E-2</v>
      </c>
      <c r="Z698" s="52">
        <v>1.13411269E-2</v>
      </c>
      <c r="AA698" s="52">
        <v>1.1253957E-2</v>
      </c>
      <c r="AB698" s="55">
        <v>1.1167475899999999E-2</v>
      </c>
      <c r="AC698" s="52">
        <v>1.10816779E-2</v>
      </c>
      <c r="AD698" s="52">
        <v>1.0996557400000001E-2</v>
      </c>
      <c r="AE698" s="52">
        <v>1.09121088E-2</v>
      </c>
      <c r="AF698" s="52">
        <v>1.08283263E-2</v>
      </c>
      <c r="AG698" s="52">
        <v>1.0745204600000001E-2</v>
      </c>
      <c r="AH698" s="52">
        <v>1.0662738099999999E-2</v>
      </c>
      <c r="AI698" s="52">
        <v>1.05809214E-2</v>
      </c>
      <c r="AJ698" s="52">
        <v>1.04997492E-2</v>
      </c>
      <c r="AK698" s="52">
        <v>1.0419215900000001E-2</v>
      </c>
      <c r="AL698" s="52">
        <v>1.0339316499999999E-2</v>
      </c>
      <c r="AM698" s="52">
        <v>1.02600457E-2</v>
      </c>
      <c r="AN698" s="52">
        <v>1.01813982E-2</v>
      </c>
      <c r="AO698" s="52">
        <v>1.01033689E-2</v>
      </c>
      <c r="AP698" s="52">
        <v>1.00259527E-2</v>
      </c>
      <c r="AQ698" s="52">
        <v>9.9491447000000007E-3</v>
      </c>
      <c r="AR698" s="52">
        <v>9.8729396000000001E-3</v>
      </c>
      <c r="AS698" s="52">
        <v>9.7973326999999995E-3</v>
      </c>
      <c r="AT698" s="52">
        <v>9.7223190000000001E-3</v>
      </c>
      <c r="AU698" s="52">
        <v>9.6478934999999991E-3</v>
      </c>
      <c r="AV698" s="52">
        <v>9.5740515999999994E-3</v>
      </c>
      <c r="AW698" s="52">
        <v>9.5007883000000001E-3</v>
      </c>
      <c r="AX698" s="52">
        <v>9.4280990000000005E-3</v>
      </c>
      <c r="AY698" s="52">
        <v>9.3559789000000008E-3</v>
      </c>
      <c r="AZ698" s="52">
        <v>9.2844234000000001E-3</v>
      </c>
      <c r="BA698" s="52">
        <v>9.2134278999999996E-3</v>
      </c>
      <c r="BB698" s="52">
        <v>9.1429878000000003E-3</v>
      </c>
      <c r="BC698" s="52">
        <v>9.0730984999999997E-3</v>
      </c>
      <c r="BD698" s="52">
        <v>9.0037555999999998E-3</v>
      </c>
      <c r="BE698" s="52">
        <v>8.9349544999999999E-3</v>
      </c>
      <c r="BF698" s="52">
        <v>8.8666908999999999E-3</v>
      </c>
      <c r="BG698" s="52">
        <v>8.7989604999999995E-3</v>
      </c>
      <c r="BH698" s="52">
        <v>8.7317586999999999E-3</v>
      </c>
      <c r="BI698" s="52">
        <v>8.6650814E-3</v>
      </c>
      <c r="BJ698" s="52">
        <v>8.5989242999999996E-3</v>
      </c>
      <c r="BK698" s="52">
        <v>8.5332832000000001E-3</v>
      </c>
      <c r="BL698" s="52">
        <v>8.4681537999999994E-3</v>
      </c>
      <c r="BM698" s="52">
        <v>8.403532E-3</v>
      </c>
      <c r="BN698" s="52">
        <v>8.3394138000000007E-3</v>
      </c>
      <c r="BO698" s="52">
        <v>8.2757948999999994E-3</v>
      </c>
      <c r="BP698" s="52">
        <v>8.2126713999999996E-3</v>
      </c>
      <c r="BQ698" s="52">
        <v>8.1500392000000005E-3</v>
      </c>
      <c r="BR698" s="52">
        <v>8.0878944000000001E-3</v>
      </c>
      <c r="BS698" s="52">
        <v>8.0262331000000003E-3</v>
      </c>
      <c r="BT698" s="52">
        <v>7.9650512E-3</v>
      </c>
      <c r="BU698" s="52">
        <v>7.9043450000000001E-3</v>
      </c>
      <c r="BV698" s="52">
        <v>7.8441106000000007E-3</v>
      </c>
      <c r="BW698" s="52">
        <v>7.7843443E-3</v>
      </c>
      <c r="BX698" s="52">
        <v>7.7250421000000001E-3</v>
      </c>
      <c r="BY698" s="52">
        <v>7.6662003999999999E-3</v>
      </c>
      <c r="BZ698" s="52">
        <v>7.6078155000000001E-3</v>
      </c>
      <c r="CA698" s="52">
        <v>7.5498837000000001E-3</v>
      </c>
      <c r="CB698" s="52">
        <v>7.4924014000000002E-3</v>
      </c>
      <c r="CC698" s="52">
        <v>7.4353648999999997E-3</v>
      </c>
      <c r="CD698" s="52">
        <v>0</v>
      </c>
    </row>
    <row r="699" spans="1:82" x14ac:dyDescent="0.25">
      <c r="A699" s="52" t="s">
        <v>271</v>
      </c>
      <c r="B699" s="52">
        <v>2020</v>
      </c>
      <c r="C699" s="52" t="s">
        <v>272</v>
      </c>
      <c r="D699" s="52">
        <v>0.21729999999999999</v>
      </c>
      <c r="E699" s="52" t="s">
        <v>273</v>
      </c>
      <c r="F699" s="52">
        <v>0.224</v>
      </c>
      <c r="G699" s="52" t="s">
        <v>274</v>
      </c>
      <c r="H699" s="52">
        <v>0.28239999999999998</v>
      </c>
      <c r="I699" s="52" t="s">
        <v>275</v>
      </c>
      <c r="J699" s="52">
        <v>0.27629999999999999</v>
      </c>
      <c r="K699" s="52" t="s">
        <v>276</v>
      </c>
      <c r="L699" s="93" t="s">
        <v>590</v>
      </c>
      <c r="M699" s="52" t="s">
        <v>277</v>
      </c>
      <c r="N699" s="52">
        <v>394.4</v>
      </c>
      <c r="O699" s="52" t="s">
        <v>278</v>
      </c>
      <c r="P699" s="52">
        <v>36.53</v>
      </c>
      <c r="Q699" s="52" t="s">
        <v>279</v>
      </c>
      <c r="R699" s="55">
        <v>4.3040000000000003</v>
      </c>
      <c r="S699" s="52" t="s">
        <v>280</v>
      </c>
      <c r="T699" s="52">
        <v>0.32400000000000001</v>
      </c>
      <c r="U699" s="52" t="s">
        <v>281</v>
      </c>
      <c r="V699" s="52">
        <v>0.44</v>
      </c>
      <c r="W699" s="52" t="s">
        <v>282</v>
      </c>
      <c r="X699" s="52">
        <v>236</v>
      </c>
      <c r="Y699" s="52" t="s">
        <v>283</v>
      </c>
      <c r="Z699" s="52">
        <v>4.07</v>
      </c>
      <c r="AA699" s="52" t="s">
        <v>284</v>
      </c>
      <c r="AB699" s="55">
        <v>32.4</v>
      </c>
      <c r="AC699" s="52" t="s">
        <v>285</v>
      </c>
      <c r="AD699" s="52">
        <v>1.9E-2</v>
      </c>
      <c r="AE699" s="52" t="s">
        <v>286</v>
      </c>
      <c r="AF699" s="52">
        <v>4.165</v>
      </c>
    </row>
    <row r="700" spans="1:82" x14ac:dyDescent="0.25">
      <c r="A700" s="52" t="s">
        <v>287</v>
      </c>
      <c r="B700" s="52">
        <v>3.93</v>
      </c>
      <c r="C700" s="52" t="s">
        <v>288</v>
      </c>
      <c r="D700" s="52">
        <v>886.51280139999994</v>
      </c>
      <c r="E700" s="52" t="s">
        <v>289</v>
      </c>
      <c r="F700" s="52">
        <v>150.09299999999999</v>
      </c>
      <c r="G700" s="52" t="s">
        <v>290</v>
      </c>
      <c r="H700" s="52">
        <v>102.69799999999999</v>
      </c>
      <c r="I700" s="52" t="s">
        <v>291</v>
      </c>
      <c r="J700" s="52">
        <v>39.533999999999999</v>
      </c>
      <c r="K700" s="52" t="s">
        <v>292</v>
      </c>
      <c r="L700" s="52">
        <v>6.1864999999999997</v>
      </c>
      <c r="M700" s="52" t="s">
        <v>293</v>
      </c>
      <c r="N700" s="52">
        <v>588</v>
      </c>
      <c r="O700" s="52" t="s">
        <v>294</v>
      </c>
      <c r="P700" s="52">
        <v>0.1477</v>
      </c>
      <c r="Q700" s="52" t="s">
        <v>295</v>
      </c>
      <c r="R700" s="55">
        <v>1.0994539999999999</v>
      </c>
      <c r="S700" s="52" t="s">
        <v>296</v>
      </c>
      <c r="T700" s="52">
        <v>1.24715</v>
      </c>
    </row>
    <row r="701" spans="1:82" x14ac:dyDescent="0.25">
      <c r="A701" s="52" t="s">
        <v>297</v>
      </c>
      <c r="B701" s="52">
        <v>3.467E-3</v>
      </c>
      <c r="C701" s="52" t="s">
        <v>298</v>
      </c>
      <c r="D701" s="52">
        <v>1E-3</v>
      </c>
      <c r="E701" s="52" t="s">
        <v>299</v>
      </c>
      <c r="F701" s="52">
        <v>0.02</v>
      </c>
      <c r="G701" s="52" t="s">
        <v>300</v>
      </c>
      <c r="H701" s="52">
        <v>-1.4999999999999999E-2</v>
      </c>
      <c r="I701" s="52" t="s">
        <v>557</v>
      </c>
      <c r="J701" s="52">
        <v>37.56</v>
      </c>
      <c r="K701" s="52" t="s">
        <v>301</v>
      </c>
      <c r="L701" s="52">
        <v>2.6</v>
      </c>
      <c r="M701" s="52" t="s">
        <v>302</v>
      </c>
      <c r="N701" s="52">
        <v>-1.2E-2</v>
      </c>
      <c r="O701" s="52" t="s">
        <v>303</v>
      </c>
      <c r="P701" s="52">
        <v>1</v>
      </c>
      <c r="Q701" s="52" t="s">
        <v>304</v>
      </c>
      <c r="R701" s="55">
        <v>1.1000000000000001</v>
      </c>
      <c r="S701" s="52" t="s">
        <v>558</v>
      </c>
      <c r="T701" s="52">
        <v>6</v>
      </c>
      <c r="U701" s="52" t="s">
        <v>305</v>
      </c>
      <c r="V701" s="52">
        <v>2.5000000000000001E-2</v>
      </c>
    </row>
    <row r="703" spans="1:82" x14ac:dyDescent="0.25">
      <c r="A703" s="52" t="s">
        <v>509</v>
      </c>
    </row>
    <row r="704" spans="1:82" x14ac:dyDescent="0.25">
      <c r="A704" s="52" t="s">
        <v>565</v>
      </c>
    </row>
    <row r="705" spans="1:82" x14ac:dyDescent="0.25">
      <c r="A705" s="52" t="s">
        <v>510</v>
      </c>
    </row>
    <row r="706" spans="1:82" x14ac:dyDescent="0.25">
      <c r="A706" s="52" t="s">
        <v>221</v>
      </c>
    </row>
    <row r="707" spans="1:82" x14ac:dyDescent="0.25">
      <c r="A707" s="52" t="s">
        <v>222</v>
      </c>
      <c r="B707" s="52">
        <v>1</v>
      </c>
    </row>
    <row r="709" spans="1:82" x14ac:dyDescent="0.25">
      <c r="A709" s="52" t="s">
        <v>63</v>
      </c>
      <c r="B709" s="52">
        <v>1</v>
      </c>
      <c r="C709" s="52">
        <v>2</v>
      </c>
      <c r="D709" s="52">
        <v>3</v>
      </c>
      <c r="E709" s="52">
        <v>4</v>
      </c>
      <c r="F709" s="52">
        <v>5</v>
      </c>
      <c r="G709" s="52">
        <v>6</v>
      </c>
      <c r="H709" s="52">
        <v>7</v>
      </c>
      <c r="I709" s="52">
        <v>8</v>
      </c>
      <c r="J709" s="52">
        <v>9</v>
      </c>
      <c r="K709" s="52">
        <v>10</v>
      </c>
      <c r="L709" s="52">
        <v>11</v>
      </c>
      <c r="M709" s="52">
        <v>12</v>
      </c>
      <c r="N709" s="52">
        <v>13</v>
      </c>
      <c r="O709" s="52">
        <v>14</v>
      </c>
      <c r="P709" s="52">
        <v>15</v>
      </c>
      <c r="Q709" s="52">
        <v>16</v>
      </c>
      <c r="R709" s="55">
        <v>17</v>
      </c>
      <c r="S709" s="52">
        <v>18</v>
      </c>
      <c r="T709" s="52">
        <v>19</v>
      </c>
      <c r="U709" s="52">
        <v>20</v>
      </c>
      <c r="V709" s="52">
        <v>21</v>
      </c>
      <c r="W709" s="52">
        <v>22</v>
      </c>
      <c r="X709" s="52">
        <v>23</v>
      </c>
      <c r="Y709" s="52">
        <v>24</v>
      </c>
      <c r="Z709" s="52">
        <v>25</v>
      </c>
      <c r="AA709" s="52">
        <v>26</v>
      </c>
      <c r="AB709" s="55">
        <v>27</v>
      </c>
      <c r="AC709" s="52">
        <v>28</v>
      </c>
      <c r="AD709" s="52">
        <v>29</v>
      </c>
      <c r="AE709" s="52">
        <v>30</v>
      </c>
      <c r="AF709" s="52">
        <v>31</v>
      </c>
      <c r="AG709" s="52">
        <v>32</v>
      </c>
      <c r="AH709" s="52">
        <v>33</v>
      </c>
      <c r="AI709" s="52">
        <v>34</v>
      </c>
      <c r="AJ709" s="52">
        <v>35</v>
      </c>
      <c r="AK709" s="52">
        <v>36</v>
      </c>
      <c r="AL709" s="52">
        <v>37</v>
      </c>
      <c r="AM709" s="52">
        <v>38</v>
      </c>
      <c r="AN709" s="52">
        <v>39</v>
      </c>
      <c r="AO709" s="52">
        <v>40</v>
      </c>
      <c r="AP709" s="52">
        <v>41</v>
      </c>
      <c r="AQ709" s="52">
        <v>42</v>
      </c>
      <c r="AR709" s="52">
        <v>43</v>
      </c>
      <c r="AS709" s="52">
        <v>44</v>
      </c>
      <c r="AT709" s="52">
        <v>45</v>
      </c>
      <c r="AU709" s="52">
        <v>46</v>
      </c>
      <c r="AV709" s="52">
        <v>47</v>
      </c>
      <c r="AW709" s="52">
        <v>48</v>
      </c>
      <c r="AX709" s="52">
        <v>49</v>
      </c>
      <c r="AY709" s="52">
        <v>50</v>
      </c>
      <c r="AZ709" s="52">
        <v>51</v>
      </c>
      <c r="BA709" s="52">
        <v>52</v>
      </c>
      <c r="BB709" s="52">
        <v>53</v>
      </c>
      <c r="BC709" s="52">
        <v>54</v>
      </c>
      <c r="BD709" s="52">
        <v>55</v>
      </c>
      <c r="BE709" s="52">
        <v>56</v>
      </c>
      <c r="BF709" s="52">
        <v>57</v>
      </c>
      <c r="BG709" s="52">
        <v>58</v>
      </c>
      <c r="BH709" s="52">
        <v>59</v>
      </c>
      <c r="BI709" s="52">
        <v>60</v>
      </c>
      <c r="BJ709" s="52">
        <v>61</v>
      </c>
      <c r="BK709" s="52">
        <v>62</v>
      </c>
      <c r="BL709" s="52">
        <v>63</v>
      </c>
      <c r="BM709" s="52">
        <v>64</v>
      </c>
      <c r="BN709" s="52">
        <v>65</v>
      </c>
      <c r="BO709" s="52">
        <v>66</v>
      </c>
      <c r="BP709" s="52">
        <v>67</v>
      </c>
      <c r="BQ709" s="52">
        <v>68</v>
      </c>
      <c r="BR709" s="52">
        <v>69</v>
      </c>
      <c r="BS709" s="52">
        <v>70</v>
      </c>
      <c r="BT709" s="52">
        <v>71</v>
      </c>
      <c r="BU709" s="52">
        <v>72</v>
      </c>
      <c r="BV709" s="52">
        <v>73</v>
      </c>
      <c r="BW709" s="52">
        <v>74</v>
      </c>
      <c r="BX709" s="52">
        <v>75</v>
      </c>
      <c r="BY709" s="52">
        <v>76</v>
      </c>
      <c r="BZ709" s="52">
        <v>77</v>
      </c>
      <c r="CA709" s="52">
        <v>78</v>
      </c>
      <c r="CB709" s="52">
        <v>79</v>
      </c>
      <c r="CC709" s="52">
        <v>80</v>
      </c>
      <c r="CD709" s="52">
        <v>81</v>
      </c>
    </row>
    <row r="710" spans="1:82" x14ac:dyDescent="0.25">
      <c r="A710" s="52" t="s">
        <v>48</v>
      </c>
      <c r="B710" s="52">
        <v>2020</v>
      </c>
      <c r="C710" s="52">
        <v>2025</v>
      </c>
      <c r="D710" s="52">
        <v>2030</v>
      </c>
      <c r="E710" s="52">
        <v>2035</v>
      </c>
      <c r="F710" s="52">
        <v>2040</v>
      </c>
      <c r="G710" s="52">
        <v>2045</v>
      </c>
      <c r="H710" s="52">
        <v>2050</v>
      </c>
      <c r="I710" s="52">
        <v>2055</v>
      </c>
      <c r="J710" s="52">
        <v>2060</v>
      </c>
      <c r="K710" s="52">
        <v>2065</v>
      </c>
      <c r="L710" s="52">
        <v>2070</v>
      </c>
      <c r="M710" s="52">
        <v>2075</v>
      </c>
      <c r="N710" s="52">
        <v>2080</v>
      </c>
      <c r="O710" s="52">
        <v>2085</v>
      </c>
      <c r="P710" s="52">
        <v>2090</v>
      </c>
      <c r="Q710" s="52">
        <v>2095</v>
      </c>
      <c r="R710" s="55">
        <v>2100</v>
      </c>
      <c r="S710" s="52">
        <v>2105</v>
      </c>
      <c r="T710" s="52">
        <v>2110</v>
      </c>
      <c r="U710" s="52">
        <v>2115</v>
      </c>
      <c r="V710" s="52">
        <v>2120</v>
      </c>
      <c r="W710" s="52">
        <v>2125</v>
      </c>
      <c r="X710" s="52">
        <v>2130</v>
      </c>
      <c r="Y710" s="52">
        <v>2135</v>
      </c>
      <c r="Z710" s="52">
        <v>2140</v>
      </c>
      <c r="AA710" s="52">
        <v>2145</v>
      </c>
      <c r="AB710" s="55">
        <v>2150</v>
      </c>
      <c r="AC710" s="52">
        <v>2155</v>
      </c>
      <c r="AD710" s="52">
        <v>2160</v>
      </c>
      <c r="AE710" s="52">
        <v>2165</v>
      </c>
      <c r="AF710" s="52">
        <v>2170</v>
      </c>
      <c r="AG710" s="52">
        <v>2175</v>
      </c>
      <c r="AH710" s="52">
        <v>2180</v>
      </c>
      <c r="AI710" s="52">
        <v>2185</v>
      </c>
      <c r="AJ710" s="52">
        <v>2190</v>
      </c>
      <c r="AK710" s="52">
        <v>2195</v>
      </c>
      <c r="AL710" s="52">
        <v>2200</v>
      </c>
      <c r="AM710" s="52">
        <v>2205</v>
      </c>
      <c r="AN710" s="52">
        <v>2210</v>
      </c>
      <c r="AO710" s="52">
        <v>2215</v>
      </c>
      <c r="AP710" s="52">
        <v>2220</v>
      </c>
      <c r="AQ710" s="52">
        <v>2225</v>
      </c>
      <c r="AR710" s="52">
        <v>2230</v>
      </c>
      <c r="AS710" s="52">
        <v>2235</v>
      </c>
      <c r="AT710" s="52">
        <v>2240</v>
      </c>
      <c r="AU710" s="52">
        <v>2245</v>
      </c>
      <c r="AV710" s="52">
        <v>2250</v>
      </c>
      <c r="AW710" s="52">
        <v>2255</v>
      </c>
      <c r="AX710" s="52">
        <v>2260</v>
      </c>
      <c r="AY710" s="52">
        <v>2265</v>
      </c>
      <c r="AZ710" s="52">
        <v>2270</v>
      </c>
      <c r="BA710" s="52">
        <v>2275</v>
      </c>
      <c r="BB710" s="52">
        <v>2280</v>
      </c>
      <c r="BC710" s="52">
        <v>2285</v>
      </c>
      <c r="BD710" s="52">
        <v>2290</v>
      </c>
      <c r="BE710" s="52">
        <v>2295</v>
      </c>
      <c r="BF710" s="52">
        <v>2300</v>
      </c>
      <c r="BG710" s="52">
        <v>2305</v>
      </c>
      <c r="BH710" s="52">
        <v>2310</v>
      </c>
      <c r="BI710" s="52">
        <v>2315</v>
      </c>
      <c r="BJ710" s="52">
        <v>2320</v>
      </c>
      <c r="BK710" s="52">
        <v>2325</v>
      </c>
      <c r="BL710" s="52">
        <v>2330</v>
      </c>
      <c r="BM710" s="52">
        <v>2335</v>
      </c>
      <c r="BN710" s="52">
        <v>2340</v>
      </c>
      <c r="BO710" s="52">
        <v>2345</v>
      </c>
      <c r="BP710" s="52">
        <v>2350</v>
      </c>
      <c r="BQ710" s="52">
        <v>2355</v>
      </c>
      <c r="BR710" s="52">
        <v>2360</v>
      </c>
      <c r="BS710" s="52">
        <v>2365</v>
      </c>
      <c r="BT710" s="52">
        <v>2370</v>
      </c>
      <c r="BU710" s="52">
        <v>2375</v>
      </c>
      <c r="BV710" s="52">
        <v>2380</v>
      </c>
      <c r="BW710" s="52">
        <v>2385</v>
      </c>
      <c r="BX710" s="52">
        <v>2390</v>
      </c>
      <c r="BY710" s="52">
        <v>2395</v>
      </c>
      <c r="BZ710" s="52">
        <v>2400</v>
      </c>
      <c r="CA710" s="52">
        <v>2405</v>
      </c>
      <c r="CB710" s="52">
        <v>2410</v>
      </c>
      <c r="CC710" s="52">
        <v>2415</v>
      </c>
      <c r="CD710" s="52">
        <v>2420</v>
      </c>
    </row>
    <row r="711" spans="1:82" x14ac:dyDescent="0.25">
      <c r="A711" s="52" t="s">
        <v>223</v>
      </c>
      <c r="B711" s="93" t="s">
        <v>714</v>
      </c>
    </row>
    <row r="712" spans="1:82" x14ac:dyDescent="0.25">
      <c r="A712" s="52" t="s">
        <v>224</v>
      </c>
      <c r="B712" s="52">
        <v>41.181342753300001</v>
      </c>
      <c r="C712" s="52">
        <v>42.086918684300002</v>
      </c>
      <c r="D712" s="52">
        <v>38.383960328999997</v>
      </c>
      <c r="E712" s="52">
        <v>34.676015510100001</v>
      </c>
      <c r="F712" s="52">
        <v>30.0936221678</v>
      </c>
      <c r="G712" s="52">
        <v>24.639812056899999</v>
      </c>
      <c r="H712" s="52">
        <v>18.308497915499998</v>
      </c>
      <c r="I712" s="52">
        <v>11.075462119000001</v>
      </c>
      <c r="J712" s="52">
        <v>7.3085561128999998</v>
      </c>
      <c r="K712" s="52">
        <v>3.8541769926999998</v>
      </c>
      <c r="L712" s="52">
        <v>0</v>
      </c>
      <c r="M712" s="52">
        <v>0</v>
      </c>
      <c r="N712" s="52">
        <v>0</v>
      </c>
      <c r="O712" s="52">
        <v>0</v>
      </c>
      <c r="P712" s="52">
        <v>0</v>
      </c>
      <c r="Q712" s="52">
        <v>0</v>
      </c>
      <c r="R712" s="55">
        <v>0</v>
      </c>
      <c r="S712" s="52">
        <v>0</v>
      </c>
      <c r="T712" s="52">
        <v>0</v>
      </c>
      <c r="U712" s="52">
        <v>0</v>
      </c>
      <c r="V712" s="52">
        <v>-13.648017166100001</v>
      </c>
      <c r="W712" s="52">
        <v>-14.3929395322</v>
      </c>
      <c r="X712" s="52">
        <v>-15.183835521400001</v>
      </c>
      <c r="Y712" s="52">
        <v>-16.0235971633</v>
      </c>
      <c r="Z712" s="52">
        <v>-16.915419246999999</v>
      </c>
      <c r="AA712" s="52">
        <v>-17.862664110400001</v>
      </c>
      <c r="AB712" s="55">
        <v>-18.8688535454</v>
      </c>
      <c r="AC712" s="52">
        <v>-19.937676310899999</v>
      </c>
      <c r="AD712" s="52">
        <v>-21.071125607599999</v>
      </c>
      <c r="AE712" s="52">
        <v>-22.252846960100001</v>
      </c>
      <c r="AF712" s="52">
        <v>-23.484255674</v>
      </c>
      <c r="AG712" s="52">
        <v>-24.766755676599999</v>
      </c>
      <c r="AH712" s="52">
        <v>-26.101740228400001</v>
      </c>
      <c r="AI712" s="52">
        <v>-27.490592653299998</v>
      </c>
      <c r="AJ712" s="52">
        <v>-28.934688356199999</v>
      </c>
      <c r="AK712" s="52">
        <v>-30.435409252500001</v>
      </c>
      <c r="AL712" s="52">
        <v>-31.998455394299999</v>
      </c>
      <c r="AM712" s="52">
        <v>-17.4218752604</v>
      </c>
      <c r="AN712" s="52">
        <v>-17.800845567</v>
      </c>
      <c r="AO712" s="52">
        <v>-18.3221084326</v>
      </c>
      <c r="AP712" s="52">
        <v>-18.9581648634</v>
      </c>
      <c r="AQ712" s="52">
        <v>-19.6877767105</v>
      </c>
      <c r="AR712" s="52">
        <v>-20.494958734499999</v>
      </c>
      <c r="AS712" s="52">
        <v>-21.3679149357</v>
      </c>
      <c r="AT712" s="52">
        <v>-22.298076322099998</v>
      </c>
      <c r="AU712" s="52">
        <v>-14.5831050682</v>
      </c>
      <c r="AV712" s="52">
        <v>-6.4181908038</v>
      </c>
      <c r="AW712" s="52">
        <v>-6.7423036140999999</v>
      </c>
      <c r="AX712" s="52">
        <v>-5.6043941434000004</v>
      </c>
      <c r="AY712" s="52">
        <v>-4.6551727581</v>
      </c>
      <c r="AZ712" s="52">
        <v>-3.9078093345</v>
      </c>
      <c r="BA712" s="52">
        <v>-3.3232386876</v>
      </c>
      <c r="BB712" s="52">
        <v>-2.8652209436999998</v>
      </c>
      <c r="BC712" s="52">
        <v>-2.5042152791999999</v>
      </c>
      <c r="BD712" s="52">
        <v>-2.2169571876999998</v>
      </c>
      <c r="BE712" s="52">
        <v>8.2951705823000008</v>
      </c>
      <c r="BF712" s="52">
        <v>-13.0051973098</v>
      </c>
      <c r="BG712" s="52">
        <v>0</v>
      </c>
      <c r="BH712" s="52">
        <v>0</v>
      </c>
      <c r="BI712" s="52">
        <v>0</v>
      </c>
      <c r="BJ712" s="52">
        <v>0</v>
      </c>
      <c r="BK712" s="52">
        <v>0</v>
      </c>
      <c r="BL712" s="52">
        <v>0</v>
      </c>
      <c r="BM712" s="52">
        <v>0</v>
      </c>
      <c r="BN712" s="52">
        <v>0</v>
      </c>
      <c r="BO712" s="52">
        <v>0</v>
      </c>
      <c r="BP712" s="52">
        <v>0</v>
      </c>
      <c r="BQ712" s="52">
        <v>0</v>
      </c>
      <c r="BR712" s="52">
        <v>0</v>
      </c>
      <c r="BS712" s="52">
        <v>0</v>
      </c>
      <c r="BT712" s="52">
        <v>0</v>
      </c>
      <c r="BU712" s="52">
        <v>0</v>
      </c>
      <c r="BV712" s="52">
        <v>0</v>
      </c>
      <c r="BW712" s="52">
        <v>0</v>
      </c>
      <c r="BX712" s="52">
        <v>0</v>
      </c>
      <c r="BY712" s="52">
        <v>0</v>
      </c>
      <c r="BZ712" s="52">
        <v>0</v>
      </c>
      <c r="CA712" s="52">
        <v>0</v>
      </c>
      <c r="CB712" s="52">
        <v>0</v>
      </c>
      <c r="CC712" s="52">
        <v>0</v>
      </c>
      <c r="CD712" s="52">
        <v>0</v>
      </c>
    </row>
    <row r="713" spans="1:82" x14ac:dyDescent="0.25">
      <c r="A713" s="52" t="s">
        <v>225</v>
      </c>
      <c r="B713" s="52">
        <v>416.20319314549999</v>
      </c>
      <c r="C713" s="52">
        <v>431.97769020570001</v>
      </c>
      <c r="D713" s="52">
        <v>444.9793836051</v>
      </c>
      <c r="E713" s="52">
        <v>455.89132425809998</v>
      </c>
      <c r="F713" s="52">
        <v>464.44117780900001</v>
      </c>
      <c r="G713" s="52">
        <v>470.33684866789997</v>
      </c>
      <c r="H713" s="52">
        <v>473.26819683140002</v>
      </c>
      <c r="I713" s="52">
        <v>472.90991488190002</v>
      </c>
      <c r="J713" s="52">
        <v>471.39917864030002</v>
      </c>
      <c r="K713" s="52">
        <v>468.73063060089999</v>
      </c>
      <c r="L713" s="52">
        <v>464.62961665739999</v>
      </c>
      <c r="M713" s="52">
        <v>461.2974236192</v>
      </c>
      <c r="N713" s="52">
        <v>458.4077397415</v>
      </c>
      <c r="O713" s="52">
        <v>455.8372412388</v>
      </c>
      <c r="P713" s="52">
        <v>453.52456417370001</v>
      </c>
      <c r="Q713" s="52">
        <v>451.42984327840003</v>
      </c>
      <c r="R713" s="55">
        <v>449.52260783460002</v>
      </c>
      <c r="S713" s="52">
        <v>447.77394570690001</v>
      </c>
      <c r="T713" s="52">
        <v>446.16252532779998</v>
      </c>
      <c r="U713" s="52">
        <v>444.67089091700001</v>
      </c>
      <c r="V713" s="52">
        <v>435.68236767849999</v>
      </c>
      <c r="W713" s="52">
        <v>427.68204721069998</v>
      </c>
      <c r="X713" s="52">
        <v>420.0023202644</v>
      </c>
      <c r="Y713" s="52">
        <v>412.40360718890003</v>
      </c>
      <c r="Z713" s="52">
        <v>404.7888910044</v>
      </c>
      <c r="AA713" s="52">
        <v>397.10905716309998</v>
      </c>
      <c r="AB713" s="55">
        <v>389.33176442759998</v>
      </c>
      <c r="AC713" s="52">
        <v>381.43144751760002</v>
      </c>
      <c r="AD713" s="52">
        <v>373.3872639471</v>
      </c>
      <c r="AE713" s="52">
        <v>365.19208568990001</v>
      </c>
      <c r="AF713" s="52">
        <v>356.84049121250001</v>
      </c>
      <c r="AG713" s="52">
        <v>348.32987665019999</v>
      </c>
      <c r="AH713" s="52">
        <v>339.66088533409999</v>
      </c>
      <c r="AI713" s="52">
        <v>330.83764587259998</v>
      </c>
      <c r="AJ713" s="52">
        <v>321.8679328252</v>
      </c>
      <c r="AK713" s="52">
        <v>312.76323687579998</v>
      </c>
      <c r="AL713" s="52">
        <v>303.53648120970001</v>
      </c>
      <c r="AM713" s="52">
        <v>302.42989829890001</v>
      </c>
      <c r="AN713" s="52">
        <v>299.7385956375</v>
      </c>
      <c r="AO713" s="52">
        <v>296.44027812119998</v>
      </c>
      <c r="AP713" s="52">
        <v>292.6714714185</v>
      </c>
      <c r="AQ713" s="52">
        <v>288.49840702450001</v>
      </c>
      <c r="AR713" s="52">
        <v>283.97975962949999</v>
      </c>
      <c r="AS713" s="52">
        <v>279.16997968890001</v>
      </c>
      <c r="AT713" s="52">
        <v>274.11899658549999</v>
      </c>
      <c r="AU713" s="52">
        <v>272.97228529569998</v>
      </c>
      <c r="AV713" s="52">
        <v>274.8599851171</v>
      </c>
      <c r="AW713" s="52">
        <v>275.3661870972</v>
      </c>
      <c r="AX713" s="52">
        <v>275.88840828280001</v>
      </c>
      <c r="AY713" s="52">
        <v>276.40149557609999</v>
      </c>
      <c r="AZ713" s="52">
        <v>276.90783246849998</v>
      </c>
      <c r="BA713" s="52">
        <v>277.40934083759998</v>
      </c>
      <c r="BB713" s="52">
        <v>277.906916744</v>
      </c>
      <c r="BC713" s="52">
        <v>278.40070746549998</v>
      </c>
      <c r="BD713" s="52">
        <v>278.8903768678</v>
      </c>
      <c r="BE713" s="52">
        <v>284.04723305009998</v>
      </c>
      <c r="BF713" s="52">
        <v>278.3260966519</v>
      </c>
      <c r="BG713" s="52">
        <v>280.30199545070002</v>
      </c>
      <c r="BH713" s="52">
        <v>281.47732375549998</v>
      </c>
      <c r="BI713" s="52">
        <v>282.451131148</v>
      </c>
      <c r="BJ713" s="52">
        <v>283.29729694830002</v>
      </c>
      <c r="BK713" s="52">
        <v>284.0564432896</v>
      </c>
      <c r="BL713" s="52">
        <v>284.75226364500003</v>
      </c>
      <c r="BM713" s="52">
        <v>285.39882594689999</v>
      </c>
      <c r="BN713" s="52">
        <v>286.00471868170001</v>
      </c>
      <c r="BO713" s="52">
        <v>286.57540462809999</v>
      </c>
      <c r="BP713" s="52">
        <v>287.11455476579999</v>
      </c>
      <c r="BQ713" s="52">
        <v>287.6248035214</v>
      </c>
      <c r="BR713" s="52">
        <v>288.10817624629999</v>
      </c>
      <c r="BS713" s="52">
        <v>288.56633128239997</v>
      </c>
      <c r="BT713" s="52">
        <v>289.0006972658</v>
      </c>
      <c r="BU713" s="52">
        <v>289.41255129810003</v>
      </c>
      <c r="BV713" s="52">
        <v>289.80306376670001</v>
      </c>
      <c r="BW713" s="52">
        <v>290.1733243672</v>
      </c>
      <c r="BX713" s="52">
        <v>290.52435753050003</v>
      </c>
      <c r="BY713" s="52">
        <v>290.85713187480002</v>
      </c>
      <c r="BZ713" s="52">
        <v>291.17256628029998</v>
      </c>
      <c r="CA713" s="52">
        <v>291.4715340473</v>
      </c>
      <c r="CB713" s="52">
        <v>291.75486595789999</v>
      </c>
      <c r="CC713" s="52">
        <v>292.02335270150002</v>
      </c>
      <c r="CD713" s="52">
        <v>292.27774692140002</v>
      </c>
    </row>
    <row r="714" spans="1:82" x14ac:dyDescent="0.25">
      <c r="A714" s="52" t="s">
        <v>226</v>
      </c>
      <c r="B714" s="52">
        <v>886.51280139999994</v>
      </c>
      <c r="C714" s="52">
        <v>920.11248013809995</v>
      </c>
      <c r="D714" s="52">
        <v>947.80608707889996</v>
      </c>
      <c r="E714" s="52">
        <v>971.0485206697</v>
      </c>
      <c r="F714" s="52">
        <v>989.25970873309996</v>
      </c>
      <c r="G714" s="52">
        <v>1001.8174876626</v>
      </c>
      <c r="H714" s="52">
        <v>1008.0612592508</v>
      </c>
      <c r="I714" s="52">
        <v>1007.2981186984</v>
      </c>
      <c r="J714" s="52">
        <v>1004.0802505038999</v>
      </c>
      <c r="K714" s="52">
        <v>998.39624317979997</v>
      </c>
      <c r="L714" s="52">
        <v>989.66108348030002</v>
      </c>
      <c r="M714" s="52">
        <v>982.56351230899998</v>
      </c>
      <c r="N714" s="52">
        <v>976.40848564949999</v>
      </c>
      <c r="O714" s="52">
        <v>970.93332383869995</v>
      </c>
      <c r="P714" s="52">
        <v>966.00732169000003</v>
      </c>
      <c r="Q714" s="52">
        <v>961.54556618310005</v>
      </c>
      <c r="R714" s="55">
        <v>957.48315468780004</v>
      </c>
      <c r="S714" s="52">
        <v>953.75850435569998</v>
      </c>
      <c r="T714" s="52">
        <v>950.32617894810005</v>
      </c>
      <c r="U714" s="52">
        <v>947.14899765309997</v>
      </c>
      <c r="V714" s="52">
        <v>928.00344315530003</v>
      </c>
      <c r="W714" s="52">
        <v>910.96276055880003</v>
      </c>
      <c r="X714" s="52">
        <v>894.60494216330005</v>
      </c>
      <c r="Y714" s="52">
        <v>878.41968331229998</v>
      </c>
      <c r="Z714" s="52">
        <v>862.20033783940005</v>
      </c>
      <c r="AA714" s="52">
        <v>845.84229175739995</v>
      </c>
      <c r="AB714" s="55">
        <v>829.27665823070004</v>
      </c>
      <c r="AC714" s="52">
        <v>812.44898321250002</v>
      </c>
      <c r="AD714" s="52">
        <v>795.31487220739996</v>
      </c>
      <c r="AE714" s="52">
        <v>777.85914251960003</v>
      </c>
      <c r="AF714" s="52">
        <v>760.07024628270005</v>
      </c>
      <c r="AG714" s="52">
        <v>741.94263726489999</v>
      </c>
      <c r="AH714" s="52">
        <v>723.47768576160001</v>
      </c>
      <c r="AI714" s="52">
        <v>704.68418570870006</v>
      </c>
      <c r="AJ714" s="52">
        <v>685.57869691780002</v>
      </c>
      <c r="AK714" s="52">
        <v>666.1856945454</v>
      </c>
      <c r="AL714" s="52">
        <v>646.53270497669996</v>
      </c>
      <c r="AM714" s="52">
        <v>644.17568337670002</v>
      </c>
      <c r="AN714" s="52">
        <v>638.44320870800004</v>
      </c>
      <c r="AO714" s="52">
        <v>631.4177923981</v>
      </c>
      <c r="AP714" s="52">
        <v>623.39023412129995</v>
      </c>
      <c r="AQ714" s="52">
        <v>614.50160696210003</v>
      </c>
      <c r="AR714" s="52">
        <v>604.87688801089996</v>
      </c>
      <c r="AS714" s="52">
        <v>594.63205673740003</v>
      </c>
      <c r="AT714" s="52">
        <v>583.87346272720004</v>
      </c>
      <c r="AU714" s="52">
        <v>581.43096767990005</v>
      </c>
      <c r="AV714" s="52">
        <v>585.45176829950003</v>
      </c>
      <c r="AW714" s="52">
        <v>586.52997851709995</v>
      </c>
      <c r="AX714" s="52">
        <v>587.64230964240005</v>
      </c>
      <c r="AY714" s="52">
        <v>588.73518557700004</v>
      </c>
      <c r="AZ714" s="52">
        <v>589.813683158</v>
      </c>
      <c r="BA714" s="52">
        <v>590.88189598409997</v>
      </c>
      <c r="BB714" s="52">
        <v>591.9417326647</v>
      </c>
      <c r="BC714" s="52">
        <v>592.9935069014</v>
      </c>
      <c r="BD714" s="52">
        <v>594.03650272849995</v>
      </c>
      <c r="BE714" s="52">
        <v>605.02060639670003</v>
      </c>
      <c r="BF714" s="52">
        <v>592.83458586849997</v>
      </c>
      <c r="BG714" s="52">
        <v>597.04325030999996</v>
      </c>
      <c r="BH714" s="52">
        <v>599.5466995992</v>
      </c>
      <c r="BI714" s="52">
        <v>601.62090934519995</v>
      </c>
      <c r="BJ714" s="52">
        <v>603.42324249989997</v>
      </c>
      <c r="BK714" s="52">
        <v>605.04022420690001</v>
      </c>
      <c r="BL714" s="52">
        <v>606.52232156390005</v>
      </c>
      <c r="BM714" s="52">
        <v>607.89949926689997</v>
      </c>
      <c r="BN714" s="52">
        <v>609.19005079190003</v>
      </c>
      <c r="BO714" s="52">
        <v>610.4056118579</v>
      </c>
      <c r="BP714" s="52">
        <v>611.55400165109995</v>
      </c>
      <c r="BQ714" s="52">
        <v>612.64083150049998</v>
      </c>
      <c r="BR714" s="52">
        <v>613.67041540460002</v>
      </c>
      <c r="BS714" s="52">
        <v>614.64628563140002</v>
      </c>
      <c r="BT714" s="52">
        <v>615.57148517619999</v>
      </c>
      <c r="BU714" s="52">
        <v>616.44873426499998</v>
      </c>
      <c r="BV714" s="52">
        <v>617.28052582309999</v>
      </c>
      <c r="BW714" s="52">
        <v>618.06918090199997</v>
      </c>
      <c r="BX714" s="52">
        <v>618.81688153990001</v>
      </c>
      <c r="BY714" s="52">
        <v>619.5256908934</v>
      </c>
      <c r="BZ714" s="52">
        <v>620.19756617710004</v>
      </c>
      <c r="CA714" s="52">
        <v>620.83436752060004</v>
      </c>
      <c r="CB714" s="52">
        <v>621.43786449029994</v>
      </c>
      <c r="CC714" s="52">
        <v>622.00974125430002</v>
      </c>
      <c r="CD714" s="52">
        <v>622.55160094259998</v>
      </c>
    </row>
    <row r="715" spans="1:82" x14ac:dyDescent="0.25">
      <c r="A715" s="52" t="s">
        <v>218</v>
      </c>
      <c r="B715" s="52">
        <v>1.24715</v>
      </c>
      <c r="C715" s="52">
        <v>1.4334745268</v>
      </c>
      <c r="D715" s="52">
        <v>1.5643324112000001</v>
      </c>
      <c r="E715" s="52">
        <v>1.6656559955000001</v>
      </c>
      <c r="F715" s="52">
        <v>1.7453795497</v>
      </c>
      <c r="G715" s="52">
        <v>1.8052404371999999</v>
      </c>
      <c r="H715" s="52">
        <v>1.8449263685999999</v>
      </c>
      <c r="I715" s="52">
        <v>1.8632542942999999</v>
      </c>
      <c r="J715" s="52">
        <v>1.867947654</v>
      </c>
      <c r="K715" s="52">
        <v>1.8635382107</v>
      </c>
      <c r="L715" s="52">
        <v>1.850447406</v>
      </c>
      <c r="M715" s="52">
        <v>1.8370824473</v>
      </c>
      <c r="N715" s="52">
        <v>1.826724714</v>
      </c>
      <c r="O715" s="52">
        <v>1.8196675086</v>
      </c>
      <c r="P715" s="52">
        <v>1.8155882898</v>
      </c>
      <c r="Q715" s="52">
        <v>1.8140886694</v>
      </c>
      <c r="R715" s="55">
        <v>1.8148040318000001</v>
      </c>
      <c r="S715" s="52">
        <v>1.8110625386000001</v>
      </c>
      <c r="T715" s="52">
        <v>1.8069777443999999</v>
      </c>
      <c r="U715" s="52">
        <v>1.8036038494</v>
      </c>
      <c r="V715" s="52">
        <v>1.7699346625000001</v>
      </c>
      <c r="W715" s="52">
        <v>1.7258507941000001</v>
      </c>
      <c r="X715" s="52">
        <v>1.6798084301</v>
      </c>
      <c r="Y715" s="52">
        <v>1.6331786506999999</v>
      </c>
      <c r="Z715" s="52">
        <v>1.5858216545999999</v>
      </c>
      <c r="AA715" s="52">
        <v>1.5373493199999999</v>
      </c>
      <c r="AB715" s="55">
        <v>1.4873692226999999</v>
      </c>
      <c r="AC715" s="52">
        <v>1.4355134244000001</v>
      </c>
      <c r="AD715" s="52">
        <v>1.3814370271</v>
      </c>
      <c r="AE715" s="52">
        <v>1.3248613915</v>
      </c>
      <c r="AF715" s="52">
        <v>1.2655315216</v>
      </c>
      <c r="AG715" s="52">
        <v>1.2032079113</v>
      </c>
      <c r="AH715" s="52">
        <v>1.1376659367999999</v>
      </c>
      <c r="AI715" s="52">
        <v>1.0686970737000001</v>
      </c>
      <c r="AJ715" s="52">
        <v>0.99611080289999998</v>
      </c>
      <c r="AK715" s="52">
        <v>0.91973680849999995</v>
      </c>
      <c r="AL715" s="52">
        <v>0.83941390419999995</v>
      </c>
      <c r="AM715" s="52">
        <v>0.80471713190000005</v>
      </c>
      <c r="AN715" s="52">
        <v>0.77627330930000005</v>
      </c>
      <c r="AO715" s="52">
        <v>0.74545663250000005</v>
      </c>
      <c r="AP715" s="52">
        <v>0.71043271119999996</v>
      </c>
      <c r="AQ715" s="52">
        <v>0.67094416199999996</v>
      </c>
      <c r="AR715" s="52">
        <v>0.62715489869999996</v>
      </c>
      <c r="AS715" s="52">
        <v>0.57933423159999997</v>
      </c>
      <c r="AT715" s="52">
        <v>0.52776434920000004</v>
      </c>
      <c r="AU715" s="52">
        <v>0.5</v>
      </c>
      <c r="AV715" s="52">
        <v>0.5</v>
      </c>
      <c r="AW715" s="52">
        <v>0.5</v>
      </c>
      <c r="AX715" s="52">
        <v>0.5</v>
      </c>
      <c r="AY715" s="52">
        <v>0.5</v>
      </c>
      <c r="AZ715" s="52">
        <v>0.5</v>
      </c>
      <c r="BA715" s="52">
        <v>0.5</v>
      </c>
      <c r="BB715" s="52">
        <v>0.5</v>
      </c>
      <c r="BC715" s="52">
        <v>0.5</v>
      </c>
      <c r="BD715" s="52">
        <v>0.5</v>
      </c>
      <c r="BE715" s="52">
        <v>0.52990082039999997</v>
      </c>
      <c r="BF715" s="52">
        <v>0.5</v>
      </c>
      <c r="BG715" s="52">
        <v>0.5</v>
      </c>
      <c r="BH715" s="52">
        <v>0.50465722089999998</v>
      </c>
      <c r="BI715" s="52">
        <v>0.50945585589999998</v>
      </c>
      <c r="BJ715" s="52">
        <v>0.51354694499999998</v>
      </c>
      <c r="BK715" s="52">
        <v>0.51694228799999997</v>
      </c>
      <c r="BL715" s="52">
        <v>0.51979767060000004</v>
      </c>
      <c r="BM715" s="52">
        <v>0.52224959370000001</v>
      </c>
      <c r="BN715" s="52">
        <v>0.52439377720000002</v>
      </c>
      <c r="BO715" s="52">
        <v>0.52629376880000001</v>
      </c>
      <c r="BP715" s="52">
        <v>0.52799191580000004</v>
      </c>
      <c r="BQ715" s="52">
        <v>0.52951738459999997</v>
      </c>
      <c r="BR715" s="52">
        <v>0.5308912522</v>
      </c>
      <c r="BS715" s="52">
        <v>0.53212957579999998</v>
      </c>
      <c r="BT715" s="52">
        <v>0.53324520799999997</v>
      </c>
      <c r="BU715" s="52">
        <v>0.53424886920000003</v>
      </c>
      <c r="BV715" s="52">
        <v>0.53514978869999996</v>
      </c>
      <c r="BW715" s="52">
        <v>0.53595609590000004</v>
      </c>
      <c r="BX715" s="52">
        <v>0.53667506580000002</v>
      </c>
      <c r="BY715" s="52">
        <v>0.53731328180000004</v>
      </c>
      <c r="BZ715" s="52">
        <v>0.5378767458</v>
      </c>
      <c r="CA715" s="52">
        <v>0.53837095980000005</v>
      </c>
      <c r="CB715" s="52">
        <v>0.53880098649999997</v>
      </c>
      <c r="CC715" s="52">
        <v>0.5391714984</v>
      </c>
      <c r="CD715" s="52">
        <v>0.53948681750000005</v>
      </c>
    </row>
    <row r="716" spans="1:82" x14ac:dyDescent="0.25">
      <c r="A716" s="52" t="s">
        <v>227</v>
      </c>
      <c r="B716" s="52">
        <v>2.7918384643</v>
      </c>
      <c r="C716" s="52">
        <v>3.0410543370999998</v>
      </c>
      <c r="D716" s="52">
        <v>3.2431520462000001</v>
      </c>
      <c r="E716" s="52">
        <v>3.4012606548000002</v>
      </c>
      <c r="F716" s="52">
        <v>3.517153016</v>
      </c>
      <c r="G716" s="52">
        <v>3.5896385302999998</v>
      </c>
      <c r="H716" s="52">
        <v>3.616789443</v>
      </c>
      <c r="I716" s="52">
        <v>3.5958410738</v>
      </c>
      <c r="J716" s="52">
        <v>3.5528655123999999</v>
      </c>
      <c r="K716" s="52">
        <v>3.4953020654000002</v>
      </c>
      <c r="L716" s="52">
        <v>3.4204869615</v>
      </c>
      <c r="M716" s="52">
        <v>3.3546886826</v>
      </c>
      <c r="N716" s="52">
        <v>3.3003152137999998</v>
      </c>
      <c r="O716" s="52">
        <v>3.2550647515</v>
      </c>
      <c r="P716" s="52">
        <v>3.2174875468000002</v>
      </c>
      <c r="Q716" s="52">
        <v>3.1864869755999998</v>
      </c>
      <c r="R716" s="55">
        <v>3.1611614669999999</v>
      </c>
      <c r="S716" s="52">
        <v>3.1207595068999998</v>
      </c>
      <c r="T716" s="52">
        <v>3.0845595481000001</v>
      </c>
      <c r="U716" s="52">
        <v>3.0520036801999999</v>
      </c>
      <c r="V716" s="52">
        <v>2.9245384834000001</v>
      </c>
      <c r="W716" s="52">
        <v>2.7945966736000001</v>
      </c>
      <c r="X716" s="52">
        <v>2.6704557081</v>
      </c>
      <c r="Y716" s="52">
        <v>2.5485080481</v>
      </c>
      <c r="Z716" s="52">
        <v>2.4269728233999999</v>
      </c>
      <c r="AA716" s="52">
        <v>2.3047068882000001</v>
      </c>
      <c r="AB716" s="55">
        <v>2.1807999929999999</v>
      </c>
      <c r="AC716" s="52">
        <v>2.0544368980000001</v>
      </c>
      <c r="AD716" s="52">
        <v>1.9248646352000001</v>
      </c>
      <c r="AE716" s="52">
        <v>1.7915285799</v>
      </c>
      <c r="AF716" s="52">
        <v>1.6538955084</v>
      </c>
      <c r="AG716" s="52">
        <v>1.5114667043000001</v>
      </c>
      <c r="AH716" s="52">
        <v>1.3637828909</v>
      </c>
      <c r="AI716" s="52">
        <v>1.2104278944</v>
      </c>
      <c r="AJ716" s="52">
        <v>1.0510327548</v>
      </c>
      <c r="AK716" s="52">
        <v>0.88528008000000002</v>
      </c>
      <c r="AL716" s="52">
        <v>0.7128663435</v>
      </c>
      <c r="AM716" s="52">
        <v>0.68989096159999996</v>
      </c>
      <c r="AN716" s="52">
        <v>0.64465886409999995</v>
      </c>
      <c r="AO716" s="52">
        <v>0.58661421790000001</v>
      </c>
      <c r="AP716" s="52">
        <v>0.51810825969999996</v>
      </c>
      <c r="AQ716" s="52">
        <v>0.44016135020000002</v>
      </c>
      <c r="AR716" s="52">
        <v>0.3536490705</v>
      </c>
      <c r="AS716" s="52">
        <v>0.25937519840000001</v>
      </c>
      <c r="AT716" s="52">
        <v>0.1580729437</v>
      </c>
      <c r="AU716" s="52">
        <v>0.1362162596</v>
      </c>
      <c r="AV716" s="52">
        <v>0.17970034090000001</v>
      </c>
      <c r="AW716" s="52">
        <v>0.1966123109</v>
      </c>
      <c r="AX716" s="52">
        <v>0.21292182749999999</v>
      </c>
      <c r="AY716" s="52">
        <v>0.22865035180000001</v>
      </c>
      <c r="AZ716" s="52">
        <v>0.2438185803</v>
      </c>
      <c r="BA716" s="52">
        <v>0.25844647259999998</v>
      </c>
      <c r="BB716" s="52">
        <v>0.27255327680000002</v>
      </c>
      <c r="BC716" s="52">
        <v>0.28615755580000002</v>
      </c>
      <c r="BD716" s="52">
        <v>0.29927721089999998</v>
      </c>
      <c r="BE716" s="52">
        <v>0.40596003190000002</v>
      </c>
      <c r="BF716" s="52">
        <v>0.2952270172</v>
      </c>
      <c r="BG716" s="52">
        <v>0.3349722041</v>
      </c>
      <c r="BH716" s="52">
        <v>0.36099872300000002</v>
      </c>
      <c r="BI716" s="52">
        <v>0.3825625667</v>
      </c>
      <c r="BJ716" s="52">
        <v>0.40122948409999998</v>
      </c>
      <c r="BK716" s="52">
        <v>0.417871928</v>
      </c>
      <c r="BL716" s="52">
        <v>0.43300884769999998</v>
      </c>
      <c r="BM716" s="52">
        <v>0.44695755370000001</v>
      </c>
      <c r="BN716" s="52">
        <v>0.45991955330000001</v>
      </c>
      <c r="BO716" s="52">
        <v>0.47202921869999998</v>
      </c>
      <c r="BP716" s="52">
        <v>0.48338142540000001</v>
      </c>
      <c r="BQ716" s="52">
        <v>0.49404729879999998</v>
      </c>
      <c r="BR716" s="52">
        <v>0.50408323249999998</v>
      </c>
      <c r="BS716" s="52">
        <v>0.51353609769999997</v>
      </c>
      <c r="BT716" s="52">
        <v>0.52244629109999996</v>
      </c>
      <c r="BU716" s="52">
        <v>0.53084955330000005</v>
      </c>
      <c r="BV716" s="52">
        <v>0.53877808380000003</v>
      </c>
      <c r="BW716" s="52">
        <v>0.54626124929999997</v>
      </c>
      <c r="BX716" s="52">
        <v>0.55332605609999996</v>
      </c>
      <c r="BY716" s="52">
        <v>0.55999748029999996</v>
      </c>
      <c r="BZ716" s="52">
        <v>0.56629871200000004</v>
      </c>
      <c r="CA716" s="52">
        <v>0.57225134560000002</v>
      </c>
      <c r="CB716" s="52">
        <v>0.57787553290000004</v>
      </c>
      <c r="CC716" s="52">
        <v>0.58319011180000002</v>
      </c>
      <c r="CD716" s="52">
        <v>0.58821271689999999</v>
      </c>
    </row>
    <row r="717" spans="1:82" x14ac:dyDescent="0.25">
      <c r="A717" s="52" t="s">
        <v>228</v>
      </c>
      <c r="B717" s="52">
        <v>-5.3999999999999999E-2</v>
      </c>
      <c r="C717" s="52">
        <v>-3.4062500000000002E-2</v>
      </c>
      <c r="D717" s="52">
        <v>-1.4125E-2</v>
      </c>
      <c r="E717" s="52">
        <v>5.8125E-3</v>
      </c>
      <c r="F717" s="52">
        <v>2.5749999999999999E-2</v>
      </c>
      <c r="G717" s="52">
        <v>4.5687499999999999E-2</v>
      </c>
      <c r="H717" s="52">
        <v>6.5625000000000003E-2</v>
      </c>
      <c r="I717" s="52">
        <v>8.55625E-2</v>
      </c>
      <c r="J717" s="52">
        <v>0.1055</v>
      </c>
      <c r="K717" s="52">
        <v>0.12543750000000001</v>
      </c>
      <c r="L717" s="52">
        <v>0.145375</v>
      </c>
      <c r="M717" s="52">
        <v>0.1653125</v>
      </c>
      <c r="N717" s="52">
        <v>0.18525</v>
      </c>
      <c r="O717" s="52">
        <v>0.20518749999999999</v>
      </c>
      <c r="P717" s="52">
        <v>0.22512499999999999</v>
      </c>
      <c r="Q717" s="52">
        <v>0.24506249999999999</v>
      </c>
      <c r="R717" s="55">
        <v>0.26500000000000001</v>
      </c>
      <c r="S717" s="52">
        <v>0.26500000000000001</v>
      </c>
      <c r="T717" s="52">
        <v>0.26500000000000001</v>
      </c>
      <c r="U717" s="52">
        <v>0.26500000000000001</v>
      </c>
      <c r="V717" s="52">
        <v>0.26500000000000001</v>
      </c>
      <c r="W717" s="52">
        <v>0.26500000000000001</v>
      </c>
      <c r="X717" s="52">
        <v>0.26500000000000001</v>
      </c>
      <c r="Y717" s="52">
        <v>0.26500000000000001</v>
      </c>
      <c r="Z717" s="52">
        <v>0.26500000000000001</v>
      </c>
      <c r="AA717" s="52">
        <v>0.26500000000000001</v>
      </c>
      <c r="AB717" s="55">
        <v>0.26500000000000001</v>
      </c>
      <c r="AC717" s="52">
        <v>0.26500000000000001</v>
      </c>
      <c r="AD717" s="52">
        <v>0.26500000000000001</v>
      </c>
      <c r="AE717" s="52">
        <v>0.26500000000000001</v>
      </c>
      <c r="AF717" s="52">
        <v>0.26500000000000001</v>
      </c>
      <c r="AG717" s="52">
        <v>0.26500000000000001</v>
      </c>
      <c r="AH717" s="52">
        <v>0.26500000000000001</v>
      </c>
      <c r="AI717" s="52">
        <v>0.26500000000000001</v>
      </c>
      <c r="AJ717" s="52">
        <v>0.26500000000000001</v>
      </c>
      <c r="AK717" s="52">
        <v>0.26500000000000001</v>
      </c>
      <c r="AL717" s="52">
        <v>0.26500000000000001</v>
      </c>
      <c r="AM717" s="52">
        <v>0.26500000000000001</v>
      </c>
      <c r="AN717" s="52">
        <v>0.26500000000000001</v>
      </c>
      <c r="AO717" s="52">
        <v>0.26500000000000001</v>
      </c>
      <c r="AP717" s="52">
        <v>0.26500000000000001</v>
      </c>
      <c r="AQ717" s="52">
        <v>0.26500000000000001</v>
      </c>
      <c r="AR717" s="52">
        <v>0.26500000000000001</v>
      </c>
      <c r="AS717" s="52">
        <v>0.26500000000000001</v>
      </c>
      <c r="AT717" s="52">
        <v>0.26500000000000001</v>
      </c>
      <c r="AU717" s="52">
        <v>0.26500000000000001</v>
      </c>
      <c r="AV717" s="52">
        <v>0.26500000000000001</v>
      </c>
      <c r="AW717" s="52">
        <v>0.26500000000000001</v>
      </c>
      <c r="AX717" s="52">
        <v>0.26500000000000001</v>
      </c>
      <c r="AY717" s="52">
        <v>0.26500000000000001</v>
      </c>
      <c r="AZ717" s="52">
        <v>0.26500000000000001</v>
      </c>
      <c r="BA717" s="52">
        <v>0.26500000000000001</v>
      </c>
      <c r="BB717" s="52">
        <v>0.26500000000000001</v>
      </c>
      <c r="BC717" s="52">
        <v>0.26500000000000001</v>
      </c>
      <c r="BD717" s="52">
        <v>0.26500000000000001</v>
      </c>
      <c r="BE717" s="52">
        <v>0.26500000000000001</v>
      </c>
      <c r="BF717" s="52">
        <v>0.26500000000000001</v>
      </c>
      <c r="BG717" s="52">
        <v>0.26500000000000001</v>
      </c>
      <c r="BH717" s="52">
        <v>0.26500000000000001</v>
      </c>
      <c r="BI717" s="52">
        <v>0.26500000000000001</v>
      </c>
      <c r="BJ717" s="52">
        <v>0.26500000000000001</v>
      </c>
      <c r="BK717" s="52">
        <v>0.26500000000000001</v>
      </c>
      <c r="BL717" s="52">
        <v>0.26500000000000001</v>
      </c>
      <c r="BM717" s="52">
        <v>0.26500000000000001</v>
      </c>
      <c r="BN717" s="52">
        <v>0.26500000000000001</v>
      </c>
      <c r="BO717" s="52">
        <v>0.26500000000000001</v>
      </c>
      <c r="BP717" s="52">
        <v>0.26500000000000001</v>
      </c>
      <c r="BQ717" s="52">
        <v>0.26500000000000001</v>
      </c>
      <c r="BR717" s="52">
        <v>0.26500000000000001</v>
      </c>
      <c r="BS717" s="52">
        <v>0.26500000000000001</v>
      </c>
      <c r="BT717" s="52">
        <v>0.26500000000000001</v>
      </c>
      <c r="BU717" s="52">
        <v>0.26500000000000001</v>
      </c>
      <c r="BV717" s="52">
        <v>0.26500000000000001</v>
      </c>
      <c r="BW717" s="52">
        <v>0.26500000000000001</v>
      </c>
      <c r="BX717" s="52">
        <v>0.26500000000000001</v>
      </c>
      <c r="BY717" s="52">
        <v>0.26500000000000001</v>
      </c>
      <c r="BZ717" s="52">
        <v>0.26500000000000001</v>
      </c>
      <c r="CA717" s="52">
        <v>0.26500000000000001</v>
      </c>
      <c r="CB717" s="52">
        <v>0.26500000000000001</v>
      </c>
      <c r="CC717" s="52">
        <v>0.26500000000000001</v>
      </c>
      <c r="CD717" s="52">
        <v>0.26500000000000001</v>
      </c>
    </row>
    <row r="718" spans="1:82" x14ac:dyDescent="0.25">
      <c r="A718" s="52" t="s">
        <v>229</v>
      </c>
      <c r="B718" s="52">
        <v>2.3278384643000001</v>
      </c>
      <c r="C718" s="52">
        <v>2.5387567370999999</v>
      </c>
      <c r="D718" s="52">
        <v>2.7068887813</v>
      </c>
      <c r="E718" s="52">
        <v>2.8442480137000001</v>
      </c>
      <c r="F718" s="52">
        <v>2.9495953346000001</v>
      </c>
      <c r="G718" s="52">
        <v>3.0211153465999998</v>
      </c>
      <c r="H718" s="52">
        <v>3.0563423443</v>
      </c>
      <c r="I718" s="52">
        <v>3.0520484719000001</v>
      </c>
      <c r="J718" s="52">
        <v>3.0339070245999999</v>
      </c>
      <c r="K718" s="52">
        <v>3.0017196574999998</v>
      </c>
      <c r="L718" s="52">
        <v>2.9518952863000001</v>
      </c>
      <c r="M718" s="52">
        <v>2.9110866252999998</v>
      </c>
      <c r="N718" s="52">
        <v>2.8754579050000002</v>
      </c>
      <c r="O718" s="52">
        <v>2.8435753585999999</v>
      </c>
      <c r="P718" s="52">
        <v>2.8147366169999999</v>
      </c>
      <c r="Q718" s="52">
        <v>2.7884885499999998</v>
      </c>
      <c r="R718" s="55">
        <v>2.7644836350999999</v>
      </c>
      <c r="S718" s="52">
        <v>2.7423848937000002</v>
      </c>
      <c r="T718" s="52">
        <v>2.7219440060000002</v>
      </c>
      <c r="U718" s="52">
        <v>2.7029566985</v>
      </c>
      <c r="V718" s="52">
        <v>2.5871740322000001</v>
      </c>
      <c r="W718" s="52">
        <v>2.4820933810999999</v>
      </c>
      <c r="X718" s="52">
        <v>2.3793578732</v>
      </c>
      <c r="Y718" s="52">
        <v>2.2758403122000002</v>
      </c>
      <c r="Z718" s="52">
        <v>2.1701734029000002</v>
      </c>
      <c r="AA718" s="52">
        <v>2.0615700870999998</v>
      </c>
      <c r="AB718" s="55">
        <v>1.9494267073</v>
      </c>
      <c r="AC718" s="52">
        <v>1.8331919990000001</v>
      </c>
      <c r="AD718" s="52">
        <v>1.7123402772</v>
      </c>
      <c r="AE718" s="52">
        <v>1.5865126077</v>
      </c>
      <c r="AF718" s="52">
        <v>1.4553442563000001</v>
      </c>
      <c r="AG718" s="52">
        <v>1.3184815761999999</v>
      </c>
      <c r="AH718" s="52">
        <v>1.1755901956999999</v>
      </c>
      <c r="AI718" s="52">
        <v>1.0263614836999999</v>
      </c>
      <c r="AJ718" s="52">
        <v>0.87051907529999994</v>
      </c>
      <c r="AK718" s="52">
        <v>0.70782530190000004</v>
      </c>
      <c r="AL718" s="52">
        <v>0.53804527960000004</v>
      </c>
      <c r="AM718" s="52">
        <v>0.51733752550000001</v>
      </c>
      <c r="AN718" s="52">
        <v>0.4666566057</v>
      </c>
      <c r="AO718" s="52">
        <v>0.40392052340000001</v>
      </c>
      <c r="AP718" s="52">
        <v>0.33137523870000002</v>
      </c>
      <c r="AQ718" s="52">
        <v>0.2499504692</v>
      </c>
      <c r="AR718" s="52">
        <v>0.16044375189999999</v>
      </c>
      <c r="AS718" s="52">
        <v>6.3591669000000003E-2</v>
      </c>
      <c r="AT718" s="52">
        <v>-3.9930424999999999E-2</v>
      </c>
      <c r="AU718" s="52">
        <v>-6.3698390899999999E-2</v>
      </c>
      <c r="AV718" s="52">
        <v>-2.4624727799999999E-2</v>
      </c>
      <c r="AW718" s="52">
        <v>-1.41924341E-2</v>
      </c>
      <c r="AX718" s="52">
        <v>-3.4500796999999998E-3</v>
      </c>
      <c r="AY718" s="52">
        <v>7.0846006999999997E-3</v>
      </c>
      <c r="AZ718" s="52">
        <v>1.7461528300000001E-2</v>
      </c>
      <c r="BA718" s="52">
        <v>2.7720812399999999E-2</v>
      </c>
      <c r="BB718" s="52">
        <v>3.7881337600000002E-2</v>
      </c>
      <c r="BC718" s="52">
        <v>4.7946600200000002E-2</v>
      </c>
      <c r="BD718" s="52">
        <v>5.7910241199999997E-2</v>
      </c>
      <c r="BE718" s="52">
        <v>0.16179073090000001</v>
      </c>
      <c r="BF718" s="52">
        <v>4.6426904200000001E-2</v>
      </c>
      <c r="BG718" s="52">
        <v>8.6535810699999993E-2</v>
      </c>
      <c r="BH718" s="52">
        <v>0.11025998820000001</v>
      </c>
      <c r="BI718" s="52">
        <v>0.1298415161</v>
      </c>
      <c r="BJ718" s="52">
        <v>0.1468016596</v>
      </c>
      <c r="BK718" s="52">
        <v>0.16197457109999999</v>
      </c>
      <c r="BL718" s="52">
        <v>0.1758462234</v>
      </c>
      <c r="BM718" s="52">
        <v>0.1887055342</v>
      </c>
      <c r="BN718" s="52">
        <v>0.20072956450000001</v>
      </c>
      <c r="BO718" s="52">
        <v>0.21203163829999999</v>
      </c>
      <c r="BP718" s="52">
        <v>0.22268850870000001</v>
      </c>
      <c r="BQ718" s="52">
        <v>0.2327556975</v>
      </c>
      <c r="BR718" s="52">
        <v>0.2422761638</v>
      </c>
      <c r="BS718" s="52">
        <v>0.25128521149999999</v>
      </c>
      <c r="BT718" s="52">
        <v>0.25981327809999999</v>
      </c>
      <c r="BU718" s="52">
        <v>0.26788752910000002</v>
      </c>
      <c r="BV718" s="52">
        <v>0.275532781</v>
      </c>
      <c r="BW718" s="52">
        <v>0.28277204360000002</v>
      </c>
      <c r="BX718" s="52">
        <v>0.28962684999999999</v>
      </c>
      <c r="BY718" s="52">
        <v>0.29611746379999998</v>
      </c>
      <c r="BZ718" s="52">
        <v>0.30226301779999998</v>
      </c>
      <c r="CA718" s="52">
        <v>0.30808161290000002</v>
      </c>
      <c r="CB718" s="52">
        <v>0.31359039300000002</v>
      </c>
      <c r="CC718" s="52">
        <v>0.31880560629999999</v>
      </c>
      <c r="CD718" s="52">
        <v>0.32374265769999999</v>
      </c>
    </row>
    <row r="719" spans="1:82" x14ac:dyDescent="0.25">
      <c r="A719" s="52" t="s">
        <v>230</v>
      </c>
      <c r="B719" s="52">
        <v>0.51800000000000002</v>
      </c>
      <c r="C719" s="52">
        <v>0.53636010000000001</v>
      </c>
      <c r="D719" s="52">
        <v>0.55038826490000003</v>
      </c>
      <c r="E719" s="52">
        <v>0.55120014100000003</v>
      </c>
      <c r="F719" s="52">
        <v>0.54180768140000002</v>
      </c>
      <c r="G719" s="52">
        <v>0.5228356837</v>
      </c>
      <c r="H719" s="52">
        <v>0.49482209869999999</v>
      </c>
      <c r="I719" s="52">
        <v>0.45823010199999997</v>
      </c>
      <c r="J719" s="52">
        <v>0.4134584878</v>
      </c>
      <c r="K719" s="52">
        <v>0.36814490799999999</v>
      </c>
      <c r="L719" s="52">
        <v>0.32321667520000003</v>
      </c>
      <c r="M719" s="52">
        <v>0.27828955729999999</v>
      </c>
      <c r="N719" s="52">
        <v>0.2396073088</v>
      </c>
      <c r="O719" s="52">
        <v>0.20630189290000001</v>
      </c>
      <c r="P719" s="52">
        <v>0.1776259298</v>
      </c>
      <c r="Q719" s="52">
        <v>0.15293592559999999</v>
      </c>
      <c r="R719" s="55">
        <v>0.13167783189999999</v>
      </c>
      <c r="S719" s="52">
        <v>0.1133746133</v>
      </c>
      <c r="T719" s="52">
        <v>9.7615542E-2</v>
      </c>
      <c r="U719" s="52">
        <v>8.4046981699999995E-2</v>
      </c>
      <c r="V719" s="52">
        <v>7.2364451199999999E-2</v>
      </c>
      <c r="W719" s="52">
        <v>4.7503292500000002E-2</v>
      </c>
      <c r="X719" s="52">
        <v>2.6097834800000001E-2</v>
      </c>
      <c r="Y719" s="52">
        <v>7.6677357999999996E-3</v>
      </c>
      <c r="Z719" s="52">
        <v>-8.2005794999999992E-3</v>
      </c>
      <c r="AA719" s="52">
        <v>-2.1863198899999998E-2</v>
      </c>
      <c r="AB719" s="55">
        <v>-3.3626714299999999E-2</v>
      </c>
      <c r="AC719" s="52">
        <v>-4.3755100999999998E-2</v>
      </c>
      <c r="AD719" s="52">
        <v>-5.2475642000000003E-2</v>
      </c>
      <c r="AE719" s="52">
        <v>-5.9984027699999998E-2</v>
      </c>
      <c r="AF719" s="52">
        <v>-6.6448747899999994E-2</v>
      </c>
      <c r="AG719" s="52">
        <v>-7.2014871899999999E-2</v>
      </c>
      <c r="AH719" s="52">
        <v>-7.6807304699999995E-2</v>
      </c>
      <c r="AI719" s="52">
        <v>-8.0933589400000006E-2</v>
      </c>
      <c r="AJ719" s="52">
        <v>-8.4486320399999995E-2</v>
      </c>
      <c r="AK719" s="52">
        <v>-8.7545221899999998E-2</v>
      </c>
      <c r="AL719" s="52">
        <v>-9.0178936099999996E-2</v>
      </c>
      <c r="AM719" s="52">
        <v>-9.2446563900000001E-2</v>
      </c>
      <c r="AN719" s="52">
        <v>-8.6997741599999998E-2</v>
      </c>
      <c r="AO719" s="52">
        <v>-8.2306305499999996E-2</v>
      </c>
      <c r="AP719" s="52">
        <v>-7.8266979E-2</v>
      </c>
      <c r="AQ719" s="52">
        <v>-7.4789118900000007E-2</v>
      </c>
      <c r="AR719" s="52">
        <v>-7.1794681400000004E-2</v>
      </c>
      <c r="AS719" s="52">
        <v>-6.9216470700000005E-2</v>
      </c>
      <c r="AT719" s="52">
        <v>-6.6996631299999998E-2</v>
      </c>
      <c r="AU719" s="52">
        <v>-6.50853495E-2</v>
      </c>
      <c r="AV719" s="52">
        <v>-6.0674931299999998E-2</v>
      </c>
      <c r="AW719" s="52">
        <v>-5.4195254900000003E-2</v>
      </c>
      <c r="AX719" s="52">
        <v>-4.8628092800000002E-2</v>
      </c>
      <c r="AY719" s="52">
        <v>-4.3434249000000001E-2</v>
      </c>
      <c r="AZ719" s="52">
        <v>-3.8642948000000003E-2</v>
      </c>
      <c r="BA719" s="52">
        <v>-3.4274339799999998E-2</v>
      </c>
      <c r="BB719" s="52">
        <v>-3.0328060699999999E-2</v>
      </c>
      <c r="BC719" s="52">
        <v>-2.67890444E-2</v>
      </c>
      <c r="BD719" s="52">
        <v>-2.36330303E-2</v>
      </c>
      <c r="BE719" s="52">
        <v>-2.0830699000000001E-2</v>
      </c>
      <c r="BF719" s="52">
        <v>-1.6199887E-2</v>
      </c>
      <c r="BG719" s="52">
        <v>-1.6563606599999999E-2</v>
      </c>
      <c r="BH719" s="52">
        <v>-1.4261265299999999E-2</v>
      </c>
      <c r="BI719" s="52">
        <v>-1.2278949399999999E-2</v>
      </c>
      <c r="BJ719" s="52">
        <v>-1.05721754E-2</v>
      </c>
      <c r="BK719" s="52">
        <v>-9.1026431000000001E-3</v>
      </c>
      <c r="BL719" s="52">
        <v>-7.8373756999999995E-3</v>
      </c>
      <c r="BM719" s="52">
        <v>-6.7479805000000004E-3</v>
      </c>
      <c r="BN719" s="52">
        <v>-5.8100112000000004E-3</v>
      </c>
      <c r="BO719" s="52">
        <v>-5.0024196000000003E-3</v>
      </c>
      <c r="BP719" s="52">
        <v>-4.3070833000000003E-3</v>
      </c>
      <c r="BQ719" s="52">
        <v>-3.7083987000000001E-3</v>
      </c>
      <c r="BR719" s="52">
        <v>-3.1929313000000001E-3</v>
      </c>
      <c r="BS719" s="52">
        <v>-2.7491137999999999E-3</v>
      </c>
      <c r="BT719" s="52">
        <v>-2.3669870000000001E-3</v>
      </c>
      <c r="BU719" s="52">
        <v>-2.0379757999999999E-3</v>
      </c>
      <c r="BV719" s="52">
        <v>-1.7546972E-3</v>
      </c>
      <c r="BW719" s="52">
        <v>-1.5107943000000001E-3</v>
      </c>
      <c r="BX719" s="52">
        <v>-1.3007939E-3</v>
      </c>
      <c r="BY719" s="52">
        <v>-1.1199834999999999E-3</v>
      </c>
      <c r="BZ719" s="52">
        <v>-9.6430579999999999E-4</v>
      </c>
      <c r="CA719" s="52">
        <v>-8.3026729999999998E-4</v>
      </c>
      <c r="CB719" s="52">
        <v>-7.1486010000000003E-4</v>
      </c>
      <c r="CC719" s="52">
        <v>-6.1549459999999995E-4</v>
      </c>
      <c r="CD719" s="52">
        <v>-5.2994079999999996E-4</v>
      </c>
    </row>
    <row r="720" spans="1:82" x14ac:dyDescent="0.25">
      <c r="A720" s="52" t="s">
        <v>231</v>
      </c>
      <c r="B720" s="52">
        <v>5.7603328701000001</v>
      </c>
      <c r="C720" s="52">
        <v>16.610429012699999</v>
      </c>
      <c r="D720" s="52">
        <v>64.121564797000005</v>
      </c>
      <c r="E720" s="52">
        <v>116.69047362169999</v>
      </c>
      <c r="F720" s="52">
        <v>175.88251091999999</v>
      </c>
      <c r="G720" s="52">
        <v>239.0913992911</v>
      </c>
      <c r="H720" s="52">
        <v>304.46629565159998</v>
      </c>
      <c r="I720" s="52">
        <v>387.68822827119999</v>
      </c>
      <c r="J720" s="52">
        <v>430.77679357080001</v>
      </c>
      <c r="K720" s="52">
        <v>467.35896760489999</v>
      </c>
      <c r="L720" s="52">
        <v>504.80231675300001</v>
      </c>
      <c r="M720" s="52">
        <v>502.28460469459998</v>
      </c>
      <c r="N720" s="52">
        <v>499.77944977750002</v>
      </c>
      <c r="O720" s="52">
        <v>497.28678937260003</v>
      </c>
      <c r="P720" s="52">
        <v>494.80656116339998</v>
      </c>
      <c r="Q720" s="52">
        <v>492.33870314400002</v>
      </c>
      <c r="R720" s="55">
        <v>489.88315361790001</v>
      </c>
      <c r="S720" s="52">
        <v>487.43985119600001</v>
      </c>
      <c r="T720" s="52">
        <v>485.00873479590001</v>
      </c>
      <c r="U720" s="52">
        <v>482.58974363940001</v>
      </c>
      <c r="V720" s="52">
        <v>559.28724056789997</v>
      </c>
      <c r="W720" s="52">
        <v>556.49778381830004</v>
      </c>
      <c r="X720" s="52">
        <v>553.72223954230003</v>
      </c>
      <c r="Y720" s="52">
        <v>550.96053835110001</v>
      </c>
      <c r="Z720" s="52">
        <v>548.21261120209999</v>
      </c>
      <c r="AA720" s="52">
        <v>545.47838939689996</v>
      </c>
      <c r="AB720" s="55">
        <v>542.75780457979999</v>
      </c>
      <c r="AC720" s="52">
        <v>540.0507887361</v>
      </c>
      <c r="AD720" s="52">
        <v>537.35727419030002</v>
      </c>
      <c r="AE720" s="52">
        <v>534.67719360429999</v>
      </c>
      <c r="AF720" s="52">
        <v>532.01047997600006</v>
      </c>
      <c r="AG720" s="52">
        <v>529.35706663739995</v>
      </c>
      <c r="AH720" s="52">
        <v>526.71688725310003</v>
      </c>
      <c r="AI720" s="52">
        <v>524.08987581830002</v>
      </c>
      <c r="AJ720" s="52">
        <v>521.47596665779997</v>
      </c>
      <c r="AK720" s="52">
        <v>518.87509442359999</v>
      </c>
      <c r="AL720" s="52">
        <v>516.28719409370001</v>
      </c>
      <c r="AM720" s="52">
        <v>476.86391817179998</v>
      </c>
      <c r="AN720" s="52">
        <v>474.48554945770002</v>
      </c>
      <c r="AO720" s="52">
        <v>472.11904290699999</v>
      </c>
      <c r="AP720" s="52">
        <v>469.76433935699998</v>
      </c>
      <c r="AQ720" s="52">
        <v>467.42137993990002</v>
      </c>
      <c r="AR720" s="52">
        <v>465.09010608170001</v>
      </c>
      <c r="AS720" s="52">
        <v>462.77045950029998</v>
      </c>
      <c r="AT720" s="52">
        <v>460.46238220449999</v>
      </c>
      <c r="AU720" s="52">
        <v>445.19541742690001</v>
      </c>
      <c r="AV720" s="52">
        <v>430.58767158170002</v>
      </c>
      <c r="AW720" s="52">
        <v>428.49422114409998</v>
      </c>
      <c r="AX720" s="52">
        <v>424.53697146659999</v>
      </c>
      <c r="AY720" s="52">
        <v>420.97740726030003</v>
      </c>
      <c r="AZ720" s="52">
        <v>417.78593657980002</v>
      </c>
      <c r="BA720" s="52">
        <v>414.87727009780002</v>
      </c>
      <c r="BB720" s="52">
        <v>412.18135137220003</v>
      </c>
      <c r="BC720" s="52">
        <v>409.6450393046</v>
      </c>
      <c r="BD720" s="52">
        <v>407.2289171937</v>
      </c>
      <c r="BE720" s="52">
        <v>395.55853084540001</v>
      </c>
      <c r="BF720" s="52">
        <v>412.48134568820001</v>
      </c>
      <c r="BG720" s="52">
        <v>399.08199645000002</v>
      </c>
      <c r="BH720" s="52">
        <v>397.09156668880001</v>
      </c>
      <c r="BI720" s="52">
        <v>395.11106423759998</v>
      </c>
      <c r="BJ720" s="52">
        <v>393.14043958349998</v>
      </c>
      <c r="BK720" s="52">
        <v>391.17964346090002</v>
      </c>
      <c r="BL720" s="52">
        <v>389.22862684969999</v>
      </c>
      <c r="BM720" s="52">
        <v>387.28734097450001</v>
      </c>
      <c r="BN720" s="52">
        <v>385.35573730300001</v>
      </c>
      <c r="BO720" s="52">
        <v>383.43376754489998</v>
      </c>
      <c r="BP720" s="52">
        <v>381.5213836511</v>
      </c>
      <c r="BQ720" s="52">
        <v>379.61853781169998</v>
      </c>
      <c r="BR720" s="52">
        <v>377.72518245549998</v>
      </c>
      <c r="BS720" s="52">
        <v>375.84127024859998</v>
      </c>
      <c r="BT720" s="52">
        <v>373.96675409300002</v>
      </c>
      <c r="BU720" s="52">
        <v>372.10158712570001</v>
      </c>
      <c r="BV720" s="52">
        <v>370.24572271739999</v>
      </c>
      <c r="BW720" s="52">
        <v>368.3991144716</v>
      </c>
      <c r="BX720" s="52">
        <v>366.5617162227</v>
      </c>
      <c r="BY720" s="52">
        <v>364.73348203590001</v>
      </c>
      <c r="BZ720" s="52">
        <v>362.91436620510001</v>
      </c>
      <c r="CA720" s="52">
        <v>361.10432325239998</v>
      </c>
      <c r="CB720" s="52">
        <v>359.30330792659998</v>
      </c>
      <c r="CC720" s="52">
        <v>357.51127520220001</v>
      </c>
      <c r="CD720" s="52">
        <v>355.7281802782</v>
      </c>
    </row>
    <row r="721" spans="1:82" x14ac:dyDescent="0.25">
      <c r="A721" s="52" t="s">
        <v>232</v>
      </c>
      <c r="B721" s="52">
        <v>0.05</v>
      </c>
      <c r="C721" s="52">
        <v>0.1</v>
      </c>
      <c r="D721" s="52">
        <v>0.24</v>
      </c>
      <c r="E721" s="52">
        <v>0.36</v>
      </c>
      <c r="F721" s="52">
        <v>0.48</v>
      </c>
      <c r="G721" s="52">
        <v>0.6</v>
      </c>
      <c r="H721" s="52">
        <v>0.72</v>
      </c>
      <c r="I721" s="52">
        <v>0.84</v>
      </c>
      <c r="J721" s="52">
        <v>0.9</v>
      </c>
      <c r="K721" s="52">
        <v>0.95</v>
      </c>
      <c r="L721" s="52">
        <v>1</v>
      </c>
      <c r="M721" s="52">
        <v>1</v>
      </c>
      <c r="N721" s="52">
        <v>1</v>
      </c>
      <c r="O721" s="52">
        <v>1</v>
      </c>
      <c r="P721" s="52">
        <v>1</v>
      </c>
      <c r="Q721" s="52">
        <v>1</v>
      </c>
      <c r="R721" s="55">
        <v>1</v>
      </c>
      <c r="S721" s="52">
        <v>1</v>
      </c>
      <c r="T721" s="52">
        <v>1</v>
      </c>
      <c r="U721" s="52">
        <v>1</v>
      </c>
      <c r="V721" s="52">
        <v>1.1000000000000001</v>
      </c>
      <c r="W721" s="52">
        <v>1.1000000000000001</v>
      </c>
      <c r="X721" s="52">
        <v>1.1000000000000001</v>
      </c>
      <c r="Y721" s="52">
        <v>1.1000000000000001</v>
      </c>
      <c r="Z721" s="52">
        <v>1.1000000000000001</v>
      </c>
      <c r="AA721" s="52">
        <v>1.1000000000000001</v>
      </c>
      <c r="AB721" s="55">
        <v>1.1000000000000001</v>
      </c>
      <c r="AC721" s="52">
        <v>1.1000000000000001</v>
      </c>
      <c r="AD721" s="52">
        <v>1.1000000000000001</v>
      </c>
      <c r="AE721" s="52">
        <v>1.1000000000000001</v>
      </c>
      <c r="AF721" s="52">
        <v>1.1000000000000001</v>
      </c>
      <c r="AG721" s="52">
        <v>1.1000000000000001</v>
      </c>
      <c r="AH721" s="52">
        <v>1.1000000000000001</v>
      </c>
      <c r="AI721" s="52">
        <v>1.1000000000000001</v>
      </c>
      <c r="AJ721" s="52">
        <v>1.1000000000000001</v>
      </c>
      <c r="AK721" s="52">
        <v>1.1000000000000001</v>
      </c>
      <c r="AL721" s="52">
        <v>1.1000000000000001</v>
      </c>
      <c r="AM721" s="52">
        <v>1.05</v>
      </c>
      <c r="AN721" s="52">
        <v>1.05</v>
      </c>
      <c r="AO721" s="52">
        <v>1.05</v>
      </c>
      <c r="AP721" s="52">
        <v>1.05</v>
      </c>
      <c r="AQ721" s="52">
        <v>1.05</v>
      </c>
      <c r="AR721" s="52">
        <v>1.05</v>
      </c>
      <c r="AS721" s="52">
        <v>1.05</v>
      </c>
      <c r="AT721" s="52">
        <v>1.05</v>
      </c>
      <c r="AU721" s="52">
        <v>1.0313220428000001</v>
      </c>
      <c r="AV721" s="52">
        <v>1.0132014123999999</v>
      </c>
      <c r="AW721" s="52">
        <v>1.0132813939</v>
      </c>
      <c r="AX721" s="52">
        <v>1.0105756532000001</v>
      </c>
      <c r="AY721" s="52">
        <v>1.0084178999</v>
      </c>
      <c r="AZ721" s="52">
        <v>1.0067742717999999</v>
      </c>
      <c r="BA721" s="52">
        <v>1.0055251081000001</v>
      </c>
      <c r="BB721" s="52">
        <v>1.0045707423000001</v>
      </c>
      <c r="BC721" s="52">
        <v>1.0038349134</v>
      </c>
      <c r="BD721" s="52">
        <v>1.0032606649</v>
      </c>
      <c r="BE721" s="52">
        <v>0.98827667720000001</v>
      </c>
      <c r="BF721" s="52">
        <v>1.0176693389</v>
      </c>
      <c r="BG721" s="52">
        <v>1</v>
      </c>
      <c r="BH721" s="52">
        <v>1</v>
      </c>
      <c r="BI721" s="52">
        <v>1</v>
      </c>
      <c r="BJ721" s="52">
        <v>1</v>
      </c>
      <c r="BK721" s="52">
        <v>1</v>
      </c>
      <c r="BL721" s="52">
        <v>1</v>
      </c>
      <c r="BM721" s="52">
        <v>1</v>
      </c>
      <c r="BN721" s="52">
        <v>1</v>
      </c>
      <c r="BO721" s="52">
        <v>1</v>
      </c>
      <c r="BP721" s="52">
        <v>1</v>
      </c>
      <c r="BQ721" s="52">
        <v>1</v>
      </c>
      <c r="BR721" s="52">
        <v>1</v>
      </c>
      <c r="BS721" s="52">
        <v>1</v>
      </c>
      <c r="BT721" s="52">
        <v>1</v>
      </c>
      <c r="BU721" s="52">
        <v>1</v>
      </c>
      <c r="BV721" s="52">
        <v>1</v>
      </c>
      <c r="BW721" s="52">
        <v>1</v>
      </c>
      <c r="BX721" s="52">
        <v>1</v>
      </c>
      <c r="BY721" s="52">
        <v>1</v>
      </c>
      <c r="BZ721" s="52">
        <v>1</v>
      </c>
      <c r="CA721" s="52">
        <v>1</v>
      </c>
      <c r="CB721" s="52">
        <v>1</v>
      </c>
      <c r="CC721" s="52">
        <v>1</v>
      </c>
      <c r="CD721" s="52">
        <v>1</v>
      </c>
    </row>
    <row r="722" spans="1:82" x14ac:dyDescent="0.25">
      <c r="A722" s="52" t="s">
        <v>233</v>
      </c>
      <c r="B722" s="52">
        <v>485.13731379580003</v>
      </c>
      <c r="C722" s="52">
        <v>570.74978093619995</v>
      </c>
      <c r="D722" s="52">
        <v>595.42179730240002</v>
      </c>
      <c r="E722" s="52">
        <v>620.16413954159998</v>
      </c>
      <c r="F722" s="52">
        <v>645.04132417949995</v>
      </c>
      <c r="G722" s="52">
        <v>670.04865697299999</v>
      </c>
      <c r="H722" s="52">
        <v>695.17693876320004</v>
      </c>
      <c r="I722" s="52">
        <v>720.41826998010004</v>
      </c>
      <c r="J722" s="52">
        <v>745.6583787216</v>
      </c>
      <c r="K722" s="52">
        <v>771.00831124820002</v>
      </c>
      <c r="L722" s="52">
        <v>796.47470563729996</v>
      </c>
      <c r="M722" s="52">
        <v>821.88798187659995</v>
      </c>
      <c r="N722" s="52">
        <v>847.29581441009998</v>
      </c>
      <c r="O722" s="52">
        <v>872.56544654070001</v>
      </c>
      <c r="P722" s="52">
        <v>897.5126808883</v>
      </c>
      <c r="Q722" s="52">
        <v>921.91105880570001</v>
      </c>
      <c r="R722" s="55">
        <v>945.48818281549995</v>
      </c>
      <c r="S722" s="52">
        <v>967.95173071479996</v>
      </c>
      <c r="T722" s="52">
        <v>989.13620273050003</v>
      </c>
      <c r="U722" s="52">
        <v>1008.8169790698</v>
      </c>
      <c r="V722" s="52">
        <v>1027.3997000285999</v>
      </c>
      <c r="W722" s="52">
        <v>1043.6009621914</v>
      </c>
      <c r="X722" s="52">
        <v>1058.0898556069001</v>
      </c>
      <c r="Y722" s="52">
        <v>1070.7830727026001</v>
      </c>
      <c r="Z722" s="52">
        <v>1081.4913259576001</v>
      </c>
      <c r="AA722" s="52">
        <v>1089.9987266582</v>
      </c>
      <c r="AB722" s="55">
        <v>1096.0890934162001</v>
      </c>
      <c r="AC722" s="52">
        <v>1099.5592365175</v>
      </c>
      <c r="AD722" s="52">
        <v>1100.2308940825999</v>
      </c>
      <c r="AE722" s="52">
        <v>1097.9641579623999</v>
      </c>
      <c r="AF722" s="52">
        <v>1092.6772194457999</v>
      </c>
      <c r="AG722" s="52">
        <v>1084.3708404271999</v>
      </c>
      <c r="AH722" s="52">
        <v>1073.1631595603999</v>
      </c>
      <c r="AI722" s="52">
        <v>1059.3372958386999</v>
      </c>
      <c r="AJ722" s="52">
        <v>1043.4004942286999</v>
      </c>
      <c r="AK722" s="52">
        <v>1026.1229210498</v>
      </c>
      <c r="AL722" s="52">
        <v>1008.2004259771001</v>
      </c>
      <c r="AM722" s="52">
        <v>988.29223128880005</v>
      </c>
      <c r="AN722" s="52">
        <v>960.08947925840005</v>
      </c>
      <c r="AO722" s="52">
        <v>926.79581848520002</v>
      </c>
      <c r="AP722" s="52">
        <v>887.30950617910003</v>
      </c>
      <c r="AQ722" s="52">
        <v>840.75987726599999</v>
      </c>
      <c r="AR722" s="52">
        <v>786.15567530349995</v>
      </c>
      <c r="AS722" s="52">
        <v>722.41918453569997</v>
      </c>
      <c r="AT722" s="52">
        <v>649.54019431949996</v>
      </c>
      <c r="AU722" s="52">
        <v>574.58047858750001</v>
      </c>
      <c r="AV722" s="52">
        <v>558.85975290429997</v>
      </c>
      <c r="AW722" s="52">
        <v>559.18205426019995</v>
      </c>
      <c r="AX722" s="52">
        <v>557.25040418169999</v>
      </c>
      <c r="AY722" s="52">
        <v>555.89718583620004</v>
      </c>
      <c r="AZ722" s="52">
        <v>554.99473649749996</v>
      </c>
      <c r="BA722" s="52">
        <v>554.2581125163</v>
      </c>
      <c r="BB722" s="52">
        <v>553.29328679599996</v>
      </c>
      <c r="BC722" s="52">
        <v>551.54037348320003</v>
      </c>
      <c r="BD722" s="52">
        <v>548.34173063679998</v>
      </c>
      <c r="BE722" s="52">
        <v>527.31258383869999</v>
      </c>
      <c r="BF722" s="52">
        <v>493.91152118719998</v>
      </c>
      <c r="BG722" s="52">
        <v>2945.6306682416998</v>
      </c>
      <c r="BH722" s="52">
        <v>4381.6002714262004</v>
      </c>
      <c r="BI722" s="52">
        <v>4460.1635440794998</v>
      </c>
      <c r="BJ722" s="52">
        <v>4528.3479946990001</v>
      </c>
      <c r="BK722" s="52">
        <v>4584.9147791201003</v>
      </c>
      <c r="BL722" s="52">
        <v>4628.5617946510001</v>
      </c>
      <c r="BM722" s="52">
        <v>4657.8201123626004</v>
      </c>
      <c r="BN722" s="52">
        <v>4671.0351257767998</v>
      </c>
      <c r="BO722" s="52">
        <v>4666.3647087838999</v>
      </c>
      <c r="BP722" s="52">
        <v>4641.7767675173</v>
      </c>
      <c r="BQ722" s="52">
        <v>4595.0426631411001</v>
      </c>
      <c r="BR722" s="52">
        <v>4523.7264999981999</v>
      </c>
      <c r="BS722" s="52">
        <v>4425.1708270892996</v>
      </c>
      <c r="BT722" s="52">
        <v>4296.4791025721997</v>
      </c>
      <c r="BU722" s="52">
        <v>4134.4949223477997</v>
      </c>
      <c r="BV722" s="52">
        <v>3935.7776828475999</v>
      </c>
      <c r="BW722" s="52">
        <v>3696.5742868447001</v>
      </c>
      <c r="BX722" s="52">
        <v>3412.7878126700998</v>
      </c>
      <c r="BY722" s="52">
        <v>3079.9512699119</v>
      </c>
      <c r="BZ722" s="52">
        <v>2693.2449383511998</v>
      </c>
      <c r="CA722" s="52">
        <v>2247.7133710480002</v>
      </c>
      <c r="CB722" s="52">
        <v>1739.27664323</v>
      </c>
      <c r="CC722" s="52">
        <v>1168.7361355167</v>
      </c>
      <c r="CD722" s="52">
        <v>556.80460961200004</v>
      </c>
    </row>
    <row r="723" spans="1:82" x14ac:dyDescent="0.25">
      <c r="A723" s="52" t="s">
        <v>234</v>
      </c>
      <c r="B723" s="52">
        <v>147.97445893439999</v>
      </c>
      <c r="C723" s="52">
        <v>171.7294007859</v>
      </c>
      <c r="D723" s="52">
        <v>198.6811250941</v>
      </c>
      <c r="E723" s="52">
        <v>227.41241459150001</v>
      </c>
      <c r="F723" s="52">
        <v>258.1429008074</v>
      </c>
      <c r="G723" s="52">
        <v>290.9471910497</v>
      </c>
      <c r="H723" s="52">
        <v>325.96110978830001</v>
      </c>
      <c r="I723" s="52">
        <v>362.65639485909998</v>
      </c>
      <c r="J723" s="52">
        <v>403.60515218469999</v>
      </c>
      <c r="K723" s="52">
        <v>448.18831951279998</v>
      </c>
      <c r="L723" s="52">
        <v>496.37213664230001</v>
      </c>
      <c r="M723" s="52">
        <v>550.90281214820004</v>
      </c>
      <c r="N723" s="52">
        <v>609.87011579349996</v>
      </c>
      <c r="O723" s="52">
        <v>673.59833023299996</v>
      </c>
      <c r="P723" s="52">
        <v>742.4453619336</v>
      </c>
      <c r="Q723" s="52">
        <v>816.79585917220004</v>
      </c>
      <c r="R723" s="55">
        <v>897.06075354049995</v>
      </c>
      <c r="S723" s="52">
        <v>983.42580940350001</v>
      </c>
      <c r="T723" s="52">
        <v>1076.6359115537</v>
      </c>
      <c r="U723" s="52">
        <v>1177.1786073610999</v>
      </c>
      <c r="V723" s="52">
        <v>1280.0413078816</v>
      </c>
      <c r="W723" s="52">
        <v>1397.7781537608</v>
      </c>
      <c r="X723" s="52">
        <v>1524.7438555179001</v>
      </c>
      <c r="Y723" s="52">
        <v>1661.5477878066999</v>
      </c>
      <c r="Z723" s="52">
        <v>1808.8778139246999</v>
      </c>
      <c r="AA723" s="52">
        <v>1967.4692351808999</v>
      </c>
      <c r="AB723" s="55">
        <v>2138.1004885117</v>
      </c>
      <c r="AC723" s="52">
        <v>2321.5938412577002</v>
      </c>
      <c r="AD723" s="52">
        <v>2518.8233248340998</v>
      </c>
      <c r="AE723" s="52">
        <v>2730.7715566607999</v>
      </c>
      <c r="AF723" s="52">
        <v>2958.4071340133</v>
      </c>
      <c r="AG723" s="52">
        <v>3202.7482892358998</v>
      </c>
      <c r="AH723" s="52">
        <v>3464.8643300729</v>
      </c>
      <c r="AI723" s="52">
        <v>3745.8769129910002</v>
      </c>
      <c r="AJ723" s="52">
        <v>4046.9613292044</v>
      </c>
      <c r="AK723" s="52">
        <v>4369.3494249765999</v>
      </c>
      <c r="AL723" s="52">
        <v>4714.9662175507001</v>
      </c>
      <c r="AM723" s="52">
        <v>5278.4854381256</v>
      </c>
      <c r="AN723" s="52">
        <v>5533.2294523108003</v>
      </c>
      <c r="AO723" s="52">
        <v>5842.9755842110999</v>
      </c>
      <c r="AP723" s="52">
        <v>6202.6310208832001</v>
      </c>
      <c r="AQ723" s="52">
        <v>6608.4126103245999</v>
      </c>
      <c r="AR723" s="52">
        <v>7057.7517385050996</v>
      </c>
      <c r="AS723" s="52">
        <v>7549.1197822000004</v>
      </c>
      <c r="AT723" s="52">
        <v>8081.841636999</v>
      </c>
      <c r="AU723" s="52">
        <v>8659.8725519029995</v>
      </c>
      <c r="AV723" s="52">
        <v>9279.5420793814992</v>
      </c>
      <c r="AW723" s="52">
        <v>9937.8382672741009</v>
      </c>
      <c r="AX723" s="52">
        <v>10640.663282695499</v>
      </c>
      <c r="AY723" s="52">
        <v>11389.0492253214</v>
      </c>
      <c r="AZ723" s="52">
        <v>12184.950016061201</v>
      </c>
      <c r="BA723" s="52">
        <v>13030.5465968644</v>
      </c>
      <c r="BB723" s="52">
        <v>13928.1983686646</v>
      </c>
      <c r="BC723" s="52">
        <v>14880.423019813201</v>
      </c>
      <c r="BD723" s="52">
        <v>15889.8837547155</v>
      </c>
      <c r="BE723" s="52">
        <v>16962.533056969402</v>
      </c>
      <c r="BF723" s="52">
        <v>18086.770362245501</v>
      </c>
      <c r="BG723" s="52">
        <v>19290.676506676002</v>
      </c>
      <c r="BH723" s="52">
        <v>20558.224022812199</v>
      </c>
      <c r="BI723" s="52">
        <v>21898.1383952748</v>
      </c>
      <c r="BJ723" s="52">
        <v>23313.952157914799</v>
      </c>
      <c r="BK723" s="52">
        <v>24809.272605529201</v>
      </c>
      <c r="BL723" s="52">
        <v>26387.818794873499</v>
      </c>
      <c r="BM723" s="52">
        <v>28053.435319541</v>
      </c>
      <c r="BN723" s="52">
        <v>29810.098562564301</v>
      </c>
      <c r="BO723" s="52">
        <v>31661.920469983899</v>
      </c>
      <c r="BP723" s="52">
        <v>33613.151479783002</v>
      </c>
      <c r="BQ723" s="52">
        <v>35668.183136824002</v>
      </c>
      <c r="BR723" s="52">
        <v>37831.5505662711</v>
      </c>
      <c r="BS723" s="52">
        <v>40107.934860963302</v>
      </c>
      <c r="BT723" s="52">
        <v>42502.165399347097</v>
      </c>
      <c r="BU723" s="52">
        <v>45019.222097317397</v>
      </c>
      <c r="BV723" s="52">
        <v>47664.237592605299</v>
      </c>
      <c r="BW723" s="52">
        <v>50442.499358604997</v>
      </c>
      <c r="BX723" s="52">
        <v>53359.4517438525</v>
      </c>
      <c r="BY723" s="52">
        <v>56420.697933116302</v>
      </c>
      <c r="BZ723" s="52">
        <v>59632.001825971398</v>
      </c>
      <c r="CA723" s="52">
        <v>62999.289828722198</v>
      </c>
      <c r="CB723" s="52">
        <v>66528.652555573499</v>
      </c>
      <c r="CC723" s="52">
        <v>70226.3464349977</v>
      </c>
      <c r="CD723" s="52">
        <v>74098.7952173128</v>
      </c>
    </row>
    <row r="724" spans="1:82" x14ac:dyDescent="0.25">
      <c r="A724" s="52" t="s">
        <v>549</v>
      </c>
      <c r="B724" s="52">
        <v>0</v>
      </c>
      <c r="C724" s="52">
        <v>9.9667570999999993E-3</v>
      </c>
      <c r="D724" s="52">
        <v>9.9716240999999997E-3</v>
      </c>
      <c r="E724" s="52">
        <v>9.9700100999999992E-3</v>
      </c>
      <c r="F724" s="52">
        <v>9.9692540000000003E-3</v>
      </c>
      <c r="G724" s="52">
        <v>9.9685764E-3</v>
      </c>
      <c r="H724" s="52">
        <v>9.9684279000000001E-3</v>
      </c>
      <c r="I724" s="52">
        <v>9.9679411000000006E-3</v>
      </c>
      <c r="J724" s="52">
        <v>9.9684548000000001E-3</v>
      </c>
      <c r="K724" s="52">
        <v>9.9684532999999992E-3</v>
      </c>
      <c r="L724" s="52">
        <v>9.9687001999999997E-3</v>
      </c>
      <c r="M724" s="52">
        <v>9.9697090000000002E-3</v>
      </c>
      <c r="N724" s="52">
        <v>9.9694387999999991E-3</v>
      </c>
      <c r="O724" s="52">
        <v>9.9691781999999996E-3</v>
      </c>
      <c r="P724" s="52">
        <v>9.9689336999999999E-3</v>
      </c>
      <c r="Q724" s="52">
        <v>9.9687040000000001E-3</v>
      </c>
      <c r="R724" s="55">
        <v>9.9685412000000001E-3</v>
      </c>
      <c r="S724" s="52">
        <v>9.9682152E-3</v>
      </c>
      <c r="T724" s="52">
        <v>9.9680336000000005E-3</v>
      </c>
      <c r="U724" s="52">
        <v>9.9664655000000005E-3</v>
      </c>
      <c r="V724" s="52">
        <v>9.9669913999999998E-3</v>
      </c>
      <c r="W724" s="52">
        <v>9.9677511999999996E-3</v>
      </c>
      <c r="X724" s="52">
        <v>9.9675969000000003E-3</v>
      </c>
      <c r="Y724" s="52">
        <v>9.9674338999999994E-3</v>
      </c>
      <c r="Z724" s="52">
        <v>9.9672747000000006E-3</v>
      </c>
      <c r="AA724" s="52">
        <v>9.9671207000000001E-3</v>
      </c>
      <c r="AB724" s="55">
        <v>9.9669714E-3</v>
      </c>
      <c r="AC724" s="52">
        <v>9.9668258000000006E-3</v>
      </c>
      <c r="AD724" s="52">
        <v>9.9666812000000007E-3</v>
      </c>
      <c r="AE724" s="52">
        <v>9.9665494E-3</v>
      </c>
      <c r="AF724" s="52">
        <v>9.9664191000000003E-3</v>
      </c>
      <c r="AG724" s="52">
        <v>9.9662898999999996E-3</v>
      </c>
      <c r="AH724" s="52">
        <v>9.9661613999999996E-3</v>
      </c>
      <c r="AI724" s="52">
        <v>9.9660332999999997E-3</v>
      </c>
      <c r="AJ724" s="52">
        <v>9.9659050000000006E-3</v>
      </c>
      <c r="AK724" s="52">
        <v>9.9656827000000007E-3</v>
      </c>
      <c r="AL724" s="52">
        <v>9.9374379000000002E-3</v>
      </c>
      <c r="AM724" s="52">
        <v>1.00125422E-2</v>
      </c>
      <c r="AN724" s="52">
        <v>9.9597278999999997E-3</v>
      </c>
      <c r="AO724" s="52">
        <v>9.9611994000000006E-3</v>
      </c>
      <c r="AP724" s="52">
        <v>9.9622559999999992E-3</v>
      </c>
      <c r="AQ724" s="52">
        <v>9.9629864000000002E-3</v>
      </c>
      <c r="AR724" s="52">
        <v>9.9634717000000005E-3</v>
      </c>
      <c r="AS724" s="52">
        <v>9.9637783000000001E-3</v>
      </c>
      <c r="AT724" s="52">
        <v>9.9639571000000003E-3</v>
      </c>
      <c r="AU724" s="52">
        <v>9.9641370999999992E-3</v>
      </c>
      <c r="AV724" s="52">
        <v>9.9641448999999993E-3</v>
      </c>
      <c r="AW724" s="52">
        <v>9.9640310999999995E-3</v>
      </c>
      <c r="AX724" s="52">
        <v>9.9639914000000003E-3</v>
      </c>
      <c r="AY724" s="52">
        <v>9.9639194999999996E-3</v>
      </c>
      <c r="AZ724" s="52">
        <v>9.9638361999999994E-3</v>
      </c>
      <c r="BA724" s="52">
        <v>9.9637460000000008E-3</v>
      </c>
      <c r="BB724" s="52">
        <v>9.9636514000000006E-3</v>
      </c>
      <c r="BC724" s="52">
        <v>9.9635542000000004E-3</v>
      </c>
      <c r="BD724" s="52">
        <v>9.9634557000000002E-3</v>
      </c>
      <c r="BE724" s="52">
        <v>9.9633936999999999E-3</v>
      </c>
      <c r="BF724" s="52">
        <v>9.9631639000000004E-3</v>
      </c>
      <c r="BG724" s="52">
        <v>9.9632175999999992E-3</v>
      </c>
      <c r="BH724" s="52">
        <v>9.9630573999999993E-3</v>
      </c>
      <c r="BI724" s="52">
        <v>9.9629578999999996E-3</v>
      </c>
      <c r="BJ724" s="52">
        <v>9.9628600000000005E-3</v>
      </c>
      <c r="BK724" s="52">
        <v>9.9627632000000004E-3</v>
      </c>
      <c r="BL724" s="52">
        <v>9.9626672000000006E-3</v>
      </c>
      <c r="BM724" s="52">
        <v>9.9625719999999994E-3</v>
      </c>
      <c r="BN724" s="52">
        <v>9.9624776000000002E-3</v>
      </c>
      <c r="BO724" s="52">
        <v>9.9623838999999999E-3</v>
      </c>
      <c r="BP724" s="52">
        <v>9.9622909999999999E-3</v>
      </c>
      <c r="BQ724" s="52">
        <v>9.9621989000000001E-3</v>
      </c>
      <c r="BR724" s="52">
        <v>9.9621074999999993E-3</v>
      </c>
      <c r="BS724" s="52">
        <v>9.9620167999999992E-3</v>
      </c>
      <c r="BT724" s="52">
        <v>9.9619267999999997E-3</v>
      </c>
      <c r="BU724" s="52">
        <v>9.9618376000000005E-3</v>
      </c>
      <c r="BV724" s="52">
        <v>9.9617491000000002E-3</v>
      </c>
      <c r="BW724" s="52">
        <v>9.9616613000000007E-3</v>
      </c>
      <c r="BX724" s="52">
        <v>9.9615742E-3</v>
      </c>
      <c r="BY724" s="52">
        <v>9.9614878E-3</v>
      </c>
      <c r="BZ724" s="52">
        <v>9.9614019999999994E-3</v>
      </c>
      <c r="CA724" s="52">
        <v>9.9613170000000008E-3</v>
      </c>
      <c r="CB724" s="52">
        <v>9.9612326999999994E-3</v>
      </c>
      <c r="CC724" s="52">
        <v>9.9611490000000007E-3</v>
      </c>
      <c r="CD724" s="52">
        <v>9.9610659999999993E-3</v>
      </c>
    </row>
    <row r="725" spans="1:82" x14ac:dyDescent="0.25">
      <c r="A725" s="52" t="s">
        <v>236</v>
      </c>
      <c r="B725" s="52">
        <v>7752.9</v>
      </c>
      <c r="C725" s="52">
        <v>8137.3673508501997</v>
      </c>
      <c r="D725" s="52">
        <v>8481.1706083345998</v>
      </c>
      <c r="E725" s="52">
        <v>8786.6181848005999</v>
      </c>
      <c r="F725" s="52">
        <v>9056.4844687875993</v>
      </c>
      <c r="G725" s="52">
        <v>9293.7833464428004</v>
      </c>
      <c r="H725" s="52">
        <v>9501.5984247487995</v>
      </c>
      <c r="I725" s="52">
        <v>9682.9613941427997</v>
      </c>
      <c r="J725" s="52">
        <v>9840.7694557889008</v>
      </c>
      <c r="K725" s="52">
        <v>9977.7332798718999</v>
      </c>
      <c r="L725" s="52">
        <v>10096.3480265077</v>
      </c>
      <c r="M725" s="52">
        <v>10198.8812100628</v>
      </c>
      <c r="N725" s="52">
        <v>10287.372420298299</v>
      </c>
      <c r="O725" s="52">
        <v>10363.641024815801</v>
      </c>
      <c r="P725" s="52">
        <v>10429.2989229587</v>
      </c>
      <c r="Q725" s="52">
        <v>10485.7661941345</v>
      </c>
      <c r="R725" s="55">
        <v>10534.288095593</v>
      </c>
      <c r="S725" s="52">
        <v>10575.952337107199</v>
      </c>
      <c r="T725" s="52">
        <v>10611.7059164455</v>
      </c>
      <c r="U725" s="52">
        <v>10642.371062784399</v>
      </c>
      <c r="V725" s="52">
        <v>10668.6600255173</v>
      </c>
      <c r="W725" s="52">
        <v>10691.188580293299</v>
      </c>
      <c r="X725" s="52">
        <v>10710.488216436601</v>
      </c>
      <c r="Y725" s="52">
        <v>10727.017031110299</v>
      </c>
      <c r="Z725" s="52">
        <v>10741.169394205999</v>
      </c>
      <c r="AA725" s="52">
        <v>10753.2844704332</v>
      </c>
      <c r="AB725" s="55">
        <v>10763.653696310699</v>
      </c>
      <c r="AC725" s="52">
        <v>10772.5273133065</v>
      </c>
      <c r="AD725" s="52">
        <v>10780.120056858101</v>
      </c>
      <c r="AE725" s="52">
        <v>10786.6160962989</v>
      </c>
      <c r="AF725" s="52">
        <v>10792.173314159299</v>
      </c>
      <c r="AG725" s="52">
        <v>10796.9270058115</v>
      </c>
      <c r="AH725" s="52">
        <v>10800.9930726168</v>
      </c>
      <c r="AI725" s="52">
        <v>10804.4707740213</v>
      </c>
      <c r="AJ725" s="52">
        <v>10807.445096683799</v>
      </c>
      <c r="AK725" s="52">
        <v>10809.988791862401</v>
      </c>
      <c r="AL725" s="52">
        <v>10812.164126009</v>
      </c>
      <c r="AM725" s="52">
        <v>10814.024383842599</v>
      </c>
      <c r="AN725" s="52">
        <v>10815.6151581011</v>
      </c>
      <c r="AO725" s="52">
        <v>10816.975455661601</v>
      </c>
      <c r="AP725" s="52">
        <v>10818.138645749101</v>
      </c>
      <c r="AQ725" s="52">
        <v>10819.1332724651</v>
      </c>
      <c r="AR725" s="52">
        <v>10819.9837508253</v>
      </c>
      <c r="AS725" s="52">
        <v>10820.710962839999</v>
      </c>
      <c r="AT725" s="52">
        <v>10821.3327678716</v>
      </c>
      <c r="AU725" s="52">
        <v>10821.8644395093</v>
      </c>
      <c r="AV725" s="52">
        <v>10822.3190394744</v>
      </c>
      <c r="AW725" s="52">
        <v>10822.7077375885</v>
      </c>
      <c r="AX725" s="52">
        <v>10823.0400855469</v>
      </c>
      <c r="AY725" s="52">
        <v>10823.324251144801</v>
      </c>
      <c r="AZ725" s="52">
        <v>10823.5672186475</v>
      </c>
      <c r="BA725" s="52">
        <v>10823.7749601877</v>
      </c>
      <c r="BB725" s="52">
        <v>10823.952582366501</v>
      </c>
      <c r="BC725" s="52">
        <v>10824.1044516408</v>
      </c>
      <c r="BD725" s="52">
        <v>10824.2343015602</v>
      </c>
      <c r="BE725" s="52">
        <v>10824.345324476601</v>
      </c>
      <c r="BF725" s="52">
        <v>10824.4402499731</v>
      </c>
      <c r="BG725" s="52">
        <v>10824.521411932799</v>
      </c>
      <c r="BH725" s="52">
        <v>10824.590805890901</v>
      </c>
      <c r="BI725" s="52">
        <v>10824.650138077899</v>
      </c>
      <c r="BJ725" s="52">
        <v>10824.700867355699</v>
      </c>
      <c r="BK725" s="52">
        <v>10824.7442410767</v>
      </c>
      <c r="BL725" s="52">
        <v>10824.781325746</v>
      </c>
      <c r="BM725" s="52">
        <v>10824.813033238999</v>
      </c>
      <c r="BN725" s="52">
        <v>10824.8401432192</v>
      </c>
      <c r="BO725" s="52">
        <v>10824.863322306101</v>
      </c>
      <c r="BP725" s="52">
        <v>10824.883140464701</v>
      </c>
      <c r="BQ725" s="52">
        <v>10824.900085019101</v>
      </c>
      <c r="BR725" s="52">
        <v>10824.914572634199</v>
      </c>
      <c r="BS725" s="52">
        <v>10824.9269595604</v>
      </c>
      <c r="BT725" s="52">
        <v>10824.937550393601</v>
      </c>
      <c r="BU725" s="52">
        <v>10824.946605564201</v>
      </c>
      <c r="BV725" s="52">
        <v>10824.954347741101</v>
      </c>
      <c r="BW725" s="52">
        <v>10824.960967306701</v>
      </c>
      <c r="BX725" s="52">
        <v>10824.966627038501</v>
      </c>
      <c r="BY725" s="52">
        <v>10824.971466111499</v>
      </c>
      <c r="BZ725" s="52">
        <v>10824.975603520699</v>
      </c>
      <c r="CA725" s="52">
        <v>10824.979141006799</v>
      </c>
      <c r="CB725" s="52">
        <v>10824.9821655583</v>
      </c>
      <c r="CC725" s="52">
        <v>10824.984751550501</v>
      </c>
      <c r="CD725" s="52">
        <v>10824.9869625744</v>
      </c>
    </row>
    <row r="726" spans="1:82" x14ac:dyDescent="0.25">
      <c r="A726" s="52" t="s">
        <v>237</v>
      </c>
      <c r="B726" s="52">
        <v>5.84</v>
      </c>
      <c r="C726" s="52">
        <v>6.2526766594999996</v>
      </c>
      <c r="D726" s="52">
        <v>6.6909818123000004</v>
      </c>
      <c r="E726" s="52">
        <v>7.1562633642</v>
      </c>
      <c r="F726" s="52">
        <v>7.6499251324999999</v>
      </c>
      <c r="G726" s="52">
        <v>8.1734283574000006</v>
      </c>
      <c r="H726" s="52">
        <v>8.7282932152000008</v>
      </c>
      <c r="I726" s="52">
        <v>9.3161003334999997</v>
      </c>
      <c r="J726" s="52">
        <v>9.9384923038000004</v>
      </c>
      <c r="K726" s="52">
        <v>10.5971751914</v>
      </c>
      <c r="L726" s="52">
        <v>11.2939200404</v>
      </c>
      <c r="M726" s="52">
        <v>12.030564370700001</v>
      </c>
      <c r="N726" s="52">
        <v>12.8090136659</v>
      </c>
      <c r="O726" s="52">
        <v>13.6312428495</v>
      </c>
      <c r="P726" s="52">
        <v>14.4992977474</v>
      </c>
      <c r="Q726" s="52">
        <v>15.415296533899999</v>
      </c>
      <c r="R726" s="55">
        <v>16.3814311601</v>
      </c>
      <c r="S726" s="52">
        <v>17.399968761</v>
      </c>
      <c r="T726" s="52">
        <v>18.473253040300001</v>
      </c>
      <c r="U726" s="52">
        <v>19.603705629699999</v>
      </c>
      <c r="V726" s="52">
        <v>20.793827420500001</v>
      </c>
      <c r="W726" s="52">
        <v>22.046199865399998</v>
      </c>
      <c r="X726" s="52">
        <v>23.363486248099999</v>
      </c>
      <c r="Y726" s="52">
        <v>24.748432918300001</v>
      </c>
      <c r="Z726" s="52">
        <v>26.203870489300002</v>
      </c>
      <c r="AA726" s="52">
        <v>27.7327149967</v>
      </c>
      <c r="AB726" s="55">
        <v>29.337969015100001</v>
      </c>
      <c r="AC726" s="52">
        <v>31.0227227309</v>
      </c>
      <c r="AD726" s="52">
        <v>32.790154968300001</v>
      </c>
      <c r="AE726" s="52">
        <v>34.643534167699997</v>
      </c>
      <c r="AF726" s="52">
        <v>36.586219311800001</v>
      </c>
      <c r="AG726" s="52">
        <v>38.621660799700003</v>
      </c>
      <c r="AH726" s="52">
        <v>40.753401264899999</v>
      </c>
      <c r="AI726" s="52">
        <v>42.985076336200002</v>
      </c>
      <c r="AJ726" s="52">
        <v>45.320415338899998</v>
      </c>
      <c r="AK726" s="52">
        <v>47.763241934200003</v>
      </c>
      <c r="AL726" s="52">
        <v>50.317474695000001</v>
      </c>
      <c r="AM726" s="52">
        <v>52.9871276163</v>
      </c>
      <c r="AN726" s="52">
        <v>55.776310557499997</v>
      </c>
      <c r="AO726" s="52">
        <v>58.6892296157</v>
      </c>
      <c r="AP726" s="52">
        <v>61.730187428199997</v>
      </c>
      <c r="AQ726" s="52">
        <v>64.903583401500001</v>
      </c>
      <c r="AR726" s="52">
        <v>68.213913866400006</v>
      </c>
      <c r="AS726" s="52">
        <v>71.665772156599999</v>
      </c>
      <c r="AT726" s="52">
        <v>75.263848611</v>
      </c>
      <c r="AU726" s="52">
        <v>79.012930495800006</v>
      </c>
      <c r="AV726" s="52">
        <v>82.917901847500005</v>
      </c>
      <c r="AW726" s="52">
        <v>86.983743234599999</v>
      </c>
      <c r="AX726" s="52">
        <v>91.215531436299997</v>
      </c>
      <c r="AY726" s="52">
        <v>95.618439039099997</v>
      </c>
      <c r="AZ726" s="52">
        <v>100.1977339475</v>
      </c>
      <c r="BA726" s="52">
        <v>104.95877881129999</v>
      </c>
      <c r="BB726" s="52">
        <v>109.90703036639999</v>
      </c>
      <c r="BC726" s="52">
        <v>115.04803868889999</v>
      </c>
      <c r="BD726" s="52">
        <v>120.3874463631</v>
      </c>
      <c r="BE726" s="52">
        <v>125.9309875623</v>
      </c>
      <c r="BF726" s="52">
        <v>131.68448704139999</v>
      </c>
      <c r="BG726" s="52">
        <v>137.6538590424</v>
      </c>
      <c r="BH726" s="52">
        <v>143.84510611260001</v>
      </c>
      <c r="BI726" s="52">
        <v>150.26431783390001</v>
      </c>
      <c r="BJ726" s="52">
        <v>156.91766946609999</v>
      </c>
      <c r="BK726" s="52">
        <v>163.81142050189999</v>
      </c>
      <c r="BL726" s="52">
        <v>170.95191313539999</v>
      </c>
      <c r="BM726" s="52">
        <v>178.34557064469999</v>
      </c>
      <c r="BN726" s="52">
        <v>185.99889568789999</v>
      </c>
      <c r="BO726" s="52">
        <v>193.91846851490001</v>
      </c>
      <c r="BP726" s="52">
        <v>202.11094509439999</v>
      </c>
      <c r="BQ726" s="52">
        <v>210.58305515800001</v>
      </c>
      <c r="BR726" s="52">
        <v>219.34160016179999</v>
      </c>
      <c r="BS726" s="52">
        <v>228.39345116699999</v>
      </c>
      <c r="BT726" s="52">
        <v>237.74554664070001</v>
      </c>
      <c r="BU726" s="52">
        <v>247.40489017780001</v>
      </c>
      <c r="BV726" s="52">
        <v>257.37854814600001</v>
      </c>
      <c r="BW726" s="52">
        <v>267.67364725559997</v>
      </c>
      <c r="BX726" s="52">
        <v>278.29737205449999</v>
      </c>
      <c r="BY726" s="52">
        <v>289.25696235179998</v>
      </c>
      <c r="BZ726" s="52">
        <v>300.5597105704</v>
      </c>
      <c r="CA726" s="52">
        <v>312.21295903160001</v>
      </c>
      <c r="CB726" s="52">
        <v>324.22409717239998</v>
      </c>
      <c r="CC726" s="52">
        <v>336.6005586988</v>
      </c>
      <c r="CD726" s="52">
        <v>349.34981867729999</v>
      </c>
    </row>
    <row r="727" spans="1:82" x14ac:dyDescent="0.25">
      <c r="A727" s="52" t="s">
        <v>238</v>
      </c>
      <c r="B727" s="52">
        <v>148.7834987121</v>
      </c>
      <c r="C727" s="52">
        <v>173.00337553790001</v>
      </c>
      <c r="D727" s="52">
        <v>200.79613434890001</v>
      </c>
      <c r="E727" s="52">
        <v>230.82710637459999</v>
      </c>
      <c r="F727" s="52">
        <v>263.46711164750002</v>
      </c>
      <c r="G727" s="52">
        <v>298.88056728110001</v>
      </c>
      <c r="H727" s="52">
        <v>337.2666140828</v>
      </c>
      <c r="I727" s="52">
        <v>378.63137323709998</v>
      </c>
      <c r="J727" s="52">
        <v>422.94366165320002</v>
      </c>
      <c r="K727" s="52">
        <v>470.87946242470002</v>
      </c>
      <c r="L727" s="52">
        <v>522.79021683400003</v>
      </c>
      <c r="M727" s="52">
        <v>578.65442390989995</v>
      </c>
      <c r="N727" s="52">
        <v>639.03467833330001</v>
      </c>
      <c r="O727" s="52">
        <v>704.27002455019999</v>
      </c>
      <c r="P727" s="52">
        <v>774.72943628109999</v>
      </c>
      <c r="Q727" s="52">
        <v>850.8079920683</v>
      </c>
      <c r="R727" s="55">
        <v>932.92724105260004</v>
      </c>
      <c r="S727" s="52">
        <v>1021.4587088233</v>
      </c>
      <c r="T727" s="52">
        <v>1116.9665788236</v>
      </c>
      <c r="U727" s="52">
        <v>1219.9627967094</v>
      </c>
      <c r="V727" s="52">
        <v>1333.6014198408</v>
      </c>
      <c r="W727" s="52">
        <v>1453.7941981191</v>
      </c>
      <c r="X727" s="52">
        <v>1583.2736529982001</v>
      </c>
      <c r="Y727" s="52">
        <v>1722.6725500404</v>
      </c>
      <c r="Z727" s="52">
        <v>1872.6774194353</v>
      </c>
      <c r="AA727" s="52">
        <v>2034.0163148457</v>
      </c>
      <c r="AB727" s="55">
        <v>2207.4586989597001</v>
      </c>
      <c r="AC727" s="52">
        <v>2393.8169185336001</v>
      </c>
      <c r="AD727" s="52">
        <v>2593.9493349402001</v>
      </c>
      <c r="AE727" s="52">
        <v>2808.7733536344999</v>
      </c>
      <c r="AF727" s="52">
        <v>3039.2419649639</v>
      </c>
      <c r="AG727" s="52">
        <v>3286.3586627088998</v>
      </c>
      <c r="AH727" s="52">
        <v>3551.1798234907001</v>
      </c>
      <c r="AI727" s="52">
        <v>3834.8171952388998</v>
      </c>
      <c r="AJ727" s="52">
        <v>4138.4406814014001</v>
      </c>
      <c r="AK727" s="52">
        <v>4463.2830898166003</v>
      </c>
      <c r="AL727" s="52">
        <v>4811.2914369966002</v>
      </c>
      <c r="AM727" s="52">
        <v>5371.7390494849997</v>
      </c>
      <c r="AN727" s="52">
        <v>5627.5323699629998</v>
      </c>
      <c r="AO727" s="52">
        <v>5938.9569938222003</v>
      </c>
      <c r="AP727" s="52">
        <v>6300.6940134253</v>
      </c>
      <c r="AQ727" s="52">
        <v>6708.8198590386</v>
      </c>
      <c r="AR727" s="52">
        <v>7160.6733974085</v>
      </c>
      <c r="AS727" s="52">
        <v>7654.6674106896999</v>
      </c>
      <c r="AT727" s="52">
        <v>8190.0949984391</v>
      </c>
      <c r="AU727" s="52">
        <v>8766.9561577332006</v>
      </c>
      <c r="AV727" s="52">
        <v>9386.3878385501994</v>
      </c>
      <c r="AW727" s="52">
        <v>10049.125752108899</v>
      </c>
      <c r="AX727" s="52">
        <v>10755.793704920099</v>
      </c>
      <c r="AY727" s="52">
        <v>11508.2795505713</v>
      </c>
      <c r="AZ727" s="52">
        <v>12308.537876112299</v>
      </c>
      <c r="BA727" s="52">
        <v>13158.725701998999</v>
      </c>
      <c r="BB727" s="52">
        <v>14061.181818638601</v>
      </c>
      <c r="BC727" s="52">
        <v>15018.408021851201</v>
      </c>
      <c r="BD727" s="52">
        <v>16033.0557050759</v>
      </c>
      <c r="BE727" s="52">
        <v>17107.916745130799</v>
      </c>
      <c r="BF727" s="52">
        <v>18246.372420966502</v>
      </c>
      <c r="BG727" s="52">
        <v>19449.652382447199</v>
      </c>
      <c r="BH727" s="52">
        <v>20723.472606945601</v>
      </c>
      <c r="BI727" s="52">
        <v>22069.870279918701</v>
      </c>
      <c r="BJ727" s="52">
        <v>23492.315563252301</v>
      </c>
      <c r="BK727" s="52">
        <v>24994.410676027699</v>
      </c>
      <c r="BL727" s="52">
        <v>26579.8826000974</v>
      </c>
      <c r="BM727" s="52">
        <v>28252.584799476699</v>
      </c>
      <c r="BN727" s="52">
        <v>30016.500887994102</v>
      </c>
      <c r="BO727" s="52">
        <v>31875.748348039098</v>
      </c>
      <c r="BP727" s="52">
        <v>33834.581908575201</v>
      </c>
      <c r="BQ727" s="52">
        <v>35897.396585814102</v>
      </c>
      <c r="BR727" s="52">
        <v>38068.730463796499</v>
      </c>
      <c r="BS727" s="52">
        <v>40353.267284084199</v>
      </c>
      <c r="BT727" s="52">
        <v>42755.838892193198</v>
      </c>
      <c r="BU727" s="52">
        <v>45281.427570096297</v>
      </c>
      <c r="BV727" s="52">
        <v>47935.168271434901</v>
      </c>
      <c r="BW727" s="52">
        <v>50722.350767926502</v>
      </c>
      <c r="BX727" s="52">
        <v>53648.421710408598</v>
      </c>
      <c r="BY727" s="52">
        <v>56718.986604896803</v>
      </c>
      <c r="BZ727" s="52">
        <v>59939.811702209001</v>
      </c>
      <c r="CA727" s="52">
        <v>63316.825798627797</v>
      </c>
      <c r="CB727" s="52">
        <v>66856.121944464598</v>
      </c>
      <c r="CC727" s="52">
        <v>70563.959057041997</v>
      </c>
      <c r="CD727" s="52">
        <v>74446.763434444307</v>
      </c>
    </row>
    <row r="728" spans="1:82" x14ac:dyDescent="0.25">
      <c r="A728" s="52" t="s">
        <v>239</v>
      </c>
      <c r="B728" s="52">
        <v>6.6000000000000003E-2</v>
      </c>
      <c r="C728" s="52">
        <v>6.5506851599999999E-2</v>
      </c>
      <c r="D728" s="52">
        <v>6.5017387999999995E-2</v>
      </c>
      <c r="E728" s="52">
        <v>6.4531581700000007E-2</v>
      </c>
      <c r="F728" s="52">
        <v>6.4049405200000006E-2</v>
      </c>
      <c r="G728" s="52">
        <v>6.3570831600000002E-2</v>
      </c>
      <c r="H728" s="52">
        <v>6.3095833800000001E-2</v>
      </c>
      <c r="I728" s="52">
        <v>6.2624385199999993E-2</v>
      </c>
      <c r="J728" s="52">
        <v>6.21564592E-2</v>
      </c>
      <c r="K728" s="52">
        <v>6.1692029600000003E-2</v>
      </c>
      <c r="L728" s="52">
        <v>6.12310701E-2</v>
      </c>
      <c r="M728" s="52">
        <v>6.0773554899999999E-2</v>
      </c>
      <c r="N728" s="52">
        <v>6.0319458200000002E-2</v>
      </c>
      <c r="O728" s="52">
        <v>5.9868754500000003E-2</v>
      </c>
      <c r="P728" s="52">
        <v>5.9421418500000003E-2</v>
      </c>
      <c r="Q728" s="52">
        <v>5.8977424899999999E-2</v>
      </c>
      <c r="R728" s="55">
        <v>5.8536748800000003E-2</v>
      </c>
      <c r="S728" s="52">
        <v>5.8099365399999998E-2</v>
      </c>
      <c r="T728" s="52">
        <v>5.7665250199999997E-2</v>
      </c>
      <c r="U728" s="52">
        <v>5.7234378599999997E-2</v>
      </c>
      <c r="V728" s="52">
        <v>5.68067264E-2</v>
      </c>
      <c r="W728" s="52">
        <v>5.6382269700000001E-2</v>
      </c>
      <c r="X728" s="52">
        <v>5.5960984499999998E-2</v>
      </c>
      <c r="Y728" s="52">
        <v>5.5542847100000001E-2</v>
      </c>
      <c r="Z728" s="52">
        <v>5.5127834000000001E-2</v>
      </c>
      <c r="AA728" s="52">
        <v>5.4715921799999997E-2</v>
      </c>
      <c r="AB728" s="55">
        <v>5.4307087400000002E-2</v>
      </c>
      <c r="AC728" s="52">
        <v>5.3901307900000001E-2</v>
      </c>
      <c r="AD728" s="52">
        <v>5.3498560200000003E-2</v>
      </c>
      <c r="AE728" s="52">
        <v>5.3098821900000003E-2</v>
      </c>
      <c r="AF728" s="52">
        <v>5.2702070400000002E-2</v>
      </c>
      <c r="AG728" s="52">
        <v>5.2308283499999997E-2</v>
      </c>
      <c r="AH728" s="52">
        <v>5.19174388E-2</v>
      </c>
      <c r="AI728" s="52">
        <v>5.15295146E-2</v>
      </c>
      <c r="AJ728" s="52">
        <v>5.11444889E-2</v>
      </c>
      <c r="AK728" s="52">
        <v>5.0762340000000003E-2</v>
      </c>
      <c r="AL728" s="52">
        <v>5.0383046600000002E-2</v>
      </c>
      <c r="AM728" s="52">
        <v>5.0006587300000002E-2</v>
      </c>
      <c r="AN728" s="52">
        <v>4.9632940799999997E-2</v>
      </c>
      <c r="AO728" s="52">
        <v>4.9262086199999999E-2</v>
      </c>
      <c r="AP728" s="52">
        <v>4.88940026E-2</v>
      </c>
      <c r="AQ728" s="52">
        <v>4.8528669300000001E-2</v>
      </c>
      <c r="AR728" s="52">
        <v>4.8166065700000003E-2</v>
      </c>
      <c r="AS728" s="52">
        <v>4.7806171500000001E-2</v>
      </c>
      <c r="AT728" s="52">
        <v>4.7448966400000001E-2</v>
      </c>
      <c r="AU728" s="52">
        <v>4.7094430299999997E-2</v>
      </c>
      <c r="AV728" s="52">
        <v>4.6742543300000002E-2</v>
      </c>
      <c r="AW728" s="52">
        <v>4.63932856E-2</v>
      </c>
      <c r="AX728" s="52">
        <v>4.6046637500000001E-2</v>
      </c>
      <c r="AY728" s="52">
        <v>4.5702579600000001E-2</v>
      </c>
      <c r="AZ728" s="52">
        <v>4.5361092399999997E-2</v>
      </c>
      <c r="BA728" s="52">
        <v>4.5022156799999997E-2</v>
      </c>
      <c r="BB728" s="52">
        <v>4.4685753699999997E-2</v>
      </c>
      <c r="BC728" s="52">
        <v>4.43518642E-2</v>
      </c>
      <c r="BD728" s="52">
        <v>4.4020469499999999E-2</v>
      </c>
      <c r="BE728" s="52">
        <v>4.3691551000000002E-2</v>
      </c>
      <c r="BF728" s="52">
        <v>4.3365090100000003E-2</v>
      </c>
      <c r="BG728" s="52">
        <v>4.3041068500000002E-2</v>
      </c>
      <c r="BH728" s="52">
        <v>4.2719467999999997E-2</v>
      </c>
      <c r="BI728" s="52">
        <v>4.2400270499999997E-2</v>
      </c>
      <c r="BJ728" s="52">
        <v>4.2083457999999997E-2</v>
      </c>
      <c r="BK728" s="52">
        <v>4.1769012699999997E-2</v>
      </c>
      <c r="BL728" s="52">
        <v>4.1456916900000002E-2</v>
      </c>
      <c r="BM728" s="52">
        <v>4.11471531E-2</v>
      </c>
      <c r="BN728" s="52">
        <v>4.0839703900000003E-2</v>
      </c>
      <c r="BO728" s="52">
        <v>4.0534551799999999E-2</v>
      </c>
      <c r="BP728" s="52">
        <v>4.0231679899999997E-2</v>
      </c>
      <c r="BQ728" s="52">
        <v>3.9931070999999999E-2</v>
      </c>
      <c r="BR728" s="52">
        <v>3.9632708199999998E-2</v>
      </c>
      <c r="BS728" s="52">
        <v>3.9336574800000003E-2</v>
      </c>
      <c r="BT728" s="52">
        <v>3.9042654000000003E-2</v>
      </c>
      <c r="BU728" s="52">
        <v>3.8750929500000003E-2</v>
      </c>
      <c r="BV728" s="52">
        <v>3.8461384699999997E-2</v>
      </c>
      <c r="BW728" s="52">
        <v>3.8174003300000002E-2</v>
      </c>
      <c r="BX728" s="52">
        <v>3.7888769199999998E-2</v>
      </c>
      <c r="BY728" s="52">
        <v>3.7605666400000001E-2</v>
      </c>
      <c r="BZ728" s="52">
        <v>3.7324678999999999E-2</v>
      </c>
      <c r="CA728" s="52">
        <v>3.7045791000000002E-2</v>
      </c>
      <c r="CB728" s="52">
        <v>3.6768986900000002E-2</v>
      </c>
      <c r="CC728" s="52">
        <v>3.6494250999999998E-2</v>
      </c>
      <c r="CD728" s="52">
        <v>3.6221568000000003E-2</v>
      </c>
    </row>
    <row r="729" spans="1:82" x14ac:dyDescent="0.25">
      <c r="A729" s="52" t="s">
        <v>240</v>
      </c>
      <c r="B729" s="52">
        <v>409</v>
      </c>
      <c r="C729" s="52">
        <v>481.02339794919999</v>
      </c>
      <c r="D729" s="52">
        <v>572.56060346449999</v>
      </c>
      <c r="E729" s="52">
        <v>670.52896998740005</v>
      </c>
      <c r="F729" s="52">
        <v>777.42453533109995</v>
      </c>
      <c r="G729" s="52">
        <v>893.70761620480005</v>
      </c>
      <c r="H729" s="52">
        <v>1020.04935174</v>
      </c>
      <c r="I729" s="52">
        <v>1155.0186509386999</v>
      </c>
      <c r="J729" s="52">
        <v>1296.5987033795</v>
      </c>
      <c r="K729" s="52">
        <v>1449.8543365201001</v>
      </c>
      <c r="L729" s="52">
        <v>1616.4381116822001</v>
      </c>
      <c r="M729" s="52">
        <v>1793.9968540703001</v>
      </c>
      <c r="N729" s="52">
        <v>1986.0280578945999</v>
      </c>
      <c r="O729" s="52">
        <v>2193.5640502708002</v>
      </c>
      <c r="P729" s="52">
        <v>2417.7702441127999</v>
      </c>
      <c r="Q729" s="52">
        <v>2659.8992997454998</v>
      </c>
      <c r="R729" s="55">
        <v>2921.2877068056</v>
      </c>
      <c r="S729" s="52">
        <v>3202.5483245873002</v>
      </c>
      <c r="T729" s="52">
        <v>3506.0963893986</v>
      </c>
      <c r="U729" s="52">
        <v>3833.5852122504998</v>
      </c>
      <c r="V729" s="52">
        <v>4214.2051131969001</v>
      </c>
      <c r="W729" s="52">
        <v>4600.8350156296001</v>
      </c>
      <c r="X729" s="52">
        <v>5017.7170239728002</v>
      </c>
      <c r="Y729" s="52">
        <v>5466.7913669045001</v>
      </c>
      <c r="Z729" s="52">
        <v>5950.2897167133997</v>
      </c>
      <c r="AA729" s="52">
        <v>6470.5941942069003</v>
      </c>
      <c r="AB729" s="55">
        <v>7030.2235000978999</v>
      </c>
      <c r="AC729" s="52">
        <v>7631.8353705692998</v>
      </c>
      <c r="AD729" s="52">
        <v>8278.2462116925999</v>
      </c>
      <c r="AE729" s="52">
        <v>8972.5558194665009</v>
      </c>
      <c r="AF729" s="52">
        <v>9717.8834630984002</v>
      </c>
      <c r="AG729" s="52">
        <v>10517.511465211999</v>
      </c>
      <c r="AH729" s="52">
        <v>11374.8953192878</v>
      </c>
      <c r="AI729" s="52">
        <v>12293.674628241901</v>
      </c>
      <c r="AJ729" s="52">
        <v>13277.686872017999</v>
      </c>
      <c r="AK729" s="52">
        <v>14331.0018887408</v>
      </c>
      <c r="AL729" s="52">
        <v>15464.8824422464</v>
      </c>
      <c r="AM729" s="52">
        <v>18786.446003973098</v>
      </c>
      <c r="AN729" s="52">
        <v>18483.0881142619</v>
      </c>
      <c r="AO729" s="52">
        <v>18660.599933825499</v>
      </c>
      <c r="AP729" s="52">
        <v>19199.063472820199</v>
      </c>
      <c r="AQ729" s="52">
        <v>20020.538419302098</v>
      </c>
      <c r="AR729" s="52">
        <v>21073.705385668101</v>
      </c>
      <c r="AS729" s="52">
        <v>22324.664727090301</v>
      </c>
      <c r="AT729" s="52">
        <v>23751.258969779599</v>
      </c>
      <c r="AU729" s="52">
        <v>25339.459200863701</v>
      </c>
      <c r="AV729" s="52">
        <v>27086.518836182298</v>
      </c>
      <c r="AW729" s="52">
        <v>28985.677418711301</v>
      </c>
      <c r="AX729" s="52">
        <v>31028.726233158599</v>
      </c>
      <c r="AY729" s="52">
        <v>33219.081149191501</v>
      </c>
      <c r="AZ729" s="52">
        <v>35560.2041432361</v>
      </c>
      <c r="BA729" s="52">
        <v>38056.8749670252</v>
      </c>
      <c r="BB729" s="52">
        <v>40714.969334888898</v>
      </c>
      <c r="BC729" s="52">
        <v>43541.259958688999</v>
      </c>
      <c r="BD729" s="52">
        <v>46543.270820744801</v>
      </c>
      <c r="BE729" s="52">
        <v>49729.1732435433</v>
      </c>
      <c r="BF729" s="52">
        <v>53112.125788336998</v>
      </c>
      <c r="BG729" s="52">
        <v>56683.657663898899</v>
      </c>
      <c r="BH729" s="52">
        <v>60478.080123302097</v>
      </c>
      <c r="BI729" s="52">
        <v>64493.215163945701</v>
      </c>
      <c r="BJ729" s="52">
        <v>68739.992375543006</v>
      </c>
      <c r="BK729" s="52">
        <v>73229.811118915095</v>
      </c>
      <c r="BL729" s="52">
        <v>77974.452815349097</v>
      </c>
      <c r="BM729" s="52">
        <v>82986.080955758502</v>
      </c>
      <c r="BN729" s="52">
        <v>88277.2603909233</v>
      </c>
      <c r="BO729" s="52">
        <v>93860.977475826396</v>
      </c>
      <c r="BP729" s="52">
        <v>99750.657247678202</v>
      </c>
      <c r="BQ729" s="93" t="s">
        <v>715</v>
      </c>
      <c r="BR729" s="93" t="s">
        <v>716</v>
      </c>
      <c r="BS729" s="93" t="s">
        <v>717</v>
      </c>
      <c r="BT729" s="93" t="s">
        <v>718</v>
      </c>
      <c r="BU729" s="93" t="s">
        <v>719</v>
      </c>
      <c r="BV729" s="93" t="s">
        <v>720</v>
      </c>
      <c r="BW729" s="93" t="s">
        <v>721</v>
      </c>
      <c r="BX729" s="93" t="s">
        <v>722</v>
      </c>
      <c r="BY729" s="93" t="s">
        <v>723</v>
      </c>
      <c r="BZ729" s="93" t="s">
        <v>724</v>
      </c>
      <c r="CA729" s="93" t="s">
        <v>725</v>
      </c>
      <c r="CB729" s="93" t="s">
        <v>726</v>
      </c>
      <c r="CC729" s="93" t="s">
        <v>727</v>
      </c>
      <c r="CD729" s="93" t="s">
        <v>728</v>
      </c>
    </row>
    <row r="730" spans="1:82" x14ac:dyDescent="0.25">
      <c r="A730" s="52" t="s">
        <v>241</v>
      </c>
      <c r="B730" s="52">
        <v>0.32372206619999999</v>
      </c>
      <c r="C730" s="52">
        <v>0.33601828909999998</v>
      </c>
      <c r="D730" s="52">
        <v>0.33464442999999999</v>
      </c>
      <c r="E730" s="52">
        <v>0.33549961160000003</v>
      </c>
      <c r="F730" s="52">
        <v>0.33674852259999999</v>
      </c>
      <c r="G730" s="52">
        <v>0.33842838600000003</v>
      </c>
      <c r="H730" s="52">
        <v>0.33911389590000002</v>
      </c>
      <c r="I730" s="52">
        <v>0.33892783850000002</v>
      </c>
      <c r="J730" s="52">
        <v>0.33905700379999998</v>
      </c>
      <c r="K730" s="52">
        <v>0.33928310550000002</v>
      </c>
      <c r="L730" s="52">
        <v>0.3382568245</v>
      </c>
      <c r="M730" s="52">
        <v>0.33642625710000001</v>
      </c>
      <c r="N730" s="52">
        <v>0.33477106550000002</v>
      </c>
      <c r="O730" s="52">
        <v>0.3332824794</v>
      </c>
      <c r="P730" s="52">
        <v>0.3319382709</v>
      </c>
      <c r="Q730" s="52">
        <v>0.33071758480000002</v>
      </c>
      <c r="R730" s="55">
        <v>0.32942186820000002</v>
      </c>
      <c r="S730" s="52">
        <v>0.32844849380000002</v>
      </c>
      <c r="T730" s="52">
        <v>0.32755183739999999</v>
      </c>
      <c r="U730" s="52">
        <v>0.33138750039999998</v>
      </c>
      <c r="V730" s="52">
        <v>0.33005013589999999</v>
      </c>
      <c r="W730" s="52">
        <v>0.32923249650000003</v>
      </c>
      <c r="X730" s="52">
        <v>0.32843282260000001</v>
      </c>
      <c r="Y730" s="52">
        <v>0.32767087439999998</v>
      </c>
      <c r="Z730" s="52">
        <v>0.32694387609999997</v>
      </c>
      <c r="AA730" s="52">
        <v>0.32624676180000001</v>
      </c>
      <c r="AB730" s="55">
        <v>0.32557484689999999</v>
      </c>
      <c r="AC730" s="52">
        <v>0.32492537469999999</v>
      </c>
      <c r="AD730" s="52">
        <v>0.3243049382</v>
      </c>
      <c r="AE730" s="52">
        <v>0.32369452259999998</v>
      </c>
      <c r="AF730" s="52">
        <v>0.32309268079999998</v>
      </c>
      <c r="AG730" s="52">
        <v>0.32249864849999998</v>
      </c>
      <c r="AH730" s="52">
        <v>0.32191232669999997</v>
      </c>
      <c r="AI730" s="52">
        <v>0.32133436739999999</v>
      </c>
      <c r="AJ730" s="52">
        <v>0.32076711590000001</v>
      </c>
      <c r="AK730" s="52">
        <v>0.32053143179999999</v>
      </c>
      <c r="AL730" s="52">
        <v>0.4095294484</v>
      </c>
      <c r="AM730" s="52">
        <v>0.28000000000000003</v>
      </c>
      <c r="AN730" s="52">
        <v>0.28000000000000003</v>
      </c>
      <c r="AO730" s="52">
        <v>0.28000000000000003</v>
      </c>
      <c r="AP730" s="52">
        <v>0.28000000000000003</v>
      </c>
      <c r="AQ730" s="52">
        <v>0.28000000000000003</v>
      </c>
      <c r="AR730" s="52">
        <v>0.28000000000000003</v>
      </c>
      <c r="AS730" s="52">
        <v>0.28000000000000003</v>
      </c>
      <c r="AT730" s="52">
        <v>0.28000000000000003</v>
      </c>
      <c r="AU730" s="52">
        <v>0.28000000000000003</v>
      </c>
      <c r="AV730" s="52">
        <v>0.28000000000000003</v>
      </c>
      <c r="AW730" s="52">
        <v>0.28000000000000003</v>
      </c>
      <c r="AX730" s="52">
        <v>0.28000000000000003</v>
      </c>
      <c r="AY730" s="52">
        <v>0.28000000000000003</v>
      </c>
      <c r="AZ730" s="52">
        <v>0.28000000000000003</v>
      </c>
      <c r="BA730" s="52">
        <v>0.28000000000000003</v>
      </c>
      <c r="BB730" s="52">
        <v>0.28000000000000003</v>
      </c>
      <c r="BC730" s="52">
        <v>0.28000000000000003</v>
      </c>
      <c r="BD730" s="52">
        <v>0.28000000000000003</v>
      </c>
      <c r="BE730" s="52">
        <v>0.28000000000000003</v>
      </c>
      <c r="BF730" s="52">
        <v>0.28000000000000003</v>
      </c>
      <c r="BG730" s="52">
        <v>0.28000000000000003</v>
      </c>
      <c r="BH730" s="52">
        <v>0.28000000000000003</v>
      </c>
      <c r="BI730" s="52">
        <v>0.28000000000000003</v>
      </c>
      <c r="BJ730" s="52">
        <v>0.28000000000000003</v>
      </c>
      <c r="BK730" s="52">
        <v>0.28000000000000003</v>
      </c>
      <c r="BL730" s="52">
        <v>0.28000000000000003</v>
      </c>
      <c r="BM730" s="52">
        <v>0.28000000000000003</v>
      </c>
      <c r="BN730" s="52">
        <v>0.28000000000000003</v>
      </c>
      <c r="BO730" s="52">
        <v>0.28000000000000003</v>
      </c>
      <c r="BP730" s="52">
        <v>0.28000000000000003</v>
      </c>
      <c r="BQ730" s="52">
        <v>0.28000000000000003</v>
      </c>
      <c r="BR730" s="52">
        <v>0.28000000000000003</v>
      </c>
      <c r="BS730" s="52">
        <v>0.28000000000000003</v>
      </c>
      <c r="BT730" s="52">
        <v>0.28000000000000003</v>
      </c>
      <c r="BU730" s="52">
        <v>0.28000000000000003</v>
      </c>
      <c r="BV730" s="52">
        <v>0.28000000000000003</v>
      </c>
      <c r="BW730" s="52">
        <v>0.28000000000000003</v>
      </c>
      <c r="BX730" s="52">
        <v>0.28000000000000003</v>
      </c>
      <c r="BY730" s="52">
        <v>0.28000000000000003</v>
      </c>
      <c r="BZ730" s="52">
        <v>0.28000000000000003</v>
      </c>
      <c r="CA730" s="52">
        <v>0.28000000000000003</v>
      </c>
      <c r="CB730" s="52">
        <v>0.28000000000000003</v>
      </c>
      <c r="CC730" s="52">
        <v>0.28000000000000003</v>
      </c>
      <c r="CD730" s="52">
        <v>0.28000000000000003</v>
      </c>
    </row>
    <row r="731" spans="1:82" x14ac:dyDescent="0.25">
      <c r="A731" s="52" t="s">
        <v>242</v>
      </c>
      <c r="B731" s="52">
        <v>47.902597589800003</v>
      </c>
      <c r="C731" s="52">
        <v>57.704219441900001</v>
      </c>
      <c r="D731" s="52">
        <v>66.487531849500002</v>
      </c>
      <c r="E731" s="52">
        <v>76.296776768599997</v>
      </c>
      <c r="F731" s="52">
        <v>86.929240467400007</v>
      </c>
      <c r="G731" s="52">
        <v>98.464788289400005</v>
      </c>
      <c r="H731" s="52">
        <v>110.53794184589999</v>
      </c>
      <c r="I731" s="52">
        <v>122.9143480373</v>
      </c>
      <c r="J731" s="52">
        <v>136.8451536323</v>
      </c>
      <c r="K731" s="52">
        <v>152.0627249021</v>
      </c>
      <c r="L731" s="52">
        <v>167.9012627006</v>
      </c>
      <c r="M731" s="52">
        <v>185.33817110690001</v>
      </c>
      <c r="N731" s="52">
        <v>204.16686847290001</v>
      </c>
      <c r="O731" s="52">
        <v>224.49852161370001</v>
      </c>
      <c r="P731" s="52">
        <v>246.44602965990001</v>
      </c>
      <c r="Q731" s="52">
        <v>270.12875385979999</v>
      </c>
      <c r="R731" s="55">
        <v>295.51142931909999</v>
      </c>
      <c r="S731" s="52">
        <v>323.00472584260001</v>
      </c>
      <c r="T731" s="52">
        <v>352.65407105489999</v>
      </c>
      <c r="U731" s="52">
        <v>390.10227624300001</v>
      </c>
      <c r="V731" s="52">
        <v>422.47780766760002</v>
      </c>
      <c r="W731" s="52">
        <v>460.19399111870001</v>
      </c>
      <c r="X731" s="52">
        <v>500.7759282838</v>
      </c>
      <c r="Y731" s="52">
        <v>544.44081649400005</v>
      </c>
      <c r="Z731" s="52">
        <v>591.40152387700005</v>
      </c>
      <c r="AA731" s="52">
        <v>641.88046687209999</v>
      </c>
      <c r="AB731" s="55">
        <v>696.11173919930002</v>
      </c>
      <c r="AC731" s="52">
        <v>754.34474874499995</v>
      </c>
      <c r="AD731" s="52">
        <v>816.86684278480004</v>
      </c>
      <c r="AE731" s="52">
        <v>883.9357954523</v>
      </c>
      <c r="AF731" s="52">
        <v>955.83969181739997</v>
      </c>
      <c r="AG731" s="52">
        <v>1032.8819948390001</v>
      </c>
      <c r="AH731" s="52">
        <v>1115.3825382310999</v>
      </c>
      <c r="AI731" s="52">
        <v>1203.6789881575</v>
      </c>
      <c r="AJ731" s="52">
        <v>1298.1321135365999</v>
      </c>
      <c r="AK731" s="52">
        <v>1400.5138273928001</v>
      </c>
      <c r="AL731" s="52">
        <v>1930.9175141302001</v>
      </c>
      <c r="AM731" s="52">
        <v>1477.9759226752001</v>
      </c>
      <c r="AN731" s="52">
        <v>1549.3042466469999</v>
      </c>
      <c r="AO731" s="52">
        <v>1636.0331635790999</v>
      </c>
      <c r="AP731" s="52">
        <v>1736.7366858472999</v>
      </c>
      <c r="AQ731" s="52">
        <v>1850.3555308908999</v>
      </c>
      <c r="AR731" s="52">
        <v>1976.1704867814001</v>
      </c>
      <c r="AS731" s="52">
        <v>2113.7535390160001</v>
      </c>
      <c r="AT731" s="52">
        <v>2262.9156583597</v>
      </c>
      <c r="AU731" s="52">
        <v>2424.7643145328002</v>
      </c>
      <c r="AV731" s="52">
        <v>2598.2717822268</v>
      </c>
      <c r="AW731" s="52">
        <v>2782.5947148368</v>
      </c>
      <c r="AX731" s="52">
        <v>2979.3857191546999</v>
      </c>
      <c r="AY731" s="52">
        <v>3188.9337830899999</v>
      </c>
      <c r="AZ731" s="52">
        <v>3411.7860044970998</v>
      </c>
      <c r="BA731" s="52">
        <v>3648.553047122</v>
      </c>
      <c r="BB731" s="52">
        <v>3899.8955432261</v>
      </c>
      <c r="BC731" s="52">
        <v>4166.5184455477001</v>
      </c>
      <c r="BD731" s="52">
        <v>4449.1674513202997</v>
      </c>
      <c r="BE731" s="52">
        <v>4749.5092559513996</v>
      </c>
      <c r="BF731" s="52">
        <v>5064.2957014287003</v>
      </c>
      <c r="BG731" s="52">
        <v>5401.3894218693003</v>
      </c>
      <c r="BH731" s="52">
        <v>5756.3027263874001</v>
      </c>
      <c r="BI731" s="52">
        <v>6131.4787506768998</v>
      </c>
      <c r="BJ731" s="52">
        <v>6527.9066042161003</v>
      </c>
      <c r="BK731" s="52">
        <v>6946.5963295481997</v>
      </c>
      <c r="BL731" s="52">
        <v>7388.5892625646002</v>
      </c>
      <c r="BM731" s="52">
        <v>7854.9618894715004</v>
      </c>
      <c r="BN731" s="52">
        <v>8346.8275975180004</v>
      </c>
      <c r="BO731" s="52">
        <v>8865.3377315955004</v>
      </c>
      <c r="BP731" s="52">
        <v>9411.6824143392005</v>
      </c>
      <c r="BQ731" s="52">
        <v>9987.0912783106996</v>
      </c>
      <c r="BR731" s="52">
        <v>10592.834158555899</v>
      </c>
      <c r="BS731" s="52">
        <v>11230.221761069701</v>
      </c>
      <c r="BT731" s="52">
        <v>11900.606311817201</v>
      </c>
      <c r="BU731" s="52">
        <v>12605.382187248901</v>
      </c>
      <c r="BV731" s="52">
        <v>13345.9865259295</v>
      </c>
      <c r="BW731" s="52">
        <v>14123.8998204094</v>
      </c>
      <c r="BX731" s="52">
        <v>14940.6464882787</v>
      </c>
      <c r="BY731" s="52">
        <v>15797.7954212726</v>
      </c>
      <c r="BZ731" s="52">
        <v>16696.960511271998</v>
      </c>
      <c r="CA731" s="52">
        <v>17639.801152042201</v>
      </c>
      <c r="CB731" s="52">
        <v>18628.022715560601</v>
      </c>
      <c r="CC731" s="52">
        <v>19663.377001799399</v>
      </c>
      <c r="CD731" s="52">
        <v>20747.6626608476</v>
      </c>
    </row>
    <row r="732" spans="1:82" x14ac:dyDescent="0.25">
      <c r="A732" s="52" t="s">
        <v>243</v>
      </c>
      <c r="B732" s="52">
        <v>147.9811817186</v>
      </c>
      <c r="C732" s="52">
        <v>171.7708714222</v>
      </c>
      <c r="D732" s="52">
        <v>199.0925357417</v>
      </c>
      <c r="E732" s="52">
        <v>228.60680834370001</v>
      </c>
      <c r="F732" s="52">
        <v>260.68445246110002</v>
      </c>
      <c r="G732" s="52">
        <v>295.50364063680001</v>
      </c>
      <c r="H732" s="52">
        <v>333.28659393660001</v>
      </c>
      <c r="I732" s="52">
        <v>374.07399892670003</v>
      </c>
      <c r="J732" s="52">
        <v>417.82724662380002</v>
      </c>
      <c r="K732" s="52">
        <v>465.21002201530001</v>
      </c>
      <c r="L732" s="52">
        <v>516.58388795660005</v>
      </c>
      <c r="M732" s="52">
        <v>571.88377312130001</v>
      </c>
      <c r="N732" s="52">
        <v>631.64161414089995</v>
      </c>
      <c r="O732" s="52">
        <v>696.18507848870001</v>
      </c>
      <c r="P732" s="52">
        <v>765.87545406929996</v>
      </c>
      <c r="Q732" s="52">
        <v>841.10060327470001</v>
      </c>
      <c r="R732" s="55">
        <v>922.27450694950005</v>
      </c>
      <c r="S732" s="52">
        <v>1009.8431113933</v>
      </c>
      <c r="T732" s="52">
        <v>1104.3221380218999</v>
      </c>
      <c r="U732" s="52">
        <v>1206.2039277117001</v>
      </c>
      <c r="V732" s="52">
        <v>1319.1172249419999</v>
      </c>
      <c r="W732" s="52">
        <v>1438.7813439358999</v>
      </c>
      <c r="X732" s="52">
        <v>1567.7844404499999</v>
      </c>
      <c r="Y732" s="52">
        <v>1706.7422497166001</v>
      </c>
      <c r="Z732" s="52">
        <v>1856.3497009718999</v>
      </c>
      <c r="AA732" s="52">
        <v>2017.3494699456</v>
      </c>
      <c r="AB732" s="55">
        <v>2190.5276443811999</v>
      </c>
      <c r="AC732" s="52">
        <v>2376.7144306990999</v>
      </c>
      <c r="AD732" s="52">
        <v>2576.7869548649001</v>
      </c>
      <c r="AE732" s="52">
        <v>2791.6806238671002</v>
      </c>
      <c r="AF732" s="52">
        <v>3022.3661384248999</v>
      </c>
      <c r="AG732" s="52">
        <v>3269.8637448004001</v>
      </c>
      <c r="AH732" s="52">
        <v>3535.2446786221999</v>
      </c>
      <c r="AI732" s="52">
        <v>3819.6324416709999</v>
      </c>
      <c r="AJ732" s="52">
        <v>4124.2040947299001</v>
      </c>
      <c r="AK732" s="52">
        <v>4450.1932174996</v>
      </c>
      <c r="AL732" s="52">
        <v>4799.5379204405999</v>
      </c>
      <c r="AM732" s="52">
        <v>5359.6788291182002</v>
      </c>
      <c r="AN732" s="52">
        <v>5615.7752445326996</v>
      </c>
      <c r="AO732" s="52">
        <v>5927.5148134850997</v>
      </c>
      <c r="AP732" s="52">
        <v>6289.6687714318996</v>
      </c>
      <c r="AQ732" s="52">
        <v>6698.3492310668998</v>
      </c>
      <c r="AR732" s="52">
        <v>7150.9087324810998</v>
      </c>
      <c r="AS732" s="52">
        <v>7645.7602651453999</v>
      </c>
      <c r="AT732" s="52">
        <v>8182.1859746669998</v>
      </c>
      <c r="AU732" s="52">
        <v>8759.3573984835002</v>
      </c>
      <c r="AV732" s="52">
        <v>9378.2521868912008</v>
      </c>
      <c r="AW732" s="52">
        <v>10040.4156723632</v>
      </c>
      <c r="AX732" s="52">
        <v>10746.471120726401</v>
      </c>
      <c r="AY732" s="52">
        <v>11498.304749270899</v>
      </c>
      <c r="AZ732" s="52">
        <v>12297.8694509082</v>
      </c>
      <c r="BA732" s="52">
        <v>13147.3203764968</v>
      </c>
      <c r="BB732" s="52">
        <v>14048.994289297299</v>
      </c>
      <c r="BC732" s="52">
        <v>15005.3908166982</v>
      </c>
      <c r="BD732" s="52">
        <v>16019.159054043599</v>
      </c>
      <c r="BE732" s="52">
        <v>17091.2619170695</v>
      </c>
      <c r="BF732" s="52">
        <v>18230.557377670699</v>
      </c>
      <c r="BG732" s="52">
        <v>19432.794396244699</v>
      </c>
      <c r="BH732" s="52">
        <v>20705.174365383398</v>
      </c>
      <c r="BI732" s="52">
        <v>22050.0108517472</v>
      </c>
      <c r="BJ732" s="52">
        <v>23470.835281793901</v>
      </c>
      <c r="BK732" s="52">
        <v>24971.253752344299</v>
      </c>
      <c r="BL732" s="52">
        <v>26554.9839639932</v>
      </c>
      <c r="BM732" s="52">
        <v>28225.868995371198</v>
      </c>
      <c r="BN732" s="52">
        <v>29987.883567692901</v>
      </c>
      <c r="BO732" s="52">
        <v>31845.137829447998</v>
      </c>
      <c r="BP732" s="52">
        <v>33801.880293514303</v>
      </c>
      <c r="BQ732" s="52">
        <v>35862.500457855997</v>
      </c>
      <c r="BR732" s="52">
        <v>38031.531283147699</v>
      </c>
      <c r="BS732" s="52">
        <v>40313.651583453502</v>
      </c>
      <c r="BT732" s="52">
        <v>42713.688347010699</v>
      </c>
      <c r="BU732" s="52">
        <v>45236.618990732997</v>
      </c>
      <c r="BV732" s="52">
        <v>47887.573547234497</v>
      </c>
      <c r="BW732" s="52">
        <v>50671.836781355101</v>
      </c>
      <c r="BX732" s="52">
        <v>53594.8502324531</v>
      </c>
      <c r="BY732" s="52">
        <v>56662.214178451599</v>
      </c>
      <c r="BZ732" s="52">
        <v>59879.689517522398</v>
      </c>
      <c r="CA732" s="52">
        <v>63253.199563278802</v>
      </c>
      <c r="CB732" s="52">
        <v>66788.831749374003</v>
      </c>
      <c r="CC732" s="52">
        <v>70492.8392394525</v>
      </c>
      <c r="CD732" s="52">
        <v>74371.642438460403</v>
      </c>
    </row>
    <row r="733" spans="1:82" x14ac:dyDescent="0.25">
      <c r="A733" s="52" t="s">
        <v>244</v>
      </c>
      <c r="B733" s="52">
        <v>12.9076682718</v>
      </c>
      <c r="C733" s="52">
        <v>14.0125394895</v>
      </c>
      <c r="D733" s="52">
        <v>15.586715484100001</v>
      </c>
      <c r="E733" s="52">
        <v>17.198384480200001</v>
      </c>
      <c r="F733" s="52">
        <v>18.905090703799999</v>
      </c>
      <c r="G733" s="52">
        <v>20.710876893199998</v>
      </c>
      <c r="H733" s="52">
        <v>22.672308206699999</v>
      </c>
      <c r="I733" s="52">
        <v>24.759165823699998</v>
      </c>
      <c r="J733" s="52">
        <v>27.107636222</v>
      </c>
      <c r="K733" s="52">
        <v>29.6786440672</v>
      </c>
      <c r="L733" s="52">
        <v>32.533632267800002</v>
      </c>
      <c r="M733" s="52">
        <v>35.843602206100002</v>
      </c>
      <c r="N733" s="52">
        <v>39.437013723699998</v>
      </c>
      <c r="O733" s="52">
        <v>43.3341725696</v>
      </c>
      <c r="P733" s="52">
        <v>47.5582621553</v>
      </c>
      <c r="Q733" s="52">
        <v>52.1342069994</v>
      </c>
      <c r="R733" s="55">
        <v>57.103937044699997</v>
      </c>
      <c r="S733" s="52">
        <v>62.4455427284</v>
      </c>
      <c r="T733" s="52">
        <v>68.224830785899996</v>
      </c>
      <c r="U733" s="52">
        <v>73.956858530399998</v>
      </c>
      <c r="V733" s="52">
        <v>80.381556649399997</v>
      </c>
      <c r="W733" s="52">
        <v>87.696906251399994</v>
      </c>
      <c r="X733" s="52">
        <v>95.604225180200004</v>
      </c>
      <c r="Y733" s="52">
        <v>104.1395728256</v>
      </c>
      <c r="Z733" s="52">
        <v>113.3467172303</v>
      </c>
      <c r="AA733" s="52">
        <v>123.2729192605</v>
      </c>
      <c r="AB733" s="55">
        <v>133.96833361579999</v>
      </c>
      <c r="AC733" s="52">
        <v>145.4857385766</v>
      </c>
      <c r="AD733" s="52">
        <v>157.8791769547</v>
      </c>
      <c r="AE733" s="52">
        <v>171.21549007780001</v>
      </c>
      <c r="AF733" s="52">
        <v>185.5573834761</v>
      </c>
      <c r="AG733" s="52">
        <v>200.97072928520001</v>
      </c>
      <c r="AH733" s="52">
        <v>217.52460871380001</v>
      </c>
      <c r="AI733" s="52">
        <v>235.29129542800001</v>
      </c>
      <c r="AJ733" s="52">
        <v>254.3458875874</v>
      </c>
      <c r="AK733" s="52">
        <v>274.63817537149998</v>
      </c>
      <c r="AL733" s="52">
        <v>257.49227175750002</v>
      </c>
      <c r="AM733" s="52">
        <v>351.44266191309998</v>
      </c>
      <c r="AN733" s="52">
        <v>368.34938627410003</v>
      </c>
      <c r="AO733" s="52">
        <v>388.92039996540001</v>
      </c>
      <c r="AP733" s="52">
        <v>412.81540949660001</v>
      </c>
      <c r="AQ733" s="52">
        <v>439.78172369340001</v>
      </c>
      <c r="AR733" s="52">
        <v>469.64777108250001</v>
      </c>
      <c r="AS733" s="52">
        <v>502.31137878549998</v>
      </c>
      <c r="AT733" s="52">
        <v>537.72729325130001</v>
      </c>
      <c r="AU733" s="52">
        <v>576.15841264899996</v>
      </c>
      <c r="AV733" s="52">
        <v>617.36031554650003</v>
      </c>
      <c r="AW733" s="52">
        <v>661.13247497079999</v>
      </c>
      <c r="AX733" s="52">
        <v>707.86742938999998</v>
      </c>
      <c r="AY733" s="52">
        <v>757.63372250110001</v>
      </c>
      <c r="AZ733" s="52">
        <v>810.56123497340002</v>
      </c>
      <c r="BA733" s="52">
        <v>866.79495686589996</v>
      </c>
      <c r="BB733" s="52">
        <v>926.49175512609997</v>
      </c>
      <c r="BC733" s="52">
        <v>989.81903049180005</v>
      </c>
      <c r="BD733" s="52">
        <v>1056.9538670966999</v>
      </c>
      <c r="BE733" s="52">
        <v>1128.2921446898999</v>
      </c>
      <c r="BF733" s="52">
        <v>1203.0621778202001</v>
      </c>
      <c r="BG733" s="52">
        <v>1283.1317483926</v>
      </c>
      <c r="BH733" s="52">
        <v>1367.4347198759001</v>
      </c>
      <c r="BI733" s="52">
        <v>1456.5514306217999</v>
      </c>
      <c r="BJ733" s="52">
        <v>1550.7168058861</v>
      </c>
      <c r="BK733" s="52">
        <v>1650.1707456697</v>
      </c>
      <c r="BL733" s="52">
        <v>1755.1605857497</v>
      </c>
      <c r="BM733" s="52">
        <v>1865.9420137832999</v>
      </c>
      <c r="BN733" s="52">
        <v>1982.7794850616001</v>
      </c>
      <c r="BO733" s="52">
        <v>2105.9464733761001</v>
      </c>
      <c r="BP733" s="52">
        <v>2235.7256657096</v>
      </c>
      <c r="BQ733" s="52">
        <v>2372.4091360487</v>
      </c>
      <c r="BR733" s="52">
        <v>2516.2985097892001</v>
      </c>
      <c r="BS733" s="52">
        <v>2667.7051224247998</v>
      </c>
      <c r="BT733" s="52">
        <v>2826.9501736217999</v>
      </c>
      <c r="BU733" s="52">
        <v>2994.3648769044999</v>
      </c>
      <c r="BV733" s="52">
        <v>3170.2906048594</v>
      </c>
      <c r="BW733" s="52">
        <v>3355.0790296505002</v>
      </c>
      <c r="BX733" s="52">
        <v>3549.0922585951998</v>
      </c>
      <c r="BY733" s="52">
        <v>3752.7029645313</v>
      </c>
      <c r="BZ733" s="52">
        <v>3966.2945106993998</v>
      </c>
      <c r="CA733" s="52">
        <v>4190.2610698667004</v>
      </c>
      <c r="CB733" s="52">
        <v>4425.0077374185003</v>
      </c>
      <c r="CC733" s="52">
        <v>4670.9506381480996</v>
      </c>
      <c r="CD733" s="52">
        <v>4928.5170264793996</v>
      </c>
    </row>
    <row r="734" spans="1:82" x14ac:dyDescent="0.25">
      <c r="A734" s="52" t="s">
        <v>245</v>
      </c>
      <c r="B734" s="52">
        <v>100.07186134449999</v>
      </c>
      <c r="C734" s="52">
        <v>114.025181344</v>
      </c>
      <c r="D734" s="52">
        <v>132.19359324460001</v>
      </c>
      <c r="E734" s="52">
        <v>151.11563782280001</v>
      </c>
      <c r="F734" s="52">
        <v>171.21366033999999</v>
      </c>
      <c r="G734" s="52">
        <v>192.48240276019999</v>
      </c>
      <c r="H734" s="52">
        <v>215.4231679424</v>
      </c>
      <c r="I734" s="52">
        <v>239.7420468217</v>
      </c>
      <c r="J734" s="52">
        <v>266.75999855240002</v>
      </c>
      <c r="K734" s="52">
        <v>296.12559461069998</v>
      </c>
      <c r="L734" s="52">
        <v>328.47087394170001</v>
      </c>
      <c r="M734" s="52">
        <v>365.56464104119999</v>
      </c>
      <c r="N734" s="52">
        <v>405.70324732059998</v>
      </c>
      <c r="O734" s="52">
        <v>449.09980861930001</v>
      </c>
      <c r="P734" s="52">
        <v>495.99933227370002</v>
      </c>
      <c r="Q734" s="52">
        <v>546.66710531249998</v>
      </c>
      <c r="R734" s="55">
        <v>601.54932422130003</v>
      </c>
      <c r="S734" s="52">
        <v>660.4210835609</v>
      </c>
      <c r="T734" s="52">
        <v>723.98184049880001</v>
      </c>
      <c r="U734" s="52">
        <v>787.07633111810003</v>
      </c>
      <c r="V734" s="52">
        <v>857.56350021410003</v>
      </c>
      <c r="W734" s="52">
        <v>937.58416264200002</v>
      </c>
      <c r="X734" s="52">
        <v>1023.9679272341</v>
      </c>
      <c r="Y734" s="52">
        <v>1117.1069713126999</v>
      </c>
      <c r="Z734" s="52">
        <v>1217.4762900477001</v>
      </c>
      <c r="AA734" s="52">
        <v>1325.5887683087999</v>
      </c>
      <c r="AB734" s="55">
        <v>1441.9887493123999</v>
      </c>
      <c r="AC734" s="52">
        <v>1567.2490925126001</v>
      </c>
      <c r="AD734" s="52">
        <v>1701.9564820492999</v>
      </c>
      <c r="AE734" s="52">
        <v>1846.8357612084999</v>
      </c>
      <c r="AF734" s="52">
        <v>2002.5674421959</v>
      </c>
      <c r="AG734" s="52">
        <v>2169.8662943968998</v>
      </c>
      <c r="AH734" s="52">
        <v>2349.4817918417998</v>
      </c>
      <c r="AI734" s="52">
        <v>2542.1979248335001</v>
      </c>
      <c r="AJ734" s="52">
        <v>2748.8292156677999</v>
      </c>
      <c r="AK734" s="52">
        <v>2968.8355975838999</v>
      </c>
      <c r="AL734" s="52">
        <v>2784.0487034204998</v>
      </c>
      <c r="AM734" s="52">
        <v>3800.5095154504002</v>
      </c>
      <c r="AN734" s="52">
        <v>3983.9252056637001</v>
      </c>
      <c r="AO734" s="52">
        <v>4206.942420632</v>
      </c>
      <c r="AP734" s="52">
        <v>4465.8943350359004</v>
      </c>
      <c r="AQ734" s="52">
        <v>4758.0570794337</v>
      </c>
      <c r="AR734" s="52">
        <v>5081.5812517237</v>
      </c>
      <c r="AS734" s="52">
        <v>5435.3662431840003</v>
      </c>
      <c r="AT734" s="52">
        <v>5818.9259786393004</v>
      </c>
      <c r="AU734" s="52">
        <v>6235.1082373702002</v>
      </c>
      <c r="AV734" s="52">
        <v>6681.2702971546996</v>
      </c>
      <c r="AW734" s="52">
        <v>7155.2435524373996</v>
      </c>
      <c r="AX734" s="52">
        <v>7661.2775635406997</v>
      </c>
      <c r="AY734" s="52">
        <v>8200.1154422313994</v>
      </c>
      <c r="AZ734" s="52">
        <v>8773.1640115641003</v>
      </c>
      <c r="BA734" s="52">
        <v>9381.9935497423994</v>
      </c>
      <c r="BB734" s="52">
        <v>10028.302825438501</v>
      </c>
      <c r="BC734" s="52">
        <v>10713.9045742655</v>
      </c>
      <c r="BD734" s="52">
        <v>11440.7163033952</v>
      </c>
      <c r="BE734" s="52">
        <v>12213.0238010179</v>
      </c>
      <c r="BF734" s="52">
        <v>13022.474660816801</v>
      </c>
      <c r="BG734" s="52">
        <v>13889.2870848067</v>
      </c>
      <c r="BH734" s="52">
        <v>14801.9212964248</v>
      </c>
      <c r="BI734" s="52">
        <v>15766.659644597799</v>
      </c>
      <c r="BJ734" s="52">
        <v>16786.045553698699</v>
      </c>
      <c r="BK734" s="52">
        <v>17862.676275981001</v>
      </c>
      <c r="BL734" s="52">
        <v>18999.229532309</v>
      </c>
      <c r="BM734" s="52">
        <v>20198.4734300696</v>
      </c>
      <c r="BN734" s="52">
        <v>21463.2709650463</v>
      </c>
      <c r="BO734" s="52">
        <v>22796.582738388399</v>
      </c>
      <c r="BP734" s="52">
        <v>24201.4690654437</v>
      </c>
      <c r="BQ734" s="52">
        <v>25681.0918585133</v>
      </c>
      <c r="BR734" s="52">
        <v>27238.716407715201</v>
      </c>
      <c r="BS734" s="52">
        <v>28877.713099893601</v>
      </c>
      <c r="BT734" s="52">
        <v>30601.559087529899</v>
      </c>
      <c r="BU734" s="52">
        <v>32413.839910068498</v>
      </c>
      <c r="BV734" s="52">
        <v>34318.251066675803</v>
      </c>
      <c r="BW734" s="52">
        <v>36318.599538195602</v>
      </c>
      <c r="BX734" s="52">
        <v>38418.805255573803</v>
      </c>
      <c r="BY734" s="52">
        <v>40622.9025118438</v>
      </c>
      <c r="BZ734" s="52">
        <v>42935.041314699403</v>
      </c>
      <c r="CA734" s="52">
        <v>45359.488676679997</v>
      </c>
      <c r="CB734" s="52">
        <v>47900.629840012902</v>
      </c>
      <c r="CC734" s="52">
        <v>50562.969433198297</v>
      </c>
      <c r="CD734" s="52">
        <v>53351.1325564652</v>
      </c>
    </row>
    <row r="735" spans="1:82" x14ac:dyDescent="0.25">
      <c r="A735" s="52" t="s">
        <v>246</v>
      </c>
      <c r="B735" s="52">
        <v>5.3925133000000004E-3</v>
      </c>
      <c r="C735" s="52">
        <v>7.1241621999999999E-3</v>
      </c>
      <c r="D735" s="52">
        <v>8.4842201000000003E-3</v>
      </c>
      <c r="E735" s="52">
        <v>9.6188790999999999E-3</v>
      </c>
      <c r="F735" s="52">
        <v>1.0561694700000001E-2</v>
      </c>
      <c r="G735" s="52">
        <v>1.1298582200000001E-2</v>
      </c>
      <c r="H735" s="52">
        <v>1.18008127E-2</v>
      </c>
      <c r="I735" s="52">
        <v>1.2036441300000001E-2</v>
      </c>
      <c r="J735" s="52">
        <v>1.2097155E-2</v>
      </c>
      <c r="K735" s="52">
        <v>1.2040109800000001E-2</v>
      </c>
      <c r="L735" s="52">
        <v>1.1871547499999999E-2</v>
      </c>
      <c r="M735" s="52">
        <v>1.17006809E-2</v>
      </c>
      <c r="N735" s="52">
        <v>1.15691127E-2</v>
      </c>
      <c r="O735" s="52">
        <v>1.14798952E-2</v>
      </c>
      <c r="P735" s="52">
        <v>1.1428483E-2</v>
      </c>
      <c r="Q735" s="52">
        <v>1.1409611700000001E-2</v>
      </c>
      <c r="R735" s="55">
        <v>1.14186119E-2</v>
      </c>
      <c r="S735" s="52">
        <v>1.1371578E-2</v>
      </c>
      <c r="T735" s="52">
        <v>1.1320339400000001E-2</v>
      </c>
      <c r="U735" s="52">
        <v>1.12781054E-2</v>
      </c>
      <c r="V735" s="52">
        <v>1.08609624E-2</v>
      </c>
      <c r="W735" s="52">
        <v>1.0326670899999999E-2</v>
      </c>
      <c r="X735" s="52">
        <v>9.7830292999999992E-3</v>
      </c>
      <c r="Y735" s="52">
        <v>9.2474337999999996E-3</v>
      </c>
      <c r="Z735" s="52">
        <v>8.7189167000000008E-3</v>
      </c>
      <c r="AA735" s="52">
        <v>8.1940565999999992E-3</v>
      </c>
      <c r="AB735" s="55">
        <v>7.6699304000000003E-3</v>
      </c>
      <c r="AC735" s="52">
        <v>7.1444426999999998E-3</v>
      </c>
      <c r="AD735" s="52">
        <v>6.6163128000000003E-3</v>
      </c>
      <c r="AE735" s="52">
        <v>6.0854784999999998E-3</v>
      </c>
      <c r="AF735" s="52">
        <v>5.5526433E-3</v>
      </c>
      <c r="AG735" s="52">
        <v>5.0192081000000003E-3</v>
      </c>
      <c r="AH735" s="52">
        <v>4.4872819E-3</v>
      </c>
      <c r="AI735" s="52">
        <v>3.9597073000000003E-3</v>
      </c>
      <c r="AJ735" s="52">
        <v>3.4400847000000002E-3</v>
      </c>
      <c r="AK735" s="52">
        <v>2.9327900999999998E-3</v>
      </c>
      <c r="AL735" s="52">
        <v>2.4429026E-3</v>
      </c>
      <c r="AM735" s="52">
        <v>2.2451239999999998E-3</v>
      </c>
      <c r="AN735" s="52">
        <v>2.0892151000000002E-3</v>
      </c>
      <c r="AO735" s="52">
        <v>1.9266312999999999E-3</v>
      </c>
      <c r="AP735" s="52">
        <v>1.7498456000000001E-3</v>
      </c>
      <c r="AQ735" s="52">
        <v>1.5607258000000001E-3</v>
      </c>
      <c r="AR735" s="52">
        <v>1.3636518000000001E-3</v>
      </c>
      <c r="AS735" s="52">
        <v>1.1636228000000001E-3</v>
      </c>
      <c r="AT735" s="52">
        <v>9.6568160000000001E-4</v>
      </c>
      <c r="AU735" s="52">
        <v>8.6675000000000001E-4</v>
      </c>
      <c r="AV735" s="52">
        <v>8.6675000000000001E-4</v>
      </c>
      <c r="AW735" s="52">
        <v>8.6675000000000001E-4</v>
      </c>
      <c r="AX735" s="52">
        <v>8.6675000000000001E-4</v>
      </c>
      <c r="AY735" s="52">
        <v>8.6675000000000001E-4</v>
      </c>
      <c r="AZ735" s="52">
        <v>8.6675000000000001E-4</v>
      </c>
      <c r="BA735" s="52">
        <v>8.6675000000000001E-4</v>
      </c>
      <c r="BB735" s="52">
        <v>8.6675000000000001E-4</v>
      </c>
      <c r="BC735" s="52">
        <v>8.6675000000000001E-4</v>
      </c>
      <c r="BD735" s="52">
        <v>8.6675000000000001E-4</v>
      </c>
      <c r="BE735" s="52">
        <v>9.7351580000000005E-4</v>
      </c>
      <c r="BF735" s="52">
        <v>8.6675000000000001E-4</v>
      </c>
      <c r="BG735" s="52">
        <v>8.6675000000000001E-4</v>
      </c>
      <c r="BH735" s="52">
        <v>8.8297180000000003E-4</v>
      </c>
      <c r="BI735" s="52">
        <v>8.9984340000000003E-4</v>
      </c>
      <c r="BJ735" s="52">
        <v>9.1435349999999997E-4</v>
      </c>
      <c r="BK735" s="52">
        <v>9.2648410000000002E-4</v>
      </c>
      <c r="BL735" s="52">
        <v>9.3674739999999995E-4</v>
      </c>
      <c r="BM735" s="52">
        <v>9.4560569999999999E-4</v>
      </c>
      <c r="BN735" s="52">
        <v>9.5338629999999996E-4</v>
      </c>
      <c r="BO735" s="52">
        <v>9.6030740000000001E-4</v>
      </c>
      <c r="BP735" s="52">
        <v>9.6651449999999998E-4</v>
      </c>
      <c r="BQ735" s="52">
        <v>9.721075E-4</v>
      </c>
      <c r="BR735" s="52">
        <v>9.7715840000000003E-4</v>
      </c>
      <c r="BS735" s="52">
        <v>9.8172230000000008E-4</v>
      </c>
      <c r="BT735" s="52">
        <v>9.8584299999999992E-4</v>
      </c>
      <c r="BU735" s="52">
        <v>9.8955760000000005E-4</v>
      </c>
      <c r="BV735" s="52">
        <v>9.9289780000000002E-4</v>
      </c>
      <c r="BW735" s="52">
        <v>9.9589209999999999E-4</v>
      </c>
      <c r="BX735" s="52">
        <v>9.9856579999999993E-4</v>
      </c>
      <c r="BY735" s="52">
        <v>1.0009422E-3</v>
      </c>
      <c r="BZ735" s="52">
        <v>1.0030426E-3</v>
      </c>
      <c r="CA735" s="52">
        <v>1.0048867E-3</v>
      </c>
      <c r="CB735" s="52">
        <v>1.0064926000000001E-3</v>
      </c>
      <c r="CC735" s="52">
        <v>1.0078774E-3</v>
      </c>
      <c r="CD735" s="52">
        <v>1.0090565999999999E-3</v>
      </c>
    </row>
    <row r="736" spans="1:82" x14ac:dyDescent="0.25">
      <c r="A736" s="52" t="s">
        <v>247</v>
      </c>
      <c r="B736" s="52">
        <v>0.80231699349999996</v>
      </c>
      <c r="C736" s="52">
        <v>1.2325041157000001</v>
      </c>
      <c r="D736" s="52">
        <v>1.7035986072</v>
      </c>
      <c r="E736" s="52">
        <v>2.2202980309</v>
      </c>
      <c r="F736" s="52">
        <v>2.7826591865000001</v>
      </c>
      <c r="G736" s="52">
        <v>3.3769266443000001</v>
      </c>
      <c r="H736" s="52">
        <v>3.9800201462999998</v>
      </c>
      <c r="I736" s="52">
        <v>4.5573743104000002</v>
      </c>
      <c r="J736" s="52">
        <v>5.1164150292999997</v>
      </c>
      <c r="K736" s="52">
        <v>5.6694404093999999</v>
      </c>
      <c r="L736" s="52">
        <v>6.2063288774999998</v>
      </c>
      <c r="M736" s="52">
        <v>6.7706507886000002</v>
      </c>
      <c r="N736" s="52">
        <v>7.3930641923999998</v>
      </c>
      <c r="O736" s="52">
        <v>8.0849460614000002</v>
      </c>
      <c r="P736" s="52">
        <v>8.8539822118</v>
      </c>
      <c r="Q736" s="52">
        <v>9.7073887935999998</v>
      </c>
      <c r="R736" s="55">
        <v>10.6527341031</v>
      </c>
      <c r="S736" s="52">
        <v>11.615597429999999</v>
      </c>
      <c r="T736" s="52">
        <v>12.6444408017</v>
      </c>
      <c r="U736" s="52">
        <v>13.7588689977</v>
      </c>
      <c r="V736" s="52">
        <v>14.4841948988</v>
      </c>
      <c r="W736" s="52">
        <v>15.0128541831</v>
      </c>
      <c r="X736" s="52">
        <v>15.489212548199999</v>
      </c>
      <c r="Y736" s="52">
        <v>15.930300323799999</v>
      </c>
      <c r="Z736" s="52">
        <v>16.3277184634</v>
      </c>
      <c r="AA736" s="52">
        <v>16.666844900099999</v>
      </c>
      <c r="AB736" s="55">
        <v>16.9310545785</v>
      </c>
      <c r="AC736" s="52">
        <v>17.1024878345</v>
      </c>
      <c r="AD736" s="52">
        <v>17.1623800753</v>
      </c>
      <c r="AE736" s="52">
        <v>17.0927297673</v>
      </c>
      <c r="AF736" s="52">
        <v>16.875826538999998</v>
      </c>
      <c r="AG736" s="52">
        <v>16.4949179085</v>
      </c>
      <c r="AH736" s="52">
        <v>15.9351448685</v>
      </c>
      <c r="AI736" s="52">
        <v>15.1847535679</v>
      </c>
      <c r="AJ736" s="52">
        <v>14.2365866716</v>
      </c>
      <c r="AK736" s="52">
        <v>13.089872316999999</v>
      </c>
      <c r="AL736" s="52">
        <v>11.753516555899999</v>
      </c>
      <c r="AM736" s="52">
        <v>12.060220366799999</v>
      </c>
      <c r="AN736" s="52">
        <v>11.7571254303</v>
      </c>
      <c r="AO736" s="52">
        <v>11.4421803372</v>
      </c>
      <c r="AP736" s="52">
        <v>11.0252419934</v>
      </c>
      <c r="AQ736" s="52">
        <v>10.470627971700001</v>
      </c>
      <c r="AR736" s="52">
        <v>9.7646649274000001</v>
      </c>
      <c r="AS736" s="52">
        <v>8.9071455444000005</v>
      </c>
      <c r="AT736" s="52">
        <v>7.9090237721000003</v>
      </c>
      <c r="AU736" s="52">
        <v>7.5987592496999996</v>
      </c>
      <c r="AV736" s="52">
        <v>8.1356516591000005</v>
      </c>
      <c r="AW736" s="52">
        <v>8.7100797455999999</v>
      </c>
      <c r="AX736" s="52">
        <v>9.3225841936999991</v>
      </c>
      <c r="AY736" s="52">
        <v>9.9748013004999994</v>
      </c>
      <c r="AZ736" s="52">
        <v>10.6684252041</v>
      </c>
      <c r="BA736" s="52">
        <v>11.4053255022</v>
      </c>
      <c r="BB736" s="52">
        <v>12.187529341299999</v>
      </c>
      <c r="BC736" s="52">
        <v>13.017205152900001</v>
      </c>
      <c r="BD736" s="52">
        <v>13.896651032399999</v>
      </c>
      <c r="BE736" s="52">
        <v>16.654828061300002</v>
      </c>
      <c r="BF736" s="52">
        <v>15.815043295900001</v>
      </c>
      <c r="BG736" s="52">
        <v>16.857986202500001</v>
      </c>
      <c r="BH736" s="52">
        <v>18.298241562200001</v>
      </c>
      <c r="BI736" s="52">
        <v>19.859428171400001</v>
      </c>
      <c r="BJ736" s="52">
        <v>21.480281458299999</v>
      </c>
      <c r="BK736" s="52">
        <v>23.156923683300001</v>
      </c>
      <c r="BL736" s="52">
        <v>24.8986361043</v>
      </c>
      <c r="BM736" s="52">
        <v>26.715804105499998</v>
      </c>
      <c r="BN736" s="52">
        <v>28.617320301199999</v>
      </c>
      <c r="BO736" s="52">
        <v>30.6105185911</v>
      </c>
      <c r="BP736" s="52">
        <v>32.701615060999998</v>
      </c>
      <c r="BQ736" s="52">
        <v>34.896127958100003</v>
      </c>
      <c r="BR736" s="52">
        <v>37.199180648800002</v>
      </c>
      <c r="BS736" s="52">
        <v>39.615700630699997</v>
      </c>
      <c r="BT736" s="52">
        <v>42.150545182499997</v>
      </c>
      <c r="BU736" s="52">
        <v>44.808579363299998</v>
      </c>
      <c r="BV736" s="52">
        <v>47.594724200400002</v>
      </c>
      <c r="BW736" s="52">
        <v>50.513986571399997</v>
      </c>
      <c r="BX736" s="52">
        <v>53.571477955500001</v>
      </c>
      <c r="BY736" s="52">
        <v>56.772426445199997</v>
      </c>
      <c r="BZ736" s="52">
        <v>60.122184686499999</v>
      </c>
      <c r="CA736" s="52">
        <v>63.626235348999998</v>
      </c>
      <c r="CB736" s="52">
        <v>67.290195090599994</v>
      </c>
      <c r="CC736" s="52">
        <v>71.119817589500002</v>
      </c>
      <c r="CD736" s="52">
        <v>75.120995984000004</v>
      </c>
    </row>
    <row r="737" spans="1:82" x14ac:dyDescent="0.25">
      <c r="A737" s="52" t="s">
        <v>248</v>
      </c>
      <c r="B737" s="52">
        <v>6.7227841999999999E-3</v>
      </c>
      <c r="C737" s="52">
        <v>4.1470636300000002E-2</v>
      </c>
      <c r="D737" s="52">
        <v>0.41141064760000001</v>
      </c>
      <c r="E737" s="52">
        <v>1.1943937522000001</v>
      </c>
      <c r="F737" s="52">
        <v>2.5415516537</v>
      </c>
      <c r="G737" s="52">
        <v>4.5564495871000004</v>
      </c>
      <c r="H737" s="52">
        <v>7.3254841483000002</v>
      </c>
      <c r="I737" s="52">
        <v>11.417604067599999</v>
      </c>
      <c r="J737" s="52">
        <v>14.222094439099999</v>
      </c>
      <c r="K737" s="52">
        <v>17.021702502499998</v>
      </c>
      <c r="L737" s="52">
        <v>20.211751314200001</v>
      </c>
      <c r="M737" s="52">
        <v>20.980960973199998</v>
      </c>
      <c r="N737" s="52">
        <v>21.771498347400001</v>
      </c>
      <c r="O737" s="52">
        <v>22.5867482558</v>
      </c>
      <c r="P737" s="52">
        <v>23.430092135700001</v>
      </c>
      <c r="Q737" s="52">
        <v>24.304744102499999</v>
      </c>
      <c r="R737" s="55">
        <v>25.213753408999999</v>
      </c>
      <c r="S737" s="52">
        <v>26.417301989799999</v>
      </c>
      <c r="T737" s="52">
        <v>27.686226468200001</v>
      </c>
      <c r="U737" s="52">
        <v>29.025320350600001</v>
      </c>
      <c r="V737" s="52">
        <v>39.075917060400002</v>
      </c>
      <c r="W737" s="52">
        <v>41.003190175199997</v>
      </c>
      <c r="X737" s="52">
        <v>43.040584932100003</v>
      </c>
      <c r="Y737" s="52">
        <v>45.194461909899999</v>
      </c>
      <c r="Z737" s="52">
        <v>47.471887047199999</v>
      </c>
      <c r="AA737" s="52">
        <v>49.880234764699999</v>
      </c>
      <c r="AB737" s="55">
        <v>52.427155869499998</v>
      </c>
      <c r="AC737" s="52">
        <v>55.1205894414</v>
      </c>
      <c r="AD737" s="52">
        <v>57.963630030799997</v>
      </c>
      <c r="AE737" s="52">
        <v>60.909067206300001</v>
      </c>
      <c r="AF737" s="52">
        <v>63.959004411599999</v>
      </c>
      <c r="AG737" s="52">
        <v>67.115455564599998</v>
      </c>
      <c r="AH737" s="52">
        <v>70.380348549299995</v>
      </c>
      <c r="AI737" s="52">
        <v>73.755528679999998</v>
      </c>
      <c r="AJ737" s="52">
        <v>77.242765525500005</v>
      </c>
      <c r="AK737" s="52">
        <v>80.843792523000005</v>
      </c>
      <c r="AL737" s="52">
        <v>84.571702889899996</v>
      </c>
      <c r="AM737" s="52">
        <v>81.193390992600001</v>
      </c>
      <c r="AN737" s="52">
        <v>82.545792221900001</v>
      </c>
      <c r="AO737" s="52">
        <v>84.539229273900006</v>
      </c>
      <c r="AP737" s="52">
        <v>87.037750548700004</v>
      </c>
      <c r="AQ737" s="52">
        <v>89.936620742299993</v>
      </c>
      <c r="AR737" s="52">
        <v>93.156993975999995</v>
      </c>
      <c r="AS737" s="52">
        <v>96.640482945299993</v>
      </c>
      <c r="AT737" s="52">
        <v>100.3443376681</v>
      </c>
      <c r="AU737" s="52">
        <v>99.484846580400003</v>
      </c>
      <c r="AV737" s="52">
        <v>98.710107509699995</v>
      </c>
      <c r="AW737" s="52">
        <v>102.5774050891</v>
      </c>
      <c r="AX737" s="52">
        <v>105.8078380309</v>
      </c>
      <c r="AY737" s="52">
        <v>109.2555239494</v>
      </c>
      <c r="AZ737" s="52">
        <v>112.91943484700001</v>
      </c>
      <c r="BA737" s="52">
        <v>116.77377963239999</v>
      </c>
      <c r="BB737" s="52">
        <v>120.7959206327</v>
      </c>
      <c r="BC737" s="52">
        <v>124.967796885</v>
      </c>
      <c r="BD737" s="52">
        <v>129.2752993281</v>
      </c>
      <c r="BE737" s="52">
        <v>128.72886010010001</v>
      </c>
      <c r="BF737" s="52">
        <v>143.78701542510001</v>
      </c>
      <c r="BG737" s="52">
        <v>142.11788956870001</v>
      </c>
      <c r="BH737" s="52">
        <v>146.9503425712</v>
      </c>
      <c r="BI737" s="52">
        <v>151.87245647250001</v>
      </c>
      <c r="BJ737" s="52">
        <v>156.8831238791</v>
      </c>
      <c r="BK737" s="52">
        <v>161.9811468151</v>
      </c>
      <c r="BL737" s="52">
        <v>167.16516911959999</v>
      </c>
      <c r="BM737" s="52">
        <v>172.4336758302</v>
      </c>
      <c r="BN737" s="52">
        <v>177.78500512860001</v>
      </c>
      <c r="BO737" s="52">
        <v>183.21735946410001</v>
      </c>
      <c r="BP737" s="52">
        <v>188.72881373129999</v>
      </c>
      <c r="BQ737" s="52">
        <v>194.317321032</v>
      </c>
      <c r="BR737" s="52">
        <v>199.98071687660001</v>
      </c>
      <c r="BS737" s="52">
        <v>205.71672249029999</v>
      </c>
      <c r="BT737" s="52">
        <v>211.52294766360001</v>
      </c>
      <c r="BU737" s="52">
        <v>217.3968934156</v>
      </c>
      <c r="BV737" s="52">
        <v>223.33595462919999</v>
      </c>
      <c r="BW737" s="52">
        <v>229.33742275009999</v>
      </c>
      <c r="BX737" s="52">
        <v>235.39848860059999</v>
      </c>
      <c r="BY737" s="52">
        <v>241.5162453353</v>
      </c>
      <c r="BZ737" s="52">
        <v>247.687691551</v>
      </c>
      <c r="CA737" s="52">
        <v>253.9097345566</v>
      </c>
      <c r="CB737" s="52">
        <v>260.17919380059999</v>
      </c>
      <c r="CC737" s="52">
        <v>266.49280445480002</v>
      </c>
      <c r="CD737" s="52">
        <v>272.84722114760001</v>
      </c>
    </row>
    <row r="738" spans="1:82" x14ac:dyDescent="0.25">
      <c r="A738" s="52" t="s">
        <v>249</v>
      </c>
      <c r="B738" s="52">
        <v>4.5432100000000002E-5</v>
      </c>
      <c r="C738" s="52">
        <v>2.4148830000000001E-4</v>
      </c>
      <c r="D738" s="52">
        <v>2.0707083000000002E-3</v>
      </c>
      <c r="E738" s="52">
        <v>5.2521043999999998E-3</v>
      </c>
      <c r="F738" s="52">
        <v>9.8455221999999998E-3</v>
      </c>
      <c r="G738" s="52">
        <v>1.5660744399999999E-2</v>
      </c>
      <c r="H738" s="52">
        <v>2.2473491200000001E-2</v>
      </c>
      <c r="I738" s="52">
        <v>3.14832559E-2</v>
      </c>
      <c r="J738" s="52">
        <v>3.5237643399999997E-2</v>
      </c>
      <c r="K738" s="52">
        <v>3.7978906999999999E-2</v>
      </c>
      <c r="L738" s="52">
        <v>4.0718948200000001E-2</v>
      </c>
      <c r="M738" s="52">
        <v>3.8084686600000001E-2</v>
      </c>
      <c r="N738" s="52">
        <v>3.5698582E-2</v>
      </c>
      <c r="O738" s="52">
        <v>3.3531479000000003E-2</v>
      </c>
      <c r="P738" s="52">
        <v>3.15580019E-2</v>
      </c>
      <c r="Q738" s="52">
        <v>2.97562039E-2</v>
      </c>
      <c r="R738" s="55">
        <v>2.8107074499999999E-2</v>
      </c>
      <c r="S738" s="52">
        <v>2.6862526599999999E-2</v>
      </c>
      <c r="T738" s="52">
        <v>2.5715496000000001E-2</v>
      </c>
      <c r="U738" s="52">
        <v>2.4656683499999998E-2</v>
      </c>
      <c r="V738" s="52">
        <v>3.0527075000000001E-2</v>
      </c>
      <c r="W738" s="52">
        <v>2.9334547900000001E-2</v>
      </c>
      <c r="X738" s="52">
        <v>2.8228075700000001E-2</v>
      </c>
      <c r="Y738" s="52">
        <v>2.72002179E-2</v>
      </c>
      <c r="Z738" s="52">
        <v>2.62438329E-2</v>
      </c>
      <c r="AA738" s="52">
        <v>2.53524852E-2</v>
      </c>
      <c r="AB738" s="55">
        <v>2.4520435899999998E-2</v>
      </c>
      <c r="AC738" s="52">
        <v>2.3742563599999999E-2</v>
      </c>
      <c r="AD738" s="52">
        <v>2.30121857E-2</v>
      </c>
      <c r="AE738" s="52">
        <v>2.2304709799999999E-2</v>
      </c>
      <c r="AF738" s="52">
        <v>2.1619405800000002E-2</v>
      </c>
      <c r="AG738" s="52">
        <v>2.0955582399999999E-2</v>
      </c>
      <c r="AH738" s="52">
        <v>2.0312584200000001E-2</v>
      </c>
      <c r="AI738" s="52">
        <v>1.9689789700000002E-2</v>
      </c>
      <c r="AJ738" s="52">
        <v>1.9086608299999999E-2</v>
      </c>
      <c r="AK738" s="52">
        <v>1.8502478199999998E-2</v>
      </c>
      <c r="AL738" s="52">
        <v>1.7936863000000001E-2</v>
      </c>
      <c r="AM738" s="52">
        <v>1.5381948499999999E-2</v>
      </c>
      <c r="AN738" s="52">
        <v>1.49181943E-2</v>
      </c>
      <c r="AO738" s="52">
        <v>1.44685235E-2</v>
      </c>
      <c r="AP738" s="52">
        <v>1.4032392100000001E-2</v>
      </c>
      <c r="AQ738" s="52">
        <v>1.36094136E-2</v>
      </c>
      <c r="AR738" s="52">
        <v>1.31992449E-2</v>
      </c>
      <c r="AS738" s="52">
        <v>1.2801556400000001E-2</v>
      </c>
      <c r="AT738" s="52">
        <v>1.2416023700000001E-2</v>
      </c>
      <c r="AU738" s="52">
        <v>1.1488026599999999E-2</v>
      </c>
      <c r="AV738" s="52">
        <v>1.06373899E-2</v>
      </c>
      <c r="AW738" s="52">
        <v>1.03219032E-2</v>
      </c>
      <c r="AX738" s="52">
        <v>9.9437258000000008E-3</v>
      </c>
      <c r="AY738" s="52">
        <v>9.5930328999999995E-3</v>
      </c>
      <c r="AZ738" s="52">
        <v>9.2671234000000005E-3</v>
      </c>
      <c r="BA738" s="52">
        <v>8.9615411999999992E-3</v>
      </c>
      <c r="BB738" s="52">
        <v>8.6727599000000002E-3</v>
      </c>
      <c r="BC738" s="52">
        <v>8.3981347000000005E-3</v>
      </c>
      <c r="BD738" s="52">
        <v>8.1356981999999994E-3</v>
      </c>
      <c r="BE738" s="52">
        <v>7.5890115999999999E-3</v>
      </c>
      <c r="BF738" s="52">
        <v>7.9498447E-3</v>
      </c>
      <c r="BG738" s="52">
        <v>7.3671802000000002E-3</v>
      </c>
      <c r="BH738" s="52">
        <v>7.1480075999999998E-3</v>
      </c>
      <c r="BI738" s="52">
        <v>6.9354048999999999E-3</v>
      </c>
      <c r="BJ738" s="52">
        <v>6.7291518000000003E-3</v>
      </c>
      <c r="BK738" s="52">
        <v>6.5290566999999999E-3</v>
      </c>
      <c r="BL738" s="52">
        <v>6.3349369999999997E-3</v>
      </c>
      <c r="BM738" s="52">
        <v>6.1466152999999999E-3</v>
      </c>
      <c r="BN738" s="52">
        <v>5.9639187000000001E-3</v>
      </c>
      <c r="BO738" s="52">
        <v>5.7866786999999998E-3</v>
      </c>
      <c r="BP738" s="52">
        <v>5.6147313000000001E-3</v>
      </c>
      <c r="BQ738" s="52">
        <v>5.4479176000000002E-3</v>
      </c>
      <c r="BR738" s="52">
        <v>5.2860829999999996E-3</v>
      </c>
      <c r="BS738" s="52">
        <v>5.1290779E-3</v>
      </c>
      <c r="BT738" s="52">
        <v>4.9767570000000001E-3</v>
      </c>
      <c r="BU738" s="52">
        <v>4.8289793000000003E-3</v>
      </c>
      <c r="BV738" s="52">
        <v>4.6856084999999997E-3</v>
      </c>
      <c r="BW738" s="52">
        <v>4.5465119000000003E-3</v>
      </c>
      <c r="BX738" s="52">
        <v>4.4115611999999997E-3</v>
      </c>
      <c r="BY738" s="52">
        <v>4.2806320000000004E-3</v>
      </c>
      <c r="BZ738" s="52">
        <v>4.1536035000000002E-3</v>
      </c>
      <c r="CA738" s="52">
        <v>4.0303587000000002E-3</v>
      </c>
      <c r="CB738" s="52">
        <v>3.9107841000000001E-3</v>
      </c>
      <c r="CC738" s="52">
        <v>3.7947696000000001E-3</v>
      </c>
      <c r="CD738" s="52">
        <v>3.6822086E-3</v>
      </c>
    </row>
    <row r="739" spans="1:82" x14ac:dyDescent="0.25">
      <c r="A739" s="52" t="s">
        <v>250</v>
      </c>
      <c r="B739" s="52">
        <v>0.29135476859999998</v>
      </c>
      <c r="C739" s="52">
        <v>0.27030248880000002</v>
      </c>
      <c r="D739" s="52">
        <v>0.25152481710000002</v>
      </c>
      <c r="E739" s="52">
        <v>0.2347266536</v>
      </c>
      <c r="F739" s="52">
        <v>0.21965682910000001</v>
      </c>
      <c r="G739" s="52">
        <v>0.2061008205</v>
      </c>
      <c r="H739" s="52">
        <v>0.1938747858</v>
      </c>
      <c r="I739" s="52">
        <v>0.18282066180000001</v>
      </c>
      <c r="J739" s="52">
        <v>0.17280211940000001</v>
      </c>
      <c r="K739" s="52">
        <v>0.16370121439999999</v>
      </c>
      <c r="L739" s="52">
        <v>0.15541560530000001</v>
      </c>
      <c r="M739" s="52">
        <v>0.14785623340000001</v>
      </c>
      <c r="N739" s="52">
        <v>0.14094538230000001</v>
      </c>
      <c r="O739" s="52">
        <v>0.13461505000000001</v>
      </c>
      <c r="P739" s="52">
        <v>0.12880557819999999</v>
      </c>
      <c r="Q739" s="52">
        <v>0.1234644948</v>
      </c>
      <c r="R739" s="55">
        <v>0.1185455346</v>
      </c>
      <c r="S739" s="52">
        <v>0.1140078066</v>
      </c>
      <c r="T739" s="52">
        <v>0.10981508600000001</v>
      </c>
      <c r="U739" s="52">
        <v>0.1059352083</v>
      </c>
      <c r="V739" s="52">
        <v>0.10233955190000001</v>
      </c>
      <c r="W739" s="52">
        <v>9.9002593E-2</v>
      </c>
      <c r="X739" s="52">
        <v>9.5901523399999994E-2</v>
      </c>
      <c r="Y739" s="52">
        <v>9.3015919700000005E-2</v>
      </c>
      <c r="Z739" s="52">
        <v>9.0327458799999996E-2</v>
      </c>
      <c r="AA739" s="52">
        <v>8.78196698E-2</v>
      </c>
      <c r="AB739" s="55">
        <v>8.5477719499999993E-2</v>
      </c>
      <c r="AC739" s="52">
        <v>8.3288225399999999E-2</v>
      </c>
      <c r="AD739" s="52">
        <v>8.1231831800000001E-2</v>
      </c>
      <c r="AE739" s="52">
        <v>7.9226210699999994E-2</v>
      </c>
      <c r="AF739" s="52">
        <v>7.7270108599999998E-2</v>
      </c>
      <c r="AG739" s="52">
        <v>7.5362302800000003E-2</v>
      </c>
      <c r="AH739" s="52">
        <v>7.3501600900000005E-2</v>
      </c>
      <c r="AI739" s="52">
        <v>7.1686840000000002E-2</v>
      </c>
      <c r="AJ739" s="52">
        <v>6.9916885600000006E-2</v>
      </c>
      <c r="AK739" s="52">
        <v>6.8190631500000001E-2</v>
      </c>
      <c r="AL739" s="52">
        <v>6.6506998799999995E-2</v>
      </c>
      <c r="AM739" s="52">
        <v>6.4864935200000001E-2</v>
      </c>
      <c r="AN739" s="52">
        <v>6.3263414200000007E-2</v>
      </c>
      <c r="AO739" s="52">
        <v>6.1701434999999999E-2</v>
      </c>
      <c r="AP739" s="52">
        <v>6.01780211E-2</v>
      </c>
      <c r="AQ739" s="52">
        <v>5.8692220500000003E-2</v>
      </c>
      <c r="AR739" s="52">
        <v>5.7243104400000001E-2</v>
      </c>
      <c r="AS739" s="52">
        <v>5.5829767099999997E-2</v>
      </c>
      <c r="AT739" s="52">
        <v>5.4451325199999998E-2</v>
      </c>
      <c r="AU739" s="52">
        <v>5.3106917199999999E-2</v>
      </c>
      <c r="AV739" s="52">
        <v>5.1795702800000003E-2</v>
      </c>
      <c r="AW739" s="52">
        <v>5.05168623E-2</v>
      </c>
      <c r="AX739" s="52">
        <v>4.9269596499999999E-2</v>
      </c>
      <c r="AY739" s="52">
        <v>4.80531259E-2</v>
      </c>
      <c r="AZ739" s="52">
        <v>4.6866690000000003E-2</v>
      </c>
      <c r="BA739" s="52">
        <v>4.57095473E-2</v>
      </c>
      <c r="BB739" s="52">
        <v>4.4580974500000002E-2</v>
      </c>
      <c r="BC739" s="52">
        <v>4.3480266300000001E-2</v>
      </c>
      <c r="BD739" s="52">
        <v>4.2406734699999997E-2</v>
      </c>
      <c r="BE739" s="52">
        <v>4.1359708699999997E-2</v>
      </c>
      <c r="BF739" s="52">
        <v>4.0338533900000001E-2</v>
      </c>
      <c r="BG739" s="52">
        <v>3.9342571899999998E-2</v>
      </c>
      <c r="BH739" s="52">
        <v>3.83712004E-2</v>
      </c>
      <c r="BI739" s="52">
        <v>3.7423812000000001E-2</v>
      </c>
      <c r="BJ739" s="52">
        <v>3.6499814800000002E-2</v>
      </c>
      <c r="BK739" s="52">
        <v>3.5598631200000001E-2</v>
      </c>
      <c r="BL739" s="52">
        <v>3.4719697899999999E-2</v>
      </c>
      <c r="BM739" s="52">
        <v>3.3862465500000001E-2</v>
      </c>
      <c r="BN739" s="52">
        <v>3.3026398200000001E-2</v>
      </c>
      <c r="BO739" s="52">
        <v>3.2210973499999997E-2</v>
      </c>
      <c r="BP739" s="52">
        <v>3.1415681799999998E-2</v>
      </c>
      <c r="BQ739" s="52">
        <v>3.0640025800000002E-2</v>
      </c>
      <c r="BR739" s="52">
        <v>2.9883520899999998E-2</v>
      </c>
      <c r="BS739" s="52">
        <v>2.9145694100000001E-2</v>
      </c>
      <c r="BT739" s="52">
        <v>2.8426084399999999E-2</v>
      </c>
      <c r="BU739" s="52">
        <v>2.7724241899999998E-2</v>
      </c>
      <c r="BV739" s="52">
        <v>2.7039727900000001E-2</v>
      </c>
      <c r="BW739" s="52">
        <v>2.63721146E-2</v>
      </c>
      <c r="BX739" s="52">
        <v>2.5720984799999999E-2</v>
      </c>
      <c r="BY739" s="52">
        <v>2.5085931400000001E-2</v>
      </c>
      <c r="BZ739" s="52">
        <v>2.4466557600000001E-2</v>
      </c>
      <c r="CA739" s="52">
        <v>2.3862476099999998E-2</v>
      </c>
      <c r="CB739" s="52">
        <v>2.3273309499999999E-2</v>
      </c>
      <c r="CC739" s="52">
        <v>2.2698689399999999E-2</v>
      </c>
      <c r="CD739" s="52">
        <v>2.2138256799999999E-2</v>
      </c>
    </row>
    <row r="740" spans="1:82" x14ac:dyDescent="0.25">
      <c r="A740" s="52" t="s">
        <v>251</v>
      </c>
      <c r="B740" s="52">
        <v>0.40789667610000002</v>
      </c>
      <c r="C740" s="52">
        <v>0.37521364229999998</v>
      </c>
      <c r="D740" s="52">
        <v>0.34616102949999999</v>
      </c>
      <c r="E740" s="52">
        <v>0.32025517799999997</v>
      </c>
      <c r="F740" s="52">
        <v>0.29708586139999998</v>
      </c>
      <c r="G740" s="52">
        <v>0.27630391250000003</v>
      </c>
      <c r="H740" s="52">
        <v>0.25761112159999999</v>
      </c>
      <c r="I740" s="52">
        <v>0.24075195899999999</v>
      </c>
      <c r="J740" s="52">
        <v>0.22550676580000001</v>
      </c>
      <c r="K740" s="52">
        <v>0.21168613289999999</v>
      </c>
      <c r="L740" s="52">
        <v>0.1991262443</v>
      </c>
      <c r="M740" s="52">
        <v>0.18768500630000001</v>
      </c>
      <c r="N740" s="52">
        <v>0.17723881829999999</v>
      </c>
      <c r="O740" s="52">
        <v>0.16767987170000001</v>
      </c>
      <c r="P740" s="52">
        <v>0.15891388209999999</v>
      </c>
      <c r="Q740" s="52">
        <v>0.1508581796</v>
      </c>
      <c r="R740" s="55">
        <v>0.1434400968</v>
      </c>
      <c r="S740" s="52">
        <v>0.137949446</v>
      </c>
      <c r="T740" s="52">
        <v>0.132876254</v>
      </c>
      <c r="U740" s="52">
        <v>0.12818160200000001</v>
      </c>
      <c r="V740" s="52">
        <v>0.1238308577</v>
      </c>
      <c r="W740" s="52">
        <v>0.11979313749999999</v>
      </c>
      <c r="X740" s="52">
        <v>0.1160408433</v>
      </c>
      <c r="Y740" s="52">
        <v>0.1125492629</v>
      </c>
      <c r="Z740" s="52">
        <v>0.1092962252</v>
      </c>
      <c r="AA740" s="52">
        <v>0.10626180039999999</v>
      </c>
      <c r="AB740" s="55">
        <v>0.10342804060000001</v>
      </c>
      <c r="AC740" s="52">
        <v>0.1007787527</v>
      </c>
      <c r="AD740" s="52">
        <v>9.8290516499999994E-2</v>
      </c>
      <c r="AE740" s="52">
        <v>9.5863715000000002E-2</v>
      </c>
      <c r="AF740" s="52">
        <v>9.3496831399999994E-2</v>
      </c>
      <c r="AG740" s="52">
        <v>9.1188386400000002E-2</v>
      </c>
      <c r="AH740" s="52">
        <v>8.8936937100000002E-2</v>
      </c>
      <c r="AI740" s="52">
        <v>8.6741076299999997E-2</v>
      </c>
      <c r="AJ740" s="52">
        <v>8.4599431500000002E-2</v>
      </c>
      <c r="AK740" s="52">
        <v>8.2510664100000006E-2</v>
      </c>
      <c r="AL740" s="52">
        <v>8.04734686E-2</v>
      </c>
      <c r="AM740" s="52">
        <v>7.8486571599999999E-2</v>
      </c>
      <c r="AN740" s="52">
        <v>7.6548731199999998E-2</v>
      </c>
      <c r="AO740" s="52">
        <v>7.46587363E-2</v>
      </c>
      <c r="AP740" s="52">
        <v>7.2815405499999999E-2</v>
      </c>
      <c r="AQ740" s="52">
        <v>7.1017586800000004E-2</v>
      </c>
      <c r="AR740" s="52">
        <v>6.9264156300000004E-2</v>
      </c>
      <c r="AS740" s="52">
        <v>6.7554018199999996E-2</v>
      </c>
      <c r="AT740" s="52">
        <v>6.5886103500000001E-2</v>
      </c>
      <c r="AU740" s="52">
        <v>6.4259369799999994E-2</v>
      </c>
      <c r="AV740" s="52">
        <v>6.2672800299999998E-2</v>
      </c>
      <c r="AW740" s="52">
        <v>6.11254034E-2</v>
      </c>
      <c r="AX740" s="52">
        <v>5.9616211799999999E-2</v>
      </c>
      <c r="AY740" s="52">
        <v>5.8144282300000003E-2</v>
      </c>
      <c r="AZ740" s="52">
        <v>5.6708694800000001E-2</v>
      </c>
      <c r="BA740" s="52">
        <v>5.53085522E-2</v>
      </c>
      <c r="BB740" s="52">
        <v>5.3942979199999998E-2</v>
      </c>
      <c r="BC740" s="52">
        <v>5.26111223E-2</v>
      </c>
      <c r="BD740" s="52">
        <v>5.1312149000000001E-2</v>
      </c>
      <c r="BE740" s="52">
        <v>5.0045247600000002E-2</v>
      </c>
      <c r="BF740" s="52">
        <v>4.8809626000000002E-2</v>
      </c>
      <c r="BG740" s="52">
        <v>4.7604512000000002E-2</v>
      </c>
      <c r="BH740" s="52">
        <v>4.64291524E-2</v>
      </c>
      <c r="BI740" s="52">
        <v>4.52828126E-2</v>
      </c>
      <c r="BJ740" s="52">
        <v>4.4164776000000003E-2</v>
      </c>
      <c r="BK740" s="52">
        <v>4.3074343700000003E-2</v>
      </c>
      <c r="BL740" s="52">
        <v>4.2010834400000002E-2</v>
      </c>
      <c r="BM740" s="52">
        <v>4.0973583199999997E-2</v>
      </c>
      <c r="BN740" s="52">
        <v>3.9961941799999998E-2</v>
      </c>
      <c r="BO740" s="52">
        <v>3.8975278000000002E-2</v>
      </c>
      <c r="BP740" s="52">
        <v>3.8012974900000003E-2</v>
      </c>
      <c r="BQ740" s="52">
        <v>3.7074431200000001E-2</v>
      </c>
      <c r="BR740" s="52">
        <v>3.6159060299999997E-2</v>
      </c>
      <c r="BS740" s="52">
        <v>3.5266289899999997E-2</v>
      </c>
      <c r="BT740" s="52">
        <v>3.4395562099999999E-2</v>
      </c>
      <c r="BU740" s="52">
        <v>3.3546332599999999E-2</v>
      </c>
      <c r="BV740" s="52">
        <v>3.2718070699999997E-2</v>
      </c>
      <c r="BW740" s="52">
        <v>3.1910258699999999E-2</v>
      </c>
      <c r="BX740" s="52">
        <v>3.11223916E-2</v>
      </c>
      <c r="BY740" s="52">
        <v>3.0353977000000001E-2</v>
      </c>
      <c r="BZ740" s="52">
        <v>2.9604534599999999E-2</v>
      </c>
      <c r="CA740" s="52">
        <v>2.8873596099999999E-2</v>
      </c>
      <c r="CB740" s="52">
        <v>2.8160704500000001E-2</v>
      </c>
      <c r="CC740" s="52">
        <v>2.74654142E-2</v>
      </c>
      <c r="CD740" s="52">
        <v>2.6787290700000001E-2</v>
      </c>
    </row>
    <row r="741" spans="1:82" x14ac:dyDescent="0.25">
      <c r="A741" s="52" t="s">
        <v>252</v>
      </c>
      <c r="B741" s="52">
        <v>695.17728590160004</v>
      </c>
      <c r="C741" s="52">
        <v>661.27308959419997</v>
      </c>
      <c r="D741" s="52">
        <v>629.0224204525</v>
      </c>
      <c r="E741" s="52">
        <v>598.34463500510003</v>
      </c>
      <c r="F741" s="52">
        <v>569.16302280900004</v>
      </c>
      <c r="G741" s="52">
        <v>541.40461463370002</v>
      </c>
      <c r="H741" s="52">
        <v>515</v>
      </c>
      <c r="I741" s="52">
        <v>512.43142678419997</v>
      </c>
      <c r="J741" s="52">
        <v>509.8756643808</v>
      </c>
      <c r="K741" s="52">
        <v>507.33264889560002</v>
      </c>
      <c r="L741" s="52">
        <v>504.80231675300001</v>
      </c>
      <c r="M741" s="52">
        <v>502.28460469459998</v>
      </c>
      <c r="N741" s="52">
        <v>499.77944977750002</v>
      </c>
      <c r="O741" s="52">
        <v>497.28678937260003</v>
      </c>
      <c r="P741" s="52">
        <v>494.80656116339998</v>
      </c>
      <c r="Q741" s="52">
        <v>492.33870314400002</v>
      </c>
      <c r="R741" s="55">
        <v>489.88315361790001</v>
      </c>
      <c r="S741" s="52">
        <v>487.43985119600001</v>
      </c>
      <c r="T741" s="52">
        <v>485.00873479590001</v>
      </c>
      <c r="U741" s="52">
        <v>482.58974363940001</v>
      </c>
      <c r="V741" s="52">
        <v>480.1828172516</v>
      </c>
      <c r="W741" s="52">
        <v>477.7878954592</v>
      </c>
      <c r="X741" s="52">
        <v>475.40491838909998</v>
      </c>
      <c r="Y741" s="52">
        <v>473.03382646680001</v>
      </c>
      <c r="Z741" s="52">
        <v>470.67456041470001</v>
      </c>
      <c r="AA741" s="52">
        <v>468.32706125110002</v>
      </c>
      <c r="AB741" s="55">
        <v>465.9912702885</v>
      </c>
      <c r="AC741" s="52">
        <v>463.66712913190003</v>
      </c>
      <c r="AD741" s="52">
        <v>461.35457967769997</v>
      </c>
      <c r="AE741" s="52">
        <v>459.053564112</v>
      </c>
      <c r="AF741" s="52">
        <v>456.76402490930002</v>
      </c>
      <c r="AG741" s="52">
        <v>454.48590483110002</v>
      </c>
      <c r="AH741" s="52">
        <v>452.21914692410002</v>
      </c>
      <c r="AI741" s="52">
        <v>449.96369451930002</v>
      </c>
      <c r="AJ741" s="52">
        <v>447.71949123040002</v>
      </c>
      <c r="AK741" s="52">
        <v>445.48648095200002</v>
      </c>
      <c r="AL741" s="52">
        <v>443.26460785889998</v>
      </c>
      <c r="AM741" s="52">
        <v>441.05381640410002</v>
      </c>
      <c r="AN741" s="52">
        <v>438.85405131760001</v>
      </c>
      <c r="AO741" s="52">
        <v>436.66525760529998</v>
      </c>
      <c r="AP741" s="52">
        <v>434.48738054709997</v>
      </c>
      <c r="AQ741" s="52">
        <v>432.3203656961</v>
      </c>
      <c r="AR741" s="52">
        <v>430.1641588768</v>
      </c>
      <c r="AS741" s="52">
        <v>428.01870618380002</v>
      </c>
      <c r="AT741" s="52">
        <v>425.88395398080002</v>
      </c>
      <c r="AU741" s="52">
        <v>423.75984889879999</v>
      </c>
      <c r="AV741" s="52">
        <v>421.64633783519997</v>
      </c>
      <c r="AW741" s="52">
        <v>419.5433679519</v>
      </c>
      <c r="AX741" s="52">
        <v>417.45088667459999</v>
      </c>
      <c r="AY741" s="52">
        <v>415.36884169130002</v>
      </c>
      <c r="AZ741" s="52">
        <v>413.29718095070001</v>
      </c>
      <c r="BA741" s="52">
        <v>411.23585266110001</v>
      </c>
      <c r="BB741" s="52">
        <v>409.18480528920003</v>
      </c>
      <c r="BC741" s="52">
        <v>407.14398755880001</v>
      </c>
      <c r="BD741" s="52">
        <v>405.11334844930002</v>
      </c>
      <c r="BE741" s="52">
        <v>403.09283719460001</v>
      </c>
      <c r="BF741" s="52">
        <v>401.0824032818</v>
      </c>
      <c r="BG741" s="52">
        <v>399.08199645000002</v>
      </c>
      <c r="BH741" s="52">
        <v>397.09156668880001</v>
      </c>
      <c r="BI741" s="52">
        <v>395.11106423759998</v>
      </c>
      <c r="BJ741" s="52">
        <v>393.14043958349998</v>
      </c>
      <c r="BK741" s="52">
        <v>391.17964346090002</v>
      </c>
      <c r="BL741" s="52">
        <v>389.22862684969999</v>
      </c>
      <c r="BM741" s="52">
        <v>387.28734097450001</v>
      </c>
      <c r="BN741" s="52">
        <v>385.35573730300001</v>
      </c>
      <c r="BO741" s="52">
        <v>383.43376754489998</v>
      </c>
      <c r="BP741" s="52">
        <v>381.5213836511</v>
      </c>
      <c r="BQ741" s="52">
        <v>379.61853781169998</v>
      </c>
      <c r="BR741" s="52">
        <v>377.72518245549998</v>
      </c>
      <c r="BS741" s="52">
        <v>375.84127024859998</v>
      </c>
      <c r="BT741" s="52">
        <v>373.96675409300002</v>
      </c>
      <c r="BU741" s="52">
        <v>372.10158712570001</v>
      </c>
      <c r="BV741" s="52">
        <v>370.24572271739999</v>
      </c>
      <c r="BW741" s="52">
        <v>368.3991144716</v>
      </c>
      <c r="BX741" s="52">
        <v>366.5617162227</v>
      </c>
      <c r="BY741" s="52">
        <v>364.73348203590001</v>
      </c>
      <c r="BZ741" s="52">
        <v>362.91436620510001</v>
      </c>
      <c r="CA741" s="52">
        <v>361.10432325239998</v>
      </c>
      <c r="CB741" s="52">
        <v>359.30330792659998</v>
      </c>
      <c r="CC741" s="52">
        <v>357.51127520220001</v>
      </c>
      <c r="CD741" s="52">
        <v>355.7281802782</v>
      </c>
    </row>
    <row r="742" spans="1:82" x14ac:dyDescent="0.25">
      <c r="A742" s="52" t="s">
        <v>253</v>
      </c>
      <c r="B742" s="52">
        <v>46.786342753299998</v>
      </c>
      <c r="C742" s="52">
        <v>46.865918684299999</v>
      </c>
      <c r="D742" s="52">
        <v>42.016000329000001</v>
      </c>
      <c r="E742" s="52">
        <v>37.428719510100002</v>
      </c>
      <c r="F742" s="52">
        <v>32.106536967799997</v>
      </c>
      <c r="G742" s="52">
        <v>26.0333684569</v>
      </c>
      <c r="H742" s="52">
        <v>19.186438447499999</v>
      </c>
      <c r="I742" s="52">
        <v>11.5269743926</v>
      </c>
      <c r="J742" s="52">
        <v>7.5625317668000003</v>
      </c>
      <c r="K742" s="52">
        <v>3.9684660369000002</v>
      </c>
      <c r="L742" s="52">
        <v>0</v>
      </c>
      <c r="M742" s="52">
        <v>0</v>
      </c>
      <c r="N742" s="52">
        <v>0</v>
      </c>
      <c r="O742" s="52">
        <v>0</v>
      </c>
      <c r="P742" s="52">
        <v>0</v>
      </c>
      <c r="Q742" s="52">
        <v>0</v>
      </c>
      <c r="R742" s="55">
        <v>0</v>
      </c>
      <c r="S742" s="52">
        <v>0</v>
      </c>
      <c r="T742" s="52">
        <v>0</v>
      </c>
      <c r="U742" s="52">
        <v>0</v>
      </c>
      <c r="V742" s="52">
        <v>-13.7197473923</v>
      </c>
      <c r="W742" s="52">
        <v>-14.457496735799999</v>
      </c>
      <c r="X742" s="52">
        <v>-15.2419370046</v>
      </c>
      <c r="Y742" s="52">
        <v>-16.075888498299999</v>
      </c>
      <c r="Z742" s="52">
        <v>-16.962481448399998</v>
      </c>
      <c r="AA742" s="52">
        <v>-17.905020091699999</v>
      </c>
      <c r="AB742" s="55">
        <v>-18.906973928500001</v>
      </c>
      <c r="AC742" s="52">
        <v>-19.971984655699998</v>
      </c>
      <c r="AD742" s="52">
        <v>-21.102003117900001</v>
      </c>
      <c r="AE742" s="52">
        <v>-22.2806367194</v>
      </c>
      <c r="AF742" s="52">
        <v>-23.509266457399999</v>
      </c>
      <c r="AG742" s="52">
        <v>-24.7892653816</v>
      </c>
      <c r="AH742" s="52">
        <v>-26.121998962900001</v>
      </c>
      <c r="AI742" s="52">
        <v>-27.508825514400002</v>
      </c>
      <c r="AJ742" s="52">
        <v>-28.9510979312</v>
      </c>
      <c r="AK742" s="52">
        <v>-30.450177870000001</v>
      </c>
      <c r="AL742" s="52">
        <v>-32.011747149999998</v>
      </c>
      <c r="AM742" s="52">
        <v>-17.4278565505</v>
      </c>
      <c r="AN742" s="52">
        <v>-17.806228728000001</v>
      </c>
      <c r="AO742" s="52">
        <v>-18.326953277499999</v>
      </c>
      <c r="AP742" s="52">
        <v>-18.962525223899998</v>
      </c>
      <c r="AQ742" s="52">
        <v>-19.691701034899999</v>
      </c>
      <c r="AR742" s="52">
        <v>-20.498490626500001</v>
      </c>
      <c r="AS742" s="52">
        <v>-21.3710936385</v>
      </c>
      <c r="AT742" s="52">
        <v>-22.300937154700001</v>
      </c>
      <c r="AU742" s="52">
        <v>-14.5847179963</v>
      </c>
      <c r="AV742" s="52">
        <v>-6.4188026297</v>
      </c>
      <c r="AW742" s="52">
        <v>-6.7428575935000001</v>
      </c>
      <c r="AX742" s="52">
        <v>-5.6047911517999998</v>
      </c>
      <c r="AY742" s="52">
        <v>-4.6554571641000004</v>
      </c>
      <c r="AZ742" s="52">
        <v>-3.9080153217000002</v>
      </c>
      <c r="BA742" s="52">
        <v>-3.3233898907000001</v>
      </c>
      <c r="BB742" s="52">
        <v>-2.8653335206000001</v>
      </c>
      <c r="BC742" s="52">
        <v>-2.5043002873</v>
      </c>
      <c r="BD742" s="52">
        <v>-2.2170222386999998</v>
      </c>
      <c r="BE742" s="52">
        <v>8.2953810768</v>
      </c>
      <c r="BF742" s="52">
        <v>-13.005482840499999</v>
      </c>
      <c r="BG742" s="52">
        <v>0</v>
      </c>
      <c r="BH742" s="52">
        <v>0</v>
      </c>
      <c r="BI742" s="52">
        <v>0</v>
      </c>
      <c r="BJ742" s="52">
        <v>0</v>
      </c>
      <c r="BK742" s="52">
        <v>0</v>
      </c>
      <c r="BL742" s="52">
        <v>0</v>
      </c>
      <c r="BM742" s="52">
        <v>0</v>
      </c>
      <c r="BN742" s="52">
        <v>0</v>
      </c>
      <c r="BO742" s="52">
        <v>0</v>
      </c>
      <c r="BP742" s="52">
        <v>0</v>
      </c>
      <c r="BQ742" s="52">
        <v>0</v>
      </c>
      <c r="BR742" s="52">
        <v>0</v>
      </c>
      <c r="BS742" s="52">
        <v>0</v>
      </c>
      <c r="BT742" s="52">
        <v>0</v>
      </c>
      <c r="BU742" s="52">
        <v>0</v>
      </c>
      <c r="BV742" s="52">
        <v>0</v>
      </c>
      <c r="BW742" s="52">
        <v>0</v>
      </c>
      <c r="BX742" s="52">
        <v>0</v>
      </c>
      <c r="BY742" s="52">
        <v>0</v>
      </c>
      <c r="BZ742" s="52">
        <v>0</v>
      </c>
      <c r="CA742" s="52">
        <v>0</v>
      </c>
      <c r="CB742" s="52">
        <v>0</v>
      </c>
      <c r="CC742" s="52">
        <v>0</v>
      </c>
      <c r="CD742" s="52">
        <v>0</v>
      </c>
    </row>
    <row r="743" spans="1:82" x14ac:dyDescent="0.25">
      <c r="A743" s="52" t="s">
        <v>254</v>
      </c>
      <c r="B743" s="52">
        <v>56.248342753300001</v>
      </c>
      <c r="C743" s="52">
        <v>56.141543684299997</v>
      </c>
      <c r="D743" s="52">
        <v>50.111900329000001</v>
      </c>
      <c r="E743" s="52">
        <v>44.467919510100003</v>
      </c>
      <c r="F743" s="52">
        <v>38.005936967799997</v>
      </c>
      <c r="G743" s="52">
        <v>30.709868456900001</v>
      </c>
      <c r="H743" s="52">
        <v>22.556938447499999</v>
      </c>
      <c r="I743" s="52">
        <v>13.5083743926</v>
      </c>
      <c r="J743" s="52">
        <v>8.8355317668000009</v>
      </c>
      <c r="K743" s="52">
        <v>4.6222785368999997</v>
      </c>
      <c r="L743" s="52">
        <v>0</v>
      </c>
      <c r="M743" s="52">
        <v>0</v>
      </c>
      <c r="N743" s="52">
        <v>0</v>
      </c>
      <c r="O743" s="52">
        <v>0</v>
      </c>
      <c r="P743" s="52">
        <v>0</v>
      </c>
      <c r="Q743" s="52">
        <v>0</v>
      </c>
      <c r="R743" s="55">
        <v>0</v>
      </c>
      <c r="S743" s="52">
        <v>0</v>
      </c>
      <c r="T743" s="52">
        <v>0</v>
      </c>
      <c r="U743" s="52">
        <v>0</v>
      </c>
      <c r="V743" s="52">
        <v>-15.269747392299999</v>
      </c>
      <c r="W743" s="52">
        <v>-16.0074967358</v>
      </c>
      <c r="X743" s="52">
        <v>-16.791937004600001</v>
      </c>
      <c r="Y743" s="52">
        <v>-17.6258884983</v>
      </c>
      <c r="Z743" s="52">
        <v>-18.512481448399999</v>
      </c>
      <c r="AA743" s="52">
        <v>-19.4550200917</v>
      </c>
      <c r="AB743" s="55">
        <v>-20.456973928499998</v>
      </c>
      <c r="AC743" s="52">
        <v>-21.521984655699999</v>
      </c>
      <c r="AD743" s="52">
        <v>-22.652003117900001</v>
      </c>
      <c r="AE743" s="52">
        <v>-23.830636719400001</v>
      </c>
      <c r="AF743" s="52">
        <v>-25.0592664574</v>
      </c>
      <c r="AG743" s="52">
        <v>-26.339265381600001</v>
      </c>
      <c r="AH743" s="52">
        <v>-27.671998962899998</v>
      </c>
      <c r="AI743" s="52">
        <v>-29.058825514399999</v>
      </c>
      <c r="AJ743" s="52">
        <v>-30.5010979312</v>
      </c>
      <c r="AK743" s="52">
        <v>-32.000177870000002</v>
      </c>
      <c r="AL743" s="52">
        <v>-33.561747150000002</v>
      </c>
      <c r="AM743" s="52">
        <v>-18.202856550500002</v>
      </c>
      <c r="AN743" s="52">
        <v>-18.581228727999999</v>
      </c>
      <c r="AO743" s="52">
        <v>-19.101953277500002</v>
      </c>
      <c r="AP743" s="52">
        <v>-19.737525223900001</v>
      </c>
      <c r="AQ743" s="52">
        <v>-20.466701034900002</v>
      </c>
      <c r="AR743" s="52">
        <v>-21.273490626499999</v>
      </c>
      <c r="AS743" s="52">
        <v>-22.146093638499998</v>
      </c>
      <c r="AT743" s="52">
        <v>-23.0759371547</v>
      </c>
      <c r="AU743" s="52">
        <v>-15.0702096591</v>
      </c>
      <c r="AV743" s="52">
        <v>-6.6234245221999997</v>
      </c>
      <c r="AW743" s="52">
        <v>-6.9487191986000001</v>
      </c>
      <c r="AX743" s="52">
        <v>-5.7687137763000003</v>
      </c>
      <c r="AY743" s="52">
        <v>-4.7859346122000002</v>
      </c>
      <c r="AZ743" s="52">
        <v>-4.0130165346000002</v>
      </c>
      <c r="BA743" s="52">
        <v>-3.4090290666</v>
      </c>
      <c r="BB743" s="52">
        <v>-2.9361800261000002</v>
      </c>
      <c r="BC743" s="52">
        <v>-2.5637414456999998</v>
      </c>
      <c r="BD743" s="52">
        <v>-2.2675625450000001</v>
      </c>
      <c r="BE743" s="52">
        <v>8.4770925795000007</v>
      </c>
      <c r="BF743" s="52">
        <v>-13.2793575938</v>
      </c>
      <c r="BG743" s="52">
        <v>0</v>
      </c>
      <c r="BH743" s="52">
        <v>0</v>
      </c>
      <c r="BI743" s="52">
        <v>0</v>
      </c>
      <c r="BJ743" s="52">
        <v>0</v>
      </c>
      <c r="BK743" s="52">
        <v>0</v>
      </c>
      <c r="BL743" s="52">
        <v>0</v>
      </c>
      <c r="BM743" s="52">
        <v>0</v>
      </c>
      <c r="BN743" s="52">
        <v>0</v>
      </c>
      <c r="BO743" s="52">
        <v>0</v>
      </c>
      <c r="BP743" s="52">
        <v>0</v>
      </c>
      <c r="BQ743" s="52">
        <v>0</v>
      </c>
      <c r="BR743" s="52">
        <v>0</v>
      </c>
      <c r="BS743" s="52">
        <v>0</v>
      </c>
      <c r="BT743" s="52">
        <v>0</v>
      </c>
      <c r="BU743" s="52">
        <v>0</v>
      </c>
      <c r="BV743" s="52">
        <v>0</v>
      </c>
      <c r="BW743" s="52">
        <v>0</v>
      </c>
      <c r="BX743" s="52">
        <v>0</v>
      </c>
      <c r="BY743" s="52">
        <v>0</v>
      </c>
      <c r="BZ743" s="52">
        <v>0</v>
      </c>
      <c r="CA743" s="52">
        <v>0</v>
      </c>
      <c r="CB743" s="52">
        <v>0</v>
      </c>
      <c r="CC743" s="52">
        <v>0</v>
      </c>
      <c r="CD743" s="52">
        <v>0</v>
      </c>
    </row>
    <row r="744" spans="1:82" x14ac:dyDescent="0.25">
      <c r="A744" s="52" t="s">
        <v>255</v>
      </c>
      <c r="B744" s="52">
        <v>41.181342753300001</v>
      </c>
      <c r="C744" s="52">
        <v>42.086918684300002</v>
      </c>
      <c r="D744" s="52">
        <v>38.383960328999997</v>
      </c>
      <c r="E744" s="52">
        <v>34.676015510100001</v>
      </c>
      <c r="F744" s="52">
        <v>30.0936221678</v>
      </c>
      <c r="G744" s="52">
        <v>24.639812056899999</v>
      </c>
      <c r="H744" s="52">
        <v>18.308497915499998</v>
      </c>
      <c r="I744" s="52">
        <v>11.075462119000001</v>
      </c>
      <c r="J744" s="52">
        <v>7.3085561128999998</v>
      </c>
      <c r="K744" s="52">
        <v>3.8541769926999998</v>
      </c>
      <c r="L744" s="52">
        <v>0</v>
      </c>
      <c r="M744" s="52">
        <v>0</v>
      </c>
      <c r="N744" s="52">
        <v>0</v>
      </c>
      <c r="O744" s="52">
        <v>0</v>
      </c>
      <c r="P744" s="52">
        <v>0</v>
      </c>
      <c r="Q744" s="52">
        <v>0</v>
      </c>
      <c r="R744" s="55">
        <v>0</v>
      </c>
      <c r="S744" s="52">
        <v>0</v>
      </c>
      <c r="T744" s="52">
        <v>0</v>
      </c>
      <c r="U744" s="52">
        <v>0</v>
      </c>
      <c r="V744" s="52">
        <v>-13.648017166100001</v>
      </c>
      <c r="W744" s="52">
        <v>-14.3929395322</v>
      </c>
      <c r="X744" s="52">
        <v>-15.183835521400001</v>
      </c>
      <c r="Y744" s="52">
        <v>-16.0235971633</v>
      </c>
      <c r="Z744" s="52">
        <v>-16.915419246999999</v>
      </c>
      <c r="AA744" s="52">
        <v>-17.862664110400001</v>
      </c>
      <c r="AB744" s="55">
        <v>-18.8688535454</v>
      </c>
      <c r="AC744" s="52">
        <v>-19.937676310899999</v>
      </c>
      <c r="AD744" s="52">
        <v>-21.071125607599999</v>
      </c>
      <c r="AE744" s="52">
        <v>-22.252846960100001</v>
      </c>
      <c r="AF744" s="52">
        <v>-23.484255674</v>
      </c>
      <c r="AG744" s="52">
        <v>-24.766755676599999</v>
      </c>
      <c r="AH744" s="52">
        <v>-26.101740228400001</v>
      </c>
      <c r="AI744" s="52">
        <v>-27.490592653299998</v>
      </c>
      <c r="AJ744" s="52">
        <v>-28.934688356199999</v>
      </c>
      <c r="AK744" s="52">
        <v>-30.435409252500001</v>
      </c>
      <c r="AL744" s="52">
        <v>-31.998455394299999</v>
      </c>
      <c r="AM744" s="52">
        <v>-17.4218752604</v>
      </c>
      <c r="AN744" s="52">
        <v>-17.800845567</v>
      </c>
      <c r="AO744" s="52">
        <v>-18.3221084326</v>
      </c>
      <c r="AP744" s="52">
        <v>-18.9581648634</v>
      </c>
      <c r="AQ744" s="52">
        <v>-19.6877767105</v>
      </c>
      <c r="AR744" s="52">
        <v>-20.494958734499999</v>
      </c>
      <c r="AS744" s="52">
        <v>-21.3679149357</v>
      </c>
      <c r="AT744" s="52">
        <v>-22.298076322099998</v>
      </c>
      <c r="AU744" s="52">
        <v>-14.5831050682</v>
      </c>
      <c r="AV744" s="52">
        <v>-6.4181908038</v>
      </c>
      <c r="AW744" s="52">
        <v>-6.7423036140999999</v>
      </c>
      <c r="AX744" s="52">
        <v>-5.6043941434000004</v>
      </c>
      <c r="AY744" s="52">
        <v>-4.6551727581</v>
      </c>
      <c r="AZ744" s="52">
        <v>-3.9078093345</v>
      </c>
      <c r="BA744" s="52">
        <v>-3.3232386876</v>
      </c>
      <c r="BB744" s="52">
        <v>-2.8652209436999998</v>
      </c>
      <c r="BC744" s="52">
        <v>-2.5042152791999999</v>
      </c>
      <c r="BD744" s="52">
        <v>-2.2169571876999998</v>
      </c>
      <c r="BE744" s="52">
        <v>8.2951705823000008</v>
      </c>
      <c r="BF744" s="52">
        <v>-13.0051973098</v>
      </c>
      <c r="BG744" s="52">
        <v>0</v>
      </c>
      <c r="BH744" s="52">
        <v>0</v>
      </c>
      <c r="BI744" s="52">
        <v>0</v>
      </c>
      <c r="BJ744" s="52">
        <v>0</v>
      </c>
      <c r="BK744" s="52">
        <v>0</v>
      </c>
      <c r="BL744" s="52">
        <v>0</v>
      </c>
      <c r="BM744" s="52">
        <v>0</v>
      </c>
      <c r="BN744" s="52">
        <v>0</v>
      </c>
      <c r="BO744" s="52">
        <v>0</v>
      </c>
      <c r="BP744" s="52">
        <v>0</v>
      </c>
      <c r="BQ744" s="52">
        <v>0</v>
      </c>
      <c r="BR744" s="52">
        <v>0</v>
      </c>
      <c r="BS744" s="52">
        <v>0</v>
      </c>
      <c r="BT744" s="52">
        <v>0</v>
      </c>
      <c r="BU744" s="52">
        <v>0</v>
      </c>
      <c r="BV744" s="52">
        <v>0</v>
      </c>
      <c r="BW744" s="52">
        <v>0</v>
      </c>
      <c r="BX744" s="52">
        <v>0</v>
      </c>
      <c r="BY744" s="52">
        <v>0</v>
      </c>
      <c r="BZ744" s="52">
        <v>0</v>
      </c>
      <c r="CA744" s="52">
        <v>0</v>
      </c>
      <c r="CB744" s="52">
        <v>0</v>
      </c>
      <c r="CC744" s="52">
        <v>0</v>
      </c>
      <c r="CD744" s="52">
        <v>0</v>
      </c>
    </row>
    <row r="745" spans="1:82" x14ac:dyDescent="0.25">
      <c r="A745" s="52" t="s">
        <v>256</v>
      </c>
      <c r="B745" s="52">
        <v>9.9600000000000009</v>
      </c>
      <c r="C745" s="52">
        <v>10.30625</v>
      </c>
      <c r="D745" s="52">
        <v>10.6525</v>
      </c>
      <c r="E745" s="52">
        <v>10.998749999999999</v>
      </c>
      <c r="F745" s="52">
        <v>11.345000000000001</v>
      </c>
      <c r="G745" s="52">
        <v>11.69125</v>
      </c>
      <c r="H745" s="52">
        <v>12.0375</v>
      </c>
      <c r="I745" s="52">
        <v>12.383749999999999</v>
      </c>
      <c r="J745" s="52">
        <v>12.73</v>
      </c>
      <c r="K745" s="52">
        <v>13.07625</v>
      </c>
      <c r="L745" s="52">
        <v>13.422499999999999</v>
      </c>
      <c r="M745" s="52">
        <v>13.768750000000001</v>
      </c>
      <c r="N745" s="52">
        <v>14.115</v>
      </c>
      <c r="O745" s="52">
        <v>14.46125</v>
      </c>
      <c r="P745" s="52">
        <v>14.807499999999999</v>
      </c>
      <c r="Q745" s="52">
        <v>15.15375</v>
      </c>
      <c r="R745" s="55">
        <v>15.5</v>
      </c>
      <c r="S745" s="52">
        <v>15.5</v>
      </c>
      <c r="T745" s="52">
        <v>15.5</v>
      </c>
      <c r="U745" s="52">
        <v>15.5</v>
      </c>
      <c r="V745" s="52">
        <v>15.5</v>
      </c>
      <c r="W745" s="52">
        <v>15.5</v>
      </c>
      <c r="X745" s="52">
        <v>15.5</v>
      </c>
      <c r="Y745" s="52">
        <v>15.5</v>
      </c>
      <c r="Z745" s="52">
        <v>15.5</v>
      </c>
      <c r="AA745" s="52">
        <v>15.5</v>
      </c>
      <c r="AB745" s="55">
        <v>15.5</v>
      </c>
      <c r="AC745" s="52">
        <v>15.5</v>
      </c>
      <c r="AD745" s="52">
        <v>15.5</v>
      </c>
      <c r="AE745" s="52">
        <v>15.5</v>
      </c>
      <c r="AF745" s="52">
        <v>15.5</v>
      </c>
      <c r="AG745" s="52">
        <v>15.5</v>
      </c>
      <c r="AH745" s="52">
        <v>15.5</v>
      </c>
      <c r="AI745" s="52">
        <v>15.5</v>
      </c>
      <c r="AJ745" s="52">
        <v>15.5</v>
      </c>
      <c r="AK745" s="52">
        <v>15.5</v>
      </c>
      <c r="AL745" s="52">
        <v>15.5</v>
      </c>
      <c r="AM745" s="52">
        <v>15.5</v>
      </c>
      <c r="AN745" s="52">
        <v>15.5</v>
      </c>
      <c r="AO745" s="52">
        <v>15.5</v>
      </c>
      <c r="AP745" s="52">
        <v>15.5</v>
      </c>
      <c r="AQ745" s="52">
        <v>15.5</v>
      </c>
      <c r="AR745" s="52">
        <v>15.5</v>
      </c>
      <c r="AS745" s="52">
        <v>15.5</v>
      </c>
      <c r="AT745" s="52">
        <v>15.5</v>
      </c>
      <c r="AU745" s="52">
        <v>15.5</v>
      </c>
      <c r="AV745" s="52">
        <v>15.5</v>
      </c>
      <c r="AW745" s="52">
        <v>15.5</v>
      </c>
      <c r="AX745" s="52">
        <v>15.5</v>
      </c>
      <c r="AY745" s="52">
        <v>15.5</v>
      </c>
      <c r="AZ745" s="52">
        <v>15.5</v>
      </c>
      <c r="BA745" s="52">
        <v>15.5</v>
      </c>
      <c r="BB745" s="52">
        <v>15.5</v>
      </c>
      <c r="BC745" s="52">
        <v>15.5</v>
      </c>
      <c r="BD745" s="52">
        <v>15.5</v>
      </c>
      <c r="BE745" s="52">
        <v>15.5</v>
      </c>
      <c r="BF745" s="52">
        <v>15.5</v>
      </c>
      <c r="BG745" s="52">
        <v>15.5</v>
      </c>
      <c r="BH745" s="52">
        <v>15.5</v>
      </c>
      <c r="BI745" s="52">
        <v>15.5</v>
      </c>
      <c r="BJ745" s="52">
        <v>15.5</v>
      </c>
      <c r="BK745" s="52">
        <v>15.5</v>
      </c>
      <c r="BL745" s="52">
        <v>15.5</v>
      </c>
      <c r="BM745" s="52">
        <v>15.5</v>
      </c>
      <c r="BN745" s="52">
        <v>15.5</v>
      </c>
      <c r="BO745" s="52">
        <v>15.5</v>
      </c>
      <c r="BP745" s="52">
        <v>15.5</v>
      </c>
      <c r="BQ745" s="52">
        <v>15.5</v>
      </c>
      <c r="BR745" s="52">
        <v>15.5</v>
      </c>
      <c r="BS745" s="52">
        <v>15.5</v>
      </c>
      <c r="BT745" s="52">
        <v>15.5</v>
      </c>
      <c r="BU745" s="52">
        <v>15.5</v>
      </c>
      <c r="BV745" s="52">
        <v>15.5</v>
      </c>
      <c r="BW745" s="52">
        <v>15.5</v>
      </c>
      <c r="BX745" s="52">
        <v>15.5</v>
      </c>
      <c r="BY745" s="52">
        <v>15.5</v>
      </c>
      <c r="BZ745" s="52">
        <v>15.5</v>
      </c>
      <c r="CA745" s="52">
        <v>15.5</v>
      </c>
      <c r="CB745" s="52">
        <v>15.5</v>
      </c>
      <c r="CC745" s="52">
        <v>15.5</v>
      </c>
      <c r="CD745" s="52">
        <v>15.5</v>
      </c>
    </row>
    <row r="746" spans="1:82" x14ac:dyDescent="0.25">
      <c r="A746" s="52" t="s">
        <v>257</v>
      </c>
      <c r="B746" s="52">
        <v>5.9</v>
      </c>
      <c r="C746" s="52">
        <v>5.31</v>
      </c>
      <c r="D746" s="52">
        <v>4.7789999999999999</v>
      </c>
      <c r="E746" s="52">
        <v>4.3010999999999999</v>
      </c>
      <c r="F746" s="52">
        <v>3.8709899999999999</v>
      </c>
      <c r="G746" s="52">
        <v>3.4838909999999998</v>
      </c>
      <c r="H746" s="52">
        <v>3.1355019</v>
      </c>
      <c r="I746" s="52">
        <v>2.82195171</v>
      </c>
      <c r="J746" s="52">
        <v>2.5397565389999999</v>
      </c>
      <c r="K746" s="52">
        <v>2.2857808850999999</v>
      </c>
      <c r="L746" s="52">
        <v>2.0572027965999999</v>
      </c>
      <c r="M746" s="52">
        <v>1.8514825169</v>
      </c>
      <c r="N746" s="52">
        <v>1.6663342651999999</v>
      </c>
      <c r="O746" s="52">
        <v>1.4997008386999999</v>
      </c>
      <c r="P746" s="52">
        <v>1.3497307547999999</v>
      </c>
      <c r="Q746" s="52">
        <v>1.2147576793999999</v>
      </c>
      <c r="R746" s="55">
        <v>1.0932819114000001</v>
      </c>
      <c r="S746" s="52">
        <v>0.98395372029999995</v>
      </c>
      <c r="T746" s="52">
        <v>0.88555834830000002</v>
      </c>
      <c r="U746" s="52">
        <v>0.79700251339999995</v>
      </c>
      <c r="V746" s="52">
        <v>0.71730226210000003</v>
      </c>
      <c r="W746" s="52">
        <v>0.64557203590000001</v>
      </c>
      <c r="X746" s="52">
        <v>0.58101483229999995</v>
      </c>
      <c r="Y746" s="52">
        <v>0.52291334909999998</v>
      </c>
      <c r="Z746" s="52">
        <v>0.47062201419999999</v>
      </c>
      <c r="AA746" s="52">
        <v>0.42355981269999998</v>
      </c>
      <c r="AB746" s="55">
        <v>0.38120383149999998</v>
      </c>
      <c r="AC746" s="52">
        <v>0.34308344829999998</v>
      </c>
      <c r="AD746" s="52">
        <v>0.30877510349999998</v>
      </c>
      <c r="AE746" s="52">
        <v>0.27789759310000001</v>
      </c>
      <c r="AF746" s="52">
        <v>0.25010783380000001</v>
      </c>
      <c r="AG746" s="52">
        <v>0.2250970504</v>
      </c>
      <c r="AH746" s="52">
        <v>0.20258734540000001</v>
      </c>
      <c r="AI746" s="52">
        <v>0.18232861089999999</v>
      </c>
      <c r="AJ746" s="52">
        <v>0.1640957498</v>
      </c>
      <c r="AK746" s="52">
        <v>0.14768617479999999</v>
      </c>
      <c r="AL746" s="52">
        <v>0.13291755729999999</v>
      </c>
      <c r="AM746" s="52">
        <v>0.1196258016</v>
      </c>
      <c r="AN746" s="52">
        <v>0.10766322139999999</v>
      </c>
      <c r="AO746" s="52">
        <v>9.6896899300000006E-2</v>
      </c>
      <c r="AP746" s="52">
        <v>8.7207209399999999E-2</v>
      </c>
      <c r="AQ746" s="52">
        <v>7.8486488399999998E-2</v>
      </c>
      <c r="AR746" s="52">
        <v>7.0637839600000002E-2</v>
      </c>
      <c r="AS746" s="52">
        <v>6.3574055599999998E-2</v>
      </c>
      <c r="AT746" s="52">
        <v>5.7216650100000002E-2</v>
      </c>
      <c r="AU746" s="52">
        <v>5.1494985100000001E-2</v>
      </c>
      <c r="AV746" s="52">
        <v>4.6345486499999998E-2</v>
      </c>
      <c r="AW746" s="52">
        <v>4.1710937900000002E-2</v>
      </c>
      <c r="AX746" s="52">
        <v>3.7539844099999997E-2</v>
      </c>
      <c r="AY746" s="52">
        <v>3.3785859699999997E-2</v>
      </c>
      <c r="AZ746" s="52">
        <v>3.0407273700000001E-2</v>
      </c>
      <c r="BA746" s="52">
        <v>2.73665464E-2</v>
      </c>
      <c r="BB746" s="52">
        <v>2.46298917E-2</v>
      </c>
      <c r="BC746" s="52">
        <v>2.2166902499999998E-2</v>
      </c>
      <c r="BD746" s="52">
        <v>1.9950212299999999E-2</v>
      </c>
      <c r="BE746" s="52">
        <v>1.79551911E-2</v>
      </c>
      <c r="BF746" s="52">
        <v>1.6159672E-2</v>
      </c>
      <c r="BG746" s="52">
        <v>1.45437048E-2</v>
      </c>
      <c r="BH746" s="52">
        <v>1.30893343E-2</v>
      </c>
      <c r="BI746" s="52">
        <v>1.17804009E-2</v>
      </c>
      <c r="BJ746" s="52">
        <v>1.06023608E-2</v>
      </c>
      <c r="BK746" s="52">
        <v>9.5421246999999997E-3</v>
      </c>
      <c r="BL746" s="52">
        <v>8.5879122000000006E-3</v>
      </c>
      <c r="BM746" s="52">
        <v>7.7291210000000003E-3</v>
      </c>
      <c r="BN746" s="52">
        <v>6.9562089000000001E-3</v>
      </c>
      <c r="BO746" s="52">
        <v>6.2605880000000001E-3</v>
      </c>
      <c r="BP746" s="52">
        <v>5.6345292000000002E-3</v>
      </c>
      <c r="BQ746" s="52">
        <v>5.0710763000000004E-3</v>
      </c>
      <c r="BR746" s="52">
        <v>4.5639686999999996E-3</v>
      </c>
      <c r="BS746" s="52">
        <v>4.1075718000000002E-3</v>
      </c>
      <c r="BT746" s="52">
        <v>3.6968145999999999E-3</v>
      </c>
      <c r="BU746" s="52">
        <v>3.3271332E-3</v>
      </c>
      <c r="BV746" s="52">
        <v>2.9944198000000002E-3</v>
      </c>
      <c r="BW746" s="52">
        <v>2.6949779000000002E-3</v>
      </c>
      <c r="BX746" s="52">
        <v>2.4254800999999999E-3</v>
      </c>
      <c r="BY746" s="52">
        <v>2.1829320999999999E-3</v>
      </c>
      <c r="BZ746" s="52">
        <v>1.9646389000000002E-3</v>
      </c>
      <c r="CA746" s="52">
        <v>1.7681750000000001E-3</v>
      </c>
      <c r="CB746" s="52">
        <v>1.5913575E-3</v>
      </c>
      <c r="CC746" s="52">
        <v>1.4322217E-3</v>
      </c>
      <c r="CD746" s="52">
        <v>1.2889996000000001E-3</v>
      </c>
    </row>
    <row r="747" spans="1:82" x14ac:dyDescent="0.25">
      <c r="A747" s="52" t="s">
        <v>258</v>
      </c>
      <c r="B747" s="52">
        <v>633.5</v>
      </c>
      <c r="C747" s="52">
        <v>697.31116032909995</v>
      </c>
      <c r="D747" s="52">
        <v>761.23085302460004</v>
      </c>
      <c r="E747" s="52">
        <v>818.53581801229996</v>
      </c>
      <c r="F747" s="52">
        <v>869.58426251599997</v>
      </c>
      <c r="G747" s="52">
        <v>913.37386558169999</v>
      </c>
      <c r="H747" s="52">
        <v>948.88036920540003</v>
      </c>
      <c r="I747" s="52">
        <v>975.04845219440006</v>
      </c>
      <c r="J747" s="52">
        <v>990.76991208610002</v>
      </c>
      <c r="K747" s="52">
        <v>1001.0843307533</v>
      </c>
      <c r="L747" s="52">
        <v>1006.4968594452999</v>
      </c>
      <c r="M747" s="52">
        <v>1006.4968594452999</v>
      </c>
      <c r="N747" s="52">
        <v>1006.4968594452999</v>
      </c>
      <c r="O747" s="52">
        <v>1006.4968594452999</v>
      </c>
      <c r="P747" s="52">
        <v>1006.4968594452999</v>
      </c>
      <c r="Q747" s="52">
        <v>1006.4968594452999</v>
      </c>
      <c r="R747" s="55">
        <v>1006.4968594452999</v>
      </c>
      <c r="S747" s="52">
        <v>1006.4968594452999</v>
      </c>
      <c r="T747" s="52">
        <v>1006.4968594452999</v>
      </c>
      <c r="U747" s="52">
        <v>1006.4968594452999</v>
      </c>
      <c r="V747" s="52">
        <v>1006.4968594452999</v>
      </c>
      <c r="W747" s="52">
        <v>987.78471079240001</v>
      </c>
      <c r="X747" s="52">
        <v>968.06635736110002</v>
      </c>
      <c r="Y747" s="52">
        <v>947.27811812949994</v>
      </c>
      <c r="Z747" s="52">
        <v>925.35246551329999</v>
      </c>
      <c r="AA747" s="52">
        <v>902.21760265399996</v>
      </c>
      <c r="AB747" s="55">
        <v>877.79722609680005</v>
      </c>
      <c r="AC747" s="52">
        <v>852.01030038960005</v>
      </c>
      <c r="AD747" s="52">
        <v>824.77082322690001</v>
      </c>
      <c r="AE747" s="52">
        <v>795.99013157670004</v>
      </c>
      <c r="AF747" s="52">
        <v>765.60192001179996</v>
      </c>
      <c r="AG747" s="52">
        <v>733.53799958440004</v>
      </c>
      <c r="AH747" s="52">
        <v>699.72830866569996</v>
      </c>
      <c r="AI747" s="52">
        <v>664.10092328250005</v>
      </c>
      <c r="AJ747" s="52">
        <v>626.58206687979998</v>
      </c>
      <c r="AK747" s="52">
        <v>587.09611771020002</v>
      </c>
      <c r="AL747" s="52">
        <v>545.56559688369998</v>
      </c>
      <c r="AM747" s="52">
        <v>501.90527616629998</v>
      </c>
      <c r="AN747" s="52">
        <v>478.13569549189998</v>
      </c>
      <c r="AO747" s="52">
        <v>453.85005892880002</v>
      </c>
      <c r="AP747" s="52">
        <v>428.85421430589997</v>
      </c>
      <c r="AQ747" s="52">
        <v>402.99152305680002</v>
      </c>
      <c r="AR747" s="52">
        <v>376.13432033589999</v>
      </c>
      <c r="AS747" s="52">
        <v>348.1767499234</v>
      </c>
      <c r="AT747" s="52">
        <v>319.02904992539999</v>
      </c>
      <c r="AU747" s="52">
        <v>288.61315091469999</v>
      </c>
      <c r="AV747" s="52">
        <v>268.72128239810002</v>
      </c>
      <c r="AW747" s="52">
        <v>259.96677799320003</v>
      </c>
      <c r="AX747" s="52">
        <v>250.77030009710001</v>
      </c>
      <c r="AY747" s="52">
        <v>243.12601320159999</v>
      </c>
      <c r="AZ747" s="52">
        <v>236.77650806779999</v>
      </c>
      <c r="BA747" s="52">
        <v>231.44642716000001</v>
      </c>
      <c r="BB747" s="52">
        <v>226.9137077236</v>
      </c>
      <c r="BC747" s="52">
        <v>223.00572419849999</v>
      </c>
      <c r="BD747" s="52">
        <v>219.5901482475</v>
      </c>
      <c r="BE747" s="52">
        <v>216.56638632889999</v>
      </c>
      <c r="BF747" s="52">
        <v>227.8803266955</v>
      </c>
      <c r="BG747" s="52">
        <v>210.14235228129999</v>
      </c>
      <c r="BH747" s="52">
        <v>210.14235228129999</v>
      </c>
      <c r="BI747" s="52">
        <v>210.14235228129999</v>
      </c>
      <c r="BJ747" s="52">
        <v>210.14235228129999</v>
      </c>
      <c r="BK747" s="52">
        <v>210.14235228129999</v>
      </c>
      <c r="BL747" s="52">
        <v>210.14235228129999</v>
      </c>
      <c r="BM747" s="52">
        <v>210.14235228129999</v>
      </c>
      <c r="BN747" s="52">
        <v>210.14235228129999</v>
      </c>
      <c r="BO747" s="52">
        <v>210.14235228129999</v>
      </c>
      <c r="BP747" s="52">
        <v>210.14235228129999</v>
      </c>
      <c r="BQ747" s="52">
        <v>210.14235228129999</v>
      </c>
      <c r="BR747" s="52">
        <v>210.14235228129999</v>
      </c>
      <c r="BS747" s="52">
        <v>210.14235228129999</v>
      </c>
      <c r="BT747" s="52">
        <v>210.14235228129999</v>
      </c>
      <c r="BU747" s="52">
        <v>210.14235228129999</v>
      </c>
      <c r="BV747" s="52">
        <v>210.14235228129999</v>
      </c>
      <c r="BW747" s="52">
        <v>210.14235228129999</v>
      </c>
      <c r="BX747" s="52">
        <v>210.14235228129999</v>
      </c>
      <c r="BY747" s="52">
        <v>210.14235228129999</v>
      </c>
      <c r="BZ747" s="52">
        <v>210.14235228129999</v>
      </c>
      <c r="CA747" s="52">
        <v>210.14235228129999</v>
      </c>
      <c r="CB747" s="52">
        <v>210.14235228129999</v>
      </c>
      <c r="CC747" s="52">
        <v>210.14235228129999</v>
      </c>
      <c r="CD747" s="52">
        <v>210.14235228129999</v>
      </c>
    </row>
    <row r="748" spans="1:82" x14ac:dyDescent="0.25">
      <c r="A748" s="52" t="s">
        <v>259</v>
      </c>
      <c r="B748" s="52">
        <v>0.47121199159999999</v>
      </c>
      <c r="C748" s="52">
        <v>0.47627586399999999</v>
      </c>
      <c r="D748" s="52">
        <v>0.47266355659999998</v>
      </c>
      <c r="E748" s="52">
        <v>0.46796793440000001</v>
      </c>
      <c r="F748" s="52">
        <v>0.46143855340000001</v>
      </c>
      <c r="G748" s="52">
        <v>0.45306472930000002</v>
      </c>
      <c r="H748" s="52">
        <v>0.44269147980000001</v>
      </c>
      <c r="I748" s="52">
        <v>0.43002797809999999</v>
      </c>
      <c r="J748" s="52">
        <v>0.41995648149999998</v>
      </c>
      <c r="K748" s="52">
        <v>0.4099517158</v>
      </c>
      <c r="L748" s="52">
        <v>0.39906838830000002</v>
      </c>
      <c r="M748" s="52">
        <v>0.39201663139999998</v>
      </c>
      <c r="N748" s="52">
        <v>0.38590133510000002</v>
      </c>
      <c r="O748" s="52">
        <v>0.38046151499999997</v>
      </c>
      <c r="P748" s="52">
        <v>0.37556730989999998</v>
      </c>
      <c r="Q748" s="52">
        <v>0.3711343547</v>
      </c>
      <c r="R748" s="55">
        <v>0.36709816579999999</v>
      </c>
      <c r="S748" s="52">
        <v>0.3633975579</v>
      </c>
      <c r="T748" s="52">
        <v>0.35998738790000001</v>
      </c>
      <c r="U748" s="52">
        <v>0.35683071509999997</v>
      </c>
      <c r="V748" s="52">
        <v>0.33780874379999998</v>
      </c>
      <c r="W748" s="52">
        <v>0.326956627</v>
      </c>
      <c r="X748" s="52">
        <v>0.31671892810000002</v>
      </c>
      <c r="Y748" s="52">
        <v>0.30658333040000002</v>
      </c>
      <c r="Z748" s="52">
        <v>0.2963198836</v>
      </c>
      <c r="AA748" s="52">
        <v>0.28578725150000001</v>
      </c>
      <c r="AB748" s="55">
        <v>0.27486604910000001</v>
      </c>
      <c r="AC748" s="52">
        <v>0.26343458580000001</v>
      </c>
      <c r="AD748" s="52">
        <v>0.2513605766</v>
      </c>
      <c r="AE748" s="52">
        <v>0.2385194648</v>
      </c>
      <c r="AF748" s="52">
        <v>0.22475158370000001</v>
      </c>
      <c r="AG748" s="52">
        <v>0.2098632044</v>
      </c>
      <c r="AH748" s="52">
        <v>0.19361469610000001</v>
      </c>
      <c r="AI748" s="52">
        <v>0.17570248720000001</v>
      </c>
      <c r="AJ748" s="52">
        <v>0.15573170780000001</v>
      </c>
      <c r="AK748" s="52">
        <v>0.13317358239999999</v>
      </c>
      <c r="AL748" s="52">
        <v>0.1072881139</v>
      </c>
      <c r="AM748" s="52">
        <v>0.1119248689</v>
      </c>
      <c r="AN748" s="52">
        <v>0.10549977369999999</v>
      </c>
      <c r="AO748" s="52">
        <v>9.5665497000000002E-2</v>
      </c>
      <c r="AP748" s="52">
        <v>8.2522759799999998E-2</v>
      </c>
      <c r="AQ748" s="52">
        <v>6.5762192999999997E-2</v>
      </c>
      <c r="AR748" s="52">
        <v>4.4869310400000001E-2</v>
      </c>
      <c r="AS748" s="52">
        <v>1.90479593E-2</v>
      </c>
      <c r="AT748" s="52">
        <v>-1.2934675200000001E-2</v>
      </c>
      <c r="AU748" s="52">
        <v>-2.2760681800000002E-2</v>
      </c>
      <c r="AV748" s="52">
        <v>-9.4828052999999992E-3</v>
      </c>
      <c r="AW748" s="52">
        <v>-5.6546510999999997E-3</v>
      </c>
      <c r="AX748" s="52">
        <v>-1.4263665E-3</v>
      </c>
      <c r="AY748" s="52">
        <v>3.0238868000000002E-3</v>
      </c>
      <c r="AZ748" s="52">
        <v>7.6598945000000002E-3</v>
      </c>
      <c r="BA748" s="52">
        <v>1.24516757E-2</v>
      </c>
      <c r="BB748" s="52">
        <v>1.7371063799999999E-2</v>
      </c>
      <c r="BC748" s="52">
        <v>2.2391831800000001E-2</v>
      </c>
      <c r="BD748" s="52">
        <v>2.7489860099999999E-2</v>
      </c>
      <c r="BE748" s="52">
        <v>7.8593016700000004E-2</v>
      </c>
      <c r="BF748" s="52">
        <v>2.1215458699999998E-2</v>
      </c>
      <c r="BG748" s="52">
        <v>4.3033923299999999E-2</v>
      </c>
      <c r="BH748" s="52">
        <v>5.4947034399999997E-2</v>
      </c>
      <c r="BI748" s="52">
        <v>6.4817532299999994E-2</v>
      </c>
      <c r="BJ748" s="52">
        <v>7.3394256800000002E-2</v>
      </c>
      <c r="BK748" s="52">
        <v>8.1088953300000002E-2</v>
      </c>
      <c r="BL748" s="52">
        <v>8.8141778599999998E-2</v>
      </c>
      <c r="BM748" s="52">
        <v>9.4695324900000002E-2</v>
      </c>
      <c r="BN748" s="52">
        <v>0.100836645</v>
      </c>
      <c r="BO748" s="52">
        <v>0.10662110969999999</v>
      </c>
      <c r="BP748" s="52">
        <v>0.1120859278</v>
      </c>
      <c r="BQ748" s="52">
        <v>0.11725780199999999</v>
      </c>
      <c r="BR748" s="52">
        <v>0.122157261</v>
      </c>
      <c r="BS748" s="52">
        <v>0.12680111399999999</v>
      </c>
      <c r="BT748" s="52">
        <v>0.13120384139999999</v>
      </c>
      <c r="BU748" s="52">
        <v>0.13537838799999999</v>
      </c>
      <c r="BV748" s="52">
        <v>0.13933661689999999</v>
      </c>
      <c r="BW748" s="52">
        <v>0.14308957310000001</v>
      </c>
      <c r="BX748" s="52">
        <v>0.14664764020000001</v>
      </c>
      <c r="BY748" s="52">
        <v>0.15002063630000001</v>
      </c>
      <c r="BZ748" s="52">
        <v>0.1532178749</v>
      </c>
      <c r="CA748" s="52">
        <v>0.15624820789999999</v>
      </c>
      <c r="CB748" s="52">
        <v>0.1591200562</v>
      </c>
      <c r="CC748" s="52">
        <v>0.16184143400000001</v>
      </c>
      <c r="CD748" s="52">
        <v>0.16441997019999999</v>
      </c>
    </row>
    <row r="749" spans="1:82" x14ac:dyDescent="0.25">
      <c r="A749" s="52" t="s">
        <v>260</v>
      </c>
      <c r="B749" s="52">
        <v>0</v>
      </c>
      <c r="C749" s="52">
        <v>0.52654854259999995</v>
      </c>
      <c r="D749" s="52">
        <v>0.47986276950000001</v>
      </c>
      <c r="E749" s="52">
        <v>0.45686135589999999</v>
      </c>
      <c r="F749" s="52">
        <v>0.43521284259999998</v>
      </c>
      <c r="G749" s="52">
        <v>0.4119880286</v>
      </c>
      <c r="H749" s="52">
        <v>0.38540272590000002</v>
      </c>
      <c r="I749" s="52">
        <v>0.3536403488</v>
      </c>
      <c r="J749" s="52">
        <v>0.32907177970000001</v>
      </c>
      <c r="K749" s="52">
        <v>0.3043748859</v>
      </c>
      <c r="L749" s="52">
        <v>0.27653927020000002</v>
      </c>
      <c r="M749" s="52">
        <v>0.25751076960000002</v>
      </c>
      <c r="N749" s="52">
        <v>0.24100921910000001</v>
      </c>
      <c r="O749" s="52">
        <v>0.226330378</v>
      </c>
      <c r="P749" s="52">
        <v>0.21312382699999999</v>
      </c>
      <c r="Q749" s="52">
        <v>0.20116191559999999</v>
      </c>
      <c r="R749" s="55">
        <v>0.19027064060000001</v>
      </c>
      <c r="S749" s="52">
        <v>0.18028489910000001</v>
      </c>
      <c r="T749" s="52">
        <v>0.17108287699999999</v>
      </c>
      <c r="U749" s="52">
        <v>0.1625648932</v>
      </c>
      <c r="V749" s="52">
        <v>0.11123589809999999</v>
      </c>
      <c r="W749" s="52">
        <v>6.9012174999999995E-2</v>
      </c>
      <c r="X749" s="52">
        <v>2.4186952300000002E-2</v>
      </c>
      <c r="Y749" s="52">
        <v>-2.5792486399999998E-2</v>
      </c>
      <c r="Z749" s="52">
        <v>-8.3303948399999994E-2</v>
      </c>
      <c r="AA749" s="52">
        <v>-0.15135036830000001</v>
      </c>
      <c r="AB749" s="55">
        <v>-0.234288951</v>
      </c>
      <c r="AC749" s="52">
        <v>-0.33894884889999999</v>
      </c>
      <c r="AD749" s="52">
        <v>-0.47679997860000001</v>
      </c>
      <c r="AE749" s="52">
        <v>-0.66867846769999995</v>
      </c>
      <c r="AF749" s="52">
        <v>-0.95715902939999997</v>
      </c>
      <c r="AG749" s="52">
        <v>-1.4451523449999999</v>
      </c>
      <c r="AH749" s="52">
        <v>-2.4617130394000002</v>
      </c>
      <c r="AI749" s="52">
        <v>-5.9419303984000003</v>
      </c>
      <c r="AJ749" s="52">
        <v>29.045437625200002</v>
      </c>
      <c r="AK749" s="52">
        <v>4.7480327822000001</v>
      </c>
      <c r="AL749" s="52">
        <v>2.7290811697000001</v>
      </c>
      <c r="AM749" s="52">
        <v>1.841541434</v>
      </c>
      <c r="AN749" s="52">
        <v>1.5966962902999999</v>
      </c>
      <c r="AO749" s="52">
        <v>1.4199560639</v>
      </c>
      <c r="AP749" s="52">
        <v>1.2857463897999999</v>
      </c>
      <c r="AQ749" s="52">
        <v>1.1800486031999999</v>
      </c>
      <c r="AR749" s="52">
        <v>1.0943025686000001</v>
      </c>
      <c r="AS749" s="52">
        <v>1.0229827216</v>
      </c>
      <c r="AT749" s="52">
        <v>0.96237616930000003</v>
      </c>
      <c r="AU749" s="52">
        <v>0.88458531650000005</v>
      </c>
      <c r="AV749" s="52">
        <v>0.82532512680000003</v>
      </c>
      <c r="AW749" s="52">
        <v>0.80309544970000002</v>
      </c>
      <c r="AX749" s="52">
        <v>0.78089184</v>
      </c>
      <c r="AY749" s="52">
        <v>0.76280088720000006</v>
      </c>
      <c r="AZ749" s="52">
        <v>0.74787385110000004</v>
      </c>
      <c r="BA749" s="52">
        <v>0.73530228990000002</v>
      </c>
      <c r="BB749" s="52">
        <v>0.72449829610000005</v>
      </c>
      <c r="BC749" s="52">
        <v>0.71503872030000004</v>
      </c>
      <c r="BD749" s="52">
        <v>0.70661837230000002</v>
      </c>
      <c r="BE749" s="52">
        <v>0.67514873480000004</v>
      </c>
      <c r="BF749" s="52">
        <v>0.72402361650000002</v>
      </c>
      <c r="BG749" s="52">
        <v>0.6837470859</v>
      </c>
      <c r="BH749" s="52">
        <v>0.67783376569999998</v>
      </c>
      <c r="BI749" s="52">
        <v>0.67293433889999998</v>
      </c>
      <c r="BJ749" s="52">
        <v>0.66867710339999997</v>
      </c>
      <c r="BK749" s="52">
        <v>0.66485768089999997</v>
      </c>
      <c r="BL749" s="52">
        <v>0.66135686449999997</v>
      </c>
      <c r="BM749" s="52">
        <v>0.65810387560000005</v>
      </c>
      <c r="BN749" s="52">
        <v>0.65505550369999999</v>
      </c>
      <c r="BO749" s="52">
        <v>0.65218426439999999</v>
      </c>
      <c r="BP749" s="52">
        <v>0.64947168840000002</v>
      </c>
      <c r="BQ749" s="52">
        <v>0.64690452109999996</v>
      </c>
      <c r="BR749" s="52">
        <v>0.64447257280000003</v>
      </c>
      <c r="BS749" s="52">
        <v>0.64216749989999999</v>
      </c>
      <c r="BT749" s="52">
        <v>0.63998211459999998</v>
      </c>
      <c r="BU749" s="52">
        <v>0.63790999159999995</v>
      </c>
      <c r="BV749" s="52">
        <v>0.63594524249999995</v>
      </c>
      <c r="BW749" s="52">
        <v>0.6340823847</v>
      </c>
      <c r="BX749" s="52">
        <v>0.63231626409999997</v>
      </c>
      <c r="BY749" s="52">
        <v>0.63064200739999998</v>
      </c>
      <c r="BZ749" s="52">
        <v>0.6290549916</v>
      </c>
      <c r="CA749" s="52">
        <v>0.62755082279999996</v>
      </c>
      <c r="CB749" s="52">
        <v>0.62612532119999997</v>
      </c>
      <c r="CC749" s="52">
        <v>0.62477450879999996</v>
      </c>
      <c r="CD749" s="52">
        <v>0.62349459880000002</v>
      </c>
    </row>
    <row r="750" spans="1:82" x14ac:dyDescent="0.25">
      <c r="A750" s="52" t="s">
        <v>261</v>
      </c>
      <c r="B750" s="52">
        <v>150.09299999999999</v>
      </c>
      <c r="C750" s="52">
        <v>163.97743568839999</v>
      </c>
      <c r="D750" s="52">
        <v>176.42494866800001</v>
      </c>
      <c r="E750" s="52">
        <v>187.51334495309999</v>
      </c>
      <c r="F750" s="52">
        <v>197.02487534209999</v>
      </c>
      <c r="G750" s="52">
        <v>204.73702576869999</v>
      </c>
      <c r="H750" s="52">
        <v>210.42053392860001</v>
      </c>
      <c r="I750" s="52">
        <v>213.83464937619999</v>
      </c>
      <c r="J750" s="52">
        <v>216.0741604721</v>
      </c>
      <c r="K750" s="52">
        <v>217.2488022892</v>
      </c>
      <c r="L750" s="52">
        <v>217.24764148169999</v>
      </c>
      <c r="M750" s="52">
        <v>217.24648880059999</v>
      </c>
      <c r="N750" s="52">
        <v>217.24534363250001</v>
      </c>
      <c r="O750" s="52">
        <v>217.24420600260001</v>
      </c>
      <c r="P750" s="52">
        <v>217.2430760483</v>
      </c>
      <c r="Q750" s="52">
        <v>217.24195389830001</v>
      </c>
      <c r="R750" s="55">
        <v>217.24083964939999</v>
      </c>
      <c r="S750" s="52">
        <v>217.2397308031</v>
      </c>
      <c r="T750" s="52">
        <v>217.23862665109999</v>
      </c>
      <c r="U750" s="52">
        <v>217.23752698760001</v>
      </c>
      <c r="V750" s="52">
        <v>213.17141770340001</v>
      </c>
      <c r="W750" s="52">
        <v>208.88672051020001</v>
      </c>
      <c r="X750" s="52">
        <v>204.36959902180001</v>
      </c>
      <c r="Y750" s="52">
        <v>199.60538267780001</v>
      </c>
      <c r="Z750" s="52">
        <v>194.57847380160001</v>
      </c>
      <c r="AA750" s="52">
        <v>189.27229577950001</v>
      </c>
      <c r="AB750" s="55">
        <v>183.66924404389999</v>
      </c>
      <c r="AC750" s="52">
        <v>177.75063505770001</v>
      </c>
      <c r="AD750" s="52">
        <v>171.4972073145</v>
      </c>
      <c r="AE750" s="52">
        <v>164.89455633079999</v>
      </c>
      <c r="AF750" s="52">
        <v>157.92786856570001</v>
      </c>
      <c r="AG750" s="52">
        <v>150.58192383319999</v>
      </c>
      <c r="AH750" s="52">
        <v>142.8410976294</v>
      </c>
      <c r="AI750" s="52">
        <v>134.68936336979999</v>
      </c>
      <c r="AJ750" s="52">
        <v>126.11029416540001</v>
      </c>
      <c r="AK750" s="52">
        <v>117.0870604763</v>
      </c>
      <c r="AL750" s="52">
        <v>107.6011504649</v>
      </c>
      <c r="AM750" s="52">
        <v>102.4362867175</v>
      </c>
      <c r="AN750" s="52">
        <v>97.159317240700005</v>
      </c>
      <c r="AO750" s="52">
        <v>91.728069046800002</v>
      </c>
      <c r="AP750" s="52">
        <v>86.108517657700006</v>
      </c>
      <c r="AQ750" s="52">
        <v>80.272933217399995</v>
      </c>
      <c r="AR750" s="52">
        <v>74.198324431700001</v>
      </c>
      <c r="AS750" s="52">
        <v>67.865197560599995</v>
      </c>
      <c r="AT750" s="52">
        <v>61.256600552099997</v>
      </c>
      <c r="AU750" s="52">
        <v>56.934268251299997</v>
      </c>
      <c r="AV750" s="52">
        <v>55.0314283616</v>
      </c>
      <c r="AW750" s="52">
        <v>53.032588245699998</v>
      </c>
      <c r="AX750" s="52">
        <v>51.370959456400001</v>
      </c>
      <c r="AY750" s="52">
        <v>49.990620567000001</v>
      </c>
      <c r="AZ750" s="52">
        <v>48.831751235500001</v>
      </c>
      <c r="BA750" s="52">
        <v>47.846109126100004</v>
      </c>
      <c r="BB750" s="52">
        <v>46.996191879199998</v>
      </c>
      <c r="BC750" s="52">
        <v>46.253251516299997</v>
      </c>
      <c r="BD750" s="52">
        <v>45.595434304199998</v>
      </c>
      <c r="BE750" s="52">
        <v>48.052316498899998</v>
      </c>
      <c r="BF750" s="52">
        <v>44.197987717899998</v>
      </c>
      <c r="BG750" s="52">
        <v>44.197065438199999</v>
      </c>
      <c r="BH750" s="52">
        <v>44.196140223199997</v>
      </c>
      <c r="BI750" s="52">
        <v>44.195212984400001</v>
      </c>
      <c r="BJ750" s="52">
        <v>44.194283951199999</v>
      </c>
      <c r="BK750" s="52">
        <v>44.193353186000003</v>
      </c>
      <c r="BL750" s="52">
        <v>44.192420718599998</v>
      </c>
      <c r="BM750" s="52">
        <v>44.191486578899998</v>
      </c>
      <c r="BN750" s="52">
        <v>44.190550802600001</v>
      </c>
      <c r="BO750" s="52">
        <v>44.189613430100003</v>
      </c>
      <c r="BP750" s="52">
        <v>44.1886745049</v>
      </c>
      <c r="BQ750" s="52">
        <v>44.187734072600001</v>
      </c>
      <c r="BR750" s="52">
        <v>44.186792179400001</v>
      </c>
      <c r="BS750" s="52">
        <v>44.185848871899999</v>
      </c>
      <c r="BT750" s="52">
        <v>44.184904196300003</v>
      </c>
      <c r="BU750" s="52">
        <v>44.183958198399999</v>
      </c>
      <c r="BV750" s="52">
        <v>44.183010923300003</v>
      </c>
      <c r="BW750" s="52">
        <v>44.182062414999997</v>
      </c>
      <c r="BX750" s="52">
        <v>44.1811127167</v>
      </c>
      <c r="BY750" s="52">
        <v>44.180161870200003</v>
      </c>
      <c r="BZ750" s="52">
        <v>44.179209916399998</v>
      </c>
      <c r="CA750" s="52">
        <v>44.178256894999997</v>
      </c>
      <c r="CB750" s="52">
        <v>44.177302844400003</v>
      </c>
      <c r="CC750" s="52">
        <v>44.176347801799999</v>
      </c>
      <c r="CD750" s="52">
        <v>44.175391803099998</v>
      </c>
    </row>
    <row r="751" spans="1:82" x14ac:dyDescent="0.25">
      <c r="A751" s="52" t="s">
        <v>262</v>
      </c>
      <c r="B751" s="52">
        <v>102.69799999999999</v>
      </c>
      <c r="C751" s="52">
        <v>114.3381676945</v>
      </c>
      <c r="D751" s="52">
        <v>124.5722465134</v>
      </c>
      <c r="E751" s="52">
        <v>133.47661603649999</v>
      </c>
      <c r="F751" s="52">
        <v>140.8310210516</v>
      </c>
      <c r="G751" s="52">
        <v>146.40971840969999</v>
      </c>
      <c r="H751" s="52">
        <v>149.97879201469999</v>
      </c>
      <c r="I751" s="52">
        <v>151.29171559439999</v>
      </c>
      <c r="J751" s="52">
        <v>151.4573184276</v>
      </c>
      <c r="K751" s="52">
        <v>150.58408022219999</v>
      </c>
      <c r="L751" s="52">
        <v>148.55776237379999</v>
      </c>
      <c r="M751" s="52">
        <v>146.5726013949</v>
      </c>
      <c r="N751" s="52">
        <v>144.62663884009999</v>
      </c>
      <c r="O751" s="52">
        <v>142.71905746339999</v>
      </c>
      <c r="P751" s="52">
        <v>140.8492439007</v>
      </c>
      <c r="Q751" s="52">
        <v>139.01657991299999</v>
      </c>
      <c r="R751" s="55">
        <v>137.22040589189999</v>
      </c>
      <c r="S751" s="52">
        <v>135.4559714358</v>
      </c>
      <c r="T751" s="52">
        <v>133.7215421521</v>
      </c>
      <c r="U751" s="52">
        <v>132.01622848560001</v>
      </c>
      <c r="V751" s="52">
        <v>126.20100589170001</v>
      </c>
      <c r="W751" s="52">
        <v>120.2052353122</v>
      </c>
      <c r="X751" s="52">
        <v>114.01387453540001</v>
      </c>
      <c r="Y751" s="52">
        <v>107.6137584985</v>
      </c>
      <c r="Z751" s="52">
        <v>100.99182127980001</v>
      </c>
      <c r="AA751" s="52">
        <v>94.1347328632</v>
      </c>
      <c r="AB751" s="55">
        <v>87.028895755199997</v>
      </c>
      <c r="AC751" s="52">
        <v>79.6605493</v>
      </c>
      <c r="AD751" s="52">
        <v>72.016496611899996</v>
      </c>
      <c r="AE751" s="52">
        <v>64.089914544699994</v>
      </c>
      <c r="AF751" s="52">
        <v>55.875282105300002</v>
      </c>
      <c r="AG751" s="52">
        <v>47.368807694200001</v>
      </c>
      <c r="AH751" s="52">
        <v>38.568977646</v>
      </c>
      <c r="AI751" s="52">
        <v>29.477268442</v>
      </c>
      <c r="AJ751" s="52">
        <v>20.0990763466</v>
      </c>
      <c r="AK751" s="52">
        <v>10.4449303026</v>
      </c>
      <c r="AL751" s="52">
        <v>0.53077917949999998</v>
      </c>
      <c r="AM751" s="52">
        <v>-4.7338574655999999</v>
      </c>
      <c r="AN751" s="52">
        <v>-9.9592532836000007</v>
      </c>
      <c r="AO751" s="52">
        <v>-15.1743595921</v>
      </c>
      <c r="AP751" s="52">
        <v>-20.396974784299999</v>
      </c>
      <c r="AQ751" s="52">
        <v>-25.635148317399999</v>
      </c>
      <c r="AR751" s="52">
        <v>-30.8883217337</v>
      </c>
      <c r="AS751" s="52">
        <v>-36.148084620900001</v>
      </c>
      <c r="AT751" s="52">
        <v>-41.398558907899996</v>
      </c>
      <c r="AU751" s="52">
        <v>-44.005860978900003</v>
      </c>
      <c r="AV751" s="52">
        <v>-43.964545946100003</v>
      </c>
      <c r="AW751" s="52">
        <v>-43.980284312800002</v>
      </c>
      <c r="AX751" s="52">
        <v>-43.6112985651</v>
      </c>
      <c r="AY751" s="52">
        <v>-42.938309379700002</v>
      </c>
      <c r="AZ751" s="52">
        <v>-42.042015866</v>
      </c>
      <c r="BA751" s="52">
        <v>-40.986934467200001</v>
      </c>
      <c r="BB751" s="52">
        <v>-39.822939050199999</v>
      </c>
      <c r="BC751" s="52">
        <v>-38.588007871999999</v>
      </c>
      <c r="BD751" s="52">
        <v>-37.310756067100002</v>
      </c>
      <c r="BE751" s="52">
        <v>-32.939627590100002</v>
      </c>
      <c r="BF751" s="52">
        <v>-35.192207535500003</v>
      </c>
      <c r="BG751" s="52">
        <v>-33.378630902600001</v>
      </c>
      <c r="BH751" s="52">
        <v>-31.6531483696</v>
      </c>
      <c r="BI751" s="52">
        <v>-30.0133449504</v>
      </c>
      <c r="BJ751" s="52">
        <v>-28.455530924400001</v>
      </c>
      <c r="BK751" s="52">
        <v>-26.975862754800001</v>
      </c>
      <c r="BL751" s="52">
        <v>-25.570610182799999</v>
      </c>
      <c r="BM751" s="52">
        <v>-24.236208568999999</v>
      </c>
      <c r="BN751" s="52">
        <v>-22.96925959</v>
      </c>
      <c r="BO751" s="52">
        <v>-21.766522022299998</v>
      </c>
      <c r="BP751" s="52">
        <v>-20.6249022694</v>
      </c>
      <c r="BQ751" s="52">
        <v>-19.5414462504</v>
      </c>
      <c r="BR751" s="52">
        <v>-18.513332520199999</v>
      </c>
      <c r="BS751" s="52">
        <v>-17.537866263200002</v>
      </c>
      <c r="BT751" s="52">
        <v>-16.612473876999999</v>
      </c>
      <c r="BU751" s="52">
        <v>-15.734697967200001</v>
      </c>
      <c r="BV751" s="52">
        <v>-14.902192638500001</v>
      </c>
      <c r="BW751" s="52">
        <v>-14.1127190168</v>
      </c>
      <c r="BX751" s="52">
        <v>-13.3641409591</v>
      </c>
      <c r="BY751" s="52">
        <v>-12.6544209243</v>
      </c>
      <c r="BZ751" s="52">
        <v>-11.9816159898</v>
      </c>
      <c r="CA751" s="52">
        <v>-11.3438740001</v>
      </c>
      <c r="CB751" s="52">
        <v>-10.7394298417</v>
      </c>
      <c r="CC751" s="52">
        <v>-10.1666018373</v>
      </c>
      <c r="CD751" s="52">
        <v>-9.6237882556999992</v>
      </c>
    </row>
    <row r="752" spans="1:82" x14ac:dyDescent="0.25">
      <c r="A752" s="52" t="s">
        <v>263</v>
      </c>
      <c r="B752" s="52">
        <v>39.533999999999999</v>
      </c>
      <c r="C752" s="52">
        <v>46.146607754900003</v>
      </c>
      <c r="D752" s="52">
        <v>50.9070995501</v>
      </c>
      <c r="E752" s="52">
        <v>54.194468704400002</v>
      </c>
      <c r="F752" s="52">
        <v>55.925998653299999</v>
      </c>
      <c r="G752" s="52">
        <v>55.971751757299998</v>
      </c>
      <c r="H752" s="52">
        <v>54.172122903599998</v>
      </c>
      <c r="I752" s="52">
        <v>50.349197530399998</v>
      </c>
      <c r="J752" s="52">
        <v>45.909336638299997</v>
      </c>
      <c r="K752" s="52">
        <v>40.970456785700001</v>
      </c>
      <c r="L752" s="52">
        <v>35.395389519299997</v>
      </c>
      <c r="M752" s="52">
        <v>30.610255259500001</v>
      </c>
      <c r="N752" s="52">
        <v>26.497080542300001</v>
      </c>
      <c r="O752" s="52">
        <v>22.958383015900001</v>
      </c>
      <c r="P752" s="52">
        <v>19.911514308299999</v>
      </c>
      <c r="Q752" s="52">
        <v>17.285982129899999</v>
      </c>
      <c r="R752" s="55">
        <v>15.021590183600001</v>
      </c>
      <c r="S752" s="52">
        <v>13.0627046856</v>
      </c>
      <c r="T752" s="52">
        <v>11.3659802337</v>
      </c>
      <c r="U752" s="52">
        <v>9.8952329531000007</v>
      </c>
      <c r="V752" s="52">
        <v>3.6983300512000001</v>
      </c>
      <c r="W752" s="52">
        <v>-1.9786128091999999</v>
      </c>
      <c r="X752" s="52">
        <v>-7.1896888635999998</v>
      </c>
      <c r="Y752" s="52">
        <v>-11.979776478</v>
      </c>
      <c r="Z752" s="52">
        <v>-16.387128837199999</v>
      </c>
      <c r="AA752" s="52">
        <v>-20.443884471800001</v>
      </c>
      <c r="AB752" s="55">
        <v>-24.176222443899999</v>
      </c>
      <c r="AC752" s="52">
        <v>-27.604422025800002</v>
      </c>
      <c r="AD752" s="52">
        <v>-30.742174551000002</v>
      </c>
      <c r="AE752" s="52">
        <v>-33.589983774099998</v>
      </c>
      <c r="AF752" s="52">
        <v>-36.142825935399998</v>
      </c>
      <c r="AG752" s="52">
        <v>-38.390218671</v>
      </c>
      <c r="AH752" s="52">
        <v>-40.316339553500001</v>
      </c>
      <c r="AI752" s="52">
        <v>-41.900270729699997</v>
      </c>
      <c r="AJ752" s="52">
        <v>-43.116481324299997</v>
      </c>
      <c r="AK752" s="52">
        <v>-43.935714348399998</v>
      </c>
      <c r="AL752" s="52">
        <v>-44.327989797500003</v>
      </c>
      <c r="AM752" s="52">
        <v>-38.715467614799998</v>
      </c>
      <c r="AN752" s="52">
        <v>-34.208865478900002</v>
      </c>
      <c r="AO752" s="52">
        <v>-30.653135171700001</v>
      </c>
      <c r="AP752" s="52">
        <v>-27.880391337999999</v>
      </c>
      <c r="AQ752" s="52">
        <v>-25.732294235299999</v>
      </c>
      <c r="AR752" s="52">
        <v>-24.066576979000001</v>
      </c>
      <c r="AS752" s="52">
        <v>-22.7592101623</v>
      </c>
      <c r="AT752" s="52">
        <v>-21.704769372099999</v>
      </c>
      <c r="AU752" s="52">
        <v>-18.094055547699998</v>
      </c>
      <c r="AV752" s="52">
        <v>-13.022543241799999</v>
      </c>
      <c r="AW752" s="52">
        <v>-9.9259211319999991</v>
      </c>
      <c r="AX752" s="52">
        <v>-7.6309494591</v>
      </c>
      <c r="AY752" s="52">
        <v>-5.9206953370999997</v>
      </c>
      <c r="AZ752" s="52">
        <v>-4.6486529300999999</v>
      </c>
      <c r="BA752" s="52">
        <v>-3.7027496525000001</v>
      </c>
      <c r="BB752" s="52">
        <v>-2.9977258865</v>
      </c>
      <c r="BC752" s="52">
        <v>-2.4696198896000001</v>
      </c>
      <c r="BD752" s="52">
        <v>-2.0709907822</v>
      </c>
      <c r="BE752" s="52">
        <v>1.2631828112000001</v>
      </c>
      <c r="BF752" s="52">
        <v>-3.1284025496000001</v>
      </c>
      <c r="BG752" s="52">
        <v>-1.7670072331</v>
      </c>
      <c r="BH752" s="52">
        <v>-0.99622912320000001</v>
      </c>
      <c r="BI752" s="52">
        <v>-0.56095820640000005</v>
      </c>
      <c r="BJ752" s="52">
        <v>-0.3155105231</v>
      </c>
      <c r="BK752" s="52">
        <v>-0.17726622419999999</v>
      </c>
      <c r="BL752" s="52">
        <v>-9.9488971800000006E-2</v>
      </c>
      <c r="BM752" s="52">
        <v>-5.5778742899999997E-2</v>
      </c>
      <c r="BN752" s="52">
        <v>-3.1240420599999999E-2</v>
      </c>
      <c r="BO752" s="52">
        <v>-1.7479549800000001E-2</v>
      </c>
      <c r="BP752" s="52">
        <v>-9.7705842999999994E-3</v>
      </c>
      <c r="BQ752" s="52">
        <v>-5.4563216000000003E-3</v>
      </c>
      <c r="BR752" s="52">
        <v>-3.0442543999999998E-3</v>
      </c>
      <c r="BS752" s="52">
        <v>-1.6969770999999999E-3</v>
      </c>
      <c r="BT752" s="52">
        <v>-9.4514299999999996E-4</v>
      </c>
      <c r="BU752" s="52">
        <v>-5.2596619999999996E-4</v>
      </c>
      <c r="BV752" s="52">
        <v>-2.9246170000000001E-4</v>
      </c>
      <c r="BW752" s="52">
        <v>-1.6249609999999999E-4</v>
      </c>
      <c r="BX752" s="52">
        <v>-9.0217599999999995E-5</v>
      </c>
      <c r="BY752" s="52">
        <v>-5.0052400000000002E-5</v>
      </c>
      <c r="BZ752" s="52">
        <v>-2.7749499999999999E-5</v>
      </c>
      <c r="CA752" s="52">
        <v>-1.5374199999999999E-5</v>
      </c>
      <c r="CB752" s="52">
        <v>-8.5122999999999998E-6</v>
      </c>
      <c r="CC752" s="52">
        <v>-4.7101E-6</v>
      </c>
      <c r="CD752" s="52">
        <v>-2.6046E-6</v>
      </c>
    </row>
    <row r="753" spans="1:82" x14ac:dyDescent="0.25">
      <c r="A753" s="52" t="s">
        <v>264</v>
      </c>
      <c r="B753" s="52">
        <v>6.1864999999999997</v>
      </c>
      <c r="C753" s="52">
        <v>7.6502690003999998</v>
      </c>
      <c r="D753" s="52">
        <v>7.9017923474999998</v>
      </c>
      <c r="E753" s="52">
        <v>7.8640909756999999</v>
      </c>
      <c r="F753" s="52">
        <v>7.4778136862000002</v>
      </c>
      <c r="G753" s="52">
        <v>6.6989917269000001</v>
      </c>
      <c r="H753" s="52">
        <v>5.4898104039</v>
      </c>
      <c r="I753" s="52">
        <v>3.8225561974</v>
      </c>
      <c r="J753" s="52">
        <v>2.6394349659</v>
      </c>
      <c r="K753" s="52">
        <v>1.5929038826999999</v>
      </c>
      <c r="L753" s="52">
        <v>0.46029010549999999</v>
      </c>
      <c r="M753" s="52">
        <v>0.134166854</v>
      </c>
      <c r="N753" s="52">
        <v>3.9422634599999999E-2</v>
      </c>
      <c r="O753" s="52">
        <v>1.16773568E-2</v>
      </c>
      <c r="P753" s="52">
        <v>3.4874327000000002E-3</v>
      </c>
      <c r="Q753" s="52">
        <v>1.0502419E-3</v>
      </c>
      <c r="R753" s="55">
        <v>3.1896289999999998E-4</v>
      </c>
      <c r="S753" s="52">
        <v>9.7431100000000003E-5</v>
      </c>
      <c r="T753" s="52">
        <v>2.9911099999999999E-5</v>
      </c>
      <c r="U753" s="52">
        <v>9.2267999999999995E-6</v>
      </c>
      <c r="V753" s="52">
        <v>-3.0673104910000002</v>
      </c>
      <c r="W753" s="52">
        <v>-4.1505824544000003</v>
      </c>
      <c r="X753" s="52">
        <v>-4.5888425303</v>
      </c>
      <c r="Y753" s="52">
        <v>-4.8196813860000001</v>
      </c>
      <c r="Z753" s="52">
        <v>-4.9828284048000002</v>
      </c>
      <c r="AA753" s="52">
        <v>-5.1208524134999998</v>
      </c>
      <c r="AB753" s="55">
        <v>-5.2452591245000004</v>
      </c>
      <c r="AC753" s="52">
        <v>-5.3577791195</v>
      </c>
      <c r="AD753" s="52">
        <v>-5.4566571679999996</v>
      </c>
      <c r="AE753" s="52">
        <v>-5.5353445818999996</v>
      </c>
      <c r="AF753" s="52">
        <v>-5.5900784530000003</v>
      </c>
      <c r="AG753" s="52">
        <v>-5.6178755914999998</v>
      </c>
      <c r="AH753" s="52">
        <v>-5.6160499602999998</v>
      </c>
      <c r="AI753" s="52">
        <v>-5.5821753733000001</v>
      </c>
      <c r="AJ753" s="52">
        <v>-5.5141922697999997</v>
      </c>
      <c r="AK753" s="52">
        <v>-5.410581885</v>
      </c>
      <c r="AL753" s="52">
        <v>-5.2712348701999998</v>
      </c>
      <c r="AM753" s="52">
        <v>-2.8112782602999999</v>
      </c>
      <c r="AN753" s="52">
        <v>-2.5479897701000001</v>
      </c>
      <c r="AO753" s="52">
        <v>-2.4827818848000001</v>
      </c>
      <c r="AP753" s="52">
        <v>-2.4409174139999998</v>
      </c>
      <c r="AQ753" s="52">
        <v>-2.4038837024999999</v>
      </c>
      <c r="AR753" s="52">
        <v>-2.3665377080000001</v>
      </c>
      <c r="AS753" s="52">
        <v>-2.3258460399000001</v>
      </c>
      <c r="AT753" s="52">
        <v>-2.2798095447</v>
      </c>
      <c r="AU753" s="52">
        <v>-1.4033840447000001</v>
      </c>
      <c r="AV753" s="52">
        <v>-0.59257087409999998</v>
      </c>
      <c r="AW753" s="52">
        <v>-0.59640428369999998</v>
      </c>
      <c r="AX753" s="52">
        <v>-0.48640178969999998</v>
      </c>
      <c r="AY753" s="52">
        <v>-0.39643027310000001</v>
      </c>
      <c r="AZ753" s="52">
        <v>-0.32739928130000001</v>
      </c>
      <c r="BA753" s="52">
        <v>-0.27452902219999997</v>
      </c>
      <c r="BB753" s="52">
        <v>-0.23379427759999999</v>
      </c>
      <c r="BC753" s="52">
        <v>-0.20211685309999999</v>
      </c>
      <c r="BD753" s="52">
        <v>-0.17718472630000001</v>
      </c>
      <c r="BE753" s="52">
        <v>0.64473467679999996</v>
      </c>
      <c r="BF753" s="52">
        <v>-1.0427917642</v>
      </c>
      <c r="BG753" s="52">
        <v>-8.1769922999999998E-3</v>
      </c>
      <c r="BH753" s="52">
        <v>-6.3131200000000003E-5</v>
      </c>
      <c r="BI753" s="52">
        <v>-4.8220000000000002E-7</v>
      </c>
      <c r="BJ753" s="52">
        <v>-3.6E-9</v>
      </c>
      <c r="BK753" s="52">
        <v>0</v>
      </c>
      <c r="BL753" s="52">
        <v>0</v>
      </c>
      <c r="BM753" s="52">
        <v>0</v>
      </c>
      <c r="BN753" s="52">
        <v>0</v>
      </c>
      <c r="BO753" s="52">
        <v>0</v>
      </c>
      <c r="BP753" s="52">
        <v>0</v>
      </c>
      <c r="BQ753" s="52">
        <v>0</v>
      </c>
      <c r="BR753" s="52">
        <v>0</v>
      </c>
      <c r="BS753" s="52">
        <v>0</v>
      </c>
      <c r="BT753" s="52">
        <v>0</v>
      </c>
      <c r="BU753" s="52">
        <v>0</v>
      </c>
      <c r="BV753" s="52">
        <v>0</v>
      </c>
      <c r="BW753" s="52">
        <v>0</v>
      </c>
      <c r="BX753" s="52">
        <v>0</v>
      </c>
      <c r="BY753" s="52">
        <v>0</v>
      </c>
      <c r="BZ753" s="52">
        <v>0</v>
      </c>
      <c r="CA753" s="52">
        <v>0</v>
      </c>
      <c r="CB753" s="52">
        <v>0</v>
      </c>
      <c r="CC753" s="52">
        <v>0</v>
      </c>
      <c r="CD753" s="52">
        <v>0</v>
      </c>
    </row>
    <row r="754" spans="1:82" x14ac:dyDescent="0.25">
      <c r="A754" s="52" t="s">
        <v>265</v>
      </c>
      <c r="B754" s="52">
        <v>0.1477</v>
      </c>
      <c r="C754" s="52">
        <v>0.16525913219999999</v>
      </c>
      <c r="D754" s="52">
        <v>0.18382285030000001</v>
      </c>
      <c r="E754" s="52">
        <v>0.2030713119</v>
      </c>
      <c r="F754" s="52">
        <v>0.22270342100000001</v>
      </c>
      <c r="G754" s="52">
        <v>0.242416307</v>
      </c>
      <c r="H754" s="52">
        <v>0.2619003546</v>
      </c>
      <c r="I754" s="52">
        <v>0.28083366119999997</v>
      </c>
      <c r="J754" s="52">
        <v>0.29907815920000003</v>
      </c>
      <c r="K754" s="52">
        <v>0.31654920460000002</v>
      </c>
      <c r="L754" s="52">
        <v>0.333145835</v>
      </c>
      <c r="M754" s="52">
        <v>0.34894762530000001</v>
      </c>
      <c r="N754" s="52">
        <v>0.36404883799999999</v>
      </c>
      <c r="O754" s="52">
        <v>0.37852612479999997</v>
      </c>
      <c r="P754" s="52">
        <v>0.39244468380000003</v>
      </c>
      <c r="Q754" s="52">
        <v>0.40586089790000002</v>
      </c>
      <c r="R754" s="55">
        <v>0.418823844</v>
      </c>
      <c r="S754" s="52">
        <v>0.43124062210000003</v>
      </c>
      <c r="T754" s="52">
        <v>0.44315122260000001</v>
      </c>
      <c r="U754" s="52">
        <v>0.45459100819999998</v>
      </c>
      <c r="V754" s="52">
        <v>0.46492520549999999</v>
      </c>
      <c r="W754" s="52">
        <v>0.47416017020000001</v>
      </c>
      <c r="X754" s="52">
        <v>0.48235834640000003</v>
      </c>
      <c r="Y754" s="52">
        <v>0.48955636629999999</v>
      </c>
      <c r="Z754" s="52">
        <v>0.49577799830000002</v>
      </c>
      <c r="AA754" s="52">
        <v>0.50103874770000001</v>
      </c>
      <c r="AB754" s="55">
        <v>0.50534761230000003</v>
      </c>
      <c r="AC754" s="52">
        <v>0.50870786410000002</v>
      </c>
      <c r="AD754" s="52">
        <v>0.51111759199999995</v>
      </c>
      <c r="AE754" s="52">
        <v>0.51257115809999998</v>
      </c>
      <c r="AF754" s="52">
        <v>0.51305942069999999</v>
      </c>
      <c r="AG754" s="52">
        <v>0.51257004240000004</v>
      </c>
      <c r="AH754" s="52">
        <v>0.51108782500000005</v>
      </c>
      <c r="AI754" s="52">
        <v>0.50859506219999995</v>
      </c>
      <c r="AJ754" s="52">
        <v>0.50507191269999996</v>
      </c>
      <c r="AK754" s="52">
        <v>0.50049679560000004</v>
      </c>
      <c r="AL754" s="52">
        <v>0.49484652039999999</v>
      </c>
      <c r="AM754" s="52">
        <v>0.48915864190000002</v>
      </c>
      <c r="AN754" s="52">
        <v>0.48328277609999998</v>
      </c>
      <c r="AO754" s="52">
        <v>0.47713583869999998</v>
      </c>
      <c r="AP754" s="52">
        <v>0.47065245680000001</v>
      </c>
      <c r="AQ754" s="52">
        <v>0.46377555869999998</v>
      </c>
      <c r="AR754" s="52">
        <v>0.45645521620000001</v>
      </c>
      <c r="AS754" s="52">
        <v>0.44864800729999998</v>
      </c>
      <c r="AT754" s="52">
        <v>0.4403164001</v>
      </c>
      <c r="AU754" s="52">
        <v>0.4320109982</v>
      </c>
      <c r="AV754" s="52">
        <v>0.42417505999999999</v>
      </c>
      <c r="AW754" s="52">
        <v>0.41661826060000001</v>
      </c>
      <c r="AX754" s="52">
        <v>0.40933065639999999</v>
      </c>
      <c r="AY754" s="52">
        <v>0.40230265780000002</v>
      </c>
      <c r="AZ754" s="52">
        <v>0.39552501680000002</v>
      </c>
      <c r="BA754" s="52">
        <v>0.3889888152</v>
      </c>
      <c r="BB754" s="52">
        <v>0.38268545199999998</v>
      </c>
      <c r="BC754" s="52">
        <v>0.37660663280000001</v>
      </c>
      <c r="BD754" s="52">
        <v>0.37074435890000002</v>
      </c>
      <c r="BE754" s="52">
        <v>0.36572959049999998</v>
      </c>
      <c r="BF754" s="52">
        <v>0.36006782859999997</v>
      </c>
      <c r="BG754" s="52">
        <v>0.35479471489999997</v>
      </c>
      <c r="BH754" s="52">
        <v>0.34980892190000001</v>
      </c>
      <c r="BI754" s="52">
        <v>0.34507411490000001</v>
      </c>
      <c r="BJ754" s="52">
        <v>0.34056535599999999</v>
      </c>
      <c r="BK754" s="52">
        <v>0.3362641556</v>
      </c>
      <c r="BL754" s="52">
        <v>0.3321559369</v>
      </c>
      <c r="BM754" s="52">
        <v>0.3282285835</v>
      </c>
      <c r="BN754" s="52">
        <v>0.32447160200000003</v>
      </c>
      <c r="BO754" s="52">
        <v>0.3208756317</v>
      </c>
      <c r="BP754" s="52">
        <v>0.31743215219999998</v>
      </c>
      <c r="BQ754" s="52">
        <v>0.31413330519999999</v>
      </c>
      <c r="BR754" s="52">
        <v>0.31097177990000002</v>
      </c>
      <c r="BS754" s="52">
        <v>0.30794073729999999</v>
      </c>
      <c r="BT754" s="52">
        <v>0.30503375599999999</v>
      </c>
      <c r="BU754" s="52">
        <v>0.30224479209999999</v>
      </c>
      <c r="BV754" s="52">
        <v>0.29956814710000002</v>
      </c>
      <c r="BW754" s="52">
        <v>0.29699844130000003</v>
      </c>
      <c r="BX754" s="52">
        <v>0.29453059139999999</v>
      </c>
      <c r="BY754" s="52">
        <v>0.29215979009999998</v>
      </c>
      <c r="BZ754" s="52">
        <v>0.28988148850000001</v>
      </c>
      <c r="CA754" s="52">
        <v>0.28769137979999998</v>
      </c>
      <c r="CB754" s="52">
        <v>0.28558538420000001</v>
      </c>
      <c r="CC754" s="52">
        <v>0.28355963560000003</v>
      </c>
      <c r="CD754" s="52">
        <v>0.28161046839999998</v>
      </c>
    </row>
    <row r="755" spans="1:82" x14ac:dyDescent="0.25">
      <c r="A755" s="52" t="s">
        <v>266</v>
      </c>
      <c r="B755" s="52">
        <v>1.0994539999999999</v>
      </c>
      <c r="C755" s="52">
        <v>1.2682153946000001</v>
      </c>
      <c r="D755" s="52">
        <v>1.3805095609</v>
      </c>
      <c r="E755" s="52">
        <v>1.4625846836</v>
      </c>
      <c r="F755" s="52">
        <v>1.5226761286999999</v>
      </c>
      <c r="G755" s="52">
        <v>1.5628241302000001</v>
      </c>
      <c r="H755" s="52">
        <v>1.5830260140000001</v>
      </c>
      <c r="I755" s="52">
        <v>1.5824206330999999</v>
      </c>
      <c r="J755" s="52">
        <v>1.5688694947999999</v>
      </c>
      <c r="K755" s="52">
        <v>1.5469890061</v>
      </c>
      <c r="L755" s="52">
        <v>1.517301571</v>
      </c>
      <c r="M755" s="52">
        <v>1.4881348218999999</v>
      </c>
      <c r="N755" s="52">
        <v>1.4626758761</v>
      </c>
      <c r="O755" s="52">
        <v>1.4411413838</v>
      </c>
      <c r="P755" s="52">
        <v>1.423143606</v>
      </c>
      <c r="Q755" s="52">
        <v>1.4082277716</v>
      </c>
      <c r="R755" s="55">
        <v>1.3959801878</v>
      </c>
      <c r="S755" s="52">
        <v>1.3798219165000001</v>
      </c>
      <c r="T755" s="52">
        <v>1.3638265218000001</v>
      </c>
      <c r="U755" s="52">
        <v>1.3490128412</v>
      </c>
      <c r="V755" s="52">
        <v>1.3050094569999999</v>
      </c>
      <c r="W755" s="52">
        <v>1.2516906240000001</v>
      </c>
      <c r="X755" s="52">
        <v>1.1974500838</v>
      </c>
      <c r="Y755" s="52">
        <v>1.1436222843999999</v>
      </c>
      <c r="Z755" s="52">
        <v>1.0900436563</v>
      </c>
      <c r="AA755" s="52">
        <v>1.0363105723999999</v>
      </c>
      <c r="AB755" s="55">
        <v>0.98202161040000002</v>
      </c>
      <c r="AC755" s="52">
        <v>0.92680556030000005</v>
      </c>
      <c r="AD755" s="52">
        <v>0.87031943509999998</v>
      </c>
      <c r="AE755" s="52">
        <v>0.81229023339999995</v>
      </c>
      <c r="AF755" s="52">
        <v>0.75247210090000005</v>
      </c>
      <c r="AG755" s="52">
        <v>0.69063786890000001</v>
      </c>
      <c r="AH755" s="52">
        <v>0.6265781118</v>
      </c>
      <c r="AI755" s="52">
        <v>0.56010201150000005</v>
      </c>
      <c r="AJ755" s="52">
        <v>0.49103889020000002</v>
      </c>
      <c r="AK755" s="52">
        <v>0.41924001300000002</v>
      </c>
      <c r="AL755" s="52">
        <v>0.34456738370000001</v>
      </c>
      <c r="AM755" s="52">
        <v>0.31555849009999998</v>
      </c>
      <c r="AN755" s="52">
        <v>0.29299053320000001</v>
      </c>
      <c r="AO755" s="52">
        <v>0.26832079380000001</v>
      </c>
      <c r="AP755" s="52">
        <v>0.23978025450000001</v>
      </c>
      <c r="AQ755" s="52">
        <v>0.2071686033</v>
      </c>
      <c r="AR755" s="52">
        <v>0.1706996824</v>
      </c>
      <c r="AS755" s="52">
        <v>0.13068622429999999</v>
      </c>
      <c r="AT755" s="52">
        <v>8.7447949100000005E-2</v>
      </c>
      <c r="AU755" s="52">
        <v>6.7989001800000004E-2</v>
      </c>
      <c r="AV755" s="52">
        <v>7.5824939999999993E-2</v>
      </c>
      <c r="AW755" s="52">
        <v>8.3381739400000002E-2</v>
      </c>
      <c r="AX755" s="52">
        <v>9.0669343599999994E-2</v>
      </c>
      <c r="AY755" s="52">
        <v>9.7697342199999995E-2</v>
      </c>
      <c r="AZ755" s="52">
        <v>0.1044749832</v>
      </c>
      <c r="BA755" s="52">
        <v>0.1110111848</v>
      </c>
      <c r="BB755" s="52">
        <v>0.117314548</v>
      </c>
      <c r="BC755" s="52">
        <v>0.12339336720000001</v>
      </c>
      <c r="BD755" s="52">
        <v>0.12925564110000001</v>
      </c>
      <c r="BE755" s="52">
        <v>0.16417122989999999</v>
      </c>
      <c r="BF755" s="52">
        <v>0.1399321714</v>
      </c>
      <c r="BG755" s="52">
        <v>0.1452052851</v>
      </c>
      <c r="BH755" s="52">
        <v>0.1548482991</v>
      </c>
      <c r="BI755" s="52">
        <v>0.164381741</v>
      </c>
      <c r="BJ755" s="52">
        <v>0.17298158899999999</v>
      </c>
      <c r="BK755" s="52">
        <v>0.1806781324</v>
      </c>
      <c r="BL755" s="52">
        <v>0.18764173379999999</v>
      </c>
      <c r="BM755" s="52">
        <v>0.19402101020000001</v>
      </c>
      <c r="BN755" s="52">
        <v>0.1999221752</v>
      </c>
      <c r="BO755" s="52">
        <v>0.20541813710000001</v>
      </c>
      <c r="BP755" s="52">
        <v>0.21055976360000001</v>
      </c>
      <c r="BQ755" s="52">
        <v>0.21538407940000001</v>
      </c>
      <c r="BR755" s="52">
        <v>0.2199194723</v>
      </c>
      <c r="BS755" s="52">
        <v>0.22418883849999999</v>
      </c>
      <c r="BT755" s="52">
        <v>0.2282114519</v>
      </c>
      <c r="BU755" s="52">
        <v>0.232004077</v>
      </c>
      <c r="BV755" s="52">
        <v>0.2355816416</v>
      </c>
      <c r="BW755" s="52">
        <v>0.23895765450000001</v>
      </c>
      <c r="BX755" s="52">
        <v>0.2421444744</v>
      </c>
      <c r="BY755" s="52">
        <v>0.2451534917</v>
      </c>
      <c r="BZ755" s="52">
        <v>0.24799525729999999</v>
      </c>
      <c r="CA755" s="52">
        <v>0.25067958000000001</v>
      </c>
      <c r="CB755" s="52">
        <v>0.25321560230000001</v>
      </c>
      <c r="CC755" s="52">
        <v>0.25561186289999999</v>
      </c>
      <c r="CD755" s="52">
        <v>0.25787634910000001</v>
      </c>
    </row>
    <row r="756" spans="1:82" x14ac:dyDescent="0.25">
      <c r="A756" s="52" t="s">
        <v>267</v>
      </c>
      <c r="B756" s="52">
        <v>0.44715359049999998</v>
      </c>
      <c r="C756" s="52">
        <v>0.51461134490000005</v>
      </c>
      <c r="D756" s="52">
        <v>0.58283280120000003</v>
      </c>
      <c r="E756" s="52">
        <v>0.64727110290000001</v>
      </c>
      <c r="F756" s="52">
        <v>0.70923835199999996</v>
      </c>
      <c r="G756" s="52">
        <v>0.76744907689999997</v>
      </c>
      <c r="H756" s="52">
        <v>0.8200813347</v>
      </c>
      <c r="I756" s="52">
        <v>0.86500724650000005</v>
      </c>
      <c r="J756" s="52">
        <v>0.89499738819999997</v>
      </c>
      <c r="K756" s="52">
        <v>0.91811107290000005</v>
      </c>
      <c r="L756" s="52">
        <v>0.93576339909999995</v>
      </c>
      <c r="M756" s="52">
        <v>0.94235538289999998</v>
      </c>
      <c r="N756" s="52">
        <v>0.94853289330000001</v>
      </c>
      <c r="O756" s="52">
        <v>0.95481304820000001</v>
      </c>
      <c r="P756" s="52">
        <v>0.96129389480000005</v>
      </c>
      <c r="Q756" s="52">
        <v>0.96797449859999996</v>
      </c>
      <c r="R756" s="55">
        <v>0.97483339280000003</v>
      </c>
      <c r="S756" s="52">
        <v>0.97957800740000001</v>
      </c>
      <c r="T756" s="52">
        <v>0.98373760139999999</v>
      </c>
      <c r="U756" s="52">
        <v>0.98774799179999995</v>
      </c>
      <c r="V756" s="52">
        <v>1.0072935454</v>
      </c>
      <c r="W756" s="52">
        <v>0.98845650070000002</v>
      </c>
      <c r="X756" s="52">
        <v>0.96647521960000005</v>
      </c>
      <c r="Y756" s="52">
        <v>0.9427158484</v>
      </c>
      <c r="Z756" s="52">
        <v>0.91746764339999998</v>
      </c>
      <c r="AA756" s="52">
        <v>0.89076619909999999</v>
      </c>
      <c r="AB756" s="55">
        <v>0.86259778949999999</v>
      </c>
      <c r="AC756" s="52">
        <v>0.83294705290000004</v>
      </c>
      <c r="AD756" s="52">
        <v>0.80180607410000004</v>
      </c>
      <c r="AE756" s="52">
        <v>0.76916776320000002</v>
      </c>
      <c r="AF756" s="52">
        <v>0.73508530350000001</v>
      </c>
      <c r="AG756" s="52">
        <v>0.6996327967</v>
      </c>
      <c r="AH756" s="52">
        <v>0.66290716189999999</v>
      </c>
      <c r="AI756" s="52">
        <v>0.62503195879999995</v>
      </c>
      <c r="AJ756" s="52">
        <v>0.5861624298</v>
      </c>
      <c r="AK756" s="52">
        <v>0.54649151200000001</v>
      </c>
      <c r="AL756" s="52">
        <v>0.50625808660000005</v>
      </c>
      <c r="AM756" s="52">
        <v>0.4596364356</v>
      </c>
      <c r="AN756" s="52">
        <v>0.43779570719999999</v>
      </c>
      <c r="AO756" s="52">
        <v>0.41701875179999998</v>
      </c>
      <c r="AP756" s="52">
        <v>0.39654649019999999</v>
      </c>
      <c r="AQ756" s="52">
        <v>0.37615632510000002</v>
      </c>
      <c r="AR756" s="52">
        <v>0.35577638769999997</v>
      </c>
      <c r="AS756" s="52">
        <v>0.33540248280000001</v>
      </c>
      <c r="AT756" s="52">
        <v>0.31507060780000001</v>
      </c>
      <c r="AU756" s="52">
        <v>0.29312351339999998</v>
      </c>
      <c r="AV756" s="52">
        <v>0.27856067369999998</v>
      </c>
      <c r="AW756" s="52">
        <v>0.2727687137</v>
      </c>
      <c r="AX756" s="52">
        <v>0.26681638660000001</v>
      </c>
      <c r="AY756" s="52">
        <v>0.26186631570000002</v>
      </c>
      <c r="AZ756" s="52">
        <v>0.25772537249999999</v>
      </c>
      <c r="BA756" s="52">
        <v>0.2542075177</v>
      </c>
      <c r="BB756" s="52">
        <v>0.25116943819999998</v>
      </c>
      <c r="BC756" s="52">
        <v>0.24850353480000001</v>
      </c>
      <c r="BD756" s="52">
        <v>0.24612962150000001</v>
      </c>
      <c r="BE756" s="52">
        <v>0.2422085048</v>
      </c>
      <c r="BF756" s="52">
        <v>0.25120928869999998</v>
      </c>
      <c r="BG756" s="52">
        <v>0.2396102299</v>
      </c>
      <c r="BH756" s="52">
        <v>0.2388450399</v>
      </c>
      <c r="BI756" s="52">
        <v>0.2383187279</v>
      </c>
      <c r="BJ756" s="52">
        <v>0.23785344189999999</v>
      </c>
      <c r="BK756" s="52">
        <v>0.23740583260000001</v>
      </c>
      <c r="BL756" s="52">
        <v>0.2369674621</v>
      </c>
      <c r="BM756" s="52">
        <v>0.23653826380000001</v>
      </c>
      <c r="BN756" s="52">
        <v>0.23611956479999999</v>
      </c>
      <c r="BO756" s="52">
        <v>0.23571248340000001</v>
      </c>
      <c r="BP756" s="52">
        <v>0.23531770969999999</v>
      </c>
      <c r="BQ756" s="52">
        <v>0.23493558480000001</v>
      </c>
      <c r="BR756" s="52">
        <v>0.23456620819999999</v>
      </c>
      <c r="BS756" s="52">
        <v>0.23420951910000001</v>
      </c>
      <c r="BT756" s="52">
        <v>0.233865351</v>
      </c>
      <c r="BU756" s="52">
        <v>0.2335334667</v>
      </c>
      <c r="BV756" s="52">
        <v>0.233213582</v>
      </c>
      <c r="BW756" s="52">
        <v>0.2329053804</v>
      </c>
      <c r="BX756" s="52">
        <v>0.23260852439999999</v>
      </c>
      <c r="BY756" s="52">
        <v>0.23232266300000001</v>
      </c>
      <c r="BZ756" s="52">
        <v>0.23204743729999999</v>
      </c>
      <c r="CA756" s="52">
        <v>0.2317824849</v>
      </c>
      <c r="CB756" s="52">
        <v>0.2315274433</v>
      </c>
      <c r="CC756" s="52">
        <v>0.23128195239999999</v>
      </c>
      <c r="CD756" s="52">
        <v>0.23104565690000001</v>
      </c>
    </row>
    <row r="757" spans="1:82" x14ac:dyDescent="0.25">
      <c r="A757" s="52" t="s">
        <v>268</v>
      </c>
      <c r="B757" s="52">
        <v>43.959136523399998</v>
      </c>
      <c r="C757" s="52">
        <v>45.3091963277</v>
      </c>
      <c r="D757" s="52">
        <v>46.542515045800002</v>
      </c>
      <c r="E757" s="52">
        <v>47.611715870899999</v>
      </c>
      <c r="F757" s="52">
        <v>48.5676723463</v>
      </c>
      <c r="G757" s="52">
        <v>49.4103976014</v>
      </c>
      <c r="H757" s="52">
        <v>50.131681414399999</v>
      </c>
      <c r="I757" s="52">
        <v>50.719710472300001</v>
      </c>
      <c r="J757" s="52">
        <v>51.099105549199997</v>
      </c>
      <c r="K757" s="52">
        <v>51.384710311500001</v>
      </c>
      <c r="L757" s="52">
        <v>51.5989931891</v>
      </c>
      <c r="M757" s="52">
        <v>51.678181988399999</v>
      </c>
      <c r="N757" s="52">
        <v>51.751987536000001</v>
      </c>
      <c r="O757" s="52">
        <v>51.826622349799997</v>
      </c>
      <c r="P757" s="52">
        <v>51.903226444300003</v>
      </c>
      <c r="Q757" s="52">
        <v>51.981753880200003</v>
      </c>
      <c r="R757" s="55">
        <v>52.061919182799997</v>
      </c>
      <c r="S757" s="52">
        <v>52.117104220100003</v>
      </c>
      <c r="T757" s="52">
        <v>52.165305234800002</v>
      </c>
      <c r="U757" s="52">
        <v>52.211619406799997</v>
      </c>
      <c r="V757" s="52">
        <v>52.435152778899997</v>
      </c>
      <c r="W757" s="52">
        <v>52.219785612000003</v>
      </c>
      <c r="X757" s="52">
        <v>51.964169000299997</v>
      </c>
      <c r="Y757" s="52">
        <v>51.682499341899998</v>
      </c>
      <c r="Z757" s="52">
        <v>51.376837617200003</v>
      </c>
      <c r="AA757" s="52">
        <v>51.046190824999996</v>
      </c>
      <c r="AB757" s="55">
        <v>50.688783602000001</v>
      </c>
      <c r="AC757" s="52">
        <v>50.302578439100003</v>
      </c>
      <c r="AD757" s="52">
        <v>49.885348287200003</v>
      </c>
      <c r="AE757" s="52">
        <v>49.434536487599999</v>
      </c>
      <c r="AF757" s="52">
        <v>48.948040588399998</v>
      </c>
      <c r="AG757" s="52">
        <v>48.4236728347</v>
      </c>
      <c r="AH757" s="52">
        <v>47.859140461899997</v>
      </c>
      <c r="AI757" s="52">
        <v>47.252041326099999</v>
      </c>
      <c r="AJ757" s="52">
        <v>46.599865523399998</v>
      </c>
      <c r="AK757" s="52">
        <v>45.900001847699997</v>
      </c>
      <c r="AL757" s="52">
        <v>45.149783857099997</v>
      </c>
      <c r="AM757" s="52">
        <v>44.220509117500001</v>
      </c>
      <c r="AN757" s="52">
        <v>43.7593355821</v>
      </c>
      <c r="AO757" s="52">
        <v>43.303039938399998</v>
      </c>
      <c r="AP757" s="52">
        <v>42.834767865800004</v>
      </c>
      <c r="AQ757" s="52">
        <v>42.3477908407</v>
      </c>
      <c r="AR757" s="52">
        <v>41.837991367199997</v>
      </c>
      <c r="AS757" s="52">
        <v>41.302276245000002</v>
      </c>
      <c r="AT757" s="52">
        <v>40.738094671100001</v>
      </c>
      <c r="AU757" s="52">
        <v>40.090961481500003</v>
      </c>
      <c r="AV757" s="52">
        <v>39.636620767899998</v>
      </c>
      <c r="AW757" s="52">
        <v>39.44979919</v>
      </c>
      <c r="AX757" s="52">
        <v>39.253931818600002</v>
      </c>
      <c r="AY757" s="52">
        <v>39.087925724900003</v>
      </c>
      <c r="AZ757" s="52">
        <v>38.9467936733</v>
      </c>
      <c r="BA757" s="52">
        <v>38.825226092299999</v>
      </c>
      <c r="BB757" s="52">
        <v>38.718967526100002</v>
      </c>
      <c r="BC757" s="52">
        <v>38.624732128600002</v>
      </c>
      <c r="BD757" s="52">
        <v>38.540019264900003</v>
      </c>
      <c r="BE757" s="52">
        <v>38.398406735599998</v>
      </c>
      <c r="BF757" s="52">
        <v>38.720369075699999</v>
      </c>
      <c r="BG757" s="52">
        <v>38.303382937499997</v>
      </c>
      <c r="BH757" s="52">
        <v>38.275214726199998</v>
      </c>
      <c r="BI757" s="52">
        <v>38.255791055700001</v>
      </c>
      <c r="BJ757" s="52">
        <v>38.238586111899998</v>
      </c>
      <c r="BK757" s="52">
        <v>38.222005062999997</v>
      </c>
      <c r="BL757" s="52">
        <v>38.205737881899999</v>
      </c>
      <c r="BM757" s="52">
        <v>38.189783765000001</v>
      </c>
      <c r="BN757" s="52">
        <v>38.174193810399998</v>
      </c>
      <c r="BO757" s="52">
        <v>38.159011614900002</v>
      </c>
      <c r="BP757" s="52">
        <v>38.1442649914</v>
      </c>
      <c r="BQ757" s="52">
        <v>38.129968801700002</v>
      </c>
      <c r="BR757" s="52">
        <v>38.116128866099999</v>
      </c>
      <c r="BS757" s="52">
        <v>38.102744949600002</v>
      </c>
      <c r="BT757" s="52">
        <v>38.089812766100003</v>
      </c>
      <c r="BU757" s="52">
        <v>38.077325282300002</v>
      </c>
      <c r="BV757" s="52">
        <v>38.065273572800002</v>
      </c>
      <c r="BW757" s="52">
        <v>38.053647395500001</v>
      </c>
      <c r="BX757" s="52">
        <v>38.042435593299999</v>
      </c>
      <c r="BY757" s="52">
        <v>38.031626384900001</v>
      </c>
      <c r="BZ757" s="52">
        <v>38.021207582300001</v>
      </c>
      <c r="CA757" s="52">
        <v>38.011166758000002</v>
      </c>
      <c r="CB757" s="52">
        <v>38.001491376899999</v>
      </c>
      <c r="CC757" s="52">
        <v>37.992168900499998</v>
      </c>
      <c r="CD757" s="52">
        <v>37.983186870300003</v>
      </c>
    </row>
    <row r="758" spans="1:82" x14ac:dyDescent="0.25">
      <c r="A758" s="52" t="s">
        <v>269</v>
      </c>
      <c r="B758" s="52">
        <v>334.9871986</v>
      </c>
      <c r="C758" s="52">
        <v>365.19868019109998</v>
      </c>
      <c r="D758" s="52">
        <v>401.42476594559997</v>
      </c>
      <c r="E758" s="52">
        <v>435.48729734199998</v>
      </c>
      <c r="F758" s="52">
        <v>468.32455378290001</v>
      </c>
      <c r="G758" s="52">
        <v>499.556377919</v>
      </c>
      <c r="H758" s="52">
        <v>528.8191099549</v>
      </c>
      <c r="I758" s="52">
        <v>555.75033349559999</v>
      </c>
      <c r="J758" s="52">
        <v>574.68966158269996</v>
      </c>
      <c r="K758" s="52">
        <v>590.68808757349996</v>
      </c>
      <c r="L758" s="52">
        <v>604.83577596570001</v>
      </c>
      <c r="M758" s="52">
        <v>611.93334713720003</v>
      </c>
      <c r="N758" s="52">
        <v>618.08837379579995</v>
      </c>
      <c r="O758" s="52">
        <v>623.5635356061</v>
      </c>
      <c r="P758" s="52">
        <v>628.48953775459995</v>
      </c>
      <c r="Q758" s="52">
        <v>632.95129326220001</v>
      </c>
      <c r="R758" s="55">
        <v>637.01370475830004</v>
      </c>
      <c r="S758" s="52">
        <v>640.73835508950003</v>
      </c>
      <c r="T758" s="52">
        <v>644.17068049800002</v>
      </c>
      <c r="U758" s="52">
        <v>647.34786179169998</v>
      </c>
      <c r="V758" s="52">
        <v>666.49341629039998</v>
      </c>
      <c r="W758" s="52">
        <v>664.82195023379995</v>
      </c>
      <c r="X758" s="52">
        <v>661.46141519800005</v>
      </c>
      <c r="Y758" s="52">
        <v>656.85843481769996</v>
      </c>
      <c r="Z758" s="52">
        <v>651.15212767390005</v>
      </c>
      <c r="AA758" s="52">
        <v>644.37531089679999</v>
      </c>
      <c r="AB758" s="55">
        <v>636.52056786579999</v>
      </c>
      <c r="AC758" s="52">
        <v>627.5613171773</v>
      </c>
      <c r="AD758" s="52">
        <v>617.4559510199</v>
      </c>
      <c r="AE758" s="52">
        <v>606.1309890576</v>
      </c>
      <c r="AF758" s="52">
        <v>593.53167372949997</v>
      </c>
      <c r="AG758" s="52">
        <v>579.59536231940001</v>
      </c>
      <c r="AH758" s="52">
        <v>564.25062290369999</v>
      </c>
      <c r="AI758" s="52">
        <v>547.41673757390004</v>
      </c>
      <c r="AJ758" s="52">
        <v>529.00336996149997</v>
      </c>
      <c r="AK758" s="52">
        <v>508.91042316459999</v>
      </c>
      <c r="AL758" s="52">
        <v>487.0328919072</v>
      </c>
      <c r="AM758" s="52">
        <v>445.72959278979999</v>
      </c>
      <c r="AN758" s="52">
        <v>427.69248678370002</v>
      </c>
      <c r="AO758" s="52">
        <v>410.43226653049999</v>
      </c>
      <c r="AP758" s="52">
        <v>393.46398018470001</v>
      </c>
      <c r="AQ758" s="52">
        <v>376.48991609460001</v>
      </c>
      <c r="AR758" s="52">
        <v>359.25743232489998</v>
      </c>
      <c r="AS758" s="52">
        <v>341.54469318589997</v>
      </c>
      <c r="AT758" s="52">
        <v>323.15558719820001</v>
      </c>
      <c r="AU758" s="52">
        <v>295.18218323479999</v>
      </c>
      <c r="AV758" s="52">
        <v>271.26951409830002</v>
      </c>
      <c r="AW758" s="52">
        <v>261.43679947589999</v>
      </c>
      <c r="AX758" s="52">
        <v>251.12799045489999</v>
      </c>
      <c r="AY758" s="52">
        <v>242.39082762469999</v>
      </c>
      <c r="AZ758" s="52">
        <v>234.96282490959999</v>
      </c>
      <c r="BA758" s="52">
        <v>228.56453117589999</v>
      </c>
      <c r="BB758" s="52">
        <v>222.97197505899999</v>
      </c>
      <c r="BC758" s="52">
        <v>218.01221729700001</v>
      </c>
      <c r="BD758" s="52">
        <v>213.5536455189</v>
      </c>
      <c r="BE758" s="52">
        <v>199.54577993230001</v>
      </c>
      <c r="BF758" s="52">
        <v>223.045740827</v>
      </c>
      <c r="BG758" s="52">
        <v>201.09910197120001</v>
      </c>
      <c r="BH758" s="52">
        <v>198.59565268200001</v>
      </c>
      <c r="BI758" s="52">
        <v>196.52144293609999</v>
      </c>
      <c r="BJ758" s="52">
        <v>194.71910978150001</v>
      </c>
      <c r="BK758" s="52">
        <v>193.1021280745</v>
      </c>
      <c r="BL758" s="52">
        <v>191.6200307174</v>
      </c>
      <c r="BM758" s="52">
        <v>190.2428530144</v>
      </c>
      <c r="BN758" s="52">
        <v>188.9523014893</v>
      </c>
      <c r="BO758" s="52">
        <v>187.73674042319999</v>
      </c>
      <c r="BP758" s="52">
        <v>186.5883506303</v>
      </c>
      <c r="BQ758" s="52">
        <v>185.50152078100001</v>
      </c>
      <c r="BR758" s="52">
        <v>184.4719368765</v>
      </c>
      <c r="BS758" s="52">
        <v>183.49606664999999</v>
      </c>
      <c r="BT758" s="52">
        <v>182.57086710530001</v>
      </c>
      <c r="BU758" s="52">
        <v>181.69361801619999</v>
      </c>
      <c r="BV758" s="52">
        <v>180.86182645829999</v>
      </c>
      <c r="BW758" s="52">
        <v>180.07317137929999</v>
      </c>
      <c r="BX758" s="52">
        <v>179.32547074129999</v>
      </c>
      <c r="BY758" s="52">
        <v>178.6166613881</v>
      </c>
      <c r="BZ758" s="52">
        <v>177.94478610409999</v>
      </c>
      <c r="CA758" s="52">
        <v>177.30798476090001</v>
      </c>
      <c r="CB758" s="52">
        <v>176.70448779119999</v>
      </c>
      <c r="CC758" s="52">
        <v>176.13261102710001</v>
      </c>
      <c r="CD758" s="52">
        <v>175.59075133869999</v>
      </c>
    </row>
    <row r="759" spans="1:82" x14ac:dyDescent="0.25">
      <c r="A759" s="52" t="s">
        <v>270</v>
      </c>
      <c r="B759" s="52">
        <v>633.5</v>
      </c>
      <c r="C759" s="52">
        <v>697.31116032909995</v>
      </c>
      <c r="D759" s="52">
        <v>761.23085302460004</v>
      </c>
      <c r="E759" s="52">
        <v>818.53581801229996</v>
      </c>
      <c r="F759" s="52">
        <v>869.58426251599997</v>
      </c>
      <c r="G759" s="52">
        <v>913.37386558169999</v>
      </c>
      <c r="H759" s="52">
        <v>948.88036920540003</v>
      </c>
      <c r="I759" s="52">
        <v>975.04845219440006</v>
      </c>
      <c r="J759" s="52">
        <v>990.76991208610002</v>
      </c>
      <c r="K759" s="52">
        <v>1001.0843307533</v>
      </c>
      <c r="L759" s="52">
        <v>1006.4968594452999</v>
      </c>
      <c r="M759" s="52">
        <v>1006.4968594452999</v>
      </c>
      <c r="N759" s="52">
        <v>1006.4968594452999</v>
      </c>
      <c r="O759" s="52">
        <v>1006.4968594452999</v>
      </c>
      <c r="P759" s="52">
        <v>1006.4968594452999</v>
      </c>
      <c r="Q759" s="52">
        <v>1006.4968594452999</v>
      </c>
      <c r="R759" s="55">
        <v>1006.4968594452999</v>
      </c>
      <c r="S759" s="52">
        <v>1006.4968594452999</v>
      </c>
      <c r="T759" s="52">
        <v>1006.4968594452999</v>
      </c>
      <c r="U759" s="52">
        <v>1006.4968594452999</v>
      </c>
      <c r="V759" s="52">
        <v>1006.4968594452999</v>
      </c>
      <c r="W759" s="52">
        <v>987.78471079240001</v>
      </c>
      <c r="X759" s="52">
        <v>968.06635736110002</v>
      </c>
      <c r="Y759" s="52">
        <v>947.27811812949994</v>
      </c>
      <c r="Z759" s="52">
        <v>925.35246551329999</v>
      </c>
      <c r="AA759" s="52">
        <v>902.21760265399996</v>
      </c>
      <c r="AB759" s="55">
        <v>877.79722609680005</v>
      </c>
      <c r="AC759" s="52">
        <v>852.01030038960005</v>
      </c>
      <c r="AD759" s="52">
        <v>824.77082322690001</v>
      </c>
      <c r="AE759" s="52">
        <v>795.99013157670004</v>
      </c>
      <c r="AF759" s="52">
        <v>765.60192001179996</v>
      </c>
      <c r="AG759" s="52">
        <v>733.53799958440004</v>
      </c>
      <c r="AH759" s="52">
        <v>699.72830866569996</v>
      </c>
      <c r="AI759" s="52">
        <v>664.10092328250005</v>
      </c>
      <c r="AJ759" s="52">
        <v>626.58206687979998</v>
      </c>
      <c r="AK759" s="52">
        <v>587.09611771020002</v>
      </c>
      <c r="AL759" s="52">
        <v>545.56559688369998</v>
      </c>
      <c r="AM759" s="52">
        <v>501.90527616629998</v>
      </c>
      <c r="AN759" s="52">
        <v>478.13569549189998</v>
      </c>
      <c r="AO759" s="52">
        <v>453.85005892880002</v>
      </c>
      <c r="AP759" s="52">
        <v>428.85421430589997</v>
      </c>
      <c r="AQ759" s="52">
        <v>402.99152305680002</v>
      </c>
      <c r="AR759" s="52">
        <v>376.13432033589999</v>
      </c>
      <c r="AS759" s="52">
        <v>348.1767499234</v>
      </c>
      <c r="AT759" s="52">
        <v>319.02904992539999</v>
      </c>
      <c r="AU759" s="52">
        <v>288.61315091469999</v>
      </c>
      <c r="AV759" s="52">
        <v>268.72128239810002</v>
      </c>
      <c r="AW759" s="52">
        <v>259.96677799320003</v>
      </c>
      <c r="AX759" s="52">
        <v>250.77030009710001</v>
      </c>
      <c r="AY759" s="52">
        <v>243.12601320159999</v>
      </c>
      <c r="AZ759" s="52">
        <v>236.77650806779999</v>
      </c>
      <c r="BA759" s="52">
        <v>231.44642716000001</v>
      </c>
      <c r="BB759" s="52">
        <v>226.9137077236</v>
      </c>
      <c r="BC759" s="52">
        <v>223.00572419849999</v>
      </c>
      <c r="BD759" s="52">
        <v>219.5901482475</v>
      </c>
      <c r="BE759" s="52">
        <v>216.56638632889999</v>
      </c>
      <c r="BF759" s="52">
        <v>227.8803266955</v>
      </c>
      <c r="BG759" s="52">
        <v>210.14235228129999</v>
      </c>
      <c r="BH759" s="52">
        <v>210.14235228129999</v>
      </c>
      <c r="BI759" s="52">
        <v>210.14235228129999</v>
      </c>
      <c r="BJ759" s="52">
        <v>210.14235228129999</v>
      </c>
      <c r="BK759" s="52">
        <v>210.14235228129999</v>
      </c>
      <c r="BL759" s="52">
        <v>210.14235228129999</v>
      </c>
      <c r="BM759" s="52">
        <v>210.14235228129999</v>
      </c>
      <c r="BN759" s="52">
        <v>210.14235228129999</v>
      </c>
      <c r="BO759" s="52">
        <v>210.14235228129999</v>
      </c>
      <c r="BP759" s="52">
        <v>210.14235228129999</v>
      </c>
      <c r="BQ759" s="52">
        <v>210.14235228129999</v>
      </c>
      <c r="BR759" s="52">
        <v>210.14235228129999</v>
      </c>
      <c r="BS759" s="52">
        <v>210.14235228129999</v>
      </c>
      <c r="BT759" s="52">
        <v>210.14235228129999</v>
      </c>
      <c r="BU759" s="52">
        <v>210.14235228129999</v>
      </c>
      <c r="BV759" s="52">
        <v>210.14235228129999</v>
      </c>
      <c r="BW759" s="52">
        <v>210.14235228129999</v>
      </c>
      <c r="BX759" s="52">
        <v>210.14235228129999</v>
      </c>
      <c r="BY759" s="52">
        <v>210.14235228129999</v>
      </c>
      <c r="BZ759" s="52">
        <v>210.14235228129999</v>
      </c>
      <c r="CA759" s="52">
        <v>210.14235228129999</v>
      </c>
      <c r="CB759" s="52">
        <v>210.14235228129999</v>
      </c>
      <c r="CC759" s="52">
        <v>210.14235228129999</v>
      </c>
      <c r="CD759" s="52">
        <v>210.14235228129999</v>
      </c>
    </row>
    <row r="760" spans="1:82" x14ac:dyDescent="0.25">
      <c r="A760" s="52" t="s">
        <v>308</v>
      </c>
      <c r="B760" s="52">
        <v>0.1090617324</v>
      </c>
      <c r="C760" s="52">
        <v>9.5430263299999998E-2</v>
      </c>
      <c r="D760" s="52">
        <v>8.3747326400000002E-2</v>
      </c>
      <c r="E760" s="52">
        <v>7.3701141400000003E-2</v>
      </c>
      <c r="F760" s="52">
        <v>6.5034725700000004E-2</v>
      </c>
      <c r="G760" s="52">
        <v>5.7535466600000001E-2</v>
      </c>
      <c r="H760" s="52">
        <v>5.1026818299999999E-2</v>
      </c>
      <c r="I760" s="52">
        <v>4.7449565300000003E-2</v>
      </c>
      <c r="J760" s="52">
        <v>4.4223235399999998E-2</v>
      </c>
      <c r="K760" s="52">
        <v>4.1305879400000002E-2</v>
      </c>
      <c r="L760" s="52">
        <v>3.8661303600000002E-2</v>
      </c>
      <c r="M760" s="52">
        <v>3.6258188099999998E-2</v>
      </c>
      <c r="N760" s="52">
        <v>3.4069353500000003E-2</v>
      </c>
      <c r="O760" s="52">
        <v>3.2071148100000002E-2</v>
      </c>
      <c r="P760" s="52">
        <v>3.0242935200000001E-2</v>
      </c>
      <c r="Q760" s="52">
        <v>2.8566661699999999E-2</v>
      </c>
      <c r="R760" s="55">
        <v>2.7026495000000001E-2</v>
      </c>
      <c r="S760" s="52">
        <v>2.58623298E-2</v>
      </c>
      <c r="T760" s="52">
        <v>2.47869784E-2</v>
      </c>
      <c r="U760" s="52">
        <v>2.3791971700000001E-2</v>
      </c>
      <c r="V760" s="52">
        <v>2.2869788499999998E-2</v>
      </c>
      <c r="W760" s="52">
        <v>2.2013735E-2</v>
      </c>
      <c r="X760" s="52">
        <v>2.12178414E-2</v>
      </c>
      <c r="Y760" s="52">
        <v>2.04767725E-2</v>
      </c>
      <c r="Z760" s="52">
        <v>1.9785751099999999E-2</v>
      </c>
      <c r="AA760" s="52">
        <v>1.9140490999999999E-2</v>
      </c>
      <c r="AB760" s="55">
        <v>1.8537140000000001E-2</v>
      </c>
      <c r="AC760" s="52">
        <v>1.79722288E-2</v>
      </c>
      <c r="AD760" s="52">
        <v>1.7441069199999999E-2</v>
      </c>
      <c r="AE760" s="52">
        <v>1.6925607700000001E-2</v>
      </c>
      <c r="AF760" s="52">
        <v>1.6425380400000002E-2</v>
      </c>
      <c r="AG760" s="52">
        <v>1.5939937000000001E-2</v>
      </c>
      <c r="AH760" s="52">
        <v>1.54688407E-2</v>
      </c>
      <c r="AI760" s="52">
        <v>1.50116674E-2</v>
      </c>
      <c r="AJ760" s="52">
        <v>1.45680056E-2</v>
      </c>
      <c r="AK760" s="52">
        <v>1.41374559E-2</v>
      </c>
      <c r="AL760" s="52">
        <v>1.3719630999999999E-2</v>
      </c>
      <c r="AM760" s="52">
        <v>1.3314154599999999E-2</v>
      </c>
      <c r="AN760" s="52">
        <v>1.29206619E-2</v>
      </c>
      <c r="AO760" s="52">
        <v>1.25387986E-2</v>
      </c>
      <c r="AP760" s="52">
        <v>1.2168221099999999E-2</v>
      </c>
      <c r="AQ760" s="52">
        <v>1.18085958E-2</v>
      </c>
      <c r="AR760" s="52">
        <v>1.14595991E-2</v>
      </c>
      <c r="AS760" s="52">
        <v>1.11209167E-2</v>
      </c>
      <c r="AT760" s="52">
        <v>1.0792243999999999E-2</v>
      </c>
      <c r="AU760" s="52">
        <v>1.0473284899999999E-2</v>
      </c>
      <c r="AV760" s="52">
        <v>1.0163752599999999E-2</v>
      </c>
      <c r="AW760" s="52">
        <v>9.8633682999999996E-3</v>
      </c>
      <c r="AX760" s="52">
        <v>9.5718616999999999E-3</v>
      </c>
      <c r="AY760" s="52">
        <v>9.2889705000000003E-3</v>
      </c>
      <c r="AZ760" s="52">
        <v>9.0144399000000007E-3</v>
      </c>
      <c r="BA760" s="52">
        <v>8.7480228999999993E-3</v>
      </c>
      <c r="BB760" s="52">
        <v>8.4894797999999997E-3</v>
      </c>
      <c r="BC760" s="52">
        <v>8.2385776999999993E-3</v>
      </c>
      <c r="BD760" s="52">
        <v>7.9950909999999993E-3</v>
      </c>
      <c r="BE760" s="52">
        <v>7.7588003000000003E-3</v>
      </c>
      <c r="BF760" s="52">
        <v>7.5294931000000004E-3</v>
      </c>
      <c r="BG760" s="52">
        <v>7.3069629999999997E-3</v>
      </c>
      <c r="BH760" s="52">
        <v>7.0910095999999999E-3</v>
      </c>
      <c r="BI760" s="52">
        <v>6.8814386000000003E-3</v>
      </c>
      <c r="BJ760" s="52">
        <v>6.6780613000000004E-3</v>
      </c>
      <c r="BK760" s="52">
        <v>6.4806947999999998E-3</v>
      </c>
      <c r="BL760" s="52">
        <v>6.2891613000000002E-3</v>
      </c>
      <c r="BM760" s="52">
        <v>6.1032884999999999E-3</v>
      </c>
      <c r="BN760" s="52">
        <v>5.9229091000000001E-3</v>
      </c>
      <c r="BO760" s="52">
        <v>5.7478605999999998E-3</v>
      </c>
      <c r="BP760" s="52">
        <v>5.5779857000000004E-3</v>
      </c>
      <c r="BQ760" s="52">
        <v>5.4131313000000004E-3</v>
      </c>
      <c r="BR760" s="52">
        <v>5.2531491E-3</v>
      </c>
      <c r="BS760" s="52">
        <v>5.0978951000000003E-3</v>
      </c>
      <c r="BT760" s="52">
        <v>4.9472294999999998E-3</v>
      </c>
      <c r="BU760" s="52">
        <v>4.8010168000000002E-3</v>
      </c>
      <c r="BV760" s="52">
        <v>4.6591252999999997E-3</v>
      </c>
      <c r="BW760" s="52">
        <v>4.5214273000000003E-3</v>
      </c>
      <c r="BX760" s="52">
        <v>4.3877990000000004E-3</v>
      </c>
      <c r="BY760" s="52">
        <v>4.2581199000000002E-3</v>
      </c>
      <c r="BZ760" s="52">
        <v>4.1322733999999998E-3</v>
      </c>
      <c r="CA760" s="52">
        <v>4.0101462999999997E-3</v>
      </c>
      <c r="CB760" s="52">
        <v>3.8916286E-3</v>
      </c>
      <c r="CC760" s="52">
        <v>3.7766136E-3</v>
      </c>
      <c r="CD760" s="52">
        <v>3.6649978E-3</v>
      </c>
    </row>
    <row r="761" spans="1:82" x14ac:dyDescent="0.25">
      <c r="A761" s="52" t="s">
        <v>550</v>
      </c>
      <c r="B761" s="52">
        <v>0</v>
      </c>
      <c r="C761" s="52">
        <v>1.6426206400000001E-2</v>
      </c>
      <c r="D761" s="52">
        <v>2.12932747E-2</v>
      </c>
      <c r="E761" s="52">
        <v>1.96792948E-2</v>
      </c>
      <c r="F761" s="52">
        <v>1.8923156300000001E-2</v>
      </c>
      <c r="G761" s="52">
        <v>1.8245556199999999E-2</v>
      </c>
      <c r="H761" s="52">
        <v>1.8097052200000002E-2</v>
      </c>
      <c r="I761" s="52">
        <v>1.7610296000000001E-2</v>
      </c>
      <c r="J761" s="52">
        <v>1.81239422E-2</v>
      </c>
      <c r="K761" s="52">
        <v>1.8122452899999999E-2</v>
      </c>
      <c r="L761" s="52">
        <v>1.8369332200000001E-2</v>
      </c>
      <c r="M761" s="52">
        <v>1.93781396E-2</v>
      </c>
      <c r="N761" s="52">
        <v>1.9107943799999999E-2</v>
      </c>
      <c r="O761" s="52">
        <v>1.8847343700000001E-2</v>
      </c>
      <c r="P761" s="52">
        <v>1.8602800499999999E-2</v>
      </c>
      <c r="Q761" s="52">
        <v>1.83731533E-2</v>
      </c>
      <c r="R761" s="55">
        <v>1.8210353299999999E-2</v>
      </c>
      <c r="S761" s="52">
        <v>1.78843593E-2</v>
      </c>
      <c r="T761" s="52">
        <v>1.7702745200000002E-2</v>
      </c>
      <c r="U761" s="52">
        <v>1.6134668800000002E-2</v>
      </c>
      <c r="V761" s="52">
        <v>1.6660564900000001E-2</v>
      </c>
      <c r="W761" s="52">
        <v>1.7420373499999999E-2</v>
      </c>
      <c r="X761" s="52">
        <v>1.72660787E-2</v>
      </c>
      <c r="Y761" s="52">
        <v>1.7103006099999998E-2</v>
      </c>
      <c r="Z761" s="52">
        <v>1.69438739E-2</v>
      </c>
      <c r="AA761" s="52">
        <v>1.6789867600000001E-2</v>
      </c>
      <c r="AB761" s="55">
        <v>1.6640540499999999E-2</v>
      </c>
      <c r="AC761" s="52">
        <v>1.6494921900000001E-2</v>
      </c>
      <c r="AD761" s="52">
        <v>1.63503945E-2</v>
      </c>
      <c r="AE761" s="52">
        <v>1.62185803E-2</v>
      </c>
      <c r="AF761" s="52">
        <v>1.6088247999999999E-2</v>
      </c>
      <c r="AG761" s="52">
        <v>1.5959018599999999E-2</v>
      </c>
      <c r="AH761" s="52">
        <v>1.58305431E-2</v>
      </c>
      <c r="AI761" s="52">
        <v>1.5702462800000001E-2</v>
      </c>
      <c r="AJ761" s="52">
        <v>1.5574160300000001E-2</v>
      </c>
      <c r="AK761" s="52">
        <v>1.53518805E-2</v>
      </c>
      <c r="AL761" s="52">
        <v>-1.28929597E-2</v>
      </c>
      <c r="AM761" s="52">
        <v>6.2211373399999999E-2</v>
      </c>
      <c r="AN761" s="52">
        <v>9.3970666000000001E-3</v>
      </c>
      <c r="AO761" s="52">
        <v>1.08685577E-2</v>
      </c>
      <c r="AP761" s="52">
        <v>1.1925169500000001E-2</v>
      </c>
      <c r="AQ761" s="52">
        <v>1.2655595699999999E-2</v>
      </c>
      <c r="AR761" s="52">
        <v>1.3140893799999999E-2</v>
      </c>
      <c r="AS761" s="52">
        <v>1.3447442699999999E-2</v>
      </c>
      <c r="AT761" s="52">
        <v>1.36262676E-2</v>
      </c>
      <c r="AU761" s="52">
        <v>1.38062206E-2</v>
      </c>
      <c r="AV761" s="52">
        <v>1.38140377E-2</v>
      </c>
      <c r="AW761" s="52">
        <v>1.37002805E-2</v>
      </c>
      <c r="AX761" s="52">
        <v>1.36605188E-2</v>
      </c>
      <c r="AY761" s="52">
        <v>1.3588644699999999E-2</v>
      </c>
      <c r="AZ761" s="52">
        <v>1.35053675E-2</v>
      </c>
      <c r="BA761" s="52">
        <v>1.3415112200000001E-2</v>
      </c>
      <c r="BB761" s="52">
        <v>1.3320538999999999E-2</v>
      </c>
      <c r="BC761" s="52">
        <v>1.32233964E-2</v>
      </c>
      <c r="BD761" s="52">
        <v>1.31248422E-2</v>
      </c>
      <c r="BE761" s="52">
        <v>1.3062810500000001E-2</v>
      </c>
      <c r="BF761" s="52">
        <v>1.2833001599999999E-2</v>
      </c>
      <c r="BG761" s="52">
        <v>1.28867294E-2</v>
      </c>
      <c r="BH761" s="52">
        <v>1.27265498E-2</v>
      </c>
      <c r="BI761" s="52">
        <v>1.26270181E-2</v>
      </c>
      <c r="BJ761" s="52">
        <v>1.25291343E-2</v>
      </c>
      <c r="BK761" s="52">
        <v>1.24322971E-2</v>
      </c>
      <c r="BL761" s="52">
        <v>1.2336318000000001E-2</v>
      </c>
      <c r="BM761" s="52">
        <v>1.2241134399999999E-2</v>
      </c>
      <c r="BN761" s="52">
        <v>1.2146722800000001E-2</v>
      </c>
      <c r="BO761" s="52">
        <v>1.2053071300000001E-2</v>
      </c>
      <c r="BP761" s="52">
        <v>1.1960172200000001E-2</v>
      </c>
      <c r="BQ761" s="52">
        <v>1.18680188E-2</v>
      </c>
      <c r="BR761" s="52">
        <v>1.1776604899999999E-2</v>
      </c>
      <c r="BS761" s="52">
        <v>1.1685924300000001E-2</v>
      </c>
      <c r="BT761" s="52">
        <v>1.15959711E-2</v>
      </c>
      <c r="BU761" s="52">
        <v>1.1506738900000001E-2</v>
      </c>
      <c r="BV761" s="52">
        <v>1.14182218E-2</v>
      </c>
      <c r="BW761" s="52">
        <v>1.13304138E-2</v>
      </c>
      <c r="BX761" s="52">
        <v>1.12433086E-2</v>
      </c>
      <c r="BY761" s="52">
        <v>1.1156900399999999E-2</v>
      </c>
      <c r="BZ761" s="52">
        <v>1.10711831E-2</v>
      </c>
      <c r="CA761" s="52">
        <v>1.0986150700000001E-2</v>
      </c>
      <c r="CB761" s="52">
        <v>1.09017974E-2</v>
      </c>
      <c r="CC761" s="52">
        <v>1.0818117299999999E-2</v>
      </c>
      <c r="CD761" s="52">
        <v>1.07351046E-2</v>
      </c>
    </row>
    <row r="762" spans="1:82" x14ac:dyDescent="0.25">
      <c r="A762" s="52" t="s">
        <v>551</v>
      </c>
      <c r="B762" s="52">
        <v>0</v>
      </c>
      <c r="C762" s="52">
        <v>9.9667570999999993E-3</v>
      </c>
      <c r="D762" s="52">
        <v>4.8671000000000004E-6</v>
      </c>
      <c r="E762" s="52">
        <v>-1.6139999999999999E-6</v>
      </c>
      <c r="F762" s="52">
        <v>-7.5609999999999995E-7</v>
      </c>
      <c r="G762" s="52">
        <v>-6.7759999999999998E-7</v>
      </c>
      <c r="H762" s="52">
        <v>-1.4850000000000001E-7</v>
      </c>
      <c r="I762" s="52">
        <v>-4.8680000000000004E-7</v>
      </c>
      <c r="J762" s="52">
        <v>5.1360000000000005E-7</v>
      </c>
      <c r="K762" s="52">
        <v>-1.5E-9</v>
      </c>
      <c r="L762" s="52">
        <v>2.4690000000000002E-7</v>
      </c>
      <c r="M762" s="52">
        <v>1.0088E-6</v>
      </c>
      <c r="N762" s="52">
        <v>-2.7020000000000002E-7</v>
      </c>
      <c r="O762" s="52">
        <v>-2.6059999999999999E-7</v>
      </c>
      <c r="P762" s="52">
        <v>-2.445E-7</v>
      </c>
      <c r="Q762" s="52">
        <v>-2.2959999999999999E-7</v>
      </c>
      <c r="R762" s="55">
        <v>-1.628E-7</v>
      </c>
      <c r="S762" s="52">
        <v>-3.2599999999999998E-7</v>
      </c>
      <c r="T762" s="52">
        <v>-1.8160000000000001E-7</v>
      </c>
      <c r="U762" s="52">
        <v>-1.5681000000000001E-6</v>
      </c>
      <c r="V762" s="52">
        <v>5.2590000000000002E-7</v>
      </c>
      <c r="W762" s="52">
        <v>7.5980000000000001E-7</v>
      </c>
      <c r="X762" s="52">
        <v>-1.543E-7</v>
      </c>
      <c r="Y762" s="52">
        <v>-1.631E-7</v>
      </c>
      <c r="Z762" s="52">
        <v>-1.5909999999999999E-7</v>
      </c>
      <c r="AA762" s="52">
        <v>-1.54E-7</v>
      </c>
      <c r="AB762" s="55">
        <v>-1.4929999999999999E-7</v>
      </c>
      <c r="AC762" s="52">
        <v>-1.4560000000000001E-7</v>
      </c>
      <c r="AD762" s="52">
        <v>-1.445E-7</v>
      </c>
      <c r="AE762" s="52">
        <v>-1.318E-7</v>
      </c>
      <c r="AF762" s="52">
        <v>-1.303E-7</v>
      </c>
      <c r="AG762" s="52">
        <v>-1.2919999999999999E-7</v>
      </c>
      <c r="AH762" s="52">
        <v>-1.2849999999999999E-7</v>
      </c>
      <c r="AI762" s="52">
        <v>-1.2809999999999999E-7</v>
      </c>
      <c r="AJ762" s="52">
        <v>-1.283E-7</v>
      </c>
      <c r="AK762" s="52">
        <v>-2.223E-7</v>
      </c>
      <c r="AL762" s="52">
        <v>-2.8244800000000001E-5</v>
      </c>
      <c r="AM762" s="52">
        <v>7.5104299999999999E-5</v>
      </c>
      <c r="AN762" s="52">
        <v>-5.28143E-5</v>
      </c>
      <c r="AO762" s="52">
        <v>1.4715E-6</v>
      </c>
      <c r="AP762" s="52">
        <v>1.0566E-6</v>
      </c>
      <c r="AQ762" s="52">
        <v>7.3040000000000003E-7</v>
      </c>
      <c r="AR762" s="52">
        <v>4.8530000000000004E-7</v>
      </c>
      <c r="AS762" s="52">
        <v>3.065E-7</v>
      </c>
      <c r="AT762" s="52">
        <v>1.7880000000000001E-7</v>
      </c>
      <c r="AU762" s="52">
        <v>1.8E-7</v>
      </c>
      <c r="AV762" s="52">
        <v>7.8000000000000004E-9</v>
      </c>
      <c r="AW762" s="52">
        <v>-1.138E-7</v>
      </c>
      <c r="AX762" s="52">
        <v>-3.9799999999999999E-8</v>
      </c>
      <c r="AY762" s="52">
        <v>-7.1900000000000002E-8</v>
      </c>
      <c r="AZ762" s="52">
        <v>-8.3299999999999998E-8</v>
      </c>
      <c r="BA762" s="52">
        <v>-9.0299999999999995E-8</v>
      </c>
      <c r="BB762" s="52">
        <v>-9.46E-8</v>
      </c>
      <c r="BC762" s="52">
        <v>-9.7100000000000003E-8</v>
      </c>
      <c r="BD762" s="52">
        <v>-9.8599999999999996E-8</v>
      </c>
      <c r="BE762" s="52">
        <v>-6.1999999999999999E-8</v>
      </c>
      <c r="BF762" s="52">
        <v>-2.2980000000000001E-7</v>
      </c>
      <c r="BG762" s="52">
        <v>5.3699999999999998E-8</v>
      </c>
      <c r="BH762" s="52">
        <v>-1.6019999999999999E-7</v>
      </c>
      <c r="BI762" s="52">
        <v>-9.9499999999999998E-8</v>
      </c>
      <c r="BJ762" s="52">
        <v>-9.7899999999999997E-8</v>
      </c>
      <c r="BK762" s="52">
        <v>-9.6800000000000007E-8</v>
      </c>
      <c r="BL762" s="52">
        <v>-9.5999999999999999E-8</v>
      </c>
      <c r="BM762" s="52">
        <v>-9.5200000000000005E-8</v>
      </c>
      <c r="BN762" s="52">
        <v>-9.4399999999999998E-8</v>
      </c>
      <c r="BO762" s="52">
        <v>-9.3699999999999999E-8</v>
      </c>
      <c r="BP762" s="52">
        <v>-9.2900000000000005E-8</v>
      </c>
      <c r="BQ762" s="52">
        <v>-9.2200000000000005E-8</v>
      </c>
      <c r="BR762" s="52">
        <v>-9.1399999999999998E-8</v>
      </c>
      <c r="BS762" s="52">
        <v>-9.0699999999999998E-8</v>
      </c>
      <c r="BT762" s="52">
        <v>-8.9999999999999999E-8</v>
      </c>
      <c r="BU762" s="52">
        <v>-8.9200000000000005E-8</v>
      </c>
      <c r="BV762" s="52">
        <v>-8.8500000000000005E-8</v>
      </c>
      <c r="BW762" s="52">
        <v>-8.7800000000000005E-8</v>
      </c>
      <c r="BX762" s="52">
        <v>-8.7100000000000006E-8</v>
      </c>
      <c r="BY762" s="52">
        <v>-8.6400000000000006E-8</v>
      </c>
      <c r="BZ762" s="52">
        <v>-8.5700000000000006E-8</v>
      </c>
      <c r="CA762" s="52">
        <v>-8.4999999999999994E-8</v>
      </c>
      <c r="CB762" s="52">
        <v>-8.4400000000000001E-8</v>
      </c>
      <c r="CC762" s="52">
        <v>-8.3700000000000002E-8</v>
      </c>
      <c r="CD762" s="52">
        <v>-8.3000000000000002E-8</v>
      </c>
    </row>
    <row r="763" spans="1:82" x14ac:dyDescent="0.25">
      <c r="A763" s="52" t="s">
        <v>552</v>
      </c>
      <c r="B763" s="52">
        <v>0</v>
      </c>
      <c r="C763" s="52">
        <v>-2.25625E-4</v>
      </c>
      <c r="D763" s="52">
        <v>-4.5124999999999999E-4</v>
      </c>
      <c r="E763" s="52">
        <v>-6.7687499999999996E-4</v>
      </c>
      <c r="F763" s="52">
        <v>-9.0249999999999998E-4</v>
      </c>
      <c r="G763" s="52">
        <v>-1.128125E-3</v>
      </c>
      <c r="H763" s="52">
        <v>-1.3537499999999999E-3</v>
      </c>
      <c r="I763" s="52">
        <v>-1.579375E-3</v>
      </c>
      <c r="J763" s="52">
        <v>-1.805E-3</v>
      </c>
      <c r="K763" s="52">
        <v>-2.0306249999999999E-3</v>
      </c>
      <c r="L763" s="52">
        <v>-2.25625E-3</v>
      </c>
      <c r="M763" s="52">
        <v>-2.4818750000000001E-3</v>
      </c>
      <c r="N763" s="52">
        <v>-2.7074999999999998E-3</v>
      </c>
      <c r="O763" s="52">
        <v>-2.933125E-3</v>
      </c>
      <c r="P763" s="52">
        <v>-3.1587500000000001E-3</v>
      </c>
      <c r="Q763" s="52">
        <v>-3.3843749999999998E-3</v>
      </c>
      <c r="R763" s="55">
        <v>-3.6099999999999999E-3</v>
      </c>
      <c r="S763" s="52">
        <v>-3.8356250000000001E-3</v>
      </c>
      <c r="T763" s="52">
        <v>-4.0612499999999998E-3</v>
      </c>
      <c r="U763" s="52">
        <v>-4.2868749999999999E-3</v>
      </c>
      <c r="V763" s="52">
        <v>-4.5125E-3</v>
      </c>
      <c r="W763" s="52">
        <v>-4.7381250000000001E-3</v>
      </c>
      <c r="X763" s="52">
        <v>-4.9637500000000003E-3</v>
      </c>
      <c r="Y763" s="52">
        <v>-5.1893750000000004E-3</v>
      </c>
      <c r="Z763" s="52">
        <v>-5.4149999999999997E-3</v>
      </c>
      <c r="AA763" s="52">
        <v>-5.6406249999999998E-3</v>
      </c>
      <c r="AB763" s="55">
        <v>-5.8662499999999999E-3</v>
      </c>
      <c r="AC763" s="52">
        <v>-6.0918750000000001E-3</v>
      </c>
      <c r="AD763" s="52">
        <v>-6.3175000000000002E-3</v>
      </c>
      <c r="AE763" s="52">
        <v>-6.5431250000000003E-3</v>
      </c>
      <c r="AF763" s="52">
        <v>-6.7687499999999996E-3</v>
      </c>
      <c r="AG763" s="52">
        <v>-6.9943749999999997E-3</v>
      </c>
      <c r="AH763" s="52">
        <v>-7.2199999999999999E-3</v>
      </c>
      <c r="AI763" s="52">
        <v>-7.445625E-3</v>
      </c>
      <c r="AJ763" s="52">
        <v>-7.6712500000000001E-3</v>
      </c>
      <c r="AK763" s="52">
        <v>-7.8968749999999994E-3</v>
      </c>
      <c r="AL763" s="52">
        <v>-8.1224999999999995E-3</v>
      </c>
      <c r="AM763" s="52">
        <v>-8.3481249999999996E-3</v>
      </c>
      <c r="AN763" s="52">
        <v>-8.5737499999999998E-3</v>
      </c>
      <c r="AO763" s="52">
        <v>-8.7993749999999999E-3</v>
      </c>
      <c r="AP763" s="52">
        <v>-9.025E-3</v>
      </c>
      <c r="AQ763" s="52">
        <v>-9.2506250000000002E-3</v>
      </c>
      <c r="AR763" s="52">
        <v>-9.4762500000000003E-3</v>
      </c>
      <c r="AS763" s="52">
        <v>-9.7018750000000004E-3</v>
      </c>
      <c r="AT763" s="52">
        <v>-9.9275000000000006E-3</v>
      </c>
      <c r="AU763" s="52">
        <v>-1.0153125000000001E-2</v>
      </c>
      <c r="AV763" s="52">
        <v>-1.0378750000000001E-2</v>
      </c>
      <c r="AW763" s="52">
        <v>-1.0604374999999999E-2</v>
      </c>
      <c r="AX763" s="52">
        <v>-1.0604374999999999E-2</v>
      </c>
      <c r="AY763" s="52">
        <v>-1.0604374999999999E-2</v>
      </c>
      <c r="AZ763" s="52">
        <v>-1.0604374999999999E-2</v>
      </c>
      <c r="BA763" s="52">
        <v>-1.0604374999999999E-2</v>
      </c>
      <c r="BB763" s="52">
        <v>-1.0604374999999999E-2</v>
      </c>
      <c r="BC763" s="52">
        <v>-1.0604374999999999E-2</v>
      </c>
      <c r="BD763" s="52">
        <v>-1.0604374999999999E-2</v>
      </c>
      <c r="BE763" s="52">
        <v>-1.0604374999999999E-2</v>
      </c>
      <c r="BF763" s="52">
        <v>-1.0604374999999999E-2</v>
      </c>
      <c r="BG763" s="52">
        <v>-1.0604374999999999E-2</v>
      </c>
      <c r="BH763" s="52">
        <v>-1.0604374999999999E-2</v>
      </c>
      <c r="BI763" s="52">
        <v>-1.0604374999999999E-2</v>
      </c>
      <c r="BJ763" s="52">
        <v>-1.0604374999999999E-2</v>
      </c>
      <c r="BK763" s="52">
        <v>-1.0604374999999999E-2</v>
      </c>
      <c r="BL763" s="52">
        <v>-1.0604374999999999E-2</v>
      </c>
      <c r="BM763" s="52">
        <v>-1.0604374999999999E-2</v>
      </c>
      <c r="BN763" s="52">
        <v>-1.0604374999999999E-2</v>
      </c>
      <c r="BO763" s="52">
        <v>-1.0604374999999999E-2</v>
      </c>
      <c r="BP763" s="52">
        <v>-1.0604374999999999E-2</v>
      </c>
      <c r="BQ763" s="52">
        <v>-1.0604374999999999E-2</v>
      </c>
      <c r="BR763" s="52">
        <v>-1.0604374999999999E-2</v>
      </c>
      <c r="BS763" s="52">
        <v>-1.0604374999999999E-2</v>
      </c>
      <c r="BT763" s="52">
        <v>-1.0604374999999999E-2</v>
      </c>
      <c r="BU763" s="52">
        <v>-1.0604374999999999E-2</v>
      </c>
      <c r="BV763" s="52">
        <v>-1.0604374999999999E-2</v>
      </c>
      <c r="BW763" s="52">
        <v>-1.0604374999999999E-2</v>
      </c>
      <c r="BX763" s="52">
        <v>-1.0604374999999999E-2</v>
      </c>
      <c r="BY763" s="52">
        <v>-1.0604374999999999E-2</v>
      </c>
      <c r="BZ763" s="52">
        <v>-1.0604374999999999E-2</v>
      </c>
      <c r="CA763" s="52">
        <v>-1.0604374999999999E-2</v>
      </c>
      <c r="CB763" s="52">
        <v>-1.0604374999999999E-2</v>
      </c>
      <c r="CC763" s="52">
        <v>-1.0604374999999999E-2</v>
      </c>
      <c r="CD763" s="52">
        <v>-1.0604374999999999E-2</v>
      </c>
    </row>
    <row r="764" spans="1:82" x14ac:dyDescent="0.25">
      <c r="A764" s="52" t="s">
        <v>553</v>
      </c>
      <c r="B764" s="52">
        <v>0</v>
      </c>
      <c r="C764" s="52">
        <v>9.9667570999999993E-3</v>
      </c>
      <c r="D764" s="52">
        <v>9.9691906000000004E-3</v>
      </c>
      <c r="E764" s="52">
        <v>9.9694637999999999E-3</v>
      </c>
      <c r="F764" s="52">
        <v>9.9694112999999997E-3</v>
      </c>
      <c r="G764" s="52">
        <v>9.9692444000000005E-3</v>
      </c>
      <c r="H764" s="52">
        <v>9.9691082999999996E-3</v>
      </c>
      <c r="I764" s="52">
        <v>9.9689415E-3</v>
      </c>
      <c r="J764" s="52">
        <v>9.9688807000000001E-3</v>
      </c>
      <c r="K764" s="52">
        <v>9.9688332000000008E-3</v>
      </c>
      <c r="L764" s="52">
        <v>9.9688199000000002E-3</v>
      </c>
      <c r="M764" s="52">
        <v>9.9689007E-3</v>
      </c>
      <c r="N764" s="52">
        <v>9.9689455999999992E-3</v>
      </c>
      <c r="O764" s="52">
        <v>9.9689635000000006E-3</v>
      </c>
      <c r="P764" s="52">
        <v>9.9689613000000007E-3</v>
      </c>
      <c r="Q764" s="52">
        <v>9.9689441999999996E-3</v>
      </c>
      <c r="R764" s="55">
        <v>9.9689189999999997E-3</v>
      </c>
      <c r="S764" s="52">
        <v>9.9688776000000003E-3</v>
      </c>
      <c r="T764" s="52">
        <v>9.9688307000000004E-3</v>
      </c>
      <c r="U764" s="52">
        <v>9.9687062E-3</v>
      </c>
      <c r="V764" s="52">
        <v>9.9686205000000007E-3</v>
      </c>
      <c r="W764" s="52">
        <v>9.9685790999999996E-3</v>
      </c>
      <c r="X764" s="52">
        <v>9.9685343999999995E-3</v>
      </c>
      <c r="Y764" s="52">
        <v>9.9684865999999997E-3</v>
      </c>
      <c r="Z764" s="52">
        <v>9.9684361000000003E-3</v>
      </c>
      <c r="AA764" s="52">
        <v>9.9683835000000005E-3</v>
      </c>
      <c r="AB764" s="55">
        <v>9.9683292000000007E-3</v>
      </c>
      <c r="AC764" s="52">
        <v>9.9682734999999995E-3</v>
      </c>
      <c r="AD764" s="52">
        <v>9.9682165999999996E-3</v>
      </c>
      <c r="AE764" s="52">
        <v>9.9681591000000003E-3</v>
      </c>
      <c r="AF764" s="52">
        <v>9.9681010999999996E-3</v>
      </c>
      <c r="AG764" s="52">
        <v>9.9680427000000005E-3</v>
      </c>
      <c r="AH764" s="52">
        <v>9.9679838999999996E-3</v>
      </c>
      <c r="AI764" s="52">
        <v>9.9679247999999998E-3</v>
      </c>
      <c r="AJ764" s="52">
        <v>9.9678653999999995E-3</v>
      </c>
      <c r="AK764" s="52">
        <v>9.9678030000000008E-3</v>
      </c>
      <c r="AL764" s="52">
        <v>9.9669596000000003E-3</v>
      </c>
      <c r="AM764" s="52">
        <v>9.9681914999999992E-3</v>
      </c>
      <c r="AN764" s="52">
        <v>9.9679687999999992E-3</v>
      </c>
      <c r="AO764" s="52">
        <v>9.9677952000000007E-3</v>
      </c>
      <c r="AP764" s="52">
        <v>9.9676567000000008E-3</v>
      </c>
      <c r="AQ764" s="52">
        <v>9.9675427999999996E-3</v>
      </c>
      <c r="AR764" s="52">
        <v>9.9674459E-3</v>
      </c>
      <c r="AS764" s="52">
        <v>9.9673606000000008E-3</v>
      </c>
      <c r="AT764" s="52">
        <v>9.9672832999999992E-3</v>
      </c>
      <c r="AU764" s="52">
        <v>9.9672132999999996E-3</v>
      </c>
      <c r="AV764" s="52">
        <v>9.9671466000000007E-3</v>
      </c>
      <c r="AW764" s="52">
        <v>9.9670803999999998E-3</v>
      </c>
      <c r="AX764" s="52">
        <v>9.9670160000000004E-3</v>
      </c>
      <c r="AY764" s="52">
        <v>9.9669527999999997E-3</v>
      </c>
      <c r="AZ764" s="52">
        <v>9.9668905000000006E-3</v>
      </c>
      <c r="BA764" s="52">
        <v>9.9668288000000008E-3</v>
      </c>
      <c r="BB764" s="52">
        <v>9.9667677000000003E-3</v>
      </c>
      <c r="BC764" s="52">
        <v>9.9667070999999996E-3</v>
      </c>
      <c r="BD764" s="52">
        <v>9.9666469000000008E-3</v>
      </c>
      <c r="BE764" s="52">
        <v>9.9665876999999996E-3</v>
      </c>
      <c r="BF764" s="52">
        <v>9.9665265999999992E-3</v>
      </c>
      <c r="BG764" s="52">
        <v>9.9664685000000006E-3</v>
      </c>
      <c r="BH764" s="52">
        <v>9.9664096999999997E-3</v>
      </c>
      <c r="BI764" s="52">
        <v>9.9663511999999992E-3</v>
      </c>
      <c r="BJ764" s="52">
        <v>9.9662929999999993E-3</v>
      </c>
      <c r="BK764" s="52">
        <v>9.9662351999999996E-3</v>
      </c>
      <c r="BL764" s="52">
        <v>9.9661776000000007E-3</v>
      </c>
      <c r="BM764" s="52">
        <v>9.9661204000000003E-3</v>
      </c>
      <c r="BN764" s="52">
        <v>9.9660635000000004E-3</v>
      </c>
      <c r="BO764" s="52">
        <v>9.9660067999999997E-3</v>
      </c>
      <c r="BP764" s="52">
        <v>9.9659504999999992E-3</v>
      </c>
      <c r="BQ764" s="52">
        <v>9.9658946000000005E-3</v>
      </c>
      <c r="BR764" s="52">
        <v>9.9658388999999993E-3</v>
      </c>
      <c r="BS764" s="52">
        <v>9.9657835000000004E-3</v>
      </c>
      <c r="BT764" s="52">
        <v>9.9657284000000002E-3</v>
      </c>
      <c r="BU764" s="52">
        <v>9.9656736000000006E-3</v>
      </c>
      <c r="BV764" s="52">
        <v>9.9656190999999998E-3</v>
      </c>
      <c r="BW764" s="52">
        <v>9.9655648999999995E-3</v>
      </c>
      <c r="BX764" s="52">
        <v>9.9655109000000002E-3</v>
      </c>
      <c r="BY764" s="52">
        <v>9.9654572999999993E-3</v>
      </c>
      <c r="BZ764" s="52">
        <v>9.9654038999999993E-3</v>
      </c>
      <c r="CA764" s="52">
        <v>9.9653507999999998E-3</v>
      </c>
      <c r="CB764" s="52">
        <v>9.9652979999999992E-3</v>
      </c>
      <c r="CC764" s="52">
        <v>9.9652455000000008E-3</v>
      </c>
      <c r="CD764" s="52">
        <v>9.9651932999999995E-3</v>
      </c>
    </row>
    <row r="765" spans="1:82" x14ac:dyDescent="0.25">
      <c r="A765" s="52" t="s">
        <v>554</v>
      </c>
      <c r="B765" s="52">
        <v>1</v>
      </c>
      <c r="C765" s="52">
        <v>0.95146568760000005</v>
      </c>
      <c r="D765" s="52">
        <v>0.90528695469999998</v>
      </c>
      <c r="E765" s="52">
        <v>0.86134947480000001</v>
      </c>
      <c r="F765" s="52">
        <v>0.81954447029999999</v>
      </c>
      <c r="G765" s="52">
        <v>0.77976844300000003</v>
      </c>
      <c r="H765" s="52">
        <v>0.74192291779999997</v>
      </c>
      <c r="I765" s="52">
        <v>0.70591419909999997</v>
      </c>
      <c r="J765" s="52">
        <v>0.6716531389</v>
      </c>
      <c r="K765" s="52">
        <v>0.63905491560000005</v>
      </c>
      <c r="L765" s="52">
        <v>0.60803882470000004</v>
      </c>
      <c r="M765" s="52">
        <v>0.57852807839999998</v>
      </c>
      <c r="N765" s="52">
        <v>0.55044961589999997</v>
      </c>
      <c r="O765" s="52">
        <v>0.52373392230000004</v>
      </c>
      <c r="P765" s="52">
        <v>0.49831485650000001</v>
      </c>
      <c r="Q765" s="52">
        <v>0.47412948760000001</v>
      </c>
      <c r="R765" s="55">
        <v>0.45111793890000002</v>
      </c>
      <c r="S765" s="52">
        <v>0.42922324000000001</v>
      </c>
      <c r="T765" s="52">
        <v>0.40839118520000001</v>
      </c>
      <c r="U765" s="52">
        <v>0.38857019980000002</v>
      </c>
      <c r="V765" s="52">
        <v>0.36971121229999998</v>
      </c>
      <c r="W765" s="52">
        <v>0.35176753290000001</v>
      </c>
      <c r="X765" s="52">
        <v>0.33469473750000001</v>
      </c>
      <c r="Y765" s="52">
        <v>0.31845055859999999</v>
      </c>
      <c r="Z765" s="52">
        <v>0.30299477969999999</v>
      </c>
      <c r="AA765" s="52">
        <v>0.28828913639999998</v>
      </c>
      <c r="AB765" s="55">
        <v>0.27429722140000001</v>
      </c>
      <c r="AC765" s="52">
        <v>0.26098439439999999</v>
      </c>
      <c r="AD765" s="52">
        <v>0.24831769619999999</v>
      </c>
      <c r="AE765" s="52">
        <v>0.23626576760000001</v>
      </c>
      <c r="AF765" s="52">
        <v>0.22479877100000001</v>
      </c>
      <c r="AG765" s="52">
        <v>0.21388831720000001</v>
      </c>
      <c r="AH765" s="52">
        <v>0.20350739479999999</v>
      </c>
      <c r="AI765" s="52">
        <v>0.19363030340000001</v>
      </c>
      <c r="AJ765" s="52">
        <v>0.1842325897</v>
      </c>
      <c r="AK765" s="52">
        <v>0.17529098770000001</v>
      </c>
      <c r="AL765" s="52">
        <v>0.1667833601</v>
      </c>
      <c r="AM765" s="52">
        <v>0.1586886444</v>
      </c>
      <c r="AN765" s="52">
        <v>0.15098680019999999</v>
      </c>
      <c r="AO765" s="52">
        <v>0.14365875959999999</v>
      </c>
      <c r="AP765" s="52">
        <v>0.13668638050000001</v>
      </c>
      <c r="AQ765" s="52">
        <v>0.13005240100000001</v>
      </c>
      <c r="AR765" s="52">
        <v>0.1237403972</v>
      </c>
      <c r="AS765" s="52">
        <v>0.1177347421</v>
      </c>
      <c r="AT765" s="52">
        <v>0.1120205673</v>
      </c>
      <c r="AU765" s="52">
        <v>0.1065837261</v>
      </c>
      <c r="AV765" s="52">
        <v>0.1014107583</v>
      </c>
      <c r="AW765" s="52">
        <v>9.6488856799999995E-2</v>
      </c>
      <c r="AX765" s="52">
        <v>9.1805836500000002E-2</v>
      </c>
      <c r="AY765" s="52">
        <v>8.7350103400000004E-2</v>
      </c>
      <c r="AZ765" s="52">
        <v>8.3110626199999996E-2</v>
      </c>
      <c r="BA765" s="52">
        <v>7.9076909099999995E-2</v>
      </c>
      <c r="BB765" s="52">
        <v>7.5238965699999993E-2</v>
      </c>
      <c r="BC765" s="52">
        <v>7.1587294199999998E-2</v>
      </c>
      <c r="BD765" s="52">
        <v>6.8112854099999995E-2</v>
      </c>
      <c r="BE765" s="52">
        <v>6.4807043600000003E-2</v>
      </c>
      <c r="BF765" s="52">
        <v>6.1661678300000002E-2</v>
      </c>
      <c r="BG765" s="52">
        <v>5.8668971100000002E-2</v>
      </c>
      <c r="BH765" s="52">
        <v>5.5821512900000002E-2</v>
      </c>
      <c r="BI765" s="52">
        <v>5.31122542E-2</v>
      </c>
      <c r="BJ765" s="52">
        <v>5.0534487500000003E-2</v>
      </c>
      <c r="BK765" s="52">
        <v>4.8081830899999997E-2</v>
      </c>
      <c r="BL765" s="52">
        <v>4.57482123E-2</v>
      </c>
      <c r="BM765" s="52">
        <v>4.35278542E-2</v>
      </c>
      <c r="BN765" s="52">
        <v>4.14152598E-2</v>
      </c>
      <c r="BO765" s="52">
        <v>3.9405198600000003E-2</v>
      </c>
      <c r="BP765" s="52">
        <v>3.7492694399999998E-2</v>
      </c>
      <c r="BQ765" s="52">
        <v>3.56730122E-2</v>
      </c>
      <c r="BR765" s="52">
        <v>3.39416471E-2</v>
      </c>
      <c r="BS765" s="52">
        <v>3.22943126E-2</v>
      </c>
      <c r="BT765" s="52">
        <v>3.0726930400000001E-2</v>
      </c>
      <c r="BU765" s="52">
        <v>2.9235619899999999E-2</v>
      </c>
      <c r="BV765" s="52">
        <v>2.7816689200000001E-2</v>
      </c>
      <c r="BW765" s="52">
        <v>2.6466625300000001E-2</v>
      </c>
      <c r="BX765" s="52">
        <v>2.5182085900000001E-2</v>
      </c>
      <c r="BY765" s="52">
        <v>2.3959890599999999E-2</v>
      </c>
      <c r="BZ765" s="52">
        <v>2.2797013800000002E-2</v>
      </c>
      <c r="CA765" s="52">
        <v>2.1690576400000001E-2</v>
      </c>
      <c r="CB765" s="52">
        <v>2.0637839200000001E-2</v>
      </c>
      <c r="CC765" s="52">
        <v>1.96361959E-2</v>
      </c>
      <c r="CD765" s="52">
        <v>1.8683166599999999E-2</v>
      </c>
    </row>
    <row r="766" spans="1:82" x14ac:dyDescent="0.25">
      <c r="A766" s="52" t="s">
        <v>543</v>
      </c>
      <c r="B766" s="52">
        <v>1</v>
      </c>
      <c r="C766" s="52">
        <v>0.95146568760000005</v>
      </c>
      <c r="D766" s="52">
        <v>0.90528695469999998</v>
      </c>
      <c r="E766" s="52">
        <v>0.86134947480000001</v>
      </c>
      <c r="F766" s="52">
        <v>0.81954447029999999</v>
      </c>
      <c r="G766" s="52">
        <v>0.77976844300000003</v>
      </c>
      <c r="H766" s="52">
        <v>0.74192291779999997</v>
      </c>
      <c r="I766" s="52">
        <v>0.70591419909999997</v>
      </c>
      <c r="J766" s="52">
        <v>0.6716531389</v>
      </c>
      <c r="K766" s="52">
        <v>0.63905491560000005</v>
      </c>
      <c r="L766" s="52">
        <v>0.60803882470000004</v>
      </c>
      <c r="M766" s="52">
        <v>0.57852807839999998</v>
      </c>
      <c r="N766" s="52">
        <v>0.55044961589999997</v>
      </c>
      <c r="O766" s="52">
        <v>0.52373392230000004</v>
      </c>
      <c r="P766" s="52">
        <v>0.49831485650000001</v>
      </c>
      <c r="Q766" s="52">
        <v>0.47412948760000001</v>
      </c>
      <c r="R766" s="55">
        <v>0.45111793890000002</v>
      </c>
      <c r="S766" s="52">
        <v>0.42922324000000001</v>
      </c>
      <c r="T766" s="52">
        <v>0.40839118520000001</v>
      </c>
      <c r="U766" s="52">
        <v>0.38857019980000002</v>
      </c>
      <c r="V766" s="52">
        <v>0.36971121229999998</v>
      </c>
      <c r="W766" s="52">
        <v>0.35176753290000001</v>
      </c>
      <c r="X766" s="52">
        <v>0.33469473750000001</v>
      </c>
      <c r="Y766" s="52">
        <v>0.31845055859999999</v>
      </c>
      <c r="Z766" s="52">
        <v>0.30299477969999999</v>
      </c>
      <c r="AA766" s="52">
        <v>0.28828913639999998</v>
      </c>
      <c r="AB766" s="55">
        <v>0.27429722140000001</v>
      </c>
      <c r="AC766" s="52">
        <v>0.26098439439999999</v>
      </c>
      <c r="AD766" s="52">
        <v>0.24831769619999999</v>
      </c>
      <c r="AE766" s="52">
        <v>0.23626576760000001</v>
      </c>
      <c r="AF766" s="52">
        <v>0.22479877100000001</v>
      </c>
      <c r="AG766" s="52">
        <v>0.21388831720000001</v>
      </c>
      <c r="AH766" s="52">
        <v>0.20350739479999999</v>
      </c>
      <c r="AI766" s="52">
        <v>0.19363030340000001</v>
      </c>
      <c r="AJ766" s="52">
        <v>0.1842325897</v>
      </c>
      <c r="AK766" s="52">
        <v>0.17529098770000001</v>
      </c>
      <c r="AL766" s="52">
        <v>0.1667833601</v>
      </c>
      <c r="AM766" s="52">
        <v>0.1586886444</v>
      </c>
      <c r="AN766" s="52">
        <v>0.15098680019999999</v>
      </c>
      <c r="AO766" s="52">
        <v>0.14365875959999999</v>
      </c>
      <c r="AP766" s="52">
        <v>0.13668638050000001</v>
      </c>
      <c r="AQ766" s="52">
        <v>0.13005240100000001</v>
      </c>
      <c r="AR766" s="52">
        <v>0.1237403972</v>
      </c>
      <c r="AS766" s="52">
        <v>0.1177347421</v>
      </c>
      <c r="AT766" s="52">
        <v>0.1120205673</v>
      </c>
      <c r="AU766" s="52">
        <v>0.1065837261</v>
      </c>
      <c r="AV766" s="52">
        <v>0.1014107583</v>
      </c>
      <c r="AW766" s="52">
        <v>9.6488856799999995E-2</v>
      </c>
      <c r="AX766" s="52">
        <v>9.1805836500000002E-2</v>
      </c>
      <c r="AY766" s="52">
        <v>8.7350103400000004E-2</v>
      </c>
      <c r="AZ766" s="52">
        <v>8.3110626199999996E-2</v>
      </c>
      <c r="BA766" s="52">
        <v>7.9076909099999995E-2</v>
      </c>
      <c r="BB766" s="52">
        <v>7.5238965699999993E-2</v>
      </c>
      <c r="BC766" s="52">
        <v>7.1587294199999998E-2</v>
      </c>
      <c r="BD766" s="52">
        <v>6.8112854099999995E-2</v>
      </c>
      <c r="BE766" s="52">
        <v>6.4807043600000003E-2</v>
      </c>
      <c r="BF766" s="52">
        <v>6.1661678300000002E-2</v>
      </c>
      <c r="BG766" s="52">
        <v>5.8668971100000002E-2</v>
      </c>
      <c r="BH766" s="52">
        <v>5.5821512900000002E-2</v>
      </c>
      <c r="BI766" s="52">
        <v>5.31122542E-2</v>
      </c>
      <c r="BJ766" s="52">
        <v>5.0534487500000003E-2</v>
      </c>
      <c r="BK766" s="52">
        <v>4.8081830899999997E-2</v>
      </c>
      <c r="BL766" s="52">
        <v>4.57482123E-2</v>
      </c>
      <c r="BM766" s="52">
        <v>4.35278542E-2</v>
      </c>
      <c r="BN766" s="52">
        <v>4.14152598E-2</v>
      </c>
      <c r="BO766" s="52">
        <v>3.9405198600000003E-2</v>
      </c>
      <c r="BP766" s="52">
        <v>3.7492694399999998E-2</v>
      </c>
      <c r="BQ766" s="52">
        <v>3.56730122E-2</v>
      </c>
      <c r="BR766" s="52">
        <v>3.39416471E-2</v>
      </c>
      <c r="BS766" s="52">
        <v>3.22943126E-2</v>
      </c>
      <c r="BT766" s="52">
        <v>3.0726930400000001E-2</v>
      </c>
      <c r="BU766" s="52">
        <v>2.9235619899999999E-2</v>
      </c>
      <c r="BV766" s="52">
        <v>2.7816689200000001E-2</v>
      </c>
      <c r="BW766" s="52">
        <v>2.6466625300000001E-2</v>
      </c>
      <c r="BX766" s="52">
        <v>2.5182085900000001E-2</v>
      </c>
      <c r="BY766" s="52">
        <v>2.3959890599999999E-2</v>
      </c>
      <c r="BZ766" s="52">
        <v>2.2797013800000002E-2</v>
      </c>
      <c r="CA766" s="52">
        <v>2.1690576400000001E-2</v>
      </c>
      <c r="CB766" s="52">
        <v>2.0637839200000001E-2</v>
      </c>
      <c r="CC766" s="52">
        <v>1.96361959E-2</v>
      </c>
      <c r="CD766" s="52">
        <v>1.8683166599999999E-2</v>
      </c>
    </row>
    <row r="767" spans="1:82" x14ac:dyDescent="0.25">
      <c r="A767" s="52" t="s">
        <v>555</v>
      </c>
      <c r="B767" s="52">
        <v>0</v>
      </c>
      <c r="C767" s="52">
        <v>5.0000000000000001E-4</v>
      </c>
      <c r="D767" s="52">
        <v>1E-3</v>
      </c>
      <c r="E767" s="52">
        <v>1.5E-3</v>
      </c>
      <c r="F767" s="52">
        <v>2E-3</v>
      </c>
      <c r="G767" s="52">
        <v>2.5000000000000001E-3</v>
      </c>
      <c r="H767" s="52">
        <v>3.0000000000000001E-3</v>
      </c>
      <c r="I767" s="52">
        <v>3.5000000000000001E-3</v>
      </c>
      <c r="J767" s="52">
        <v>4.0000000000000001E-3</v>
      </c>
      <c r="K767" s="52">
        <v>4.4999999999999997E-3</v>
      </c>
      <c r="L767" s="52">
        <v>5.0000000000000001E-3</v>
      </c>
      <c r="M767" s="52">
        <v>5.4999999999999997E-3</v>
      </c>
      <c r="N767" s="52">
        <v>6.0000000000000001E-3</v>
      </c>
      <c r="O767" s="52">
        <v>6.4999999999999997E-3</v>
      </c>
      <c r="P767" s="52">
        <v>7.0000000000000001E-3</v>
      </c>
      <c r="Q767" s="52">
        <v>7.4999999999999997E-3</v>
      </c>
      <c r="R767" s="55">
        <v>8.0000000000000002E-3</v>
      </c>
      <c r="S767" s="52">
        <v>8.5000000000000006E-3</v>
      </c>
      <c r="T767" s="52">
        <v>8.9999999999999993E-3</v>
      </c>
      <c r="U767" s="52">
        <v>9.4999999999999998E-3</v>
      </c>
      <c r="V767" s="52">
        <v>0.01</v>
      </c>
      <c r="W767" s="52">
        <v>1.0500000000000001E-2</v>
      </c>
      <c r="X767" s="52">
        <v>1.0999999999999999E-2</v>
      </c>
      <c r="Y767" s="52">
        <v>1.15E-2</v>
      </c>
      <c r="Z767" s="52">
        <v>1.2E-2</v>
      </c>
      <c r="AA767" s="52">
        <v>1.2500000000000001E-2</v>
      </c>
      <c r="AB767" s="55">
        <v>1.2999999999999999E-2</v>
      </c>
      <c r="AC767" s="52">
        <v>1.35E-2</v>
      </c>
      <c r="AD767" s="52">
        <v>1.4E-2</v>
      </c>
      <c r="AE767" s="52">
        <v>1.4500000000000001E-2</v>
      </c>
      <c r="AF767" s="52">
        <v>1.4999999999999999E-2</v>
      </c>
      <c r="AG767" s="52">
        <v>1.55E-2</v>
      </c>
      <c r="AH767" s="52">
        <v>1.6E-2</v>
      </c>
      <c r="AI767" s="52">
        <v>1.6500000000000001E-2</v>
      </c>
      <c r="AJ767" s="52">
        <v>1.7000000000000001E-2</v>
      </c>
      <c r="AK767" s="52">
        <v>1.7500000000000002E-2</v>
      </c>
      <c r="AL767" s="52">
        <v>1.7999999999999999E-2</v>
      </c>
      <c r="AM767" s="52">
        <v>1.8499999999999999E-2</v>
      </c>
      <c r="AN767" s="52">
        <v>1.9E-2</v>
      </c>
      <c r="AO767" s="52">
        <v>1.95E-2</v>
      </c>
      <c r="AP767" s="52">
        <v>0.02</v>
      </c>
      <c r="AQ767" s="52">
        <v>2.0500000000000001E-2</v>
      </c>
      <c r="AR767" s="52">
        <v>2.1000000000000001E-2</v>
      </c>
      <c r="AS767" s="52">
        <v>2.1499999999999998E-2</v>
      </c>
      <c r="AT767" s="52">
        <v>2.1999999999999999E-2</v>
      </c>
      <c r="AU767" s="52">
        <v>2.2499999999999999E-2</v>
      </c>
      <c r="AV767" s="52">
        <v>2.3E-2</v>
      </c>
      <c r="AW767" s="52">
        <v>2.35E-2</v>
      </c>
      <c r="AX767" s="52">
        <v>2.35E-2</v>
      </c>
      <c r="AY767" s="52">
        <v>2.35E-2</v>
      </c>
      <c r="AZ767" s="52">
        <v>2.35E-2</v>
      </c>
      <c r="BA767" s="52">
        <v>2.35E-2</v>
      </c>
      <c r="BB767" s="52">
        <v>2.35E-2</v>
      </c>
      <c r="BC767" s="52">
        <v>2.35E-2</v>
      </c>
      <c r="BD767" s="52">
        <v>2.35E-2</v>
      </c>
      <c r="BE767" s="52">
        <v>2.35E-2</v>
      </c>
      <c r="BF767" s="52">
        <v>2.35E-2</v>
      </c>
      <c r="BG767" s="52">
        <v>2.35E-2</v>
      </c>
      <c r="BH767" s="52">
        <v>2.35E-2</v>
      </c>
      <c r="BI767" s="52">
        <v>2.35E-2</v>
      </c>
      <c r="BJ767" s="52">
        <v>2.35E-2</v>
      </c>
      <c r="BK767" s="52">
        <v>2.35E-2</v>
      </c>
      <c r="BL767" s="52">
        <v>2.35E-2</v>
      </c>
      <c r="BM767" s="52">
        <v>2.35E-2</v>
      </c>
      <c r="BN767" s="52">
        <v>2.35E-2</v>
      </c>
      <c r="BO767" s="52">
        <v>2.35E-2</v>
      </c>
      <c r="BP767" s="52">
        <v>2.35E-2</v>
      </c>
      <c r="BQ767" s="52">
        <v>2.35E-2</v>
      </c>
      <c r="BR767" s="52">
        <v>2.35E-2</v>
      </c>
      <c r="BS767" s="52">
        <v>2.35E-2</v>
      </c>
      <c r="BT767" s="52">
        <v>2.35E-2</v>
      </c>
      <c r="BU767" s="52">
        <v>2.35E-2</v>
      </c>
      <c r="BV767" s="52">
        <v>2.35E-2</v>
      </c>
      <c r="BW767" s="52">
        <v>2.35E-2</v>
      </c>
      <c r="BX767" s="52">
        <v>2.35E-2</v>
      </c>
      <c r="BY767" s="52">
        <v>2.35E-2</v>
      </c>
      <c r="BZ767" s="52">
        <v>2.35E-2</v>
      </c>
      <c r="CA767" s="52">
        <v>2.35E-2</v>
      </c>
      <c r="CB767" s="52">
        <v>2.35E-2</v>
      </c>
      <c r="CC767" s="52">
        <v>2.35E-2</v>
      </c>
      <c r="CD767" s="52">
        <v>2.35E-2</v>
      </c>
    </row>
    <row r="768" spans="1:82" x14ac:dyDescent="0.25">
      <c r="A768" s="52" t="s">
        <v>556</v>
      </c>
      <c r="B768" s="52">
        <v>1.36557682E-2</v>
      </c>
      <c r="C768" s="52">
        <v>1.3550196800000001E-2</v>
      </c>
      <c r="D768" s="52">
        <v>1.34454693E-2</v>
      </c>
      <c r="E768" s="52">
        <v>1.3341578600000001E-2</v>
      </c>
      <c r="F768" s="52">
        <v>1.32385174E-2</v>
      </c>
      <c r="G768" s="52">
        <v>1.3136278899999999E-2</v>
      </c>
      <c r="H768" s="52">
        <v>1.30348558E-2</v>
      </c>
      <c r="I768" s="52">
        <v>1.2934241500000001E-2</v>
      </c>
      <c r="J768" s="52">
        <v>1.2834429E-2</v>
      </c>
      <c r="K768" s="52">
        <v>1.27354114E-2</v>
      </c>
      <c r="L768" s="52">
        <v>1.2637182199999999E-2</v>
      </c>
      <c r="M768" s="52">
        <v>1.2539734699999999E-2</v>
      </c>
      <c r="N768" s="52">
        <v>1.2443062100000001E-2</v>
      </c>
      <c r="O768" s="52">
        <v>1.23471581E-2</v>
      </c>
      <c r="P768" s="52">
        <v>1.22520162E-2</v>
      </c>
      <c r="Q768" s="52">
        <v>1.21576298E-2</v>
      </c>
      <c r="R768" s="55">
        <v>1.2063992799999999E-2</v>
      </c>
      <c r="S768" s="52">
        <v>1.19710987E-2</v>
      </c>
      <c r="T768" s="52">
        <v>1.1878941400000001E-2</v>
      </c>
      <c r="U768" s="52">
        <v>1.17875146E-2</v>
      </c>
      <c r="V768" s="52">
        <v>1.16968123E-2</v>
      </c>
      <c r="W768" s="52">
        <v>1.16068283E-2</v>
      </c>
      <c r="X768" s="52">
        <v>1.1517556700000001E-2</v>
      </c>
      <c r="Y768" s="52">
        <v>1.1428991600000001E-2</v>
      </c>
      <c r="Z768" s="52">
        <v>1.13411269E-2</v>
      </c>
      <c r="AA768" s="52">
        <v>1.1253957E-2</v>
      </c>
      <c r="AB768" s="55">
        <v>1.1167475899999999E-2</v>
      </c>
      <c r="AC768" s="52">
        <v>1.10816779E-2</v>
      </c>
      <c r="AD768" s="52">
        <v>1.0996557400000001E-2</v>
      </c>
      <c r="AE768" s="52">
        <v>1.09121088E-2</v>
      </c>
      <c r="AF768" s="52">
        <v>1.08283263E-2</v>
      </c>
      <c r="AG768" s="52">
        <v>1.0745204600000001E-2</v>
      </c>
      <c r="AH768" s="52">
        <v>1.0662738099999999E-2</v>
      </c>
      <c r="AI768" s="52">
        <v>1.05809214E-2</v>
      </c>
      <c r="AJ768" s="52">
        <v>1.04997492E-2</v>
      </c>
      <c r="AK768" s="52">
        <v>1.0419215900000001E-2</v>
      </c>
      <c r="AL768" s="52">
        <v>1.0339316499999999E-2</v>
      </c>
      <c r="AM768" s="52">
        <v>1.02600457E-2</v>
      </c>
      <c r="AN768" s="52">
        <v>1.01813982E-2</v>
      </c>
      <c r="AO768" s="52">
        <v>1.01033689E-2</v>
      </c>
      <c r="AP768" s="52">
        <v>1.00259527E-2</v>
      </c>
      <c r="AQ768" s="52">
        <v>9.9491447000000007E-3</v>
      </c>
      <c r="AR768" s="52">
        <v>9.8729396000000001E-3</v>
      </c>
      <c r="AS768" s="52">
        <v>9.7973326999999995E-3</v>
      </c>
      <c r="AT768" s="52">
        <v>9.7223190000000001E-3</v>
      </c>
      <c r="AU768" s="52">
        <v>9.6478934999999991E-3</v>
      </c>
      <c r="AV768" s="52">
        <v>9.5740515999999994E-3</v>
      </c>
      <c r="AW768" s="52">
        <v>9.5007883000000001E-3</v>
      </c>
      <c r="AX768" s="52">
        <v>9.4280990000000005E-3</v>
      </c>
      <c r="AY768" s="52">
        <v>9.3559789000000008E-3</v>
      </c>
      <c r="AZ768" s="52">
        <v>9.2844234000000001E-3</v>
      </c>
      <c r="BA768" s="52">
        <v>9.2134278999999996E-3</v>
      </c>
      <c r="BB768" s="52">
        <v>9.1429878000000003E-3</v>
      </c>
      <c r="BC768" s="52">
        <v>9.0730984999999997E-3</v>
      </c>
      <c r="BD768" s="52">
        <v>9.0037555999999998E-3</v>
      </c>
      <c r="BE768" s="52">
        <v>8.9349544999999999E-3</v>
      </c>
      <c r="BF768" s="52">
        <v>8.8666908999999999E-3</v>
      </c>
      <c r="BG768" s="52">
        <v>8.7989604999999995E-3</v>
      </c>
      <c r="BH768" s="52">
        <v>8.7317586999999999E-3</v>
      </c>
      <c r="BI768" s="52">
        <v>8.6650814E-3</v>
      </c>
      <c r="BJ768" s="52">
        <v>8.5989242999999996E-3</v>
      </c>
      <c r="BK768" s="52">
        <v>8.5332832000000001E-3</v>
      </c>
      <c r="BL768" s="52">
        <v>8.4681537999999994E-3</v>
      </c>
      <c r="BM768" s="52">
        <v>8.403532E-3</v>
      </c>
      <c r="BN768" s="52">
        <v>8.3394138000000007E-3</v>
      </c>
      <c r="BO768" s="52">
        <v>8.2757948999999994E-3</v>
      </c>
      <c r="BP768" s="52">
        <v>8.2126713999999996E-3</v>
      </c>
      <c r="BQ768" s="52">
        <v>8.1500392000000005E-3</v>
      </c>
      <c r="BR768" s="52">
        <v>8.0878944000000001E-3</v>
      </c>
      <c r="BS768" s="52">
        <v>8.0262331000000003E-3</v>
      </c>
      <c r="BT768" s="52">
        <v>7.9650512E-3</v>
      </c>
      <c r="BU768" s="52">
        <v>7.9043450000000001E-3</v>
      </c>
      <c r="BV768" s="52">
        <v>7.8441106000000007E-3</v>
      </c>
      <c r="BW768" s="52">
        <v>7.7843443E-3</v>
      </c>
      <c r="BX768" s="52">
        <v>7.7250421000000001E-3</v>
      </c>
      <c r="BY768" s="52">
        <v>7.6662003999999999E-3</v>
      </c>
      <c r="BZ768" s="52">
        <v>7.6078155000000001E-3</v>
      </c>
      <c r="CA768" s="52">
        <v>7.5498837000000001E-3</v>
      </c>
      <c r="CB768" s="52">
        <v>7.4924014000000002E-3</v>
      </c>
      <c r="CC768" s="52">
        <v>7.4353648999999997E-3</v>
      </c>
      <c r="CD768" s="52">
        <v>0</v>
      </c>
    </row>
    <row r="769" spans="1:32" x14ac:dyDescent="0.25">
      <c r="A769" s="52" t="s">
        <v>271</v>
      </c>
      <c r="B769" s="52">
        <v>2020</v>
      </c>
      <c r="C769" s="52" t="s">
        <v>272</v>
      </c>
      <c r="D769" s="52">
        <v>0.21729999999999999</v>
      </c>
      <c r="E769" s="52" t="s">
        <v>273</v>
      </c>
      <c r="F769" s="52">
        <v>0.224</v>
      </c>
      <c r="G769" s="52" t="s">
        <v>274</v>
      </c>
      <c r="H769" s="52">
        <v>0.28239999999999998</v>
      </c>
      <c r="I769" s="52" t="s">
        <v>275</v>
      </c>
      <c r="J769" s="52">
        <v>0.27629999999999999</v>
      </c>
      <c r="K769" s="52" t="s">
        <v>276</v>
      </c>
      <c r="L769" s="93" t="s">
        <v>590</v>
      </c>
      <c r="M769" s="52" t="s">
        <v>277</v>
      </c>
      <c r="N769" s="52">
        <v>394.4</v>
      </c>
      <c r="O769" s="52" t="s">
        <v>278</v>
      </c>
      <c r="P769" s="52">
        <v>36.53</v>
      </c>
      <c r="Q769" s="52" t="s">
        <v>279</v>
      </c>
      <c r="R769" s="55">
        <v>4.3040000000000003</v>
      </c>
      <c r="S769" s="52" t="s">
        <v>280</v>
      </c>
      <c r="T769" s="52">
        <v>0.32400000000000001</v>
      </c>
      <c r="U769" s="52" t="s">
        <v>281</v>
      </c>
      <c r="V769" s="52">
        <v>0.44</v>
      </c>
      <c r="W769" s="52" t="s">
        <v>282</v>
      </c>
      <c r="X769" s="52">
        <v>236</v>
      </c>
      <c r="Y769" s="52" t="s">
        <v>283</v>
      </c>
      <c r="Z769" s="52">
        <v>4.07</v>
      </c>
      <c r="AA769" s="52" t="s">
        <v>284</v>
      </c>
      <c r="AB769" s="55">
        <v>32.4</v>
      </c>
      <c r="AC769" s="52" t="s">
        <v>285</v>
      </c>
      <c r="AD769" s="52">
        <v>1.9E-2</v>
      </c>
      <c r="AE769" s="52" t="s">
        <v>286</v>
      </c>
      <c r="AF769" s="52">
        <v>4.165</v>
      </c>
    </row>
    <row r="770" spans="1:32" x14ac:dyDescent="0.25">
      <c r="A770" s="52" t="s">
        <v>287</v>
      </c>
      <c r="B770" s="52">
        <v>3.93</v>
      </c>
      <c r="C770" s="52" t="s">
        <v>288</v>
      </c>
      <c r="D770" s="52">
        <v>886.51280139999994</v>
      </c>
      <c r="E770" s="52" t="s">
        <v>289</v>
      </c>
      <c r="F770" s="52">
        <v>150.09299999999999</v>
      </c>
      <c r="G770" s="52" t="s">
        <v>290</v>
      </c>
      <c r="H770" s="52">
        <v>102.69799999999999</v>
      </c>
      <c r="I770" s="52" t="s">
        <v>291</v>
      </c>
      <c r="J770" s="52">
        <v>39.533999999999999</v>
      </c>
      <c r="K770" s="52" t="s">
        <v>292</v>
      </c>
      <c r="L770" s="52">
        <v>6.1864999999999997</v>
      </c>
      <c r="M770" s="52" t="s">
        <v>293</v>
      </c>
      <c r="N770" s="52">
        <v>588</v>
      </c>
      <c r="O770" s="52" t="s">
        <v>294</v>
      </c>
      <c r="P770" s="52">
        <v>0.1477</v>
      </c>
      <c r="Q770" s="52" t="s">
        <v>295</v>
      </c>
      <c r="R770" s="55">
        <v>1.0994539999999999</v>
      </c>
      <c r="S770" s="52" t="s">
        <v>296</v>
      </c>
      <c r="T770" s="52">
        <v>1.24715</v>
      </c>
    </row>
    <row r="771" spans="1:32" x14ac:dyDescent="0.25">
      <c r="A771" s="52" t="s">
        <v>297</v>
      </c>
      <c r="B771" s="52">
        <v>3.467E-3</v>
      </c>
      <c r="C771" s="52" t="s">
        <v>298</v>
      </c>
      <c r="D771" s="52">
        <v>1E-3</v>
      </c>
      <c r="E771" s="52" t="s">
        <v>299</v>
      </c>
      <c r="F771" s="52">
        <v>0.01</v>
      </c>
      <c r="G771" s="52" t="s">
        <v>300</v>
      </c>
      <c r="H771" s="52">
        <v>-1.4999999999999999E-2</v>
      </c>
      <c r="I771" s="52" t="s">
        <v>557</v>
      </c>
      <c r="J771" s="52">
        <v>37.56</v>
      </c>
      <c r="K771" s="52" t="s">
        <v>301</v>
      </c>
      <c r="L771" s="52">
        <v>2.6</v>
      </c>
      <c r="M771" s="52" t="s">
        <v>302</v>
      </c>
      <c r="N771" s="52">
        <v>-1.2E-2</v>
      </c>
      <c r="O771" s="52" t="s">
        <v>303</v>
      </c>
      <c r="P771" s="52">
        <v>1</v>
      </c>
      <c r="Q771" s="52" t="s">
        <v>304</v>
      </c>
      <c r="R771" s="55">
        <v>1.1000000000000001</v>
      </c>
      <c r="S771" s="52" t="s">
        <v>558</v>
      </c>
      <c r="T771" s="52">
        <v>6</v>
      </c>
      <c r="U771" s="52" t="s">
        <v>305</v>
      </c>
      <c r="V771" s="52">
        <v>2.5000000000000001E-2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/>
  <dimension ref="A1:CD399"/>
  <sheetViews>
    <sheetView zoomScale="85" zoomScaleNormal="85" workbookViewId="0">
      <pane xSplit="4" ySplit="9" topLeftCell="E343" activePane="bottomRight" state="frozen"/>
      <selection pane="topRight" activeCell="E1" sqref="E1"/>
      <selection pane="bottomLeft" activeCell="A10" sqref="A10"/>
      <selection pane="bottomRight" activeCell="A346" sqref="A346:XFD346"/>
    </sheetView>
  </sheetViews>
  <sheetFormatPr defaultColWidth="8.6640625" defaultRowHeight="17.399999999999999" customHeight="1" x14ac:dyDescent="0.25"/>
  <cols>
    <col min="1" max="1" width="41.88671875" style="130" customWidth="1"/>
    <col min="2" max="2" width="14.33203125" style="139" customWidth="1"/>
    <col min="3" max="3" width="12.109375" style="140" customWidth="1"/>
    <col min="4" max="4" width="13.33203125" style="143" customWidth="1"/>
    <col min="5" max="6" width="11.88671875" style="143" customWidth="1"/>
    <col min="7" max="7" width="12.88671875" style="143" customWidth="1"/>
    <col min="8" max="8" width="10.88671875" style="143" customWidth="1"/>
    <col min="9" max="9" width="13.21875" style="142" customWidth="1"/>
    <col min="10" max="10" width="11.33203125" style="140" customWidth="1"/>
    <col min="11" max="17" width="0.77734375" style="140" customWidth="1"/>
    <col min="18" max="18" width="9.44140625" style="315" customWidth="1"/>
    <col min="19" max="19" width="9.44140625" style="140" customWidth="1"/>
    <col min="20" max="20" width="11.109375" style="140" customWidth="1"/>
    <col min="21" max="27" width="0.44140625" style="140" customWidth="1"/>
    <col min="28" max="28" width="13.33203125" style="140" customWidth="1"/>
    <col min="29" max="37" width="0.109375" style="140" customWidth="1"/>
    <col min="38" max="38" width="13.77734375" style="140" customWidth="1"/>
    <col min="39" max="57" width="0.109375" style="140" customWidth="1"/>
    <col min="58" max="58" width="13.44140625" style="140" customWidth="1"/>
    <col min="59" max="77" width="0.33203125" style="140" customWidth="1"/>
    <col min="78" max="79" width="10.21875" style="140" hidden="1" customWidth="1"/>
    <col min="80" max="82" width="14.88671875" style="140" customWidth="1"/>
    <col min="83" max="16384" width="8.6640625" style="140"/>
  </cols>
  <sheetData>
    <row r="1" spans="1:82" s="209" customFormat="1" ht="17.399999999999999" customHeight="1" x14ac:dyDescent="0.25">
      <c r="A1" s="363">
        <f>+D66</f>
        <v>0</v>
      </c>
      <c r="B1" s="209">
        <v>1</v>
      </c>
      <c r="C1" s="209">
        <v>2</v>
      </c>
      <c r="D1" s="209">
        <v>3</v>
      </c>
      <c r="E1" s="209">
        <v>4</v>
      </c>
      <c r="F1" s="209">
        <v>5</v>
      </c>
      <c r="G1" s="209">
        <v>6</v>
      </c>
      <c r="H1" s="209">
        <v>7</v>
      </c>
      <c r="I1" s="209">
        <v>8</v>
      </c>
      <c r="J1" s="209">
        <v>9</v>
      </c>
      <c r="K1" s="209">
        <v>10</v>
      </c>
      <c r="L1" s="209">
        <v>11</v>
      </c>
      <c r="M1" s="209">
        <v>12</v>
      </c>
      <c r="N1" s="209">
        <v>13</v>
      </c>
      <c r="O1" s="209">
        <v>14</v>
      </c>
      <c r="P1" s="209">
        <v>15</v>
      </c>
      <c r="Q1" s="209">
        <v>16</v>
      </c>
      <c r="R1" s="330">
        <v>17</v>
      </c>
      <c r="S1" s="209">
        <v>18</v>
      </c>
      <c r="T1" s="209">
        <v>19</v>
      </c>
      <c r="U1" s="209">
        <v>20</v>
      </c>
      <c r="V1" s="209">
        <v>21</v>
      </c>
      <c r="W1" s="209">
        <v>22</v>
      </c>
      <c r="X1" s="209">
        <v>23</v>
      </c>
      <c r="Y1" s="209">
        <v>24</v>
      </c>
      <c r="Z1" s="209">
        <v>25</v>
      </c>
      <c r="AA1" s="209">
        <v>26</v>
      </c>
      <c r="AB1" s="209">
        <v>27</v>
      </c>
      <c r="AC1" s="209">
        <v>28</v>
      </c>
      <c r="AD1" s="209">
        <v>29</v>
      </c>
      <c r="AE1" s="209">
        <v>30</v>
      </c>
      <c r="AF1" s="209">
        <v>31</v>
      </c>
      <c r="AG1" s="209">
        <v>32</v>
      </c>
      <c r="AH1" s="209">
        <v>33</v>
      </c>
      <c r="AI1" s="209">
        <v>34</v>
      </c>
      <c r="AJ1" s="209">
        <v>35</v>
      </c>
      <c r="AK1" s="209">
        <v>36</v>
      </c>
      <c r="AL1" s="209">
        <v>37</v>
      </c>
      <c r="AM1" s="209">
        <v>38</v>
      </c>
      <c r="AN1" s="209">
        <v>39</v>
      </c>
      <c r="AO1" s="209">
        <f t="shared" ref="AO1:BT1" si="0">+AN1+1</f>
        <v>40</v>
      </c>
      <c r="AP1" s="209">
        <f t="shared" si="0"/>
        <v>41</v>
      </c>
      <c r="AQ1" s="209">
        <f t="shared" si="0"/>
        <v>42</v>
      </c>
      <c r="AR1" s="209">
        <f t="shared" si="0"/>
        <v>43</v>
      </c>
      <c r="AS1" s="209">
        <f t="shared" si="0"/>
        <v>44</v>
      </c>
      <c r="AT1" s="209">
        <f t="shared" si="0"/>
        <v>45</v>
      </c>
      <c r="AU1" s="209">
        <f t="shared" si="0"/>
        <v>46</v>
      </c>
      <c r="AV1" s="209">
        <f t="shared" si="0"/>
        <v>47</v>
      </c>
      <c r="AW1" s="209">
        <f t="shared" si="0"/>
        <v>48</v>
      </c>
      <c r="AX1" s="209">
        <f t="shared" si="0"/>
        <v>49</v>
      </c>
      <c r="AY1" s="209">
        <f t="shared" si="0"/>
        <v>50</v>
      </c>
      <c r="AZ1" s="209">
        <f t="shared" si="0"/>
        <v>51</v>
      </c>
      <c r="BA1" s="209">
        <f t="shared" si="0"/>
        <v>52</v>
      </c>
      <c r="BB1" s="209">
        <f t="shared" si="0"/>
        <v>53</v>
      </c>
      <c r="BC1" s="209">
        <f t="shared" si="0"/>
        <v>54</v>
      </c>
      <c r="BD1" s="209">
        <f t="shared" si="0"/>
        <v>55</v>
      </c>
      <c r="BE1" s="209">
        <f t="shared" si="0"/>
        <v>56</v>
      </c>
      <c r="BF1" s="209">
        <f t="shared" si="0"/>
        <v>57</v>
      </c>
      <c r="BG1" s="209">
        <f t="shared" si="0"/>
        <v>58</v>
      </c>
      <c r="BH1" s="209">
        <f t="shared" si="0"/>
        <v>59</v>
      </c>
      <c r="BI1" s="209">
        <f t="shared" si="0"/>
        <v>60</v>
      </c>
      <c r="BJ1" s="209">
        <f t="shared" si="0"/>
        <v>61</v>
      </c>
      <c r="BK1" s="209">
        <f t="shared" si="0"/>
        <v>62</v>
      </c>
      <c r="BL1" s="209">
        <f t="shared" si="0"/>
        <v>63</v>
      </c>
      <c r="BM1" s="209">
        <f t="shared" si="0"/>
        <v>64</v>
      </c>
      <c r="BN1" s="209">
        <f t="shared" si="0"/>
        <v>65</v>
      </c>
      <c r="BO1" s="209">
        <f t="shared" si="0"/>
        <v>66</v>
      </c>
      <c r="BP1" s="209">
        <f t="shared" si="0"/>
        <v>67</v>
      </c>
      <c r="BQ1" s="209">
        <f t="shared" si="0"/>
        <v>68</v>
      </c>
      <c r="BR1" s="209">
        <f t="shared" si="0"/>
        <v>69</v>
      </c>
      <c r="BS1" s="209">
        <f t="shared" si="0"/>
        <v>70</v>
      </c>
      <c r="BT1" s="209">
        <f t="shared" si="0"/>
        <v>71</v>
      </c>
      <c r="BU1" s="209">
        <f t="shared" ref="BU1:CB1" si="1">+BT1+1</f>
        <v>72</v>
      </c>
      <c r="BV1" s="209">
        <f t="shared" si="1"/>
        <v>73</v>
      </c>
      <c r="BW1" s="209">
        <f t="shared" si="1"/>
        <v>74</v>
      </c>
      <c r="BX1" s="209">
        <f t="shared" si="1"/>
        <v>75</v>
      </c>
      <c r="BY1" s="209">
        <f t="shared" si="1"/>
        <v>76</v>
      </c>
      <c r="BZ1" s="209">
        <f t="shared" si="1"/>
        <v>77</v>
      </c>
      <c r="CA1" s="209">
        <f t="shared" si="1"/>
        <v>78</v>
      </c>
      <c r="CB1" s="209">
        <f t="shared" si="1"/>
        <v>79</v>
      </c>
      <c r="CC1" s="209">
        <f>+CB1+1</f>
        <v>80</v>
      </c>
      <c r="CD1" s="209">
        <f>+CC1+1</f>
        <v>81</v>
      </c>
    </row>
    <row r="2" spans="1:82" s="371" customFormat="1" ht="17.399999999999999" customHeight="1" x14ac:dyDescent="0.25">
      <c r="A2" s="370" t="s">
        <v>195</v>
      </c>
      <c r="B2" s="371">
        <v>2020</v>
      </c>
      <c r="C2" s="371">
        <f>+B2+Parameters!$B$14</f>
        <v>2025</v>
      </c>
      <c r="D2" s="371">
        <f>+C2+Parameters!$B$14</f>
        <v>2030</v>
      </c>
      <c r="E2" s="371">
        <f>+D2+Parameters!$B$14</f>
        <v>2035</v>
      </c>
      <c r="F2" s="371">
        <f>+E2+Parameters!$B$14</f>
        <v>2040</v>
      </c>
      <c r="G2" s="371">
        <f>+F2+Parameters!$B$14</f>
        <v>2045</v>
      </c>
      <c r="H2" s="371">
        <f>+G2+Parameters!$B$14</f>
        <v>2050</v>
      </c>
      <c r="I2" s="371">
        <f>+H2+Parameters!$B$14</f>
        <v>2055</v>
      </c>
      <c r="J2" s="371">
        <f>+I2+Parameters!$B$14</f>
        <v>2060</v>
      </c>
      <c r="K2" s="371">
        <f>+J2+Parameters!$B$14</f>
        <v>2065</v>
      </c>
      <c r="L2" s="371">
        <f>+K2+Parameters!$B$14</f>
        <v>2070</v>
      </c>
      <c r="M2" s="371">
        <f>+L2+Parameters!$B$14</f>
        <v>2075</v>
      </c>
      <c r="N2" s="371">
        <f>+M2+Parameters!$B$14</f>
        <v>2080</v>
      </c>
      <c r="O2" s="371">
        <f>+N2+Parameters!$B$14</f>
        <v>2085</v>
      </c>
      <c r="P2" s="371">
        <f>+O2+Parameters!$B$14</f>
        <v>2090</v>
      </c>
      <c r="Q2" s="371">
        <f>+P2+Parameters!$B$14</f>
        <v>2095</v>
      </c>
      <c r="R2" s="372">
        <f>+Q2+Parameters!$B$14</f>
        <v>2100</v>
      </c>
      <c r="S2" s="371">
        <f>+R2+Parameters!$B$14</f>
        <v>2105</v>
      </c>
      <c r="T2" s="371">
        <f>+S2+Parameters!$B$14</f>
        <v>2110</v>
      </c>
      <c r="U2" s="371">
        <f>+T2+Parameters!$B$14</f>
        <v>2115</v>
      </c>
      <c r="V2" s="371">
        <f>+U2+Parameters!$B$14</f>
        <v>2120</v>
      </c>
      <c r="W2" s="371">
        <f>+V2+Parameters!$B$14</f>
        <v>2125</v>
      </c>
      <c r="X2" s="371">
        <f>+W2+Parameters!$B$14</f>
        <v>2130</v>
      </c>
      <c r="Y2" s="371">
        <f>+X2+Parameters!$B$14</f>
        <v>2135</v>
      </c>
      <c r="Z2" s="371">
        <f>+Y2+Parameters!$B$14</f>
        <v>2140</v>
      </c>
      <c r="AA2" s="371">
        <f>+Z2+Parameters!$B$14</f>
        <v>2145</v>
      </c>
      <c r="AB2" s="371">
        <f>+AA2+Parameters!$B$14</f>
        <v>2150</v>
      </c>
      <c r="AC2" s="371">
        <f>+AB2+Parameters!$B$14</f>
        <v>2155</v>
      </c>
      <c r="AD2" s="371">
        <f>+AC2+Parameters!$B$14</f>
        <v>2160</v>
      </c>
      <c r="AE2" s="371">
        <f>+AD2+Parameters!$B$14</f>
        <v>2165</v>
      </c>
      <c r="AF2" s="371">
        <f>+AE2+Parameters!$B$14</f>
        <v>2170</v>
      </c>
      <c r="AG2" s="371">
        <f>+AF2+Parameters!$B$14</f>
        <v>2175</v>
      </c>
      <c r="AH2" s="371">
        <f>+AG2+Parameters!$B$14</f>
        <v>2180</v>
      </c>
      <c r="AI2" s="371">
        <f>+AH2+Parameters!$B$14</f>
        <v>2185</v>
      </c>
      <c r="AJ2" s="371">
        <f>+AI2+Parameters!$B$14</f>
        <v>2190</v>
      </c>
      <c r="AK2" s="371">
        <f>+AJ2+Parameters!$B$14</f>
        <v>2195</v>
      </c>
      <c r="AL2" s="371">
        <f>+AK2+Parameters!$B$14</f>
        <v>2200</v>
      </c>
      <c r="AM2" s="371">
        <f>+AL2+Parameters!$B$14</f>
        <v>2205</v>
      </c>
      <c r="AN2" s="371">
        <f>+AM2+Parameters!$B$14</f>
        <v>2210</v>
      </c>
      <c r="AO2" s="371">
        <f>+AN2+Parameters!$B$14</f>
        <v>2215</v>
      </c>
      <c r="AP2" s="371">
        <f>+AO2+Parameters!$B$14</f>
        <v>2220</v>
      </c>
      <c r="AQ2" s="371">
        <f>+AP2+Parameters!$B$14</f>
        <v>2225</v>
      </c>
      <c r="AR2" s="371">
        <f>+AQ2+Parameters!$B$14</f>
        <v>2230</v>
      </c>
      <c r="AS2" s="371">
        <f>+AR2+Parameters!$B$14</f>
        <v>2235</v>
      </c>
      <c r="AT2" s="371">
        <f>+AS2+Parameters!$B$14</f>
        <v>2240</v>
      </c>
      <c r="AU2" s="371">
        <f>+AT2+Parameters!$B$14</f>
        <v>2245</v>
      </c>
      <c r="AV2" s="371">
        <f>+AU2+Parameters!$B$14</f>
        <v>2250</v>
      </c>
      <c r="AW2" s="371">
        <f>+AV2+Parameters!$B$14</f>
        <v>2255</v>
      </c>
      <c r="AX2" s="371">
        <f>+AW2+Parameters!$B$14</f>
        <v>2260</v>
      </c>
      <c r="AY2" s="371">
        <f>+AX2+Parameters!$B$14</f>
        <v>2265</v>
      </c>
      <c r="AZ2" s="371">
        <f>+AY2+Parameters!$B$14</f>
        <v>2270</v>
      </c>
      <c r="BA2" s="371">
        <f>+AZ2+Parameters!$B$14</f>
        <v>2275</v>
      </c>
      <c r="BB2" s="371">
        <f>+BA2+Parameters!$B$14</f>
        <v>2280</v>
      </c>
      <c r="BC2" s="371">
        <f>+BB2+Parameters!$B$14</f>
        <v>2285</v>
      </c>
      <c r="BD2" s="371">
        <f>+BC2+Parameters!$B$14</f>
        <v>2290</v>
      </c>
      <c r="BE2" s="371">
        <f>+BD2+Parameters!$B$14</f>
        <v>2295</v>
      </c>
      <c r="BF2" s="371">
        <f>+BE2+Parameters!$B$14</f>
        <v>2300</v>
      </c>
      <c r="BG2" s="371">
        <f>+BF2+Parameters!$B$14</f>
        <v>2305</v>
      </c>
      <c r="BH2" s="371">
        <f>+BG2+Parameters!$B$14</f>
        <v>2310</v>
      </c>
      <c r="BI2" s="371">
        <f>+BH2+Parameters!$B$14</f>
        <v>2315</v>
      </c>
      <c r="BJ2" s="371">
        <f>+BI2+Parameters!$B$14</f>
        <v>2320</v>
      </c>
      <c r="BK2" s="371">
        <f>+BJ2+Parameters!$B$14</f>
        <v>2325</v>
      </c>
      <c r="BL2" s="371">
        <f>+BK2+Parameters!$B$14</f>
        <v>2330</v>
      </c>
      <c r="BM2" s="371">
        <f>+BL2+Parameters!$B$14</f>
        <v>2335</v>
      </c>
      <c r="BN2" s="371">
        <f>+BM2+Parameters!$B$14</f>
        <v>2340</v>
      </c>
      <c r="BO2" s="371">
        <f>+BN2+Parameters!$B$14</f>
        <v>2345</v>
      </c>
      <c r="BP2" s="371">
        <f>+BO2+Parameters!$B$14</f>
        <v>2350</v>
      </c>
      <c r="BQ2" s="371">
        <f>+BP2+Parameters!$B$14</f>
        <v>2355</v>
      </c>
      <c r="BR2" s="371">
        <f>+BQ2+Parameters!$B$14</f>
        <v>2360</v>
      </c>
      <c r="BS2" s="371">
        <f>+BR2+Parameters!$B$14</f>
        <v>2365</v>
      </c>
      <c r="BT2" s="371">
        <f>+BS2+Parameters!$B$14</f>
        <v>2370</v>
      </c>
      <c r="BU2" s="371">
        <f>+BT2+Parameters!$B$14</f>
        <v>2375</v>
      </c>
      <c r="BV2" s="371">
        <f>+BU2+Parameters!$B$14</f>
        <v>2380</v>
      </c>
      <c r="BW2" s="371">
        <f>+BV2+Parameters!$B$14</f>
        <v>2385</v>
      </c>
      <c r="BX2" s="371">
        <f>+BW2+Parameters!$B$14</f>
        <v>2390</v>
      </c>
      <c r="BY2" s="371">
        <f>+BX2+Parameters!$B$14</f>
        <v>2395</v>
      </c>
      <c r="BZ2" s="371">
        <f>+BY2+Parameters!$B$14</f>
        <v>2400</v>
      </c>
      <c r="CA2" s="371">
        <f>+BZ2+Parameters!$B$14</f>
        <v>2405</v>
      </c>
      <c r="CB2" s="371">
        <f>+CA2+Parameters!$B$14</f>
        <v>2410</v>
      </c>
      <c r="CC2" s="371">
        <f>+CB2+Parameters!$B$14</f>
        <v>2415</v>
      </c>
      <c r="CD2" s="371">
        <f>+CC2+Parameters!$B$14</f>
        <v>2420</v>
      </c>
    </row>
    <row r="3" spans="1:82" s="137" customFormat="1" ht="17.399999999999999" customHeight="1" x14ac:dyDescent="0.25">
      <c r="A3" s="94" t="s">
        <v>490</v>
      </c>
      <c r="B3" s="136"/>
      <c r="D3" s="347"/>
      <c r="E3" s="347"/>
      <c r="F3" s="347"/>
      <c r="G3" s="347"/>
      <c r="H3" s="347"/>
      <c r="I3" s="138"/>
      <c r="R3" s="314"/>
    </row>
    <row r="4" spans="1:82" ht="17.399999999999999" customHeight="1" thickBot="1" x14ac:dyDescent="0.3">
      <c r="A4" s="95" t="s">
        <v>410</v>
      </c>
      <c r="C4" s="140" t="s">
        <v>398</v>
      </c>
      <c r="D4" s="348"/>
      <c r="L4" s="143"/>
      <c r="M4" s="143"/>
      <c r="N4" s="143"/>
      <c r="O4" s="143"/>
      <c r="P4" s="143"/>
      <c r="Q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</row>
    <row r="5" spans="1:82" ht="17.399999999999999" customHeight="1" thickTop="1" x14ac:dyDescent="0.25">
      <c r="A5" s="96" t="s">
        <v>22</v>
      </c>
      <c r="B5" s="144">
        <f>+Parameters!B16</f>
        <v>0.3</v>
      </c>
      <c r="C5" s="140" t="s">
        <v>325</v>
      </c>
      <c r="D5" s="145"/>
      <c r="J5" s="143"/>
      <c r="K5" s="143"/>
      <c r="L5" s="143"/>
      <c r="M5" s="143"/>
      <c r="N5" s="143"/>
      <c r="O5" s="143"/>
      <c r="P5" s="143"/>
      <c r="Q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</row>
    <row r="6" spans="1:82" ht="17.399999999999999" customHeight="1" x14ac:dyDescent="0.25">
      <c r="A6" s="96" t="s">
        <v>45</v>
      </c>
      <c r="B6" s="144">
        <f>+Parameters!B17</f>
        <v>0.1</v>
      </c>
      <c r="C6" s="140" t="s">
        <v>399</v>
      </c>
      <c r="D6" s="167"/>
      <c r="J6" s="143"/>
      <c r="K6" s="143"/>
      <c r="L6" s="143"/>
      <c r="M6" s="143"/>
      <c r="N6" s="143"/>
      <c r="O6" s="143"/>
      <c r="P6" s="143"/>
      <c r="Q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</row>
    <row r="7" spans="1:82" ht="17.399999999999999" customHeight="1" x14ac:dyDescent="0.25">
      <c r="A7" s="96" t="s">
        <v>409</v>
      </c>
      <c r="B7" s="147">
        <f>+Parameters!B19</f>
        <v>135.69999999999999</v>
      </c>
      <c r="C7" s="143" t="s">
        <v>400</v>
      </c>
      <c r="D7" s="148"/>
      <c r="J7" s="143"/>
      <c r="K7" s="143"/>
      <c r="L7" s="143"/>
      <c r="M7" s="143"/>
      <c r="N7" s="143"/>
      <c r="O7" s="143"/>
      <c r="P7" s="143"/>
      <c r="Q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</row>
    <row r="8" spans="1:82" ht="17.399999999999999" customHeight="1" x14ac:dyDescent="0.25">
      <c r="A8" s="96" t="s">
        <v>6</v>
      </c>
      <c r="B8" s="144">
        <f>+Parameters!B25</f>
        <v>295</v>
      </c>
      <c r="C8" s="141" t="s">
        <v>207</v>
      </c>
      <c r="D8" s="354"/>
      <c r="J8" s="143"/>
      <c r="K8" s="143"/>
      <c r="L8" s="143"/>
      <c r="M8" s="143"/>
      <c r="N8" s="143"/>
      <c r="O8" s="143"/>
      <c r="P8" s="143"/>
      <c r="Q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  <c r="BW8" s="143"/>
      <c r="BX8" s="143"/>
      <c r="BY8" s="143"/>
      <c r="BZ8" s="143"/>
      <c r="CA8" s="143"/>
      <c r="CB8" s="143"/>
      <c r="CC8" s="143"/>
      <c r="CD8" s="143"/>
    </row>
    <row r="9" spans="1:82" ht="17.399999999999999" customHeight="1" thickBot="1" x14ac:dyDescent="0.3">
      <c r="A9" s="97" t="s">
        <v>23</v>
      </c>
      <c r="C9" s="141" t="s">
        <v>513</v>
      </c>
      <c r="D9" s="362"/>
      <c r="J9" s="143"/>
      <c r="K9" s="143"/>
      <c r="L9" s="143"/>
      <c r="M9" s="143"/>
      <c r="N9" s="143"/>
      <c r="O9" s="143"/>
      <c r="P9" s="143"/>
      <c r="Q9" s="143"/>
      <c r="R9" s="315">
        <v>3.4607800000000002</v>
      </c>
      <c r="S9" s="143"/>
      <c r="T9" s="208">
        <v>3.660361</v>
      </c>
      <c r="U9" s="143"/>
      <c r="V9" s="143"/>
      <c r="W9" s="143"/>
      <c r="X9" s="143"/>
      <c r="Y9" s="143"/>
      <c r="Z9" s="143"/>
      <c r="AA9" s="143"/>
      <c r="AB9" s="208">
        <v>4.4272580000000001</v>
      </c>
      <c r="AC9" s="143"/>
      <c r="AD9" s="143"/>
      <c r="AE9" s="143"/>
      <c r="AF9" s="143"/>
      <c r="AG9" s="143"/>
      <c r="AH9" s="143"/>
      <c r="AI9" s="143"/>
      <c r="AJ9" s="143"/>
      <c r="AK9" s="143"/>
      <c r="AL9" s="208">
        <v>5.3681099999999997</v>
      </c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208">
        <v>7.2645140000000001</v>
      </c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  <c r="BW9" s="143"/>
      <c r="BX9" s="143"/>
      <c r="BY9" s="143"/>
      <c r="BZ9" s="143"/>
      <c r="CA9" s="143"/>
      <c r="CB9" s="143"/>
      <c r="CC9" s="143"/>
      <c r="CD9" s="143"/>
    </row>
    <row r="10" spans="1:82" s="146" customFormat="1" ht="17.399999999999999" customHeight="1" thickTop="1" x14ac:dyDescent="0.25">
      <c r="A10" s="98" t="s">
        <v>43</v>
      </c>
      <c r="B10" s="149">
        <f>+Parameters!$B$5</f>
        <v>2.6341E-2</v>
      </c>
      <c r="C10" s="140"/>
      <c r="D10" s="143"/>
      <c r="E10" s="143"/>
      <c r="F10" s="143"/>
      <c r="G10" s="143"/>
      <c r="H10" s="143"/>
      <c r="I10" s="142"/>
      <c r="J10" s="140"/>
      <c r="K10" s="140"/>
      <c r="L10" s="140"/>
      <c r="M10" s="140"/>
      <c r="N10" s="140"/>
      <c r="O10" s="140"/>
      <c r="P10" s="140"/>
      <c r="Q10" s="140"/>
      <c r="R10" s="315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</row>
    <row r="11" spans="1:82" ht="17.399999999999999" customHeight="1" x14ac:dyDescent="0.25">
      <c r="A11" s="96" t="s">
        <v>26</v>
      </c>
      <c r="B11" s="150">
        <f>+Parameters!B6</f>
        <v>0.95</v>
      </c>
      <c r="C11" s="143"/>
      <c r="J11" s="143"/>
      <c r="K11" s="143"/>
      <c r="L11" s="143"/>
      <c r="M11" s="143"/>
      <c r="N11" s="143"/>
      <c r="O11" s="143"/>
      <c r="P11" s="143"/>
      <c r="Q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</row>
    <row r="12" spans="1:82" s="152" customFormat="1" ht="17.399999999999999" customHeight="1" x14ac:dyDescent="0.25">
      <c r="A12" s="92" t="s">
        <v>545</v>
      </c>
      <c r="B12" s="151">
        <v>1</v>
      </c>
      <c r="C12" s="152">
        <f t="shared" ref="C12:AH12" si="2">B12/(1+$B$10)^5</f>
        <v>0.87809521050049411</v>
      </c>
      <c r="D12" s="170">
        <f t="shared" si="2"/>
        <v>0.77105119870390704</v>
      </c>
      <c r="E12" s="170">
        <f t="shared" si="2"/>
        <v>0.67705636463256558</v>
      </c>
      <c r="F12" s="170">
        <f t="shared" si="2"/>
        <v>0.59451995102273192</v>
      </c>
      <c r="G12" s="170">
        <f t="shared" si="2"/>
        <v>0.52204512154004923</v>
      </c>
      <c r="H12" s="170">
        <f t="shared" si="2"/>
        <v>0.45840532088946556</v>
      </c>
      <c r="I12" s="153">
        <f t="shared" si="2"/>
        <v>0.4025235167409818</v>
      </c>
      <c r="J12" s="152">
        <f t="shared" si="2"/>
        <v>0.35345397216407154</v>
      </c>
      <c r="K12" s="152">
        <f t="shared" si="2"/>
        <v>0.31036624008964619</v>
      </c>
      <c r="L12" s="152">
        <f t="shared" si="2"/>
        <v>0.27253110892376475</v>
      </c>
      <c r="M12" s="152">
        <f t="shared" si="2"/>
        <v>0.2393082614583463</v>
      </c>
      <c r="N12" s="152">
        <f t="shared" si="2"/>
        <v>0.21013543821977387</v>
      </c>
      <c r="O12" s="152">
        <f t="shared" si="2"/>
        <v>0.18451892185720589</v>
      </c>
      <c r="P12" s="152">
        <f t="shared" si="2"/>
        <v>0.16202518152952741</v>
      </c>
      <c r="Q12" s="152">
        <f t="shared" si="2"/>
        <v>0.14227353588155114</v>
      </c>
      <c r="R12" s="315">
        <f t="shared" si="2"/>
        <v>0.12492971043856024</v>
      </c>
      <c r="S12" s="152">
        <f t="shared" si="2"/>
        <v>0.10970018038531333</v>
      </c>
      <c r="T12" s="152">
        <f t="shared" si="2"/>
        <v>9.6327202987383884E-2</v>
      </c>
      <c r="U12" s="152">
        <f t="shared" si="2"/>
        <v>8.4584455584130677E-2</v>
      </c>
      <c r="V12" s="152">
        <f t="shared" si="2"/>
        <v>7.4273205331216924E-2</v>
      </c>
      <c r="W12" s="152">
        <f t="shared" si="2"/>
        <v>6.5218945869861336E-2</v>
      </c>
      <c r="X12" s="152">
        <f t="shared" si="2"/>
        <v>5.7268444002216215E-2</v>
      </c>
      <c r="Y12" s="152">
        <f t="shared" si="2"/>
        <v>5.0287146391161802E-2</v>
      </c>
      <c r="Z12" s="152">
        <f t="shared" si="2"/>
        <v>4.4156902395816384E-2</v>
      </c>
      <c r="AA12" s="152">
        <f t="shared" si="2"/>
        <v>3.8773964504304162E-2</v>
      </c>
      <c r="AB12" s="152">
        <f t="shared" si="2"/>
        <v>3.4047232523345648E-2</v>
      </c>
      <c r="AC12" s="152">
        <f t="shared" si="2"/>
        <v>2.9896711809546464E-2</v>
      </c>
      <c r="AD12" s="152">
        <f t="shared" si="2"/>
        <v>2.6252159449676311E-2</v>
      </c>
      <c r="AE12" s="152">
        <f t="shared" si="2"/>
        <v>2.3051895478056056E-2</v>
      </c>
      <c r="AF12" s="152">
        <f t="shared" si="2"/>
        <v>2.024175901223902E-2</v>
      </c>
      <c r="AG12" s="152">
        <f t="shared" si="2"/>
        <v>1.7774191640752297E-2</v>
      </c>
      <c r="AH12" s="152">
        <f t="shared" si="2"/>
        <v>1.560743255026251E-2</v>
      </c>
      <c r="AI12" s="152">
        <f t="shared" ref="AI12:BN12" si="3">AH12/(1+$B$10)^5</f>
        <v>1.3704811770595023E-2</v>
      </c>
      <c r="AJ12" s="152">
        <f t="shared" si="3"/>
        <v>1.2034129576570286E-2</v>
      </c>
      <c r="AK12" s="152">
        <f t="shared" si="3"/>
        <v>1.0567111543728707E-2</v>
      </c>
      <c r="AL12" s="152">
        <f t="shared" si="3"/>
        <v>9.2789300353726591E-3</v>
      </c>
      <c r="AM12" s="152">
        <f t="shared" si="3"/>
        <v>8.1477840226299118E-3</v>
      </c>
      <c r="AN12" s="152">
        <f t="shared" si="3"/>
        <v>7.1545301264637744E-3</v>
      </c>
      <c r="AO12" s="152">
        <f t="shared" si="3"/>
        <v>6.2823586374293342E-3</v>
      </c>
      <c r="AP12" s="152">
        <f t="shared" si="3"/>
        <v>5.5165090301731081E-3</v>
      </c>
      <c r="AQ12" s="152">
        <f t="shared" si="3"/>
        <v>4.8440201580777316E-3</v>
      </c>
      <c r="AR12" s="152">
        <f t="shared" si="3"/>
        <v>4.2535109003759026E-3</v>
      </c>
      <c r="AS12" s="152">
        <f t="shared" si="3"/>
        <v>3.734987549431724E-3</v>
      </c>
      <c r="AT12" s="152">
        <f t="shared" si="3"/>
        <v>3.2796746784349742E-3</v>
      </c>
      <c r="AU12" s="152">
        <f t="shared" si="3"/>
        <v>2.8798666271334988E-3</v>
      </c>
      <c r="AV12" s="152">
        <f t="shared" si="3"/>
        <v>2.5287970921661373E-3</v>
      </c>
      <c r="AW12" s="152">
        <f t="shared" si="3"/>
        <v>2.2205246149586614E-3</v>
      </c>
      <c r="AX12" s="152">
        <f t="shared" si="3"/>
        <v>1.9498320291936543E-3</v>
      </c>
      <c r="AY12" s="152">
        <f t="shared" si="3"/>
        <v>1.7121381661154074E-3</v>
      </c>
      <c r="AZ12" s="152">
        <f t="shared" si="3"/>
        <v>1.5034203233810386E-3</v>
      </c>
      <c r="BA12" s="152">
        <f t="shared" si="3"/>
        <v>1.3201461853299939E-3</v>
      </c>
      <c r="BB12" s="152">
        <f t="shared" si="3"/>
        <v>1.1592140424987651E-3</v>
      </c>
      <c r="BC12" s="152">
        <f t="shared" si="3"/>
        <v>1.0179002986630819E-3</v>
      </c>
      <c r="BD12" s="152">
        <f t="shared" si="3"/>
        <v>8.9381337702307468E-4</v>
      </c>
      <c r="BE12" s="152">
        <f t="shared" si="3"/>
        <v>7.8485324544523419E-4</v>
      </c>
      <c r="BF12" s="152">
        <f t="shared" si="3"/>
        <v>6.8917587577122885E-4</v>
      </c>
      <c r="BG12" s="152">
        <f t="shared" si="3"/>
        <v>6.0516203570719958E-4</v>
      </c>
      <c r="BH12" s="152">
        <f t="shared" si="3"/>
        <v>5.3138988513122087E-4</v>
      </c>
      <c r="BI12" s="152">
        <f t="shared" si="3"/>
        <v>4.6661091304213274E-4</v>
      </c>
      <c r="BJ12" s="152">
        <f t="shared" si="3"/>
        <v>4.0972880790955929E-4</v>
      </c>
      <c r="BK12" s="152">
        <f t="shared" si="3"/>
        <v>3.5978090382946096E-4</v>
      </c>
      <c r="BL12" s="152">
        <f t="shared" si="3"/>
        <v>3.1592188848218852E-4</v>
      </c>
      <c r="BM12" s="152">
        <f t="shared" si="3"/>
        <v>2.7740949716848092E-4</v>
      </c>
      <c r="BN12" s="152">
        <f t="shared" si="3"/>
        <v>2.4359195081099348E-4</v>
      </c>
      <c r="BO12" s="152">
        <f t="shared" ref="BO12:CB12" si="4">BN12/(1+$B$10)^5</f>
        <v>2.1389692532360532E-4</v>
      </c>
      <c r="BP12" s="152">
        <f t="shared" si="4"/>
        <v>1.8782186566743968E-4</v>
      </c>
      <c r="BQ12" s="152">
        <f t="shared" si="4"/>
        <v>1.6492548066984598E-4</v>
      </c>
      <c r="BR12" s="152">
        <f t="shared" si="4"/>
        <v>1.4482027466568357E-4</v>
      </c>
      <c r="BS12" s="152">
        <f t="shared" si="4"/>
        <v>1.2716598956730279E-4</v>
      </c>
      <c r="BT12" s="152">
        <f t="shared" si="4"/>
        <v>1.1166384637760439E-4</v>
      </c>
      <c r="BU12" s="152">
        <f t="shared" si="4"/>
        <v>9.8051488690237352E-5</v>
      </c>
      <c r="BV12" s="152">
        <f t="shared" si="4"/>
        <v>8.6098542601340786E-5</v>
      </c>
      <c r="BW12" s="152">
        <f t="shared" si="4"/>
        <v>7.560271788931009E-5</v>
      </c>
      <c r="BX12" s="152">
        <f t="shared" si="4"/>
        <v>6.6386384479423218E-5</v>
      </c>
      <c r="BY12" s="152">
        <f t="shared" si="4"/>
        <v>5.8293566253825865E-5</v>
      </c>
      <c r="BZ12" s="152">
        <f t="shared" si="4"/>
        <v>5.1187301330477717E-5</v>
      </c>
      <c r="CA12" s="152">
        <f t="shared" si="4"/>
        <v>4.4947324136738048E-5</v>
      </c>
      <c r="CB12" s="152">
        <f t="shared" si="4"/>
        <v>3.9468030049282936E-5</v>
      </c>
      <c r="CC12" s="152">
        <f>CB12/(1+$B$10)^5</f>
        <v>3.4656688154164926E-5</v>
      </c>
      <c r="CD12" s="152">
        <f>CC12/(1+$B$10)^5</f>
        <v>3.0431871879981431E-5</v>
      </c>
    </row>
    <row r="13" spans="1:82" s="152" customFormat="1" ht="17.399999999999999" customHeight="1" x14ac:dyDescent="0.25">
      <c r="A13" s="92" t="s">
        <v>546</v>
      </c>
      <c r="B13" s="151">
        <v>1</v>
      </c>
      <c r="C13" s="152">
        <f t="shared" ref="C13:BN13" si="5">+C12*(1+C159)^-(5*(C1-1))</f>
        <v>0.87908648252615651</v>
      </c>
      <c r="D13" s="170">
        <f t="shared" si="5"/>
        <v>0.77453921820554794</v>
      </c>
      <c r="E13" s="170">
        <f t="shared" si="5"/>
        <v>0.68396796974627638</v>
      </c>
      <c r="F13" s="170">
        <f t="shared" si="5"/>
        <v>0.60535340311303332</v>
      </c>
      <c r="G13" s="170">
        <f t="shared" si="5"/>
        <v>0.53698656156577307</v>
      </c>
      <c r="H13" s="170">
        <f t="shared" si="5"/>
        <v>0.47741865399315953</v>
      </c>
      <c r="I13" s="153">
        <f t="shared" si="5"/>
        <v>0.42541933169261165</v>
      </c>
      <c r="J13" s="152">
        <f t="shared" si="5"/>
        <v>0.3799419621353069</v>
      </c>
      <c r="K13" s="152">
        <f t="shared" si="5"/>
        <v>0.34009467949154504</v>
      </c>
      <c r="L13" s="152">
        <f t="shared" si="5"/>
        <v>0.30511621204405126</v>
      </c>
      <c r="M13" s="152">
        <f t="shared" si="5"/>
        <v>0.27435566590513982</v>
      </c>
      <c r="N13" s="152">
        <f t="shared" si="5"/>
        <v>0.24725559055292193</v>
      </c>
      <c r="O13" s="152">
        <f t="shared" si="5"/>
        <v>0.22333777093696394</v>
      </c>
      <c r="P13" s="152">
        <f t="shared" si="5"/>
        <v>0.20219128836144667</v>
      </c>
      <c r="Q13" s="152">
        <f t="shared" si="5"/>
        <v>0.18346247213150549</v>
      </c>
      <c r="R13" s="315">
        <f t="shared" si="5"/>
        <v>0.16684642935102809</v>
      </c>
      <c r="S13" s="315">
        <f t="shared" si="5"/>
        <v>0.15207989395796878</v>
      </c>
      <c r="T13" s="315">
        <f t="shared" si="5"/>
        <v>0.13893518023613508</v>
      </c>
      <c r="U13" s="315">
        <f t="shared" si="5"/>
        <v>0.1272150624007235</v>
      </c>
      <c r="V13" s="315">
        <f t="shared" si="5"/>
        <v>0.11674843183840272</v>
      </c>
      <c r="W13" s="315">
        <f t="shared" si="5"/>
        <v>0.10738660834538595</v>
      </c>
      <c r="X13" s="315">
        <f t="shared" si="5"/>
        <v>9.9000202187343414E-2</v>
      </c>
      <c r="Y13" s="315">
        <f t="shared" si="5"/>
        <v>9.1476440768277059E-2</v>
      </c>
      <c r="Z13" s="315">
        <f t="shared" si="5"/>
        <v>8.4716887765717772E-2</v>
      </c>
      <c r="AA13" s="315">
        <f t="shared" si="5"/>
        <v>7.8635494276906429E-2</v>
      </c>
      <c r="AB13" s="315">
        <f t="shared" si="5"/>
        <v>7.3156931242377737E-2</v>
      </c>
      <c r="AC13" s="315">
        <f t="shared" si="5"/>
        <v>6.8215160511554684E-2</v>
      </c>
      <c r="AD13" s="315">
        <f t="shared" si="5"/>
        <v>6.3752208670222882E-2</v>
      </c>
      <c r="AE13" s="315">
        <f t="shared" si="5"/>
        <v>5.97171133926684E-2</v>
      </c>
      <c r="AF13" s="315">
        <f t="shared" si="5"/>
        <v>5.606501680163431E-2</v>
      </c>
      <c r="AG13" s="315">
        <f t="shared" si="5"/>
        <v>5.2756384273271492E-2</v>
      </c>
      <c r="AH13" s="315">
        <f t="shared" si="5"/>
        <v>4.9756330441089305E-2</v>
      </c>
      <c r="AI13" s="315">
        <f t="shared" si="5"/>
        <v>4.7034036938940829E-2</v>
      </c>
      <c r="AJ13" s="315">
        <f t="shared" si="5"/>
        <v>4.4562248766589589E-2</v>
      </c>
      <c r="AK13" s="315">
        <f t="shared" si="5"/>
        <v>4.2316838135370648E-2</v>
      </c>
      <c r="AL13" s="315">
        <f t="shared" si="5"/>
        <v>4.0276426316458773E-2</v>
      </c>
      <c r="AM13" s="315">
        <f t="shared" si="5"/>
        <v>3.8422055420651607E-2</v>
      </c>
      <c r="AN13" s="315">
        <f t="shared" si="5"/>
        <v>3.6736903228153921E-2</v>
      </c>
      <c r="AO13" s="315">
        <f t="shared" si="5"/>
        <v>3.5206035194555743E-2</v>
      </c>
      <c r="AP13" s="315">
        <f t="shared" si="5"/>
        <v>3.3816188614020019E-2</v>
      </c>
      <c r="AQ13" s="315">
        <f t="shared" si="5"/>
        <v>3.2555584646978178E-2</v>
      </c>
      <c r="AR13" s="315">
        <f t="shared" si="5"/>
        <v>3.1413764537661669E-2</v>
      </c>
      <c r="AS13" s="315">
        <f t="shared" si="5"/>
        <v>3.0381446873591022E-2</v>
      </c>
      <c r="AT13" s="315">
        <f t="shared" si="5"/>
        <v>2.9450403188954907E-2</v>
      </c>
      <c r="AU13" s="315">
        <f t="shared" si="5"/>
        <v>2.8613349598669159E-2</v>
      </c>
      <c r="AV13" s="315">
        <f t="shared" si="5"/>
        <v>2.7863852479853742E-2</v>
      </c>
      <c r="AW13" s="315">
        <f t="shared" si="5"/>
        <v>2.7196246501075872E-2</v>
      </c>
      <c r="AX13" s="315">
        <f t="shared" si="5"/>
        <v>2.5188403923023909E-2</v>
      </c>
      <c r="AY13" s="315">
        <f t="shared" si="5"/>
        <v>2.3328796205914198E-2</v>
      </c>
      <c r="AZ13" s="315">
        <f t="shared" si="5"/>
        <v>2.1606479476836207E-2</v>
      </c>
      <c r="BA13" s="315">
        <f t="shared" si="5"/>
        <v>2.0011317826360599E-2</v>
      </c>
      <c r="BB13" s="315">
        <f t="shared" si="5"/>
        <v>1.8533923658268038E-2</v>
      </c>
      <c r="BC13" s="315">
        <f t="shared" si="5"/>
        <v>1.7165602443134066E-2</v>
      </c>
      <c r="BD13" s="315">
        <f t="shared" si="5"/>
        <v>1.5898301550642376E-2</v>
      </c>
      <c r="BE13" s="315">
        <f t="shared" si="5"/>
        <v>1.472456285950253E-2</v>
      </c>
      <c r="BF13" s="315">
        <f t="shared" si="5"/>
        <v>1.363747886607931E-2</v>
      </c>
      <c r="BG13" s="315">
        <f t="shared" si="5"/>
        <v>1.2630652033431111E-2</v>
      </c>
      <c r="BH13" s="315">
        <f t="shared" si="5"/>
        <v>1.1698157141524671E-2</v>
      </c>
      <c r="BI13" s="315">
        <f t="shared" si="5"/>
        <v>1.0834506417055514E-2</v>
      </c>
      <c r="BJ13" s="315">
        <f t="shared" si="5"/>
        <v>1.0034617237661558E-2</v>
      </c>
      <c r="BK13" s="315">
        <f t="shared" si="5"/>
        <v>9.2937822204677677E-3</v>
      </c>
      <c r="BL13" s="315">
        <f t="shared" si="5"/>
        <v>8.6076415189316434E-3</v>
      </c>
      <c r="BM13" s="315">
        <f t="shared" si="5"/>
        <v>7.9721571649552531E-3</v>
      </c>
      <c r="BN13" s="315">
        <f t="shared" si="5"/>
        <v>7.3835893052660133E-3</v>
      </c>
      <c r="BO13" s="315">
        <f t="shared" ref="BO13:CB13" si="6">+BO12*(1+BO159)^-(5*(BO1-1))</f>
        <v>6.8384741922162843E-3</v>
      </c>
      <c r="BP13" s="315">
        <f t="shared" si="6"/>
        <v>6.333603799476676E-3</v>
      </c>
      <c r="BQ13" s="315">
        <f t="shared" si="6"/>
        <v>5.8660069426605017E-3</v>
      </c>
      <c r="BR13" s="315">
        <f t="shared" si="6"/>
        <v>5.4329317937734569E-3</v>
      </c>
      <c r="BS13" s="315">
        <f t="shared" si="6"/>
        <v>5.0318296865852806E-3</v>
      </c>
      <c r="BT13" s="315">
        <f t="shared" si="6"/>
        <v>4.6603401176172933E-3</v>
      </c>
      <c r="BU13" s="315">
        <f t="shared" si="6"/>
        <v>4.3162768544759795E-3</v>
      </c>
      <c r="BV13" s="315">
        <f t="shared" si="6"/>
        <v>3.9976150697795419E-3</v>
      </c>
      <c r="BW13" s="315">
        <f t="shared" si="6"/>
        <v>3.7024794249600249E-3</v>
      </c>
      <c r="BX13" s="315">
        <f t="shared" si="6"/>
        <v>3.429133033813658E-3</v>
      </c>
      <c r="BY13" s="315">
        <f t="shared" si="6"/>
        <v>3.1759672408494272E-3</v>
      </c>
      <c r="BZ13" s="315">
        <f t="shared" si="6"/>
        <v>2.9414921542810124E-3</v>
      </c>
      <c r="CA13" s="315">
        <f t="shared" si="6"/>
        <v>2.7243278779483359E-3</v>
      </c>
      <c r="CB13" s="315">
        <f t="shared" si="6"/>
        <v>2.5231963905681838E-3</v>
      </c>
      <c r="CC13" s="315">
        <f>+CC12*(1+CC159)^-(5*(CC1-1))</f>
        <v>2.3369140245229499E-3</v>
      </c>
      <c r="CD13" s="315">
        <f>+CD12*(1+CD159)^-(5*(CD1-1))</f>
        <v>2.1643844999248278E-3</v>
      </c>
    </row>
    <row r="14" spans="1:82" s="157" customFormat="1" ht="17.399999999999999" customHeight="1" thickBot="1" x14ac:dyDescent="0.3">
      <c r="A14" s="99" t="s">
        <v>8</v>
      </c>
      <c r="B14" s="154"/>
      <c r="C14" s="155"/>
      <c r="D14" s="168"/>
      <c r="E14" s="168"/>
      <c r="F14" s="168"/>
      <c r="G14" s="168"/>
      <c r="H14" s="143"/>
      <c r="I14" s="156"/>
      <c r="R14" s="316"/>
    </row>
    <row r="15" spans="1:82" s="152" customFormat="1" ht="17.399999999999999" customHeight="1" thickTop="1" x14ac:dyDescent="0.25">
      <c r="A15" s="92" t="s">
        <v>31</v>
      </c>
      <c r="B15" s="151">
        <f>+B16</f>
        <v>5.84</v>
      </c>
      <c r="C15" s="151">
        <f t="shared" ref="C15:AH15" si="7">+B15/(1-B17)</f>
        <v>6.2526766595289081</v>
      </c>
      <c r="D15" s="169">
        <f t="shared" si="7"/>
        <v>6.6909818122854503</v>
      </c>
      <c r="E15" s="169">
        <f t="shared" si="7"/>
        <v>7.1562633641621369</v>
      </c>
      <c r="F15" s="169">
        <f t="shared" si="7"/>
        <v>7.6499251325030606</v>
      </c>
      <c r="G15" s="169">
        <f t="shared" si="7"/>
        <v>8.1734283573523676</v>
      </c>
      <c r="H15" s="169">
        <f t="shared" si="7"/>
        <v>8.7282932152274491</v>
      </c>
      <c r="I15" s="159">
        <f t="shared" si="7"/>
        <v>9.3161003335461761</v>
      </c>
      <c r="J15" s="151">
        <f t="shared" si="7"/>
        <v>9.9384923037829793</v>
      </c>
      <c r="K15" s="151">
        <f t="shared" si="7"/>
        <v>10.59717519137652</v>
      </c>
      <c r="L15" s="151">
        <f t="shared" si="7"/>
        <v>11.293920040362254</v>
      </c>
      <c r="M15" s="151">
        <f t="shared" si="7"/>
        <v>12.030564370656636</v>
      </c>
      <c r="N15" s="151">
        <f t="shared" si="7"/>
        <v>12.809013665876018</v>
      </c>
      <c r="O15" s="151">
        <f t="shared" si="7"/>
        <v>13.631242849532786</v>
      </c>
      <c r="P15" s="151">
        <f t="shared" si="7"/>
        <v>14.499297747413989</v>
      </c>
      <c r="Q15" s="151">
        <f t="shared" si="7"/>
        <v>15.415296533913819</v>
      </c>
      <c r="R15" s="317">
        <f t="shared" si="7"/>
        <v>16.38143116006092</v>
      </c>
      <c r="S15" s="151">
        <f t="shared" si="7"/>
        <v>17.39996876095476</v>
      </c>
      <c r="T15" s="151">
        <f t="shared" si="7"/>
        <v>18.473253040302325</v>
      </c>
      <c r="U15" s="151">
        <f t="shared" si="7"/>
        <v>19.603705629727227</v>
      </c>
      <c r="V15" s="151">
        <f t="shared" si="7"/>
        <v>20.793827420508162</v>
      </c>
      <c r="W15" s="151">
        <f t="shared" si="7"/>
        <v>22.046199865392445</v>
      </c>
      <c r="X15" s="151">
        <f t="shared" si="7"/>
        <v>23.363486248123383</v>
      </c>
      <c r="Y15" s="151">
        <f t="shared" si="7"/>
        <v>24.748432918317285</v>
      </c>
      <c r="Z15" s="151">
        <f t="shared" si="7"/>
        <v>26.203870489327365</v>
      </c>
      <c r="AA15" s="151">
        <f t="shared" si="7"/>
        <v>27.732714996737368</v>
      </c>
      <c r="AB15" s="151">
        <f t="shared" si="7"/>
        <v>29.33796901513772</v>
      </c>
      <c r="AC15" s="151">
        <f t="shared" si="7"/>
        <v>31.022722730851367</v>
      </c>
      <c r="AD15" s="151">
        <f t="shared" si="7"/>
        <v>32.79015496829502</v>
      </c>
      <c r="AE15" s="151">
        <f t="shared" si="7"/>
        <v>34.643534167684656</v>
      </c>
      <c r="AF15" s="151">
        <f t="shared" si="7"/>
        <v>36.586219311821395</v>
      </c>
      <c r="AG15" s="151">
        <f t="shared" si="7"/>
        <v>38.621660799725667</v>
      </c>
      <c r="AH15" s="151">
        <f t="shared" si="7"/>
        <v>40.753401264923561</v>
      </c>
      <c r="AI15" s="151">
        <f t="shared" ref="AI15:BN15" si="8">+AH15/(1-AH17)</f>
        <v>42.985076336229504</v>
      </c>
      <c r="AJ15" s="151">
        <f t="shared" si="8"/>
        <v>45.320415338914103</v>
      </c>
      <c r="AK15" s="151">
        <f t="shared" si="8"/>
        <v>47.763241934194411</v>
      </c>
      <c r="AL15" s="151">
        <f t="shared" si="8"/>
        <v>50.317474695036893</v>
      </c>
      <c r="AM15" s="151">
        <f t="shared" si="8"/>
        <v>52.987127616320066</v>
      </c>
      <c r="AN15" s="151">
        <f t="shared" si="8"/>
        <v>55.776310557464512</v>
      </c>
      <c r="AO15" s="151">
        <f t="shared" si="8"/>
        <v>58.689229615702594</v>
      </c>
      <c r="AP15" s="151">
        <f t="shared" si="8"/>
        <v>61.730187428228419</v>
      </c>
      <c r="AQ15" s="151">
        <f t="shared" si="8"/>
        <v>64.903583401540601</v>
      </c>
      <c r="AR15" s="151">
        <f t="shared" si="8"/>
        <v>68.213913866365729</v>
      </c>
      <c r="AS15" s="151">
        <f t="shared" si="8"/>
        <v>71.665772156629131</v>
      </c>
      <c r="AT15" s="151">
        <f t="shared" si="8"/>
        <v>75.2638486110217</v>
      </c>
      <c r="AU15" s="151">
        <f t="shared" si="8"/>
        <v>79.012930495796425</v>
      </c>
      <c r="AV15" s="151">
        <f t="shared" si="8"/>
        <v>82.91790184751622</v>
      </c>
      <c r="AW15" s="151">
        <f t="shared" si="8"/>
        <v>86.983743234565623</v>
      </c>
      <c r="AX15" s="151">
        <f t="shared" si="8"/>
        <v>91.215531436331929</v>
      </c>
      <c r="AY15" s="151">
        <f t="shared" si="8"/>
        <v>95.618439039057407</v>
      </c>
      <c r="AZ15" s="151">
        <f t="shared" si="8"/>
        <v>100.19773394746188</v>
      </c>
      <c r="BA15" s="151">
        <f t="shared" si="8"/>
        <v>104.95877881133546</v>
      </c>
      <c r="BB15" s="151">
        <f t="shared" si="8"/>
        <v>109.90703036640262</v>
      </c>
      <c r="BC15" s="151">
        <f t="shared" si="8"/>
        <v>115.04803868886312</v>
      </c>
      <c r="BD15" s="151">
        <f t="shared" si="8"/>
        <v>120.38744636311959</v>
      </c>
      <c r="BE15" s="151">
        <f t="shared" si="8"/>
        <v>125.93098756230901</v>
      </c>
      <c r="BF15" s="151">
        <f t="shared" si="8"/>
        <v>131.68448704136188</v>
      </c>
      <c r="BG15" s="151">
        <f t="shared" si="8"/>
        <v>137.65385904242203</v>
      </c>
      <c r="BH15" s="151">
        <f t="shared" si="8"/>
        <v>143.84510611256928</v>
      </c>
      <c r="BI15" s="151">
        <f t="shared" si="8"/>
        <v>150.26431783389594</v>
      </c>
      <c r="BJ15" s="151">
        <f t="shared" si="8"/>
        <v>156.91766946609948</v>
      </c>
      <c r="BK15" s="151">
        <f t="shared" si="8"/>
        <v>163.8114205018627</v>
      </c>
      <c r="BL15" s="151">
        <f t="shared" si="8"/>
        <v>170.95191313540354</v>
      </c>
      <c r="BM15" s="151">
        <f t="shared" si="8"/>
        <v>178.34557064468595</v>
      </c>
      <c r="BN15" s="151">
        <f t="shared" si="8"/>
        <v>185.99889568789285</v>
      </c>
      <c r="BO15" s="151">
        <f t="shared" ref="BO15:CB15" si="9">+BN15/(1-BN17)</f>
        <v>193.9184685148708</v>
      </c>
      <c r="BP15" s="151">
        <f t="shared" si="9"/>
        <v>202.11094509436353</v>
      </c>
      <c r="BQ15" s="151">
        <f t="shared" si="9"/>
        <v>210.58305515795865</v>
      </c>
      <c r="BR15" s="151">
        <f t="shared" si="9"/>
        <v>219.34160016177711</v>
      </c>
      <c r="BS15" s="151">
        <f t="shared" si="9"/>
        <v>228.3934511670389</v>
      </c>
      <c r="BT15" s="151">
        <f t="shared" si="9"/>
        <v>237.74554664074159</v>
      </c>
      <c r="BU15" s="151">
        <f t="shared" si="9"/>
        <v>247.4048901777883</v>
      </c>
      <c r="BV15" s="151">
        <f t="shared" si="9"/>
        <v>257.37854814600149</v>
      </c>
      <c r="BW15" s="151">
        <f t="shared" si="9"/>
        <v>267.67364725555473</v>
      </c>
      <c r="BX15" s="151">
        <f t="shared" si="9"/>
        <v>278.29737205445002</v>
      </c>
      <c r="BY15" s="151">
        <f t="shared" si="9"/>
        <v>289.2569623517598</v>
      </c>
      <c r="BZ15" s="151">
        <f t="shared" si="9"/>
        <v>300.55971057044269</v>
      </c>
      <c r="CA15" s="151">
        <f t="shared" si="9"/>
        <v>312.21295903162951</v>
      </c>
      <c r="CB15" s="151">
        <f t="shared" si="9"/>
        <v>324.22409717235854</v>
      </c>
      <c r="CC15" s="151">
        <f>+CB15/(1-CB17)</f>
        <v>336.60055869882274</v>
      </c>
      <c r="CD15" s="151">
        <f>+CC15/(1-CC17)</f>
        <v>349.34981867726816</v>
      </c>
    </row>
    <row r="16" spans="1:82" ht="17.399999999999999" customHeight="1" x14ac:dyDescent="0.25">
      <c r="A16" s="96" t="s">
        <v>411</v>
      </c>
      <c r="B16" s="160">
        <f>+Parameters!$B$26</f>
        <v>5.84</v>
      </c>
      <c r="C16" s="143"/>
      <c r="J16" s="143"/>
      <c r="K16" s="143"/>
      <c r="L16" s="143"/>
      <c r="M16" s="143"/>
      <c r="N16" s="143"/>
      <c r="O16" s="143"/>
      <c r="P16" s="143"/>
      <c r="Q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</row>
    <row r="17" spans="1:82" s="161" customFormat="1" ht="17.399999999999999" customHeight="1" x14ac:dyDescent="0.25">
      <c r="A17" s="100" t="s">
        <v>465</v>
      </c>
      <c r="B17" s="161">
        <f>+Parameters!$B$27</f>
        <v>6.6000000000000003E-2</v>
      </c>
      <c r="C17" s="161">
        <f>+B17*EXP(-5*Parameters!$B$28)</f>
        <v>6.5506851618063133E-2</v>
      </c>
      <c r="D17" s="348">
        <f>+C17*EXP(-5*Parameters!$B$28)</f>
        <v>6.5017388013802135E-2</v>
      </c>
      <c r="E17" s="348">
        <f>+D17*EXP(-5*Parameters!$B$28)</f>
        <v>6.4531581654760195E-2</v>
      </c>
      <c r="F17" s="348">
        <f>+E17*EXP(-5*Parameters!$B$28)</f>
        <v>6.4049405214201535E-2</v>
      </c>
      <c r="G17" s="348">
        <f>+F17*EXP(-5*Parameters!$B$28)</f>
        <v>6.3570831569574229E-2</v>
      </c>
      <c r="H17" s="348">
        <f>+G17*EXP(-5*Parameters!$B$28)</f>
        <v>6.3095833800984588E-2</v>
      </c>
      <c r="I17" s="162">
        <f>+H17*EXP(-5*Parameters!$B$28)</f>
        <v>6.2624385189682871E-2</v>
      </c>
      <c r="J17" s="161">
        <f>+I17*EXP(-5*Parameters!$B$28)</f>
        <v>6.2156459216560399E-2</v>
      </c>
      <c r="K17" s="161">
        <f>+J17*EXP(-5*Parameters!$B$28)</f>
        <v>6.16920295606578E-2</v>
      </c>
      <c r="L17" s="161">
        <f>+K17*EXP(-5*Parameters!$B$28)</f>
        <v>6.123107009768447E-2</v>
      </c>
      <c r="M17" s="161">
        <f>+L17*EXP(-5*Parameters!$B$28)</f>
        <v>6.0773554898549076E-2</v>
      </c>
      <c r="N17" s="161">
        <f>+M17*EXP(-5*Parameters!$B$28)</f>
        <v>6.0319458227901038E-2</v>
      </c>
      <c r="O17" s="161">
        <f>+N17*EXP(-5*Parameters!$B$28)</f>
        <v>5.9868754542682888E-2</v>
      </c>
      <c r="P17" s="161">
        <f>+O17*EXP(-5*Parameters!$B$28)</f>
        <v>5.9421418490693503E-2</v>
      </c>
      <c r="Q17" s="161">
        <f>+P17*EXP(-5*Parameters!$B$28)</f>
        <v>5.897742490916201E-2</v>
      </c>
      <c r="R17" s="316">
        <f>+Q17*EXP(-5*Parameters!$B$28)</f>
        <v>5.8536748823332374E-2</v>
      </c>
      <c r="S17" s="161">
        <f>+R17*EXP(-5*Parameters!$B$28)</f>
        <v>5.8099365445058573E-2</v>
      </c>
      <c r="T17" s="161">
        <f>+S17*EXP(-5*Parameters!$B$28)</f>
        <v>5.7665250171410255E-2</v>
      </c>
      <c r="U17" s="161">
        <f>+T17*EXP(-5*Parameters!$B$28)</f>
        <v>5.7234378583288809E-2</v>
      </c>
      <c r="V17" s="161">
        <f>+U17*EXP(-5*Parameters!$B$28)</f>
        <v>5.6806726444053796E-2</v>
      </c>
      <c r="W17" s="161">
        <f>+V17*EXP(-5*Parameters!$B$28)</f>
        <v>5.6382269698159626E-2</v>
      </c>
      <c r="X17" s="161">
        <f>+W17*EXP(-5*Parameters!$B$28)</f>
        <v>5.5960984469802424E-2</v>
      </c>
      <c r="Y17" s="161">
        <f>+X17*EXP(-5*Parameters!$B$28)</f>
        <v>5.5542847061577014E-2</v>
      </c>
      <c r="Z17" s="161">
        <f>+Y17*EXP(-5*Parameters!$B$28)</f>
        <v>5.5127833953143933E-2</v>
      </c>
      <c r="AA17" s="161">
        <f>+Z17*EXP(-5*Parameters!$B$28)</f>
        <v>5.4715921799906399E-2</v>
      </c>
      <c r="AB17" s="161">
        <f>+AA17*EXP(-5*Parameters!$B$28)</f>
        <v>5.4307087431697189E-2</v>
      </c>
      <c r="AC17" s="161">
        <f>+AB17*EXP(-5*Parameters!$B$28)</f>
        <v>5.3901307851475289E-2</v>
      </c>
      <c r="AD17" s="161">
        <f>+AC17*EXP(-5*Parameters!$B$28)</f>
        <v>5.3498560234032322E-2</v>
      </c>
      <c r="AE17" s="161">
        <f>+AD17*EXP(-5*Parameters!$B$28)</f>
        <v>5.3098821924708613E-2</v>
      </c>
      <c r="AF17" s="161">
        <f>+AE17*EXP(-5*Parameters!$B$28)</f>
        <v>5.2702070438118857E-2</v>
      </c>
      <c r="AG17" s="161">
        <f>+AF17*EXP(-5*Parameters!$B$28)</f>
        <v>5.2308283456887331E-2</v>
      </c>
      <c r="AH17" s="161">
        <f>+AG17*EXP(-5*Parameters!$B$28)</f>
        <v>5.1917438830392501E-2</v>
      </c>
      <c r="AI17" s="161">
        <f>+AH17*EXP(-5*Parameters!$B$28)</f>
        <v>5.1529514573521076E-2</v>
      </c>
      <c r="AJ17" s="161">
        <f>+AI17*EXP(-5*Parameters!$B$28)</f>
        <v>5.1144488865431319E-2</v>
      </c>
      <c r="AK17" s="161">
        <f>+AJ17*EXP(-5*Parameters!$B$28)</f>
        <v>5.0762340048325631E-2</v>
      </c>
      <c r="AL17" s="161">
        <f>+AK17*EXP(-5*Parameters!$B$28)</f>
        <v>5.0383046626232289E-2</v>
      </c>
      <c r="AM17" s="161">
        <f>+AL17*EXP(-5*Parameters!$B$28)</f>
        <v>5.0006587263796289E-2</v>
      </c>
      <c r="AN17" s="161">
        <f>+AM17*EXP(-5*Parameters!$B$28)</f>
        <v>4.9632940785079231E-2</v>
      </c>
      <c r="AO17" s="161">
        <f>+AN17*EXP(-5*Parameters!$B$28)</f>
        <v>4.9262086172368172E-2</v>
      </c>
      <c r="AP17" s="161">
        <f>+AO17*EXP(-5*Parameters!$B$28)</f>
        <v>4.8894002564993357E-2</v>
      </c>
      <c r="AQ17" s="161">
        <f>+AP17*EXP(-5*Parameters!$B$28)</f>
        <v>4.852866925815482E-2</v>
      </c>
      <c r="AR17" s="161">
        <f>+AQ17*EXP(-5*Parameters!$B$28)</f>
        <v>4.8166065701757722E-2</v>
      </c>
      <c r="AS17" s="161">
        <f>+AR17*EXP(-5*Parameters!$B$28)</f>
        <v>4.7806171499256409E-2</v>
      </c>
      <c r="AT17" s="161">
        <f>+AS17*EXP(-5*Parameters!$B$28)</f>
        <v>4.7448966406507094E-2</v>
      </c>
      <c r="AU17" s="161">
        <f>+AT17*EXP(-5*Parameters!$B$28)</f>
        <v>4.7094430330629128E-2</v>
      </c>
      <c r="AV17" s="161">
        <f>+AU17*EXP(-5*Parameters!$B$28)</f>
        <v>4.6742543328874765E-2</v>
      </c>
      <c r="AW17" s="161">
        <f>+AV17*EXP(-5*Parameters!$B$28)</f>
        <v>4.6393285607507363E-2</v>
      </c>
      <c r="AX17" s="161">
        <f>+AW17*EXP(-5*Parameters!$B$28)</f>
        <v>4.6046637520688015E-2</v>
      </c>
      <c r="AY17" s="161">
        <f>+AX17*EXP(-5*Parameters!$B$28)</f>
        <v>4.5702579569370433E-2</v>
      </c>
      <c r="AZ17" s="161">
        <f>+AY17*EXP(-5*Parameters!$B$28)</f>
        <v>4.5361092400204132E-2</v>
      </c>
      <c r="BA17" s="161">
        <f>+AZ17*EXP(-5*Parameters!$B$28)</f>
        <v>4.5022156804445809E-2</v>
      </c>
      <c r="BB17" s="161">
        <f>+BA17*EXP(-5*Parameters!$B$28)</f>
        <v>4.4685753716878836E-2</v>
      </c>
      <c r="BC17" s="161">
        <f>+BB17*EXP(-5*Parameters!$B$28)</f>
        <v>4.4351864214740834E-2</v>
      </c>
      <c r="BD17" s="161">
        <f>+BC17*EXP(-5*Parameters!$B$28)</f>
        <v>4.402046951665927E-2</v>
      </c>
      <c r="BE17" s="161">
        <f>+BD17*EXP(-5*Parameters!$B$28)</f>
        <v>4.3691550981595002E-2</v>
      </c>
      <c r="BF17" s="161">
        <f>+BE17*EXP(-5*Parameters!$B$28)</f>
        <v>4.3365090107793706E-2</v>
      </c>
      <c r="BG17" s="161">
        <f>+BF17*EXP(-5*Parameters!$B$28)</f>
        <v>4.304106853174515E-2</v>
      </c>
      <c r="BH17" s="161">
        <f>+BG17*EXP(-5*Parameters!$B$28)</f>
        <v>4.2719468027150244E-2</v>
      </c>
      <c r="BI17" s="161">
        <f>+BH17*EXP(-5*Parameters!$B$28)</f>
        <v>4.2400270503895811E-2</v>
      </c>
      <c r="BJ17" s="161">
        <f>+BI17*EXP(-5*Parameters!$B$28)</f>
        <v>4.2083458007037E-2</v>
      </c>
      <c r="BK17" s="161">
        <f>+BJ17*EXP(-5*Parameters!$B$28)</f>
        <v>4.1769012715787326E-2</v>
      </c>
      <c r="BL17" s="161">
        <f>+BK17*EXP(-5*Parameters!$B$28)</f>
        <v>4.1456916942516256E-2</v>
      </c>
      <c r="BM17" s="161">
        <f>+BL17*EXP(-5*Parameters!$B$28)</f>
        <v>4.1147153131754245E-2</v>
      </c>
      <c r="BN17" s="161">
        <f>+BM17*EXP(-5*Parameters!$B$28)</f>
        <v>4.0839703859205261E-2</v>
      </c>
      <c r="BO17" s="161">
        <f>+BN17*EXP(-5*Parameters!$B$28)</f>
        <v>4.0534551830766659E-2</v>
      </c>
      <c r="BP17" s="161">
        <f>+BO17*EXP(-5*Parameters!$B$28)</f>
        <v>4.0231679881556376E-2</v>
      </c>
      <c r="BQ17" s="161">
        <f>+BP17*EXP(-5*Parameters!$B$28)</f>
        <v>3.9931070974947414E-2</v>
      </c>
      <c r="BR17" s="161">
        <f>+BQ17*EXP(-5*Parameters!$B$28)</f>
        <v>3.9632708201609516E-2</v>
      </c>
      <c r="BS17" s="161">
        <f>+BR17*EXP(-5*Parameters!$B$28)</f>
        <v>3.9336574778558009E-2</v>
      </c>
      <c r="BT17" s="161">
        <f>+BS17*EXP(-5*Parameters!$B$28)</f>
        <v>3.9042654048209759E-2</v>
      </c>
      <c r="BU17" s="161">
        <f>+BT17*EXP(-5*Parameters!$B$28)</f>
        <v>3.875092947744619E-2</v>
      </c>
      <c r="BV17" s="161">
        <f>+BU17*EXP(-5*Parameters!$B$28)</f>
        <v>3.8461384656683278E-2</v>
      </c>
      <c r="BW17" s="161">
        <f>+BV17*EXP(-5*Parameters!$B$28)</f>
        <v>3.817400329894851E-2</v>
      </c>
      <c r="BX17" s="161">
        <f>+BW17*EXP(-5*Parameters!$B$28)</f>
        <v>3.788876923896474E-2</v>
      </c>
      <c r="BY17" s="161">
        <f>+BX17*EXP(-5*Parameters!$B$28)</f>
        <v>3.7605666432240878E-2</v>
      </c>
      <c r="BZ17" s="161">
        <f>+BY17*EXP(-5*Parameters!$B$28)</f>
        <v>3.732467895416941E-2</v>
      </c>
      <c r="CA17" s="161">
        <f>+BZ17*EXP(-5*Parameters!$B$28)</f>
        <v>3.70457909991306E-2</v>
      </c>
      <c r="CB17" s="161">
        <f>+CA17*EXP(-5*Parameters!$B$28)</f>
        <v>3.6768986879603442E-2</v>
      </c>
      <c r="CC17" s="161">
        <f>+CB17*EXP(-5*Parameters!$B$28)</f>
        <v>3.6494251025283225E-2</v>
      </c>
      <c r="CD17" s="161">
        <f>+CC17*EXP(-5*Parameters!$B$28)</f>
        <v>3.6221567982205709E-2</v>
      </c>
    </row>
    <row r="18" spans="1:82" ht="17.399999999999999" customHeight="1" thickBot="1" x14ac:dyDescent="0.3">
      <c r="A18" s="97" t="s">
        <v>21</v>
      </c>
      <c r="B18" s="154"/>
      <c r="C18" s="155"/>
      <c r="D18" s="168"/>
      <c r="E18" s="168"/>
      <c r="F18" s="168"/>
      <c r="G18" s="168"/>
      <c r="H18" s="168"/>
      <c r="I18" s="163"/>
      <c r="J18" s="155"/>
      <c r="K18" s="155"/>
      <c r="L18" s="155"/>
      <c r="M18" s="155"/>
      <c r="N18" s="155"/>
      <c r="O18" s="155"/>
      <c r="P18" s="155"/>
      <c r="Q18" s="155"/>
      <c r="R18" s="318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</row>
    <row r="19" spans="1:82" ht="17.399999999999999" customHeight="1" thickTop="1" x14ac:dyDescent="0.25">
      <c r="A19" s="96" t="s">
        <v>436</v>
      </c>
      <c r="B19" s="144">
        <v>0</v>
      </c>
      <c r="C19" s="143"/>
      <c r="J19" s="143"/>
      <c r="K19" s="143"/>
      <c r="L19" s="143"/>
      <c r="M19" s="143"/>
      <c r="N19" s="143"/>
      <c r="O19" s="143"/>
      <c r="P19" s="143"/>
      <c r="Q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</row>
    <row r="20" spans="1:82" ht="17.399999999999999" customHeight="1" x14ac:dyDescent="0.25">
      <c r="A20" s="96" t="s">
        <v>412</v>
      </c>
      <c r="B20" s="160">
        <f>+Parameters!B8</f>
        <v>3.467E-3</v>
      </c>
      <c r="C20" s="143"/>
      <c r="J20" s="143"/>
      <c r="K20" s="143"/>
      <c r="L20" s="143"/>
      <c r="M20" s="143"/>
      <c r="N20" s="143"/>
      <c r="O20" s="143"/>
      <c r="P20" s="143"/>
      <c r="Q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</row>
    <row r="21" spans="1:82" ht="17.399999999999999" customHeight="1" x14ac:dyDescent="0.25">
      <c r="A21" s="96" t="s">
        <v>413</v>
      </c>
      <c r="B21" s="165">
        <f>+Parameters!B9</f>
        <v>2</v>
      </c>
      <c r="C21" s="143"/>
      <c r="J21" s="143"/>
      <c r="K21" s="143"/>
      <c r="L21" s="143"/>
      <c r="M21" s="143"/>
      <c r="N21" s="143"/>
      <c r="O21" s="143"/>
      <c r="P21" s="143"/>
      <c r="Q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</row>
    <row r="22" spans="1:82" ht="17.399999999999999" customHeight="1" thickBot="1" x14ac:dyDescent="0.3">
      <c r="A22" s="97" t="s">
        <v>20</v>
      </c>
      <c r="C22" s="143"/>
      <c r="J22" s="143"/>
      <c r="K22" s="143"/>
      <c r="L22" s="143"/>
      <c r="M22" s="143"/>
      <c r="N22" s="143"/>
      <c r="O22" s="143"/>
      <c r="P22" s="143"/>
      <c r="Q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</row>
    <row r="23" spans="1:82" s="145" customFormat="1" ht="17.399999999999999" customHeight="1" thickTop="1" x14ac:dyDescent="0.25">
      <c r="A23" s="101" t="s">
        <v>414</v>
      </c>
      <c r="B23" s="145">
        <f t="shared" ref="B23:AG23" si="10">+B147</f>
        <v>0.10906173237607246</v>
      </c>
      <c r="C23" s="145">
        <f t="shared" si="10"/>
        <v>9.5430263253806741E-2</v>
      </c>
      <c r="D23" s="145">
        <f t="shared" si="10"/>
        <v>8.3747326383787887E-2</v>
      </c>
      <c r="E23" s="145">
        <f t="shared" si="10"/>
        <v>7.3701141363295433E-2</v>
      </c>
      <c r="F23" s="145">
        <f t="shared" si="10"/>
        <v>6.5034725721187445E-2</v>
      </c>
      <c r="G23" s="145">
        <f t="shared" si="10"/>
        <v>5.7535466623630287E-2</v>
      </c>
      <c r="H23" s="145">
        <f t="shared" si="10"/>
        <v>5.1026818309461104E-2</v>
      </c>
      <c r="I23" s="145">
        <f t="shared" si="10"/>
        <v>4.7449565328596156E-2</v>
      </c>
      <c r="J23" s="145">
        <f t="shared" si="10"/>
        <v>4.4223235399711902E-2</v>
      </c>
      <c r="K23" s="145">
        <f t="shared" si="10"/>
        <v>4.1305879435739622E-2</v>
      </c>
      <c r="L23" s="145">
        <f t="shared" si="10"/>
        <v>3.8661303636160167E-2</v>
      </c>
      <c r="M23" s="145">
        <f t="shared" si="10"/>
        <v>3.6258188139440081E-2</v>
      </c>
      <c r="N23" s="145">
        <f t="shared" si="10"/>
        <v>3.4069353482822508E-2</v>
      </c>
      <c r="O23" s="145">
        <f t="shared" si="10"/>
        <v>3.2071148089304585E-2</v>
      </c>
      <c r="P23" s="145">
        <f t="shared" si="10"/>
        <v>3.0242935191033993E-2</v>
      </c>
      <c r="Q23" s="145">
        <f t="shared" si="10"/>
        <v>2.8566661720644568E-2</v>
      </c>
      <c r="R23" s="174">
        <f t="shared" si="10"/>
        <v>2.7026494988630145E-2</v>
      </c>
      <c r="S23" s="145">
        <f t="shared" si="10"/>
        <v>2.5862329781391E-2</v>
      </c>
      <c r="T23" s="145">
        <f t="shared" si="10"/>
        <v>2.4786978400925367E-2</v>
      </c>
      <c r="U23" s="145">
        <f t="shared" si="10"/>
        <v>2.3791971709586066E-2</v>
      </c>
      <c r="V23" s="145">
        <f t="shared" si="10"/>
        <v>2.2869788509807403E-2</v>
      </c>
      <c r="W23" s="145">
        <f t="shared" si="10"/>
        <v>2.201373502690411E-2</v>
      </c>
      <c r="X23" s="145">
        <f t="shared" si="10"/>
        <v>2.1217841389260885E-2</v>
      </c>
      <c r="Y23" s="145">
        <f t="shared" si="10"/>
        <v>2.0476772489943441E-2</v>
      </c>
      <c r="Z23" s="145">
        <f t="shared" si="10"/>
        <v>1.9785751047903723E-2</v>
      </c>
      <c r="AA23" s="145">
        <f t="shared" si="10"/>
        <v>1.9140491044105295E-2</v>
      </c>
      <c r="AB23" s="145">
        <f t="shared" si="10"/>
        <v>1.8537140002543102E-2</v>
      </c>
      <c r="AC23" s="145">
        <f t="shared" si="10"/>
        <v>1.7972228829885206E-2</v>
      </c>
      <c r="AD23" s="145">
        <f t="shared" si="10"/>
        <v>1.7441069195873831E-2</v>
      </c>
      <c r="AE23" s="145">
        <f t="shared" si="10"/>
        <v>1.692560770144623E-2</v>
      </c>
      <c r="AF23" s="145">
        <f t="shared" si="10"/>
        <v>1.6425380396462724E-2</v>
      </c>
      <c r="AG23" s="145">
        <f t="shared" si="10"/>
        <v>1.5939937042582474E-2</v>
      </c>
      <c r="AH23" s="145">
        <f t="shared" ref="AH23:BM23" si="11">+AH147</f>
        <v>1.5468840708018579E-2</v>
      </c>
      <c r="AI23" s="145">
        <f t="shared" si="11"/>
        <v>1.5011667374269972E-2</v>
      </c>
      <c r="AJ23" s="145">
        <f t="shared" si="11"/>
        <v>1.4568005554476154E-2</v>
      </c>
      <c r="AK23" s="145">
        <f t="shared" si="11"/>
        <v>1.4137455923051245E-2</v>
      </c>
      <c r="AL23" s="145">
        <f t="shared" si="11"/>
        <v>1.3719630956263985E-2</v>
      </c>
      <c r="AM23" s="145">
        <f t="shared" si="11"/>
        <v>1.3314154583440228E-2</v>
      </c>
      <c r="AN23" s="145">
        <f t="shared" si="11"/>
        <v>1.2920661848473968E-2</v>
      </c>
      <c r="AO23" s="145">
        <f t="shared" si="11"/>
        <v>1.2538798581342176E-2</v>
      </c>
      <c r="AP23" s="145">
        <f t="shared" si="11"/>
        <v>1.2168221079327883E-2</v>
      </c>
      <c r="AQ23" s="145">
        <f t="shared" si="11"/>
        <v>1.1808595797664551E-2</v>
      </c>
      <c r="AR23" s="145">
        <f t="shared" si="11"/>
        <v>1.1459599049323243E-2</v>
      </c>
      <c r="AS23" s="145">
        <f t="shared" si="11"/>
        <v>1.112091671367247E-2</v>
      </c>
      <c r="AT23" s="145">
        <f t="shared" si="11"/>
        <v>1.0792243953748401E-2</v>
      </c>
      <c r="AU23" s="145">
        <f t="shared" si="11"/>
        <v>1.0473284941881029E-2</v>
      </c>
      <c r="AV23" s="145">
        <f t="shared" si="11"/>
        <v>1.016375259342929E-2</v>
      </c>
      <c r="AW23" s="145">
        <f t="shared" si="11"/>
        <v>9.8633683083855211E-3</v>
      </c>
      <c r="AX23" s="145">
        <f t="shared" si="11"/>
        <v>9.571861720616635E-3</v>
      </c>
      <c r="AY23" s="145">
        <f t="shared" si="11"/>
        <v>9.2889704545163522E-3</v>
      </c>
      <c r="AZ23" s="145">
        <f t="shared" si="11"/>
        <v>9.0144398888494497E-3</v>
      </c>
      <c r="BA23" s="145">
        <f t="shared" si="11"/>
        <v>8.7480229275754585E-3</v>
      </c>
      <c r="BB23" s="145">
        <f t="shared" si="11"/>
        <v>8.4894797774455466E-3</v>
      </c>
      <c r="BC23" s="145">
        <f t="shared" si="11"/>
        <v>8.2385777321724151E-3</v>
      </c>
      <c r="BD23" s="145">
        <f t="shared" si="11"/>
        <v>7.9950909629789152E-3</v>
      </c>
      <c r="BE23" s="145">
        <f t="shared" si="11"/>
        <v>7.758800315336929E-3</v>
      </c>
      <c r="BF23" s="145">
        <f t="shared" si="11"/>
        <v>7.5294931117134796E-3</v>
      </c>
      <c r="BG23" s="145">
        <f t="shared" si="11"/>
        <v>7.3069629601466056E-3</v>
      </c>
      <c r="BH23" s="145">
        <f t="shared" si="11"/>
        <v>7.0910095684786597E-3</v>
      </c>
      <c r="BI23" s="145">
        <f t="shared" si="11"/>
        <v>6.8814385640798498E-3</v>
      </c>
      <c r="BJ23" s="145">
        <f t="shared" si="11"/>
        <v>6.6780613188997485E-3</v>
      </c>
      <c r="BK23" s="145">
        <f t="shared" si="11"/>
        <v>6.4806947796893187E-3</v>
      </c>
      <c r="BL23" s="145">
        <f t="shared" si="11"/>
        <v>6.2891613032406346E-3</v>
      </c>
      <c r="BM23" s="145">
        <f t="shared" si="11"/>
        <v>6.1032884964959877E-3</v>
      </c>
      <c r="BN23" s="145">
        <f t="shared" ref="BN23:CB23" si="12">+BN147</f>
        <v>5.9229090613825202E-3</v>
      </c>
      <c r="BO23" s="145">
        <f t="shared" si="12"/>
        <v>5.7478606442326538E-3</v>
      </c>
      <c r="BP23" s="145">
        <f t="shared" si="12"/>
        <v>5.5779856896548295E-3</v>
      </c>
      <c r="BQ23" s="145">
        <f t="shared" si="12"/>
        <v>5.4131312987230227E-3</v>
      </c>
      <c r="BR23" s="145">
        <f t="shared" si="12"/>
        <v>5.2531490913573934E-3</v>
      </c>
      <c r="BS23" s="145">
        <f t="shared" si="12"/>
        <v>5.0978950727721866E-3</v>
      </c>
      <c r="BT23" s="145">
        <f t="shared" si="12"/>
        <v>4.9472295038707143E-3</v>
      </c>
      <c r="BU23" s="145">
        <f t="shared" si="12"/>
        <v>4.8010167754707371E-3</v>
      </c>
      <c r="BV23" s="145">
        <f t="shared" si="12"/>
        <v>4.6591252862470383E-3</v>
      </c>
      <c r="BW23" s="145">
        <f t="shared" si="12"/>
        <v>4.5214273242813524E-3</v>
      </c>
      <c r="BX23" s="145">
        <f t="shared" si="12"/>
        <v>4.3877989521130195E-3</v>
      </c>
      <c r="BY23" s="145">
        <f t="shared" si="12"/>
        <v>4.2581198951869058E-3</v>
      </c>
      <c r="BZ23" s="145">
        <f t="shared" si="12"/>
        <v>4.1322734335981735E-3</v>
      </c>
      <c r="CA23" s="145">
        <f t="shared" si="12"/>
        <v>4.0101462970365057E-3</v>
      </c>
      <c r="CB23" s="145">
        <f t="shared" si="12"/>
        <v>3.8916285628351655E-3</v>
      </c>
      <c r="CC23" s="145">
        <f>+CC147</f>
        <v>3.7766135570331855E-3</v>
      </c>
      <c r="CD23" s="145">
        <f>+CD147</f>
        <v>3.6649977583615989E-3</v>
      </c>
    </row>
    <row r="24" spans="1:82" s="143" customFormat="1" ht="17.399999999999999" customHeight="1" x14ac:dyDescent="0.25">
      <c r="A24" s="96" t="s">
        <v>415</v>
      </c>
      <c r="B24" s="166">
        <v>515</v>
      </c>
      <c r="R24" s="174"/>
    </row>
    <row r="25" spans="1:82" s="167" customFormat="1" ht="17.399999999999999" customHeight="1" x14ac:dyDescent="0.25">
      <c r="A25" s="98" t="s">
        <v>417</v>
      </c>
      <c r="B25" s="167">
        <f t="shared" ref="B25:G25" si="13">+C25*EXP(5*(0.01))</f>
        <v>695.17728590164177</v>
      </c>
      <c r="C25" s="167">
        <f t="shared" si="13"/>
        <v>661.27308959418701</v>
      </c>
      <c r="D25" s="167">
        <f t="shared" si="13"/>
        <v>629.02242045248761</v>
      </c>
      <c r="E25" s="167">
        <f t="shared" si="13"/>
        <v>598.34463500506592</v>
      </c>
      <c r="F25" s="167">
        <f t="shared" si="13"/>
        <v>569.16302280895854</v>
      </c>
      <c r="G25" s="167">
        <f t="shared" si="13"/>
        <v>541.40461463365239</v>
      </c>
      <c r="H25" s="167">
        <f>+B24</f>
        <v>515</v>
      </c>
      <c r="I25" s="167">
        <f t="shared" ref="I25:AN25" si="14">+H25*EXP(-5*(0.001))</f>
        <v>512.43142678423135</v>
      </c>
      <c r="J25" s="167">
        <f t="shared" si="14"/>
        <v>509.87566438082149</v>
      </c>
      <c r="K25" s="167">
        <f t="shared" si="14"/>
        <v>507.33264889557722</v>
      </c>
      <c r="L25" s="167">
        <f t="shared" si="14"/>
        <v>504.80231675297892</v>
      </c>
      <c r="M25" s="167">
        <f t="shared" si="14"/>
        <v>502.28460469459128</v>
      </c>
      <c r="N25" s="167">
        <f t="shared" si="14"/>
        <v>499.77944977748166</v>
      </c>
      <c r="O25" s="167">
        <f t="shared" si="14"/>
        <v>497.28678937264669</v>
      </c>
      <c r="P25" s="167">
        <f t="shared" si="14"/>
        <v>494.80656116344642</v>
      </c>
      <c r="Q25" s="167">
        <f t="shared" si="14"/>
        <v>492.33870314404641</v>
      </c>
      <c r="R25" s="174">
        <f t="shared" si="14"/>
        <v>489.88315361786766</v>
      </c>
      <c r="S25" s="167">
        <f t="shared" si="14"/>
        <v>487.43985119604412</v>
      </c>
      <c r="T25" s="167">
        <f t="shared" si="14"/>
        <v>485.00873479588802</v>
      </c>
      <c r="U25" s="167">
        <f t="shared" si="14"/>
        <v>482.58974363936272</v>
      </c>
      <c r="V25" s="167">
        <f t="shared" si="14"/>
        <v>480.18281725156328</v>
      </c>
      <c r="W25" s="167">
        <f t="shared" si="14"/>
        <v>477.78789545920466</v>
      </c>
      <c r="X25" s="167">
        <f t="shared" si="14"/>
        <v>475.40491838911737</v>
      </c>
      <c r="Y25" s="167">
        <f t="shared" si="14"/>
        <v>473.0338264667505</v>
      </c>
      <c r="Z25" s="167">
        <f t="shared" si="14"/>
        <v>470.6745604146825</v>
      </c>
      <c r="AA25" s="167">
        <f t="shared" si="14"/>
        <v>468.32706125113918</v>
      </c>
      <c r="AB25" s="167">
        <f t="shared" si="14"/>
        <v>465.99127028851916</v>
      </c>
      <c r="AC25" s="167">
        <f t="shared" si="14"/>
        <v>463.6671291319268</v>
      </c>
      <c r="AD25" s="167">
        <f t="shared" si="14"/>
        <v>461.35457967771208</v>
      </c>
      <c r="AE25" s="167">
        <f t="shared" si="14"/>
        <v>459.05356411201819</v>
      </c>
      <c r="AF25" s="167">
        <f t="shared" si="14"/>
        <v>456.76402490933617</v>
      </c>
      <c r="AG25" s="167">
        <f t="shared" si="14"/>
        <v>454.4859048310667</v>
      </c>
      <c r="AH25" s="167">
        <f t="shared" si="14"/>
        <v>452.21914692408916</v>
      </c>
      <c r="AI25" s="167">
        <f t="shared" si="14"/>
        <v>449.96369451933782</v>
      </c>
      <c r="AJ25" s="167">
        <f t="shared" si="14"/>
        <v>447.71949123038507</v>
      </c>
      <c r="AK25" s="167">
        <f t="shared" si="14"/>
        <v>445.48648095203185</v>
      </c>
      <c r="AL25" s="167">
        <f t="shared" si="14"/>
        <v>443.26460785890487</v>
      </c>
      <c r="AM25" s="167">
        <f t="shared" si="14"/>
        <v>441.05381640406108</v>
      </c>
      <c r="AN25" s="167">
        <f t="shared" si="14"/>
        <v>438.85405131759893</v>
      </c>
      <c r="AO25" s="167">
        <f t="shared" ref="AO25:BT25" si="15">+AN25*EXP(-5*(0.001))</f>
        <v>436.66525760527674</v>
      </c>
      <c r="AP25" s="167">
        <f t="shared" si="15"/>
        <v>434.48738054713766</v>
      </c>
      <c r="AQ25" s="167">
        <f t="shared" si="15"/>
        <v>432.32036569614183</v>
      </c>
      <c r="AR25" s="167">
        <f t="shared" si="15"/>
        <v>430.16415887680512</v>
      </c>
      <c r="AS25" s="167">
        <f t="shared" si="15"/>
        <v>428.01870618384476</v>
      </c>
      <c r="AT25" s="167">
        <f t="shared" si="15"/>
        <v>425.88395398083162</v>
      </c>
      <c r="AU25" s="167">
        <f t="shared" si="15"/>
        <v>423.7598488988495</v>
      </c>
      <c r="AV25" s="167">
        <f t="shared" si="15"/>
        <v>421.64633783516069</v>
      </c>
      <c r="AW25" s="167">
        <f t="shared" si="15"/>
        <v>419.54336795187851</v>
      </c>
      <c r="AX25" s="167">
        <f t="shared" si="15"/>
        <v>417.45088667464637</v>
      </c>
      <c r="AY25" s="167">
        <f t="shared" si="15"/>
        <v>415.36884169132338</v>
      </c>
      <c r="AZ25" s="167">
        <f t="shared" si="15"/>
        <v>413.29718095067648</v>
      </c>
      <c r="BA25" s="167">
        <f t="shared" si="15"/>
        <v>411.23585266107926</v>
      </c>
      <c r="BB25" s="167">
        <f t="shared" si="15"/>
        <v>409.18480528921708</v>
      </c>
      <c r="BC25" s="167">
        <f t="shared" si="15"/>
        <v>407.14398755879887</v>
      </c>
      <c r="BD25" s="167">
        <f t="shared" si="15"/>
        <v>405.11334844927507</v>
      </c>
      <c r="BE25" s="167">
        <f t="shared" si="15"/>
        <v>403.09283719456215</v>
      </c>
      <c r="BF25" s="167">
        <f t="shared" si="15"/>
        <v>401.08240328177357</v>
      </c>
      <c r="BG25" s="167">
        <f t="shared" si="15"/>
        <v>399.08199644995676</v>
      </c>
      <c r="BH25" s="167">
        <f t="shared" si="15"/>
        <v>397.09156668883674</v>
      </c>
      <c r="BI25" s="167">
        <f t="shared" si="15"/>
        <v>395.11106423756581</v>
      </c>
      <c r="BJ25" s="167">
        <f t="shared" si="15"/>
        <v>393.14043958347952</v>
      </c>
      <c r="BK25" s="167">
        <f t="shared" si="15"/>
        <v>391.17964346085887</v>
      </c>
      <c r="BL25" s="167">
        <f t="shared" si="15"/>
        <v>389.22862684969874</v>
      </c>
      <c r="BM25" s="167">
        <f t="shared" si="15"/>
        <v>387.28734097448216</v>
      </c>
      <c r="BN25" s="167">
        <f t="shared" si="15"/>
        <v>385.35573730296119</v>
      </c>
      <c r="BO25" s="167">
        <f t="shared" si="15"/>
        <v>383.43376754494341</v>
      </c>
      <c r="BP25" s="167">
        <f t="shared" si="15"/>
        <v>381.52138365108482</v>
      </c>
      <c r="BQ25" s="167">
        <f t="shared" si="15"/>
        <v>379.61853781168838</v>
      </c>
      <c r="BR25" s="167">
        <f t="shared" si="15"/>
        <v>377.72518245550907</v>
      </c>
      <c r="BS25" s="167">
        <f t="shared" si="15"/>
        <v>375.84127024856434</v>
      </c>
      <c r="BT25" s="167">
        <f t="shared" si="15"/>
        <v>373.96675409295091</v>
      </c>
      <c r="BU25" s="167">
        <f t="shared" ref="BU25:CB25" si="16">+BT25*EXP(-5*(0.001))</f>
        <v>372.10158712566727</v>
      </c>
      <c r="BV25" s="167">
        <f t="shared" si="16"/>
        <v>370.24572271744205</v>
      </c>
      <c r="BW25" s="167">
        <f t="shared" si="16"/>
        <v>368.39911447156845</v>
      </c>
      <c r="BX25" s="167">
        <f t="shared" si="16"/>
        <v>366.56171622274411</v>
      </c>
      <c r="BY25" s="167">
        <f t="shared" si="16"/>
        <v>364.73348203591712</v>
      </c>
      <c r="BZ25" s="167">
        <f t="shared" si="16"/>
        <v>362.91436620513758</v>
      </c>
      <c r="CA25" s="167">
        <f t="shared" si="16"/>
        <v>361.10432325241493</v>
      </c>
      <c r="CB25" s="167">
        <f t="shared" si="16"/>
        <v>359.30330792658111</v>
      </c>
      <c r="CC25" s="167">
        <f>+CB25*EXP(-5*(0.001))</f>
        <v>357.5112752021592</v>
      </c>
      <c r="CD25" s="167">
        <f>+CC25*EXP(-5*(0.001))</f>
        <v>355.72818027823774</v>
      </c>
    </row>
    <row r="26" spans="1:82" s="148" customFormat="1" ht="17.399999999999999" customHeight="1" x14ac:dyDescent="0.25">
      <c r="A26" s="102" t="s">
        <v>416</v>
      </c>
      <c r="B26" s="168">
        <v>0.05</v>
      </c>
      <c r="C26" s="168">
        <v>0.1</v>
      </c>
      <c r="D26" s="168">
        <v>0.24</v>
      </c>
      <c r="E26" s="168">
        <v>0.36</v>
      </c>
      <c r="F26" s="168">
        <v>0.48</v>
      </c>
      <c r="G26" s="168">
        <v>0.6</v>
      </c>
      <c r="H26" s="168">
        <v>0.72</v>
      </c>
      <c r="I26" s="168">
        <v>0.84</v>
      </c>
      <c r="J26" s="168">
        <v>0.9</v>
      </c>
      <c r="K26" s="168">
        <v>0.95</v>
      </c>
      <c r="L26" s="168">
        <v>1</v>
      </c>
      <c r="M26" s="168">
        <v>1</v>
      </c>
      <c r="N26" s="168">
        <v>1</v>
      </c>
      <c r="O26" s="168">
        <v>1</v>
      </c>
      <c r="P26" s="168">
        <v>1</v>
      </c>
      <c r="Q26" s="168">
        <v>1</v>
      </c>
      <c r="R26" s="319">
        <v>1</v>
      </c>
      <c r="S26" s="168">
        <v>1</v>
      </c>
      <c r="T26" s="168">
        <v>1</v>
      </c>
      <c r="U26" s="168">
        <v>1</v>
      </c>
      <c r="V26" s="168">
        <v>1.1000000000000001</v>
      </c>
      <c r="W26" s="168">
        <v>1.1000000000000001</v>
      </c>
      <c r="X26" s="168">
        <v>1.1000000000000001</v>
      </c>
      <c r="Y26" s="168">
        <v>1.1000000000000001</v>
      </c>
      <c r="Z26" s="168">
        <v>1.1000000000000001</v>
      </c>
      <c r="AA26" s="168">
        <v>1.1000000000000001</v>
      </c>
      <c r="AB26" s="168">
        <v>1.1000000000000001</v>
      </c>
      <c r="AC26" s="168">
        <v>1.1000000000000001</v>
      </c>
      <c r="AD26" s="168">
        <v>1.1000000000000001</v>
      </c>
      <c r="AE26" s="168">
        <v>1.1000000000000001</v>
      </c>
      <c r="AF26" s="168">
        <v>1.1000000000000001</v>
      </c>
      <c r="AG26" s="168">
        <v>1.1000000000000001</v>
      </c>
      <c r="AH26" s="168">
        <v>1.1000000000000001</v>
      </c>
      <c r="AI26" s="168">
        <v>1.1000000000000001</v>
      </c>
      <c r="AJ26" s="168">
        <v>1.1000000000000001</v>
      </c>
      <c r="AK26" s="168">
        <v>1.1000000000000001</v>
      </c>
      <c r="AL26" s="168">
        <v>1.1000000000000001</v>
      </c>
      <c r="AM26" s="168">
        <v>1.05</v>
      </c>
      <c r="AN26" s="168">
        <v>1.05</v>
      </c>
      <c r="AO26" s="168">
        <v>1.05</v>
      </c>
      <c r="AP26" s="168">
        <v>1.05</v>
      </c>
      <c r="AQ26" s="168">
        <v>1.05</v>
      </c>
      <c r="AR26" s="168">
        <v>1.05</v>
      </c>
      <c r="AS26" s="168">
        <v>1.05</v>
      </c>
      <c r="AT26" s="168">
        <v>1.05</v>
      </c>
      <c r="AU26" s="168">
        <v>1.05</v>
      </c>
      <c r="AV26" s="168">
        <v>1.05</v>
      </c>
      <c r="AW26" s="168">
        <v>1.05</v>
      </c>
      <c r="AX26" s="168">
        <v>1.05</v>
      </c>
      <c r="AY26" s="168">
        <v>1.05</v>
      </c>
      <c r="AZ26" s="168">
        <v>1.05</v>
      </c>
      <c r="BA26" s="168">
        <v>1.05</v>
      </c>
      <c r="BB26" s="168">
        <v>1.05</v>
      </c>
      <c r="BC26" s="168">
        <v>1.05</v>
      </c>
      <c r="BD26" s="168">
        <v>1.05</v>
      </c>
      <c r="BE26" s="168">
        <v>1.05</v>
      </c>
      <c r="BF26" s="168">
        <v>1.05</v>
      </c>
      <c r="BG26" s="168">
        <v>1</v>
      </c>
      <c r="BH26" s="168">
        <v>1</v>
      </c>
      <c r="BI26" s="168">
        <v>1</v>
      </c>
      <c r="BJ26" s="168">
        <v>1</v>
      </c>
      <c r="BK26" s="168">
        <v>1</v>
      </c>
      <c r="BL26" s="168">
        <v>1</v>
      </c>
      <c r="BM26" s="168">
        <v>1</v>
      </c>
      <c r="BN26" s="168">
        <v>1</v>
      </c>
      <c r="BO26" s="168">
        <v>1</v>
      </c>
      <c r="BP26" s="168">
        <v>1</v>
      </c>
      <c r="BQ26" s="168">
        <v>1</v>
      </c>
      <c r="BR26" s="168">
        <v>1</v>
      </c>
      <c r="BS26" s="168">
        <v>1</v>
      </c>
      <c r="BT26" s="168">
        <v>1</v>
      </c>
      <c r="BU26" s="168">
        <v>1</v>
      </c>
      <c r="BV26" s="168">
        <v>1</v>
      </c>
      <c r="BW26" s="168">
        <v>1</v>
      </c>
      <c r="BX26" s="168">
        <v>1</v>
      </c>
      <c r="BY26" s="168">
        <v>1</v>
      </c>
      <c r="BZ26" s="168">
        <v>1</v>
      </c>
      <c r="CA26" s="168">
        <v>1</v>
      </c>
      <c r="CB26" s="168">
        <v>1</v>
      </c>
      <c r="CC26" s="168">
        <v>1</v>
      </c>
      <c r="CD26" s="168">
        <v>1</v>
      </c>
    </row>
    <row r="27" spans="1:82" s="143" customFormat="1" ht="17.399999999999999" customHeight="1" x14ac:dyDescent="0.25">
      <c r="A27" s="96" t="s">
        <v>16</v>
      </c>
      <c r="B27" s="166">
        <f>+Parameters!B11</f>
        <v>2.6</v>
      </c>
      <c r="R27" s="174"/>
    </row>
    <row r="28" spans="1:82" s="143" customFormat="1" ht="17.399999999999999" customHeight="1" thickBot="1" x14ac:dyDescent="0.3">
      <c r="A28" s="97" t="s">
        <v>17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319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</row>
    <row r="29" spans="1:82" s="170" customFormat="1" ht="17.399999999999999" customHeight="1" thickTop="1" x14ac:dyDescent="0.25">
      <c r="A29" s="103" t="s">
        <v>418</v>
      </c>
      <c r="B29" s="169">
        <f>+B30</f>
        <v>0.29135476859999998</v>
      </c>
      <c r="C29" s="170">
        <f t="shared" ref="C29:I29" si="17">+B29*EXP(5*B31)</f>
        <v>0.27030248877941276</v>
      </c>
      <c r="D29" s="170">
        <f t="shared" si="17"/>
        <v>0.25152481702390533</v>
      </c>
      <c r="E29" s="170">
        <f t="shared" si="17"/>
        <v>0.23472665354167427</v>
      </c>
      <c r="F29" s="170">
        <f t="shared" si="17"/>
        <v>0.21965682908818801</v>
      </c>
      <c r="G29" s="170">
        <f t="shared" si="17"/>
        <v>0.20610082044752318</v>
      </c>
      <c r="H29" s="170">
        <f t="shared" si="17"/>
        <v>0.19387478574775385</v>
      </c>
      <c r="I29" s="170">
        <f t="shared" si="17"/>
        <v>0.18282066179828968</v>
      </c>
      <c r="J29" s="170">
        <f t="shared" ref="J29:AO29" si="18">+I29*EXP(I31*(J2-I2))</f>
        <v>0.17280211939389492</v>
      </c>
      <c r="K29" s="170">
        <f t="shared" si="18"/>
        <v>0.16370121441374522</v>
      </c>
      <c r="L29" s="170">
        <f t="shared" si="18"/>
        <v>0.15541560531513549</v>
      </c>
      <c r="M29" s="170">
        <f t="shared" si="18"/>
        <v>0.14785623336870707</v>
      </c>
      <c r="N29" s="170">
        <f t="shared" si="18"/>
        <v>0.14094538229206927</v>
      </c>
      <c r="O29" s="170">
        <f t="shared" si="18"/>
        <v>0.13461505002233964</v>
      </c>
      <c r="P29" s="170">
        <f t="shared" si="18"/>
        <v>0.12880557815339819</v>
      </c>
      <c r="Q29" s="170">
        <f t="shared" si="18"/>
        <v>0.12346449476466077</v>
      </c>
      <c r="R29" s="174">
        <f t="shared" si="18"/>
        <v>0.11854553453668568</v>
      </c>
      <c r="S29" s="170">
        <f t="shared" si="18"/>
        <v>0.11400780661292644</v>
      </c>
      <c r="T29" s="170">
        <f t="shared" si="18"/>
        <v>0.10981508595969806</v>
      </c>
      <c r="U29" s="170">
        <f t="shared" si="18"/>
        <v>0.10593520825840209</v>
      </c>
      <c r="V29" s="170">
        <f t="shared" si="18"/>
        <v>0.10233955183958519</v>
      </c>
      <c r="W29" s="170">
        <f t="shared" si="18"/>
        <v>9.9002592998334138E-2</v>
      </c>
      <c r="X29" s="170">
        <f t="shared" si="18"/>
        <v>9.5901523341905603E-2</v>
      </c>
      <c r="Y29" s="170">
        <f t="shared" si="18"/>
        <v>9.3015919714072692E-2</v>
      </c>
      <c r="Z29" s="170">
        <f t="shared" si="18"/>
        <v>9.0327458796542012E-2</v>
      </c>
      <c r="AA29" s="170">
        <f t="shared" si="18"/>
        <v>8.7819669769865785E-2</v>
      </c>
      <c r="AB29" s="170">
        <f t="shared" si="18"/>
        <v>8.5477719475694741E-2</v>
      </c>
      <c r="AC29" s="170">
        <f t="shared" si="18"/>
        <v>8.3288225400056037E-2</v>
      </c>
      <c r="AD29" s="170">
        <f t="shared" si="18"/>
        <v>8.1231831787924591E-2</v>
      </c>
      <c r="AE29" s="170">
        <f t="shared" si="18"/>
        <v>7.9226210714981052E-2</v>
      </c>
      <c r="AF29" s="170">
        <f t="shared" si="18"/>
        <v>7.7270108602766313E-2</v>
      </c>
      <c r="AG29" s="170">
        <f t="shared" si="18"/>
        <v>7.5362302823783714E-2</v>
      </c>
      <c r="AH29" s="170">
        <f t="shared" si="18"/>
        <v>7.3501600937317058E-2</v>
      </c>
      <c r="AI29" s="170">
        <f t="shared" si="18"/>
        <v>7.1686839944116315E-2</v>
      </c>
      <c r="AJ29" s="170">
        <f t="shared" si="18"/>
        <v>6.9916885559485248E-2</v>
      </c>
      <c r="AK29" s="170">
        <f t="shared" si="18"/>
        <v>6.8190631504316562E-2</v>
      </c>
      <c r="AL29" s="170">
        <f t="shared" si="18"/>
        <v>6.6506998813631438E-2</v>
      </c>
      <c r="AM29" s="170">
        <f t="shared" si="18"/>
        <v>6.4864935162191301E-2</v>
      </c>
      <c r="AN29" s="170">
        <f t="shared" si="18"/>
        <v>6.3263414206760293E-2</v>
      </c>
      <c r="AO29" s="170">
        <f t="shared" si="18"/>
        <v>6.170143494460735E-2</v>
      </c>
      <c r="AP29" s="170">
        <f t="shared" ref="AP29:BU29" si="19">+AO29*EXP(AO31*(AP2-AO2))</f>
        <v>6.0178021087846881E-2</v>
      </c>
      <c r="AQ29" s="170">
        <f t="shared" si="19"/>
        <v>5.8692220453227084E-2</v>
      </c>
      <c r="AR29" s="170">
        <f t="shared" si="19"/>
        <v>5.7243104366984411E-2</v>
      </c>
      <c r="AS29" s="170">
        <f t="shared" si="19"/>
        <v>5.5829767084392232E-2</v>
      </c>
      <c r="AT29" s="170">
        <f t="shared" si="19"/>
        <v>5.4451325223640885E-2</v>
      </c>
      <c r="AU29" s="170">
        <f t="shared" si="19"/>
        <v>5.3106917213695322E-2</v>
      </c>
      <c r="AV29" s="170">
        <f t="shared" si="19"/>
        <v>5.1795702755785128E-2</v>
      </c>
      <c r="AW29" s="170">
        <f t="shared" si="19"/>
        <v>5.0516862298190461E-2</v>
      </c>
      <c r="AX29" s="170">
        <f t="shared" si="19"/>
        <v>4.9269596523995533E-2</v>
      </c>
      <c r="AY29" s="170">
        <f t="shared" si="19"/>
        <v>4.8053125851489527E-2</v>
      </c>
      <c r="AZ29" s="170">
        <f t="shared" si="19"/>
        <v>4.686668994690265E-2</v>
      </c>
      <c r="BA29" s="170">
        <f t="shared" si="19"/>
        <v>4.5709547249172762E-2</v>
      </c>
      <c r="BB29" s="170">
        <f t="shared" si="19"/>
        <v>4.4580974506445596E-2</v>
      </c>
      <c r="BC29" s="170">
        <f t="shared" si="19"/>
        <v>4.3480266324018794E-2</v>
      </c>
      <c r="BD29" s="170">
        <f t="shared" si="19"/>
        <v>4.2406734723447241E-2</v>
      </c>
      <c r="BE29" s="170">
        <f t="shared" si="19"/>
        <v>4.1359708712534166E-2</v>
      </c>
      <c r="BF29" s="170">
        <f t="shared" si="19"/>
        <v>4.0338533865939157E-2</v>
      </c>
      <c r="BG29" s="170">
        <f t="shared" si="19"/>
        <v>3.9342571916141038E-2</v>
      </c>
      <c r="BH29" s="170">
        <f t="shared" si="19"/>
        <v>3.8371200354499868E-2</v>
      </c>
      <c r="BI29" s="170">
        <f t="shared" si="19"/>
        <v>3.742381204216879E-2</v>
      </c>
      <c r="BJ29" s="170">
        <f t="shared" si="19"/>
        <v>3.6499814830612494E-2</v>
      </c>
      <c r="BK29" s="170">
        <f t="shared" si="19"/>
        <v>3.5598631191495103E-2</v>
      </c>
      <c r="BL29" s="170">
        <f t="shared" si="19"/>
        <v>3.4719697855706146E-2</v>
      </c>
      <c r="BM29" s="170">
        <f t="shared" si="19"/>
        <v>3.3862465461299049E-2</v>
      </c>
      <c r="BN29" s="170">
        <f t="shared" si="19"/>
        <v>3.3026398210122029E-2</v>
      </c>
      <c r="BO29" s="170">
        <f t="shared" si="19"/>
        <v>3.2210973532926797E-2</v>
      </c>
      <c r="BP29" s="170">
        <f t="shared" si="19"/>
        <v>3.1415681762745784E-2</v>
      </c>
      <c r="BQ29" s="170">
        <f t="shared" si="19"/>
        <v>3.0640025816333682E-2</v>
      </c>
      <c r="BR29" s="170">
        <f t="shared" si="19"/>
        <v>2.9883520883474245E-2</v>
      </c>
      <c r="BS29" s="170">
        <f t="shared" si="19"/>
        <v>2.9145694123958107E-2</v>
      </c>
      <c r="BT29" s="170">
        <f t="shared" si="19"/>
        <v>2.8426084372042273E-2</v>
      </c>
      <c r="BU29" s="170">
        <f t="shared" si="19"/>
        <v>2.7724241848206509E-2</v>
      </c>
      <c r="BV29" s="170">
        <f t="shared" ref="BV29:CB29" si="20">+BU29*EXP(BU31*(BV2-BU2))</f>
        <v>2.7039727878026509E-2</v>
      </c>
      <c r="BW29" s="170">
        <f t="shared" si="20"/>
        <v>2.6372114617988086E-2</v>
      </c>
      <c r="BX29" s="170">
        <f t="shared" si="20"/>
        <v>2.5720984788071066E-2</v>
      </c>
      <c r="BY29" s="170">
        <f t="shared" si="20"/>
        <v>2.5085931410935673E-2</v>
      </c>
      <c r="BZ29" s="170">
        <f t="shared" si="20"/>
        <v>2.4466557557548459E-2</v>
      </c>
      <c r="CA29" s="170">
        <f t="shared" si="20"/>
        <v>2.3862476099088724E-2</v>
      </c>
      <c r="CB29" s="170">
        <f t="shared" si="20"/>
        <v>2.3273309464980414E-2</v>
      </c>
      <c r="CC29" s="170">
        <f>+CB29*EXP(CB31*(CC2-CB2))</f>
        <v>2.2698689406898207E-2</v>
      </c>
      <c r="CD29" s="170">
        <f>+CC29*EXP(CC31*(CD2-CC2))</f>
        <v>2.2138256768600335E-2</v>
      </c>
    </row>
    <row r="30" spans="1:82" s="143" customFormat="1" ht="17.399999999999999" customHeight="1" x14ac:dyDescent="0.25">
      <c r="A30" s="96" t="s">
        <v>397</v>
      </c>
      <c r="B30" s="171">
        <f>+Parameters!D32</f>
        <v>0.29135476859999998</v>
      </c>
      <c r="C30" s="172"/>
      <c r="R30" s="174"/>
    </row>
    <row r="31" spans="1:82" s="170" customFormat="1" ht="17.399999999999999" customHeight="1" x14ac:dyDescent="0.25">
      <c r="A31" s="103" t="s">
        <v>419</v>
      </c>
      <c r="B31" s="170">
        <f>+Parameters!B13</f>
        <v>-1.4999999999999999E-2</v>
      </c>
      <c r="C31" s="170">
        <f>+B31*Parameters!$B$35</f>
        <v>-1.44E-2</v>
      </c>
      <c r="D31" s="170">
        <f>+C31*Parameters!$B$35</f>
        <v>-1.3823999999999999E-2</v>
      </c>
      <c r="E31" s="170">
        <f>+D31*Parameters!$B$35</f>
        <v>-1.327104E-2</v>
      </c>
      <c r="F31" s="170">
        <f>+MIN(-0.005,E31*Parameters!$B$35)</f>
        <v>-1.27401984E-2</v>
      </c>
      <c r="G31" s="170">
        <f>+MIN(-0.005,F31*Parameters!$B$35)</f>
        <v>-1.2230590463999999E-2</v>
      </c>
      <c r="H31" s="170">
        <f>+MIN(-0.005,G31*Parameters!$B$35)</f>
        <v>-1.1741366845439999E-2</v>
      </c>
      <c r="I31" s="170">
        <f>+MIN(-0.005,H31*Parameters!$B$35)</f>
        <v>-1.1271712171622398E-2</v>
      </c>
      <c r="J31" s="170">
        <f>+MIN(-0.005,I31*Parameters!$B$35)</f>
        <v>-1.0820843684757503E-2</v>
      </c>
      <c r="K31" s="170">
        <f>+MIN(-0.005,J31*Parameters!$B$35)</f>
        <v>-1.0388009937367201E-2</v>
      </c>
      <c r="L31" s="170">
        <f>+MIN(-0.005,K31*Parameters!$B$35)</f>
        <v>-9.9724895398725123E-3</v>
      </c>
      <c r="M31" s="170">
        <f>+MIN(-0.005,L31*Parameters!$B$35)</f>
        <v>-9.5735899582776122E-3</v>
      </c>
      <c r="N31" s="170">
        <f>+MIN(-0.005,M31*Parameters!$B$35)</f>
        <v>-9.1906463599465069E-3</v>
      </c>
      <c r="O31" s="170">
        <f>+MIN(-0.005,N31*Parameters!$B$35)</f>
        <v>-8.8230205055486455E-3</v>
      </c>
      <c r="P31" s="170">
        <f>+MIN(-0.005,O31*Parameters!$B$35)</f>
        <v>-8.4700996853266999E-3</v>
      </c>
      <c r="Q31" s="170">
        <f>+MIN(-0.005,P31*Parameters!$B$35)</f>
        <v>-8.1312956979136316E-3</v>
      </c>
      <c r="R31" s="174">
        <f>+MIN(-0.005,Q31*Parameters!$B$35)</f>
        <v>-7.806043869997086E-3</v>
      </c>
      <c r="S31" s="170">
        <f>+MIN(-0.005,R31*Parameters!$B$35)</f>
        <v>-7.4938021151972024E-3</v>
      </c>
      <c r="T31" s="170">
        <f>+MIN(-0.005,S31*Parameters!$B$35)</f>
        <v>-7.1940500305893136E-3</v>
      </c>
      <c r="U31" s="170">
        <f>+MIN(-0.005,T31*Parameters!$B$35)</f>
        <v>-6.9062880293657408E-3</v>
      </c>
      <c r="V31" s="170">
        <f>+MIN(-0.005,U31*Parameters!$B$35)</f>
        <v>-6.6300365081911105E-3</v>
      </c>
      <c r="W31" s="170">
        <f>+MIN(-0.005,V31*Parameters!$B$35)</f>
        <v>-6.3648350478634659E-3</v>
      </c>
      <c r="X31" s="170">
        <f>+MIN(-0.005,W31*Parameters!$B$35)</f>
        <v>-6.1102416459489269E-3</v>
      </c>
      <c r="Y31" s="170">
        <f>+MIN(-0.005,X31*Parameters!$B$35)</f>
        <v>-5.86583198011097E-3</v>
      </c>
      <c r="Z31" s="170">
        <f>+MIN(-0.005,Y31*Parameters!$B$35)</f>
        <v>-5.6311987009065312E-3</v>
      </c>
      <c r="AA31" s="170">
        <f>+MIN(-0.005,Z31*Parameters!$B$35)</f>
        <v>-5.4059507528702701E-3</v>
      </c>
      <c r="AB31" s="170">
        <f>+MIN(-0.005,AA31*Parameters!$B$35)</f>
        <v>-5.1897127227554588E-3</v>
      </c>
      <c r="AC31" s="170">
        <f>+MIN(-0.005,AB31*Parameters!$B$35)</f>
        <v>-5.0000000000000001E-3</v>
      </c>
      <c r="AD31" s="170">
        <f>+MIN(-0.005,AC31*Parameters!$B$35)</f>
        <v>-5.0000000000000001E-3</v>
      </c>
      <c r="AE31" s="170">
        <f>+MIN(-0.005,AD31*Parameters!$B$35)</f>
        <v>-5.0000000000000001E-3</v>
      </c>
      <c r="AF31" s="170">
        <f>+MIN(-0.005,AE31*Parameters!$B$35)</f>
        <v>-5.0000000000000001E-3</v>
      </c>
      <c r="AG31" s="170">
        <f>+MIN(-0.005,AF31*Parameters!$B$35)</f>
        <v>-5.0000000000000001E-3</v>
      </c>
      <c r="AH31" s="170">
        <f>+MIN(-0.005,AG31*Parameters!$B$35)</f>
        <v>-5.0000000000000001E-3</v>
      </c>
      <c r="AI31" s="170">
        <f>+MIN(-0.005,AH31*Parameters!$B$35)</f>
        <v>-5.0000000000000001E-3</v>
      </c>
      <c r="AJ31" s="170">
        <f>+MIN(-0.005,AI31*Parameters!$B$35)</f>
        <v>-5.0000000000000001E-3</v>
      </c>
      <c r="AK31" s="170">
        <f>+MIN(-0.005,AJ31*Parameters!$B$35)</f>
        <v>-5.0000000000000001E-3</v>
      </c>
      <c r="AL31" s="170">
        <f>+MIN(-0.005,AK31*Parameters!$B$35)</f>
        <v>-5.0000000000000001E-3</v>
      </c>
      <c r="AM31" s="170">
        <f>+MIN(-0.005,AL31*Parameters!$B$35)</f>
        <v>-5.0000000000000001E-3</v>
      </c>
      <c r="AN31" s="170">
        <f>+MIN(-0.005,AM31*Parameters!$B$35)</f>
        <v>-5.0000000000000001E-3</v>
      </c>
      <c r="AO31" s="170">
        <f>+MIN(-0.005,AN31*Parameters!$B$35)</f>
        <v>-5.0000000000000001E-3</v>
      </c>
      <c r="AP31" s="170">
        <f>+MIN(-0.005,AO31*Parameters!$B$35)</f>
        <v>-5.0000000000000001E-3</v>
      </c>
      <c r="AQ31" s="170">
        <f>+MIN(-0.005,AP31*Parameters!$B$35)</f>
        <v>-5.0000000000000001E-3</v>
      </c>
      <c r="AR31" s="170">
        <f>+MIN(-0.005,AQ31*Parameters!$B$35)</f>
        <v>-5.0000000000000001E-3</v>
      </c>
      <c r="AS31" s="170">
        <f>+MIN(-0.005,AR31*Parameters!$B$35)</f>
        <v>-5.0000000000000001E-3</v>
      </c>
      <c r="AT31" s="170">
        <f>+MIN(-0.005,AS31*Parameters!$B$35)</f>
        <v>-5.0000000000000001E-3</v>
      </c>
      <c r="AU31" s="170">
        <f>+MIN(-0.005,AT31*Parameters!$B$35)</f>
        <v>-5.0000000000000001E-3</v>
      </c>
      <c r="AV31" s="170">
        <f>+MIN(-0.005,AU31*Parameters!$B$35)</f>
        <v>-5.0000000000000001E-3</v>
      </c>
      <c r="AW31" s="170">
        <f>+MIN(-0.005,AV31*Parameters!$B$35)</f>
        <v>-5.0000000000000001E-3</v>
      </c>
      <c r="AX31" s="170">
        <f>+MIN(-0.005,AW31*Parameters!$B$35)</f>
        <v>-5.0000000000000001E-3</v>
      </c>
      <c r="AY31" s="170">
        <f>+MIN(-0.005,AX31*Parameters!$B$35)</f>
        <v>-5.0000000000000001E-3</v>
      </c>
      <c r="AZ31" s="170">
        <f>+MIN(-0.005,AY31*Parameters!$B$35)</f>
        <v>-5.0000000000000001E-3</v>
      </c>
      <c r="BA31" s="170">
        <f>+MIN(-0.005,AZ31*Parameters!$B$35)</f>
        <v>-5.0000000000000001E-3</v>
      </c>
      <c r="BB31" s="170">
        <f>+MIN(-0.005,BA31*Parameters!$B$35)</f>
        <v>-5.0000000000000001E-3</v>
      </c>
      <c r="BC31" s="170">
        <f>+MIN(-0.005,BB31*Parameters!$B$35)</f>
        <v>-5.0000000000000001E-3</v>
      </c>
      <c r="BD31" s="170">
        <f>+MIN(-0.005,BC31*Parameters!$B$35)</f>
        <v>-5.0000000000000001E-3</v>
      </c>
      <c r="BE31" s="170">
        <f>+MIN(-0.005,BD31*Parameters!$B$35)</f>
        <v>-5.0000000000000001E-3</v>
      </c>
      <c r="BF31" s="170">
        <f>+MIN(-0.005,BE31*Parameters!$B$35)</f>
        <v>-5.0000000000000001E-3</v>
      </c>
      <c r="BG31" s="170">
        <f>+MIN(-0.005,BF31*Parameters!$B$35)</f>
        <v>-5.0000000000000001E-3</v>
      </c>
      <c r="BH31" s="170">
        <f>+MIN(-0.005,BG31*Parameters!$B$35)</f>
        <v>-5.0000000000000001E-3</v>
      </c>
      <c r="BI31" s="170">
        <f>+MIN(-0.005,BH31*Parameters!$B$35)</f>
        <v>-5.0000000000000001E-3</v>
      </c>
      <c r="BJ31" s="170">
        <f>+MIN(-0.005,BI31*Parameters!$B$35)</f>
        <v>-5.0000000000000001E-3</v>
      </c>
      <c r="BK31" s="170">
        <f>+MIN(-0.005,BJ31*Parameters!$B$35)</f>
        <v>-5.0000000000000001E-3</v>
      </c>
      <c r="BL31" s="170">
        <f>+MIN(-0.005,BK31*Parameters!$B$35)</f>
        <v>-5.0000000000000001E-3</v>
      </c>
      <c r="BM31" s="170">
        <f>+MIN(-0.005,BL31*Parameters!$B$35)</f>
        <v>-5.0000000000000001E-3</v>
      </c>
      <c r="BN31" s="170">
        <f>+MIN(-0.005,BM31*Parameters!$B$35)</f>
        <v>-5.0000000000000001E-3</v>
      </c>
      <c r="BO31" s="170">
        <f>+MIN(-0.005,BN31*Parameters!$B$35)</f>
        <v>-5.0000000000000001E-3</v>
      </c>
      <c r="BP31" s="170">
        <f>+MIN(-0.005,BO31*Parameters!$B$35)</f>
        <v>-5.0000000000000001E-3</v>
      </c>
      <c r="BQ31" s="170">
        <f>+MIN(-0.005,BP31*Parameters!$B$35)</f>
        <v>-5.0000000000000001E-3</v>
      </c>
      <c r="BR31" s="170">
        <f>+MIN(-0.005,BQ31*Parameters!$B$35)</f>
        <v>-5.0000000000000001E-3</v>
      </c>
      <c r="BS31" s="170">
        <f>+MIN(-0.005,BR31*Parameters!$B$35)</f>
        <v>-5.0000000000000001E-3</v>
      </c>
      <c r="BT31" s="170">
        <f>+MIN(-0.005,BS31*Parameters!$B$35)</f>
        <v>-5.0000000000000001E-3</v>
      </c>
      <c r="BU31" s="170">
        <f>+MIN(-0.005,BT31*Parameters!$B$35)</f>
        <v>-5.0000000000000001E-3</v>
      </c>
      <c r="BV31" s="170">
        <f>+MIN(-0.005,BU31*Parameters!$B$35)</f>
        <v>-5.0000000000000001E-3</v>
      </c>
      <c r="BW31" s="170">
        <f>+MIN(-0.005,BV31*Parameters!$B$35)</f>
        <v>-5.0000000000000001E-3</v>
      </c>
      <c r="BX31" s="170">
        <f>+MIN(-0.005,BW31*Parameters!$B$35)</f>
        <v>-5.0000000000000001E-3</v>
      </c>
      <c r="BY31" s="170">
        <f>+MIN(-0.005,BX31*Parameters!$B$35)</f>
        <v>-5.0000000000000001E-3</v>
      </c>
      <c r="BZ31" s="170">
        <f>+MIN(-0.005,BY31*Parameters!$B$35)</f>
        <v>-5.0000000000000001E-3</v>
      </c>
      <c r="CA31" s="170">
        <f>+MIN(-0.005,BZ31*Parameters!$B$35)</f>
        <v>-5.0000000000000001E-3</v>
      </c>
      <c r="CB31" s="170">
        <f>+MIN(-0.005,CA31*Parameters!$B$35)</f>
        <v>-5.0000000000000001E-3</v>
      </c>
      <c r="CC31" s="170">
        <f>+MIN(-0.005,CB31*Parameters!$B$35)</f>
        <v>-5.0000000000000001E-3</v>
      </c>
      <c r="CD31" s="170">
        <f>+MIN(-0.005,CC31*Parameters!$B$35)</f>
        <v>-5.0000000000000001E-3</v>
      </c>
    </row>
    <row r="32" spans="1:82" s="174" customFormat="1" ht="17.399999999999999" customHeight="1" x14ac:dyDescent="0.25">
      <c r="A32" s="104" t="s">
        <v>420</v>
      </c>
      <c r="B32" s="173">
        <f t="shared" ref="B32:AG32" si="21">+B143</f>
        <v>5.9</v>
      </c>
      <c r="C32" s="173">
        <f t="shared" si="21"/>
        <v>5.3100000000000005</v>
      </c>
      <c r="D32" s="173">
        <f t="shared" si="21"/>
        <v>4.7790000000000008</v>
      </c>
      <c r="E32" s="173">
        <f t="shared" si="21"/>
        <v>4.3011000000000008</v>
      </c>
      <c r="F32" s="173">
        <f t="shared" si="21"/>
        <v>3.8709900000000008</v>
      </c>
      <c r="G32" s="173">
        <f t="shared" si="21"/>
        <v>3.4838910000000012</v>
      </c>
      <c r="H32" s="173">
        <f t="shared" si="21"/>
        <v>3.1355019000000013</v>
      </c>
      <c r="I32" s="173">
        <f t="shared" si="21"/>
        <v>2.8219517100000009</v>
      </c>
      <c r="J32" s="173">
        <f t="shared" si="21"/>
        <v>2.5397565390000012</v>
      </c>
      <c r="K32" s="173">
        <f t="shared" si="21"/>
        <v>2.2857808851000012</v>
      </c>
      <c r="L32" s="173">
        <f t="shared" si="21"/>
        <v>2.0572027965900008</v>
      </c>
      <c r="M32" s="173">
        <f t="shared" si="21"/>
        <v>1.8514825169310012</v>
      </c>
      <c r="N32" s="173">
        <f t="shared" si="21"/>
        <v>1.6663342652379012</v>
      </c>
      <c r="O32" s="173">
        <f t="shared" si="21"/>
        <v>1.4997008387141113</v>
      </c>
      <c r="P32" s="173">
        <f t="shared" si="21"/>
        <v>1.3497307548427</v>
      </c>
      <c r="Q32" s="173">
        <f t="shared" si="21"/>
        <v>1.2147576793584298</v>
      </c>
      <c r="R32" s="173">
        <f t="shared" si="21"/>
        <v>1.0932819114225871</v>
      </c>
      <c r="S32" s="173">
        <f t="shared" si="21"/>
        <v>0.98395372028032846</v>
      </c>
      <c r="T32" s="173">
        <f t="shared" si="21"/>
        <v>0.88555834825229551</v>
      </c>
      <c r="U32" s="173">
        <f t="shared" si="21"/>
        <v>0.79700251342706618</v>
      </c>
      <c r="V32" s="173">
        <f t="shared" si="21"/>
        <v>0.71730226208435954</v>
      </c>
      <c r="W32" s="173">
        <f t="shared" si="21"/>
        <v>0.6455720358759236</v>
      </c>
      <c r="X32" s="173">
        <f t="shared" si="21"/>
        <v>0.58101483228833128</v>
      </c>
      <c r="Y32" s="173">
        <f t="shared" si="21"/>
        <v>0.52291334905949816</v>
      </c>
      <c r="Z32" s="173">
        <f t="shared" si="21"/>
        <v>0.47062201415354837</v>
      </c>
      <c r="AA32" s="173">
        <f t="shared" si="21"/>
        <v>0.42355981273819354</v>
      </c>
      <c r="AB32" s="173">
        <f t="shared" si="21"/>
        <v>0.38120383146437425</v>
      </c>
      <c r="AC32" s="173">
        <f t="shared" si="21"/>
        <v>0.34308344831793686</v>
      </c>
      <c r="AD32" s="173">
        <f t="shared" si="21"/>
        <v>0.30877510348614318</v>
      </c>
      <c r="AE32" s="173">
        <f t="shared" si="21"/>
        <v>0.27789759313752888</v>
      </c>
      <c r="AF32" s="173">
        <f t="shared" si="21"/>
        <v>0.25010783382377599</v>
      </c>
      <c r="AG32" s="173">
        <f t="shared" si="21"/>
        <v>0.22509705044139836</v>
      </c>
      <c r="AH32" s="173">
        <f t="shared" ref="AH32:BM32" si="22">+AH143</f>
        <v>0.20258734539725856</v>
      </c>
      <c r="AI32" s="173">
        <f t="shared" si="22"/>
        <v>0.18232861085753271</v>
      </c>
      <c r="AJ32" s="173">
        <f t="shared" si="22"/>
        <v>0.16409574977177943</v>
      </c>
      <c r="AK32" s="173">
        <f t="shared" si="22"/>
        <v>0.1476861747946015</v>
      </c>
      <c r="AL32" s="173">
        <f t="shared" si="22"/>
        <v>0.13291755731514138</v>
      </c>
      <c r="AM32" s="173">
        <f t="shared" si="22"/>
        <v>0.11962580158362725</v>
      </c>
      <c r="AN32" s="173">
        <f t="shared" si="22"/>
        <v>0.10766322142526451</v>
      </c>
      <c r="AO32" s="173">
        <f t="shared" si="22"/>
        <v>9.6896899282738064E-2</v>
      </c>
      <c r="AP32" s="173">
        <f t="shared" si="22"/>
        <v>8.7207209354464257E-2</v>
      </c>
      <c r="AQ32" s="173">
        <f t="shared" si="22"/>
        <v>7.8486488419017841E-2</v>
      </c>
      <c r="AR32" s="173">
        <f t="shared" si="22"/>
        <v>7.0637839577116057E-2</v>
      </c>
      <c r="AS32" s="173">
        <f t="shared" si="22"/>
        <v>6.3574055619404463E-2</v>
      </c>
      <c r="AT32" s="173">
        <f t="shared" si="22"/>
        <v>5.721665005746402E-2</v>
      </c>
      <c r="AU32" s="173">
        <f t="shared" si="22"/>
        <v>5.149498505171763E-2</v>
      </c>
      <c r="AV32" s="173">
        <f t="shared" si="22"/>
        <v>4.6345486546545855E-2</v>
      </c>
      <c r="AW32" s="173">
        <f t="shared" si="22"/>
        <v>4.1710937891891273E-2</v>
      </c>
      <c r="AX32" s="173">
        <f t="shared" si="22"/>
        <v>3.7539844102702148E-2</v>
      </c>
      <c r="AY32" s="173">
        <f t="shared" si="22"/>
        <v>3.3785859692431933E-2</v>
      </c>
      <c r="AZ32" s="173">
        <f t="shared" si="22"/>
        <v>3.0407273723188737E-2</v>
      </c>
      <c r="BA32" s="173">
        <f t="shared" si="22"/>
        <v>2.736654635086987E-2</v>
      </c>
      <c r="BB32" s="173">
        <f t="shared" si="22"/>
        <v>2.4629891715782885E-2</v>
      </c>
      <c r="BC32" s="173">
        <f t="shared" si="22"/>
        <v>2.21669025442046E-2</v>
      </c>
      <c r="BD32" s="173">
        <f t="shared" si="22"/>
        <v>1.995021228978414E-2</v>
      </c>
      <c r="BE32" s="173">
        <f t="shared" si="22"/>
        <v>1.7955191060805724E-2</v>
      </c>
      <c r="BF32" s="173">
        <f t="shared" si="22"/>
        <v>1.6159671954725154E-2</v>
      </c>
      <c r="BG32" s="173">
        <f t="shared" si="22"/>
        <v>1.4543704759252639E-2</v>
      </c>
      <c r="BH32" s="173">
        <f t="shared" si="22"/>
        <v>1.3089334283327377E-2</v>
      </c>
      <c r="BI32" s="173">
        <f t="shared" si="22"/>
        <v>1.1780400854994639E-2</v>
      </c>
      <c r="BJ32" s="173">
        <f t="shared" si="22"/>
        <v>1.0602360769495176E-2</v>
      </c>
      <c r="BK32" s="173">
        <f t="shared" si="22"/>
        <v>9.5421246925456588E-3</v>
      </c>
      <c r="BL32" s="173">
        <f t="shared" si="22"/>
        <v>8.5879122232910936E-3</v>
      </c>
      <c r="BM32" s="173">
        <f t="shared" si="22"/>
        <v>7.7291210009619834E-3</v>
      </c>
      <c r="BN32" s="173">
        <f t="shared" ref="BN32:CB32" si="23">+BN143</f>
        <v>6.9562089008657858E-3</v>
      </c>
      <c r="BO32" s="173">
        <f t="shared" si="23"/>
        <v>6.2605880107792075E-3</v>
      </c>
      <c r="BP32" s="173">
        <f t="shared" si="23"/>
        <v>5.6345292097012868E-3</v>
      </c>
      <c r="BQ32" s="173">
        <f t="shared" si="23"/>
        <v>5.0710762887311587E-3</v>
      </c>
      <c r="BR32" s="173">
        <f t="shared" si="23"/>
        <v>4.5639686598580431E-3</v>
      </c>
      <c r="BS32" s="173">
        <f t="shared" si="23"/>
        <v>4.1075717938722396E-3</v>
      </c>
      <c r="BT32" s="173">
        <f t="shared" si="23"/>
        <v>3.6968146144850155E-3</v>
      </c>
      <c r="BU32" s="173">
        <f t="shared" si="23"/>
        <v>3.3271331530365135E-3</v>
      </c>
      <c r="BV32" s="173">
        <f t="shared" si="23"/>
        <v>2.9944198377328626E-3</v>
      </c>
      <c r="BW32" s="173">
        <f t="shared" si="23"/>
        <v>2.6949778539595765E-3</v>
      </c>
      <c r="BX32" s="173">
        <f t="shared" si="23"/>
        <v>2.425480068563619E-3</v>
      </c>
      <c r="BY32" s="173">
        <f t="shared" si="23"/>
        <v>2.1829320617072572E-3</v>
      </c>
      <c r="BZ32" s="173">
        <f t="shared" si="23"/>
        <v>1.9646388555365317E-3</v>
      </c>
      <c r="CA32" s="173">
        <f t="shared" si="23"/>
        <v>1.7681749699828787E-3</v>
      </c>
      <c r="CB32" s="173">
        <f t="shared" si="23"/>
        <v>1.5913574729845908E-3</v>
      </c>
      <c r="CC32" s="173">
        <f>+CC143</f>
        <v>1.4322217256861316E-3</v>
      </c>
      <c r="CD32" s="173">
        <f>+CD143</f>
        <v>1.2889995531175187E-3</v>
      </c>
    </row>
    <row r="33" spans="1:82" s="177" customFormat="1" ht="17.399999999999999" customHeight="1" thickBot="1" x14ac:dyDescent="0.3">
      <c r="A33" s="97" t="s">
        <v>421</v>
      </c>
      <c r="B33" s="139"/>
      <c r="C33" s="175"/>
      <c r="D33" s="143"/>
      <c r="E33" s="143"/>
      <c r="F33" s="172"/>
      <c r="G33" s="175"/>
      <c r="H33" s="175"/>
      <c r="I33" s="176"/>
      <c r="J33" s="175"/>
      <c r="K33" s="175"/>
      <c r="L33" s="175"/>
      <c r="M33" s="175"/>
      <c r="N33" s="175"/>
      <c r="O33" s="175"/>
      <c r="P33" s="175"/>
      <c r="Q33" s="175"/>
      <c r="R33" s="320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5"/>
      <c r="BY33" s="175"/>
      <c r="BZ33" s="175"/>
      <c r="CA33" s="175"/>
      <c r="CB33" s="175"/>
      <c r="CC33" s="175"/>
      <c r="CD33" s="175"/>
    </row>
    <row r="34" spans="1:82" ht="17.399999999999999" customHeight="1" thickTop="1" x14ac:dyDescent="0.25">
      <c r="A34" s="96" t="s">
        <v>24</v>
      </c>
      <c r="B34" s="160">
        <v>8.9106099999999994E-3</v>
      </c>
      <c r="C34" s="178"/>
      <c r="J34" s="143"/>
      <c r="K34" s="143"/>
      <c r="L34" s="143"/>
      <c r="M34" s="143"/>
      <c r="N34" s="143"/>
      <c r="O34" s="143"/>
      <c r="P34" s="143"/>
      <c r="Q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  <c r="CA34" s="143"/>
      <c r="CB34" s="143"/>
      <c r="CC34" s="143"/>
      <c r="CD34" s="143"/>
    </row>
    <row r="35" spans="1:82" ht="17.399999999999999" customHeight="1" x14ac:dyDescent="0.25">
      <c r="A35" s="96" t="s">
        <v>25</v>
      </c>
      <c r="B35" s="179">
        <v>-6275.91</v>
      </c>
      <c r="C35" s="180"/>
      <c r="D35" s="179"/>
      <c r="J35" s="143"/>
      <c r="K35" s="143"/>
      <c r="L35" s="143"/>
      <c r="M35" s="143"/>
      <c r="N35" s="143"/>
      <c r="O35" s="143"/>
      <c r="P35" s="143"/>
      <c r="Q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</row>
    <row r="36" spans="1:82" ht="17.399999999999999" customHeight="1" thickBot="1" x14ac:dyDescent="0.3">
      <c r="A36" s="97" t="s">
        <v>60</v>
      </c>
      <c r="B36" s="160">
        <v>0</v>
      </c>
      <c r="C36" s="143"/>
      <c r="J36" s="143"/>
      <c r="K36" s="143"/>
      <c r="L36" s="143"/>
      <c r="M36" s="143"/>
      <c r="N36" s="143"/>
      <c r="O36" s="143"/>
      <c r="P36" s="143"/>
      <c r="Q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  <c r="CA36" s="143"/>
      <c r="CB36" s="143"/>
      <c r="CC36" s="143"/>
      <c r="CD36" s="143"/>
    </row>
    <row r="37" spans="1:82" ht="17.399999999999999" customHeight="1" thickTop="1" thickBot="1" x14ac:dyDescent="0.3">
      <c r="A37" s="97" t="s">
        <v>9</v>
      </c>
      <c r="C37" s="172"/>
      <c r="D37" s="172"/>
      <c r="E37" s="172"/>
      <c r="F37" s="172"/>
      <c r="G37" s="172"/>
      <c r="H37" s="172"/>
      <c r="I37" s="181"/>
      <c r="J37" s="172"/>
      <c r="K37" s="172"/>
      <c r="L37" s="172"/>
      <c r="M37" s="172"/>
      <c r="N37" s="172"/>
      <c r="O37" s="172"/>
      <c r="P37" s="172"/>
      <c r="Q37" s="172"/>
      <c r="R37" s="317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172"/>
      <c r="BY37" s="172"/>
      <c r="BZ37" s="172"/>
      <c r="CA37" s="172"/>
      <c r="CB37" s="172"/>
      <c r="CC37" s="172"/>
      <c r="CD37" s="172"/>
    </row>
    <row r="38" spans="1:82" s="184" customFormat="1" ht="17.399999999999999" customHeight="1" thickTop="1" x14ac:dyDescent="0.25">
      <c r="A38" s="105" t="s">
        <v>10</v>
      </c>
      <c r="B38" s="182">
        <f>+Parameters!B21</f>
        <v>7752.9</v>
      </c>
      <c r="C38" s="183">
        <f>+B38*(Parameters!$B$23/B38)^Parameters!$B$22</f>
        <v>8137.3673508502034</v>
      </c>
      <c r="D38" s="349">
        <f>+C38*(Parameters!$B$23/C38)^Parameters!$B$22</f>
        <v>8481.1706083345907</v>
      </c>
      <c r="E38" s="349">
        <f>+D38*(Parameters!$B$23/D38)^Parameters!$B$22</f>
        <v>8786.6181848006454</v>
      </c>
      <c r="F38" s="349">
        <f>+E38*(Parameters!$B$23/E38)^Parameters!$B$22</f>
        <v>9056.4844687876212</v>
      </c>
      <c r="G38" s="349">
        <f>+F38*(Parameters!$B$23/F38)^Parameters!$B$22</f>
        <v>9293.7833464428077</v>
      </c>
      <c r="H38" s="349">
        <f>+G38*(Parameters!$B$23/G38)^Parameters!$B$22</f>
        <v>9501.5984247487813</v>
      </c>
      <c r="I38" s="183">
        <f>+H38*(Parameters!$B$23/H38)^Parameters!$B$22</f>
        <v>9682.9613941428142</v>
      </c>
      <c r="J38" s="183">
        <f>+I38*(Parameters!$B$23/I38)^Parameters!$B$22</f>
        <v>9840.7694557888954</v>
      </c>
      <c r="K38" s="183">
        <f>+J38*(Parameters!$B$23/J38)^Parameters!$B$22</f>
        <v>9977.7332798719272</v>
      </c>
      <c r="L38" s="183">
        <f>+K38*(Parameters!$B$23/K38)^Parameters!$B$22</f>
        <v>10096.34802650772</v>
      </c>
      <c r="M38" s="183">
        <f>+L38*(Parameters!$B$23/L38)^Parameters!$B$22</f>
        <v>10198.881210062771</v>
      </c>
      <c r="N38" s="183">
        <f>+M38*(Parameters!$B$23/M38)^Parameters!$B$22</f>
        <v>10287.372420298283</v>
      </c>
      <c r="O38" s="183">
        <f>+N38*(Parameters!$B$23/N38)^Parameters!$B$22</f>
        <v>10363.641024815781</v>
      </c>
      <c r="P38" s="183">
        <f>+O38*(Parameters!$B$23/O38)^Parameters!$B$22</f>
        <v>10429.298922958658</v>
      </c>
      <c r="Q38" s="183">
        <f>+P38*(Parameters!$B$23/P38)^Parameters!$B$22</f>
        <v>10485.766194134481</v>
      </c>
      <c r="R38" s="321">
        <f>+Q38*(Parameters!$B$23/Q38)^Parameters!$B$22</f>
        <v>10534.288095592989</v>
      </c>
      <c r="S38" s="183">
        <f>+R38*(Parameters!$B$23/R38)^Parameters!$B$22</f>
        <v>10575.952337107223</v>
      </c>
      <c r="T38" s="183">
        <f>+S38*(Parameters!$B$23/S38)^Parameters!$B$22</f>
        <v>10611.705916445464</v>
      </c>
      <c r="U38" s="183">
        <f>+T38*(Parameters!$B$23/T38)^Parameters!$B$22</f>
        <v>10642.371062784383</v>
      </c>
      <c r="V38" s="183">
        <f>+U38*(Parameters!$B$23/U38)^Parameters!$B$22</f>
        <v>10668.660025517325</v>
      </c>
      <c r="W38" s="183">
        <f>+V38*(Parameters!$B$23/V38)^Parameters!$B$22</f>
        <v>10691.188580293347</v>
      </c>
      <c r="X38" s="183">
        <f>+W38*(Parameters!$B$23/W38)^Parameters!$B$22</f>
        <v>10710.488216436619</v>
      </c>
      <c r="Y38" s="183">
        <f>+X38*(Parameters!$B$23/X38)^Parameters!$B$22</f>
        <v>10727.017031110336</v>
      </c>
      <c r="Z38" s="183">
        <f>+Y38*(Parameters!$B$23/Y38)^Parameters!$B$22</f>
        <v>10741.169394206017</v>
      </c>
      <c r="AA38" s="183">
        <f>+Z38*(Parameters!$B$23/Z38)^Parameters!$B$22</f>
        <v>10753.284470433224</v>
      </c>
      <c r="AB38" s="183">
        <f>+AA38*(Parameters!$B$23/AA38)^Parameters!$B$22</f>
        <v>10763.653696310677</v>
      </c>
      <c r="AC38" s="183">
        <f>+AB38*(Parameters!$B$23/AB38)^Parameters!$B$22</f>
        <v>10772.527313306535</v>
      </c>
      <c r="AD38" s="183">
        <f>+AC38*(Parameters!$B$23/AC38)^Parameters!$B$22</f>
        <v>10780.12005685815</v>
      </c>
      <c r="AE38" s="183">
        <f>+AD38*(Parameters!$B$23/AD38)^Parameters!$B$22</f>
        <v>10786.616096298938</v>
      </c>
      <c r="AF38" s="183">
        <f>+AE38*(Parameters!$B$23/AE38)^Parameters!$B$22</f>
        <v>10792.173314159341</v>
      </c>
      <c r="AG38" s="183">
        <f>+AF38*(Parameters!$B$23/AF38)^Parameters!$B$22</f>
        <v>10796.927005811509</v>
      </c>
      <c r="AH38" s="183">
        <f>+AG38*(Parameters!$B$23/AG38)^Parameters!$B$22</f>
        <v>10800.99307261681</v>
      </c>
      <c r="AI38" s="183">
        <f>+AH38*(Parameters!$B$23/AH38)^Parameters!$B$22</f>
        <v>10804.470774021329</v>
      </c>
      <c r="AJ38" s="183">
        <f>+AI38*(Parameters!$B$23/AI38)^Parameters!$B$22</f>
        <v>10807.445096683759</v>
      </c>
      <c r="AK38" s="183">
        <f>+AJ38*(Parameters!$B$23/AJ38)^Parameters!$B$22</f>
        <v>10809.988791862401</v>
      </c>
      <c r="AL38" s="183">
        <f>+AK38*(Parameters!$B$23/AK38)^Parameters!$B$22</f>
        <v>10812.164126008958</v>
      </c>
      <c r="AM38" s="183">
        <f>+AL38*(Parameters!$B$23/AL38)^Parameters!$B$22</f>
        <v>10814.024383842554</v>
      </c>
      <c r="AN38" s="183">
        <f>+AM38*(Parameters!$B$23/AM38)^Parameters!$B$22</f>
        <v>10815.615158101065</v>
      </c>
      <c r="AO38" s="183">
        <f>+AN38*(Parameters!$B$23/AN38)^Parameters!$B$22</f>
        <v>10816.975455661643</v>
      </c>
      <c r="AP38" s="183">
        <f>+AO38*(Parameters!$B$23/AO38)^Parameters!$B$22</f>
        <v>10818.138645749115</v>
      </c>
      <c r="AQ38" s="183">
        <f>+AP38*(Parameters!$B$23/AP38)^Parameters!$B$22</f>
        <v>10819.133272465144</v>
      </c>
      <c r="AR38" s="183">
        <f>+AQ38*(Parameters!$B$23/AQ38)^Parameters!$B$22</f>
        <v>10819.983750825346</v>
      </c>
      <c r="AS38" s="183">
        <f>+AR38*(Parameters!$B$23/AR38)^Parameters!$B$22</f>
        <v>10820.710962839988</v>
      </c>
      <c r="AT38" s="183">
        <f>+AS38*(Parameters!$B$23/AS38)^Parameters!$B$22</f>
        <v>10821.332767871645</v>
      </c>
      <c r="AU38" s="183">
        <f>+AT38*(Parameters!$B$23/AT38)^Parameters!$B$22</f>
        <v>10821.864439509251</v>
      </c>
      <c r="AV38" s="183">
        <f>+AU38*(Parameters!$B$23/AU38)^Parameters!$B$22</f>
        <v>10822.31903947442</v>
      </c>
      <c r="AW38" s="183">
        <f>+AV38*(Parameters!$B$23/AV38)^Parameters!$B$22</f>
        <v>10822.707737588475</v>
      </c>
      <c r="AX38" s="183">
        <f>+AW38*(Parameters!$B$23/AW38)^Parameters!$B$22</f>
        <v>10823.040085546912</v>
      </c>
      <c r="AY38" s="183">
        <f>+AX38*(Parameters!$B$23/AX38)^Parameters!$B$22</f>
        <v>10823.32425114475</v>
      </c>
      <c r="AZ38" s="183">
        <f>+AY38*(Parameters!$B$23/AY38)^Parameters!$B$22</f>
        <v>10823.567218647515</v>
      </c>
      <c r="BA38" s="183">
        <f>+AZ38*(Parameters!$B$23/AZ38)^Parameters!$B$22</f>
        <v>10823.774960187669</v>
      </c>
      <c r="BB38" s="183">
        <f>+BA38*(Parameters!$B$23/BA38)^Parameters!$B$22</f>
        <v>10823.952582366457</v>
      </c>
      <c r="BC38" s="183">
        <f>+BB38*(Parameters!$B$23/BB38)^Parameters!$B$22</f>
        <v>10824.104451640827</v>
      </c>
      <c r="BD38" s="183">
        <f>+BC38*(Parameters!$B$23/BC38)^Parameters!$B$22</f>
        <v>10824.234301560207</v>
      </c>
      <c r="BE38" s="183">
        <f>+BD38*(Parameters!$B$23/BD38)^Parameters!$B$22</f>
        <v>10824.345324476573</v>
      </c>
      <c r="BF38" s="183">
        <f>+BE38*(Parameters!$B$23/BE38)^Parameters!$B$22</f>
        <v>10824.44024997311</v>
      </c>
      <c r="BG38" s="183">
        <f>+BF38*(Parameters!$B$23/BF38)^Parameters!$B$22</f>
        <v>10824.521411932799</v>
      </c>
      <c r="BH38" s="183">
        <f>+BG38*(Parameters!$B$23/BG38)^Parameters!$B$22</f>
        <v>10824.590805890924</v>
      </c>
      <c r="BI38" s="183">
        <f>+BH38*(Parameters!$B$23/BH38)^Parameters!$B$22</f>
        <v>10824.650138077912</v>
      </c>
      <c r="BJ38" s="183">
        <f>+BI38*(Parameters!$B$23/BI38)^Parameters!$B$22</f>
        <v>10824.700867355685</v>
      </c>
      <c r="BK38" s="183">
        <f>+BJ38*(Parameters!$B$23/BJ38)^Parameters!$B$22</f>
        <v>10824.744241076711</v>
      </c>
      <c r="BL38" s="183">
        <f>+BK38*(Parameters!$B$23/BK38)^Parameters!$B$22</f>
        <v>10824.781325746009</v>
      </c>
      <c r="BM38" s="183">
        <f>+BL38*(Parameters!$B$23/BL38)^Parameters!$B$22</f>
        <v>10824.813033239012</v>
      </c>
      <c r="BN38" s="183">
        <f>+BM38*(Parameters!$B$23/BM38)^Parameters!$B$22</f>
        <v>10824.840143219182</v>
      </c>
      <c r="BO38" s="183">
        <f>+BN38*(Parameters!$B$23/BN38)^Parameters!$B$22</f>
        <v>10824.863322306068</v>
      </c>
      <c r="BP38" s="183">
        <f>+BO38*(Parameters!$B$23/BO38)^Parameters!$B$22</f>
        <v>10824.883140464714</v>
      </c>
      <c r="BQ38" s="183">
        <f>+BP38*(Parameters!$B$23/BP38)^Parameters!$B$22</f>
        <v>10824.90008501913</v>
      </c>
      <c r="BR38" s="183">
        <f>+BQ38*(Parameters!$B$23/BQ38)^Parameters!$B$22</f>
        <v>10824.91457263419</v>
      </c>
      <c r="BS38" s="183">
        <f>+BR38*(Parameters!$B$23/BR38)^Parameters!$B$22</f>
        <v>10824.926959560444</v>
      </c>
      <c r="BT38" s="183">
        <f>+BS38*(Parameters!$B$23/BS38)^Parameters!$B$22</f>
        <v>10824.937550393628</v>
      </c>
      <c r="BU38" s="183">
        <f>+BT38*(Parameters!$B$23/BT38)^Parameters!$B$22</f>
        <v>10824.946605564219</v>
      </c>
      <c r="BV38" s="183">
        <f>+BU38*(Parameters!$B$23/BU38)^Parameters!$B$22</f>
        <v>10824.954347741081</v>
      </c>
      <c r="BW38" s="183">
        <f>+BV38*(Parameters!$B$23/BV38)^Parameters!$B$22</f>
        <v>10824.96096730669</v>
      </c>
      <c r="BX38" s="183">
        <f>+BW38*(Parameters!$B$23/BW38)^Parameters!$B$22</f>
        <v>10824.966627038495</v>
      </c>
      <c r="BY38" s="183">
        <f>+BX38*(Parameters!$B$23/BX38)^Parameters!$B$22</f>
        <v>10824.971466111536</v>
      </c>
      <c r="BZ38" s="183">
        <f>+BY38*(Parameters!$B$23/BY38)^Parameters!$B$22</f>
        <v>10824.975603520701</v>
      </c>
      <c r="CA38" s="183">
        <f>+BZ38*(Parameters!$B$23/BZ38)^Parameters!$B$22</f>
        <v>10824.979141006792</v>
      </c>
      <c r="CB38" s="183">
        <f>+CA38*(Parameters!$B$23/CA38)^Parameters!$B$22</f>
        <v>10824.982165558315</v>
      </c>
      <c r="CC38" s="183">
        <f>+CB38*(Parameters!$B$23/CB38)^Parameters!$B$22</f>
        <v>10824.984751550539</v>
      </c>
      <c r="CD38" s="183">
        <f>+CC38*(Parameters!$B$23/CC38)^Parameters!$B$22</f>
        <v>10824.98696257438</v>
      </c>
    </row>
    <row r="39" spans="1:82" s="188" customFormat="1" ht="17.399999999999999" customHeight="1" x14ac:dyDescent="0.25">
      <c r="A39" s="102" t="s">
        <v>422</v>
      </c>
      <c r="B39" s="185"/>
      <c r="C39" s="186">
        <f t="shared" ref="C39:AH39" si="24">+C38/B38-1</f>
        <v>4.959013412403146E-2</v>
      </c>
      <c r="D39" s="186">
        <f t="shared" si="24"/>
        <v>4.2249936946556321E-2</v>
      </c>
      <c r="E39" s="186">
        <f t="shared" si="24"/>
        <v>3.6014789770398625E-2</v>
      </c>
      <c r="F39" s="186">
        <f t="shared" si="24"/>
        <v>3.0713327734417595E-2</v>
      </c>
      <c r="G39" s="186">
        <f t="shared" si="24"/>
        <v>2.6202096240877548E-2</v>
      </c>
      <c r="H39" s="186">
        <f t="shared" si="24"/>
        <v>2.236065448905844E-2</v>
      </c>
      <c r="I39" s="187">
        <f t="shared" si="24"/>
        <v>1.9087627290334419E-2</v>
      </c>
      <c r="J39" s="186">
        <f t="shared" si="24"/>
        <v>1.6297499827019779E-2</v>
      </c>
      <c r="K39" s="186">
        <f t="shared" si="24"/>
        <v>1.3917999471317888E-2</v>
      </c>
      <c r="L39" s="186">
        <f t="shared" si="24"/>
        <v>1.1887945218487017E-2</v>
      </c>
      <c r="M39" s="186">
        <f t="shared" si="24"/>
        <v>1.0155472383267083E-2</v>
      </c>
      <c r="N39" s="186">
        <f t="shared" si="24"/>
        <v>8.6765605376599719E-3</v>
      </c>
      <c r="O39" s="186">
        <f t="shared" si="24"/>
        <v>7.4138080553018959E-3</v>
      </c>
      <c r="P39" s="186">
        <f t="shared" si="24"/>
        <v>6.3354083748810019E-3</v>
      </c>
      <c r="Q39" s="186">
        <f t="shared" si="24"/>
        <v>5.4142921391886478E-3</v>
      </c>
      <c r="R39" s="317">
        <f t="shared" si="24"/>
        <v>4.6274063869218285E-3</v>
      </c>
      <c r="S39" s="186">
        <f t="shared" si="24"/>
        <v>3.9551074677428577E-3</v>
      </c>
      <c r="T39" s="186">
        <f t="shared" si="24"/>
        <v>3.3806486828420468E-3</v>
      </c>
      <c r="U39" s="186">
        <f t="shared" si="24"/>
        <v>2.889747094422912E-3</v>
      </c>
      <c r="V39" s="186">
        <f t="shared" si="24"/>
        <v>2.4702167005690168E-3</v>
      </c>
      <c r="W39" s="186">
        <f t="shared" si="24"/>
        <v>2.1116573892256962E-3</v>
      </c>
      <c r="X39" s="186">
        <f t="shared" si="24"/>
        <v>1.8051908820360119E-3</v>
      </c>
      <c r="Y39" s="186">
        <f t="shared" si="24"/>
        <v>1.5432363436385099E-3</v>
      </c>
      <c r="Z39" s="186">
        <f t="shared" si="24"/>
        <v>1.3193195326004492E-3</v>
      </c>
      <c r="AA39" s="186">
        <f t="shared" si="24"/>
        <v>1.1279103589727502E-3</v>
      </c>
      <c r="AB39" s="186">
        <f t="shared" si="24"/>
        <v>9.6428453148100779E-4</v>
      </c>
      <c r="AC39" s="186">
        <f t="shared" si="24"/>
        <v>8.244056568726954E-4</v>
      </c>
      <c r="AD39" s="186">
        <f t="shared" si="24"/>
        <v>7.0482472040112043E-4</v>
      </c>
      <c r="AE39" s="186">
        <f t="shared" si="24"/>
        <v>6.0259435020437735E-4</v>
      </c>
      <c r="AF39" s="186">
        <f t="shared" si="24"/>
        <v>5.1519566570190634E-4</v>
      </c>
      <c r="AG39" s="186">
        <f t="shared" si="24"/>
        <v>4.4047584427975295E-4</v>
      </c>
      <c r="AH39" s="186">
        <f t="shared" si="24"/>
        <v>3.7659482212970552E-4</v>
      </c>
      <c r="AI39" s="186">
        <f t="shared" ref="AI39:BN39" si="25">+AI38/AH38-1</f>
        <v>3.2197978289016937E-4</v>
      </c>
      <c r="AJ39" s="186">
        <f t="shared" si="25"/>
        <v>2.7528628885575834E-4</v>
      </c>
      <c r="AK39" s="186">
        <f t="shared" si="25"/>
        <v>2.3536507989496691E-4</v>
      </c>
      <c r="AL39" s="186">
        <f t="shared" si="25"/>
        <v>2.0123370971436572E-4</v>
      </c>
      <c r="AM39" s="186">
        <f t="shared" si="25"/>
        <v>1.7205231181427472E-4</v>
      </c>
      <c r="AN39" s="186">
        <f t="shared" si="25"/>
        <v>1.4710289176789182E-4</v>
      </c>
      <c r="AO39" s="186">
        <f t="shared" si="25"/>
        <v>1.2577163117333257E-4</v>
      </c>
      <c r="AP39" s="186">
        <f t="shared" si="25"/>
        <v>1.0753376415073568E-4</v>
      </c>
      <c r="AQ39" s="186">
        <f t="shared" si="25"/>
        <v>9.1940651585131761E-5</v>
      </c>
      <c r="AR39" s="186">
        <f t="shared" si="25"/>
        <v>7.8608733138141318E-5</v>
      </c>
      <c r="AS39" s="186">
        <f t="shared" si="25"/>
        <v>6.7210083803281861E-5</v>
      </c>
      <c r="AT39" s="186">
        <f t="shared" si="25"/>
        <v>5.7464341649327011E-5</v>
      </c>
      <c r="AU39" s="186">
        <f t="shared" si="25"/>
        <v>4.9131807422497786E-5</v>
      </c>
      <c r="AV39" s="186">
        <f t="shared" si="25"/>
        <v>4.2007545715483374E-5</v>
      </c>
      <c r="AW39" s="186">
        <f t="shared" si="25"/>
        <v>3.5916342203234919E-5</v>
      </c>
      <c r="AX39" s="186">
        <f t="shared" si="25"/>
        <v>3.0708392621869862E-5</v>
      </c>
      <c r="AY39" s="186">
        <f t="shared" si="25"/>
        <v>2.6255617237902484E-5</v>
      </c>
      <c r="AZ39" s="186">
        <f t="shared" si="25"/>
        <v>2.2448510007322398E-5</v>
      </c>
      <c r="BA39" s="186">
        <f t="shared" si="25"/>
        <v>1.9193444818821348E-5</v>
      </c>
      <c r="BB39" s="186">
        <f t="shared" si="25"/>
        <v>1.6410372484676472E-5</v>
      </c>
      <c r="BC39" s="186">
        <f t="shared" si="25"/>
        <v>1.4030851781310361E-5</v>
      </c>
      <c r="BD39" s="186">
        <f t="shared" si="25"/>
        <v>1.1996366069855213E-5</v>
      </c>
      <c r="BE39" s="186">
        <f t="shared" si="25"/>
        <v>1.0256884068970962E-5</v>
      </c>
      <c r="BF39" s="186">
        <f t="shared" si="25"/>
        <v>8.7696293578076734E-6</v>
      </c>
      <c r="BG39" s="186">
        <f t="shared" si="25"/>
        <v>7.4980283335523978E-6</v>
      </c>
      <c r="BH39" s="186">
        <f t="shared" si="25"/>
        <v>6.4108107402649495E-6</v>
      </c>
      <c r="BI39" s="186">
        <f t="shared" si="25"/>
        <v>5.4812406353743626E-6</v>
      </c>
      <c r="BJ39" s="186">
        <f t="shared" si="25"/>
        <v>4.6864588809647501E-6</v>
      </c>
      <c r="BK39" s="186">
        <f t="shared" si="25"/>
        <v>4.0069209816806506E-6</v>
      </c>
      <c r="BL39" s="186">
        <f t="shared" si="25"/>
        <v>3.4259164440886281E-6</v>
      </c>
      <c r="BM39" s="186">
        <f t="shared" si="25"/>
        <v>2.9291578322876433E-6</v>
      </c>
      <c r="BN39" s="186">
        <f t="shared" si="25"/>
        <v>2.5044294147402724E-6</v>
      </c>
      <c r="BO39" s="186">
        <f t="shared" ref="BO39:CB39" si="26">+BO38/BN38-1</f>
        <v>2.1412867607928376E-6</v>
      </c>
      <c r="BP39" s="186">
        <f t="shared" si="26"/>
        <v>1.8307998961297756E-6</v>
      </c>
      <c r="BQ39" s="186">
        <f t="shared" si="26"/>
        <v>1.5653337035459458E-6</v>
      </c>
      <c r="BR39" s="186">
        <f t="shared" si="26"/>
        <v>1.3383601646932419E-6</v>
      </c>
      <c r="BS39" s="186">
        <f t="shared" si="26"/>
        <v>1.1442978298248363E-6</v>
      </c>
      <c r="BT39" s="186">
        <f t="shared" si="26"/>
        <v>9.7837456314309179E-7</v>
      </c>
      <c r="BU39" s="186">
        <f t="shared" si="26"/>
        <v>8.3651019222585887E-7</v>
      </c>
      <c r="BV39" s="186">
        <f t="shared" si="26"/>
        <v>7.152161709544913E-7</v>
      </c>
      <c r="BW39" s="186">
        <f t="shared" si="26"/>
        <v>6.1150979457913479E-7</v>
      </c>
      <c r="BX39" s="186">
        <f t="shared" si="26"/>
        <v>5.2284085105824829E-7</v>
      </c>
      <c r="BY39" s="186">
        <f t="shared" si="26"/>
        <v>4.4702891077719187E-7</v>
      </c>
      <c r="BZ39" s="186">
        <f t="shared" si="26"/>
        <v>3.8220970632885098E-7</v>
      </c>
      <c r="CA39" s="186">
        <f t="shared" si="26"/>
        <v>3.2678928985063749E-7</v>
      </c>
      <c r="CB39" s="186">
        <f t="shared" si="26"/>
        <v>2.7940483615651601E-7</v>
      </c>
      <c r="CC39" s="186">
        <f>+CC38/CB38-1</f>
        <v>2.3889113021091646E-7</v>
      </c>
      <c r="CD39" s="186">
        <f>+CD38/CC38-1</f>
        <v>2.0425191271655763E-7</v>
      </c>
    </row>
    <row r="40" spans="1:82" ht="17.399999999999999" customHeight="1" thickBot="1" x14ac:dyDescent="0.3">
      <c r="A40" s="95" t="s">
        <v>729</v>
      </c>
      <c r="B40" s="141"/>
      <c r="C40" s="143"/>
      <c r="J40" s="143"/>
      <c r="K40" s="143"/>
      <c r="L40" s="143"/>
      <c r="M40" s="143"/>
      <c r="N40" s="143"/>
      <c r="O40" s="143"/>
      <c r="P40" s="143"/>
      <c r="Q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</row>
    <row r="41" spans="1:82" s="137" customFormat="1" ht="17.399999999999999" customHeight="1" thickTop="1" x14ac:dyDescent="0.25">
      <c r="A41" s="137" t="s">
        <v>49</v>
      </c>
      <c r="D41" s="347"/>
      <c r="E41" s="347"/>
      <c r="F41" s="347"/>
      <c r="G41" s="347"/>
      <c r="H41" s="347"/>
      <c r="R41" s="322"/>
    </row>
    <row r="42" spans="1:82" s="189" customFormat="1" ht="17.399999999999999" customHeight="1" thickBot="1" x14ac:dyDescent="0.3">
      <c r="A42" s="106" t="s">
        <v>401</v>
      </c>
      <c r="B42" s="189">
        <f t="shared" ref="B42:AG42" si="27">+B116</f>
        <v>416.2025821596244</v>
      </c>
      <c r="C42" s="189">
        <f t="shared" si="27"/>
        <v>430.90246437717224</v>
      </c>
      <c r="D42" s="189">
        <f t="shared" si="27"/>
        <v>446.5430845492819</v>
      </c>
      <c r="E42" s="189">
        <f t="shared" si="27"/>
        <v>462.97379617324827</v>
      </c>
      <c r="F42" s="189">
        <f t="shared" si="27"/>
        <v>480.24241727341791</v>
      </c>
      <c r="G42" s="189">
        <f t="shared" si="27"/>
        <v>498.40456811250726</v>
      </c>
      <c r="H42" s="189">
        <f t="shared" si="27"/>
        <v>517.50699929610539</v>
      </c>
      <c r="I42" s="189">
        <f t="shared" si="27"/>
        <v>537.69315228145479</v>
      </c>
      <c r="J42" s="189">
        <f t="shared" si="27"/>
        <v>559.00708256334246</v>
      </c>
      <c r="K42" s="189">
        <f t="shared" si="27"/>
        <v>581.50142267148783</v>
      </c>
      <c r="L42" s="189">
        <f t="shared" si="27"/>
        <v>605.22655111346012</v>
      </c>
      <c r="M42" s="189">
        <f t="shared" si="27"/>
        <v>630.22896483271893</v>
      </c>
      <c r="N42" s="189">
        <f t="shared" si="27"/>
        <v>656.54981595985669</v>
      </c>
      <c r="O42" s="189">
        <f t="shared" si="27"/>
        <v>684.22318285815459</v>
      </c>
      <c r="P42" s="189">
        <f t="shared" si="27"/>
        <v>713.27399034658561</v>
      </c>
      <c r="Q42" s="189">
        <f t="shared" si="27"/>
        <v>743.71553741635535</v>
      </c>
      <c r="R42" s="174">
        <f t="shared" si="27"/>
        <v>775.54657686380244</v>
      </c>
      <c r="S42" s="189">
        <f t="shared" si="27"/>
        <v>808.74785682286097</v>
      </c>
      <c r="T42" s="189">
        <f t="shared" si="27"/>
        <v>843.23471173361145</v>
      </c>
      <c r="U42" s="189">
        <f t="shared" si="27"/>
        <v>878.93218558254455</v>
      </c>
      <c r="V42" s="189">
        <f t="shared" si="27"/>
        <v>915.74284302920773</v>
      </c>
      <c r="W42" s="189">
        <f t="shared" si="27"/>
        <v>953.53469272668781</v>
      </c>
      <c r="X42" s="189">
        <f t="shared" si="27"/>
        <v>992.1333047553677</v>
      </c>
      <c r="Y42" s="189">
        <f t="shared" si="27"/>
        <v>1031.3139981923437</v>
      </c>
      <c r="Z42" s="189">
        <f t="shared" si="27"/>
        <v>1070.7929015224859</v>
      </c>
      <c r="AA42" s="189">
        <f t="shared" si="27"/>
        <v>1110.2163554725425</v>
      </c>
      <c r="AB42" s="189">
        <f t="shared" si="27"/>
        <v>1149.1482034994335</v>
      </c>
      <c r="AC42" s="189">
        <f t="shared" si="27"/>
        <v>1187.0544233470112</v>
      </c>
      <c r="AD42" s="189">
        <f t="shared" si="27"/>
        <v>1223.2800780046582</v>
      </c>
      <c r="AE42" s="189">
        <f t="shared" si="27"/>
        <v>1256.9903491000546</v>
      </c>
      <c r="AF42" s="189">
        <f t="shared" si="27"/>
        <v>1287.1976457232738</v>
      </c>
      <c r="AG42" s="189">
        <f t="shared" si="27"/>
        <v>1312.7305902647577</v>
      </c>
      <c r="AH42" s="189">
        <f t="shared" ref="AH42:BM42" si="28">+AH116</f>
        <v>1332.2003340291064</v>
      </c>
      <c r="AI42" s="189">
        <f t="shared" si="28"/>
        <v>1343.9635922873031</v>
      </c>
      <c r="AJ42" s="189">
        <f t="shared" si="28"/>
        <v>1346.0874573079248</v>
      </c>
      <c r="AK42" s="189">
        <f t="shared" si="28"/>
        <v>1337.8096490335827</v>
      </c>
      <c r="AL42" s="189">
        <f t="shared" si="28"/>
        <v>1329.8908748812094</v>
      </c>
      <c r="AM42" s="189">
        <f t="shared" si="28"/>
        <v>1322.4457268961712</v>
      </c>
      <c r="AN42" s="189">
        <f t="shared" si="28"/>
        <v>1315.5205814763428</v>
      </c>
      <c r="AO42" s="189">
        <f t="shared" si="28"/>
        <v>1309.0831487675591</v>
      </c>
      <c r="AP42" s="189">
        <f t="shared" si="28"/>
        <v>1303.0864048393</v>
      </c>
      <c r="AQ42" s="189">
        <f t="shared" si="28"/>
        <v>1297.4848048692591</v>
      </c>
      <c r="AR42" s="189">
        <f t="shared" si="28"/>
        <v>1292.2376986822192</v>
      </c>
      <c r="AS42" s="189">
        <f t="shared" si="28"/>
        <v>1287.3095013537306</v>
      </c>
      <c r="AT42" s="189">
        <f t="shared" si="28"/>
        <v>1282.6691394583115</v>
      </c>
      <c r="AU42" s="189">
        <f t="shared" si="28"/>
        <v>1278.2894150853974</v>
      </c>
      <c r="AV42" s="189">
        <f t="shared" si="28"/>
        <v>1274.1464357774951</v>
      </c>
      <c r="AW42" s="189">
        <f t="shared" si="28"/>
        <v>1270.2191320609229</v>
      </c>
      <c r="AX42" s="189">
        <f t="shared" si="28"/>
        <v>1266.4888544666671</v>
      </c>
      <c r="AY42" s="189">
        <f t="shared" si="28"/>
        <v>1262.9390370344695</v>
      </c>
      <c r="AZ42" s="189">
        <f t="shared" si="28"/>
        <v>1259.55491531403</v>
      </c>
      <c r="BA42" s="189">
        <f t="shared" si="28"/>
        <v>1256.3232889370661</v>
      </c>
      <c r="BB42" s="189">
        <f t="shared" si="28"/>
        <v>1253.2323207607947</v>
      </c>
      <c r="BC42" s="189">
        <f t="shared" si="28"/>
        <v>1250.2713661649091</v>
      </c>
      <c r="BD42" s="189">
        <f t="shared" si="28"/>
        <v>1247.430827338801</v>
      </c>
      <c r="BE42" s="189">
        <f t="shared" si="28"/>
        <v>1244.702028384706</v>
      </c>
      <c r="BF42" s="189">
        <f t="shared" si="28"/>
        <v>1242.0771078434752</v>
      </c>
      <c r="BG42" s="189">
        <f t="shared" si="28"/>
        <v>1239.5489258696566</v>
      </c>
      <c r="BH42" s="189">
        <f t="shared" si="28"/>
        <v>1237.1109837774152</v>
      </c>
      <c r="BI42" s="189">
        <f t="shared" si="28"/>
        <v>1234.7573540761061</v>
      </c>
      <c r="BJ42" s="189">
        <f t="shared" si="28"/>
        <v>1232.4826194350262</v>
      </c>
      <c r="BK42" s="189">
        <f t="shared" si="28"/>
        <v>1230.2818192771019</v>
      </c>
      <c r="BL42" s="189">
        <f t="shared" si="28"/>
        <v>1228.1504029135324</v>
      </c>
      <c r="BM42" s="189">
        <f t="shared" si="28"/>
        <v>1226.0841883053572</v>
      </c>
      <c r="BN42" s="189">
        <f t="shared" ref="BN42:CB42" si="29">+BN116</f>
        <v>1224.079325681085</v>
      </c>
      <c r="BO42" s="189">
        <f t="shared" si="29"/>
        <v>1222.1322653579059</v>
      </c>
      <c r="BP42" s="189">
        <f t="shared" si="29"/>
        <v>1220.2397292122878</v>
      </c>
      <c r="BQ42" s="189">
        <f t="shared" si="29"/>
        <v>1218.3986853276581</v>
      </c>
      <c r="BR42" s="189">
        <f t="shared" si="29"/>
        <v>1216.6063254153819</v>
      </c>
      <c r="BS42" s="189">
        <f t="shared" si="29"/>
        <v>1214.8600446627854</v>
      </c>
      <c r="BT42" s="189">
        <f t="shared" si="29"/>
        <v>1213.1574237104207</v>
      </c>
      <c r="BU42" s="189">
        <f t="shared" si="29"/>
        <v>1211.496212501735</v>
      </c>
      <c r="BV42" s="189">
        <f t="shared" si="29"/>
        <v>1209.8743157830361</v>
      </c>
      <c r="BW42" s="189">
        <f t="shared" si="29"/>
        <v>1208.2897800611759</v>
      </c>
      <c r="BX42" s="189">
        <f t="shared" si="29"/>
        <v>1206.7407818515717</v>
      </c>
      <c r="BY42" s="189">
        <f t="shared" si="29"/>
        <v>1205.2256170707342</v>
      </c>
      <c r="BZ42" s="189">
        <f t="shared" si="29"/>
        <v>1203.742691445937</v>
      </c>
      <c r="CA42" s="189">
        <f t="shared" si="29"/>
        <v>1202.29051183057</v>
      </c>
      <c r="CB42" s="189">
        <f t="shared" si="29"/>
        <v>1200.8676783274068</v>
      </c>
      <c r="CC42" s="189">
        <f>+CC116</f>
        <v>1199.4728771338466</v>
      </c>
      <c r="CD42" s="189">
        <f>+CD116</f>
        <v>1198.1048740334586</v>
      </c>
    </row>
    <row r="43" spans="1:82" s="190" customFormat="1" ht="17.399999999999999" customHeight="1" thickTop="1" x14ac:dyDescent="0.25">
      <c r="A43" s="107" t="s">
        <v>7</v>
      </c>
      <c r="B43" s="190">
        <f t="shared" ref="B43:AG43" si="30">+B138</f>
        <v>1.2471539999999999</v>
      </c>
      <c r="C43" s="190">
        <f t="shared" si="30"/>
        <v>1.4289422493516617</v>
      </c>
      <c r="D43" s="189">
        <f t="shared" si="30"/>
        <v>1.5705709366126428</v>
      </c>
      <c r="E43" s="189">
        <f t="shared" si="30"/>
        <v>1.7021515129954414</v>
      </c>
      <c r="F43" s="189">
        <f t="shared" si="30"/>
        <v>1.8324676335851284</v>
      </c>
      <c r="G43" s="189">
        <f t="shared" si="30"/>
        <v>1.9640752238486168</v>
      </c>
      <c r="H43" s="189">
        <f t="shared" si="30"/>
        <v>2.0976603539006695</v>
      </c>
      <c r="I43" s="190">
        <f t="shared" si="30"/>
        <v>2.2336748926141756</v>
      </c>
      <c r="J43" s="190">
        <f t="shared" si="30"/>
        <v>2.3722406164007093</v>
      </c>
      <c r="K43" s="190">
        <f t="shared" si="30"/>
        <v>2.5133025957955271</v>
      </c>
      <c r="L43" s="190">
        <f t="shared" si="30"/>
        <v>2.6567398688095332</v>
      </c>
      <c r="M43" s="190">
        <f t="shared" si="30"/>
        <v>2.8023952404052404</v>
      </c>
      <c r="N43" s="190">
        <f t="shared" si="30"/>
        <v>2.9500827575504562</v>
      </c>
      <c r="O43" s="190">
        <f t="shared" si="30"/>
        <v>3.0995886149748708</v>
      </c>
      <c r="P43" s="190">
        <f t="shared" si="30"/>
        <v>3.2506699531482268</v>
      </c>
      <c r="Q43" s="190">
        <f t="shared" si="30"/>
        <v>3.4030528515276735</v>
      </c>
      <c r="R43" s="323">
        <f t="shared" si="30"/>
        <v>3.5564298610388345</v>
      </c>
      <c r="S43" s="190">
        <f t="shared" si="30"/>
        <v>3.7041171277611569</v>
      </c>
      <c r="T43" s="190">
        <f t="shared" si="30"/>
        <v>3.8492277224594442</v>
      </c>
      <c r="U43" s="190">
        <f t="shared" si="30"/>
        <v>3.9924968402760337</v>
      </c>
      <c r="V43" s="190">
        <f t="shared" si="30"/>
        <v>4.1339346123251461</v>
      </c>
      <c r="W43" s="190">
        <f t="shared" si="30"/>
        <v>4.2732935467483664</v>
      </c>
      <c r="X43" s="190">
        <f t="shared" si="30"/>
        <v>4.410200163132262</v>
      </c>
      <c r="Y43" s="190">
        <f t="shared" si="30"/>
        <v>4.5441894838539163</v>
      </c>
      <c r="Z43" s="190">
        <f t="shared" si="30"/>
        <v>4.6747096429175468</v>
      </c>
      <c r="AA43" s="190">
        <f t="shared" si="30"/>
        <v>4.8011153125153285</v>
      </c>
      <c r="AB43" s="190">
        <f t="shared" si="30"/>
        <v>4.9226546007281273</v>
      </c>
      <c r="AC43" s="190">
        <f t="shared" si="30"/>
        <v>5.0384497107872033</v>
      </c>
      <c r="AD43" s="190">
        <f t="shared" si="30"/>
        <v>5.1474635494285241</v>
      </c>
      <c r="AE43" s="190">
        <f t="shared" si="30"/>
        <v>5.2484096592206022</v>
      </c>
      <c r="AF43" s="190">
        <f t="shared" si="30"/>
        <v>5.3397684412027289</v>
      </c>
      <c r="AG43" s="190">
        <f t="shared" si="30"/>
        <v>5.4197358715828461</v>
      </c>
      <c r="AH43" s="190">
        <f t="shared" ref="AH43:BM43" si="31">+AH138</f>
        <v>5.4861366201763282</v>
      </c>
      <c r="AI43" s="190">
        <f t="shared" si="31"/>
        <v>5.536300716133578</v>
      </c>
      <c r="AJ43" s="190">
        <f t="shared" si="31"/>
        <v>5.5668949663271352</v>
      </c>
      <c r="AK43" s="190">
        <f t="shared" si="31"/>
        <v>5.453166266490058</v>
      </c>
      <c r="AL43" s="190">
        <f t="shared" si="31"/>
        <v>5.4333773038469282</v>
      </c>
      <c r="AM43" s="190">
        <f t="shared" si="31"/>
        <v>5.4410049491319077</v>
      </c>
      <c r="AN43" s="190">
        <f t="shared" si="31"/>
        <v>5.45667204305194</v>
      </c>
      <c r="AO43" s="190">
        <f t="shared" si="31"/>
        <v>5.474695558471268</v>
      </c>
      <c r="AP43" s="190">
        <f t="shared" si="31"/>
        <v>5.4933783577389717</v>
      </c>
      <c r="AQ43" s="190">
        <f t="shared" si="31"/>
        <v>5.5121891882122149</v>
      </c>
      <c r="AR43" s="190">
        <f t="shared" si="31"/>
        <v>5.5309421764235633</v>
      </c>
      <c r="AS43" s="190">
        <f t="shared" si="31"/>
        <v>5.5495572551942534</v>
      </c>
      <c r="AT43" s="190">
        <f t="shared" si="31"/>
        <v>5.5679896074938906</v>
      </c>
      <c r="AU43" s="190">
        <f t="shared" si="31"/>
        <v>5.5862084152967402</v>
      </c>
      <c r="AV43" s="190">
        <f t="shared" si="31"/>
        <v>5.6041900814200094</v>
      </c>
      <c r="AW43" s="190">
        <f t="shared" si="31"/>
        <v>5.6219157675998677</v>
      </c>
      <c r="AX43" s="190">
        <f t="shared" si="31"/>
        <v>5.6393702728792698</v>
      </c>
      <c r="AY43" s="190">
        <f t="shared" si="31"/>
        <v>5.6565413699022873</v>
      </c>
      <c r="AZ43" s="190">
        <f t="shared" si="31"/>
        <v>5.6734193294699509</v>
      </c>
      <c r="BA43" s="190">
        <f t="shared" si="31"/>
        <v>5.6899965447763385</v>
      </c>
      <c r="BB43" s="190">
        <f t="shared" si="31"/>
        <v>5.7062672215270158</v>
      </c>
      <c r="BC43" s="190">
        <f t="shared" si="31"/>
        <v>5.722227117690986</v>
      </c>
      <c r="BD43" s="190">
        <f t="shared" si="31"/>
        <v>5.7378733229914172</v>
      </c>
      <c r="BE43" s="190">
        <f t="shared" si="31"/>
        <v>5.7532040710673966</v>
      </c>
      <c r="BF43" s="190">
        <f t="shared" si="31"/>
        <v>5.7682185788345057</v>
      </c>
      <c r="BG43" s="190">
        <f t="shared" si="31"/>
        <v>5.7829169086516119</v>
      </c>
      <c r="BH43" s="190">
        <f t="shared" si="31"/>
        <v>5.7972998497083941</v>
      </c>
      <c r="BI43" s="190">
        <f t="shared" si="31"/>
        <v>5.8113688156800745</v>
      </c>
      <c r="BJ43" s="190">
        <f t="shared" si="31"/>
        <v>5.8251257562015839</v>
      </c>
      <c r="BK43" s="190">
        <f t="shared" si="31"/>
        <v>5.8385730801225133</v>
      </c>
      <c r="BL43" s="190">
        <f t="shared" si="31"/>
        <v>5.851713588837665</v>
      </c>
      <c r="BM43" s="190">
        <f t="shared" si="31"/>
        <v>5.8645504182612758</v>
      </c>
      <c r="BN43" s="190">
        <f t="shared" ref="BN43:CB43" si="32">+BN138</f>
        <v>5.877086988237938</v>
      </c>
      <c r="BO43" s="190">
        <f t="shared" si="32"/>
        <v>5.8893269583693328</v>
      </c>
      <c r="BP43" s="190">
        <f t="shared" si="32"/>
        <v>5.9012741893903176</v>
      </c>
      <c r="BQ43" s="190">
        <f t="shared" si="32"/>
        <v>5.9129327093567436</v>
      </c>
      <c r="BR43" s="190">
        <f t="shared" si="32"/>
        <v>5.9243066840150371</v>
      </c>
      <c r="BS43" s="190">
        <f t="shared" si="32"/>
        <v>5.9354003908140758</v>
      </c>
      <c r="BT43" s="190">
        <f t="shared" si="32"/>
        <v>5.9462181960960399</v>
      </c>
      <c r="BU43" s="190">
        <f t="shared" si="32"/>
        <v>5.9567645350673164</v>
      </c>
      <c r="BV43" s="190">
        <f t="shared" si="32"/>
        <v>5.9670438942050721</v>
      </c>
      <c r="BW43" s="190">
        <f t="shared" si="32"/>
        <v>5.9770607958015276</v>
      </c>
      <c r="BX43" s="190">
        <f t="shared" si="32"/>
        <v>5.9868197843875013</v>
      </c>
      <c r="BY43" s="190">
        <f t="shared" si="32"/>
        <v>5.9963254148105776</v>
      </c>
      <c r="BZ43" s="190">
        <f t="shared" si="32"/>
        <v>6.0055822417722364</v>
      </c>
      <c r="CA43" s="190">
        <f t="shared" si="32"/>
        <v>6.0145948106531799</v>
      </c>
      <c r="CB43" s="190">
        <f t="shared" si="32"/>
        <v>6.023367649477481</v>
      </c>
      <c r="CC43" s="190">
        <f>+CC138</f>
        <v>6.031905261884738</v>
      </c>
      <c r="CD43" s="190">
        <f>+CD138</f>
        <v>6.0402121209953625</v>
      </c>
    </row>
    <row r="44" spans="1:82" s="137" customFormat="1" ht="17.399999999999999" customHeight="1" x14ac:dyDescent="0.25">
      <c r="A44" s="137" t="s">
        <v>427</v>
      </c>
      <c r="D44" s="347"/>
      <c r="E44" s="347"/>
      <c r="F44" s="347"/>
      <c r="G44" s="347"/>
      <c r="H44" s="347"/>
      <c r="R44" s="322"/>
    </row>
    <row r="45" spans="1:82" ht="17.399999999999999" customHeight="1" thickBot="1" x14ac:dyDescent="0.3">
      <c r="A45" s="97" t="s">
        <v>466</v>
      </c>
      <c r="B45" s="108"/>
      <c r="C45" s="109"/>
      <c r="D45" s="350"/>
      <c r="E45" s="350"/>
      <c r="F45" s="350"/>
      <c r="G45" s="350"/>
      <c r="H45" s="350"/>
      <c r="I45" s="110"/>
      <c r="J45" s="109"/>
      <c r="K45" s="191"/>
      <c r="L45" s="191"/>
      <c r="M45" s="191"/>
      <c r="N45" s="191"/>
      <c r="O45" s="191"/>
      <c r="P45" s="191"/>
      <c r="Q45" s="191"/>
      <c r="R45" s="316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  <c r="CA45" s="143"/>
      <c r="CB45" s="143"/>
      <c r="CC45" s="143"/>
      <c r="CD45" s="143"/>
    </row>
    <row r="46" spans="1:82" s="192" customFormat="1" ht="17.399999999999999" customHeight="1" thickTop="1" x14ac:dyDescent="0.25">
      <c r="A46" s="111" t="s">
        <v>467</v>
      </c>
      <c r="B46" s="192">
        <f t="shared" ref="B46:AG46" si="33">B15*B58^$B5*(B38/1000)^(1-$B5)</f>
        <v>134.89143646541939</v>
      </c>
      <c r="C46" s="192">
        <f t="shared" si="33"/>
        <v>156.48078905423796</v>
      </c>
      <c r="D46" s="148">
        <f t="shared" si="33"/>
        <v>180.00500513744993</v>
      </c>
      <c r="E46" s="148">
        <f t="shared" si="33"/>
        <v>205.60773973546634</v>
      </c>
      <c r="F46" s="148">
        <f t="shared" si="33"/>
        <v>233.42723364358787</v>
      </c>
      <c r="G46" s="148">
        <f t="shared" si="33"/>
        <v>263.60953517362566</v>
      </c>
      <c r="H46" s="148">
        <f t="shared" si="33"/>
        <v>296.31331818722111</v>
      </c>
      <c r="I46" s="192">
        <f t="shared" si="33"/>
        <v>331.71031368610375</v>
      </c>
      <c r="J46" s="192">
        <f t="shared" si="33"/>
        <v>369.9922811620288</v>
      </c>
      <c r="K46" s="192">
        <f t="shared" si="33"/>
        <v>411.36683115601062</v>
      </c>
      <c r="L46" s="192">
        <f t="shared" si="33"/>
        <v>456.05850843888658</v>
      </c>
      <c r="M46" s="192">
        <f t="shared" si="33"/>
        <v>504.30937833748152</v>
      </c>
      <c r="N46" s="192">
        <f t="shared" si="33"/>
        <v>556.37972510721897</v>
      </c>
      <c r="O46" s="192">
        <f t="shared" si="33"/>
        <v>612.54893783724231</v>
      </c>
      <c r="P46" s="192">
        <f t="shared" si="33"/>
        <v>673.11659820072532</v>
      </c>
      <c r="Q46" s="192">
        <f t="shared" si="33"/>
        <v>738.403702291988</v>
      </c>
      <c r="R46" s="324">
        <f t="shared" si="33"/>
        <v>808.75377764843665</v>
      </c>
      <c r="S46" s="192">
        <f t="shared" si="33"/>
        <v>884.5332862596764</v>
      </c>
      <c r="T46" s="192">
        <f t="shared" si="33"/>
        <v>966.18433715189235</v>
      </c>
      <c r="U46" s="192">
        <f t="shared" si="33"/>
        <v>1054.1566912948174</v>
      </c>
      <c r="V46" s="192">
        <f t="shared" si="33"/>
        <v>1148.9341507383804</v>
      </c>
      <c r="W46" s="192">
        <f t="shared" si="33"/>
        <v>1251.0483392966873</v>
      </c>
      <c r="X46" s="192">
        <f t="shared" si="33"/>
        <v>1361.0895370814435</v>
      </c>
      <c r="Y46" s="192">
        <f t="shared" si="33"/>
        <v>1479.7183733408574</v>
      </c>
      <c r="Z46" s="192">
        <f t="shared" si="33"/>
        <v>1607.6796923970621</v>
      </c>
      <c r="AA46" s="192">
        <f t="shared" si="33"/>
        <v>1745.8190283739875</v>
      </c>
      <c r="AB46" s="192">
        <f t="shared" si="33"/>
        <v>1895.1016177226502</v>
      </c>
      <c r="AC46" s="192">
        <f t="shared" si="33"/>
        <v>2056.6331987333679</v>
      </c>
      <c r="AD46" s="192">
        <f t="shared" si="33"/>
        <v>2231.6805704886419</v>
      </c>
      <c r="AE46" s="192">
        <f t="shared" si="33"/>
        <v>2421.6841039652872</v>
      </c>
      <c r="AF46" s="192">
        <f t="shared" si="33"/>
        <v>2628.2243172908197</v>
      </c>
      <c r="AG46" s="192">
        <f t="shared" si="33"/>
        <v>2852.9656026090965</v>
      </c>
      <c r="AH46" s="192">
        <f t="shared" ref="AH46:BM46" si="34">AH15*AH58^$B5*(AH38/1000)^(1-$B5)</f>
        <v>3097.5148619804163</v>
      </c>
      <c r="AI46" s="192">
        <f t="shared" si="34"/>
        <v>3363.111320360902</v>
      </c>
      <c r="AJ46" s="192">
        <f t="shared" si="34"/>
        <v>3649.9868324275631</v>
      </c>
      <c r="AK46" s="192">
        <f t="shared" si="34"/>
        <v>3956.0550074193352</v>
      </c>
      <c r="AL46" s="192">
        <f t="shared" si="34"/>
        <v>4279.5188695329362</v>
      </c>
      <c r="AM46" s="192">
        <f t="shared" si="34"/>
        <v>4624.5385229361827</v>
      </c>
      <c r="AN46" s="192">
        <f t="shared" si="34"/>
        <v>4999.3114908512816</v>
      </c>
      <c r="AO46" s="192">
        <f t="shared" si="34"/>
        <v>5394.310037713919</v>
      </c>
      <c r="AP46" s="192">
        <f t="shared" si="34"/>
        <v>5811.9744485712481</v>
      </c>
      <c r="AQ46" s="192">
        <f t="shared" si="34"/>
        <v>6254.5799984733812</v>
      </c>
      <c r="AR46" s="192">
        <f t="shared" si="34"/>
        <v>6724.2747436482732</v>
      </c>
      <c r="AS46" s="192">
        <f t="shared" si="34"/>
        <v>7223.1265182424959</v>
      </c>
      <c r="AT46" s="192">
        <f t="shared" si="34"/>
        <v>7753.1635736825165</v>
      </c>
      <c r="AU46" s="192">
        <f t="shared" si="34"/>
        <v>8316.4066618262423</v>
      </c>
      <c r="AV46" s="192">
        <f t="shared" si="34"/>
        <v>8914.8937093142795</v>
      </c>
      <c r="AW46" s="192">
        <f t="shared" si="34"/>
        <v>9550.6987389659516</v>
      </c>
      <c r="AX46" s="192">
        <f t="shared" si="34"/>
        <v>10225.946485938866</v>
      </c>
      <c r="AY46" s="192">
        <f t="shared" si="34"/>
        <v>10942.823833954886</v>
      </c>
      <c r="AZ46" s="192">
        <f t="shared" si="34"/>
        <v>11703.588912733665</v>
      </c>
      <c r="BA46" s="192">
        <f t="shared" si="34"/>
        <v>12510.57847685388</v>
      </c>
      <c r="BB46" s="192">
        <f t="shared" si="34"/>
        <v>13366.214021322698</v>
      </c>
      <c r="BC46" s="192">
        <f t="shared" si="34"/>
        <v>14273.006967610077</v>
      </c>
      <c r="BD46" s="192">
        <f t="shared" si="34"/>
        <v>15233.563164674653</v>
      </c>
      <c r="BE46" s="192">
        <f t="shared" si="34"/>
        <v>16250.586883991284</v>
      </c>
      <c r="BF46" s="192">
        <f t="shared" si="34"/>
        <v>17326.88443943713</v>
      </c>
      <c r="BG46" s="192">
        <f t="shared" si="34"/>
        <v>18465.367527463241</v>
      </c>
      <c r="BH46" s="192">
        <f t="shared" si="34"/>
        <v>19669.05635688654</v>
      </c>
      <c r="BI46" s="192">
        <f t="shared" si="34"/>
        <v>20941.082618405802</v>
      </c>
      <c r="BJ46" s="192">
        <f t="shared" si="34"/>
        <v>22284.692329766021</v>
      </c>
      <c r="BK46" s="192">
        <f t="shared" si="34"/>
        <v>23703.24858203316</v>
      </c>
      <c r="BL46" s="192">
        <f t="shared" si="34"/>
        <v>25200.234204721131</v>
      </c>
      <c r="BM46" s="192">
        <f t="shared" si="34"/>
        <v>26779.254361813943</v>
      </c>
      <c r="BN46" s="192">
        <f t="shared" ref="BN46:CB46" si="35">BN15*BN58^$B5*(BN38/1000)^(1-$B5)</f>
        <v>28444.039086516528</v>
      </c>
      <c r="BO46" s="192">
        <f t="shared" si="35"/>
        <v>30198.445759460159</v>
      </c>
      <c r="BP46" s="192">
        <f t="shared" si="35"/>
        <v>32046.461532792604</v>
      </c>
      <c r="BQ46" s="192">
        <f t="shared" si="35"/>
        <v>33992.205700886967</v>
      </c>
      <c r="BR46" s="192">
        <f t="shared" si="35"/>
        <v>36039.93201715278</v>
      </c>
      <c r="BS46" s="192">
        <f t="shared" si="35"/>
        <v>38194.030955509363</v>
      </c>
      <c r="BT46" s="192">
        <f t="shared" si="35"/>
        <v>40459.031914403669</v>
      </c>
      <c r="BU46" s="192">
        <f t="shared" si="35"/>
        <v>42839.605360757268</v>
      </c>
      <c r="BV46" s="192">
        <f t="shared" si="35"/>
        <v>45340.564910866771</v>
      </c>
      <c r="BW46" s="192">
        <f t="shared" si="35"/>
        <v>47966.869345020423</v>
      </c>
      <c r="BX46" s="192">
        <f t="shared" si="35"/>
        <v>50723.62455241321</v>
      </c>
      <c r="BY46" s="192">
        <f t="shared" si="35"/>
        <v>53616.085402816178</v>
      </c>
      <c r="BZ46" s="192">
        <f t="shared" si="35"/>
        <v>56649.657541376837</v>
      </c>
      <c r="CA46" s="192">
        <f t="shared" si="35"/>
        <v>59829.899102883312</v>
      </c>
      <c r="CB46" s="192">
        <f t="shared" si="35"/>
        <v>63162.522341807395</v>
      </c>
      <c r="CC46" s="192">
        <f>CC15*CC58^$B5*(CC38/1000)^(1-$B5)</f>
        <v>66653.395174447316</v>
      </c>
      <c r="CD46" s="192">
        <f>CD15*CD58^$B5*(CD38/1000)^(1-$B5)</f>
        <v>70308.542629513162</v>
      </c>
    </row>
    <row r="47" spans="1:82" s="193" customFormat="1" ht="17.399999999999999" customHeight="1" x14ac:dyDescent="0.25">
      <c r="A47" s="112" t="s">
        <v>470</v>
      </c>
      <c r="B47" s="193">
        <f xml:space="preserve"> $B$20*(B43^$B$21)</f>
        <v>5.3925478767153714E-3</v>
      </c>
      <c r="C47" s="193">
        <f xml:space="preserve"> $B$20*(C43^$B$21)</f>
        <v>7.0791839255222406E-3</v>
      </c>
      <c r="D47" s="148">
        <f xml:space="preserve"> $B$20*(D43^$B$21)</f>
        <v>8.5520248630543329E-3</v>
      </c>
      <c r="E47" s="148">
        <f t="shared" ref="E47:AJ47" si="36">E43*$B$19 +( $B$20*(E43^$B$21))</f>
        <v>1.0045007653658988E-2</v>
      </c>
      <c r="F47" s="148">
        <f t="shared" si="36"/>
        <v>1.1641969756751257E-2</v>
      </c>
      <c r="G47" s="148">
        <f t="shared" si="36"/>
        <v>1.3374269678273092E-2</v>
      </c>
      <c r="H47" s="148">
        <f t="shared" si="36"/>
        <v>1.5255420455452605E-2</v>
      </c>
      <c r="I47" s="193">
        <f t="shared" si="36"/>
        <v>1.7297915324277789E-2</v>
      </c>
      <c r="J47" s="193">
        <f t="shared" si="36"/>
        <v>1.9510631054464919E-2</v>
      </c>
      <c r="K47" s="193">
        <f t="shared" si="36"/>
        <v>2.1899964015158799E-2</v>
      </c>
      <c r="L47" s="193">
        <f t="shared" si="36"/>
        <v>2.4471010754720107E-2</v>
      </c>
      <c r="M47" s="193">
        <f t="shared" si="36"/>
        <v>2.722780396230709E-2</v>
      </c>
      <c r="N47" s="193">
        <f t="shared" si="36"/>
        <v>3.0173260354266679E-2</v>
      </c>
      <c r="O47" s="193">
        <f t="shared" si="36"/>
        <v>3.3309027701077729E-2</v>
      </c>
      <c r="P47" s="193">
        <f t="shared" si="36"/>
        <v>3.6635286785290509E-2</v>
      </c>
      <c r="Q47" s="193">
        <f t="shared" si="36"/>
        <v>4.0150525118577612E-2</v>
      </c>
      <c r="R47" s="325">
        <f t="shared" si="36"/>
        <v>4.3851286366946338E-2</v>
      </c>
      <c r="S47" s="193">
        <f t="shared" si="36"/>
        <v>4.7568916974633745E-2</v>
      </c>
      <c r="T47" s="193">
        <f t="shared" si="36"/>
        <v>5.1368992923767558E-2</v>
      </c>
      <c r="U47" s="193">
        <f t="shared" si="36"/>
        <v>5.526408754500213E-2</v>
      </c>
      <c r="V47" s="193">
        <f t="shared" si="36"/>
        <v>5.9249003118923171E-2</v>
      </c>
      <c r="W47" s="193">
        <f t="shared" si="36"/>
        <v>6.3311017833073829E-2</v>
      </c>
      <c r="X47" s="193">
        <f t="shared" si="36"/>
        <v>6.743268361531797E-2</v>
      </c>
      <c r="Y47" s="193">
        <f t="shared" si="36"/>
        <v>7.1592364511939274E-2</v>
      </c>
      <c r="Z47" s="193">
        <f t="shared" si="36"/>
        <v>7.5764039821447693E-2</v>
      </c>
      <c r="AA47" s="193">
        <f t="shared" si="36"/>
        <v>7.9916805482187783E-2</v>
      </c>
      <c r="AB47" s="193">
        <f t="shared" si="36"/>
        <v>8.4014175678747999E-2</v>
      </c>
      <c r="AC47" s="193">
        <f t="shared" si="36"/>
        <v>8.8013177017352437E-2</v>
      </c>
      <c r="AD47" s="193">
        <f t="shared" si="36"/>
        <v>9.1862952901674608E-2</v>
      </c>
      <c r="AE47" s="193">
        <f t="shared" si="36"/>
        <v>9.5501302298117402E-2</v>
      </c>
      <c r="AF47" s="193">
        <f t="shared" si="36"/>
        <v>9.8855011328639247E-2</v>
      </c>
      <c r="AG47" s="193">
        <f t="shared" si="36"/>
        <v>0.10183805249374173</v>
      </c>
      <c r="AH47" s="193">
        <f t="shared" si="36"/>
        <v>0.1043487086178362</v>
      </c>
      <c r="AI47" s="193">
        <f t="shared" si="36"/>
        <v>0.10626571902267187</v>
      </c>
      <c r="AJ47" s="193">
        <f t="shared" si="36"/>
        <v>0.10744343793573248</v>
      </c>
      <c r="AK47" s="193">
        <f t="shared" ref="AK47:BP47" si="37">AK43*$B$19 +( $B$20*(AK43^$B$21))</f>
        <v>0.10309825641805841</v>
      </c>
      <c r="AL47" s="193">
        <f t="shared" si="37"/>
        <v>0.10235134880629956</v>
      </c>
      <c r="AM47" s="193">
        <f t="shared" si="37"/>
        <v>0.10263892234740891</v>
      </c>
      <c r="AN47" s="193">
        <f t="shared" si="37"/>
        <v>0.10323086034606721</v>
      </c>
      <c r="AO47" s="193">
        <f t="shared" si="37"/>
        <v>0.10391393448469542</v>
      </c>
      <c r="AP47" s="193">
        <f t="shared" si="37"/>
        <v>0.10462437244368016</v>
      </c>
      <c r="AQ47" s="193">
        <f t="shared" si="37"/>
        <v>0.10534212418491348</v>
      </c>
      <c r="AR47" s="193">
        <f t="shared" si="37"/>
        <v>0.10606011115144853</v>
      </c>
      <c r="AS47" s="193">
        <f t="shared" si="37"/>
        <v>0.1067752297213307</v>
      </c>
      <c r="AT47" s="193">
        <f t="shared" si="37"/>
        <v>0.10748569616917762</v>
      </c>
      <c r="AU47" s="193">
        <f t="shared" si="37"/>
        <v>0.10819024669981105</v>
      </c>
      <c r="AV47" s="193">
        <f t="shared" si="37"/>
        <v>0.10888788340693578</v>
      </c>
      <c r="AW47" s="193">
        <f t="shared" si="37"/>
        <v>0.10957778322532442</v>
      </c>
      <c r="AX47" s="193">
        <f t="shared" si="37"/>
        <v>0.1102592573577575</v>
      </c>
      <c r="AY47" s="193">
        <f t="shared" si="37"/>
        <v>0.11093172775406543</v>
      </c>
      <c r="AZ47" s="193">
        <f t="shared" si="37"/>
        <v>0.11159471044070735</v>
      </c>
      <c r="BA47" s="193">
        <f t="shared" si="37"/>
        <v>0.11224780237605765</v>
      </c>
      <c r="BB47" s="193">
        <f t="shared" si="37"/>
        <v>0.11289067058724314</v>
      </c>
      <c r="BC47" s="193">
        <f t="shared" si="37"/>
        <v>0.11352304300738086</v>
      </c>
      <c r="BD47" s="193">
        <f t="shared" si="37"/>
        <v>0.11414470066850499</v>
      </c>
      <c r="BE47" s="193">
        <f t="shared" si="37"/>
        <v>0.11475547100796221</v>
      </c>
      <c r="BF47" s="193">
        <f t="shared" si="37"/>
        <v>0.1153552221023245</v>
      </c>
      <c r="BG47" s="193">
        <f t="shared" si="37"/>
        <v>0.11594385768020234</v>
      </c>
      <c r="BH47" s="193">
        <f t="shared" si="37"/>
        <v>0.11652131279293623</v>
      </c>
      <c r="BI47" s="193">
        <f t="shared" si="37"/>
        <v>0.11708755004361457</v>
      </c>
      <c r="BJ47" s="193">
        <f t="shared" si="37"/>
        <v>0.11764255629197717</v>
      </c>
      <c r="BK47" s="193">
        <f t="shared" si="37"/>
        <v>0.11818633976656578</v>
      </c>
      <c r="BL47" s="193">
        <f t="shared" si="37"/>
        <v>0.11871892752670488</v>
      </c>
      <c r="BM47" s="193">
        <f t="shared" si="37"/>
        <v>0.11924036322607492</v>
      </c>
      <c r="BN47" s="193">
        <f t="shared" si="37"/>
        <v>0.11975070513718344</v>
      </c>
      <c r="BO47" s="193">
        <f t="shared" si="37"/>
        <v>0.12025002440227023</v>
      </c>
      <c r="BP47" s="193">
        <f t="shared" si="37"/>
        <v>0.1207384034813492</v>
      </c>
      <c r="BQ47" s="193">
        <f t="shared" ref="BQ47:CB47" si="38">BQ43*$B$19 +( $B$20*(BQ43^$B$21))</f>
        <v>0.12121593477239551</v>
      </c>
      <c r="BR47" s="193">
        <f t="shared" si="38"/>
        <v>0.1216827193822816</v>
      </c>
      <c r="BS47" s="193">
        <f t="shared" si="38"/>
        <v>0.12213886603008949</v>
      </c>
      <c r="BT47" s="193">
        <f t="shared" si="38"/>
        <v>0.12258449006696848</v>
      </c>
      <c r="BU47" s="193">
        <f t="shared" si="38"/>
        <v>0.12301971259885931</v>
      </c>
      <c r="BV47" s="193">
        <f t="shared" si="38"/>
        <v>0.1234446597002279</v>
      </c>
      <c r="BW47" s="193">
        <f t="shared" si="38"/>
        <v>0.12385946170850522</v>
      </c>
      <c r="BX47" s="193">
        <f t="shared" si="38"/>
        <v>0.12426425259025342</v>
      </c>
      <c r="BY47" s="193">
        <f t="shared" si="38"/>
        <v>0.12465916937121135</v>
      </c>
      <c r="BZ47" s="193">
        <f t="shared" si="38"/>
        <v>0.12504435162334637</v>
      </c>
      <c r="CA47" s="193">
        <f t="shared" si="38"/>
        <v>0.12541994100287748</v>
      </c>
      <c r="CB47" s="193">
        <f t="shared" si="38"/>
        <v>0.12578608083395609</v>
      </c>
      <c r="CC47" s="193">
        <f>CC43*$B$19 +( $B$20*(CC43^$B$21))</f>
        <v>0.12614291573331912</v>
      </c>
      <c r="CD47" s="193">
        <f>CD43*$B$19 +( $B$20*(CD43^$B$21))</f>
        <v>0.12649059127176909</v>
      </c>
    </row>
    <row r="48" spans="1:82" s="192" customFormat="1" ht="17.399999999999999" customHeight="1" x14ac:dyDescent="0.25">
      <c r="A48" s="113" t="s">
        <v>469</v>
      </c>
      <c r="B48" s="192">
        <f t="shared" ref="B48:AG48" si="39">B47*B46</f>
        <v>0.72740852929868371</v>
      </c>
      <c r="C48" s="192">
        <f t="shared" si="39"/>
        <v>1.1077562865257979</v>
      </c>
      <c r="D48" s="148">
        <f t="shared" si="39"/>
        <v>1.5394072794096947</v>
      </c>
      <c r="E48" s="148">
        <f t="shared" si="39"/>
        <v>2.0653313192942844</v>
      </c>
      <c r="F48" s="148">
        <f t="shared" si="39"/>
        <v>2.7175527944807594</v>
      </c>
      <c r="G48" s="148">
        <f t="shared" si="39"/>
        <v>3.5255850131762858</v>
      </c>
      <c r="H48" s="148">
        <f t="shared" si="39"/>
        <v>4.5203842554963698</v>
      </c>
      <c r="I48" s="192">
        <f t="shared" si="39"/>
        <v>5.7378969183318462</v>
      </c>
      <c r="J48" s="192">
        <f t="shared" si="39"/>
        <v>7.2187828907521947</v>
      </c>
      <c r="K48" s="192">
        <f t="shared" si="39"/>
        <v>9.0089187993465387</v>
      </c>
      <c r="L48" s="192">
        <f t="shared" si="39"/>
        <v>11.160212664789604</v>
      </c>
      <c r="M48" s="192">
        <f t="shared" si="39"/>
        <v>13.731236889725905</v>
      </c>
      <c r="N48" s="192">
        <f t="shared" si="39"/>
        <v>16.787790301495445</v>
      </c>
      <c r="O48" s="192">
        <f t="shared" si="39"/>
        <v>20.403409538686443</v>
      </c>
      <c r="P48" s="192">
        <f t="shared" si="39"/>
        <v>24.659819615022734</v>
      </c>
      <c r="Q48" s="192">
        <f t="shared" si="39"/>
        <v>29.647296396525171</v>
      </c>
      <c r="R48" s="324">
        <f t="shared" si="39"/>
        <v>35.464893504011243</v>
      </c>
      <c r="S48" s="192">
        <f t="shared" si="39"/>
        <v>42.076290455386491</v>
      </c>
      <c r="T48" s="192">
        <f t="shared" si="39"/>
        <v>49.631916378210605</v>
      </c>
      <c r="U48" s="192">
        <f t="shared" si="39"/>
        <v>58.257007673866575</v>
      </c>
      <c r="V48" s="192">
        <f t="shared" si="39"/>
        <v>68.073203080535649</v>
      </c>
      <c r="W48" s="192">
        <f t="shared" si="39"/>
        <v>79.205143719249975</v>
      </c>
      <c r="X48" s="192">
        <f t="shared" si="39"/>
        <v>91.781920126132576</v>
      </c>
      <c r="Y48" s="192">
        <f t="shared" si="39"/>
        <v>105.93653715923251</v>
      </c>
      <c r="Z48" s="192">
        <f t="shared" si="39"/>
        <v>121.80430823490379</v>
      </c>
      <c r="AA48" s="192">
        <f t="shared" si="39"/>
        <v>139.52027969766604</v>
      </c>
      <c r="AB48" s="192">
        <f t="shared" si="39"/>
        <v>159.21540024043026</v>
      </c>
      <c r="AC48" s="192">
        <f t="shared" si="39"/>
        <v>181.01082177988368</v>
      </c>
      <c r="AD48" s="192">
        <f t="shared" si="39"/>
        <v>205.00876713838042</v>
      </c>
      <c r="AE48" s="192">
        <f t="shared" si="39"/>
        <v>231.27398568333447</v>
      </c>
      <c r="AF48" s="192">
        <f t="shared" si="39"/>
        <v>259.81314465998912</v>
      </c>
      <c r="AG48" s="192">
        <f t="shared" si="39"/>
        <v>290.54046080134469</v>
      </c>
      <c r="AH48" s="192">
        <f t="shared" ref="AH48:BM48" si="40">AH47*AH46</f>
        <v>323.22167577221154</v>
      </c>
      <c r="AI48" s="192">
        <f t="shared" si="40"/>
        <v>357.38344261143862</v>
      </c>
      <c r="AJ48" s="192">
        <f t="shared" si="40"/>
        <v>392.16713369617167</v>
      </c>
      <c r="AK48" s="192">
        <f t="shared" si="40"/>
        <v>407.8623735588626</v>
      </c>
      <c r="AL48" s="192">
        <f t="shared" si="40"/>
        <v>438.01452853870632</v>
      </c>
      <c r="AM48" s="192">
        <f t="shared" si="40"/>
        <v>474.65765034824796</v>
      </c>
      <c r="AN48" s="192">
        <f t="shared" si="40"/>
        <v>516.08322633855767</v>
      </c>
      <c r="AO48" s="192">
        <f t="shared" si="40"/>
        <v>560.54397984913908</v>
      </c>
      <c r="AP48" s="192">
        <f t="shared" si="40"/>
        <v>608.07417934047089</v>
      </c>
      <c r="AQ48" s="192">
        <f t="shared" si="40"/>
        <v>658.8707429236589</v>
      </c>
      <c r="AR48" s="192">
        <f t="shared" si="40"/>
        <v>713.17732672421391</v>
      </c>
      <c r="AS48" s="192">
        <f t="shared" si="40"/>
        <v>771.25099329157808</v>
      </c>
      <c r="AT48" s="192">
        <f t="shared" si="40"/>
        <v>833.35418423077431</v>
      </c>
      <c r="AU48" s="192">
        <f t="shared" si="40"/>
        <v>899.75408839893316</v>
      </c>
      <c r="AV48" s="192">
        <f t="shared" si="40"/>
        <v>970.7239068050385</v>
      </c>
      <c r="AW48" s="192">
        <f t="shared" si="40"/>
        <v>1046.5443960687903</v>
      </c>
      <c r="AX48" s="192">
        <f t="shared" si="40"/>
        <v>1127.5052653197895</v>
      </c>
      <c r="AY48" s="192">
        <f t="shared" si="40"/>
        <v>1213.906354408982</v>
      </c>
      <c r="AZ48" s="192">
        <f t="shared" si="40"/>
        <v>1306.0586158335861</v>
      </c>
      <c r="BA48" s="192">
        <f t="shared" si="40"/>
        <v>1404.2849404800547</v>
      </c>
      <c r="BB48" s="192">
        <f t="shared" si="40"/>
        <v>1508.920864079731</v>
      </c>
      <c r="BC48" s="192">
        <f t="shared" si="40"/>
        <v>1620.3151838286456</v>
      </c>
      <c r="BD48" s="192">
        <f t="shared" si="40"/>
        <v>1738.8305075465519</v>
      </c>
      <c r="BE48" s="192">
        <f t="shared" si="40"/>
        <v>1864.8437520282328</v>
      </c>
      <c r="BF48" s="192">
        <f t="shared" si="40"/>
        <v>1998.7466028525805</v>
      </c>
      <c r="BG48" s="192">
        <f t="shared" si="40"/>
        <v>2140.9459446168275</v>
      </c>
      <c r="BH48" s="192">
        <f t="shared" si="40"/>
        <v>2291.8642681026672</v>
      </c>
      <c r="BI48" s="192">
        <f t="shared" si="40"/>
        <v>2451.9400590500568</v>
      </c>
      <c r="BJ48" s="192">
        <f t="shared" si="40"/>
        <v>2621.6281718538912</v>
      </c>
      <c r="BK48" s="192">
        <f t="shared" si="40"/>
        <v>2801.4001904875399</v>
      </c>
      <c r="BL48" s="192">
        <f t="shared" si="40"/>
        <v>2991.7447782062773</v>
      </c>
      <c r="BM48" s="192">
        <f t="shared" si="40"/>
        <v>3193.1680170261457</v>
      </c>
      <c r="BN48" s="192">
        <f t="shared" ref="BN48:CB48" si="41">BN47*BN46</f>
        <v>3406.1937375599614</v>
      </c>
      <c r="BO48" s="192">
        <f t="shared" si="41"/>
        <v>3631.363839485718</v>
      </c>
      <c r="BP48" s="192">
        <f t="shared" si="41"/>
        <v>3869.2386026958497</v>
      </c>
      <c r="BQ48" s="192">
        <f t="shared" si="41"/>
        <v>4120.3969890085655</v>
      </c>
      <c r="BR48" s="192">
        <f t="shared" si="41"/>
        <v>4385.436934199708</v>
      </c>
      <c r="BS48" s="192">
        <f t="shared" si="41"/>
        <v>4664.9756300240488</v>
      </c>
      <c r="BT48" s="192">
        <f t="shared" si="41"/>
        <v>4959.6497958303771</v>
      </c>
      <c r="BU48" s="192">
        <f t="shared" si="41"/>
        <v>5270.1159393289117</v>
      </c>
      <c r="BV48" s="192">
        <f t="shared" si="41"/>
        <v>5597.050606038043</v>
      </c>
      <c r="BW48" s="192">
        <f t="shared" si="41"/>
        <v>5941.1506169164295</v>
      </c>
      <c r="BX48" s="192">
        <f t="shared" si="41"/>
        <v>6303.1332936742556</v>
      </c>
      <c r="BY48" s="192">
        <f t="shared" si="41"/>
        <v>6683.7366712509947</v>
      </c>
      <c r="BZ48" s="192">
        <f t="shared" si="41"/>
        <v>7083.7196969460811</v>
      </c>
      <c r="CA48" s="192">
        <f t="shared" si="41"/>
        <v>7503.8624156917376</v>
      </c>
      <c r="CB48" s="192">
        <f t="shared" si="41"/>
        <v>7944.9661409631426</v>
      </c>
      <c r="CC48" s="192">
        <f>CC47*CC46</f>
        <v>8407.8536108299268</v>
      </c>
      <c r="CD48" s="192">
        <f>CD47*CD46</f>
        <v>8893.3691286635021</v>
      </c>
    </row>
    <row r="49" spans="1:82" s="192" customFormat="1" ht="17.399999999999999" customHeight="1" x14ac:dyDescent="0.25">
      <c r="A49" s="111" t="s">
        <v>3</v>
      </c>
      <c r="B49" s="192">
        <f t="shared" ref="B49:AG49" si="42">+B46-B48</f>
        <v>134.1640279361207</v>
      </c>
      <c r="C49" s="192">
        <f t="shared" si="42"/>
        <v>155.37303276771217</v>
      </c>
      <c r="D49" s="148">
        <f t="shared" si="42"/>
        <v>178.46559785804024</v>
      </c>
      <c r="E49" s="148">
        <f t="shared" si="42"/>
        <v>203.54240841617207</v>
      </c>
      <c r="F49" s="148">
        <f t="shared" si="42"/>
        <v>230.70968084910712</v>
      </c>
      <c r="G49" s="148">
        <f t="shared" si="42"/>
        <v>260.08395016044938</v>
      </c>
      <c r="H49" s="148">
        <f t="shared" si="42"/>
        <v>291.79293393172475</v>
      </c>
      <c r="I49" s="192">
        <f t="shared" si="42"/>
        <v>325.9724167677719</v>
      </c>
      <c r="J49" s="192">
        <f t="shared" si="42"/>
        <v>362.77349827127659</v>
      </c>
      <c r="K49" s="192">
        <f t="shared" si="42"/>
        <v>402.35791235666409</v>
      </c>
      <c r="L49" s="192">
        <f t="shared" si="42"/>
        <v>444.89829577409699</v>
      </c>
      <c r="M49" s="192">
        <f t="shared" si="42"/>
        <v>490.57814144775563</v>
      </c>
      <c r="N49" s="192">
        <f t="shared" si="42"/>
        <v>539.59193480572355</v>
      </c>
      <c r="O49" s="192">
        <f t="shared" si="42"/>
        <v>592.14552829855586</v>
      </c>
      <c r="P49" s="192">
        <f t="shared" si="42"/>
        <v>648.45677858570264</v>
      </c>
      <c r="Q49" s="192">
        <f t="shared" si="42"/>
        <v>708.75640589546288</v>
      </c>
      <c r="R49" s="324">
        <f t="shared" si="42"/>
        <v>773.28888414442542</v>
      </c>
      <c r="S49" s="192">
        <f t="shared" si="42"/>
        <v>842.45699580428993</v>
      </c>
      <c r="T49" s="192">
        <f t="shared" si="42"/>
        <v>916.55242077368177</v>
      </c>
      <c r="U49" s="192">
        <f t="shared" si="42"/>
        <v>995.89968362095078</v>
      </c>
      <c r="V49" s="192">
        <f t="shared" si="42"/>
        <v>1080.8609476578447</v>
      </c>
      <c r="W49" s="192">
        <f t="shared" si="42"/>
        <v>1171.8431955774374</v>
      </c>
      <c r="X49" s="192">
        <f t="shared" si="42"/>
        <v>1269.307616955311</v>
      </c>
      <c r="Y49" s="192">
        <f t="shared" si="42"/>
        <v>1373.7818361816248</v>
      </c>
      <c r="Z49" s="192">
        <f t="shared" si="42"/>
        <v>1485.8753841621583</v>
      </c>
      <c r="AA49" s="192">
        <f t="shared" si="42"/>
        <v>1606.2987486763216</v>
      </c>
      <c r="AB49" s="192">
        <f t="shared" si="42"/>
        <v>1735.88621748222</v>
      </c>
      <c r="AC49" s="192">
        <f t="shared" si="42"/>
        <v>1875.6223769534843</v>
      </c>
      <c r="AD49" s="192">
        <f t="shared" si="42"/>
        <v>2026.6718033502616</v>
      </c>
      <c r="AE49" s="192">
        <f t="shared" si="42"/>
        <v>2190.4101182819527</v>
      </c>
      <c r="AF49" s="192">
        <f t="shared" si="42"/>
        <v>2368.4111726308306</v>
      </c>
      <c r="AG49" s="192">
        <f t="shared" si="42"/>
        <v>2562.425141807752</v>
      </c>
      <c r="AH49" s="192">
        <f t="shared" ref="AH49:BM49" si="43">+AH46-AH48</f>
        <v>2774.2931862082046</v>
      </c>
      <c r="AI49" s="192">
        <f t="shared" si="43"/>
        <v>3005.7278777494635</v>
      </c>
      <c r="AJ49" s="192">
        <f t="shared" si="43"/>
        <v>3257.8196987313913</v>
      </c>
      <c r="AK49" s="192">
        <f t="shared" si="43"/>
        <v>3548.1926338604726</v>
      </c>
      <c r="AL49" s="192">
        <f t="shared" si="43"/>
        <v>3841.50434099423</v>
      </c>
      <c r="AM49" s="192">
        <f t="shared" si="43"/>
        <v>4149.8808725879344</v>
      </c>
      <c r="AN49" s="192">
        <f t="shared" si="43"/>
        <v>4483.2282645127243</v>
      </c>
      <c r="AO49" s="192">
        <f t="shared" si="43"/>
        <v>4833.7660578647801</v>
      </c>
      <c r="AP49" s="192">
        <f t="shared" si="43"/>
        <v>5203.9002692307768</v>
      </c>
      <c r="AQ49" s="192">
        <f t="shared" si="43"/>
        <v>5595.709255549722</v>
      </c>
      <c r="AR49" s="192">
        <f t="shared" si="43"/>
        <v>6011.097416924059</v>
      </c>
      <c r="AS49" s="192">
        <f t="shared" si="43"/>
        <v>6451.8755249509177</v>
      </c>
      <c r="AT49" s="192">
        <f t="shared" si="43"/>
        <v>6919.8093894517424</v>
      </c>
      <c r="AU49" s="192">
        <f t="shared" si="43"/>
        <v>7416.6525734273091</v>
      </c>
      <c r="AV49" s="192">
        <f t="shared" si="43"/>
        <v>7944.169802509241</v>
      </c>
      <c r="AW49" s="192">
        <f t="shared" si="43"/>
        <v>8504.1543428971618</v>
      </c>
      <c r="AX49" s="192">
        <f t="shared" si="43"/>
        <v>9098.4412206190773</v>
      </c>
      <c r="AY49" s="192">
        <f t="shared" si="43"/>
        <v>9728.9174795459039</v>
      </c>
      <c r="AZ49" s="192">
        <f t="shared" si="43"/>
        <v>10397.530296900079</v>
      </c>
      <c r="BA49" s="192">
        <f t="shared" si="43"/>
        <v>11106.293536373825</v>
      </c>
      <c r="BB49" s="192">
        <f t="shared" si="43"/>
        <v>11857.293157242966</v>
      </c>
      <c r="BC49" s="192">
        <f t="shared" si="43"/>
        <v>12652.691783781433</v>
      </c>
      <c r="BD49" s="192">
        <f t="shared" si="43"/>
        <v>13494.732657128101</v>
      </c>
      <c r="BE49" s="192">
        <f t="shared" si="43"/>
        <v>14385.74313196305</v>
      </c>
      <c r="BF49" s="192">
        <f t="shared" si="43"/>
        <v>15328.137836584548</v>
      </c>
      <c r="BG49" s="192">
        <f t="shared" si="43"/>
        <v>16324.421582846413</v>
      </c>
      <c r="BH49" s="192">
        <f t="shared" si="43"/>
        <v>17377.192088783871</v>
      </c>
      <c r="BI49" s="192">
        <f t="shared" si="43"/>
        <v>18489.142559355747</v>
      </c>
      <c r="BJ49" s="192">
        <f t="shared" si="43"/>
        <v>19663.064157912129</v>
      </c>
      <c r="BK49" s="192">
        <f t="shared" si="43"/>
        <v>20901.84839154562</v>
      </c>
      <c r="BL49" s="192">
        <f t="shared" si="43"/>
        <v>22208.489426514854</v>
      </c>
      <c r="BM49" s="192">
        <f t="shared" si="43"/>
        <v>23586.086344787796</v>
      </c>
      <c r="BN49" s="192">
        <f t="shared" ref="BN49:CB49" si="44">+BN46-BN48</f>
        <v>25037.845348956565</v>
      </c>
      <c r="BO49" s="192">
        <f t="shared" si="44"/>
        <v>26567.08191997444</v>
      </c>
      <c r="BP49" s="192">
        <f t="shared" si="44"/>
        <v>28177.222930096756</v>
      </c>
      <c r="BQ49" s="192">
        <f t="shared" si="44"/>
        <v>29871.808711878402</v>
      </c>
      <c r="BR49" s="192">
        <f t="shared" si="44"/>
        <v>31654.495082953072</v>
      </c>
      <c r="BS49" s="192">
        <f t="shared" si="44"/>
        <v>33529.055325485315</v>
      </c>
      <c r="BT49" s="192">
        <f t="shared" si="44"/>
        <v>35499.382118573296</v>
      </c>
      <c r="BU49" s="192">
        <f t="shared" si="44"/>
        <v>37569.489421428356</v>
      </c>
      <c r="BV49" s="192">
        <f t="shared" si="44"/>
        <v>39743.514304828728</v>
      </c>
      <c r="BW49" s="192">
        <f t="shared" si="44"/>
        <v>42025.718728103995</v>
      </c>
      <c r="BX49" s="192">
        <f t="shared" si="44"/>
        <v>44420.491258738955</v>
      </c>
      <c r="BY49" s="192">
        <f t="shared" si="44"/>
        <v>46932.34873156518</v>
      </c>
      <c r="BZ49" s="192">
        <f t="shared" si="44"/>
        <v>49565.937844430759</v>
      </c>
      <c r="CA49" s="192">
        <f t="shared" si="44"/>
        <v>52326.036687191576</v>
      </c>
      <c r="CB49" s="192">
        <f t="shared" si="44"/>
        <v>55217.55620084425</v>
      </c>
      <c r="CC49" s="192">
        <f>+CC46-CC48</f>
        <v>58245.541563617386</v>
      </c>
      <c r="CD49" s="192">
        <f>+CD46-CD48</f>
        <v>61415.173500849662</v>
      </c>
    </row>
    <row r="50" spans="1:82" s="193" customFormat="1" ht="17.399999999999999" customHeight="1" x14ac:dyDescent="0.25">
      <c r="A50" s="112" t="s">
        <v>423</v>
      </c>
      <c r="B50" s="193">
        <f t="shared" ref="B50:AG50" si="45">(B23*(B71)^$B27)</f>
        <v>4.8279511485178806E-5</v>
      </c>
      <c r="C50" s="193">
        <f t="shared" si="45"/>
        <v>5.6000825670181781E-5</v>
      </c>
      <c r="D50" s="148">
        <f t="shared" si="45"/>
        <v>6.5147400516797602E-5</v>
      </c>
      <c r="E50" s="148">
        <f t="shared" si="45"/>
        <v>7.6000804185777341E-5</v>
      </c>
      <c r="F50" s="148">
        <f t="shared" si="45"/>
        <v>8.8901096833452248E-5</v>
      </c>
      <c r="G50" s="148">
        <f t="shared" si="45"/>
        <v>1.0425941394393255E-4</v>
      </c>
      <c r="H50" s="148">
        <f t="shared" si="45"/>
        <v>1.2257332342749933E-4</v>
      </c>
      <c r="I50" s="193">
        <f t="shared" si="45"/>
        <v>1.4043965707338533E-4</v>
      </c>
      <c r="J50" s="193">
        <f t="shared" si="45"/>
        <v>1.6127538354749124E-4</v>
      </c>
      <c r="K50" s="193">
        <f t="shared" si="45"/>
        <v>1.8560492350636241E-4</v>
      </c>
      <c r="L50" s="193">
        <f t="shared" si="45"/>
        <v>2.1404947297667983E-4</v>
      </c>
      <c r="M50" s="193">
        <f t="shared" si="45"/>
        <v>2.4734538709580533E-4</v>
      </c>
      <c r="N50" s="193">
        <f t="shared" si="45"/>
        <v>2.8636613555447826E-4</v>
      </c>
      <c r="O50" s="193">
        <f t="shared" si="45"/>
        <v>3.3214852051670417E-4</v>
      </c>
      <c r="P50" s="193">
        <f t="shared" si="45"/>
        <v>3.8592401400887761E-4</v>
      </c>
      <c r="Q50" s="193">
        <f t="shared" si="45"/>
        <v>4.4915620650224302E-4</v>
      </c>
      <c r="R50" s="325">
        <f t="shared" si="45"/>
        <v>5.2358559392712051E-4</v>
      </c>
      <c r="S50" s="193">
        <f t="shared" si="45"/>
        <v>6.1734176099889106E-4</v>
      </c>
      <c r="T50" s="193">
        <f t="shared" si="45"/>
        <v>7.2902370256772956E-4</v>
      </c>
      <c r="U50" s="193">
        <f t="shared" si="45"/>
        <v>8.6220104285244451E-4</v>
      </c>
      <c r="V50" s="193">
        <f t="shared" si="45"/>
        <v>1.0211753116489025E-3</v>
      </c>
      <c r="W50" s="193">
        <f t="shared" si="45"/>
        <v>1.21113329048718E-3</v>
      </c>
      <c r="X50" s="193">
        <f t="shared" si="45"/>
        <v>1.4383330327872351E-3</v>
      </c>
      <c r="Y50" s="193">
        <f t="shared" si="45"/>
        <v>1.7103295927989007E-3</v>
      </c>
      <c r="Z50" s="193">
        <f t="shared" si="45"/>
        <v>2.0362490480551735E-3</v>
      </c>
      <c r="AA50" s="193">
        <f t="shared" si="45"/>
        <v>2.4271212814285224E-3</v>
      </c>
      <c r="AB50" s="193">
        <f t="shared" si="45"/>
        <v>2.8962842467411942E-3</v>
      </c>
      <c r="AC50" s="193">
        <f t="shared" si="45"/>
        <v>3.4598752531988706E-3</v>
      </c>
      <c r="AD50" s="193">
        <f t="shared" si="45"/>
        <v>4.1370584331023932E-3</v>
      </c>
      <c r="AE50" s="193">
        <f t="shared" si="45"/>
        <v>4.9467831134595124E-3</v>
      </c>
      <c r="AF50" s="193">
        <f t="shared" si="45"/>
        <v>5.9149909443970052E-3</v>
      </c>
      <c r="AG50" s="193">
        <f t="shared" si="45"/>
        <v>7.0727010011651433E-3</v>
      </c>
      <c r="AH50" s="193">
        <f t="shared" ref="AH50:BM50" si="46">(AH23*(AH71)^$B27)</f>
        <v>8.4570035542296633E-3</v>
      </c>
      <c r="AI50" s="193">
        <f t="shared" si="46"/>
        <v>1.0112248364145369E-2</v>
      </c>
      <c r="AJ50" s="193">
        <f t="shared" si="46"/>
        <v>1.2091465530189012E-2</v>
      </c>
      <c r="AK50" s="193">
        <f t="shared" si="46"/>
        <v>1.4137455923051245E-2</v>
      </c>
      <c r="AL50" s="193">
        <f t="shared" si="46"/>
        <v>1.3719630956263985E-2</v>
      </c>
      <c r="AM50" s="193">
        <f t="shared" si="46"/>
        <v>1.3314154583440228E-2</v>
      </c>
      <c r="AN50" s="193">
        <f t="shared" si="46"/>
        <v>1.2920661848473968E-2</v>
      </c>
      <c r="AO50" s="193">
        <f t="shared" si="46"/>
        <v>1.2538798581342176E-2</v>
      </c>
      <c r="AP50" s="193">
        <f t="shared" si="46"/>
        <v>1.2168221079327883E-2</v>
      </c>
      <c r="AQ50" s="193">
        <f t="shared" si="46"/>
        <v>1.1808595797664551E-2</v>
      </c>
      <c r="AR50" s="193">
        <f t="shared" si="46"/>
        <v>1.1459599049323243E-2</v>
      </c>
      <c r="AS50" s="193">
        <f t="shared" si="46"/>
        <v>1.112091671367247E-2</v>
      </c>
      <c r="AT50" s="193">
        <f t="shared" si="46"/>
        <v>1.0792243953748401E-2</v>
      </c>
      <c r="AU50" s="193">
        <f t="shared" si="46"/>
        <v>1.0473284941881029E-2</v>
      </c>
      <c r="AV50" s="193">
        <f t="shared" si="46"/>
        <v>1.016375259342929E-2</v>
      </c>
      <c r="AW50" s="193">
        <f t="shared" si="46"/>
        <v>9.8633683083855211E-3</v>
      </c>
      <c r="AX50" s="193">
        <f t="shared" si="46"/>
        <v>9.571861720616635E-3</v>
      </c>
      <c r="AY50" s="193">
        <f t="shared" si="46"/>
        <v>9.2889704545163522E-3</v>
      </c>
      <c r="AZ50" s="193">
        <f t="shared" si="46"/>
        <v>9.0144398888494497E-3</v>
      </c>
      <c r="BA50" s="193">
        <f t="shared" si="46"/>
        <v>8.7480229275754585E-3</v>
      </c>
      <c r="BB50" s="193">
        <f t="shared" si="46"/>
        <v>8.4894797774455466E-3</v>
      </c>
      <c r="BC50" s="193">
        <f t="shared" si="46"/>
        <v>8.2385777321724151E-3</v>
      </c>
      <c r="BD50" s="193">
        <f t="shared" si="46"/>
        <v>7.9950909629789152E-3</v>
      </c>
      <c r="BE50" s="193">
        <f t="shared" si="46"/>
        <v>7.758800315336929E-3</v>
      </c>
      <c r="BF50" s="193">
        <f t="shared" si="46"/>
        <v>7.5294931117134796E-3</v>
      </c>
      <c r="BG50" s="193">
        <f t="shared" si="46"/>
        <v>7.3069629601466056E-3</v>
      </c>
      <c r="BH50" s="193">
        <f t="shared" si="46"/>
        <v>7.0910095684786597E-3</v>
      </c>
      <c r="BI50" s="193">
        <f t="shared" si="46"/>
        <v>6.8814385640798498E-3</v>
      </c>
      <c r="BJ50" s="193">
        <f t="shared" si="46"/>
        <v>6.6780613188997485E-3</v>
      </c>
      <c r="BK50" s="193">
        <f t="shared" si="46"/>
        <v>6.4806947796893187E-3</v>
      </c>
      <c r="BL50" s="193">
        <f t="shared" si="46"/>
        <v>6.2891613032406346E-3</v>
      </c>
      <c r="BM50" s="193">
        <f t="shared" si="46"/>
        <v>6.1032884964959877E-3</v>
      </c>
      <c r="BN50" s="193">
        <f t="shared" ref="BN50:CB50" si="47">(BN23*(BN71)^$B27)</f>
        <v>5.9229090613825202E-3</v>
      </c>
      <c r="BO50" s="193">
        <f t="shared" si="47"/>
        <v>5.7478606442326538E-3</v>
      </c>
      <c r="BP50" s="193">
        <f t="shared" si="47"/>
        <v>5.5779856896548295E-3</v>
      </c>
      <c r="BQ50" s="193">
        <f t="shared" si="47"/>
        <v>5.4131312987230227E-3</v>
      </c>
      <c r="BR50" s="193">
        <f t="shared" si="47"/>
        <v>5.2531490913573934E-3</v>
      </c>
      <c r="BS50" s="193">
        <f t="shared" si="47"/>
        <v>5.0978950727721866E-3</v>
      </c>
      <c r="BT50" s="193">
        <f t="shared" si="47"/>
        <v>4.9472295038707143E-3</v>
      </c>
      <c r="BU50" s="193">
        <f t="shared" si="47"/>
        <v>4.8010167754707371E-3</v>
      </c>
      <c r="BV50" s="193">
        <f t="shared" si="47"/>
        <v>4.6591252862470383E-3</v>
      </c>
      <c r="BW50" s="193">
        <f t="shared" si="47"/>
        <v>4.5214273242813524E-3</v>
      </c>
      <c r="BX50" s="193">
        <f t="shared" si="47"/>
        <v>4.3877989521130195E-3</v>
      </c>
      <c r="BY50" s="193">
        <f t="shared" si="47"/>
        <v>4.2581198951869058E-3</v>
      </c>
      <c r="BZ50" s="193">
        <f t="shared" si="47"/>
        <v>4.1322734335981735E-3</v>
      </c>
      <c r="CA50" s="193">
        <f t="shared" si="47"/>
        <v>4.0101462970365057E-3</v>
      </c>
      <c r="CB50" s="193">
        <f t="shared" si="47"/>
        <v>3.8916285628351655E-3</v>
      </c>
      <c r="CC50" s="193">
        <f>(CC23*(CC71)^$B27)</f>
        <v>3.7766135570331855E-3</v>
      </c>
      <c r="CD50" s="193">
        <f>(CD23*(CD71)^$B27)</f>
        <v>3.6649977583615989E-3</v>
      </c>
    </row>
    <row r="51" spans="1:82" s="192" customFormat="1" ht="17.399999999999999" customHeight="1" x14ac:dyDescent="0.25">
      <c r="A51" s="113" t="s">
        <v>471</v>
      </c>
      <c r="B51" s="192">
        <f t="shared" ref="B51:AG51" si="48">+B46*B50</f>
        <v>6.5124926560844827E-3</v>
      </c>
      <c r="C51" s="192">
        <f t="shared" si="48"/>
        <v>8.7630533885588689E-3</v>
      </c>
      <c r="D51" s="148">
        <f t="shared" si="48"/>
        <v>1.1726858164717661E-2</v>
      </c>
      <c r="E51" s="148">
        <f t="shared" si="48"/>
        <v>1.5626353566715448E-2</v>
      </c>
      <c r="F51" s="148">
        <f t="shared" si="48"/>
        <v>2.0751937101713486E-2</v>
      </c>
      <c r="G51" s="148">
        <f t="shared" si="48"/>
        <v>2.7483775647234684E-2</v>
      </c>
      <c r="H51" s="148">
        <f t="shared" si="48"/>
        <v>3.6320108186037772E-2</v>
      </c>
      <c r="I51" s="192">
        <f t="shared" si="48"/>
        <v>4.6585282701781486E-2</v>
      </c>
      <c r="J51" s="192">
        <f t="shared" si="48"/>
        <v>5.9670647054017416E-2</v>
      </c>
      <c r="K51" s="192">
        <f t="shared" si="48"/>
        <v>7.6351709229766057E-2</v>
      </c>
      <c r="L51" s="192">
        <f t="shared" si="48"/>
        <v>9.7619083377874366E-2</v>
      </c>
      <c r="M51" s="192">
        <f t="shared" si="48"/>
        <v>0.12473859840092931</v>
      </c>
      <c r="N51" s="192">
        <f t="shared" si="48"/>
        <v>0.15932831177981721</v>
      </c>
      <c r="O51" s="192">
        <f t="shared" si="48"/>
        <v>0.20345722344671863</v>
      </c>
      <c r="P51" s="192">
        <f t="shared" si="48"/>
        <v>0.25977185947362474</v>
      </c>
      <c r="Q51" s="192">
        <f t="shared" si="48"/>
        <v>0.33165860578868095</v>
      </c>
      <c r="R51" s="324">
        <f t="shared" si="48"/>
        <v>0.42345182701085904</v>
      </c>
      <c r="S51" s="192">
        <f t="shared" si="48"/>
        <v>0.54605933660168482</v>
      </c>
      <c r="T51" s="192">
        <f t="shared" si="48"/>
        <v>0.7043712828334201</v>
      </c>
      <c r="U51" s="192">
        <f t="shared" si="48"/>
        <v>0.90889499856427403</v>
      </c>
      <c r="V51" s="192">
        <f t="shared" si="48"/>
        <v>1.1732631894443326</v>
      </c>
      <c r="W51" s="192">
        <f t="shared" si="48"/>
        <v>1.5151862917309189</v>
      </c>
      <c r="X51" s="192">
        <f t="shared" si="48"/>
        <v>1.9577000417653265</v>
      </c>
      <c r="Y51" s="192">
        <f t="shared" si="48"/>
        <v>2.5308061229331202</v>
      </c>
      <c r="Z51" s="192">
        <f t="shared" si="48"/>
        <v>3.2736362432211519</v>
      </c>
      <c r="AA51" s="192">
        <f t="shared" si="48"/>
        <v>4.23731451728937</v>
      </c>
      <c r="AB51" s="192">
        <f t="shared" si="48"/>
        <v>5.4887529613838648</v>
      </c>
      <c r="AC51" s="192">
        <f t="shared" si="48"/>
        <v>7.1156943092048142</v>
      </c>
      <c r="AD51" s="192">
        <f t="shared" si="48"/>
        <v>9.2325929241307954</v>
      </c>
      <c r="AE51" s="192">
        <f t="shared" si="48"/>
        <v>11.979546031628812</v>
      </c>
      <c r="AF51" s="192">
        <f t="shared" si="48"/>
        <v>15.5459230366192</v>
      </c>
      <c r="AG51" s="192">
        <f t="shared" si="48"/>
        <v>20.178172673863074</v>
      </c>
      <c r="AH51" s="192">
        <f t="shared" ref="AH51:BM51" si="49">+AH46*AH50</f>
        <v>26.195694197047587</v>
      </c>
      <c r="AI51" s="192">
        <f t="shared" si="49"/>
        <v>34.008616947758306</v>
      </c>
      <c r="AJ51" s="192">
        <f t="shared" si="49"/>
        <v>44.133689969941656</v>
      </c>
      <c r="AK51" s="192">
        <f t="shared" si="49"/>
        <v>55.92855329655702</v>
      </c>
      <c r="AL51" s="192">
        <f t="shared" si="49"/>
        <v>58.713419560359924</v>
      </c>
      <c r="AM51" s="192">
        <f t="shared" si="49"/>
        <v>61.571820771446681</v>
      </c>
      <c r="AN51" s="192">
        <f t="shared" si="49"/>
        <v>64.594413248479668</v>
      </c>
      <c r="AO51" s="192">
        <f t="shared" si="49"/>
        <v>67.638167048207151</v>
      </c>
      <c r="AP51" s="192">
        <f t="shared" si="49"/>
        <v>70.72138999761971</v>
      </c>
      <c r="AQ51" s="192">
        <f t="shared" si="49"/>
        <v>73.857807086129526</v>
      </c>
      <c r="AR51" s="192">
        <f t="shared" si="49"/>
        <v>77.057492459700043</v>
      </c>
      <c r="AS51" s="192">
        <f t="shared" si="49"/>
        <v>80.327788421693811</v>
      </c>
      <c r="AT51" s="192">
        <f t="shared" si="49"/>
        <v>83.674032700497492</v>
      </c>
      <c r="AU51" s="192">
        <f t="shared" si="49"/>
        <v>87.100096661863859</v>
      </c>
      <c r="AV51" s="192">
        <f t="shared" si="49"/>
        <v>90.608774058189468</v>
      </c>
      <c r="AW51" s="192">
        <f t="shared" si="49"/>
        <v>94.202059264854327</v>
      </c>
      <c r="AX51" s="192">
        <f t="shared" si="49"/>
        <v>97.881345725832432</v>
      </c>
      <c r="AY51" s="192">
        <f t="shared" si="49"/>
        <v>101.64756728258429</v>
      </c>
      <c r="AZ51" s="192">
        <f t="shared" si="49"/>
        <v>105.50129873764251</v>
      </c>
      <c r="BA51" s="192">
        <f t="shared" si="49"/>
        <v>109.4428273527498</v>
      </c>
      <c r="BB51" s="192">
        <f t="shared" si="49"/>
        <v>113.47220363502817</v>
      </c>
      <c r="BC51" s="192">
        <f t="shared" si="49"/>
        <v>117.58927737449412</v>
      </c>
      <c r="BD51" s="192">
        <f t="shared" si="49"/>
        <v>121.7937231918588</v>
      </c>
      <c r="BE51" s="192">
        <f t="shared" si="49"/>
        <v>126.08505863992174</v>
      </c>
      <c r="BF51" s="192">
        <f t="shared" si="49"/>
        <v>130.46265703419735</v>
      </c>
      <c r="BG51" s="192">
        <f t="shared" si="49"/>
        <v>134.92575656866782</v>
      </c>
      <c r="BH51" s="192">
        <f t="shared" si="49"/>
        <v>139.47346682962845</v>
      </c>
      <c r="BI51" s="192">
        <f t="shared" si="49"/>
        <v>144.10477350387993</v>
      </c>
      <c r="BJ51" s="192">
        <f t="shared" si="49"/>
        <v>148.81854185099237</v>
      </c>
      <c r="BK51" s="192">
        <f t="shared" si="49"/>
        <v>153.61351934726054</v>
      </c>
      <c r="BL51" s="192">
        <f t="shared" si="49"/>
        <v>158.48833779293318</v>
      </c>
      <c r="BM51" s="192">
        <f t="shared" si="49"/>
        <v>163.44151509119905</v>
      </c>
      <c r="BN51" s="192">
        <f t="shared" ref="BN51:CB51" si="50">+BN46*BN50</f>
        <v>168.47145684784732</v>
      </c>
      <c r="BO51" s="192">
        <f t="shared" si="50"/>
        <v>173.57645789779554</v>
      </c>
      <c r="BP51" s="192">
        <f t="shared" si="50"/>
        <v>178.75470383399113</v>
      </c>
      <c r="BQ51" s="192">
        <f t="shared" si="50"/>
        <v>184.00427259210241</v>
      </c>
      <c r="BR51" s="192">
        <f t="shared" si="50"/>
        <v>189.32313612848836</v>
      </c>
      <c r="BS51" s="192">
        <f t="shared" si="50"/>
        <v>194.70916221739955</v>
      </c>
      <c r="BT51" s="192">
        <f t="shared" si="50"/>
        <v>200.16011638498466</v>
      </c>
      <c r="BU51" s="192">
        <f t="shared" si="50"/>
        <v>205.67366399154176</v>
      </c>
      <c r="BV51" s="192">
        <f t="shared" si="50"/>
        <v>211.24737246894458</v>
      </c>
      <c r="BW51" s="192">
        <f t="shared" si="50"/>
        <v>216.8787137168089</v>
      </c>
      <c r="BX51" s="192">
        <f t="shared" si="50"/>
        <v>222.56506665845291</v>
      </c>
      <c r="BY51" s="192">
        <f t="shared" si="50"/>
        <v>228.30371995577181</v>
      </c>
      <c r="BZ51" s="192">
        <f t="shared" si="50"/>
        <v>234.09187488066593</v>
      </c>
      <c r="CA51" s="192">
        <f t="shared" si="50"/>
        <v>239.92664833949527</v>
      </c>
      <c r="CB51" s="192">
        <f t="shared" si="50"/>
        <v>245.80507604609195</v>
      </c>
      <c r="CC51" s="192">
        <f>+CC46*CC50</f>
        <v>251.72411583810805</v>
      </c>
      <c r="CD51" s="192">
        <f>+CD46*CD50</f>
        <v>257.68065113083668</v>
      </c>
    </row>
    <row r="52" spans="1:82" s="192" customFormat="1" ht="17.399999999999999" customHeight="1" x14ac:dyDescent="0.25">
      <c r="A52" s="111" t="s">
        <v>468</v>
      </c>
      <c r="B52" s="192">
        <f t="shared" ref="B52:AG52" si="51">+B49-B51</f>
        <v>134.15751544346463</v>
      </c>
      <c r="C52" s="192">
        <f t="shared" si="51"/>
        <v>155.36426971432363</v>
      </c>
      <c r="D52" s="148">
        <f t="shared" si="51"/>
        <v>178.45387099987553</v>
      </c>
      <c r="E52" s="148">
        <f t="shared" si="51"/>
        <v>203.52678206260535</v>
      </c>
      <c r="F52" s="148">
        <f t="shared" si="51"/>
        <v>230.68892891200539</v>
      </c>
      <c r="G52" s="148">
        <f t="shared" si="51"/>
        <v>260.05646638480215</v>
      </c>
      <c r="H52" s="148">
        <f t="shared" si="51"/>
        <v>291.75661382353871</v>
      </c>
      <c r="I52" s="192">
        <f t="shared" si="51"/>
        <v>325.92583148507015</v>
      </c>
      <c r="J52" s="192">
        <f t="shared" si="51"/>
        <v>362.71382762422257</v>
      </c>
      <c r="K52" s="192">
        <f t="shared" si="51"/>
        <v>402.28156064743433</v>
      </c>
      <c r="L52" s="192">
        <f t="shared" si="51"/>
        <v>444.80067669071911</v>
      </c>
      <c r="M52" s="192">
        <f t="shared" si="51"/>
        <v>490.45340284935469</v>
      </c>
      <c r="N52" s="192">
        <f t="shared" si="51"/>
        <v>539.43260649394369</v>
      </c>
      <c r="O52" s="192">
        <f t="shared" si="51"/>
        <v>591.9420710751092</v>
      </c>
      <c r="P52" s="192">
        <f t="shared" si="51"/>
        <v>648.19700672622901</v>
      </c>
      <c r="Q52" s="192">
        <f t="shared" si="51"/>
        <v>708.4247472896742</v>
      </c>
      <c r="R52" s="324">
        <f t="shared" si="51"/>
        <v>772.86543231741462</v>
      </c>
      <c r="S52" s="192">
        <f t="shared" si="51"/>
        <v>841.9109364676882</v>
      </c>
      <c r="T52" s="192">
        <f t="shared" si="51"/>
        <v>915.84804949084833</v>
      </c>
      <c r="U52" s="192">
        <f t="shared" si="51"/>
        <v>994.9907886223865</v>
      </c>
      <c r="V52" s="192">
        <f t="shared" si="51"/>
        <v>1079.6876844684004</v>
      </c>
      <c r="W52" s="192">
        <f t="shared" si="51"/>
        <v>1170.3280092857065</v>
      </c>
      <c r="X52" s="192">
        <f t="shared" si="51"/>
        <v>1267.3499169135457</v>
      </c>
      <c r="Y52" s="192">
        <f t="shared" si="51"/>
        <v>1371.2510300586916</v>
      </c>
      <c r="Z52" s="192">
        <f t="shared" si="51"/>
        <v>1482.6017479189372</v>
      </c>
      <c r="AA52" s="192">
        <f t="shared" si="51"/>
        <v>1602.0614341590322</v>
      </c>
      <c r="AB52" s="192">
        <f t="shared" si="51"/>
        <v>1730.3974645208361</v>
      </c>
      <c r="AC52" s="192">
        <f t="shared" si="51"/>
        <v>1868.5066826442794</v>
      </c>
      <c r="AD52" s="192">
        <f t="shared" si="51"/>
        <v>2017.4392104261308</v>
      </c>
      <c r="AE52" s="192">
        <f t="shared" si="51"/>
        <v>2178.4305722503241</v>
      </c>
      <c r="AF52" s="192">
        <f t="shared" si="51"/>
        <v>2352.8652495942115</v>
      </c>
      <c r="AG52" s="192">
        <f t="shared" si="51"/>
        <v>2542.2469691338888</v>
      </c>
      <c r="AH52" s="192">
        <f t="shared" ref="AH52:BM52" si="52">+AH49-AH51</f>
        <v>2748.0974920111571</v>
      </c>
      <c r="AI52" s="192">
        <f t="shared" si="52"/>
        <v>2971.7192608017053</v>
      </c>
      <c r="AJ52" s="192">
        <f t="shared" si="52"/>
        <v>3213.6860087614496</v>
      </c>
      <c r="AK52" s="192">
        <f t="shared" si="52"/>
        <v>3492.2640805639157</v>
      </c>
      <c r="AL52" s="192">
        <f t="shared" si="52"/>
        <v>3782.7909214338702</v>
      </c>
      <c r="AM52" s="192">
        <f t="shared" si="52"/>
        <v>4088.3090518164877</v>
      </c>
      <c r="AN52" s="192">
        <f t="shared" si="52"/>
        <v>4418.6338512642451</v>
      </c>
      <c r="AO52" s="192">
        <f t="shared" si="52"/>
        <v>4766.1278908165732</v>
      </c>
      <c r="AP52" s="192">
        <f t="shared" si="52"/>
        <v>5133.1788792331572</v>
      </c>
      <c r="AQ52" s="192">
        <f t="shared" si="52"/>
        <v>5521.8514484635925</v>
      </c>
      <c r="AR52" s="192">
        <f t="shared" si="52"/>
        <v>5934.0399244643586</v>
      </c>
      <c r="AS52" s="192">
        <f t="shared" si="52"/>
        <v>6371.5477365292236</v>
      </c>
      <c r="AT52" s="192">
        <f t="shared" si="52"/>
        <v>6836.1353567512451</v>
      </c>
      <c r="AU52" s="192">
        <f t="shared" si="52"/>
        <v>7329.5524767654451</v>
      </c>
      <c r="AV52" s="192">
        <f t="shared" si="52"/>
        <v>7853.5610284510512</v>
      </c>
      <c r="AW52" s="192">
        <f t="shared" si="52"/>
        <v>8409.9522836323067</v>
      </c>
      <c r="AX52" s="192">
        <f t="shared" si="52"/>
        <v>9000.5598748932443</v>
      </c>
      <c r="AY52" s="192">
        <f t="shared" si="52"/>
        <v>9627.2699122633203</v>
      </c>
      <c r="AZ52" s="192">
        <f t="shared" si="52"/>
        <v>10292.028998162436</v>
      </c>
      <c r="BA52" s="192">
        <f t="shared" si="52"/>
        <v>10996.850709021075</v>
      </c>
      <c r="BB52" s="192">
        <f t="shared" si="52"/>
        <v>11743.820953607938</v>
      </c>
      <c r="BC52" s="192">
        <f t="shared" si="52"/>
        <v>12535.102506406938</v>
      </c>
      <c r="BD52" s="192">
        <f t="shared" si="52"/>
        <v>13372.938933936242</v>
      </c>
      <c r="BE52" s="192">
        <f t="shared" si="52"/>
        <v>14259.658073323129</v>
      </c>
      <c r="BF52" s="192">
        <f t="shared" si="52"/>
        <v>15197.675179550351</v>
      </c>
      <c r="BG52" s="192">
        <f t="shared" si="52"/>
        <v>16189.495826277745</v>
      </c>
      <c r="BH52" s="192">
        <f t="shared" si="52"/>
        <v>17237.718621954242</v>
      </c>
      <c r="BI52" s="192">
        <f t="shared" si="52"/>
        <v>18345.037785851866</v>
      </c>
      <c r="BJ52" s="192">
        <f t="shared" si="52"/>
        <v>19514.245616061136</v>
      </c>
      <c r="BK52" s="192">
        <f t="shared" si="52"/>
        <v>20748.234872198358</v>
      </c>
      <c r="BL52" s="192">
        <f t="shared" si="52"/>
        <v>22050.001088721921</v>
      </c>
      <c r="BM52" s="192">
        <f t="shared" si="52"/>
        <v>23422.644829696597</v>
      </c>
      <c r="BN52" s="192">
        <f t="shared" ref="BN52:CB52" si="53">+BN49-BN51</f>
        <v>24869.373892108717</v>
      </c>
      <c r="BO52" s="192">
        <f t="shared" si="53"/>
        <v>26393.505462076646</v>
      </c>
      <c r="BP52" s="192">
        <f t="shared" si="53"/>
        <v>27998.468226262765</v>
      </c>
      <c r="BQ52" s="192">
        <f t="shared" si="53"/>
        <v>29687.804439286301</v>
      </c>
      <c r="BR52" s="192">
        <f t="shared" si="53"/>
        <v>31465.171946824583</v>
      </c>
      <c r="BS52" s="192">
        <f t="shared" si="53"/>
        <v>33334.346163267917</v>
      </c>
      <c r="BT52" s="192">
        <f t="shared" si="53"/>
        <v>35299.222002188311</v>
      </c>
      <c r="BU52" s="192">
        <f t="shared" si="53"/>
        <v>37363.815757436816</v>
      </c>
      <c r="BV52" s="192">
        <f t="shared" si="53"/>
        <v>39532.26693235978</v>
      </c>
      <c r="BW52" s="192">
        <f t="shared" si="53"/>
        <v>41808.840014387184</v>
      </c>
      <c r="BX52" s="192">
        <f t="shared" si="53"/>
        <v>44197.9261920805</v>
      </c>
      <c r="BY52" s="192">
        <f t="shared" si="53"/>
        <v>46704.045011609407</v>
      </c>
      <c r="BZ52" s="192">
        <f t="shared" si="53"/>
        <v>49331.845969550093</v>
      </c>
      <c r="CA52" s="192">
        <f t="shared" si="53"/>
        <v>52086.110038852079</v>
      </c>
      <c r="CB52" s="192">
        <f t="shared" si="53"/>
        <v>54971.75112479816</v>
      </c>
      <c r="CC52" s="192">
        <f>+CC49-CC51</f>
        <v>57993.817447779278</v>
      </c>
      <c r="CD52" s="192">
        <f>+CD49-CD51</f>
        <v>61157.492849718823</v>
      </c>
    </row>
    <row r="53" spans="1:82" s="194" customFormat="1" ht="17.399999999999999" customHeight="1" thickBot="1" x14ac:dyDescent="0.3">
      <c r="A53" s="114" t="s">
        <v>17</v>
      </c>
      <c r="B53" s="115"/>
      <c r="C53" s="115"/>
      <c r="D53" s="350"/>
      <c r="E53" s="350"/>
      <c r="F53" s="350"/>
      <c r="G53" s="350"/>
      <c r="H53" s="350"/>
      <c r="I53" s="115"/>
      <c r="J53" s="115"/>
      <c r="K53" s="115"/>
      <c r="L53" s="115"/>
      <c r="M53" s="115"/>
      <c r="N53" s="115"/>
      <c r="O53" s="115"/>
      <c r="P53" s="115"/>
      <c r="Q53" s="115"/>
      <c r="R53" s="326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</row>
    <row r="54" spans="1:82" s="195" customFormat="1" ht="17.399999999999999" customHeight="1" thickTop="1" x14ac:dyDescent="0.25">
      <c r="A54" s="116" t="s">
        <v>53</v>
      </c>
      <c r="B54" s="195">
        <f t="shared" ref="B54:AG54" si="54">+B150</f>
        <v>42.882879259633327</v>
      </c>
      <c r="C54" s="195">
        <f t="shared" si="54"/>
        <v>44.885757047585813</v>
      </c>
      <c r="D54" s="351">
        <f t="shared" si="54"/>
        <v>46.865777890456442</v>
      </c>
      <c r="E54" s="351">
        <f t="shared" si="54"/>
        <v>48.830524949859836</v>
      </c>
      <c r="F54" s="351">
        <f t="shared" si="54"/>
        <v>50.78097295417588</v>
      </c>
      <c r="G54" s="351">
        <f t="shared" si="54"/>
        <v>52.71500949191423</v>
      </c>
      <c r="H54" s="351">
        <f t="shared" si="54"/>
        <v>54.628075880769863</v>
      </c>
      <c r="I54" s="195">
        <f t="shared" si="54"/>
        <v>56.705491060547473</v>
      </c>
      <c r="J54" s="195">
        <f t="shared" si="54"/>
        <v>58.802728272843119</v>
      </c>
      <c r="K54" s="195">
        <f t="shared" si="54"/>
        <v>60.918936621590625</v>
      </c>
      <c r="L54" s="195">
        <f t="shared" si="54"/>
        <v>63.051298191618457</v>
      </c>
      <c r="M54" s="195">
        <f t="shared" si="54"/>
        <v>65.194712442592802</v>
      </c>
      <c r="N54" s="195">
        <f t="shared" si="54"/>
        <v>67.34145659784015</v>
      </c>
      <c r="O54" s="195">
        <f t="shared" si="54"/>
        <v>69.48081401831962</v>
      </c>
      <c r="P54" s="195">
        <f t="shared" si="54"/>
        <v>71.598653272638785</v>
      </c>
      <c r="Q54" s="195">
        <f t="shared" si="54"/>
        <v>73.676933837977927</v>
      </c>
      <c r="R54" s="327">
        <f t="shared" si="54"/>
        <v>75.693101636590342</v>
      </c>
      <c r="S54" s="195">
        <f t="shared" si="54"/>
        <v>77.619315729599791</v>
      </c>
      <c r="T54" s="195">
        <f t="shared" si="54"/>
        <v>79.425842399627413</v>
      </c>
      <c r="U54" s="195">
        <f t="shared" si="54"/>
        <v>81.073495559251285</v>
      </c>
      <c r="V54" s="195">
        <f t="shared" si="54"/>
        <v>82.514864770637274</v>
      </c>
      <c r="W54" s="195">
        <f t="shared" si="54"/>
        <v>83.693723070973491</v>
      </c>
      <c r="X54" s="195">
        <f t="shared" si="54"/>
        <v>84.543689496602099</v>
      </c>
      <c r="Y54" s="195">
        <f t="shared" si="54"/>
        <v>84.98644989061512</v>
      </c>
      <c r="Z54" s="195">
        <f t="shared" si="54"/>
        <v>84.929541015783542</v>
      </c>
      <c r="AA54" s="195">
        <f t="shared" si="54"/>
        <v>84.263595938069429</v>
      </c>
      <c r="AB54" s="195">
        <f t="shared" si="54"/>
        <v>82.858892417048295</v>
      </c>
      <c r="AC54" s="195">
        <f t="shared" si="54"/>
        <v>80.560997526091427</v>
      </c>
      <c r="AD54" s="195">
        <f t="shared" si="54"/>
        <v>77.178367475289505</v>
      </c>
      <c r="AE54" s="195">
        <f t="shared" si="54"/>
        <v>72.424682317982857</v>
      </c>
      <c r="AF54" s="195">
        <f t="shared" si="54"/>
        <v>66.053068406913837</v>
      </c>
      <c r="AG54" s="195">
        <f t="shared" si="54"/>
        <v>57.769842900455039</v>
      </c>
      <c r="AH54" s="195">
        <f t="shared" ref="AH54:BM54" si="55">+AH150</f>
        <v>47.226351700110655</v>
      </c>
      <c r="AI54" s="195">
        <f t="shared" si="55"/>
        <v>34.01280219742052</v>
      </c>
      <c r="AJ54" s="195">
        <f t="shared" si="55"/>
        <v>17.659895652522202</v>
      </c>
      <c r="AK54" s="195">
        <f t="shared" si="55"/>
        <v>0</v>
      </c>
      <c r="AL54" s="195">
        <f t="shared" si="55"/>
        <v>0</v>
      </c>
      <c r="AM54" s="195">
        <f t="shared" si="55"/>
        <v>0</v>
      </c>
      <c r="AN54" s="195">
        <f t="shared" si="55"/>
        <v>0</v>
      </c>
      <c r="AO54" s="195">
        <f t="shared" si="55"/>
        <v>0</v>
      </c>
      <c r="AP54" s="195">
        <f t="shared" si="55"/>
        <v>0</v>
      </c>
      <c r="AQ54" s="195">
        <f t="shared" si="55"/>
        <v>0</v>
      </c>
      <c r="AR54" s="195">
        <f t="shared" si="55"/>
        <v>0</v>
      </c>
      <c r="AS54" s="195">
        <f t="shared" si="55"/>
        <v>0</v>
      </c>
      <c r="AT54" s="195">
        <f t="shared" si="55"/>
        <v>0</v>
      </c>
      <c r="AU54" s="195">
        <f t="shared" si="55"/>
        <v>0</v>
      </c>
      <c r="AV54" s="195">
        <f t="shared" si="55"/>
        <v>0</v>
      </c>
      <c r="AW54" s="195">
        <f t="shared" si="55"/>
        <v>0</v>
      </c>
      <c r="AX54" s="195">
        <f t="shared" si="55"/>
        <v>0</v>
      </c>
      <c r="AY54" s="195">
        <f t="shared" si="55"/>
        <v>0</v>
      </c>
      <c r="AZ54" s="195">
        <f t="shared" si="55"/>
        <v>0</v>
      </c>
      <c r="BA54" s="195">
        <f t="shared" si="55"/>
        <v>0</v>
      </c>
      <c r="BB54" s="195">
        <f t="shared" si="55"/>
        <v>0</v>
      </c>
      <c r="BC54" s="195">
        <f t="shared" si="55"/>
        <v>0</v>
      </c>
      <c r="BD54" s="195">
        <f t="shared" si="55"/>
        <v>0</v>
      </c>
      <c r="BE54" s="195">
        <f t="shared" si="55"/>
        <v>0</v>
      </c>
      <c r="BF54" s="195">
        <f t="shared" si="55"/>
        <v>0</v>
      </c>
      <c r="BG54" s="195">
        <f t="shared" si="55"/>
        <v>0</v>
      </c>
      <c r="BH54" s="195">
        <f t="shared" si="55"/>
        <v>0</v>
      </c>
      <c r="BI54" s="195">
        <f t="shared" si="55"/>
        <v>0</v>
      </c>
      <c r="BJ54" s="195">
        <f t="shared" si="55"/>
        <v>0</v>
      </c>
      <c r="BK54" s="195">
        <f t="shared" si="55"/>
        <v>0</v>
      </c>
      <c r="BL54" s="195">
        <f t="shared" si="55"/>
        <v>0</v>
      </c>
      <c r="BM54" s="195">
        <f t="shared" si="55"/>
        <v>0</v>
      </c>
      <c r="BN54" s="195">
        <f t="shared" ref="BN54:CB54" si="56">+BN150</f>
        <v>0</v>
      </c>
      <c r="BO54" s="195">
        <f t="shared" si="56"/>
        <v>0</v>
      </c>
      <c r="BP54" s="195">
        <f t="shared" si="56"/>
        <v>0</v>
      </c>
      <c r="BQ54" s="195">
        <f t="shared" si="56"/>
        <v>0</v>
      </c>
      <c r="BR54" s="195">
        <f t="shared" si="56"/>
        <v>0</v>
      </c>
      <c r="BS54" s="195">
        <f t="shared" si="56"/>
        <v>0</v>
      </c>
      <c r="BT54" s="195">
        <f t="shared" si="56"/>
        <v>0</v>
      </c>
      <c r="BU54" s="195">
        <f t="shared" si="56"/>
        <v>0</v>
      </c>
      <c r="BV54" s="195">
        <f t="shared" si="56"/>
        <v>0</v>
      </c>
      <c r="BW54" s="195">
        <f t="shared" si="56"/>
        <v>0</v>
      </c>
      <c r="BX54" s="195">
        <f t="shared" si="56"/>
        <v>0</v>
      </c>
      <c r="BY54" s="195">
        <f t="shared" si="56"/>
        <v>0</v>
      </c>
      <c r="BZ54" s="195">
        <f t="shared" si="56"/>
        <v>0</v>
      </c>
      <c r="CA54" s="195">
        <f t="shared" si="56"/>
        <v>0</v>
      </c>
      <c r="CB54" s="195">
        <f t="shared" si="56"/>
        <v>0</v>
      </c>
      <c r="CC54" s="195">
        <f>+CC150</f>
        <v>0</v>
      </c>
      <c r="CD54" s="195">
        <f>+CD150</f>
        <v>0</v>
      </c>
    </row>
    <row r="55" spans="1:82" s="195" customFormat="1" ht="17.399999999999999" customHeight="1" x14ac:dyDescent="0.25">
      <c r="A55" s="116" t="s">
        <v>54</v>
      </c>
      <c r="B55" s="196">
        <f t="shared" ref="B55:AG55" si="57">+B151</f>
        <v>37.285491722243329</v>
      </c>
      <c r="C55" s="196">
        <f t="shared" si="57"/>
        <v>39.879295070630803</v>
      </c>
      <c r="D55" s="352">
        <f t="shared" si="57"/>
        <v>42.391244304449636</v>
      </c>
      <c r="E55" s="352">
        <f t="shared" si="57"/>
        <v>44.834822594918457</v>
      </c>
      <c r="F55" s="352">
        <f t="shared" si="57"/>
        <v>47.216314678024773</v>
      </c>
      <c r="G55" s="352">
        <f t="shared" si="57"/>
        <v>49.538387151885964</v>
      </c>
      <c r="H55" s="352">
        <f t="shared" si="57"/>
        <v>51.800782442252519</v>
      </c>
      <c r="I55" s="196">
        <f t="shared" si="57"/>
        <v>54.184116746027883</v>
      </c>
      <c r="J55" s="196">
        <f t="shared" si="57"/>
        <v>56.556107003887277</v>
      </c>
      <c r="K55" s="196">
        <f t="shared" si="57"/>
        <v>58.919033143866919</v>
      </c>
      <c r="L55" s="196">
        <f t="shared" si="57"/>
        <v>61.27289464046985</v>
      </c>
      <c r="M55" s="196">
        <f t="shared" si="57"/>
        <v>63.615126260199062</v>
      </c>
      <c r="N55" s="196">
        <f t="shared" si="57"/>
        <v>65.940286668616963</v>
      </c>
      <c r="O55" s="196">
        <f t="shared" si="57"/>
        <v>68.239712197357477</v>
      </c>
      <c r="P55" s="196">
        <f t="shared" si="57"/>
        <v>70.501118771005636</v>
      </c>
      <c r="Q55" s="196">
        <f t="shared" si="57"/>
        <v>72.708128175963708</v>
      </c>
      <c r="R55" s="304">
        <f t="shared" si="57"/>
        <v>74.839682110431625</v>
      </c>
      <c r="S55" s="196">
        <f t="shared" si="57"/>
        <v>76.869285538335504</v>
      </c>
      <c r="T55" s="196">
        <f t="shared" si="57"/>
        <v>78.768415766874952</v>
      </c>
      <c r="U55" s="196">
        <f t="shared" si="57"/>
        <v>80.498976349730754</v>
      </c>
      <c r="V55" s="196">
        <f t="shared" si="57"/>
        <v>82.014537252398199</v>
      </c>
      <c r="W55" s="196">
        <f t="shared" si="57"/>
        <v>83.259753607670191</v>
      </c>
      <c r="X55" s="196">
        <f t="shared" si="57"/>
        <v>84.169038077513605</v>
      </c>
      <c r="Y55" s="196">
        <f t="shared" si="57"/>
        <v>84.664790514021377</v>
      </c>
      <c r="Z55" s="196">
        <f t="shared" si="57"/>
        <v>84.655190040168932</v>
      </c>
      <c r="AA55" s="196">
        <f t="shared" si="57"/>
        <v>84.031447604572122</v>
      </c>
      <c r="AB55" s="196">
        <f t="shared" si="57"/>
        <v>82.664360825481324</v>
      </c>
      <c r="AC55" s="196">
        <f t="shared" si="57"/>
        <v>80.399964419135429</v>
      </c>
      <c r="AD55" s="196">
        <f t="shared" si="57"/>
        <v>77.047135250252381</v>
      </c>
      <c r="AE55" s="196">
        <f t="shared" si="57"/>
        <v>72.319931742592971</v>
      </c>
      <c r="AF55" s="196">
        <f t="shared" si="57"/>
        <v>65.971820569138401</v>
      </c>
      <c r="AG55" s="196">
        <f t="shared" si="57"/>
        <v>57.70942496859449</v>
      </c>
      <c r="AH55" s="196">
        <f t="shared" ref="AH55:BM55" si="58">+AH151</f>
        <v>47.184366111960401</v>
      </c>
      <c r="AI55" s="196">
        <f t="shared" si="58"/>
        <v>33.987098935635096</v>
      </c>
      <c r="AJ55" s="196">
        <f t="shared" si="58"/>
        <v>17.648547297244892</v>
      </c>
      <c r="AK55" s="196">
        <f t="shared" si="58"/>
        <v>0</v>
      </c>
      <c r="AL55" s="196">
        <f t="shared" si="58"/>
        <v>0</v>
      </c>
      <c r="AM55" s="196">
        <f t="shared" si="58"/>
        <v>0</v>
      </c>
      <c r="AN55" s="196">
        <f t="shared" si="58"/>
        <v>0</v>
      </c>
      <c r="AO55" s="196">
        <f t="shared" si="58"/>
        <v>0</v>
      </c>
      <c r="AP55" s="196">
        <f t="shared" si="58"/>
        <v>0</v>
      </c>
      <c r="AQ55" s="196">
        <f t="shared" si="58"/>
        <v>0</v>
      </c>
      <c r="AR55" s="196">
        <f t="shared" si="58"/>
        <v>0</v>
      </c>
      <c r="AS55" s="196">
        <f t="shared" si="58"/>
        <v>0</v>
      </c>
      <c r="AT55" s="196">
        <f t="shared" si="58"/>
        <v>0</v>
      </c>
      <c r="AU55" s="196">
        <f t="shared" si="58"/>
        <v>0</v>
      </c>
      <c r="AV55" s="196">
        <f t="shared" si="58"/>
        <v>0</v>
      </c>
      <c r="AW55" s="196">
        <f t="shared" si="58"/>
        <v>0</v>
      </c>
      <c r="AX55" s="196">
        <f t="shared" si="58"/>
        <v>0</v>
      </c>
      <c r="AY55" s="196">
        <f t="shared" si="58"/>
        <v>0</v>
      </c>
      <c r="AZ55" s="196">
        <f t="shared" si="58"/>
        <v>0</v>
      </c>
      <c r="BA55" s="196">
        <f t="shared" si="58"/>
        <v>0</v>
      </c>
      <c r="BB55" s="196">
        <f t="shared" si="58"/>
        <v>0</v>
      </c>
      <c r="BC55" s="196">
        <f t="shared" si="58"/>
        <v>0</v>
      </c>
      <c r="BD55" s="196">
        <f t="shared" si="58"/>
        <v>0</v>
      </c>
      <c r="BE55" s="196">
        <f t="shared" si="58"/>
        <v>0</v>
      </c>
      <c r="BF55" s="196">
        <f t="shared" si="58"/>
        <v>0</v>
      </c>
      <c r="BG55" s="196">
        <f t="shared" si="58"/>
        <v>0</v>
      </c>
      <c r="BH55" s="196">
        <f t="shared" si="58"/>
        <v>0</v>
      </c>
      <c r="BI55" s="196">
        <f t="shared" si="58"/>
        <v>0</v>
      </c>
      <c r="BJ55" s="196">
        <f t="shared" si="58"/>
        <v>0</v>
      </c>
      <c r="BK55" s="196">
        <f t="shared" si="58"/>
        <v>0</v>
      </c>
      <c r="BL55" s="196">
        <f t="shared" si="58"/>
        <v>0</v>
      </c>
      <c r="BM55" s="196">
        <f t="shared" si="58"/>
        <v>0</v>
      </c>
      <c r="BN55" s="196">
        <f t="shared" ref="BN55:CB55" si="59">+BN151</f>
        <v>0</v>
      </c>
      <c r="BO55" s="196">
        <f t="shared" si="59"/>
        <v>0</v>
      </c>
      <c r="BP55" s="196">
        <f t="shared" si="59"/>
        <v>0</v>
      </c>
      <c r="BQ55" s="196">
        <f t="shared" si="59"/>
        <v>0</v>
      </c>
      <c r="BR55" s="196">
        <f t="shared" si="59"/>
        <v>0</v>
      </c>
      <c r="BS55" s="196">
        <f t="shared" si="59"/>
        <v>0</v>
      </c>
      <c r="BT55" s="196">
        <f t="shared" si="59"/>
        <v>0</v>
      </c>
      <c r="BU55" s="196">
        <f t="shared" si="59"/>
        <v>0</v>
      </c>
      <c r="BV55" s="196">
        <f t="shared" si="59"/>
        <v>0</v>
      </c>
      <c r="BW55" s="196">
        <f t="shared" si="59"/>
        <v>0</v>
      </c>
      <c r="BX55" s="196">
        <f t="shared" si="59"/>
        <v>0</v>
      </c>
      <c r="BY55" s="196">
        <f t="shared" si="59"/>
        <v>0</v>
      </c>
      <c r="BZ55" s="196">
        <f t="shared" si="59"/>
        <v>0</v>
      </c>
      <c r="CA55" s="196">
        <f t="shared" si="59"/>
        <v>0</v>
      </c>
      <c r="CB55" s="196">
        <f t="shared" si="59"/>
        <v>0</v>
      </c>
      <c r="CC55" s="196">
        <f>+CC151</f>
        <v>0</v>
      </c>
      <c r="CD55" s="196">
        <f>+CD151</f>
        <v>0</v>
      </c>
    </row>
    <row r="56" spans="1:82" ht="17.399999999999999" customHeight="1" thickBot="1" x14ac:dyDescent="0.3">
      <c r="A56" s="97" t="s">
        <v>5</v>
      </c>
      <c r="B56" s="197"/>
      <c r="C56" s="197"/>
      <c r="D56" s="353"/>
      <c r="E56" s="353"/>
      <c r="F56" s="353"/>
      <c r="G56" s="353"/>
      <c r="H56" s="353"/>
      <c r="I56" s="197"/>
      <c r="J56" s="197"/>
      <c r="K56" s="197"/>
      <c r="L56" s="197"/>
      <c r="M56" s="197"/>
      <c r="N56" s="197"/>
      <c r="O56" s="197"/>
      <c r="P56" s="197"/>
      <c r="Q56" s="197"/>
      <c r="R56" s="328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7"/>
      <c r="BF56" s="197"/>
      <c r="BG56" s="197"/>
      <c r="BH56" s="197"/>
      <c r="BI56" s="197"/>
      <c r="BJ56" s="197"/>
      <c r="BK56" s="197"/>
      <c r="BL56" s="197"/>
      <c r="BM56" s="197"/>
      <c r="BN56" s="197"/>
      <c r="BO56" s="197"/>
      <c r="BP56" s="197"/>
      <c r="BQ56" s="197"/>
      <c r="BR56" s="197"/>
      <c r="BS56" s="197"/>
      <c r="BT56" s="197"/>
      <c r="BU56" s="197"/>
      <c r="BV56" s="197"/>
      <c r="BW56" s="197"/>
      <c r="BX56" s="197"/>
      <c r="BY56" s="197"/>
      <c r="BZ56" s="197"/>
      <c r="CA56" s="197"/>
      <c r="CB56" s="197"/>
      <c r="CC56" s="197"/>
      <c r="CD56" s="197"/>
    </row>
    <row r="57" spans="1:82" s="192" customFormat="1" ht="17.399999999999999" customHeight="1" thickTop="1" x14ac:dyDescent="0.25">
      <c r="A57" s="113" t="s">
        <v>425</v>
      </c>
      <c r="B57" s="198">
        <f t="shared" ref="B57:AG57" si="60">(B69)*B52</f>
        <v>34.007986178976623</v>
      </c>
      <c r="C57" s="192">
        <f t="shared" si="60"/>
        <v>38.892087640940233</v>
      </c>
      <c r="D57" s="148">
        <f t="shared" si="60"/>
        <v>44.221107130624588</v>
      </c>
      <c r="E57" s="148">
        <f t="shared" si="60"/>
        <v>50.009760037875971</v>
      </c>
      <c r="F57" s="148">
        <f t="shared" si="60"/>
        <v>56.281091063073546</v>
      </c>
      <c r="G57" s="148">
        <f t="shared" si="60"/>
        <v>63.062197591593282</v>
      </c>
      <c r="H57" s="148">
        <f t="shared" si="60"/>
        <v>70.380613320300952</v>
      </c>
      <c r="I57" s="199">
        <f t="shared" si="60"/>
        <v>78.274251899852572</v>
      </c>
      <c r="J57" s="192">
        <f t="shared" si="60"/>
        <v>86.778919711025821</v>
      </c>
      <c r="K57" s="192">
        <f t="shared" si="60"/>
        <v>95.933412946098201</v>
      </c>
      <c r="L57" s="192">
        <f t="shared" si="60"/>
        <v>105.77922101808306</v>
      </c>
      <c r="M57" s="192">
        <f t="shared" si="60"/>
        <v>116.36079378427735</v>
      </c>
      <c r="N57" s="192">
        <f t="shared" si="60"/>
        <v>127.72595138952357</v>
      </c>
      <c r="O57" s="192">
        <f t="shared" si="60"/>
        <v>139.92639162292753</v>
      </c>
      <c r="P57" s="192">
        <f t="shared" si="60"/>
        <v>153.01818031551147</v>
      </c>
      <c r="Q57" s="192">
        <f t="shared" si="60"/>
        <v>167.06192759033908</v>
      </c>
      <c r="R57" s="315">
        <f t="shared" si="60"/>
        <v>182.12195463543631</v>
      </c>
      <c r="S57" s="192">
        <f t="shared" si="60"/>
        <v>198.34410267151645</v>
      </c>
      <c r="T57" s="192">
        <f t="shared" si="60"/>
        <v>215.80692668399396</v>
      </c>
      <c r="U57" s="192">
        <f t="shared" si="60"/>
        <v>234.62073336451894</v>
      </c>
      <c r="V57" s="192">
        <f t="shared" si="60"/>
        <v>254.92417016499465</v>
      </c>
      <c r="W57" s="192">
        <f t="shared" si="60"/>
        <v>276.88756034266737</v>
      </c>
      <c r="X57" s="192">
        <f t="shared" si="60"/>
        <v>300.72018047403373</v>
      </c>
      <c r="Y57" s="192">
        <f t="shared" si="60"/>
        <v>326.68019414806139</v>
      </c>
      <c r="Z57" s="192">
        <f t="shared" si="60"/>
        <v>355.0869274304759</v>
      </c>
      <c r="AA57" s="192">
        <f t="shared" si="60"/>
        <v>386.33530724153445</v>
      </c>
      <c r="AB57" s="192">
        <f t="shared" si="60"/>
        <v>420.91185881830557</v>
      </c>
      <c r="AC57" s="192">
        <f t="shared" si="60"/>
        <v>459.41048621182472</v>
      </c>
      <c r="AD57" s="192">
        <f t="shared" si="60"/>
        <v>502.53872095620125</v>
      </c>
      <c r="AE57" s="192">
        <f t="shared" si="60"/>
        <v>551.06394967932943</v>
      </c>
      <c r="AF57" s="192">
        <f t="shared" si="60"/>
        <v>605.76476281657597</v>
      </c>
      <c r="AG57" s="192">
        <f t="shared" si="60"/>
        <v>667.26679903163756</v>
      </c>
      <c r="AH57" s="192">
        <f t="shared" ref="AH57:BM57" si="61">(AH69)*AH52</f>
        <v>735.67423969839194</v>
      </c>
      <c r="AI57" s="192">
        <f t="shared" si="61"/>
        <v>809.79262666603358</v>
      </c>
      <c r="AJ57" s="192">
        <f t="shared" si="61"/>
        <v>885.5101589940341</v>
      </c>
      <c r="AK57" s="192">
        <f t="shared" si="61"/>
        <v>961.16479965613098</v>
      </c>
      <c r="AL57" s="192">
        <f t="shared" si="61"/>
        <v>1044.5774602757681</v>
      </c>
      <c r="AM57" s="192">
        <f t="shared" si="61"/>
        <v>1144.7265345086166</v>
      </c>
      <c r="AN57" s="192">
        <f t="shared" si="61"/>
        <v>1237.2174783539888</v>
      </c>
      <c r="AO57" s="192">
        <f t="shared" si="61"/>
        <v>1334.5158094286405</v>
      </c>
      <c r="AP57" s="192">
        <f t="shared" si="61"/>
        <v>1437.2900861852841</v>
      </c>
      <c r="AQ57" s="192">
        <f t="shared" si="61"/>
        <v>1546.1184055698061</v>
      </c>
      <c r="AR57" s="192">
        <f t="shared" si="61"/>
        <v>1661.5311788500205</v>
      </c>
      <c r="AS57" s="192">
        <f t="shared" si="61"/>
        <v>1784.0333662281828</v>
      </c>
      <c r="AT57" s="192">
        <f t="shared" si="61"/>
        <v>1914.1178998903488</v>
      </c>
      <c r="AU57" s="192">
        <f t="shared" si="61"/>
        <v>2052.2746934943248</v>
      </c>
      <c r="AV57" s="192">
        <f t="shared" si="61"/>
        <v>2198.9970879662947</v>
      </c>
      <c r="AW57" s="192">
        <f t="shared" si="61"/>
        <v>2354.786639417046</v>
      </c>
      <c r="AX57" s="192">
        <f t="shared" si="61"/>
        <v>2520.1567649701087</v>
      </c>
      <c r="AY57" s="192">
        <f t="shared" si="61"/>
        <v>2695.6355754337301</v>
      </c>
      <c r="AZ57" s="192">
        <f t="shared" si="61"/>
        <v>2881.7681194854822</v>
      </c>
      <c r="BA57" s="192">
        <f t="shared" si="61"/>
        <v>3079.1181985259013</v>
      </c>
      <c r="BB57" s="192">
        <f t="shared" si="61"/>
        <v>3288.2698670102227</v>
      </c>
      <c r="BC57" s="192">
        <f t="shared" si="61"/>
        <v>3509.8287017939429</v>
      </c>
      <c r="BD57" s="192">
        <f t="shared" si="61"/>
        <v>3744.4229015021483</v>
      </c>
      <c r="BE57" s="192">
        <f t="shared" si="61"/>
        <v>3992.7042605304764</v>
      </c>
      <c r="BF57" s="192">
        <f t="shared" si="61"/>
        <v>4255.3490502740988</v>
      </c>
      <c r="BG57" s="192">
        <f t="shared" si="61"/>
        <v>4533.0588313577691</v>
      </c>
      <c r="BH57" s="192">
        <f t="shared" si="61"/>
        <v>4826.5612141471884</v>
      </c>
      <c r="BI57" s="192">
        <f t="shared" si="61"/>
        <v>5136.610580038523</v>
      </c>
      <c r="BJ57" s="192">
        <f t="shared" si="61"/>
        <v>5463.9887724971186</v>
      </c>
      <c r="BK57" s="192">
        <f t="shared" si="61"/>
        <v>5809.5057642155407</v>
      </c>
      <c r="BL57" s="192">
        <f t="shared" si="61"/>
        <v>6174.0003048421386</v>
      </c>
      <c r="BM57" s="192">
        <f t="shared" si="61"/>
        <v>6558.3405523150477</v>
      </c>
      <c r="BN57" s="192">
        <f t="shared" ref="BN57:CB57" si="62">(BN69)*BN52</f>
        <v>6963.4246897904413</v>
      </c>
      <c r="BO57" s="192">
        <f t="shared" si="62"/>
        <v>7390.1815293814616</v>
      </c>
      <c r="BP57" s="192">
        <f t="shared" si="62"/>
        <v>7839.5711033535745</v>
      </c>
      <c r="BQ57" s="192">
        <f t="shared" si="62"/>
        <v>8312.5852430001651</v>
      </c>
      <c r="BR57" s="192">
        <f t="shared" si="62"/>
        <v>8810.2481451108833</v>
      </c>
      <c r="BS57" s="192">
        <f t="shared" si="62"/>
        <v>9333.6169257150177</v>
      </c>
      <c r="BT57" s="192">
        <f t="shared" si="62"/>
        <v>9883.7821606127272</v>
      </c>
      <c r="BU57" s="192">
        <f t="shared" si="62"/>
        <v>10461.868412082309</v>
      </c>
      <c r="BV57" s="192">
        <f t="shared" si="62"/>
        <v>11069.034741060739</v>
      </c>
      <c r="BW57" s="192">
        <f t="shared" si="62"/>
        <v>11706.475204028413</v>
      </c>
      <c r="BX57" s="192">
        <f t="shared" si="62"/>
        <v>12375.419333782542</v>
      </c>
      <c r="BY57" s="192">
        <f t="shared" si="62"/>
        <v>13077.132603250635</v>
      </c>
      <c r="BZ57" s="192">
        <f t="shared" si="62"/>
        <v>13812.916871474028</v>
      </c>
      <c r="CA57" s="192">
        <f t="shared" si="62"/>
        <v>14584.110810878583</v>
      </c>
      <c r="CB57" s="192">
        <f t="shared" si="62"/>
        <v>15392.090314943487</v>
      </c>
      <c r="CC57" s="192">
        <f>(CC69)*CC52</f>
        <v>16238.2688853782</v>
      </c>
      <c r="CD57" s="192">
        <f>(CD69)*CD52</f>
        <v>17124.097997921272</v>
      </c>
    </row>
    <row r="58" spans="1:82" s="192" customFormat="1" ht="17.399999999999999" customHeight="1" x14ac:dyDescent="0.25">
      <c r="A58" s="113" t="s">
        <v>424</v>
      </c>
      <c r="B58" s="198">
        <f>+B8</f>
        <v>295</v>
      </c>
      <c r="C58" s="192">
        <f t="shared" ref="C58:AH58" si="63">+B58*(1-$B$6)^5+B57*5</f>
        <v>344.23448089488318</v>
      </c>
      <c r="D58" s="148">
        <f t="shared" si="63"/>
        <v>397.72745682832078</v>
      </c>
      <c r="E58" s="148">
        <f t="shared" si="63"/>
        <v>455.95962163567816</v>
      </c>
      <c r="F58" s="148">
        <f t="shared" si="63"/>
        <v>519.28839716903155</v>
      </c>
      <c r="G58" s="148">
        <f t="shared" si="63"/>
        <v>588.04006095970931</v>
      </c>
      <c r="H58" s="148">
        <f t="shared" si="63"/>
        <v>662.54276355406523</v>
      </c>
      <c r="I58" s="199">
        <f t="shared" si="63"/>
        <v>743.12794305254488</v>
      </c>
      <c r="J58" s="192">
        <f t="shared" si="63"/>
        <v>830.18087859236016</v>
      </c>
      <c r="K58" s="192">
        <f t="shared" si="63"/>
        <v>924.10810555513194</v>
      </c>
      <c r="L58" s="192">
        <f t="shared" si="63"/>
        <v>1025.343659979741</v>
      </c>
      <c r="M58" s="192">
        <f t="shared" si="63"/>
        <v>1134.3512828718526</v>
      </c>
      <c r="N58" s="192">
        <f t="shared" si="63"/>
        <v>1251.6270579443872</v>
      </c>
      <c r="O58" s="192">
        <f t="shared" si="63"/>
        <v>1377.7030183931993</v>
      </c>
      <c r="P58" s="192">
        <f t="shared" si="63"/>
        <v>1513.1518134456383</v>
      </c>
      <c r="Q58" s="192">
        <f t="shared" si="63"/>
        <v>1658.5919158990725</v>
      </c>
      <c r="R58" s="315">
        <f t="shared" si="63"/>
        <v>1814.6915783709392</v>
      </c>
      <c r="S58" s="192">
        <f t="shared" si="63"/>
        <v>1982.1670032894376</v>
      </c>
      <c r="T58" s="192">
        <f t="shared" si="63"/>
        <v>2162.1703071299626</v>
      </c>
      <c r="U58" s="192">
        <f t="shared" si="63"/>
        <v>2355.774578077142</v>
      </c>
      <c r="V58" s="192">
        <f t="shared" si="63"/>
        <v>2564.1649974313668</v>
      </c>
      <c r="W58" s="192">
        <f t="shared" si="63"/>
        <v>2788.7346401582217</v>
      </c>
      <c r="X58" s="192">
        <f t="shared" si="63"/>
        <v>3031.1577193803655</v>
      </c>
      <c r="Y58" s="192">
        <f t="shared" si="63"/>
        <v>3293.4692240870809</v>
      </c>
      <c r="Z58" s="192">
        <f t="shared" si="63"/>
        <v>3578.1616128714877</v>
      </c>
      <c r="AA58" s="192">
        <f t="shared" si="63"/>
        <v>3888.3032879368648</v>
      </c>
      <c r="AB58" s="192">
        <f t="shared" si="63"/>
        <v>4227.6807447015126</v>
      </c>
      <c r="AC58" s="192">
        <f t="shared" si="63"/>
        <v>4600.9624970303248</v>
      </c>
      <c r="AD58" s="192">
        <f t="shared" si="63"/>
        <v>5013.8747759305606</v>
      </c>
      <c r="AE58" s="192">
        <f t="shared" si="63"/>
        <v>5473.3365212202443</v>
      </c>
      <c r="AF58" s="192">
        <f t="shared" si="63"/>
        <v>5987.2702308119897</v>
      </c>
      <c r="AG58" s="192">
        <f t="shared" si="63"/>
        <v>6564.2470126750522</v>
      </c>
      <c r="AH58" s="192">
        <f t="shared" si="63"/>
        <v>7212.4562136726809</v>
      </c>
      <c r="AI58" s="192">
        <f t="shared" ref="AI58:BN58" si="64">+AH58*(1-$B$6)^5+AH57*5</f>
        <v>7937.2544681035415</v>
      </c>
      <c r="AJ58" s="192">
        <f t="shared" si="64"/>
        <v>8735.8325242006285</v>
      </c>
      <c r="AK58" s="192">
        <f t="shared" si="64"/>
        <v>9585.9725421854018</v>
      </c>
      <c r="AL58" s="192">
        <f t="shared" si="64"/>
        <v>10466.244924715715</v>
      </c>
      <c r="AM58" s="192">
        <f t="shared" si="64"/>
        <v>11403.100266974225</v>
      </c>
      <c r="AN58" s="192">
        <f t="shared" si="64"/>
        <v>12457.049349188695</v>
      </c>
      <c r="AO58" s="192">
        <f t="shared" si="64"/>
        <v>13541.850461972379</v>
      </c>
      <c r="AP58" s="192">
        <f t="shared" si="64"/>
        <v>14668.906326433276</v>
      </c>
      <c r="AQ58" s="192">
        <f t="shared" si="64"/>
        <v>15848.292927622009</v>
      </c>
      <c r="AR58" s="192">
        <f t="shared" si="64"/>
        <v>17088.850518680556</v>
      </c>
      <c r="AS58" s="192">
        <f t="shared" si="64"/>
        <v>18398.451237025787</v>
      </c>
      <c r="AT58" s="192">
        <f t="shared" si="64"/>
        <v>19784.268302092274</v>
      </c>
      <c r="AU58" s="192">
        <f t="shared" si="64"/>
        <v>21253.002089154215</v>
      </c>
      <c r="AV58" s="192">
        <f t="shared" si="64"/>
        <v>22811.0586710963</v>
      </c>
      <c r="AW58" s="192">
        <f t="shared" si="64"/>
        <v>24464.687474527131</v>
      </c>
      <c r="AX58" s="192">
        <f t="shared" si="64"/>
        <v>26220.086503918759</v>
      </c>
      <c r="AY58" s="192">
        <f t="shared" si="64"/>
        <v>28083.482704549537</v>
      </c>
      <c r="AZ58" s="192">
        <f t="shared" si="64"/>
        <v>30061.193579378112</v>
      </c>
      <c r="BA58" s="192">
        <f t="shared" si="64"/>
        <v>32159.674794114399</v>
      </c>
      <c r="BB58" s="192">
        <f t="shared" si="64"/>
        <v>34385.557361806124</v>
      </c>
      <c r="BC58" s="192">
        <f t="shared" si="64"/>
        <v>36745.677101624016</v>
      </c>
      <c r="BD58" s="192">
        <f t="shared" si="64"/>
        <v>39247.098380707685</v>
      </c>
      <c r="BE58" s="192">
        <f t="shared" si="64"/>
        <v>41897.133630334829</v>
      </c>
      <c r="BF58" s="192">
        <f t="shared" si="64"/>
        <v>44703.359740028798</v>
      </c>
      <c r="BG58" s="192">
        <f t="shared" si="64"/>
        <v>47673.632144260104</v>
      </c>
      <c r="BH58" s="192">
        <f t="shared" si="64"/>
        <v>50816.097201653</v>
      </c>
      <c r="BI58" s="192">
        <f t="shared" si="64"/>
        <v>54139.203307340023</v>
      </c>
      <c r="BJ58" s="192">
        <f t="shared" si="64"/>
        <v>57651.71106114384</v>
      </c>
      <c r="BK58" s="192">
        <f t="shared" si="64"/>
        <v>61362.702726980424</v>
      </c>
      <c r="BL58" s="192">
        <f t="shared" si="64"/>
        <v>65281.591154332389</v>
      </c>
      <c r="BM58" s="192">
        <f t="shared" si="64"/>
        <v>69418.128284932434</v>
      </c>
      <c r="BN58" s="192">
        <f t="shared" si="64"/>
        <v>73782.413332544995</v>
      </c>
      <c r="BO58" s="192">
        <f t="shared" ref="BO58:CB58" si="65">+BN58*(1-$B$6)^5+BN57*5</f>
        <v>78384.900697686709</v>
      </c>
      <c r="BP58" s="192">
        <f t="shared" si="65"/>
        <v>83236.407659884338</v>
      </c>
      <c r="BQ58" s="192">
        <f t="shared" si="65"/>
        <v>88348.121875852987</v>
      </c>
      <c r="BR58" s="192">
        <f t="shared" si="65"/>
        <v>93731.608701473277</v>
      </c>
      <c r="BS58" s="192">
        <f t="shared" si="65"/>
        <v>99398.818347687396</v>
      </c>
      <c r="BT58" s="192">
        <f t="shared" si="65"/>
        <v>105362.09287470105</v>
      </c>
      <c r="BU58" s="192">
        <f t="shared" si="65"/>
        <v>111634.17302464588</v>
      </c>
      <c r="BV58" s="192">
        <f t="shared" si="65"/>
        <v>118228.20488973471</v>
      </c>
      <c r="BW58" s="192">
        <f t="shared" si="65"/>
        <v>125157.74641064316</v>
      </c>
      <c r="BX58" s="192">
        <f t="shared" si="65"/>
        <v>132436.77369816275</v>
      </c>
      <c r="BY58" s="192">
        <f t="shared" si="65"/>
        <v>140079.68716994085</v>
      </c>
      <c r="BZ58" s="192">
        <f t="shared" si="65"/>
        <v>148101.31749323156</v>
      </c>
      <c r="CA58" s="192">
        <f t="shared" si="65"/>
        <v>156516.93132394849</v>
      </c>
      <c r="CB58" s="192">
        <f t="shared" si="65"/>
        <v>165342.23683187127</v>
      </c>
      <c r="CC58" s="192">
        <f>+CB58*(1-$B$6)^5+CB57*5</f>
        <v>174593.38900156913</v>
      </c>
      <c r="CD58" s="192">
        <f>+CC58*(1-$B$6)^5+CC57*5</f>
        <v>184286.99469842759</v>
      </c>
    </row>
    <row r="59" spans="1:82" ht="17.399999999999999" customHeight="1" x14ac:dyDescent="0.25">
      <c r="A59" s="117" t="s">
        <v>23</v>
      </c>
      <c r="B59" s="200"/>
      <c r="C59" s="200"/>
      <c r="I59" s="200"/>
      <c r="J59" s="200"/>
      <c r="K59" s="200"/>
      <c r="L59" s="200"/>
      <c r="M59" s="200"/>
      <c r="N59" s="200"/>
      <c r="O59" s="200"/>
      <c r="P59" s="200"/>
      <c r="Q59" s="200"/>
      <c r="R59" s="327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200"/>
      <c r="AL59" s="200"/>
      <c r="AM59" s="200"/>
      <c r="AN59" s="200"/>
      <c r="AO59" s="200"/>
      <c r="AP59" s="200"/>
      <c r="AQ59" s="200"/>
      <c r="AR59" s="200"/>
      <c r="AS59" s="200"/>
      <c r="AT59" s="200"/>
      <c r="AU59" s="200"/>
      <c r="AV59" s="200"/>
      <c r="AW59" s="200"/>
      <c r="AX59" s="200"/>
      <c r="AY59" s="200"/>
      <c r="AZ59" s="200"/>
      <c r="BA59" s="200"/>
      <c r="BB59" s="200"/>
      <c r="BC59" s="200"/>
      <c r="BD59" s="200"/>
      <c r="BE59" s="200"/>
      <c r="BF59" s="200"/>
      <c r="BG59" s="200"/>
      <c r="BH59" s="200"/>
      <c r="BI59" s="200"/>
      <c r="BJ59" s="200"/>
      <c r="BK59" s="200"/>
      <c r="BL59" s="200"/>
      <c r="BM59" s="200"/>
      <c r="BN59" s="200"/>
      <c r="BO59" s="200"/>
      <c r="BP59" s="200"/>
      <c r="BQ59" s="200"/>
      <c r="BR59" s="200"/>
      <c r="BS59" s="200"/>
      <c r="BT59" s="200"/>
      <c r="BU59" s="200"/>
      <c r="BV59" s="200"/>
      <c r="BW59" s="200"/>
      <c r="BX59" s="200"/>
      <c r="BY59" s="200"/>
      <c r="BZ59" s="200"/>
      <c r="CA59" s="200"/>
      <c r="CB59" s="200"/>
      <c r="CC59" s="200"/>
      <c r="CD59" s="200"/>
    </row>
    <row r="60" spans="1:82" s="202" customFormat="1" ht="17.399999999999999" customHeight="1" x14ac:dyDescent="0.25">
      <c r="A60" s="118" t="s">
        <v>18</v>
      </c>
      <c r="B60" s="201">
        <f t="shared" ref="B60:AG60" si="66">B52-B57</f>
        <v>100.14952926448801</v>
      </c>
      <c r="C60" s="202">
        <f t="shared" si="66"/>
        <v>116.47218207338339</v>
      </c>
      <c r="D60" s="148">
        <f t="shared" si="66"/>
        <v>134.23276386925096</v>
      </c>
      <c r="E60" s="148">
        <f t="shared" si="66"/>
        <v>153.51702202472939</v>
      </c>
      <c r="F60" s="148">
        <f t="shared" si="66"/>
        <v>174.40783784893185</v>
      </c>
      <c r="G60" s="148">
        <f t="shared" si="66"/>
        <v>196.99426879320887</v>
      </c>
      <c r="H60" s="148">
        <f t="shared" si="66"/>
        <v>221.37600050323778</v>
      </c>
      <c r="I60" s="199">
        <f t="shared" si="66"/>
        <v>247.65157958521758</v>
      </c>
      <c r="J60" s="202">
        <f t="shared" si="66"/>
        <v>275.93490791319675</v>
      </c>
      <c r="K60" s="202">
        <f t="shared" si="66"/>
        <v>306.34814770133613</v>
      </c>
      <c r="L60" s="202">
        <f t="shared" si="66"/>
        <v>339.02145567263608</v>
      </c>
      <c r="M60" s="202">
        <f t="shared" si="66"/>
        <v>374.09260906507734</v>
      </c>
      <c r="N60" s="202">
        <f t="shared" si="66"/>
        <v>411.70665510442012</v>
      </c>
      <c r="O60" s="202">
        <f t="shared" si="66"/>
        <v>452.01567945218164</v>
      </c>
      <c r="P60" s="202">
        <f t="shared" si="66"/>
        <v>495.17882641071753</v>
      </c>
      <c r="Q60" s="202">
        <f t="shared" si="66"/>
        <v>541.36281969933509</v>
      </c>
      <c r="R60" s="315">
        <f t="shared" si="66"/>
        <v>590.74347768197833</v>
      </c>
      <c r="S60" s="202">
        <f t="shared" si="66"/>
        <v>643.56683379617175</v>
      </c>
      <c r="T60" s="202">
        <f t="shared" si="66"/>
        <v>700.04112280685433</v>
      </c>
      <c r="U60" s="202">
        <f t="shared" si="66"/>
        <v>760.37005525786753</v>
      </c>
      <c r="V60" s="202">
        <f t="shared" si="66"/>
        <v>824.76351430340583</v>
      </c>
      <c r="W60" s="202">
        <f t="shared" si="66"/>
        <v>893.44044894303909</v>
      </c>
      <c r="X60" s="202">
        <f t="shared" si="66"/>
        <v>966.62973643951204</v>
      </c>
      <c r="Y60" s="202">
        <f t="shared" si="66"/>
        <v>1044.5708359106302</v>
      </c>
      <c r="Z60" s="202">
        <f t="shared" si="66"/>
        <v>1127.5148204884613</v>
      </c>
      <c r="AA60" s="202">
        <f t="shared" si="66"/>
        <v>1215.7261269174978</v>
      </c>
      <c r="AB60" s="202">
        <f t="shared" si="66"/>
        <v>1309.4856057025306</v>
      </c>
      <c r="AC60" s="202">
        <f t="shared" si="66"/>
        <v>1409.0961964324547</v>
      </c>
      <c r="AD60" s="202">
        <f t="shared" si="66"/>
        <v>1514.9004894699297</v>
      </c>
      <c r="AE60" s="202">
        <f t="shared" si="66"/>
        <v>1627.3666225709947</v>
      </c>
      <c r="AF60" s="202">
        <f t="shared" si="66"/>
        <v>1747.1004867776355</v>
      </c>
      <c r="AG60" s="202">
        <f t="shared" si="66"/>
        <v>1874.9801701022511</v>
      </c>
      <c r="AH60" s="202">
        <f t="shared" ref="AH60:BM60" si="67">AH52-AH57</f>
        <v>2012.4232523127653</v>
      </c>
      <c r="AI60" s="202">
        <f t="shared" si="67"/>
        <v>2161.9266341356715</v>
      </c>
      <c r="AJ60" s="202">
        <f t="shared" si="67"/>
        <v>2328.1758497674155</v>
      </c>
      <c r="AK60" s="202">
        <f t="shared" si="67"/>
        <v>2531.0992809077848</v>
      </c>
      <c r="AL60" s="202">
        <f t="shared" si="67"/>
        <v>2738.2134611581023</v>
      </c>
      <c r="AM60" s="202">
        <f t="shared" si="67"/>
        <v>2943.5825173078711</v>
      </c>
      <c r="AN60" s="202">
        <f t="shared" si="67"/>
        <v>3181.4163729102565</v>
      </c>
      <c r="AO60" s="202">
        <f t="shared" si="67"/>
        <v>3431.6120813879324</v>
      </c>
      <c r="AP60" s="202">
        <f t="shared" si="67"/>
        <v>3695.8887930478732</v>
      </c>
      <c r="AQ60" s="202">
        <f t="shared" si="67"/>
        <v>3975.7330428937867</v>
      </c>
      <c r="AR60" s="202">
        <f t="shared" si="67"/>
        <v>4272.5087456143383</v>
      </c>
      <c r="AS60" s="202">
        <f t="shared" si="67"/>
        <v>4587.5143703010408</v>
      </c>
      <c r="AT60" s="202">
        <f t="shared" si="67"/>
        <v>4922.0174568608963</v>
      </c>
      <c r="AU60" s="202">
        <f t="shared" si="67"/>
        <v>5277.2777832711199</v>
      </c>
      <c r="AV60" s="202">
        <f t="shared" si="67"/>
        <v>5654.563940484757</v>
      </c>
      <c r="AW60" s="202">
        <f t="shared" si="67"/>
        <v>6055.1656442152607</v>
      </c>
      <c r="AX60" s="202">
        <f t="shared" si="67"/>
        <v>6480.4031099231361</v>
      </c>
      <c r="AY60" s="202">
        <f t="shared" si="67"/>
        <v>6931.6343368295902</v>
      </c>
      <c r="AZ60" s="202">
        <f t="shared" si="67"/>
        <v>7410.2608786769533</v>
      </c>
      <c r="BA60" s="202">
        <f t="shared" si="67"/>
        <v>7917.7325104951742</v>
      </c>
      <c r="BB60" s="202">
        <f t="shared" si="67"/>
        <v>8455.5510865977158</v>
      </c>
      <c r="BC60" s="202">
        <f t="shared" si="67"/>
        <v>9025.2738046129962</v>
      </c>
      <c r="BD60" s="202">
        <f t="shared" si="67"/>
        <v>9628.5160324340941</v>
      </c>
      <c r="BE60" s="202">
        <f t="shared" si="67"/>
        <v>10266.953812792653</v>
      </c>
      <c r="BF60" s="202">
        <f t="shared" si="67"/>
        <v>10942.326129276253</v>
      </c>
      <c r="BG60" s="202">
        <f t="shared" si="67"/>
        <v>11656.436994919975</v>
      </c>
      <c r="BH60" s="202">
        <f t="shared" si="67"/>
        <v>12411.157407807053</v>
      </c>
      <c r="BI60" s="202">
        <f t="shared" si="67"/>
        <v>13208.427205813343</v>
      </c>
      <c r="BJ60" s="202">
        <f t="shared" si="67"/>
        <v>14050.256843564017</v>
      </c>
      <c r="BK60" s="202">
        <f t="shared" si="67"/>
        <v>14938.729107982817</v>
      </c>
      <c r="BL60" s="202">
        <f t="shared" si="67"/>
        <v>15876.000783879783</v>
      </c>
      <c r="BM60" s="202">
        <f t="shared" si="67"/>
        <v>16864.30427738155</v>
      </c>
      <c r="BN60" s="202">
        <f t="shared" ref="BN60:CB60" si="68">BN52-BN57</f>
        <v>17905.949202318276</v>
      </c>
      <c r="BO60" s="202">
        <f t="shared" si="68"/>
        <v>19003.323932695184</v>
      </c>
      <c r="BP60" s="202">
        <f t="shared" si="68"/>
        <v>20158.897122909191</v>
      </c>
      <c r="BQ60" s="202">
        <f t="shared" si="68"/>
        <v>21375.219196286136</v>
      </c>
      <c r="BR60" s="202">
        <f t="shared" si="68"/>
        <v>22654.9238017137</v>
      </c>
      <c r="BS60" s="202">
        <f t="shared" si="68"/>
        <v>24000.7292375529</v>
      </c>
      <c r="BT60" s="202">
        <f t="shared" si="68"/>
        <v>25415.439841575586</v>
      </c>
      <c r="BU60" s="202">
        <f t="shared" si="68"/>
        <v>26901.947345354507</v>
      </c>
      <c r="BV60" s="202">
        <f t="shared" si="68"/>
        <v>28463.232191299041</v>
      </c>
      <c r="BW60" s="202">
        <f t="shared" si="68"/>
        <v>30102.364810358769</v>
      </c>
      <c r="BX60" s="202">
        <f t="shared" si="68"/>
        <v>31822.506858297958</v>
      </c>
      <c r="BY60" s="202">
        <f t="shared" si="68"/>
        <v>33626.912408358774</v>
      </c>
      <c r="BZ60" s="202">
        <f t="shared" si="68"/>
        <v>35518.929098076063</v>
      </c>
      <c r="CA60" s="202">
        <f t="shared" si="68"/>
        <v>37501.999227973494</v>
      </c>
      <c r="CB60" s="202">
        <f t="shared" si="68"/>
        <v>39579.660809854671</v>
      </c>
      <c r="CC60" s="202">
        <f>CC52-CC57</f>
        <v>41755.548562401076</v>
      </c>
      <c r="CD60" s="202">
        <f>CD52-CD57</f>
        <v>44033.394851797551</v>
      </c>
    </row>
    <row r="61" spans="1:82" s="202" customFormat="1" ht="17.399999999999999" customHeight="1" x14ac:dyDescent="0.25">
      <c r="A61" s="118" t="s">
        <v>37</v>
      </c>
      <c r="B61" s="201">
        <f>+C61</f>
        <v>9.8468961789766354</v>
      </c>
      <c r="C61" s="201">
        <f t="shared" ref="C61:AH61" si="69">+(C58-B58)/(C2-B2)</f>
        <v>9.8468961789766354</v>
      </c>
      <c r="D61" s="186">
        <f t="shared" si="69"/>
        <v>10.698595186687522</v>
      </c>
      <c r="E61" s="186">
        <f t="shared" si="69"/>
        <v>11.646432961471476</v>
      </c>
      <c r="F61" s="186">
        <f t="shared" si="69"/>
        <v>12.665755106670678</v>
      </c>
      <c r="G61" s="186">
        <f t="shared" si="69"/>
        <v>13.750332758135551</v>
      </c>
      <c r="H61" s="186">
        <f t="shared" si="69"/>
        <v>14.900540518871185</v>
      </c>
      <c r="I61" s="187">
        <f t="shared" si="69"/>
        <v>16.117035899695928</v>
      </c>
      <c r="J61" s="201">
        <f t="shared" si="69"/>
        <v>17.410587107963057</v>
      </c>
      <c r="K61" s="201">
        <f t="shared" si="69"/>
        <v>18.785445392554358</v>
      </c>
      <c r="L61" s="201">
        <f t="shared" si="69"/>
        <v>20.247110884921813</v>
      </c>
      <c r="M61" s="201">
        <f t="shared" si="69"/>
        <v>21.801524578422324</v>
      </c>
      <c r="N61" s="201">
        <f t="shared" si="69"/>
        <v>23.455155014506907</v>
      </c>
      <c r="O61" s="201">
        <f t="shared" si="69"/>
        <v>25.215192089762422</v>
      </c>
      <c r="P61" s="201">
        <f t="shared" si="69"/>
        <v>27.089759010487796</v>
      </c>
      <c r="Q61" s="201">
        <f t="shared" si="69"/>
        <v>29.088020490686858</v>
      </c>
      <c r="R61" s="317">
        <f t="shared" si="69"/>
        <v>31.219932494373325</v>
      </c>
      <c r="S61" s="201">
        <f t="shared" si="69"/>
        <v>33.495084983699691</v>
      </c>
      <c r="T61" s="201">
        <f t="shared" si="69"/>
        <v>36.000660768104993</v>
      </c>
      <c r="U61" s="201">
        <f t="shared" si="69"/>
        <v>38.720854189435883</v>
      </c>
      <c r="V61" s="201">
        <f t="shared" si="69"/>
        <v>41.678083870844965</v>
      </c>
      <c r="W61" s="201">
        <f t="shared" si="69"/>
        <v>44.913928545370979</v>
      </c>
      <c r="X61" s="201">
        <f t="shared" si="69"/>
        <v>48.484615844428752</v>
      </c>
      <c r="Y61" s="201">
        <f t="shared" si="69"/>
        <v>52.462300941343074</v>
      </c>
      <c r="Z61" s="201">
        <f t="shared" si="69"/>
        <v>56.938477756881369</v>
      </c>
      <c r="AA61" s="201">
        <f t="shared" si="69"/>
        <v>62.028335013075413</v>
      </c>
      <c r="AB61" s="201">
        <f t="shared" si="69"/>
        <v>67.875491352929572</v>
      </c>
      <c r="AC61" s="201">
        <f t="shared" si="69"/>
        <v>74.656350465762443</v>
      </c>
      <c r="AD61" s="201">
        <f t="shared" si="69"/>
        <v>82.582455780047169</v>
      </c>
      <c r="AE61" s="201">
        <f t="shared" si="69"/>
        <v>91.892349057936741</v>
      </c>
      <c r="AF61" s="201">
        <f t="shared" si="69"/>
        <v>102.78674191834907</v>
      </c>
      <c r="AG61" s="201">
        <f t="shared" si="69"/>
        <v>115.39535637261251</v>
      </c>
      <c r="AH61" s="201">
        <f t="shared" si="69"/>
        <v>129.64184019952572</v>
      </c>
      <c r="AI61" s="201">
        <f t="shared" ref="AI61:BN61" si="70">+(AI58-AH58)/(AI2-AH2)</f>
        <v>144.95965088617214</v>
      </c>
      <c r="AJ61" s="201">
        <f t="shared" si="70"/>
        <v>159.71561121941741</v>
      </c>
      <c r="AK61" s="201">
        <f t="shared" si="70"/>
        <v>170.02800359695465</v>
      </c>
      <c r="AL61" s="201">
        <f t="shared" si="70"/>
        <v>176.05447650606257</v>
      </c>
      <c r="AM61" s="201">
        <f t="shared" si="70"/>
        <v>187.371068451702</v>
      </c>
      <c r="AN61" s="201">
        <f t="shared" si="70"/>
        <v>210.78981644289416</v>
      </c>
      <c r="AO61" s="201">
        <f t="shared" si="70"/>
        <v>216.96022255673671</v>
      </c>
      <c r="AP61" s="201">
        <f t="shared" si="70"/>
        <v>225.41117289217945</v>
      </c>
      <c r="AQ61" s="201">
        <f t="shared" si="70"/>
        <v>235.8773202377466</v>
      </c>
      <c r="AR61" s="201">
        <f t="shared" si="70"/>
        <v>248.11151821170932</v>
      </c>
      <c r="AS61" s="201">
        <f t="shared" si="70"/>
        <v>261.92014366904624</v>
      </c>
      <c r="AT61" s="201">
        <f t="shared" si="70"/>
        <v>277.16341301329737</v>
      </c>
      <c r="AU61" s="201">
        <f t="shared" si="70"/>
        <v>293.74675741238826</v>
      </c>
      <c r="AV61" s="201">
        <f t="shared" si="70"/>
        <v>311.61131638841687</v>
      </c>
      <c r="AW61" s="201">
        <f t="shared" si="70"/>
        <v>330.72576068616615</v>
      </c>
      <c r="AX61" s="201">
        <f t="shared" si="70"/>
        <v>351.07980587832571</v>
      </c>
      <c r="AY61" s="201">
        <f t="shared" si="70"/>
        <v>372.67924012615549</v>
      </c>
      <c r="AZ61" s="201">
        <f t="shared" si="70"/>
        <v>395.54217496571511</v>
      </c>
      <c r="BA61" s="201">
        <f t="shared" si="70"/>
        <v>419.69624294725725</v>
      </c>
      <c r="BB61" s="201">
        <f t="shared" si="70"/>
        <v>445.17651353834515</v>
      </c>
      <c r="BC61" s="201">
        <f t="shared" si="70"/>
        <v>472.02394796357839</v>
      </c>
      <c r="BD61" s="201">
        <f t="shared" si="70"/>
        <v>500.28425581673366</v>
      </c>
      <c r="BE61" s="201">
        <f t="shared" si="70"/>
        <v>530.00704992542887</v>
      </c>
      <c r="BF61" s="201">
        <f t="shared" si="70"/>
        <v>561.24522193879386</v>
      </c>
      <c r="BG61" s="201">
        <f t="shared" si="70"/>
        <v>594.05448084626119</v>
      </c>
      <c r="BH61" s="201">
        <f t="shared" si="70"/>
        <v>628.49301147857909</v>
      </c>
      <c r="BI61" s="201">
        <f t="shared" si="70"/>
        <v>664.62122113740475</v>
      </c>
      <c r="BJ61" s="201">
        <f t="shared" si="70"/>
        <v>702.50155076076339</v>
      </c>
      <c r="BK61" s="201">
        <f t="shared" si="70"/>
        <v>742.19833316731672</v>
      </c>
      <c r="BL61" s="201">
        <f t="shared" si="70"/>
        <v>783.77768547039307</v>
      </c>
      <c r="BM61" s="201">
        <f t="shared" si="70"/>
        <v>827.30742612000904</v>
      </c>
      <c r="BN61" s="201">
        <f t="shared" si="70"/>
        <v>872.85700952251204</v>
      </c>
      <c r="BO61" s="201">
        <f t="shared" ref="BO61:CB61" si="71">+(BO58-BN58)/(BO2-BN2)</f>
        <v>920.49747302834294</v>
      </c>
      <c r="BP61" s="201">
        <f t="shared" si="71"/>
        <v>970.30139243952578</v>
      </c>
      <c r="BQ61" s="201">
        <f t="shared" si="71"/>
        <v>1022.3428431937297</v>
      </c>
      <c r="BR61" s="201">
        <f t="shared" si="71"/>
        <v>1076.697365124058</v>
      </c>
      <c r="BS61" s="201">
        <f t="shared" si="71"/>
        <v>1133.441929242824</v>
      </c>
      <c r="BT61" s="201">
        <f t="shared" si="71"/>
        <v>1192.6549054027303</v>
      </c>
      <c r="BU61" s="201">
        <f t="shared" si="71"/>
        <v>1254.4160299889656</v>
      </c>
      <c r="BV61" s="201">
        <f t="shared" si="71"/>
        <v>1318.8063730177673</v>
      </c>
      <c r="BW61" s="201">
        <f t="shared" si="71"/>
        <v>1385.9083041816891</v>
      </c>
      <c r="BX61" s="201">
        <f t="shared" si="71"/>
        <v>1455.8054575039191</v>
      </c>
      <c r="BY61" s="201">
        <f t="shared" si="71"/>
        <v>1528.5826943556197</v>
      </c>
      <c r="BZ61" s="201">
        <f t="shared" si="71"/>
        <v>1604.3260646581416</v>
      </c>
      <c r="CA61" s="201">
        <f t="shared" si="71"/>
        <v>1683.1227661433863</v>
      </c>
      <c r="CB61" s="201">
        <f t="shared" si="71"/>
        <v>1765.0611015845557</v>
      </c>
      <c r="CC61" s="201">
        <f>+(CC58-CB58)/(CC2-CB2)</f>
        <v>1850.2304339395719</v>
      </c>
      <c r="CD61" s="201">
        <f>+(CD58-CC58)/(CD2-CC2)</f>
        <v>1938.7211393716921</v>
      </c>
    </row>
    <row r="62" spans="1:82" s="202" customFormat="1" ht="17.399999999999999" customHeight="1" x14ac:dyDescent="0.25">
      <c r="A62" s="118" t="s">
        <v>50</v>
      </c>
      <c r="B62" s="201">
        <f t="shared" ref="B62:AG62" si="72">+SUM(B60:B61)</f>
        <v>109.99642544346464</v>
      </c>
      <c r="C62" s="201">
        <f t="shared" si="72"/>
        <v>126.31907825236003</v>
      </c>
      <c r="D62" s="186">
        <f t="shared" si="72"/>
        <v>144.93135905593849</v>
      </c>
      <c r="E62" s="186">
        <f t="shared" si="72"/>
        <v>165.16345498620086</v>
      </c>
      <c r="F62" s="186">
        <f t="shared" si="72"/>
        <v>187.07359295560252</v>
      </c>
      <c r="G62" s="186">
        <f t="shared" si="72"/>
        <v>210.74460155134443</v>
      </c>
      <c r="H62" s="186">
        <f t="shared" si="72"/>
        <v>236.27654102210897</v>
      </c>
      <c r="I62" s="187">
        <f t="shared" si="72"/>
        <v>263.76861548491348</v>
      </c>
      <c r="J62" s="201">
        <f t="shared" si="72"/>
        <v>293.34549502115982</v>
      </c>
      <c r="K62" s="201">
        <f t="shared" si="72"/>
        <v>325.13359309389051</v>
      </c>
      <c r="L62" s="201">
        <f t="shared" si="72"/>
        <v>359.2685665575579</v>
      </c>
      <c r="M62" s="201">
        <f t="shared" si="72"/>
        <v>395.89413364349969</v>
      </c>
      <c r="N62" s="201">
        <f t="shared" si="72"/>
        <v>435.16181011892701</v>
      </c>
      <c r="O62" s="201">
        <f t="shared" si="72"/>
        <v>477.23087154194405</v>
      </c>
      <c r="P62" s="201">
        <f t="shared" si="72"/>
        <v>522.26858542120533</v>
      </c>
      <c r="Q62" s="201">
        <f t="shared" si="72"/>
        <v>570.45084019002195</v>
      </c>
      <c r="R62" s="317">
        <f t="shared" si="72"/>
        <v>621.96341017635166</v>
      </c>
      <c r="S62" s="201">
        <f t="shared" si="72"/>
        <v>677.06191877987146</v>
      </c>
      <c r="T62" s="201">
        <f t="shared" si="72"/>
        <v>736.04178357495937</v>
      </c>
      <c r="U62" s="201">
        <f t="shared" si="72"/>
        <v>799.09090944730337</v>
      </c>
      <c r="V62" s="201">
        <f t="shared" si="72"/>
        <v>866.44159817425077</v>
      </c>
      <c r="W62" s="201">
        <f t="shared" si="72"/>
        <v>938.35437748841002</v>
      </c>
      <c r="X62" s="201">
        <f t="shared" si="72"/>
        <v>1015.1143522839408</v>
      </c>
      <c r="Y62" s="201">
        <f t="shared" si="72"/>
        <v>1097.0331368519733</v>
      </c>
      <c r="Z62" s="201">
        <f t="shared" si="72"/>
        <v>1184.4532982453427</v>
      </c>
      <c r="AA62" s="201">
        <f t="shared" si="72"/>
        <v>1277.7544619305731</v>
      </c>
      <c r="AB62" s="201">
        <f t="shared" si="72"/>
        <v>1377.3610970554603</v>
      </c>
      <c r="AC62" s="201">
        <f t="shared" si="72"/>
        <v>1483.7525468982171</v>
      </c>
      <c r="AD62" s="201">
        <f t="shared" si="72"/>
        <v>1597.4829452499769</v>
      </c>
      <c r="AE62" s="201">
        <f t="shared" si="72"/>
        <v>1719.2589716289315</v>
      </c>
      <c r="AF62" s="201">
        <f t="shared" si="72"/>
        <v>1849.8872286959845</v>
      </c>
      <c r="AG62" s="201">
        <f t="shared" si="72"/>
        <v>1990.3755264748636</v>
      </c>
      <c r="AH62" s="201">
        <f t="shared" ref="AH62:BM62" si="73">+SUM(AH60:AH61)</f>
        <v>2142.0650925122909</v>
      </c>
      <c r="AI62" s="201">
        <f t="shared" si="73"/>
        <v>2306.8862850218438</v>
      </c>
      <c r="AJ62" s="201">
        <f t="shared" si="73"/>
        <v>2487.891460986833</v>
      </c>
      <c r="AK62" s="201">
        <f t="shared" si="73"/>
        <v>2701.1272845047392</v>
      </c>
      <c r="AL62" s="201">
        <f t="shared" si="73"/>
        <v>2914.2679376641649</v>
      </c>
      <c r="AM62" s="201">
        <f t="shared" si="73"/>
        <v>3130.9535857595729</v>
      </c>
      <c r="AN62" s="201">
        <f t="shared" si="73"/>
        <v>3392.2061893531509</v>
      </c>
      <c r="AO62" s="201">
        <f t="shared" si="73"/>
        <v>3648.5723039446693</v>
      </c>
      <c r="AP62" s="201">
        <f t="shared" si="73"/>
        <v>3921.2999659400525</v>
      </c>
      <c r="AQ62" s="201">
        <f t="shared" si="73"/>
        <v>4211.6103631315336</v>
      </c>
      <c r="AR62" s="201">
        <f t="shared" si="73"/>
        <v>4520.6202638260474</v>
      </c>
      <c r="AS62" s="201">
        <f t="shared" si="73"/>
        <v>4849.4345139700872</v>
      </c>
      <c r="AT62" s="201">
        <f t="shared" si="73"/>
        <v>5199.1808698741934</v>
      </c>
      <c r="AU62" s="201">
        <f t="shared" si="73"/>
        <v>5571.0245406835083</v>
      </c>
      <c r="AV62" s="201">
        <f t="shared" si="73"/>
        <v>5966.1752568731736</v>
      </c>
      <c r="AW62" s="201">
        <f t="shared" si="73"/>
        <v>6385.8914049014265</v>
      </c>
      <c r="AX62" s="201">
        <f t="shared" si="73"/>
        <v>6831.4829158014618</v>
      </c>
      <c r="AY62" s="201">
        <f t="shared" si="73"/>
        <v>7304.3135769557457</v>
      </c>
      <c r="AZ62" s="201">
        <f t="shared" si="73"/>
        <v>7805.8030536426686</v>
      </c>
      <c r="BA62" s="201">
        <f t="shared" si="73"/>
        <v>8337.4287534424311</v>
      </c>
      <c r="BB62" s="201">
        <f t="shared" si="73"/>
        <v>8900.7276001360606</v>
      </c>
      <c r="BC62" s="201">
        <f t="shared" si="73"/>
        <v>9497.2977525765746</v>
      </c>
      <c r="BD62" s="201">
        <f t="shared" si="73"/>
        <v>10128.800288250828</v>
      </c>
      <c r="BE62" s="201">
        <f t="shared" si="73"/>
        <v>10796.960862718082</v>
      </c>
      <c r="BF62" s="201">
        <f t="shared" si="73"/>
        <v>11503.571351215047</v>
      </c>
      <c r="BG62" s="201">
        <f t="shared" si="73"/>
        <v>12250.491475766237</v>
      </c>
      <c r="BH62" s="201">
        <f t="shared" si="73"/>
        <v>13039.650419285632</v>
      </c>
      <c r="BI62" s="201">
        <f t="shared" si="73"/>
        <v>13873.048426950747</v>
      </c>
      <c r="BJ62" s="201">
        <f t="shared" si="73"/>
        <v>14752.758394324781</v>
      </c>
      <c r="BK62" s="201">
        <f t="shared" si="73"/>
        <v>15680.927441150134</v>
      </c>
      <c r="BL62" s="201">
        <f t="shared" si="73"/>
        <v>16659.778469350174</v>
      </c>
      <c r="BM62" s="201">
        <f t="shared" si="73"/>
        <v>17691.61170350156</v>
      </c>
      <c r="BN62" s="201">
        <f t="shared" ref="BN62:CB62" si="74">+SUM(BN60:BN61)</f>
        <v>18778.806211840787</v>
      </c>
      <c r="BO62" s="201">
        <f t="shared" si="74"/>
        <v>19923.821405723527</v>
      </c>
      <c r="BP62" s="201">
        <f t="shared" si="74"/>
        <v>21129.198515348719</v>
      </c>
      <c r="BQ62" s="201">
        <f t="shared" si="74"/>
        <v>22397.562039479864</v>
      </c>
      <c r="BR62" s="201">
        <f t="shared" si="74"/>
        <v>23731.621166837758</v>
      </c>
      <c r="BS62" s="201">
        <f t="shared" si="74"/>
        <v>25134.171166795724</v>
      </c>
      <c r="BT62" s="201">
        <f t="shared" si="74"/>
        <v>26608.094746978317</v>
      </c>
      <c r="BU62" s="201">
        <f t="shared" si="74"/>
        <v>28156.363375343473</v>
      </c>
      <c r="BV62" s="201">
        <f t="shared" si="74"/>
        <v>29782.038564316808</v>
      </c>
      <c r="BW62" s="201">
        <f t="shared" si="74"/>
        <v>31488.273114540458</v>
      </c>
      <c r="BX62" s="201">
        <f t="shared" si="74"/>
        <v>33278.312315801879</v>
      </c>
      <c r="BY62" s="201">
        <f t="shared" si="74"/>
        <v>35155.495102714391</v>
      </c>
      <c r="BZ62" s="201">
        <f t="shared" si="74"/>
        <v>37123.255162734204</v>
      </c>
      <c r="CA62" s="201">
        <f t="shared" si="74"/>
        <v>39185.121994116882</v>
      </c>
      <c r="CB62" s="201">
        <f t="shared" si="74"/>
        <v>41344.721911439228</v>
      </c>
      <c r="CC62" s="201">
        <f>+SUM(CC60:CC61)</f>
        <v>43605.778996340647</v>
      </c>
      <c r="CD62" s="201">
        <f>+SUM(CD60:CD61)</f>
        <v>45972.115991169245</v>
      </c>
    </row>
    <row r="63" spans="1:82" s="202" customFormat="1" ht="17.399999999999999" customHeight="1" x14ac:dyDescent="0.25">
      <c r="A63" s="118" t="s">
        <v>28</v>
      </c>
      <c r="B63" s="202">
        <f t="shared" ref="B63:AG63" si="75">(B60/B38)*1000</f>
        <v>12.917686190262742</v>
      </c>
      <c r="C63" s="202">
        <f t="shared" si="75"/>
        <v>14.31325108620225</v>
      </c>
      <c r="D63" s="148">
        <f t="shared" si="75"/>
        <v>15.82715052770406</v>
      </c>
      <c r="E63" s="148">
        <f t="shared" si="75"/>
        <v>17.471684645440462</v>
      </c>
      <c r="F63" s="148">
        <f t="shared" si="75"/>
        <v>19.257785783215681</v>
      </c>
      <c r="G63" s="148">
        <f t="shared" si="75"/>
        <v>21.196348295402039</v>
      </c>
      <c r="H63" s="148">
        <f t="shared" si="75"/>
        <v>23.298816747150717</v>
      </c>
      <c r="I63" s="199">
        <f t="shared" si="75"/>
        <v>25.57601641735565</v>
      </c>
      <c r="J63" s="202">
        <f t="shared" si="75"/>
        <v>28.039972804248176</v>
      </c>
      <c r="K63" s="202">
        <f t="shared" si="75"/>
        <v>30.703180683265206</v>
      </c>
      <c r="L63" s="202">
        <f t="shared" si="75"/>
        <v>33.578622169376828</v>
      </c>
      <c r="M63" s="202">
        <f t="shared" si="75"/>
        <v>36.679769217821388</v>
      </c>
      <c r="N63" s="202">
        <f t="shared" si="75"/>
        <v>40.020584293426666</v>
      </c>
      <c r="O63" s="202">
        <f t="shared" si="75"/>
        <v>43.61552840066809</v>
      </c>
      <c r="P63" s="202">
        <f t="shared" si="75"/>
        <v>47.47958899908889</v>
      </c>
      <c r="Q63" s="202">
        <f t="shared" si="75"/>
        <v>51.628351202620003</v>
      </c>
      <c r="R63" s="315">
        <f t="shared" si="75"/>
        <v>56.078158516389486</v>
      </c>
      <c r="S63" s="202">
        <f t="shared" si="75"/>
        <v>60.85190376077307</v>
      </c>
      <c r="T63" s="202">
        <f t="shared" si="75"/>
        <v>65.96876395923934</v>
      </c>
      <c r="U63" s="202">
        <f t="shared" si="75"/>
        <v>71.447429409488237</v>
      </c>
      <c r="V63" s="202">
        <f t="shared" si="75"/>
        <v>77.307132510618445</v>
      </c>
      <c r="W63" s="202">
        <f t="shared" si="75"/>
        <v>83.567925327767881</v>
      </c>
      <c r="X63" s="202">
        <f t="shared" si="75"/>
        <v>90.250763261761932</v>
      </c>
      <c r="Y63" s="202">
        <f t="shared" si="75"/>
        <v>97.377568515196856</v>
      </c>
      <c r="Z63" s="202">
        <f t="shared" si="75"/>
        <v>104.97132845671938</v>
      </c>
      <c r="AA63" s="202">
        <f t="shared" si="75"/>
        <v>113.05626018359385</v>
      </c>
      <c r="AB63" s="202">
        <f t="shared" si="75"/>
        <v>121.65809516441119</v>
      </c>
      <c r="AC63" s="202">
        <f t="shared" si="75"/>
        <v>130.80460651901979</v>
      </c>
      <c r="AD63" s="202">
        <f t="shared" si="75"/>
        <v>140.52723731088437</v>
      </c>
      <c r="AE63" s="202">
        <f t="shared" si="75"/>
        <v>150.86905921583417</v>
      </c>
      <c r="AF63" s="202">
        <f t="shared" si="75"/>
        <v>161.88588117700428</v>
      </c>
      <c r="AG63" s="202">
        <f t="shared" si="75"/>
        <v>173.65868724434574</v>
      </c>
      <c r="AH63" s="202">
        <f t="shared" ref="AH63:BM63" si="76">(AH60/AH38)*1000</f>
        <v>186.31835413493192</v>
      </c>
      <c r="AI63" s="202">
        <f t="shared" si="76"/>
        <v>200.09556037986502</v>
      </c>
      <c r="AJ63" s="202">
        <f t="shared" si="76"/>
        <v>215.42333353900739</v>
      </c>
      <c r="AK63" s="202">
        <f t="shared" si="76"/>
        <v>234.14448707043607</v>
      </c>
      <c r="AL63" s="202">
        <f t="shared" si="76"/>
        <v>253.25304252191793</v>
      </c>
      <c r="AM63" s="202">
        <f t="shared" si="76"/>
        <v>272.20046976275876</v>
      </c>
      <c r="AN63" s="202">
        <f t="shared" si="76"/>
        <v>294.15029347889896</v>
      </c>
      <c r="AO63" s="202">
        <f t="shared" si="76"/>
        <v>317.24321604074777</v>
      </c>
      <c r="AP63" s="202">
        <f t="shared" si="76"/>
        <v>341.63814257456738</v>
      </c>
      <c r="AQ63" s="202">
        <f t="shared" si="76"/>
        <v>367.47241602172392</v>
      </c>
      <c r="AR63" s="202">
        <f t="shared" si="76"/>
        <v>394.87201127159108</v>
      </c>
      <c r="AS63" s="202">
        <f t="shared" si="76"/>
        <v>423.95683481938312</v>
      </c>
      <c r="AT63" s="202">
        <f t="shared" si="76"/>
        <v>454.84392379784157</v>
      </c>
      <c r="AU63" s="202">
        <f t="shared" si="76"/>
        <v>487.64959243108331</v>
      </c>
      <c r="AV63" s="202">
        <f t="shared" si="76"/>
        <v>522.49096703393502</v>
      </c>
      <c r="AW63" s="202">
        <f t="shared" si="76"/>
        <v>559.48712568343626</v>
      </c>
      <c r="AX63" s="202">
        <f t="shared" si="76"/>
        <v>598.75996565669811</v>
      </c>
      <c r="AY63" s="202">
        <f t="shared" si="76"/>
        <v>640.43487712164335</v>
      </c>
      <c r="AZ63" s="202">
        <f t="shared" si="76"/>
        <v>684.64127666801892</v>
      </c>
      <c r="BA63" s="202">
        <f t="shared" si="76"/>
        <v>731.51303862269992</v>
      </c>
      <c r="BB63" s="202">
        <f t="shared" si="76"/>
        <v>781.18885150816743</v>
      </c>
      <c r="BC63" s="202">
        <f t="shared" si="76"/>
        <v>833.81251954242305</v>
      </c>
      <c r="BD63" s="202">
        <f t="shared" si="76"/>
        <v>889.53322370767955</v>
      </c>
      <c r="BE63" s="202">
        <f t="shared" si="76"/>
        <v>948.50575300627963</v>
      </c>
      <c r="BF63" s="202">
        <f t="shared" si="76"/>
        <v>1010.8907136610077</v>
      </c>
      <c r="BG63" s="202">
        <f t="shared" si="76"/>
        <v>1076.8547219159348</v>
      </c>
      <c r="BH63" s="202">
        <f t="shared" si="76"/>
        <v>1146.5705845483501</v>
      </c>
      <c r="BI63" s="202">
        <f t="shared" si="76"/>
        <v>1220.2174700639987</v>
      </c>
      <c r="BJ63" s="202">
        <f t="shared" si="76"/>
        <v>1297.9810727089668</v>
      </c>
      <c r="BK63" s="202">
        <f t="shared" si="76"/>
        <v>1380.0537708128704</v>
      </c>
      <c r="BL63" s="202">
        <f t="shared" si="76"/>
        <v>1466.6347805215973</v>
      </c>
      <c r="BM63" s="202">
        <f t="shared" si="76"/>
        <v>1557.9303056410754</v>
      </c>
      <c r="BN63" s="202">
        <f t="shared" ref="BN63:CB63" si="77">(BN60/BN38)*1000</f>
        <v>1654.1536840647748</v>
      </c>
      <c r="BO63" s="202">
        <f t="shared" si="77"/>
        <v>1755.5255310740331</v>
      </c>
      <c r="BP63" s="202">
        <f t="shared" si="77"/>
        <v>1862.2738796646045</v>
      </c>
      <c r="BQ63" s="202">
        <f t="shared" si="77"/>
        <v>1974.6343179525397</v>
      </c>
      <c r="BR63" s="202">
        <f t="shared" si="77"/>
        <v>2092.8501236385032</v>
      </c>
      <c r="BS63" s="202">
        <f t="shared" si="77"/>
        <v>2217.1723954548947</v>
      </c>
      <c r="BT63" s="202">
        <f t="shared" si="77"/>
        <v>2347.8601814798835</v>
      </c>
      <c r="BU63" s="202">
        <f t="shared" si="77"/>
        <v>2485.1806041728109</v>
      </c>
      <c r="BV63" s="202">
        <f t="shared" si="77"/>
        <v>2629.4089819638511</v>
      </c>
      <c r="BW63" s="202">
        <f t="shared" si="77"/>
        <v>2780.8289472149854</v>
      </c>
      <c r="BX63" s="202">
        <f t="shared" si="77"/>
        <v>2939.7325603583863</v>
      </c>
      <c r="BY63" s="202">
        <f t="shared" si="77"/>
        <v>3106.4204200103986</v>
      </c>
      <c r="BZ63" s="202">
        <f t="shared" si="77"/>
        <v>3281.2017688542346</v>
      </c>
      <c r="CA63" s="202">
        <f t="shared" si="77"/>
        <v>3464.3945950814618</v>
      </c>
      <c r="CB63" s="202">
        <f t="shared" si="77"/>
        <v>3656.3257291808472</v>
      </c>
      <c r="CC63" s="202">
        <f>(CC60/CC38)*1000</f>
        <v>3857.3309358629936</v>
      </c>
      <c r="CD63" s="202">
        <f>(CD60/CD38)*1000</f>
        <v>4067.7550009100064</v>
      </c>
    </row>
    <row r="64" spans="1:82" s="203" customFormat="1" ht="17.399999999999999" customHeight="1" x14ac:dyDescent="0.25">
      <c r="A64" s="119" t="s">
        <v>51</v>
      </c>
      <c r="B64" s="203">
        <f t="shared" ref="B64:AG64" si="78">((B63)^(1-$B$11)-1)/(1-$B$11)-1</f>
        <v>1.7294659747725114</v>
      </c>
      <c r="C64" s="203">
        <f t="shared" si="78"/>
        <v>1.8463544383587331</v>
      </c>
      <c r="D64" s="148">
        <f t="shared" si="78"/>
        <v>1.9614934762325102</v>
      </c>
      <c r="E64" s="148">
        <f t="shared" si="78"/>
        <v>2.075266994941745</v>
      </c>
      <c r="F64" s="148">
        <f t="shared" si="78"/>
        <v>2.1878409734900055</v>
      </c>
      <c r="G64" s="148">
        <f t="shared" si="78"/>
        <v>2.2993093705913403</v>
      </c>
      <c r="H64" s="148">
        <f t="shared" si="78"/>
        <v>2.4097453203919428</v>
      </c>
      <c r="I64" s="203">
        <f t="shared" si="78"/>
        <v>2.5191510187436861</v>
      </c>
      <c r="J64" s="203">
        <f t="shared" si="78"/>
        <v>2.6275600205572514</v>
      </c>
      <c r="K64" s="203">
        <f t="shared" si="78"/>
        <v>2.7349960665871964</v>
      </c>
      <c r="L64" s="203">
        <f t="shared" si="78"/>
        <v>2.8414760357073883</v>
      </c>
      <c r="M64" s="203">
        <f t="shared" si="78"/>
        <v>2.9470116450232382</v>
      </c>
      <c r="N64" s="203">
        <f t="shared" si="78"/>
        <v>3.0516107655663767</v>
      </c>
      <c r="O64" s="203">
        <f t="shared" si="78"/>
        <v>3.1552786946033535</v>
      </c>
      <c r="P64" s="203">
        <f t="shared" si="78"/>
        <v>3.2580196329225126</v>
      </c>
      <c r="Q64" s="203">
        <f t="shared" si="78"/>
        <v>3.3598387102416334</v>
      </c>
      <c r="R64" s="323">
        <f t="shared" si="78"/>
        <v>3.4607451502234339</v>
      </c>
      <c r="S64" s="203">
        <f t="shared" si="78"/>
        <v>3.5608676103057633</v>
      </c>
      <c r="T64" s="203">
        <f t="shared" si="78"/>
        <v>3.6602180853835007</v>
      </c>
      <c r="U64" s="203">
        <f t="shared" si="78"/>
        <v>3.7587848597847859</v>
      </c>
      <c r="V64" s="203">
        <f t="shared" si="78"/>
        <v>3.8565570927275648</v>
      </c>
      <c r="W64" s="203">
        <f t="shared" si="78"/>
        <v>3.9535291841556361</v>
      </c>
      <c r="X64" s="203">
        <f t="shared" si="78"/>
        <v>4.0497006227680696</v>
      </c>
      <c r="Y64" s="203">
        <f t="shared" si="78"/>
        <v>4.1450753848321629</v>
      </c>
      <c r="Z64" s="203">
        <f t="shared" si="78"/>
        <v>4.239661746099431</v>
      </c>
      <c r="AA64" s="203">
        <f t="shared" si="78"/>
        <v>4.3334726813108801</v>
      </c>
      <c r="AB64" s="203">
        <f t="shared" si="78"/>
        <v>4.4265271274439542</v>
      </c>
      <c r="AC64" s="203">
        <f t="shared" si="78"/>
        <v>4.5188528481741708</v>
      </c>
      <c r="AD64" s="203">
        <f t="shared" si="78"/>
        <v>4.6104978590141155</v>
      </c>
      <c r="AE64" s="203">
        <f t="shared" si="78"/>
        <v>4.701590797199855</v>
      </c>
      <c r="AF64" s="203">
        <f t="shared" si="78"/>
        <v>4.7923221368911006</v>
      </c>
      <c r="AG64" s="203">
        <f t="shared" si="78"/>
        <v>4.8830124568023736</v>
      </c>
      <c r="AH64" s="203">
        <f t="shared" ref="AH64:BM64" si="79">((AH63)^(1-$B$11)-1)/(1-$B$11)-1</f>
        <v>4.9742357272228777</v>
      </c>
      <c r="AI64" s="203">
        <f t="shared" si="79"/>
        <v>5.0670489993754275</v>
      </c>
      <c r="AJ64" s="203">
        <f t="shared" si="79"/>
        <v>5.1634272167952222</v>
      </c>
      <c r="AK64" s="203">
        <f t="shared" si="79"/>
        <v>5.2726688891638673</v>
      </c>
      <c r="AL64" s="203">
        <f t="shared" si="79"/>
        <v>5.3759268233905688</v>
      </c>
      <c r="AM64" s="203">
        <f t="shared" si="79"/>
        <v>5.4712493636081305</v>
      </c>
      <c r="AN64" s="203">
        <f t="shared" si="79"/>
        <v>5.5740935761555557</v>
      </c>
      <c r="AO64" s="203">
        <f t="shared" si="79"/>
        <v>5.6747042426451779</v>
      </c>
      <c r="AP64" s="203">
        <f t="shared" si="79"/>
        <v>5.7736950968503677</v>
      </c>
      <c r="AQ64" s="203">
        <f t="shared" si="79"/>
        <v>5.8714581077639618</v>
      </c>
      <c r="AR64" s="203">
        <f t="shared" si="79"/>
        <v>5.968252964723745</v>
      </c>
      <c r="AS64" s="203">
        <f t="shared" si="79"/>
        <v>6.0642550616613313</v>
      </c>
      <c r="AT64" s="203">
        <f t="shared" si="79"/>
        <v>6.1595841194244496</v>
      </c>
      <c r="AU64" s="203">
        <f t="shared" si="79"/>
        <v>6.2543223951461293</v>
      </c>
      <c r="AV64" s="203">
        <f t="shared" si="79"/>
        <v>6.3485266807386234</v>
      </c>
      <c r="AW64" s="203">
        <f t="shared" si="79"/>
        <v>6.4422363564822573</v>
      </c>
      <c r="AX64" s="203">
        <f t="shared" si="79"/>
        <v>6.5354788508661015</v>
      </c>
      <c r="AY64" s="203">
        <f t="shared" si="79"/>
        <v>6.6282733633507522</v>
      </c>
      <c r="AZ64" s="203">
        <f t="shared" si="79"/>
        <v>6.7206334120662241</v>
      </c>
      <c r="BA64" s="203">
        <f t="shared" si="79"/>
        <v>6.8125685820289377</v>
      </c>
      <c r="BB64" s="203">
        <f t="shared" si="79"/>
        <v>6.9040857274509886</v>
      </c>
      <c r="BC64" s="203">
        <f t="shared" si="79"/>
        <v>6.9951898003593431</v>
      </c>
      <c r="BD64" s="203">
        <f t="shared" si="79"/>
        <v>7.0858844229223568</v>
      </c>
      <c r="BE64" s="203">
        <f t="shared" si="79"/>
        <v>7.1761722837106294</v>
      </c>
      <c r="BF64" s="203">
        <f t="shared" si="79"/>
        <v>7.2660554128184422</v>
      </c>
      <c r="BG64" s="203">
        <f t="shared" si="79"/>
        <v>7.3555353735049671</v>
      </c>
      <c r="BH64" s="203">
        <f t="shared" si="79"/>
        <v>7.4446133962087231</v>
      </c>
      <c r="BI64" s="203">
        <f t="shared" si="79"/>
        <v>7.5332904727048327</v>
      </c>
      <c r="BJ64" s="203">
        <f t="shared" si="79"/>
        <v>7.6215674226333601</v>
      </c>
      <c r="BK64" s="203">
        <f t="shared" si="79"/>
        <v>7.7094449408242109</v>
      </c>
      <c r="BL64" s="203">
        <f t="shared" si="79"/>
        <v>7.7969236312320263</v>
      </c>
      <c r="BM64" s="203">
        <f t="shared" si="79"/>
        <v>7.884004031498824</v>
      </c>
      <c r="BN64" s="203">
        <f t="shared" ref="BN64:CB64" si="80">((BN63)^(1-$B$11)-1)/(1-$B$11)-1</f>
        <v>7.9706866309259023</v>
      </c>
      <c r="BO64" s="203">
        <f t="shared" si="80"/>
        <v>8.0569718837853284</v>
      </c>
      <c r="BP64" s="203">
        <f t="shared" si="80"/>
        <v>8.1428602193136541</v>
      </c>
      <c r="BQ64" s="203">
        <f t="shared" si="80"/>
        <v>8.2283520493250304</v>
      </c>
      <c r="BR64" s="203">
        <f t="shared" si="80"/>
        <v>8.3134477741000552</v>
      </c>
      <c r="BS64" s="203">
        <f t="shared" si="80"/>
        <v>8.398147787012201</v>
      </c>
      <c r="BT64" s="203">
        <f t="shared" si="80"/>
        <v>8.4824524782185815</v>
      </c>
      <c r="BU64" s="203">
        <f t="shared" si="80"/>
        <v>8.5663622376475974</v>
      </c>
      <c r="BV64" s="203">
        <f t="shared" si="80"/>
        <v>8.6498774574503319</v>
      </c>
      <c r="BW64" s="203">
        <f t="shared" si="80"/>
        <v>8.7329985340364189</v>
      </c>
      <c r="BX64" s="203">
        <f t="shared" si="80"/>
        <v>8.815725869782673</v>
      </c>
      <c r="BY64" s="203">
        <f t="shared" si="80"/>
        <v>8.8980598744797064</v>
      </c>
      <c r="BZ64" s="203">
        <f t="shared" si="80"/>
        <v>8.9800009665654663</v>
      </c>
      <c r="CA64" s="203">
        <f t="shared" si="80"/>
        <v>9.0615495741827257</v>
      </c>
      <c r="CB64" s="203">
        <f t="shared" si="80"/>
        <v>9.1427061360892434</v>
      </c>
      <c r="CC64" s="203">
        <f>((CC63)^(1-$B$11)-1)/(1-$B$11)-1</f>
        <v>9.2234711024429128</v>
      </c>
      <c r="CD64" s="203">
        <f>((CD63)^(1-$B$11)-1)/(1-$B$11)-1</f>
        <v>9.3038449354796668</v>
      </c>
    </row>
    <row r="65" spans="1:82" s="202" customFormat="1" ht="17.399999999999999" customHeight="1" x14ac:dyDescent="0.25">
      <c r="A65" s="118" t="s">
        <v>52</v>
      </c>
      <c r="B65" s="201">
        <f t="shared" ref="B65:AG65" si="81">+B64*B38*B13</f>
        <v>13408.376755813802</v>
      </c>
      <c r="C65" s="201">
        <f t="shared" si="81"/>
        <v>13207.803495126152</v>
      </c>
      <c r="D65" s="201">
        <f t="shared" si="81"/>
        <v>12885.049179051704</v>
      </c>
      <c r="E65" s="201">
        <f t="shared" si="81"/>
        <v>12471.867783610242</v>
      </c>
      <c r="F65" s="201">
        <f t="shared" si="81"/>
        <v>11994.561798450019</v>
      </c>
      <c r="G65" s="201">
        <f t="shared" si="81"/>
        <v>11475.01787471364</v>
      </c>
      <c r="H65" s="201">
        <f t="shared" si="81"/>
        <v>10931.183909142799</v>
      </c>
      <c r="I65" s="201">
        <f t="shared" si="81"/>
        <v>10377.186567465871</v>
      </c>
      <c r="J65" s="201">
        <f t="shared" si="81"/>
        <v>9824.240012155462</v>
      </c>
      <c r="K65" s="201">
        <f t="shared" si="81"/>
        <v>9280.8645475741559</v>
      </c>
      <c r="L65" s="201">
        <f t="shared" si="81"/>
        <v>8753.3358972967235</v>
      </c>
      <c r="M65" s="201">
        <f t="shared" si="81"/>
        <v>8246.09471697351</v>
      </c>
      <c r="N65" s="201">
        <f t="shared" si="81"/>
        <v>7762.10870616183</v>
      </c>
      <c r="O65" s="201">
        <f t="shared" si="81"/>
        <v>7303.1843554716461</v>
      </c>
      <c r="P65" s="201">
        <f t="shared" si="81"/>
        <v>6870.229611597917</v>
      </c>
      <c r="Q65" s="201">
        <f t="shared" si="81"/>
        <v>6463.4715359476513</v>
      </c>
      <c r="R65" s="304">
        <f t="shared" si="81"/>
        <v>6082.6345888444403</v>
      </c>
      <c r="S65" s="201">
        <f t="shared" si="81"/>
        <v>5727.262822845224</v>
      </c>
      <c r="T65" s="201">
        <f t="shared" si="81"/>
        <v>5396.4032751040186</v>
      </c>
      <c r="U65" s="201">
        <f t="shared" si="81"/>
        <v>5088.9056778923195</v>
      </c>
      <c r="V65" s="201">
        <f t="shared" si="81"/>
        <v>4803.532094454491</v>
      </c>
      <c r="W65" s="201">
        <f t="shared" si="81"/>
        <v>4539.009221967709</v>
      </c>
      <c r="X65" s="201">
        <f t="shared" si="81"/>
        <v>4294.0615789536769</v>
      </c>
      <c r="Y65" s="201">
        <f t="shared" si="81"/>
        <v>4067.4353791106787</v>
      </c>
      <c r="Z65" s="201">
        <f t="shared" si="81"/>
        <v>3857.915997263643</v>
      </c>
      <c r="AA65" s="201">
        <f t="shared" si="81"/>
        <v>3664.3404687756524</v>
      </c>
      <c r="AB65" s="201">
        <f t="shared" si="81"/>
        <v>3485.6062546292001</v>
      </c>
      <c r="AC65" s="201">
        <f t="shared" si="81"/>
        <v>3320.6775685093676</v>
      </c>
      <c r="AD65" s="201">
        <f t="shared" si="81"/>
        <v>3168.5944528912673</v>
      </c>
      <c r="AE65" s="201">
        <f t="shared" si="81"/>
        <v>3028.5089147450376</v>
      </c>
      <c r="AF65" s="201">
        <f t="shared" si="81"/>
        <v>2899.6586214956569</v>
      </c>
      <c r="AG65" s="201">
        <f t="shared" si="81"/>
        <v>2781.3972468045667</v>
      </c>
      <c r="AH65" s="201">
        <f t="shared" ref="AH65:BM65" si="82">+AH64*AH38*AH13</f>
        <v>2673.242723775355</v>
      </c>
      <c r="AI65" s="201">
        <f t="shared" si="82"/>
        <v>2574.9622056456305</v>
      </c>
      <c r="AJ65" s="201">
        <f t="shared" si="82"/>
        <v>2486.727495269708</v>
      </c>
      <c r="AK65" s="201">
        <f t="shared" si="82"/>
        <v>2411.9536259504289</v>
      </c>
      <c r="AL65" s="201">
        <f t="shared" si="82"/>
        <v>2341.083516840265</v>
      </c>
      <c r="AM65" s="201">
        <f t="shared" si="82"/>
        <v>2273.2879386399368</v>
      </c>
      <c r="AN65" s="201">
        <f t="shared" si="82"/>
        <v>2214.7669049578649</v>
      </c>
      <c r="AO65" s="201">
        <f t="shared" si="82"/>
        <v>2161.0568643525667</v>
      </c>
      <c r="AP65" s="201">
        <f t="shared" si="82"/>
        <v>2112.1805821892872</v>
      </c>
      <c r="AQ65" s="201">
        <f t="shared" si="82"/>
        <v>2068.0638165702098</v>
      </c>
      <c r="AR65" s="201">
        <f t="shared" si="82"/>
        <v>2028.5878274037796</v>
      </c>
      <c r="AS65" s="201">
        <f t="shared" si="82"/>
        <v>1993.6169094773525</v>
      </c>
      <c r="AT65" s="201">
        <f t="shared" si="82"/>
        <v>1963.0139583555817</v>
      </c>
      <c r="AU65" s="201">
        <f t="shared" si="82"/>
        <v>1936.6496194833062</v>
      </c>
      <c r="AV65" s="201">
        <f t="shared" si="82"/>
        <v>1914.4077510219822</v>
      </c>
      <c r="AW65" s="201">
        <f t="shared" si="82"/>
        <v>1896.1886992364743</v>
      </c>
      <c r="AX65" s="201">
        <f t="shared" si="82"/>
        <v>1781.6702554404799</v>
      </c>
      <c r="AY65" s="201">
        <f t="shared" si="82"/>
        <v>1673.6067162221298</v>
      </c>
      <c r="AZ65" s="201">
        <f t="shared" si="82"/>
        <v>1571.6818388261049</v>
      </c>
      <c r="BA65" s="201">
        <f t="shared" si="82"/>
        <v>1475.5887352438449</v>
      </c>
      <c r="BB65" s="201">
        <f t="shared" si="82"/>
        <v>1385.030783865782</v>
      </c>
      <c r="BC65" s="201">
        <f t="shared" si="82"/>
        <v>1299.7221707080075</v>
      </c>
      <c r="BD65" s="201">
        <f t="shared" si="82"/>
        <v>1219.3881744857051</v>
      </c>
      <c r="BE65" s="201">
        <f t="shared" si="82"/>
        <v>1143.7652717801352</v>
      </c>
      <c r="BF65" s="201">
        <f t="shared" si="82"/>
        <v>1072.6011139454974</v>
      </c>
      <c r="BG65" s="201">
        <f t="shared" si="82"/>
        <v>1005.6544113529316</v>
      </c>
      <c r="BH65" s="201">
        <f t="shared" si="82"/>
        <v>942.69474999317708</v>
      </c>
      <c r="BI65" s="201">
        <f t="shared" si="82"/>
        <v>883.50235840474841</v>
      </c>
      <c r="BJ65" s="201">
        <f t="shared" si="82"/>
        <v>827.8678381186071</v>
      </c>
      <c r="BK65" s="201">
        <f t="shared" si="82"/>
        <v>775.5918675197845</v>
      </c>
      <c r="BL65" s="201">
        <f t="shared" si="82"/>
        <v>726.4848867128004</v>
      </c>
      <c r="BM65" s="201">
        <f t="shared" si="82"/>
        <v>680.36676931386023</v>
      </c>
      <c r="BN65" s="201">
        <f t="shared" ref="BN65:CB65" si="83">+BN64*BN38*BN13</f>
        <v>637.06648586691585</v>
      </c>
      <c r="BO65" s="201">
        <f t="shared" si="83"/>
        <v>596.42176265509761</v>
      </c>
      <c r="BP65" s="201">
        <f t="shared" si="83"/>
        <v>558.27873896321614</v>
      </c>
      <c r="BQ65" s="201">
        <f t="shared" si="83"/>
        <v>522.49162528119211</v>
      </c>
      <c r="BR65" s="201">
        <f t="shared" si="83"/>
        <v>488.92236448213021</v>
      </c>
      <c r="BS65" s="201">
        <f t="shared" si="83"/>
        <v>457.44029763497582</v>
      </c>
      <c r="BT65" s="201">
        <f t="shared" si="83"/>
        <v>427.92183580128034</v>
      </c>
      <c r="BU65" s="201">
        <f t="shared" si="83"/>
        <v>400.25013890511508</v>
      </c>
      <c r="BV65" s="201">
        <f t="shared" si="83"/>
        <v>374.31480254490441</v>
      </c>
      <c r="BW65" s="201">
        <f t="shared" si="83"/>
        <v>350.01155342865616</v>
      </c>
      <c r="BX65" s="201">
        <f t="shared" si="83"/>
        <v>327.24195395426466</v>
      </c>
      <c r="BY65" s="201">
        <f t="shared" si="83"/>
        <v>305.91311631995995</v>
      </c>
      <c r="BZ65" s="201">
        <f t="shared" si="83"/>
        <v>285.93742643316722</v>
      </c>
      <c r="CA65" s="201">
        <f t="shared" si="83"/>
        <v>267.23227778622135</v>
      </c>
      <c r="CB65" s="201">
        <f t="shared" si="83"/>
        <v>249.71981538227215</v>
      </c>
      <c r="CC65" s="201">
        <f>+CC64*CC38*CC13</f>
        <v>233.32668972234845</v>
      </c>
      <c r="CD65" s="201">
        <f>+CD64*CD38*CD13</f>
        <v>217.98382080329506</v>
      </c>
    </row>
    <row r="66" spans="1:82" ht="17.399999999999999" customHeight="1" x14ac:dyDescent="0.25">
      <c r="A66" s="96" t="s">
        <v>426</v>
      </c>
      <c r="B66" s="204">
        <f>SUM(B65:CD65)*5*B34+B35</f>
        <v>6540.9333899190096</v>
      </c>
      <c r="C66" s="205">
        <v>6540.9333899190096</v>
      </c>
      <c r="D66" s="362">
        <f>+B66-C66</f>
        <v>0</v>
      </c>
      <c r="F66" s="143" t="s">
        <v>207</v>
      </c>
      <c r="G66" s="351">
        <f>+B170</f>
        <v>6539.7828228820999</v>
      </c>
      <c r="H66" s="143">
        <f>+B66-G66</f>
        <v>1.1505670369097061</v>
      </c>
      <c r="J66" s="366"/>
      <c r="K66" s="366"/>
      <c r="L66" s="366"/>
      <c r="M66" s="366"/>
      <c r="N66" s="366"/>
      <c r="O66" s="366"/>
      <c r="P66" s="366"/>
      <c r="Q66" s="366"/>
      <c r="R66" s="367"/>
      <c r="S66" s="366"/>
      <c r="T66" s="366"/>
      <c r="U66" s="366"/>
      <c r="V66" s="366"/>
      <c r="W66" s="366"/>
      <c r="X66" s="366"/>
      <c r="Y66" s="366"/>
      <c r="Z66" s="366"/>
      <c r="AA66" s="366"/>
      <c r="AB66" s="366"/>
      <c r="AC66" s="366"/>
      <c r="AD66" s="366"/>
      <c r="AE66" s="366"/>
      <c r="AF66" s="366"/>
      <c r="AG66" s="366"/>
      <c r="AH66" s="366"/>
      <c r="AI66" s="366"/>
      <c r="AJ66" s="366"/>
      <c r="AK66" s="366"/>
      <c r="AL66" s="366"/>
      <c r="AM66" s="366"/>
      <c r="AN66" s="366"/>
      <c r="AO66" s="366"/>
      <c r="AP66" s="366"/>
      <c r="AQ66" s="366"/>
      <c r="AR66" s="366"/>
      <c r="AS66" s="366"/>
      <c r="AT66" s="366"/>
      <c r="AU66" s="366"/>
      <c r="AV66" s="366"/>
      <c r="AW66" s="366"/>
      <c r="AX66" s="366"/>
      <c r="AY66" s="366"/>
      <c r="AZ66" s="366"/>
      <c r="BA66" s="366"/>
      <c r="BB66" s="366"/>
      <c r="BC66" s="366"/>
      <c r="BD66" s="366"/>
      <c r="BE66" s="366"/>
      <c r="BF66" s="366"/>
      <c r="BG66" s="366" t="e">
        <f t="shared" ref="BG66:BL66" si="84">+BG65/BG59</f>
        <v>#DIV/0!</v>
      </c>
      <c r="BH66" s="366" t="e">
        <f t="shared" si="84"/>
        <v>#DIV/0!</v>
      </c>
      <c r="BI66" s="366" t="e">
        <f t="shared" si="84"/>
        <v>#DIV/0!</v>
      </c>
      <c r="BJ66" s="366" t="e">
        <f t="shared" si="84"/>
        <v>#DIV/0!</v>
      </c>
      <c r="BK66" s="366" t="e">
        <f t="shared" si="84"/>
        <v>#DIV/0!</v>
      </c>
      <c r="BL66" s="366" t="e">
        <f t="shared" si="84"/>
        <v>#DIV/0!</v>
      </c>
      <c r="BM66" s="366"/>
      <c r="BN66" s="366"/>
      <c r="BO66" s="366"/>
      <c r="BP66" s="366"/>
      <c r="BQ66" s="366"/>
      <c r="BR66" s="366"/>
      <c r="BS66" s="366"/>
      <c r="BT66" s="366"/>
      <c r="BU66" s="366"/>
      <c r="BV66" s="366"/>
      <c r="BW66" s="366"/>
      <c r="BX66" s="366"/>
      <c r="BY66" s="366"/>
      <c r="BZ66" s="366"/>
      <c r="CA66" s="366"/>
      <c r="CB66" s="366"/>
      <c r="CC66" s="366"/>
      <c r="CD66" s="366"/>
    </row>
    <row r="67" spans="1:82" s="208" customFormat="1" ht="17.399999999999999" customHeight="1" thickBot="1" x14ac:dyDescent="0.3">
      <c r="A67" s="120" t="s">
        <v>460</v>
      </c>
      <c r="B67" s="206"/>
      <c r="C67" s="207"/>
      <c r="D67" s="175"/>
      <c r="E67" s="175"/>
      <c r="F67" s="175"/>
      <c r="G67" s="175"/>
      <c r="H67" s="175"/>
      <c r="I67" s="207"/>
      <c r="J67" s="207"/>
      <c r="K67" s="207"/>
      <c r="L67" s="207"/>
      <c r="M67" s="207"/>
      <c r="N67" s="207"/>
      <c r="O67" s="207"/>
      <c r="P67" s="207"/>
      <c r="Q67" s="207"/>
      <c r="R67" s="329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</row>
    <row r="68" spans="1:82" s="371" customFormat="1" ht="17.399999999999999" customHeight="1" thickTop="1" x14ac:dyDescent="0.25">
      <c r="A68" s="370" t="s">
        <v>195</v>
      </c>
      <c r="B68" s="371">
        <v>2020</v>
      </c>
      <c r="C68" s="371">
        <f>+B68+Parameters!$B$14</f>
        <v>2025</v>
      </c>
      <c r="D68" s="371">
        <f>+C68+Parameters!$B$14</f>
        <v>2030</v>
      </c>
      <c r="E68" s="371">
        <f>+D68+Parameters!$B$14</f>
        <v>2035</v>
      </c>
      <c r="F68" s="371">
        <f>+E68+Parameters!$B$14</f>
        <v>2040</v>
      </c>
      <c r="G68" s="371">
        <f>+F68+Parameters!$B$14</f>
        <v>2045</v>
      </c>
      <c r="H68" s="371">
        <f>+G68+Parameters!$B$14</f>
        <v>2050</v>
      </c>
      <c r="I68" s="371">
        <f>+H68+Parameters!$B$14</f>
        <v>2055</v>
      </c>
      <c r="J68" s="371">
        <f>+I68+Parameters!$B$14</f>
        <v>2060</v>
      </c>
      <c r="K68" s="371">
        <f>+J68+Parameters!$B$14</f>
        <v>2065</v>
      </c>
      <c r="L68" s="371">
        <f>+K68+Parameters!$B$14</f>
        <v>2070</v>
      </c>
      <c r="M68" s="371">
        <f>+L68+Parameters!$B$14</f>
        <v>2075</v>
      </c>
      <c r="N68" s="371">
        <f>+M68+Parameters!$B$14</f>
        <v>2080</v>
      </c>
      <c r="O68" s="371">
        <f>+N68+Parameters!$B$14</f>
        <v>2085</v>
      </c>
      <c r="P68" s="371">
        <f>+O68+Parameters!$B$14</f>
        <v>2090</v>
      </c>
      <c r="Q68" s="371">
        <f>+P68+Parameters!$B$14</f>
        <v>2095</v>
      </c>
      <c r="R68" s="372">
        <f>+Q68+Parameters!$B$14</f>
        <v>2100</v>
      </c>
      <c r="S68" s="371">
        <f>+R68+Parameters!$B$14</f>
        <v>2105</v>
      </c>
      <c r="T68" s="371">
        <f>+S68+Parameters!$B$14</f>
        <v>2110</v>
      </c>
      <c r="U68" s="371">
        <f>+T68+Parameters!$B$14</f>
        <v>2115</v>
      </c>
      <c r="V68" s="371">
        <f>+U68+Parameters!$B$14</f>
        <v>2120</v>
      </c>
      <c r="W68" s="371">
        <f>+V68+Parameters!$B$14</f>
        <v>2125</v>
      </c>
      <c r="X68" s="371">
        <f>+W68+Parameters!$B$14</f>
        <v>2130</v>
      </c>
      <c r="Y68" s="371">
        <f>+X68+Parameters!$B$14</f>
        <v>2135</v>
      </c>
      <c r="Z68" s="371">
        <f>+Y68+Parameters!$B$14</f>
        <v>2140</v>
      </c>
      <c r="AA68" s="371">
        <f>+Z68+Parameters!$B$14</f>
        <v>2145</v>
      </c>
      <c r="AB68" s="371">
        <f>+AA68+Parameters!$B$14</f>
        <v>2150</v>
      </c>
      <c r="AC68" s="371">
        <f>+AB68+Parameters!$B$14</f>
        <v>2155</v>
      </c>
      <c r="AD68" s="371">
        <f>+AC68+Parameters!$B$14</f>
        <v>2160</v>
      </c>
      <c r="AE68" s="371">
        <f>+AD68+Parameters!$B$14</f>
        <v>2165</v>
      </c>
      <c r="AF68" s="371">
        <f>+AE68+Parameters!$B$14</f>
        <v>2170</v>
      </c>
      <c r="AG68" s="371">
        <f>+AF68+Parameters!$B$14</f>
        <v>2175</v>
      </c>
      <c r="AH68" s="371">
        <f>+AG68+Parameters!$B$14</f>
        <v>2180</v>
      </c>
      <c r="AI68" s="371">
        <f>+AH68+Parameters!$B$14</f>
        <v>2185</v>
      </c>
      <c r="AJ68" s="371">
        <f>+AI68+Parameters!$B$14</f>
        <v>2190</v>
      </c>
      <c r="AK68" s="371">
        <f>+AJ68+Parameters!$B$14</f>
        <v>2195</v>
      </c>
      <c r="AL68" s="371">
        <f>+AK68+Parameters!$B$14</f>
        <v>2200</v>
      </c>
      <c r="AM68" s="371">
        <f>+AL68+Parameters!$B$14</f>
        <v>2205</v>
      </c>
      <c r="AN68" s="371">
        <f>+AM68+Parameters!$B$14</f>
        <v>2210</v>
      </c>
      <c r="AO68" s="371">
        <f>+AN68+Parameters!$B$14</f>
        <v>2215</v>
      </c>
      <c r="AP68" s="371">
        <f>+AO68+Parameters!$B$14</f>
        <v>2220</v>
      </c>
      <c r="AQ68" s="371">
        <f>+AP68+Parameters!$B$14</f>
        <v>2225</v>
      </c>
      <c r="AR68" s="371">
        <f>+AQ68+Parameters!$B$14</f>
        <v>2230</v>
      </c>
      <c r="AS68" s="371">
        <f>+AR68+Parameters!$B$14</f>
        <v>2235</v>
      </c>
      <c r="AT68" s="371">
        <f>+AS68+Parameters!$B$14</f>
        <v>2240</v>
      </c>
      <c r="AU68" s="371">
        <f>+AT68+Parameters!$B$14</f>
        <v>2245</v>
      </c>
      <c r="AV68" s="371">
        <f>+AU68+Parameters!$B$14</f>
        <v>2250</v>
      </c>
      <c r="AW68" s="371">
        <f>+AV68+Parameters!$B$14</f>
        <v>2255</v>
      </c>
      <c r="AX68" s="371">
        <f>+AW68+Parameters!$B$14</f>
        <v>2260</v>
      </c>
      <c r="AY68" s="371">
        <f>+AX68+Parameters!$B$14</f>
        <v>2265</v>
      </c>
      <c r="AZ68" s="371">
        <f>+AY68+Parameters!$B$14</f>
        <v>2270</v>
      </c>
      <c r="BA68" s="371">
        <f>+AZ68+Parameters!$B$14</f>
        <v>2275</v>
      </c>
      <c r="BB68" s="371">
        <f>+BA68+Parameters!$B$14</f>
        <v>2280</v>
      </c>
      <c r="BC68" s="371">
        <f>+BB68+Parameters!$B$14</f>
        <v>2285</v>
      </c>
      <c r="BD68" s="371">
        <f>+BC68+Parameters!$B$14</f>
        <v>2290</v>
      </c>
      <c r="BE68" s="371">
        <f>+BD68+Parameters!$B$14</f>
        <v>2295</v>
      </c>
      <c r="BF68" s="371">
        <f>+BE68+Parameters!$B$14</f>
        <v>2300</v>
      </c>
      <c r="BG68" s="371">
        <f>+BF68+Parameters!$B$14</f>
        <v>2305</v>
      </c>
      <c r="BH68" s="371">
        <f>+BG68+Parameters!$B$14</f>
        <v>2310</v>
      </c>
      <c r="BI68" s="371">
        <f>+BH68+Parameters!$B$14</f>
        <v>2315</v>
      </c>
      <c r="BJ68" s="371">
        <f>+BI68+Parameters!$B$14</f>
        <v>2320</v>
      </c>
      <c r="BK68" s="371">
        <f>+BJ68+Parameters!$B$14</f>
        <v>2325</v>
      </c>
      <c r="BL68" s="371">
        <f>+BK68+Parameters!$B$14</f>
        <v>2330</v>
      </c>
      <c r="BM68" s="371">
        <f>+BL68+Parameters!$B$14</f>
        <v>2335</v>
      </c>
      <c r="BN68" s="371">
        <f>+BM68+Parameters!$B$14</f>
        <v>2340</v>
      </c>
      <c r="BO68" s="371">
        <f>+BN68+Parameters!$B$14</f>
        <v>2345</v>
      </c>
      <c r="BP68" s="371">
        <f>+BO68+Parameters!$B$14</f>
        <v>2350</v>
      </c>
      <c r="BQ68" s="371">
        <f>+BP68+Parameters!$B$14</f>
        <v>2355</v>
      </c>
      <c r="BR68" s="371">
        <f>+BQ68+Parameters!$B$14</f>
        <v>2360</v>
      </c>
      <c r="BS68" s="371">
        <f>+BR68+Parameters!$B$14</f>
        <v>2365</v>
      </c>
      <c r="BT68" s="371">
        <f>+BS68+Parameters!$B$14</f>
        <v>2370</v>
      </c>
      <c r="BU68" s="371">
        <f>+BT68+Parameters!$B$14</f>
        <v>2375</v>
      </c>
      <c r="BV68" s="371">
        <f>+BU68+Parameters!$B$14</f>
        <v>2380</v>
      </c>
      <c r="BW68" s="371">
        <f>+BV68+Parameters!$B$14</f>
        <v>2385</v>
      </c>
      <c r="BX68" s="371">
        <f>+BW68+Parameters!$B$14</f>
        <v>2390</v>
      </c>
      <c r="BY68" s="371">
        <f>+BX68+Parameters!$B$14</f>
        <v>2395</v>
      </c>
      <c r="BZ68" s="371">
        <f>+BY68+Parameters!$B$14</f>
        <v>2400</v>
      </c>
      <c r="CA68" s="371">
        <f>+BZ68+Parameters!$B$14</f>
        <v>2405</v>
      </c>
      <c r="CB68" s="371">
        <f>+CA68+Parameters!$B$14</f>
        <v>2410</v>
      </c>
      <c r="CC68" s="371">
        <f>+CB68+Parameters!$B$14</f>
        <v>2415</v>
      </c>
      <c r="CD68" s="371">
        <f>+CC68+Parameters!$B$14</f>
        <v>2420</v>
      </c>
    </row>
    <row r="69" spans="1:82" s="211" customFormat="1" ht="17.399999999999999" customHeight="1" x14ac:dyDescent="0.25">
      <c r="A69" s="210" t="s">
        <v>519</v>
      </c>
      <c r="B69" s="211">
        <v>0.25349296360000001</v>
      </c>
      <c r="C69" s="211">
        <v>0.25032839089999998</v>
      </c>
      <c r="D69" s="211">
        <v>0.24780133309999999</v>
      </c>
      <c r="E69" s="211">
        <v>0.2457158686</v>
      </c>
      <c r="F69" s="211">
        <v>0.24396962320000001</v>
      </c>
      <c r="G69" s="211">
        <v>0.24249424929999999</v>
      </c>
      <c r="H69" s="211">
        <v>0.24123056679999999</v>
      </c>
      <c r="I69" s="211">
        <v>0.24015970610000001</v>
      </c>
      <c r="J69" s="211">
        <v>0.23924899769999999</v>
      </c>
      <c r="K69" s="211">
        <v>0.23847330410000001</v>
      </c>
      <c r="L69" s="211">
        <v>0.2378126351</v>
      </c>
      <c r="M69" s="211">
        <v>0.2372514761</v>
      </c>
      <c r="N69" s="211">
        <v>0.23677832939999999</v>
      </c>
      <c r="O69" s="211">
        <v>0.236385279</v>
      </c>
      <c r="P69" s="211">
        <v>0.23606739730000001</v>
      </c>
      <c r="Q69" s="211">
        <v>0.2358216991</v>
      </c>
      <c r="R69" s="319">
        <v>0.23564510329999999</v>
      </c>
      <c r="S69" s="211">
        <v>0.23558798689999999</v>
      </c>
      <c r="T69" s="211">
        <v>0.23563617000000001</v>
      </c>
      <c r="U69" s="211">
        <v>0.235801915</v>
      </c>
      <c r="V69" s="211">
        <v>0.2361091766</v>
      </c>
      <c r="W69" s="211">
        <v>0.2365897066</v>
      </c>
      <c r="X69" s="211">
        <v>0.23728267659999999</v>
      </c>
      <c r="Y69" s="211">
        <v>0.23823514949999999</v>
      </c>
      <c r="Z69" s="211">
        <v>0.239502569</v>
      </c>
      <c r="AA69" s="211">
        <v>0.24114887169999999</v>
      </c>
      <c r="AB69" s="211">
        <v>0.24324576719999999</v>
      </c>
      <c r="AC69" s="211">
        <v>0.24587040039999999</v>
      </c>
      <c r="AD69" s="211">
        <v>0.24909733009999999</v>
      </c>
      <c r="AE69" s="211">
        <v>0.25296374220000001</v>
      </c>
      <c r="AF69" s="211">
        <v>0.25745833210000002</v>
      </c>
      <c r="AG69" s="211">
        <v>0.26247127329999997</v>
      </c>
      <c r="AH69" s="211">
        <v>0.26770310800000002</v>
      </c>
      <c r="AI69" s="211">
        <v>0.2724997066</v>
      </c>
      <c r="AJ69" s="211">
        <v>0.27554345899999999</v>
      </c>
      <c r="AK69" s="211">
        <v>0.27522683780000001</v>
      </c>
      <c r="AL69" s="211">
        <v>0.27613935899999997</v>
      </c>
      <c r="AM69" s="211">
        <v>0.28000000000000003</v>
      </c>
      <c r="AN69" s="211">
        <v>0.28000000000000003</v>
      </c>
      <c r="AO69" s="211">
        <v>0.28000000000000003</v>
      </c>
      <c r="AP69" s="211">
        <v>0.28000000000000003</v>
      </c>
      <c r="AQ69" s="211">
        <v>0.28000000000000003</v>
      </c>
      <c r="AR69" s="211">
        <v>0.28000000000000003</v>
      </c>
      <c r="AS69" s="211">
        <v>0.28000000000000003</v>
      </c>
      <c r="AT69" s="211">
        <v>0.28000000000000003</v>
      </c>
      <c r="AU69" s="211">
        <v>0.28000000000000003</v>
      </c>
      <c r="AV69" s="211">
        <v>0.28000000000000003</v>
      </c>
      <c r="AW69" s="211">
        <v>0.28000000000000003</v>
      </c>
      <c r="AX69" s="211">
        <v>0.28000000000000003</v>
      </c>
      <c r="AY69" s="211">
        <v>0.28000000000000003</v>
      </c>
      <c r="AZ69" s="211">
        <v>0.28000000000000003</v>
      </c>
      <c r="BA69" s="211">
        <v>0.28000000000000003</v>
      </c>
      <c r="BB69" s="211">
        <v>0.28000000000000003</v>
      </c>
      <c r="BC69" s="211">
        <v>0.28000000000000003</v>
      </c>
      <c r="BD69" s="211">
        <v>0.28000000000000003</v>
      </c>
      <c r="BE69" s="211">
        <v>0.28000000000000003</v>
      </c>
      <c r="BF69" s="211">
        <v>0.28000000000000003</v>
      </c>
      <c r="BG69" s="211">
        <v>0.28000000000000003</v>
      </c>
      <c r="BH69" s="211">
        <v>0.28000000000000003</v>
      </c>
      <c r="BI69" s="211">
        <v>0.28000000000000003</v>
      </c>
      <c r="BJ69" s="211">
        <v>0.28000000000000003</v>
      </c>
      <c r="BK69" s="211">
        <v>0.28000000000000003</v>
      </c>
      <c r="BL69" s="211">
        <v>0.28000000000000003</v>
      </c>
      <c r="BM69" s="211">
        <v>0.28000000000000003</v>
      </c>
      <c r="BN69" s="211">
        <v>0.28000000000000003</v>
      </c>
      <c r="BO69" s="211">
        <v>0.28000000000000003</v>
      </c>
      <c r="BP69" s="211">
        <v>0.28000000000000003</v>
      </c>
      <c r="BQ69" s="211">
        <v>0.28000000000000003</v>
      </c>
      <c r="BR69" s="211">
        <v>0.28000000000000003</v>
      </c>
      <c r="BS69" s="211">
        <v>0.28000000000000003</v>
      </c>
      <c r="BT69" s="211">
        <v>0.28000000000000003</v>
      </c>
      <c r="BU69" s="211">
        <v>0.28000000000000003</v>
      </c>
      <c r="BV69" s="211">
        <v>0.28000000000000003</v>
      </c>
      <c r="BW69" s="211">
        <v>0.28000000000000003</v>
      </c>
      <c r="BX69" s="211">
        <v>0.28000000000000003</v>
      </c>
      <c r="BY69" s="211">
        <v>0.28000000000000003</v>
      </c>
      <c r="BZ69" s="211">
        <v>0.28000000000000003</v>
      </c>
      <c r="CA69" s="211">
        <v>0.28000000000000003</v>
      </c>
      <c r="CB69" s="211">
        <v>0.28000000000000003</v>
      </c>
      <c r="CC69" s="211">
        <v>0.28000000000000003</v>
      </c>
      <c r="CD69" s="211">
        <v>0.28000000000000003</v>
      </c>
    </row>
    <row r="70" spans="1:82" s="124" customFormat="1" ht="17.399999999999999" customHeight="1" x14ac:dyDescent="0.25">
      <c r="A70" s="212" t="s">
        <v>519</v>
      </c>
      <c r="B70" s="124">
        <f t="shared" ref="B70:AG70" si="85">+B189</f>
        <v>0.25349296360000001</v>
      </c>
      <c r="C70" s="124">
        <f t="shared" si="85"/>
        <v>0.25032839089999998</v>
      </c>
      <c r="D70" s="124">
        <f t="shared" si="85"/>
        <v>0.24780133309999999</v>
      </c>
      <c r="E70" s="124">
        <f t="shared" si="85"/>
        <v>0.2457158686</v>
      </c>
      <c r="F70" s="124">
        <f t="shared" si="85"/>
        <v>0.24396962320000001</v>
      </c>
      <c r="G70" s="124">
        <f t="shared" si="85"/>
        <v>0.24249424929999999</v>
      </c>
      <c r="H70" s="124">
        <f t="shared" si="85"/>
        <v>0.24123056679999999</v>
      </c>
      <c r="I70" s="124">
        <f t="shared" si="85"/>
        <v>0.24015970610000001</v>
      </c>
      <c r="J70" s="124">
        <f t="shared" si="85"/>
        <v>0.23924899769999999</v>
      </c>
      <c r="K70" s="124">
        <f t="shared" si="85"/>
        <v>0.23847330410000001</v>
      </c>
      <c r="L70" s="124">
        <f t="shared" si="85"/>
        <v>0.2378126351</v>
      </c>
      <c r="M70" s="124">
        <f t="shared" si="85"/>
        <v>0.2372514761</v>
      </c>
      <c r="N70" s="124">
        <f t="shared" si="85"/>
        <v>0.23677832939999999</v>
      </c>
      <c r="O70" s="124">
        <f t="shared" si="85"/>
        <v>0.236385279</v>
      </c>
      <c r="P70" s="124">
        <f t="shared" si="85"/>
        <v>0.23606739730000001</v>
      </c>
      <c r="Q70" s="124">
        <f t="shared" si="85"/>
        <v>0.2358216991</v>
      </c>
      <c r="R70" s="319">
        <f t="shared" si="85"/>
        <v>0.23564510329999999</v>
      </c>
      <c r="S70" s="124">
        <f t="shared" si="85"/>
        <v>0.23558798689999999</v>
      </c>
      <c r="T70" s="124">
        <f t="shared" si="85"/>
        <v>0.23563617000000001</v>
      </c>
      <c r="U70" s="124">
        <f t="shared" si="85"/>
        <v>0.235801915</v>
      </c>
      <c r="V70" s="124">
        <f t="shared" si="85"/>
        <v>0.2361091766</v>
      </c>
      <c r="W70" s="124">
        <f t="shared" si="85"/>
        <v>0.2365897066</v>
      </c>
      <c r="X70" s="124">
        <f t="shared" si="85"/>
        <v>0.23728267659999999</v>
      </c>
      <c r="Y70" s="124">
        <f t="shared" si="85"/>
        <v>0.23823514949999999</v>
      </c>
      <c r="Z70" s="124">
        <f t="shared" si="85"/>
        <v>0.239502569</v>
      </c>
      <c r="AA70" s="124">
        <f t="shared" si="85"/>
        <v>0.24114887169999999</v>
      </c>
      <c r="AB70" s="124">
        <f t="shared" si="85"/>
        <v>0.24324576719999999</v>
      </c>
      <c r="AC70" s="124">
        <f t="shared" si="85"/>
        <v>0.24587040039999999</v>
      </c>
      <c r="AD70" s="124">
        <f t="shared" si="85"/>
        <v>0.24909733009999999</v>
      </c>
      <c r="AE70" s="124">
        <f t="shared" si="85"/>
        <v>0.25296374220000001</v>
      </c>
      <c r="AF70" s="124">
        <f t="shared" si="85"/>
        <v>0.25745833210000002</v>
      </c>
      <c r="AG70" s="124">
        <f t="shared" si="85"/>
        <v>0.26247127329999997</v>
      </c>
      <c r="AH70" s="124">
        <f t="shared" ref="AH70:BM70" si="86">+AH189</f>
        <v>0.26770310800000002</v>
      </c>
      <c r="AI70" s="124">
        <f t="shared" si="86"/>
        <v>0.2724997066</v>
      </c>
      <c r="AJ70" s="124">
        <f t="shared" si="86"/>
        <v>0.27554345899999999</v>
      </c>
      <c r="AK70" s="124">
        <f t="shared" si="86"/>
        <v>0.27522683780000001</v>
      </c>
      <c r="AL70" s="124">
        <f t="shared" si="86"/>
        <v>0.27613935899999997</v>
      </c>
      <c r="AM70" s="124">
        <f t="shared" si="86"/>
        <v>0.28000000000000003</v>
      </c>
      <c r="AN70" s="124">
        <f t="shared" si="86"/>
        <v>0.28000000000000003</v>
      </c>
      <c r="AO70" s="124">
        <f t="shared" si="86"/>
        <v>0.28000000000000003</v>
      </c>
      <c r="AP70" s="124">
        <f t="shared" si="86"/>
        <v>0.28000000000000003</v>
      </c>
      <c r="AQ70" s="124">
        <f t="shared" si="86"/>
        <v>0.28000000000000003</v>
      </c>
      <c r="AR70" s="124">
        <f t="shared" si="86"/>
        <v>0.28000000000000003</v>
      </c>
      <c r="AS70" s="124">
        <f t="shared" si="86"/>
        <v>0.28000000000000003</v>
      </c>
      <c r="AT70" s="124">
        <f t="shared" si="86"/>
        <v>0.28000000000000003</v>
      </c>
      <c r="AU70" s="124">
        <f t="shared" si="86"/>
        <v>0.28000000000000003</v>
      </c>
      <c r="AV70" s="124">
        <f t="shared" si="86"/>
        <v>0.28000000000000003</v>
      </c>
      <c r="AW70" s="124">
        <f t="shared" si="86"/>
        <v>0.28000000000000003</v>
      </c>
      <c r="AX70" s="124">
        <f t="shared" si="86"/>
        <v>0.28000000000000003</v>
      </c>
      <c r="AY70" s="124">
        <f t="shared" si="86"/>
        <v>0.28000000000000003</v>
      </c>
      <c r="AZ70" s="124">
        <f t="shared" si="86"/>
        <v>0.28000000000000003</v>
      </c>
      <c r="BA70" s="124">
        <f t="shared" si="86"/>
        <v>0.28000000000000003</v>
      </c>
      <c r="BB70" s="124">
        <f t="shared" si="86"/>
        <v>0.28000000000000003</v>
      </c>
      <c r="BC70" s="124">
        <f t="shared" si="86"/>
        <v>0.28000000000000003</v>
      </c>
      <c r="BD70" s="124">
        <f t="shared" si="86"/>
        <v>0.28000000000000003</v>
      </c>
      <c r="BE70" s="124">
        <f t="shared" si="86"/>
        <v>0.28000000000000003</v>
      </c>
      <c r="BF70" s="124">
        <f t="shared" si="86"/>
        <v>0.28000000000000003</v>
      </c>
      <c r="BG70" s="124">
        <f t="shared" si="86"/>
        <v>0.28000000000000003</v>
      </c>
      <c r="BH70" s="124">
        <f t="shared" si="86"/>
        <v>0.28000000000000003</v>
      </c>
      <c r="BI70" s="124">
        <f t="shared" si="86"/>
        <v>0.28000000000000003</v>
      </c>
      <c r="BJ70" s="124">
        <f t="shared" si="86"/>
        <v>0.28000000000000003</v>
      </c>
      <c r="BK70" s="124">
        <f t="shared" si="86"/>
        <v>0.28000000000000003</v>
      </c>
      <c r="BL70" s="124">
        <f t="shared" si="86"/>
        <v>0.28000000000000003</v>
      </c>
      <c r="BM70" s="124">
        <f t="shared" si="86"/>
        <v>0.28000000000000003</v>
      </c>
      <c r="BN70" s="124">
        <f t="shared" ref="BN70:CB70" si="87">+BN189</f>
        <v>0.28000000000000003</v>
      </c>
      <c r="BO70" s="124">
        <f t="shared" si="87"/>
        <v>0.28000000000000003</v>
      </c>
      <c r="BP70" s="124">
        <f t="shared" si="87"/>
        <v>0.28000000000000003</v>
      </c>
      <c r="BQ70" s="124">
        <f t="shared" si="87"/>
        <v>0.28000000000000003</v>
      </c>
      <c r="BR70" s="124">
        <f t="shared" si="87"/>
        <v>0.28000000000000003</v>
      </c>
      <c r="BS70" s="124">
        <f t="shared" si="87"/>
        <v>0.28000000000000003</v>
      </c>
      <c r="BT70" s="124">
        <f t="shared" si="87"/>
        <v>0.28000000000000003</v>
      </c>
      <c r="BU70" s="124">
        <f t="shared" si="87"/>
        <v>0.28000000000000003</v>
      </c>
      <c r="BV70" s="124">
        <f t="shared" si="87"/>
        <v>0.28000000000000003</v>
      </c>
      <c r="BW70" s="124">
        <f t="shared" si="87"/>
        <v>0.28000000000000003</v>
      </c>
      <c r="BX70" s="124">
        <f t="shared" si="87"/>
        <v>0.28000000000000003</v>
      </c>
      <c r="BY70" s="124">
        <f t="shared" si="87"/>
        <v>0.28000000000000003</v>
      </c>
      <c r="BZ70" s="124">
        <f t="shared" si="87"/>
        <v>0.28000000000000003</v>
      </c>
      <c r="CA70" s="124">
        <f t="shared" si="87"/>
        <v>0.28000000000000003</v>
      </c>
      <c r="CB70" s="124">
        <f t="shared" si="87"/>
        <v>0.28000000000000003</v>
      </c>
      <c r="CC70" s="124">
        <f>+CC189</f>
        <v>0.28000000000000003</v>
      </c>
      <c r="CD70" s="124">
        <f>+CD189</f>
        <v>0.28000000000000003</v>
      </c>
    </row>
    <row r="71" spans="1:82" s="124" customFormat="1" ht="17.399999999999999" customHeight="1" x14ac:dyDescent="0.25">
      <c r="A71" s="122" t="s">
        <v>750</v>
      </c>
      <c r="B71" s="123">
        <v>5.1290247900000002E-2</v>
      </c>
      <c r="C71" s="123">
        <v>5.7163469500000001E-2</v>
      </c>
      <c r="D71" s="123">
        <v>6.3709230800000002E-2</v>
      </c>
      <c r="E71" s="123">
        <v>7.1004544200000005E-2</v>
      </c>
      <c r="F71" s="123">
        <v>7.9135240300000007E-2</v>
      </c>
      <c r="G71" s="123">
        <v>8.8196978600000003E-2</v>
      </c>
      <c r="H71" s="123">
        <v>9.8296372100000001E-2</v>
      </c>
      <c r="I71" s="123">
        <v>0.10651401100000001</v>
      </c>
      <c r="J71" s="124">
        <v>0.11541864960000001</v>
      </c>
      <c r="K71" s="124">
        <v>0.12506772159999999</v>
      </c>
      <c r="L71" s="124">
        <v>0.1355234622</v>
      </c>
      <c r="M71" s="124">
        <v>0.1468533092</v>
      </c>
      <c r="N71" s="124">
        <v>0.15913033870000001</v>
      </c>
      <c r="O71" s="124">
        <v>0.17243373549999999</v>
      </c>
      <c r="P71" s="124">
        <v>0.1868493048</v>
      </c>
      <c r="Q71" s="124">
        <v>0.2024700247</v>
      </c>
      <c r="R71" s="319">
        <v>0.2193966467</v>
      </c>
      <c r="S71" s="124">
        <v>0.23773834499999999</v>
      </c>
      <c r="T71" s="124">
        <v>0.2576134209</v>
      </c>
      <c r="U71" s="124">
        <v>0.2791500656</v>
      </c>
      <c r="V71" s="124">
        <v>0.30248718749999998</v>
      </c>
      <c r="W71" s="124">
        <v>0.3277753075</v>
      </c>
      <c r="X71" s="124">
        <v>0.35517753029999999</v>
      </c>
      <c r="Y71" s="124">
        <v>0.38487059629999998</v>
      </c>
      <c r="Z71" s="124">
        <v>0.41704602130000001</v>
      </c>
      <c r="AA71" s="124">
        <v>0.45191133220000002</v>
      </c>
      <c r="AB71" s="124">
        <v>0.48969140519999999</v>
      </c>
      <c r="AC71" s="124">
        <v>0.53062991599999998</v>
      </c>
      <c r="AD71" s="124">
        <v>0.57499091229999999</v>
      </c>
      <c r="AE71" s="124">
        <v>0.6230605159</v>
      </c>
      <c r="AF71" s="124">
        <v>0.67514876869999996</v>
      </c>
      <c r="AG71" s="124">
        <v>0.73159163240000002</v>
      </c>
      <c r="AH71" s="124">
        <v>0.7927531551</v>
      </c>
      <c r="AI71" s="124">
        <v>0.85902781979999998</v>
      </c>
      <c r="AJ71" s="124">
        <v>0.93084308829999995</v>
      </c>
      <c r="AK71" s="124">
        <v>1</v>
      </c>
      <c r="AL71" s="124">
        <v>1</v>
      </c>
      <c r="AM71" s="124">
        <v>1</v>
      </c>
      <c r="AN71" s="124">
        <v>1</v>
      </c>
      <c r="AO71" s="124">
        <v>1</v>
      </c>
      <c r="AP71" s="124">
        <v>1</v>
      </c>
      <c r="AQ71" s="124">
        <v>1</v>
      </c>
      <c r="AR71" s="124">
        <v>1</v>
      </c>
      <c r="AS71" s="124">
        <v>1</v>
      </c>
      <c r="AT71" s="124">
        <v>1</v>
      </c>
      <c r="AU71" s="124">
        <v>1</v>
      </c>
      <c r="AV71" s="124">
        <v>1</v>
      </c>
      <c r="AW71" s="124">
        <v>1</v>
      </c>
      <c r="AX71" s="124">
        <v>1</v>
      </c>
      <c r="AY71" s="124">
        <v>1</v>
      </c>
      <c r="AZ71" s="124">
        <v>1</v>
      </c>
      <c r="BA71" s="124">
        <v>1</v>
      </c>
      <c r="BB71" s="124">
        <v>1</v>
      </c>
      <c r="BC71" s="124">
        <v>1</v>
      </c>
      <c r="BD71" s="124">
        <v>1</v>
      </c>
      <c r="BE71" s="124">
        <v>1</v>
      </c>
      <c r="BF71" s="124">
        <v>1</v>
      </c>
      <c r="BG71" s="124">
        <v>1</v>
      </c>
      <c r="BH71" s="124">
        <v>1</v>
      </c>
      <c r="BI71" s="124">
        <v>1</v>
      </c>
      <c r="BJ71" s="124">
        <v>1</v>
      </c>
      <c r="BK71" s="124">
        <v>1</v>
      </c>
      <c r="BL71" s="124">
        <v>1</v>
      </c>
      <c r="BM71" s="124">
        <v>1</v>
      </c>
      <c r="BN71" s="124">
        <v>1</v>
      </c>
      <c r="BO71" s="124">
        <v>1</v>
      </c>
      <c r="BP71" s="124">
        <v>1</v>
      </c>
      <c r="BQ71" s="124">
        <v>1</v>
      </c>
      <c r="BR71" s="124">
        <v>1</v>
      </c>
      <c r="BS71" s="124">
        <v>1</v>
      </c>
      <c r="BT71" s="124">
        <v>1</v>
      </c>
      <c r="BU71" s="124">
        <v>1</v>
      </c>
      <c r="BV71" s="124">
        <v>1</v>
      </c>
      <c r="BW71" s="124">
        <v>1</v>
      </c>
      <c r="BX71" s="124">
        <v>1</v>
      </c>
      <c r="BY71" s="124">
        <v>1</v>
      </c>
      <c r="BZ71" s="124">
        <v>1</v>
      </c>
      <c r="CA71" s="124">
        <v>1</v>
      </c>
      <c r="CB71" s="124">
        <v>1</v>
      </c>
      <c r="CC71" s="124">
        <v>1</v>
      </c>
      <c r="CD71" s="124">
        <v>1</v>
      </c>
    </row>
    <row r="72" spans="1:82" s="123" customFormat="1" ht="17.399999999999999" customHeight="1" x14ac:dyDescent="0.25">
      <c r="A72" s="122" t="s">
        <v>447</v>
      </c>
      <c r="B72" s="123">
        <f t="shared" ref="B72:AG72" si="88">+B180</f>
        <v>5.1290247900000002E-2</v>
      </c>
      <c r="C72" s="123">
        <f t="shared" si="88"/>
        <v>5.7163469500000001E-2</v>
      </c>
      <c r="D72" s="123">
        <f t="shared" si="88"/>
        <v>6.3709230800000002E-2</v>
      </c>
      <c r="E72" s="123">
        <f t="shared" si="88"/>
        <v>7.1004544200000005E-2</v>
      </c>
      <c r="F72" s="123">
        <f t="shared" si="88"/>
        <v>7.9135240300000007E-2</v>
      </c>
      <c r="G72" s="123">
        <f t="shared" si="88"/>
        <v>8.8196978600000003E-2</v>
      </c>
      <c r="H72" s="123">
        <f t="shared" si="88"/>
        <v>9.8296372100000001E-2</v>
      </c>
      <c r="I72" s="123">
        <f t="shared" si="88"/>
        <v>0.10651401100000001</v>
      </c>
      <c r="J72" s="123">
        <f t="shared" si="88"/>
        <v>0.11541864960000001</v>
      </c>
      <c r="K72" s="123">
        <f t="shared" si="88"/>
        <v>0.12506772159999999</v>
      </c>
      <c r="L72" s="123">
        <f t="shared" si="88"/>
        <v>0.1355234622</v>
      </c>
      <c r="M72" s="123">
        <f t="shared" si="88"/>
        <v>0.1468533092</v>
      </c>
      <c r="N72" s="123">
        <f t="shared" si="88"/>
        <v>0.15913033870000001</v>
      </c>
      <c r="O72" s="123">
        <f t="shared" si="88"/>
        <v>0.17243373549999999</v>
      </c>
      <c r="P72" s="123">
        <f t="shared" si="88"/>
        <v>0.1868493048</v>
      </c>
      <c r="Q72" s="123">
        <f t="shared" si="88"/>
        <v>0.2024700247</v>
      </c>
      <c r="R72" s="331">
        <f t="shared" si="88"/>
        <v>0.2193966467</v>
      </c>
      <c r="S72" s="123">
        <f t="shared" si="88"/>
        <v>0.23773834499999999</v>
      </c>
      <c r="T72" s="123">
        <f t="shared" si="88"/>
        <v>0.2576134209</v>
      </c>
      <c r="U72" s="123">
        <f t="shared" si="88"/>
        <v>0.2791500656</v>
      </c>
      <c r="V72" s="123">
        <f t="shared" si="88"/>
        <v>0.30248718749999998</v>
      </c>
      <c r="W72" s="123">
        <f t="shared" si="88"/>
        <v>0.3277753075</v>
      </c>
      <c r="X72" s="123">
        <f t="shared" si="88"/>
        <v>0.35517753029999999</v>
      </c>
      <c r="Y72" s="123">
        <f t="shared" si="88"/>
        <v>0.38487059629999998</v>
      </c>
      <c r="Z72" s="123">
        <f t="shared" si="88"/>
        <v>0.41704602130000001</v>
      </c>
      <c r="AA72" s="123">
        <f t="shared" si="88"/>
        <v>0.45191133220000002</v>
      </c>
      <c r="AB72" s="123">
        <f t="shared" si="88"/>
        <v>0.48969140519999999</v>
      </c>
      <c r="AC72" s="123">
        <f t="shared" si="88"/>
        <v>0.53062991599999998</v>
      </c>
      <c r="AD72" s="123">
        <f t="shared" si="88"/>
        <v>0.57499091229999999</v>
      </c>
      <c r="AE72" s="123">
        <f t="shared" si="88"/>
        <v>0.6230605159</v>
      </c>
      <c r="AF72" s="123">
        <f t="shared" si="88"/>
        <v>0.67514876869999996</v>
      </c>
      <c r="AG72" s="123">
        <f t="shared" si="88"/>
        <v>0.73159163240000002</v>
      </c>
      <c r="AH72" s="123">
        <f t="shared" ref="AH72:BM72" si="89">+AH180</f>
        <v>0.7927531551</v>
      </c>
      <c r="AI72" s="123">
        <f t="shared" si="89"/>
        <v>0.85902781979999998</v>
      </c>
      <c r="AJ72" s="123">
        <f t="shared" si="89"/>
        <v>0.93084308829999995</v>
      </c>
      <c r="AK72" s="123">
        <f t="shared" si="89"/>
        <v>1</v>
      </c>
      <c r="AL72" s="123">
        <f t="shared" si="89"/>
        <v>1</v>
      </c>
      <c r="AM72" s="123">
        <f t="shared" si="89"/>
        <v>1</v>
      </c>
      <c r="AN72" s="123">
        <f t="shared" si="89"/>
        <v>1</v>
      </c>
      <c r="AO72" s="123">
        <f t="shared" si="89"/>
        <v>1</v>
      </c>
      <c r="AP72" s="123">
        <f t="shared" si="89"/>
        <v>1</v>
      </c>
      <c r="AQ72" s="123">
        <f t="shared" si="89"/>
        <v>1</v>
      </c>
      <c r="AR72" s="123">
        <f t="shared" si="89"/>
        <v>1</v>
      </c>
      <c r="AS72" s="123">
        <f t="shared" si="89"/>
        <v>1</v>
      </c>
      <c r="AT72" s="123">
        <f t="shared" si="89"/>
        <v>1</v>
      </c>
      <c r="AU72" s="123">
        <f t="shared" si="89"/>
        <v>1</v>
      </c>
      <c r="AV72" s="123">
        <f t="shared" si="89"/>
        <v>1</v>
      </c>
      <c r="AW72" s="123">
        <f t="shared" si="89"/>
        <v>1</v>
      </c>
      <c r="AX72" s="123">
        <f t="shared" si="89"/>
        <v>1</v>
      </c>
      <c r="AY72" s="123">
        <f t="shared" si="89"/>
        <v>1</v>
      </c>
      <c r="AZ72" s="123">
        <f t="shared" si="89"/>
        <v>1</v>
      </c>
      <c r="BA72" s="123">
        <f t="shared" si="89"/>
        <v>1</v>
      </c>
      <c r="BB72" s="123">
        <f t="shared" si="89"/>
        <v>1</v>
      </c>
      <c r="BC72" s="123">
        <f t="shared" si="89"/>
        <v>1</v>
      </c>
      <c r="BD72" s="123">
        <f t="shared" si="89"/>
        <v>1</v>
      </c>
      <c r="BE72" s="123">
        <f t="shared" si="89"/>
        <v>1</v>
      </c>
      <c r="BF72" s="123">
        <f t="shared" si="89"/>
        <v>1</v>
      </c>
      <c r="BG72" s="123">
        <f t="shared" si="89"/>
        <v>1</v>
      </c>
      <c r="BH72" s="123">
        <f t="shared" si="89"/>
        <v>1</v>
      </c>
      <c r="BI72" s="123">
        <f t="shared" si="89"/>
        <v>1</v>
      </c>
      <c r="BJ72" s="123">
        <f t="shared" si="89"/>
        <v>1</v>
      </c>
      <c r="BK72" s="123">
        <f t="shared" si="89"/>
        <v>1</v>
      </c>
      <c r="BL72" s="123">
        <f t="shared" si="89"/>
        <v>1</v>
      </c>
      <c r="BM72" s="123">
        <f t="shared" si="89"/>
        <v>1</v>
      </c>
      <c r="BN72" s="123">
        <f t="shared" ref="BN72:CB72" si="90">+BN180</f>
        <v>1</v>
      </c>
      <c r="BO72" s="123">
        <f t="shared" si="90"/>
        <v>1</v>
      </c>
      <c r="BP72" s="123">
        <f t="shared" si="90"/>
        <v>1</v>
      </c>
      <c r="BQ72" s="123">
        <f t="shared" si="90"/>
        <v>1</v>
      </c>
      <c r="BR72" s="123">
        <f t="shared" si="90"/>
        <v>1</v>
      </c>
      <c r="BS72" s="123">
        <f t="shared" si="90"/>
        <v>1</v>
      </c>
      <c r="BT72" s="123">
        <f t="shared" si="90"/>
        <v>1</v>
      </c>
      <c r="BU72" s="123">
        <f t="shared" si="90"/>
        <v>1</v>
      </c>
      <c r="BV72" s="123">
        <f t="shared" si="90"/>
        <v>1</v>
      </c>
      <c r="BW72" s="123">
        <f t="shared" si="90"/>
        <v>1</v>
      </c>
      <c r="BX72" s="123">
        <f t="shared" si="90"/>
        <v>1</v>
      </c>
      <c r="BY72" s="123">
        <f t="shared" si="90"/>
        <v>1</v>
      </c>
      <c r="BZ72" s="123">
        <f t="shared" si="90"/>
        <v>1</v>
      </c>
      <c r="CA72" s="123">
        <f t="shared" si="90"/>
        <v>1</v>
      </c>
      <c r="CB72" s="123">
        <f t="shared" si="90"/>
        <v>1</v>
      </c>
      <c r="CC72" s="123">
        <f>+CC180</f>
        <v>1</v>
      </c>
      <c r="CD72" s="123">
        <f>+CD180</f>
        <v>1</v>
      </c>
    </row>
    <row r="73" spans="1:82" s="126" customFormat="1" ht="17.399999999999999" customHeight="1" x14ac:dyDescent="0.25">
      <c r="A73" s="125" t="s">
        <v>517</v>
      </c>
      <c r="B73" s="126">
        <f t="shared" ref="B73:AG73" si="91">+B25*B71^($B$27-1)</f>
        <v>6.0000000034127883</v>
      </c>
      <c r="C73" s="126">
        <f t="shared" si="91"/>
        <v>6.7884492836483803</v>
      </c>
      <c r="D73" s="126">
        <f t="shared" si="91"/>
        <v>7.6805072599307991</v>
      </c>
      <c r="E73" s="126">
        <f t="shared" si="91"/>
        <v>8.6897890051139939</v>
      </c>
      <c r="F73" s="126">
        <f t="shared" si="91"/>
        <v>9.831698636224214</v>
      </c>
      <c r="G73" s="126">
        <f t="shared" si="91"/>
        <v>11.123664592260335</v>
      </c>
      <c r="H73" s="126">
        <f t="shared" si="91"/>
        <v>12.585405467620292</v>
      </c>
      <c r="I73" s="126">
        <f t="shared" si="91"/>
        <v>14.23923112625393</v>
      </c>
      <c r="J73" s="126">
        <f t="shared" si="91"/>
        <v>16.110383036566134</v>
      </c>
      <c r="K73" s="126">
        <f t="shared" si="91"/>
        <v>18.227419672096925</v>
      </c>
      <c r="L73" s="126">
        <f t="shared" si="91"/>
        <v>20.622652328586327</v>
      </c>
      <c r="M73" s="126">
        <f t="shared" si="91"/>
        <v>23.332638197739019</v>
      </c>
      <c r="N73" s="126">
        <f t="shared" si="91"/>
        <v>26.398738501105495</v>
      </c>
      <c r="O73" s="126">
        <f t="shared" si="91"/>
        <v>29.867749532315951</v>
      </c>
      <c r="P73" s="126">
        <f t="shared" si="91"/>
        <v>33.792617138029918</v>
      </c>
      <c r="Q73" s="126">
        <f t="shared" si="91"/>
        <v>38.233244551506445</v>
      </c>
      <c r="R73" s="331">
        <f t="shared" si="91"/>
        <v>43.257406891471327</v>
      </c>
      <c r="S73" s="126">
        <f t="shared" si="91"/>
        <v>48.941785427622392</v>
      </c>
      <c r="T73" s="126">
        <f t="shared" si="91"/>
        <v>55.373137999930258</v>
      </c>
      <c r="U73" s="126">
        <f t="shared" si="91"/>
        <v>62.649623083632228</v>
      </c>
      <c r="V73" s="126">
        <f t="shared" si="91"/>
        <v>70.882298102848935</v>
      </c>
      <c r="W73" s="126">
        <f t="shared" si="91"/>
        <v>80.196814219773742</v>
      </c>
      <c r="X73" s="126">
        <f t="shared" si="91"/>
        <v>90.735334249098344</v>
      </c>
      <c r="Y73" s="126">
        <f t="shared" si="91"/>
        <v>102.65870238704689</v>
      </c>
      <c r="Z73" s="126">
        <f t="shared" si="91"/>
        <v>116.14889898897337</v>
      </c>
      <c r="AA73" s="126">
        <f t="shared" si="91"/>
        <v>131.41181823554695</v>
      </c>
      <c r="AB73" s="126">
        <f t="shared" si="91"/>
        <v>148.68041046204246</v>
      </c>
      <c r="AC73" s="126">
        <f t="shared" si="91"/>
        <v>168.21823744528794</v>
      </c>
      <c r="AD73" s="126">
        <f t="shared" si="91"/>
        <v>190.32349542266832</v>
      </c>
      <c r="AE73" s="126">
        <f t="shared" si="91"/>
        <v>215.33356583566496</v>
      </c>
      <c r="AF73" s="126">
        <f t="shared" si="91"/>
        <v>243.63016488638252</v>
      </c>
      <c r="AG73" s="126">
        <f t="shared" si="91"/>
        <v>275.64516948081024</v>
      </c>
      <c r="AH73" s="126">
        <f t="shared" ref="AH73:BM73" si="92">+AH25*AH71^($B$27-1)</f>
        <v>311.86720857178403</v>
      </c>
      <c r="AI73" s="126">
        <f t="shared" si="92"/>
        <v>352.84912112307779</v>
      </c>
      <c r="AJ73" s="126">
        <f t="shared" si="92"/>
        <v>399.21639353292579</v>
      </c>
      <c r="AK73" s="126">
        <f t="shared" si="92"/>
        <v>445.48648095203185</v>
      </c>
      <c r="AL73" s="126">
        <f t="shared" si="92"/>
        <v>443.26460785890487</v>
      </c>
      <c r="AM73" s="126">
        <f t="shared" si="92"/>
        <v>441.05381640406108</v>
      </c>
      <c r="AN73" s="126">
        <f t="shared" si="92"/>
        <v>438.85405131759893</v>
      </c>
      <c r="AO73" s="126">
        <f t="shared" si="92"/>
        <v>436.66525760527674</v>
      </c>
      <c r="AP73" s="126">
        <f t="shared" si="92"/>
        <v>434.48738054713766</v>
      </c>
      <c r="AQ73" s="126">
        <f t="shared" si="92"/>
        <v>432.32036569614183</v>
      </c>
      <c r="AR73" s="126">
        <f t="shared" si="92"/>
        <v>430.16415887680512</v>
      </c>
      <c r="AS73" s="126">
        <f t="shared" si="92"/>
        <v>428.01870618384476</v>
      </c>
      <c r="AT73" s="126">
        <f t="shared" si="92"/>
        <v>425.88395398083162</v>
      </c>
      <c r="AU73" s="126">
        <f t="shared" si="92"/>
        <v>423.7598488988495</v>
      </c>
      <c r="AV73" s="126">
        <f t="shared" si="92"/>
        <v>421.64633783516069</v>
      </c>
      <c r="AW73" s="126">
        <f t="shared" si="92"/>
        <v>419.54336795187851</v>
      </c>
      <c r="AX73" s="126">
        <f t="shared" si="92"/>
        <v>417.45088667464637</v>
      </c>
      <c r="AY73" s="126">
        <f t="shared" si="92"/>
        <v>415.36884169132338</v>
      </c>
      <c r="AZ73" s="126">
        <f t="shared" si="92"/>
        <v>413.29718095067648</v>
      </c>
      <c r="BA73" s="126">
        <f t="shared" si="92"/>
        <v>411.23585266107926</v>
      </c>
      <c r="BB73" s="126">
        <f t="shared" si="92"/>
        <v>409.18480528921708</v>
      </c>
      <c r="BC73" s="126">
        <f t="shared" si="92"/>
        <v>407.14398755879887</v>
      </c>
      <c r="BD73" s="126">
        <f t="shared" si="92"/>
        <v>405.11334844927507</v>
      </c>
      <c r="BE73" s="126">
        <f t="shared" si="92"/>
        <v>403.09283719456215</v>
      </c>
      <c r="BF73" s="126">
        <f t="shared" si="92"/>
        <v>401.08240328177357</v>
      </c>
      <c r="BG73" s="126">
        <f t="shared" si="92"/>
        <v>399.08199644995676</v>
      </c>
      <c r="BH73" s="126">
        <f t="shared" si="92"/>
        <v>397.09156668883674</v>
      </c>
      <c r="BI73" s="126">
        <f t="shared" si="92"/>
        <v>395.11106423756581</v>
      </c>
      <c r="BJ73" s="126">
        <f t="shared" si="92"/>
        <v>393.14043958347952</v>
      </c>
      <c r="BK73" s="126">
        <f t="shared" si="92"/>
        <v>391.17964346085887</v>
      </c>
      <c r="BL73" s="126">
        <f t="shared" si="92"/>
        <v>389.22862684969874</v>
      </c>
      <c r="BM73" s="126">
        <f t="shared" si="92"/>
        <v>387.28734097448216</v>
      </c>
      <c r="BN73" s="126">
        <f t="shared" ref="BN73:CB73" si="93">+BN25*BN71^($B$27-1)</f>
        <v>385.35573730296119</v>
      </c>
      <c r="BO73" s="126">
        <f t="shared" si="93"/>
        <v>383.43376754494341</v>
      </c>
      <c r="BP73" s="126">
        <f t="shared" si="93"/>
        <v>381.52138365108482</v>
      </c>
      <c r="BQ73" s="126">
        <f t="shared" si="93"/>
        <v>379.61853781168838</v>
      </c>
      <c r="BR73" s="126">
        <f t="shared" si="93"/>
        <v>377.72518245550907</v>
      </c>
      <c r="BS73" s="126">
        <f t="shared" si="93"/>
        <v>375.84127024856434</v>
      </c>
      <c r="BT73" s="126">
        <f t="shared" si="93"/>
        <v>373.96675409295091</v>
      </c>
      <c r="BU73" s="126">
        <f t="shared" si="93"/>
        <v>372.10158712566727</v>
      </c>
      <c r="BV73" s="126">
        <f t="shared" si="93"/>
        <v>370.24572271744205</v>
      </c>
      <c r="BW73" s="126">
        <f t="shared" si="93"/>
        <v>368.39911447156845</v>
      </c>
      <c r="BX73" s="126">
        <f t="shared" si="93"/>
        <v>366.56171622274411</v>
      </c>
      <c r="BY73" s="126">
        <f t="shared" si="93"/>
        <v>364.73348203591712</v>
      </c>
      <c r="BZ73" s="126">
        <f t="shared" si="93"/>
        <v>362.91436620513758</v>
      </c>
      <c r="CA73" s="126">
        <f t="shared" si="93"/>
        <v>361.10432325241493</v>
      </c>
      <c r="CB73" s="126">
        <f t="shared" si="93"/>
        <v>359.30330792658111</v>
      </c>
      <c r="CC73" s="126">
        <f>+CC25*CC71^($B$27-1)</f>
        <v>357.5112752021592</v>
      </c>
      <c r="CD73" s="126">
        <f>+CD25*CD71^($B$27-1)</f>
        <v>355.72818027823774</v>
      </c>
    </row>
    <row r="74" spans="1:82" s="126" customFormat="1" ht="17.399999999999999" customHeight="1" x14ac:dyDescent="0.25">
      <c r="A74" s="122" t="s">
        <v>515</v>
      </c>
      <c r="B74" s="213">
        <f t="shared" ref="B74:AG74" si="94">B179</f>
        <v>6</v>
      </c>
      <c r="C74" s="213">
        <f t="shared" si="94"/>
        <v>6.7884492772999998</v>
      </c>
      <c r="D74" s="213">
        <f t="shared" si="94"/>
        <v>7.6805072652000002</v>
      </c>
      <c r="E74" s="213">
        <f t="shared" si="94"/>
        <v>8.6897889989999992</v>
      </c>
      <c r="F74" s="213">
        <f t="shared" si="94"/>
        <v>9.8316986416999992</v>
      </c>
      <c r="G74" s="213">
        <f t="shared" si="94"/>
        <v>11.123664589900001</v>
      </c>
      <c r="H74" s="213">
        <f t="shared" si="94"/>
        <v>12.5854054745</v>
      </c>
      <c r="I74" s="213">
        <f t="shared" si="94"/>
        <v>14.239231116399999</v>
      </c>
      <c r="J74" s="213">
        <f t="shared" si="94"/>
        <v>16.1103830303</v>
      </c>
      <c r="K74" s="213">
        <f t="shared" si="94"/>
        <v>18.227419673299998</v>
      </c>
      <c r="L74" s="213">
        <f t="shared" si="94"/>
        <v>20.6226523182</v>
      </c>
      <c r="M74" s="213">
        <f t="shared" si="94"/>
        <v>23.332638204399998</v>
      </c>
      <c r="N74" s="213">
        <f t="shared" si="94"/>
        <v>26.398738492900002</v>
      </c>
      <c r="O74" s="213">
        <f t="shared" si="94"/>
        <v>29.867749540799998</v>
      </c>
      <c r="P74" s="213">
        <f t="shared" si="94"/>
        <v>33.792617131</v>
      </c>
      <c r="Q74" s="213">
        <f t="shared" si="94"/>
        <v>38.233244557100001</v>
      </c>
      <c r="R74" s="173">
        <f t="shared" si="94"/>
        <v>43.257406897400003</v>
      </c>
      <c r="S74" s="213">
        <f t="shared" si="94"/>
        <v>48.941785432000003</v>
      </c>
      <c r="T74" s="213">
        <f t="shared" si="94"/>
        <v>55.373137991299998</v>
      </c>
      <c r="U74" s="213">
        <f t="shared" si="94"/>
        <v>62.649623096900001</v>
      </c>
      <c r="V74" s="213">
        <f t="shared" si="94"/>
        <v>70.8822981064</v>
      </c>
      <c r="W74" s="213">
        <f t="shared" si="94"/>
        <v>80.196814226100003</v>
      </c>
      <c r="X74" s="213">
        <f t="shared" si="94"/>
        <v>90.7353342631</v>
      </c>
      <c r="Y74" s="213">
        <f t="shared" si="94"/>
        <v>102.65870238460001</v>
      </c>
      <c r="Z74" s="213">
        <f t="shared" si="94"/>
        <v>116.14889900270001</v>
      </c>
      <c r="AA74" s="213">
        <f t="shared" si="94"/>
        <v>131.41181824980001</v>
      </c>
      <c r="AB74" s="213">
        <f t="shared" si="94"/>
        <v>148.68041043869999</v>
      </c>
      <c r="AC74" s="213">
        <f t="shared" si="94"/>
        <v>168.2182374663</v>
      </c>
      <c r="AD74" s="213">
        <f t="shared" si="94"/>
        <v>190.32349542739999</v>
      </c>
      <c r="AE74" s="213">
        <f t="shared" si="94"/>
        <v>215.33356583259999</v>
      </c>
      <c r="AF74" s="213">
        <f t="shared" si="94"/>
        <v>243.63016489399999</v>
      </c>
      <c r="AG74" s="213">
        <f t="shared" si="94"/>
        <v>275.645169469</v>
      </c>
      <c r="AH74" s="213">
        <f t="shared" ref="AH74:BM74" si="95">AH179</f>
        <v>311.86720858090001</v>
      </c>
      <c r="AI74" s="213">
        <f t="shared" si="95"/>
        <v>352.84912111969999</v>
      </c>
      <c r="AJ74" s="213">
        <f t="shared" si="95"/>
        <v>399.21639354600001</v>
      </c>
      <c r="AK74" s="213">
        <f t="shared" si="95"/>
        <v>445.48648095200002</v>
      </c>
      <c r="AL74" s="213">
        <f t="shared" si="95"/>
        <v>443.26460785889998</v>
      </c>
      <c r="AM74" s="213">
        <f t="shared" si="95"/>
        <v>441.05381640410002</v>
      </c>
      <c r="AN74" s="213">
        <f t="shared" si="95"/>
        <v>438.85405131760001</v>
      </c>
      <c r="AO74" s="213">
        <f t="shared" si="95"/>
        <v>436.66525760529998</v>
      </c>
      <c r="AP74" s="213">
        <f t="shared" si="95"/>
        <v>434.48738054709997</v>
      </c>
      <c r="AQ74" s="213">
        <f t="shared" si="95"/>
        <v>432.3203656961</v>
      </c>
      <c r="AR74" s="213">
        <f t="shared" si="95"/>
        <v>430.1641588768</v>
      </c>
      <c r="AS74" s="213">
        <f t="shared" si="95"/>
        <v>428.01870618380002</v>
      </c>
      <c r="AT74" s="213">
        <f t="shared" si="95"/>
        <v>425.88395398080002</v>
      </c>
      <c r="AU74" s="213">
        <f t="shared" si="95"/>
        <v>423.75984889879999</v>
      </c>
      <c r="AV74" s="213">
        <f t="shared" si="95"/>
        <v>421.64633783519997</v>
      </c>
      <c r="AW74" s="213">
        <f t="shared" si="95"/>
        <v>419.5433679519</v>
      </c>
      <c r="AX74" s="213">
        <f t="shared" si="95"/>
        <v>417.45088667459999</v>
      </c>
      <c r="AY74" s="213">
        <f t="shared" si="95"/>
        <v>415.36884169130002</v>
      </c>
      <c r="AZ74" s="213">
        <f t="shared" si="95"/>
        <v>413.29718095070001</v>
      </c>
      <c r="BA74" s="213">
        <f t="shared" si="95"/>
        <v>411.23585266110001</v>
      </c>
      <c r="BB74" s="213">
        <f t="shared" si="95"/>
        <v>409.18480528920003</v>
      </c>
      <c r="BC74" s="213">
        <f t="shared" si="95"/>
        <v>407.14398755880001</v>
      </c>
      <c r="BD74" s="213">
        <f t="shared" si="95"/>
        <v>405.11334844930002</v>
      </c>
      <c r="BE74" s="213">
        <f t="shared" si="95"/>
        <v>403.09283719460001</v>
      </c>
      <c r="BF74" s="213">
        <f t="shared" si="95"/>
        <v>401.0824032818</v>
      </c>
      <c r="BG74" s="213">
        <f t="shared" si="95"/>
        <v>399.08199645000002</v>
      </c>
      <c r="BH74" s="213">
        <f t="shared" si="95"/>
        <v>397.09156668880001</v>
      </c>
      <c r="BI74" s="213">
        <f t="shared" si="95"/>
        <v>395.11106423759998</v>
      </c>
      <c r="BJ74" s="213">
        <f t="shared" si="95"/>
        <v>393.14043958349998</v>
      </c>
      <c r="BK74" s="213">
        <f t="shared" si="95"/>
        <v>391.17964346090002</v>
      </c>
      <c r="BL74" s="213">
        <f t="shared" si="95"/>
        <v>389.22862684969999</v>
      </c>
      <c r="BM74" s="213">
        <f t="shared" si="95"/>
        <v>387.28734097450001</v>
      </c>
      <c r="BN74" s="213">
        <f t="shared" ref="BN74:CB74" si="96">BN179</f>
        <v>385.35573730300001</v>
      </c>
      <c r="BO74" s="213">
        <f t="shared" si="96"/>
        <v>383.43376754489998</v>
      </c>
      <c r="BP74" s="213">
        <f t="shared" si="96"/>
        <v>381.5213836511</v>
      </c>
      <c r="BQ74" s="213">
        <f t="shared" si="96"/>
        <v>379.61853781169998</v>
      </c>
      <c r="BR74" s="213">
        <f t="shared" si="96"/>
        <v>377.72518245549998</v>
      </c>
      <c r="BS74" s="213">
        <f t="shared" si="96"/>
        <v>375.84127024859998</v>
      </c>
      <c r="BT74" s="213">
        <f t="shared" si="96"/>
        <v>373.96675409300002</v>
      </c>
      <c r="BU74" s="213">
        <f t="shared" si="96"/>
        <v>372.10158712570001</v>
      </c>
      <c r="BV74" s="213">
        <f t="shared" si="96"/>
        <v>370.24572271739999</v>
      </c>
      <c r="BW74" s="213">
        <f t="shared" si="96"/>
        <v>368.3991144716</v>
      </c>
      <c r="BX74" s="213">
        <f t="shared" si="96"/>
        <v>366.5617162227</v>
      </c>
      <c r="BY74" s="213">
        <f t="shared" si="96"/>
        <v>364.73348203590001</v>
      </c>
      <c r="BZ74" s="213">
        <f t="shared" si="96"/>
        <v>362.91436620510001</v>
      </c>
      <c r="CA74" s="213">
        <f t="shared" si="96"/>
        <v>361.10432325239998</v>
      </c>
      <c r="CB74" s="213">
        <f t="shared" si="96"/>
        <v>359.30330792659998</v>
      </c>
      <c r="CC74" s="213">
        <f>CC179</f>
        <v>357.51127520220001</v>
      </c>
      <c r="CD74" s="213">
        <f>CD179</f>
        <v>355.7281802782</v>
      </c>
    </row>
    <row r="75" spans="1:82" s="127" customFormat="1" ht="17.399999999999999" customHeight="1" x14ac:dyDescent="0.25">
      <c r="A75" s="214" t="s">
        <v>518</v>
      </c>
      <c r="B75" s="215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73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  <c r="AH75" s="186"/>
      <c r="AI75" s="186"/>
      <c r="AJ75" s="186"/>
      <c r="AK75" s="186"/>
      <c r="AL75" s="186"/>
      <c r="AM75" s="186"/>
      <c r="AN75" s="186"/>
      <c r="AO75" s="186"/>
      <c r="AP75" s="186"/>
      <c r="AQ75" s="186"/>
      <c r="AR75" s="186"/>
      <c r="AS75" s="186"/>
      <c r="AT75" s="186"/>
      <c r="AU75" s="186"/>
      <c r="AV75" s="186"/>
      <c r="AW75" s="186"/>
      <c r="AX75" s="186"/>
      <c r="AY75" s="186"/>
      <c r="AZ75" s="186"/>
      <c r="BA75" s="186"/>
      <c r="BB75" s="186"/>
      <c r="BC75" s="186"/>
      <c r="BD75" s="186"/>
      <c r="BE75" s="186"/>
      <c r="BF75" s="186"/>
      <c r="BG75" s="186"/>
      <c r="BH75" s="186"/>
      <c r="BI75" s="186"/>
      <c r="BJ75" s="186"/>
      <c r="BK75" s="186"/>
      <c r="BL75" s="186"/>
      <c r="BM75" s="186"/>
      <c r="BN75" s="186"/>
      <c r="BO75" s="186"/>
      <c r="BP75" s="186"/>
      <c r="BQ75" s="186"/>
      <c r="BR75" s="186"/>
      <c r="BS75" s="186"/>
      <c r="BT75" s="186"/>
      <c r="BU75" s="186"/>
      <c r="BV75" s="186"/>
      <c r="BW75" s="186"/>
      <c r="BX75" s="186"/>
      <c r="BY75" s="186"/>
      <c r="BZ75" s="186"/>
      <c r="CA75" s="186"/>
      <c r="CB75" s="186"/>
      <c r="CC75" s="186"/>
      <c r="CD75" s="186"/>
    </row>
    <row r="76" spans="1:82" s="127" customFormat="1" ht="17.399999999999999" customHeight="1" x14ac:dyDescent="0.25">
      <c r="A76" s="214" t="s">
        <v>735</v>
      </c>
      <c r="B76" s="215">
        <f>-B75</f>
        <v>0</v>
      </c>
      <c r="C76" s="186">
        <v>39.293370749271588</v>
      </c>
      <c r="D76" s="186">
        <v>49.083241082854755</v>
      </c>
      <c r="E76" s="186">
        <f>-E75*(1.0445)^15</f>
        <v>0</v>
      </c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73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  <c r="AH76" s="186"/>
      <c r="AI76" s="186"/>
      <c r="AJ76" s="186"/>
      <c r="AK76" s="186"/>
      <c r="AL76" s="186"/>
      <c r="AM76" s="186"/>
      <c r="AN76" s="186"/>
      <c r="AO76" s="186"/>
      <c r="AP76" s="186"/>
      <c r="AQ76" s="186"/>
      <c r="AR76" s="186"/>
      <c r="AS76" s="186"/>
      <c r="AT76" s="186"/>
      <c r="AU76" s="186"/>
      <c r="AV76" s="186"/>
      <c r="AW76" s="186"/>
      <c r="AX76" s="186"/>
      <c r="AY76" s="186"/>
      <c r="AZ76" s="186"/>
      <c r="BA76" s="186"/>
      <c r="BB76" s="186"/>
      <c r="BC76" s="186"/>
      <c r="BD76" s="186"/>
      <c r="BE76" s="186"/>
      <c r="BF76" s="186"/>
      <c r="BG76" s="186"/>
      <c r="BH76" s="186"/>
      <c r="BI76" s="186"/>
      <c r="BJ76" s="186"/>
      <c r="BK76" s="186"/>
      <c r="BL76" s="186"/>
      <c r="BM76" s="186"/>
      <c r="BN76" s="186"/>
      <c r="BO76" s="186"/>
      <c r="BP76" s="186"/>
      <c r="BQ76" s="186"/>
      <c r="BR76" s="186"/>
      <c r="BS76" s="186"/>
      <c r="BT76" s="186"/>
      <c r="BU76" s="186"/>
      <c r="BV76" s="186"/>
      <c r="BW76" s="186"/>
      <c r="BX76" s="186"/>
      <c r="BY76" s="186"/>
      <c r="BZ76" s="186"/>
      <c r="CA76" s="186"/>
      <c r="CB76" s="186"/>
      <c r="CC76" s="186"/>
      <c r="CD76" s="186"/>
    </row>
    <row r="77" spans="1:82" s="128" customFormat="1" ht="17.399999999999999" customHeight="1" x14ac:dyDescent="0.25">
      <c r="A77" s="216" t="s">
        <v>516</v>
      </c>
      <c r="B77" s="128">
        <f t="shared" ref="B77:AG77" si="97">+B181</f>
        <v>66.027414701200001</v>
      </c>
      <c r="C77" s="128">
        <f t="shared" si="97"/>
        <v>77.679311413199997</v>
      </c>
      <c r="D77" s="123">
        <f t="shared" si="97"/>
        <v>92.457402480599995</v>
      </c>
      <c r="E77" s="123">
        <f t="shared" si="97"/>
        <v>109.3183607263</v>
      </c>
      <c r="F77" s="123">
        <f t="shared" si="97"/>
        <v>128.52788498149999</v>
      </c>
      <c r="G77" s="123">
        <f t="shared" si="97"/>
        <v>150.3420679825</v>
      </c>
      <c r="H77" s="123">
        <f t="shared" si="97"/>
        <v>175.02515987870001</v>
      </c>
      <c r="I77" s="128">
        <f t="shared" si="97"/>
        <v>202.84263155900001</v>
      </c>
      <c r="J77" s="128">
        <f t="shared" si="97"/>
        <v>234.0815324614</v>
      </c>
      <c r="K77" s="128">
        <f t="shared" si="97"/>
        <v>269.03881221680001</v>
      </c>
      <c r="L77" s="128">
        <f t="shared" si="97"/>
        <v>308.02252145850002</v>
      </c>
      <c r="M77" s="128">
        <f t="shared" si="97"/>
        <v>351.3509383228</v>
      </c>
      <c r="N77" s="128">
        <f t="shared" si="97"/>
        <v>399.35125330469998</v>
      </c>
      <c r="O77" s="128">
        <f t="shared" si="97"/>
        <v>452.35795892099998</v>
      </c>
      <c r="P77" s="128">
        <f t="shared" si="97"/>
        <v>510.71110881189998</v>
      </c>
      <c r="Q77" s="128">
        <f t="shared" si="97"/>
        <v>574.75503995459997</v>
      </c>
      <c r="R77" s="332">
        <f t="shared" si="97"/>
        <v>644.83960039689998</v>
      </c>
      <c r="S77" s="128">
        <f t="shared" si="97"/>
        <v>721.38527961320005</v>
      </c>
      <c r="T77" s="128">
        <f t="shared" si="97"/>
        <v>804.88571411739997</v>
      </c>
      <c r="U77" s="128">
        <f t="shared" si="97"/>
        <v>895.79432473120005</v>
      </c>
      <c r="V77" s="128">
        <f t="shared" si="97"/>
        <v>994.55310576349996</v>
      </c>
      <c r="W77" s="128">
        <f t="shared" si="97"/>
        <v>1101.5927234257999</v>
      </c>
      <c r="X77" s="128">
        <f t="shared" si="97"/>
        <v>1217.3217380661999</v>
      </c>
      <c r="Y77" s="128">
        <f t="shared" si="97"/>
        <v>1342.1112480392001</v>
      </c>
      <c r="Z77" s="128">
        <f t="shared" si="97"/>
        <v>1476.277424678</v>
      </c>
      <c r="AA77" s="128">
        <f t="shared" si="97"/>
        <v>1620.0629287055001</v>
      </c>
      <c r="AB77" s="128">
        <f t="shared" si="97"/>
        <v>1773.6178156036999</v>
      </c>
      <c r="AC77" s="128">
        <f t="shared" si="97"/>
        <v>1936.9813262693999</v>
      </c>
      <c r="AD77" s="128">
        <f t="shared" si="97"/>
        <v>2110.0775506536002</v>
      </c>
      <c r="AE77" s="128">
        <f t="shared" si="97"/>
        <v>2292.8059102052998</v>
      </c>
      <c r="AF77" s="128">
        <f t="shared" si="97"/>
        <v>2485.0166561034998</v>
      </c>
      <c r="AG77" s="128">
        <f t="shared" si="97"/>
        <v>2686.6728036049999</v>
      </c>
      <c r="AH77" s="128">
        <f t="shared" ref="AH77:BM77" si="98">+AH181</f>
        <v>2898.1953450466999</v>
      </c>
      <c r="AI77" s="128">
        <f t="shared" si="98"/>
        <v>3121.1911096420999</v>
      </c>
      <c r="AJ77" s="128">
        <f t="shared" si="98"/>
        <v>3359.9483383523002</v>
      </c>
      <c r="AK77" s="128">
        <f t="shared" si="98"/>
        <v>3620.5149058729999</v>
      </c>
      <c r="AL77" s="128">
        <f t="shared" si="98"/>
        <v>3882.3540585341002</v>
      </c>
      <c r="AM77" s="128">
        <f t="shared" si="98"/>
        <v>4130.2784272640001</v>
      </c>
      <c r="AN77" s="128">
        <f t="shared" si="98"/>
        <v>4403.8574348531001</v>
      </c>
      <c r="AO77" s="128">
        <f t="shared" si="98"/>
        <v>4671.4698986480998</v>
      </c>
      <c r="AP77" s="128">
        <f t="shared" si="98"/>
        <v>4930.4580036322996</v>
      </c>
      <c r="AQ77" s="128">
        <f t="shared" si="98"/>
        <v>5177.6078946883999</v>
      </c>
      <c r="AR77" s="128">
        <f t="shared" si="98"/>
        <v>5409.2338940499003</v>
      </c>
      <c r="AS77" s="128">
        <f t="shared" si="98"/>
        <v>5621.2827046880002</v>
      </c>
      <c r="AT77" s="128">
        <f t="shared" si="98"/>
        <v>5809.4794047259002</v>
      </c>
      <c r="AU77" s="128">
        <f t="shared" si="98"/>
        <v>5969.5557563908997</v>
      </c>
      <c r="AV77" s="128">
        <f t="shared" si="98"/>
        <v>6097.6559214878998</v>
      </c>
      <c r="AW77" s="128">
        <f t="shared" si="98"/>
        <v>6191.1935568742001</v>
      </c>
      <c r="AX77" s="128">
        <f t="shared" si="98"/>
        <v>6601.4041841995004</v>
      </c>
      <c r="AY77" s="128">
        <f t="shared" si="98"/>
        <v>7028.6424928720999</v>
      </c>
      <c r="AZ77" s="128">
        <f t="shared" si="98"/>
        <v>7472.3174670532999</v>
      </c>
      <c r="BA77" s="128">
        <f t="shared" si="98"/>
        <v>7931.5642572242004</v>
      </c>
      <c r="BB77" s="128">
        <f t="shared" si="98"/>
        <v>8405.2023654699005</v>
      </c>
      <c r="BC77" s="128">
        <f t="shared" si="98"/>
        <v>8891.6881313203994</v>
      </c>
      <c r="BD77" s="128">
        <f t="shared" si="98"/>
        <v>9389.0612402359002</v>
      </c>
      <c r="BE77" s="128">
        <f t="shared" si="98"/>
        <v>9894.8849685750993</v>
      </c>
      <c r="BF77" s="128">
        <f t="shared" si="98"/>
        <v>10406.179973425</v>
      </c>
      <c r="BG77" s="128">
        <f t="shared" si="98"/>
        <v>10919.351485564899</v>
      </c>
      <c r="BH77" s="128">
        <f t="shared" si="98"/>
        <v>11430.1099885944</v>
      </c>
      <c r="BI77" s="128">
        <f t="shared" si="98"/>
        <v>11933.385680408701</v>
      </c>
      <c r="BJ77" s="128">
        <f t="shared" si="98"/>
        <v>12423.237375484299</v>
      </c>
      <c r="BK77" s="128">
        <f t="shared" si="98"/>
        <v>12892.7570337245</v>
      </c>
      <c r="BL77" s="128">
        <f t="shared" si="98"/>
        <v>13333.9717195268</v>
      </c>
      <c r="BM77" s="128">
        <f t="shared" si="98"/>
        <v>13737.7458102334</v>
      </c>
      <c r="BN77" s="128">
        <f t="shared" ref="BN77:CB77" si="99">+BN181</f>
        <v>14093.687430608799</v>
      </c>
      <c r="BO77" s="128">
        <f t="shared" si="99"/>
        <v>14390.064896813699</v>
      </c>
      <c r="BP77" s="128">
        <f t="shared" si="99"/>
        <v>14613.741185848799</v>
      </c>
      <c r="BQ77" s="128">
        <f t="shared" si="99"/>
        <v>14750.1377539278</v>
      </c>
      <c r="BR77" s="128">
        <f t="shared" si="99"/>
        <v>14783.243473041301</v>
      </c>
      <c r="BS77" s="128">
        <f t="shared" si="99"/>
        <v>14695.6908900704</v>
      </c>
      <c r="BT77" s="128">
        <f t="shared" si="99"/>
        <v>14468.931270974001</v>
      </c>
      <c r="BU77" s="128">
        <f t="shared" si="99"/>
        <v>14083.553553317301</v>
      </c>
      <c r="BV77" s="128">
        <f t="shared" si="99"/>
        <v>13519.812869119</v>
      </c>
      <c r="BW77" s="128">
        <f t="shared" si="99"/>
        <v>12758.4660001876</v>
      </c>
      <c r="BX77" s="128">
        <f t="shared" si="99"/>
        <v>11782.0621853706</v>
      </c>
      <c r="BY77" s="128">
        <f t="shared" si="99"/>
        <v>10576.926376182601</v>
      </c>
      <c r="BZ77" s="128">
        <f t="shared" si="99"/>
        <v>9136.2486645523004</v>
      </c>
      <c r="CA77" s="128">
        <f t="shared" si="99"/>
        <v>7465.1176593542004</v>
      </c>
      <c r="CB77" s="128">
        <f t="shared" si="99"/>
        <v>5589.5632902784</v>
      </c>
      <c r="CC77" s="128">
        <f>+CC181</f>
        <v>3575.7257015107002</v>
      </c>
      <c r="CD77" s="128">
        <f>+CD181</f>
        <v>1579.5950619982</v>
      </c>
    </row>
    <row r="78" spans="1:82" ht="17.399999999999999" customHeight="1" thickBot="1" x14ac:dyDescent="0.3">
      <c r="A78" s="129" t="s">
        <v>62</v>
      </c>
    </row>
    <row r="79" spans="1:82" ht="17.399999999999999" customHeight="1" thickTop="1" x14ac:dyDescent="0.25">
      <c r="A79" s="130" t="s">
        <v>55</v>
      </c>
      <c r="B79" s="141"/>
    </row>
    <row r="80" spans="1:82" ht="17.399999999999999" customHeight="1" x14ac:dyDescent="0.25">
      <c r="A80" s="130" t="s">
        <v>56</v>
      </c>
      <c r="B80" s="140">
        <f t="shared" ref="B80:AG80" si="100">+(C13/B13)^-0.2</f>
        <v>1.0261094318118749</v>
      </c>
      <c r="C80" s="140">
        <f t="shared" si="100"/>
        <v>1.0256463476949884</v>
      </c>
      <c r="D80" s="143">
        <f t="shared" si="100"/>
        <v>1.0251833158610553</v>
      </c>
      <c r="E80" s="143">
        <f t="shared" si="100"/>
        <v>1.0247203363336792</v>
      </c>
      <c r="F80" s="143">
        <f t="shared" si="100"/>
        <v>1.024257409136476</v>
      </c>
      <c r="G80" s="143">
        <f t="shared" si="100"/>
        <v>1.0237945342930772</v>
      </c>
      <c r="H80" s="143">
        <f t="shared" si="100"/>
        <v>1.0233317118271243</v>
      </c>
      <c r="I80" s="140">
        <f t="shared" si="100"/>
        <v>1.0228689417622765</v>
      </c>
      <c r="J80" s="140">
        <f t="shared" si="100"/>
        <v>1.0224062241221994</v>
      </c>
      <c r="K80" s="140">
        <f t="shared" si="100"/>
        <v>1.021943558930581</v>
      </c>
      <c r="L80" s="140">
        <f t="shared" si="100"/>
        <v>1.0214809462111154</v>
      </c>
      <c r="M80" s="140">
        <f t="shared" si="100"/>
        <v>1.0210183859875144</v>
      </c>
      <c r="N80" s="140">
        <f t="shared" si="100"/>
        <v>1.0205558782834994</v>
      </c>
      <c r="O80" s="140">
        <f t="shared" si="100"/>
        <v>1.0200934231228098</v>
      </c>
      <c r="P80" s="140">
        <f t="shared" si="100"/>
        <v>1.019631020529193</v>
      </c>
      <c r="Q80" s="140">
        <f t="shared" si="100"/>
        <v>1.0191686705264165</v>
      </c>
      <c r="R80" s="333">
        <f t="shared" si="100"/>
        <v>1.0187063731382535</v>
      </c>
      <c r="S80" s="140">
        <f t="shared" si="100"/>
        <v>1.0182441283884973</v>
      </c>
      <c r="T80" s="140">
        <f t="shared" si="100"/>
        <v>1.0177819363009499</v>
      </c>
      <c r="U80" s="140">
        <f t="shared" si="100"/>
        <v>1.0173197968994319</v>
      </c>
      <c r="V80" s="140">
        <f t="shared" si="100"/>
        <v>1.0168577102077705</v>
      </c>
      <c r="W80" s="140">
        <f t="shared" si="100"/>
        <v>1.0163956762498112</v>
      </c>
      <c r="X80" s="140">
        <f t="shared" si="100"/>
        <v>1.0159336950494151</v>
      </c>
      <c r="Y80" s="140">
        <f t="shared" si="100"/>
        <v>1.0154717666304507</v>
      </c>
      <c r="Z80" s="140">
        <f t="shared" si="100"/>
        <v>1.0150098910168002</v>
      </c>
      <c r="AA80" s="140">
        <f t="shared" si="100"/>
        <v>1.0145480682323644</v>
      </c>
      <c r="AB80" s="140">
        <f t="shared" si="100"/>
        <v>1.0140862983010588</v>
      </c>
      <c r="AC80" s="140">
        <f t="shared" si="100"/>
        <v>1.013624581246801</v>
      </c>
      <c r="AD80" s="140">
        <f t="shared" si="100"/>
        <v>1.0131629170935395</v>
      </c>
      <c r="AE80" s="140">
        <f t="shared" si="100"/>
        <v>1.0127013058652163</v>
      </c>
      <c r="AF80" s="140">
        <f t="shared" si="100"/>
        <v>1.0122397475858054</v>
      </c>
      <c r="AG80" s="140">
        <f t="shared" si="100"/>
        <v>1.0117782422792836</v>
      </c>
      <c r="AH80" s="140">
        <f t="shared" ref="AH80:BM80" si="101">+(AI13/AH13)^-0.2</f>
        <v>1.011316789969642</v>
      </c>
      <c r="AI80" s="140">
        <f t="shared" si="101"/>
        <v>1.0108553906808904</v>
      </c>
      <c r="AJ80" s="140">
        <f t="shared" si="101"/>
        <v>1.0103940444370449</v>
      </c>
      <c r="AK80" s="140">
        <f t="shared" si="101"/>
        <v>1.0099327512621465</v>
      </c>
      <c r="AL80" s="140">
        <f t="shared" si="101"/>
        <v>1.0094715111802324</v>
      </c>
      <c r="AM80" s="140">
        <f t="shared" si="101"/>
        <v>1.009010324215371</v>
      </c>
      <c r="AN80" s="140">
        <f t="shared" si="101"/>
        <v>1.0085491903916386</v>
      </c>
      <c r="AO80" s="140">
        <f t="shared" si="101"/>
        <v>1.0080881097331185</v>
      </c>
      <c r="AP80" s="140">
        <f t="shared" si="101"/>
        <v>1.0076270822639093</v>
      </c>
      <c r="AQ80" s="140">
        <f t="shared" si="101"/>
        <v>1.0071661080081327</v>
      </c>
      <c r="AR80" s="140">
        <f t="shared" si="101"/>
        <v>1.0067051869899146</v>
      </c>
      <c r="AS80" s="140">
        <f t="shared" si="101"/>
        <v>1.0062443192334034</v>
      </c>
      <c r="AT80" s="140">
        <f t="shared" si="101"/>
        <v>1.0057835047627475</v>
      </c>
      <c r="AU80" s="140">
        <f t="shared" si="101"/>
        <v>1.0053227436021248</v>
      </c>
      <c r="AV80" s="140">
        <f t="shared" si="101"/>
        <v>1.0048620357757074</v>
      </c>
      <c r="AW80" s="140">
        <f t="shared" si="101"/>
        <v>1.0154572951581249</v>
      </c>
      <c r="AX80" s="140">
        <f t="shared" si="101"/>
        <v>1.0154572951581249</v>
      </c>
      <c r="AY80" s="140">
        <f t="shared" si="101"/>
        <v>1.0154572951581249</v>
      </c>
      <c r="AZ80" s="140">
        <f t="shared" si="101"/>
        <v>1.0154572951581249</v>
      </c>
      <c r="BA80" s="140">
        <f t="shared" si="101"/>
        <v>1.0154572951581249</v>
      </c>
      <c r="BB80" s="140">
        <f t="shared" si="101"/>
        <v>1.0154572951581249</v>
      </c>
      <c r="BC80" s="140">
        <f t="shared" si="101"/>
        <v>1.0154572951581249</v>
      </c>
      <c r="BD80" s="140">
        <f t="shared" si="101"/>
        <v>1.0154572951581249</v>
      </c>
      <c r="BE80" s="140">
        <f t="shared" si="101"/>
        <v>1.0154572951581249</v>
      </c>
      <c r="BF80" s="140">
        <f t="shared" si="101"/>
        <v>1.0154572951581249</v>
      </c>
      <c r="BG80" s="140">
        <f t="shared" si="101"/>
        <v>1.0154572951581249</v>
      </c>
      <c r="BH80" s="140">
        <f t="shared" si="101"/>
        <v>1.0154572951581249</v>
      </c>
      <c r="BI80" s="140">
        <f t="shared" si="101"/>
        <v>1.0154572951581249</v>
      </c>
      <c r="BJ80" s="140">
        <f t="shared" si="101"/>
        <v>1.0154572951581249</v>
      </c>
      <c r="BK80" s="140">
        <f t="shared" si="101"/>
        <v>1.0154572951581249</v>
      </c>
      <c r="BL80" s="140">
        <f t="shared" si="101"/>
        <v>1.0154572951581249</v>
      </c>
      <c r="BM80" s="140">
        <f t="shared" si="101"/>
        <v>1.0154572951581249</v>
      </c>
      <c r="BN80" s="140">
        <f t="shared" ref="BN80:CB80" si="102">+(BO13/BN13)^-0.2</f>
        <v>1.0154572951581249</v>
      </c>
      <c r="BO80" s="140">
        <f t="shared" si="102"/>
        <v>1.0154572951581249</v>
      </c>
      <c r="BP80" s="140">
        <f t="shared" si="102"/>
        <v>1.0154572951581249</v>
      </c>
      <c r="BQ80" s="140">
        <f t="shared" si="102"/>
        <v>1.0154572951581249</v>
      </c>
      <c r="BR80" s="140">
        <f t="shared" si="102"/>
        <v>1.0154572951581249</v>
      </c>
      <c r="BS80" s="140">
        <f t="shared" si="102"/>
        <v>1.0154572951581249</v>
      </c>
      <c r="BT80" s="140">
        <f t="shared" si="102"/>
        <v>1.0154572951581249</v>
      </c>
      <c r="BU80" s="140">
        <f t="shared" si="102"/>
        <v>1.0154572951581249</v>
      </c>
      <c r="BV80" s="140">
        <f t="shared" si="102"/>
        <v>1.0154572951581249</v>
      </c>
      <c r="BW80" s="140">
        <f t="shared" si="102"/>
        <v>1.0154572951581249</v>
      </c>
      <c r="BX80" s="140">
        <f t="shared" si="102"/>
        <v>1.0154572951581249</v>
      </c>
      <c r="BY80" s="140">
        <f t="shared" si="102"/>
        <v>1.0154572951581249</v>
      </c>
      <c r="BZ80" s="140">
        <f t="shared" si="102"/>
        <v>1.0154572951581249</v>
      </c>
      <c r="CA80" s="140">
        <f t="shared" si="102"/>
        <v>1.0154572951581251</v>
      </c>
      <c r="CB80" s="140">
        <f t="shared" si="102"/>
        <v>1.0154572951581249</v>
      </c>
      <c r="CC80" s="140">
        <f>+(CD13/CC13)^-0.2</f>
        <v>1.0154572951581249</v>
      </c>
      <c r="CD80" s="140" t="e">
        <f>+(CE13/CD13)^-0.2</f>
        <v>#DIV/0!</v>
      </c>
    </row>
    <row r="81" spans="1:82" s="188" customFormat="1" ht="17.399999999999999" customHeight="1" x14ac:dyDescent="0.25">
      <c r="A81" s="131" t="s">
        <v>57</v>
      </c>
      <c r="B81" s="188">
        <f t="shared" ref="B81:AG81" si="103">+((C63/B63)^($B$11))^0.2</f>
        <v>1.019682994120646</v>
      </c>
      <c r="C81" s="188">
        <f t="shared" si="103"/>
        <v>1.0192864341875336</v>
      </c>
      <c r="D81" s="148">
        <f t="shared" si="103"/>
        <v>1.0189598911309783</v>
      </c>
      <c r="E81" s="148">
        <f t="shared" si="103"/>
        <v>1.0186655008123777</v>
      </c>
      <c r="F81" s="148">
        <f t="shared" si="103"/>
        <v>1.0183906238411311</v>
      </c>
      <c r="G81" s="148">
        <f t="shared" si="103"/>
        <v>1.0181314090028515</v>
      </c>
      <c r="H81" s="148">
        <f t="shared" si="103"/>
        <v>1.0178758651635889</v>
      </c>
      <c r="I81" s="199">
        <f t="shared" si="103"/>
        <v>1.0176290363406149</v>
      </c>
      <c r="J81" s="188">
        <f t="shared" si="103"/>
        <v>1.0173891417798964</v>
      </c>
      <c r="K81" s="188">
        <f t="shared" si="103"/>
        <v>1.0171549235565849</v>
      </c>
      <c r="L81" s="188">
        <f t="shared" si="103"/>
        <v>1.0169254289595968</v>
      </c>
      <c r="M81" s="188">
        <f t="shared" si="103"/>
        <v>1.0166999396727672</v>
      </c>
      <c r="N81" s="188">
        <f t="shared" si="103"/>
        <v>1.0164779579888774</v>
      </c>
      <c r="O81" s="188">
        <f t="shared" si="103"/>
        <v>1.0162592331934677</v>
      </c>
      <c r="P81" s="188">
        <f t="shared" si="103"/>
        <v>1.0160438417148496</v>
      </c>
      <c r="Q81" s="188">
        <f t="shared" si="103"/>
        <v>1.0158323584033391</v>
      </c>
      <c r="R81" s="315">
        <f t="shared" si="103"/>
        <v>1.0156434707201054</v>
      </c>
      <c r="S81" s="188">
        <f t="shared" si="103"/>
        <v>1.0154585336782516</v>
      </c>
      <c r="T81" s="188">
        <f t="shared" si="103"/>
        <v>1.0152737780833889</v>
      </c>
      <c r="U81" s="188">
        <f t="shared" si="103"/>
        <v>1.0150893276547643</v>
      </c>
      <c r="V81" s="188">
        <f t="shared" si="103"/>
        <v>1.0149059780051091</v>
      </c>
      <c r="W81" s="188">
        <f t="shared" si="103"/>
        <v>1.0147244851895389</v>
      </c>
      <c r="X81" s="188">
        <f t="shared" si="103"/>
        <v>1.0145454981524558</v>
      </c>
      <c r="Y81" s="188">
        <f t="shared" si="103"/>
        <v>1.0143696246900424</v>
      </c>
      <c r="Z81" s="188">
        <f t="shared" si="103"/>
        <v>1.0141975221090889</v>
      </c>
      <c r="AA81" s="188">
        <f t="shared" si="103"/>
        <v>1.0140300272927802</v>
      </c>
      <c r="AB81" s="188">
        <f t="shared" si="103"/>
        <v>1.0138683947134532</v>
      </c>
      <c r="AC81" s="188">
        <f t="shared" si="103"/>
        <v>1.0137155751557632</v>
      </c>
      <c r="AD81" s="188">
        <f t="shared" si="103"/>
        <v>1.0135835138224731</v>
      </c>
      <c r="AE81" s="188">
        <f t="shared" si="103"/>
        <v>1.0134811378926152</v>
      </c>
      <c r="AF81" s="188">
        <f t="shared" si="103"/>
        <v>1.0134273778509209</v>
      </c>
      <c r="AG81" s="188">
        <f t="shared" si="103"/>
        <v>1.0134591168125249</v>
      </c>
      <c r="AH81" s="188">
        <f t="shared" ref="AH81:BM81" si="104">+((AI63/AH63)^($B$11))^0.2</f>
        <v>1.0136465453977863</v>
      </c>
      <c r="AI81" s="188">
        <f t="shared" si="104"/>
        <v>1.0141227021678976</v>
      </c>
      <c r="AJ81" s="188">
        <f t="shared" si="104"/>
        <v>1.0159593393666773</v>
      </c>
      <c r="AK81" s="188">
        <f t="shared" si="104"/>
        <v>1.0150172886981685</v>
      </c>
      <c r="AL81" s="188">
        <f t="shared" si="104"/>
        <v>1.0138028266444385</v>
      </c>
      <c r="AM81" s="188">
        <f t="shared" si="104"/>
        <v>1.0148439779496192</v>
      </c>
      <c r="AN81" s="188">
        <f t="shared" si="104"/>
        <v>1.0144633950849706</v>
      </c>
      <c r="AO81" s="188">
        <f t="shared" si="104"/>
        <v>1.0141753755377569</v>
      </c>
      <c r="AP81" s="188">
        <f t="shared" si="104"/>
        <v>1.0139466264968646</v>
      </c>
      <c r="AQ81" s="188">
        <f t="shared" si="104"/>
        <v>1.013757325185896</v>
      </c>
      <c r="AR81" s="188">
        <f t="shared" si="104"/>
        <v>1.0135948726571318</v>
      </c>
      <c r="AS81" s="188">
        <f t="shared" si="104"/>
        <v>1.0134509723229799</v>
      </c>
      <c r="AT81" s="188">
        <f t="shared" si="104"/>
        <v>1.0133200571716061</v>
      </c>
      <c r="AU81" s="188">
        <f t="shared" si="104"/>
        <v>1.013198352649437</v>
      </c>
      <c r="AV81" s="188">
        <f t="shared" si="104"/>
        <v>1.013083282958374</v>
      </c>
      <c r="AW81" s="188">
        <f t="shared" si="104"/>
        <v>1.0129730820070637</v>
      </c>
      <c r="AX81" s="188">
        <f t="shared" si="104"/>
        <v>1.01286653381833</v>
      </c>
      <c r="AY81" s="188">
        <f t="shared" si="104"/>
        <v>1.0127627975897016</v>
      </c>
      <c r="AZ81" s="188">
        <f t="shared" si="104"/>
        <v>1.0126612891190114</v>
      </c>
      <c r="BA81" s="188">
        <f t="shared" si="104"/>
        <v>1.012561600139533</v>
      </c>
      <c r="BB81" s="188">
        <f t="shared" si="104"/>
        <v>1.0124634433031567</v>
      </c>
      <c r="BC81" s="188">
        <f t="shared" si="104"/>
        <v>1.0123666145807797</v>
      </c>
      <c r="BD81" s="188">
        <f t="shared" si="104"/>
        <v>1.0122709675206656</v>
      </c>
      <c r="BE81" s="188">
        <f t="shared" si="104"/>
        <v>1.0121763955952492</v>
      </c>
      <c r="BF81" s="188">
        <f t="shared" si="104"/>
        <v>1.012082820073672</v>
      </c>
      <c r="BG81" s="188">
        <f t="shared" si="104"/>
        <v>1.011990181674417</v>
      </c>
      <c r="BH81" s="188">
        <f t="shared" si="104"/>
        <v>1.0118984348072206</v>
      </c>
      <c r="BI81" s="188">
        <f t="shared" si="104"/>
        <v>1.0118075435909137</v>
      </c>
      <c r="BJ81" s="188">
        <f t="shared" si="104"/>
        <v>1.0117174790910433</v>
      </c>
      <c r="BK81" s="188">
        <f t="shared" si="104"/>
        <v>1.0116282173965971</v>
      </c>
      <c r="BL81" s="188">
        <f t="shared" si="104"/>
        <v>1.0115397382750104</v>
      </c>
      <c r="BM81" s="188">
        <f t="shared" si="104"/>
        <v>1.0114520242265161</v>
      </c>
      <c r="BN81" s="188">
        <f t="shared" ref="BN81:CB81" si="105">+((BO63/BN63)^($B$11))^0.2</f>
        <v>1.0113650598149733</v>
      </c>
      <c r="BO81" s="188">
        <f t="shared" si="105"/>
        <v>1.0112788311906706</v>
      </c>
      <c r="BP81" s="188">
        <f t="shared" si="105"/>
        <v>1.0111933257468975</v>
      </c>
      <c r="BQ81" s="188">
        <f t="shared" si="105"/>
        <v>1.0111085318701352</v>
      </c>
      <c r="BR81" s="188">
        <f t="shared" si="105"/>
        <v>1.0110244387560907</v>
      </c>
      <c r="BS81" s="188">
        <f t="shared" si="105"/>
        <v>1.0109410362723359</v>
      </c>
      <c r="BT81" s="188">
        <f t="shared" si="105"/>
        <v>1.0108583148541619</v>
      </c>
      <c r="BU81" s="188">
        <f t="shared" si="105"/>
        <v>1.0107762654243233</v>
      </c>
      <c r="BV81" s="188">
        <f t="shared" si="105"/>
        <v>1.0106948793301147</v>
      </c>
      <c r="BW81" s="188">
        <f t="shared" si="105"/>
        <v>1.0106141482931905</v>
      </c>
      <c r="BX81" s="188">
        <f t="shared" si="105"/>
        <v>1.0105340643688496</v>
      </c>
      <c r="BY81" s="188">
        <f t="shared" si="105"/>
        <v>1.0104546199124615</v>
      </c>
      <c r="BZ81" s="188">
        <f t="shared" si="105"/>
        <v>1.0103758075513605</v>
      </c>
      <c r="CA81" s="188">
        <f t="shared" si="105"/>
        <v>1.0102976201609866</v>
      </c>
      <c r="CB81" s="188">
        <f t="shared" si="105"/>
        <v>1.0102200508443839</v>
      </c>
      <c r="CC81" s="188">
        <f>+((CD63/CC63)^($B$11))^0.2</f>
        <v>1.0101430929143886</v>
      </c>
      <c r="CD81" s="188">
        <f>+((CE63/CD63)^($B$11))^0.2</f>
        <v>0</v>
      </c>
    </row>
    <row r="82" spans="1:82" s="188" customFormat="1" ht="17.399999999999999" customHeight="1" x14ac:dyDescent="0.25">
      <c r="A82" s="131" t="s">
        <v>58</v>
      </c>
      <c r="B82" s="188">
        <f t="shared" ref="B82:AG82" si="106">+B81*B80</f>
        <v>1.0463063377253674</v>
      </c>
      <c r="C82" s="188">
        <f t="shared" si="106"/>
        <v>1.0454274084794921</v>
      </c>
      <c r="D82" s="148">
        <f t="shared" si="106"/>
        <v>1.0446206799190763</v>
      </c>
      <c r="E82" s="148">
        <f t="shared" si="106"/>
        <v>1.0438472546039754</v>
      </c>
      <c r="F82" s="148">
        <f t="shared" si="106"/>
        <v>1.0430941418643964</v>
      </c>
      <c r="G82" s="148">
        <f t="shared" si="106"/>
        <v>1.0423573717292289</v>
      </c>
      <c r="H82" s="148">
        <f t="shared" si="106"/>
        <v>1.0416246515253706</v>
      </c>
      <c r="I82" s="199">
        <f t="shared" si="106"/>
        <v>1.04090113550829</v>
      </c>
      <c r="J82" s="188">
        <f t="shared" si="106"/>
        <v>1.0401849909101089</v>
      </c>
      <c r="K82" s="188">
        <f t="shared" si="106"/>
        <v>1.0394749225631794</v>
      </c>
      <c r="L82" s="188">
        <f t="shared" si="106"/>
        <v>1.0387699493997933</v>
      </c>
      <c r="M82" s="188">
        <f t="shared" si="106"/>
        <v>1.0380693314382921</v>
      </c>
      <c r="N82" s="188">
        <f t="shared" si="106"/>
        <v>1.0373725551711568</v>
      </c>
      <c r="O82" s="188">
        <f t="shared" si="106"/>
        <v>1.0366793599684863</v>
      </c>
      <c r="P82" s="188">
        <f t="shared" si="106"/>
        <v>1.035989819230114</v>
      </c>
      <c r="Q82" s="188">
        <f t="shared" si="106"/>
        <v>1.0353045141916453</v>
      </c>
      <c r="R82" s="315">
        <f t="shared" si="106"/>
        <v>1.0346424764588267</v>
      </c>
      <c r="S82" s="188">
        <f t="shared" si="106"/>
        <v>1.0339846895398728</v>
      </c>
      <c r="T82" s="188">
        <f t="shared" si="106"/>
        <v>1.0333273117332926</v>
      </c>
      <c r="U82" s="188">
        <f t="shared" si="106"/>
        <v>1.0326704686445256</v>
      </c>
      <c r="V82" s="188">
        <f t="shared" si="106"/>
        <v>1.0320149688704532</v>
      </c>
      <c r="W82" s="188">
        <f t="shared" si="106"/>
        <v>1.031361579331463</v>
      </c>
      <c r="X82" s="188">
        <f t="shared" si="106"/>
        <v>1.030710956733774</v>
      </c>
      <c r="Y82" s="188">
        <f t="shared" si="106"/>
        <v>1.0300637148002647</v>
      </c>
      <c r="Z82" s="188">
        <f t="shared" si="106"/>
        <v>1.0294205163854551</v>
      </c>
      <c r="AA82" s="188">
        <f t="shared" si="106"/>
        <v>1.0287822053195019</v>
      </c>
      <c r="AB82" s="188">
        <f t="shared" si="106"/>
        <v>1.0281500473594025</v>
      </c>
      <c r="AC82" s="188">
        <f t="shared" si="106"/>
        <v>1.0275270253706204</v>
      </c>
      <c r="AD82" s="188">
        <f t="shared" si="106"/>
        <v>1.0269252295822968</v>
      </c>
      <c r="AE82" s="188">
        <f t="shared" si="106"/>
        <v>1.0263536718136168</v>
      </c>
      <c r="AF82" s="188">
        <f t="shared" si="106"/>
        <v>1.0258314731523608</v>
      </c>
      <c r="AG82" s="188">
        <f t="shared" si="106"/>
        <v>1.0253958838304915</v>
      </c>
      <c r="AH82" s="188">
        <f t="shared" ref="AH82:BM82" si="107">+AH81*AH80</f>
        <v>1.0251177704555063</v>
      </c>
      <c r="AI82" s="188">
        <f t="shared" si="107"/>
        <v>1.0251314002982903</v>
      </c>
      <c r="AJ82" s="188">
        <f t="shared" si="107"/>
        <v>1.0265192658862854</v>
      </c>
      <c r="AK82" s="188">
        <f t="shared" si="107"/>
        <v>1.0250992029535859</v>
      </c>
      <c r="AL82" s="188">
        <f t="shared" si="107"/>
        <v>1.0234050714515526</v>
      </c>
      <c r="AM82" s="188">
        <f t="shared" si="107"/>
        <v>1.0239880512189621</v>
      </c>
      <c r="AN82" s="188">
        <f t="shared" si="107"/>
        <v>1.0231362357949001</v>
      </c>
      <c r="AO82" s="188">
        <f t="shared" si="107"/>
        <v>1.0223781372637331</v>
      </c>
      <c r="AP82" s="188">
        <f t="shared" si="107"/>
        <v>1.0216800808283695</v>
      </c>
      <c r="AQ82" s="188">
        <f t="shared" si="107"/>
        <v>1.0210220196722137</v>
      </c>
      <c r="AR82" s="188">
        <f t="shared" si="107"/>
        <v>1.0203912158103166</v>
      </c>
      <c r="AS82" s="188">
        <f t="shared" si="107"/>
        <v>1.0197792837215676</v>
      </c>
      <c r="AT82" s="188">
        <f t="shared" si="107"/>
        <v>1.0191805985484457</v>
      </c>
      <c r="AU82" s="188">
        <f t="shared" si="107"/>
        <v>1.0185913476986852</v>
      </c>
      <c r="AV82" s="188">
        <f t="shared" si="107"/>
        <v>1.0180089301238888</v>
      </c>
      <c r="AW82" s="188">
        <f t="shared" si="107"/>
        <v>1.0286309059228824</v>
      </c>
      <c r="AX82" s="188">
        <f t="shared" si="107"/>
        <v>1.0285227107873469</v>
      </c>
      <c r="AY82" s="188">
        <f t="shared" si="107"/>
        <v>1.0284173710772138</v>
      </c>
      <c r="AZ82" s="188">
        <f t="shared" si="107"/>
        <v>1.0283142935601313</v>
      </c>
      <c r="BA82" s="188">
        <f t="shared" si="107"/>
        <v>1.028213063658673</v>
      </c>
      <c r="BB82" s="188">
        <f t="shared" si="107"/>
        <v>1.0281133895831052</v>
      </c>
      <c r="BC82" s="188">
        <f t="shared" si="107"/>
        <v>1.0280150641505865</v>
      </c>
      <c r="BD82" s="188">
        <f t="shared" si="107"/>
        <v>1.0279179386456332</v>
      </c>
      <c r="BE82" s="188">
        <f t="shared" si="107"/>
        <v>1.027821904894052</v>
      </c>
      <c r="BF82" s="188">
        <f t="shared" si="107"/>
        <v>1.0277268829480182</v>
      </c>
      <c r="BG82" s="188">
        <f t="shared" si="107"/>
        <v>1.027632812609683</v>
      </c>
      <c r="BH82" s="188">
        <f t="shared" si="107"/>
        <v>1.0275396475840803</v>
      </c>
      <c r="BI82" s="188">
        <f t="shared" si="107"/>
        <v>1.0274473514354159</v>
      </c>
      <c r="BJ82" s="188">
        <f t="shared" si="107"/>
        <v>1.0273558947819876</v>
      </c>
      <c r="BK82" s="188">
        <f t="shared" si="107"/>
        <v>1.0272652533431841</v>
      </c>
      <c r="BL82" s="188">
        <f t="shared" si="107"/>
        <v>1.0271754065736995</v>
      </c>
      <c r="BM82" s="188">
        <f t="shared" si="107"/>
        <v>1.0270863367032683</v>
      </c>
      <c r="BN82" s="188">
        <f t="shared" ref="BN82:CB82" si="108">+BN81*BN80</f>
        <v>1.026998028057148</v>
      </c>
      <c r="BO82" s="188">
        <f t="shared" si="108"/>
        <v>1.0269104665715483</v>
      </c>
      <c r="BP82" s="188">
        <f t="shared" si="108"/>
        <v>1.0268236394448931</v>
      </c>
      <c r="BQ82" s="188">
        <f t="shared" si="108"/>
        <v>1.0267375348841501</v>
      </c>
      <c r="BR82" s="188">
        <f t="shared" si="108"/>
        <v>1.0266521419180212</v>
      </c>
      <c r="BS82" s="188">
        <f t="shared" si="108"/>
        <v>1.026567450257458</v>
      </c>
      <c r="BT82" s="188">
        <f t="shared" si="108"/>
        <v>1.0264834501899074</v>
      </c>
      <c r="BU82" s="188">
        <f t="shared" si="108"/>
        <v>1.0264001324978143</v>
      </c>
      <c r="BV82" s="188">
        <f t="shared" si="108"/>
        <v>1.0263174883947257</v>
      </c>
      <c r="BW82" s="188">
        <f t="shared" si="108"/>
        <v>1.0262355094743354</v>
      </c>
      <c r="BX82" s="188">
        <f t="shared" si="108"/>
        <v>1.0261541876691385</v>
      </c>
      <c r="BY82" s="188">
        <f t="shared" si="108"/>
        <v>1.0260735152163394</v>
      </c>
      <c r="BZ82" s="188">
        <f t="shared" si="108"/>
        <v>1.0259934846293106</v>
      </c>
      <c r="CA82" s="188">
        <f t="shared" si="108"/>
        <v>1.0259140886733662</v>
      </c>
      <c r="CB82" s="188">
        <f t="shared" si="108"/>
        <v>1.0258353203449415</v>
      </c>
      <c r="CC82" s="188">
        <f>+CC81*CC80</f>
        <v>1.0257571728535075</v>
      </c>
      <c r="CD82" s="188" t="e">
        <f>+CD81*CD80</f>
        <v>#DIV/0!</v>
      </c>
    </row>
    <row r="83" spans="1:82" s="193" customFormat="1" ht="17.399999999999999" customHeight="1" x14ac:dyDescent="0.25">
      <c r="A83" s="112" t="s">
        <v>2</v>
      </c>
      <c r="C83" s="193">
        <f>+B82-1</f>
        <v>4.6306337725367408E-2</v>
      </c>
      <c r="D83" s="148">
        <f t="shared" ref="D83:AI83" si="109">+D82-1</f>
        <v>4.4620679919076256E-2</v>
      </c>
      <c r="E83" s="148">
        <f t="shared" si="109"/>
        <v>4.3847254603975427E-2</v>
      </c>
      <c r="F83" s="148">
        <f t="shared" si="109"/>
        <v>4.3094141864396418E-2</v>
      </c>
      <c r="G83" s="148">
        <f t="shared" si="109"/>
        <v>4.2357371729228932E-2</v>
      </c>
      <c r="H83" s="148">
        <f t="shared" si="109"/>
        <v>4.1624651525370648E-2</v>
      </c>
      <c r="I83" s="217">
        <f t="shared" si="109"/>
        <v>4.0901135508289999E-2</v>
      </c>
      <c r="J83" s="193">
        <f t="shared" si="109"/>
        <v>4.0184990910108853E-2</v>
      </c>
      <c r="K83" s="193">
        <f t="shared" si="109"/>
        <v>3.9474922563179415E-2</v>
      </c>
      <c r="L83" s="193">
        <f t="shared" si="109"/>
        <v>3.876994939979328E-2</v>
      </c>
      <c r="M83" s="193">
        <f t="shared" si="109"/>
        <v>3.8069331438292053E-2</v>
      </c>
      <c r="N83" s="193">
        <f t="shared" si="109"/>
        <v>3.7372555171156785E-2</v>
      </c>
      <c r="O83" s="193">
        <f t="shared" si="109"/>
        <v>3.6679359968486258E-2</v>
      </c>
      <c r="P83" s="193">
        <f t="shared" si="109"/>
        <v>3.5989819230114017E-2</v>
      </c>
      <c r="Q83" s="193">
        <f t="shared" si="109"/>
        <v>3.5304514191645264E-2</v>
      </c>
      <c r="R83" s="316">
        <f t="shared" si="109"/>
        <v>3.4642476458826676E-2</v>
      </c>
      <c r="S83" s="193">
        <f t="shared" si="109"/>
        <v>3.398468953987277E-2</v>
      </c>
      <c r="T83" s="193">
        <f t="shared" si="109"/>
        <v>3.3327311733292619E-2</v>
      </c>
      <c r="U83" s="193">
        <f t="shared" si="109"/>
        <v>3.2670468644525608E-2</v>
      </c>
      <c r="V83" s="193">
        <f t="shared" si="109"/>
        <v>3.2014968870453187E-2</v>
      </c>
      <c r="W83" s="193">
        <f t="shared" si="109"/>
        <v>3.1361579331462996E-2</v>
      </c>
      <c r="X83" s="193">
        <f t="shared" si="109"/>
        <v>3.0710956733773997E-2</v>
      </c>
      <c r="Y83" s="193">
        <f t="shared" si="109"/>
        <v>3.0063714800264707E-2</v>
      </c>
      <c r="Z83" s="193">
        <f t="shared" si="109"/>
        <v>2.9420516385455064E-2</v>
      </c>
      <c r="AA83" s="193">
        <f t="shared" si="109"/>
        <v>2.878220531950193E-2</v>
      </c>
      <c r="AB83" s="193">
        <f t="shared" si="109"/>
        <v>2.8150047359402519E-2</v>
      </c>
      <c r="AC83" s="193">
        <f t="shared" si="109"/>
        <v>2.752702537062035E-2</v>
      </c>
      <c r="AD83" s="193">
        <f t="shared" si="109"/>
        <v>2.6925229582296817E-2</v>
      </c>
      <c r="AE83" s="193">
        <f t="shared" si="109"/>
        <v>2.6353671813616808E-2</v>
      </c>
      <c r="AF83" s="193">
        <f t="shared" si="109"/>
        <v>2.5831473152360784E-2</v>
      </c>
      <c r="AG83" s="193">
        <f t="shared" si="109"/>
        <v>2.5395883830491517E-2</v>
      </c>
      <c r="AH83" s="193">
        <f t="shared" si="109"/>
        <v>2.5117770455506339E-2</v>
      </c>
      <c r="AI83" s="193">
        <f t="shared" si="109"/>
        <v>2.5131400298290307E-2</v>
      </c>
      <c r="AJ83" s="193">
        <f t="shared" ref="AJ83:BO83" si="110">+AJ82-1</f>
        <v>2.6519265886285392E-2</v>
      </c>
      <c r="AK83" s="193">
        <f t="shared" si="110"/>
        <v>2.509920295358592E-2</v>
      </c>
      <c r="AL83" s="193">
        <f t="shared" si="110"/>
        <v>2.3405071451552573E-2</v>
      </c>
      <c r="AM83" s="193">
        <f t="shared" si="110"/>
        <v>2.3988051218962081E-2</v>
      </c>
      <c r="AN83" s="193">
        <f t="shared" si="110"/>
        <v>2.3136235794900095E-2</v>
      </c>
      <c r="AO83" s="193">
        <f t="shared" si="110"/>
        <v>2.2378137263733056E-2</v>
      </c>
      <c r="AP83" s="193">
        <f t="shared" si="110"/>
        <v>2.1680080828369475E-2</v>
      </c>
      <c r="AQ83" s="193">
        <f t="shared" si="110"/>
        <v>2.1022019672213732E-2</v>
      </c>
      <c r="AR83" s="193">
        <f t="shared" si="110"/>
        <v>2.0391215810316554E-2</v>
      </c>
      <c r="AS83" s="193">
        <f t="shared" si="110"/>
        <v>1.9779283721567564E-2</v>
      </c>
      <c r="AT83" s="193">
        <f t="shared" si="110"/>
        <v>1.9180598548445671E-2</v>
      </c>
      <c r="AU83" s="193">
        <f t="shared" si="110"/>
        <v>1.8591347698685201E-2</v>
      </c>
      <c r="AV83" s="193">
        <f t="shared" si="110"/>
        <v>1.8008930123888822E-2</v>
      </c>
      <c r="AW83" s="193">
        <f t="shared" si="110"/>
        <v>2.8630905922882421E-2</v>
      </c>
      <c r="AX83" s="193">
        <f t="shared" si="110"/>
        <v>2.8522710787346917E-2</v>
      </c>
      <c r="AY83" s="193">
        <f t="shared" si="110"/>
        <v>2.841737107721376E-2</v>
      </c>
      <c r="AZ83" s="193">
        <f t="shared" si="110"/>
        <v>2.8314293560131265E-2</v>
      </c>
      <c r="BA83" s="193">
        <f t="shared" si="110"/>
        <v>2.8213063658673043E-2</v>
      </c>
      <c r="BB83" s="193">
        <f t="shared" si="110"/>
        <v>2.8113389583105164E-2</v>
      </c>
      <c r="BC83" s="193">
        <f t="shared" si="110"/>
        <v>2.8015064150586522E-2</v>
      </c>
      <c r="BD83" s="193">
        <f t="shared" si="110"/>
        <v>2.7917938645633189E-2</v>
      </c>
      <c r="BE83" s="193">
        <f t="shared" si="110"/>
        <v>2.7821904894052008E-2</v>
      </c>
      <c r="BF83" s="193">
        <f t="shared" si="110"/>
        <v>2.7726882948018172E-2</v>
      </c>
      <c r="BG83" s="193">
        <f t="shared" si="110"/>
        <v>2.7632812609682977E-2</v>
      </c>
      <c r="BH83" s="193">
        <f t="shared" si="110"/>
        <v>2.753964758408034E-2</v>
      </c>
      <c r="BI83" s="193">
        <f t="shared" si="110"/>
        <v>2.7447351435415879E-2</v>
      </c>
      <c r="BJ83" s="193">
        <f t="shared" si="110"/>
        <v>2.7355894781987633E-2</v>
      </c>
      <c r="BK83" s="193">
        <f t="shared" si="110"/>
        <v>2.7265253343184082E-2</v>
      </c>
      <c r="BL83" s="193">
        <f t="shared" si="110"/>
        <v>2.7175406573699545E-2</v>
      </c>
      <c r="BM83" s="193">
        <f t="shared" si="110"/>
        <v>2.7086336703268321E-2</v>
      </c>
      <c r="BN83" s="193">
        <f t="shared" si="110"/>
        <v>2.6998028057148016E-2</v>
      </c>
      <c r="BO83" s="193">
        <f t="shared" si="110"/>
        <v>2.6910466571548275E-2</v>
      </c>
      <c r="BP83" s="193">
        <f t="shared" ref="BP83:CB83" si="111">+BP82-1</f>
        <v>2.6823639444893077E-2</v>
      </c>
      <c r="BQ83" s="193">
        <f t="shared" si="111"/>
        <v>2.6737534884150094E-2</v>
      </c>
      <c r="BR83" s="193">
        <f t="shared" si="111"/>
        <v>2.6652141918021233E-2</v>
      </c>
      <c r="BS83" s="193">
        <f t="shared" si="111"/>
        <v>2.6567450257457992E-2</v>
      </c>
      <c r="BT83" s="193">
        <f t="shared" si="111"/>
        <v>2.6483450189907387E-2</v>
      </c>
      <c r="BU83" s="193">
        <f t="shared" si="111"/>
        <v>2.6400132497814255E-2</v>
      </c>
      <c r="BV83" s="193">
        <f t="shared" si="111"/>
        <v>2.6317488394725697E-2</v>
      </c>
      <c r="BW83" s="193">
        <f t="shared" si="111"/>
        <v>2.6235509474335394E-2</v>
      </c>
      <c r="BX83" s="193">
        <f t="shared" si="111"/>
        <v>2.6154187669138462E-2</v>
      </c>
      <c r="BY83" s="193">
        <f t="shared" si="111"/>
        <v>2.6073515216339382E-2</v>
      </c>
      <c r="BZ83" s="193">
        <f t="shared" si="111"/>
        <v>2.5993484629310615E-2</v>
      </c>
      <c r="CA83" s="193">
        <f t="shared" si="111"/>
        <v>2.5914088673366198E-2</v>
      </c>
      <c r="CB83" s="193">
        <f t="shared" si="111"/>
        <v>2.5835320344941515E-2</v>
      </c>
      <c r="CC83" s="193">
        <f>+CC82-1</f>
        <v>2.5757172853507537E-2</v>
      </c>
      <c r="CD83" s="193" t="e">
        <f>+CD82-1</f>
        <v>#DIV/0!</v>
      </c>
    </row>
    <row r="84" spans="1:82" s="218" customFormat="1" ht="17.399999999999999" customHeight="1" x14ac:dyDescent="0.25">
      <c r="A84" s="132" t="s">
        <v>428</v>
      </c>
      <c r="B84" s="312">
        <f t="shared" ref="B84:AG84" si="112">+B183</f>
        <v>0</v>
      </c>
      <c r="C84" s="312">
        <f t="shared" si="112"/>
        <v>4.5266164800000001E-2</v>
      </c>
      <c r="D84" s="354">
        <f t="shared" si="112"/>
        <v>4.4426446500000001E-2</v>
      </c>
      <c r="E84" s="354">
        <f t="shared" si="112"/>
        <v>4.3654134800000001E-2</v>
      </c>
      <c r="F84" s="354">
        <f t="shared" si="112"/>
        <v>4.29127261E-2</v>
      </c>
      <c r="G84" s="354">
        <f t="shared" si="112"/>
        <v>4.2190235299999997E-2</v>
      </c>
      <c r="H84" s="354">
        <f t="shared" si="112"/>
        <v>4.1483087500000002E-2</v>
      </c>
      <c r="I84" s="219">
        <f t="shared" si="112"/>
        <v>4.07796276E-2</v>
      </c>
      <c r="J84" s="312">
        <f t="shared" si="112"/>
        <v>4.0084786300000001E-2</v>
      </c>
      <c r="K84" s="312">
        <f t="shared" si="112"/>
        <v>3.9396845899999998E-2</v>
      </c>
      <c r="L84" s="312">
        <f t="shared" si="112"/>
        <v>3.8714559500000002E-2</v>
      </c>
      <c r="M84" s="312">
        <f t="shared" si="112"/>
        <v>3.8036956800000001E-2</v>
      </c>
      <c r="N84" s="312">
        <f t="shared" si="112"/>
        <v>3.73632832E-2</v>
      </c>
      <c r="O84" s="312">
        <f t="shared" si="112"/>
        <v>3.6692993E-2</v>
      </c>
      <c r="P84" s="312">
        <f t="shared" si="112"/>
        <v>3.6025780799999997E-2</v>
      </c>
      <c r="Q84" s="312">
        <f t="shared" si="112"/>
        <v>3.5361666700000002E-2</v>
      </c>
      <c r="R84" s="316">
        <f t="shared" si="112"/>
        <v>3.47011713E-2</v>
      </c>
      <c r="S84" s="312">
        <f t="shared" si="112"/>
        <v>3.4063007999999999E-2</v>
      </c>
      <c r="T84" s="312">
        <f t="shared" si="112"/>
        <v>3.3428183E-2</v>
      </c>
      <c r="U84" s="312">
        <f t="shared" si="112"/>
        <v>3.27930492E-2</v>
      </c>
      <c r="V84" s="312">
        <f t="shared" si="112"/>
        <v>3.2157839200000003E-2</v>
      </c>
      <c r="W84" s="312">
        <f t="shared" si="112"/>
        <v>3.1523415999999999E-2</v>
      </c>
      <c r="X84" s="312">
        <f t="shared" si="112"/>
        <v>3.0890576199999999E-2</v>
      </c>
      <c r="Y84" s="312">
        <f t="shared" si="112"/>
        <v>3.02599884E-2</v>
      </c>
      <c r="Z84" s="312">
        <f t="shared" si="112"/>
        <v>2.9632258700000001E-2</v>
      </c>
      <c r="AA84" s="312">
        <f t="shared" si="112"/>
        <v>2.9008019900000001E-2</v>
      </c>
      <c r="AB84" s="312">
        <f t="shared" si="112"/>
        <v>2.8388062799999999E-2</v>
      </c>
      <c r="AC84" s="312">
        <f t="shared" si="112"/>
        <v>2.7773574299999999E-2</v>
      </c>
      <c r="AD84" s="312">
        <f t="shared" si="112"/>
        <v>2.7167403199999999E-2</v>
      </c>
      <c r="AE84" s="312">
        <f t="shared" si="112"/>
        <v>2.6581256500000001E-2</v>
      </c>
      <c r="AF84" s="312">
        <f t="shared" si="112"/>
        <v>2.60238998E-2</v>
      </c>
      <c r="AG84" s="312">
        <f t="shared" si="112"/>
        <v>2.55139723E-2</v>
      </c>
      <c r="AH84" s="312">
        <f t="shared" ref="AH84:BM84" si="113">+AH183</f>
        <v>2.5087841499999999E-2</v>
      </c>
      <c r="AI84" s="312">
        <f t="shared" si="113"/>
        <v>2.4814740299999999E-2</v>
      </c>
      <c r="AJ84" s="312">
        <f t="shared" si="113"/>
        <v>2.48258126E-2</v>
      </c>
      <c r="AK84" s="312">
        <f t="shared" si="113"/>
        <v>2.5165488900000001E-2</v>
      </c>
      <c r="AL84" s="312">
        <f t="shared" si="113"/>
        <v>2.4481186700000001E-2</v>
      </c>
      <c r="AM84" s="312">
        <f t="shared" si="113"/>
        <v>2.3071175700000002E-2</v>
      </c>
      <c r="AN84" s="312">
        <f t="shared" si="113"/>
        <v>2.37355208E-2</v>
      </c>
      <c r="AO84" s="312">
        <f t="shared" si="113"/>
        <v>2.2943606700000001E-2</v>
      </c>
      <c r="AP84" s="312">
        <f t="shared" si="113"/>
        <v>2.2218375299999999E-2</v>
      </c>
      <c r="AQ84" s="312">
        <f t="shared" si="113"/>
        <v>2.1539585999999999E-2</v>
      </c>
      <c r="AR84" s="312">
        <f t="shared" si="113"/>
        <v>2.0893359100000002E-2</v>
      </c>
      <c r="AS84" s="312">
        <f t="shared" si="113"/>
        <v>2.0270189500000001E-2</v>
      </c>
      <c r="AT84" s="312">
        <f t="shared" si="113"/>
        <v>1.9663544799999998E-2</v>
      </c>
      <c r="AU84" s="312">
        <f t="shared" si="113"/>
        <v>1.90689099E-2</v>
      </c>
      <c r="AV84" s="312">
        <f t="shared" si="113"/>
        <v>1.8483143399999999E-2</v>
      </c>
      <c r="AW84" s="312">
        <f t="shared" si="113"/>
        <v>1.7904042700000001E-2</v>
      </c>
      <c r="AX84" s="312">
        <f t="shared" si="113"/>
        <v>2.8277375099999998E-2</v>
      </c>
      <c r="AY84" s="312">
        <f t="shared" si="113"/>
        <v>2.8166068200000002E-2</v>
      </c>
      <c r="AZ84" s="312">
        <f t="shared" si="113"/>
        <v>2.8058114200000001E-2</v>
      </c>
      <c r="BA84" s="312">
        <f t="shared" si="113"/>
        <v>2.7952928299999999E-2</v>
      </c>
      <c r="BB84" s="312">
        <f t="shared" si="113"/>
        <v>2.7850077800000001E-2</v>
      </c>
      <c r="BC84" s="312">
        <f t="shared" si="113"/>
        <v>2.7749238400000001E-2</v>
      </c>
      <c r="BD84" s="312">
        <f t="shared" si="113"/>
        <v>2.7650162799999999E-2</v>
      </c>
      <c r="BE84" s="312">
        <f t="shared" si="113"/>
        <v>2.7552659899999998E-2</v>
      </c>
      <c r="BF84" s="312">
        <f t="shared" si="113"/>
        <v>2.74565794E-2</v>
      </c>
      <c r="BG84" s="312">
        <f t="shared" si="113"/>
        <v>2.7361801200000001E-2</v>
      </c>
      <c r="BH84" s="312">
        <f t="shared" si="113"/>
        <v>2.7268227799999999E-2</v>
      </c>
      <c r="BI84" s="312">
        <f t="shared" si="113"/>
        <v>2.7175779099999998E-2</v>
      </c>
      <c r="BJ84" s="312">
        <f t="shared" si="113"/>
        <v>2.70843882E-2</v>
      </c>
      <c r="BK84" s="312">
        <f t="shared" si="113"/>
        <v>2.6993998500000001E-2</v>
      </c>
      <c r="BL84" s="312">
        <f t="shared" si="113"/>
        <v>2.6904562E-2</v>
      </c>
      <c r="BM84" s="312">
        <f t="shared" si="113"/>
        <v>2.68160369E-2</v>
      </c>
      <c r="BN84" s="312">
        <f t="shared" ref="BN84:CB84" si="114">+BN183</f>
        <v>2.6728387100000001E-2</v>
      </c>
      <c r="BO84" s="312">
        <f t="shared" si="114"/>
        <v>2.66415809E-2</v>
      </c>
      <c r="BP84" s="312">
        <f t="shared" si="114"/>
        <v>2.65555902E-2</v>
      </c>
      <c r="BQ84" s="312">
        <f t="shared" si="114"/>
        <v>2.6470390199999999E-2</v>
      </c>
      <c r="BR84" s="312">
        <f t="shared" si="114"/>
        <v>2.6385958599999999E-2</v>
      </c>
      <c r="BS84" s="312">
        <f t="shared" si="114"/>
        <v>2.63022753E-2</v>
      </c>
      <c r="BT84" s="312">
        <f t="shared" si="114"/>
        <v>2.62193223E-2</v>
      </c>
      <c r="BU84" s="312">
        <f t="shared" si="114"/>
        <v>2.61370831E-2</v>
      </c>
      <c r="BV84" s="312">
        <f t="shared" si="114"/>
        <v>2.60555427E-2</v>
      </c>
      <c r="BW84" s="312">
        <f t="shared" si="114"/>
        <v>2.5974687400000002E-2</v>
      </c>
      <c r="BX84" s="312">
        <f t="shared" si="114"/>
        <v>2.5894504499999998E-2</v>
      </c>
      <c r="BY84" s="312">
        <f t="shared" si="114"/>
        <v>2.5814982399999999E-2</v>
      </c>
      <c r="BZ84" s="312">
        <f t="shared" si="114"/>
        <v>2.573611E-2</v>
      </c>
      <c r="CA84" s="312">
        <f t="shared" si="114"/>
        <v>2.5657877400000001E-2</v>
      </c>
      <c r="CB84" s="312">
        <f t="shared" si="114"/>
        <v>2.5580275E-2</v>
      </c>
      <c r="CC84" s="312">
        <f>+CC183</f>
        <v>2.5503293900000001E-2</v>
      </c>
      <c r="CD84" s="312">
        <f>+CD183</f>
        <v>2.5426925699999998E-2</v>
      </c>
    </row>
    <row r="85" spans="1:82" s="188" customFormat="1" ht="17.399999999999999" customHeight="1" x14ac:dyDescent="0.25">
      <c r="A85" s="133" t="s">
        <v>59</v>
      </c>
      <c r="B85" s="185">
        <v>1</v>
      </c>
      <c r="C85" s="220">
        <f t="shared" ref="C85:AH85" si="115">+B85/(1+C83)^5</f>
        <v>0.79745414588377217</v>
      </c>
      <c r="D85" s="186">
        <f t="shared" si="115"/>
        <v>0.64108058502774234</v>
      </c>
      <c r="E85" s="186">
        <f t="shared" si="115"/>
        <v>0.51728258546742867</v>
      </c>
      <c r="F85" s="186">
        <f t="shared" si="115"/>
        <v>0.41889996699108584</v>
      </c>
      <c r="G85" s="186">
        <f t="shared" si="115"/>
        <v>0.34042944391428148</v>
      </c>
      <c r="H85" s="186">
        <f t="shared" si="115"/>
        <v>0.27763286047283248</v>
      </c>
      <c r="I85" s="187">
        <f t="shared" si="115"/>
        <v>0.22720791489831729</v>
      </c>
      <c r="J85" s="220">
        <f t="shared" si="115"/>
        <v>0.18658234259302789</v>
      </c>
      <c r="K85" s="220">
        <f t="shared" si="115"/>
        <v>0.15374480836055399</v>
      </c>
      <c r="L85" s="220">
        <f t="shared" si="115"/>
        <v>0.12711698171382402</v>
      </c>
      <c r="M85" s="220">
        <f t="shared" si="115"/>
        <v>0.105456115475105</v>
      </c>
      <c r="N85" s="220">
        <f t="shared" si="115"/>
        <v>8.7780489736171724E-2</v>
      </c>
      <c r="O85" s="220">
        <f t="shared" si="115"/>
        <v>7.3312113498187004E-2</v>
      </c>
      <c r="P85" s="220">
        <f t="shared" si="115"/>
        <v>6.1432515935091622E-2</v>
      </c>
      <c r="Q85" s="220">
        <f t="shared" si="115"/>
        <v>5.1648506026243164E-2</v>
      </c>
      <c r="R85" s="317">
        <f t="shared" si="115"/>
        <v>4.3561842792026545E-2</v>
      </c>
      <c r="S85" s="220">
        <f t="shared" si="115"/>
        <v>3.6858334143899787E-2</v>
      </c>
      <c r="T85" s="220">
        <f t="shared" si="115"/>
        <v>3.1285720513475071E-2</v>
      </c>
      <c r="U85" s="220">
        <f t="shared" si="115"/>
        <v>2.6640193380657373E-2</v>
      </c>
      <c r="V85" s="220">
        <f t="shared" si="115"/>
        <v>2.275660075320126E-2</v>
      </c>
      <c r="W85" s="220">
        <f t="shared" si="115"/>
        <v>1.9500809773325457E-2</v>
      </c>
      <c r="X85" s="220">
        <f t="shared" si="115"/>
        <v>1.6763634457521357E-2</v>
      </c>
      <c r="Y85" s="220">
        <f t="shared" si="115"/>
        <v>1.4455986621558791E-2</v>
      </c>
      <c r="Z85" s="220">
        <f t="shared" si="115"/>
        <v>1.2504998388818581E-2</v>
      </c>
      <c r="AA85" s="220">
        <f t="shared" si="115"/>
        <v>1.0850916499609307E-2</v>
      </c>
      <c r="AB85" s="220">
        <f t="shared" si="115"/>
        <v>9.4446076745134666E-3</v>
      </c>
      <c r="AC85" s="220">
        <f t="shared" si="115"/>
        <v>8.2455125304544286E-3</v>
      </c>
      <c r="AD85" s="220">
        <f t="shared" si="115"/>
        <v>7.2197729037258808E-3</v>
      </c>
      <c r="AE85" s="220">
        <f t="shared" si="115"/>
        <v>6.3392566569205906E-3</v>
      </c>
      <c r="AF85" s="220">
        <f t="shared" si="115"/>
        <v>5.5803088798966017E-3</v>
      </c>
      <c r="AG85" s="220">
        <f t="shared" si="115"/>
        <v>4.9226662228144917E-3</v>
      </c>
      <c r="AH85" s="220">
        <f t="shared" si="115"/>
        <v>4.3484209489123961E-3</v>
      </c>
      <c r="AI85" s="220">
        <f t="shared" ref="AI85:BN85" si="116">+AH85/(1+AI83)^5</f>
        <v>3.840907934834722E-3</v>
      </c>
      <c r="AJ85" s="220">
        <f t="shared" si="116"/>
        <v>3.3697553689348344E-3</v>
      </c>
      <c r="AK85" s="220">
        <f t="shared" si="116"/>
        <v>2.9769318646704615E-3</v>
      </c>
      <c r="AL85" s="220">
        <f t="shared" si="116"/>
        <v>2.6517408004983665E-3</v>
      </c>
      <c r="AM85" s="220">
        <f t="shared" si="116"/>
        <v>2.3553563705391496E-3</v>
      </c>
      <c r="AN85" s="220">
        <f t="shared" si="116"/>
        <v>2.1008221885758693E-3</v>
      </c>
      <c r="AO85" s="220">
        <f t="shared" si="116"/>
        <v>1.8807519741438879E-3</v>
      </c>
      <c r="AP85" s="220">
        <f t="shared" si="116"/>
        <v>1.6894949388533852E-3</v>
      </c>
      <c r="AQ85" s="220">
        <f t="shared" si="116"/>
        <v>1.522584321914332E-3</v>
      </c>
      <c r="AR85" s="220">
        <f t="shared" si="116"/>
        <v>1.376409930225495E-3</v>
      </c>
      <c r="AS85" s="220">
        <f t="shared" si="116"/>
        <v>1.2480065679187828E-3</v>
      </c>
      <c r="AT85" s="220">
        <f t="shared" si="116"/>
        <v>1.1349092414108569E-3</v>
      </c>
      <c r="AU85" s="220">
        <f t="shared" si="116"/>
        <v>1.0350497348893413E-3</v>
      </c>
      <c r="AV85" s="220">
        <f t="shared" si="116"/>
        <v>9.4668016956419427E-4</v>
      </c>
      <c r="AW85" s="220">
        <f t="shared" si="116"/>
        <v>8.2206363222099858E-4</v>
      </c>
      <c r="AX85" s="220">
        <f t="shared" si="116"/>
        <v>7.1422657708882951E-4</v>
      </c>
      <c r="AY85" s="220">
        <f t="shared" si="116"/>
        <v>6.208532916608645E-4</v>
      </c>
      <c r="AZ85" s="220">
        <f t="shared" si="116"/>
        <v>5.3995755898859183E-4</v>
      </c>
      <c r="BA85" s="220">
        <f t="shared" si="116"/>
        <v>4.6983356378130133E-4</v>
      </c>
      <c r="BB85" s="220">
        <f t="shared" si="116"/>
        <v>4.0901474300864552E-4</v>
      </c>
      <c r="BC85" s="220">
        <f t="shared" si="116"/>
        <v>3.5623908696255755E-4</v>
      </c>
      <c r="BD85" s="220">
        <f t="shared" si="116"/>
        <v>3.1041974876807303E-4</v>
      </c>
      <c r="BE85" s="220">
        <f t="shared" si="116"/>
        <v>2.7062006718638222E-4</v>
      </c>
      <c r="BF85" s="220">
        <f t="shared" si="116"/>
        <v>2.3603228647432119E-4</v>
      </c>
      <c r="BG85" s="220">
        <f t="shared" si="116"/>
        <v>2.0595939084079142E-4</v>
      </c>
      <c r="BH85" s="220">
        <f t="shared" si="116"/>
        <v>1.7979957387028074E-4</v>
      </c>
      <c r="BI85" s="220">
        <f t="shared" si="116"/>
        <v>1.570329442041762E-4</v>
      </c>
      <c r="BJ85" s="220">
        <f t="shared" si="116"/>
        <v>1.3721013367997347E-4</v>
      </c>
      <c r="BK85" s="220">
        <f t="shared" si="116"/>
        <v>1.1994252698622209E-4</v>
      </c>
      <c r="BL85" s="220">
        <f t="shared" si="116"/>
        <v>1.0489387543776575E-4</v>
      </c>
      <c r="BM85" s="220">
        <f t="shared" si="116"/>
        <v>9.1773093669131307E-5</v>
      </c>
      <c r="BN85" s="220">
        <f t="shared" si="116"/>
        <v>8.0328068325387551E-5</v>
      </c>
      <c r="BO85" s="220">
        <f t="shared" ref="BO85:CB85" si="117">+BN85/(1+BO83)^5</f>
        <v>7.034033329137568E-5</v>
      </c>
      <c r="BP85" s="220">
        <f t="shared" si="117"/>
        <v>6.1620487489497523E-5</v>
      </c>
      <c r="BQ85" s="220">
        <f t="shared" si="117"/>
        <v>5.4004249464815186E-5</v>
      </c>
      <c r="BR85" s="220">
        <f t="shared" si="117"/>
        <v>4.7349058405113445E-5</v>
      </c>
      <c r="BS85" s="220">
        <f t="shared" si="117"/>
        <v>4.1531144354345683E-5</v>
      </c>
      <c r="BT85" s="220">
        <f t="shared" si="117"/>
        <v>3.64430015345341E-5</v>
      </c>
      <c r="BU85" s="220">
        <f t="shared" si="117"/>
        <v>3.199120819608266E-5</v>
      </c>
      <c r="BV85" s="220">
        <f t="shared" si="117"/>
        <v>2.8094544522210331E-5</v>
      </c>
      <c r="BW85" s="220">
        <f t="shared" si="117"/>
        <v>2.4682367031799022E-5</v>
      </c>
      <c r="BX85" s="220">
        <f t="shared" si="117"/>
        <v>2.1693203834867608E-5</v>
      </c>
      <c r="BY85" s="220">
        <f t="shared" si="117"/>
        <v>1.9073540146784978E-5</v>
      </c>
      <c r="BZ85" s="220">
        <f t="shared" si="117"/>
        <v>1.6776767788666205E-5</v>
      </c>
      <c r="CA85" s="220">
        <f t="shared" si="117"/>
        <v>1.4762276100127121E-5</v>
      </c>
      <c r="CB85" s="220">
        <f t="shared" si="117"/>
        <v>1.2994664858304057E-5</v>
      </c>
      <c r="CC85" s="220">
        <f>+CB85/(1+CC83)^5</f>
        <v>1.1443062511576165E-5</v>
      </c>
      <c r="CD85" s="220" t="e">
        <f>+CC85/(1+CD83)^5</f>
        <v>#DIV/0!</v>
      </c>
    </row>
    <row r="86" spans="1:82" s="188" customFormat="1" ht="17.399999999999999" customHeight="1" x14ac:dyDescent="0.25">
      <c r="A86" s="133" t="s">
        <v>402</v>
      </c>
      <c r="B86" s="185">
        <v>1</v>
      </c>
      <c r="C86" s="220">
        <v>0.7974824140882234</v>
      </c>
      <c r="D86" s="186">
        <v>0.64110784332961979</v>
      </c>
      <c r="E86" s="186">
        <v>0.51730779583043607</v>
      </c>
      <c r="F86" s="186">
        <v>0.41892356004798614</v>
      </c>
      <c r="G86" s="186">
        <v>0.34045169313556206</v>
      </c>
      <c r="H86" s="186">
        <v>0.2776537536800161</v>
      </c>
      <c r="I86" s="187">
        <v>0.22722721516069588</v>
      </c>
      <c r="J86" s="220">
        <v>0.18659971649696008</v>
      </c>
      <c r="K86" s="220">
        <v>0.15375994974228699</v>
      </c>
      <c r="L86" s="220">
        <v>0.12712968492784549</v>
      </c>
      <c r="M86" s="220">
        <v>0.10546630319832712</v>
      </c>
      <c r="N86" s="220">
        <v>8.7788209828840572E-2</v>
      </c>
      <c r="O86" s="220">
        <v>7.33175183956465E-2</v>
      </c>
      <c r="P86" s="220">
        <v>6.1435833946297584E-2</v>
      </c>
      <c r="Q86" s="220">
        <v>5.1650011377798247E-2</v>
      </c>
      <c r="R86" s="317">
        <v>4.3561751108618076E-2</v>
      </c>
      <c r="S86" s="220">
        <v>3.6856946151054878E-2</v>
      </c>
      <c r="T86" s="220">
        <v>3.1283352385625025E-2</v>
      </c>
      <c r="U86" s="220">
        <v>2.6637132534510097E-2</v>
      </c>
      <c r="V86" s="220">
        <v>2.275308989227582E-2</v>
      </c>
      <c r="W86" s="220">
        <v>1.9497045489527354E-2</v>
      </c>
      <c r="X86" s="220">
        <v>1.675977244414301E-2</v>
      </c>
      <c r="Y86" s="220">
        <v>1.4452149462750271E-2</v>
      </c>
      <c r="Z86" s="220">
        <v>1.2501283753017775E-2</v>
      </c>
      <c r="AA86" s="220">
        <v>1.0847404557732913E-2</v>
      </c>
      <c r="AB86" s="220">
        <v>9.4413669410184833E-3</v>
      </c>
      <c r="AC86" s="220">
        <v>8.2426026766968391E-3</v>
      </c>
      <c r="AD86" s="220">
        <v>7.2172375387279742E-3</v>
      </c>
      <c r="AE86" s="220">
        <v>6.337122150827954E-3</v>
      </c>
      <c r="AF86" s="220">
        <v>5.5785745759977263E-3</v>
      </c>
      <c r="AG86" s="220">
        <v>4.9212833364259889E-3</v>
      </c>
      <c r="AH86" s="220">
        <v>4.3472549754799304E-3</v>
      </c>
      <c r="AI86" s="220">
        <v>3.8396757597143009E-3</v>
      </c>
      <c r="AJ86" s="220">
        <v>3.3681743667724907E-3</v>
      </c>
      <c r="AK86" s="220">
        <v>2.9757409044228636E-3</v>
      </c>
      <c r="AL86" s="220">
        <v>2.6408802823757634E-3</v>
      </c>
      <c r="AM86" s="220">
        <v>2.3521183223772918E-3</v>
      </c>
      <c r="AN86" s="220">
        <v>2.1016446318423278E-3</v>
      </c>
      <c r="AO86" s="220">
        <v>1.8834463156055022E-3</v>
      </c>
      <c r="AP86" s="220">
        <v>1.6926173128411989E-3</v>
      </c>
      <c r="AQ86" s="220">
        <v>1.5250126853061292E-3</v>
      </c>
      <c r="AR86" s="220">
        <v>1.3770107553619775E-3</v>
      </c>
      <c r="AS86" s="220">
        <v>1.2452969797828058E-3</v>
      </c>
      <c r="AT86" s="220">
        <v>1.12661541921936E-3</v>
      </c>
      <c r="AU86" s="220">
        <v>1.0174320787862854E-3</v>
      </c>
      <c r="AV86" s="220">
        <v>9.1330930223382928E-4</v>
      </c>
      <c r="AW86" s="220">
        <v>8.0784856783902136E-4</v>
      </c>
      <c r="AX86" s="220">
        <v>7.0894449209651293E-4</v>
      </c>
      <c r="AY86" s="220">
        <v>6.1961816567643053E-4</v>
      </c>
      <c r="AZ86" s="220">
        <v>5.4047450382994401E-4</v>
      </c>
      <c r="BA86" s="220">
        <v>4.7104043932237361E-4</v>
      </c>
      <c r="BB86" s="220">
        <v>4.1042909487982993E-4</v>
      </c>
      <c r="BC86" s="220">
        <v>3.5764884717231409E-4</v>
      </c>
      <c r="BD86" s="220">
        <v>3.1173789570352944E-4</v>
      </c>
      <c r="BE86" s="220">
        <v>2.718166660371675E-4</v>
      </c>
      <c r="BF86" s="220">
        <v>2.3712598364025476E-4</v>
      </c>
      <c r="BG86" s="220">
        <v>2.0695879465498977E-4</v>
      </c>
      <c r="BH86" s="220">
        <v>1.8071149848445869E-4</v>
      </c>
      <c r="BI86" s="220">
        <v>1.5786383520048996E-4</v>
      </c>
      <c r="BJ86" s="220">
        <v>1.3796618356443611E-4</v>
      </c>
      <c r="BK86" s="220">
        <v>1.2062963170826213E-4</v>
      </c>
      <c r="BL86" s="220">
        <v>1.0551759773357582E-4</v>
      </c>
      <c r="BM86" s="220">
        <v>9.2338662395380445E-5</v>
      </c>
      <c r="BN86" s="220">
        <v>8.0840379155301643E-5</v>
      </c>
      <c r="BO86" s="220">
        <v>7.0803955816060488E-5</v>
      </c>
      <c r="BP86" s="220">
        <v>6.2039677991770589E-5</v>
      </c>
      <c r="BQ86" s="220">
        <v>5.4382957118807789E-5</v>
      </c>
      <c r="BR86" s="220">
        <v>4.7690938288355235E-5</v>
      </c>
      <c r="BS86" s="220">
        <v>4.1839569457173301E-5</v>
      </c>
      <c r="BT86" s="220">
        <v>3.6721074636943669E-5</v>
      </c>
      <c r="BU86" s="220">
        <v>3.2241776529319435E-5</v>
      </c>
      <c r="BV86" s="220">
        <v>2.8320216220355656E-5</v>
      </c>
      <c r="BW86" s="220">
        <v>2.4885523408118364E-5</v>
      </c>
      <c r="BX86" s="220">
        <v>2.1876017603072342E-5</v>
      </c>
      <c r="BY86" s="220">
        <v>1.9237989177226256E-5</v>
      </c>
      <c r="BZ86" s="220">
        <v>1.6924648685133298E-5</v>
      </c>
      <c r="CA86" s="220">
        <v>1.4895221385376992E-5</v>
      </c>
      <c r="CB86" s="220">
        <v>1.1499548654172256E-5</v>
      </c>
      <c r="CC86" s="220">
        <v>1.1499548654172256E-5</v>
      </c>
      <c r="CD86" s="220">
        <v>1.1499548654172256E-5</v>
      </c>
    </row>
    <row r="87" spans="1:82" s="222" customFormat="1" ht="17.399999999999999" customHeight="1" x14ac:dyDescent="0.25">
      <c r="A87" s="82" t="s">
        <v>567</v>
      </c>
      <c r="B87" s="221">
        <f t="shared" ref="B87:AG87" si="118">+C83</f>
        <v>4.6306337725367408E-2</v>
      </c>
      <c r="C87" s="221">
        <f t="shared" si="118"/>
        <v>4.4620679919076256E-2</v>
      </c>
      <c r="D87" s="355">
        <f t="shared" si="118"/>
        <v>4.3847254603975427E-2</v>
      </c>
      <c r="E87" s="355">
        <f t="shared" si="118"/>
        <v>4.3094141864396418E-2</v>
      </c>
      <c r="F87" s="355">
        <f t="shared" si="118"/>
        <v>4.2357371729228932E-2</v>
      </c>
      <c r="G87" s="355">
        <f t="shared" si="118"/>
        <v>4.1624651525370648E-2</v>
      </c>
      <c r="H87" s="355">
        <f t="shared" si="118"/>
        <v>4.0901135508289999E-2</v>
      </c>
      <c r="I87" s="221">
        <f t="shared" si="118"/>
        <v>4.0184990910108853E-2</v>
      </c>
      <c r="J87" s="221">
        <f t="shared" si="118"/>
        <v>3.9474922563179415E-2</v>
      </c>
      <c r="K87" s="221">
        <f t="shared" si="118"/>
        <v>3.876994939979328E-2</v>
      </c>
      <c r="L87" s="221">
        <f t="shared" si="118"/>
        <v>3.8069331438292053E-2</v>
      </c>
      <c r="M87" s="221">
        <f t="shared" si="118"/>
        <v>3.7372555171156785E-2</v>
      </c>
      <c r="N87" s="221">
        <f t="shared" si="118"/>
        <v>3.6679359968486258E-2</v>
      </c>
      <c r="O87" s="221">
        <f t="shared" si="118"/>
        <v>3.5989819230114017E-2</v>
      </c>
      <c r="P87" s="221">
        <f t="shared" si="118"/>
        <v>3.5304514191645264E-2</v>
      </c>
      <c r="Q87" s="221">
        <f t="shared" si="118"/>
        <v>3.4642476458826676E-2</v>
      </c>
      <c r="R87" s="334">
        <f t="shared" si="118"/>
        <v>3.398468953987277E-2</v>
      </c>
      <c r="S87" s="221">
        <f t="shared" si="118"/>
        <v>3.3327311733292619E-2</v>
      </c>
      <c r="T87" s="221">
        <f t="shared" si="118"/>
        <v>3.2670468644525608E-2</v>
      </c>
      <c r="U87" s="221">
        <f t="shared" si="118"/>
        <v>3.2014968870453187E-2</v>
      </c>
      <c r="V87" s="221">
        <f t="shared" si="118"/>
        <v>3.1361579331462996E-2</v>
      </c>
      <c r="W87" s="221">
        <f t="shared" si="118"/>
        <v>3.0710956733773997E-2</v>
      </c>
      <c r="X87" s="221">
        <f t="shared" si="118"/>
        <v>3.0063714800264707E-2</v>
      </c>
      <c r="Y87" s="221">
        <f t="shared" si="118"/>
        <v>2.9420516385455064E-2</v>
      </c>
      <c r="Z87" s="221">
        <f t="shared" si="118"/>
        <v>2.878220531950193E-2</v>
      </c>
      <c r="AA87" s="221">
        <f t="shared" si="118"/>
        <v>2.8150047359402519E-2</v>
      </c>
      <c r="AB87" s="221">
        <f t="shared" si="118"/>
        <v>2.752702537062035E-2</v>
      </c>
      <c r="AC87" s="221">
        <f t="shared" si="118"/>
        <v>2.6925229582296817E-2</v>
      </c>
      <c r="AD87" s="221">
        <f t="shared" si="118"/>
        <v>2.6353671813616808E-2</v>
      </c>
      <c r="AE87" s="221">
        <f t="shared" si="118"/>
        <v>2.5831473152360784E-2</v>
      </c>
      <c r="AF87" s="221">
        <f t="shared" si="118"/>
        <v>2.5395883830491517E-2</v>
      </c>
      <c r="AG87" s="221">
        <f t="shared" si="118"/>
        <v>2.5117770455506339E-2</v>
      </c>
      <c r="AH87" s="221">
        <f t="shared" ref="AH87:BM87" si="119">+AI83</f>
        <v>2.5131400298290307E-2</v>
      </c>
      <c r="AI87" s="221">
        <f t="shared" si="119"/>
        <v>2.6519265886285392E-2</v>
      </c>
      <c r="AJ87" s="221">
        <f t="shared" si="119"/>
        <v>2.509920295358592E-2</v>
      </c>
      <c r="AK87" s="221">
        <f t="shared" si="119"/>
        <v>2.3405071451552573E-2</v>
      </c>
      <c r="AL87" s="221">
        <f t="shared" si="119"/>
        <v>2.3988051218962081E-2</v>
      </c>
      <c r="AM87" s="221">
        <f t="shared" si="119"/>
        <v>2.3136235794900095E-2</v>
      </c>
      <c r="AN87" s="221">
        <f t="shared" si="119"/>
        <v>2.2378137263733056E-2</v>
      </c>
      <c r="AO87" s="221">
        <f t="shared" si="119"/>
        <v>2.1680080828369475E-2</v>
      </c>
      <c r="AP87" s="221">
        <f t="shared" si="119"/>
        <v>2.1022019672213732E-2</v>
      </c>
      <c r="AQ87" s="221">
        <f t="shared" si="119"/>
        <v>2.0391215810316554E-2</v>
      </c>
      <c r="AR87" s="221">
        <f t="shared" si="119"/>
        <v>1.9779283721567564E-2</v>
      </c>
      <c r="AS87" s="221">
        <f t="shared" si="119"/>
        <v>1.9180598548445671E-2</v>
      </c>
      <c r="AT87" s="221">
        <f t="shared" si="119"/>
        <v>1.8591347698685201E-2</v>
      </c>
      <c r="AU87" s="221">
        <f t="shared" si="119"/>
        <v>1.8008930123888822E-2</v>
      </c>
      <c r="AV87" s="221">
        <f t="shared" si="119"/>
        <v>2.8630905922882421E-2</v>
      </c>
      <c r="AW87" s="221">
        <f t="shared" si="119"/>
        <v>2.8522710787346917E-2</v>
      </c>
      <c r="AX87" s="221">
        <f t="shared" si="119"/>
        <v>2.841737107721376E-2</v>
      </c>
      <c r="AY87" s="221">
        <f t="shared" si="119"/>
        <v>2.8314293560131265E-2</v>
      </c>
      <c r="AZ87" s="221">
        <f t="shared" si="119"/>
        <v>2.8213063658673043E-2</v>
      </c>
      <c r="BA87" s="221">
        <f t="shared" si="119"/>
        <v>2.8113389583105164E-2</v>
      </c>
      <c r="BB87" s="221">
        <f t="shared" si="119"/>
        <v>2.8015064150586522E-2</v>
      </c>
      <c r="BC87" s="221">
        <f t="shared" si="119"/>
        <v>2.7917938645633189E-2</v>
      </c>
      <c r="BD87" s="221">
        <f t="shared" si="119"/>
        <v>2.7821904894052008E-2</v>
      </c>
      <c r="BE87" s="221">
        <f t="shared" si="119"/>
        <v>2.7726882948018172E-2</v>
      </c>
      <c r="BF87" s="221">
        <f t="shared" si="119"/>
        <v>2.7632812609682977E-2</v>
      </c>
      <c r="BG87" s="221">
        <f t="shared" si="119"/>
        <v>2.753964758408034E-2</v>
      </c>
      <c r="BH87" s="221">
        <f t="shared" si="119"/>
        <v>2.7447351435415879E-2</v>
      </c>
      <c r="BI87" s="221">
        <f t="shared" si="119"/>
        <v>2.7355894781987633E-2</v>
      </c>
      <c r="BJ87" s="221">
        <f t="shared" si="119"/>
        <v>2.7265253343184082E-2</v>
      </c>
      <c r="BK87" s="221">
        <f t="shared" si="119"/>
        <v>2.7175406573699545E-2</v>
      </c>
      <c r="BL87" s="221">
        <f t="shared" si="119"/>
        <v>2.7086336703268321E-2</v>
      </c>
      <c r="BM87" s="221">
        <f t="shared" si="119"/>
        <v>2.6998028057148016E-2</v>
      </c>
      <c r="BN87" s="221">
        <f t="shared" ref="BN87:CB87" si="120">+BO83</f>
        <v>2.6910466571548275E-2</v>
      </c>
      <c r="BO87" s="221">
        <f t="shared" si="120"/>
        <v>2.6823639444893077E-2</v>
      </c>
      <c r="BP87" s="221">
        <f t="shared" si="120"/>
        <v>2.6737534884150094E-2</v>
      </c>
      <c r="BQ87" s="221">
        <f t="shared" si="120"/>
        <v>2.6652141918021233E-2</v>
      </c>
      <c r="BR87" s="221">
        <f t="shared" si="120"/>
        <v>2.6567450257457992E-2</v>
      </c>
      <c r="BS87" s="221">
        <f t="shared" si="120"/>
        <v>2.6483450189907387E-2</v>
      </c>
      <c r="BT87" s="221">
        <f t="shared" si="120"/>
        <v>2.6400132497814255E-2</v>
      </c>
      <c r="BU87" s="221">
        <f t="shared" si="120"/>
        <v>2.6317488394725697E-2</v>
      </c>
      <c r="BV87" s="221">
        <f t="shared" si="120"/>
        <v>2.6235509474335394E-2</v>
      </c>
      <c r="BW87" s="221">
        <f t="shared" si="120"/>
        <v>2.6154187669138462E-2</v>
      </c>
      <c r="BX87" s="221">
        <f t="shared" si="120"/>
        <v>2.6073515216339382E-2</v>
      </c>
      <c r="BY87" s="221">
        <f t="shared" si="120"/>
        <v>2.5993484629310615E-2</v>
      </c>
      <c r="BZ87" s="221">
        <f t="shared" si="120"/>
        <v>2.5914088673366198E-2</v>
      </c>
      <c r="CA87" s="221">
        <f t="shared" si="120"/>
        <v>2.5835320344941515E-2</v>
      </c>
      <c r="CB87" s="221">
        <f t="shared" si="120"/>
        <v>2.5757172853507537E-2</v>
      </c>
      <c r="CC87" s="221" t="e">
        <f>+CD83</f>
        <v>#DIV/0!</v>
      </c>
      <c r="CD87" s="221">
        <f>+CE83</f>
        <v>0</v>
      </c>
    </row>
    <row r="88" spans="1:82" s="222" customFormat="1" ht="17.399999999999999" customHeight="1" x14ac:dyDescent="0.25">
      <c r="A88" s="82" t="s">
        <v>428</v>
      </c>
      <c r="B88" s="313">
        <f t="shared" ref="B88:AG88" si="121">+C183</f>
        <v>4.5266164800000001E-2</v>
      </c>
      <c r="C88" s="313">
        <f t="shared" si="121"/>
        <v>4.4426446500000001E-2</v>
      </c>
      <c r="D88" s="355">
        <f t="shared" si="121"/>
        <v>4.3654134800000001E-2</v>
      </c>
      <c r="E88" s="355">
        <f t="shared" si="121"/>
        <v>4.29127261E-2</v>
      </c>
      <c r="F88" s="355">
        <f t="shared" si="121"/>
        <v>4.2190235299999997E-2</v>
      </c>
      <c r="G88" s="355">
        <f t="shared" si="121"/>
        <v>4.1483087500000002E-2</v>
      </c>
      <c r="H88" s="355">
        <f t="shared" si="121"/>
        <v>4.07796276E-2</v>
      </c>
      <c r="I88" s="313">
        <f t="shared" si="121"/>
        <v>4.0084786300000001E-2</v>
      </c>
      <c r="J88" s="313">
        <f t="shared" si="121"/>
        <v>3.9396845899999998E-2</v>
      </c>
      <c r="K88" s="313">
        <f t="shared" si="121"/>
        <v>3.8714559500000002E-2</v>
      </c>
      <c r="L88" s="313">
        <f t="shared" si="121"/>
        <v>3.8036956800000001E-2</v>
      </c>
      <c r="M88" s="313">
        <f t="shared" si="121"/>
        <v>3.73632832E-2</v>
      </c>
      <c r="N88" s="313">
        <f t="shared" si="121"/>
        <v>3.6692993E-2</v>
      </c>
      <c r="O88" s="313">
        <f t="shared" si="121"/>
        <v>3.6025780799999997E-2</v>
      </c>
      <c r="P88" s="313">
        <f t="shared" si="121"/>
        <v>3.5361666700000002E-2</v>
      </c>
      <c r="Q88" s="313">
        <f t="shared" si="121"/>
        <v>3.47011713E-2</v>
      </c>
      <c r="R88" s="345">
        <f t="shared" si="121"/>
        <v>3.4063007999999999E-2</v>
      </c>
      <c r="S88" s="313">
        <f t="shared" si="121"/>
        <v>3.3428183E-2</v>
      </c>
      <c r="T88" s="313">
        <f t="shared" si="121"/>
        <v>3.27930492E-2</v>
      </c>
      <c r="U88" s="313">
        <f t="shared" si="121"/>
        <v>3.2157839200000003E-2</v>
      </c>
      <c r="V88" s="313">
        <f t="shared" si="121"/>
        <v>3.1523415999999999E-2</v>
      </c>
      <c r="W88" s="313">
        <f t="shared" si="121"/>
        <v>3.0890576199999999E-2</v>
      </c>
      <c r="X88" s="313">
        <f t="shared" si="121"/>
        <v>3.02599884E-2</v>
      </c>
      <c r="Y88" s="313">
        <f t="shared" si="121"/>
        <v>2.9632258700000001E-2</v>
      </c>
      <c r="Z88" s="313">
        <f t="shared" si="121"/>
        <v>2.9008019900000001E-2</v>
      </c>
      <c r="AA88" s="313">
        <f t="shared" si="121"/>
        <v>2.8388062799999999E-2</v>
      </c>
      <c r="AB88" s="313">
        <f t="shared" si="121"/>
        <v>2.7773574299999999E-2</v>
      </c>
      <c r="AC88" s="313">
        <f t="shared" si="121"/>
        <v>2.7167403199999999E-2</v>
      </c>
      <c r="AD88" s="313">
        <f t="shared" si="121"/>
        <v>2.6581256500000001E-2</v>
      </c>
      <c r="AE88" s="313">
        <f t="shared" si="121"/>
        <v>2.60238998E-2</v>
      </c>
      <c r="AF88" s="313">
        <f t="shared" si="121"/>
        <v>2.55139723E-2</v>
      </c>
      <c r="AG88" s="313">
        <f t="shared" si="121"/>
        <v>2.5087841499999999E-2</v>
      </c>
      <c r="AH88" s="313">
        <f t="shared" ref="AH88:BM88" si="122">+AI183</f>
        <v>2.4814740299999999E-2</v>
      </c>
      <c r="AI88" s="313">
        <f t="shared" si="122"/>
        <v>2.48258126E-2</v>
      </c>
      <c r="AJ88" s="313">
        <f t="shared" si="122"/>
        <v>2.5165488900000001E-2</v>
      </c>
      <c r="AK88" s="313">
        <f t="shared" si="122"/>
        <v>2.4481186700000001E-2</v>
      </c>
      <c r="AL88" s="313">
        <f t="shared" si="122"/>
        <v>2.3071175700000002E-2</v>
      </c>
      <c r="AM88" s="313">
        <f t="shared" si="122"/>
        <v>2.37355208E-2</v>
      </c>
      <c r="AN88" s="313">
        <f t="shared" si="122"/>
        <v>2.2943606700000001E-2</v>
      </c>
      <c r="AO88" s="313">
        <f t="shared" si="122"/>
        <v>2.2218375299999999E-2</v>
      </c>
      <c r="AP88" s="313">
        <f t="shared" si="122"/>
        <v>2.1539585999999999E-2</v>
      </c>
      <c r="AQ88" s="313">
        <f t="shared" si="122"/>
        <v>2.0893359100000002E-2</v>
      </c>
      <c r="AR88" s="313">
        <f t="shared" si="122"/>
        <v>2.0270189500000001E-2</v>
      </c>
      <c r="AS88" s="313">
        <f t="shared" si="122"/>
        <v>1.9663544799999998E-2</v>
      </c>
      <c r="AT88" s="313">
        <f t="shared" si="122"/>
        <v>1.90689099E-2</v>
      </c>
      <c r="AU88" s="313">
        <f t="shared" si="122"/>
        <v>1.8483143399999999E-2</v>
      </c>
      <c r="AV88" s="313">
        <f t="shared" si="122"/>
        <v>1.7904042700000001E-2</v>
      </c>
      <c r="AW88" s="313">
        <f t="shared" si="122"/>
        <v>2.8277375099999998E-2</v>
      </c>
      <c r="AX88" s="313">
        <f t="shared" si="122"/>
        <v>2.8166068200000002E-2</v>
      </c>
      <c r="AY88" s="313">
        <f t="shared" si="122"/>
        <v>2.8058114200000001E-2</v>
      </c>
      <c r="AZ88" s="313">
        <f t="shared" si="122"/>
        <v>2.7952928299999999E-2</v>
      </c>
      <c r="BA88" s="313">
        <f t="shared" si="122"/>
        <v>2.7850077800000001E-2</v>
      </c>
      <c r="BB88" s="313">
        <f t="shared" si="122"/>
        <v>2.7749238400000001E-2</v>
      </c>
      <c r="BC88" s="313">
        <f t="shared" si="122"/>
        <v>2.7650162799999999E-2</v>
      </c>
      <c r="BD88" s="313">
        <f t="shared" si="122"/>
        <v>2.7552659899999998E-2</v>
      </c>
      <c r="BE88" s="313">
        <f t="shared" si="122"/>
        <v>2.74565794E-2</v>
      </c>
      <c r="BF88" s="313">
        <f t="shared" si="122"/>
        <v>2.7361801200000001E-2</v>
      </c>
      <c r="BG88" s="313">
        <f t="shared" si="122"/>
        <v>2.7268227799999999E-2</v>
      </c>
      <c r="BH88" s="313">
        <f t="shared" si="122"/>
        <v>2.7175779099999998E-2</v>
      </c>
      <c r="BI88" s="313">
        <f t="shared" si="122"/>
        <v>2.70843882E-2</v>
      </c>
      <c r="BJ88" s="313">
        <f t="shared" si="122"/>
        <v>2.6993998500000001E-2</v>
      </c>
      <c r="BK88" s="313">
        <f t="shared" si="122"/>
        <v>2.6904562E-2</v>
      </c>
      <c r="BL88" s="313">
        <f t="shared" si="122"/>
        <v>2.68160369E-2</v>
      </c>
      <c r="BM88" s="313">
        <f t="shared" si="122"/>
        <v>2.6728387100000001E-2</v>
      </c>
      <c r="BN88" s="313">
        <f t="shared" ref="BN88:CB88" si="123">+BO183</f>
        <v>2.66415809E-2</v>
      </c>
      <c r="BO88" s="313">
        <f t="shared" si="123"/>
        <v>2.65555902E-2</v>
      </c>
      <c r="BP88" s="313">
        <f t="shared" si="123"/>
        <v>2.6470390199999999E-2</v>
      </c>
      <c r="BQ88" s="313">
        <f t="shared" si="123"/>
        <v>2.6385958599999999E-2</v>
      </c>
      <c r="BR88" s="313">
        <f t="shared" si="123"/>
        <v>2.63022753E-2</v>
      </c>
      <c r="BS88" s="313">
        <f t="shared" si="123"/>
        <v>2.62193223E-2</v>
      </c>
      <c r="BT88" s="313">
        <f t="shared" si="123"/>
        <v>2.61370831E-2</v>
      </c>
      <c r="BU88" s="313">
        <f t="shared" si="123"/>
        <v>2.60555427E-2</v>
      </c>
      <c r="BV88" s="313">
        <f t="shared" si="123"/>
        <v>2.5974687400000002E-2</v>
      </c>
      <c r="BW88" s="313">
        <f t="shared" si="123"/>
        <v>2.5894504499999998E-2</v>
      </c>
      <c r="BX88" s="313">
        <f t="shared" si="123"/>
        <v>2.5814982399999999E-2</v>
      </c>
      <c r="BY88" s="313">
        <f t="shared" si="123"/>
        <v>2.573611E-2</v>
      </c>
      <c r="BZ88" s="313">
        <f t="shared" si="123"/>
        <v>2.5657877400000001E-2</v>
      </c>
      <c r="CA88" s="313">
        <f t="shared" si="123"/>
        <v>2.5580275E-2</v>
      </c>
      <c r="CB88" s="313">
        <f t="shared" si="123"/>
        <v>2.5503293900000001E-2</v>
      </c>
      <c r="CC88" s="313">
        <f>+CD183</f>
        <v>2.5426925699999998E-2</v>
      </c>
      <c r="CD88" s="313">
        <f>+CE183</f>
        <v>0</v>
      </c>
    </row>
    <row r="90" spans="1:82" ht="17.399999999999999" customHeight="1" x14ac:dyDescent="0.25">
      <c r="A90" s="134" t="s">
        <v>489</v>
      </c>
    </row>
    <row r="91" spans="1:82" s="155" customFormat="1" ht="17.399999999999999" customHeight="1" x14ac:dyDescent="0.25">
      <c r="A91" s="223" t="s">
        <v>566</v>
      </c>
      <c r="B91" s="155" t="s">
        <v>321</v>
      </c>
      <c r="C91" s="224"/>
      <c r="D91" s="143" t="s">
        <v>448</v>
      </c>
      <c r="E91" s="348"/>
      <c r="F91" s="168" t="s">
        <v>312</v>
      </c>
      <c r="G91" s="167"/>
      <c r="H91" s="143" t="s">
        <v>207</v>
      </c>
      <c r="I91" s="225"/>
      <c r="J91" s="143" t="s">
        <v>400</v>
      </c>
      <c r="K91" s="148"/>
      <c r="L91" s="155" t="s">
        <v>311</v>
      </c>
      <c r="M91" s="226"/>
      <c r="N91" s="155" t="s">
        <v>312</v>
      </c>
      <c r="P91" s="227"/>
      <c r="Q91" s="155" t="s">
        <v>313</v>
      </c>
      <c r="R91" s="318"/>
      <c r="AH91" s="228"/>
      <c r="AR91" s="229"/>
      <c r="AS91" s="229"/>
      <c r="AT91" s="229"/>
      <c r="AU91" s="229"/>
      <c r="AV91" s="229"/>
      <c r="AW91" s="229"/>
      <c r="AX91" s="229"/>
    </row>
    <row r="92" spans="1:82" s="231" customFormat="1" ht="17.399999999999999" customHeight="1" x14ac:dyDescent="0.25">
      <c r="A92" s="230">
        <f>+A1</f>
        <v>0</v>
      </c>
      <c r="D92" s="350"/>
      <c r="E92" s="350"/>
      <c r="F92" s="350"/>
      <c r="G92" s="350"/>
      <c r="H92" s="350"/>
      <c r="Q92" s="232"/>
      <c r="R92" s="335"/>
    </row>
    <row r="93" spans="1:82" s="231" customFormat="1" ht="17.399999999999999" customHeight="1" x14ac:dyDescent="0.25">
      <c r="A93" s="231" t="s">
        <v>63</v>
      </c>
      <c r="B93" s="231">
        <v>52</v>
      </c>
      <c r="C93" s="231">
        <f t="shared" ref="C93:AH93" si="124">+B93+1</f>
        <v>53</v>
      </c>
      <c r="D93" s="350">
        <f t="shared" si="124"/>
        <v>54</v>
      </c>
      <c r="E93" s="350">
        <f t="shared" si="124"/>
        <v>55</v>
      </c>
      <c r="F93" s="350">
        <f t="shared" si="124"/>
        <v>56</v>
      </c>
      <c r="G93" s="350">
        <f t="shared" si="124"/>
        <v>57</v>
      </c>
      <c r="H93" s="350">
        <f t="shared" si="124"/>
        <v>58</v>
      </c>
      <c r="I93" s="231">
        <f t="shared" si="124"/>
        <v>59</v>
      </c>
      <c r="J93" s="231">
        <f t="shared" si="124"/>
        <v>60</v>
      </c>
      <c r="K93" s="231">
        <f t="shared" si="124"/>
        <v>61</v>
      </c>
      <c r="L93" s="231">
        <f t="shared" si="124"/>
        <v>62</v>
      </c>
      <c r="M93" s="231">
        <f t="shared" si="124"/>
        <v>63</v>
      </c>
      <c r="N93" s="231">
        <f t="shared" si="124"/>
        <v>64</v>
      </c>
      <c r="O93" s="231">
        <f t="shared" si="124"/>
        <v>65</v>
      </c>
      <c r="P93" s="231">
        <f t="shared" si="124"/>
        <v>66</v>
      </c>
      <c r="Q93" s="232">
        <f t="shared" si="124"/>
        <v>67</v>
      </c>
      <c r="R93" s="335">
        <f t="shared" si="124"/>
        <v>68</v>
      </c>
      <c r="S93" s="231">
        <f t="shared" si="124"/>
        <v>69</v>
      </c>
      <c r="T93" s="231">
        <f t="shared" si="124"/>
        <v>70</v>
      </c>
      <c r="U93" s="231">
        <f t="shared" si="124"/>
        <v>71</v>
      </c>
      <c r="V93" s="231">
        <f t="shared" si="124"/>
        <v>72</v>
      </c>
      <c r="W93" s="231">
        <f t="shared" si="124"/>
        <v>73</v>
      </c>
      <c r="X93" s="231">
        <f t="shared" si="124"/>
        <v>74</v>
      </c>
      <c r="Y93" s="231">
        <f t="shared" si="124"/>
        <v>75</v>
      </c>
      <c r="Z93" s="231">
        <f t="shared" si="124"/>
        <v>76</v>
      </c>
      <c r="AA93" s="231">
        <f t="shared" si="124"/>
        <v>77</v>
      </c>
      <c r="AB93" s="231">
        <f t="shared" si="124"/>
        <v>78</v>
      </c>
      <c r="AC93" s="231">
        <f t="shared" si="124"/>
        <v>79</v>
      </c>
      <c r="AD93" s="231">
        <f t="shared" si="124"/>
        <v>80</v>
      </c>
      <c r="AE93" s="231">
        <f t="shared" si="124"/>
        <v>81</v>
      </c>
      <c r="AF93" s="231">
        <f t="shared" si="124"/>
        <v>82</v>
      </c>
      <c r="AG93" s="231">
        <f t="shared" si="124"/>
        <v>83</v>
      </c>
      <c r="AH93" s="231">
        <f t="shared" si="124"/>
        <v>84</v>
      </c>
      <c r="AI93" s="231">
        <f t="shared" ref="AI93:BN93" si="125">+AH93+1</f>
        <v>85</v>
      </c>
      <c r="AJ93" s="231">
        <f t="shared" si="125"/>
        <v>86</v>
      </c>
      <c r="AK93" s="231">
        <f t="shared" si="125"/>
        <v>87</v>
      </c>
      <c r="AL93" s="231">
        <f t="shared" si="125"/>
        <v>88</v>
      </c>
      <c r="AM93" s="231">
        <f t="shared" si="125"/>
        <v>89</v>
      </c>
      <c r="AN93" s="231">
        <f t="shared" si="125"/>
        <v>90</v>
      </c>
      <c r="AO93" s="231">
        <f t="shared" si="125"/>
        <v>91</v>
      </c>
      <c r="AP93" s="231">
        <f t="shared" si="125"/>
        <v>92</v>
      </c>
      <c r="AQ93" s="231">
        <f t="shared" si="125"/>
        <v>93</v>
      </c>
      <c r="AR93" s="231">
        <f t="shared" si="125"/>
        <v>94</v>
      </c>
      <c r="AS93" s="231">
        <f t="shared" si="125"/>
        <v>95</v>
      </c>
      <c r="AT93" s="231">
        <f t="shared" si="125"/>
        <v>96</v>
      </c>
      <c r="AU93" s="231">
        <f t="shared" si="125"/>
        <v>97</v>
      </c>
      <c r="AV93" s="231">
        <f t="shared" si="125"/>
        <v>98</v>
      </c>
      <c r="AW93" s="231">
        <f t="shared" si="125"/>
        <v>99</v>
      </c>
      <c r="AX93" s="231">
        <f t="shared" si="125"/>
        <v>100</v>
      </c>
      <c r="AY93" s="231">
        <f t="shared" si="125"/>
        <v>101</v>
      </c>
      <c r="AZ93" s="231">
        <f t="shared" si="125"/>
        <v>102</v>
      </c>
      <c r="BA93" s="231">
        <f t="shared" si="125"/>
        <v>103</v>
      </c>
      <c r="BB93" s="231">
        <f t="shared" si="125"/>
        <v>104</v>
      </c>
      <c r="BC93" s="231">
        <f t="shared" si="125"/>
        <v>105</v>
      </c>
      <c r="BD93" s="231">
        <f t="shared" si="125"/>
        <v>106</v>
      </c>
      <c r="BE93" s="231">
        <f t="shared" si="125"/>
        <v>107</v>
      </c>
      <c r="BF93" s="231">
        <f t="shared" si="125"/>
        <v>108</v>
      </c>
      <c r="BG93" s="231">
        <f t="shared" si="125"/>
        <v>109</v>
      </c>
      <c r="BH93" s="231">
        <f t="shared" si="125"/>
        <v>110</v>
      </c>
      <c r="BI93" s="231">
        <f t="shared" si="125"/>
        <v>111</v>
      </c>
      <c r="BJ93" s="231">
        <f t="shared" si="125"/>
        <v>112</v>
      </c>
      <c r="BK93" s="231">
        <f t="shared" si="125"/>
        <v>113</v>
      </c>
      <c r="BL93" s="231">
        <f t="shared" si="125"/>
        <v>114</v>
      </c>
      <c r="BM93" s="231">
        <f t="shared" si="125"/>
        <v>115</v>
      </c>
      <c r="BN93" s="231">
        <f t="shared" si="125"/>
        <v>116</v>
      </c>
      <c r="BO93" s="231">
        <f t="shared" ref="BO93:CB93" si="126">+BN93+1</f>
        <v>117</v>
      </c>
      <c r="BP93" s="231">
        <f t="shared" si="126"/>
        <v>118</v>
      </c>
      <c r="BQ93" s="231">
        <f t="shared" si="126"/>
        <v>119</v>
      </c>
      <c r="BR93" s="231">
        <f t="shared" si="126"/>
        <v>120</v>
      </c>
      <c r="BS93" s="231">
        <f t="shared" si="126"/>
        <v>121</v>
      </c>
      <c r="BT93" s="231">
        <f t="shared" si="126"/>
        <v>122</v>
      </c>
      <c r="BU93" s="231">
        <f t="shared" si="126"/>
        <v>123</v>
      </c>
      <c r="BV93" s="231">
        <f t="shared" si="126"/>
        <v>124</v>
      </c>
      <c r="BW93" s="231">
        <f t="shared" si="126"/>
        <v>125</v>
      </c>
      <c r="BX93" s="231">
        <f t="shared" si="126"/>
        <v>126</v>
      </c>
      <c r="BY93" s="231">
        <f t="shared" si="126"/>
        <v>127</v>
      </c>
      <c r="BZ93" s="231">
        <f t="shared" si="126"/>
        <v>128</v>
      </c>
      <c r="CA93" s="231">
        <f t="shared" si="126"/>
        <v>129</v>
      </c>
      <c r="CB93" s="231">
        <f t="shared" si="126"/>
        <v>130</v>
      </c>
      <c r="CC93" s="231">
        <f>+CB93+1</f>
        <v>131</v>
      </c>
      <c r="CD93" s="231">
        <f>+CC93+1</f>
        <v>132</v>
      </c>
    </row>
    <row r="94" spans="1:82" s="231" customFormat="1" ht="17.399999999999999" customHeight="1" x14ac:dyDescent="0.25">
      <c r="A94" s="233" t="s">
        <v>314</v>
      </c>
      <c r="B94" s="231">
        <v>5</v>
      </c>
      <c r="D94" s="350"/>
      <c r="E94" s="350"/>
      <c r="F94" s="350"/>
      <c r="G94" s="350"/>
      <c r="H94" s="350"/>
      <c r="Q94" s="232"/>
      <c r="R94" s="335"/>
    </row>
    <row r="95" spans="1:82" s="235" customFormat="1" ht="17.399999999999999" customHeight="1" x14ac:dyDescent="0.25">
      <c r="A95" s="234" t="s">
        <v>48</v>
      </c>
      <c r="B95" s="235">
        <v>2020</v>
      </c>
      <c r="C95" s="235">
        <f t="shared" ref="C95:AH95" si="127">+B95+5</f>
        <v>2025</v>
      </c>
      <c r="D95" s="350">
        <f t="shared" si="127"/>
        <v>2030</v>
      </c>
      <c r="E95" s="350">
        <f t="shared" si="127"/>
        <v>2035</v>
      </c>
      <c r="F95" s="350">
        <f t="shared" si="127"/>
        <v>2040</v>
      </c>
      <c r="G95" s="350">
        <f t="shared" si="127"/>
        <v>2045</v>
      </c>
      <c r="H95" s="350">
        <f t="shared" si="127"/>
        <v>2050</v>
      </c>
      <c r="I95" s="235">
        <f t="shared" si="127"/>
        <v>2055</v>
      </c>
      <c r="J95" s="235">
        <f t="shared" si="127"/>
        <v>2060</v>
      </c>
      <c r="K95" s="235">
        <f t="shared" si="127"/>
        <v>2065</v>
      </c>
      <c r="L95" s="235">
        <f t="shared" si="127"/>
        <v>2070</v>
      </c>
      <c r="M95" s="235">
        <f t="shared" si="127"/>
        <v>2075</v>
      </c>
      <c r="N95" s="235">
        <f t="shared" si="127"/>
        <v>2080</v>
      </c>
      <c r="O95" s="235">
        <f t="shared" si="127"/>
        <v>2085</v>
      </c>
      <c r="P95" s="235">
        <f t="shared" si="127"/>
        <v>2090</v>
      </c>
      <c r="Q95" s="232">
        <f t="shared" si="127"/>
        <v>2095</v>
      </c>
      <c r="R95" s="336">
        <f t="shared" si="127"/>
        <v>2100</v>
      </c>
      <c r="S95" s="235">
        <f t="shared" si="127"/>
        <v>2105</v>
      </c>
      <c r="T95" s="235">
        <f t="shared" si="127"/>
        <v>2110</v>
      </c>
      <c r="U95" s="235">
        <f t="shared" si="127"/>
        <v>2115</v>
      </c>
      <c r="V95" s="235">
        <f t="shared" si="127"/>
        <v>2120</v>
      </c>
      <c r="W95" s="235">
        <f t="shared" si="127"/>
        <v>2125</v>
      </c>
      <c r="X95" s="235">
        <f t="shared" si="127"/>
        <v>2130</v>
      </c>
      <c r="Y95" s="235">
        <f t="shared" si="127"/>
        <v>2135</v>
      </c>
      <c r="Z95" s="235">
        <f t="shared" si="127"/>
        <v>2140</v>
      </c>
      <c r="AA95" s="235">
        <f t="shared" si="127"/>
        <v>2145</v>
      </c>
      <c r="AB95" s="235">
        <f t="shared" si="127"/>
        <v>2150</v>
      </c>
      <c r="AC95" s="235">
        <f t="shared" si="127"/>
        <v>2155</v>
      </c>
      <c r="AD95" s="235">
        <f t="shared" si="127"/>
        <v>2160</v>
      </c>
      <c r="AE95" s="235">
        <f t="shared" si="127"/>
        <v>2165</v>
      </c>
      <c r="AF95" s="235">
        <f t="shared" si="127"/>
        <v>2170</v>
      </c>
      <c r="AG95" s="235">
        <f t="shared" si="127"/>
        <v>2175</v>
      </c>
      <c r="AH95" s="235">
        <f t="shared" si="127"/>
        <v>2180</v>
      </c>
      <c r="AI95" s="235">
        <f t="shared" ref="AI95:BN95" si="128">+AH95+5</f>
        <v>2185</v>
      </c>
      <c r="AJ95" s="235">
        <f t="shared" si="128"/>
        <v>2190</v>
      </c>
      <c r="AK95" s="235">
        <f t="shared" si="128"/>
        <v>2195</v>
      </c>
      <c r="AL95" s="235">
        <f t="shared" si="128"/>
        <v>2200</v>
      </c>
      <c r="AM95" s="235">
        <f t="shared" si="128"/>
        <v>2205</v>
      </c>
      <c r="AN95" s="235">
        <f t="shared" si="128"/>
        <v>2210</v>
      </c>
      <c r="AO95" s="235">
        <f t="shared" si="128"/>
        <v>2215</v>
      </c>
      <c r="AP95" s="235">
        <f t="shared" si="128"/>
        <v>2220</v>
      </c>
      <c r="AQ95" s="235">
        <f t="shared" si="128"/>
        <v>2225</v>
      </c>
      <c r="AR95" s="235">
        <f t="shared" si="128"/>
        <v>2230</v>
      </c>
      <c r="AS95" s="235">
        <f t="shared" si="128"/>
        <v>2235</v>
      </c>
      <c r="AT95" s="235">
        <f t="shared" si="128"/>
        <v>2240</v>
      </c>
      <c r="AU95" s="235">
        <f t="shared" si="128"/>
        <v>2245</v>
      </c>
      <c r="AV95" s="235">
        <f t="shared" si="128"/>
        <v>2250</v>
      </c>
      <c r="AW95" s="235">
        <f t="shared" si="128"/>
        <v>2255</v>
      </c>
      <c r="AX95" s="235">
        <f t="shared" si="128"/>
        <v>2260</v>
      </c>
      <c r="AY95" s="235">
        <f t="shared" si="128"/>
        <v>2265</v>
      </c>
      <c r="AZ95" s="235">
        <f t="shared" si="128"/>
        <v>2270</v>
      </c>
      <c r="BA95" s="235">
        <f t="shared" si="128"/>
        <v>2275</v>
      </c>
      <c r="BB95" s="235">
        <f t="shared" si="128"/>
        <v>2280</v>
      </c>
      <c r="BC95" s="235">
        <f t="shared" si="128"/>
        <v>2285</v>
      </c>
      <c r="BD95" s="235">
        <f t="shared" si="128"/>
        <v>2290</v>
      </c>
      <c r="BE95" s="235">
        <f t="shared" si="128"/>
        <v>2295</v>
      </c>
      <c r="BF95" s="235">
        <f t="shared" si="128"/>
        <v>2300</v>
      </c>
      <c r="BG95" s="235">
        <f t="shared" si="128"/>
        <v>2305</v>
      </c>
      <c r="BH95" s="235">
        <f t="shared" si="128"/>
        <v>2310</v>
      </c>
      <c r="BI95" s="235">
        <f t="shared" si="128"/>
        <v>2315</v>
      </c>
      <c r="BJ95" s="235">
        <f t="shared" si="128"/>
        <v>2320</v>
      </c>
      <c r="BK95" s="235">
        <f t="shared" si="128"/>
        <v>2325</v>
      </c>
      <c r="BL95" s="235">
        <f t="shared" si="128"/>
        <v>2330</v>
      </c>
      <c r="BM95" s="235">
        <f t="shared" si="128"/>
        <v>2335</v>
      </c>
      <c r="BN95" s="235">
        <f t="shared" si="128"/>
        <v>2340</v>
      </c>
      <c r="BO95" s="235">
        <f t="shared" ref="BO95:CB95" si="129">+BN95+5</f>
        <v>2345</v>
      </c>
      <c r="BP95" s="235">
        <f t="shared" si="129"/>
        <v>2350</v>
      </c>
      <c r="BQ95" s="235">
        <f t="shared" si="129"/>
        <v>2355</v>
      </c>
      <c r="BR95" s="235">
        <f t="shared" si="129"/>
        <v>2360</v>
      </c>
      <c r="BS95" s="235">
        <f t="shared" si="129"/>
        <v>2365</v>
      </c>
      <c r="BT95" s="235">
        <f t="shared" si="129"/>
        <v>2370</v>
      </c>
      <c r="BU95" s="235">
        <f t="shared" si="129"/>
        <v>2375</v>
      </c>
      <c r="BV95" s="235">
        <f t="shared" si="129"/>
        <v>2380</v>
      </c>
      <c r="BW95" s="235">
        <f t="shared" si="129"/>
        <v>2385</v>
      </c>
      <c r="BX95" s="235">
        <f t="shared" si="129"/>
        <v>2390</v>
      </c>
      <c r="BY95" s="235">
        <f t="shared" si="129"/>
        <v>2395</v>
      </c>
      <c r="BZ95" s="235">
        <f t="shared" si="129"/>
        <v>2400</v>
      </c>
      <c r="CA95" s="235">
        <f t="shared" si="129"/>
        <v>2405</v>
      </c>
      <c r="CB95" s="235">
        <f t="shared" si="129"/>
        <v>2410</v>
      </c>
      <c r="CC95" s="235">
        <f>+CB95+5</f>
        <v>2415</v>
      </c>
      <c r="CD95" s="235">
        <f>+CC95+5</f>
        <v>2420</v>
      </c>
    </row>
    <row r="96" spans="1:82" s="235" customFormat="1" ht="17.399999999999999" customHeight="1" x14ac:dyDescent="0.25">
      <c r="A96" s="234" t="s">
        <v>429</v>
      </c>
      <c r="D96" s="350"/>
      <c r="E96" s="350"/>
      <c r="F96" s="350"/>
      <c r="G96" s="350"/>
      <c r="H96" s="350"/>
      <c r="Q96" s="232"/>
      <c r="R96" s="336"/>
    </row>
    <row r="97" spans="1:82" s="236" customFormat="1" ht="17.399999999999999" customHeight="1" x14ac:dyDescent="0.25">
      <c r="A97" s="236" t="s">
        <v>454</v>
      </c>
      <c r="B97" s="237">
        <f>+B201</f>
        <v>42.882879266300002</v>
      </c>
      <c r="C97" s="238">
        <f t="shared" ref="C97:AH97" si="130">+C54</f>
        <v>44.885757047585813</v>
      </c>
      <c r="D97" s="271">
        <f t="shared" si="130"/>
        <v>46.865777890456442</v>
      </c>
      <c r="E97" s="271">
        <f t="shared" si="130"/>
        <v>48.830524949859836</v>
      </c>
      <c r="F97" s="271">
        <f t="shared" si="130"/>
        <v>50.78097295417588</v>
      </c>
      <c r="G97" s="271">
        <f t="shared" si="130"/>
        <v>52.71500949191423</v>
      </c>
      <c r="H97" s="271">
        <f t="shared" si="130"/>
        <v>54.628075880769863</v>
      </c>
      <c r="I97" s="238">
        <f t="shared" si="130"/>
        <v>56.705491060547473</v>
      </c>
      <c r="J97" s="238">
        <f t="shared" si="130"/>
        <v>58.802728272843119</v>
      </c>
      <c r="K97" s="238">
        <f t="shared" si="130"/>
        <v>60.918936621590625</v>
      </c>
      <c r="L97" s="238">
        <f t="shared" si="130"/>
        <v>63.051298191618457</v>
      </c>
      <c r="M97" s="238">
        <f t="shared" si="130"/>
        <v>65.194712442592802</v>
      </c>
      <c r="N97" s="238">
        <f t="shared" si="130"/>
        <v>67.34145659784015</v>
      </c>
      <c r="O97" s="238">
        <f t="shared" si="130"/>
        <v>69.48081401831962</v>
      </c>
      <c r="P97" s="238">
        <f t="shared" si="130"/>
        <v>71.598653272638785</v>
      </c>
      <c r="Q97" s="239">
        <f t="shared" si="130"/>
        <v>73.676933837977927</v>
      </c>
      <c r="R97" s="252">
        <f t="shared" si="130"/>
        <v>75.693101636590342</v>
      </c>
      <c r="S97" s="238">
        <f t="shared" si="130"/>
        <v>77.619315729599791</v>
      </c>
      <c r="T97" s="238">
        <f t="shared" si="130"/>
        <v>79.425842399627413</v>
      </c>
      <c r="U97" s="238">
        <f t="shared" si="130"/>
        <v>81.073495559251285</v>
      </c>
      <c r="V97" s="238">
        <f t="shared" si="130"/>
        <v>82.514864770637274</v>
      </c>
      <c r="W97" s="238">
        <f t="shared" si="130"/>
        <v>83.693723070973491</v>
      </c>
      <c r="X97" s="238">
        <f t="shared" si="130"/>
        <v>84.543689496602099</v>
      </c>
      <c r="Y97" s="238">
        <f t="shared" si="130"/>
        <v>84.98644989061512</v>
      </c>
      <c r="Z97" s="238">
        <f t="shared" si="130"/>
        <v>84.929541015783542</v>
      </c>
      <c r="AA97" s="238">
        <f t="shared" si="130"/>
        <v>84.263595938069429</v>
      </c>
      <c r="AB97" s="238">
        <f t="shared" si="130"/>
        <v>82.858892417048295</v>
      </c>
      <c r="AC97" s="238">
        <f t="shared" si="130"/>
        <v>80.560997526091427</v>
      </c>
      <c r="AD97" s="238">
        <f t="shared" si="130"/>
        <v>77.178367475289505</v>
      </c>
      <c r="AE97" s="238">
        <f t="shared" si="130"/>
        <v>72.424682317982857</v>
      </c>
      <c r="AF97" s="238">
        <f t="shared" si="130"/>
        <v>66.053068406913837</v>
      </c>
      <c r="AG97" s="238">
        <f t="shared" si="130"/>
        <v>57.769842900455039</v>
      </c>
      <c r="AH97" s="238">
        <f t="shared" si="130"/>
        <v>47.226351700110655</v>
      </c>
      <c r="AI97" s="238">
        <f t="shared" ref="AI97:BN97" si="131">+AI54</f>
        <v>34.01280219742052</v>
      </c>
      <c r="AJ97" s="238">
        <f t="shared" si="131"/>
        <v>17.659895652522202</v>
      </c>
      <c r="AK97" s="238">
        <f t="shared" si="131"/>
        <v>0</v>
      </c>
      <c r="AL97" s="238">
        <f t="shared" si="131"/>
        <v>0</v>
      </c>
      <c r="AM97" s="238">
        <f t="shared" si="131"/>
        <v>0</v>
      </c>
      <c r="AN97" s="238">
        <f t="shared" si="131"/>
        <v>0</v>
      </c>
      <c r="AO97" s="238">
        <f t="shared" si="131"/>
        <v>0</v>
      </c>
      <c r="AP97" s="238">
        <f t="shared" si="131"/>
        <v>0</v>
      </c>
      <c r="AQ97" s="238">
        <f t="shared" si="131"/>
        <v>0</v>
      </c>
      <c r="AR97" s="238">
        <f t="shared" si="131"/>
        <v>0</v>
      </c>
      <c r="AS97" s="238">
        <f t="shared" si="131"/>
        <v>0</v>
      </c>
      <c r="AT97" s="238">
        <f t="shared" si="131"/>
        <v>0</v>
      </c>
      <c r="AU97" s="238">
        <f t="shared" si="131"/>
        <v>0</v>
      </c>
      <c r="AV97" s="238">
        <f t="shared" si="131"/>
        <v>0</v>
      </c>
      <c r="AW97" s="238">
        <f t="shared" si="131"/>
        <v>0</v>
      </c>
      <c r="AX97" s="238">
        <f t="shared" si="131"/>
        <v>0</v>
      </c>
      <c r="AY97" s="238">
        <f t="shared" si="131"/>
        <v>0</v>
      </c>
      <c r="AZ97" s="238">
        <f t="shared" si="131"/>
        <v>0</v>
      </c>
      <c r="BA97" s="238">
        <f t="shared" si="131"/>
        <v>0</v>
      </c>
      <c r="BB97" s="238">
        <f t="shared" si="131"/>
        <v>0</v>
      </c>
      <c r="BC97" s="238">
        <f t="shared" si="131"/>
        <v>0</v>
      </c>
      <c r="BD97" s="238">
        <f t="shared" si="131"/>
        <v>0</v>
      </c>
      <c r="BE97" s="238">
        <f t="shared" si="131"/>
        <v>0</v>
      </c>
      <c r="BF97" s="238">
        <f t="shared" si="131"/>
        <v>0</v>
      </c>
      <c r="BG97" s="238">
        <f t="shared" si="131"/>
        <v>0</v>
      </c>
      <c r="BH97" s="238">
        <f t="shared" si="131"/>
        <v>0</v>
      </c>
      <c r="BI97" s="238">
        <f t="shared" si="131"/>
        <v>0</v>
      </c>
      <c r="BJ97" s="238">
        <f t="shared" si="131"/>
        <v>0</v>
      </c>
      <c r="BK97" s="238">
        <f t="shared" si="131"/>
        <v>0</v>
      </c>
      <c r="BL97" s="238">
        <f t="shared" si="131"/>
        <v>0</v>
      </c>
      <c r="BM97" s="238">
        <f t="shared" si="131"/>
        <v>0</v>
      </c>
      <c r="BN97" s="238">
        <f t="shared" si="131"/>
        <v>0</v>
      </c>
      <c r="BO97" s="238">
        <f t="shared" ref="BO97:CB97" si="132">+BO54</f>
        <v>0</v>
      </c>
      <c r="BP97" s="238">
        <f t="shared" si="132"/>
        <v>0</v>
      </c>
      <c r="BQ97" s="238">
        <f t="shared" si="132"/>
        <v>0</v>
      </c>
      <c r="BR97" s="238">
        <f t="shared" si="132"/>
        <v>0</v>
      </c>
      <c r="BS97" s="238">
        <f t="shared" si="132"/>
        <v>0</v>
      </c>
      <c r="BT97" s="238">
        <f t="shared" si="132"/>
        <v>0</v>
      </c>
      <c r="BU97" s="238">
        <f t="shared" si="132"/>
        <v>0</v>
      </c>
      <c r="BV97" s="238">
        <f t="shared" si="132"/>
        <v>0</v>
      </c>
      <c r="BW97" s="238">
        <f t="shared" si="132"/>
        <v>0</v>
      </c>
      <c r="BX97" s="238">
        <f t="shared" si="132"/>
        <v>0</v>
      </c>
      <c r="BY97" s="238">
        <f t="shared" si="132"/>
        <v>0</v>
      </c>
      <c r="BZ97" s="238">
        <f t="shared" si="132"/>
        <v>0</v>
      </c>
      <c r="CA97" s="238">
        <f t="shared" si="132"/>
        <v>0</v>
      </c>
      <c r="CB97" s="238">
        <f t="shared" si="132"/>
        <v>0</v>
      </c>
      <c r="CC97" s="238">
        <f>+CC54</f>
        <v>0</v>
      </c>
      <c r="CD97" s="238">
        <f>+CD54</f>
        <v>0</v>
      </c>
    </row>
    <row r="98" spans="1:82" s="236" customFormat="1" ht="17.399999999999999" customHeight="1" x14ac:dyDescent="0.25">
      <c r="A98" s="236" t="s">
        <v>455</v>
      </c>
      <c r="B98" s="240">
        <f t="shared" ref="B98:AG98" si="133">+B97/3.667</f>
        <v>11.694267593755114</v>
      </c>
      <c r="C98" s="240">
        <f t="shared" si="133"/>
        <v>12.2404573350384</v>
      </c>
      <c r="D98" s="167">
        <f t="shared" si="133"/>
        <v>12.780413932494259</v>
      </c>
      <c r="E98" s="167">
        <f t="shared" si="133"/>
        <v>13.316205331295293</v>
      </c>
      <c r="F98" s="167">
        <f t="shared" si="133"/>
        <v>13.848097342289577</v>
      </c>
      <c r="G98" s="167">
        <f t="shared" si="133"/>
        <v>14.375513905621553</v>
      </c>
      <c r="H98" s="167">
        <f t="shared" si="133"/>
        <v>14.897211857313843</v>
      </c>
      <c r="I98" s="240">
        <f t="shared" si="133"/>
        <v>15.4637281321373</v>
      </c>
      <c r="J98" s="240">
        <f t="shared" si="133"/>
        <v>16.035649924418632</v>
      </c>
      <c r="K98" s="240">
        <f t="shared" si="133"/>
        <v>16.612745192689019</v>
      </c>
      <c r="L98" s="240">
        <f t="shared" si="133"/>
        <v>17.194245484488263</v>
      </c>
      <c r="M98" s="240">
        <f t="shared" si="133"/>
        <v>17.778759869809875</v>
      </c>
      <c r="N98" s="240">
        <f t="shared" si="133"/>
        <v>18.364182328290198</v>
      </c>
      <c r="O98" s="240">
        <f t="shared" si="133"/>
        <v>18.947590405868453</v>
      </c>
      <c r="P98" s="240">
        <f t="shared" si="133"/>
        <v>19.525130426135476</v>
      </c>
      <c r="Q98" s="241">
        <f t="shared" si="133"/>
        <v>20.091882693749096</v>
      </c>
      <c r="R98" s="327">
        <f t="shared" si="133"/>
        <v>20.641696655737753</v>
      </c>
      <c r="S98" s="240">
        <f t="shared" si="133"/>
        <v>21.166980018980038</v>
      </c>
      <c r="T98" s="240">
        <f t="shared" si="133"/>
        <v>21.659624324959754</v>
      </c>
      <c r="U98" s="240">
        <f t="shared" si="133"/>
        <v>22.108943430393044</v>
      </c>
      <c r="V98" s="240">
        <f t="shared" si="133"/>
        <v>22.502008391229147</v>
      </c>
      <c r="W98" s="240">
        <f t="shared" si="133"/>
        <v>22.823485975176848</v>
      </c>
      <c r="X98" s="240">
        <f t="shared" si="133"/>
        <v>23.055273928716144</v>
      </c>
      <c r="Y98" s="240">
        <f t="shared" si="133"/>
        <v>23.176015786914405</v>
      </c>
      <c r="Z98" s="240">
        <f t="shared" si="133"/>
        <v>23.160496595523192</v>
      </c>
      <c r="AA98" s="240">
        <f t="shared" si="133"/>
        <v>22.978891720226187</v>
      </c>
      <c r="AB98" s="240">
        <f t="shared" si="133"/>
        <v>22.595825584141888</v>
      </c>
      <c r="AC98" s="240">
        <f t="shared" si="133"/>
        <v>21.969183944939033</v>
      </c>
      <c r="AD98" s="240">
        <f t="shared" si="133"/>
        <v>21.046732335775705</v>
      </c>
      <c r="AE98" s="240">
        <f t="shared" si="133"/>
        <v>19.750390596668357</v>
      </c>
      <c r="AF98" s="240">
        <f t="shared" si="133"/>
        <v>18.012835671370013</v>
      </c>
      <c r="AG98" s="240">
        <f t="shared" si="133"/>
        <v>15.753979520167723</v>
      </c>
      <c r="AH98" s="240">
        <f t="shared" ref="AH98:BM98" si="134">+AH97/3.667</f>
        <v>12.878743305184253</v>
      </c>
      <c r="AI98" s="240">
        <f t="shared" si="134"/>
        <v>9.2753755651542189</v>
      </c>
      <c r="AJ98" s="240">
        <f t="shared" si="134"/>
        <v>4.815897369108864</v>
      </c>
      <c r="AK98" s="240">
        <f t="shared" si="134"/>
        <v>0</v>
      </c>
      <c r="AL98" s="240">
        <f t="shared" si="134"/>
        <v>0</v>
      </c>
      <c r="AM98" s="240">
        <f t="shared" si="134"/>
        <v>0</v>
      </c>
      <c r="AN98" s="240">
        <f t="shared" si="134"/>
        <v>0</v>
      </c>
      <c r="AO98" s="240">
        <f t="shared" si="134"/>
        <v>0</v>
      </c>
      <c r="AP98" s="240">
        <f t="shared" si="134"/>
        <v>0</v>
      </c>
      <c r="AQ98" s="240">
        <f t="shared" si="134"/>
        <v>0</v>
      </c>
      <c r="AR98" s="240">
        <f t="shared" si="134"/>
        <v>0</v>
      </c>
      <c r="AS98" s="240">
        <f t="shared" si="134"/>
        <v>0</v>
      </c>
      <c r="AT98" s="240">
        <f t="shared" si="134"/>
        <v>0</v>
      </c>
      <c r="AU98" s="240">
        <f t="shared" si="134"/>
        <v>0</v>
      </c>
      <c r="AV98" s="240">
        <f t="shared" si="134"/>
        <v>0</v>
      </c>
      <c r="AW98" s="240">
        <f t="shared" si="134"/>
        <v>0</v>
      </c>
      <c r="AX98" s="240">
        <f t="shared" si="134"/>
        <v>0</v>
      </c>
      <c r="AY98" s="240">
        <f t="shared" si="134"/>
        <v>0</v>
      </c>
      <c r="AZ98" s="240">
        <f t="shared" si="134"/>
        <v>0</v>
      </c>
      <c r="BA98" s="240">
        <f t="shared" si="134"/>
        <v>0</v>
      </c>
      <c r="BB98" s="240">
        <f t="shared" si="134"/>
        <v>0</v>
      </c>
      <c r="BC98" s="240">
        <f t="shared" si="134"/>
        <v>0</v>
      </c>
      <c r="BD98" s="240">
        <f t="shared" si="134"/>
        <v>0</v>
      </c>
      <c r="BE98" s="240">
        <f t="shared" si="134"/>
        <v>0</v>
      </c>
      <c r="BF98" s="240">
        <f t="shared" si="134"/>
        <v>0</v>
      </c>
      <c r="BG98" s="240">
        <f t="shared" si="134"/>
        <v>0</v>
      </c>
      <c r="BH98" s="240">
        <f t="shared" si="134"/>
        <v>0</v>
      </c>
      <c r="BI98" s="240">
        <f t="shared" si="134"/>
        <v>0</v>
      </c>
      <c r="BJ98" s="240">
        <f t="shared" si="134"/>
        <v>0</v>
      </c>
      <c r="BK98" s="240">
        <f t="shared" si="134"/>
        <v>0</v>
      </c>
      <c r="BL98" s="240">
        <f t="shared" si="134"/>
        <v>0</v>
      </c>
      <c r="BM98" s="240">
        <f t="shared" si="134"/>
        <v>0</v>
      </c>
      <c r="BN98" s="240">
        <f t="shared" ref="BN98:CB98" si="135">+BN97/3.667</f>
        <v>0</v>
      </c>
      <c r="BO98" s="240">
        <f t="shared" si="135"/>
        <v>0</v>
      </c>
      <c r="BP98" s="240">
        <f t="shared" si="135"/>
        <v>0</v>
      </c>
      <c r="BQ98" s="240">
        <f t="shared" si="135"/>
        <v>0</v>
      </c>
      <c r="BR98" s="240">
        <f t="shared" si="135"/>
        <v>0</v>
      </c>
      <c r="BS98" s="240">
        <f t="shared" si="135"/>
        <v>0</v>
      </c>
      <c r="BT98" s="240">
        <f t="shared" si="135"/>
        <v>0</v>
      </c>
      <c r="BU98" s="240">
        <f t="shared" si="135"/>
        <v>0</v>
      </c>
      <c r="BV98" s="240">
        <f t="shared" si="135"/>
        <v>0</v>
      </c>
      <c r="BW98" s="240">
        <f t="shared" si="135"/>
        <v>0</v>
      </c>
      <c r="BX98" s="240">
        <f t="shared" si="135"/>
        <v>0</v>
      </c>
      <c r="BY98" s="240">
        <f t="shared" si="135"/>
        <v>0</v>
      </c>
      <c r="BZ98" s="240">
        <f t="shared" si="135"/>
        <v>0</v>
      </c>
      <c r="CA98" s="240">
        <f t="shared" si="135"/>
        <v>0</v>
      </c>
      <c r="CB98" s="240">
        <f t="shared" si="135"/>
        <v>0</v>
      </c>
      <c r="CC98" s="240">
        <f>+CC97/3.667</f>
        <v>0</v>
      </c>
      <c r="CD98" s="240">
        <f>+CD97/3.667</f>
        <v>0</v>
      </c>
    </row>
    <row r="99" spans="1:82" s="236" customFormat="1" ht="17.399999999999999" customHeight="1" x14ac:dyDescent="0.25">
      <c r="A99" s="242" t="s">
        <v>456</v>
      </c>
      <c r="B99" s="237">
        <f>+B206</f>
        <v>633.5</v>
      </c>
      <c r="C99" s="236">
        <f t="shared" ref="C99:AH99" si="136">+B97*5/3.666+B99</f>
        <v>691.98728759724497</v>
      </c>
      <c r="D99" s="350">
        <f t="shared" si="136"/>
        <v>753.20626884054263</v>
      </c>
      <c r="E99" s="350">
        <f t="shared" si="136"/>
        <v>817.12576950946845</v>
      </c>
      <c r="F99" s="350">
        <f t="shared" si="136"/>
        <v>883.72495792989923</v>
      </c>
      <c r="G99" s="350">
        <f t="shared" si="136"/>
        <v>952.9843318444872</v>
      </c>
      <c r="H99" s="350">
        <f t="shared" si="136"/>
        <v>1024.8815079109277</v>
      </c>
      <c r="I99" s="236">
        <f t="shared" si="136"/>
        <v>1099.3878852714977</v>
      </c>
      <c r="J99" s="236">
        <f t="shared" si="136"/>
        <v>1176.7276166688619</v>
      </c>
      <c r="K99" s="236">
        <f t="shared" si="136"/>
        <v>1256.9277370628104</v>
      </c>
      <c r="L99" s="236">
        <f t="shared" si="136"/>
        <v>1340.0141208893115</v>
      </c>
      <c r="M99" s="236">
        <f t="shared" si="136"/>
        <v>1426.008799273952</v>
      </c>
      <c r="N99" s="236">
        <f t="shared" si="136"/>
        <v>1514.9268467952188</v>
      </c>
      <c r="O99" s="236">
        <f t="shared" si="136"/>
        <v>1606.7728050574121</v>
      </c>
      <c r="P99" s="236">
        <f t="shared" si="136"/>
        <v>1701.5365994086392</v>
      </c>
      <c r="Q99" s="232">
        <f t="shared" si="136"/>
        <v>1799.1888815589921</v>
      </c>
      <c r="R99" s="252">
        <f t="shared" si="136"/>
        <v>1899.6756980319572</v>
      </c>
      <c r="S99" s="236">
        <f t="shared" si="136"/>
        <v>2002.9123341975196</v>
      </c>
      <c r="T99" s="236">
        <f t="shared" si="136"/>
        <v>2108.7761036050479</v>
      </c>
      <c r="U99" s="236">
        <f t="shared" si="136"/>
        <v>2217.1037664523301</v>
      </c>
      <c r="V99" s="236">
        <f t="shared" si="136"/>
        <v>2327.6786376460718</v>
      </c>
      <c r="W99" s="236">
        <f t="shared" si="136"/>
        <v>2440.2193697391394</v>
      </c>
      <c r="X99" s="236">
        <f t="shared" si="136"/>
        <v>2554.3679282101889</v>
      </c>
      <c r="Y99" s="236">
        <f t="shared" si="136"/>
        <v>2669.6757425808955</v>
      </c>
      <c r="Z99" s="236">
        <f t="shared" si="136"/>
        <v>2785.5874309205233</v>
      </c>
      <c r="AA99" s="236">
        <f t="shared" si="136"/>
        <v>2901.4215021368127</v>
      </c>
      <c r="AB99" s="236">
        <f t="shared" si="136"/>
        <v>3016.3473012885715</v>
      </c>
      <c r="AC99" s="236">
        <f t="shared" si="136"/>
        <v>3129.3572473020035</v>
      </c>
      <c r="AD99" s="236">
        <f t="shared" si="136"/>
        <v>3239.2331304527011</v>
      </c>
      <c r="AE99" s="236">
        <f t="shared" si="136"/>
        <v>3344.4954974402754</v>
      </c>
      <c r="AF99" s="236">
        <f t="shared" si="136"/>
        <v>3443.2743876721124</v>
      </c>
      <c r="AG99" s="236">
        <f t="shared" si="136"/>
        <v>3533.3631334535007</v>
      </c>
      <c r="AH99" s="236">
        <f t="shared" si="136"/>
        <v>3612.1545176603408</v>
      </c>
      <c r="AI99" s="236">
        <f t="shared" ref="AI99:BN99" si="137">+AH97*5/3.666+AH99</f>
        <v>3676.5657993026084</v>
      </c>
      <c r="AJ99" s="236">
        <f t="shared" si="137"/>
        <v>3722.9553276678848</v>
      </c>
      <c r="AK99" s="236">
        <f t="shared" si="137"/>
        <v>3747.0413828404467</v>
      </c>
      <c r="AL99" s="236">
        <f t="shared" si="137"/>
        <v>3747.0413828404467</v>
      </c>
      <c r="AM99" s="236">
        <f t="shared" si="137"/>
        <v>3747.0413828404467</v>
      </c>
      <c r="AN99" s="236">
        <f t="shared" si="137"/>
        <v>3747.0413828404467</v>
      </c>
      <c r="AO99" s="236">
        <f t="shared" si="137"/>
        <v>3747.0413828404467</v>
      </c>
      <c r="AP99" s="236">
        <f t="shared" si="137"/>
        <v>3747.0413828404467</v>
      </c>
      <c r="AQ99" s="236">
        <f t="shared" si="137"/>
        <v>3747.0413828404467</v>
      </c>
      <c r="AR99" s="236">
        <f t="shared" si="137"/>
        <v>3747.0413828404467</v>
      </c>
      <c r="AS99" s="236">
        <f t="shared" si="137"/>
        <v>3747.0413828404467</v>
      </c>
      <c r="AT99" s="236">
        <f t="shared" si="137"/>
        <v>3747.0413828404467</v>
      </c>
      <c r="AU99" s="236">
        <f t="shared" si="137"/>
        <v>3747.0413828404467</v>
      </c>
      <c r="AV99" s="236">
        <f t="shared" si="137"/>
        <v>3747.0413828404467</v>
      </c>
      <c r="AW99" s="236">
        <f t="shared" si="137"/>
        <v>3747.0413828404467</v>
      </c>
      <c r="AX99" s="236">
        <f t="shared" si="137"/>
        <v>3747.0413828404467</v>
      </c>
      <c r="AY99" s="236">
        <f t="shared" si="137"/>
        <v>3747.0413828404467</v>
      </c>
      <c r="AZ99" s="236">
        <f t="shared" si="137"/>
        <v>3747.0413828404467</v>
      </c>
      <c r="BA99" s="236">
        <f t="shared" si="137"/>
        <v>3747.0413828404467</v>
      </c>
      <c r="BB99" s="236">
        <f t="shared" si="137"/>
        <v>3747.0413828404467</v>
      </c>
      <c r="BC99" s="236">
        <f t="shared" si="137"/>
        <v>3747.0413828404467</v>
      </c>
      <c r="BD99" s="236">
        <f t="shared" si="137"/>
        <v>3747.0413828404467</v>
      </c>
      <c r="BE99" s="236">
        <f t="shared" si="137"/>
        <v>3747.0413828404467</v>
      </c>
      <c r="BF99" s="236">
        <f t="shared" si="137"/>
        <v>3747.0413828404467</v>
      </c>
      <c r="BG99" s="236">
        <f t="shared" si="137"/>
        <v>3747.0413828404467</v>
      </c>
      <c r="BH99" s="236">
        <f t="shared" si="137"/>
        <v>3747.0413828404467</v>
      </c>
      <c r="BI99" s="236">
        <f t="shared" si="137"/>
        <v>3747.0413828404467</v>
      </c>
      <c r="BJ99" s="236">
        <f t="shared" si="137"/>
        <v>3747.0413828404467</v>
      </c>
      <c r="BK99" s="236">
        <f t="shared" si="137"/>
        <v>3747.0413828404467</v>
      </c>
      <c r="BL99" s="236">
        <f t="shared" si="137"/>
        <v>3747.0413828404467</v>
      </c>
      <c r="BM99" s="236">
        <f t="shared" si="137"/>
        <v>3747.0413828404467</v>
      </c>
      <c r="BN99" s="236">
        <f t="shared" si="137"/>
        <v>3747.0413828404467</v>
      </c>
      <c r="BO99" s="236">
        <f t="shared" ref="BO99:CB99" si="138">+BN97*5/3.666+BN99</f>
        <v>3747.0413828404467</v>
      </c>
      <c r="BP99" s="236">
        <f t="shared" si="138"/>
        <v>3747.0413828404467</v>
      </c>
      <c r="BQ99" s="236">
        <f t="shared" si="138"/>
        <v>3747.0413828404467</v>
      </c>
      <c r="BR99" s="236">
        <f t="shared" si="138"/>
        <v>3747.0413828404467</v>
      </c>
      <c r="BS99" s="236">
        <f t="shared" si="138"/>
        <v>3747.0413828404467</v>
      </c>
      <c r="BT99" s="236">
        <f t="shared" si="138"/>
        <v>3747.0413828404467</v>
      </c>
      <c r="BU99" s="236">
        <f t="shared" si="138"/>
        <v>3747.0413828404467</v>
      </c>
      <c r="BV99" s="236">
        <f t="shared" si="138"/>
        <v>3747.0413828404467</v>
      </c>
      <c r="BW99" s="236">
        <f t="shared" si="138"/>
        <v>3747.0413828404467</v>
      </c>
      <c r="BX99" s="236">
        <f t="shared" si="138"/>
        <v>3747.0413828404467</v>
      </c>
      <c r="BY99" s="236">
        <f t="shared" si="138"/>
        <v>3747.0413828404467</v>
      </c>
      <c r="BZ99" s="236">
        <f t="shared" si="138"/>
        <v>3747.0413828404467</v>
      </c>
      <c r="CA99" s="236">
        <f t="shared" si="138"/>
        <v>3747.0413828404467</v>
      </c>
      <c r="CB99" s="236">
        <f t="shared" si="138"/>
        <v>3747.0413828404467</v>
      </c>
      <c r="CC99" s="236">
        <f>+CB97*5/3.666+CB99</f>
        <v>3747.0413828404467</v>
      </c>
      <c r="CD99" s="236">
        <f>+CC97*5/3.666+CC99</f>
        <v>3747.0413828404467</v>
      </c>
    </row>
    <row r="100" spans="1:82" s="236" customFormat="1" ht="17.399999999999999" customHeight="1" x14ac:dyDescent="0.25">
      <c r="A100" s="243" t="s">
        <v>457</v>
      </c>
      <c r="B100" s="243">
        <f>Parameters!C78</f>
        <v>588</v>
      </c>
      <c r="C100" s="243">
        <f>+B100/2.13</f>
        <v>276.05633802816902</v>
      </c>
      <c r="D100" s="350"/>
      <c r="E100" s="350"/>
      <c r="F100" s="350"/>
      <c r="G100" s="350"/>
      <c r="H100" s="350"/>
      <c r="Q100" s="232"/>
      <c r="R100" s="252"/>
    </row>
    <row r="101" spans="1:82" s="155" customFormat="1" ht="17.399999999999999" customHeight="1" x14ac:dyDescent="0.25">
      <c r="A101" s="231"/>
      <c r="B101" s="231"/>
      <c r="C101" s="231"/>
      <c r="D101" s="350"/>
      <c r="E101" s="350"/>
      <c r="F101" s="350"/>
      <c r="G101" s="350"/>
      <c r="H101" s="350"/>
      <c r="I101" s="231"/>
      <c r="J101" s="231"/>
      <c r="K101" s="231"/>
      <c r="L101" s="231"/>
      <c r="M101" s="231"/>
      <c r="N101" s="231"/>
      <c r="O101" s="231"/>
      <c r="P101" s="231"/>
      <c r="Q101" s="232"/>
      <c r="R101" s="335"/>
      <c r="S101" s="231"/>
      <c r="T101" s="231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  <c r="AE101" s="231"/>
      <c r="AF101" s="231"/>
      <c r="AG101" s="231"/>
      <c r="AH101" s="231"/>
      <c r="AI101" s="231"/>
      <c r="AJ101" s="231"/>
      <c r="AK101" s="231"/>
      <c r="AL101" s="231"/>
      <c r="AM101" s="231"/>
      <c r="AN101" s="231"/>
      <c r="AO101" s="231"/>
      <c r="AP101" s="231"/>
      <c r="AQ101" s="231"/>
      <c r="AR101" s="231"/>
      <c r="AS101" s="231"/>
      <c r="AT101" s="231"/>
      <c r="AU101" s="231"/>
      <c r="AV101" s="231"/>
      <c r="AW101" s="231"/>
      <c r="AX101" s="231"/>
      <c r="AY101" s="231"/>
    </row>
    <row r="102" spans="1:82" s="244" customFormat="1" ht="17.399999999999999" customHeight="1" x14ac:dyDescent="0.25">
      <c r="A102" s="244" t="s">
        <v>369</v>
      </c>
      <c r="B102" s="244">
        <f t="shared" ref="B102:AG102" si="139">+B231</f>
        <v>0.46399999999999997</v>
      </c>
      <c r="C102" s="244">
        <f t="shared" si="139"/>
        <v>0.50217487420000007</v>
      </c>
      <c r="D102" s="244">
        <f t="shared" si="139"/>
        <v>0.54037377009999998</v>
      </c>
      <c r="E102" s="244">
        <f t="shared" si="139"/>
        <v>0.57848608840000004</v>
      </c>
      <c r="F102" s="244">
        <f t="shared" si="139"/>
        <v>0.61640184239999973</v>
      </c>
      <c r="G102" s="244">
        <f t="shared" si="139"/>
        <v>0.65400959839999961</v>
      </c>
      <c r="H102" s="244">
        <f t="shared" si="139"/>
        <v>0.69119444479999981</v>
      </c>
      <c r="I102" s="244">
        <f t="shared" si="139"/>
        <v>0.72783595030000026</v>
      </c>
      <c r="J102" s="244">
        <f t="shared" si="139"/>
        <v>0.76416539369999992</v>
      </c>
      <c r="K102" s="244">
        <f t="shared" si="139"/>
        <v>0.80008828570000023</v>
      </c>
      <c r="L102" s="244">
        <f t="shared" si="139"/>
        <v>0.83550928360000043</v>
      </c>
      <c r="M102" s="244">
        <f t="shared" si="139"/>
        <v>0.87033093510000015</v>
      </c>
      <c r="N102" s="244">
        <f t="shared" si="139"/>
        <v>0.90445246400000023</v>
      </c>
      <c r="O102" s="244">
        <f t="shared" si="139"/>
        <v>0.93776858029999932</v>
      </c>
      <c r="P102" s="244">
        <f t="shared" si="139"/>
        <v>0.97016829739999988</v>
      </c>
      <c r="Q102" s="244">
        <f t="shared" si="139"/>
        <v>1.0015337402000002</v>
      </c>
      <c r="R102" s="337">
        <f t="shared" si="139"/>
        <v>1.0317389300000004</v>
      </c>
      <c r="S102" s="244">
        <f t="shared" si="139"/>
        <v>1.0407110301000007</v>
      </c>
      <c r="T102" s="244">
        <f t="shared" si="139"/>
        <v>1.0457209784000003</v>
      </c>
      <c r="U102" s="244">
        <f t="shared" si="139"/>
        <v>1.0470925358000001</v>
      </c>
      <c r="V102" s="244">
        <f t="shared" si="139"/>
        <v>1.0450854848000004</v>
      </c>
      <c r="W102" s="244">
        <f t="shared" si="139"/>
        <v>1.039902936499999</v>
      </c>
      <c r="X102" s="244">
        <f t="shared" si="139"/>
        <v>1.0316974885000008</v>
      </c>
      <c r="Y102" s="244">
        <f t="shared" si="139"/>
        <v>1.0205763835999999</v>
      </c>
      <c r="Z102" s="244">
        <f t="shared" si="139"/>
        <v>1.0066057962999997</v>
      </c>
      <c r="AA102" s="244">
        <f t="shared" si="139"/>
        <v>0.98981435329999989</v>
      </c>
      <c r="AB102" s="244">
        <f t="shared" si="139"/>
        <v>0.97019598329999823</v>
      </c>
      <c r="AC102" s="244">
        <f t="shared" si="139"/>
        <v>0.94771217130000096</v>
      </c>
      <c r="AD102" s="244">
        <f t="shared" si="139"/>
        <v>0.92229368610000151</v>
      </c>
      <c r="AE102" s="244">
        <f t="shared" si="139"/>
        <v>0.89384183399999984</v>
      </c>
      <c r="AF102" s="244">
        <f t="shared" si="139"/>
        <v>0.86222928619999983</v>
      </c>
      <c r="AG102" s="244">
        <f t="shared" si="139"/>
        <v>0.82730051899999957</v>
      </c>
      <c r="AH102" s="244">
        <f t="shared" ref="AH102:BM102" si="140">+AH231</f>
        <v>0.7888718953999998</v>
      </c>
      <c r="AI102" s="244">
        <f t="shared" si="140"/>
        <v>0.74673141609999938</v>
      </c>
      <c r="AJ102" s="244">
        <f t="shared" si="140"/>
        <v>0.70063815630000015</v>
      </c>
      <c r="AK102" s="244">
        <f t="shared" si="140"/>
        <v>0.65032140450000142</v>
      </c>
      <c r="AL102" s="244">
        <f t="shared" si="140"/>
        <v>0.5967617292000007</v>
      </c>
      <c r="AM102" s="244">
        <f t="shared" si="140"/>
        <v>0.55064684879999959</v>
      </c>
      <c r="AN102" s="244">
        <f t="shared" si="140"/>
        <v>0.51094193690000012</v>
      </c>
      <c r="AO102" s="244">
        <f t="shared" si="140"/>
        <v>0.47675600770000059</v>
      </c>
      <c r="AP102" s="244">
        <f t="shared" si="140"/>
        <v>0.44732192260000048</v>
      </c>
      <c r="AQ102" s="244">
        <f t="shared" si="140"/>
        <v>0.42197917540000063</v>
      </c>
      <c r="AR102" s="244">
        <f t="shared" si="140"/>
        <v>0.40015907000000084</v>
      </c>
      <c r="AS102" s="244">
        <f t="shared" si="140"/>
        <v>0.38137195929999912</v>
      </c>
      <c r="AT102" s="244">
        <f t="shared" si="140"/>
        <v>0.36519625689999913</v>
      </c>
      <c r="AU102" s="244">
        <f t="shared" si="140"/>
        <v>0.35126897720000017</v>
      </c>
      <c r="AV102" s="244">
        <f t="shared" si="140"/>
        <v>0.33927758939999997</v>
      </c>
      <c r="AW102" s="244">
        <f t="shared" si="140"/>
        <v>0.32895300439999886</v>
      </c>
      <c r="AX102" s="244">
        <f t="shared" si="140"/>
        <v>0.32006353690000111</v>
      </c>
      <c r="AY102" s="244">
        <f t="shared" si="140"/>
        <v>0.31240970520000033</v>
      </c>
      <c r="AZ102" s="244">
        <f t="shared" si="140"/>
        <v>0.30581975620000001</v>
      </c>
      <c r="BA102" s="244">
        <f t="shared" si="140"/>
        <v>0.30014581010000008</v>
      </c>
      <c r="BB102" s="244">
        <f t="shared" si="140"/>
        <v>0.29526054240000121</v>
      </c>
      <c r="BC102" s="244">
        <f t="shared" si="140"/>
        <v>0.29105432700000122</v>
      </c>
      <c r="BD102" s="244">
        <f t="shared" si="140"/>
        <v>0.28743277559999925</v>
      </c>
      <c r="BE102" s="244">
        <f t="shared" si="140"/>
        <v>0.28431461979999995</v>
      </c>
      <c r="BF102" s="244">
        <f t="shared" si="140"/>
        <v>0.28162988769999941</v>
      </c>
      <c r="BG102" s="244">
        <f t="shared" si="140"/>
        <v>0.2793183331999991</v>
      </c>
      <c r="BH102" s="244">
        <f t="shared" si="140"/>
        <v>0.27732808500000061</v>
      </c>
      <c r="BI102" s="244">
        <f t="shared" si="140"/>
        <v>0.27561448109999986</v>
      </c>
      <c r="BJ102" s="244">
        <f t="shared" si="140"/>
        <v>0.27413906829999846</v>
      </c>
      <c r="BK102" s="244">
        <f t="shared" si="140"/>
        <v>0.27286873780000143</v>
      </c>
      <c r="BL102" s="244">
        <f t="shared" si="140"/>
        <v>0.27177498320000026</v>
      </c>
      <c r="BM102" s="244">
        <f t="shared" si="140"/>
        <v>0.27083326049999989</v>
      </c>
      <c r="BN102" s="244">
        <f t="shared" ref="BN102:CB102" si="141">+BN231</f>
        <v>0.27002243729999975</v>
      </c>
      <c r="BO102" s="244">
        <f t="shared" si="141"/>
        <v>0.26932431850000071</v>
      </c>
      <c r="BP102" s="244">
        <f t="shared" si="141"/>
        <v>0.26872323829999978</v>
      </c>
      <c r="BQ102" s="244">
        <f t="shared" si="141"/>
        <v>0.2682057081</v>
      </c>
      <c r="BR102" s="244">
        <f t="shared" si="141"/>
        <v>0.26776011479999973</v>
      </c>
      <c r="BS102" s="244">
        <f t="shared" si="141"/>
        <v>0.26737645880000116</v>
      </c>
      <c r="BT102" s="244">
        <f t="shared" si="141"/>
        <v>0.26704613099999897</v>
      </c>
      <c r="BU102" s="244">
        <f t="shared" si="141"/>
        <v>0.26676171879999977</v>
      </c>
      <c r="BV102" s="244">
        <f t="shared" si="141"/>
        <v>0.26651683989999952</v>
      </c>
      <c r="BW102" s="244">
        <f t="shared" si="141"/>
        <v>0.26630599920000009</v>
      </c>
      <c r="BX102" s="244">
        <f t="shared" si="141"/>
        <v>0.26612446530000078</v>
      </c>
      <c r="BY102" s="244">
        <f t="shared" si="141"/>
        <v>0.26596816460000028</v>
      </c>
      <c r="BZ102" s="244">
        <f t="shared" si="141"/>
        <v>0.26583358970000148</v>
      </c>
      <c r="CA102" s="244">
        <f t="shared" si="141"/>
        <v>0.26571772080000144</v>
      </c>
      <c r="CB102" s="244">
        <f t="shared" si="141"/>
        <v>0.26561795749999995</v>
      </c>
      <c r="CC102" s="244">
        <f>+CC231</f>
        <v>0.26553206150000008</v>
      </c>
      <c r="CD102" s="244">
        <f>+CD231</f>
        <v>0.26545810489999866</v>
      </c>
    </row>
    <row r="103" spans="1:82" s="244" customFormat="1" ht="17.399999999999999" customHeight="1" x14ac:dyDescent="0.25">
      <c r="A103" s="244" t="s">
        <v>450</v>
      </c>
      <c r="B103" s="244">
        <f t="shared" ref="B103:AG103" si="142">+B178</f>
        <v>0.51800000000000002</v>
      </c>
      <c r="C103" s="244">
        <f t="shared" si="142"/>
        <v>0.53623737419999995</v>
      </c>
      <c r="D103" s="244">
        <f t="shared" si="142"/>
        <v>0.55449877010000004</v>
      </c>
      <c r="E103" s="244">
        <f t="shared" si="142"/>
        <v>0.57267358840000004</v>
      </c>
      <c r="F103" s="244">
        <f t="shared" si="142"/>
        <v>0.59065184230000001</v>
      </c>
      <c r="G103" s="244">
        <f t="shared" si="142"/>
        <v>0.60832209839999996</v>
      </c>
      <c r="H103" s="244">
        <f t="shared" si="142"/>
        <v>0.62556944479999999</v>
      </c>
      <c r="I103" s="244">
        <f t="shared" si="142"/>
        <v>0.64227345030000005</v>
      </c>
      <c r="J103" s="244">
        <f t="shared" si="142"/>
        <v>0.65866539369999999</v>
      </c>
      <c r="K103" s="244">
        <f t="shared" si="142"/>
        <v>0.67465078560000002</v>
      </c>
      <c r="L103" s="244">
        <f t="shared" si="142"/>
        <v>0.69013428349999995</v>
      </c>
      <c r="M103" s="244">
        <f t="shared" si="142"/>
        <v>0.70501843509999995</v>
      </c>
      <c r="N103" s="244">
        <f t="shared" si="142"/>
        <v>0.71920246399999999</v>
      </c>
      <c r="O103" s="244">
        <f t="shared" si="142"/>
        <v>0.73258108030000002</v>
      </c>
      <c r="P103" s="244">
        <f t="shared" si="142"/>
        <v>0.74504329739999997</v>
      </c>
      <c r="Q103" s="245">
        <f t="shared" si="142"/>
        <v>0.75647124020000001</v>
      </c>
      <c r="R103" s="337">
        <f t="shared" si="142"/>
        <v>0.76673893000000004</v>
      </c>
      <c r="S103" s="244">
        <f t="shared" si="142"/>
        <v>0.77571103009999998</v>
      </c>
      <c r="T103" s="244">
        <f t="shared" si="142"/>
        <v>0.78072097839999999</v>
      </c>
      <c r="U103" s="244">
        <f t="shared" si="142"/>
        <v>0.78209253580000004</v>
      </c>
      <c r="V103" s="244">
        <f t="shared" si="142"/>
        <v>0.78008548489999996</v>
      </c>
      <c r="W103" s="244">
        <f t="shared" si="142"/>
        <v>0.77490293649999997</v>
      </c>
      <c r="X103" s="244">
        <f t="shared" si="142"/>
        <v>0.76669748849999997</v>
      </c>
      <c r="Y103" s="244">
        <f t="shared" si="142"/>
        <v>0.75557638360000001</v>
      </c>
      <c r="Z103" s="244">
        <f t="shared" si="142"/>
        <v>0.74160579630000001</v>
      </c>
      <c r="AA103" s="244">
        <f t="shared" si="142"/>
        <v>0.72481435329999999</v>
      </c>
      <c r="AB103" s="244">
        <f t="shared" si="142"/>
        <v>0.70519598319999999</v>
      </c>
      <c r="AC103" s="244">
        <f t="shared" si="142"/>
        <v>0.68271217129999995</v>
      </c>
      <c r="AD103" s="244">
        <f t="shared" si="142"/>
        <v>0.65729368619999995</v>
      </c>
      <c r="AE103" s="244">
        <f t="shared" si="142"/>
        <v>0.62884183400000004</v>
      </c>
      <c r="AF103" s="244">
        <f t="shared" si="142"/>
        <v>0.59722928620000004</v>
      </c>
      <c r="AG103" s="244">
        <f t="shared" si="142"/>
        <v>0.56230051889999999</v>
      </c>
      <c r="AH103" s="244">
        <f t="shared" ref="AH103:BM103" si="143">+AH178</f>
        <v>0.52387189540000001</v>
      </c>
      <c r="AI103" s="244">
        <f t="shared" si="143"/>
        <v>0.48173141619999998</v>
      </c>
      <c r="AJ103" s="244">
        <f t="shared" si="143"/>
        <v>0.43563815630000002</v>
      </c>
      <c r="AK103" s="244">
        <f t="shared" si="143"/>
        <v>0.38532140440000001</v>
      </c>
      <c r="AL103" s="244">
        <f t="shared" si="143"/>
        <v>0.33176172920000002</v>
      </c>
      <c r="AM103" s="244">
        <f t="shared" si="143"/>
        <v>0.28564684890000003</v>
      </c>
      <c r="AN103" s="244">
        <f t="shared" si="143"/>
        <v>0.24594193689999999</v>
      </c>
      <c r="AO103" s="244">
        <f t="shared" si="143"/>
        <v>0.21175600759999999</v>
      </c>
      <c r="AP103" s="244">
        <f t="shared" si="143"/>
        <v>0.18232192259999999</v>
      </c>
      <c r="AQ103" s="244">
        <f t="shared" si="143"/>
        <v>0.1569791753</v>
      </c>
      <c r="AR103" s="244">
        <f t="shared" si="143"/>
        <v>0.13515906999999999</v>
      </c>
      <c r="AS103" s="244">
        <f t="shared" si="143"/>
        <v>0.1163719592</v>
      </c>
      <c r="AT103" s="244">
        <f t="shared" si="143"/>
        <v>0.1001962569</v>
      </c>
      <c r="AU103" s="244">
        <f t="shared" si="143"/>
        <v>8.6268977199999999E-2</v>
      </c>
      <c r="AV103" s="244">
        <f t="shared" si="143"/>
        <v>7.4277589399999996E-2</v>
      </c>
      <c r="AW103" s="244">
        <f t="shared" si="143"/>
        <v>6.3953004399999999E-2</v>
      </c>
      <c r="AX103" s="244">
        <f t="shared" si="143"/>
        <v>5.50635368E-2</v>
      </c>
      <c r="AY103" s="244">
        <f t="shared" si="143"/>
        <v>4.7409705199999999E-2</v>
      </c>
      <c r="AZ103" s="244">
        <f t="shared" si="143"/>
        <v>4.0819756200000001E-2</v>
      </c>
      <c r="BA103" s="244">
        <f t="shared" si="143"/>
        <v>3.5145810100000001E-2</v>
      </c>
      <c r="BB103" s="244">
        <f t="shared" si="143"/>
        <v>3.0260542500000001E-2</v>
      </c>
      <c r="BC103" s="244">
        <f t="shared" si="143"/>
        <v>2.60543271E-2</v>
      </c>
      <c r="BD103" s="244">
        <f t="shared" si="143"/>
        <v>2.24327756E-2</v>
      </c>
      <c r="BE103" s="244">
        <f t="shared" si="143"/>
        <v>1.9314619799999998E-2</v>
      </c>
      <c r="BF103" s="244">
        <f t="shared" si="143"/>
        <v>1.6629887600000001E-2</v>
      </c>
      <c r="BG103" s="244">
        <f t="shared" si="143"/>
        <v>1.43183333E-2</v>
      </c>
      <c r="BH103" s="244">
        <f t="shared" si="143"/>
        <v>1.2328084899999999E-2</v>
      </c>
      <c r="BI103" s="244">
        <f t="shared" si="143"/>
        <v>1.06144811E-2</v>
      </c>
      <c r="BJ103" s="244">
        <f t="shared" si="143"/>
        <v>9.1390683000000007E-3</v>
      </c>
      <c r="BK103" s="244">
        <f t="shared" si="143"/>
        <v>7.8687377999999992E-3</v>
      </c>
      <c r="BL103" s="244">
        <f t="shared" si="143"/>
        <v>6.7749832000000001E-3</v>
      </c>
      <c r="BM103" s="244">
        <f t="shared" si="143"/>
        <v>5.8332606E-3</v>
      </c>
      <c r="BN103" s="244">
        <f t="shared" ref="BN103:CB103" si="144">+BN178</f>
        <v>5.0224372999999999E-3</v>
      </c>
      <c r="BO103" s="244">
        <f t="shared" si="144"/>
        <v>4.3243185000000003E-3</v>
      </c>
      <c r="BP103" s="244">
        <f t="shared" si="144"/>
        <v>3.7232382999999999E-3</v>
      </c>
      <c r="BQ103" s="244">
        <f t="shared" si="144"/>
        <v>3.2057080999999999E-3</v>
      </c>
      <c r="BR103" s="244">
        <f t="shared" si="144"/>
        <v>2.7601146999999999E-3</v>
      </c>
      <c r="BS103" s="244">
        <f t="shared" si="144"/>
        <v>2.3764588E-3</v>
      </c>
      <c r="BT103" s="244">
        <f t="shared" si="144"/>
        <v>2.0461310000000001E-3</v>
      </c>
      <c r="BU103" s="244">
        <f t="shared" si="144"/>
        <v>1.7617188000000001E-3</v>
      </c>
      <c r="BV103" s="244">
        <f t="shared" si="144"/>
        <v>1.5168399E-3</v>
      </c>
      <c r="BW103" s="244">
        <f t="shared" si="144"/>
        <v>1.3059991E-3</v>
      </c>
      <c r="BX103" s="244">
        <f t="shared" si="144"/>
        <v>1.1244652999999999E-3</v>
      </c>
      <c r="BY103" s="244">
        <f t="shared" si="144"/>
        <v>9.6816459999999997E-4</v>
      </c>
      <c r="BZ103" s="244">
        <f t="shared" si="144"/>
        <v>8.3358970000000005E-4</v>
      </c>
      <c r="CA103" s="244">
        <f t="shared" si="144"/>
        <v>7.1772069999999995E-4</v>
      </c>
      <c r="CB103" s="244">
        <f t="shared" si="144"/>
        <v>6.1795760000000002E-4</v>
      </c>
      <c r="CC103" s="244">
        <f>+CC178</f>
        <v>5.3206149999999997E-4</v>
      </c>
      <c r="CD103" s="244">
        <f>+CD178</f>
        <v>4.5810490000000001E-4</v>
      </c>
    </row>
    <row r="104" spans="1:82" s="244" customFormat="1" ht="17.399999999999999" customHeight="1" x14ac:dyDescent="0.25">
      <c r="A104" s="244" t="s">
        <v>449</v>
      </c>
      <c r="B104" s="244">
        <f t="shared" ref="B104:AG104" si="145">+B176</f>
        <v>-5.3999999999999999E-2</v>
      </c>
      <c r="C104" s="244">
        <f t="shared" si="145"/>
        <v>-3.4062500000000002E-2</v>
      </c>
      <c r="D104" s="244">
        <f t="shared" si="145"/>
        <v>-1.4125E-2</v>
      </c>
      <c r="E104" s="244">
        <f t="shared" si="145"/>
        <v>5.8125E-3</v>
      </c>
      <c r="F104" s="244">
        <f t="shared" si="145"/>
        <v>2.5749999999999999E-2</v>
      </c>
      <c r="G104" s="244">
        <f t="shared" si="145"/>
        <v>4.5687499999999999E-2</v>
      </c>
      <c r="H104" s="244">
        <f t="shared" si="145"/>
        <v>6.5625000000000003E-2</v>
      </c>
      <c r="I104" s="244">
        <f t="shared" si="145"/>
        <v>8.55625E-2</v>
      </c>
      <c r="J104" s="244">
        <f t="shared" si="145"/>
        <v>0.1055</v>
      </c>
      <c r="K104" s="244">
        <f t="shared" si="145"/>
        <v>0.12543750000000001</v>
      </c>
      <c r="L104" s="244">
        <f t="shared" si="145"/>
        <v>0.145375</v>
      </c>
      <c r="M104" s="244">
        <f t="shared" si="145"/>
        <v>0.1653125</v>
      </c>
      <c r="N104" s="244">
        <f t="shared" si="145"/>
        <v>0.18525</v>
      </c>
      <c r="O104" s="244">
        <f t="shared" si="145"/>
        <v>0.20518749999999999</v>
      </c>
      <c r="P104" s="244">
        <f t="shared" si="145"/>
        <v>0.22512499999999999</v>
      </c>
      <c r="Q104" s="245">
        <f t="shared" si="145"/>
        <v>0.24506249999999999</v>
      </c>
      <c r="R104" s="337">
        <f t="shared" si="145"/>
        <v>0.26500000000000001</v>
      </c>
      <c r="S104" s="244">
        <f t="shared" si="145"/>
        <v>0.26500000000000001</v>
      </c>
      <c r="T104" s="244">
        <f t="shared" si="145"/>
        <v>0.26500000000000001</v>
      </c>
      <c r="U104" s="244">
        <f t="shared" si="145"/>
        <v>0.26500000000000001</v>
      </c>
      <c r="V104" s="244">
        <f t="shared" si="145"/>
        <v>0.26500000000000001</v>
      </c>
      <c r="W104" s="244">
        <f t="shared" si="145"/>
        <v>0.26500000000000001</v>
      </c>
      <c r="X104" s="244">
        <f t="shared" si="145"/>
        <v>0.26500000000000001</v>
      </c>
      <c r="Y104" s="244">
        <f t="shared" si="145"/>
        <v>0.26500000000000001</v>
      </c>
      <c r="Z104" s="244">
        <f t="shared" si="145"/>
        <v>0.26500000000000001</v>
      </c>
      <c r="AA104" s="244">
        <f t="shared" si="145"/>
        <v>0.26500000000000001</v>
      </c>
      <c r="AB104" s="244">
        <f t="shared" si="145"/>
        <v>0.26500000000000001</v>
      </c>
      <c r="AC104" s="244">
        <f t="shared" si="145"/>
        <v>0.26500000000000001</v>
      </c>
      <c r="AD104" s="244">
        <f t="shared" si="145"/>
        <v>0.26500000000000001</v>
      </c>
      <c r="AE104" s="244">
        <f t="shared" si="145"/>
        <v>0.26500000000000001</v>
      </c>
      <c r="AF104" s="244">
        <f t="shared" si="145"/>
        <v>0.26500000000000001</v>
      </c>
      <c r="AG104" s="244">
        <f t="shared" si="145"/>
        <v>0.26500000000000001</v>
      </c>
      <c r="AH104" s="244">
        <f t="shared" ref="AH104:BM104" si="146">+AH176</f>
        <v>0.26500000000000001</v>
      </c>
      <c r="AI104" s="244">
        <f t="shared" si="146"/>
        <v>0.26500000000000001</v>
      </c>
      <c r="AJ104" s="244">
        <f t="shared" si="146"/>
        <v>0.26500000000000001</v>
      </c>
      <c r="AK104" s="244">
        <f t="shared" si="146"/>
        <v>0.26500000000000001</v>
      </c>
      <c r="AL104" s="244">
        <f t="shared" si="146"/>
        <v>0.26500000000000001</v>
      </c>
      <c r="AM104" s="244">
        <f t="shared" si="146"/>
        <v>0.26500000000000001</v>
      </c>
      <c r="AN104" s="244">
        <f t="shared" si="146"/>
        <v>0.26500000000000001</v>
      </c>
      <c r="AO104" s="244">
        <f t="shared" si="146"/>
        <v>0.26500000000000001</v>
      </c>
      <c r="AP104" s="244">
        <f t="shared" si="146"/>
        <v>0.26500000000000001</v>
      </c>
      <c r="AQ104" s="244">
        <f t="shared" si="146"/>
        <v>0.26500000000000001</v>
      </c>
      <c r="AR104" s="244">
        <f t="shared" si="146"/>
        <v>0.26500000000000001</v>
      </c>
      <c r="AS104" s="244">
        <f t="shared" si="146"/>
        <v>0.26500000000000001</v>
      </c>
      <c r="AT104" s="244">
        <f t="shared" si="146"/>
        <v>0.26500000000000001</v>
      </c>
      <c r="AU104" s="244">
        <f t="shared" si="146"/>
        <v>0.26500000000000001</v>
      </c>
      <c r="AV104" s="244">
        <f t="shared" si="146"/>
        <v>0.26500000000000001</v>
      </c>
      <c r="AW104" s="244">
        <f t="shared" si="146"/>
        <v>0.26500000000000001</v>
      </c>
      <c r="AX104" s="244">
        <f t="shared" si="146"/>
        <v>0.26500000000000001</v>
      </c>
      <c r="AY104" s="244">
        <f t="shared" si="146"/>
        <v>0.26500000000000001</v>
      </c>
      <c r="AZ104" s="244">
        <f t="shared" si="146"/>
        <v>0.26500000000000001</v>
      </c>
      <c r="BA104" s="244">
        <f t="shared" si="146"/>
        <v>0.26500000000000001</v>
      </c>
      <c r="BB104" s="244">
        <f t="shared" si="146"/>
        <v>0.26500000000000001</v>
      </c>
      <c r="BC104" s="244">
        <f t="shared" si="146"/>
        <v>0.26500000000000001</v>
      </c>
      <c r="BD104" s="244">
        <f t="shared" si="146"/>
        <v>0.26500000000000001</v>
      </c>
      <c r="BE104" s="244">
        <f t="shared" si="146"/>
        <v>0.26500000000000001</v>
      </c>
      <c r="BF104" s="244">
        <f t="shared" si="146"/>
        <v>0.26500000000000001</v>
      </c>
      <c r="BG104" s="244">
        <f t="shared" si="146"/>
        <v>0.26500000000000001</v>
      </c>
      <c r="BH104" s="244">
        <f t="shared" si="146"/>
        <v>0.26500000000000001</v>
      </c>
      <c r="BI104" s="244">
        <f t="shared" si="146"/>
        <v>0.26500000000000001</v>
      </c>
      <c r="BJ104" s="244">
        <f t="shared" si="146"/>
        <v>0.26500000000000001</v>
      </c>
      <c r="BK104" s="244">
        <f t="shared" si="146"/>
        <v>0.26500000000000001</v>
      </c>
      <c r="BL104" s="244">
        <f t="shared" si="146"/>
        <v>0.26500000000000001</v>
      </c>
      <c r="BM104" s="244">
        <f t="shared" si="146"/>
        <v>0.26500000000000001</v>
      </c>
      <c r="BN104" s="244">
        <f t="shared" ref="BN104:CB104" si="147">+BN176</f>
        <v>0.26500000000000001</v>
      </c>
      <c r="BO104" s="244">
        <f t="shared" si="147"/>
        <v>0.26500000000000001</v>
      </c>
      <c r="BP104" s="244">
        <f t="shared" si="147"/>
        <v>0.26500000000000001</v>
      </c>
      <c r="BQ104" s="244">
        <f t="shared" si="147"/>
        <v>0.26500000000000001</v>
      </c>
      <c r="BR104" s="244">
        <f t="shared" si="147"/>
        <v>0.26500000000000001</v>
      </c>
      <c r="BS104" s="244">
        <f t="shared" si="147"/>
        <v>0.26500000000000001</v>
      </c>
      <c r="BT104" s="244">
        <f t="shared" si="147"/>
        <v>0.26500000000000001</v>
      </c>
      <c r="BU104" s="244">
        <f t="shared" si="147"/>
        <v>0.26500000000000001</v>
      </c>
      <c r="BV104" s="244">
        <f t="shared" si="147"/>
        <v>0.26500000000000001</v>
      </c>
      <c r="BW104" s="244">
        <f t="shared" si="147"/>
        <v>0.26500000000000001</v>
      </c>
      <c r="BX104" s="244">
        <f t="shared" si="147"/>
        <v>0.26500000000000001</v>
      </c>
      <c r="BY104" s="244">
        <f t="shared" si="147"/>
        <v>0.26500000000000001</v>
      </c>
      <c r="BZ104" s="244">
        <f t="shared" si="147"/>
        <v>0.26500000000000001</v>
      </c>
      <c r="CA104" s="244">
        <f t="shared" si="147"/>
        <v>0.26500000000000001</v>
      </c>
      <c r="CB104" s="244">
        <f t="shared" si="147"/>
        <v>0.26500000000000001</v>
      </c>
      <c r="CC104" s="244">
        <f>+CC176</f>
        <v>0.26500000000000001</v>
      </c>
      <c r="CD104" s="244">
        <f>+CD176</f>
        <v>0.26500000000000001</v>
      </c>
    </row>
    <row r="105" spans="1:82" s="211" customFormat="1" ht="17.399999999999999" customHeight="1" x14ac:dyDescent="0.25">
      <c r="A105" s="246" t="s">
        <v>451</v>
      </c>
      <c r="B105" s="211">
        <f t="shared" ref="B105:AJ105" si="148">+B103/(1-B71)</f>
        <v>0.54600471730515066</v>
      </c>
      <c r="C105" s="211">
        <f t="shared" si="148"/>
        <v>0.5687490427589027</v>
      </c>
      <c r="D105" s="211">
        <f t="shared" si="148"/>
        <v>0.59222923939940519</v>
      </c>
      <c r="E105" s="211">
        <f t="shared" si="148"/>
        <v>0.61644390704456664</v>
      </c>
      <c r="F105" s="211">
        <f t="shared" si="148"/>
        <v>0.64140997478546469</v>
      </c>
      <c r="G105" s="211">
        <f t="shared" si="148"/>
        <v>0.6671639423457606</v>
      </c>
      <c r="H105" s="211">
        <f t="shared" si="148"/>
        <v>0.69376392136394549</v>
      </c>
      <c r="I105" s="211">
        <f t="shared" si="148"/>
        <v>0.71883997981752357</v>
      </c>
      <c r="J105" s="211">
        <f t="shared" si="148"/>
        <v>0.74460691874428198</v>
      </c>
      <c r="K105" s="211">
        <f t="shared" si="148"/>
        <v>0.77108914856100941</v>
      </c>
      <c r="L105" s="211">
        <f t="shared" si="148"/>
        <v>0.79832621629768885</v>
      </c>
      <c r="M105" s="211">
        <f t="shared" si="148"/>
        <v>0.8263742246235527</v>
      </c>
      <c r="N105" s="211">
        <f t="shared" si="148"/>
        <v>0.85530789978568111</v>
      </c>
      <c r="O105" s="211">
        <f t="shared" si="148"/>
        <v>0.8852234699811159</v>
      </c>
      <c r="P105" s="211">
        <f t="shared" si="148"/>
        <v>0.91624258799502278</v>
      </c>
      <c r="Q105" s="224">
        <f t="shared" si="148"/>
        <v>0.94851762771103953</v>
      </c>
      <c r="R105" s="319">
        <f t="shared" si="148"/>
        <v>0.98223883712337634</v>
      </c>
      <c r="S105" s="211">
        <f t="shared" si="148"/>
        <v>1.0176440399589561</v>
      </c>
      <c r="T105" s="211">
        <f t="shared" si="148"/>
        <v>1.0516367083931839</v>
      </c>
      <c r="U105" s="211">
        <f t="shared" si="148"/>
        <v>1.0849588776767738</v>
      </c>
      <c r="V105" s="211">
        <f t="shared" si="148"/>
        <v>1.118381585141133</v>
      </c>
      <c r="W105" s="211">
        <f t="shared" si="148"/>
        <v>1.1527439339042131</v>
      </c>
      <c r="X105" s="211">
        <f t="shared" si="148"/>
        <v>1.1890055395506016</v>
      </c>
      <c r="Y105" s="211">
        <f t="shared" si="148"/>
        <v>1.228321031404469</v>
      </c>
      <c r="Z105" s="211">
        <f t="shared" si="148"/>
        <v>1.2721515306470623</v>
      </c>
      <c r="AA105" s="211">
        <f t="shared" si="148"/>
        <v>1.3224399552163117</v>
      </c>
      <c r="AB105" s="211">
        <f t="shared" si="148"/>
        <v>1.3819010504347475</v>
      </c>
      <c r="AC105" s="211">
        <f t="shared" si="148"/>
        <v>1.454528515072554</v>
      </c>
      <c r="AD105" s="211">
        <f t="shared" si="148"/>
        <v>1.5465403098955899</v>
      </c>
      <c r="AE105" s="211">
        <f t="shared" si="148"/>
        <v>1.6682832670115602</v>
      </c>
      <c r="AF105" s="211">
        <f t="shared" si="148"/>
        <v>1.8384701323433155</v>
      </c>
      <c r="AG105" s="211">
        <f t="shared" si="148"/>
        <v>2.0949440731966211</v>
      </c>
      <c r="AH105" s="211">
        <f t="shared" si="148"/>
        <v>2.5277677720631972</v>
      </c>
      <c r="AI105" s="211">
        <f t="shared" si="148"/>
        <v>3.4172090941387023</v>
      </c>
      <c r="AJ105" s="211">
        <f t="shared" si="148"/>
        <v>6.2992714045673575</v>
      </c>
      <c r="AK105" s="211">
        <v>0</v>
      </c>
      <c r="AL105" s="211">
        <v>0</v>
      </c>
      <c r="AM105" s="211">
        <v>0</v>
      </c>
      <c r="AN105" s="211">
        <v>0</v>
      </c>
      <c r="AO105" s="211">
        <v>0</v>
      </c>
      <c r="AP105" s="211">
        <v>0</v>
      </c>
      <c r="AQ105" s="211">
        <v>0</v>
      </c>
      <c r="AR105" s="211">
        <v>0</v>
      </c>
      <c r="AS105" s="211">
        <v>0</v>
      </c>
      <c r="AT105" s="211">
        <v>0</v>
      </c>
      <c r="AU105" s="211">
        <v>0</v>
      </c>
      <c r="AV105" s="211">
        <v>0</v>
      </c>
      <c r="AW105" s="211">
        <v>0</v>
      </c>
      <c r="AX105" s="211">
        <v>0</v>
      </c>
      <c r="AY105" s="211">
        <v>0</v>
      </c>
      <c r="AZ105" s="211">
        <v>0</v>
      </c>
      <c r="BA105" s="211">
        <v>0</v>
      </c>
      <c r="BB105" s="211">
        <v>0</v>
      </c>
      <c r="BC105" s="211">
        <v>0</v>
      </c>
      <c r="BD105" s="211">
        <v>0</v>
      </c>
      <c r="BE105" s="211">
        <v>0</v>
      </c>
      <c r="BF105" s="211">
        <v>0</v>
      </c>
      <c r="BG105" s="211">
        <v>0</v>
      </c>
      <c r="BH105" s="211">
        <v>0</v>
      </c>
      <c r="BI105" s="211">
        <v>0</v>
      </c>
      <c r="BJ105" s="211">
        <v>0</v>
      </c>
      <c r="BK105" s="211">
        <v>0</v>
      </c>
      <c r="BL105" s="211">
        <v>0</v>
      </c>
      <c r="BM105" s="211">
        <v>0</v>
      </c>
      <c r="BN105" s="211">
        <v>0</v>
      </c>
      <c r="BO105" s="211">
        <v>0</v>
      </c>
      <c r="BP105" s="211">
        <v>0</v>
      </c>
      <c r="BQ105" s="211">
        <v>0</v>
      </c>
      <c r="BR105" s="211">
        <v>0</v>
      </c>
      <c r="BS105" s="211">
        <v>0</v>
      </c>
      <c r="BT105" s="211">
        <v>0</v>
      </c>
      <c r="BU105" s="211">
        <v>0</v>
      </c>
      <c r="BV105" s="211">
        <v>0</v>
      </c>
      <c r="BW105" s="211">
        <v>0</v>
      </c>
      <c r="BX105" s="211">
        <v>0</v>
      </c>
      <c r="BY105" s="211">
        <v>0</v>
      </c>
      <c r="BZ105" s="211">
        <v>0</v>
      </c>
      <c r="CA105" s="211">
        <v>0</v>
      </c>
      <c r="CB105" s="211">
        <v>0</v>
      </c>
      <c r="CC105" s="211">
        <v>0</v>
      </c>
      <c r="CD105" s="211">
        <v>0</v>
      </c>
    </row>
    <row r="106" spans="1:82" s="215" customFormat="1" ht="17.399999999999999" customHeight="1" x14ac:dyDescent="0.25">
      <c r="A106" s="247" t="s">
        <v>473</v>
      </c>
      <c r="B106" s="215">
        <f t="shared" ref="B106:AG106" si="149">+B105*(1-B71)</f>
        <v>0.51800000000000002</v>
      </c>
      <c r="C106" s="215">
        <f t="shared" si="149"/>
        <v>0.53623737419999995</v>
      </c>
      <c r="D106" s="215">
        <f t="shared" si="149"/>
        <v>0.55449877010000004</v>
      </c>
      <c r="E106" s="215">
        <f t="shared" si="149"/>
        <v>0.57267358840000004</v>
      </c>
      <c r="F106" s="215">
        <f t="shared" si="149"/>
        <v>0.59065184230000001</v>
      </c>
      <c r="G106" s="215">
        <f t="shared" si="149"/>
        <v>0.60832209839999996</v>
      </c>
      <c r="H106" s="215">
        <f t="shared" si="149"/>
        <v>0.62556944479999999</v>
      </c>
      <c r="I106" s="215">
        <f t="shared" si="149"/>
        <v>0.64227345030000005</v>
      </c>
      <c r="J106" s="215">
        <f t="shared" si="149"/>
        <v>0.65866539369999999</v>
      </c>
      <c r="K106" s="215">
        <f t="shared" si="149"/>
        <v>0.67465078560000002</v>
      </c>
      <c r="L106" s="215">
        <f t="shared" si="149"/>
        <v>0.69013428349999995</v>
      </c>
      <c r="M106" s="215">
        <f t="shared" si="149"/>
        <v>0.70501843509999995</v>
      </c>
      <c r="N106" s="215">
        <f t="shared" si="149"/>
        <v>0.71920246399999999</v>
      </c>
      <c r="O106" s="215">
        <f t="shared" si="149"/>
        <v>0.73258108030000002</v>
      </c>
      <c r="P106" s="215">
        <f t="shared" si="149"/>
        <v>0.74504329739999997</v>
      </c>
      <c r="Q106" s="248">
        <f t="shared" si="149"/>
        <v>0.75647124020000001</v>
      </c>
      <c r="R106" s="319">
        <f t="shared" si="149"/>
        <v>0.76673893000000004</v>
      </c>
      <c r="S106" s="215">
        <f t="shared" si="149"/>
        <v>0.77571103009999998</v>
      </c>
      <c r="T106" s="215">
        <f t="shared" si="149"/>
        <v>0.78072097839999999</v>
      </c>
      <c r="U106" s="215">
        <f t="shared" si="149"/>
        <v>0.78209253580000004</v>
      </c>
      <c r="V106" s="215">
        <f t="shared" si="149"/>
        <v>0.78008548489999996</v>
      </c>
      <c r="W106" s="215">
        <f t="shared" si="149"/>
        <v>0.77490293649999997</v>
      </c>
      <c r="X106" s="215">
        <f t="shared" si="149"/>
        <v>0.76669748849999997</v>
      </c>
      <c r="Y106" s="215">
        <f t="shared" si="149"/>
        <v>0.75557638360000001</v>
      </c>
      <c r="Z106" s="215">
        <f t="shared" si="149"/>
        <v>0.7416057962999999</v>
      </c>
      <c r="AA106" s="215">
        <f t="shared" si="149"/>
        <v>0.72481435329999999</v>
      </c>
      <c r="AB106" s="215">
        <f t="shared" si="149"/>
        <v>0.70519598319999999</v>
      </c>
      <c r="AC106" s="215">
        <f t="shared" si="149"/>
        <v>0.68271217129999995</v>
      </c>
      <c r="AD106" s="215">
        <f t="shared" si="149"/>
        <v>0.65729368619999995</v>
      </c>
      <c r="AE106" s="215">
        <f t="shared" si="149"/>
        <v>0.62884183400000004</v>
      </c>
      <c r="AF106" s="215">
        <f t="shared" si="149"/>
        <v>0.59722928620000004</v>
      </c>
      <c r="AG106" s="215">
        <f t="shared" si="149"/>
        <v>0.56230051889999999</v>
      </c>
      <c r="AH106" s="215">
        <f t="shared" ref="AH106:BM106" si="150">+AH105*(1-AH71)</f>
        <v>0.52387189540000001</v>
      </c>
      <c r="AI106" s="215">
        <f t="shared" si="150"/>
        <v>0.48173141619999998</v>
      </c>
      <c r="AJ106" s="215">
        <f t="shared" si="150"/>
        <v>0.43563815630000002</v>
      </c>
      <c r="AK106" s="215">
        <f t="shared" si="150"/>
        <v>0</v>
      </c>
      <c r="AL106" s="215">
        <f t="shared" si="150"/>
        <v>0</v>
      </c>
      <c r="AM106" s="215">
        <f t="shared" si="150"/>
        <v>0</v>
      </c>
      <c r="AN106" s="215">
        <f t="shared" si="150"/>
        <v>0</v>
      </c>
      <c r="AO106" s="215">
        <f t="shared" si="150"/>
        <v>0</v>
      </c>
      <c r="AP106" s="215">
        <f t="shared" si="150"/>
        <v>0</v>
      </c>
      <c r="AQ106" s="215">
        <f t="shared" si="150"/>
        <v>0</v>
      </c>
      <c r="AR106" s="215">
        <f t="shared" si="150"/>
        <v>0</v>
      </c>
      <c r="AS106" s="215">
        <f t="shared" si="150"/>
        <v>0</v>
      </c>
      <c r="AT106" s="215">
        <f t="shared" si="150"/>
        <v>0</v>
      </c>
      <c r="AU106" s="215">
        <f t="shared" si="150"/>
        <v>0</v>
      </c>
      <c r="AV106" s="215">
        <f t="shared" si="150"/>
        <v>0</v>
      </c>
      <c r="AW106" s="215">
        <f t="shared" si="150"/>
        <v>0</v>
      </c>
      <c r="AX106" s="215">
        <f t="shared" si="150"/>
        <v>0</v>
      </c>
      <c r="AY106" s="215">
        <f t="shared" si="150"/>
        <v>0</v>
      </c>
      <c r="AZ106" s="215">
        <f t="shared" si="150"/>
        <v>0</v>
      </c>
      <c r="BA106" s="215">
        <f t="shared" si="150"/>
        <v>0</v>
      </c>
      <c r="BB106" s="215">
        <f t="shared" si="150"/>
        <v>0</v>
      </c>
      <c r="BC106" s="215">
        <f t="shared" si="150"/>
        <v>0</v>
      </c>
      <c r="BD106" s="215">
        <f t="shared" si="150"/>
        <v>0</v>
      </c>
      <c r="BE106" s="215">
        <f t="shared" si="150"/>
        <v>0</v>
      </c>
      <c r="BF106" s="215">
        <f t="shared" si="150"/>
        <v>0</v>
      </c>
      <c r="BG106" s="215">
        <f t="shared" si="150"/>
        <v>0</v>
      </c>
      <c r="BH106" s="215">
        <f t="shared" si="150"/>
        <v>0</v>
      </c>
      <c r="BI106" s="215">
        <f t="shared" si="150"/>
        <v>0</v>
      </c>
      <c r="BJ106" s="215">
        <f t="shared" si="150"/>
        <v>0</v>
      </c>
      <c r="BK106" s="215">
        <f t="shared" si="150"/>
        <v>0</v>
      </c>
      <c r="BL106" s="215">
        <f t="shared" si="150"/>
        <v>0</v>
      </c>
      <c r="BM106" s="215">
        <f t="shared" si="150"/>
        <v>0</v>
      </c>
      <c r="BN106" s="215">
        <f t="shared" ref="BN106:CB106" si="151">+BN105*(1-BN71)</f>
        <v>0</v>
      </c>
      <c r="BO106" s="215">
        <f t="shared" si="151"/>
        <v>0</v>
      </c>
      <c r="BP106" s="215">
        <f t="shared" si="151"/>
        <v>0</v>
      </c>
      <c r="BQ106" s="215">
        <f t="shared" si="151"/>
        <v>0</v>
      </c>
      <c r="BR106" s="215">
        <f t="shared" si="151"/>
        <v>0</v>
      </c>
      <c r="BS106" s="215">
        <f t="shared" si="151"/>
        <v>0</v>
      </c>
      <c r="BT106" s="215">
        <f t="shared" si="151"/>
        <v>0</v>
      </c>
      <c r="BU106" s="215">
        <f t="shared" si="151"/>
        <v>0</v>
      </c>
      <c r="BV106" s="215">
        <f t="shared" si="151"/>
        <v>0</v>
      </c>
      <c r="BW106" s="215">
        <f t="shared" si="151"/>
        <v>0</v>
      </c>
      <c r="BX106" s="215">
        <f t="shared" si="151"/>
        <v>0</v>
      </c>
      <c r="BY106" s="215">
        <f t="shared" si="151"/>
        <v>0</v>
      </c>
      <c r="BZ106" s="215">
        <f t="shared" si="151"/>
        <v>0</v>
      </c>
      <c r="CA106" s="215">
        <f t="shared" si="151"/>
        <v>0</v>
      </c>
      <c r="CB106" s="215">
        <f t="shared" si="151"/>
        <v>0</v>
      </c>
      <c r="CC106" s="215">
        <f>+CC105*(1-CC71)</f>
        <v>0</v>
      </c>
      <c r="CD106" s="215">
        <f>+CD105*(1-CD71)</f>
        <v>0</v>
      </c>
    </row>
    <row r="107" spans="1:82" s="155" customFormat="1" ht="17.399999999999999" customHeight="1" x14ac:dyDescent="0.25">
      <c r="A107" s="231"/>
      <c r="B107" s="231"/>
      <c r="C107" s="231"/>
      <c r="D107" s="350"/>
      <c r="E107" s="350"/>
      <c r="F107" s="350"/>
      <c r="G107" s="350"/>
      <c r="H107" s="350"/>
      <c r="I107" s="231"/>
      <c r="J107" s="231"/>
      <c r="K107" s="231"/>
      <c r="L107" s="231"/>
      <c r="M107" s="231"/>
      <c r="N107" s="231"/>
      <c r="O107" s="231"/>
      <c r="P107" s="231"/>
      <c r="Q107" s="232"/>
      <c r="R107" s="335"/>
      <c r="S107" s="231"/>
      <c r="T107" s="231"/>
      <c r="U107" s="231"/>
      <c r="V107" s="231"/>
      <c r="W107" s="231"/>
      <c r="X107" s="231"/>
      <c r="Y107" s="231"/>
      <c r="Z107" s="231"/>
      <c r="AA107" s="231"/>
      <c r="AB107" s="231"/>
      <c r="AC107" s="231"/>
      <c r="AD107" s="231"/>
      <c r="AE107" s="231"/>
      <c r="AF107" s="231"/>
      <c r="AG107" s="231"/>
      <c r="AH107" s="231"/>
      <c r="AI107" s="231"/>
      <c r="AJ107" s="231"/>
      <c r="AK107" s="231"/>
      <c r="AL107" s="231"/>
      <c r="AM107" s="231"/>
      <c r="AN107" s="231"/>
      <c r="AO107" s="231"/>
      <c r="AP107" s="231"/>
      <c r="AQ107" s="231"/>
      <c r="AR107" s="231"/>
      <c r="AS107" s="231"/>
      <c r="AT107" s="231"/>
      <c r="AU107" s="231"/>
      <c r="AV107" s="231"/>
      <c r="AW107" s="231"/>
      <c r="AX107" s="231"/>
      <c r="AY107" s="231"/>
    </row>
    <row r="108" spans="1:82" s="155" customFormat="1" ht="17.399999999999999" customHeight="1" x14ac:dyDescent="0.25">
      <c r="A108" s="249" t="s">
        <v>315</v>
      </c>
      <c r="B108" s="250"/>
      <c r="C108" s="164"/>
      <c r="D108" s="168"/>
      <c r="E108" s="168"/>
      <c r="F108" s="168"/>
      <c r="G108" s="168"/>
      <c r="H108" s="168"/>
      <c r="I108" s="164"/>
      <c r="J108" s="164"/>
      <c r="K108" s="164"/>
      <c r="Q108" s="164"/>
      <c r="R108" s="338"/>
      <c r="AG108" s="228"/>
      <c r="AQ108" s="229"/>
      <c r="AR108" s="229"/>
      <c r="AS108" s="229"/>
      <c r="AT108" s="229"/>
      <c r="AU108" s="229"/>
      <c r="AV108" s="229"/>
      <c r="AW108" s="229"/>
    </row>
    <row r="109" spans="1:82" s="238" customFormat="1" ht="17.399999999999999" customHeight="1" x14ac:dyDescent="0.25">
      <c r="A109" s="238" t="s">
        <v>316</v>
      </c>
      <c r="B109" s="237">
        <f>+B209</f>
        <v>150.09299999999999</v>
      </c>
      <c r="C109" s="238">
        <f>B109*(EXP(-$B$94/(Parameters!$C$63*C124)))+Parameters!$C$59*Parameters!$C$63*C124*(C98)*(1-EXP(-$B$94/(Parameters!$C$63*C124)))</f>
        <v>163.39072268709506</v>
      </c>
      <c r="D109" s="271">
        <f>C109*(EXP(-$B$94/(Parameters!$C$63*D124)))+Parameters!$C$59*Parameters!$C$63*D124*(D98)*(1-EXP(-$B$94/(Parameters!$C$63*D124)))</f>
        <v>177.27516636166806</v>
      </c>
      <c r="E109" s="271">
        <f>D109*(EXP(-$B$94/(Parameters!$C$63*E124)))+Parameters!$C$59*Parameters!$C$63*E124*(E98)*(1-EXP(-$B$94/(Parameters!$C$63*E124)))</f>
        <v>191.74178047118241</v>
      </c>
      <c r="F109" s="271">
        <f>E109*(EXP(-$B$94/(Parameters!$C$63*F124)))+Parameters!$C$59*Parameters!$C$63*F124*(F98)*(1-EXP(-$B$94/(Parameters!$C$63*F124)))</f>
        <v>206.78632640957844</v>
      </c>
      <c r="G109" s="271">
        <f>F109*(EXP(-$B$94/(Parameters!$C$63*G124)))+Parameters!$C$59*Parameters!$C$63*G124*(G98)*(1-EXP(-$B$94/(Parameters!$C$63*G124)))</f>
        <v>222.40394535635974</v>
      </c>
      <c r="H109" s="271">
        <f>G109*(EXP(-$B$94/(Parameters!$C$63*H124)))+Parameters!$C$59*Parameters!$C$63*H124*(H98)*(1-EXP(-$B$94/(Parameters!$C$63*H124)))</f>
        <v>238.58842874241643</v>
      </c>
      <c r="I109" s="238">
        <f>H109*(EXP(-$B$94/(Parameters!$C$63*I124)))+Parameters!$C$59*Parameters!$C$63*I124*(I98)*(1-EXP(-$B$94/(Parameters!$C$63*I124)))</f>
        <v>255.3884758349605</v>
      </c>
      <c r="J109" s="238">
        <f>I109*(EXP(-$B$94/(Parameters!$C$63*J124)))+Parameters!$C$59*Parameters!$C$63*J124*(J98)*(1-EXP(-$B$94/(Parameters!$C$63*J124)))</f>
        <v>272.80996289207019</v>
      </c>
      <c r="K109" s="238">
        <f>J109*(EXP(-$B$94/(Parameters!$C$63*K124)))+Parameters!$C$59*Parameters!$C$63*K124*(K98)*(1-EXP(-$B$94/(Parameters!$C$63*K124)))</f>
        <v>290.8585136948123</v>
      </c>
      <c r="L109" s="238">
        <f>K109*(EXP(-$B$94/(Parameters!$C$63*L124)))+Parameters!$C$59*Parameters!$C$63*L124*(L98)*(1-EXP(-$B$94/(Parameters!$C$63*L124)))</f>
        <v>309.53891634342369</v>
      </c>
      <c r="M109" s="238">
        <f>L109*(EXP(-$B$94/(Parameters!$C$63*M124)))+Parameters!$C$59*Parameters!$C$63*M124*(M98)*(1-EXP(-$B$94/(Parameters!$C$63*M124)))</f>
        <v>328.85444696563866</v>
      </c>
      <c r="N109" s="238">
        <f>M109*(EXP(-$B$94/(Parameters!$C$63*N124)))+Parameters!$C$59*Parameters!$C$63*N124*(N98)*(1-EXP(-$B$94/(Parameters!$C$63*N124)))</f>
        <v>348.80609283128524</v>
      </c>
      <c r="O109" s="238">
        <f>N109*(EXP(-$B$94/(Parameters!$C$63*O124)))+Parameters!$C$59*Parameters!$C$63*O124*(O98)*(1-EXP(-$B$94/(Parameters!$C$63*O124)))</f>
        <v>369.39166537060515</v>
      </c>
      <c r="P109" s="238">
        <f>O109*(EXP(-$B$94/(Parameters!$C$63*P124)))+Parameters!$C$59*Parameters!$C$63*P124*(P98)*(1-EXP(-$B$94/(Parameters!$C$63*P124)))</f>
        <v>390.60478847305887</v>
      </c>
      <c r="Q109" s="239">
        <f>P109*(EXP(-$B$94/(Parameters!$C$63*Q124)))+Parameters!$C$59*Parameters!$C$63*Q124*(Q98)*(1-EXP(-$B$94/(Parameters!$C$63*Q124)))</f>
        <v>412.43374033273108</v>
      </c>
      <c r="R109" s="252">
        <f>Q109*(EXP(-$B$94/(Parameters!$C$63*R124)))+Parameters!$C$59*Parameters!$C$63*R124*(R98)*(1-EXP(-$B$94/(Parameters!$C$63*R124)))</f>
        <v>434.86011619208182</v>
      </c>
      <c r="S109" s="238">
        <f>R109*(EXP(-$B$94/(Parameters!$C$63*S124)))+Parameters!$C$59*Parameters!$C$63*S124*(S98)*(1-EXP(-$B$94/(Parameters!$C$63*S124)))</f>
        <v>457.85726196370814</v>
      </c>
      <c r="T109" s="238">
        <f>S109*(EXP(-$B$94/(Parameters!$C$63*T124)))+Parameters!$C$59*Parameters!$C$63*T124*(T98)*(1-EXP(-$B$94/(Parameters!$C$63*T124)))</f>
        <v>481.38971116197331</v>
      </c>
      <c r="U109" s="238">
        <f>T109*(EXP(-$B$94/(Parameters!$C$63*U124)))+Parameters!$C$59*Parameters!$C$63*U124*(U98)*(1-EXP(-$B$94/(Parameters!$C$63*U124)))</f>
        <v>505.41038831599252</v>
      </c>
      <c r="V109" s="238">
        <f>U109*(EXP(-$B$94/(Parameters!$C$63*V124)))+Parameters!$C$59*Parameters!$C$63*V124*(V98)*(1-EXP(-$B$94/(Parameters!$C$63*V124)))</f>
        <v>529.85817105493174</v>
      </c>
      <c r="W109" s="238">
        <f>V109*(EXP(-$B$94/(Parameters!$C$63*W124)))+Parameters!$C$59*Parameters!$C$63*W124*(W98)*(1-EXP(-$B$94/(Parameters!$C$63*W124)))</f>
        <v>554.65527757499422</v>
      </c>
      <c r="X109" s="238">
        <f>W109*(EXP(-$B$94/(Parameters!$C$63*X124)))+Parameters!$C$59*Parameters!$C$63*X124*(X98)*(1-EXP(-$B$94/(Parameters!$C$63*X124)))</f>
        <v>579.70425803047692</v>
      </c>
      <c r="Y109" s="238">
        <f>X109*(EXP(-$B$94/(Parameters!$C$63*Y124)))+Parameters!$C$59*Parameters!$C$63*Y124*(Y98)*(1-EXP(-$B$94/(Parameters!$C$63*Y124)))</f>
        <v>604.88445881748714</v>
      </c>
      <c r="Z109" s="238">
        <f>Y109*(EXP(-$B$94/(Parameters!$C$63*Z124)))+Parameters!$C$59*Parameters!$C$63*Z124*(Z98)*(1-EXP(-$B$94/(Parameters!$C$63*Z124)))</f>
        <v>630.04783034052889</v>
      </c>
      <c r="AA109" s="238">
        <f>Z109*(EXP(-$B$94/(Parameters!$C$63*AA124)))+Parameters!$C$59*Parameters!$C$63*AA124*(AA98)*(1-EXP(-$B$94/(Parameters!$C$63*AA124)))</f>
        <v>655.01391859946875</v>
      </c>
      <c r="AB109" s="238">
        <f>AA109*(EXP(-$B$94/(Parameters!$C$63*AB124)))+Parameters!$C$59*Parameters!$C$63*AB124*(AB98)*(1-EXP(-$B$94/(Parameters!$C$63*AB124)))</f>
        <v>679.56383409863918</v>
      </c>
      <c r="AC109" s="238">
        <f>AB109*(EXP(-$B$94/(Parameters!$C$63*AC124)))+Parameters!$C$59*Parameters!$C$63*AC124*(AC98)*(1-EXP(-$B$94/(Parameters!$C$63*AC124)))</f>
        <v>703.43293030276607</v>
      </c>
      <c r="AD109" s="238">
        <f>AC109*(EXP(-$B$94/(Parameters!$C$63*AD124)))+Parameters!$C$59*Parameters!$C$63*AD124*(AD98)*(1-EXP(-$B$94/(Parameters!$C$63*AD124)))</f>
        <v>726.29980801487034</v>
      </c>
      <c r="AE109" s="238">
        <f>AD109*(EXP(-$B$94/(Parameters!$C$63*AE124)))+Parameters!$C$59*Parameters!$C$63*AE124*(AE98)*(1-EXP(-$B$94/(Parameters!$C$63*AE124)))</f>
        <v>747.75823404758228</v>
      </c>
      <c r="AF109" s="238">
        <f>AE109*(EXP(-$B$94/(Parameters!$C$63*AF124)))+Parameters!$C$59*Parameters!$C$63*AF124*(AF98)*(1-EXP(-$B$94/(Parameters!$C$63*AF124)))</f>
        <v>767.32882883228388</v>
      </c>
      <c r="AG109" s="238">
        <f>AF109*(EXP(-$B$94/(Parameters!$C$63*AG124)))+Parameters!$C$59*Parameters!$C$63*AG124*(AG98)*(1-EXP(-$B$94/(Parameters!$C$63*AG124)))</f>
        <v>784.44519722793086</v>
      </c>
      <c r="AH109" s="238">
        <f>AG109*(EXP(-$B$94/(Parameters!$C$63*AH124)))+Parameters!$C$59*Parameters!$C$63*AH124*(AH98)*(1-EXP(-$B$94/(Parameters!$C$63*AH124)))</f>
        <v>798.43764101653608</v>
      </c>
      <c r="AI109" s="238">
        <f>AH109*(EXP(-$B$94/(Parameters!$C$63*AI124)))+Parameters!$C$59*Parameters!$C$63*AI124*(AI98)*(1-EXP(-$B$94/(Parameters!$C$63*AI124)))</f>
        <v>808.51504409787321</v>
      </c>
      <c r="AJ109" s="238">
        <f>AI109*(EXP(-$B$94/(Parameters!$C$63*AJ124)))+Parameters!$C$59*Parameters!$C$63*AJ124*(AJ98)*(1-EXP(-$B$94/(Parameters!$C$63*AJ124)))</f>
        <v>813.74724133589223</v>
      </c>
      <c r="AK109" s="238">
        <f>AJ109*(EXP(-$B$94/(Parameters!$C$63*AK124)))+Parameters!$C$59*Parameters!$C$63*AK124*(AK98)*(1-EXP(-$B$94/(Parameters!$C$63*AK124)))</f>
        <v>813.74698212632916</v>
      </c>
      <c r="AL109" s="238">
        <f>AK109*(EXP(-$B$94/(Parameters!$C$63*AL124)))+Parameters!$C$59*Parameters!$C$63*AL124*(AL98)*(1-EXP(-$B$94/(Parameters!$C$63*AL124)))</f>
        <v>813.74672061827926</v>
      </c>
      <c r="AM109" s="238">
        <f>AL109*(EXP(-$B$94/(Parameters!$C$63*AM124)))+Parameters!$C$59*Parameters!$C$63*AM124*(AM98)*(1-EXP(-$B$94/(Parameters!$C$63*AM124)))</f>
        <v>813.74646157931124</v>
      </c>
      <c r="AN109" s="238">
        <f>AM109*(EXP(-$B$94/(Parameters!$C$63*AN124)))+Parameters!$C$59*Parameters!$C$63*AN124*(AN98)*(1-EXP(-$B$94/(Parameters!$C$63*AN124)))</f>
        <v>813.74620817567882</v>
      </c>
      <c r="AO109" s="238">
        <f>AN109*(EXP(-$B$94/(Parameters!$C$63*AO124)))+Parameters!$C$59*Parameters!$C$63*AO124*(AO98)*(1-EXP(-$B$94/(Parameters!$C$63*AO124)))</f>
        <v>813.74596096222831</v>
      </c>
      <c r="AP109" s="238">
        <f>AO109*(EXP(-$B$94/(Parameters!$C$63*AP124)))+Parameters!$C$59*Parameters!$C$63*AP124*(AP98)*(1-EXP(-$B$94/(Parameters!$C$63*AP124)))</f>
        <v>813.7457197835937</v>
      </c>
      <c r="AQ109" s="238">
        <f>AP109*(EXP(-$B$94/(Parameters!$C$63*AQ124)))+Parameters!$C$59*Parameters!$C$63*AQ124*(AQ98)*(1-EXP(-$B$94/(Parameters!$C$63*AQ124)))</f>
        <v>813.74548431633752</v>
      </c>
      <c r="AR109" s="238">
        <f>AQ109*(EXP(-$B$94/(Parameters!$C$63*AR124)))+Parameters!$C$59*Parameters!$C$63*AR124*(AR98)*(1-EXP(-$B$94/(Parameters!$C$63*AR124)))</f>
        <v>813.74525421781084</v>
      </c>
      <c r="AS109" s="238">
        <f>AR109*(EXP(-$B$94/(Parameters!$C$63*AS124)))+Parameters!$C$59*Parameters!$C$63*AS124*(AS98)*(1-EXP(-$B$94/(Parameters!$C$63*AS124)))</f>
        <v>813.7450291642582</v>
      </c>
      <c r="AT109" s="238">
        <f>AS109*(EXP(-$B$94/(Parameters!$C$63*AT124)))+Parameters!$C$59*Parameters!$C$63*AT124*(AT98)*(1-EXP(-$B$94/(Parameters!$C$63*AT124)))</f>
        <v>813.74480885832304</v>
      </c>
      <c r="AU109" s="238">
        <f>AT109*(EXP(-$B$94/(Parameters!$C$63*AU124)))+Parameters!$C$59*Parameters!$C$63*AU124*(AU98)*(1-EXP(-$B$94/(Parameters!$C$63*AU124)))</f>
        <v>813.74459302845912</v>
      </c>
      <c r="AV109" s="238">
        <f>AU109*(EXP(-$B$94/(Parameters!$C$63*AV124)))+Parameters!$C$59*Parameters!$C$63*AV124*(AV98)*(1-EXP(-$B$94/(Parameters!$C$63*AV124)))</f>
        <v>813.74438142649262</v>
      </c>
      <c r="AW109" s="238">
        <f>AV109*(EXP(-$B$94/(Parameters!$C$63*AW124)))+Parameters!$C$59*Parameters!$C$63*AW124*(AW98)*(1-EXP(-$B$94/(Parameters!$C$63*AW124)))</f>
        <v>813.74417382501611</v>
      </c>
      <c r="AX109" s="238">
        <f>AW109*(EXP(-$B$94/(Parameters!$C$63*AX124)))+Parameters!$C$59*Parameters!$C$63*AX124*(AX98)*(1-EXP(-$B$94/(Parameters!$C$63*AX124)))</f>
        <v>813.74397001502473</v>
      </c>
      <c r="AY109" s="238">
        <f>AX109*(EXP(-$B$94/(Parameters!$C$63*AY124)))+Parameters!$C$59*Parameters!$C$63*AY124*(AY98)*(1-EXP(-$B$94/(Parameters!$C$63*AY124)))</f>
        <v>813.74376980385773</v>
      </c>
      <c r="AZ109" s="238">
        <f>AY109*(EXP(-$B$94/(Parameters!$C$63*AZ124)))+Parameters!$C$59*Parameters!$C$63*AZ124*(AZ98)*(1-EXP(-$B$94/(Parameters!$C$63*AZ124)))</f>
        <v>813.74357301342377</v>
      </c>
      <c r="BA109" s="238">
        <f>AZ109*(EXP(-$B$94/(Parameters!$C$63*BA124)))+Parameters!$C$59*Parameters!$C$63*BA124*(BA98)*(1-EXP(-$B$94/(Parameters!$C$63*BA124)))</f>
        <v>813.74337947866854</v>
      </c>
      <c r="BB109" s="238">
        <f>BA109*(EXP(-$B$94/(Parameters!$C$63*BB124)))+Parameters!$C$59*Parameters!$C$63*BB124*(BB98)*(1-EXP(-$B$94/(Parameters!$C$63*BB124)))</f>
        <v>813.74318904624783</v>
      </c>
      <c r="BC109" s="238">
        <f>BB109*(EXP(-$B$94/(Parameters!$C$63*BC124)))+Parameters!$C$59*Parameters!$C$63*BC124*(BC98)*(1-EXP(-$B$94/(Parameters!$C$63*BC124)))</f>
        <v>813.74300157337427</v>
      </c>
      <c r="BD109" s="238">
        <f>BC109*(EXP(-$B$94/(Parameters!$C$63*BD124)))+Parameters!$C$59*Parameters!$C$63*BD124*(BD98)*(1-EXP(-$B$94/(Parameters!$C$63*BD124)))</f>
        <v>813.74281692680836</v>
      </c>
      <c r="BE109" s="238">
        <f>BD109*(EXP(-$B$94/(Parameters!$C$63*BE124)))+Parameters!$C$59*Parameters!$C$63*BE124*(BE98)*(1-EXP(-$B$94/(Parameters!$C$63*BE124)))</f>
        <v>813.74263498197479</v>
      </c>
      <c r="BF109" s="238">
        <f>BE109*(EXP(-$B$94/(Parameters!$C$63*BF124)))+Parameters!$C$59*Parameters!$C$63*BF124*(BF98)*(1-EXP(-$B$94/(Parameters!$C$63*BF124)))</f>
        <v>813.742455622183</v>
      </c>
      <c r="BG109" s="238">
        <f>BF109*(EXP(-$B$94/(Parameters!$C$63*BG124)))+Parameters!$C$59*Parameters!$C$63*BG124*(BG98)*(1-EXP(-$B$94/(Parameters!$C$63*BG124)))</f>
        <v>813.74227873793848</v>
      </c>
      <c r="BH109" s="238">
        <f>BG109*(EXP(-$B$94/(Parameters!$C$63*BH124)))+Parameters!$C$59*Parameters!$C$63*BH124*(BH98)*(1-EXP(-$B$94/(Parameters!$C$63*BH124)))</f>
        <v>813.74210422633178</v>
      </c>
      <c r="BI109" s="238">
        <f>BH109*(EXP(-$B$94/(Parameters!$C$63*BI124)))+Parameters!$C$59*Parameters!$C$63*BI124*(BI98)*(1-EXP(-$B$94/(Parameters!$C$63*BI124)))</f>
        <v>813.74193199049421</v>
      </c>
      <c r="BJ109" s="238">
        <f>BI109*(EXP(-$B$94/(Parameters!$C$63*BJ124)))+Parameters!$C$59*Parameters!$C$63*BJ124*(BJ98)*(1-EXP(-$B$94/(Parameters!$C$63*BJ124)))</f>
        <v>813.74176193911137</v>
      </c>
      <c r="BK109" s="238">
        <f>BJ109*(EXP(-$B$94/(Parameters!$C$63*BK124)))+Parameters!$C$59*Parameters!$C$63*BK124*(BK98)*(1-EXP(-$B$94/(Parameters!$C$63*BK124)))</f>
        <v>813.74159398598761</v>
      </c>
      <c r="BL109" s="238">
        <f>BK109*(EXP(-$B$94/(Parameters!$C$63*BL124)))+Parameters!$C$59*Parameters!$C$63*BL124*(BL98)*(1-EXP(-$B$94/(Parameters!$C$63*BL124)))</f>
        <v>813.74142804965436</v>
      </c>
      <c r="BM109" s="238">
        <f>BL109*(EXP(-$B$94/(Parameters!$C$63*BM124)))+Parameters!$C$59*Parameters!$C$63*BM124*(BM98)*(1-EXP(-$B$94/(Parameters!$C$63*BM124)))</f>
        <v>813.74126405301752</v>
      </c>
      <c r="BN109" s="238">
        <f>BM109*(EXP(-$B$94/(Parameters!$C$63*BN124)))+Parameters!$C$59*Parameters!$C$63*BN124*(BN98)*(1-EXP(-$B$94/(Parameters!$C$63*BN124)))</f>
        <v>813.74110192303817</v>
      </c>
      <c r="BO109" s="238">
        <f>BN109*(EXP(-$B$94/(Parameters!$C$63*BO124)))+Parameters!$C$59*Parameters!$C$63*BO124*(BO98)*(1-EXP(-$B$94/(Parameters!$C$63*BO124)))</f>
        <v>813.74094159044398</v>
      </c>
      <c r="BP109" s="238">
        <f>BO109*(EXP(-$B$94/(Parameters!$C$63*BP124)))+Parameters!$C$59*Parameters!$C$63*BP124*(BP98)*(1-EXP(-$B$94/(Parameters!$C$63*BP124)))</f>
        <v>813.74078298946654</v>
      </c>
      <c r="BQ109" s="238">
        <f>BP109*(EXP(-$B$94/(Parameters!$C$63*BQ124)))+Parameters!$C$59*Parameters!$C$63*BQ124*(BQ98)*(1-EXP(-$B$94/(Parameters!$C$63*BQ124)))</f>
        <v>813.74062605760287</v>
      </c>
      <c r="BR109" s="238">
        <f>BQ109*(EXP(-$B$94/(Parameters!$C$63*BR124)))+Parameters!$C$59*Parameters!$C$63*BR124*(BR98)*(1-EXP(-$B$94/(Parameters!$C$63*BR124)))</f>
        <v>813.74047073539737</v>
      </c>
      <c r="BS109" s="238">
        <f>BR109*(EXP(-$B$94/(Parameters!$C$63*BS124)))+Parameters!$C$59*Parameters!$C$63*BS124*(BS98)*(1-EXP(-$B$94/(Parameters!$C$63*BS124)))</f>
        <v>813.74031696624286</v>
      </c>
      <c r="BT109" s="238">
        <f>BS109*(EXP(-$B$94/(Parameters!$C$63*BT124)))+Parameters!$C$59*Parameters!$C$63*BT124*(BT98)*(1-EXP(-$B$94/(Parameters!$C$63*BT124)))</f>
        <v>813.74016469619801</v>
      </c>
      <c r="BU109" s="238">
        <f>BT109*(EXP(-$B$94/(Parameters!$C$63*BU124)))+Parameters!$C$59*Parameters!$C$63*BU124*(BU98)*(1-EXP(-$B$94/(Parameters!$C$63*BU124)))</f>
        <v>813.74001387382032</v>
      </c>
      <c r="BV109" s="238">
        <f>BU109*(EXP(-$B$94/(Parameters!$C$63*BV124)))+Parameters!$C$59*Parameters!$C$63*BV124*(BV98)*(1-EXP(-$B$94/(Parameters!$C$63*BV124)))</f>
        <v>813.73986445001196</v>
      </c>
      <c r="BW109" s="238">
        <f>BV109*(EXP(-$B$94/(Parameters!$C$63*BW124)))+Parameters!$C$59*Parameters!$C$63*BW124*(BW98)*(1-EXP(-$B$94/(Parameters!$C$63*BW124)))</f>
        <v>813.73971637787815</v>
      </c>
      <c r="BX109" s="238">
        <f>BW109*(EXP(-$B$94/(Parameters!$C$63*BX124)))+Parameters!$C$59*Parameters!$C$63*BX124*(BX98)*(1-EXP(-$B$94/(Parameters!$C$63*BX124)))</f>
        <v>813.73956961259637</v>
      </c>
      <c r="BY109" s="238">
        <f>BX109*(EXP(-$B$94/(Parameters!$C$63*BY124)))+Parameters!$C$59*Parameters!$C$63*BY124*(BY98)*(1-EXP(-$B$94/(Parameters!$C$63*BY124)))</f>
        <v>813.73942411129576</v>
      </c>
      <c r="BZ109" s="238">
        <f>BY109*(EXP(-$B$94/(Parameters!$C$63*BZ124)))+Parameters!$C$59*Parameters!$C$63*BZ124*(BZ98)*(1-EXP(-$B$94/(Parameters!$C$63*BZ124)))</f>
        <v>813.73927983294539</v>
      </c>
      <c r="CA109" s="238">
        <f>BZ109*(EXP(-$B$94/(Parameters!$C$63*CA124)))+Parameters!$C$59*Parameters!$C$63*CA124*(CA98)*(1-EXP(-$B$94/(Parameters!$C$63*CA124)))</f>
        <v>813.73913673825029</v>
      </c>
      <c r="CB109" s="238">
        <f>CA109*(EXP(-$B$94/(Parameters!$C$63*CB124)))+Parameters!$C$59*Parameters!$C$63*CB124*(CB98)*(1-EXP(-$B$94/(Parameters!$C$63*CB124)))</f>
        <v>813.7389947895557</v>
      </c>
      <c r="CC109" s="238">
        <f>CB109*(EXP(-$B$94/(Parameters!$C$63*CC124)))+Parameters!$C$59*Parameters!$C$63*CC124*(CC98)*(1-EXP(-$B$94/(Parameters!$C$63*CC124)))</f>
        <v>813.7388539507574</v>
      </c>
      <c r="CD109" s="238">
        <f>CC109*(EXP(-$B$94/(Parameters!$C$63*CD124)))+Parameters!$C$59*Parameters!$C$63*CD124*(CD98)*(1-EXP(-$B$94/(Parameters!$C$63*CD124)))</f>
        <v>813.73871418721899</v>
      </c>
    </row>
    <row r="110" spans="1:82" s="238" customFormat="1" ht="17.399999999999999" customHeight="1" x14ac:dyDescent="0.25">
      <c r="A110" s="238" t="s">
        <v>317</v>
      </c>
      <c r="B110" s="237">
        <f>+B210</f>
        <v>102.69799999999999</v>
      </c>
      <c r="C110" s="238">
        <f>+B110*(EXP(-$B$94/(Parameters!$C$64*C124)))+Parameters!$C$60*Parameters!$C$64*C124*(C98)*(1-EXP(-$B$94/(Parameters!$C$64*C124)))</f>
        <v>113.72122886149072</v>
      </c>
      <c r="D110" s="271">
        <f>+C110*(EXP(-$B$94/(Parameters!$C$64*D124)))+Parameters!$C$60*Parameters!$C$64*D124*(D98)*(1-EXP(-$B$94/(Parameters!$C$64*D124)))</f>
        <v>125.40775272402739</v>
      </c>
      <c r="E110" s="271">
        <f>+D110*(EXP(-$B$94/(Parameters!$C$64*E124)))+Parameters!$C$60*Parameters!$C$64*E124*(E98)*(1-EXP(-$B$94/(Parameters!$C$64*E124)))</f>
        <v>137.71274831046466</v>
      </c>
      <c r="F110" s="271">
        <f>+E110*(EXP(-$B$94/(Parameters!$C$64*F124)))+Parameters!$C$60*Parameters!$C$64*F124*(F98)*(1-EXP(-$B$94/(Parameters!$C$64*F124)))</f>
        <v>150.63228525651618</v>
      </c>
      <c r="G110" s="271">
        <f>+F110*(EXP(-$B$94/(Parameters!$C$64*G124)))+Parameters!$C$60*Parameters!$C$64*G124*(G98)*(1-EXP(-$B$94/(Parameters!$C$64*G124)))</f>
        <v>164.17185619256335</v>
      </c>
      <c r="H110" s="271">
        <f>+G110*(EXP(-$B$94/(Parameters!$C$64*H124)))+Parameters!$C$60*Parameters!$C$64*H124*(H98)*(1-EXP(-$B$94/(Parameters!$C$64*H124)))</f>
        <v>178.33723966851727</v>
      </c>
      <c r="I110" s="238">
        <f>+H110*(EXP(-$B$94/(Parameters!$C$64*I124)))+Parameters!$C$60*Parameters!$C$64*I124*(I98)*(1-EXP(-$B$94/(Parameters!$C$64*I124)))</f>
        <v>193.1896713678872</v>
      </c>
      <c r="J110" s="238">
        <f>+I110*(EXP(-$B$94/(Parameters!$C$64*J124)))+Parameters!$C$60*Parameters!$C$64*J124*(J98)*(1-EXP(-$B$94/(Parameters!$C$64*J124)))</f>
        <v>208.74425992641454</v>
      </c>
      <c r="K110" s="238">
        <f>+J110*(EXP(-$B$94/(Parameters!$C$64*K124)))+Parameters!$C$60*Parameters!$C$64*K124*(K98)*(1-EXP(-$B$94/(Parameters!$C$64*K124)))</f>
        <v>225.01515844161494</v>
      </c>
      <c r="L110" s="238">
        <f>+K110*(EXP(-$B$94/(Parameters!$C$64*L124)))+Parameters!$C$60*Parameters!$C$64*L124*(L98)*(1-EXP(-$B$94/(Parameters!$C$64*L124)))</f>
        <v>242.01418253717662</v>
      </c>
      <c r="M110" s="238">
        <f>+L110*(EXP(-$B$94/(Parameters!$C$64*M124)))+Parameters!$C$60*Parameters!$C$64*M124*(M98)*(1-EXP(-$B$94/(Parameters!$C$64*M124)))</f>
        <v>259.75013752956806</v>
      </c>
      <c r="N110" s="238">
        <f>+M110*(EXP(-$B$94/(Parameters!$C$64*N124)))+Parameters!$C$60*Parameters!$C$64*N124*(N98)*(1-EXP(-$B$94/(Parameters!$C$64*N124)))</f>
        <v>278.22809996082259</v>
      </c>
      <c r="O110" s="238">
        <f>+N110*(EXP(-$B$94/(Parameters!$C$64*O124)))+Parameters!$C$60*Parameters!$C$64*O124*(O98)*(1-EXP(-$B$94/(Parameters!$C$64*O124)))</f>
        <v>297.44860802843243</v>
      </c>
      <c r="P110" s="238">
        <f>+O110*(EXP(-$B$94/(Parameters!$C$64*P124)))+Parameters!$C$60*Parameters!$C$64*P124*(P98)*(1-EXP(-$B$94/(Parameters!$C$64*P124)))</f>
        <v>317.40673388825485</v>
      </c>
      <c r="Q110" s="239">
        <f>+P110*(EXP(-$B$94/(Parameters!$C$64*Q124)))+Parameters!$C$60*Parameters!$C$64*Q124*(Q98)*(1-EXP(-$B$94/(Parameters!$C$64*Q124)))</f>
        <v>338.09101001944146</v>
      </c>
      <c r="R110" s="252">
        <f>+Q110*(EXP(-$B$94/(Parameters!$C$64*R124)))+Parameters!$C$60*Parameters!$C$64*R124*(R98)*(1-EXP(-$B$94/(Parameters!$C$64*R124)))</f>
        <v>359.48217269139076</v>
      </c>
      <c r="S110" s="238">
        <f>+R110*(EXP(-$B$94/(Parameters!$C$64*S124)))+Parameters!$C$60*Parameters!$C$64*S124*(S98)*(1-EXP(-$B$94/(Parameters!$C$64*S124)))</f>
        <v>381.55166851173988</v>
      </c>
      <c r="T110" s="238">
        <f>+S110*(EXP(-$B$94/(Parameters!$C$64*T124)))+Parameters!$C$60*Parameters!$C$64*T124*(T98)*(1-EXP(-$B$94/(Parameters!$C$64*T124)))</f>
        <v>404.25629831422577</v>
      </c>
      <c r="U110" s="238">
        <f>+T110*(EXP(-$B$94/(Parameters!$C$64*U124)))+Parameters!$C$60*Parameters!$C$64*U124*(U98)*(1-EXP(-$B$94/(Parameters!$C$64*U124)))</f>
        <v>427.54384489893289</v>
      </c>
      <c r="V110" s="238">
        <f>+U110*(EXP(-$B$94/(Parameters!$C$64*V124)))+Parameters!$C$60*Parameters!$C$64*V124*(V98)*(1-EXP(-$B$94/(Parameters!$C$64*V124)))</f>
        <v>451.34828126505067</v>
      </c>
      <c r="W110" s="238">
        <f>+V110*(EXP(-$B$94/(Parameters!$C$64*W124)))+Parameters!$C$60*Parameters!$C$64*W124*(W98)*(1-EXP(-$B$94/(Parameters!$C$64*W124)))</f>
        <v>475.5864955618876</v>
      </c>
      <c r="X110" s="238">
        <f>+W110*(EXP(-$B$94/(Parameters!$C$64*X124)))+Parameters!$C$60*Parameters!$C$64*X124*(X98)*(1-EXP(-$B$94/(Parameters!$C$64*X124)))</f>
        <v>500.15505954021035</v>
      </c>
      <c r="Y110" s="238">
        <f>+X110*(EXP(-$B$94/(Parameters!$C$64*Y124)))+Parameters!$C$60*Parameters!$C$64*Y124*(Y98)*(1-EXP(-$B$94/(Parameters!$C$64*Y124)))</f>
        <v>524.92657503182636</v>
      </c>
      <c r="Z110" s="238">
        <f>+Y110*(EXP(-$B$94/(Parameters!$C$64*Z124)))+Parameters!$C$60*Parameters!$C$64*Z124*(Z98)*(1-EXP(-$B$94/(Parameters!$C$64*Z124)))</f>
        <v>549.74537589230044</v>
      </c>
      <c r="AA110" s="238">
        <f>+Z110*(EXP(-$B$94/(Parameters!$C$64*AA124)))+Parameters!$C$60*Parameters!$C$64*AA124*(AA98)*(1-EXP(-$B$94/(Parameters!$C$64*AA124)))</f>
        <v>574.42239627930871</v>
      </c>
      <c r="AB110" s="238">
        <f>+AA110*(EXP(-$B$94/(Parameters!$C$64*AB124)))+Parameters!$C$60*Parameters!$C$64*AB124*(AB98)*(1-EXP(-$B$94/(Parameters!$C$64*AB124)))</f>
        <v>598.72898535438719</v>
      </c>
      <c r="AC110" s="238">
        <f>+AB110*(EXP(-$B$94/(Parameters!$C$64*AC124)))+Parameters!$C$60*Parameters!$C$64*AC124*(AC98)*(1-EXP(-$B$94/(Parameters!$C$64*AC124)))</f>
        <v>622.38939026693765</v>
      </c>
      <c r="AD110" s="238">
        <f>+AC110*(EXP(-$B$94/(Parameters!$C$64*AD124)))+Parameters!$C$60*Parameters!$C$64*AD124*(AD98)*(1-EXP(-$B$94/(Parameters!$C$64*AD124)))</f>
        <v>645.06945119307568</v>
      </c>
      <c r="AE110" s="238">
        <f>+AD110*(EXP(-$B$94/(Parameters!$C$64*AE124)))+Parameters!$C$60*Parameters!$C$64*AE124*(AE98)*(1-EXP(-$B$94/(Parameters!$C$64*AE124)))</f>
        <v>666.3476998877876</v>
      </c>
      <c r="AF110" s="238">
        <f>+AE110*(EXP(-$B$94/(Parameters!$C$64*AF124)))+Parameters!$C$60*Parameters!$C$64*AF124*(AF98)*(1-EXP(-$B$94/(Parameters!$C$64*AF124)))</f>
        <v>685.72747919192716</v>
      </c>
      <c r="AG110" s="238">
        <f>+AF110*(EXP(-$B$94/(Parameters!$C$64*AG124)))+Parameters!$C$60*Parameters!$C$64*AG124*(AG98)*(1-EXP(-$B$94/(Parameters!$C$64*AG124)))</f>
        <v>702.62254197621712</v>
      </c>
      <c r="AH110" s="238">
        <f>+AG110*(EXP(-$B$94/(Parameters!$C$64*AH124)))+Parameters!$C$60*Parameters!$C$64*AH124*(AH98)*(1-EXP(-$B$94/(Parameters!$C$64*AH124)))</f>
        <v>716.34028194136101</v>
      </c>
      <c r="AI110" s="238">
        <f>+AH110*(EXP(-$B$94/(Parameters!$C$64*AI124)))+Parameters!$C$60*Parameters!$C$64*AI124*(AI98)*(1-EXP(-$B$94/(Parameters!$C$64*AI124)))</f>
        <v>726.06307650668975</v>
      </c>
      <c r="AJ110" s="238">
        <f>+AI110*(EXP(-$B$94/(Parameters!$C$64*AJ124)))+Parameters!$C$60*Parameters!$C$64*AJ124*(AJ98)*(1-EXP(-$B$94/(Parameters!$C$64*AJ124)))</f>
        <v>730.83011766509094</v>
      </c>
      <c r="AK110" s="238">
        <f>+AJ110*(EXP(-$B$94/(Parameters!$C$64*AK124)))+Parameters!$C$60*Parameters!$C$64*AK124*(AK98)*(1-EXP(-$B$94/(Parameters!$C$64*AK124)))</f>
        <v>730.24009903870149</v>
      </c>
      <c r="AL110" s="238">
        <f>+AK110*(EXP(-$B$94/(Parameters!$C$64*AL124)))+Parameters!$C$60*Parameters!$C$64*AL124*(AL98)*(1-EXP(-$B$94/(Parameters!$C$64*AL124)))</f>
        <v>729.64533104570216</v>
      </c>
      <c r="AM110" s="238">
        <f>+AL110*(EXP(-$B$94/(Parameters!$C$64*AM124)))+Parameters!$C$60*Parameters!$C$64*AM124*(AM98)*(1-EXP(-$B$94/(Parameters!$C$64*AM124)))</f>
        <v>729.05665607886942</v>
      </c>
      <c r="AN110" s="238">
        <f>+AM110*(EXP(-$B$94/(Parameters!$C$64*AN124)))+Parameters!$C$60*Parameters!$C$64*AN124*(AN98)*(1-EXP(-$B$94/(Parameters!$C$64*AN124)))</f>
        <v>728.48124698231277</v>
      </c>
      <c r="AO110" s="238">
        <f>+AN110*(EXP(-$B$94/(Parameters!$C$64*AO124)))+Parameters!$C$60*Parameters!$C$64*AO124*(AO98)*(1-EXP(-$B$94/(Parameters!$C$64*AO124)))</f>
        <v>727.92033153300031</v>
      </c>
      <c r="AP110" s="238">
        <f>+AO110*(EXP(-$B$94/(Parameters!$C$64*AP124)))+Parameters!$C$60*Parameters!$C$64*AP124*(AP98)*(1-EXP(-$B$94/(Parameters!$C$64*AP124)))</f>
        <v>727.37352483704728</v>
      </c>
      <c r="AQ110" s="238">
        <f>+AP110*(EXP(-$B$94/(Parameters!$C$64*AQ124)))+Parameters!$C$60*Parameters!$C$64*AQ124*(AQ98)*(1-EXP(-$B$94/(Parameters!$C$64*AQ124)))</f>
        <v>726.8400632584013</v>
      </c>
      <c r="AR110" s="238">
        <f>+AQ110*(EXP(-$B$94/(Parameters!$C$64*AR124)))+Parameters!$C$60*Parameters!$C$64*AR124*(AR98)*(1-EXP(-$B$94/(Parameters!$C$64*AR124)))</f>
        <v>726.31914259544783</v>
      </c>
      <c r="AS110" s="238">
        <f>+AR110*(EXP(-$B$94/(Parameters!$C$64*AS124)))+Parameters!$C$60*Parameters!$C$64*AS124*(AS98)*(1-EXP(-$B$94/(Parameters!$C$64*AS124)))</f>
        <v>725.81000427321237</v>
      </c>
      <c r="AT110" s="238">
        <f>+AS110*(EXP(-$B$94/(Parameters!$C$64*AT124)))+Parameters!$C$60*Parameters!$C$64*AT124*(AT98)*(1-EXP(-$B$94/(Parameters!$C$64*AT124)))</f>
        <v>725.31195202840979</v>
      </c>
      <c r="AU110" s="238">
        <f>+AT110*(EXP(-$B$94/(Parameters!$C$64*AU124)))+Parameters!$C$60*Parameters!$C$64*AU124*(AU98)*(1-EXP(-$B$94/(Parameters!$C$64*AU124)))</f>
        <v>724.8243502624556</v>
      </c>
      <c r="AV110" s="238">
        <f>+AU110*(EXP(-$B$94/(Parameters!$C$64*AV124)))+Parameters!$C$60*Parameters!$C$64*AV124*(AV98)*(1-EXP(-$B$94/(Parameters!$C$64*AV124)))</f>
        <v>724.34661824607599</v>
      </c>
      <c r="AW110" s="238">
        <f>+AV110*(EXP(-$B$94/(Parameters!$C$64*AW124)))+Parameters!$C$60*Parameters!$C$64*AW124*(AW98)*(1-EXP(-$B$94/(Parameters!$C$64*AW124)))</f>
        <v>723.87822398403887</v>
      </c>
      <c r="AX110" s="238">
        <f>+AW110*(EXP(-$B$94/(Parameters!$C$64*AX124)))+Parameters!$C$60*Parameters!$C$64*AX124*(AX98)*(1-EXP(-$B$94/(Parameters!$C$64*AX124)))</f>
        <v>723.41867866253278</v>
      </c>
      <c r="AY110" s="238">
        <f>+AX110*(EXP(-$B$94/(Parameters!$C$64*AY124)))+Parameters!$C$60*Parameters!$C$64*AY124*(AY98)*(1-EXP(-$B$94/(Parameters!$C$64*AY124)))</f>
        <v>722.96753181846964</v>
      </c>
      <c r="AZ110" s="238">
        <f>+AY110*(EXP(-$B$94/(Parameters!$C$64*AZ124)))+Parameters!$C$60*Parameters!$C$64*AZ124*(AZ98)*(1-EXP(-$B$94/(Parameters!$C$64*AZ124)))</f>
        <v>722.52436717326736</v>
      </c>
      <c r="BA110" s="238">
        <f>+AZ110*(EXP(-$B$94/(Parameters!$C$64*BA124)))+Parameters!$C$60*Parameters!$C$64*BA124*(BA98)*(1-EXP(-$B$94/(Parameters!$C$64*BA124)))</f>
        <v>722.08879903723187</v>
      </c>
      <c r="BB110" s="238">
        <f>+BA110*(EXP(-$B$94/(Parameters!$C$64*BB124)))+Parameters!$C$60*Parameters!$C$64*BB124*(BB98)*(1-EXP(-$B$94/(Parameters!$C$64*BB124)))</f>
        <v>721.66046919534381</v>
      </c>
      <c r="BC110" s="238">
        <f>+BB110*(EXP(-$B$94/(Parameters!$C$64*BC124)))+Parameters!$C$60*Parameters!$C$64*BC124*(BC98)*(1-EXP(-$B$94/(Parameters!$C$64*BC124)))</f>
        <v>721.23904419836038</v>
      </c>
      <c r="BD110" s="238">
        <f>+BC110*(EXP(-$B$94/(Parameters!$C$64*BD124)))+Parameters!$C$60*Parameters!$C$64*BD124*(BD98)*(1-EXP(-$B$94/(Parameters!$C$64*BD124)))</f>
        <v>720.82421299615476</v>
      </c>
      <c r="BE110" s="238">
        <f>+BD110*(EXP(-$B$94/(Parameters!$C$64*BE124)))+Parameters!$C$60*Parameters!$C$64*BE124*(BE98)*(1-EXP(-$B$94/(Parameters!$C$64*BE124)))</f>
        <v>720.41568486129859</v>
      </c>
      <c r="BF110" s="238">
        <f>+BE110*(EXP(-$B$94/(Parameters!$C$64*BF124)))+Parameters!$C$60*Parameters!$C$64*BF124*(BF98)*(1-EXP(-$B$94/(Parameters!$C$64*BF124)))</f>
        <v>720.01318755994987</v>
      </c>
      <c r="BG110" s="238">
        <f>+BF110*(EXP(-$B$94/(Parameters!$C$64*BG124)))+Parameters!$C$60*Parameters!$C$64*BG124*(BG98)*(1-EXP(-$B$94/(Parameters!$C$64*BG124)))</f>
        <v>719.61646573443784</v>
      </c>
      <c r="BH110" s="238">
        <f>+BG110*(EXP(-$B$94/(Parameters!$C$64*BH124)))+Parameters!$C$60*Parameters!$C$64*BH124*(BH98)*(1-EXP(-$B$94/(Parameters!$C$64*BH124)))</f>
        <v>719.22527946787261</v>
      </c>
      <c r="BI110" s="238">
        <f>+BH110*(EXP(-$B$94/(Parameters!$C$64*BI124)))+Parameters!$C$60*Parameters!$C$64*BI124*(BI98)*(1-EXP(-$B$94/(Parameters!$C$64*BI124)))</f>
        <v>718.83940300593349</v>
      </c>
      <c r="BJ110" s="238">
        <f>+BI110*(EXP(-$B$94/(Parameters!$C$64*BJ124)))+Parameters!$C$60*Parameters!$C$64*BJ124*(BJ98)*(1-EXP(-$B$94/(Parameters!$C$64*BJ124)))</f>
        <v>718.45862361492948</v>
      </c>
      <c r="BK110" s="238">
        <f>+BJ110*(EXP(-$B$94/(Parameters!$C$64*BK124)))+Parameters!$C$60*Parameters!$C$64*BK124*(BK98)*(1-EXP(-$B$94/(Parameters!$C$64*BK124)))</f>
        <v>718.08274055846312</v>
      </c>
      <c r="BL110" s="238">
        <f>+BK110*(EXP(-$B$94/(Parameters!$C$64*BL124)))+Parameters!$C$60*Parameters!$C$64*BL124*(BL98)*(1-EXP(-$B$94/(Parameters!$C$64*BL124)))</f>
        <v>717.71156417769748</v>
      </c>
      <c r="BM110" s="238">
        <f>+BL110*(EXP(-$B$94/(Parameters!$C$64*BM124)))+Parameters!$C$60*Parameters!$C$64*BM124*(BM98)*(1-EXP(-$B$94/(Parameters!$C$64*BM124)))</f>
        <v>717.34491506244126</v>
      </c>
      <c r="BN110" s="238">
        <f>+BM110*(EXP(-$B$94/(Parameters!$C$64*BN124)))+Parameters!$C$60*Parameters!$C$64*BN124*(BN98)*(1-EXP(-$B$94/(Parameters!$C$64*BN124)))</f>
        <v>716.98262330210923</v>
      </c>
      <c r="BO110" s="238">
        <f>+BN110*(EXP(-$B$94/(Parameters!$C$64*BO124)))+Parameters!$C$60*Parameters!$C$64*BO124*(BO98)*(1-EXP(-$B$94/(Parameters!$C$64*BO124)))</f>
        <v>716.62452780715751</v>
      </c>
      <c r="BP110" s="238">
        <f>+BO110*(EXP(-$B$94/(Parameters!$C$64*BP124)))+Parameters!$C$60*Parameters!$C$64*BP124*(BP98)*(1-EXP(-$B$94/(Parameters!$C$64*BP124)))</f>
        <v>716.27047569289073</v>
      </c>
      <c r="BQ110" s="238">
        <f>+BP110*(EXP(-$B$94/(Parameters!$C$64*BQ124)))+Parameters!$C$60*Parameters!$C$64*BQ124*(BQ98)*(1-EXP(-$B$94/(Parameters!$C$64*BQ124)))</f>
        <v>715.92032171862741</v>
      </c>
      <c r="BR110" s="238">
        <f>+BQ110*(EXP(-$B$94/(Parameters!$C$64*BR124)))+Parameters!$C$60*Parameters!$C$64*BR124*(BR98)*(1-EXP(-$B$94/(Parameters!$C$64*BR124)))</f>
        <v>715.57392777613836</v>
      </c>
      <c r="BS110" s="238">
        <f>+BR110*(EXP(-$B$94/(Parameters!$C$64*BS124)))+Parameters!$C$60*Parameters!$C$64*BS124*(BS98)*(1-EXP(-$B$94/(Parameters!$C$64*BS124)))</f>
        <v>715.23116242205731</v>
      </c>
      <c r="BT110" s="238">
        <f>+BS110*(EXP(-$B$94/(Parameters!$C$64*BT124)))+Parameters!$C$60*Parameters!$C$64*BT124*(BT98)*(1-EXP(-$B$94/(Parameters!$C$64*BT124)))</f>
        <v>714.89190044963357</v>
      </c>
      <c r="BU110" s="238">
        <f>+BT110*(EXP(-$B$94/(Parameters!$C$64*BU124)))+Parameters!$C$60*Parameters!$C$64*BU124*(BU98)*(1-EXP(-$B$94/(Parameters!$C$64*BU124)))</f>
        <v>714.55602249577134</v>
      </c>
      <c r="BV110" s="238">
        <f>+BU110*(EXP(-$B$94/(Parameters!$C$64*BV124)))+Parameters!$C$60*Parameters!$C$64*BV124*(BV98)*(1-EXP(-$B$94/(Parameters!$C$64*BV124)))</f>
        <v>714.22341467979118</v>
      </c>
      <c r="BW110" s="238">
        <f>+BV110*(EXP(-$B$94/(Parameters!$C$64*BW124)))+Parameters!$C$60*Parameters!$C$64*BW124*(BW98)*(1-EXP(-$B$94/(Parameters!$C$64*BW124)))</f>
        <v>713.89396827077508</v>
      </c>
      <c r="BX110" s="238">
        <f>+BW110*(EXP(-$B$94/(Parameters!$C$64*BX124)))+Parameters!$C$60*Parameters!$C$64*BX124*(BX98)*(1-EXP(-$B$94/(Parameters!$C$64*BX124)))</f>
        <v>713.56757938072235</v>
      </c>
      <c r="BY110" s="238">
        <f>+BX110*(EXP(-$B$94/(Parameters!$C$64*BY124)))+Parameters!$C$60*Parameters!$C$64*BY124*(BY98)*(1-EXP(-$B$94/(Parameters!$C$64*BY124)))</f>
        <v>713.24414868106044</v>
      </c>
      <c r="BZ110" s="238">
        <f>+BY110*(EXP(-$B$94/(Parameters!$C$64*BZ124)))+Parameters!$C$60*Parameters!$C$64*BZ124*(BZ98)*(1-EXP(-$B$94/(Parameters!$C$64*BZ124)))</f>
        <v>712.92358114033141</v>
      </c>
      <c r="CA110" s="238">
        <f>+BZ110*(EXP(-$B$94/(Parameters!$C$64*CA124)))+Parameters!$C$60*Parameters!$C$64*CA124*(CA98)*(1-EXP(-$B$94/(Parameters!$C$64*CA124)))</f>
        <v>712.60578578111586</v>
      </c>
      <c r="CB110" s="238">
        <f>+CA110*(EXP(-$B$94/(Parameters!$C$64*CB124)))+Parameters!$C$60*Parameters!$C$64*CB124*(CB98)*(1-EXP(-$B$94/(Parameters!$C$64*CB124)))</f>
        <v>712.29067545446389</v>
      </c>
      <c r="CC110" s="238">
        <f>+CB110*(EXP(-$B$94/(Parameters!$C$64*CC124)))+Parameters!$C$60*Parameters!$C$64*CC124*(CC98)*(1-EXP(-$B$94/(Parameters!$C$64*CC124)))</f>
        <v>711.97816663028857</v>
      </c>
      <c r="CD110" s="238">
        <f>+CC110*(EXP(-$B$94/(Parameters!$C$64*CD124)))+Parameters!$C$60*Parameters!$C$64*CD124*(CD98)*(1-EXP(-$B$94/(Parameters!$C$64*CD124)))</f>
        <v>711.66817920233768</v>
      </c>
    </row>
    <row r="111" spans="1:82" s="238" customFormat="1" ht="17.399999999999999" customHeight="1" x14ac:dyDescent="0.25">
      <c r="A111" s="238" t="s">
        <v>318</v>
      </c>
      <c r="B111" s="237">
        <f>+B211</f>
        <v>39.533999999999999</v>
      </c>
      <c r="C111" s="238">
        <f>B111*(EXP(-$B$94/(Parameters!$C$65*C124)))+Parameters!$C$61*Parameters!$C$65*C124*(C98)*(1-EXP(-$B$94/(Parameters!$C$65*C124)))</f>
        <v>45.403117318507846</v>
      </c>
      <c r="D111" s="271">
        <f>C111*(EXP(-$B$94/(Parameters!$C$65*D124)))+Parameters!$C$61*Parameters!$C$65*D124*(D98)*(1-EXP(-$B$94/(Parameters!$C$65*D124)))</f>
        <v>51.879844566623845</v>
      </c>
      <c r="E111" s="271">
        <f>D111*(EXP(-$B$94/(Parameters!$C$65*E124)))+Parameters!$C$61*Parameters!$C$65*E124*(E98)*(1-EXP(-$B$94/(Parameters!$C$65*E124)))</f>
        <v>58.80740253044079</v>
      </c>
      <c r="F111" s="271">
        <f>E111*(EXP(-$B$94/(Parameters!$C$65*F124)))+Parameters!$C$61*Parameters!$C$65*F124*(F98)*(1-EXP(-$B$94/(Parameters!$C$65*F124)))</f>
        <v>66.213474375206744</v>
      </c>
      <c r="G111" s="271">
        <f>F111*(EXP(-$B$94/(Parameters!$C$65*G124)))+Parameters!$C$61*Parameters!$C$65*G124*(G98)*(1-EXP(-$B$94/(Parameters!$C$65*G124)))</f>
        <v>74.163036057749807</v>
      </c>
      <c r="H111" s="271">
        <f>G111*(EXP(-$B$94/(Parameters!$C$65*H124)))+Parameters!$C$61*Parameters!$C$65*H124*(H98)*(1-EXP(-$B$94/(Parameters!$C$65*H124)))</f>
        <v>82.721455293821947</v>
      </c>
      <c r="I111" s="238">
        <f>H111*(EXP(-$B$94/(Parameters!$C$65*I124)))+Parameters!$C$61*Parameters!$C$65*I124*(I98)*(1-EXP(-$B$94/(Parameters!$C$65*I124)))</f>
        <v>92.014670722723224</v>
      </c>
      <c r="J111" s="238">
        <f>I111*(EXP(-$B$94/(Parameters!$C$65*J124)))+Parameters!$C$61*Parameters!$C$65*J124*(J98)*(1-EXP(-$B$94/(Parameters!$C$65*J124)))</f>
        <v>102.10181465071054</v>
      </c>
      <c r="K111" s="238">
        <f>J111*(EXP(-$B$94/(Parameters!$C$65*K124)))+Parameters!$C$61*Parameters!$C$65*K124*(K98)*(1-EXP(-$B$94/(Parameters!$C$65*K124)))</f>
        <v>113.04140886205714</v>
      </c>
      <c r="L111" s="238">
        <f>K111*(EXP(-$B$94/(Parameters!$C$65*L124)))+Parameters!$C$61*Parameters!$C$65*L124*(L98)*(1-EXP(-$B$94/(Parameters!$C$65*L124)))</f>
        <v>124.88697030598412</v>
      </c>
      <c r="M111" s="238">
        <f>L111*(EXP(-$B$94/(Parameters!$C$65*M124)))+Parameters!$C$61*Parameters!$C$65*M124*(M98)*(1-EXP(-$B$94/(Parameters!$C$65*M124)))</f>
        <v>137.68630412782656</v>
      </c>
      <c r="N111" s="238">
        <f>M111*(EXP(-$B$94/(Parameters!$C$65*N124)))+Parameters!$C$61*Parameters!$C$65*N124*(N98)*(1-EXP(-$B$94/(Parameters!$C$65*N124)))</f>
        <v>151.48064603320731</v>
      </c>
      <c r="O111" s="238">
        <f>N111*(EXP(-$B$94/(Parameters!$C$65*O124)))+Parameters!$C$61*Parameters!$C$65*O124*(O98)*(1-EXP(-$B$94/(Parameters!$C$65*O124)))</f>
        <v>166.30356875305299</v>
      </c>
      <c r="P111" s="238">
        <f>O111*(EXP(-$B$94/(Parameters!$C$65*P124)))+Parameters!$C$61*Parameters!$C$65*P124*(P98)*(1-EXP(-$B$94/(Parameters!$C$65*P124)))</f>
        <v>182.17965724713974</v>
      </c>
      <c r="Q111" s="239">
        <f>P111*(EXP(-$B$94/(Parameters!$C$65*Q124)))+Parameters!$C$61*Parameters!$C$65*Q124*(Q98)*(1-EXP(-$B$94/(Parameters!$C$65*Q124)))</f>
        <v>199.1229615126237</v>
      </c>
      <c r="R111" s="252">
        <f>Q111*(EXP(-$B$94/(Parameters!$C$65*R124)))+Parameters!$C$61*Parameters!$C$65*R124*(R98)*(1-EXP(-$B$94/(Parameters!$C$65*R124)))</f>
        <v>217.13521719884875</v>
      </c>
      <c r="S111" s="238">
        <f>R111*(EXP(-$B$94/(Parameters!$C$65*S124)))+Parameters!$C$61*Parameters!$C$65*S124*(S98)*(1-EXP(-$B$94/(Parameters!$C$65*S124)))</f>
        <v>236.20379438790522</v>
      </c>
      <c r="T111" s="238">
        <f>S111*(EXP(-$B$94/(Parameters!$C$65*T124)))+Parameters!$C$61*Parameters!$C$65*T124*(T98)*(1-EXP(-$B$94/(Parameters!$C$65*T124)))</f>
        <v>256.2684614058241</v>
      </c>
      <c r="U111" s="238">
        <f>T111*(EXP(-$B$94/(Parameters!$C$65*U124)))+Parameters!$C$61*Parameters!$C$65*U124*(U98)*(1-EXP(-$B$94/(Parameters!$C$65*U124)))</f>
        <v>277.27280155756932</v>
      </c>
      <c r="V111" s="238">
        <f>U111*(EXP(-$B$94/(Parameters!$C$65*V124)))+Parameters!$C$61*Parameters!$C$65*V124*(V98)*(1-EXP(-$B$94/(Parameters!$C$65*V124)))</f>
        <v>299.14582804431785</v>
      </c>
      <c r="W111" s="238">
        <f>V111*(EXP(-$B$94/(Parameters!$C$65*W124)))+Parameters!$C$61*Parameters!$C$65*W124*(W98)*(1-EXP(-$B$94/(Parameters!$C$65*W124)))</f>
        <v>321.79444522811718</v>
      </c>
      <c r="X111" s="238">
        <f>W111*(EXP(-$B$94/(Parameters!$C$65*X124)))+Parameters!$C$61*Parameters!$C$65*X124*(X98)*(1-EXP(-$B$94/(Parameters!$C$65*X124)))</f>
        <v>345.09844659666879</v>
      </c>
      <c r="Y111" s="238">
        <f>X111*(EXP(-$B$94/(Parameters!$C$65*Y124)))+Parameters!$C$61*Parameters!$C$65*Y124*(Y98)*(1-EXP(-$B$94/(Parameters!$C$65*Y124)))</f>
        <v>368.9057078656927</v>
      </c>
      <c r="Z111" s="238">
        <f>Y111*(EXP(-$B$94/(Parameters!$C$65*Z124)))+Parameters!$C$61*Parameters!$C$65*Z124*(Z98)*(1-EXP(-$B$94/(Parameters!$C$65*Z124)))</f>
        <v>393.02680838440642</v>
      </c>
      <c r="AA111" s="238">
        <f>Z111*(EXP(-$B$94/(Parameters!$C$65*AA124)))+Parameters!$C$61*Parameters!$C$65*AA124*(AA98)*(1-EXP(-$B$94/(Parameters!$C$65*AA124)))</f>
        <v>417.22870355751019</v>
      </c>
      <c r="AB111" s="238">
        <f>AA111*(EXP(-$B$94/(Parameters!$C$65*AB124)))+Parameters!$C$61*Parameters!$C$65*AB124*(AB98)*(1-EXP(-$B$94/(Parameters!$C$65*AB124)))</f>
        <v>441.22712860579628</v>
      </c>
      <c r="AC111" s="238">
        <f>AB111*(EXP(-$B$94/(Parameters!$C$65*AC124)))+Parameters!$C$61*Parameters!$C$65*AC124*(AC98)*(1-EXP(-$B$94/(Parameters!$C$65*AC124)))</f>
        <v>464.67736838138023</v>
      </c>
      <c r="AD111" s="238">
        <f>AC111*(EXP(-$B$94/(Parameters!$C$65*AD124)))+Parameters!$C$61*Parameters!$C$65*AD124*(AD98)*(1-EXP(-$B$94/(Parameters!$C$65*AD124)))</f>
        <v>487.16030939613995</v>
      </c>
      <c r="AE111" s="238">
        <f>AD111*(EXP(-$B$94/(Parameters!$C$65*AE124)))+Parameters!$C$61*Parameters!$C$65*AE124*(AE98)*(1-EXP(-$B$94/(Parameters!$C$65*AE124)))</f>
        <v>508.14653609585116</v>
      </c>
      <c r="AF111" s="238">
        <f>AE111*(EXP(-$B$94/(Parameters!$C$65*AF124)))+Parameters!$C$61*Parameters!$C$65*AF124*(AF98)*(1-EXP(-$B$94/(Parameters!$C$65*AF124)))</f>
        <v>527.01231976927613</v>
      </c>
      <c r="AG111" s="238">
        <f>AF111*(EXP(-$B$94/(Parameters!$C$65*AG124)))+Parameters!$C$61*Parameters!$C$65*AG124*(AG98)*(1-EXP(-$B$94/(Parameters!$C$65*AG124)))</f>
        <v>543.02091777607131</v>
      </c>
      <c r="AH111" s="238">
        <f>AG111*(EXP(-$B$94/(Parameters!$C$65*AH124)))+Parameters!$C$61*Parameters!$C$65*AH124*(AH98)*(1-EXP(-$B$94/(Parameters!$C$65*AH124)))</f>
        <v>555.301827867425</v>
      </c>
      <c r="AI111" s="238">
        <f>AH111*(EXP(-$B$94/(Parameters!$C$65*AI124)))+Parameters!$C$61*Parameters!$C$65*AI124*(AI98)*(1-EXP(-$B$94/(Parameters!$C$65*AI124)))</f>
        <v>562.82773248941089</v>
      </c>
      <c r="AJ111" s="238">
        <f>AI111*(EXP(-$B$94/(Parameters!$C$65*AJ124)))+Parameters!$C$61*Parameters!$C$65*AJ124*(AJ98)*(1-EXP(-$B$94/(Parameters!$C$65*AJ124)))</f>
        <v>564.39210262531412</v>
      </c>
      <c r="AK111" s="238">
        <f>AJ111*(EXP(-$B$94/(Parameters!$C$65*AK124)))+Parameters!$C$61*Parameters!$C$65*AK124*(AK98)*(1-EXP(-$B$94/(Parameters!$C$65*AK124)))</f>
        <v>559.49205063749537</v>
      </c>
      <c r="AL111" s="238">
        <f>AK111*(EXP(-$B$94/(Parameters!$C$65*AL124)))+Parameters!$C$61*Parameters!$C$65*AL124*(AL98)*(1-EXP(-$B$94/(Parameters!$C$65*AL124)))</f>
        <v>554.59165556163634</v>
      </c>
      <c r="AM111" s="238">
        <f>AL111*(EXP(-$B$94/(Parameters!$C$65*AM124)))+Parameters!$C$61*Parameters!$C$65*AM124*(AM98)*(1-EXP(-$B$94/(Parameters!$C$65*AM124)))</f>
        <v>549.77984309748228</v>
      </c>
      <c r="AN111" s="238">
        <f>AM111*(EXP(-$B$94/(Parameters!$C$65*AN124)))+Parameters!$C$61*Parameters!$C$65*AN124*(AN98)*(1-EXP(-$B$94/(Parameters!$C$65*AN124)))</f>
        <v>545.11310796660769</v>
      </c>
      <c r="AO111" s="238">
        <f>AN111*(EXP(-$B$94/(Parameters!$C$65*AO124)))+Parameters!$C$61*Parameters!$C$65*AO124*(AO98)*(1-EXP(-$B$94/(Parameters!$C$65*AO124)))</f>
        <v>540.5985470919137</v>
      </c>
      <c r="AP111" s="238">
        <f>AO111*(EXP(-$B$94/(Parameters!$C$65*AP124)))+Parameters!$C$61*Parameters!$C$65*AP124*(AP98)*(1-EXP(-$B$94/(Parameters!$C$65*AP124)))</f>
        <v>536.23022501557443</v>
      </c>
      <c r="AQ111" s="238">
        <f>AP111*(EXP(-$B$94/(Parameters!$C$65*AQ124)))+Parameters!$C$61*Parameters!$C$65*AQ124*(AQ98)*(1-EXP(-$B$94/(Parameters!$C$65*AQ124)))</f>
        <v>531.99940500077355</v>
      </c>
      <c r="AR111" s="238">
        <f>AQ111*(EXP(-$B$94/(Parameters!$C$65*AR124)))+Parameters!$C$61*Parameters!$C$65*AR124*(AR98)*(1-EXP(-$B$94/(Parameters!$C$65*AR124)))</f>
        <v>527.89729773658257</v>
      </c>
      <c r="AS111" s="238">
        <f>AR111*(EXP(-$B$94/(Parameters!$C$65*AS124)))+Parameters!$C$61*Parameters!$C$65*AS124*(AS98)*(1-EXP(-$B$94/(Parameters!$C$65*AS124)))</f>
        <v>523.91572854748176</v>
      </c>
      <c r="AT111" s="238">
        <f>AS111*(EXP(-$B$94/(Parameters!$C$65*AT124)))+Parameters!$C$61*Parameters!$C$65*AT124*(AT98)*(1-EXP(-$B$94/(Parameters!$C$65*AT124)))</f>
        <v>520.0472397333757</v>
      </c>
      <c r="AU111" s="238">
        <f>AT111*(EXP(-$B$94/(Parameters!$C$65*AU124)))+Parameters!$C$61*Parameters!$C$65*AU124*(AU98)*(1-EXP(-$B$94/(Parameters!$C$65*AU124)))</f>
        <v>516.28504893189961</v>
      </c>
      <c r="AV111" s="238">
        <f>AU111*(EXP(-$B$94/(Parameters!$C$65*AV124)))+Parameters!$C$61*Parameters!$C$65*AV124*(AV98)*(1-EXP(-$B$94/(Parameters!$C$65*AV124)))</f>
        <v>512.62297849033348</v>
      </c>
      <c r="AW111" s="238">
        <f>AV111*(EXP(-$B$94/(Parameters!$C$65*AW124)))+Parameters!$C$61*Parameters!$C$65*AW124*(AW98)*(1-EXP(-$B$94/(Parameters!$C$65*AW124)))</f>
        <v>509.05538589433172</v>
      </c>
      <c r="AX111" s="238">
        <f>AW111*(EXP(-$B$94/(Parameters!$C$65*AX124)))+Parameters!$C$61*Parameters!$C$65*AX124*(AX98)*(1-EXP(-$B$94/(Parameters!$C$65*AX124)))</f>
        <v>505.57710198453208</v>
      </c>
      <c r="AY111" s="238">
        <f>AX111*(EXP(-$B$94/(Parameters!$C$65*AY124)))+Parameters!$C$61*Parameters!$C$65*AY124*(AY98)*(1-EXP(-$B$94/(Parameters!$C$65*AY124)))</f>
        <v>502.18337751064229</v>
      </c>
      <c r="AZ111" s="238">
        <f>AY111*(EXP(-$B$94/(Parameters!$C$65*AZ124)))+Parameters!$C$61*Parameters!$C$65*AZ124*(AZ98)*(1-EXP(-$B$94/(Parameters!$C$65*AZ124)))</f>
        <v>498.86983711099106</v>
      </c>
      <c r="BA111" s="238">
        <f>AZ111*(EXP(-$B$94/(Parameters!$C$65*BA124)))+Parameters!$C$61*Parameters!$C$65*BA124*(BA98)*(1-EXP(-$B$94/(Parameters!$C$65*BA124)))</f>
        <v>495.63243960664113</v>
      </c>
      <c r="BB111" s="238">
        <f>BA111*(EXP(-$B$94/(Parameters!$C$65*BB124)))+Parameters!$C$61*Parameters!$C$65*BB124*(BB98)*(1-EXP(-$B$94/(Parameters!$C$65*BB124)))</f>
        <v>492.46744360823135</v>
      </c>
      <c r="BC111" s="238">
        <f>BB111*(EXP(-$B$94/(Parameters!$C$65*BC124)))+Parameters!$C$61*Parameters!$C$65*BC124*(BC98)*(1-EXP(-$B$94/(Parameters!$C$65*BC124)))</f>
        <v>489.37137759380778</v>
      </c>
      <c r="BD111" s="238">
        <f>BC111*(EXP(-$B$94/(Parameters!$C$65*BD124)))+Parameters!$C$61*Parameters!$C$65*BD124*(BD98)*(1-EXP(-$B$94/(Parameters!$C$65*BD124)))</f>
        <v>486.34101376314652</v>
      </c>
      <c r="BE111" s="238">
        <f>BD111*(EXP(-$B$94/(Parameters!$C$65*BE124)))+Parameters!$C$61*Parameters!$C$65*BE124*(BE98)*(1-EXP(-$B$94/(Parameters!$C$65*BE124)))</f>
        <v>483.37334509676947</v>
      </c>
      <c r="BF111" s="238">
        <f>BE111*(EXP(-$B$94/(Parameters!$C$65*BF124)))+Parameters!$C$61*Parameters!$C$65*BF124*(BF98)*(1-EXP(-$B$94/(Parameters!$C$65*BF124)))</f>
        <v>480.46556514742861</v>
      </c>
      <c r="BG111" s="238">
        <f>BF111*(EXP(-$B$94/(Parameters!$C$65*BG124)))+Parameters!$C$61*Parameters!$C$65*BG124*(BG98)*(1-EXP(-$B$94/(Parameters!$C$65*BG124)))</f>
        <v>477.61505017224874</v>
      </c>
      <c r="BH111" s="238">
        <f>BG111*(EXP(-$B$94/(Parameters!$C$65*BH124)))+Parameters!$C$61*Parameters!$C$65*BH124*(BH98)*(1-EXP(-$B$94/(Parameters!$C$65*BH124)))</f>
        <v>474.81934327880685</v>
      </c>
      <c r="BI111" s="238">
        <f>BH111*(EXP(-$B$94/(Parameters!$C$65*BI124)))+Parameters!$C$61*Parameters!$C$65*BI124*(BI98)*(1-EXP(-$B$94/(Parameters!$C$65*BI124)))</f>
        <v>472.07614031134597</v>
      </c>
      <c r="BJ111" s="238">
        <f>BI111*(EXP(-$B$94/(Parameters!$C$65*BJ124)))+Parameters!$C$61*Parameters!$C$65*BJ124*(BJ98)*(1-EXP(-$B$94/(Parameters!$C$65*BJ124)))</f>
        <v>469.38327724657182</v>
      </c>
      <c r="BK111" s="238">
        <f>BJ111*(EXP(-$B$94/(Parameters!$C$65*BK124)))+Parameters!$C$61*Parameters!$C$65*BK124*(BK98)*(1-EXP(-$B$94/(Parameters!$C$65*BK124)))</f>
        <v>466.73871890400744</v>
      </c>
      <c r="BL111" s="238">
        <f>BK111*(EXP(-$B$94/(Parameters!$C$65*BL124)))+Parameters!$C$61*Parameters!$C$65*BL124*(BL98)*(1-EXP(-$B$94/(Parameters!$C$65*BL124)))</f>
        <v>464.14054880521832</v>
      </c>
      <c r="BM111" s="238">
        <f>BL111*(EXP(-$B$94/(Parameters!$C$65*BM124)))+Parameters!$C$61*Parameters!$C$65*BM124*(BM98)*(1-EXP(-$B$94/(Parameters!$C$65*BM124)))</f>
        <v>461.5869600405552</v>
      </c>
      <c r="BN111" s="238">
        <f>BM111*(EXP(-$B$94/(Parameters!$C$65*BN124)))+Parameters!$C$61*Parameters!$C$65*BN124*(BN98)*(1-EXP(-$B$94/(Parameters!$C$65*BN124)))</f>
        <v>459.07624702234705</v>
      </c>
      <c r="BO111" s="238">
        <f>BN111*(EXP(-$B$94/(Parameters!$C$65*BO124)))+Parameters!$C$61*Parameters!$C$65*BO124*(BO98)*(1-EXP(-$B$94/(Parameters!$C$65*BO124)))</f>
        <v>456.60679802045917</v>
      </c>
      <c r="BP111" s="238">
        <f>BO111*(EXP(-$B$94/(Parameters!$C$65*BP124)))+Parameters!$C$61*Parameters!$C$65*BP124*(BP98)*(1-EXP(-$B$94/(Parameters!$C$65*BP124)))</f>
        <v>454.17708839040574</v>
      </c>
      <c r="BQ111" s="238">
        <f>BP111*(EXP(-$B$94/(Parameters!$C$65*BQ124)))+Parameters!$C$61*Parameters!$C$65*BQ124*(BQ98)*(1-EXP(-$B$94/(Parameters!$C$65*BQ124)))</f>
        <v>451.78567441625881</v>
      </c>
      <c r="BR111" s="238">
        <f>BQ111*(EXP(-$B$94/(Parameters!$C$65*BR124)))+Parameters!$C$61*Parameters!$C$65*BR124*(BR98)*(1-EXP(-$B$94/(Parameters!$C$65*BR124)))</f>
        <v>449.43118770080594</v>
      </c>
      <c r="BS111" s="238">
        <f>BR111*(EXP(-$B$94/(Parameters!$C$65*BS124)))+Parameters!$C$61*Parameters!$C$65*BS124*(BS98)*(1-EXP(-$B$94/(Parameters!$C$65*BS124)))</f>
        <v>447.11233004409405</v>
      </c>
      <c r="BT111" s="238">
        <f>BS111*(EXP(-$B$94/(Parameters!$C$65*BT124)))+Parameters!$C$61*Parameters!$C$65*BT124*(BT98)*(1-EXP(-$B$94/(Parameters!$C$65*BT124)))</f>
        <v>444.8278687589094</v>
      </c>
      <c r="BU111" s="238">
        <f>BT111*(EXP(-$B$94/(Parameters!$C$65*BU124)))+Parameters!$C$61*Parameters!$C$65*BU124*(BU98)*(1-EXP(-$B$94/(Parameters!$C$65*BU124)))</f>
        <v>442.57663237809265</v>
      </c>
      <c r="BV111" s="238">
        <f>BU111*(EXP(-$B$94/(Parameters!$C$65*BV124)))+Parameters!$C$61*Parameters!$C$65*BV124*(BV98)*(1-EXP(-$B$94/(Parameters!$C$65*BV124)))</f>
        <v>440.35750671404236</v>
      </c>
      <c r="BW111" s="238">
        <f>BV111*(EXP(-$B$94/(Parameters!$C$65*BW124)))+Parameters!$C$61*Parameters!$C$65*BW124*(BW98)*(1-EXP(-$B$94/(Parameters!$C$65*BW124)))</f>
        <v>438.16943123546241</v>
      </c>
      <c r="BX111" s="238">
        <f>BW111*(EXP(-$B$94/(Parameters!$C$65*BX124)))+Parameters!$C$61*Parameters!$C$65*BX124*(BX98)*(1-EXP(-$B$94/(Parameters!$C$65*BX124)))</f>
        <v>436.01139573047419</v>
      </c>
      <c r="BY111" s="238">
        <f>BX111*(EXP(-$B$94/(Parameters!$C$65*BY124)))+Parameters!$C$61*Parameters!$C$65*BY124*(BY98)*(1-EXP(-$B$94/(Parameters!$C$65*BY124)))</f>
        <v>433.88243722873852</v>
      </c>
      <c r="BZ111" s="238">
        <f>BY111*(EXP(-$B$94/(Parameters!$C$65*BZ124)))+Parameters!$C$61*Parameters!$C$65*BZ124*(BZ98)*(1-EXP(-$B$94/(Parameters!$C$65*BZ124)))</f>
        <v>431.7816371582972</v>
      </c>
      <c r="CA111" s="238">
        <f>BZ111*(EXP(-$B$94/(Parameters!$C$65*CA124)))+Parameters!$C$61*Parameters!$C$65*CA124*(CA98)*(1-EXP(-$B$94/(Parameters!$C$65*CA124)))</f>
        <v>429.70811871551655</v>
      </c>
      <c r="CB111" s="238">
        <f>CA111*(EXP(-$B$94/(Parameters!$C$65*CB124)))+Parameters!$C$61*Parameters!$C$65*CB124*(CB98)*(1-EXP(-$B$94/(Parameters!$C$65*CB124)))</f>
        <v>427.66104442885035</v>
      </c>
      <c r="CC111" s="238">
        <f>CB111*(EXP(-$B$94/(Parameters!$C$65*CC124)))+Parameters!$C$61*Parameters!$C$65*CC124*(CC98)*(1-EXP(-$B$94/(Parameters!$C$65*CC124)))</f>
        <v>425.63961389918688</v>
      </c>
      <c r="CD111" s="238">
        <f>CC111*(EXP(-$B$94/(Parameters!$C$65*CD124)))+Parameters!$C$61*Parameters!$C$65*CD124*(CD98)*(1-EXP(-$B$94/(Parameters!$C$65*CD124)))</f>
        <v>423.64306170134256</v>
      </c>
    </row>
    <row r="112" spans="1:82" s="238" customFormat="1" ht="17.399999999999999" customHeight="1" x14ac:dyDescent="0.25">
      <c r="A112" s="238" t="s">
        <v>319</v>
      </c>
      <c r="B112" s="237">
        <f>+B212</f>
        <v>6.1864999999999997</v>
      </c>
      <c r="C112" s="238">
        <f>B112*(EXP(-$B$94/(Parameters!$C$66*C124)))+Parameters!$C$62*Parameters!$C$66*C124*(C98)*(1-EXP(-$B$94/(Parameters!$C$66*C124)))</f>
        <v>7.3071802562833756</v>
      </c>
      <c r="D112" s="271">
        <f>C112*(EXP(-$B$94/(Parameters!$C$66*D124)))+Parameters!$C$62*Parameters!$C$66*D124*(D98)*(1-EXP(-$B$94/(Parameters!$C$66*D124)))</f>
        <v>8.574006437650997</v>
      </c>
      <c r="E112" s="271">
        <f>D112*(EXP(-$B$94/(Parameters!$C$66*E124)))+Parameters!$C$62*Parameters!$C$66*E124*(E98)*(1-EXP(-$B$94/(Parameters!$C$66*E124)))</f>
        <v>9.8722545369308676</v>
      </c>
      <c r="F112" s="271">
        <f>E112*(EXP(-$B$94/(Parameters!$C$66*F124)))+Parameters!$C$62*Parameters!$C$66*F124*(F98)*(1-EXP(-$B$94/(Parameters!$C$66*F124)))</f>
        <v>11.284262751078669</v>
      </c>
      <c r="G112" s="271">
        <f>F112*(EXP(-$B$94/(Parameters!$C$66*G124)))+Parameters!$C$62*Parameters!$C$66*G124*(G98)*(1-EXP(-$B$94/(Parameters!$C$66*G124)))</f>
        <v>12.86289247296753</v>
      </c>
      <c r="H112" s="271">
        <f>G112*(EXP(-$B$94/(Parameters!$C$66*H124)))+Parameters!$C$62*Parameters!$C$66*H124*(H98)*(1-EXP(-$B$94/(Parameters!$C$66*H124)))</f>
        <v>14.642784795948856</v>
      </c>
      <c r="I112" s="238">
        <f>H112*(EXP(-$B$94/(Parameters!$C$66*I124)))+Parameters!$C$62*Parameters!$C$66*I124*(I98)*(1-EXP(-$B$94/(Parameters!$C$66*I124)))</f>
        <v>16.693596433927656</v>
      </c>
      <c r="J112" s="238">
        <f>I112*(EXP(-$B$94/(Parameters!$C$66*J124)))+Parameters!$C$62*Parameters!$C$66*J124*(J98)*(1-EXP(-$B$94/(Parameters!$C$66*J124)))</f>
        <v>19.029048390724114</v>
      </c>
      <c r="K112" s="238">
        <f>J112*(EXP(-$B$94/(Parameters!$C$66*K124)))+Parameters!$C$62*Parameters!$C$66*K124*(K98)*(1-EXP(-$B$94/(Parameters!$C$66*K124)))</f>
        <v>21.68294929178467</v>
      </c>
      <c r="L112" s="238">
        <f>K112*(EXP(-$B$94/(Parameters!$C$66*L124)))+Parameters!$C$62*Parameters!$C$66*L124*(L98)*(1-EXP(-$B$94/(Parameters!$C$66*L124)))</f>
        <v>24.692484685085784</v>
      </c>
      <c r="M112" s="238">
        <f>L112*(EXP(-$B$94/(Parameters!$C$66*M124)))+Parameters!$C$62*Parameters!$C$66*M124*(M98)*(1-EXP(-$B$94/(Parameters!$C$66*M124)))</f>
        <v>28.096806470657747</v>
      </c>
      <c r="N112" s="238">
        <f>M112*(EXP(-$B$94/(Parameters!$C$66*N124)))+Parameters!$C$62*Parameters!$C$66*N124*(N98)*(1-EXP(-$B$94/(Parameters!$C$66*N124)))</f>
        <v>31.936269169179369</v>
      </c>
      <c r="O112" s="238">
        <f>N112*(EXP(-$B$94/(Parameters!$C$66*O124)))+Parameters!$C$62*Parameters!$C$66*O124*(O98)*(1-EXP(-$B$94/(Parameters!$C$66*O124)))</f>
        <v>36.251537335778821</v>
      </c>
      <c r="P112" s="238">
        <f>O112*(EXP(-$B$94/(Parameters!$C$66*P124)))+Parameters!$C$62*Parameters!$C$66*P124*(P98)*(1-EXP(-$B$94/(Parameters!$C$66*P124)))</f>
        <v>41.082419829773443</v>
      </c>
      <c r="Q112" s="239">
        <f>P112*(EXP(-$B$94/(Parameters!$C$66*Q124)))+Parameters!$C$62*Parameters!$C$66*Q124*(Q98)*(1-EXP(-$B$94/(Parameters!$C$66*Q124)))</f>
        <v>46.466382832040622</v>
      </c>
      <c r="R112" s="252">
        <f>Q112*(EXP(-$B$94/(Parameters!$C$66*R124)))+Parameters!$C$62*Parameters!$C$66*R124*(R98)*(1-EXP(-$B$94/(Parameters!$C$66*R124)))</f>
        <v>52.436702637577852</v>
      </c>
      <c r="S112" s="238">
        <f>R112*(EXP(-$B$94/(Parameters!$C$66*S124)))+Parameters!$C$62*Parameters!$C$66*S124*(S98)*(1-EXP(-$B$94/(Parameters!$C$66*S124)))</f>
        <v>59.020210169340544</v>
      </c>
      <c r="T112" s="238">
        <f>S112*(EXP(-$B$94/(Parameters!$C$66*T124)))+Parameters!$C$62*Parameters!$C$66*T124*(T98)*(1-EXP(-$B$94/(Parameters!$C$66*T124)))</f>
        <v>66.175465110568936</v>
      </c>
      <c r="U112" s="238">
        <f>T112*(EXP(-$B$94/(Parameters!$C$66*U124)))+Parameters!$C$62*Parameters!$C$66*U124*(U98)*(1-EXP(-$B$94/(Parameters!$C$66*U124)))</f>
        <v>73.898520518325185</v>
      </c>
      <c r="V112" s="238">
        <f>U112*(EXP(-$B$94/(Parameters!$C$66*V124)))+Parameters!$C$62*Parameters!$C$66*V124*(V98)*(1-EXP(-$B$94/(Parameters!$C$66*V124)))</f>
        <v>82.179975287912228</v>
      </c>
      <c r="W112" s="238">
        <f>V112*(EXP(-$B$94/(Parameters!$C$66*W124)))+Parameters!$C$62*Parameters!$C$66*W124*(W98)*(1-EXP(-$B$94/(Parameters!$C$66*W124)))</f>
        <v>90.992677142845949</v>
      </c>
      <c r="X112" s="238">
        <f>W112*(EXP(-$B$94/(Parameters!$C$66*X124)))+Parameters!$C$62*Parameters!$C$66*X124*(X98)*(1-EXP(-$B$94/(Parameters!$C$66*X124)))</f>
        <v>100.28617496157689</v>
      </c>
      <c r="Y112" s="238">
        <f>X112*(EXP(-$B$94/(Parameters!$C$66*Y124)))+Parameters!$C$62*Parameters!$C$66*Y124*(Y98)*(1-EXP(-$B$94/(Parameters!$C$66*Y124)))</f>
        <v>109.98207443468552</v>
      </c>
      <c r="Z112" s="238">
        <f>Y112*(EXP(-$B$94/(Parameters!$C$66*Z124)))+Parameters!$C$62*Parameters!$C$66*Z124*(Z98)*(1-EXP(-$B$94/(Parameters!$C$66*Z124)))</f>
        <v>119.96886562565875</v>
      </c>
      <c r="AA112" s="238">
        <f>Z112*(EXP(-$B$94/(Parameters!$C$66*AA124)))+Parameters!$C$62*Parameters!$C$66*AA124*(AA98)*(1-EXP(-$B$94/(Parameters!$C$66*AA124)))</f>
        <v>130.09581872022821</v>
      </c>
      <c r="AB112" s="238">
        <f>AA112*(EXP(-$B$94/(Parameters!$C$66*AB124)))+Parameters!$C$62*Parameters!$C$66*AB124*(AB98)*(1-EXP(-$B$94/(Parameters!$C$66*AB124)))</f>
        <v>140.16572539497074</v>
      </c>
      <c r="AC112" s="238">
        <f>AB112*(EXP(-$B$94/(Parameters!$C$66*AC124)))+Parameters!$C$62*Parameters!$C$66*AC124*(AC98)*(1-EXP(-$B$94/(Parameters!$C$66*AC124)))</f>
        <v>149.92623277804969</v>
      </c>
      <c r="AD112" s="238">
        <f>AC112*(EXP(-$B$94/(Parameters!$C$66*AD124)))+Parameters!$C$62*Parameters!$C$66*AD124*(AD98)*(1-EXP(-$B$94/(Parameters!$C$66*AD124)))</f>
        <v>159.05699754583634</v>
      </c>
      <c r="AE112" s="238">
        <f>AD112*(EXP(-$B$94/(Parameters!$C$66*AE124)))+Parameters!$C$62*Parameters!$C$66*AE124*(AE98)*(1-EXP(-$B$94/(Parameters!$C$66*AE124)))</f>
        <v>167.13697355189467</v>
      </c>
      <c r="AF112" s="238">
        <f>AE112*(EXP(-$B$94/(Parameters!$C$66*AF124)))+Parameters!$C$62*Parameters!$C$66*AF124*(AF98)*(1-EXP(-$B$94/(Parameters!$C$66*AF124)))</f>
        <v>173.66235759708604</v>
      </c>
      <c r="AG112" s="238">
        <f>AF112*(EXP(-$B$94/(Parameters!$C$66*AG124)))+Parameters!$C$62*Parameters!$C$66*AG124*(AG98)*(1-EXP(-$B$94/(Parameters!$C$66*AG124)))</f>
        <v>178.02750028371446</v>
      </c>
      <c r="AH112" s="238">
        <f>AG112*(EXP(-$B$94/(Parameters!$C$66*AH124)))+Parameters!$C$62*Parameters!$C$66*AH124*(AH98)*(1-EXP(-$B$94/(Parameters!$C$66*AH124)))</f>
        <v>179.50696065667495</v>
      </c>
      <c r="AI112" s="238">
        <f>AH112*(EXP(-$B$94/(Parameters!$C$66*AI124)))+Parameters!$C$62*Parameters!$C$66*AI124*(AI98)*(1-EXP(-$B$94/(Parameters!$C$66*AI124)))</f>
        <v>177.23659847798169</v>
      </c>
      <c r="AJ112" s="238">
        <f>AI112*(EXP(-$B$94/(Parameters!$C$66*AJ124)))+Parameters!$C$62*Parameters!$C$66*AJ124*(AJ98)*(1-EXP(-$B$94/(Parameters!$C$66*AJ124)))</f>
        <v>170.19682243958212</v>
      </c>
      <c r="AK112" s="238">
        <f>AJ112*(EXP(-$B$94/(Parameters!$C$66*AK124)))+Parameters!$C$62*Parameters!$C$66*AK124*(AK98)*(1-EXP(-$B$94/(Parameters!$C$66*AK124)))</f>
        <v>158.05542063900461</v>
      </c>
      <c r="AL112" s="238">
        <f>AK112*(EXP(-$B$94/(Parameters!$C$66*AL124)))+Parameters!$C$62*Parameters!$C$66*AL124*(AL98)*(1-EXP(-$B$94/(Parameters!$C$66*AL124)))</f>
        <v>146.68385627135777</v>
      </c>
      <c r="AM112" s="238">
        <f>AL112*(EXP(-$B$94/(Parameters!$C$66*AM124)))+Parameters!$C$62*Parameters!$C$66*AM124*(AM98)*(1-EXP(-$B$94/(Parameters!$C$66*AM124)))</f>
        <v>136.22643753318161</v>
      </c>
      <c r="AN112" s="238">
        <f>AM112*(EXP(-$B$94/(Parameters!$C$66*AN124)))+Parameters!$C$62*Parameters!$C$66*AN124*(AN98)*(1-EXP(-$B$94/(Parameters!$C$66*AN124)))</f>
        <v>126.7182754200105</v>
      </c>
      <c r="AO112" s="238">
        <f>AN112*(EXP(-$B$94/(Parameters!$C$66*AO124)))+Parameters!$C$62*Parameters!$C$66*AO124*(AO98)*(1-EXP(-$B$94/(Parameters!$C$66*AO124)))</f>
        <v>118.08226728775853</v>
      </c>
      <c r="AP112" s="238">
        <f>AO112*(EXP(-$B$94/(Parameters!$C$66*AP124)))+Parameters!$C$62*Parameters!$C$66*AP124*(AP98)*(1-EXP(-$B$94/(Parameters!$C$66*AP124)))</f>
        <v>110.22457267149345</v>
      </c>
      <c r="AQ112" s="238">
        <f>AP112*(EXP(-$B$94/(Parameters!$C$66*AQ124)))+Parameters!$C$62*Parameters!$C$66*AQ124*(AQ98)*(1-EXP(-$B$94/(Parameters!$C$66*AQ124)))</f>
        <v>103.05768179600895</v>
      </c>
      <c r="AR112" s="238">
        <f>AQ112*(EXP(-$B$94/(Parameters!$C$66*AR124)))+Parameters!$C$62*Parameters!$C$66*AR124*(AR98)*(1-EXP(-$B$94/(Parameters!$C$66*AR124)))</f>
        <v>96.504603643285478</v>
      </c>
      <c r="AS112" s="238">
        <f>AR112*(EXP(-$B$94/(Parameters!$C$66*AS124)))+Parameters!$C$62*Parameters!$C$66*AS124*(AS98)*(1-EXP(-$B$94/(Parameters!$C$66*AS124)))</f>
        <v>90.498475898494263</v>
      </c>
      <c r="AT112" s="238">
        <f>AS112*(EXP(-$B$94/(Parameters!$C$66*AT124)))+Parameters!$C$62*Parameters!$C$66*AT124*(AT98)*(1-EXP(-$B$94/(Parameters!$C$66*AT124)))</f>
        <v>84.981266426095416</v>
      </c>
      <c r="AU112" s="238">
        <f>AT112*(EXP(-$B$94/(Parameters!$C$66*AU124)))+Parameters!$C$62*Parameters!$C$66*AU124*(AU98)*(1-EXP(-$B$94/(Parameters!$C$66*AU124)))</f>
        <v>79.902461909082021</v>
      </c>
      <c r="AV112" s="238">
        <f>AU112*(EXP(-$B$94/(Parameters!$C$66*AV124)))+Parameters!$C$62*Parameters!$C$66*AV124*(AV98)*(1-EXP(-$B$94/(Parameters!$C$66*AV124)))</f>
        <v>75.21793004316207</v>
      </c>
      <c r="AW112" s="238">
        <f>AV112*(EXP(-$B$94/(Parameters!$C$66*AW124)))+Parameters!$C$62*Parameters!$C$66*AW124*(AW98)*(1-EXP(-$B$94/(Parameters!$C$66*AW124)))</f>
        <v>70.888967586379124</v>
      </c>
      <c r="AX112" s="238">
        <f>AW112*(EXP(-$B$94/(Parameters!$C$66*AX124)))+Parameters!$C$62*Parameters!$C$66*AX124*(AX98)*(1-EXP(-$B$94/(Parameters!$C$66*AX124)))</f>
        <v>66.881509351911248</v>
      </c>
      <c r="AY112" s="238">
        <f>AX112*(EXP(-$B$94/(Parameters!$C$66*AY124)))+Parameters!$C$62*Parameters!$C$66*AY124*(AY98)*(1-EXP(-$B$94/(Parameters!$C$66*AY124)))</f>
        <v>63.165469750449844</v>
      </c>
      <c r="AZ112" s="238">
        <f>AY112*(EXP(-$B$94/(Parameters!$C$66*AZ124)))+Parameters!$C$62*Parameters!$C$66*AZ124*(AZ98)*(1-EXP(-$B$94/(Parameters!$C$66*AZ124)))</f>
        <v>59.714192321201793</v>
      </c>
      <c r="BA112" s="238">
        <f>AZ112*(EXP(-$B$94/(Parameters!$C$66*BA124)))+Parameters!$C$62*Parameters!$C$66*BA124*(BA98)*(1-EXP(-$B$94/(Parameters!$C$66*BA124)))</f>
        <v>56.5039873134087</v>
      </c>
      <c r="BB112" s="238">
        <f>BA112*(EXP(-$B$94/(Parameters!$C$66*BB124)))+Parameters!$C$62*Parameters!$C$66*BB124*(BB98)*(1-EXP(-$B$94/(Parameters!$C$66*BB124)))</f>
        <v>53.513741370669763</v>
      </c>
      <c r="BC112" s="238">
        <f>BB112*(EXP(-$B$94/(Parameters!$C$66*BC124)))+Parameters!$C$62*Parameters!$C$66*BC124*(BC98)*(1-EXP(-$B$94/(Parameters!$C$66*BC124)))</f>
        <v>50.724586565713494</v>
      </c>
      <c r="BD112" s="238">
        <f>BC112*(EXP(-$B$94/(Parameters!$C$66*BD124)))+Parameters!$C$62*Parameters!$C$66*BD124*(BD98)*(1-EXP(-$B$94/(Parameters!$C$66*BD124)))</f>
        <v>48.119618545536518</v>
      </c>
      <c r="BE112" s="238">
        <f>BD112*(EXP(-$B$94/(Parameters!$C$66*BE124)))+Parameters!$C$62*Parameters!$C$66*BE124*(BE98)*(1-EXP(-$B$94/(Parameters!$C$66*BE124)))</f>
        <v>45.683655519380466</v>
      </c>
      <c r="BF112" s="238">
        <f>BE112*(EXP(-$B$94/(Parameters!$C$66*BF124)))+Parameters!$C$62*Parameters!$C$66*BF124*(BF98)*(1-EXP(-$B$94/(Parameters!$C$66*BF124)))</f>
        <v>43.403031377040286</v>
      </c>
      <c r="BG112" s="238">
        <f>BF112*(EXP(-$B$94/(Parameters!$C$66*BG124)))+Parameters!$C$62*Parameters!$C$66*BG124*(BG98)*(1-EXP(-$B$94/(Parameters!$C$66*BG124)))</f>
        <v>41.26541745774378</v>
      </c>
      <c r="BH112" s="238">
        <f>BG112*(EXP(-$B$94/(Parameters!$C$66*BH124)))+Parameters!$C$62*Parameters!$C$66*BH124*(BH98)*(1-EXP(-$B$94/(Parameters!$C$66*BH124)))</f>
        <v>39.259668472882616</v>
      </c>
      <c r="BI112" s="238">
        <f>BH112*(EXP(-$B$94/(Parameters!$C$66*BI124)))+Parameters!$C$62*Parameters!$C$66*BI124*(BI98)*(1-EXP(-$B$94/(Parameters!$C$66*BI124)))</f>
        <v>37.375688874331807</v>
      </c>
      <c r="BJ112" s="238">
        <f>BI112*(EXP(-$B$94/(Parameters!$C$66*BJ124)))+Parameters!$C$62*Parameters!$C$66*BJ124*(BJ98)*(1-EXP(-$B$94/(Parameters!$C$66*BJ124)))</f>
        <v>35.604316595993808</v>
      </c>
      <c r="BK112" s="238">
        <f>BJ112*(EXP(-$B$94/(Parameters!$C$66*BK124)))+Parameters!$C$62*Parameters!$C$66*BK124*(BK98)*(1-EXP(-$B$94/(Parameters!$C$66*BK124)))</f>
        <v>33.937221611769203</v>
      </c>
      <c r="BL112" s="238">
        <f>BK112*(EXP(-$B$94/(Parameters!$C$66*BL124)))+Parameters!$C$62*Parameters!$C$66*BL124*(BL98)*(1-EXP(-$B$94/(Parameters!$C$66*BL124)))</f>
        <v>32.366817173253644</v>
      </c>
      <c r="BM112" s="238">
        <f>BL112*(EXP(-$B$94/(Parameters!$C$66*BM124)))+Parameters!$C$62*Parameters!$C$66*BM124*(BM98)*(1-EXP(-$B$94/(Parameters!$C$66*BM124)))</f>
        <v>30.886181934397136</v>
      </c>
      <c r="BN112" s="238">
        <f>BM112*(EXP(-$B$94/(Parameters!$C$66*BN124)))+Parameters!$C$62*Parameters!$C$66*BN124*(BN98)*(1-EXP(-$B$94/(Parameters!$C$66*BN124)))</f>
        <v>29.488991453217015</v>
      </c>
      <c r="BO112" s="238">
        <f>BN112*(EXP(-$B$94/(Parameters!$C$66*BO124)))+Parameters!$C$62*Parameters!$C$66*BO124*(BO98)*(1-EXP(-$B$94/(Parameters!$C$66*BO124)))</f>
        <v>28.169457794278866</v>
      </c>
      <c r="BP112" s="238">
        <f>BO112*(EXP(-$B$94/(Parameters!$C$66*BP124)))+Parameters!$C$62*Parameters!$C$66*BP124*(BP98)*(1-EXP(-$B$94/(Parameters!$C$66*BP124)))</f>
        <v>26.922276149410223</v>
      </c>
      <c r="BQ112" s="238">
        <f>BP112*(EXP(-$B$94/(Parameters!$C$66*BQ124)))+Parameters!$C$62*Parameters!$C$66*BQ124*(BQ98)*(1-EXP(-$B$94/(Parameters!$C$66*BQ124)))</f>
        <v>25.742577555422628</v>
      </c>
      <c r="BR112" s="238">
        <f>BQ112*(EXP(-$B$94/(Parameters!$C$66*BR124)))+Parameters!$C$62*Parameters!$C$66*BR124*(BR98)*(1-EXP(-$B$94/(Parameters!$C$66*BR124)))</f>
        <v>24.625886922421607</v>
      </c>
      <c r="BS112" s="238">
        <f>BR112*(EXP(-$B$94/(Parameters!$C$66*BS124)))+Parameters!$C$62*Parameters!$C$66*BS124*(BS98)*(1-EXP(-$B$94/(Parameters!$C$66*BS124)))</f>
        <v>23.56808569933839</v>
      </c>
      <c r="BT112" s="238">
        <f>BS112*(EXP(-$B$94/(Parameters!$C$66*BT124)))+Parameters!$C$62*Parameters!$C$66*BT124*(BT98)*(1-EXP(-$B$94/(Parameters!$C$66*BT124)))</f>
        <v>22.565378598454391</v>
      </c>
      <c r="BU112" s="238">
        <f>BT112*(EXP(-$B$94/(Parameters!$C$66*BU124)))+Parameters!$C$62*Parameters!$C$66*BU124*(BU98)*(1-EXP(-$B$94/(Parameters!$C$66*BU124)))</f>
        <v>21.614263881010867</v>
      </c>
      <c r="BV112" s="238">
        <f>BU112*(EXP(-$B$94/(Parameters!$C$66*BV124)))+Parameters!$C$62*Parameters!$C$66*BV124*(BV98)*(1-EXP(-$B$94/(Parameters!$C$66*BV124)))</f>
        <v>20.711506774021299</v>
      </c>
      <c r="BW112" s="238">
        <f>BV112*(EXP(-$B$94/(Parameters!$C$66*BW124)))+Parameters!$C$62*Parameters!$C$66*BW124*(BW98)*(1-EXP(-$B$94/(Parameters!$C$66*BW124)))</f>
        <v>19.854115646188419</v>
      </c>
      <c r="BX112" s="238">
        <f>BW112*(EXP(-$B$94/(Parameters!$C$66*BX124)))+Parameters!$C$62*Parameters!$C$66*BX124*(BX98)*(1-EXP(-$B$94/(Parameters!$C$66*BX124)))</f>
        <v>19.039320620054802</v>
      </c>
      <c r="BY112" s="238">
        <f>BX112*(EXP(-$B$94/(Parameters!$C$66*BY124)))+Parameters!$C$62*Parameters!$C$66*BY124*(BY98)*(1-EXP(-$B$94/(Parameters!$C$66*BY124)))</f>
        <v>18.26455433956923</v>
      </c>
      <c r="BZ112" s="238">
        <f>BY112*(EXP(-$B$94/(Parameters!$C$66*BZ124)))+Parameters!$C$62*Parameters!$C$66*BZ124*(BZ98)*(1-EXP(-$B$94/(Parameters!$C$66*BZ124)))</f>
        <v>17.527434648271509</v>
      </c>
      <c r="CA112" s="238">
        <f>BZ112*(EXP(-$B$94/(Parameters!$C$66*CA124)))+Parameters!$C$62*Parameters!$C$66*CA124*(CA98)*(1-EXP(-$B$94/(Parameters!$C$66*CA124)))</f>
        <v>16.825748964231352</v>
      </c>
      <c r="CB112" s="238">
        <f>CA112*(EXP(-$B$94/(Parameters!$C$66*CB124)))+Parameters!$C$62*Parameters!$C$66*CB124*(CB98)*(1-EXP(-$B$94/(Parameters!$C$66*CB124)))</f>
        <v>16.157440164505953</v>
      </c>
      <c r="CC112" s="238">
        <f>CB112*(EXP(-$B$94/(Parameters!$C$66*CC124)))+Parameters!$C$62*Parameters!$C$66*CC124*(CC98)*(1-EXP(-$B$94/(Parameters!$C$66*CC124)))</f>
        <v>15.520593814860071</v>
      </c>
      <c r="CD112" s="238">
        <f>CC112*(EXP(-$B$94/(Parameters!$C$66*CD124)))+Parameters!$C$62*Parameters!$C$66*CD124*(CD98)*(1-EXP(-$B$94/(Parameters!$C$66*CD124)))</f>
        <v>14.91342660036732</v>
      </c>
    </row>
    <row r="113" spans="1:82" s="155" customFormat="1" ht="17.399999999999999" customHeight="1" x14ac:dyDescent="0.25">
      <c r="A113" s="231"/>
      <c r="B113" s="231"/>
      <c r="C113" s="231"/>
      <c r="D113" s="350"/>
      <c r="E113" s="350"/>
      <c r="F113" s="350"/>
      <c r="G113" s="350"/>
      <c r="H113" s="350"/>
      <c r="I113" s="231"/>
      <c r="J113" s="231"/>
      <c r="K113" s="231"/>
      <c r="L113" s="231"/>
      <c r="M113" s="231"/>
      <c r="N113" s="231"/>
      <c r="O113" s="231"/>
      <c r="P113" s="231"/>
      <c r="Q113" s="232"/>
      <c r="R113" s="335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1"/>
      <c r="AE113" s="231"/>
      <c r="AF113" s="231"/>
      <c r="AG113" s="231"/>
      <c r="AH113" s="231"/>
      <c r="AI113" s="231"/>
      <c r="AJ113" s="231"/>
      <c r="AK113" s="231"/>
      <c r="AL113" s="231"/>
      <c r="AM113" s="231"/>
      <c r="AN113" s="231"/>
      <c r="AO113" s="231"/>
      <c r="AP113" s="231"/>
      <c r="AQ113" s="231"/>
      <c r="AR113" s="231"/>
      <c r="AS113" s="231"/>
      <c r="AT113" s="231"/>
      <c r="AU113" s="231"/>
      <c r="AV113" s="231"/>
      <c r="AW113" s="231"/>
      <c r="AX113" s="231"/>
      <c r="AY113" s="231"/>
    </row>
    <row r="114" spans="1:82" s="238" customFormat="1" ht="17.399999999999999" customHeight="1" x14ac:dyDescent="0.25">
      <c r="A114" s="238" t="s">
        <v>474</v>
      </c>
      <c r="B114" s="237">
        <f t="shared" ref="B114:AG114" si="152">$B$100+B109+B110+B111+B112</f>
        <v>886.51149999999996</v>
      </c>
      <c r="C114" s="238">
        <f t="shared" si="152"/>
        <v>917.82224912337688</v>
      </c>
      <c r="D114" s="271">
        <f t="shared" si="152"/>
        <v>951.13677008997036</v>
      </c>
      <c r="E114" s="271">
        <f t="shared" si="152"/>
        <v>986.13418584901876</v>
      </c>
      <c r="F114" s="271">
        <f t="shared" si="152"/>
        <v>1022.9163487923801</v>
      </c>
      <c r="G114" s="271">
        <f t="shared" si="152"/>
        <v>1061.6017300796404</v>
      </c>
      <c r="H114" s="271">
        <f t="shared" si="152"/>
        <v>1102.2899085007045</v>
      </c>
      <c r="I114" s="238">
        <f t="shared" si="152"/>
        <v>1145.2864143594986</v>
      </c>
      <c r="J114" s="238">
        <f t="shared" si="152"/>
        <v>1190.6850858599194</v>
      </c>
      <c r="K114" s="238">
        <f t="shared" si="152"/>
        <v>1238.598030290269</v>
      </c>
      <c r="L114" s="238">
        <f t="shared" si="152"/>
        <v>1289.1325538716701</v>
      </c>
      <c r="M114" s="238">
        <f t="shared" si="152"/>
        <v>1342.3876950936913</v>
      </c>
      <c r="N114" s="238">
        <f t="shared" si="152"/>
        <v>1398.4511079944946</v>
      </c>
      <c r="O114" s="238">
        <f t="shared" si="152"/>
        <v>1457.3953794878691</v>
      </c>
      <c r="P114" s="238">
        <f t="shared" si="152"/>
        <v>1519.2735994382272</v>
      </c>
      <c r="Q114" s="239">
        <f t="shared" si="152"/>
        <v>1584.1140946968369</v>
      </c>
      <c r="R114" s="252">
        <f t="shared" si="152"/>
        <v>1651.9142087198991</v>
      </c>
      <c r="S114" s="238">
        <f t="shared" si="152"/>
        <v>1722.6329350326937</v>
      </c>
      <c r="T114" s="238">
        <f t="shared" si="152"/>
        <v>1796.0899359925922</v>
      </c>
      <c r="U114" s="238">
        <f t="shared" si="152"/>
        <v>1872.1255552908199</v>
      </c>
      <c r="V114" s="238">
        <f t="shared" si="152"/>
        <v>1950.5322556522124</v>
      </c>
      <c r="W114" s="238">
        <f t="shared" si="152"/>
        <v>2031.0288955078449</v>
      </c>
      <c r="X114" s="238">
        <f t="shared" si="152"/>
        <v>2113.2439391289331</v>
      </c>
      <c r="Y114" s="238">
        <f t="shared" si="152"/>
        <v>2196.698816149692</v>
      </c>
      <c r="Z114" s="238">
        <f t="shared" si="152"/>
        <v>2280.7888802428947</v>
      </c>
      <c r="AA114" s="238">
        <f t="shared" si="152"/>
        <v>2364.7608371565157</v>
      </c>
      <c r="AB114" s="238">
        <f t="shared" si="152"/>
        <v>2447.6856734537932</v>
      </c>
      <c r="AC114" s="238">
        <f t="shared" si="152"/>
        <v>2528.4259217291337</v>
      </c>
      <c r="AD114" s="238">
        <f t="shared" si="152"/>
        <v>2605.586566149922</v>
      </c>
      <c r="AE114" s="238">
        <f t="shared" si="152"/>
        <v>2677.3894435831162</v>
      </c>
      <c r="AF114" s="238">
        <f t="shared" si="152"/>
        <v>2741.7309853905731</v>
      </c>
      <c r="AG114" s="238">
        <f t="shared" si="152"/>
        <v>2796.1161572639335</v>
      </c>
      <c r="AH114" s="238">
        <f t="shared" ref="AH114:BM114" si="153">$B$100+AH109+AH110+AH111+AH112</f>
        <v>2837.5867114819966</v>
      </c>
      <c r="AI114" s="238">
        <f t="shared" si="153"/>
        <v>2862.6424515719555</v>
      </c>
      <c r="AJ114" s="238">
        <f t="shared" si="153"/>
        <v>2867.1662840658796</v>
      </c>
      <c r="AK114" s="238">
        <f t="shared" si="153"/>
        <v>2849.5345524415311</v>
      </c>
      <c r="AL114" s="238">
        <f t="shared" si="153"/>
        <v>2832.6675634969756</v>
      </c>
      <c r="AM114" s="238">
        <f t="shared" si="153"/>
        <v>2816.8093982888445</v>
      </c>
      <c r="AN114" s="238">
        <f t="shared" si="153"/>
        <v>2802.0588385446099</v>
      </c>
      <c r="AO114" s="238">
        <f t="shared" si="153"/>
        <v>2788.3471068749009</v>
      </c>
      <c r="AP114" s="238">
        <f t="shared" si="153"/>
        <v>2775.5740423077091</v>
      </c>
      <c r="AQ114" s="238">
        <f t="shared" si="153"/>
        <v>2763.6426343715216</v>
      </c>
      <c r="AR114" s="238">
        <f t="shared" si="153"/>
        <v>2752.4662981931265</v>
      </c>
      <c r="AS114" s="238">
        <f t="shared" si="153"/>
        <v>2741.9692378834461</v>
      </c>
      <c r="AT114" s="238">
        <f t="shared" si="153"/>
        <v>2732.0852670462036</v>
      </c>
      <c r="AU114" s="238">
        <f t="shared" si="153"/>
        <v>2722.7564541318966</v>
      </c>
      <c r="AV114" s="238">
        <f t="shared" si="153"/>
        <v>2713.9319082060642</v>
      </c>
      <c r="AW114" s="238">
        <f t="shared" si="153"/>
        <v>2705.5667512897658</v>
      </c>
      <c r="AX114" s="238">
        <f t="shared" si="153"/>
        <v>2697.6212600140007</v>
      </c>
      <c r="AY114" s="238">
        <f t="shared" si="153"/>
        <v>2690.06014888342</v>
      </c>
      <c r="AZ114" s="238">
        <f t="shared" si="153"/>
        <v>2682.8519696188837</v>
      </c>
      <c r="BA114" s="238">
        <f t="shared" si="153"/>
        <v>2675.9686054359504</v>
      </c>
      <c r="BB114" s="238">
        <f t="shared" si="153"/>
        <v>2669.3848432204927</v>
      </c>
      <c r="BC114" s="238">
        <f t="shared" si="153"/>
        <v>2663.078009931256</v>
      </c>
      <c r="BD114" s="238">
        <f t="shared" si="153"/>
        <v>2657.027662231646</v>
      </c>
      <c r="BE114" s="238">
        <f t="shared" si="153"/>
        <v>2651.2153204594233</v>
      </c>
      <c r="BF114" s="238">
        <f t="shared" si="153"/>
        <v>2645.6242397066021</v>
      </c>
      <c r="BG114" s="238">
        <f t="shared" si="153"/>
        <v>2640.2392121023686</v>
      </c>
      <c r="BH114" s="238">
        <f t="shared" si="153"/>
        <v>2635.0463954458942</v>
      </c>
      <c r="BI114" s="238">
        <f t="shared" si="153"/>
        <v>2630.0331641821058</v>
      </c>
      <c r="BJ114" s="238">
        <f t="shared" si="153"/>
        <v>2625.1879793966059</v>
      </c>
      <c r="BK114" s="238">
        <f t="shared" si="153"/>
        <v>2620.5002750602271</v>
      </c>
      <c r="BL114" s="238">
        <f t="shared" si="153"/>
        <v>2615.9603582058239</v>
      </c>
      <c r="BM114" s="238">
        <f t="shared" si="153"/>
        <v>2611.5593210904108</v>
      </c>
      <c r="BN114" s="238">
        <f t="shared" ref="BN114:CB114" si="154">$B$100+BN109+BN110+BN111+BN112</f>
        <v>2607.2889637007111</v>
      </c>
      <c r="BO114" s="238">
        <f t="shared" si="154"/>
        <v>2603.1417252123397</v>
      </c>
      <c r="BP114" s="238">
        <f t="shared" si="154"/>
        <v>2599.1106232221728</v>
      </c>
      <c r="BQ114" s="238">
        <f t="shared" si="154"/>
        <v>2595.1891997479115</v>
      </c>
      <c r="BR114" s="238">
        <f t="shared" si="154"/>
        <v>2591.3714731347632</v>
      </c>
      <c r="BS114" s="238">
        <f t="shared" si="154"/>
        <v>2587.651895131733</v>
      </c>
      <c r="BT114" s="238">
        <f t="shared" si="154"/>
        <v>2584.0253125031959</v>
      </c>
      <c r="BU114" s="238">
        <f t="shared" si="154"/>
        <v>2580.4869326286953</v>
      </c>
      <c r="BV114" s="238">
        <f t="shared" si="154"/>
        <v>2577.0322926178669</v>
      </c>
      <c r="BW114" s="238">
        <f t="shared" si="154"/>
        <v>2573.6572315303042</v>
      </c>
      <c r="BX114" s="238">
        <f t="shared" si="154"/>
        <v>2570.3578653438476</v>
      </c>
      <c r="BY114" s="238">
        <f t="shared" si="154"/>
        <v>2567.1305643606638</v>
      </c>
      <c r="BZ114" s="238">
        <f t="shared" si="154"/>
        <v>2563.9719327798457</v>
      </c>
      <c r="CA114" s="238">
        <f t="shared" si="154"/>
        <v>2560.8787901991141</v>
      </c>
      <c r="CB114" s="238">
        <f t="shared" si="154"/>
        <v>2557.8481548373761</v>
      </c>
      <c r="CC114" s="238">
        <f>$B$100+CC109+CC110+CC111+CC112</f>
        <v>2554.8772282950931</v>
      </c>
      <c r="CD114" s="238">
        <f>$B$100+CD109+CD110+CD111+CD112</f>
        <v>2551.9633816912669</v>
      </c>
    </row>
    <row r="115" spans="1:82" s="252" customFormat="1" ht="17.399999999999999" customHeight="1" x14ac:dyDescent="0.25">
      <c r="A115" s="251" t="s">
        <v>475</v>
      </c>
      <c r="B115" s="252">
        <f t="shared" ref="B115:AG115" si="155">+B173</f>
        <v>886.51280139999994</v>
      </c>
      <c r="C115" s="252">
        <f t="shared" si="155"/>
        <v>917.81365871749995</v>
      </c>
      <c r="D115" s="319">
        <f t="shared" si="155"/>
        <v>950.95771106840004</v>
      </c>
      <c r="E115" s="319">
        <f t="shared" si="155"/>
        <v>985.95859862709995</v>
      </c>
      <c r="F115" s="319">
        <f t="shared" si="155"/>
        <v>1022.8837857597</v>
      </c>
      <c r="G115" s="319">
        <f t="shared" si="155"/>
        <v>1061.7923417069001</v>
      </c>
      <c r="H115" s="319">
        <f t="shared" si="155"/>
        <v>1102.7313892211</v>
      </c>
      <c r="I115" s="252">
        <f t="shared" si="155"/>
        <v>1145.9575061416999</v>
      </c>
      <c r="J115" s="252">
        <f t="shared" si="155"/>
        <v>1191.5397780914</v>
      </c>
      <c r="K115" s="252">
        <f t="shared" si="155"/>
        <v>1239.5612952347001</v>
      </c>
      <c r="L115" s="252">
        <f t="shared" si="155"/>
        <v>1290.1083508839999</v>
      </c>
      <c r="M115" s="252">
        <f t="shared" si="155"/>
        <v>1343.2662047845999</v>
      </c>
      <c r="N115" s="252">
        <f t="shared" si="155"/>
        <v>1399.1154088655001</v>
      </c>
      <c r="O115" s="252">
        <f t="shared" si="155"/>
        <v>1457.7274794742</v>
      </c>
      <c r="P115" s="252">
        <f t="shared" si="155"/>
        <v>1519.1595652991</v>
      </c>
      <c r="Q115" s="253">
        <f t="shared" si="155"/>
        <v>1583.4479297476</v>
      </c>
      <c r="R115" s="252">
        <f t="shared" si="155"/>
        <v>1650.6001181153999</v>
      </c>
      <c r="S115" s="252">
        <f t="shared" si="155"/>
        <v>1720.5172713984</v>
      </c>
      <c r="T115" s="252">
        <f t="shared" si="155"/>
        <v>1793.1105038597</v>
      </c>
      <c r="U115" s="252">
        <f t="shared" si="155"/>
        <v>1868.2460511045999</v>
      </c>
      <c r="V115" s="252">
        <f t="shared" si="155"/>
        <v>1945.7237600246001</v>
      </c>
      <c r="W115" s="252">
        <f t="shared" si="155"/>
        <v>2025.2633303426001</v>
      </c>
      <c r="X115" s="252">
        <f t="shared" si="155"/>
        <v>2106.4914767075002</v>
      </c>
      <c r="Y115" s="252">
        <f t="shared" si="155"/>
        <v>2188.9278333010002</v>
      </c>
      <c r="Z115" s="252">
        <f t="shared" si="155"/>
        <v>2271.9683701691001</v>
      </c>
      <c r="AA115" s="252">
        <f t="shared" si="155"/>
        <v>2354.8651594532998</v>
      </c>
      <c r="AB115" s="252">
        <f t="shared" si="155"/>
        <v>2436.7012349684001</v>
      </c>
      <c r="AC115" s="252">
        <f t="shared" si="155"/>
        <v>2516.3591486902001</v>
      </c>
      <c r="AD115" s="252">
        <f t="shared" si="155"/>
        <v>2592.4727586074</v>
      </c>
      <c r="AE115" s="252">
        <f t="shared" si="155"/>
        <v>2663.3038624824999</v>
      </c>
      <c r="AF115" s="252">
        <f t="shared" si="155"/>
        <v>2726.7919555548001</v>
      </c>
      <c r="AG115" s="252">
        <f t="shared" si="155"/>
        <v>2780.4898845340999</v>
      </c>
      <c r="AH115" s="252">
        <f t="shared" ref="AH115:BM115" si="156">+AH173</f>
        <v>2821.4886384382999</v>
      </c>
      <c r="AI115" s="252">
        <f t="shared" si="156"/>
        <v>2846.3336994358001</v>
      </c>
      <c r="AJ115" s="252">
        <f t="shared" si="156"/>
        <v>2850.9432036213002</v>
      </c>
      <c r="AK115" s="252">
        <f t="shared" si="156"/>
        <v>2833.6289876005999</v>
      </c>
      <c r="AL115" s="252">
        <f t="shared" si="156"/>
        <v>2817.6771332080002</v>
      </c>
      <c r="AM115" s="252">
        <f t="shared" si="156"/>
        <v>2802.9163847710001</v>
      </c>
      <c r="AN115" s="252">
        <f t="shared" si="156"/>
        <v>2789.2136173161998</v>
      </c>
      <c r="AO115" s="252">
        <f t="shared" si="156"/>
        <v>2776.4572125058999</v>
      </c>
      <c r="AP115" s="252">
        <f t="shared" si="156"/>
        <v>2764.5509034345</v>
      </c>
      <c r="AQ115" s="252">
        <f t="shared" si="156"/>
        <v>2753.4107175374002</v>
      </c>
      <c r="AR115" s="252">
        <f t="shared" si="156"/>
        <v>2742.9629861096</v>
      </c>
      <c r="AS115" s="252">
        <f t="shared" si="156"/>
        <v>2733.1428299936001</v>
      </c>
      <c r="AT115" s="252">
        <f t="shared" si="156"/>
        <v>2723.8929279794002</v>
      </c>
      <c r="AU115" s="252">
        <f t="shared" si="156"/>
        <v>2715.1624885472002</v>
      </c>
      <c r="AV115" s="252">
        <f t="shared" si="156"/>
        <v>2706.9063817381002</v>
      </c>
      <c r="AW115" s="252">
        <f t="shared" si="156"/>
        <v>2699.0844018398998</v>
      </c>
      <c r="AX115" s="252">
        <f t="shared" si="156"/>
        <v>2691.6606385915002</v>
      </c>
      <c r="AY115" s="252">
        <f t="shared" si="156"/>
        <v>2684.6029391012999</v>
      </c>
      <c r="AZ115" s="252">
        <f t="shared" si="156"/>
        <v>2677.8824459534999</v>
      </c>
      <c r="BA115" s="252">
        <f t="shared" si="156"/>
        <v>2671.4731995543002</v>
      </c>
      <c r="BB115" s="252">
        <f t="shared" si="156"/>
        <v>2665.3517948262001</v>
      </c>
      <c r="BC115" s="252">
        <f t="shared" si="156"/>
        <v>2659.4970840184001</v>
      </c>
      <c r="BD115" s="252">
        <f t="shared" si="156"/>
        <v>2653.8899187689999</v>
      </c>
      <c r="BE115" s="252">
        <f t="shared" si="156"/>
        <v>2648.5129256737</v>
      </c>
      <c r="BF115" s="252">
        <f t="shared" si="156"/>
        <v>2643.3503105263999</v>
      </c>
      <c r="BG115" s="252">
        <f t="shared" si="156"/>
        <v>2638.3876871692</v>
      </c>
      <c r="BH115" s="252">
        <f t="shared" si="156"/>
        <v>2633.6119275087999</v>
      </c>
      <c r="BI115" s="252">
        <f t="shared" si="156"/>
        <v>2629.0110297913002</v>
      </c>
      <c r="BJ115" s="252">
        <f t="shared" si="156"/>
        <v>2624.5740026597</v>
      </c>
      <c r="BK115" s="252">
        <f t="shared" si="156"/>
        <v>2620.2907628881999</v>
      </c>
      <c r="BL115" s="252">
        <f t="shared" si="156"/>
        <v>2616.1520449917998</v>
      </c>
      <c r="BM115" s="252">
        <f t="shared" si="156"/>
        <v>2612.1493211758002</v>
      </c>
      <c r="BN115" s="252">
        <f t="shared" ref="BN115:CB115" si="157">+BN173</f>
        <v>2608.2747302994999</v>
      </c>
      <c r="BO115" s="252">
        <f t="shared" si="157"/>
        <v>2604.5210147233001</v>
      </c>
      <c r="BP115" s="252">
        <f t="shared" si="157"/>
        <v>2600.8814640566002</v>
      </c>
      <c r="BQ115" s="252">
        <f t="shared" si="157"/>
        <v>2597.3498649640001</v>
      </c>
      <c r="BR115" s="252">
        <f t="shared" si="157"/>
        <v>2593.9204562965001</v>
      </c>
      <c r="BS115" s="252">
        <f t="shared" si="157"/>
        <v>2590.5878889157002</v>
      </c>
      <c r="BT115" s="252">
        <f t="shared" si="157"/>
        <v>2587.3471896581</v>
      </c>
      <c r="BU115" s="252">
        <f t="shared" si="157"/>
        <v>2584.1937289595999</v>
      </c>
      <c r="BV115" s="252">
        <f t="shared" si="157"/>
        <v>2581.1231917231999</v>
      </c>
      <c r="BW115" s="252">
        <f t="shared" si="157"/>
        <v>2578.1315510628001</v>
      </c>
      <c r="BX115" s="252">
        <f t="shared" si="157"/>
        <v>2575.2150446035998</v>
      </c>
      <c r="BY115" s="252">
        <f t="shared" si="157"/>
        <v>2572.3701530577</v>
      </c>
      <c r="BZ115" s="252">
        <f t="shared" si="157"/>
        <v>2569.5935808288</v>
      </c>
      <c r="CA115" s="252">
        <f t="shared" si="157"/>
        <v>2566.8822384273999</v>
      </c>
      <c r="CB115" s="252">
        <f t="shared" si="157"/>
        <v>2564.2332265077998</v>
      </c>
      <c r="CC115" s="252">
        <f>+CC173</f>
        <v>2561.6438213544002</v>
      </c>
      <c r="CD115" s="252">
        <f>+CD173</f>
        <v>2559.1114616709001</v>
      </c>
    </row>
    <row r="116" spans="1:82" s="238" customFormat="1" ht="17.399999999999999" customHeight="1" x14ac:dyDescent="0.25">
      <c r="A116" s="238" t="s">
        <v>477</v>
      </c>
      <c r="B116" s="238">
        <f t="shared" ref="B116:AG116" si="158">+B114/2.13</f>
        <v>416.2025821596244</v>
      </c>
      <c r="C116" s="238">
        <f t="shared" si="158"/>
        <v>430.90246437717224</v>
      </c>
      <c r="D116" s="271">
        <f t="shared" si="158"/>
        <v>446.5430845492819</v>
      </c>
      <c r="E116" s="271">
        <f t="shared" si="158"/>
        <v>462.97379617324827</v>
      </c>
      <c r="F116" s="271">
        <f t="shared" si="158"/>
        <v>480.24241727341791</v>
      </c>
      <c r="G116" s="271">
        <f t="shared" si="158"/>
        <v>498.40456811250726</v>
      </c>
      <c r="H116" s="271">
        <f t="shared" si="158"/>
        <v>517.50699929610539</v>
      </c>
      <c r="I116" s="238">
        <f t="shared" si="158"/>
        <v>537.69315228145479</v>
      </c>
      <c r="J116" s="238">
        <f t="shared" si="158"/>
        <v>559.00708256334246</v>
      </c>
      <c r="K116" s="238">
        <f t="shared" si="158"/>
        <v>581.50142267148783</v>
      </c>
      <c r="L116" s="238">
        <f t="shared" si="158"/>
        <v>605.22655111346012</v>
      </c>
      <c r="M116" s="238">
        <f t="shared" si="158"/>
        <v>630.22896483271893</v>
      </c>
      <c r="N116" s="238">
        <f t="shared" si="158"/>
        <v>656.54981595985669</v>
      </c>
      <c r="O116" s="238">
        <f t="shared" si="158"/>
        <v>684.22318285815459</v>
      </c>
      <c r="P116" s="238">
        <f t="shared" si="158"/>
        <v>713.27399034658561</v>
      </c>
      <c r="Q116" s="239">
        <f t="shared" si="158"/>
        <v>743.71553741635535</v>
      </c>
      <c r="R116" s="252">
        <f t="shared" si="158"/>
        <v>775.54657686380244</v>
      </c>
      <c r="S116" s="238">
        <f t="shared" si="158"/>
        <v>808.74785682286097</v>
      </c>
      <c r="T116" s="238">
        <f t="shared" si="158"/>
        <v>843.23471173361145</v>
      </c>
      <c r="U116" s="238">
        <f t="shared" si="158"/>
        <v>878.93218558254455</v>
      </c>
      <c r="V116" s="238">
        <f t="shared" si="158"/>
        <v>915.74284302920773</v>
      </c>
      <c r="W116" s="238">
        <f t="shared" si="158"/>
        <v>953.53469272668781</v>
      </c>
      <c r="X116" s="238">
        <f t="shared" si="158"/>
        <v>992.1333047553677</v>
      </c>
      <c r="Y116" s="238">
        <f t="shared" si="158"/>
        <v>1031.3139981923437</v>
      </c>
      <c r="Z116" s="238">
        <f t="shared" si="158"/>
        <v>1070.7929015224859</v>
      </c>
      <c r="AA116" s="238">
        <f t="shared" si="158"/>
        <v>1110.2163554725425</v>
      </c>
      <c r="AB116" s="238">
        <f t="shared" si="158"/>
        <v>1149.1482034994335</v>
      </c>
      <c r="AC116" s="238">
        <f t="shared" si="158"/>
        <v>1187.0544233470112</v>
      </c>
      <c r="AD116" s="238">
        <f t="shared" si="158"/>
        <v>1223.2800780046582</v>
      </c>
      <c r="AE116" s="238">
        <f t="shared" si="158"/>
        <v>1256.9903491000546</v>
      </c>
      <c r="AF116" s="238">
        <f t="shared" si="158"/>
        <v>1287.1976457232738</v>
      </c>
      <c r="AG116" s="238">
        <f t="shared" si="158"/>
        <v>1312.7305902647577</v>
      </c>
      <c r="AH116" s="238">
        <f t="shared" ref="AH116:BM116" si="159">+AH114/2.13</f>
        <v>1332.2003340291064</v>
      </c>
      <c r="AI116" s="238">
        <f t="shared" si="159"/>
        <v>1343.9635922873031</v>
      </c>
      <c r="AJ116" s="238">
        <f t="shared" si="159"/>
        <v>1346.0874573079248</v>
      </c>
      <c r="AK116" s="238">
        <f t="shared" si="159"/>
        <v>1337.8096490335827</v>
      </c>
      <c r="AL116" s="238">
        <f t="shared" si="159"/>
        <v>1329.8908748812094</v>
      </c>
      <c r="AM116" s="238">
        <f t="shared" si="159"/>
        <v>1322.4457268961712</v>
      </c>
      <c r="AN116" s="238">
        <f t="shared" si="159"/>
        <v>1315.5205814763428</v>
      </c>
      <c r="AO116" s="238">
        <f t="shared" si="159"/>
        <v>1309.0831487675591</v>
      </c>
      <c r="AP116" s="238">
        <f t="shared" si="159"/>
        <v>1303.0864048393</v>
      </c>
      <c r="AQ116" s="238">
        <f t="shared" si="159"/>
        <v>1297.4848048692591</v>
      </c>
      <c r="AR116" s="238">
        <f t="shared" si="159"/>
        <v>1292.2376986822192</v>
      </c>
      <c r="AS116" s="238">
        <f t="shared" si="159"/>
        <v>1287.3095013537306</v>
      </c>
      <c r="AT116" s="238">
        <f t="shared" si="159"/>
        <v>1282.6691394583115</v>
      </c>
      <c r="AU116" s="238">
        <f t="shared" si="159"/>
        <v>1278.2894150853974</v>
      </c>
      <c r="AV116" s="238">
        <f t="shared" si="159"/>
        <v>1274.1464357774951</v>
      </c>
      <c r="AW116" s="238">
        <f t="shared" si="159"/>
        <v>1270.2191320609229</v>
      </c>
      <c r="AX116" s="238">
        <f t="shared" si="159"/>
        <v>1266.4888544666671</v>
      </c>
      <c r="AY116" s="238">
        <f t="shared" si="159"/>
        <v>1262.9390370344695</v>
      </c>
      <c r="AZ116" s="238">
        <f t="shared" si="159"/>
        <v>1259.55491531403</v>
      </c>
      <c r="BA116" s="238">
        <f t="shared" si="159"/>
        <v>1256.3232889370661</v>
      </c>
      <c r="BB116" s="238">
        <f t="shared" si="159"/>
        <v>1253.2323207607947</v>
      </c>
      <c r="BC116" s="238">
        <f t="shared" si="159"/>
        <v>1250.2713661649091</v>
      </c>
      <c r="BD116" s="238">
        <f t="shared" si="159"/>
        <v>1247.430827338801</v>
      </c>
      <c r="BE116" s="238">
        <f t="shared" si="159"/>
        <v>1244.702028384706</v>
      </c>
      <c r="BF116" s="238">
        <f t="shared" si="159"/>
        <v>1242.0771078434752</v>
      </c>
      <c r="BG116" s="238">
        <f t="shared" si="159"/>
        <v>1239.5489258696566</v>
      </c>
      <c r="BH116" s="238">
        <f t="shared" si="159"/>
        <v>1237.1109837774152</v>
      </c>
      <c r="BI116" s="238">
        <f t="shared" si="159"/>
        <v>1234.7573540761061</v>
      </c>
      <c r="BJ116" s="238">
        <f t="shared" si="159"/>
        <v>1232.4826194350262</v>
      </c>
      <c r="BK116" s="238">
        <f t="shared" si="159"/>
        <v>1230.2818192771019</v>
      </c>
      <c r="BL116" s="238">
        <f t="shared" si="159"/>
        <v>1228.1504029135324</v>
      </c>
      <c r="BM116" s="238">
        <f t="shared" si="159"/>
        <v>1226.0841883053572</v>
      </c>
      <c r="BN116" s="238">
        <f t="shared" ref="BN116:CB116" si="160">+BN114/2.13</f>
        <v>1224.079325681085</v>
      </c>
      <c r="BO116" s="238">
        <f t="shared" si="160"/>
        <v>1222.1322653579059</v>
      </c>
      <c r="BP116" s="238">
        <f t="shared" si="160"/>
        <v>1220.2397292122878</v>
      </c>
      <c r="BQ116" s="238">
        <f t="shared" si="160"/>
        <v>1218.3986853276581</v>
      </c>
      <c r="BR116" s="238">
        <f t="shared" si="160"/>
        <v>1216.6063254153819</v>
      </c>
      <c r="BS116" s="238">
        <f t="shared" si="160"/>
        <v>1214.8600446627854</v>
      </c>
      <c r="BT116" s="238">
        <f t="shared" si="160"/>
        <v>1213.1574237104207</v>
      </c>
      <c r="BU116" s="238">
        <f t="shared" si="160"/>
        <v>1211.496212501735</v>
      </c>
      <c r="BV116" s="238">
        <f t="shared" si="160"/>
        <v>1209.8743157830361</v>
      </c>
      <c r="BW116" s="238">
        <f t="shared" si="160"/>
        <v>1208.2897800611759</v>
      </c>
      <c r="BX116" s="238">
        <f t="shared" si="160"/>
        <v>1206.7407818515717</v>
      </c>
      <c r="BY116" s="238">
        <f t="shared" si="160"/>
        <v>1205.2256170707342</v>
      </c>
      <c r="BZ116" s="238">
        <f t="shared" si="160"/>
        <v>1203.742691445937</v>
      </c>
      <c r="CA116" s="238">
        <f t="shared" si="160"/>
        <v>1202.29051183057</v>
      </c>
      <c r="CB116" s="238">
        <f t="shared" si="160"/>
        <v>1200.8676783274068</v>
      </c>
      <c r="CC116" s="238">
        <f>+CC114/2.13</f>
        <v>1199.4728771338466</v>
      </c>
      <c r="CD116" s="238">
        <f>+CD114/2.13</f>
        <v>1198.1048740334586</v>
      </c>
    </row>
    <row r="117" spans="1:82" s="252" customFormat="1" ht="17.399999999999999" customHeight="1" x14ac:dyDescent="0.25">
      <c r="A117" s="251" t="s">
        <v>476</v>
      </c>
      <c r="B117" s="252">
        <f t="shared" ref="B117:AG117" si="161">+B172</f>
        <v>416.20319314549999</v>
      </c>
      <c r="C117" s="252">
        <f t="shared" si="161"/>
        <v>430.89843132269999</v>
      </c>
      <c r="D117" s="319">
        <f t="shared" si="161"/>
        <v>446.45901928090001</v>
      </c>
      <c r="E117" s="319">
        <f t="shared" si="161"/>
        <v>462.89136085780001</v>
      </c>
      <c r="F117" s="319">
        <f t="shared" si="161"/>
        <v>480.2271294647</v>
      </c>
      <c r="G117" s="319">
        <f t="shared" si="161"/>
        <v>498.49405713940001</v>
      </c>
      <c r="H117" s="319">
        <f t="shared" si="161"/>
        <v>517.71426723989998</v>
      </c>
      <c r="I117" s="252">
        <f t="shared" si="161"/>
        <v>538.00821884590005</v>
      </c>
      <c r="J117" s="252">
        <f t="shared" si="161"/>
        <v>559.40834652180001</v>
      </c>
      <c r="K117" s="252">
        <f t="shared" si="161"/>
        <v>581.95365973460002</v>
      </c>
      <c r="L117" s="252">
        <f t="shared" si="161"/>
        <v>605.68467177649995</v>
      </c>
      <c r="M117" s="252">
        <f t="shared" si="161"/>
        <v>630.64141069699997</v>
      </c>
      <c r="N117" s="252">
        <f t="shared" si="161"/>
        <v>656.86169430300004</v>
      </c>
      <c r="O117" s="252">
        <f t="shared" si="161"/>
        <v>684.37909834469997</v>
      </c>
      <c r="P117" s="252">
        <f t="shared" si="161"/>
        <v>713.22045319209997</v>
      </c>
      <c r="Q117" s="253">
        <f t="shared" si="161"/>
        <v>743.40278391909999</v>
      </c>
      <c r="R117" s="252">
        <f t="shared" si="161"/>
        <v>774.92963291800004</v>
      </c>
      <c r="S117" s="252">
        <f t="shared" si="161"/>
        <v>807.75458751099995</v>
      </c>
      <c r="T117" s="252">
        <f t="shared" si="161"/>
        <v>841.83591730499995</v>
      </c>
      <c r="U117" s="252">
        <f t="shared" si="161"/>
        <v>877.11082211480004</v>
      </c>
      <c r="V117" s="252">
        <f t="shared" si="161"/>
        <v>913.48533334490003</v>
      </c>
      <c r="W117" s="252">
        <f t="shared" si="161"/>
        <v>950.82785462089998</v>
      </c>
      <c r="X117" s="252">
        <f t="shared" si="161"/>
        <v>988.96313460450006</v>
      </c>
      <c r="Y117" s="252">
        <f t="shared" si="161"/>
        <v>1027.6656494371</v>
      </c>
      <c r="Z117" s="252">
        <f t="shared" si="161"/>
        <v>1066.6518169808</v>
      </c>
      <c r="AA117" s="252">
        <f t="shared" si="161"/>
        <v>1105.5704973959</v>
      </c>
      <c r="AB117" s="252">
        <f t="shared" si="161"/>
        <v>1143.991190126</v>
      </c>
      <c r="AC117" s="252">
        <f t="shared" si="161"/>
        <v>1181.3892716855</v>
      </c>
      <c r="AD117" s="252">
        <f t="shared" si="161"/>
        <v>1217.1233608486</v>
      </c>
      <c r="AE117" s="252">
        <f t="shared" si="161"/>
        <v>1250.3774002265</v>
      </c>
      <c r="AF117" s="252">
        <f t="shared" si="161"/>
        <v>1280.1840166924001</v>
      </c>
      <c r="AG117" s="252">
        <f t="shared" si="161"/>
        <v>1305.3943119877999</v>
      </c>
      <c r="AH117" s="252">
        <f t="shared" ref="AH117:BM117" si="162">+AH172</f>
        <v>1324.6425532574001</v>
      </c>
      <c r="AI117" s="252">
        <f t="shared" si="162"/>
        <v>1336.3069011436</v>
      </c>
      <c r="AJ117" s="252">
        <f t="shared" si="162"/>
        <v>1338.4709876156001</v>
      </c>
      <c r="AK117" s="252">
        <f t="shared" si="162"/>
        <v>1330.3422476998001</v>
      </c>
      <c r="AL117" s="252">
        <f t="shared" si="162"/>
        <v>1322.8531141820999</v>
      </c>
      <c r="AM117" s="252">
        <f t="shared" si="162"/>
        <v>1315.9231853384999</v>
      </c>
      <c r="AN117" s="252">
        <f t="shared" si="162"/>
        <v>1309.4899611813</v>
      </c>
      <c r="AO117" s="252">
        <f t="shared" si="162"/>
        <v>1303.5010387351999</v>
      </c>
      <c r="AP117" s="252">
        <f t="shared" si="162"/>
        <v>1297.9112222696999</v>
      </c>
      <c r="AQ117" s="252">
        <f t="shared" si="162"/>
        <v>1292.6810880457001</v>
      </c>
      <c r="AR117" s="252">
        <f t="shared" si="162"/>
        <v>1287.7760498166999</v>
      </c>
      <c r="AS117" s="252">
        <f t="shared" si="162"/>
        <v>1283.1656478842999</v>
      </c>
      <c r="AT117" s="252">
        <f t="shared" si="162"/>
        <v>1278.8229708823001</v>
      </c>
      <c r="AU117" s="252">
        <f t="shared" si="162"/>
        <v>1274.7241730267999</v>
      </c>
      <c r="AV117" s="252">
        <f t="shared" si="162"/>
        <v>1270.8480665437</v>
      </c>
      <c r="AW117" s="252">
        <f t="shared" si="162"/>
        <v>1267.1757755117001</v>
      </c>
      <c r="AX117" s="252">
        <f t="shared" si="162"/>
        <v>1263.6904406532999</v>
      </c>
      <c r="AY117" s="252">
        <f t="shared" si="162"/>
        <v>1260.3769667142001</v>
      </c>
      <c r="AZ117" s="252">
        <f t="shared" si="162"/>
        <v>1257.221805612</v>
      </c>
      <c r="BA117" s="252">
        <f t="shared" si="162"/>
        <v>1254.2127697438</v>
      </c>
      <c r="BB117" s="252">
        <f t="shared" si="162"/>
        <v>1251.3388708104001</v>
      </c>
      <c r="BC117" s="252">
        <f t="shared" si="162"/>
        <v>1248.5901802902999</v>
      </c>
      <c r="BD117" s="252">
        <f t="shared" si="162"/>
        <v>1245.9577083423001</v>
      </c>
      <c r="BE117" s="252">
        <f t="shared" si="162"/>
        <v>1243.4332984383</v>
      </c>
      <c r="BF117" s="252">
        <f t="shared" si="162"/>
        <v>1241.0095354584</v>
      </c>
      <c r="BG117" s="252">
        <f t="shared" si="162"/>
        <v>1238.6796653377</v>
      </c>
      <c r="BH117" s="252">
        <f t="shared" si="162"/>
        <v>1236.4375246520001</v>
      </c>
      <c r="BI117" s="252">
        <f t="shared" si="162"/>
        <v>1234.2774787753001</v>
      </c>
      <c r="BJ117" s="252">
        <f t="shared" si="162"/>
        <v>1232.1943674459001</v>
      </c>
      <c r="BK117" s="252">
        <f t="shared" si="162"/>
        <v>1230.183456755</v>
      </c>
      <c r="BL117" s="252">
        <f t="shared" si="162"/>
        <v>1228.2403967098001</v>
      </c>
      <c r="BM117" s="252">
        <f t="shared" si="162"/>
        <v>1226.3611836506</v>
      </c>
      <c r="BN117" s="252">
        <f t="shared" ref="BN117:CB117" si="163">+BN172</f>
        <v>1224.5421269011999</v>
      </c>
      <c r="BO117" s="252">
        <f t="shared" si="163"/>
        <v>1222.7798191188999</v>
      </c>
      <c r="BP117" s="252">
        <f t="shared" si="163"/>
        <v>1221.0711098857</v>
      </c>
      <c r="BQ117" s="252">
        <f t="shared" si="163"/>
        <v>1219.4130821427</v>
      </c>
      <c r="BR117" s="252">
        <f t="shared" si="163"/>
        <v>1217.8030311251</v>
      </c>
      <c r="BS117" s="252">
        <f t="shared" si="163"/>
        <v>1216.2384455003</v>
      </c>
      <c r="BT117" s="252">
        <f t="shared" si="163"/>
        <v>1214.7169904498001</v>
      </c>
      <c r="BU117" s="252">
        <f t="shared" si="163"/>
        <v>1213.2364924692999</v>
      </c>
      <c r="BV117" s="252">
        <f t="shared" si="163"/>
        <v>1211.7949256915999</v>
      </c>
      <c r="BW117" s="252">
        <f t="shared" si="163"/>
        <v>1210.3903995600001</v>
      </c>
      <c r="BX117" s="252">
        <f t="shared" si="163"/>
        <v>1209.0211477012001</v>
      </c>
      <c r="BY117" s="252">
        <f t="shared" si="163"/>
        <v>1207.6855178675</v>
      </c>
      <c r="BZ117" s="252">
        <f t="shared" si="163"/>
        <v>1206.3819628304</v>
      </c>
      <c r="CA117" s="252">
        <f t="shared" si="163"/>
        <v>1205.1090321255999</v>
      </c>
      <c r="CB117" s="252">
        <f t="shared" si="163"/>
        <v>1203.8653645577001</v>
      </c>
      <c r="CC117" s="252">
        <f>+CC172</f>
        <v>1202.6496813870999</v>
      </c>
      <c r="CD117" s="252">
        <f>+CD172</f>
        <v>1201.4607801272</v>
      </c>
    </row>
    <row r="118" spans="1:82" s="155" customFormat="1" ht="17.399999999999999" customHeight="1" x14ac:dyDescent="0.25">
      <c r="A118" s="231"/>
      <c r="B118" s="231"/>
      <c r="C118" s="231"/>
      <c r="D118" s="350"/>
      <c r="E118" s="350"/>
      <c r="F118" s="350"/>
      <c r="G118" s="350"/>
      <c r="H118" s="350"/>
      <c r="I118" s="231"/>
      <c r="J118" s="231"/>
      <c r="K118" s="231"/>
      <c r="L118" s="231"/>
      <c r="M118" s="231"/>
      <c r="N118" s="231"/>
      <c r="O118" s="231"/>
      <c r="P118" s="231"/>
      <c r="Q118" s="232"/>
      <c r="R118" s="335"/>
      <c r="S118" s="231"/>
      <c r="T118" s="231"/>
      <c r="U118" s="231"/>
      <c r="V118" s="231"/>
      <c r="W118" s="231"/>
      <c r="X118" s="231"/>
      <c r="Y118" s="231"/>
      <c r="Z118" s="231"/>
      <c r="AA118" s="231"/>
      <c r="AB118" s="231"/>
      <c r="AC118" s="231"/>
      <c r="AD118" s="231"/>
      <c r="AE118" s="231"/>
      <c r="AF118" s="231"/>
      <c r="AG118" s="231"/>
      <c r="AH118" s="231"/>
      <c r="AI118" s="231"/>
      <c r="AJ118" s="231"/>
      <c r="AK118" s="231"/>
      <c r="AL118" s="231"/>
      <c r="AM118" s="231"/>
      <c r="AN118" s="231"/>
      <c r="AO118" s="231"/>
      <c r="AP118" s="231"/>
      <c r="AQ118" s="231"/>
      <c r="AR118" s="231"/>
      <c r="AS118" s="231"/>
      <c r="AT118" s="231"/>
      <c r="AU118" s="231"/>
      <c r="AV118" s="231"/>
      <c r="AW118" s="231"/>
      <c r="AX118" s="231"/>
      <c r="AY118" s="231"/>
    </row>
    <row r="119" spans="1:82" s="254" customFormat="1" ht="17.399999999999999" customHeight="1" x14ac:dyDescent="0.25">
      <c r="A119" s="254" t="s">
        <v>478</v>
      </c>
      <c r="B119" s="255">
        <f>+B120</f>
        <v>334.9871986</v>
      </c>
      <c r="C119" s="254">
        <f t="shared" ref="C119:AH119" si="164">C99-((C114-$B$100))</f>
        <v>362.16503847386809</v>
      </c>
      <c r="D119" s="215">
        <f t="shared" si="164"/>
        <v>390.06949875057228</v>
      </c>
      <c r="E119" s="215">
        <f t="shared" si="164"/>
        <v>418.99158366044969</v>
      </c>
      <c r="F119" s="215">
        <f t="shared" si="164"/>
        <v>448.80860913751917</v>
      </c>
      <c r="G119" s="215">
        <f t="shared" si="164"/>
        <v>479.38260176484675</v>
      </c>
      <c r="H119" s="215">
        <f t="shared" si="164"/>
        <v>510.59159941022313</v>
      </c>
      <c r="I119" s="254">
        <f t="shared" si="164"/>
        <v>542.10147091199906</v>
      </c>
      <c r="J119" s="254">
        <f t="shared" si="164"/>
        <v>574.0425308089425</v>
      </c>
      <c r="K119" s="254">
        <f t="shared" si="164"/>
        <v>606.32970677254139</v>
      </c>
      <c r="L119" s="254">
        <f t="shared" si="164"/>
        <v>638.88156701764137</v>
      </c>
      <c r="M119" s="254">
        <f t="shared" si="164"/>
        <v>671.62110418026077</v>
      </c>
      <c r="N119" s="254">
        <f t="shared" si="164"/>
        <v>704.47573880072423</v>
      </c>
      <c r="O119" s="254">
        <f t="shared" si="164"/>
        <v>737.37742556954299</v>
      </c>
      <c r="P119" s="254">
        <f t="shared" si="164"/>
        <v>770.26299997041201</v>
      </c>
      <c r="Q119" s="248">
        <f t="shared" si="164"/>
        <v>803.07478686215518</v>
      </c>
      <c r="R119" s="252">
        <f t="shared" si="164"/>
        <v>835.76148931205807</v>
      </c>
      <c r="S119" s="254">
        <f t="shared" si="164"/>
        <v>868.27939916482592</v>
      </c>
      <c r="T119" s="254">
        <f t="shared" si="164"/>
        <v>900.68616761245562</v>
      </c>
      <c r="U119" s="254">
        <f t="shared" si="164"/>
        <v>932.97821116151022</v>
      </c>
      <c r="V119" s="254">
        <f t="shared" si="164"/>
        <v>965.14638199385945</v>
      </c>
      <c r="W119" s="254">
        <f t="shared" si="164"/>
        <v>997.1904742312945</v>
      </c>
      <c r="X119" s="254">
        <f t="shared" si="164"/>
        <v>1029.1239890812558</v>
      </c>
      <c r="Y119" s="254">
        <f t="shared" si="164"/>
        <v>1060.9769264312035</v>
      </c>
      <c r="Z119" s="254">
        <f t="shared" si="164"/>
        <v>1092.7985506776286</v>
      </c>
      <c r="AA119" s="254">
        <f t="shared" si="164"/>
        <v>1124.660664980297</v>
      </c>
      <c r="AB119" s="254">
        <f t="shared" si="164"/>
        <v>1156.6616278347783</v>
      </c>
      <c r="AC119" s="254">
        <f t="shared" si="164"/>
        <v>1188.9313255728698</v>
      </c>
      <c r="AD119" s="254">
        <f t="shared" si="164"/>
        <v>1221.6465643027791</v>
      </c>
      <c r="AE119" s="254">
        <f t="shared" si="164"/>
        <v>1255.1060538571592</v>
      </c>
      <c r="AF119" s="254">
        <f t="shared" si="164"/>
        <v>1289.5434022815393</v>
      </c>
      <c r="AG119" s="254">
        <f t="shared" si="164"/>
        <v>1325.2469761895672</v>
      </c>
      <c r="AH119" s="254">
        <f t="shared" si="164"/>
        <v>1362.5678061783442</v>
      </c>
      <c r="AI119" s="254">
        <f t="shared" ref="AI119:BN119" si="165">AI99-((AI114-$B$100))</f>
        <v>1401.9233477306529</v>
      </c>
      <c r="AJ119" s="254">
        <f t="shared" si="165"/>
        <v>1443.7890436020052</v>
      </c>
      <c r="AK119" s="254">
        <f t="shared" si="165"/>
        <v>1485.5068303989156</v>
      </c>
      <c r="AL119" s="254">
        <f t="shared" si="165"/>
        <v>1502.373819343471</v>
      </c>
      <c r="AM119" s="254">
        <f t="shared" si="165"/>
        <v>1518.2319845516022</v>
      </c>
      <c r="AN119" s="254">
        <f t="shared" si="165"/>
        <v>1532.9825442958368</v>
      </c>
      <c r="AO119" s="254">
        <f t="shared" si="165"/>
        <v>1546.6942759655458</v>
      </c>
      <c r="AP119" s="254">
        <f t="shared" si="165"/>
        <v>1559.4673405327376</v>
      </c>
      <c r="AQ119" s="254">
        <f t="shared" si="165"/>
        <v>1571.3987484689251</v>
      </c>
      <c r="AR119" s="254">
        <f t="shared" si="165"/>
        <v>1582.5750846473202</v>
      </c>
      <c r="AS119" s="254">
        <f t="shared" si="165"/>
        <v>1593.0721449570005</v>
      </c>
      <c r="AT119" s="254">
        <f t="shared" si="165"/>
        <v>1602.956115794243</v>
      </c>
      <c r="AU119" s="254">
        <f t="shared" si="165"/>
        <v>1612.2849287085501</v>
      </c>
      <c r="AV119" s="254">
        <f t="shared" si="165"/>
        <v>1621.1094746343824</v>
      </c>
      <c r="AW119" s="254">
        <f t="shared" si="165"/>
        <v>1629.4746315506809</v>
      </c>
      <c r="AX119" s="254">
        <f t="shared" si="165"/>
        <v>1637.420122826446</v>
      </c>
      <c r="AY119" s="254">
        <f t="shared" si="165"/>
        <v>1644.9812339570267</v>
      </c>
      <c r="AZ119" s="254">
        <f t="shared" si="165"/>
        <v>1652.189413221563</v>
      </c>
      <c r="BA119" s="254">
        <f t="shared" si="165"/>
        <v>1659.0727774044963</v>
      </c>
      <c r="BB119" s="254">
        <f t="shared" si="165"/>
        <v>1665.6565396199539</v>
      </c>
      <c r="BC119" s="254">
        <f t="shared" si="165"/>
        <v>1671.9633729091906</v>
      </c>
      <c r="BD119" s="254">
        <f t="shared" si="165"/>
        <v>1678.0137206088007</v>
      </c>
      <c r="BE119" s="254">
        <f t="shared" si="165"/>
        <v>1683.8260623810233</v>
      </c>
      <c r="BF119" s="254">
        <f t="shared" si="165"/>
        <v>1689.4171431338445</v>
      </c>
      <c r="BG119" s="254">
        <f t="shared" si="165"/>
        <v>1694.8021707380781</v>
      </c>
      <c r="BH119" s="254">
        <f t="shared" si="165"/>
        <v>1699.9949873945525</v>
      </c>
      <c r="BI119" s="254">
        <f t="shared" si="165"/>
        <v>1705.0082186583409</v>
      </c>
      <c r="BJ119" s="254">
        <f t="shared" si="165"/>
        <v>1709.8534034438408</v>
      </c>
      <c r="BK119" s="254">
        <f t="shared" si="165"/>
        <v>1714.5411077802196</v>
      </c>
      <c r="BL119" s="254">
        <f t="shared" si="165"/>
        <v>1719.0810246346227</v>
      </c>
      <c r="BM119" s="254">
        <f t="shared" si="165"/>
        <v>1723.4820617500359</v>
      </c>
      <c r="BN119" s="254">
        <f t="shared" si="165"/>
        <v>1727.7524191397356</v>
      </c>
      <c r="BO119" s="254">
        <f t="shared" ref="BO119:CB119" si="166">BO99-((BO114-$B$100))</f>
        <v>1731.899657628107</v>
      </c>
      <c r="BP119" s="254">
        <f t="shared" si="166"/>
        <v>1735.9307596182739</v>
      </c>
      <c r="BQ119" s="254">
        <f t="shared" si="166"/>
        <v>1739.8521830925351</v>
      </c>
      <c r="BR119" s="254">
        <f t="shared" si="166"/>
        <v>1743.6699097056835</v>
      </c>
      <c r="BS119" s="254">
        <f t="shared" si="166"/>
        <v>1747.3894877087137</v>
      </c>
      <c r="BT119" s="254">
        <f t="shared" si="166"/>
        <v>1751.0160703372508</v>
      </c>
      <c r="BU119" s="254">
        <f t="shared" si="166"/>
        <v>1754.5544502117514</v>
      </c>
      <c r="BV119" s="254">
        <f t="shared" si="166"/>
        <v>1758.0090902225797</v>
      </c>
      <c r="BW119" s="254">
        <f t="shared" si="166"/>
        <v>1761.3841513101424</v>
      </c>
      <c r="BX119" s="254">
        <f t="shared" si="166"/>
        <v>1764.6835174965991</v>
      </c>
      <c r="BY119" s="254">
        <f t="shared" si="166"/>
        <v>1767.9108184797828</v>
      </c>
      <c r="BZ119" s="254">
        <f t="shared" si="166"/>
        <v>1771.069450060601</v>
      </c>
      <c r="CA119" s="254">
        <f t="shared" si="166"/>
        <v>1774.1625926413326</v>
      </c>
      <c r="CB119" s="254">
        <f t="shared" si="166"/>
        <v>1777.1932280030705</v>
      </c>
      <c r="CC119" s="254">
        <f>CC99-((CC114-$B$100))</f>
        <v>1780.1641545453535</v>
      </c>
      <c r="CD119" s="254">
        <f>CD99-((CD114-$B$100))</f>
        <v>1783.0780011491797</v>
      </c>
    </row>
    <row r="120" spans="1:82" s="252" customFormat="1" ht="17.399999999999999" customHeight="1" x14ac:dyDescent="0.25">
      <c r="A120" s="252" t="s">
        <v>479</v>
      </c>
      <c r="B120" s="256">
        <f t="shared" ref="B120:AG120" si="167">+B217</f>
        <v>334.9871986</v>
      </c>
      <c r="C120" s="256">
        <f t="shared" si="167"/>
        <v>362.17362887989998</v>
      </c>
      <c r="D120" s="356">
        <f t="shared" si="167"/>
        <v>390.24855806310001</v>
      </c>
      <c r="E120" s="356">
        <f t="shared" si="167"/>
        <v>419.16717280379999</v>
      </c>
      <c r="F120" s="356">
        <f t="shared" si="167"/>
        <v>448.8412089112</v>
      </c>
      <c r="G120" s="356">
        <f t="shared" si="167"/>
        <v>479.1920985603</v>
      </c>
      <c r="H120" s="356">
        <f t="shared" si="167"/>
        <v>510.15030110859999</v>
      </c>
      <c r="I120" s="256">
        <f t="shared" si="167"/>
        <v>541.430577363</v>
      </c>
      <c r="J120" s="256">
        <f t="shared" si="167"/>
        <v>573.18792507319995</v>
      </c>
      <c r="K120" s="256">
        <f t="shared" si="167"/>
        <v>605.36622775379999</v>
      </c>
      <c r="L120" s="256">
        <f t="shared" si="167"/>
        <v>637.90502408980001</v>
      </c>
      <c r="M120" s="256">
        <f t="shared" si="167"/>
        <v>670.74107175489996</v>
      </c>
      <c r="N120" s="256">
        <f t="shared" si="167"/>
        <v>703.80891559789995</v>
      </c>
      <c r="O120" s="256">
        <f t="shared" si="167"/>
        <v>737.04164312240005</v>
      </c>
      <c r="P120" s="256">
        <f t="shared" si="167"/>
        <v>770.37213418520003</v>
      </c>
      <c r="Q120" s="257">
        <f t="shared" si="167"/>
        <v>803.73491925300004</v>
      </c>
      <c r="R120" s="256">
        <f t="shared" si="167"/>
        <v>837.06867596790005</v>
      </c>
      <c r="S120" s="256">
        <f t="shared" si="167"/>
        <v>870.38775251130005</v>
      </c>
      <c r="T120" s="256">
        <f t="shared" si="167"/>
        <v>903.65857103329995</v>
      </c>
      <c r="U120" s="256">
        <f t="shared" si="167"/>
        <v>936.85191605329999</v>
      </c>
      <c r="V120" s="256">
        <f t="shared" si="167"/>
        <v>969.95151077989999</v>
      </c>
      <c r="W120" s="256">
        <f t="shared" si="167"/>
        <v>1002.95653507</v>
      </c>
      <c r="X120" s="256">
        <f t="shared" si="167"/>
        <v>1035.8824294082999</v>
      </c>
      <c r="Y120" s="256">
        <f t="shared" si="167"/>
        <v>1068.7611378138999</v>
      </c>
      <c r="Z120" s="256">
        <f t="shared" si="167"/>
        <v>1101.6414129054001</v>
      </c>
      <c r="AA120" s="256">
        <f t="shared" si="167"/>
        <v>1134.5897461530999</v>
      </c>
      <c r="AB120" s="256">
        <f t="shared" si="167"/>
        <v>1167.6924432251999</v>
      </c>
      <c r="AC120" s="256">
        <f t="shared" si="167"/>
        <v>1201.0592883938</v>
      </c>
      <c r="AD120" s="256">
        <f t="shared" si="167"/>
        <v>1234.8380300936001</v>
      </c>
      <c r="AE120" s="256">
        <f t="shared" si="167"/>
        <v>1269.2870993705001</v>
      </c>
      <c r="AF120" s="256">
        <f t="shared" si="167"/>
        <v>1304.5965347524</v>
      </c>
      <c r="AG120" s="256">
        <f t="shared" si="167"/>
        <v>1341.0061024365</v>
      </c>
      <c r="AH120" s="256">
        <f t="shared" ref="AH120:BM120" si="168">+AH217</f>
        <v>1378.8166257993</v>
      </c>
      <c r="AI120" s="256">
        <f t="shared" si="168"/>
        <v>1418.3986299838</v>
      </c>
      <c r="AJ120" s="256">
        <f t="shared" si="168"/>
        <v>1460.1907802333999</v>
      </c>
      <c r="AK120" s="256">
        <f t="shared" si="168"/>
        <v>1501.5976874918999</v>
      </c>
      <c r="AL120" s="256">
        <f t="shared" si="168"/>
        <v>1517.5495418833</v>
      </c>
      <c r="AM120" s="256">
        <f t="shared" si="168"/>
        <v>1532.3102903189999</v>
      </c>
      <c r="AN120" s="256">
        <f t="shared" si="168"/>
        <v>1546.0130577719999</v>
      </c>
      <c r="AO120" s="256">
        <f t="shared" si="168"/>
        <v>1558.7694625946001</v>
      </c>
      <c r="AP120" s="256">
        <f t="shared" si="168"/>
        <v>1570.6757716551001</v>
      </c>
      <c r="AQ120" s="256">
        <f t="shared" si="168"/>
        <v>1581.8159575607999</v>
      </c>
      <c r="AR120" s="256">
        <f t="shared" si="168"/>
        <v>1592.2636889895</v>
      </c>
      <c r="AS120" s="256">
        <f t="shared" si="168"/>
        <v>1602.0838450850999</v>
      </c>
      <c r="AT120" s="256">
        <f t="shared" si="168"/>
        <v>1611.3337471213999</v>
      </c>
      <c r="AU120" s="256">
        <f t="shared" si="168"/>
        <v>1620.0641865235</v>
      </c>
      <c r="AV120" s="256">
        <f t="shared" si="168"/>
        <v>1628.3202933379</v>
      </c>
      <c r="AW120" s="256">
        <f t="shared" si="168"/>
        <v>1636.1422732591</v>
      </c>
      <c r="AX120" s="256">
        <f t="shared" si="168"/>
        <v>1643.5660364988</v>
      </c>
      <c r="AY120" s="256">
        <f t="shared" si="168"/>
        <v>1650.6237359879999</v>
      </c>
      <c r="AZ120" s="256">
        <f t="shared" si="168"/>
        <v>1657.3442291562999</v>
      </c>
      <c r="BA120" s="256">
        <f t="shared" si="168"/>
        <v>1663.7534755316999</v>
      </c>
      <c r="BB120" s="256">
        <f t="shared" si="168"/>
        <v>1669.8748802492</v>
      </c>
      <c r="BC120" s="256">
        <f t="shared" si="168"/>
        <v>1675.7295910865</v>
      </c>
      <c r="BD120" s="256">
        <f t="shared" si="168"/>
        <v>1681.3367563291999</v>
      </c>
      <c r="BE120" s="256">
        <f t="shared" si="168"/>
        <v>1686.7137494132</v>
      </c>
      <c r="BF120" s="256">
        <f t="shared" si="168"/>
        <v>1691.8763645417</v>
      </c>
      <c r="BG120" s="256">
        <f t="shared" si="168"/>
        <v>1696.8389879075</v>
      </c>
      <c r="BH120" s="256">
        <f t="shared" si="168"/>
        <v>1701.6147475849</v>
      </c>
      <c r="BI120" s="256">
        <f t="shared" si="168"/>
        <v>1706.2156453104001</v>
      </c>
      <c r="BJ120" s="256">
        <f t="shared" si="168"/>
        <v>1710.6526724079999</v>
      </c>
      <c r="BK120" s="256">
        <f t="shared" si="168"/>
        <v>1714.9359122259</v>
      </c>
      <c r="BL120" s="256">
        <f t="shared" si="168"/>
        <v>1719.0746301086001</v>
      </c>
      <c r="BM120" s="256">
        <f t="shared" si="168"/>
        <v>1723.0773539372999</v>
      </c>
      <c r="BN120" s="256">
        <f t="shared" ref="BN120:CB120" si="169">+BN217</f>
        <v>1726.9519447619</v>
      </c>
      <c r="BO120" s="256">
        <f t="shared" si="169"/>
        <v>1730.705660347</v>
      </c>
      <c r="BP120" s="256">
        <f t="shared" si="169"/>
        <v>1734.3452110334999</v>
      </c>
      <c r="BQ120" s="256">
        <f t="shared" si="169"/>
        <v>1737.8768101389001</v>
      </c>
      <c r="BR120" s="256">
        <f t="shared" si="169"/>
        <v>1741.3062187885</v>
      </c>
      <c r="BS120" s="256">
        <f t="shared" si="169"/>
        <v>1744.6387861820999</v>
      </c>
      <c r="BT120" s="256">
        <f t="shared" si="169"/>
        <v>1747.8794854605001</v>
      </c>
      <c r="BU120" s="256">
        <f t="shared" si="169"/>
        <v>1751.0329461208</v>
      </c>
      <c r="BV120" s="256">
        <f t="shared" si="169"/>
        <v>1754.1034834023999</v>
      </c>
      <c r="BW120" s="256">
        <f t="shared" si="169"/>
        <v>1757.0951240288</v>
      </c>
      <c r="BX120" s="256">
        <f t="shared" si="169"/>
        <v>1760.0116305055999</v>
      </c>
      <c r="BY120" s="256">
        <f t="shared" si="169"/>
        <v>1762.8565220236001</v>
      </c>
      <c r="BZ120" s="256">
        <f t="shared" si="169"/>
        <v>1765.6330942764</v>
      </c>
      <c r="CA120" s="256">
        <f t="shared" si="169"/>
        <v>1768.3444366937999</v>
      </c>
      <c r="CB120" s="256">
        <f t="shared" si="169"/>
        <v>1770.9934486136999</v>
      </c>
      <c r="CC120" s="256">
        <f>+CC217</f>
        <v>1773.5828537344</v>
      </c>
      <c r="CD120" s="256">
        <f>+CD217</f>
        <v>1776.1152134382</v>
      </c>
    </row>
    <row r="121" spans="1:82" s="236" customFormat="1" ht="17.399999999999999" customHeight="1" x14ac:dyDescent="0.25">
      <c r="C121" s="232"/>
      <c r="D121" s="350"/>
      <c r="E121" s="350"/>
      <c r="F121" s="350"/>
      <c r="G121" s="350"/>
      <c r="H121" s="350"/>
      <c r="I121" s="232"/>
      <c r="J121" s="232"/>
      <c r="K121" s="232"/>
      <c r="Q121" s="232"/>
      <c r="R121" s="252"/>
    </row>
    <row r="122" spans="1:82" s="254" customFormat="1" ht="17.399999999999999" customHeight="1" x14ac:dyDescent="0.25">
      <c r="A122" s="254" t="s">
        <v>730</v>
      </c>
      <c r="B122" s="254">
        <f>+B123</f>
        <v>43.959136523399998</v>
      </c>
      <c r="C122" s="254">
        <f>Parameters!$B$114+Parameters!$B$116*B119+Parameters!$B$115*B138</f>
        <v>44.744649935168596</v>
      </c>
      <c r="D122" s="215">
        <f>Parameters!$B$114+Parameters!$B$116*C119+Parameters!$B$115*C138</f>
        <v>46.155651207146192</v>
      </c>
      <c r="E122" s="215">
        <f>Parameters!$B$114+Parameters!$B$116*D119+Parameters!$B$115*D138</f>
        <v>47.344398800672089</v>
      </c>
      <c r="F122" s="215">
        <f>Parameters!$B$114+Parameters!$B$116*E119+Parameters!$B$115*E138</f>
        <v>48.488646375192381</v>
      </c>
      <c r="G122" s="215">
        <f>Parameters!$B$114+Parameters!$B$116*F119+Parameters!$B$115*F138</f>
        <v>49.637486696286686</v>
      </c>
      <c r="H122" s="215">
        <f>Parameters!$B$114+Parameters!$B$116*G119+Parameters!$B$115*G138</f>
        <v>50.80384577452503</v>
      </c>
      <c r="I122" s="254">
        <f>Parameters!$B$114+Parameters!$B$116*H119+Parameters!$B$115*H138</f>
        <v>51.990064490487043</v>
      </c>
      <c r="J122" s="254">
        <f>Parameters!$B$114+Parameters!$B$116*I119+Parameters!$B$115*I138</f>
        <v>53.194311333965736</v>
      </c>
      <c r="K122" s="254">
        <f>Parameters!$B$114+Parameters!$B$116*J119+Parameters!$B$115*J138</f>
        <v>54.419021543097955</v>
      </c>
      <c r="L122" s="254">
        <f>Parameters!$B$114+Parameters!$B$116*K119+Parameters!$B$115*K138</f>
        <v>55.662747217968487</v>
      </c>
      <c r="M122" s="254">
        <f>Parameters!$B$114+Parameters!$B$116*L119+Parameters!$B$115*L138</f>
        <v>56.923707524200111</v>
      </c>
      <c r="N122" s="254">
        <f>Parameters!$B$114+Parameters!$B$116*M119+Parameters!$B$115*M138</f>
        <v>58.199971195818563</v>
      </c>
      <c r="O122" s="254">
        <f>Parameters!$B$114+Parameters!$B$116*N119+Parameters!$B$115*N138</f>
        <v>59.489499748068376</v>
      </c>
      <c r="P122" s="254">
        <f>Parameters!$B$114+Parameters!$B$116*O119+Parameters!$B$115*O138</f>
        <v>60.790154120039233</v>
      </c>
      <c r="Q122" s="254">
        <f>Parameters!$B$114+Parameters!$B$116*P119+Parameters!$B$115*P138</f>
        <v>62.099692340529742</v>
      </c>
      <c r="R122" s="252">
        <f>Parameters!$B$114+Parameters!$B$116*Q119+Parameters!$B$115*Q138</f>
        <v>63.415766028227225</v>
      </c>
      <c r="S122" s="254">
        <f>Parameters!$B$114+Parameters!$B$116*R119+Parameters!$B$115*R138</f>
        <v>64.735917955901414</v>
      </c>
      <c r="T122" s="254">
        <f>Parameters!$B$114+Parameters!$B$116*S119+Parameters!$B$115*S138</f>
        <v>66.020969653135666</v>
      </c>
      <c r="U122" s="254">
        <f>Parameters!$B$114+Parameters!$B$116*T119+Parameters!$B$115*T138</f>
        <v>67.289664548643486</v>
      </c>
      <c r="V122" s="254">
        <f>Parameters!$B$114+Parameters!$B$116*U119+Parameters!$B$115*U138</f>
        <v>68.546200577950614</v>
      </c>
      <c r="W122" s="254">
        <f>Parameters!$B$114+Parameters!$B$116*V119+Parameters!$B$115*V138</f>
        <v>69.790514661997349</v>
      </c>
      <c r="X122" s="254">
        <f>Parameters!$B$114+Parameters!$B$116*W119+Parameters!$B$115*W138</f>
        <v>71.021174862331989</v>
      </c>
      <c r="Y122" s="254">
        <f>Parameters!$B$114+Parameters!$B$116*X119+Parameters!$B$115*X138</f>
        <v>72.236203869726012</v>
      </c>
      <c r="Z122" s="254">
        <f>Parameters!$B$114+Parameters!$B$116*Y119+Parameters!$B$115*Y138</f>
        <v>73.433315285945625</v>
      </c>
      <c r="AA122" s="254">
        <f>Parameters!$B$114+Parameters!$B$116*Z119+Parameters!$B$115*Z138</f>
        <v>74.609976999236608</v>
      </c>
      <c r="AB122" s="254">
        <f>Parameters!$B$114+Parameters!$B$116*AA119+Parameters!$B$115*AA138</f>
        <v>75.76341674250915</v>
      </c>
      <c r="AC122" s="254">
        <f>Parameters!$B$114+Parameters!$B$116*AB119+Parameters!$B$115*AB138</f>
        <v>76.890599815179186</v>
      </c>
      <c r="AD122" s="254">
        <f>Parameters!$B$114+Parameters!$B$116*AC119+Parameters!$B$115*AC138</f>
        <v>77.98818348485915</v>
      </c>
      <c r="AE122" s="254">
        <f>Parameters!$B$114+Parameters!$B$116*AD119+Parameters!$B$115*AD138</f>
        <v>79.052528733429313</v>
      </c>
      <c r="AF122" s="254">
        <f>Parameters!$B$114+Parameters!$B$116*AE119+Parameters!$B$115*AE138</f>
        <v>80.080176750941718</v>
      </c>
      <c r="AG122" s="254">
        <f>Parameters!$B$114+Parameters!$B$116*AF119+Parameters!$B$115*AF138</f>
        <v>81.065457126948743</v>
      </c>
      <c r="AH122" s="254">
        <f>Parameters!$B$114+Parameters!$B$116*AG119+Parameters!$B$115*AG138</f>
        <v>82.001784766543352</v>
      </c>
      <c r="AI122" s="254">
        <f>Parameters!$B$114+Parameters!$B$116*AH119+Parameters!$B$115*AH138</f>
        <v>82.881263242459895</v>
      </c>
      <c r="AJ122" s="254">
        <f>Parameters!$B$114+Parameters!$B$116*AI119+Parameters!$B$115*AI138</f>
        <v>83.694022557376201</v>
      </c>
      <c r="AK122" s="254">
        <f>Parameters!$B$114+Parameters!$B$116*AJ119+Parameters!$B$115*AJ138</f>
        <v>84.427133483942072</v>
      </c>
      <c r="AL122" s="254">
        <f>Parameters!$B$114+Parameters!$B$116*AK119+Parameters!$B$115*AK138</f>
        <v>84.324850461247848</v>
      </c>
      <c r="AM122" s="254">
        <f>Parameters!$B$114+Parameters!$B$116*AL119+Parameters!$B$115*AL138</f>
        <v>84.434753418020293</v>
      </c>
      <c r="AN122" s="254">
        <f>Parameters!$B$114+Parameters!$B$116*AM119+Parameters!$B$115*AM138</f>
        <v>84.689571990645135</v>
      </c>
      <c r="AO122" s="254">
        <f>Parameters!$B$114+Parameters!$B$116*AN119+Parameters!$B$115*AN138</f>
        <v>84.976095136817904</v>
      </c>
      <c r="AP122" s="254">
        <f>Parameters!$B$114+Parameters!$B$116*AO119+Parameters!$B$115*AO138</f>
        <v>85.262418949966673</v>
      </c>
      <c r="AQ122" s="254">
        <f>Parameters!$B$114+Parameters!$B$116*AP119+Parameters!$B$115*AP138</f>
        <v>85.540074134103591</v>
      </c>
      <c r="AR122" s="254">
        <f>Parameters!$B$114+Parameters!$B$116*AQ119+Parameters!$B$115*AQ138</f>
        <v>85.80728220739384</v>
      </c>
      <c r="AS122" s="254">
        <f>Parameters!$B$114+Parameters!$B$116*AR119+Parameters!$B$115*AR138</f>
        <v>86.064120597696444</v>
      </c>
      <c r="AT122" s="254">
        <f>Parameters!$B$114+Parameters!$B$116*AS119+Parameters!$B$115*AS138</f>
        <v>86.311134340712982</v>
      </c>
      <c r="AU122" s="254">
        <f>Parameters!$B$114+Parameters!$B$116*AT119+Parameters!$B$115*AT138</f>
        <v>86.54894431295898</v>
      </c>
      <c r="AV122" s="254">
        <f>Parameters!$B$114+Parameters!$B$116*AU119+Parameters!$B$115*AU138</f>
        <v>86.778142516449691</v>
      </c>
      <c r="AW122" s="254">
        <f>Parameters!$B$114+Parameters!$B$116*AV119+Parameters!$B$115*AV138</f>
        <v>86.999269074905285</v>
      </c>
      <c r="AX122" s="254">
        <f>Parameters!$B$114+Parameters!$B$116*AW119+Parameters!$B$115*AW138</f>
        <v>87.212811675392828</v>
      </c>
      <c r="AY122" s="254">
        <f>Parameters!$B$114+Parameters!$B$116*AX119+Parameters!$B$115*AX138</f>
        <v>87.41921049957422</v>
      </c>
      <c r="AZ122" s="254">
        <f>Parameters!$B$114+Parameters!$B$116*AY119+Parameters!$B$115*AY138</f>
        <v>87.618863917117864</v>
      </c>
      <c r="BA122" s="254">
        <f>Parameters!$B$114+Parameters!$B$116*AZ119+Parameters!$B$115*AZ138</f>
        <v>87.812133723468406</v>
      </c>
      <c r="BB122" s="254">
        <f>Parameters!$B$114+Parameters!$B$116*BA119+Parameters!$B$115*BA138</f>
        <v>87.999349691451059</v>
      </c>
      <c r="BC122" s="254">
        <f>Parameters!$B$114+Parameters!$B$116*BB119+Parameters!$B$115*BB138</f>
        <v>88.180813467998604</v>
      </c>
      <c r="BD122" s="254">
        <f>Parameters!$B$114+Parameters!$B$116*BC119+Parameters!$B$115*BC138</f>
        <v>88.356801903859363</v>
      </c>
      <c r="BE122" s="254">
        <f>Parameters!$B$114+Parameters!$B$116*BD119+Parameters!$B$115*BD138</f>
        <v>88.527569905316312</v>
      </c>
      <c r="BF122" s="254">
        <f>Parameters!$B$114+Parameters!$B$116*BE119+Parameters!$B$115*BE138</f>
        <v>88.693352885278216</v>
      </c>
      <c r="BG122" s="254">
        <f>Parameters!$B$114+Parameters!$B$116*BF119+Parameters!$B$115*BF138</f>
        <v>88.854368878205008</v>
      </c>
      <c r="BH122" s="254">
        <f>Parameters!$B$114+Parameters!$B$116*BG119+Parameters!$B$115*BG138</f>
        <v>89.010820372014237</v>
      </c>
      <c r="BI122" s="254">
        <f>Parameters!$B$114+Parameters!$B$116*BH119+Parameters!$B$115*BH138</f>
        <v>89.162895900765449</v>
      </c>
      <c r="BJ122" s="254">
        <f>Parameters!$B$114+Parameters!$B$116*BI119+Parameters!$B$115*BI138</f>
        <v>89.310771434323627</v>
      </c>
      <c r="BK122" s="254">
        <f>Parameters!$B$114+Parameters!$B$116*BJ119+Parameters!$B$115*BJ138</f>
        <v>89.45461159504265</v>
      </c>
      <c r="BL122" s="254">
        <f>Parameters!$B$114+Parameters!$B$116*BK119+Parameters!$B$115*BK138</f>
        <v>89.594570726505907</v>
      </c>
      <c r="BM122" s="254">
        <f>Parameters!$B$114+Parameters!$B$116*BL119+Parameters!$B$115*BL138</f>
        <v>89.730793835277552</v>
      </c>
      <c r="BN122" s="254">
        <f>Parameters!$B$114+Parameters!$B$116*BM119+Parameters!$B$115*BM138</f>
        <v>89.863417423271528</v>
      </c>
      <c r="BO122" s="254">
        <f>Parameters!$B$114+Parameters!$B$116*BN119+Parameters!$B$115*BN138</f>
        <v>89.992570225591322</v>
      </c>
      <c r="BP122" s="254">
        <f>Parameters!$B$114+Parameters!$B$116*BO119+Parameters!$B$115*BO138</f>
        <v>90.118373866416732</v>
      </c>
      <c r="BQ122" s="254">
        <f>Parameters!$B$114+Parameters!$B$116*BP119+Parameters!$B$115*BP138</f>
        <v>90.240943443623081</v>
      </c>
      <c r="BR122" s="254">
        <f>Parameters!$B$114+Parameters!$B$116*BQ119+Parameters!$B$115*BQ138</f>
        <v>90.360388051244485</v>
      </c>
      <c r="BS122" s="254">
        <f>Parameters!$B$114+Parameters!$B$116*BR119+Parameters!$B$115*BR138</f>
        <v>90.476811247573977</v>
      </c>
      <c r="BT122" s="254">
        <f>Parameters!$B$114+Parameters!$B$116*BS119+Parameters!$B$115*BS138</f>
        <v>90.590311475587754</v>
      </c>
      <c r="BU122" s="254">
        <f>Parameters!$B$114+Parameters!$B$116*BT119+Parameters!$B$115*BT138</f>
        <v>90.700982441448829</v>
      </c>
      <c r="BV122" s="254">
        <f>Parameters!$B$114+Parameters!$B$116*BU119+Parameters!$B$115*BU138</f>
        <v>90.808913456057155</v>
      </c>
      <c r="BW122" s="254">
        <f>Parameters!$B$114+Parameters!$B$116*BV119+Parameters!$B$115*BV138</f>
        <v>90.914189743945684</v>
      </c>
      <c r="BX122" s="254">
        <f>Parameters!$B$114+Parameters!$B$116*BW119+Parameters!$B$115*BW138</f>
        <v>91.016892723253193</v>
      </c>
      <c r="BY122" s="254">
        <f>Parameters!$B$114+Parameters!$B$116*BX119+Parameters!$B$115*BX138</f>
        <v>91.117100260020322</v>
      </c>
      <c r="BZ122" s="254">
        <f>Parameters!$B$114+Parameters!$B$116*BY119+Parameters!$B$115*BY138</f>
        <v>91.21488689963968</v>
      </c>
      <c r="CA122" s="254">
        <f>Parameters!$B$114+Parameters!$B$116*BZ119+Parameters!$B$115*BZ138</f>
        <v>91.31032407793623</v>
      </c>
      <c r="CB122" s="254">
        <f>Parameters!$B$114+Parameters!$B$116*CA119+Parameters!$B$115*CA138</f>
        <v>91.403480314046533</v>
      </c>
      <c r="CC122" s="254">
        <f>Parameters!$B$114+Parameters!$B$116*CB119+Parameters!$B$115*CB138</f>
        <v>91.494421387003001</v>
      </c>
      <c r="CD122" s="254">
        <f>Parameters!$B$114+Parameters!$B$116*CC119+Parameters!$B$115*CC138</f>
        <v>91.583210497699611</v>
      </c>
    </row>
    <row r="123" spans="1:82" s="251" customFormat="1" ht="17.399999999999999" customHeight="1" x14ac:dyDescent="0.25">
      <c r="A123" s="251" t="s">
        <v>403</v>
      </c>
      <c r="B123" s="251">
        <f t="shared" ref="B123:AG123" si="170">+B216</f>
        <v>43.959136523399998</v>
      </c>
      <c r="C123" s="251">
        <f t="shared" si="170"/>
        <v>45.232773133800002</v>
      </c>
      <c r="D123" s="258">
        <f t="shared" si="170"/>
        <v>46.354715141600003</v>
      </c>
      <c r="E123" s="258">
        <f t="shared" si="170"/>
        <v>47.451858224699997</v>
      </c>
      <c r="F123" s="258">
        <f t="shared" si="170"/>
        <v>48.559409932199998</v>
      </c>
      <c r="G123" s="258">
        <f t="shared" si="170"/>
        <v>49.686093424600003</v>
      </c>
      <c r="H123" s="258">
        <f t="shared" si="170"/>
        <v>50.832908480199997</v>
      </c>
      <c r="I123" s="251">
        <f t="shared" si="170"/>
        <v>51.995822678499998</v>
      </c>
      <c r="J123" s="251">
        <f t="shared" si="170"/>
        <v>53.1780033836</v>
      </c>
      <c r="K123" s="251">
        <f t="shared" si="170"/>
        <v>54.377928221600001</v>
      </c>
      <c r="L123" s="251">
        <f t="shared" si="170"/>
        <v>55.593804757500003</v>
      </c>
      <c r="M123" s="251">
        <f t="shared" si="170"/>
        <v>56.823718592600002</v>
      </c>
      <c r="N123" s="251">
        <f t="shared" si="170"/>
        <v>58.0656617275</v>
      </c>
      <c r="O123" s="251">
        <f t="shared" si="170"/>
        <v>59.317535616599997</v>
      </c>
      <c r="P123" s="251">
        <f t="shared" si="170"/>
        <v>60.577154458199999</v>
      </c>
      <c r="Q123" s="251">
        <f t="shared" si="170"/>
        <v>61.842256521099998</v>
      </c>
      <c r="R123" s="252">
        <f t="shared" si="170"/>
        <v>63.110525876600001</v>
      </c>
      <c r="S123" s="251">
        <f t="shared" si="170"/>
        <v>64.354220144699994</v>
      </c>
      <c r="T123" s="251">
        <f t="shared" si="170"/>
        <v>65.586058275599996</v>
      </c>
      <c r="U123" s="251">
        <f t="shared" si="170"/>
        <v>66.808778093300006</v>
      </c>
      <c r="V123" s="251">
        <f t="shared" si="170"/>
        <v>68.022206733199994</v>
      </c>
      <c r="W123" s="251">
        <f t="shared" si="170"/>
        <v>69.225321385599997</v>
      </c>
      <c r="X123" s="251">
        <f t="shared" si="170"/>
        <v>70.416851010800002</v>
      </c>
      <c r="Y123" s="251">
        <f t="shared" si="170"/>
        <v>71.5954460584</v>
      </c>
      <c r="Z123" s="251">
        <f t="shared" si="170"/>
        <v>72.759717549699999</v>
      </c>
      <c r="AA123" s="251">
        <f t="shared" si="170"/>
        <v>73.908237220299995</v>
      </c>
      <c r="AB123" s="251">
        <f t="shared" si="170"/>
        <v>75.039528484000002</v>
      </c>
      <c r="AC123" s="251">
        <f t="shared" si="170"/>
        <v>76.152057983399999</v>
      </c>
      <c r="AD123" s="251">
        <f t="shared" si="170"/>
        <v>77.244371897299999</v>
      </c>
      <c r="AE123" s="251">
        <f t="shared" si="170"/>
        <v>78.316105252300005</v>
      </c>
      <c r="AF123" s="251">
        <f t="shared" si="170"/>
        <v>79.364625681199996</v>
      </c>
      <c r="AG123" s="251">
        <f t="shared" si="170"/>
        <v>80.387064404399993</v>
      </c>
      <c r="AH123" s="251">
        <f t="shared" ref="AH123:BM123" si="171">+AH216</f>
        <v>81.380163026899993</v>
      </c>
      <c r="AI123" s="251">
        <f t="shared" si="171"/>
        <v>82.339913733399996</v>
      </c>
      <c r="AJ123" s="251">
        <f t="shared" si="171"/>
        <v>83.260812690400002</v>
      </c>
      <c r="AK123" s="251">
        <f t="shared" si="171"/>
        <v>84.084111250899994</v>
      </c>
      <c r="AL123" s="251">
        <f t="shared" si="171"/>
        <v>84.392400439499994</v>
      </c>
      <c r="AM123" s="251">
        <f t="shared" si="171"/>
        <v>84.677766981999994</v>
      </c>
      <c r="AN123" s="251">
        <f t="shared" si="171"/>
        <v>84.950424933400001</v>
      </c>
      <c r="AO123" s="251">
        <f t="shared" si="171"/>
        <v>85.213542367399995</v>
      </c>
      <c r="AP123" s="251">
        <f t="shared" si="171"/>
        <v>85.4682246486</v>
      </c>
      <c r="AQ123" s="251">
        <f t="shared" si="171"/>
        <v>85.714970946899996</v>
      </c>
      <c r="AR123" s="251">
        <f t="shared" si="171"/>
        <v>85.954100510700002</v>
      </c>
      <c r="AS123" s="251">
        <f t="shared" si="171"/>
        <v>86.185877603500003</v>
      </c>
      <c r="AT123" s="251">
        <f t="shared" si="171"/>
        <v>86.410548083899997</v>
      </c>
      <c r="AU123" s="251">
        <f t="shared" si="171"/>
        <v>86.628349955399997</v>
      </c>
      <c r="AV123" s="251">
        <f t="shared" si="171"/>
        <v>86.839516200999995</v>
      </c>
      <c r="AW123" s="251">
        <f t="shared" si="171"/>
        <v>87.044275294100004</v>
      </c>
      <c r="AX123" s="251">
        <f t="shared" si="171"/>
        <v>87.242851027200004</v>
      </c>
      <c r="AY123" s="251">
        <f t="shared" si="171"/>
        <v>87.435462157399996</v>
      </c>
      <c r="AZ123" s="251">
        <f t="shared" si="171"/>
        <v>87.622322026700004</v>
      </c>
      <c r="BA123" s="251">
        <f t="shared" si="171"/>
        <v>87.8036382202</v>
      </c>
      <c r="BB123" s="251">
        <f t="shared" si="171"/>
        <v>87.979612287099997</v>
      </c>
      <c r="BC123" s="251">
        <f t="shared" si="171"/>
        <v>88.150439517799995</v>
      </c>
      <c r="BD123" s="251">
        <f t="shared" si="171"/>
        <v>88.316308788200004</v>
      </c>
      <c r="BE123" s="251">
        <f t="shared" si="171"/>
        <v>88.477402468299999</v>
      </c>
      <c r="BF123" s="251">
        <f t="shared" si="171"/>
        <v>88.633896380300001</v>
      </c>
      <c r="BG123" s="251">
        <f t="shared" si="171"/>
        <v>88.785959810099996</v>
      </c>
      <c r="BH123" s="251">
        <f t="shared" si="171"/>
        <v>88.933755557699996</v>
      </c>
      <c r="BI123" s="251">
        <f t="shared" si="171"/>
        <v>89.077440028400005</v>
      </c>
      <c r="BJ123" s="251">
        <f t="shared" si="171"/>
        <v>89.217163351799996</v>
      </c>
      <c r="BK123" s="251">
        <f t="shared" si="171"/>
        <v>89.353069530100001</v>
      </c>
      <c r="BL123" s="251">
        <f t="shared" si="171"/>
        <v>89.485296595099996</v>
      </c>
      <c r="BM123" s="251">
        <f t="shared" si="171"/>
        <v>89.613976797600003</v>
      </c>
      <c r="BN123" s="251">
        <f t="shared" ref="BN123:CB123" si="172">+BN216</f>
        <v>89.739236791300002</v>
      </c>
      <c r="BO123" s="251">
        <f t="shared" si="172"/>
        <v>89.861197839300004</v>
      </c>
      <c r="BP123" s="251">
        <f t="shared" si="172"/>
        <v>89.979976011199994</v>
      </c>
      <c r="BQ123" s="251">
        <f t="shared" si="172"/>
        <v>90.095682393600001</v>
      </c>
      <c r="BR123" s="251">
        <f t="shared" si="172"/>
        <v>90.208423295599999</v>
      </c>
      <c r="BS123" s="251">
        <f t="shared" si="172"/>
        <v>90.318300456000003</v>
      </c>
      <c r="BT123" s="251">
        <f t="shared" si="172"/>
        <v>90.425411241999996</v>
      </c>
      <c r="BU123" s="251">
        <f t="shared" si="172"/>
        <v>90.529848847599993</v>
      </c>
      <c r="BV123" s="251">
        <f t="shared" si="172"/>
        <v>90.631702491300004</v>
      </c>
      <c r="BW123" s="251">
        <f t="shared" si="172"/>
        <v>90.731057593200006</v>
      </c>
      <c r="BX123" s="251">
        <f t="shared" si="172"/>
        <v>90.827995966499998</v>
      </c>
      <c r="BY123" s="251">
        <f t="shared" si="172"/>
        <v>90.922595981800001</v>
      </c>
      <c r="BZ123" s="251">
        <f t="shared" si="172"/>
        <v>91.014932741899997</v>
      </c>
      <c r="CA123" s="251">
        <f t="shared" si="172"/>
        <v>91.105078234499999</v>
      </c>
      <c r="CB123" s="251">
        <f t="shared" si="172"/>
        <v>91.193101489599997</v>
      </c>
      <c r="CC123" s="251">
        <f>+CC216</f>
        <v>91.279068723099996</v>
      </c>
      <c r="CD123" s="251">
        <f>+CD216</f>
        <v>91.363043478400002</v>
      </c>
    </row>
    <row r="124" spans="1:82" s="254" customFormat="1" ht="22.2" customHeight="1" x14ac:dyDescent="0.25">
      <c r="A124" s="251" t="s">
        <v>742</v>
      </c>
      <c r="B124" s="251">
        <f>+B125</f>
        <v>0.44715359049999998</v>
      </c>
      <c r="C124" s="254">
        <f>+EXP(Parameters!$B$94+Parameters!$B$95*C122)</f>
        <v>0.51082359469464145</v>
      </c>
      <c r="D124" s="215">
        <f>+EXP(Parameters!$B$94+Parameters!$B$95*D122)</f>
        <v>0.57698395946342518</v>
      </c>
      <c r="E124" s="215">
        <f>+EXP(Parameters!$B$94+Parameters!$B$95*E122)</f>
        <v>0.63933006722246077</v>
      </c>
      <c r="F124" s="215">
        <f>+EXP(Parameters!$B$94+Parameters!$B$95*F122)</f>
        <v>0.70569719573455081</v>
      </c>
      <c r="G124" s="215">
        <f>+EXP(Parameters!$B$94+Parameters!$B$95*G122)</f>
        <v>0.77926257195881388</v>
      </c>
      <c r="H124" s="215">
        <f>+EXP(Parameters!$B$94+Parameters!$B$95*H122)</f>
        <v>0.86179893195019919</v>
      </c>
      <c r="I124" s="254">
        <f>+EXP(Parameters!$B$94+Parameters!$B$95*I122)</f>
        <v>0.95471235719664271</v>
      </c>
      <c r="J124" s="254">
        <f>+EXP(Parameters!$B$94+Parameters!$B$95*J122)</f>
        <v>1.0592901611375685</v>
      </c>
      <c r="K124" s="254">
        <f>+EXP(Parameters!$B$94+Parameters!$B$95*K122)</f>
        <v>1.1774010610427603</v>
      </c>
      <c r="L124" s="254">
        <f>+EXP(Parameters!$B$94+Parameters!$B$95*L122)</f>
        <v>1.310831052501831</v>
      </c>
      <c r="M124" s="254">
        <f>+EXP(Parameters!$B$94+Parameters!$B$95*M122)</f>
        <v>1.461554708286396</v>
      </c>
      <c r="N124" s="254">
        <f>+EXP(Parameters!$B$94+Parameters!$B$95*N122)</f>
        <v>1.6317630462891524</v>
      </c>
      <c r="O124" s="254">
        <f>+EXP(Parameters!$B$94+Parameters!$B$95*O122)</f>
        <v>1.8238804083492026</v>
      </c>
      <c r="P124" s="254">
        <f>+EXP(Parameters!$B$94+Parameters!$B$95*P122)</f>
        <v>2.0405755814406406</v>
      </c>
      <c r="Q124" s="254">
        <f>+EXP(Parameters!$B$94+Parameters!$B$95*Q122)</f>
        <v>2.2847676047404564</v>
      </c>
      <c r="R124" s="252">
        <f>+EXP(Parameters!$B$94+Parameters!$B$95*R122)</f>
        <v>2.559625144900469</v>
      </c>
      <c r="S124" s="254">
        <f>+EXP(Parameters!$B$94+Parameters!$B$95*S122)</f>
        <v>2.8685576359968956</v>
      </c>
      <c r="T124" s="254">
        <f>+EXP(Parameters!$B$94+Parameters!$B$95*T122)</f>
        <v>3.2050515975400646</v>
      </c>
      <c r="U124" s="254">
        <f>+EXP(Parameters!$B$94+Parameters!$B$95*U122)</f>
        <v>3.5759654964350291</v>
      </c>
      <c r="V124" s="254">
        <f>+EXP(Parameters!$B$94+Parameters!$B$95*V122)</f>
        <v>3.98561942386835</v>
      </c>
      <c r="W124" s="254">
        <f>+EXP(Parameters!$B$94+Parameters!$B$95*W122)</f>
        <v>4.4375185536450426</v>
      </c>
      <c r="X124" s="254">
        <f>+EXP(Parameters!$B$94+Parameters!$B$95*X122)</f>
        <v>4.9348358103675194</v>
      </c>
      <c r="Y124" s="254">
        <f>+EXP(Parameters!$B$94+Parameters!$B$95*Y122)</f>
        <v>5.4804886470496772</v>
      </c>
      <c r="Z124" s="254">
        <f>+EXP(Parameters!$B$94+Parameters!$B$95*Z122)</f>
        <v>6.077069434731631</v>
      </c>
      <c r="AA124" s="254">
        <f>+EXP(Parameters!$B$94+Parameters!$B$95*AA122)</f>
        <v>6.726707399707343</v>
      </c>
      <c r="AB124" s="254">
        <f>+EXP(Parameters!$B$94+Parameters!$B$95*AB122)</f>
        <v>7.430882204196446</v>
      </c>
      <c r="AC124" s="254">
        <f>+EXP(Parameters!$B$94+Parameters!$B$95*AC122)</f>
        <v>8.1901896662347102</v>
      </c>
      <c r="AD124" s="254">
        <f>+EXP(Parameters!$B$94+Parameters!$B$95*AD122)</f>
        <v>9.004051665064976</v>
      </c>
      <c r="AE124" s="254">
        <f>+EXP(Parameters!$B$94+Parameters!$B$95*AE122)</f>
        <v>9.8704288452408058</v>
      </c>
      <c r="AF124" s="254">
        <f>+EXP(Parameters!$B$94+Parameters!$B$95*AF122)</f>
        <v>10.785950765144626</v>
      </c>
      <c r="AG124" s="254">
        <f>+EXP(Parameters!$B$94+Parameters!$B$95*AG122)</f>
        <v>11.743367489929661</v>
      </c>
      <c r="AH124" s="254">
        <f>+EXP(Parameters!$B$94+Parameters!$B$95*AH122)</f>
        <v>12.731859212472996</v>
      </c>
      <c r="AI124" s="254">
        <f>+EXP(Parameters!$B$94+Parameters!$B$95*AI122)</f>
        <v>13.735989681503888</v>
      </c>
      <c r="AJ124" s="254">
        <f>+EXP(Parameters!$B$94+Parameters!$B$95*AJ122)</f>
        <v>14.734216599827825</v>
      </c>
      <c r="AK124" s="254">
        <f>+EXP(Parameters!$B$94+Parameters!$B$95*AK122)</f>
        <v>15.696703129109128</v>
      </c>
      <c r="AL124" s="254">
        <f>+EXP(Parameters!$B$94+Parameters!$B$95*AL122)</f>
        <v>15.558734266601943</v>
      </c>
      <c r="AM124" s="254">
        <f>+EXP(Parameters!$B$94+Parameters!$B$95*AM122)</f>
        <v>15.70703044003057</v>
      </c>
      <c r="AN124" s="254">
        <f>+EXP(Parameters!$B$94+Parameters!$B$95*AN122)</f>
        <v>16.056327353175813</v>
      </c>
      <c r="AO124" s="254">
        <f>+EXP(Parameters!$B$94+Parameters!$B$95*AO122)</f>
        <v>16.458369942512554</v>
      </c>
      <c r="AP124" s="254">
        <f>+EXP(Parameters!$B$94+Parameters!$B$95*AP122)</f>
        <v>16.870189221439201</v>
      </c>
      <c r="AQ124" s="254">
        <f>+EXP(Parameters!$B$94+Parameters!$B$95*AQ122)</f>
        <v>17.279379201007014</v>
      </c>
      <c r="AR124" s="254">
        <f>+EXP(Parameters!$B$94+Parameters!$B$95*AR122)</f>
        <v>17.682541936194355</v>
      </c>
      <c r="AS124" s="254">
        <f>+EXP(Parameters!$B$94+Parameters!$B$95*AS122)</f>
        <v>18.078922377150509</v>
      </c>
      <c r="AT124" s="254">
        <f>+EXP(Parameters!$B$94+Parameters!$B$95*AT122)</f>
        <v>18.468520114841116</v>
      </c>
      <c r="AU124" s="254">
        <f>+EXP(Parameters!$B$94+Parameters!$B$95*AU122)</f>
        <v>18.851531620870801</v>
      </c>
      <c r="AV124" s="254">
        <f>+EXP(Parameters!$B$94+Parameters!$B$95*AV122)</f>
        <v>19.228188201371751</v>
      </c>
      <c r="AW124" s="254">
        <f>+EXP(Parameters!$B$94+Parameters!$B$95*AW122)</f>
        <v>19.598711228364376</v>
      </c>
      <c r="AX124" s="254">
        <f>+EXP(Parameters!$B$94+Parameters!$B$95*AX122)</f>
        <v>19.963301757548955</v>
      </c>
      <c r="AY124" s="254">
        <f>+EXP(Parameters!$B$94+Parameters!$B$95*AY122)</f>
        <v>20.322139926472829</v>
      </c>
      <c r="AZ124" s="254">
        <f>+EXP(Parameters!$B$94+Parameters!$B$95*AZ122)</f>
        <v>20.675386883256735</v>
      </c>
      <c r="BA124" s="254">
        <f>+EXP(Parameters!$B$94+Parameters!$B$95*BA122)</f>
        <v>21.023187152163491</v>
      </c>
      <c r="BB124" s="254">
        <f>+EXP(Parameters!$B$94+Parameters!$B$95*BB122)</f>
        <v>21.36567086547976</v>
      </c>
      <c r="BC124" s="254">
        <f>+EXP(Parameters!$B$94+Parameters!$B$95*BC122)</f>
        <v>21.702955734767151</v>
      </c>
      <c r="BD124" s="254">
        <f>+EXP(Parameters!$B$94+Parameters!$B$95*BD122)</f>
        <v>22.035148758723203</v>
      </c>
      <c r="BE124" s="254">
        <f>+EXP(Parameters!$B$94+Parameters!$B$95*BE122)</f>
        <v>22.362347695604075</v>
      </c>
      <c r="BF124" s="254">
        <f>+EXP(Parameters!$B$94+Parameters!$B$95*BF122)</f>
        <v>22.684642332303685</v>
      </c>
      <c r="BG124" s="254">
        <f>+EXP(Parameters!$B$94+Parameters!$B$95*BG122)</f>
        <v>23.002115579387709</v>
      </c>
      <c r="BH124" s="254">
        <f>+EXP(Parameters!$B$94+Parameters!$B$95*BH122)</f>
        <v>23.31484441728615</v>
      </c>
      <c r="BI124" s="254">
        <f>+EXP(Parameters!$B$94+Parameters!$B$95*BI122)</f>
        <v>23.622900714964384</v>
      </c>
      <c r="BJ124" s="254">
        <f>+EXP(Parameters!$B$94+Parameters!$B$95*BJ122)</f>
        <v>23.926351939058755</v>
      </c>
      <c r="BK124" s="254">
        <f>+EXP(Parameters!$B$94+Parameters!$B$95*BK122)</f>
        <v>24.225261768668211</v>
      </c>
      <c r="BL124" s="254">
        <f>+EXP(Parameters!$B$94+Parameters!$B$95*BL122)</f>
        <v>24.519690628676706</v>
      </c>
      <c r="BM124" s="254">
        <f>+EXP(Parameters!$B$94+Parameters!$B$95*BM122)</f>
        <v>24.809696152553112</v>
      </c>
      <c r="BN124" s="254">
        <f>+EXP(Parameters!$B$94+Parameters!$B$95*BN122)</f>
        <v>25.095333583968017</v>
      </c>
      <c r="BO124" s="254">
        <f>+EXP(Parameters!$B$94+Parameters!$B$95*BO122)</f>
        <v>25.376656125222695</v>
      </c>
      <c r="BP124" s="254">
        <f>+EXP(Parameters!$B$94+Parameters!$B$95*BP122)</f>
        <v>25.653715239356963</v>
      </c>
      <c r="BQ124" s="254">
        <f>+EXP(Parameters!$B$94+Parameters!$B$95*BQ122)</f>
        <v>25.926560911848288</v>
      </c>
      <c r="BR124" s="254">
        <f>+EXP(Parameters!$B$94+Parameters!$B$95*BR122)</f>
        <v>26.195241877012471</v>
      </c>
      <c r="BS124" s="254">
        <f>+EXP(Parameters!$B$94+Parameters!$B$95*BS122)</f>
        <v>26.459805813528718</v>
      </c>
      <c r="BT124" s="254">
        <f>+EXP(Parameters!$B$94+Parameters!$B$95*BT122)</f>
        <v>26.720299512931341</v>
      </c>
      <c r="BU124" s="254">
        <f>+EXP(Parameters!$B$94+Parameters!$B$95*BU122)</f>
        <v>26.976769024411578</v>
      </c>
      <c r="BV124" s="254">
        <f>+EXP(Parameters!$B$94+Parameters!$B$95*BV122)</f>
        <v>27.22925977884567</v>
      </c>
      <c r="BW124" s="254">
        <f>+EXP(Parameters!$B$94+Parameters!$B$95*BW122)</f>
        <v>27.477816694598392</v>
      </c>
      <c r="BX124" s="254">
        <f>+EXP(Parameters!$B$94+Parameters!$B$95*BX122)</f>
        <v>27.722484267334561</v>
      </c>
      <c r="BY124" s="254">
        <f>+EXP(Parameters!$B$94+Parameters!$B$95*BY122)</f>
        <v>27.963306645797349</v>
      </c>
      <c r="BZ124" s="254">
        <f>+EXP(Parameters!$B$94+Parameters!$B$95*BZ122)</f>
        <v>28.200327695273693</v>
      </c>
      <c r="CA124" s="254">
        <f>+EXP(Parameters!$B$94+Parameters!$B$95*CA122)</f>
        <v>28.433591050262994</v>
      </c>
      <c r="CB124" s="254">
        <f>+EXP(Parameters!$B$94+Parameters!$B$95*CB122)</f>
        <v>28.663140157682498</v>
      </c>
      <c r="CC124" s="254">
        <f>+EXP(Parameters!$B$94+Parameters!$B$95*CC122)</f>
        <v>28.889018311789243</v>
      </c>
      <c r="CD124" s="254">
        <f>+EXP(Parameters!$B$94+Parameters!$B$95*CD122)</f>
        <v>29.111268681857499</v>
      </c>
    </row>
    <row r="125" spans="1:82" s="251" customFormat="1" ht="17.399999999999999" customHeight="1" x14ac:dyDescent="0.25">
      <c r="A125" s="251" t="s">
        <v>480</v>
      </c>
      <c r="B125" s="251">
        <f t="shared" ref="B125:AG125" si="173">+B215</f>
        <v>0.44715359049999998</v>
      </c>
      <c r="C125" s="251">
        <f t="shared" si="173"/>
        <v>0.51059363940000002</v>
      </c>
      <c r="D125" s="258">
        <f t="shared" si="173"/>
        <v>0.57202854869999997</v>
      </c>
      <c r="E125" s="258">
        <f t="shared" si="173"/>
        <v>0.63731558639999997</v>
      </c>
      <c r="F125" s="258">
        <f t="shared" si="173"/>
        <v>0.7086845571</v>
      </c>
      <c r="G125" s="258">
        <f t="shared" si="173"/>
        <v>0.78725287249999998</v>
      </c>
      <c r="H125" s="258">
        <f t="shared" si="173"/>
        <v>0.87387126380000002</v>
      </c>
      <c r="I125" s="251">
        <f t="shared" si="173"/>
        <v>0.96917536130000004</v>
      </c>
      <c r="J125" s="251">
        <f t="shared" si="173"/>
        <v>1.0745760033</v>
      </c>
      <c r="K125" s="251">
        <f t="shared" si="173"/>
        <v>1.191362391</v>
      </c>
      <c r="L125" s="251">
        <f t="shared" si="173"/>
        <v>1.3210426134</v>
      </c>
      <c r="M125" s="251">
        <f t="shared" si="173"/>
        <v>1.4653782789000001</v>
      </c>
      <c r="N125" s="251">
        <f t="shared" si="173"/>
        <v>1.6264075347</v>
      </c>
      <c r="O125" s="251">
        <f t="shared" si="173"/>
        <v>1.8064584731</v>
      </c>
      <c r="P125" s="251">
        <f t="shared" si="173"/>
        <v>2.0081485934000001</v>
      </c>
      <c r="Q125" s="251">
        <f t="shared" si="173"/>
        <v>2.2343632522000001</v>
      </c>
      <c r="R125" s="252">
        <f t="shared" si="173"/>
        <v>2.4882057945999998</v>
      </c>
      <c r="S125" s="251">
        <f t="shared" si="173"/>
        <v>2.7668907742000002</v>
      </c>
      <c r="T125" s="251">
        <f t="shared" si="173"/>
        <v>3.0755219673999998</v>
      </c>
      <c r="U125" s="251">
        <f t="shared" si="173"/>
        <v>3.4175640771000002</v>
      </c>
      <c r="V125" s="251">
        <f t="shared" si="173"/>
        <v>3.7957998264000001</v>
      </c>
      <c r="W125" s="251">
        <f t="shared" si="173"/>
        <v>4.2126289236999996</v>
      </c>
      <c r="X125" s="251">
        <f t="shared" si="173"/>
        <v>4.6702001235999999</v>
      </c>
      <c r="Y125" s="251">
        <f t="shared" si="173"/>
        <v>5.1705291299000002</v>
      </c>
      <c r="Z125" s="251">
        <f t="shared" si="173"/>
        <v>5.7156334221999998</v>
      </c>
      <c r="AA125" s="251">
        <f t="shared" si="173"/>
        <v>6.3076721614000002</v>
      </c>
      <c r="AB125" s="251">
        <f t="shared" si="173"/>
        <v>6.9490704473999996</v>
      </c>
      <c r="AC125" s="251">
        <f t="shared" si="173"/>
        <v>7.6426128692999997</v>
      </c>
      <c r="AD125" s="251">
        <f t="shared" si="173"/>
        <v>8.3916020881000009</v>
      </c>
      <c r="AE125" s="251">
        <f t="shared" si="173"/>
        <v>9.2007322511999998</v>
      </c>
      <c r="AF125" s="251">
        <f t="shared" si="173"/>
        <v>10.0736256193</v>
      </c>
      <c r="AG125" s="251">
        <f t="shared" si="173"/>
        <v>11.0138647978</v>
      </c>
      <c r="AH125" s="251">
        <f t="shared" ref="AH125:BM125" si="174">+AH215</f>
        <v>12.0245659944</v>
      </c>
      <c r="AI125" s="251">
        <f t="shared" si="174"/>
        <v>13.1074888854</v>
      </c>
      <c r="AJ125" s="251">
        <f t="shared" si="174"/>
        <v>14.2611784997</v>
      </c>
      <c r="AK125" s="251">
        <f t="shared" si="174"/>
        <v>15.403551411500001</v>
      </c>
      <c r="AL125" s="251">
        <f t="shared" si="174"/>
        <v>15.8617880814</v>
      </c>
      <c r="AM125" s="251">
        <f t="shared" si="174"/>
        <v>16.302107860500001</v>
      </c>
      <c r="AN125" s="251">
        <f t="shared" si="174"/>
        <v>16.738158270700001</v>
      </c>
      <c r="AO125" s="251">
        <f t="shared" si="174"/>
        <v>17.173949674300001</v>
      </c>
      <c r="AP125" s="251">
        <f t="shared" si="174"/>
        <v>17.610561356400002</v>
      </c>
      <c r="AQ125" s="251">
        <f t="shared" si="174"/>
        <v>18.048185480800001</v>
      </c>
      <c r="AR125" s="251">
        <f t="shared" si="174"/>
        <v>18.486749210599999</v>
      </c>
      <c r="AS125" s="251">
        <f t="shared" si="174"/>
        <v>18.926104708499999</v>
      </c>
      <c r="AT125" s="251">
        <f t="shared" si="174"/>
        <v>19.3660876679</v>
      </c>
      <c r="AU125" s="251">
        <f t="shared" si="174"/>
        <v>19.806535627700001</v>
      </c>
      <c r="AV125" s="251">
        <f t="shared" si="174"/>
        <v>20.247293803000002</v>
      </c>
      <c r="AW125" s="251">
        <f t="shared" si="174"/>
        <v>20.688216901699999</v>
      </c>
      <c r="AX125" s="251">
        <f t="shared" si="174"/>
        <v>21.129169554699999</v>
      </c>
      <c r="AY125" s="251">
        <f t="shared" si="174"/>
        <v>21.570026213599998</v>
      </c>
      <c r="AZ125" s="251">
        <f t="shared" si="174"/>
        <v>22.0106707837</v>
      </c>
      <c r="BA125" s="251">
        <f t="shared" si="174"/>
        <v>22.4509961312</v>
      </c>
      <c r="BB125" s="251">
        <f t="shared" si="174"/>
        <v>22.890903523799999</v>
      </c>
      <c r="BC125" s="251">
        <f t="shared" si="174"/>
        <v>23.3303020209</v>
      </c>
      <c r="BD125" s="251">
        <f t="shared" si="174"/>
        <v>23.769107850800001</v>
      </c>
      <c r="BE125" s="251">
        <f t="shared" si="174"/>
        <v>24.207243800299999</v>
      </c>
      <c r="BF125" s="251">
        <f t="shared" si="174"/>
        <v>24.644638606800001</v>
      </c>
      <c r="BG125" s="251">
        <f t="shared" si="174"/>
        <v>25.081226387099999</v>
      </c>
      <c r="BH125" s="251">
        <f t="shared" si="174"/>
        <v>25.516946083099999</v>
      </c>
      <c r="BI125" s="251">
        <f t="shared" si="174"/>
        <v>25.9517409531</v>
      </c>
      <c r="BJ125" s="251">
        <f t="shared" si="174"/>
        <v>26.385558094899999</v>
      </c>
      <c r="BK125" s="251">
        <f t="shared" si="174"/>
        <v>26.8183480155</v>
      </c>
      <c r="BL125" s="251">
        <f t="shared" si="174"/>
        <v>27.250064219799999</v>
      </c>
      <c r="BM125" s="251">
        <f t="shared" si="174"/>
        <v>27.6806628659</v>
      </c>
      <c r="BN125" s="251">
        <f t="shared" ref="BN125:CB125" si="175">+BN215</f>
        <v>28.110102425800001</v>
      </c>
      <c r="BO125" s="251">
        <f t="shared" si="175"/>
        <v>28.5383434116</v>
      </c>
      <c r="BP125" s="251">
        <f t="shared" si="175"/>
        <v>28.965348107299999</v>
      </c>
      <c r="BQ125" s="251">
        <f t="shared" si="175"/>
        <v>29.391080351599999</v>
      </c>
      <c r="BR125" s="251">
        <f t="shared" si="175"/>
        <v>29.815505335499999</v>
      </c>
      <c r="BS125" s="251">
        <f t="shared" si="175"/>
        <v>30.2385894417</v>
      </c>
      <c r="BT125" s="251">
        <f t="shared" si="175"/>
        <v>30.660300094099998</v>
      </c>
      <c r="BU125" s="251">
        <f t="shared" si="175"/>
        <v>31.080605628899999</v>
      </c>
      <c r="BV125" s="251">
        <f t="shared" si="175"/>
        <v>31.4994752048</v>
      </c>
      <c r="BW125" s="251">
        <f t="shared" si="175"/>
        <v>31.916878704199998</v>
      </c>
      <c r="BX125" s="251">
        <f t="shared" si="175"/>
        <v>32.332786674799998</v>
      </c>
      <c r="BY125" s="251">
        <f t="shared" si="175"/>
        <v>32.747170266700003</v>
      </c>
      <c r="BZ125" s="251">
        <f t="shared" si="175"/>
        <v>33.160001196099998</v>
      </c>
      <c r="CA125" s="251">
        <f t="shared" si="175"/>
        <v>33.571251705000002</v>
      </c>
      <c r="CB125" s="251">
        <f t="shared" si="175"/>
        <v>33.980894549200002</v>
      </c>
      <c r="CC125" s="251">
        <f>+CC215</f>
        <v>34.388902977100003</v>
      </c>
      <c r="CD125" s="251">
        <f>+CD215</f>
        <v>34.795250727800003</v>
      </c>
    </row>
    <row r="126" spans="1:82" s="260" customFormat="1" ht="17.399999999999999" customHeight="1" x14ac:dyDescent="0.25">
      <c r="B126" s="261"/>
      <c r="C126" s="261"/>
      <c r="D126" s="357"/>
      <c r="E126" s="357"/>
      <c r="F126" s="357"/>
      <c r="G126" s="357"/>
      <c r="H126" s="357"/>
      <c r="I126" s="261"/>
      <c r="J126" s="261"/>
      <c r="K126" s="261"/>
      <c r="Q126" s="261">
        <f>+EXP(Parameters!$B$94+Parameters!$B$95*Q122)</f>
        <v>2.2847676047404564</v>
      </c>
      <c r="R126" s="338"/>
      <c r="AG126" s="262"/>
      <c r="AQ126" s="263"/>
      <c r="AR126" s="263"/>
      <c r="AS126" s="263"/>
      <c r="AT126" s="263"/>
      <c r="AU126" s="263"/>
      <c r="AV126" s="263"/>
      <c r="AW126" s="263"/>
    </row>
    <row r="127" spans="1:82" s="155" customFormat="1" ht="17.399999999999999" customHeight="1" x14ac:dyDescent="0.25">
      <c r="A127" s="249" t="s">
        <v>320</v>
      </c>
      <c r="B127" s="264"/>
      <c r="C127" s="264"/>
      <c r="D127" s="168"/>
      <c r="E127" s="168"/>
      <c r="F127" s="168"/>
      <c r="G127" s="168"/>
      <c r="H127" s="168"/>
      <c r="I127" s="164"/>
      <c r="J127" s="164"/>
      <c r="K127" s="164"/>
      <c r="Q127" s="164"/>
      <c r="R127" s="338"/>
      <c r="AG127" s="228"/>
      <c r="AQ127" s="229"/>
      <c r="AR127" s="229"/>
      <c r="AS127" s="229"/>
      <c r="AT127" s="229"/>
      <c r="AU127" s="229"/>
      <c r="AV127" s="229"/>
      <c r="AW127" s="229"/>
    </row>
    <row r="128" spans="1:82" s="215" customFormat="1" ht="17.399999999999999" customHeight="1" x14ac:dyDescent="0.25">
      <c r="A128" s="215" t="s">
        <v>481</v>
      </c>
      <c r="B128" s="215">
        <f t="shared" ref="B128:AG128" si="176">+B130+B132+B134</f>
        <v>2.7918301410427691</v>
      </c>
      <c r="C128" s="215">
        <f t="shared" si="176"/>
        <v>3.0268014696177907</v>
      </c>
      <c r="D128" s="215">
        <f t="shared" si="176"/>
        <v>3.267151825684369</v>
      </c>
      <c r="E128" s="215">
        <f t="shared" si="176"/>
        <v>3.510139605962399</v>
      </c>
      <c r="F128" s="215">
        <f t="shared" si="176"/>
        <v>3.7556862754261169</v>
      </c>
      <c r="G128" s="215">
        <f t="shared" si="176"/>
        <v>4.0037630458895457</v>
      </c>
      <c r="H128" s="215">
        <f t="shared" si="176"/>
        <v>4.2541939517471361</v>
      </c>
      <c r="I128" s="215">
        <f t="shared" si="176"/>
        <v>4.5077900196167171</v>
      </c>
      <c r="J128" s="215">
        <f t="shared" si="176"/>
        <v>4.764527474581242</v>
      </c>
      <c r="K128" s="215">
        <f t="shared" si="176"/>
        <v>5.0241308726931271</v>
      </c>
      <c r="L128" s="215">
        <f t="shared" si="176"/>
        <v>5.2862836244374751</v>
      </c>
      <c r="M128" s="215">
        <f t="shared" si="176"/>
        <v>5.5506203471908071</v>
      </c>
      <c r="N128" s="215">
        <f t="shared" si="176"/>
        <v>5.8167235638221841</v>
      </c>
      <c r="O128" s="215">
        <f t="shared" si="176"/>
        <v>6.0841203289155024</v>
      </c>
      <c r="P128" s="215">
        <f t="shared" si="176"/>
        <v>6.3522783096658566</v>
      </c>
      <c r="Q128" s="248">
        <f t="shared" si="176"/>
        <v>6.6206013193345967</v>
      </c>
      <c r="R128" s="319">
        <f t="shared" si="176"/>
        <v>6.8884241925306275</v>
      </c>
      <c r="S128" s="215">
        <f t="shared" si="176"/>
        <v>7.1350691594090776</v>
      </c>
      <c r="T128" s="215">
        <f t="shared" si="176"/>
        <v>7.3768390995077926</v>
      </c>
      <c r="U128" s="215">
        <f t="shared" si="176"/>
        <v>7.6132938294802246</v>
      </c>
      <c r="V128" s="215">
        <f t="shared" si="176"/>
        <v>7.8439060832259253</v>
      </c>
      <c r="W128" s="215">
        <f t="shared" si="176"/>
        <v>8.0680111666413978</v>
      </c>
      <c r="X128" s="215">
        <f t="shared" si="176"/>
        <v>8.2847925090122523</v>
      </c>
      <c r="Y128" s="215">
        <f t="shared" si="176"/>
        <v>8.4932710277080368</v>
      </c>
      <c r="Z128" s="215">
        <f t="shared" si="176"/>
        <v>8.6922900588302507</v>
      </c>
      <c r="AA128" s="215">
        <f t="shared" si="176"/>
        <v>8.8804928062462984</v>
      </c>
      <c r="AB128" s="215">
        <f t="shared" si="176"/>
        <v>9.0562898340524427</v>
      </c>
      <c r="AC128" s="215">
        <f t="shared" si="176"/>
        <v>9.217813372059938</v>
      </c>
      <c r="AD128" s="215">
        <f t="shared" si="176"/>
        <v>9.3628337831980524</v>
      </c>
      <c r="AE128" s="215">
        <f t="shared" si="176"/>
        <v>9.4885118814731335</v>
      </c>
      <c r="AF128" s="215">
        <f t="shared" si="176"/>
        <v>9.5915412098967998</v>
      </c>
      <c r="AG128" s="215">
        <f t="shared" si="176"/>
        <v>9.6679779214309765</v>
      </c>
      <c r="AH128" s="215">
        <f t="shared" ref="AH128:BM128" si="177">+AH130+AH132+AH134</f>
        <v>9.7130232222108948</v>
      </c>
      <c r="AI128" s="215">
        <f t="shared" si="177"/>
        <v>9.7207269627160002</v>
      </c>
      <c r="AJ128" s="215">
        <f t="shared" si="177"/>
        <v>9.6835865993550438</v>
      </c>
      <c r="AK128" s="215">
        <f t="shared" si="177"/>
        <v>9.2129742290357424</v>
      </c>
      <c r="AL128" s="215">
        <f t="shared" si="177"/>
        <v>9.1793138313019664</v>
      </c>
      <c r="AM128" s="215">
        <f t="shared" si="177"/>
        <v>9.1474833708074232</v>
      </c>
      <c r="AN128" s="215">
        <f t="shared" si="177"/>
        <v>9.1177148170659894</v>
      </c>
      <c r="AO128" s="215">
        <f t="shared" si="177"/>
        <v>9.0899018759401411</v>
      </c>
      <c r="AP128" s="215">
        <f t="shared" si="177"/>
        <v>9.0638696090077797</v>
      </c>
      <c r="AQ128" s="215">
        <f t="shared" si="177"/>
        <v>9.0394442420295924</v>
      </c>
      <c r="AR128" s="215">
        <f t="shared" si="177"/>
        <v>9.0164687774505996</v>
      </c>
      <c r="AS128" s="215">
        <f t="shared" si="177"/>
        <v>8.9948045990464163</v>
      </c>
      <c r="AT128" s="215">
        <f t="shared" si="177"/>
        <v>8.9743297883570978</v>
      </c>
      <c r="AU128" s="215">
        <f t="shared" si="177"/>
        <v>8.9549369338855218</v>
      </c>
      <c r="AV128" s="215">
        <f t="shared" si="177"/>
        <v>8.9365311043875231</v>
      </c>
      <c r="AW128" s="215">
        <f t="shared" si="177"/>
        <v>8.9190281077763398</v>
      </c>
      <c r="AX128" s="215">
        <f t="shared" si="177"/>
        <v>8.9023530221190068</v>
      </c>
      <c r="AY128" s="215">
        <f t="shared" si="177"/>
        <v>8.8864389586876911</v>
      </c>
      <c r="AZ128" s="215">
        <f t="shared" si="177"/>
        <v>8.8712260174672544</v>
      </c>
      <c r="BA128" s="215">
        <f t="shared" si="177"/>
        <v>8.8566604014975585</v>
      </c>
      <c r="BB128" s="215">
        <f t="shared" si="177"/>
        <v>8.842693662589669</v>
      </c>
      <c r="BC128" s="215">
        <f t="shared" si="177"/>
        <v>8.8292820561703387</v>
      </c>
      <c r="BD128" s="215">
        <f t="shared" si="177"/>
        <v>8.8163859872096211</v>
      </c>
      <c r="BE128" s="215">
        <f t="shared" si="177"/>
        <v>8.8039695325314042</v>
      </c>
      <c r="BF128" s="215">
        <f t="shared" si="177"/>
        <v>8.7920000274704293</v>
      </c>
      <c r="BG128" s="215">
        <f t="shared" si="177"/>
        <v>8.7804477069701115</v>
      </c>
      <c r="BH128" s="215">
        <f t="shared" si="177"/>
        <v>8.769285392928591</v>
      </c>
      <c r="BI128" s="215">
        <f t="shared" si="177"/>
        <v>8.7584882209851891</v>
      </c>
      <c r="BJ128" s="215">
        <f t="shared" si="177"/>
        <v>8.7480334010650029</v>
      </c>
      <c r="BK128" s="215">
        <f t="shared" si="177"/>
        <v>8.7379000069185295</v>
      </c>
      <c r="BL128" s="215">
        <f t="shared" si="177"/>
        <v>8.728068790647697</v>
      </c>
      <c r="BM128" s="215">
        <f t="shared" si="177"/>
        <v>8.7185220188317896</v>
      </c>
      <c r="BN128" s="215">
        <f t="shared" ref="BN128:CB128" si="178">+BN130+BN132+BN134</f>
        <v>8.7092433273818077</v>
      </c>
      <c r="BO128" s="215">
        <f t="shared" si="178"/>
        <v>8.7002175926801169</v>
      </c>
      <c r="BP128" s="215">
        <f t="shared" si="178"/>
        <v>8.6914308169198566</v>
      </c>
      <c r="BQ128" s="215">
        <f t="shared" si="178"/>
        <v>8.6828700258581346</v>
      </c>
      <c r="BR128" s="215">
        <f t="shared" si="178"/>
        <v>8.6745231774489859</v>
      </c>
      <c r="BS128" s="215">
        <f t="shared" si="178"/>
        <v>8.6663790800347158</v>
      </c>
      <c r="BT128" s="215">
        <f t="shared" si="178"/>
        <v>8.6584273189541481</v>
      </c>
      <c r="BU128" s="215">
        <f t="shared" si="178"/>
        <v>8.6506581905792341</v>
      </c>
      <c r="BV128" s="215">
        <f t="shared" si="178"/>
        <v>8.6430626429216026</v>
      </c>
      <c r="BW128" s="215">
        <f t="shared" si="178"/>
        <v>8.6356322220618633</v>
      </c>
      <c r="BX128" s="215">
        <f t="shared" si="178"/>
        <v>8.6283590237497982</v>
      </c>
      <c r="BY128" s="215">
        <f t="shared" si="178"/>
        <v>8.62123564960533</v>
      </c>
      <c r="BZ128" s="215">
        <f t="shared" si="178"/>
        <v>8.6142551674206675</v>
      </c>
      <c r="CA128" s="215">
        <f t="shared" si="178"/>
        <v>8.6074110751248707</v>
      </c>
      <c r="CB128" s="215">
        <f t="shared" si="178"/>
        <v>8.6006972680246641</v>
      </c>
      <c r="CC128" s="215">
        <f>+CC130+CC132+CC134</f>
        <v>8.5941080089810207</v>
      </c>
      <c r="CD128" s="215">
        <f>+CD130+CD132+CD134</f>
        <v>8.5876379012207078</v>
      </c>
    </row>
    <row r="129" spans="1:82" s="265" customFormat="1" ht="17.399999999999999" customHeight="1" x14ac:dyDescent="0.25">
      <c r="A129" s="265" t="s">
        <v>452</v>
      </c>
      <c r="B129" s="265">
        <f t="shared" ref="B129:AG129" si="179">+B175</f>
        <v>2.7918384643</v>
      </c>
      <c r="C129" s="265">
        <f t="shared" si="179"/>
        <v>3.0267484027</v>
      </c>
      <c r="D129" s="265">
        <f t="shared" si="179"/>
        <v>3.2660843421000001</v>
      </c>
      <c r="E129" s="265">
        <f t="shared" si="179"/>
        <v>3.509129975</v>
      </c>
      <c r="F129" s="265">
        <f t="shared" si="179"/>
        <v>3.7555057831999998</v>
      </c>
      <c r="G129" s="265">
        <f t="shared" si="179"/>
        <v>4.0047809710999998</v>
      </c>
      <c r="H129" s="265">
        <f t="shared" si="179"/>
        <v>4.2564643186</v>
      </c>
      <c r="I129" s="265">
        <f t="shared" si="179"/>
        <v>4.5111113165000001</v>
      </c>
      <c r="J129" s="265">
        <f t="shared" si="179"/>
        <v>4.7685958789000003</v>
      </c>
      <c r="K129" s="265">
        <f t="shared" si="179"/>
        <v>5.0285385891000001</v>
      </c>
      <c r="L129" s="265">
        <f t="shared" si="179"/>
        <v>5.2905736975000002</v>
      </c>
      <c r="M129" s="265">
        <f t="shared" si="179"/>
        <v>5.5543296612999997</v>
      </c>
      <c r="N129" s="265">
        <f t="shared" si="179"/>
        <v>5.8194162237000002</v>
      </c>
      <c r="O129" s="265">
        <f t="shared" si="179"/>
        <v>6.0854121699999997</v>
      </c>
      <c r="P129" s="265">
        <f t="shared" si="179"/>
        <v>6.3518527285999999</v>
      </c>
      <c r="Q129" s="266">
        <f t="shared" si="179"/>
        <v>6.6182165095999999</v>
      </c>
      <c r="R129" s="319">
        <f t="shared" si="179"/>
        <v>6.8839121030000001</v>
      </c>
      <c r="S129" s="265">
        <f t="shared" si="179"/>
        <v>7.1281014859000003</v>
      </c>
      <c r="T129" s="265">
        <f t="shared" si="179"/>
        <v>7.3674259931000003</v>
      </c>
      <c r="U129" s="265">
        <f t="shared" si="179"/>
        <v>7.6015324378000004</v>
      </c>
      <c r="V129" s="265">
        <f t="shared" si="179"/>
        <v>7.8299115297000004</v>
      </c>
      <c r="W129" s="265">
        <f t="shared" si="179"/>
        <v>8.0518932083999992</v>
      </c>
      <c r="X129" s="265">
        <f t="shared" si="179"/>
        <v>8.2666467804000003</v>
      </c>
      <c r="Y129" s="265">
        <f t="shared" si="179"/>
        <v>8.4731781643000001</v>
      </c>
      <c r="Z129" s="265">
        <f t="shared" si="179"/>
        <v>8.6703207277000001</v>
      </c>
      <c r="AA129" s="265">
        <f t="shared" si="179"/>
        <v>8.8567169766999996</v>
      </c>
      <c r="AB129" s="265">
        <f t="shared" si="179"/>
        <v>9.0307883403999991</v>
      </c>
      <c r="AC129" s="265">
        <f t="shared" si="179"/>
        <v>9.1906898309000002</v>
      </c>
      <c r="AD129" s="265">
        <f t="shared" si="179"/>
        <v>9.3342259094000006</v>
      </c>
      <c r="AE129" s="265">
        <f t="shared" si="179"/>
        <v>9.4586047182000001</v>
      </c>
      <c r="AF129" s="265">
        <f t="shared" si="179"/>
        <v>9.5605634135000006</v>
      </c>
      <c r="AG129" s="265">
        <f t="shared" si="179"/>
        <v>9.6362030606999998</v>
      </c>
      <c r="AH129" s="265">
        <f t="shared" ref="AH129:BM129" si="180">+AH175</f>
        <v>9.6807660217000002</v>
      </c>
      <c r="AI129" s="265">
        <f t="shared" si="180"/>
        <v>9.6883332466999992</v>
      </c>
      <c r="AJ129" s="265">
        <f t="shared" si="180"/>
        <v>9.6514145218999996</v>
      </c>
      <c r="AK129" s="265">
        <f t="shared" si="180"/>
        <v>9.5665592700000008</v>
      </c>
      <c r="AL129" s="265">
        <f t="shared" si="180"/>
        <v>9.4809914441000007</v>
      </c>
      <c r="AM129" s="265">
        <f t="shared" si="180"/>
        <v>9.4050965917999996</v>
      </c>
      <c r="AN129" s="265">
        <f t="shared" si="180"/>
        <v>9.3376054909999997</v>
      </c>
      <c r="AO129" s="265">
        <f t="shared" si="180"/>
        <v>9.2774294217000008</v>
      </c>
      <c r="AP129" s="265">
        <f t="shared" si="180"/>
        <v>9.2236292312000003</v>
      </c>
      <c r="AQ129" s="265">
        <f t="shared" si="180"/>
        <v>9.1753930237999999</v>
      </c>
      <c r="AR129" s="265">
        <f t="shared" si="180"/>
        <v>9.1320181503000004</v>
      </c>
      <c r="AS129" s="265">
        <f t="shared" si="180"/>
        <v>9.0928960426999996</v>
      </c>
      <c r="AT129" s="265">
        <f t="shared" si="180"/>
        <v>9.0574992582</v>
      </c>
      <c r="AU129" s="265">
        <f t="shared" si="180"/>
        <v>9.0253703570999999</v>
      </c>
      <c r="AV129" s="265">
        <f t="shared" si="180"/>
        <v>8.9961123347999994</v>
      </c>
      <c r="AW129" s="265">
        <f t="shared" si="180"/>
        <v>8.9693803869999993</v>
      </c>
      <c r="AX129" s="265">
        <f t="shared" si="180"/>
        <v>8.9448748159000004</v>
      </c>
      <c r="AY129" s="265">
        <f t="shared" si="180"/>
        <v>8.9223349181000007</v>
      </c>
      <c r="AZ129" s="265">
        <f t="shared" si="180"/>
        <v>8.9015337172999995</v>
      </c>
      <c r="BA129" s="265">
        <f t="shared" si="180"/>
        <v>8.8822734215000008</v>
      </c>
      <c r="BB129" s="265">
        <f t="shared" si="180"/>
        <v>8.8643815052000008</v>
      </c>
      <c r="BC129" s="265">
        <f t="shared" si="180"/>
        <v>8.8477073292000004</v>
      </c>
      <c r="BD129" s="265">
        <f t="shared" si="180"/>
        <v>8.8321192224999994</v>
      </c>
      <c r="BE129" s="265">
        <f t="shared" si="180"/>
        <v>8.8175019628999998</v>
      </c>
      <c r="BF129" s="265">
        <f t="shared" si="180"/>
        <v>8.8037546013999997</v>
      </c>
      <c r="BG129" s="265">
        <f t="shared" si="180"/>
        <v>8.7907885812999993</v>
      </c>
      <c r="BH129" s="265">
        <f t="shared" si="180"/>
        <v>8.7785261133999999</v>
      </c>
      <c r="BI129" s="265">
        <f t="shared" si="180"/>
        <v>8.7668987696999991</v>
      </c>
      <c r="BJ129" s="265">
        <f t="shared" si="180"/>
        <v>8.7558462681999991</v>
      </c>
      <c r="BK129" s="265">
        <f t="shared" si="180"/>
        <v>8.7453154199000007</v>
      </c>
      <c r="BL129" s="265">
        <f t="shared" si="180"/>
        <v>8.7352592175999995</v>
      </c>
      <c r="BM129" s="265">
        <f t="shared" si="180"/>
        <v>8.7256360466</v>
      </c>
      <c r="BN129" s="265">
        <f t="shared" ref="BN129:CB129" si="181">+BN175</f>
        <v>8.7164090004000006</v>
      </c>
      <c r="BO129" s="265">
        <f t="shared" si="181"/>
        <v>8.7075452870000003</v>
      </c>
      <c r="BP129" s="265">
        <f t="shared" si="181"/>
        <v>8.6990157143999998</v>
      </c>
      <c r="BQ129" s="265">
        <f t="shared" si="181"/>
        <v>8.6907942432999992</v>
      </c>
      <c r="BR129" s="265">
        <f t="shared" si="181"/>
        <v>8.6828575991000001</v>
      </c>
      <c r="BS129" s="265">
        <f t="shared" si="181"/>
        <v>8.6751849338000007</v>
      </c>
      <c r="BT129" s="265">
        <f t="shared" si="181"/>
        <v>8.6677575329999996</v>
      </c>
      <c r="BU129" s="265">
        <f t="shared" si="181"/>
        <v>8.6605585601000001</v>
      </c>
      <c r="BV129" s="265">
        <f t="shared" si="181"/>
        <v>8.6535728332000001</v>
      </c>
      <c r="BW129" s="265">
        <f t="shared" si="181"/>
        <v>8.6467866316999995</v>
      </c>
      <c r="BX129" s="265">
        <f t="shared" si="181"/>
        <v>8.6401875262000001</v>
      </c>
      <c r="BY129" s="265">
        <f t="shared" si="181"/>
        <v>8.6337642312000007</v>
      </c>
      <c r="BZ129" s="265">
        <f t="shared" si="181"/>
        <v>8.6275064754000006</v>
      </c>
      <c r="CA129" s="265">
        <f t="shared" si="181"/>
        <v>8.6214048886000008</v>
      </c>
      <c r="CB129" s="265">
        <f t="shared" si="181"/>
        <v>8.6154509024999992</v>
      </c>
      <c r="CC129" s="265">
        <f>+CC175</f>
        <v>8.6096366644</v>
      </c>
      <c r="CD129" s="265">
        <f>+CD175</f>
        <v>8.6039549597999994</v>
      </c>
    </row>
    <row r="130" spans="1:82" s="215" customFormat="1" ht="17.399999999999999" customHeight="1" x14ac:dyDescent="0.25">
      <c r="A130" s="215" t="s">
        <v>482</v>
      </c>
      <c r="B130" s="215">
        <f>Parameters!$C$79*(LN(B116/$C$100)/LN(2))</f>
        <v>2.3278301410427686</v>
      </c>
      <c r="C130" s="215">
        <f>Parameters!$C$79*(LN(C116/$C$100)/LN(2))</f>
        <v>2.5246265954177911</v>
      </c>
      <c r="D130" s="215">
        <f>Parameters!$C$79*(LN(D116/$C$100)/LN(2))</f>
        <v>2.726778055584369</v>
      </c>
      <c r="E130" s="215">
        <f>Parameters!$C$79*(LN(E116/$C$100)/LN(2))</f>
        <v>2.931653517562399</v>
      </c>
      <c r="F130" s="215">
        <f>Parameters!$C$79*(LN(F116/$C$100)/LN(2))</f>
        <v>3.1392844331261167</v>
      </c>
      <c r="G130" s="215">
        <f>Parameters!$C$79*(LN(G116/$C$100)/LN(2))</f>
        <v>3.3497534474895456</v>
      </c>
      <c r="H130" s="215">
        <f>Parameters!$C$79*(LN(H116/$C$100)/LN(2))</f>
        <v>3.5629995069471363</v>
      </c>
      <c r="I130" s="215">
        <f>Parameters!$C$79*(LN(I116/$C$100)/LN(2))</f>
        <v>3.7799540693167173</v>
      </c>
      <c r="J130" s="215">
        <f>Parameters!$C$79*(LN(J116/$C$100)/LN(2))</f>
        <v>4.0003620808812421</v>
      </c>
      <c r="K130" s="215">
        <f>Parameters!$C$79*(LN(K116/$C$100)/LN(2))</f>
        <v>4.2240425870931269</v>
      </c>
      <c r="L130" s="215">
        <f>Parameters!$C$79*(LN(L116/$C$100)/LN(2))</f>
        <v>4.4507743409374756</v>
      </c>
      <c r="M130" s="215">
        <f>Parameters!$C$79*(LN(M116/$C$100)/LN(2))</f>
        <v>4.6802894120908078</v>
      </c>
      <c r="N130" s="215">
        <f>Parameters!$C$79*(LN(N116/$C$100)/LN(2))</f>
        <v>4.9122710998221839</v>
      </c>
      <c r="O130" s="215">
        <f>Parameters!$C$79*(LN(O116/$C$100)/LN(2))</f>
        <v>5.1463517486155022</v>
      </c>
      <c r="P130" s="215">
        <f>Parameters!$C$79*(LN(P116/$C$100)/LN(2))</f>
        <v>5.3821100122658567</v>
      </c>
      <c r="Q130" s="248">
        <f>Parameters!$C$79*(LN(Q116/$C$100)/LN(2))</f>
        <v>5.6190675791345965</v>
      </c>
      <c r="R130" s="319">
        <f>Parameters!$C$79*(LN(R116/$C$100)/LN(2))</f>
        <v>5.856685262530628</v>
      </c>
      <c r="S130" s="215">
        <f>Parameters!$C$79*(LN(S116/$C$100)/LN(2))</f>
        <v>6.0943581293090778</v>
      </c>
      <c r="T130" s="215">
        <f>Parameters!$C$79*(LN(T116/$C$100)/LN(2))</f>
        <v>6.3311181211077932</v>
      </c>
      <c r="U130" s="215">
        <f>Parameters!$C$79*(LN(U116/$C$100)/LN(2))</f>
        <v>6.5662012936802245</v>
      </c>
      <c r="V130" s="215">
        <f>Parameters!$C$79*(LN(V116/$C$100)/LN(2))</f>
        <v>6.7988205983259258</v>
      </c>
      <c r="W130" s="215">
        <f>Parameters!$C$79*(LN(W116/$C$100)/LN(2))</f>
        <v>7.028108230141398</v>
      </c>
      <c r="X130" s="215">
        <f>Parameters!$C$79*(LN(X116/$C$100)/LN(2))</f>
        <v>7.2530950205122515</v>
      </c>
      <c r="Y130" s="215">
        <f>Parameters!$C$79*(LN(Y116/$C$100)/LN(2))</f>
        <v>7.4726946441080369</v>
      </c>
      <c r="Z130" s="215">
        <f>Parameters!$C$79*(LN(Z116/$C$100)/LN(2))</f>
        <v>7.6856842625302511</v>
      </c>
      <c r="AA130" s="215">
        <f>Parameters!$C$79*(LN(AA116/$C$100)/LN(2))</f>
        <v>7.8906784529462977</v>
      </c>
      <c r="AB130" s="215">
        <f>Parameters!$C$79*(LN(AB116/$C$100)/LN(2))</f>
        <v>8.0860938508524427</v>
      </c>
      <c r="AC130" s="215">
        <f>Parameters!$C$79*(LN(AC116/$C$100)/LN(2))</f>
        <v>8.270101200759937</v>
      </c>
      <c r="AD130" s="215">
        <f>Parameters!$C$79*(LN(AD116/$C$100)/LN(2))</f>
        <v>8.4405400969980526</v>
      </c>
      <c r="AE130" s="215">
        <f>Parameters!$C$79*(LN(AE116/$C$100)/LN(2))</f>
        <v>8.5946700474731337</v>
      </c>
      <c r="AF130" s="215">
        <f>Parameters!$C$79*(LN(AF116/$C$100)/LN(2))</f>
        <v>8.7293119236968</v>
      </c>
      <c r="AG130" s="215">
        <f>Parameters!$C$79*(LN(AG116/$C$100)/LN(2))</f>
        <v>8.8406774025309751</v>
      </c>
      <c r="AH130" s="215">
        <f>Parameters!$C$79*(LN(AH116/$C$100)/LN(2))</f>
        <v>8.924151326810895</v>
      </c>
      <c r="AI130" s="215">
        <f>Parameters!$C$79*(LN(AI116/$C$100)/LN(2))</f>
        <v>8.9739955465159991</v>
      </c>
      <c r="AJ130" s="215">
        <f>Parameters!$C$79*(LN(AJ116/$C$100)/LN(2))</f>
        <v>8.9829484430550437</v>
      </c>
      <c r="AK130" s="215">
        <f>Parameters!$C$79*(LN(AK116/$C$100)/LN(2))</f>
        <v>8.9479742290357418</v>
      </c>
      <c r="AL130" s="215">
        <f>Parameters!$C$79*(LN(AL116/$C$100)/LN(2))</f>
        <v>8.9143138313019659</v>
      </c>
      <c r="AM130" s="215">
        <f>Parameters!$C$79*(LN(AM116/$C$100)/LN(2))</f>
        <v>8.8824833708074227</v>
      </c>
      <c r="AN130" s="215">
        <f>Parameters!$C$79*(LN(AN116/$C$100)/LN(2))</f>
        <v>8.8527148170659888</v>
      </c>
      <c r="AO130" s="215">
        <f>Parameters!$C$79*(LN(AO116/$C$100)/LN(2))</f>
        <v>8.8249018759401405</v>
      </c>
      <c r="AP130" s="215">
        <f>Parameters!$C$79*(LN(AP116/$C$100)/LN(2))</f>
        <v>8.7988696090077791</v>
      </c>
      <c r="AQ130" s="215">
        <f>Parameters!$C$79*(LN(AQ116/$C$100)/LN(2))</f>
        <v>8.7744442420295918</v>
      </c>
      <c r="AR130" s="215">
        <f>Parameters!$C$79*(LN(AR116/$C$100)/LN(2))</f>
        <v>8.751468777450599</v>
      </c>
      <c r="AS130" s="215">
        <f>Parameters!$C$79*(LN(AS116/$C$100)/LN(2))</f>
        <v>8.7298045990464157</v>
      </c>
      <c r="AT130" s="215">
        <f>Parameters!$C$79*(LN(AT116/$C$100)/LN(2))</f>
        <v>8.7093297883570973</v>
      </c>
      <c r="AU130" s="215">
        <f>Parameters!$C$79*(LN(AU116/$C$100)/LN(2))</f>
        <v>8.6899369338855212</v>
      </c>
      <c r="AV130" s="215">
        <f>Parameters!$C$79*(LN(AV116/$C$100)/LN(2))</f>
        <v>8.6715311043875225</v>
      </c>
      <c r="AW130" s="215">
        <f>Parameters!$C$79*(LN(AW116/$C$100)/LN(2))</f>
        <v>8.6540281077763392</v>
      </c>
      <c r="AX130" s="215">
        <f>Parameters!$C$79*(LN(AX116/$C$100)/LN(2))</f>
        <v>8.6373530221190062</v>
      </c>
      <c r="AY130" s="215">
        <f>Parameters!$C$79*(LN(AY116/$C$100)/LN(2))</f>
        <v>8.6214389586876905</v>
      </c>
      <c r="AZ130" s="215">
        <f>Parameters!$C$79*(LN(AZ116/$C$100)/LN(2))</f>
        <v>8.6062260174672538</v>
      </c>
      <c r="BA130" s="215">
        <f>Parameters!$C$79*(LN(BA116/$C$100)/LN(2))</f>
        <v>8.5916604014975579</v>
      </c>
      <c r="BB130" s="215">
        <f>Parameters!$C$79*(LN(BB116/$C$100)/LN(2))</f>
        <v>8.5776936625896685</v>
      </c>
      <c r="BC130" s="215">
        <f>Parameters!$C$79*(LN(BC116/$C$100)/LN(2))</f>
        <v>8.5642820561703381</v>
      </c>
      <c r="BD130" s="215">
        <f>Parameters!$C$79*(LN(BD116/$C$100)/LN(2))</f>
        <v>8.5513859872096205</v>
      </c>
      <c r="BE130" s="215">
        <f>Parameters!$C$79*(LN(BE116/$C$100)/LN(2))</f>
        <v>8.5389695325314037</v>
      </c>
      <c r="BF130" s="215">
        <f>Parameters!$C$79*(LN(BF116/$C$100)/LN(2))</f>
        <v>8.5270000274704287</v>
      </c>
      <c r="BG130" s="215">
        <f>Parameters!$C$79*(LN(BG116/$C$100)/LN(2))</f>
        <v>8.5154477069701109</v>
      </c>
      <c r="BH130" s="215">
        <f>Parameters!$C$79*(LN(BH116/$C$100)/LN(2))</f>
        <v>8.5042853929285904</v>
      </c>
      <c r="BI130" s="215">
        <f>Parameters!$C$79*(LN(BI116/$C$100)/LN(2))</f>
        <v>8.4934882209851885</v>
      </c>
      <c r="BJ130" s="215">
        <f>Parameters!$C$79*(LN(BJ116/$C$100)/LN(2))</f>
        <v>8.4830334010650024</v>
      </c>
      <c r="BK130" s="215">
        <f>Parameters!$C$79*(LN(BK116/$C$100)/LN(2))</f>
        <v>8.472900006918529</v>
      </c>
      <c r="BL130" s="215">
        <f>Parameters!$C$79*(LN(BL116/$C$100)/LN(2))</f>
        <v>8.4630687906476965</v>
      </c>
      <c r="BM130" s="215">
        <f>Parameters!$C$79*(LN(BM116/$C$100)/LN(2))</f>
        <v>8.453522018831789</v>
      </c>
      <c r="BN130" s="215">
        <f>Parameters!$C$79*(LN(BN116/$C$100)/LN(2))</f>
        <v>8.4442433273818072</v>
      </c>
      <c r="BO130" s="215">
        <f>Parameters!$C$79*(LN(BO116/$C$100)/LN(2))</f>
        <v>8.4352175926801163</v>
      </c>
      <c r="BP130" s="215">
        <f>Parameters!$C$79*(LN(BP116/$C$100)/LN(2))</f>
        <v>8.4264308169198561</v>
      </c>
      <c r="BQ130" s="215">
        <f>Parameters!$C$79*(LN(BQ116/$C$100)/LN(2))</f>
        <v>8.417870025858134</v>
      </c>
      <c r="BR130" s="215">
        <f>Parameters!$C$79*(LN(BR116/$C$100)/LN(2))</f>
        <v>8.4095231774489854</v>
      </c>
      <c r="BS130" s="215">
        <f>Parameters!$C$79*(LN(BS116/$C$100)/LN(2))</f>
        <v>8.4013790800347152</v>
      </c>
      <c r="BT130" s="215">
        <f>Parameters!$C$79*(LN(BT116/$C$100)/LN(2))</f>
        <v>8.3934273189541475</v>
      </c>
      <c r="BU130" s="215">
        <f>Parameters!$C$79*(LN(BU116/$C$100)/LN(2))</f>
        <v>8.3856581905792336</v>
      </c>
      <c r="BV130" s="215">
        <f>Parameters!$C$79*(LN(BV116/$C$100)/LN(2))</f>
        <v>8.3780626429216021</v>
      </c>
      <c r="BW130" s="215">
        <f>Parameters!$C$79*(LN(BW116/$C$100)/LN(2))</f>
        <v>8.3706322220618627</v>
      </c>
      <c r="BX130" s="215">
        <f>Parameters!$C$79*(LN(BX116/$C$100)/LN(2))</f>
        <v>8.3633590237497977</v>
      </c>
      <c r="BY130" s="215">
        <f>Parameters!$C$79*(LN(BY116/$C$100)/LN(2))</f>
        <v>8.3562356496053294</v>
      </c>
      <c r="BZ130" s="215">
        <f>Parameters!$C$79*(LN(BZ116/$C$100)/LN(2))</f>
        <v>8.349255167420667</v>
      </c>
      <c r="CA130" s="215">
        <f>Parameters!$C$79*(LN(CA116/$C$100)/LN(2))</f>
        <v>8.3424110751248701</v>
      </c>
      <c r="CB130" s="215">
        <f>Parameters!$C$79*(LN(CB116/$C$100)/LN(2))</f>
        <v>8.3356972680246635</v>
      </c>
      <c r="CC130" s="215">
        <f>Parameters!$C$79*(LN(CC116/$C$100)/LN(2))</f>
        <v>8.3291080089810201</v>
      </c>
      <c r="CD130" s="215">
        <f>Parameters!$C$79*(LN(CD116/$C$100)/LN(2))</f>
        <v>8.3226379012207072</v>
      </c>
    </row>
    <row r="131" spans="1:82" s="265" customFormat="1" ht="17.399999999999999" customHeight="1" x14ac:dyDescent="0.25">
      <c r="A131" s="265" t="s">
        <v>483</v>
      </c>
      <c r="B131" s="265">
        <f t="shared" ref="B131:AG131" si="182">+B177</f>
        <v>2.3278384643000001</v>
      </c>
      <c r="C131" s="265">
        <f t="shared" si="182"/>
        <v>2.5245735284999999</v>
      </c>
      <c r="D131" s="265">
        <f t="shared" si="182"/>
        <v>2.7257105720000001</v>
      </c>
      <c r="E131" s="265">
        <f t="shared" si="182"/>
        <v>2.9306438866</v>
      </c>
      <c r="F131" s="265">
        <f t="shared" si="182"/>
        <v>3.1391039408000001</v>
      </c>
      <c r="G131" s="265">
        <f t="shared" si="182"/>
        <v>3.3507713727000001</v>
      </c>
      <c r="H131" s="265">
        <f t="shared" si="182"/>
        <v>3.5652698738000002</v>
      </c>
      <c r="I131" s="265">
        <f t="shared" si="182"/>
        <v>3.7832753661999998</v>
      </c>
      <c r="J131" s="265">
        <f t="shared" si="182"/>
        <v>4.0044304852000003</v>
      </c>
      <c r="K131" s="265">
        <f t="shared" si="182"/>
        <v>4.2284503033999998</v>
      </c>
      <c r="L131" s="265">
        <f t="shared" si="182"/>
        <v>4.4550644138999997</v>
      </c>
      <c r="M131" s="265">
        <f t="shared" si="182"/>
        <v>4.6839987261999996</v>
      </c>
      <c r="N131" s="265">
        <f t="shared" si="182"/>
        <v>4.9149637597</v>
      </c>
      <c r="O131" s="265">
        <f t="shared" si="182"/>
        <v>5.1476435897000004</v>
      </c>
      <c r="P131" s="265">
        <f t="shared" si="182"/>
        <v>5.3816844312000001</v>
      </c>
      <c r="Q131" s="266">
        <f t="shared" si="182"/>
        <v>5.6166827693999997</v>
      </c>
      <c r="R131" s="319">
        <f t="shared" si="182"/>
        <v>5.8521731729999997</v>
      </c>
      <c r="S131" s="265">
        <f t="shared" si="182"/>
        <v>6.0873904557999996</v>
      </c>
      <c r="T131" s="265">
        <f t="shared" si="182"/>
        <v>6.3217050147</v>
      </c>
      <c r="U131" s="265">
        <f t="shared" si="182"/>
        <v>6.5544399020000004</v>
      </c>
      <c r="V131" s="265">
        <f t="shared" si="182"/>
        <v>6.7848260449</v>
      </c>
      <c r="W131" s="265">
        <f t="shared" si="182"/>
        <v>7.0119902719000002</v>
      </c>
      <c r="X131" s="265">
        <f t="shared" si="182"/>
        <v>7.2349492918999996</v>
      </c>
      <c r="Y131" s="265">
        <f t="shared" si="182"/>
        <v>7.4526017807000002</v>
      </c>
      <c r="Z131" s="265">
        <f t="shared" si="182"/>
        <v>7.6637149314000004</v>
      </c>
      <c r="AA131" s="265">
        <f t="shared" si="182"/>
        <v>7.8669026233999997</v>
      </c>
      <c r="AB131" s="265">
        <f t="shared" si="182"/>
        <v>8.0605923571000009</v>
      </c>
      <c r="AC131" s="265">
        <f t="shared" si="182"/>
        <v>8.2429776595999993</v>
      </c>
      <c r="AD131" s="265">
        <f t="shared" si="182"/>
        <v>8.4119322232999991</v>
      </c>
      <c r="AE131" s="265">
        <f t="shared" si="182"/>
        <v>8.5647628842000003</v>
      </c>
      <c r="AF131" s="265">
        <f t="shared" si="182"/>
        <v>8.6983341273000008</v>
      </c>
      <c r="AG131" s="265">
        <f t="shared" si="182"/>
        <v>8.8089025417000002</v>
      </c>
      <c r="AH131" s="265">
        <f t="shared" ref="AH131:BM131" si="183">+AH177</f>
        <v>8.8918941263000004</v>
      </c>
      <c r="AI131" s="265">
        <f t="shared" si="183"/>
        <v>8.9416018305999998</v>
      </c>
      <c r="AJ131" s="265">
        <f t="shared" si="183"/>
        <v>8.9507763655999995</v>
      </c>
      <c r="AK131" s="265">
        <f t="shared" si="183"/>
        <v>8.9162378654999994</v>
      </c>
      <c r="AL131" s="265">
        <f t="shared" si="183"/>
        <v>8.8842297149</v>
      </c>
      <c r="AM131" s="265">
        <f t="shared" si="183"/>
        <v>8.854449743</v>
      </c>
      <c r="AN131" s="265">
        <f t="shared" si="183"/>
        <v>8.8266635540999996</v>
      </c>
      <c r="AO131" s="265">
        <f t="shared" si="183"/>
        <v>8.8006734140000002</v>
      </c>
      <c r="AP131" s="265">
        <f t="shared" si="183"/>
        <v>8.7763073085999999</v>
      </c>
      <c r="AQ131" s="265">
        <f t="shared" si="183"/>
        <v>8.7534138483999993</v>
      </c>
      <c r="AR131" s="265">
        <f t="shared" si="183"/>
        <v>8.7318590802999996</v>
      </c>
      <c r="AS131" s="265">
        <f t="shared" si="183"/>
        <v>8.7115240834000005</v>
      </c>
      <c r="AT131" s="265">
        <f t="shared" si="183"/>
        <v>8.6923030013000009</v>
      </c>
      <c r="AU131" s="265">
        <f t="shared" si="183"/>
        <v>8.6741013798999997</v>
      </c>
      <c r="AV131" s="265">
        <f t="shared" si="183"/>
        <v>8.6568347453999994</v>
      </c>
      <c r="AW131" s="265">
        <f t="shared" si="183"/>
        <v>8.6404273826000004</v>
      </c>
      <c r="AX131" s="265">
        <f t="shared" si="183"/>
        <v>8.6248112789999993</v>
      </c>
      <c r="AY131" s="265">
        <f t="shared" si="183"/>
        <v>8.6099252129000003</v>
      </c>
      <c r="AZ131" s="265">
        <f t="shared" si="183"/>
        <v>8.5957139610999995</v>
      </c>
      <c r="BA131" s="265">
        <f t="shared" si="183"/>
        <v>8.5821276114000007</v>
      </c>
      <c r="BB131" s="265">
        <f t="shared" si="183"/>
        <v>8.5691209627999996</v>
      </c>
      <c r="BC131" s="265">
        <f t="shared" si="183"/>
        <v>8.5566530021999991</v>
      </c>
      <c r="BD131" s="265">
        <f t="shared" si="183"/>
        <v>8.5446864469000001</v>
      </c>
      <c r="BE131" s="265">
        <f t="shared" si="183"/>
        <v>8.5331873430999998</v>
      </c>
      <c r="BF131" s="265">
        <f t="shared" si="183"/>
        <v>8.5221247137000002</v>
      </c>
      <c r="BG131" s="265">
        <f t="shared" si="183"/>
        <v>8.5114702481000002</v>
      </c>
      <c r="BH131" s="265">
        <f t="shared" si="183"/>
        <v>8.5011980283999993</v>
      </c>
      <c r="BI131" s="265">
        <f t="shared" si="183"/>
        <v>8.4912842885999993</v>
      </c>
      <c r="BJ131" s="265">
        <f t="shared" si="183"/>
        <v>8.4817071999000007</v>
      </c>
      <c r="BK131" s="265">
        <f t="shared" si="183"/>
        <v>8.4724466820999993</v>
      </c>
      <c r="BL131" s="265">
        <f t="shared" si="183"/>
        <v>8.4634842343999992</v>
      </c>
      <c r="BM131" s="265">
        <f t="shared" si="183"/>
        <v>8.4548027861000001</v>
      </c>
      <c r="BN131" s="265">
        <f t="shared" ref="BN131:CB131" si="184">+BN177</f>
        <v>8.4463865631000008</v>
      </c>
      <c r="BO131" s="265">
        <f t="shared" si="184"/>
        <v>8.4382209684999996</v>
      </c>
      <c r="BP131" s="265">
        <f t="shared" si="184"/>
        <v>8.4302924761</v>
      </c>
      <c r="BQ131" s="265">
        <f t="shared" si="184"/>
        <v>8.4225885351999992</v>
      </c>
      <c r="BR131" s="265">
        <f t="shared" si="184"/>
        <v>8.4150974843000004</v>
      </c>
      <c r="BS131" s="265">
        <f t="shared" si="184"/>
        <v>8.4078084749999995</v>
      </c>
      <c r="BT131" s="265">
        <f t="shared" si="184"/>
        <v>8.4007114020000007</v>
      </c>
      <c r="BU131" s="265">
        <f t="shared" si="184"/>
        <v>8.3937968413000004</v>
      </c>
      <c r="BV131" s="265">
        <f t="shared" si="184"/>
        <v>8.3870559933000006</v>
      </c>
      <c r="BW131" s="265">
        <f t="shared" si="184"/>
        <v>8.3804806324999994</v>
      </c>
      <c r="BX131" s="265">
        <f t="shared" si="184"/>
        <v>8.3740630608999993</v>
      </c>
      <c r="BY131" s="265">
        <f t="shared" si="184"/>
        <v>8.3677960666000004</v>
      </c>
      <c r="BZ131" s="265">
        <f t="shared" si="184"/>
        <v>8.3616728856999991</v>
      </c>
      <c r="CA131" s="265">
        <f t="shared" si="184"/>
        <v>8.3556871677999993</v>
      </c>
      <c r="CB131" s="265">
        <f t="shared" si="184"/>
        <v>8.3498329449999993</v>
      </c>
      <c r="CC131" s="265">
        <f>+CC177</f>
        <v>8.3441046028999999</v>
      </c>
      <c r="CD131" s="265">
        <f>+CD177</f>
        <v>8.3384968549000007</v>
      </c>
    </row>
    <row r="132" spans="1:82" s="215" customFormat="1" ht="17.399999999999999" customHeight="1" x14ac:dyDescent="0.25">
      <c r="A132" s="215" t="s">
        <v>453</v>
      </c>
      <c r="B132" s="215">
        <f t="shared" ref="B132:AG132" si="185">+B106</f>
        <v>0.51800000000000002</v>
      </c>
      <c r="C132" s="215">
        <f t="shared" si="185"/>
        <v>0.53623737419999995</v>
      </c>
      <c r="D132" s="215">
        <f t="shared" si="185"/>
        <v>0.55449877010000004</v>
      </c>
      <c r="E132" s="215">
        <f t="shared" si="185"/>
        <v>0.57267358840000004</v>
      </c>
      <c r="F132" s="215">
        <f t="shared" si="185"/>
        <v>0.59065184230000001</v>
      </c>
      <c r="G132" s="215">
        <f t="shared" si="185"/>
        <v>0.60832209839999996</v>
      </c>
      <c r="H132" s="215">
        <f t="shared" si="185"/>
        <v>0.62556944479999999</v>
      </c>
      <c r="I132" s="215">
        <f t="shared" si="185"/>
        <v>0.64227345030000005</v>
      </c>
      <c r="J132" s="215">
        <f t="shared" si="185"/>
        <v>0.65866539369999999</v>
      </c>
      <c r="K132" s="215">
        <f t="shared" si="185"/>
        <v>0.67465078560000002</v>
      </c>
      <c r="L132" s="215">
        <f t="shared" si="185"/>
        <v>0.69013428349999995</v>
      </c>
      <c r="M132" s="215">
        <f t="shared" si="185"/>
        <v>0.70501843509999995</v>
      </c>
      <c r="N132" s="215">
        <f t="shared" si="185"/>
        <v>0.71920246399999999</v>
      </c>
      <c r="O132" s="215">
        <f t="shared" si="185"/>
        <v>0.73258108030000002</v>
      </c>
      <c r="P132" s="215">
        <f t="shared" si="185"/>
        <v>0.74504329739999997</v>
      </c>
      <c r="Q132" s="248">
        <f t="shared" si="185"/>
        <v>0.75647124020000001</v>
      </c>
      <c r="R132" s="319">
        <f t="shared" si="185"/>
        <v>0.76673893000000004</v>
      </c>
      <c r="S132" s="215">
        <f t="shared" si="185"/>
        <v>0.77571103009999998</v>
      </c>
      <c r="T132" s="215">
        <f t="shared" si="185"/>
        <v>0.78072097839999999</v>
      </c>
      <c r="U132" s="215">
        <f t="shared" si="185"/>
        <v>0.78209253580000004</v>
      </c>
      <c r="V132" s="215">
        <f t="shared" si="185"/>
        <v>0.78008548489999996</v>
      </c>
      <c r="W132" s="215">
        <f t="shared" si="185"/>
        <v>0.77490293649999997</v>
      </c>
      <c r="X132" s="215">
        <f t="shared" si="185"/>
        <v>0.76669748849999997</v>
      </c>
      <c r="Y132" s="215">
        <f t="shared" si="185"/>
        <v>0.75557638360000001</v>
      </c>
      <c r="Z132" s="215">
        <f t="shared" si="185"/>
        <v>0.7416057962999999</v>
      </c>
      <c r="AA132" s="215">
        <f t="shared" si="185"/>
        <v>0.72481435329999999</v>
      </c>
      <c r="AB132" s="215">
        <f t="shared" si="185"/>
        <v>0.70519598319999999</v>
      </c>
      <c r="AC132" s="215">
        <f t="shared" si="185"/>
        <v>0.68271217129999995</v>
      </c>
      <c r="AD132" s="215">
        <f t="shared" si="185"/>
        <v>0.65729368619999995</v>
      </c>
      <c r="AE132" s="215">
        <f t="shared" si="185"/>
        <v>0.62884183400000004</v>
      </c>
      <c r="AF132" s="215">
        <f t="shared" si="185"/>
        <v>0.59722928620000004</v>
      </c>
      <c r="AG132" s="215">
        <f t="shared" si="185"/>
        <v>0.56230051889999999</v>
      </c>
      <c r="AH132" s="215">
        <f t="shared" ref="AH132:BM132" si="186">+AH106</f>
        <v>0.52387189540000001</v>
      </c>
      <c r="AI132" s="215">
        <f t="shared" si="186"/>
        <v>0.48173141619999998</v>
      </c>
      <c r="AJ132" s="215">
        <f t="shared" si="186"/>
        <v>0.43563815630000002</v>
      </c>
      <c r="AK132" s="215">
        <f t="shared" si="186"/>
        <v>0</v>
      </c>
      <c r="AL132" s="215">
        <f t="shared" si="186"/>
        <v>0</v>
      </c>
      <c r="AM132" s="215">
        <f t="shared" si="186"/>
        <v>0</v>
      </c>
      <c r="AN132" s="215">
        <f t="shared" si="186"/>
        <v>0</v>
      </c>
      <c r="AO132" s="215">
        <f t="shared" si="186"/>
        <v>0</v>
      </c>
      <c r="AP132" s="215">
        <f t="shared" si="186"/>
        <v>0</v>
      </c>
      <c r="AQ132" s="215">
        <f t="shared" si="186"/>
        <v>0</v>
      </c>
      <c r="AR132" s="215">
        <f t="shared" si="186"/>
        <v>0</v>
      </c>
      <c r="AS132" s="215">
        <f t="shared" si="186"/>
        <v>0</v>
      </c>
      <c r="AT132" s="215">
        <f t="shared" si="186"/>
        <v>0</v>
      </c>
      <c r="AU132" s="215">
        <f t="shared" si="186"/>
        <v>0</v>
      </c>
      <c r="AV132" s="215">
        <f t="shared" si="186"/>
        <v>0</v>
      </c>
      <c r="AW132" s="215">
        <f t="shared" si="186"/>
        <v>0</v>
      </c>
      <c r="AX132" s="215">
        <f t="shared" si="186"/>
        <v>0</v>
      </c>
      <c r="AY132" s="215">
        <f t="shared" si="186"/>
        <v>0</v>
      </c>
      <c r="AZ132" s="215">
        <f t="shared" si="186"/>
        <v>0</v>
      </c>
      <c r="BA132" s="215">
        <f t="shared" si="186"/>
        <v>0</v>
      </c>
      <c r="BB132" s="215">
        <f t="shared" si="186"/>
        <v>0</v>
      </c>
      <c r="BC132" s="215">
        <f t="shared" si="186"/>
        <v>0</v>
      </c>
      <c r="BD132" s="215">
        <f t="shared" si="186"/>
        <v>0</v>
      </c>
      <c r="BE132" s="215">
        <f t="shared" si="186"/>
        <v>0</v>
      </c>
      <c r="BF132" s="215">
        <f t="shared" si="186"/>
        <v>0</v>
      </c>
      <c r="BG132" s="215">
        <f t="shared" si="186"/>
        <v>0</v>
      </c>
      <c r="BH132" s="215">
        <f t="shared" si="186"/>
        <v>0</v>
      </c>
      <c r="BI132" s="215">
        <f t="shared" si="186"/>
        <v>0</v>
      </c>
      <c r="BJ132" s="215">
        <f t="shared" si="186"/>
        <v>0</v>
      </c>
      <c r="BK132" s="215">
        <f t="shared" si="186"/>
        <v>0</v>
      </c>
      <c r="BL132" s="215">
        <f t="shared" si="186"/>
        <v>0</v>
      </c>
      <c r="BM132" s="215">
        <f t="shared" si="186"/>
        <v>0</v>
      </c>
      <c r="BN132" s="215">
        <f t="shared" ref="BN132:CB132" si="187">+BN106</f>
        <v>0</v>
      </c>
      <c r="BO132" s="215">
        <f t="shared" si="187"/>
        <v>0</v>
      </c>
      <c r="BP132" s="215">
        <f t="shared" si="187"/>
        <v>0</v>
      </c>
      <c r="BQ132" s="215">
        <f t="shared" si="187"/>
        <v>0</v>
      </c>
      <c r="BR132" s="215">
        <f t="shared" si="187"/>
        <v>0</v>
      </c>
      <c r="BS132" s="215">
        <f t="shared" si="187"/>
        <v>0</v>
      </c>
      <c r="BT132" s="215">
        <f t="shared" si="187"/>
        <v>0</v>
      </c>
      <c r="BU132" s="215">
        <f t="shared" si="187"/>
        <v>0</v>
      </c>
      <c r="BV132" s="215">
        <f t="shared" si="187"/>
        <v>0</v>
      </c>
      <c r="BW132" s="215">
        <f t="shared" si="187"/>
        <v>0</v>
      </c>
      <c r="BX132" s="215">
        <f t="shared" si="187"/>
        <v>0</v>
      </c>
      <c r="BY132" s="215">
        <f t="shared" si="187"/>
        <v>0</v>
      </c>
      <c r="BZ132" s="215">
        <f t="shared" si="187"/>
        <v>0</v>
      </c>
      <c r="CA132" s="215">
        <f t="shared" si="187"/>
        <v>0</v>
      </c>
      <c r="CB132" s="215">
        <f t="shared" si="187"/>
        <v>0</v>
      </c>
      <c r="CC132" s="215">
        <f>+CC106</f>
        <v>0</v>
      </c>
      <c r="CD132" s="215">
        <f>+CD106</f>
        <v>0</v>
      </c>
    </row>
    <row r="133" spans="1:82" s="265" customFormat="1" ht="17.399999999999999" customHeight="1" x14ac:dyDescent="0.25">
      <c r="A133" s="265" t="s">
        <v>484</v>
      </c>
      <c r="B133" s="265">
        <f t="shared" ref="B133:AG133" si="188">+B103</f>
        <v>0.51800000000000002</v>
      </c>
      <c r="C133" s="265">
        <f t="shared" si="188"/>
        <v>0.53623737419999995</v>
      </c>
      <c r="D133" s="265">
        <f t="shared" si="188"/>
        <v>0.55449877010000004</v>
      </c>
      <c r="E133" s="265">
        <f t="shared" si="188"/>
        <v>0.57267358840000004</v>
      </c>
      <c r="F133" s="265">
        <f t="shared" si="188"/>
        <v>0.59065184230000001</v>
      </c>
      <c r="G133" s="265">
        <f t="shared" si="188"/>
        <v>0.60832209839999996</v>
      </c>
      <c r="H133" s="265">
        <f t="shared" si="188"/>
        <v>0.62556944479999999</v>
      </c>
      <c r="I133" s="265">
        <f t="shared" si="188"/>
        <v>0.64227345030000005</v>
      </c>
      <c r="J133" s="265">
        <f t="shared" si="188"/>
        <v>0.65866539369999999</v>
      </c>
      <c r="K133" s="265">
        <f t="shared" si="188"/>
        <v>0.67465078560000002</v>
      </c>
      <c r="L133" s="265">
        <f t="shared" si="188"/>
        <v>0.69013428349999995</v>
      </c>
      <c r="M133" s="265">
        <f t="shared" si="188"/>
        <v>0.70501843509999995</v>
      </c>
      <c r="N133" s="265">
        <f t="shared" si="188"/>
        <v>0.71920246399999999</v>
      </c>
      <c r="O133" s="265">
        <f t="shared" si="188"/>
        <v>0.73258108030000002</v>
      </c>
      <c r="P133" s="265">
        <f t="shared" si="188"/>
        <v>0.74504329739999997</v>
      </c>
      <c r="Q133" s="266">
        <f t="shared" si="188"/>
        <v>0.75647124020000001</v>
      </c>
      <c r="R133" s="319">
        <f t="shared" si="188"/>
        <v>0.76673893000000004</v>
      </c>
      <c r="S133" s="265">
        <f t="shared" si="188"/>
        <v>0.77571103009999998</v>
      </c>
      <c r="T133" s="265">
        <f t="shared" si="188"/>
        <v>0.78072097839999999</v>
      </c>
      <c r="U133" s="265">
        <f t="shared" si="188"/>
        <v>0.78209253580000004</v>
      </c>
      <c r="V133" s="265">
        <f t="shared" si="188"/>
        <v>0.78008548489999996</v>
      </c>
      <c r="W133" s="265">
        <f t="shared" si="188"/>
        <v>0.77490293649999997</v>
      </c>
      <c r="X133" s="265">
        <f t="shared" si="188"/>
        <v>0.76669748849999997</v>
      </c>
      <c r="Y133" s="265">
        <f t="shared" si="188"/>
        <v>0.75557638360000001</v>
      </c>
      <c r="Z133" s="265">
        <f t="shared" si="188"/>
        <v>0.74160579630000001</v>
      </c>
      <c r="AA133" s="265">
        <f t="shared" si="188"/>
        <v>0.72481435329999999</v>
      </c>
      <c r="AB133" s="265">
        <f t="shared" si="188"/>
        <v>0.70519598319999999</v>
      </c>
      <c r="AC133" s="265">
        <f t="shared" si="188"/>
        <v>0.68271217129999995</v>
      </c>
      <c r="AD133" s="265">
        <f t="shared" si="188"/>
        <v>0.65729368619999995</v>
      </c>
      <c r="AE133" s="265">
        <f t="shared" si="188"/>
        <v>0.62884183400000004</v>
      </c>
      <c r="AF133" s="265">
        <f t="shared" si="188"/>
        <v>0.59722928620000004</v>
      </c>
      <c r="AG133" s="265">
        <f t="shared" si="188"/>
        <v>0.56230051889999999</v>
      </c>
      <c r="AH133" s="265">
        <f t="shared" ref="AH133:BM133" si="189">+AH103</f>
        <v>0.52387189540000001</v>
      </c>
      <c r="AI133" s="265">
        <f t="shared" si="189"/>
        <v>0.48173141619999998</v>
      </c>
      <c r="AJ133" s="265">
        <f t="shared" si="189"/>
        <v>0.43563815630000002</v>
      </c>
      <c r="AK133" s="265">
        <f t="shared" si="189"/>
        <v>0.38532140440000001</v>
      </c>
      <c r="AL133" s="265">
        <f t="shared" si="189"/>
        <v>0.33176172920000002</v>
      </c>
      <c r="AM133" s="265">
        <f t="shared" si="189"/>
        <v>0.28564684890000003</v>
      </c>
      <c r="AN133" s="265">
        <f t="shared" si="189"/>
        <v>0.24594193689999999</v>
      </c>
      <c r="AO133" s="265">
        <f t="shared" si="189"/>
        <v>0.21175600759999999</v>
      </c>
      <c r="AP133" s="265">
        <f t="shared" si="189"/>
        <v>0.18232192259999999</v>
      </c>
      <c r="AQ133" s="265">
        <f t="shared" si="189"/>
        <v>0.1569791753</v>
      </c>
      <c r="AR133" s="265">
        <f t="shared" si="189"/>
        <v>0.13515906999999999</v>
      </c>
      <c r="AS133" s="265">
        <f t="shared" si="189"/>
        <v>0.1163719592</v>
      </c>
      <c r="AT133" s="265">
        <f t="shared" si="189"/>
        <v>0.1001962569</v>
      </c>
      <c r="AU133" s="265">
        <f t="shared" si="189"/>
        <v>8.6268977199999999E-2</v>
      </c>
      <c r="AV133" s="265">
        <f t="shared" si="189"/>
        <v>7.4277589399999996E-2</v>
      </c>
      <c r="AW133" s="265">
        <f t="shared" si="189"/>
        <v>6.3953004399999999E-2</v>
      </c>
      <c r="AX133" s="265">
        <f t="shared" si="189"/>
        <v>5.50635368E-2</v>
      </c>
      <c r="AY133" s="265">
        <f t="shared" si="189"/>
        <v>4.7409705199999999E-2</v>
      </c>
      <c r="AZ133" s="265">
        <f t="shared" si="189"/>
        <v>4.0819756200000001E-2</v>
      </c>
      <c r="BA133" s="265">
        <f t="shared" si="189"/>
        <v>3.5145810100000001E-2</v>
      </c>
      <c r="BB133" s="265">
        <f t="shared" si="189"/>
        <v>3.0260542500000001E-2</v>
      </c>
      <c r="BC133" s="265">
        <f t="shared" si="189"/>
        <v>2.60543271E-2</v>
      </c>
      <c r="BD133" s="265">
        <f t="shared" si="189"/>
        <v>2.24327756E-2</v>
      </c>
      <c r="BE133" s="265">
        <f t="shared" si="189"/>
        <v>1.9314619799999998E-2</v>
      </c>
      <c r="BF133" s="265">
        <f t="shared" si="189"/>
        <v>1.6629887600000001E-2</v>
      </c>
      <c r="BG133" s="265">
        <f t="shared" si="189"/>
        <v>1.43183333E-2</v>
      </c>
      <c r="BH133" s="265">
        <f t="shared" si="189"/>
        <v>1.2328084899999999E-2</v>
      </c>
      <c r="BI133" s="265">
        <f t="shared" si="189"/>
        <v>1.06144811E-2</v>
      </c>
      <c r="BJ133" s="265">
        <f t="shared" si="189"/>
        <v>9.1390683000000007E-3</v>
      </c>
      <c r="BK133" s="265">
        <f t="shared" si="189"/>
        <v>7.8687377999999992E-3</v>
      </c>
      <c r="BL133" s="265">
        <f t="shared" si="189"/>
        <v>6.7749832000000001E-3</v>
      </c>
      <c r="BM133" s="265">
        <f t="shared" si="189"/>
        <v>5.8332606E-3</v>
      </c>
      <c r="BN133" s="265">
        <f t="shared" ref="BN133:CB133" si="190">+BN103</f>
        <v>5.0224372999999999E-3</v>
      </c>
      <c r="BO133" s="265">
        <f t="shared" si="190"/>
        <v>4.3243185000000003E-3</v>
      </c>
      <c r="BP133" s="265">
        <f t="shared" si="190"/>
        <v>3.7232382999999999E-3</v>
      </c>
      <c r="BQ133" s="265">
        <f t="shared" si="190"/>
        <v>3.2057080999999999E-3</v>
      </c>
      <c r="BR133" s="265">
        <f t="shared" si="190"/>
        <v>2.7601146999999999E-3</v>
      </c>
      <c r="BS133" s="265">
        <f t="shared" si="190"/>
        <v>2.3764588E-3</v>
      </c>
      <c r="BT133" s="265">
        <f t="shared" si="190"/>
        <v>2.0461310000000001E-3</v>
      </c>
      <c r="BU133" s="265">
        <f t="shared" si="190"/>
        <v>1.7617188000000001E-3</v>
      </c>
      <c r="BV133" s="265">
        <f t="shared" si="190"/>
        <v>1.5168399E-3</v>
      </c>
      <c r="BW133" s="265">
        <f t="shared" si="190"/>
        <v>1.3059991E-3</v>
      </c>
      <c r="BX133" s="265">
        <f t="shared" si="190"/>
        <v>1.1244652999999999E-3</v>
      </c>
      <c r="BY133" s="265">
        <f t="shared" si="190"/>
        <v>9.6816459999999997E-4</v>
      </c>
      <c r="BZ133" s="265">
        <f t="shared" si="190"/>
        <v>8.3358970000000005E-4</v>
      </c>
      <c r="CA133" s="265">
        <f t="shared" si="190"/>
        <v>7.1772069999999995E-4</v>
      </c>
      <c r="CB133" s="265">
        <f t="shared" si="190"/>
        <v>6.1795760000000002E-4</v>
      </c>
      <c r="CC133" s="265">
        <f>+CC103</f>
        <v>5.3206149999999997E-4</v>
      </c>
      <c r="CD133" s="265">
        <f>+CD103</f>
        <v>4.5810490000000001E-4</v>
      </c>
    </row>
    <row r="134" spans="1:82" s="267" customFormat="1" ht="17.399999999999999" customHeight="1" x14ac:dyDescent="0.25">
      <c r="A134" s="267" t="s">
        <v>396</v>
      </c>
      <c r="B134" s="267">
        <f t="shared" ref="B134:AG134" si="191">+B104</f>
        <v>-5.3999999999999999E-2</v>
      </c>
      <c r="C134" s="267">
        <f t="shared" si="191"/>
        <v>-3.4062500000000002E-2</v>
      </c>
      <c r="D134" s="267">
        <f t="shared" si="191"/>
        <v>-1.4125E-2</v>
      </c>
      <c r="E134" s="267">
        <f t="shared" si="191"/>
        <v>5.8125E-3</v>
      </c>
      <c r="F134" s="267">
        <f t="shared" si="191"/>
        <v>2.5749999999999999E-2</v>
      </c>
      <c r="G134" s="267">
        <f t="shared" si="191"/>
        <v>4.5687499999999999E-2</v>
      </c>
      <c r="H134" s="267">
        <f t="shared" si="191"/>
        <v>6.5625000000000003E-2</v>
      </c>
      <c r="I134" s="267">
        <f t="shared" si="191"/>
        <v>8.55625E-2</v>
      </c>
      <c r="J134" s="267">
        <f t="shared" si="191"/>
        <v>0.1055</v>
      </c>
      <c r="K134" s="267">
        <f t="shared" si="191"/>
        <v>0.12543750000000001</v>
      </c>
      <c r="L134" s="267">
        <f t="shared" si="191"/>
        <v>0.145375</v>
      </c>
      <c r="M134" s="267">
        <f t="shared" si="191"/>
        <v>0.1653125</v>
      </c>
      <c r="N134" s="267">
        <f t="shared" si="191"/>
        <v>0.18525</v>
      </c>
      <c r="O134" s="267">
        <f t="shared" si="191"/>
        <v>0.20518749999999999</v>
      </c>
      <c r="P134" s="267">
        <f t="shared" si="191"/>
        <v>0.22512499999999999</v>
      </c>
      <c r="Q134" s="268">
        <f t="shared" si="191"/>
        <v>0.24506249999999999</v>
      </c>
      <c r="R134" s="319">
        <f t="shared" si="191"/>
        <v>0.26500000000000001</v>
      </c>
      <c r="S134" s="267">
        <f t="shared" si="191"/>
        <v>0.26500000000000001</v>
      </c>
      <c r="T134" s="267">
        <f t="shared" si="191"/>
        <v>0.26500000000000001</v>
      </c>
      <c r="U134" s="267">
        <f t="shared" si="191"/>
        <v>0.26500000000000001</v>
      </c>
      <c r="V134" s="267">
        <f t="shared" si="191"/>
        <v>0.26500000000000001</v>
      </c>
      <c r="W134" s="267">
        <f t="shared" si="191"/>
        <v>0.26500000000000001</v>
      </c>
      <c r="X134" s="267">
        <f t="shared" si="191"/>
        <v>0.26500000000000001</v>
      </c>
      <c r="Y134" s="267">
        <f t="shared" si="191"/>
        <v>0.26500000000000001</v>
      </c>
      <c r="Z134" s="267">
        <f t="shared" si="191"/>
        <v>0.26500000000000001</v>
      </c>
      <c r="AA134" s="267">
        <f t="shared" si="191"/>
        <v>0.26500000000000001</v>
      </c>
      <c r="AB134" s="267">
        <f t="shared" si="191"/>
        <v>0.26500000000000001</v>
      </c>
      <c r="AC134" s="267">
        <f t="shared" si="191"/>
        <v>0.26500000000000001</v>
      </c>
      <c r="AD134" s="267">
        <f t="shared" si="191"/>
        <v>0.26500000000000001</v>
      </c>
      <c r="AE134" s="267">
        <f t="shared" si="191"/>
        <v>0.26500000000000001</v>
      </c>
      <c r="AF134" s="267">
        <f t="shared" si="191"/>
        <v>0.26500000000000001</v>
      </c>
      <c r="AG134" s="267">
        <f t="shared" si="191"/>
        <v>0.26500000000000001</v>
      </c>
      <c r="AH134" s="267">
        <f t="shared" ref="AH134:BM134" si="192">+AH104</f>
        <v>0.26500000000000001</v>
      </c>
      <c r="AI134" s="267">
        <f t="shared" si="192"/>
        <v>0.26500000000000001</v>
      </c>
      <c r="AJ134" s="267">
        <f t="shared" si="192"/>
        <v>0.26500000000000001</v>
      </c>
      <c r="AK134" s="267">
        <f t="shared" si="192"/>
        <v>0.26500000000000001</v>
      </c>
      <c r="AL134" s="267">
        <f t="shared" si="192"/>
        <v>0.26500000000000001</v>
      </c>
      <c r="AM134" s="267">
        <f t="shared" si="192"/>
        <v>0.26500000000000001</v>
      </c>
      <c r="AN134" s="267">
        <f t="shared" si="192"/>
        <v>0.26500000000000001</v>
      </c>
      <c r="AO134" s="267">
        <f t="shared" si="192"/>
        <v>0.26500000000000001</v>
      </c>
      <c r="AP134" s="267">
        <f t="shared" si="192"/>
        <v>0.26500000000000001</v>
      </c>
      <c r="AQ134" s="267">
        <f t="shared" si="192"/>
        <v>0.26500000000000001</v>
      </c>
      <c r="AR134" s="267">
        <f t="shared" si="192"/>
        <v>0.26500000000000001</v>
      </c>
      <c r="AS134" s="267">
        <f t="shared" si="192"/>
        <v>0.26500000000000001</v>
      </c>
      <c r="AT134" s="267">
        <f t="shared" si="192"/>
        <v>0.26500000000000001</v>
      </c>
      <c r="AU134" s="267">
        <f t="shared" si="192"/>
        <v>0.26500000000000001</v>
      </c>
      <c r="AV134" s="267">
        <f t="shared" si="192"/>
        <v>0.26500000000000001</v>
      </c>
      <c r="AW134" s="267">
        <f t="shared" si="192"/>
        <v>0.26500000000000001</v>
      </c>
      <c r="AX134" s="267">
        <f t="shared" si="192"/>
        <v>0.26500000000000001</v>
      </c>
      <c r="AY134" s="267">
        <f t="shared" si="192"/>
        <v>0.26500000000000001</v>
      </c>
      <c r="AZ134" s="267">
        <f t="shared" si="192"/>
        <v>0.26500000000000001</v>
      </c>
      <c r="BA134" s="267">
        <f t="shared" si="192"/>
        <v>0.26500000000000001</v>
      </c>
      <c r="BB134" s="267">
        <f t="shared" si="192"/>
        <v>0.26500000000000001</v>
      </c>
      <c r="BC134" s="267">
        <f t="shared" si="192"/>
        <v>0.26500000000000001</v>
      </c>
      <c r="BD134" s="267">
        <f t="shared" si="192"/>
        <v>0.26500000000000001</v>
      </c>
      <c r="BE134" s="267">
        <f t="shared" si="192"/>
        <v>0.26500000000000001</v>
      </c>
      <c r="BF134" s="267">
        <f t="shared" si="192"/>
        <v>0.26500000000000001</v>
      </c>
      <c r="BG134" s="267">
        <f t="shared" si="192"/>
        <v>0.26500000000000001</v>
      </c>
      <c r="BH134" s="267">
        <f t="shared" si="192"/>
        <v>0.26500000000000001</v>
      </c>
      <c r="BI134" s="267">
        <f t="shared" si="192"/>
        <v>0.26500000000000001</v>
      </c>
      <c r="BJ134" s="267">
        <f t="shared" si="192"/>
        <v>0.26500000000000001</v>
      </c>
      <c r="BK134" s="267">
        <f t="shared" si="192"/>
        <v>0.26500000000000001</v>
      </c>
      <c r="BL134" s="267">
        <f t="shared" si="192"/>
        <v>0.26500000000000001</v>
      </c>
      <c r="BM134" s="267">
        <f t="shared" si="192"/>
        <v>0.26500000000000001</v>
      </c>
      <c r="BN134" s="267">
        <f t="shared" ref="BN134:CB134" si="193">+BN104</f>
        <v>0.26500000000000001</v>
      </c>
      <c r="BO134" s="267">
        <f t="shared" si="193"/>
        <v>0.26500000000000001</v>
      </c>
      <c r="BP134" s="267">
        <f t="shared" si="193"/>
        <v>0.26500000000000001</v>
      </c>
      <c r="BQ134" s="267">
        <f t="shared" si="193"/>
        <v>0.26500000000000001</v>
      </c>
      <c r="BR134" s="267">
        <f t="shared" si="193"/>
        <v>0.26500000000000001</v>
      </c>
      <c r="BS134" s="267">
        <f t="shared" si="193"/>
        <v>0.26500000000000001</v>
      </c>
      <c r="BT134" s="267">
        <f t="shared" si="193"/>
        <v>0.26500000000000001</v>
      </c>
      <c r="BU134" s="267">
        <f t="shared" si="193"/>
        <v>0.26500000000000001</v>
      </c>
      <c r="BV134" s="267">
        <f t="shared" si="193"/>
        <v>0.26500000000000001</v>
      </c>
      <c r="BW134" s="267">
        <f t="shared" si="193"/>
        <v>0.26500000000000001</v>
      </c>
      <c r="BX134" s="267">
        <f t="shared" si="193"/>
        <v>0.26500000000000001</v>
      </c>
      <c r="BY134" s="267">
        <f t="shared" si="193"/>
        <v>0.26500000000000001</v>
      </c>
      <c r="BZ134" s="267">
        <f t="shared" si="193"/>
        <v>0.26500000000000001</v>
      </c>
      <c r="CA134" s="267">
        <f t="shared" si="193"/>
        <v>0.26500000000000001</v>
      </c>
      <c r="CB134" s="267">
        <f t="shared" si="193"/>
        <v>0.26500000000000001</v>
      </c>
      <c r="CC134" s="267">
        <f>+CC104</f>
        <v>0.26500000000000001</v>
      </c>
      <c r="CD134" s="267">
        <f>+CD104</f>
        <v>0.26500000000000001</v>
      </c>
    </row>
    <row r="135" spans="1:82" s="135" customFormat="1" ht="17.399999999999999" customHeight="1" x14ac:dyDescent="0.25">
      <c r="A135" s="269" t="s">
        <v>485</v>
      </c>
      <c r="B135" s="231"/>
      <c r="C135" s="231"/>
      <c r="D135" s="350"/>
      <c r="E135" s="350"/>
      <c r="F135" s="350"/>
      <c r="G135" s="350"/>
      <c r="H135" s="350"/>
      <c r="I135" s="231"/>
      <c r="J135" s="231"/>
      <c r="K135" s="231"/>
      <c r="L135" s="231"/>
      <c r="M135" s="231"/>
      <c r="N135" s="231"/>
      <c r="O135" s="231"/>
      <c r="P135" s="231"/>
      <c r="Q135" s="232"/>
      <c r="R135" s="335"/>
      <c r="S135" s="231"/>
      <c r="T135" s="231"/>
      <c r="U135" s="231"/>
      <c r="V135" s="231"/>
      <c r="W135" s="231"/>
      <c r="X135" s="231"/>
      <c r="Y135" s="231"/>
      <c r="Z135" s="231"/>
      <c r="AA135" s="231"/>
      <c r="AB135" s="231"/>
      <c r="AC135" s="231"/>
      <c r="AD135" s="231"/>
      <c r="AE135" s="231"/>
      <c r="AF135" s="231"/>
      <c r="AG135" s="231"/>
      <c r="AH135" s="231"/>
      <c r="AI135" s="231"/>
      <c r="AJ135" s="231"/>
      <c r="AK135" s="231"/>
      <c r="AL135" s="231"/>
      <c r="AM135" s="231"/>
      <c r="AN135" s="231"/>
      <c r="AO135" s="231"/>
      <c r="AP135" s="231"/>
      <c r="AQ135" s="231"/>
      <c r="AR135" s="231"/>
      <c r="AS135" s="231"/>
      <c r="AT135" s="231"/>
      <c r="AU135" s="231"/>
      <c r="AV135" s="231"/>
      <c r="AW135" s="231"/>
      <c r="AX135" s="231"/>
      <c r="AY135" s="231"/>
      <c r="AZ135" s="231"/>
      <c r="BA135" s="231"/>
      <c r="BB135" s="231"/>
      <c r="BC135" s="231"/>
      <c r="BD135" s="231"/>
      <c r="BE135" s="231"/>
      <c r="BF135" s="231"/>
      <c r="BG135" s="231"/>
      <c r="BH135" s="231"/>
      <c r="BI135" s="231"/>
      <c r="BJ135" s="231"/>
      <c r="BK135" s="231"/>
      <c r="BL135" s="231"/>
      <c r="BM135" s="231"/>
      <c r="BN135" s="231"/>
      <c r="BO135" s="231"/>
      <c r="BP135" s="231"/>
      <c r="BQ135" s="231"/>
      <c r="BR135" s="231"/>
      <c r="BS135" s="231"/>
      <c r="BT135" s="231"/>
      <c r="BU135" s="231"/>
      <c r="BV135" s="231"/>
      <c r="BW135" s="231"/>
      <c r="BX135" s="231"/>
      <c r="BY135" s="231"/>
      <c r="BZ135" s="231"/>
      <c r="CA135" s="231"/>
      <c r="CB135" s="231"/>
      <c r="CC135" s="231"/>
      <c r="CD135" s="231"/>
    </row>
    <row r="136" spans="1:82" s="215" customFormat="1" ht="17.399999999999999" customHeight="1" x14ac:dyDescent="0.25">
      <c r="A136" s="215" t="s">
        <v>487</v>
      </c>
      <c r="B136" s="270">
        <f>+B213</f>
        <v>0.1477</v>
      </c>
      <c r="C136" s="271">
        <f>B136*EXP(-$B$94/Parameters!$C$69)+Parameters!$C$67*C128*(1-EXP(-$B$94/Parameters!$C$69))</f>
        <v>0.16516232381578272</v>
      </c>
      <c r="D136" s="271">
        <f>C136*EXP(-$B$94/Parameters!$C$69)+Parameters!$C$67*D128*(1-EXP(-$B$94/Parameters!$C$69))</f>
        <v>0.18389108276005159</v>
      </c>
      <c r="E136" s="271">
        <f>D136*EXP(-$B$94/Parameters!$C$69)+Parameters!$C$67*E128*(1-EXP(-$B$94/Parameters!$C$69))</f>
        <v>0.20387764172927414</v>
      </c>
      <c r="F136" s="271">
        <f>E136*EXP(-$B$94/Parameters!$C$69)+Parameters!$C$67*F128*(1-EXP(-$B$94/Parameters!$C$69))</f>
        <v>0.22511301321692762</v>
      </c>
      <c r="G136" s="271">
        <f>F136*EXP(-$B$94/Parameters!$C$69)+Parameters!$C$67*G128*(1-EXP(-$B$94/Parameters!$C$69))</f>
        <v>0.24758820259168512</v>
      </c>
      <c r="H136" s="271">
        <f>G136*EXP(-$B$94/Parameters!$C$69)+Parameters!$C$67*H128*(1-EXP(-$B$94/Parameters!$C$69))</f>
        <v>0.27129320858809752</v>
      </c>
      <c r="I136" s="271">
        <f>H136*EXP(-$B$94/Parameters!$C$69)+Parameters!$C$67*I128*(1-EXP(-$B$94/Parameters!$C$69))</f>
        <v>0.29622374825924386</v>
      </c>
      <c r="J136" s="271">
        <f>I136*EXP(-$B$94/Parameters!$C$69)+Parameters!$C$67*J128*(1-EXP(-$B$94/Parameters!$C$69))</f>
        <v>0.32237546696009811</v>
      </c>
      <c r="K136" s="271">
        <f>J136*EXP(-$B$94/Parameters!$C$69)+Parameters!$C$67*K128*(1-EXP(-$B$94/Parameters!$C$69))</f>
        <v>0.34974223046382918</v>
      </c>
      <c r="L136" s="271">
        <f>K136*EXP(-$B$94/Parameters!$C$69)+Parameters!$C$67*L128*(1-EXP(-$B$94/Parameters!$C$69))</f>
        <v>0.37831588279923378</v>
      </c>
      <c r="M136" s="271">
        <f>L136*EXP(-$B$94/Parameters!$C$69)+Parameters!$C$67*M128*(1-EXP(-$B$94/Parameters!$C$69))</f>
        <v>0.40808595722112362</v>
      </c>
      <c r="N136" s="271">
        <f>M136*EXP(-$B$94/Parameters!$C$69)+Parameters!$C$67*N128*(1-EXP(-$B$94/Parameters!$C$69))</f>
        <v>0.43903937081604361</v>
      </c>
      <c r="O136" s="271">
        <f>N136*EXP(-$B$94/Parameters!$C$69)+Parameters!$C$67*O128*(1-EXP(-$B$94/Parameters!$C$69))</f>
        <v>0.47116010259477098</v>
      </c>
      <c r="P136" s="271">
        <f>O136*EXP(-$B$94/Parameters!$C$69)+Parameters!$C$67*P128*(1-EXP(-$B$94/Parameters!$C$69))</f>
        <v>0.50442885171380814</v>
      </c>
      <c r="Q136" s="239">
        <f>P136*EXP(-$B$94/Parameters!$C$69)+Parameters!$C$67*Q128*(1-EXP(-$B$94/Parameters!$C$69))</f>
        <v>0.53882267252410543</v>
      </c>
      <c r="R136" s="319">
        <f>Q136*EXP(-$B$94/Parameters!$C$69)+Parameters!$C$67*R128*(1-EXP(-$B$94/Parameters!$C$69))</f>
        <v>0.57431458246234912</v>
      </c>
      <c r="S136" s="271">
        <f>R136*EXP(-$B$94/Parameters!$C$69)+Parameters!$C$67*S128*(1-EXP(-$B$94/Parameters!$C$69))</f>
        <v>0.61073771703856716</v>
      </c>
      <c r="T136" s="271">
        <f>S136*EXP(-$B$94/Parameters!$C$69)+Parameters!$C$67*T128*(1-EXP(-$B$94/Parameters!$C$69))</f>
        <v>0.64803944228235921</v>
      </c>
      <c r="U136" s="271">
        <f>T136*EXP(-$B$94/Parameters!$C$69)+Parameters!$C$67*U128*(1-EXP(-$B$94/Parameters!$C$69))</f>
        <v>0.68616523780606364</v>
      </c>
      <c r="V136" s="271">
        <f>U136*EXP(-$B$94/Parameters!$C$69)+Parameters!$C$67*V128*(1-EXP(-$B$94/Parameters!$C$69))</f>
        <v>0.72505814486721964</v>
      </c>
      <c r="W136" s="271">
        <f>V136*EXP(-$B$94/Parameters!$C$69)+Parameters!$C$67*W128*(1-EXP(-$B$94/Parameters!$C$69))</f>
        <v>0.76465788404654611</v>
      </c>
      <c r="X136" s="271">
        <f>W136*EXP(-$B$94/Parameters!$C$69)+Parameters!$C$67*X128*(1-EXP(-$B$94/Parameters!$C$69))</f>
        <v>0.80489989328469735</v>
      </c>
      <c r="Y136" s="271">
        <f>X136*EXP(-$B$94/Parameters!$C$69)+Parameters!$C$67*Y128*(1-EXP(-$B$94/Parameters!$C$69))</f>
        <v>0.84571431384808182</v>
      </c>
      <c r="Z136" s="271">
        <f>Y136*EXP(-$B$94/Parameters!$C$69)+Parameters!$C$67*Z128*(1-EXP(-$B$94/Parameters!$C$69))</f>
        <v>0.88702489519839867</v>
      </c>
      <c r="AA136" s="271">
        <f>Z136*EXP(-$B$94/Parameters!$C$69)+Parameters!$C$67*AA128*(1-EXP(-$B$94/Parameters!$C$69))</f>
        <v>0.92874776964933015</v>
      </c>
      <c r="AB136" s="271">
        <f>AA136*EXP(-$B$94/Parameters!$C$69)+Parameters!$C$67*AB128*(1-EXP(-$B$94/Parameters!$C$69))</f>
        <v>0.97079003191308277</v>
      </c>
      <c r="AC136" s="271">
        <f>AB136*EXP(-$B$94/Parameters!$C$69)+Parameters!$C$67*AC128*(1-EXP(-$B$94/Parameters!$C$69))</f>
        <v>1.0130480380583822</v>
      </c>
      <c r="AD136" s="271">
        <f>AC136*EXP(-$B$94/Parameters!$C$69)+Parameters!$C$67*AD128*(1-EXP(-$B$94/Parameters!$C$69))</f>
        <v>1.0554051727581817</v>
      </c>
      <c r="AE136" s="271">
        <f>AD136*EXP(-$B$94/Parameters!$C$69)+Parameters!$C$67*AE128*(1-EXP(-$B$94/Parameters!$C$69))</f>
        <v>1.09772798103755</v>
      </c>
      <c r="AF136" s="271">
        <f>AE136*EXP(-$B$94/Parameters!$C$69)+Parameters!$C$67*AF128*(1-EXP(-$B$94/Parameters!$C$69))</f>
        <v>1.1398633474943365</v>
      </c>
      <c r="AG136" s="271">
        <f>AF136*EXP(-$B$94/Parameters!$C$69)+Parameters!$C$67*AG128*(1-EXP(-$B$94/Parameters!$C$69))</f>
        <v>1.1816345791705947</v>
      </c>
      <c r="AH136" s="271">
        <f>AG136*EXP(-$B$94/Parameters!$C$69)+Parameters!$C$67*AH128*(1-EXP(-$B$94/Parameters!$C$69))</f>
        <v>1.2228360928516107</v>
      </c>
      <c r="AI136" s="271">
        <f>AH136*EXP(-$B$94/Parameters!$C$69)+Parameters!$C$67*AI128*(1-EXP(-$B$94/Parameters!$C$69))</f>
        <v>1.2632262004697152</v>
      </c>
      <c r="AJ136" s="271">
        <f>AI136*EXP(-$B$94/Parameters!$C$69)+Parameters!$C$67*AJ128*(1-EXP(-$B$94/Parameters!$C$69))</f>
        <v>1.3025173218181982</v>
      </c>
      <c r="AK136" s="271">
        <f>AJ136*EXP(-$B$94/Parameters!$C$69)+Parameters!$C$67*AK128*(1-EXP(-$B$94/Parameters!$C$69))</f>
        <v>1.3377882664032572</v>
      </c>
      <c r="AL136" s="271">
        <f>AK136*EXP(-$B$94/Parameters!$C$69)+Parameters!$C$67*AL128*(1-EXP(-$B$94/Parameters!$C$69))</f>
        <v>1.3720911773538369</v>
      </c>
      <c r="AM136" s="271">
        <f>AL136*EXP(-$B$94/Parameters!$C$69)+Parameters!$C$67*AM128*(1-EXP(-$B$94/Parameters!$C$69))</f>
        <v>1.4054587774273211</v>
      </c>
      <c r="AN136" s="271">
        <f>AM136*EXP(-$B$94/Parameters!$C$69)+Parameters!$C$67*AN128*(1-EXP(-$B$94/Parameters!$C$69))</f>
        <v>1.4379246789784621</v>
      </c>
      <c r="AO136" s="271">
        <f>AN136*EXP(-$B$94/Parameters!$C$69)+Parameters!$C$67*AO128*(1-EXP(-$B$94/Parameters!$C$69))</f>
        <v>1.4695210677553754</v>
      </c>
      <c r="AP136" s="271">
        <f>AO136*EXP(-$B$94/Parameters!$C$69)+Parameters!$C$67*AP128*(1-EXP(-$B$94/Parameters!$C$69))</f>
        <v>1.5002782665605199</v>
      </c>
      <c r="AQ136" s="271">
        <f>AP136*EXP(-$B$94/Parameters!$C$69)+Parameters!$C$67*AQ128*(1-EXP(-$B$94/Parameters!$C$69))</f>
        <v>1.5302247822120814</v>
      </c>
      <c r="AR136" s="271">
        <f>AQ136*EXP(-$B$94/Parameters!$C$69)+Parameters!$C$67*AR128*(1-EXP(-$B$94/Parameters!$C$69))</f>
        <v>1.559387457564132</v>
      </c>
      <c r="AS136" s="271">
        <f>AR136*EXP(-$B$94/Parameters!$C$69)+Parameters!$C$67*AS128*(1-EXP(-$B$94/Parameters!$C$69))</f>
        <v>1.5877916312389821</v>
      </c>
      <c r="AT136" s="271">
        <f>AS136*EXP(-$B$94/Parameters!$C$69)+Parameters!$C$67*AT128*(1-EXP(-$B$94/Parameters!$C$69))</f>
        <v>1.6154612825758505</v>
      </c>
      <c r="AU136" s="271">
        <f>AT136*EXP(-$B$94/Parameters!$C$69)+Parameters!$C$67*AU128*(1-EXP(-$B$94/Parameters!$C$69))</f>
        <v>1.6424191586605237</v>
      </c>
      <c r="AV136" s="271">
        <f>AU136*EXP(-$B$94/Parameters!$C$69)+Parameters!$C$67*AV128*(1-EXP(-$B$94/Parameters!$C$69))</f>
        <v>1.6686868849261971</v>
      </c>
      <c r="AW136" s="271">
        <f>AV136*EXP(-$B$94/Parameters!$C$69)+Parameters!$C$67*AW128*(1-EXP(-$B$94/Parameters!$C$69))</f>
        <v>1.6942850616098544</v>
      </c>
      <c r="AX136" s="271">
        <f>AW136*EXP(-$B$94/Parameters!$C$69)+Parameters!$C$67*AX128*(1-EXP(-$B$94/Parameters!$C$69))</f>
        <v>1.7192333482088071</v>
      </c>
      <c r="AY136" s="271">
        <f>AX136*EXP(-$B$94/Parameters!$C$69)+Parameters!$C$67*AY128*(1-EXP(-$B$94/Parameters!$C$69))</f>
        <v>1.7435505377651177</v>
      </c>
      <c r="AZ136" s="271">
        <f>AY136*EXP(-$B$94/Parameters!$C$69)+Parameters!$C$67*AZ128*(1-EXP(-$B$94/Parameters!$C$69))</f>
        <v>1.7672546224983519</v>
      </c>
      <c r="BA136" s="271">
        <f>AZ136*EXP(-$B$94/Parameters!$C$69)+Parameters!$C$67*BA128*(1-EXP(-$B$94/Parameters!$C$69))</f>
        <v>1.7903628520468673</v>
      </c>
      <c r="BB136" s="271">
        <f>BA136*EXP(-$B$94/Parameters!$C$69)+Parameters!$C$67*BB128*(1-EXP(-$B$94/Parameters!$C$69))</f>
        <v>1.81289178536491</v>
      </c>
      <c r="BC136" s="271">
        <f>BB136*EXP(-$B$94/Parameters!$C$69)+Parameters!$C$67*BC128*(1-EXP(-$B$94/Parameters!$C$69))</f>
        <v>1.8348573371497334</v>
      </c>
      <c r="BD136" s="271">
        <f>BC136*EXP(-$B$94/Parameters!$C$69)+Parameters!$C$67*BD128*(1-EXP(-$B$94/Parameters!$C$69))</f>
        <v>1.8562748195320689</v>
      </c>
      <c r="BE136" s="271">
        <f>BD136*EXP(-$B$94/Parameters!$C$69)+Parameters!$C$67*BE128*(1-EXP(-$B$94/Parameters!$C$69))</f>
        <v>1.8771589796480506</v>
      </c>
      <c r="BF136" s="271">
        <f>BE136*EXP(-$B$94/Parameters!$C$69)+Parameters!$C$67*BF128*(1-EXP(-$B$94/Parameters!$C$69))</f>
        <v>1.8975240336159898</v>
      </c>
      <c r="BG136" s="271">
        <f>BF136*EXP(-$B$94/Parameters!$C$69)+Parameters!$C$67*BG128*(1-EXP(-$B$94/Parameters!$C$69))</f>
        <v>1.9173836973631382</v>
      </c>
      <c r="BH136" s="271">
        <f>BG136*EXP(-$B$94/Parameters!$C$69)+Parameters!$C$67*BH128*(1-EXP(-$B$94/Parameters!$C$69))</f>
        <v>1.9367512146826027</v>
      </c>
      <c r="BI136" s="271">
        <f>BH136*EXP(-$B$94/Parameters!$C$69)+Parameters!$C$67*BI128*(1-EXP(-$B$94/Parameters!$C$69))</f>
        <v>1.9556393828463667</v>
      </c>
      <c r="BJ136" s="271">
        <f>BI136*EXP(-$B$94/Parameters!$C$69)+Parameters!$C$67*BJ128*(1-EXP(-$B$94/Parameters!$C$69))</f>
        <v>1.9740605760549392</v>
      </c>
      <c r="BK136" s="271">
        <f>BJ136*EXP(-$B$94/Parameters!$C$69)+Parameters!$C$67*BK128*(1-EXP(-$B$94/Parameters!$C$69))</f>
        <v>1.9920267669659275</v>
      </c>
      <c r="BL136" s="271">
        <f>BK136*EXP(-$B$94/Parameters!$C$69)+Parameters!$C$67*BL128*(1-EXP(-$B$94/Parameters!$C$69))</f>
        <v>2.0095495465115163</v>
      </c>
      <c r="BM136" s="271">
        <f>BL136*EXP(-$B$94/Parameters!$C$69)+Parameters!$C$67*BM128*(1-EXP(-$B$94/Parameters!$C$69))</f>
        <v>2.0266401421874374</v>
      </c>
      <c r="BN136" s="271">
        <f>BM136*EXP(-$B$94/Parameters!$C$69)+Parameters!$C$67*BN128*(1-EXP(-$B$94/Parameters!$C$69))</f>
        <v>2.0433094349726759</v>
      </c>
      <c r="BO136" s="271">
        <f>BN136*EXP(-$B$94/Parameters!$C$69)+Parameters!$C$67*BO128*(1-EXP(-$B$94/Parameters!$C$69))</f>
        <v>2.0595679750192359</v>
      </c>
      <c r="BP136" s="271">
        <f>BO136*EXP(-$B$94/Parameters!$C$69)+Parameters!$C$67*BP128*(1-EXP(-$B$94/Parameters!$C$69))</f>
        <v>2.0754259962341925</v>
      </c>
      <c r="BQ136" s="271">
        <f>BP136*EXP(-$B$94/Parameters!$C$69)+Parameters!$C$67*BQ128*(1-EXP(-$B$94/Parameters!$C$69))</f>
        <v>2.0908934298615733</v>
      </c>
      <c r="BR136" s="271">
        <f>BQ136*EXP(-$B$94/Parameters!$C$69)+Parameters!$C$67*BR128*(1-EXP(-$B$94/Parameters!$C$69))</f>
        <v>2.105979917158928</v>
      </c>
      <c r="BS136" s="271">
        <f>BR136*EXP(-$B$94/Parameters!$C$69)+Parameters!$C$67*BS128*(1-EXP(-$B$94/Parameters!$C$69))</f>
        <v>2.1206948212524948</v>
      </c>
      <c r="BT136" s="271">
        <f>BS136*EXP(-$B$94/Parameters!$C$69)+Parameters!$C$67*BT128*(1-EXP(-$B$94/Parameters!$C$69))</f>
        <v>2.1350472382453445</v>
      </c>
      <c r="BU136" s="271">
        <f>BT136*EXP(-$B$94/Parameters!$C$69)+Parameters!$C$67*BU128*(1-EXP(-$B$94/Parameters!$C$69))</f>
        <v>2.1490460076446269</v>
      </c>
      <c r="BV136" s="271">
        <f>BU136*EXP(-$B$94/Parameters!$C$69)+Parameters!$C$67*BV128*(1-EXP(-$B$94/Parameters!$C$69))</f>
        <v>2.1626997221668054</v>
      </c>
      <c r="BW136" s="271">
        <f>BV136*EXP(-$B$94/Parameters!$C$69)+Parameters!$C$67*BW128*(1-EXP(-$B$94/Parameters!$C$69))</f>
        <v>2.1760167369734815</v>
      </c>
      <c r="BX136" s="271">
        <f>BW136*EXP(-$B$94/Parameters!$C$69)+Parameters!$C$67*BX128*(1-EXP(-$B$94/Parameters!$C$69))</f>
        <v>2.1890051783848592</v>
      </c>
      <c r="BY136" s="271">
        <f>BX136*EXP(-$B$94/Parameters!$C$69)+Parameters!$C$67*BY128*(1-EXP(-$B$94/Parameters!$C$69))</f>
        <v>2.2016729521130536</v>
      </c>
      <c r="BZ136" s="271">
        <f>BY136*EXP(-$B$94/Parameters!$C$69)+Parameters!$C$67*BZ128*(1-EXP(-$B$94/Parameters!$C$69))</f>
        <v>2.2140277510531621</v>
      </c>
      <c r="CA136" s="271">
        <f>BZ136*EXP(-$B$94/Parameters!$C$69)+Parameters!$C$67*CA128*(1-EXP(-$B$94/Parameters!$C$69))</f>
        <v>2.2260770626662501</v>
      </c>
      <c r="CB136" s="271">
        <f>CA136*EXP(-$B$94/Parameters!$C$69)+Parameters!$C$67*CB128*(1-EXP(-$B$94/Parameters!$C$69))</f>
        <v>2.2378281759850518</v>
      </c>
      <c r="CC136" s="271">
        <f>CB136*EXP(-$B$94/Parameters!$C$69)+Parameters!$C$67*CC128*(1-EXP(-$B$94/Parameters!$C$69))</f>
        <v>2.2492881882702429</v>
      </c>
      <c r="CD136" s="271">
        <f>CC136*EXP(-$B$94/Parameters!$C$69)+Parameters!$C$67*CD128*(1-EXP(-$B$94/Parameters!$C$69))</f>
        <v>2.2604640113425036</v>
      </c>
    </row>
    <row r="137" spans="1:82" s="215" customFormat="1" ht="17.399999999999999" customHeight="1" x14ac:dyDescent="0.25">
      <c r="A137" s="215" t="s">
        <v>488</v>
      </c>
      <c r="B137" s="270">
        <f>+B214</f>
        <v>1.0994539999999999</v>
      </c>
      <c r="C137" s="271">
        <f>B137*EXP(-$B$94/Parameters!$C$70)+Parameters!$C$68*C128*(1-EXP(-$B$94/Parameters!$C$70))</f>
        <v>1.263779925535879</v>
      </c>
      <c r="D137" s="271">
        <f>C137*EXP(-$B$94/Parameters!$C$70)+Parameters!$C$68*D128*(1-EXP(-$B$94/Parameters!$C$70))</f>
        <v>1.3866798538525913</v>
      </c>
      <c r="E137" s="271">
        <f>D137*EXP(-$B$94/Parameters!$C$70)+Parameters!$C$68*E128*(1-EXP(-$B$94/Parameters!$C$70))</f>
        <v>1.4982738712661674</v>
      </c>
      <c r="F137" s="271">
        <f>E137*EXP(-$B$94/Parameters!$C$70)+Parameters!$C$68*F128*(1-EXP(-$B$94/Parameters!$C$70))</f>
        <v>1.6073546203682008</v>
      </c>
      <c r="G137" s="271">
        <f>F137*EXP(-$B$94/Parameters!$C$70)+Parameters!$C$68*G128*(1-EXP(-$B$94/Parameters!$C$70))</f>
        <v>1.7164870212569316</v>
      </c>
      <c r="H137" s="271">
        <f>G137*EXP(-$B$94/Parameters!$C$70)+Parameters!$C$68*H128*(1-EXP(-$B$94/Parameters!$C$70))</f>
        <v>1.826367145312572</v>
      </c>
      <c r="I137" s="271">
        <f>H137*EXP(-$B$94/Parameters!$C$70)+Parameters!$C$68*I128*(1-EXP(-$B$94/Parameters!$C$70))</f>
        <v>1.9374511443549318</v>
      </c>
      <c r="J137" s="271">
        <f>I137*EXP(-$B$94/Parameters!$C$70)+Parameters!$C$68*J128*(1-EXP(-$B$94/Parameters!$C$70))</f>
        <v>2.049865149440611</v>
      </c>
      <c r="K137" s="271">
        <f>J137*EXP(-$B$94/Parameters!$C$70)+Parameters!$C$68*K128*(1-EXP(-$B$94/Parameters!$C$70))</f>
        <v>2.1635603653316977</v>
      </c>
      <c r="L137" s="271">
        <f>K137*EXP(-$B$94/Parameters!$C$70)+Parameters!$C$68*L128*(1-EXP(-$B$94/Parameters!$C$70))</f>
        <v>2.2784239860102993</v>
      </c>
      <c r="M137" s="271">
        <f>L137*EXP(-$B$94/Parameters!$C$70)+Parameters!$C$68*M128*(1-EXP(-$B$94/Parameters!$C$70))</f>
        <v>2.3943092831841168</v>
      </c>
      <c r="N137" s="271">
        <f>M137*EXP(-$B$94/Parameters!$C$70)+Parameters!$C$68*N128*(1-EXP(-$B$94/Parameters!$C$70))</f>
        <v>2.5110433867344124</v>
      </c>
      <c r="O137" s="271">
        <f>N137*EXP(-$B$94/Parameters!$C$70)+Parameters!$C$68*O128*(1-EXP(-$B$94/Parameters!$C$70))</f>
        <v>2.6284285123800997</v>
      </c>
      <c r="P137" s="271">
        <f>O137*EXP(-$B$94/Parameters!$C$70)+Parameters!$C$68*P128*(1-EXP(-$B$94/Parameters!$C$70))</f>
        <v>2.7462411014344186</v>
      </c>
      <c r="Q137" s="239">
        <f>P137*EXP(-$B$94/Parameters!$C$70)+Parameters!$C$68*Q128*(1-EXP(-$B$94/Parameters!$C$70))</f>
        <v>2.864230179003568</v>
      </c>
      <c r="R137" s="319">
        <f>Q137*EXP(-$B$94/Parameters!$C$70)+Parameters!$C$68*R128*(1-EXP(-$B$94/Parameters!$C$70))</f>
        <v>2.9821152785764853</v>
      </c>
      <c r="S137" s="271">
        <f>R137*EXP(-$B$94/Parameters!$C$70)+Parameters!$C$68*S128*(1-EXP(-$B$94/Parameters!$C$70))</f>
        <v>3.0933794107225898</v>
      </c>
      <c r="T137" s="271">
        <f>S137*EXP(-$B$94/Parameters!$C$70)+Parameters!$C$68*T128*(1-EXP(-$B$94/Parameters!$C$70))</f>
        <v>3.2011882801770852</v>
      </c>
      <c r="U137" s="271">
        <f>T137*EXP(-$B$94/Parameters!$C$70)+Parameters!$C$68*U128*(1-EXP(-$B$94/Parameters!$C$70))</f>
        <v>3.30633160246997</v>
      </c>
      <c r="V137" s="271">
        <f>U137*EXP(-$B$94/Parameters!$C$70)+Parameters!$C$68*V128*(1-EXP(-$B$94/Parameters!$C$70))</f>
        <v>3.4088764674579268</v>
      </c>
      <c r="W137" s="271">
        <f>V137*EXP(-$B$94/Parameters!$C$70)+Parameters!$C$68*W128*(1-EXP(-$B$94/Parameters!$C$70))</f>
        <v>3.50863566270182</v>
      </c>
      <c r="X137" s="271">
        <f>W137*EXP(-$B$94/Parameters!$C$70)+Parameters!$C$68*X128*(1-EXP(-$B$94/Parameters!$C$70))</f>
        <v>3.6053002698475649</v>
      </c>
      <c r="Y137" s="271">
        <f>X137*EXP(-$B$94/Parameters!$C$70)+Parameters!$C$68*Y128*(1-EXP(-$B$94/Parameters!$C$70))</f>
        <v>3.698475170005834</v>
      </c>
      <c r="Z137" s="271">
        <f>Y137*EXP(-$B$94/Parameters!$C$70)+Parameters!$C$68*Z128*(1-EXP(-$B$94/Parameters!$C$70))</f>
        <v>3.7876847477191484</v>
      </c>
      <c r="AA137" s="271">
        <f>Z137*EXP(-$B$94/Parameters!$C$70)+Parameters!$C$68*AA128*(1-EXP(-$B$94/Parameters!$C$70))</f>
        <v>3.8723675428659985</v>
      </c>
      <c r="AB137" s="271">
        <f>AA137*EXP(-$B$94/Parameters!$C$70)+Parameters!$C$68*AB128*(1-EXP(-$B$94/Parameters!$C$70))</f>
        <v>3.9518645688150444</v>
      </c>
      <c r="AC137" s="271">
        <f>AB137*EXP(-$B$94/Parameters!$C$70)+Parameters!$C$68*AC128*(1-EXP(-$B$94/Parameters!$C$70))</f>
        <v>4.0254016727288207</v>
      </c>
      <c r="AD137" s="271">
        <f>AC137*EXP(-$B$94/Parameters!$C$70)+Parameters!$C$68*AD128*(1-EXP(-$B$94/Parameters!$C$70))</f>
        <v>4.0920583766703427</v>
      </c>
      <c r="AE137" s="271">
        <f>AD137*EXP(-$B$94/Parameters!$C$70)+Parameters!$C$68*AE128*(1-EXP(-$B$94/Parameters!$C$70))</f>
        <v>4.1506816781830524</v>
      </c>
      <c r="AF137" s="271">
        <f>AE137*EXP(-$B$94/Parameters!$C$70)+Parameters!$C$68*AF128*(1-EXP(-$B$94/Parameters!$C$70))</f>
        <v>4.1999050937083924</v>
      </c>
      <c r="AG137" s="271">
        <f>AF137*EXP(-$B$94/Parameters!$C$70)+Parameters!$C$68*AG128*(1-EXP(-$B$94/Parameters!$C$70))</f>
        <v>4.2381012924122512</v>
      </c>
      <c r="AH137" s="271">
        <f>AG137*EXP(-$B$94/Parameters!$C$70)+Parameters!$C$68*AH128*(1-EXP(-$B$94/Parameters!$C$70))</f>
        <v>4.2633005273247173</v>
      </c>
      <c r="AI137" s="271">
        <f>AH137*EXP(-$B$94/Parameters!$C$70)+Parameters!$C$68*AI128*(1-EXP(-$B$94/Parameters!$C$70))</f>
        <v>4.273074515663863</v>
      </c>
      <c r="AJ137" s="271">
        <f>AI137*EXP(-$B$94/Parameters!$C$70)+Parameters!$C$68*AJ128*(1-EXP(-$B$94/Parameters!$C$70))</f>
        <v>4.2643776445089365</v>
      </c>
      <c r="AK137" s="271">
        <f>AJ137*EXP(-$B$94/Parameters!$C$70)+Parameters!$C$68*AK128*(1-EXP(-$B$94/Parameters!$C$70))</f>
        <v>4.1153780000868005</v>
      </c>
      <c r="AL137" s="271">
        <f>AK137*EXP(-$B$94/Parameters!$C$70)+Parameters!$C$68*AL128*(1-EXP(-$B$94/Parameters!$C$70))</f>
        <v>4.0612861264930915</v>
      </c>
      <c r="AM137" s="271">
        <f>AL137*EXP(-$B$94/Parameters!$C$70)+Parameters!$C$68*AM128*(1-EXP(-$B$94/Parameters!$C$70))</f>
        <v>4.0355461717045866</v>
      </c>
      <c r="AN137" s="271">
        <f>AM137*EXP(-$B$94/Parameters!$C$70)+Parameters!$C$68*AN128*(1-EXP(-$B$94/Parameters!$C$70))</f>
        <v>4.0187473640734774</v>
      </c>
      <c r="AO137" s="271">
        <f>AN137*EXP(-$B$94/Parameters!$C$70)+Parameters!$C$68*AO128*(1-EXP(-$B$94/Parameters!$C$70))</f>
        <v>4.005174490715893</v>
      </c>
      <c r="AP137" s="271">
        <f>AO137*EXP(-$B$94/Parameters!$C$70)+Parameters!$C$68*AP128*(1-EXP(-$B$94/Parameters!$C$70))</f>
        <v>3.9931000911784515</v>
      </c>
      <c r="AQ137" s="271">
        <f>AP137*EXP(-$B$94/Parameters!$C$70)+Parameters!$C$68*AQ128*(1-EXP(-$B$94/Parameters!$C$70))</f>
        <v>3.9819644060001336</v>
      </c>
      <c r="AR137" s="271">
        <f>AQ137*EXP(-$B$94/Parameters!$C$70)+Parameters!$C$68*AR128*(1-EXP(-$B$94/Parameters!$C$70))</f>
        <v>3.9715547188594309</v>
      </c>
      <c r="AS137" s="271">
        <f>AR137*EXP(-$B$94/Parameters!$C$70)+Parameters!$C$68*AS128*(1-EXP(-$B$94/Parameters!$C$70))</f>
        <v>3.9617656239552712</v>
      </c>
      <c r="AT137" s="271">
        <f>AS137*EXP(-$B$94/Parameters!$C$70)+Parameters!$C$68*AT128*(1-EXP(-$B$94/Parameters!$C$70))</f>
        <v>3.9525283249180396</v>
      </c>
      <c r="AU137" s="271">
        <f>AT137*EXP(-$B$94/Parameters!$C$70)+Parameters!$C$68*AU128*(1-EXP(-$B$94/Parameters!$C$70))</f>
        <v>3.9437892566362169</v>
      </c>
      <c r="AV137" s="271">
        <f>AU137*EXP(-$B$94/Parameters!$C$70)+Parameters!$C$68*AV128*(1-EXP(-$B$94/Parameters!$C$70))</f>
        <v>3.9355031964938121</v>
      </c>
      <c r="AW137" s="271">
        <f>AV137*EXP(-$B$94/Parameters!$C$70)+Parameters!$C$68*AW128*(1-EXP(-$B$94/Parameters!$C$70))</f>
        <v>3.9276307059900128</v>
      </c>
      <c r="AX137" s="271">
        <f>AW137*EXP(-$B$94/Parameters!$C$70)+Parameters!$C$68*AX128*(1-EXP(-$B$94/Parameters!$C$70))</f>
        <v>3.9201369246704627</v>
      </c>
      <c r="AY137" s="271">
        <f>AX137*EXP(-$B$94/Parameters!$C$70)+Parameters!$C$68*AY128*(1-EXP(-$B$94/Parameters!$C$70))</f>
        <v>3.9129908321371696</v>
      </c>
      <c r="AZ137" s="271">
        <f>AY137*EXP(-$B$94/Parameters!$C$70)+Parameters!$C$68*AZ128*(1-EXP(-$B$94/Parameters!$C$70))</f>
        <v>3.906164706971599</v>
      </c>
      <c r="BA137" s="271">
        <f>AZ137*EXP(-$B$94/Parameters!$C$70)+Parameters!$C$68*BA128*(1-EXP(-$B$94/Parameters!$C$70))</f>
        <v>3.8996336927294717</v>
      </c>
      <c r="BB137" s="271">
        <f>BA137*EXP(-$B$94/Parameters!$C$70)+Parameters!$C$68*BB128*(1-EXP(-$B$94/Parameters!$C$70))</f>
        <v>3.8933754361621062</v>
      </c>
      <c r="BC137" s="271">
        <f>BB137*EXP(-$B$94/Parameters!$C$70)+Parameters!$C$68*BC128*(1-EXP(-$B$94/Parameters!$C$70))</f>
        <v>3.8873697805412526</v>
      </c>
      <c r="BD137" s="271">
        <f>BC137*EXP(-$B$94/Parameters!$C$70)+Parameters!$C$68*BD128*(1-EXP(-$B$94/Parameters!$C$70))</f>
        <v>3.8815985034593483</v>
      </c>
      <c r="BE137" s="271">
        <f>BD137*EXP(-$B$94/Parameters!$C$70)+Parameters!$C$68*BE128*(1-EXP(-$B$94/Parameters!$C$70))</f>
        <v>3.8760450914193463</v>
      </c>
      <c r="BF137" s="271">
        <f>BE137*EXP(-$B$94/Parameters!$C$70)+Parameters!$C$68*BF128*(1-EXP(-$B$94/Parameters!$C$70))</f>
        <v>3.870694545218516</v>
      </c>
      <c r="BG137" s="271">
        <f>BF137*EXP(-$B$94/Parameters!$C$70)+Parameters!$C$68*BG128*(1-EXP(-$B$94/Parameters!$C$70))</f>
        <v>3.8655332112884739</v>
      </c>
      <c r="BH137" s="271">
        <f>BG137*EXP(-$B$94/Parameters!$C$70)+Parameters!$C$68*BH128*(1-EXP(-$B$94/Parameters!$C$70))</f>
        <v>3.8605486350257916</v>
      </c>
      <c r="BI137" s="271">
        <f>BH137*EXP(-$B$94/Parameters!$C$70)+Parameters!$C$68*BI128*(1-EXP(-$B$94/Parameters!$C$70))</f>
        <v>3.8557294328337077</v>
      </c>
      <c r="BJ137" s="271">
        <f>BI137*EXP(-$B$94/Parameters!$C$70)+Parameters!$C$68*BJ128*(1-EXP(-$B$94/Parameters!$C$70))</f>
        <v>3.8510651801466445</v>
      </c>
      <c r="BK137" s="271">
        <f>BJ137*EXP(-$B$94/Parameters!$C$70)+Parameters!$C$68*BK128*(1-EXP(-$B$94/Parameters!$C$70))</f>
        <v>3.8465463131565856</v>
      </c>
      <c r="BL137" s="271">
        <f>BK137*EXP(-$B$94/Parameters!$C$70)+Parameters!$C$68*BL128*(1-EXP(-$B$94/Parameters!$C$70))</f>
        <v>3.8421640423261492</v>
      </c>
      <c r="BM137" s="271">
        <f>BL137*EXP(-$B$94/Parameters!$C$70)+Parameters!$C$68*BM128*(1-EXP(-$B$94/Parameters!$C$70))</f>
        <v>3.8379102760738384</v>
      </c>
      <c r="BN137" s="271">
        <f>BM137*EXP(-$B$94/Parameters!$C$70)+Parameters!$C$68*BN128*(1-EXP(-$B$94/Parameters!$C$70))</f>
        <v>3.8337775532652625</v>
      </c>
      <c r="BO137" s="271">
        <f>BN137*EXP(-$B$94/Parameters!$C$70)+Parameters!$C$68*BO128*(1-EXP(-$B$94/Parameters!$C$70))</f>
        <v>3.8297589833500965</v>
      </c>
      <c r="BP137" s="271">
        <f>BO137*EXP(-$B$94/Parameters!$C$70)+Parameters!$C$68*BP128*(1-EXP(-$B$94/Parameters!$C$70))</f>
        <v>3.8258481931561246</v>
      </c>
      <c r="BQ137" s="271">
        <f>BP137*EXP(-$B$94/Parameters!$C$70)+Parameters!$C$68*BQ128*(1-EXP(-$B$94/Parameters!$C$70))</f>
        <v>3.8220392794951707</v>
      </c>
      <c r="BR137" s="271">
        <f>BQ137*EXP(-$B$94/Parameters!$C$70)+Parameters!$C$68*BR128*(1-EXP(-$B$94/Parameters!$C$70))</f>
        <v>3.8183267668561092</v>
      </c>
      <c r="BS137" s="271">
        <f>BR137*EXP(-$B$94/Parameters!$C$70)+Parameters!$C$68*BS128*(1-EXP(-$B$94/Parameters!$C$70))</f>
        <v>3.814705569561581</v>
      </c>
      <c r="BT137" s="271">
        <f>BS137*EXP(-$B$94/Parameters!$C$70)+Parameters!$C$68*BT128*(1-EXP(-$B$94/Parameters!$C$70))</f>
        <v>3.8111709578506954</v>
      </c>
      <c r="BU137" s="271">
        <f>BT137*EXP(-$B$94/Parameters!$C$70)+Parameters!$C$68*BU128*(1-EXP(-$B$94/Parameters!$C$70))</f>
        <v>3.8077185274226895</v>
      </c>
      <c r="BV137" s="271">
        <f>BU137*EXP(-$B$94/Parameters!$C$70)+Parameters!$C$68*BV128*(1-EXP(-$B$94/Parameters!$C$70))</f>
        <v>3.8043441720382667</v>
      </c>
      <c r="BW137" s="271">
        <f>BV137*EXP(-$B$94/Parameters!$C$70)+Parameters!$C$68*BW128*(1-EXP(-$B$94/Parameters!$C$70))</f>
        <v>3.8010440588280465</v>
      </c>
      <c r="BX137" s="271">
        <f>BW137*EXP(-$B$94/Parameters!$C$70)+Parameters!$C$68*BX128*(1-EXP(-$B$94/Parameters!$C$70))</f>
        <v>3.7978146060026425</v>
      </c>
      <c r="BY137" s="271">
        <f>BX137*EXP(-$B$94/Parameters!$C$70)+Parameters!$C$68*BY128*(1-EXP(-$B$94/Parameters!$C$70))</f>
        <v>3.794652462697524</v>
      </c>
      <c r="BZ137" s="271">
        <f>BY137*EXP(-$B$94/Parameters!$C$70)+Parameters!$C$68*BZ128*(1-EXP(-$B$94/Parameters!$C$70))</f>
        <v>3.7915544907190748</v>
      </c>
      <c r="CA137" s="271">
        <f>BZ137*EXP(-$B$94/Parameters!$C$70)+Parameters!$C$68*CA128*(1-EXP(-$B$94/Parameters!$C$70))</f>
        <v>3.7885177479869299</v>
      </c>
      <c r="CB137" s="271">
        <f>CA137*EXP(-$B$94/Parameters!$C$70)+Parameters!$C$68*CB128*(1-EXP(-$B$94/Parameters!$C$70))</f>
        <v>3.7855394734924293</v>
      </c>
      <c r="CC137" s="271">
        <f>CB137*EXP(-$B$94/Parameters!$C$70)+Parameters!$C$68*CC128*(1-EXP(-$B$94/Parameters!$C$70))</f>
        <v>3.7826170736144951</v>
      </c>
      <c r="CD137" s="271">
        <f>CC137*EXP(-$B$94/Parameters!$C$70)+Parameters!$C$68*CD128*(1-EXP(-$B$94/Parameters!$C$70))</f>
        <v>3.7797481096528589</v>
      </c>
    </row>
    <row r="138" spans="1:82" s="168" customFormat="1" ht="17.399999999999999" customHeight="1" x14ac:dyDescent="0.25">
      <c r="A138" s="267" t="s">
        <v>486</v>
      </c>
      <c r="B138" s="270">
        <f t="shared" ref="B138:AG138" si="194">+B136+B137</f>
        <v>1.2471539999999999</v>
      </c>
      <c r="C138" s="271">
        <f t="shared" si="194"/>
        <v>1.4289422493516617</v>
      </c>
      <c r="D138" s="271">
        <f t="shared" si="194"/>
        <v>1.5705709366126428</v>
      </c>
      <c r="E138" s="271">
        <f t="shared" si="194"/>
        <v>1.7021515129954414</v>
      </c>
      <c r="F138" s="271">
        <f t="shared" si="194"/>
        <v>1.8324676335851284</v>
      </c>
      <c r="G138" s="271">
        <f t="shared" si="194"/>
        <v>1.9640752238486168</v>
      </c>
      <c r="H138" s="271">
        <f t="shared" si="194"/>
        <v>2.0976603539006695</v>
      </c>
      <c r="I138" s="271">
        <f t="shared" si="194"/>
        <v>2.2336748926141756</v>
      </c>
      <c r="J138" s="271">
        <f t="shared" si="194"/>
        <v>2.3722406164007093</v>
      </c>
      <c r="K138" s="271">
        <f t="shared" si="194"/>
        <v>2.5133025957955271</v>
      </c>
      <c r="L138" s="271">
        <f t="shared" si="194"/>
        <v>2.6567398688095332</v>
      </c>
      <c r="M138" s="271">
        <f t="shared" si="194"/>
        <v>2.8023952404052404</v>
      </c>
      <c r="N138" s="271">
        <f t="shared" si="194"/>
        <v>2.9500827575504562</v>
      </c>
      <c r="O138" s="271">
        <f t="shared" si="194"/>
        <v>3.0995886149748708</v>
      </c>
      <c r="P138" s="271">
        <f t="shared" si="194"/>
        <v>3.2506699531482268</v>
      </c>
      <c r="Q138" s="239">
        <f t="shared" si="194"/>
        <v>3.4030528515276735</v>
      </c>
      <c r="R138" s="319">
        <f t="shared" si="194"/>
        <v>3.5564298610388345</v>
      </c>
      <c r="S138" s="271">
        <f t="shared" si="194"/>
        <v>3.7041171277611569</v>
      </c>
      <c r="T138" s="271">
        <f t="shared" si="194"/>
        <v>3.8492277224594442</v>
      </c>
      <c r="U138" s="271">
        <f t="shared" si="194"/>
        <v>3.9924968402760337</v>
      </c>
      <c r="V138" s="271">
        <f t="shared" si="194"/>
        <v>4.1339346123251461</v>
      </c>
      <c r="W138" s="271">
        <f t="shared" si="194"/>
        <v>4.2732935467483664</v>
      </c>
      <c r="X138" s="271">
        <f t="shared" si="194"/>
        <v>4.410200163132262</v>
      </c>
      <c r="Y138" s="271">
        <f t="shared" si="194"/>
        <v>4.5441894838539163</v>
      </c>
      <c r="Z138" s="271">
        <f t="shared" si="194"/>
        <v>4.6747096429175468</v>
      </c>
      <c r="AA138" s="271">
        <f t="shared" si="194"/>
        <v>4.8011153125153285</v>
      </c>
      <c r="AB138" s="271">
        <f t="shared" si="194"/>
        <v>4.9226546007281273</v>
      </c>
      <c r="AC138" s="271">
        <f t="shared" si="194"/>
        <v>5.0384497107872033</v>
      </c>
      <c r="AD138" s="271">
        <f t="shared" si="194"/>
        <v>5.1474635494285241</v>
      </c>
      <c r="AE138" s="271">
        <f t="shared" si="194"/>
        <v>5.2484096592206022</v>
      </c>
      <c r="AF138" s="271">
        <f t="shared" si="194"/>
        <v>5.3397684412027289</v>
      </c>
      <c r="AG138" s="271">
        <f t="shared" si="194"/>
        <v>5.4197358715828461</v>
      </c>
      <c r="AH138" s="271">
        <f t="shared" ref="AH138:BM138" si="195">+AH136+AH137</f>
        <v>5.4861366201763282</v>
      </c>
      <c r="AI138" s="271">
        <f t="shared" si="195"/>
        <v>5.536300716133578</v>
      </c>
      <c r="AJ138" s="271">
        <f t="shared" si="195"/>
        <v>5.5668949663271352</v>
      </c>
      <c r="AK138" s="271">
        <f t="shared" si="195"/>
        <v>5.453166266490058</v>
      </c>
      <c r="AL138" s="271">
        <f t="shared" si="195"/>
        <v>5.4333773038469282</v>
      </c>
      <c r="AM138" s="271">
        <f t="shared" si="195"/>
        <v>5.4410049491319077</v>
      </c>
      <c r="AN138" s="271">
        <f t="shared" si="195"/>
        <v>5.45667204305194</v>
      </c>
      <c r="AO138" s="271">
        <f t="shared" si="195"/>
        <v>5.474695558471268</v>
      </c>
      <c r="AP138" s="271">
        <f t="shared" si="195"/>
        <v>5.4933783577389717</v>
      </c>
      <c r="AQ138" s="271">
        <f t="shared" si="195"/>
        <v>5.5121891882122149</v>
      </c>
      <c r="AR138" s="271">
        <f t="shared" si="195"/>
        <v>5.5309421764235633</v>
      </c>
      <c r="AS138" s="271">
        <f t="shared" si="195"/>
        <v>5.5495572551942534</v>
      </c>
      <c r="AT138" s="271">
        <f t="shared" si="195"/>
        <v>5.5679896074938906</v>
      </c>
      <c r="AU138" s="271">
        <f t="shared" si="195"/>
        <v>5.5862084152967402</v>
      </c>
      <c r="AV138" s="271">
        <f t="shared" si="195"/>
        <v>5.6041900814200094</v>
      </c>
      <c r="AW138" s="271">
        <f t="shared" si="195"/>
        <v>5.6219157675998677</v>
      </c>
      <c r="AX138" s="271">
        <f t="shared" si="195"/>
        <v>5.6393702728792698</v>
      </c>
      <c r="AY138" s="271">
        <f t="shared" si="195"/>
        <v>5.6565413699022873</v>
      </c>
      <c r="AZ138" s="271">
        <f t="shared" si="195"/>
        <v>5.6734193294699509</v>
      </c>
      <c r="BA138" s="271">
        <f t="shared" si="195"/>
        <v>5.6899965447763385</v>
      </c>
      <c r="BB138" s="271">
        <f t="shared" si="195"/>
        <v>5.7062672215270158</v>
      </c>
      <c r="BC138" s="271">
        <f t="shared" si="195"/>
        <v>5.722227117690986</v>
      </c>
      <c r="BD138" s="271">
        <f t="shared" si="195"/>
        <v>5.7378733229914172</v>
      </c>
      <c r="BE138" s="271">
        <f t="shared" si="195"/>
        <v>5.7532040710673966</v>
      </c>
      <c r="BF138" s="271">
        <f t="shared" si="195"/>
        <v>5.7682185788345057</v>
      </c>
      <c r="BG138" s="271">
        <f t="shared" si="195"/>
        <v>5.7829169086516119</v>
      </c>
      <c r="BH138" s="271">
        <f t="shared" si="195"/>
        <v>5.7972998497083941</v>
      </c>
      <c r="BI138" s="271">
        <f t="shared" si="195"/>
        <v>5.8113688156800745</v>
      </c>
      <c r="BJ138" s="271">
        <f t="shared" si="195"/>
        <v>5.8251257562015839</v>
      </c>
      <c r="BK138" s="271">
        <f t="shared" si="195"/>
        <v>5.8385730801225133</v>
      </c>
      <c r="BL138" s="271">
        <f t="shared" si="195"/>
        <v>5.851713588837665</v>
      </c>
      <c r="BM138" s="271">
        <f t="shared" si="195"/>
        <v>5.8645504182612758</v>
      </c>
      <c r="BN138" s="271">
        <f t="shared" ref="BN138:CB138" si="196">+BN136+BN137</f>
        <v>5.877086988237938</v>
      </c>
      <c r="BO138" s="271">
        <f t="shared" si="196"/>
        <v>5.8893269583693328</v>
      </c>
      <c r="BP138" s="271">
        <f t="shared" si="196"/>
        <v>5.9012741893903176</v>
      </c>
      <c r="BQ138" s="271">
        <f t="shared" si="196"/>
        <v>5.9129327093567436</v>
      </c>
      <c r="BR138" s="271">
        <f t="shared" si="196"/>
        <v>5.9243066840150371</v>
      </c>
      <c r="BS138" s="271">
        <f t="shared" si="196"/>
        <v>5.9354003908140758</v>
      </c>
      <c r="BT138" s="271">
        <f t="shared" si="196"/>
        <v>5.9462181960960399</v>
      </c>
      <c r="BU138" s="271">
        <f t="shared" si="196"/>
        <v>5.9567645350673164</v>
      </c>
      <c r="BV138" s="271">
        <f t="shared" si="196"/>
        <v>5.9670438942050721</v>
      </c>
      <c r="BW138" s="271">
        <f t="shared" si="196"/>
        <v>5.9770607958015276</v>
      </c>
      <c r="BX138" s="271">
        <f t="shared" si="196"/>
        <v>5.9868197843875013</v>
      </c>
      <c r="BY138" s="271">
        <f t="shared" si="196"/>
        <v>5.9963254148105776</v>
      </c>
      <c r="BZ138" s="271">
        <f t="shared" si="196"/>
        <v>6.0055822417722364</v>
      </c>
      <c r="CA138" s="271">
        <f t="shared" si="196"/>
        <v>6.0145948106531799</v>
      </c>
      <c r="CB138" s="271">
        <f t="shared" si="196"/>
        <v>6.023367649477481</v>
      </c>
      <c r="CC138" s="271">
        <f>+CC136+CC137</f>
        <v>6.031905261884738</v>
      </c>
      <c r="CD138" s="271">
        <f>+CD136+CD137</f>
        <v>6.0402121209953625</v>
      </c>
    </row>
    <row r="139" spans="1:82" s="258" customFormat="1" ht="17.399999999999999" customHeight="1" x14ac:dyDescent="0.25">
      <c r="A139" s="258" t="s">
        <v>459</v>
      </c>
      <c r="B139" s="258">
        <f t="shared" ref="B139:AG139" si="197">+B174</f>
        <v>1.24715</v>
      </c>
      <c r="C139" s="258">
        <f t="shared" si="197"/>
        <v>1.4289253745999999</v>
      </c>
      <c r="D139" s="258">
        <f t="shared" si="197"/>
        <v>1.5702262997</v>
      </c>
      <c r="E139" s="258">
        <f t="shared" si="197"/>
        <v>1.7017243556999999</v>
      </c>
      <c r="F139" s="258">
        <f t="shared" si="197"/>
        <v>1.8322753812999999</v>
      </c>
      <c r="G139" s="258">
        <f t="shared" si="197"/>
        <v>1.9643321853</v>
      </c>
      <c r="H139" s="258">
        <f t="shared" si="197"/>
        <v>2.098452043</v>
      </c>
      <c r="I139" s="258">
        <f t="shared" si="197"/>
        <v>2.2349679973000001</v>
      </c>
      <c r="J139" s="258">
        <f t="shared" si="197"/>
        <v>2.3739334471000002</v>
      </c>
      <c r="K139" s="258">
        <f t="shared" si="197"/>
        <v>2.5152388702000001</v>
      </c>
      <c r="L139" s="258">
        <f t="shared" si="197"/>
        <v>2.6587297238000001</v>
      </c>
      <c r="M139" s="258">
        <f t="shared" si="197"/>
        <v>2.8042348690000001</v>
      </c>
      <c r="N139" s="258">
        <f t="shared" si="197"/>
        <v>2.9515707878000002</v>
      </c>
      <c r="O139" s="258">
        <f t="shared" si="197"/>
        <v>3.1005388708999999</v>
      </c>
      <c r="P139" s="258">
        <f t="shared" si="197"/>
        <v>3.2509205063</v>
      </c>
      <c r="Q139" s="259">
        <f t="shared" si="197"/>
        <v>3.4024713217999998</v>
      </c>
      <c r="R139" s="319">
        <f t="shared" si="197"/>
        <v>3.5549150140000001</v>
      </c>
      <c r="S139" s="258">
        <f t="shared" si="197"/>
        <v>3.7015252934</v>
      </c>
      <c r="T139" s="258">
        <f t="shared" si="197"/>
        <v>3.8455091059000002</v>
      </c>
      <c r="U139" s="258">
        <f t="shared" si="197"/>
        <v>3.9876570679999999</v>
      </c>
      <c r="V139" s="258">
        <f t="shared" si="197"/>
        <v>4.1280019275999997</v>
      </c>
      <c r="W139" s="258">
        <f t="shared" si="197"/>
        <v>4.2663018533999999</v>
      </c>
      <c r="X139" s="258">
        <f t="shared" si="197"/>
        <v>4.4021812369999997</v>
      </c>
      <c r="Y139" s="258">
        <f t="shared" si="197"/>
        <v>4.5351703337</v>
      </c>
      <c r="Z139" s="258">
        <f t="shared" si="197"/>
        <v>4.6647132543999996</v>
      </c>
      <c r="AA139" s="258">
        <f t="shared" si="197"/>
        <v>4.7901637559000001</v>
      </c>
      <c r="AB139" s="258">
        <f t="shared" si="197"/>
        <v>4.9107736045000001</v>
      </c>
      <c r="AC139" s="258">
        <f t="shared" si="197"/>
        <v>5.0256738304999997</v>
      </c>
      <c r="AD139" s="258">
        <f t="shared" si="197"/>
        <v>5.1338413747000002</v>
      </c>
      <c r="AE139" s="258">
        <f t="shared" si="197"/>
        <v>5.2340096912999998</v>
      </c>
      <c r="AF139" s="258">
        <f t="shared" si="197"/>
        <v>5.3246798369999997</v>
      </c>
      <c r="AG139" s="258">
        <f t="shared" si="197"/>
        <v>5.4040692576999998</v>
      </c>
      <c r="AH139" s="258">
        <f t="shared" ref="AH139:BM139" si="198">+AH174</f>
        <v>5.4700233221000003</v>
      </c>
      <c r="AI139" s="258">
        <f t="shared" si="198"/>
        <v>5.5198894990999996</v>
      </c>
      <c r="AJ139" s="258">
        <f t="shared" si="198"/>
        <v>5.5503452259000001</v>
      </c>
      <c r="AK139" s="258">
        <f t="shared" si="198"/>
        <v>5.5591248952000001</v>
      </c>
      <c r="AL139" s="258">
        <f t="shared" si="198"/>
        <v>5.5603743442000004</v>
      </c>
      <c r="AM139" s="258">
        <f t="shared" si="198"/>
        <v>5.5615537733</v>
      </c>
      <c r="AN139" s="258">
        <f t="shared" si="198"/>
        <v>5.5645082438999998</v>
      </c>
      <c r="AO139" s="258">
        <f t="shared" si="198"/>
        <v>5.5694892143999999</v>
      </c>
      <c r="AP139" s="258">
        <f t="shared" si="198"/>
        <v>5.5763229260999996</v>
      </c>
      <c r="AQ139" s="258">
        <f t="shared" si="198"/>
        <v>5.5847461591999998</v>
      </c>
      <c r="AR139" s="258">
        <f t="shared" si="198"/>
        <v>5.5944995005999996</v>
      </c>
      <c r="AS139" s="258">
        <f t="shared" si="198"/>
        <v>5.6053504313999998</v>
      </c>
      <c r="AT139" s="258">
        <f t="shared" si="198"/>
        <v>5.6170964918999999</v>
      </c>
      <c r="AU139" s="258">
        <f t="shared" si="198"/>
        <v>5.6295631239999997</v>
      </c>
      <c r="AV139" s="258">
        <f t="shared" si="198"/>
        <v>5.6426003908000002</v>
      </c>
      <c r="AW139" s="258">
        <f t="shared" si="198"/>
        <v>5.6560797363999997</v>
      </c>
      <c r="AX139" s="258">
        <f t="shared" si="198"/>
        <v>5.6698910764999999</v>
      </c>
      <c r="AY139" s="258">
        <f t="shared" si="198"/>
        <v>5.6839402577999998</v>
      </c>
      <c r="AZ139" s="258">
        <f t="shared" si="198"/>
        <v>5.6981468601999996</v>
      </c>
      <c r="BA139" s="258">
        <f t="shared" si="198"/>
        <v>5.7124423014000003</v>
      </c>
      <c r="BB139" s="258">
        <f t="shared" si="198"/>
        <v>5.7267682021999997</v>
      </c>
      <c r="BC139" s="258">
        <f t="shared" si="198"/>
        <v>5.7410749789000004</v>
      </c>
      <c r="BD139" s="258">
        <f t="shared" si="198"/>
        <v>5.7553206285999998</v>
      </c>
      <c r="BE139" s="258">
        <f t="shared" si="198"/>
        <v>5.7694696828999996</v>
      </c>
      <c r="BF139" s="258">
        <f t="shared" si="198"/>
        <v>5.7834923059000003</v>
      </c>
      <c r="BG139" s="258">
        <f t="shared" si="198"/>
        <v>5.7973635149999998</v>
      </c>
      <c r="BH139" s="258">
        <f t="shared" si="198"/>
        <v>5.8110625099000002</v>
      </c>
      <c r="BI139" s="258">
        <f t="shared" si="198"/>
        <v>5.8245720929999996</v>
      </c>
      <c r="BJ139" s="258">
        <f t="shared" si="198"/>
        <v>5.8378781694999997</v>
      </c>
      <c r="BK139" s="258">
        <f t="shared" si="198"/>
        <v>5.8509693152000004</v>
      </c>
      <c r="BL139" s="258">
        <f t="shared" si="198"/>
        <v>5.8638364040999997</v>
      </c>
      <c r="BM139" s="258">
        <f t="shared" si="198"/>
        <v>5.8764722864000003</v>
      </c>
      <c r="BN139" s="258">
        <f t="shared" ref="BN139:CB139" si="199">+BN174</f>
        <v>5.8888715103999996</v>
      </c>
      <c r="BO139" s="258">
        <f t="shared" si="199"/>
        <v>5.9010300823000001</v>
      </c>
      <c r="BP139" s="258">
        <f t="shared" si="199"/>
        <v>5.9129452584999997</v>
      </c>
      <c r="BQ139" s="258">
        <f t="shared" si="199"/>
        <v>5.9246153664000003</v>
      </c>
      <c r="BR139" s="258">
        <f t="shared" si="199"/>
        <v>5.9360396490999996</v>
      </c>
      <c r="BS139" s="258">
        <f t="shared" si="199"/>
        <v>5.9472181316999997</v>
      </c>
      <c r="BT139" s="258">
        <f t="shared" si="199"/>
        <v>5.958151505</v>
      </c>
      <c r="BU139" s="258">
        <f t="shared" si="199"/>
        <v>5.9688410254999997</v>
      </c>
      <c r="BV139" s="258">
        <f t="shared" si="199"/>
        <v>5.9792884290000003</v>
      </c>
      <c r="BW139" s="258">
        <f t="shared" si="199"/>
        <v>5.9894958551000004</v>
      </c>
      <c r="BX139" s="258">
        <f t="shared" si="199"/>
        <v>5.9994657831999998</v>
      </c>
      <c r="BY139" s="258">
        <f t="shared" si="199"/>
        <v>6.0092009755999998</v>
      </c>
      <c r="BZ139" s="258">
        <f t="shared" si="199"/>
        <v>6.0187044298999997</v>
      </c>
      <c r="CA139" s="258">
        <f t="shared" si="199"/>
        <v>6.0279793366999996</v>
      </c>
      <c r="CB139" s="258">
        <f t="shared" si="199"/>
        <v>6.0370290433999996</v>
      </c>
      <c r="CC139" s="258">
        <f>+CC174</f>
        <v>6.0458570233</v>
      </c>
      <c r="CD139" s="258">
        <f>+CD174</f>
        <v>6.0544668482999997</v>
      </c>
    </row>
    <row r="140" spans="1:82" s="155" customFormat="1" ht="17.399999999999999" customHeight="1" x14ac:dyDescent="0.25">
      <c r="C140" s="231"/>
      <c r="D140" s="168"/>
      <c r="E140" s="168"/>
      <c r="F140" s="168"/>
      <c r="G140" s="168"/>
      <c r="H140" s="168"/>
      <c r="I140" s="163"/>
      <c r="J140" s="164"/>
      <c r="K140" s="164"/>
      <c r="L140" s="164"/>
      <c r="M140" s="272"/>
      <c r="N140" s="272"/>
      <c r="O140" s="272"/>
      <c r="P140" s="272"/>
      <c r="Q140" s="272"/>
      <c r="R140" s="318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3"/>
      <c r="AI140" s="272"/>
      <c r="AJ140" s="272"/>
      <c r="AK140" s="272"/>
      <c r="AL140" s="272"/>
      <c r="AM140" s="272"/>
      <c r="AN140" s="272"/>
      <c r="AO140" s="272"/>
      <c r="AP140" s="272"/>
      <c r="AQ140" s="272"/>
      <c r="AR140" s="229"/>
      <c r="AS140" s="229"/>
      <c r="AT140" s="229"/>
      <c r="AU140" s="229"/>
      <c r="AV140" s="229"/>
      <c r="AW140" s="229"/>
      <c r="AX140" s="229"/>
    </row>
    <row r="141" spans="1:82" s="155" customFormat="1" ht="17.399999999999999" customHeight="1" x14ac:dyDescent="0.25">
      <c r="A141" s="274" t="s">
        <v>458</v>
      </c>
      <c r="C141" s="231"/>
      <c r="D141" s="168"/>
      <c r="E141" s="168"/>
      <c r="F141" s="168"/>
      <c r="G141" s="168"/>
      <c r="H141" s="168"/>
      <c r="I141" s="163"/>
      <c r="J141" s="164"/>
      <c r="K141" s="164"/>
      <c r="L141" s="164"/>
      <c r="M141" s="272"/>
      <c r="N141" s="272"/>
      <c r="O141" s="272"/>
      <c r="P141" s="272"/>
      <c r="Q141" s="272"/>
      <c r="R141" s="318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3"/>
      <c r="AI141" s="272"/>
      <c r="AJ141" s="272"/>
      <c r="AK141" s="272"/>
      <c r="AL141" s="272"/>
      <c r="AM141" s="272"/>
      <c r="AN141" s="272"/>
      <c r="AO141" s="272"/>
      <c r="AP141" s="272"/>
      <c r="AQ141" s="272"/>
      <c r="AR141" s="229"/>
      <c r="AS141" s="229"/>
      <c r="AT141" s="229"/>
      <c r="AU141" s="229"/>
      <c r="AV141" s="229"/>
      <c r="AW141" s="229"/>
      <c r="AX141" s="229"/>
    </row>
    <row r="142" spans="1:82" s="155" customFormat="1" ht="17.399999999999999" customHeight="1" x14ac:dyDescent="0.25">
      <c r="A142" s="275" t="s">
        <v>573</v>
      </c>
      <c r="C142" s="231"/>
      <c r="D142" s="168"/>
      <c r="E142" s="168"/>
      <c r="F142" s="168"/>
      <c r="G142" s="168"/>
      <c r="H142" s="168"/>
      <c r="I142" s="163"/>
      <c r="J142" s="164"/>
      <c r="K142" s="164"/>
      <c r="L142" s="164"/>
      <c r="M142" s="272"/>
      <c r="N142" s="272"/>
      <c r="O142" s="272"/>
      <c r="P142" s="272"/>
      <c r="Q142" s="272"/>
      <c r="R142" s="318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3"/>
      <c r="AI142" s="272"/>
      <c r="AJ142" s="272"/>
      <c r="AK142" s="272"/>
      <c r="AL142" s="272"/>
      <c r="AM142" s="272"/>
      <c r="AN142" s="272"/>
      <c r="AO142" s="272"/>
      <c r="AP142" s="272"/>
      <c r="AQ142" s="272"/>
      <c r="AR142" s="229"/>
      <c r="AS142" s="229"/>
      <c r="AT142" s="229"/>
      <c r="AU142" s="229"/>
      <c r="AV142" s="229"/>
      <c r="AW142" s="229"/>
      <c r="AX142" s="229"/>
    </row>
    <row r="143" spans="1:82" s="109" customFormat="1" ht="17.399999999999999" customHeight="1" x14ac:dyDescent="0.25">
      <c r="A143" s="109" t="s">
        <v>430</v>
      </c>
      <c r="B143" s="109">
        <f>+Parameters!$C$42*(1-Parameters!$C$43)^(A1)</f>
        <v>5.9</v>
      </c>
      <c r="C143" s="109">
        <f>+Parameters!$C$42*(1-Parameters!$C$43)^(B1)</f>
        <v>5.3100000000000005</v>
      </c>
      <c r="D143" s="350">
        <f>+Parameters!$C$42*(1-Parameters!$C$43)^(C1)</f>
        <v>4.7790000000000008</v>
      </c>
      <c r="E143" s="350">
        <f>+Parameters!$C$42*(1-Parameters!$C$43)^(D1)</f>
        <v>4.3011000000000008</v>
      </c>
      <c r="F143" s="350">
        <f>+Parameters!$C$42*(1-Parameters!$C$43)^(E1)</f>
        <v>3.8709900000000008</v>
      </c>
      <c r="G143" s="350">
        <f>+Parameters!$C$42*(1-Parameters!$C$43)^(F1)</f>
        <v>3.4838910000000012</v>
      </c>
      <c r="H143" s="350">
        <f>+Parameters!$C$42*(1-Parameters!$C$43)^(G1)</f>
        <v>3.1355019000000013</v>
      </c>
      <c r="I143" s="109">
        <f>+Parameters!$C$42*(1-Parameters!$C$43)^(H1)</f>
        <v>2.8219517100000009</v>
      </c>
      <c r="J143" s="109">
        <f>+Parameters!$C$42*(1-Parameters!$C$43)^(I1)</f>
        <v>2.5397565390000012</v>
      </c>
      <c r="K143" s="109">
        <f>+Parameters!$C$42*(1-Parameters!$C$43)^(J1)</f>
        <v>2.2857808851000012</v>
      </c>
      <c r="L143" s="109">
        <f>+Parameters!$C$42*(1-Parameters!$C$43)^(K1)</f>
        <v>2.0572027965900008</v>
      </c>
      <c r="M143" s="109">
        <f>+Parameters!$C$42*(1-Parameters!$C$43)^(L1)</f>
        <v>1.8514825169310012</v>
      </c>
      <c r="N143" s="109">
        <f>+Parameters!$C$42*(1-Parameters!$C$43)^(M1)</f>
        <v>1.6663342652379012</v>
      </c>
      <c r="O143" s="109">
        <f>+Parameters!$C$42*(1-Parameters!$C$43)^(N1)</f>
        <v>1.4997008387141113</v>
      </c>
      <c r="P143" s="109">
        <f>+Parameters!$C$42*(1-Parameters!$C$43)^(O1)</f>
        <v>1.3497307548427</v>
      </c>
      <c r="Q143" s="109">
        <f>+Parameters!$C$42*(1-Parameters!$C$43)^(P1)</f>
        <v>1.2147576793584298</v>
      </c>
      <c r="R143" s="339">
        <f>+Parameters!$C$42*(1-Parameters!$C$43)^(Q1)</f>
        <v>1.0932819114225871</v>
      </c>
      <c r="S143" s="109">
        <f>+Parameters!$C$42*(1-Parameters!$C$43)^(R1)</f>
        <v>0.98395372028032846</v>
      </c>
      <c r="T143" s="109">
        <f>+Parameters!$C$42*(1-Parameters!$C$43)^(S1)</f>
        <v>0.88555834825229551</v>
      </c>
      <c r="U143" s="109">
        <f>+Parameters!$C$42*(1-Parameters!$C$43)^(T1)</f>
        <v>0.79700251342706618</v>
      </c>
      <c r="V143" s="109">
        <f>+Parameters!$C$42*(1-Parameters!$C$43)^(U1)</f>
        <v>0.71730226208435954</v>
      </c>
      <c r="W143" s="109">
        <f>+Parameters!$C$42*(1-Parameters!$C$43)^(V1)</f>
        <v>0.6455720358759236</v>
      </c>
      <c r="X143" s="109">
        <f>+Parameters!$C$42*(1-Parameters!$C$43)^(W1)</f>
        <v>0.58101483228833128</v>
      </c>
      <c r="Y143" s="109">
        <f>+Parameters!$C$42*(1-Parameters!$C$43)^(X1)</f>
        <v>0.52291334905949816</v>
      </c>
      <c r="Z143" s="109">
        <f>+Parameters!$C$42*(1-Parameters!$C$43)^(Y1)</f>
        <v>0.47062201415354837</v>
      </c>
      <c r="AA143" s="109">
        <f>+Parameters!$C$42*(1-Parameters!$C$43)^(Z1)</f>
        <v>0.42355981273819354</v>
      </c>
      <c r="AB143" s="109">
        <f>+Parameters!$C$42*(1-Parameters!$C$43)^(AA1)</f>
        <v>0.38120383146437425</v>
      </c>
      <c r="AC143" s="109">
        <f>+Parameters!$C$42*(1-Parameters!$C$43)^(AB1)</f>
        <v>0.34308344831793686</v>
      </c>
      <c r="AD143" s="109">
        <f>+Parameters!$C$42*(1-Parameters!$C$43)^(AC1)</f>
        <v>0.30877510348614318</v>
      </c>
      <c r="AE143" s="109">
        <f>+Parameters!$C$42*(1-Parameters!$C$43)^(AD1)</f>
        <v>0.27789759313752888</v>
      </c>
      <c r="AF143" s="109">
        <f>+Parameters!$C$42*(1-Parameters!$C$43)^(AE1)</f>
        <v>0.25010783382377599</v>
      </c>
      <c r="AG143" s="109">
        <f>+Parameters!$C$42*(1-Parameters!$C$43)^(AF1)</f>
        <v>0.22509705044139836</v>
      </c>
      <c r="AH143" s="109">
        <f>+Parameters!$C$42*(1-Parameters!$C$43)^(AG1)</f>
        <v>0.20258734539725856</v>
      </c>
      <c r="AI143" s="109">
        <f>+Parameters!$C$42*(1-Parameters!$C$43)^(AH1)</f>
        <v>0.18232861085753271</v>
      </c>
      <c r="AJ143" s="109">
        <f>+Parameters!$C$42*(1-Parameters!$C$43)^(AI1)</f>
        <v>0.16409574977177943</v>
      </c>
      <c r="AK143" s="109">
        <f>+Parameters!$C$42*(1-Parameters!$C$43)^(AJ1)</f>
        <v>0.1476861747946015</v>
      </c>
      <c r="AL143" s="109">
        <f>+Parameters!$C$42*(1-Parameters!$C$43)^(AK1)</f>
        <v>0.13291755731514138</v>
      </c>
      <c r="AM143" s="109">
        <f>+Parameters!$C$42*(1-Parameters!$C$43)^(AL1)</f>
        <v>0.11962580158362725</v>
      </c>
      <c r="AN143" s="109">
        <f>+Parameters!$C$42*(1-Parameters!$C$43)^(AM1)</f>
        <v>0.10766322142526451</v>
      </c>
      <c r="AO143" s="109">
        <f>+Parameters!$C$42*(1-Parameters!$C$43)^(AN1)</f>
        <v>9.6896899282738064E-2</v>
      </c>
      <c r="AP143" s="109">
        <f>+Parameters!$C$42*(1-Parameters!$C$43)^(AO1)</f>
        <v>8.7207209354464257E-2</v>
      </c>
      <c r="AQ143" s="109">
        <f>+Parameters!$C$42*(1-Parameters!$C$43)^(AP1)</f>
        <v>7.8486488419017841E-2</v>
      </c>
      <c r="AR143" s="109">
        <f>+Parameters!$C$42*(1-Parameters!$C$43)^(AQ1)</f>
        <v>7.0637839577116057E-2</v>
      </c>
      <c r="AS143" s="109">
        <f>+Parameters!$C$42*(1-Parameters!$C$43)^(AR1)</f>
        <v>6.3574055619404463E-2</v>
      </c>
      <c r="AT143" s="109">
        <f>+Parameters!$C$42*(1-Parameters!$C$43)^(AS1)</f>
        <v>5.721665005746402E-2</v>
      </c>
      <c r="AU143" s="109">
        <f>+Parameters!$C$42*(1-Parameters!$C$43)^(AT1)</f>
        <v>5.149498505171763E-2</v>
      </c>
      <c r="AV143" s="109">
        <f>+Parameters!$C$42*(1-Parameters!$C$43)^(AU1)</f>
        <v>4.6345486546545855E-2</v>
      </c>
      <c r="AW143" s="109">
        <f>+Parameters!$C$42*(1-Parameters!$C$43)^(AV1)</f>
        <v>4.1710937891891273E-2</v>
      </c>
      <c r="AX143" s="109">
        <f>+Parameters!$C$42*(1-Parameters!$C$43)^(AW1)</f>
        <v>3.7539844102702148E-2</v>
      </c>
      <c r="AY143" s="109">
        <f>+Parameters!$C$42*(1-Parameters!$C$43)^(AX1)</f>
        <v>3.3785859692431933E-2</v>
      </c>
      <c r="AZ143" s="109">
        <f>+Parameters!$C$42*(1-Parameters!$C$43)^(AY1)</f>
        <v>3.0407273723188737E-2</v>
      </c>
      <c r="BA143" s="109">
        <f>+Parameters!$C$42*(1-Parameters!$C$43)^(AZ1)</f>
        <v>2.736654635086987E-2</v>
      </c>
      <c r="BB143" s="109">
        <f>+Parameters!$C$42*(1-Parameters!$C$43)^(BA1)</f>
        <v>2.4629891715782885E-2</v>
      </c>
      <c r="BC143" s="109">
        <f>+Parameters!$C$42*(1-Parameters!$C$43)^(BB1)</f>
        <v>2.21669025442046E-2</v>
      </c>
      <c r="BD143" s="109">
        <f>+Parameters!$C$42*(1-Parameters!$C$43)^(BC1)</f>
        <v>1.995021228978414E-2</v>
      </c>
      <c r="BE143" s="109">
        <f>+Parameters!$C$42*(1-Parameters!$C$43)^(BD1)</f>
        <v>1.7955191060805724E-2</v>
      </c>
      <c r="BF143" s="109">
        <f>+Parameters!$C$42*(1-Parameters!$C$43)^(BE1)</f>
        <v>1.6159671954725154E-2</v>
      </c>
      <c r="BG143" s="109">
        <f>+Parameters!$C$42*(1-Parameters!$C$43)^(BF1)</f>
        <v>1.4543704759252639E-2</v>
      </c>
      <c r="BH143" s="109">
        <f>+Parameters!$C$42*(1-Parameters!$C$43)^(BG1)</f>
        <v>1.3089334283327377E-2</v>
      </c>
      <c r="BI143" s="109">
        <f>+Parameters!$C$42*(1-Parameters!$C$43)^(BH1)</f>
        <v>1.1780400854994639E-2</v>
      </c>
      <c r="BJ143" s="109">
        <f>+Parameters!$C$42*(1-Parameters!$C$43)^(BI1)</f>
        <v>1.0602360769495176E-2</v>
      </c>
      <c r="BK143" s="109">
        <f>+Parameters!$C$42*(1-Parameters!$C$43)^(BJ1)</f>
        <v>9.5421246925456588E-3</v>
      </c>
      <c r="BL143" s="109">
        <f>+Parameters!$C$42*(1-Parameters!$C$43)^(BK1)</f>
        <v>8.5879122232910936E-3</v>
      </c>
      <c r="BM143" s="109">
        <f>+Parameters!$C$42*(1-Parameters!$C$43)^(BL1)</f>
        <v>7.7291210009619834E-3</v>
      </c>
      <c r="BN143" s="109">
        <f>+Parameters!$C$42*(1-Parameters!$C$43)^(BM1)</f>
        <v>6.9562089008657858E-3</v>
      </c>
      <c r="BO143" s="109">
        <f>+Parameters!$C$42*(1-Parameters!$C$43)^(BN1)</f>
        <v>6.2605880107792075E-3</v>
      </c>
      <c r="BP143" s="109">
        <f>+Parameters!$C$42*(1-Parameters!$C$43)^(BO1)</f>
        <v>5.6345292097012868E-3</v>
      </c>
      <c r="BQ143" s="109">
        <f>+Parameters!$C$42*(1-Parameters!$C$43)^(BP1)</f>
        <v>5.0710762887311587E-3</v>
      </c>
      <c r="BR143" s="109">
        <f>+Parameters!$C$42*(1-Parameters!$C$43)^(BQ1)</f>
        <v>4.5639686598580431E-3</v>
      </c>
      <c r="BS143" s="109">
        <f>+Parameters!$C$42*(1-Parameters!$C$43)^(BR1)</f>
        <v>4.1075717938722396E-3</v>
      </c>
      <c r="BT143" s="109">
        <f>+Parameters!$C$42*(1-Parameters!$C$43)^(BS1)</f>
        <v>3.6968146144850155E-3</v>
      </c>
      <c r="BU143" s="109">
        <f>+Parameters!$C$42*(1-Parameters!$C$43)^(BT1)</f>
        <v>3.3271331530365135E-3</v>
      </c>
      <c r="BV143" s="109">
        <f>+Parameters!$C$42*(1-Parameters!$C$43)^(BU1)</f>
        <v>2.9944198377328626E-3</v>
      </c>
      <c r="BW143" s="109">
        <f>+Parameters!$C$42*(1-Parameters!$C$43)^(BV1)</f>
        <v>2.6949778539595765E-3</v>
      </c>
      <c r="BX143" s="109">
        <f>+Parameters!$C$42*(1-Parameters!$C$43)^(BW1)</f>
        <v>2.425480068563619E-3</v>
      </c>
      <c r="BY143" s="109">
        <f>+Parameters!$C$42*(1-Parameters!$C$43)^(BX1)</f>
        <v>2.1829320617072572E-3</v>
      </c>
      <c r="BZ143" s="109">
        <f>+Parameters!$C$42*(1-Parameters!$C$43)^(BY1)</f>
        <v>1.9646388555365317E-3</v>
      </c>
      <c r="CA143" s="109">
        <f>+Parameters!$C$42*(1-Parameters!$C$43)^(BZ1)</f>
        <v>1.7681749699828787E-3</v>
      </c>
      <c r="CB143" s="109">
        <f>+Parameters!$C$42*(1-Parameters!$C$43)^(CA1)</f>
        <v>1.5913574729845908E-3</v>
      </c>
      <c r="CC143" s="109">
        <f>+Parameters!$C$42*(1-Parameters!$C$43)^(CB1)</f>
        <v>1.4322217256861316E-3</v>
      </c>
      <c r="CD143" s="109">
        <f>+Parameters!$C$42*(1-Parameters!$C$43)^(CC1)</f>
        <v>1.2889995531175187E-3</v>
      </c>
    </row>
    <row r="144" spans="1:82" s="276" customFormat="1" ht="17.399999999999999" customHeight="1" x14ac:dyDescent="0.25">
      <c r="A144" s="276" t="s">
        <v>431</v>
      </c>
      <c r="B144" s="277">
        <f>+Parameters!$C$48+((Parameters!$C$49-Parameters!$C$48)/16)*(B93-$B$93)</f>
        <v>9.9600000000000009</v>
      </c>
      <c r="C144" s="109">
        <f>+Parameters!$C$48+((Parameters!$C$49-Parameters!$C$48)/16)*(B1)</f>
        <v>10.30625</v>
      </c>
      <c r="D144" s="350">
        <f>+Parameters!$C$48+((Parameters!$C$49-Parameters!$C$48)/16)*(C1)</f>
        <v>10.6525</v>
      </c>
      <c r="E144" s="350">
        <f>+Parameters!$C$48+((Parameters!$C$49-Parameters!$C$48)/16)*(D1)</f>
        <v>10.998750000000001</v>
      </c>
      <c r="F144" s="350">
        <f>+Parameters!$C$48+((Parameters!$C$49-Parameters!$C$48)/16)*(E1)</f>
        <v>11.345000000000001</v>
      </c>
      <c r="G144" s="350">
        <f>+Parameters!$C$48+((Parameters!$C$49-Parameters!$C$48)/16)*(F1)</f>
        <v>11.69125</v>
      </c>
      <c r="H144" s="350">
        <f>+Parameters!$C$48+((Parameters!$C$49-Parameters!$C$48)/16)*(G1)</f>
        <v>12.037500000000001</v>
      </c>
      <c r="I144" s="109">
        <f>+Parameters!$C$48+((Parameters!$C$49-Parameters!$C$48)/16)*(H1)</f>
        <v>12.383750000000001</v>
      </c>
      <c r="J144" s="109">
        <f>+Parameters!$C$48+((Parameters!$C$49-Parameters!$C$48)/16)*(I1)</f>
        <v>12.73</v>
      </c>
      <c r="K144" s="109">
        <f>+Parameters!$C$48+((Parameters!$C$49-Parameters!$C$48)/16)*(J1)</f>
        <v>13.07625</v>
      </c>
      <c r="L144" s="109">
        <f>+Parameters!$C$48+((Parameters!$C$49-Parameters!$C$48)/16)*(K1)</f>
        <v>13.422499999999999</v>
      </c>
      <c r="M144" s="109">
        <f>+Parameters!$C$48+((Parameters!$C$49-Parameters!$C$48)/16)*(L1)</f>
        <v>13.768750000000001</v>
      </c>
      <c r="N144" s="109">
        <f>+Parameters!$C$48+((Parameters!$C$49-Parameters!$C$48)/16)*(M1)</f>
        <v>14.115</v>
      </c>
      <c r="O144" s="109">
        <f>+Parameters!$C$48+((Parameters!$C$49-Parameters!$C$48)/16)*(N1)</f>
        <v>14.46125</v>
      </c>
      <c r="P144" s="109">
        <f>+Parameters!$C$48+((Parameters!$C$49-Parameters!$C$48)/16)*(O1)</f>
        <v>14.807500000000001</v>
      </c>
      <c r="Q144" s="109">
        <f>+Parameters!$C$48+((Parameters!$C$49-Parameters!$C$48)/16)*(P1)</f>
        <v>15.15375</v>
      </c>
      <c r="R144" s="339">
        <f>+Parameters!$C$48+((Parameters!$C$49-Parameters!$C$48)/16)*(Q1)</f>
        <v>15.5</v>
      </c>
      <c r="S144" s="109">
        <f>+Parameters!$C$48+((Parameters!$C$49-Parameters!$C$48)/16)*(R1)</f>
        <v>15.84625</v>
      </c>
      <c r="T144" s="109">
        <f>+Parameters!$C$48+((Parameters!$C$49-Parameters!$C$48)/16)*(S1)</f>
        <v>16.192499999999999</v>
      </c>
      <c r="U144" s="109">
        <f>+Parameters!$C$48+((Parameters!$C$49-Parameters!$C$48)/16)*(T1)</f>
        <v>16.53875</v>
      </c>
      <c r="V144" s="109">
        <f>+Parameters!$C$48+((Parameters!$C$49-Parameters!$C$48)/16)*(U1)</f>
        <v>16.884999999999998</v>
      </c>
      <c r="W144" s="109">
        <f>+Parameters!$C$48+((Parameters!$C$49-Parameters!$C$48)/16)*(V1)</f>
        <v>17.231249999999999</v>
      </c>
      <c r="X144" s="109">
        <f>+Parameters!$C$48+((Parameters!$C$49-Parameters!$C$48)/16)*(W1)</f>
        <v>17.577500000000001</v>
      </c>
      <c r="Y144" s="109">
        <f>+Parameters!$C$48+((Parameters!$C$49-Parameters!$C$48)/16)*(X1)</f>
        <v>17.923749999999998</v>
      </c>
      <c r="Z144" s="109">
        <f>+Parameters!$C$48+((Parameters!$C$49-Parameters!$C$48)/16)*(Y1)</f>
        <v>18.27</v>
      </c>
      <c r="AA144" s="109">
        <f>+Parameters!$C$48+((Parameters!$C$49-Parameters!$C$48)/16)*(Z1)</f>
        <v>18.616250000000001</v>
      </c>
      <c r="AB144" s="109">
        <f>+Parameters!$C$48+((Parameters!$C$49-Parameters!$C$48)/16)*(AA1)</f>
        <v>18.962499999999999</v>
      </c>
      <c r="AC144" s="109">
        <f>+Parameters!$C$48+((Parameters!$C$49-Parameters!$C$48)/16)*(AB1)</f>
        <v>19.30875</v>
      </c>
      <c r="AD144" s="109">
        <f>+Parameters!$C$48+((Parameters!$C$49-Parameters!$C$48)/16)*(AC1)</f>
        <v>19.655000000000001</v>
      </c>
      <c r="AE144" s="109">
        <f>+Parameters!$C$48+((Parameters!$C$49-Parameters!$C$48)/16)*(AD1)</f>
        <v>20.001249999999999</v>
      </c>
      <c r="AF144" s="109">
        <f>+Parameters!$C$48+((Parameters!$C$49-Parameters!$C$48)/16)*(AE1)</f>
        <v>20.3475</v>
      </c>
      <c r="AG144" s="109">
        <f>+Parameters!$C$48+((Parameters!$C$49-Parameters!$C$48)/16)*(AF1)</f>
        <v>20.693750000000001</v>
      </c>
      <c r="AH144" s="109">
        <f>+Parameters!$C$48+((Parameters!$C$49-Parameters!$C$48)/16)*(AG1)</f>
        <v>21.04</v>
      </c>
      <c r="AI144" s="109">
        <f>+Parameters!$C$48+((Parameters!$C$49-Parameters!$C$48)/16)*(AH1)</f>
        <v>21.386249999999997</v>
      </c>
      <c r="AJ144" s="109">
        <f>+Parameters!$C$48+((Parameters!$C$49-Parameters!$C$48)/16)*(AI1)</f>
        <v>21.732499999999998</v>
      </c>
      <c r="AK144" s="109">
        <f>+Parameters!$C$48+((Parameters!$C$49-Parameters!$C$48)/16)*(AJ1)</f>
        <v>22.078749999999999</v>
      </c>
      <c r="AL144" s="109">
        <f>+Parameters!$C$48+((Parameters!$C$49-Parameters!$C$48)/16)*(AK1)</f>
        <v>22.424999999999997</v>
      </c>
      <c r="AM144" s="109">
        <f>+Parameters!$C$48+((Parameters!$C$49-Parameters!$C$48)/16)*(AL1)</f>
        <v>22.771249999999998</v>
      </c>
      <c r="AN144" s="109">
        <f>+Parameters!$C$48+((Parameters!$C$49-Parameters!$C$48)/16)*(AM1)</f>
        <v>23.1175</v>
      </c>
      <c r="AO144" s="109">
        <f>+Parameters!$C$48+((Parameters!$C$49-Parameters!$C$48)/16)*(AN1)</f>
        <v>23.463749999999997</v>
      </c>
      <c r="AP144" s="109">
        <f>+Parameters!$C$48+((Parameters!$C$49-Parameters!$C$48)/16)*(AO1)</f>
        <v>23.81</v>
      </c>
      <c r="AQ144" s="109">
        <f>+Parameters!$C$48+((Parameters!$C$49-Parameters!$C$48)/16)*(AP1)</f>
        <v>24.15625</v>
      </c>
      <c r="AR144" s="109">
        <f>+Parameters!$C$48+((Parameters!$C$49-Parameters!$C$48)/16)*(AQ1)</f>
        <v>24.502499999999998</v>
      </c>
      <c r="AS144" s="109">
        <f>+Parameters!$C$48+((Parameters!$C$49-Parameters!$C$48)/16)*(AR1)</f>
        <v>24.848749999999999</v>
      </c>
      <c r="AT144" s="109">
        <f>+Parameters!$C$48+((Parameters!$C$49-Parameters!$C$48)/16)*(AS1)</f>
        <v>25.195</v>
      </c>
      <c r="AU144" s="109">
        <f>+Parameters!$C$48+((Parameters!$C$49-Parameters!$C$48)/16)*(AT1)</f>
        <v>25.541249999999998</v>
      </c>
      <c r="AV144" s="109">
        <f>+Parameters!$C$48+((Parameters!$C$49-Parameters!$C$48)/16)*(AU1)</f>
        <v>25.887499999999999</v>
      </c>
      <c r="AW144" s="109">
        <f>+Parameters!$C$48+((Parameters!$C$49-Parameters!$C$48)/16)*(AV1)</f>
        <v>26.233749999999997</v>
      </c>
      <c r="AX144" s="109">
        <f>+Parameters!$C$48+((Parameters!$C$49-Parameters!$C$48)/16)*(AW1)</f>
        <v>26.58</v>
      </c>
      <c r="AY144" s="109">
        <f>+Parameters!$C$48+((Parameters!$C$49-Parameters!$C$48)/16)*(AX1)</f>
        <v>26.92625</v>
      </c>
      <c r="AZ144" s="109">
        <f>+Parameters!$C$48+((Parameters!$C$49-Parameters!$C$48)/16)*(AY1)</f>
        <v>27.272499999999997</v>
      </c>
      <c r="BA144" s="109">
        <f>+Parameters!$C$48+((Parameters!$C$49-Parameters!$C$48)/16)*(AZ1)</f>
        <v>27.618749999999999</v>
      </c>
      <c r="BB144" s="109">
        <f>+Parameters!$C$48+((Parameters!$C$49-Parameters!$C$48)/16)*(BA1)</f>
        <v>27.964999999999996</v>
      </c>
      <c r="BC144" s="109">
        <f>+Parameters!$C$48+((Parameters!$C$49-Parameters!$C$48)/16)*(BB1)</f>
        <v>28.311249999999998</v>
      </c>
      <c r="BD144" s="109">
        <f>+Parameters!$C$48+((Parameters!$C$49-Parameters!$C$48)/16)*(BC1)</f>
        <v>28.657499999999999</v>
      </c>
      <c r="BE144" s="109">
        <f>+Parameters!$C$48+((Parameters!$C$49-Parameters!$C$48)/16)*(BD1)</f>
        <v>29.003749999999997</v>
      </c>
      <c r="BF144" s="109">
        <f>+Parameters!$C$48+((Parameters!$C$49-Parameters!$C$48)/16)*(BE1)</f>
        <v>29.349999999999998</v>
      </c>
      <c r="BG144" s="109">
        <f>+Parameters!$C$48+((Parameters!$C$49-Parameters!$C$48)/16)*(BF1)</f>
        <v>29.696249999999999</v>
      </c>
      <c r="BH144" s="109">
        <f>+Parameters!$C$48+((Parameters!$C$49-Parameters!$C$48)/16)*(BG1)</f>
        <v>30.042499999999997</v>
      </c>
      <c r="BI144" s="109">
        <f>+Parameters!$C$48+((Parameters!$C$49-Parameters!$C$48)/16)*(BH1)</f>
        <v>30.388749999999998</v>
      </c>
      <c r="BJ144" s="109">
        <f>+Parameters!$C$48+((Parameters!$C$49-Parameters!$C$48)/16)*(BI1)</f>
        <v>30.734999999999999</v>
      </c>
      <c r="BK144" s="109">
        <f>+Parameters!$C$48+((Parameters!$C$49-Parameters!$C$48)/16)*(BJ1)</f>
        <v>31.081249999999997</v>
      </c>
      <c r="BL144" s="109">
        <f>+Parameters!$C$48+((Parameters!$C$49-Parameters!$C$48)/16)*(BK1)</f>
        <v>31.427499999999998</v>
      </c>
      <c r="BM144" s="109">
        <f>+Parameters!$C$48+((Parameters!$C$49-Parameters!$C$48)/16)*(BL1)</f>
        <v>31.773749999999996</v>
      </c>
      <c r="BN144" s="109">
        <f>+Parameters!$C$48+((Parameters!$C$49-Parameters!$C$48)/16)*(BM1)</f>
        <v>32.119999999999997</v>
      </c>
      <c r="BO144" s="109">
        <f>+Parameters!$C$48+((Parameters!$C$49-Parameters!$C$48)/16)*(BN1)</f>
        <v>32.466250000000002</v>
      </c>
      <c r="BP144" s="109">
        <f>+Parameters!$C$48+((Parameters!$C$49-Parameters!$C$48)/16)*(BO1)</f>
        <v>32.8125</v>
      </c>
      <c r="BQ144" s="109">
        <f>+Parameters!$C$48+((Parameters!$C$49-Parameters!$C$48)/16)*(BP1)</f>
        <v>33.158749999999998</v>
      </c>
      <c r="BR144" s="109">
        <f>+Parameters!$C$48+((Parameters!$C$49-Parameters!$C$48)/16)*(BQ1)</f>
        <v>33.504999999999995</v>
      </c>
      <c r="BS144" s="109">
        <f>+Parameters!$C$48+((Parameters!$C$49-Parameters!$C$48)/16)*(BR1)</f>
        <v>33.851249999999993</v>
      </c>
      <c r="BT144" s="109">
        <f>+Parameters!$C$48+((Parameters!$C$49-Parameters!$C$48)/16)*(BS1)</f>
        <v>34.197499999999998</v>
      </c>
      <c r="BU144" s="109">
        <f>+Parameters!$C$48+((Parameters!$C$49-Parameters!$C$48)/16)*(BT1)</f>
        <v>34.543749999999996</v>
      </c>
      <c r="BV144" s="109">
        <f>+Parameters!$C$48+((Parameters!$C$49-Parameters!$C$48)/16)*(BU1)</f>
        <v>34.89</v>
      </c>
      <c r="BW144" s="109">
        <f>+Parameters!$C$48+((Parameters!$C$49-Parameters!$C$48)/16)*(BV1)</f>
        <v>35.236249999999998</v>
      </c>
      <c r="BX144" s="109">
        <f>+Parameters!$C$48+((Parameters!$C$49-Parameters!$C$48)/16)*(BW1)</f>
        <v>35.582499999999996</v>
      </c>
      <c r="BY144" s="109">
        <f>+Parameters!$C$48+((Parameters!$C$49-Parameters!$C$48)/16)*(BX1)</f>
        <v>35.928749999999994</v>
      </c>
      <c r="BZ144" s="109">
        <f>+Parameters!$C$48+((Parameters!$C$49-Parameters!$C$48)/16)*(BY1)</f>
        <v>36.274999999999999</v>
      </c>
      <c r="CA144" s="109">
        <f>+Parameters!$C$48+((Parameters!$C$49-Parameters!$C$48)/16)*(BZ1)</f>
        <v>36.621249999999996</v>
      </c>
      <c r="CB144" s="109">
        <f>+Parameters!$C$48+((Parameters!$C$49-Parameters!$C$48)/16)*(CA1)</f>
        <v>36.967500000000001</v>
      </c>
      <c r="CC144" s="109">
        <f>+Parameters!$C$48+((Parameters!$C$49-Parameters!$C$48)/16)*(CB1)</f>
        <v>37.313749999999999</v>
      </c>
      <c r="CD144" s="109">
        <f>+Parameters!$C$48+((Parameters!$C$49-Parameters!$C$48)/16)*(CC1)</f>
        <v>37.659999999999997</v>
      </c>
    </row>
    <row r="145" spans="1:82" s="278" customFormat="1" ht="17.399999999999999" customHeight="1" x14ac:dyDescent="0.25">
      <c r="A145" s="278" t="s">
        <v>571</v>
      </c>
      <c r="B145" s="277">
        <f>+Parameters!$C$50+((Parameters!$C$51-Parameters!$C$50)/16)*(B93-$B$93)</f>
        <v>1.4</v>
      </c>
      <c r="C145" s="109">
        <f>+Parameters!$C$50+((Parameters!$C$51-Parameters!$C$50)/16)*(B1)</f>
        <v>1.3881249999999998</v>
      </c>
      <c r="D145" s="350">
        <f>+Parameters!$C$50+((Parameters!$C$51-Parameters!$C$50)/16)*(C1)</f>
        <v>1.37625</v>
      </c>
      <c r="E145" s="350">
        <f>+Parameters!$C$50+((Parameters!$C$51-Parameters!$C$50)/16)*(D1)</f>
        <v>1.3643749999999999</v>
      </c>
      <c r="F145" s="350">
        <f>+Parameters!$C$50+((Parameters!$C$51-Parameters!$C$50)/16)*(E1)</f>
        <v>1.3525</v>
      </c>
      <c r="G145" s="350">
        <f>+Parameters!$C$50+((Parameters!$C$51-Parameters!$C$50)/16)*(F1)</f>
        <v>1.340625</v>
      </c>
      <c r="H145" s="350">
        <f>+Parameters!$C$50+((Parameters!$C$51-Parameters!$C$50)/16)*(G1)</f>
        <v>1.3287499999999999</v>
      </c>
      <c r="I145" s="109">
        <f>+Parameters!$C$50+((Parameters!$C$51-Parameters!$C$50)/16)*(H1)</f>
        <v>1.316875</v>
      </c>
      <c r="J145" s="109">
        <f>+Parameters!$C$50+((Parameters!$C$51-Parameters!$C$50)/16)*(I1)</f>
        <v>1.3049999999999999</v>
      </c>
      <c r="K145" s="109">
        <f>+Parameters!$C$50+((Parameters!$C$51-Parameters!$C$50)/16)*(J1)</f>
        <v>1.2931249999999999</v>
      </c>
      <c r="L145" s="109">
        <f>+Parameters!$C$50+((Parameters!$C$51-Parameters!$C$50)/16)*(K1)</f>
        <v>1.28125</v>
      </c>
      <c r="M145" s="109">
        <f>+Parameters!$C$50+((Parameters!$C$51-Parameters!$C$50)/16)*(L1)</f>
        <v>1.2693749999999999</v>
      </c>
      <c r="N145" s="109">
        <f>+Parameters!$C$50+((Parameters!$C$51-Parameters!$C$50)/16)*(M1)</f>
        <v>1.2574999999999998</v>
      </c>
      <c r="O145" s="109">
        <f>+Parameters!$C$50+((Parameters!$C$51-Parameters!$C$50)/16)*(N1)</f>
        <v>1.245625</v>
      </c>
      <c r="P145" s="109">
        <f>+Parameters!$C$50+((Parameters!$C$51-Parameters!$C$50)/16)*(O1)</f>
        <v>1.2337499999999999</v>
      </c>
      <c r="Q145" s="109">
        <f>+Parameters!$C$50+((Parameters!$C$51-Parameters!$C$50)/16)*(P1)</f>
        <v>1.221875</v>
      </c>
      <c r="R145" s="339">
        <f>+Parameters!$C$50+((Parameters!$C$51-Parameters!$C$50)/16)*(Q1)</f>
        <v>1.21</v>
      </c>
      <c r="S145" s="109">
        <f>+R145</f>
        <v>1.21</v>
      </c>
      <c r="T145" s="109">
        <f t="shared" ref="T145:CB145" si="200">+S145</f>
        <v>1.21</v>
      </c>
      <c r="U145" s="109">
        <f t="shared" si="200"/>
        <v>1.21</v>
      </c>
      <c r="V145" s="109">
        <f t="shared" si="200"/>
        <v>1.21</v>
      </c>
      <c r="W145" s="109">
        <f t="shared" si="200"/>
        <v>1.21</v>
      </c>
      <c r="X145" s="109">
        <f t="shared" si="200"/>
        <v>1.21</v>
      </c>
      <c r="Y145" s="109">
        <f t="shared" si="200"/>
        <v>1.21</v>
      </c>
      <c r="Z145" s="109">
        <f t="shared" si="200"/>
        <v>1.21</v>
      </c>
      <c r="AA145" s="109">
        <f t="shared" si="200"/>
        <v>1.21</v>
      </c>
      <c r="AB145" s="109">
        <f t="shared" si="200"/>
        <v>1.21</v>
      </c>
      <c r="AC145" s="109">
        <f t="shared" si="200"/>
        <v>1.21</v>
      </c>
      <c r="AD145" s="109">
        <f t="shared" si="200"/>
        <v>1.21</v>
      </c>
      <c r="AE145" s="109">
        <f t="shared" si="200"/>
        <v>1.21</v>
      </c>
      <c r="AF145" s="109">
        <f t="shared" si="200"/>
        <v>1.21</v>
      </c>
      <c r="AG145" s="109">
        <f t="shared" si="200"/>
        <v>1.21</v>
      </c>
      <c r="AH145" s="109">
        <f t="shared" si="200"/>
        <v>1.21</v>
      </c>
      <c r="AI145" s="109">
        <f t="shared" si="200"/>
        <v>1.21</v>
      </c>
      <c r="AJ145" s="109">
        <f t="shared" si="200"/>
        <v>1.21</v>
      </c>
      <c r="AK145" s="109">
        <f t="shared" si="200"/>
        <v>1.21</v>
      </c>
      <c r="AL145" s="109">
        <f t="shared" si="200"/>
        <v>1.21</v>
      </c>
      <c r="AM145" s="109">
        <f t="shared" si="200"/>
        <v>1.21</v>
      </c>
      <c r="AN145" s="109">
        <f t="shared" si="200"/>
        <v>1.21</v>
      </c>
      <c r="AO145" s="109">
        <f t="shared" si="200"/>
        <v>1.21</v>
      </c>
      <c r="AP145" s="109">
        <f t="shared" si="200"/>
        <v>1.21</v>
      </c>
      <c r="AQ145" s="109">
        <f t="shared" si="200"/>
        <v>1.21</v>
      </c>
      <c r="AR145" s="109">
        <f t="shared" si="200"/>
        <v>1.21</v>
      </c>
      <c r="AS145" s="109">
        <f t="shared" si="200"/>
        <v>1.21</v>
      </c>
      <c r="AT145" s="109">
        <f t="shared" si="200"/>
        <v>1.21</v>
      </c>
      <c r="AU145" s="109">
        <f t="shared" si="200"/>
        <v>1.21</v>
      </c>
      <c r="AV145" s="109">
        <f t="shared" si="200"/>
        <v>1.21</v>
      </c>
      <c r="AW145" s="109">
        <f t="shared" si="200"/>
        <v>1.21</v>
      </c>
      <c r="AX145" s="109">
        <f t="shared" si="200"/>
        <v>1.21</v>
      </c>
      <c r="AY145" s="109">
        <f t="shared" si="200"/>
        <v>1.21</v>
      </c>
      <c r="AZ145" s="109">
        <f t="shared" si="200"/>
        <v>1.21</v>
      </c>
      <c r="BA145" s="109">
        <f t="shared" si="200"/>
        <v>1.21</v>
      </c>
      <c r="BB145" s="109">
        <f t="shared" si="200"/>
        <v>1.21</v>
      </c>
      <c r="BC145" s="109">
        <f t="shared" si="200"/>
        <v>1.21</v>
      </c>
      <c r="BD145" s="109">
        <f t="shared" si="200"/>
        <v>1.21</v>
      </c>
      <c r="BE145" s="109">
        <f t="shared" si="200"/>
        <v>1.21</v>
      </c>
      <c r="BF145" s="109">
        <f t="shared" si="200"/>
        <v>1.21</v>
      </c>
      <c r="BG145" s="109">
        <f t="shared" si="200"/>
        <v>1.21</v>
      </c>
      <c r="BH145" s="109">
        <f t="shared" si="200"/>
        <v>1.21</v>
      </c>
      <c r="BI145" s="109">
        <f t="shared" si="200"/>
        <v>1.21</v>
      </c>
      <c r="BJ145" s="109">
        <f t="shared" si="200"/>
        <v>1.21</v>
      </c>
      <c r="BK145" s="109">
        <f t="shared" si="200"/>
        <v>1.21</v>
      </c>
      <c r="BL145" s="109">
        <f t="shared" si="200"/>
        <v>1.21</v>
      </c>
      <c r="BM145" s="109">
        <f t="shared" si="200"/>
        <v>1.21</v>
      </c>
      <c r="BN145" s="109">
        <f t="shared" si="200"/>
        <v>1.21</v>
      </c>
      <c r="BO145" s="109">
        <f t="shared" si="200"/>
        <v>1.21</v>
      </c>
      <c r="BP145" s="109">
        <f t="shared" si="200"/>
        <v>1.21</v>
      </c>
      <c r="BQ145" s="109">
        <f t="shared" si="200"/>
        <v>1.21</v>
      </c>
      <c r="BR145" s="109">
        <f t="shared" si="200"/>
        <v>1.21</v>
      </c>
      <c r="BS145" s="109">
        <f t="shared" si="200"/>
        <v>1.21</v>
      </c>
      <c r="BT145" s="109">
        <f t="shared" si="200"/>
        <v>1.21</v>
      </c>
      <c r="BU145" s="109">
        <f t="shared" si="200"/>
        <v>1.21</v>
      </c>
      <c r="BV145" s="109">
        <f t="shared" si="200"/>
        <v>1.21</v>
      </c>
      <c r="BW145" s="109">
        <f t="shared" si="200"/>
        <v>1.21</v>
      </c>
      <c r="BX145" s="109">
        <f t="shared" si="200"/>
        <v>1.21</v>
      </c>
      <c r="BY145" s="109">
        <f t="shared" si="200"/>
        <v>1.21</v>
      </c>
      <c r="BZ145" s="109">
        <f t="shared" si="200"/>
        <v>1.21</v>
      </c>
      <c r="CA145" s="109">
        <f t="shared" si="200"/>
        <v>1.21</v>
      </c>
      <c r="CB145" s="109">
        <f t="shared" si="200"/>
        <v>1.21</v>
      </c>
      <c r="CC145" s="109">
        <f>+CB145</f>
        <v>1.21</v>
      </c>
      <c r="CD145" s="109">
        <f>+CC145</f>
        <v>1.21</v>
      </c>
    </row>
    <row r="146" spans="1:82" s="278" customFormat="1" ht="17.399999999999999" customHeight="1" x14ac:dyDescent="0.25">
      <c r="A146" s="278" t="s">
        <v>432</v>
      </c>
      <c r="B146" s="277">
        <f t="shared" ref="B146:BM146" si="201">+B148*B145</f>
        <v>0.40789667603999996</v>
      </c>
      <c r="C146" s="279">
        <f t="shared" si="201"/>
        <v>0.37521364223692227</v>
      </c>
      <c r="D146" s="350">
        <f t="shared" si="201"/>
        <v>0.34616102942914972</v>
      </c>
      <c r="E146" s="350">
        <f t="shared" si="201"/>
        <v>0.32025517792592179</v>
      </c>
      <c r="F146" s="350">
        <f t="shared" si="201"/>
        <v>0.29708586134177428</v>
      </c>
      <c r="G146" s="350">
        <f t="shared" si="201"/>
        <v>0.27630391241246077</v>
      </c>
      <c r="H146" s="350">
        <f t="shared" si="201"/>
        <v>0.2576111215623279</v>
      </c>
      <c r="I146" s="279">
        <f t="shared" si="201"/>
        <v>0.24075195900562271</v>
      </c>
      <c r="J146" s="279">
        <f t="shared" si="201"/>
        <v>0.22550676580903287</v>
      </c>
      <c r="K146" s="279">
        <f t="shared" si="201"/>
        <v>0.21168613288877425</v>
      </c>
      <c r="L146" s="279">
        <f t="shared" si="201"/>
        <v>0.19912624431001735</v>
      </c>
      <c r="M146" s="279">
        <f t="shared" si="201"/>
        <v>0.18768500623240253</v>
      </c>
      <c r="N146" s="279">
        <f t="shared" si="201"/>
        <v>0.17723881823227708</v>
      </c>
      <c r="O146" s="279">
        <f t="shared" si="201"/>
        <v>0.1676798716840768</v>
      </c>
      <c r="P146" s="279">
        <f t="shared" si="201"/>
        <v>0.158913882046755</v>
      </c>
      <c r="Q146" s="279">
        <f t="shared" si="201"/>
        <v>0.15085817954056988</v>
      </c>
      <c r="R146" s="340">
        <f t="shared" si="201"/>
        <v>0.14344009678938965</v>
      </c>
      <c r="S146" s="279">
        <f t="shared" si="201"/>
        <v>0.13794944600164097</v>
      </c>
      <c r="T146" s="279">
        <f t="shared" si="201"/>
        <v>0.13287625401123465</v>
      </c>
      <c r="U146" s="279">
        <f t="shared" si="201"/>
        <v>0.12818160199266654</v>
      </c>
      <c r="V146" s="279">
        <f t="shared" si="201"/>
        <v>0.12383085772589808</v>
      </c>
      <c r="W146" s="279">
        <f t="shared" si="201"/>
        <v>0.1197931375279843</v>
      </c>
      <c r="X146" s="279">
        <f t="shared" si="201"/>
        <v>0.11604084324370578</v>
      </c>
      <c r="Y146" s="279">
        <f t="shared" si="201"/>
        <v>0.11254926285402796</v>
      </c>
      <c r="Z146" s="279">
        <f t="shared" si="201"/>
        <v>0.10929622514381583</v>
      </c>
      <c r="AA146" s="279">
        <f t="shared" si="201"/>
        <v>0.1062618004215376</v>
      </c>
      <c r="AB146" s="279">
        <f t="shared" si="201"/>
        <v>0.10342804056559063</v>
      </c>
      <c r="AC146" s="279">
        <f t="shared" si="201"/>
        <v>0.10077875273406781</v>
      </c>
      <c r="AD146" s="279">
        <f t="shared" si="201"/>
        <v>9.8290516463388752E-2</v>
      </c>
      <c r="AE146" s="279">
        <f t="shared" si="201"/>
        <v>9.5863714965127064E-2</v>
      </c>
      <c r="AF146" s="279">
        <f t="shared" si="201"/>
        <v>9.3496831409347239E-2</v>
      </c>
      <c r="AG146" s="279">
        <f t="shared" si="201"/>
        <v>9.1188386416778289E-2</v>
      </c>
      <c r="AH146" s="279">
        <f t="shared" si="201"/>
        <v>8.893693713415364E-2</v>
      </c>
      <c r="AI146" s="279">
        <f t="shared" si="201"/>
        <v>8.6741076332380734E-2</v>
      </c>
      <c r="AJ146" s="279">
        <f t="shared" si="201"/>
        <v>8.4599431526977145E-2</v>
      </c>
      <c r="AK146" s="279">
        <f t="shared" si="201"/>
        <v>8.2510664120223037E-2</v>
      </c>
      <c r="AL146" s="279">
        <f t="shared" si="201"/>
        <v>8.0473468564494041E-2</v>
      </c>
      <c r="AM146" s="279">
        <f t="shared" si="201"/>
        <v>7.8486571546251466E-2</v>
      </c>
      <c r="AN146" s="279">
        <f t="shared" si="201"/>
        <v>7.654873119017995E-2</v>
      </c>
      <c r="AO146" s="279">
        <f t="shared" si="201"/>
        <v>7.4658736282974897E-2</v>
      </c>
      <c r="AP146" s="279">
        <f t="shared" si="201"/>
        <v>7.2815405516294729E-2</v>
      </c>
      <c r="AQ146" s="279">
        <f t="shared" si="201"/>
        <v>7.1017586748404776E-2</v>
      </c>
      <c r="AR146" s="279">
        <f t="shared" si="201"/>
        <v>6.9264156284051137E-2</v>
      </c>
      <c r="AS146" s="279">
        <f t="shared" si="201"/>
        <v>6.7554018172114594E-2</v>
      </c>
      <c r="AT146" s="279">
        <f t="shared" si="201"/>
        <v>6.5886103520605463E-2</v>
      </c>
      <c r="AU146" s="279">
        <f t="shared" si="201"/>
        <v>6.4259369828571333E-2</v>
      </c>
      <c r="AV146" s="279">
        <f t="shared" si="201"/>
        <v>6.2672800334499998E-2</v>
      </c>
      <c r="AW146" s="279">
        <f t="shared" si="201"/>
        <v>6.1125403380810454E-2</v>
      </c>
      <c r="AX146" s="279">
        <f t="shared" si="201"/>
        <v>5.961621179403459E-2</v>
      </c>
      <c r="AY146" s="279">
        <f t="shared" si="201"/>
        <v>5.8144282280302328E-2</v>
      </c>
      <c r="AZ146" s="279">
        <f t="shared" si="201"/>
        <v>5.6708694835752207E-2</v>
      </c>
      <c r="BA146" s="279">
        <f t="shared" si="201"/>
        <v>5.5308552171499041E-2</v>
      </c>
      <c r="BB146" s="279">
        <f t="shared" si="201"/>
        <v>5.3942979152799171E-2</v>
      </c>
      <c r="BC146" s="279">
        <f t="shared" si="201"/>
        <v>5.2611122252062742E-2</v>
      </c>
      <c r="BD146" s="279">
        <f t="shared" si="201"/>
        <v>5.1312149015371157E-2</v>
      </c>
      <c r="BE146" s="279">
        <f t="shared" si="201"/>
        <v>5.0045247542166341E-2</v>
      </c>
      <c r="BF146" s="279">
        <f t="shared" si="201"/>
        <v>4.8809625977786375E-2</v>
      </c>
      <c r="BG146" s="279">
        <f t="shared" si="201"/>
        <v>4.7604512018530658E-2</v>
      </c>
      <c r="BH146" s="279">
        <f t="shared" si="201"/>
        <v>4.6429152428944839E-2</v>
      </c>
      <c r="BI146" s="279">
        <f t="shared" si="201"/>
        <v>4.5282812571024234E-2</v>
      </c>
      <c r="BJ146" s="279">
        <f t="shared" si="201"/>
        <v>4.4164775945041118E-2</v>
      </c>
      <c r="BK146" s="279">
        <f t="shared" si="201"/>
        <v>4.307434374170907E-2</v>
      </c>
      <c r="BL146" s="279">
        <f t="shared" si="201"/>
        <v>4.2010834405404436E-2</v>
      </c>
      <c r="BM146" s="279">
        <f t="shared" si="201"/>
        <v>4.0973583208171849E-2</v>
      </c>
      <c r="BN146" s="279">
        <f t="shared" ref="BN146:CB146" si="202">+BN148*BN145</f>
        <v>3.9961941834247651E-2</v>
      </c>
      <c r="BO146" s="279">
        <f t="shared" si="202"/>
        <v>3.8975277974841425E-2</v>
      </c>
      <c r="BP146" s="279">
        <f t="shared" si="202"/>
        <v>3.8012974932922397E-2</v>
      </c>
      <c r="BQ146" s="279">
        <f t="shared" si="202"/>
        <v>3.7074431237763758E-2</v>
      </c>
      <c r="BR146" s="279">
        <f t="shared" si="202"/>
        <v>3.6159060269003833E-2</v>
      </c>
      <c r="BS146" s="279">
        <f t="shared" si="202"/>
        <v>3.5266289889989311E-2</v>
      </c>
      <c r="BT146" s="279">
        <f t="shared" si="202"/>
        <v>3.4395562090171146E-2</v>
      </c>
      <c r="BU146" s="279">
        <f t="shared" si="202"/>
        <v>3.3546332636329876E-2</v>
      </c>
      <c r="BV146" s="279">
        <f t="shared" si="202"/>
        <v>3.2718070732412077E-2</v>
      </c>
      <c r="BW146" s="279">
        <f t="shared" si="202"/>
        <v>3.1910258687765584E-2</v>
      </c>
      <c r="BX146" s="279">
        <f t="shared" si="202"/>
        <v>3.1122391593565987E-2</v>
      </c>
      <c r="BY146" s="279">
        <f t="shared" si="202"/>
        <v>3.0353977007232164E-2</v>
      </c>
      <c r="BZ146" s="279">
        <f t="shared" si="202"/>
        <v>2.9604534644633633E-2</v>
      </c>
      <c r="CA146" s="279">
        <f t="shared" si="202"/>
        <v>2.8873596079897354E-2</v>
      </c>
      <c r="CB146" s="279">
        <f t="shared" si="202"/>
        <v>2.8160704452626299E-2</v>
      </c>
      <c r="CC146" s="279">
        <f>+CC148*CC145</f>
        <v>2.7465414182346829E-2</v>
      </c>
      <c r="CD146" s="279">
        <f>+CD148*CD145</f>
        <v>2.6787290690006405E-2</v>
      </c>
    </row>
    <row r="147" spans="1:82" s="278" customFormat="1" ht="17.399999999999999" customHeight="1" x14ac:dyDescent="0.25">
      <c r="A147" s="278" t="s">
        <v>404</v>
      </c>
      <c r="B147" s="280">
        <f t="shared" ref="B147:AG147" si="203">+B149*B146/$B$27/1000</f>
        <v>0.10906173237607246</v>
      </c>
      <c r="C147" s="279">
        <f t="shared" si="203"/>
        <v>9.5430263253806741E-2</v>
      </c>
      <c r="D147" s="350">
        <f t="shared" si="203"/>
        <v>8.3747326383787887E-2</v>
      </c>
      <c r="E147" s="350">
        <f t="shared" si="203"/>
        <v>7.3701141363295433E-2</v>
      </c>
      <c r="F147" s="350">
        <f t="shared" si="203"/>
        <v>6.5034725721187445E-2</v>
      </c>
      <c r="G147" s="350">
        <f t="shared" si="203"/>
        <v>5.7535466623630287E-2</v>
      </c>
      <c r="H147" s="350">
        <f t="shared" si="203"/>
        <v>5.1026818309461104E-2</v>
      </c>
      <c r="I147" s="109">
        <f t="shared" si="203"/>
        <v>4.7449565328596156E-2</v>
      </c>
      <c r="J147" s="109">
        <f t="shared" si="203"/>
        <v>4.4223235399711902E-2</v>
      </c>
      <c r="K147" s="109">
        <f t="shared" si="203"/>
        <v>4.1305879435739622E-2</v>
      </c>
      <c r="L147" s="109">
        <f t="shared" si="203"/>
        <v>3.8661303636160167E-2</v>
      </c>
      <c r="M147" s="109">
        <f t="shared" si="203"/>
        <v>3.6258188139440081E-2</v>
      </c>
      <c r="N147" s="109">
        <f t="shared" si="203"/>
        <v>3.4069353482822508E-2</v>
      </c>
      <c r="O147" s="109">
        <f t="shared" si="203"/>
        <v>3.2071148089304585E-2</v>
      </c>
      <c r="P147" s="109">
        <f t="shared" si="203"/>
        <v>3.0242935191033993E-2</v>
      </c>
      <c r="Q147" s="232">
        <f t="shared" si="203"/>
        <v>2.8566661720644568E-2</v>
      </c>
      <c r="R147" s="339">
        <f t="shared" si="203"/>
        <v>2.7026494988630145E-2</v>
      </c>
      <c r="S147" s="109">
        <f t="shared" si="203"/>
        <v>2.5862329781391E-2</v>
      </c>
      <c r="T147" s="109">
        <f t="shared" si="203"/>
        <v>2.4786978400925367E-2</v>
      </c>
      <c r="U147" s="109">
        <f t="shared" si="203"/>
        <v>2.3791971709586066E-2</v>
      </c>
      <c r="V147" s="109">
        <f t="shared" si="203"/>
        <v>2.2869788509807403E-2</v>
      </c>
      <c r="W147" s="109">
        <f t="shared" si="203"/>
        <v>2.201373502690411E-2</v>
      </c>
      <c r="X147" s="109">
        <f t="shared" si="203"/>
        <v>2.1217841389260885E-2</v>
      </c>
      <c r="Y147" s="109">
        <f t="shared" si="203"/>
        <v>2.0476772489943441E-2</v>
      </c>
      <c r="Z147" s="109">
        <f t="shared" si="203"/>
        <v>1.9785751047903723E-2</v>
      </c>
      <c r="AA147" s="109">
        <f t="shared" si="203"/>
        <v>1.9140491044105295E-2</v>
      </c>
      <c r="AB147" s="109">
        <f t="shared" si="203"/>
        <v>1.8537140002543102E-2</v>
      </c>
      <c r="AC147" s="109">
        <f t="shared" si="203"/>
        <v>1.7972228829885206E-2</v>
      </c>
      <c r="AD147" s="109">
        <f t="shared" si="203"/>
        <v>1.7441069195873831E-2</v>
      </c>
      <c r="AE147" s="109">
        <f t="shared" si="203"/>
        <v>1.692560770144623E-2</v>
      </c>
      <c r="AF147" s="109">
        <f t="shared" si="203"/>
        <v>1.6425380396462724E-2</v>
      </c>
      <c r="AG147" s="281">
        <f t="shared" si="203"/>
        <v>1.5939937042582474E-2</v>
      </c>
      <c r="AH147" s="109">
        <f t="shared" ref="AH147:BM147" si="204">+AH149*AH146/$B$27/1000</f>
        <v>1.5468840708018579E-2</v>
      </c>
      <c r="AI147" s="109">
        <f t="shared" si="204"/>
        <v>1.5011667374269972E-2</v>
      </c>
      <c r="AJ147" s="109">
        <f t="shared" si="204"/>
        <v>1.4568005554476154E-2</v>
      </c>
      <c r="AK147" s="109">
        <f t="shared" si="204"/>
        <v>1.4137455923051245E-2</v>
      </c>
      <c r="AL147" s="109">
        <f t="shared" si="204"/>
        <v>1.3719630956263985E-2</v>
      </c>
      <c r="AM147" s="109">
        <f t="shared" si="204"/>
        <v>1.3314154583440228E-2</v>
      </c>
      <c r="AN147" s="109">
        <f t="shared" si="204"/>
        <v>1.2920661848473968E-2</v>
      </c>
      <c r="AO147" s="109">
        <f t="shared" si="204"/>
        <v>1.2538798581342176E-2</v>
      </c>
      <c r="AP147" s="109">
        <f t="shared" si="204"/>
        <v>1.2168221079327883E-2</v>
      </c>
      <c r="AQ147" s="109">
        <f t="shared" si="204"/>
        <v>1.1808595797664551E-2</v>
      </c>
      <c r="AR147" s="109">
        <f t="shared" si="204"/>
        <v>1.1459599049323243E-2</v>
      </c>
      <c r="AS147" s="109">
        <f t="shared" si="204"/>
        <v>1.112091671367247E-2</v>
      </c>
      <c r="AT147" s="109">
        <f t="shared" si="204"/>
        <v>1.0792243953748401E-2</v>
      </c>
      <c r="AU147" s="109">
        <f t="shared" si="204"/>
        <v>1.0473284941881029E-2</v>
      </c>
      <c r="AV147" s="109">
        <f t="shared" si="204"/>
        <v>1.016375259342929E-2</v>
      </c>
      <c r="AW147" s="109">
        <f t="shared" si="204"/>
        <v>9.8633683083855211E-3</v>
      </c>
      <c r="AX147" s="109">
        <f t="shared" si="204"/>
        <v>9.571861720616635E-3</v>
      </c>
      <c r="AY147" s="109">
        <f t="shared" si="204"/>
        <v>9.2889704545163522E-3</v>
      </c>
      <c r="AZ147" s="109">
        <f t="shared" si="204"/>
        <v>9.0144398888494497E-3</v>
      </c>
      <c r="BA147" s="109">
        <f t="shared" si="204"/>
        <v>8.7480229275754585E-3</v>
      </c>
      <c r="BB147" s="109">
        <f t="shared" si="204"/>
        <v>8.4894797774455466E-3</v>
      </c>
      <c r="BC147" s="109">
        <f t="shared" si="204"/>
        <v>8.2385777321724151E-3</v>
      </c>
      <c r="BD147" s="109">
        <f t="shared" si="204"/>
        <v>7.9950909629789152E-3</v>
      </c>
      <c r="BE147" s="109">
        <f t="shared" si="204"/>
        <v>7.758800315336929E-3</v>
      </c>
      <c r="BF147" s="109">
        <f t="shared" si="204"/>
        <v>7.5294931117134796E-3</v>
      </c>
      <c r="BG147" s="109">
        <f t="shared" si="204"/>
        <v>7.3069629601466056E-3</v>
      </c>
      <c r="BH147" s="109">
        <f t="shared" si="204"/>
        <v>7.0910095684786597E-3</v>
      </c>
      <c r="BI147" s="109">
        <f t="shared" si="204"/>
        <v>6.8814385640798498E-3</v>
      </c>
      <c r="BJ147" s="109">
        <f t="shared" si="204"/>
        <v>6.6780613188997485E-3</v>
      </c>
      <c r="BK147" s="109">
        <f t="shared" si="204"/>
        <v>6.4806947796893187E-3</v>
      </c>
      <c r="BL147" s="109">
        <f t="shared" si="204"/>
        <v>6.2891613032406346E-3</v>
      </c>
      <c r="BM147" s="109">
        <f t="shared" si="204"/>
        <v>6.1032884964959877E-3</v>
      </c>
      <c r="BN147" s="109">
        <f t="shared" ref="BN147:CB147" si="205">+BN149*BN146/$B$27/1000</f>
        <v>5.9229090613825202E-3</v>
      </c>
      <c r="BO147" s="109">
        <f t="shared" si="205"/>
        <v>5.7478606442326538E-3</v>
      </c>
      <c r="BP147" s="109">
        <f t="shared" si="205"/>
        <v>5.5779856896548295E-3</v>
      </c>
      <c r="BQ147" s="109">
        <f t="shared" si="205"/>
        <v>5.4131312987230227E-3</v>
      </c>
      <c r="BR147" s="109">
        <f t="shared" si="205"/>
        <v>5.2531490913573934E-3</v>
      </c>
      <c r="BS147" s="109">
        <f t="shared" si="205"/>
        <v>5.0978950727721866E-3</v>
      </c>
      <c r="BT147" s="109">
        <f t="shared" si="205"/>
        <v>4.9472295038707143E-3</v>
      </c>
      <c r="BU147" s="109">
        <f t="shared" si="205"/>
        <v>4.8010167754707371E-3</v>
      </c>
      <c r="BV147" s="109">
        <f t="shared" si="205"/>
        <v>4.6591252862470383E-3</v>
      </c>
      <c r="BW147" s="109">
        <f t="shared" si="205"/>
        <v>4.5214273242813524E-3</v>
      </c>
      <c r="BX147" s="109">
        <f t="shared" si="205"/>
        <v>4.3877989521130195E-3</v>
      </c>
      <c r="BY147" s="109">
        <f t="shared" si="205"/>
        <v>4.2581198951869058E-3</v>
      </c>
      <c r="BZ147" s="109">
        <f t="shared" si="205"/>
        <v>4.1322734335981735E-3</v>
      </c>
      <c r="CA147" s="109">
        <f t="shared" si="205"/>
        <v>4.0101462970365057E-3</v>
      </c>
      <c r="CB147" s="109">
        <f t="shared" si="205"/>
        <v>3.8916285628351655E-3</v>
      </c>
      <c r="CC147" s="109">
        <f>+CC149*CC146/$B$27/1000</f>
        <v>3.7766135570331855E-3</v>
      </c>
      <c r="CD147" s="109">
        <f>+CD149*CD146/$B$27/1000</f>
        <v>3.6649977583615989E-3</v>
      </c>
    </row>
    <row r="148" spans="1:82" s="278" customFormat="1" ht="17.399999999999999" customHeight="1" x14ac:dyDescent="0.25">
      <c r="A148" s="282" t="s">
        <v>392</v>
      </c>
      <c r="B148" s="277">
        <f t="shared" ref="B148:AG148" si="206">+B29</f>
        <v>0.29135476859999998</v>
      </c>
      <c r="C148" s="109">
        <f t="shared" si="206"/>
        <v>0.27030248877941276</v>
      </c>
      <c r="D148" s="350">
        <f t="shared" si="206"/>
        <v>0.25152481702390533</v>
      </c>
      <c r="E148" s="350">
        <f t="shared" si="206"/>
        <v>0.23472665354167427</v>
      </c>
      <c r="F148" s="350">
        <f t="shared" si="206"/>
        <v>0.21965682908818801</v>
      </c>
      <c r="G148" s="350">
        <f t="shared" si="206"/>
        <v>0.20610082044752318</v>
      </c>
      <c r="H148" s="350">
        <f t="shared" si="206"/>
        <v>0.19387478574775385</v>
      </c>
      <c r="I148" s="109">
        <f t="shared" si="206"/>
        <v>0.18282066179828968</v>
      </c>
      <c r="J148" s="109">
        <f t="shared" si="206"/>
        <v>0.17280211939389492</v>
      </c>
      <c r="K148" s="109">
        <f t="shared" si="206"/>
        <v>0.16370121441374522</v>
      </c>
      <c r="L148" s="109">
        <f t="shared" si="206"/>
        <v>0.15541560531513549</v>
      </c>
      <c r="M148" s="109">
        <f t="shared" si="206"/>
        <v>0.14785623336870707</v>
      </c>
      <c r="N148" s="109">
        <f t="shared" si="206"/>
        <v>0.14094538229206927</v>
      </c>
      <c r="O148" s="109">
        <f t="shared" si="206"/>
        <v>0.13461505002233964</v>
      </c>
      <c r="P148" s="109">
        <f t="shared" si="206"/>
        <v>0.12880557815339819</v>
      </c>
      <c r="Q148" s="232">
        <f t="shared" si="206"/>
        <v>0.12346449476466077</v>
      </c>
      <c r="R148" s="339">
        <f t="shared" si="206"/>
        <v>0.11854553453668568</v>
      </c>
      <c r="S148" s="109">
        <f t="shared" si="206"/>
        <v>0.11400780661292644</v>
      </c>
      <c r="T148" s="109">
        <f t="shared" si="206"/>
        <v>0.10981508595969806</v>
      </c>
      <c r="U148" s="109">
        <f t="shared" si="206"/>
        <v>0.10593520825840209</v>
      </c>
      <c r="V148" s="109">
        <f t="shared" si="206"/>
        <v>0.10233955183958519</v>
      </c>
      <c r="W148" s="109">
        <f t="shared" si="206"/>
        <v>9.9002592998334138E-2</v>
      </c>
      <c r="X148" s="109">
        <f t="shared" si="206"/>
        <v>9.5901523341905603E-2</v>
      </c>
      <c r="Y148" s="109">
        <f t="shared" si="206"/>
        <v>9.3015919714072692E-2</v>
      </c>
      <c r="Z148" s="109">
        <f t="shared" si="206"/>
        <v>9.0327458796542012E-2</v>
      </c>
      <c r="AA148" s="109">
        <f t="shared" si="206"/>
        <v>8.7819669769865785E-2</v>
      </c>
      <c r="AB148" s="109">
        <f t="shared" si="206"/>
        <v>8.5477719475694741E-2</v>
      </c>
      <c r="AC148" s="109">
        <f t="shared" si="206"/>
        <v>8.3288225400056037E-2</v>
      </c>
      <c r="AD148" s="109">
        <f t="shared" si="206"/>
        <v>8.1231831787924591E-2</v>
      </c>
      <c r="AE148" s="109">
        <f t="shared" si="206"/>
        <v>7.9226210714981052E-2</v>
      </c>
      <c r="AF148" s="109">
        <f t="shared" si="206"/>
        <v>7.7270108602766313E-2</v>
      </c>
      <c r="AG148" s="281">
        <f t="shared" si="206"/>
        <v>7.5362302823783714E-2</v>
      </c>
      <c r="AH148" s="109">
        <f t="shared" ref="AH148:BM148" si="207">+AH29</f>
        <v>7.3501600937317058E-2</v>
      </c>
      <c r="AI148" s="109">
        <f t="shared" si="207"/>
        <v>7.1686839944116315E-2</v>
      </c>
      <c r="AJ148" s="109">
        <f t="shared" si="207"/>
        <v>6.9916885559485248E-2</v>
      </c>
      <c r="AK148" s="109">
        <f t="shared" si="207"/>
        <v>6.8190631504316562E-2</v>
      </c>
      <c r="AL148" s="109">
        <f t="shared" si="207"/>
        <v>6.6506998813631438E-2</v>
      </c>
      <c r="AM148" s="109">
        <f t="shared" si="207"/>
        <v>6.4864935162191301E-2</v>
      </c>
      <c r="AN148" s="109">
        <f t="shared" si="207"/>
        <v>6.3263414206760293E-2</v>
      </c>
      <c r="AO148" s="109">
        <f t="shared" si="207"/>
        <v>6.170143494460735E-2</v>
      </c>
      <c r="AP148" s="109">
        <f t="shared" si="207"/>
        <v>6.0178021087846881E-2</v>
      </c>
      <c r="AQ148" s="109">
        <f t="shared" si="207"/>
        <v>5.8692220453227084E-2</v>
      </c>
      <c r="AR148" s="109">
        <f t="shared" si="207"/>
        <v>5.7243104366984411E-2</v>
      </c>
      <c r="AS148" s="109">
        <f t="shared" si="207"/>
        <v>5.5829767084392232E-2</v>
      </c>
      <c r="AT148" s="109">
        <f t="shared" si="207"/>
        <v>5.4451325223640885E-2</v>
      </c>
      <c r="AU148" s="109">
        <f t="shared" si="207"/>
        <v>5.3106917213695322E-2</v>
      </c>
      <c r="AV148" s="109">
        <f t="shared" si="207"/>
        <v>5.1795702755785128E-2</v>
      </c>
      <c r="AW148" s="109">
        <f t="shared" si="207"/>
        <v>5.0516862298190461E-2</v>
      </c>
      <c r="AX148" s="109">
        <f t="shared" si="207"/>
        <v>4.9269596523995533E-2</v>
      </c>
      <c r="AY148" s="109">
        <f t="shared" si="207"/>
        <v>4.8053125851489527E-2</v>
      </c>
      <c r="AZ148" s="109">
        <f t="shared" si="207"/>
        <v>4.686668994690265E-2</v>
      </c>
      <c r="BA148" s="109">
        <f t="shared" si="207"/>
        <v>4.5709547249172762E-2</v>
      </c>
      <c r="BB148" s="109">
        <f t="shared" si="207"/>
        <v>4.4580974506445596E-2</v>
      </c>
      <c r="BC148" s="109">
        <f t="shared" si="207"/>
        <v>4.3480266324018794E-2</v>
      </c>
      <c r="BD148" s="109">
        <f t="shared" si="207"/>
        <v>4.2406734723447241E-2</v>
      </c>
      <c r="BE148" s="109">
        <f t="shared" si="207"/>
        <v>4.1359708712534166E-2</v>
      </c>
      <c r="BF148" s="109">
        <f t="shared" si="207"/>
        <v>4.0338533865939157E-2</v>
      </c>
      <c r="BG148" s="109">
        <f t="shared" si="207"/>
        <v>3.9342571916141038E-2</v>
      </c>
      <c r="BH148" s="109">
        <f t="shared" si="207"/>
        <v>3.8371200354499868E-2</v>
      </c>
      <c r="BI148" s="109">
        <f t="shared" si="207"/>
        <v>3.742381204216879E-2</v>
      </c>
      <c r="BJ148" s="109">
        <f t="shared" si="207"/>
        <v>3.6499814830612494E-2</v>
      </c>
      <c r="BK148" s="109">
        <f t="shared" si="207"/>
        <v>3.5598631191495103E-2</v>
      </c>
      <c r="BL148" s="109">
        <f t="shared" si="207"/>
        <v>3.4719697855706146E-2</v>
      </c>
      <c r="BM148" s="109">
        <f t="shared" si="207"/>
        <v>3.3862465461299049E-2</v>
      </c>
      <c r="BN148" s="109">
        <f t="shared" ref="BN148:CB148" si="208">+BN29</f>
        <v>3.3026398210122029E-2</v>
      </c>
      <c r="BO148" s="109">
        <f t="shared" si="208"/>
        <v>3.2210973532926797E-2</v>
      </c>
      <c r="BP148" s="109">
        <f t="shared" si="208"/>
        <v>3.1415681762745784E-2</v>
      </c>
      <c r="BQ148" s="109">
        <f t="shared" si="208"/>
        <v>3.0640025816333682E-2</v>
      </c>
      <c r="BR148" s="109">
        <f t="shared" si="208"/>
        <v>2.9883520883474245E-2</v>
      </c>
      <c r="BS148" s="109">
        <f t="shared" si="208"/>
        <v>2.9145694123958107E-2</v>
      </c>
      <c r="BT148" s="109">
        <f t="shared" si="208"/>
        <v>2.8426084372042273E-2</v>
      </c>
      <c r="BU148" s="109">
        <f t="shared" si="208"/>
        <v>2.7724241848206509E-2</v>
      </c>
      <c r="BV148" s="109">
        <f t="shared" si="208"/>
        <v>2.7039727878026509E-2</v>
      </c>
      <c r="BW148" s="109">
        <f t="shared" si="208"/>
        <v>2.6372114617988086E-2</v>
      </c>
      <c r="BX148" s="109">
        <f t="shared" si="208"/>
        <v>2.5720984788071066E-2</v>
      </c>
      <c r="BY148" s="109">
        <f t="shared" si="208"/>
        <v>2.5085931410935673E-2</v>
      </c>
      <c r="BZ148" s="109">
        <f t="shared" si="208"/>
        <v>2.4466557557548459E-2</v>
      </c>
      <c r="CA148" s="109">
        <f t="shared" si="208"/>
        <v>2.3862476099088724E-2</v>
      </c>
      <c r="CB148" s="109">
        <f t="shared" si="208"/>
        <v>2.3273309464980414E-2</v>
      </c>
      <c r="CC148" s="109">
        <f>+CC29</f>
        <v>2.2698689406898207E-2</v>
      </c>
      <c r="CD148" s="109">
        <f>+CD29</f>
        <v>2.2138256768600335E-2</v>
      </c>
    </row>
    <row r="149" spans="1:82" s="229" customFormat="1" ht="17.399999999999999" customHeight="1" x14ac:dyDescent="0.25">
      <c r="A149" s="283" t="s">
        <v>393</v>
      </c>
      <c r="B149" s="284">
        <f t="shared" ref="B149:AG149" si="209">+B25</f>
        <v>695.17728590164177</v>
      </c>
      <c r="C149" s="236">
        <f t="shared" si="209"/>
        <v>661.27308959418701</v>
      </c>
      <c r="D149" s="350">
        <f t="shared" si="209"/>
        <v>629.02242045248761</v>
      </c>
      <c r="E149" s="350">
        <f t="shared" si="209"/>
        <v>598.34463500506592</v>
      </c>
      <c r="F149" s="350">
        <f t="shared" si="209"/>
        <v>569.16302280895854</v>
      </c>
      <c r="G149" s="350">
        <f t="shared" si="209"/>
        <v>541.40461463365239</v>
      </c>
      <c r="H149" s="350">
        <f t="shared" si="209"/>
        <v>515</v>
      </c>
      <c r="I149" s="236">
        <f t="shared" si="209"/>
        <v>512.43142678423135</v>
      </c>
      <c r="J149" s="236">
        <f t="shared" si="209"/>
        <v>509.87566438082149</v>
      </c>
      <c r="K149" s="236">
        <f t="shared" si="209"/>
        <v>507.33264889557722</v>
      </c>
      <c r="L149" s="236">
        <f t="shared" si="209"/>
        <v>504.80231675297892</v>
      </c>
      <c r="M149" s="236">
        <f t="shared" si="209"/>
        <v>502.28460469459128</v>
      </c>
      <c r="N149" s="236">
        <f t="shared" si="209"/>
        <v>499.77944977748166</v>
      </c>
      <c r="O149" s="236">
        <f t="shared" si="209"/>
        <v>497.28678937264669</v>
      </c>
      <c r="P149" s="236">
        <f t="shared" si="209"/>
        <v>494.80656116344642</v>
      </c>
      <c r="Q149" s="232">
        <f t="shared" si="209"/>
        <v>492.33870314404641</v>
      </c>
      <c r="R149" s="252">
        <f t="shared" si="209"/>
        <v>489.88315361786766</v>
      </c>
      <c r="S149" s="236">
        <f t="shared" si="209"/>
        <v>487.43985119604412</v>
      </c>
      <c r="T149" s="236">
        <f t="shared" si="209"/>
        <v>485.00873479588802</v>
      </c>
      <c r="U149" s="236">
        <f t="shared" si="209"/>
        <v>482.58974363936272</v>
      </c>
      <c r="V149" s="236">
        <f t="shared" si="209"/>
        <v>480.18281725156328</v>
      </c>
      <c r="W149" s="236">
        <f t="shared" si="209"/>
        <v>477.78789545920466</v>
      </c>
      <c r="X149" s="236">
        <f t="shared" si="209"/>
        <v>475.40491838911737</v>
      </c>
      <c r="Y149" s="236">
        <f t="shared" si="209"/>
        <v>473.0338264667505</v>
      </c>
      <c r="Z149" s="236">
        <f t="shared" si="209"/>
        <v>470.6745604146825</v>
      </c>
      <c r="AA149" s="236">
        <f t="shared" si="209"/>
        <v>468.32706125113918</v>
      </c>
      <c r="AB149" s="236">
        <f t="shared" si="209"/>
        <v>465.99127028851916</v>
      </c>
      <c r="AC149" s="236">
        <f t="shared" si="209"/>
        <v>463.6671291319268</v>
      </c>
      <c r="AD149" s="236">
        <f t="shared" si="209"/>
        <v>461.35457967771208</v>
      </c>
      <c r="AE149" s="236">
        <f t="shared" si="209"/>
        <v>459.05356411201819</v>
      </c>
      <c r="AF149" s="236">
        <f t="shared" si="209"/>
        <v>456.76402490933617</v>
      </c>
      <c r="AG149" s="285">
        <f t="shared" si="209"/>
        <v>454.4859048310667</v>
      </c>
      <c r="AH149" s="236">
        <f t="shared" ref="AH149:BM149" si="210">+AH25</f>
        <v>452.21914692408916</v>
      </c>
      <c r="AI149" s="236">
        <f t="shared" si="210"/>
        <v>449.96369451933782</v>
      </c>
      <c r="AJ149" s="236">
        <f t="shared" si="210"/>
        <v>447.71949123038507</v>
      </c>
      <c r="AK149" s="236">
        <f t="shared" si="210"/>
        <v>445.48648095203185</v>
      </c>
      <c r="AL149" s="236">
        <f t="shared" si="210"/>
        <v>443.26460785890487</v>
      </c>
      <c r="AM149" s="236">
        <f t="shared" si="210"/>
        <v>441.05381640406108</v>
      </c>
      <c r="AN149" s="236">
        <f t="shared" si="210"/>
        <v>438.85405131759893</v>
      </c>
      <c r="AO149" s="236">
        <f t="shared" si="210"/>
        <v>436.66525760527674</v>
      </c>
      <c r="AP149" s="236">
        <f t="shared" si="210"/>
        <v>434.48738054713766</v>
      </c>
      <c r="AQ149" s="236">
        <f t="shared" si="210"/>
        <v>432.32036569614183</v>
      </c>
      <c r="AR149" s="236">
        <f t="shared" si="210"/>
        <v>430.16415887680512</v>
      </c>
      <c r="AS149" s="236">
        <f t="shared" si="210"/>
        <v>428.01870618384476</v>
      </c>
      <c r="AT149" s="236">
        <f t="shared" si="210"/>
        <v>425.88395398083162</v>
      </c>
      <c r="AU149" s="236">
        <f t="shared" si="210"/>
        <v>423.7598488988495</v>
      </c>
      <c r="AV149" s="236">
        <f t="shared" si="210"/>
        <v>421.64633783516069</v>
      </c>
      <c r="AW149" s="236">
        <f t="shared" si="210"/>
        <v>419.54336795187851</v>
      </c>
      <c r="AX149" s="236">
        <f t="shared" si="210"/>
        <v>417.45088667464637</v>
      </c>
      <c r="AY149" s="236">
        <f t="shared" si="210"/>
        <v>415.36884169132338</v>
      </c>
      <c r="AZ149" s="236">
        <f t="shared" si="210"/>
        <v>413.29718095067648</v>
      </c>
      <c r="BA149" s="236">
        <f t="shared" si="210"/>
        <v>411.23585266107926</v>
      </c>
      <c r="BB149" s="236">
        <f t="shared" si="210"/>
        <v>409.18480528921708</v>
      </c>
      <c r="BC149" s="236">
        <f t="shared" si="210"/>
        <v>407.14398755879887</v>
      </c>
      <c r="BD149" s="236">
        <f t="shared" si="210"/>
        <v>405.11334844927507</v>
      </c>
      <c r="BE149" s="236">
        <f t="shared" si="210"/>
        <v>403.09283719456215</v>
      </c>
      <c r="BF149" s="236">
        <f t="shared" si="210"/>
        <v>401.08240328177357</v>
      </c>
      <c r="BG149" s="236">
        <f t="shared" si="210"/>
        <v>399.08199644995676</v>
      </c>
      <c r="BH149" s="236">
        <f t="shared" si="210"/>
        <v>397.09156668883674</v>
      </c>
      <c r="BI149" s="236">
        <f t="shared" si="210"/>
        <v>395.11106423756581</v>
      </c>
      <c r="BJ149" s="236">
        <f t="shared" si="210"/>
        <v>393.14043958347952</v>
      </c>
      <c r="BK149" s="236">
        <f t="shared" si="210"/>
        <v>391.17964346085887</v>
      </c>
      <c r="BL149" s="236">
        <f t="shared" si="210"/>
        <v>389.22862684969874</v>
      </c>
      <c r="BM149" s="236">
        <f t="shared" si="210"/>
        <v>387.28734097448216</v>
      </c>
      <c r="BN149" s="236">
        <f t="shared" ref="BN149:CB149" si="211">+BN25</f>
        <v>385.35573730296119</v>
      </c>
      <c r="BO149" s="236">
        <f t="shared" si="211"/>
        <v>383.43376754494341</v>
      </c>
      <c r="BP149" s="236">
        <f t="shared" si="211"/>
        <v>381.52138365108482</v>
      </c>
      <c r="BQ149" s="236">
        <f t="shared" si="211"/>
        <v>379.61853781168838</v>
      </c>
      <c r="BR149" s="236">
        <f t="shared" si="211"/>
        <v>377.72518245550907</v>
      </c>
      <c r="BS149" s="236">
        <f t="shared" si="211"/>
        <v>375.84127024856434</v>
      </c>
      <c r="BT149" s="236">
        <f t="shared" si="211"/>
        <v>373.96675409295091</v>
      </c>
      <c r="BU149" s="236">
        <f t="shared" si="211"/>
        <v>372.10158712566727</v>
      </c>
      <c r="BV149" s="236">
        <f t="shared" si="211"/>
        <v>370.24572271744205</v>
      </c>
      <c r="BW149" s="236">
        <f t="shared" si="211"/>
        <v>368.39911447156845</v>
      </c>
      <c r="BX149" s="236">
        <f t="shared" si="211"/>
        <v>366.56171622274411</v>
      </c>
      <c r="BY149" s="236">
        <f t="shared" si="211"/>
        <v>364.73348203591712</v>
      </c>
      <c r="BZ149" s="236">
        <f t="shared" si="211"/>
        <v>362.91436620513758</v>
      </c>
      <c r="CA149" s="236">
        <f t="shared" si="211"/>
        <v>361.10432325241493</v>
      </c>
      <c r="CB149" s="236">
        <f t="shared" si="211"/>
        <v>359.30330792658111</v>
      </c>
      <c r="CC149" s="236">
        <f>+CC25</f>
        <v>357.5112752021592</v>
      </c>
      <c r="CD149" s="236">
        <f>+CD25</f>
        <v>355.72818027823774</v>
      </c>
    </row>
    <row r="150" spans="1:82" s="278" customFormat="1" ht="17.399999999999999" customHeight="1" x14ac:dyDescent="0.25">
      <c r="A150" s="282" t="s">
        <v>572</v>
      </c>
      <c r="B150" s="277">
        <f t="shared" ref="B150:AJ150" si="212">+(B148*B46+B143)*(1-B71)</f>
        <v>42.882879259633327</v>
      </c>
      <c r="C150" s="109">
        <f t="shared" si="212"/>
        <v>44.885757047585813</v>
      </c>
      <c r="D150" s="350">
        <f t="shared" si="212"/>
        <v>46.865777890456442</v>
      </c>
      <c r="E150" s="350">
        <f t="shared" si="212"/>
        <v>48.830524949859836</v>
      </c>
      <c r="F150" s="350">
        <f t="shared" si="212"/>
        <v>50.78097295417588</v>
      </c>
      <c r="G150" s="350">
        <f t="shared" si="212"/>
        <v>52.71500949191423</v>
      </c>
      <c r="H150" s="350">
        <f t="shared" si="212"/>
        <v>54.628075880769863</v>
      </c>
      <c r="I150" s="109">
        <f t="shared" si="212"/>
        <v>56.705491060547473</v>
      </c>
      <c r="J150" s="109">
        <f t="shared" si="212"/>
        <v>58.802728272843119</v>
      </c>
      <c r="K150" s="109">
        <f t="shared" si="212"/>
        <v>60.918936621590625</v>
      </c>
      <c r="L150" s="109">
        <f t="shared" si="212"/>
        <v>63.051298191618457</v>
      </c>
      <c r="M150" s="109">
        <f t="shared" si="212"/>
        <v>65.194712442592802</v>
      </c>
      <c r="N150" s="109">
        <f t="shared" si="212"/>
        <v>67.34145659784015</v>
      </c>
      <c r="O150" s="109">
        <f t="shared" si="212"/>
        <v>69.48081401831962</v>
      </c>
      <c r="P150" s="109">
        <f t="shared" si="212"/>
        <v>71.598653272638785</v>
      </c>
      <c r="Q150" s="232">
        <f t="shared" si="212"/>
        <v>73.676933837977927</v>
      </c>
      <c r="R150" s="339">
        <f t="shared" si="212"/>
        <v>75.693101636590342</v>
      </c>
      <c r="S150" s="109">
        <f t="shared" si="212"/>
        <v>77.619315729599791</v>
      </c>
      <c r="T150" s="109">
        <f t="shared" si="212"/>
        <v>79.425842399627413</v>
      </c>
      <c r="U150" s="109">
        <f t="shared" si="212"/>
        <v>81.073495559251285</v>
      </c>
      <c r="V150" s="109">
        <f t="shared" si="212"/>
        <v>82.514864770637274</v>
      </c>
      <c r="W150" s="109">
        <f t="shared" si="212"/>
        <v>83.693723070973491</v>
      </c>
      <c r="X150" s="109">
        <f t="shared" si="212"/>
        <v>84.543689496602099</v>
      </c>
      <c r="Y150" s="109">
        <f t="shared" si="212"/>
        <v>84.98644989061512</v>
      </c>
      <c r="Z150" s="109">
        <f t="shared" si="212"/>
        <v>84.929541015783542</v>
      </c>
      <c r="AA150" s="109">
        <f t="shared" si="212"/>
        <v>84.263595938069429</v>
      </c>
      <c r="AB150" s="109">
        <f t="shared" si="212"/>
        <v>82.858892417048295</v>
      </c>
      <c r="AC150" s="109">
        <f t="shared" ref="AC150:CD150" si="213">+(AC148*AC46+AC143)*(1-AC71)</f>
        <v>80.560997526091427</v>
      </c>
      <c r="AD150" s="109">
        <f t="shared" si="213"/>
        <v>77.178367475289505</v>
      </c>
      <c r="AE150" s="109">
        <f t="shared" si="213"/>
        <v>72.424682317982857</v>
      </c>
      <c r="AF150" s="109">
        <f t="shared" si="213"/>
        <v>66.053068406913837</v>
      </c>
      <c r="AG150" s="109">
        <f t="shared" si="213"/>
        <v>57.769842900455039</v>
      </c>
      <c r="AH150" s="109">
        <f t="shared" si="213"/>
        <v>47.226351700110655</v>
      </c>
      <c r="AI150" s="109">
        <f t="shared" si="213"/>
        <v>34.01280219742052</v>
      </c>
      <c r="AJ150" s="109">
        <f t="shared" si="213"/>
        <v>17.659895652522202</v>
      </c>
      <c r="AK150" s="109">
        <f t="shared" si="213"/>
        <v>0</v>
      </c>
      <c r="AL150" s="109">
        <f t="shared" si="213"/>
        <v>0</v>
      </c>
      <c r="AM150" s="109">
        <f t="shared" si="213"/>
        <v>0</v>
      </c>
      <c r="AN150" s="109">
        <f t="shared" si="213"/>
        <v>0</v>
      </c>
      <c r="AO150" s="109">
        <f t="shared" si="213"/>
        <v>0</v>
      </c>
      <c r="AP150" s="109">
        <f t="shared" si="213"/>
        <v>0</v>
      </c>
      <c r="AQ150" s="109">
        <f t="shared" si="213"/>
        <v>0</v>
      </c>
      <c r="AR150" s="109">
        <f t="shared" si="213"/>
        <v>0</v>
      </c>
      <c r="AS150" s="109">
        <f t="shared" si="213"/>
        <v>0</v>
      </c>
      <c r="AT150" s="109">
        <f t="shared" si="213"/>
        <v>0</v>
      </c>
      <c r="AU150" s="109">
        <f t="shared" si="213"/>
        <v>0</v>
      </c>
      <c r="AV150" s="109">
        <f t="shared" si="213"/>
        <v>0</v>
      </c>
      <c r="AW150" s="109">
        <f t="shared" si="213"/>
        <v>0</v>
      </c>
      <c r="AX150" s="109">
        <f t="shared" si="213"/>
        <v>0</v>
      </c>
      <c r="AY150" s="109">
        <f t="shared" si="213"/>
        <v>0</v>
      </c>
      <c r="AZ150" s="109">
        <f t="shared" si="213"/>
        <v>0</v>
      </c>
      <c r="BA150" s="109">
        <f t="shared" si="213"/>
        <v>0</v>
      </c>
      <c r="BB150" s="109">
        <f t="shared" si="213"/>
        <v>0</v>
      </c>
      <c r="BC150" s="109">
        <f t="shared" si="213"/>
        <v>0</v>
      </c>
      <c r="BD150" s="109">
        <f t="shared" si="213"/>
        <v>0</v>
      </c>
      <c r="BE150" s="109">
        <f t="shared" si="213"/>
        <v>0</v>
      </c>
      <c r="BF150" s="109">
        <f t="shared" si="213"/>
        <v>0</v>
      </c>
      <c r="BG150" s="109">
        <f t="shared" si="213"/>
        <v>0</v>
      </c>
      <c r="BH150" s="109">
        <f t="shared" si="213"/>
        <v>0</v>
      </c>
      <c r="BI150" s="109">
        <f t="shared" si="213"/>
        <v>0</v>
      </c>
      <c r="BJ150" s="109">
        <f t="shared" si="213"/>
        <v>0</v>
      </c>
      <c r="BK150" s="109">
        <f t="shared" si="213"/>
        <v>0</v>
      </c>
      <c r="BL150" s="109">
        <f t="shared" si="213"/>
        <v>0</v>
      </c>
      <c r="BM150" s="109">
        <f t="shared" si="213"/>
        <v>0</v>
      </c>
      <c r="BN150" s="109">
        <f t="shared" si="213"/>
        <v>0</v>
      </c>
      <c r="BO150" s="109">
        <f t="shared" si="213"/>
        <v>0</v>
      </c>
      <c r="BP150" s="109">
        <f t="shared" si="213"/>
        <v>0</v>
      </c>
      <c r="BQ150" s="109">
        <f t="shared" si="213"/>
        <v>0</v>
      </c>
      <c r="BR150" s="109">
        <f t="shared" si="213"/>
        <v>0</v>
      </c>
      <c r="BS150" s="109">
        <f t="shared" si="213"/>
        <v>0</v>
      </c>
      <c r="BT150" s="109">
        <f t="shared" si="213"/>
        <v>0</v>
      </c>
      <c r="BU150" s="109">
        <f t="shared" si="213"/>
        <v>0</v>
      </c>
      <c r="BV150" s="109">
        <f t="shared" si="213"/>
        <v>0</v>
      </c>
      <c r="BW150" s="109">
        <f t="shared" si="213"/>
        <v>0</v>
      </c>
      <c r="BX150" s="109">
        <f t="shared" si="213"/>
        <v>0</v>
      </c>
      <c r="BY150" s="109">
        <f t="shared" si="213"/>
        <v>0</v>
      </c>
      <c r="BZ150" s="109">
        <f t="shared" si="213"/>
        <v>0</v>
      </c>
      <c r="CA150" s="109">
        <f t="shared" si="213"/>
        <v>0</v>
      </c>
      <c r="CB150" s="109">
        <f t="shared" si="213"/>
        <v>0</v>
      </c>
      <c r="CC150" s="109">
        <f t="shared" si="213"/>
        <v>0</v>
      </c>
      <c r="CD150" s="109">
        <f t="shared" si="213"/>
        <v>0</v>
      </c>
    </row>
    <row r="151" spans="1:82" s="278" customFormat="1" ht="17.399999999999999" customHeight="1" x14ac:dyDescent="0.25">
      <c r="A151" s="282" t="s">
        <v>394</v>
      </c>
      <c r="B151" s="277">
        <f t="shared" ref="B151:AJ151" si="214">+(B148*B46)*(1-B71)</f>
        <v>37.285491722243329</v>
      </c>
      <c r="C151" s="109">
        <f t="shared" si="214"/>
        <v>39.879295070630803</v>
      </c>
      <c r="D151" s="350">
        <f t="shared" si="214"/>
        <v>42.391244304449636</v>
      </c>
      <c r="E151" s="350">
        <f t="shared" si="214"/>
        <v>44.834822594918457</v>
      </c>
      <c r="F151" s="350">
        <f t="shared" si="214"/>
        <v>47.216314678024773</v>
      </c>
      <c r="G151" s="350">
        <f t="shared" si="214"/>
        <v>49.538387151885964</v>
      </c>
      <c r="H151" s="350">
        <f t="shared" si="214"/>
        <v>51.800782442252519</v>
      </c>
      <c r="I151" s="109">
        <f t="shared" si="214"/>
        <v>54.184116746027883</v>
      </c>
      <c r="J151" s="109">
        <f t="shared" si="214"/>
        <v>56.556107003887277</v>
      </c>
      <c r="K151" s="109">
        <f t="shared" si="214"/>
        <v>58.919033143866919</v>
      </c>
      <c r="L151" s="109">
        <f t="shared" si="214"/>
        <v>61.27289464046985</v>
      </c>
      <c r="M151" s="109">
        <f t="shared" si="214"/>
        <v>63.615126260199062</v>
      </c>
      <c r="N151" s="109">
        <f t="shared" si="214"/>
        <v>65.940286668616963</v>
      </c>
      <c r="O151" s="109">
        <f t="shared" si="214"/>
        <v>68.239712197357477</v>
      </c>
      <c r="P151" s="109">
        <f t="shared" si="214"/>
        <v>70.501118771005636</v>
      </c>
      <c r="Q151" s="232">
        <f t="shared" si="214"/>
        <v>72.708128175963708</v>
      </c>
      <c r="R151" s="339">
        <f t="shared" si="214"/>
        <v>74.839682110431625</v>
      </c>
      <c r="S151" s="109">
        <f t="shared" si="214"/>
        <v>76.869285538335504</v>
      </c>
      <c r="T151" s="109">
        <f t="shared" si="214"/>
        <v>78.768415766874952</v>
      </c>
      <c r="U151" s="109">
        <f t="shared" si="214"/>
        <v>80.498976349730754</v>
      </c>
      <c r="V151" s="109">
        <f t="shared" si="214"/>
        <v>82.014537252398199</v>
      </c>
      <c r="W151" s="109">
        <f t="shared" si="214"/>
        <v>83.259753607670191</v>
      </c>
      <c r="X151" s="109">
        <f t="shared" si="214"/>
        <v>84.169038077513605</v>
      </c>
      <c r="Y151" s="109">
        <f t="shared" si="214"/>
        <v>84.664790514021377</v>
      </c>
      <c r="Z151" s="109">
        <f t="shared" si="214"/>
        <v>84.655190040168932</v>
      </c>
      <c r="AA151" s="109">
        <f t="shared" si="214"/>
        <v>84.031447604572122</v>
      </c>
      <c r="AB151" s="109">
        <f t="shared" si="214"/>
        <v>82.664360825481324</v>
      </c>
      <c r="AC151" s="109">
        <f t="shared" ref="AC151:CD151" si="215">+(AC148*AC46)*(1-AC71)</f>
        <v>80.399964419135429</v>
      </c>
      <c r="AD151" s="109">
        <f t="shared" si="215"/>
        <v>77.047135250252381</v>
      </c>
      <c r="AE151" s="109">
        <f t="shared" si="215"/>
        <v>72.319931742592971</v>
      </c>
      <c r="AF151" s="109">
        <f t="shared" si="215"/>
        <v>65.971820569138401</v>
      </c>
      <c r="AG151" s="109">
        <f t="shared" si="215"/>
        <v>57.70942496859449</v>
      </c>
      <c r="AH151" s="109">
        <f t="shared" si="215"/>
        <v>47.184366111960401</v>
      </c>
      <c r="AI151" s="109">
        <f t="shared" si="215"/>
        <v>33.987098935635096</v>
      </c>
      <c r="AJ151" s="109">
        <f t="shared" si="215"/>
        <v>17.648547297244892</v>
      </c>
      <c r="AK151" s="109">
        <f t="shared" si="215"/>
        <v>0</v>
      </c>
      <c r="AL151" s="109">
        <f t="shared" si="215"/>
        <v>0</v>
      </c>
      <c r="AM151" s="109">
        <f t="shared" si="215"/>
        <v>0</v>
      </c>
      <c r="AN151" s="109">
        <f t="shared" si="215"/>
        <v>0</v>
      </c>
      <c r="AO151" s="109">
        <f t="shared" si="215"/>
        <v>0</v>
      </c>
      <c r="AP151" s="109">
        <f t="shared" si="215"/>
        <v>0</v>
      </c>
      <c r="AQ151" s="109">
        <f t="shared" si="215"/>
        <v>0</v>
      </c>
      <c r="AR151" s="109">
        <f t="shared" si="215"/>
        <v>0</v>
      </c>
      <c r="AS151" s="109">
        <f t="shared" si="215"/>
        <v>0</v>
      </c>
      <c r="AT151" s="109">
        <f t="shared" si="215"/>
        <v>0</v>
      </c>
      <c r="AU151" s="109">
        <f t="shared" si="215"/>
        <v>0</v>
      </c>
      <c r="AV151" s="109">
        <f t="shared" si="215"/>
        <v>0</v>
      </c>
      <c r="AW151" s="109">
        <f t="shared" si="215"/>
        <v>0</v>
      </c>
      <c r="AX151" s="109">
        <f t="shared" si="215"/>
        <v>0</v>
      </c>
      <c r="AY151" s="109">
        <f t="shared" si="215"/>
        <v>0</v>
      </c>
      <c r="AZ151" s="109">
        <f t="shared" si="215"/>
        <v>0</v>
      </c>
      <c r="BA151" s="109">
        <f t="shared" si="215"/>
        <v>0</v>
      </c>
      <c r="BB151" s="109">
        <f t="shared" si="215"/>
        <v>0</v>
      </c>
      <c r="BC151" s="109">
        <f t="shared" si="215"/>
        <v>0</v>
      </c>
      <c r="BD151" s="109">
        <f t="shared" si="215"/>
        <v>0</v>
      </c>
      <c r="BE151" s="109">
        <f t="shared" si="215"/>
        <v>0</v>
      </c>
      <c r="BF151" s="109">
        <f t="shared" si="215"/>
        <v>0</v>
      </c>
      <c r="BG151" s="109">
        <f t="shared" si="215"/>
        <v>0</v>
      </c>
      <c r="BH151" s="109">
        <f t="shared" si="215"/>
        <v>0</v>
      </c>
      <c r="BI151" s="109">
        <f t="shared" si="215"/>
        <v>0</v>
      </c>
      <c r="BJ151" s="109">
        <f t="shared" si="215"/>
        <v>0</v>
      </c>
      <c r="BK151" s="109">
        <f t="shared" si="215"/>
        <v>0</v>
      </c>
      <c r="BL151" s="109">
        <f t="shared" si="215"/>
        <v>0</v>
      </c>
      <c r="BM151" s="109">
        <f t="shared" si="215"/>
        <v>0</v>
      </c>
      <c r="BN151" s="109">
        <f t="shared" si="215"/>
        <v>0</v>
      </c>
      <c r="BO151" s="109">
        <f t="shared" si="215"/>
        <v>0</v>
      </c>
      <c r="BP151" s="109">
        <f t="shared" si="215"/>
        <v>0</v>
      </c>
      <c r="BQ151" s="109">
        <f t="shared" si="215"/>
        <v>0</v>
      </c>
      <c r="BR151" s="109">
        <f t="shared" si="215"/>
        <v>0</v>
      </c>
      <c r="BS151" s="109">
        <f t="shared" si="215"/>
        <v>0</v>
      </c>
      <c r="BT151" s="109">
        <f t="shared" si="215"/>
        <v>0</v>
      </c>
      <c r="BU151" s="109">
        <f t="shared" si="215"/>
        <v>0</v>
      </c>
      <c r="BV151" s="109">
        <f t="shared" si="215"/>
        <v>0</v>
      </c>
      <c r="BW151" s="109">
        <f t="shared" si="215"/>
        <v>0</v>
      </c>
      <c r="BX151" s="109">
        <f t="shared" si="215"/>
        <v>0</v>
      </c>
      <c r="BY151" s="109">
        <f t="shared" si="215"/>
        <v>0</v>
      </c>
      <c r="BZ151" s="109">
        <f t="shared" si="215"/>
        <v>0</v>
      </c>
      <c r="CA151" s="109">
        <f t="shared" si="215"/>
        <v>0</v>
      </c>
      <c r="CB151" s="109">
        <f t="shared" si="215"/>
        <v>0</v>
      </c>
      <c r="CC151" s="109">
        <f t="shared" si="215"/>
        <v>0</v>
      </c>
      <c r="CD151" s="109">
        <f t="shared" si="215"/>
        <v>0</v>
      </c>
    </row>
    <row r="152" spans="1:82" s="278" customFormat="1" ht="17.399999999999999" customHeight="1" x14ac:dyDescent="0.25">
      <c r="A152" s="282" t="s">
        <v>395</v>
      </c>
      <c r="B152" s="277">
        <f t="shared" ref="B152:AJ152" si="216">+(B148*B46+B143+B144)*(1-B71)</f>
        <v>52.332028390549326</v>
      </c>
      <c r="C152" s="109">
        <f t="shared" si="216"/>
        <v>54.602866040051431</v>
      </c>
      <c r="D152" s="350">
        <f t="shared" si="216"/>
        <v>56.839615309359445</v>
      </c>
      <c r="E152" s="350">
        <f t="shared" si="216"/>
        <v>59.048313719340086</v>
      </c>
      <c r="F152" s="350">
        <f t="shared" si="216"/>
        <v>61.228183652972376</v>
      </c>
      <c r="G152" s="350">
        <f t="shared" si="216"/>
        <v>63.375126565856981</v>
      </c>
      <c r="H152" s="350">
        <f t="shared" si="216"/>
        <v>65.482333301616123</v>
      </c>
      <c r="I152" s="109">
        <f t="shared" si="216"/>
        <v>67.770198176826227</v>
      </c>
      <c r="J152" s="109">
        <f t="shared" si="216"/>
        <v>70.063448863435127</v>
      </c>
      <c r="K152" s="109">
        <f t="shared" si="216"/>
        <v>72.359769827018624</v>
      </c>
      <c r="L152" s="109">
        <f t="shared" si="216"/>
        <v>74.654734520238961</v>
      </c>
      <c r="M152" s="109">
        <f t="shared" si="216"/>
        <v>76.941475941545306</v>
      </c>
      <c r="N152" s="109">
        <f t="shared" si="216"/>
        <v>79.21033186708965</v>
      </c>
      <c r="O152" s="109">
        <f t="shared" si="216"/>
        <v>81.448456660820256</v>
      </c>
      <c r="P152" s="109">
        <f t="shared" si="216"/>
        <v>83.6393821918128</v>
      </c>
      <c r="Q152" s="232">
        <f t="shared" si="216"/>
        <v>85.762503701180293</v>
      </c>
      <c r="R152" s="339">
        <f t="shared" si="216"/>
        <v>87.792453612740331</v>
      </c>
      <c r="S152" s="109">
        <f t="shared" si="216"/>
        <v>89.698304480143534</v>
      </c>
      <c r="T152" s="109">
        <f t="shared" si="216"/>
        <v>91.446937081704149</v>
      </c>
      <c r="U152" s="109">
        <f t="shared" si="216"/>
        <v>92.995452411809282</v>
      </c>
      <c r="V152" s="109">
        <f t="shared" si="216"/>
        <v>94.292368609699778</v>
      </c>
      <c r="W152" s="109">
        <f t="shared" si="216"/>
        <v>95.276994803614116</v>
      </c>
      <c r="X152" s="109">
        <f t="shared" si="216"/>
        <v>95.878056457753843</v>
      </c>
      <c r="Y152" s="109">
        <f t="shared" si="216"/>
        <v>96.011875540182984</v>
      </c>
      <c r="Z152" s="109">
        <f t="shared" si="216"/>
        <v>95.580110206632554</v>
      </c>
      <c r="AA152" s="109">
        <f t="shared" si="216"/>
        <v>94.466951600001181</v>
      </c>
      <c r="AB152" s="109">
        <f t="shared" si="216"/>
        <v>92.535619145943301</v>
      </c>
      <c r="AC152" s="109">
        <f t="shared" ref="AC152:CD152" si="217">+(AC148*AC46+AC143+AC144)*(1-AC71)</f>
        <v>89.623947135526436</v>
      </c>
      <c r="AD152" s="109">
        <f t="shared" si="217"/>
        <v>85.531921094032995</v>
      </c>
      <c r="AE152" s="109">
        <f t="shared" si="217"/>
        <v>79.963943174337984</v>
      </c>
      <c r="AF152" s="109">
        <f t="shared" si="217"/>
        <v>72.662978835790582</v>
      </c>
      <c r="AG152" s="109">
        <f t="shared" si="217"/>
        <v>63.324218557477536</v>
      </c>
      <c r="AH152" s="109">
        <f t="shared" si="217"/>
        <v>51.586825316806653</v>
      </c>
      <c r="AI152" s="109">
        <f t="shared" si="217"/>
        <v>37.027668486222773</v>
      </c>
      <c r="AJ152" s="109">
        <f t="shared" si="217"/>
        <v>19.162848236042453</v>
      </c>
      <c r="AK152" s="109">
        <f t="shared" si="217"/>
        <v>0</v>
      </c>
      <c r="AL152" s="109">
        <f t="shared" si="217"/>
        <v>0</v>
      </c>
      <c r="AM152" s="109">
        <f t="shared" si="217"/>
        <v>0</v>
      </c>
      <c r="AN152" s="109">
        <f t="shared" si="217"/>
        <v>0</v>
      </c>
      <c r="AO152" s="109">
        <f t="shared" si="217"/>
        <v>0</v>
      </c>
      <c r="AP152" s="109">
        <f t="shared" si="217"/>
        <v>0</v>
      </c>
      <c r="AQ152" s="109">
        <f t="shared" si="217"/>
        <v>0</v>
      </c>
      <c r="AR152" s="109">
        <f t="shared" si="217"/>
        <v>0</v>
      </c>
      <c r="AS152" s="109">
        <f t="shared" si="217"/>
        <v>0</v>
      </c>
      <c r="AT152" s="109">
        <f t="shared" si="217"/>
        <v>0</v>
      </c>
      <c r="AU152" s="109">
        <f t="shared" si="217"/>
        <v>0</v>
      </c>
      <c r="AV152" s="109">
        <f t="shared" si="217"/>
        <v>0</v>
      </c>
      <c r="AW152" s="109">
        <f t="shared" si="217"/>
        <v>0</v>
      </c>
      <c r="AX152" s="109">
        <f t="shared" si="217"/>
        <v>0</v>
      </c>
      <c r="AY152" s="109">
        <f t="shared" si="217"/>
        <v>0</v>
      </c>
      <c r="AZ152" s="109">
        <f t="shared" si="217"/>
        <v>0</v>
      </c>
      <c r="BA152" s="109">
        <f t="shared" si="217"/>
        <v>0</v>
      </c>
      <c r="BB152" s="109">
        <f t="shared" si="217"/>
        <v>0</v>
      </c>
      <c r="BC152" s="109">
        <f t="shared" si="217"/>
        <v>0</v>
      </c>
      <c r="BD152" s="109">
        <f t="shared" si="217"/>
        <v>0</v>
      </c>
      <c r="BE152" s="109">
        <f t="shared" si="217"/>
        <v>0</v>
      </c>
      <c r="BF152" s="109">
        <f t="shared" si="217"/>
        <v>0</v>
      </c>
      <c r="BG152" s="109">
        <f t="shared" si="217"/>
        <v>0</v>
      </c>
      <c r="BH152" s="109">
        <f t="shared" si="217"/>
        <v>0</v>
      </c>
      <c r="BI152" s="109">
        <f t="shared" si="217"/>
        <v>0</v>
      </c>
      <c r="BJ152" s="109">
        <f t="shared" si="217"/>
        <v>0</v>
      </c>
      <c r="BK152" s="109">
        <f t="shared" si="217"/>
        <v>0</v>
      </c>
      <c r="BL152" s="109">
        <f t="shared" si="217"/>
        <v>0</v>
      </c>
      <c r="BM152" s="109">
        <f t="shared" si="217"/>
        <v>0</v>
      </c>
      <c r="BN152" s="109">
        <f t="shared" si="217"/>
        <v>0</v>
      </c>
      <c r="BO152" s="109">
        <f t="shared" si="217"/>
        <v>0</v>
      </c>
      <c r="BP152" s="109">
        <f t="shared" si="217"/>
        <v>0</v>
      </c>
      <c r="BQ152" s="109">
        <f t="shared" si="217"/>
        <v>0</v>
      </c>
      <c r="BR152" s="109">
        <f t="shared" si="217"/>
        <v>0</v>
      </c>
      <c r="BS152" s="109">
        <f t="shared" si="217"/>
        <v>0</v>
      </c>
      <c r="BT152" s="109">
        <f t="shared" si="217"/>
        <v>0</v>
      </c>
      <c r="BU152" s="109">
        <f t="shared" si="217"/>
        <v>0</v>
      </c>
      <c r="BV152" s="109">
        <f t="shared" si="217"/>
        <v>0</v>
      </c>
      <c r="BW152" s="109">
        <f t="shared" si="217"/>
        <v>0</v>
      </c>
      <c r="BX152" s="109">
        <f t="shared" si="217"/>
        <v>0</v>
      </c>
      <c r="BY152" s="109">
        <f t="shared" si="217"/>
        <v>0</v>
      </c>
      <c r="BZ152" s="109">
        <f t="shared" si="217"/>
        <v>0</v>
      </c>
      <c r="CA152" s="109">
        <f t="shared" si="217"/>
        <v>0</v>
      </c>
      <c r="CB152" s="109">
        <f t="shared" si="217"/>
        <v>0</v>
      </c>
      <c r="CC152" s="109">
        <f t="shared" si="217"/>
        <v>0</v>
      </c>
      <c r="CD152" s="109">
        <f t="shared" si="217"/>
        <v>0</v>
      </c>
    </row>
    <row r="153" spans="1:82" s="109" customFormat="1" ht="17.399999999999999" customHeight="1" x14ac:dyDescent="0.25">
      <c r="A153" s="286"/>
      <c r="B153" s="277"/>
      <c r="D153" s="350"/>
      <c r="E153" s="350"/>
      <c r="F153" s="350"/>
      <c r="G153" s="350"/>
      <c r="H153" s="350"/>
      <c r="Q153" s="232"/>
      <c r="R153" s="339"/>
      <c r="AG153" s="281"/>
    </row>
    <row r="155" spans="1:82" s="288" customFormat="1" ht="17.399999999999999" customHeight="1" x14ac:dyDescent="0.25">
      <c r="A155" s="89" t="s">
        <v>541</v>
      </c>
      <c r="B155" s="287"/>
      <c r="D155" s="358"/>
      <c r="E155" s="358"/>
      <c r="F155" s="358"/>
      <c r="G155" s="358"/>
      <c r="H155" s="358"/>
      <c r="I155" s="289"/>
      <c r="R155" s="341"/>
    </row>
    <row r="156" spans="1:82" s="291" customFormat="1" ht="17.399999999999999" customHeight="1" x14ac:dyDescent="0.25">
      <c r="A156" s="90" t="s">
        <v>542</v>
      </c>
      <c r="B156" s="290"/>
      <c r="D156" s="359"/>
      <c r="E156" s="359"/>
      <c r="F156" s="359"/>
      <c r="G156" s="359"/>
      <c r="H156" s="359"/>
      <c r="I156" s="292"/>
      <c r="R156" s="342"/>
    </row>
    <row r="157" spans="1:82" s="293" customFormat="1" ht="17.399999999999999" customHeight="1" x14ac:dyDescent="0.25">
      <c r="A157" s="90" t="s">
        <v>568</v>
      </c>
      <c r="B157" s="290">
        <v>0.01</v>
      </c>
      <c r="D157" s="170"/>
      <c r="E157" s="170"/>
      <c r="F157" s="170"/>
      <c r="G157" s="170"/>
      <c r="H157" s="170"/>
      <c r="I157" s="153"/>
      <c r="R157" s="315">
        <v>8.0000000000000002E-3</v>
      </c>
      <c r="AL157" s="293">
        <v>1.7999999999999999E-2</v>
      </c>
      <c r="BF157" s="293">
        <v>2.35E-2</v>
      </c>
      <c r="CB157" s="293">
        <v>2.35E-2</v>
      </c>
      <c r="CC157" s="293">
        <v>2.35E-2</v>
      </c>
      <c r="CD157" s="293">
        <v>2.35E-2</v>
      </c>
    </row>
    <row r="158" spans="1:82" s="295" customFormat="1" ht="17.399999999999999" customHeight="1" x14ac:dyDescent="0.25">
      <c r="A158" s="90" t="s">
        <v>569</v>
      </c>
      <c r="B158" s="294">
        <v>0</v>
      </c>
      <c r="C158" s="294">
        <f t="shared" ref="C158:AA158" si="218">+MIN($B$157^2*5*(C1-1),$B$157^2*5*47)</f>
        <v>5.0000000000000001E-4</v>
      </c>
      <c r="D158" s="294">
        <f t="shared" si="218"/>
        <v>1E-3</v>
      </c>
      <c r="E158" s="294">
        <f t="shared" si="218"/>
        <v>1.5E-3</v>
      </c>
      <c r="F158" s="294">
        <f t="shared" si="218"/>
        <v>2E-3</v>
      </c>
      <c r="G158" s="294">
        <f t="shared" si="218"/>
        <v>2.5000000000000001E-3</v>
      </c>
      <c r="H158" s="294">
        <f t="shared" si="218"/>
        <v>3.0000000000000001E-3</v>
      </c>
      <c r="I158" s="294">
        <f t="shared" si="218"/>
        <v>3.5000000000000001E-3</v>
      </c>
      <c r="J158" s="294">
        <f t="shared" si="218"/>
        <v>4.0000000000000001E-3</v>
      </c>
      <c r="K158" s="294">
        <f t="shared" si="218"/>
        <v>4.5000000000000005E-3</v>
      </c>
      <c r="L158" s="294">
        <f t="shared" si="218"/>
        <v>5.0000000000000001E-3</v>
      </c>
      <c r="M158" s="294">
        <f t="shared" si="218"/>
        <v>5.4999999999999997E-3</v>
      </c>
      <c r="N158" s="294">
        <f t="shared" si="218"/>
        <v>6.0000000000000001E-3</v>
      </c>
      <c r="O158" s="294">
        <f t="shared" si="218"/>
        <v>6.5000000000000006E-3</v>
      </c>
      <c r="P158" s="294">
        <f t="shared" si="218"/>
        <v>7.0000000000000001E-3</v>
      </c>
      <c r="Q158" s="294">
        <f t="shared" si="218"/>
        <v>7.4999999999999997E-3</v>
      </c>
      <c r="R158" s="294">
        <f t="shared" si="218"/>
        <v>8.0000000000000002E-3</v>
      </c>
      <c r="S158" s="294">
        <f t="shared" si="218"/>
        <v>8.5000000000000006E-3</v>
      </c>
      <c r="T158" s="294">
        <f t="shared" si="218"/>
        <v>9.0000000000000011E-3</v>
      </c>
      <c r="U158" s="294">
        <f t="shared" si="218"/>
        <v>9.4999999999999998E-3</v>
      </c>
      <c r="V158" s="294">
        <f t="shared" si="218"/>
        <v>0.01</v>
      </c>
      <c r="W158" s="294">
        <f t="shared" si="218"/>
        <v>1.0500000000000001E-2</v>
      </c>
      <c r="X158" s="294">
        <f t="shared" si="218"/>
        <v>1.0999999999999999E-2</v>
      </c>
      <c r="Y158" s="294">
        <f t="shared" si="218"/>
        <v>1.15E-2</v>
      </c>
      <c r="Z158" s="294">
        <f t="shared" si="218"/>
        <v>1.2E-2</v>
      </c>
      <c r="AA158" s="294">
        <f t="shared" si="218"/>
        <v>1.2500000000000001E-2</v>
      </c>
      <c r="AB158" s="294">
        <f t="shared" ref="AB158:CA158" si="219">+MIN($B$157^2*5*(AB1-1),$B$157^2*5*47)</f>
        <v>1.3000000000000001E-2</v>
      </c>
      <c r="AC158" s="294">
        <f t="shared" si="219"/>
        <v>1.35E-2</v>
      </c>
      <c r="AD158" s="294">
        <f t="shared" si="219"/>
        <v>1.4E-2</v>
      </c>
      <c r="AE158" s="294">
        <f t="shared" si="219"/>
        <v>1.4500000000000001E-2</v>
      </c>
      <c r="AF158" s="294">
        <f t="shared" si="219"/>
        <v>1.4999999999999999E-2</v>
      </c>
      <c r="AG158" s="294">
        <f t="shared" si="219"/>
        <v>1.55E-2</v>
      </c>
      <c r="AH158" s="294">
        <f t="shared" si="219"/>
        <v>1.6E-2</v>
      </c>
      <c r="AI158" s="294">
        <f t="shared" si="219"/>
        <v>1.6500000000000001E-2</v>
      </c>
      <c r="AJ158" s="294">
        <f t="shared" si="219"/>
        <v>1.7000000000000001E-2</v>
      </c>
      <c r="AK158" s="294">
        <f t="shared" si="219"/>
        <v>1.7500000000000002E-2</v>
      </c>
      <c r="AL158" s="294">
        <f t="shared" si="219"/>
        <v>1.8000000000000002E-2</v>
      </c>
      <c r="AM158" s="294">
        <f t="shared" si="219"/>
        <v>1.8499999999999999E-2</v>
      </c>
      <c r="AN158" s="294">
        <f t="shared" si="219"/>
        <v>1.9E-2</v>
      </c>
      <c r="AO158" s="294">
        <f t="shared" si="219"/>
        <v>1.95E-2</v>
      </c>
      <c r="AP158" s="294">
        <f t="shared" si="219"/>
        <v>0.02</v>
      </c>
      <c r="AQ158" s="294">
        <f t="shared" si="219"/>
        <v>2.0500000000000001E-2</v>
      </c>
      <c r="AR158" s="294">
        <f t="shared" si="219"/>
        <v>2.1000000000000001E-2</v>
      </c>
      <c r="AS158" s="294">
        <f t="shared" si="219"/>
        <v>2.1500000000000002E-2</v>
      </c>
      <c r="AT158" s="294">
        <f t="shared" si="219"/>
        <v>2.1999999999999999E-2</v>
      </c>
      <c r="AU158" s="294">
        <f t="shared" si="219"/>
        <v>2.2499999999999999E-2</v>
      </c>
      <c r="AV158" s="294">
        <f t="shared" si="219"/>
        <v>2.3E-2</v>
      </c>
      <c r="AW158" s="294">
        <f t="shared" si="219"/>
        <v>2.35E-2</v>
      </c>
      <c r="AX158" s="294">
        <f t="shared" si="219"/>
        <v>2.35E-2</v>
      </c>
      <c r="AY158" s="294">
        <f t="shared" si="219"/>
        <v>2.35E-2</v>
      </c>
      <c r="AZ158" s="294">
        <f t="shared" si="219"/>
        <v>2.35E-2</v>
      </c>
      <c r="BA158" s="294">
        <f t="shared" si="219"/>
        <v>2.35E-2</v>
      </c>
      <c r="BB158" s="294">
        <f t="shared" si="219"/>
        <v>2.35E-2</v>
      </c>
      <c r="BC158" s="294">
        <f t="shared" si="219"/>
        <v>2.35E-2</v>
      </c>
      <c r="BD158" s="294">
        <f t="shared" si="219"/>
        <v>2.35E-2</v>
      </c>
      <c r="BE158" s="294">
        <f t="shared" si="219"/>
        <v>2.35E-2</v>
      </c>
      <c r="BF158" s="294">
        <f t="shared" si="219"/>
        <v>2.35E-2</v>
      </c>
      <c r="BG158" s="294">
        <f t="shared" si="219"/>
        <v>2.35E-2</v>
      </c>
      <c r="BH158" s="294">
        <f t="shared" si="219"/>
        <v>2.35E-2</v>
      </c>
      <c r="BI158" s="294">
        <f t="shared" si="219"/>
        <v>2.35E-2</v>
      </c>
      <c r="BJ158" s="294">
        <f t="shared" si="219"/>
        <v>2.35E-2</v>
      </c>
      <c r="BK158" s="294">
        <f t="shared" si="219"/>
        <v>2.35E-2</v>
      </c>
      <c r="BL158" s="294">
        <f t="shared" si="219"/>
        <v>2.35E-2</v>
      </c>
      <c r="BM158" s="294">
        <f t="shared" si="219"/>
        <v>2.35E-2</v>
      </c>
      <c r="BN158" s="294">
        <f t="shared" si="219"/>
        <v>2.35E-2</v>
      </c>
      <c r="BO158" s="294">
        <f t="shared" si="219"/>
        <v>2.35E-2</v>
      </c>
      <c r="BP158" s="294">
        <f t="shared" si="219"/>
        <v>2.35E-2</v>
      </c>
      <c r="BQ158" s="294">
        <f t="shared" si="219"/>
        <v>2.35E-2</v>
      </c>
      <c r="BR158" s="294">
        <f t="shared" si="219"/>
        <v>2.35E-2</v>
      </c>
      <c r="BS158" s="294">
        <f t="shared" si="219"/>
        <v>2.35E-2</v>
      </c>
      <c r="BT158" s="294">
        <f t="shared" si="219"/>
        <v>2.35E-2</v>
      </c>
      <c r="BU158" s="294">
        <f t="shared" si="219"/>
        <v>2.35E-2</v>
      </c>
      <c r="BV158" s="294">
        <f t="shared" si="219"/>
        <v>2.35E-2</v>
      </c>
      <c r="BW158" s="294">
        <f t="shared" si="219"/>
        <v>2.35E-2</v>
      </c>
      <c r="BX158" s="294">
        <f t="shared" si="219"/>
        <v>2.35E-2</v>
      </c>
      <c r="BY158" s="294">
        <f t="shared" si="219"/>
        <v>2.35E-2</v>
      </c>
      <c r="BZ158" s="294">
        <f t="shared" si="219"/>
        <v>2.35E-2</v>
      </c>
      <c r="CA158" s="294">
        <f t="shared" si="219"/>
        <v>2.35E-2</v>
      </c>
      <c r="CB158" s="294">
        <f>+MIN($B$157^2*5*(CB1-1),$B$157^2*5*47)</f>
        <v>2.35E-2</v>
      </c>
      <c r="CC158" s="294">
        <f>+MIN($B$157^2*5*(CC1-1),$B$157^2*5*47)</f>
        <v>2.35E-2</v>
      </c>
      <c r="CD158" s="294">
        <f>+MIN($B$157^2*5*(CD1-1),$B$157^2*5*47)</f>
        <v>2.35E-2</v>
      </c>
    </row>
    <row r="159" spans="1:82" s="152" customFormat="1" ht="17.399999999999999" customHeight="1" x14ac:dyDescent="0.25">
      <c r="A159" s="368" t="s">
        <v>570</v>
      </c>
      <c r="B159" s="151">
        <f t="shared" ref="B159:AG159" si="220">-0.5*B158*$B$11^2</f>
        <v>0</v>
      </c>
      <c r="C159" s="151">
        <f t="shared" si="220"/>
        <v>-2.25625E-4</v>
      </c>
      <c r="D159" s="151">
        <f t="shared" si="220"/>
        <v>-4.5124999999999999E-4</v>
      </c>
      <c r="E159" s="151">
        <f t="shared" si="220"/>
        <v>-6.7687499999999996E-4</v>
      </c>
      <c r="F159" s="151">
        <f t="shared" si="220"/>
        <v>-9.0249999999999998E-4</v>
      </c>
      <c r="G159" s="151">
        <f t="shared" si="220"/>
        <v>-1.128125E-3</v>
      </c>
      <c r="H159" s="151">
        <f t="shared" si="220"/>
        <v>-1.3537499999999999E-3</v>
      </c>
      <c r="I159" s="151">
        <f t="shared" si="220"/>
        <v>-1.579375E-3</v>
      </c>
      <c r="J159" s="151">
        <f t="shared" si="220"/>
        <v>-1.805E-3</v>
      </c>
      <c r="K159" s="151">
        <f t="shared" si="220"/>
        <v>-2.0306250000000003E-3</v>
      </c>
      <c r="L159" s="151">
        <f t="shared" si="220"/>
        <v>-2.25625E-3</v>
      </c>
      <c r="M159" s="151">
        <f t="shared" si="220"/>
        <v>-2.4818749999999997E-3</v>
      </c>
      <c r="N159" s="151">
        <f t="shared" si="220"/>
        <v>-2.7074999999999998E-3</v>
      </c>
      <c r="O159" s="151">
        <f t="shared" si="220"/>
        <v>-2.933125E-3</v>
      </c>
      <c r="P159" s="151">
        <f t="shared" si="220"/>
        <v>-3.1587500000000001E-3</v>
      </c>
      <c r="Q159" s="151">
        <f t="shared" si="220"/>
        <v>-3.3843749999999998E-3</v>
      </c>
      <c r="R159" s="369">
        <f t="shared" si="220"/>
        <v>-3.6099999999999999E-3</v>
      </c>
      <c r="S159" s="151">
        <f t="shared" si="220"/>
        <v>-3.8356250000000001E-3</v>
      </c>
      <c r="T159" s="151">
        <f t="shared" si="220"/>
        <v>-4.0612500000000006E-3</v>
      </c>
      <c r="U159" s="151">
        <f t="shared" si="220"/>
        <v>-4.2868749999999999E-3</v>
      </c>
      <c r="V159" s="151">
        <f t="shared" si="220"/>
        <v>-4.5125E-3</v>
      </c>
      <c r="W159" s="151">
        <f t="shared" si="220"/>
        <v>-4.7381250000000001E-3</v>
      </c>
      <c r="X159" s="151">
        <f t="shared" si="220"/>
        <v>-4.9637499999999994E-3</v>
      </c>
      <c r="Y159" s="151">
        <f t="shared" si="220"/>
        <v>-5.1893749999999995E-3</v>
      </c>
      <c r="Z159" s="151">
        <f t="shared" si="220"/>
        <v>-5.4149999999999997E-3</v>
      </c>
      <c r="AA159" s="151">
        <f t="shared" si="220"/>
        <v>-5.6406249999999998E-3</v>
      </c>
      <c r="AB159" s="151">
        <f t="shared" si="220"/>
        <v>-5.8662499999999999E-3</v>
      </c>
      <c r="AC159" s="151">
        <f t="shared" si="220"/>
        <v>-6.0918750000000001E-3</v>
      </c>
      <c r="AD159" s="151">
        <f t="shared" si="220"/>
        <v>-6.3175000000000002E-3</v>
      </c>
      <c r="AE159" s="151">
        <f t="shared" si="220"/>
        <v>-6.5431250000000003E-3</v>
      </c>
      <c r="AF159" s="151">
        <f t="shared" si="220"/>
        <v>-6.7687499999999996E-3</v>
      </c>
      <c r="AG159" s="151">
        <f t="shared" si="220"/>
        <v>-6.9943749999999997E-3</v>
      </c>
      <c r="AH159" s="151">
        <f t="shared" ref="AH159:BM159" si="221">-0.5*AH158*$B$11^2</f>
        <v>-7.2199999999999999E-3</v>
      </c>
      <c r="AI159" s="151">
        <f t="shared" si="221"/>
        <v>-7.445625E-3</v>
      </c>
      <c r="AJ159" s="151">
        <f t="shared" si="221"/>
        <v>-7.6712500000000001E-3</v>
      </c>
      <c r="AK159" s="151">
        <f t="shared" si="221"/>
        <v>-7.8968750000000011E-3</v>
      </c>
      <c r="AL159" s="151">
        <f t="shared" si="221"/>
        <v>-8.1225000000000012E-3</v>
      </c>
      <c r="AM159" s="151">
        <f t="shared" si="221"/>
        <v>-8.3481249999999996E-3</v>
      </c>
      <c r="AN159" s="151">
        <f t="shared" si="221"/>
        <v>-8.5737499999999998E-3</v>
      </c>
      <c r="AO159" s="151">
        <f t="shared" si="221"/>
        <v>-8.7993749999999999E-3</v>
      </c>
      <c r="AP159" s="151">
        <f t="shared" si="221"/>
        <v>-9.025E-3</v>
      </c>
      <c r="AQ159" s="151">
        <f t="shared" si="221"/>
        <v>-9.2506250000000002E-3</v>
      </c>
      <c r="AR159" s="151">
        <f t="shared" si="221"/>
        <v>-9.4762500000000003E-3</v>
      </c>
      <c r="AS159" s="151">
        <f t="shared" si="221"/>
        <v>-9.7018750000000004E-3</v>
      </c>
      <c r="AT159" s="151">
        <f t="shared" si="221"/>
        <v>-9.9274999999999988E-3</v>
      </c>
      <c r="AU159" s="151">
        <f t="shared" si="221"/>
        <v>-1.0153124999999999E-2</v>
      </c>
      <c r="AV159" s="151">
        <f t="shared" si="221"/>
        <v>-1.0378749999999999E-2</v>
      </c>
      <c r="AW159" s="151">
        <f t="shared" si="221"/>
        <v>-1.0604374999999999E-2</v>
      </c>
      <c r="AX159" s="151">
        <f t="shared" si="221"/>
        <v>-1.0604374999999999E-2</v>
      </c>
      <c r="AY159" s="151">
        <f t="shared" si="221"/>
        <v>-1.0604374999999999E-2</v>
      </c>
      <c r="AZ159" s="151">
        <f t="shared" si="221"/>
        <v>-1.0604374999999999E-2</v>
      </c>
      <c r="BA159" s="151">
        <f t="shared" si="221"/>
        <v>-1.0604374999999999E-2</v>
      </c>
      <c r="BB159" s="151">
        <f t="shared" si="221"/>
        <v>-1.0604374999999999E-2</v>
      </c>
      <c r="BC159" s="151">
        <f t="shared" si="221"/>
        <v>-1.0604374999999999E-2</v>
      </c>
      <c r="BD159" s="151">
        <f t="shared" si="221"/>
        <v>-1.0604374999999999E-2</v>
      </c>
      <c r="BE159" s="151">
        <f t="shared" si="221"/>
        <v>-1.0604374999999999E-2</v>
      </c>
      <c r="BF159" s="151">
        <f t="shared" si="221"/>
        <v>-1.0604374999999999E-2</v>
      </c>
      <c r="BG159" s="151">
        <f t="shared" si="221"/>
        <v>-1.0604374999999999E-2</v>
      </c>
      <c r="BH159" s="151">
        <f t="shared" si="221"/>
        <v>-1.0604374999999999E-2</v>
      </c>
      <c r="BI159" s="151">
        <f t="shared" si="221"/>
        <v>-1.0604374999999999E-2</v>
      </c>
      <c r="BJ159" s="151">
        <f t="shared" si="221"/>
        <v>-1.0604374999999999E-2</v>
      </c>
      <c r="BK159" s="151">
        <f t="shared" si="221"/>
        <v>-1.0604374999999999E-2</v>
      </c>
      <c r="BL159" s="151">
        <f t="shared" si="221"/>
        <v>-1.0604374999999999E-2</v>
      </c>
      <c r="BM159" s="151">
        <f t="shared" si="221"/>
        <v>-1.0604374999999999E-2</v>
      </c>
      <c r="BN159" s="151">
        <f t="shared" ref="BN159:CB159" si="222">-0.5*BN158*$B$11^2</f>
        <v>-1.0604374999999999E-2</v>
      </c>
      <c r="BO159" s="151">
        <f t="shared" si="222"/>
        <v>-1.0604374999999999E-2</v>
      </c>
      <c r="BP159" s="151">
        <f t="shared" si="222"/>
        <v>-1.0604374999999999E-2</v>
      </c>
      <c r="BQ159" s="151">
        <f t="shared" si="222"/>
        <v>-1.0604374999999999E-2</v>
      </c>
      <c r="BR159" s="151">
        <f t="shared" si="222"/>
        <v>-1.0604374999999999E-2</v>
      </c>
      <c r="BS159" s="151">
        <f t="shared" si="222"/>
        <v>-1.0604374999999999E-2</v>
      </c>
      <c r="BT159" s="151">
        <f t="shared" si="222"/>
        <v>-1.0604374999999999E-2</v>
      </c>
      <c r="BU159" s="151">
        <f t="shared" si="222"/>
        <v>-1.0604374999999999E-2</v>
      </c>
      <c r="BV159" s="151">
        <f t="shared" si="222"/>
        <v>-1.0604374999999999E-2</v>
      </c>
      <c r="BW159" s="151">
        <f t="shared" si="222"/>
        <v>-1.0604374999999999E-2</v>
      </c>
      <c r="BX159" s="151">
        <f t="shared" si="222"/>
        <v>-1.0604374999999999E-2</v>
      </c>
      <c r="BY159" s="151">
        <f t="shared" si="222"/>
        <v>-1.0604374999999999E-2</v>
      </c>
      <c r="BZ159" s="151">
        <f t="shared" si="222"/>
        <v>-1.0604374999999999E-2</v>
      </c>
      <c r="CA159" s="151">
        <f t="shared" si="222"/>
        <v>-1.0604374999999999E-2</v>
      </c>
      <c r="CB159" s="151">
        <f t="shared" si="222"/>
        <v>-1.0604374999999999E-2</v>
      </c>
      <c r="CC159" s="151">
        <f>-0.5*CC158*$B$11^2</f>
        <v>-1.0604374999999999E-2</v>
      </c>
      <c r="CD159" s="151">
        <f>-0.5*CD158*$B$11^2</f>
        <v>-1.0604374999999999E-2</v>
      </c>
    </row>
    <row r="162" spans="1:82" s="310" customFormat="1" ht="17.399999999999999" customHeight="1" x14ac:dyDescent="0.25">
      <c r="A162" s="310" t="str">
        <f>+GAMS!A353</f>
        <v>SCENARIO: BASE</v>
      </c>
      <c r="D162" s="265"/>
      <c r="E162" s="265"/>
      <c r="F162" s="265"/>
      <c r="G162" s="265"/>
      <c r="H162" s="265"/>
    </row>
    <row r="163" spans="1:82" s="310" customFormat="1" ht="17.399999999999999" customHeight="1" x14ac:dyDescent="0.25">
      <c r="A163" s="310" t="str">
        <f>+GAMS!A354</f>
        <v>Results of DICE2023-opt-b-4-3-11</v>
      </c>
      <c r="D163" s="265"/>
      <c r="E163" s="265"/>
      <c r="F163" s="265"/>
      <c r="G163" s="265"/>
      <c r="H163" s="265"/>
    </row>
    <row r="164" spans="1:82" s="310" customFormat="1" ht="17.399999999999999" customHeight="1" x14ac:dyDescent="0.25">
      <c r="A164" s="310" t="str">
        <f>+GAMS!A355</f>
        <v>BASE</v>
      </c>
      <c r="D164" s="265"/>
      <c r="E164" s="265"/>
      <c r="F164" s="265"/>
      <c r="G164" s="265"/>
      <c r="H164" s="265"/>
    </row>
    <row r="165" spans="1:82" s="310" customFormat="1" ht="17.399999999999999" customHeight="1" x14ac:dyDescent="0.25">
      <c r="A165" s="310" t="str">
        <f>+GAMS!A356</f>
        <v>This is optimal if ifopt = 1 and baseline if ifopt = 0</v>
      </c>
      <c r="D165" s="265"/>
      <c r="E165" s="265"/>
      <c r="F165" s="265"/>
      <c r="G165" s="265"/>
      <c r="H165" s="265"/>
    </row>
    <row r="166" spans="1:82" s="310" customFormat="1" ht="17.399999999999999" customHeight="1" x14ac:dyDescent="0.25">
      <c r="A166" s="310" t="str">
        <f>+GAMS!A357</f>
        <v>ifopt =</v>
      </c>
      <c r="D166" s="265"/>
      <c r="E166" s="265"/>
      <c r="F166" s="265"/>
      <c r="G166" s="265"/>
      <c r="H166" s="265"/>
    </row>
    <row r="167" spans="1:82" s="310" customFormat="1" ht="21.6" customHeight="1" x14ac:dyDescent="0.4">
      <c r="A167" s="377"/>
      <c r="D167" s="265"/>
      <c r="E167" s="265"/>
      <c r="F167" s="265"/>
      <c r="G167" s="265"/>
      <c r="H167" s="265"/>
    </row>
    <row r="168" spans="1:82" s="310" customFormat="1" ht="21.6" customHeight="1" x14ac:dyDescent="0.25">
      <c r="A168" s="310" t="s">
        <v>207</v>
      </c>
      <c r="D168" s="265"/>
      <c r="E168" s="265"/>
      <c r="F168" s="265"/>
      <c r="G168" s="265"/>
      <c r="H168" s="265"/>
      <c r="R168" s="338"/>
    </row>
    <row r="169" spans="1:82" s="311" customFormat="1" ht="21.6" customHeight="1" x14ac:dyDescent="0.25">
      <c r="A169" s="311" t="str">
        <f>+GAMS!A360</f>
        <v>Year</v>
      </c>
      <c r="B169" s="311">
        <f>+GAMS!B360</f>
        <v>2020</v>
      </c>
      <c r="C169" s="311">
        <f>+GAMS!C360</f>
        <v>2025</v>
      </c>
      <c r="D169" s="265">
        <f>+GAMS!D360</f>
        <v>2030</v>
      </c>
      <c r="E169" s="265">
        <f>+GAMS!E360</f>
        <v>2035</v>
      </c>
      <c r="F169" s="265">
        <f>+GAMS!F360</f>
        <v>2040</v>
      </c>
      <c r="G169" s="265">
        <f>+GAMS!G360</f>
        <v>2045</v>
      </c>
      <c r="H169" s="265">
        <f>+GAMS!H360</f>
        <v>2050</v>
      </c>
      <c r="I169" s="311">
        <f>+GAMS!I360</f>
        <v>2055</v>
      </c>
      <c r="J169" s="311">
        <f>+GAMS!J360</f>
        <v>2060</v>
      </c>
      <c r="K169" s="311">
        <f>+GAMS!K360</f>
        <v>2065</v>
      </c>
      <c r="L169" s="311">
        <f>+GAMS!L360</f>
        <v>2070</v>
      </c>
      <c r="M169" s="311">
        <f>+GAMS!M360</f>
        <v>2075</v>
      </c>
      <c r="N169" s="311">
        <f>+GAMS!N360</f>
        <v>2080</v>
      </c>
      <c r="O169" s="311">
        <f>+GAMS!O360</f>
        <v>2085</v>
      </c>
      <c r="P169" s="311">
        <f>+GAMS!P360</f>
        <v>2090</v>
      </c>
      <c r="Q169" s="311">
        <f>+GAMS!Q360</f>
        <v>2095</v>
      </c>
      <c r="R169" s="335">
        <f>+GAMS!R360</f>
        <v>2100</v>
      </c>
      <c r="S169" s="311">
        <f>+GAMS!S360</f>
        <v>2105</v>
      </c>
      <c r="T169" s="311">
        <f>+GAMS!T360</f>
        <v>2110</v>
      </c>
      <c r="U169" s="311">
        <f>+GAMS!U360</f>
        <v>2115</v>
      </c>
      <c r="V169" s="311">
        <f>+GAMS!V360</f>
        <v>2120</v>
      </c>
      <c r="W169" s="311">
        <f>+GAMS!W360</f>
        <v>2125</v>
      </c>
      <c r="X169" s="311">
        <f>+GAMS!X360</f>
        <v>2130</v>
      </c>
      <c r="Y169" s="311">
        <f>+GAMS!Y360</f>
        <v>2135</v>
      </c>
      <c r="Z169" s="311">
        <f>+GAMS!Z360</f>
        <v>2140</v>
      </c>
      <c r="AA169" s="311">
        <f>+GAMS!AA360</f>
        <v>2145</v>
      </c>
      <c r="AB169" s="311">
        <f>+GAMS!AB360</f>
        <v>2150</v>
      </c>
      <c r="AC169" s="311">
        <f>+GAMS!AC360</f>
        <v>2155</v>
      </c>
      <c r="AD169" s="311">
        <f>+GAMS!AD360</f>
        <v>2160</v>
      </c>
      <c r="AE169" s="311">
        <f>+GAMS!AE360</f>
        <v>2165</v>
      </c>
      <c r="AF169" s="311">
        <f>+GAMS!AF360</f>
        <v>2170</v>
      </c>
      <c r="AG169" s="311">
        <f>+GAMS!AG360</f>
        <v>2175</v>
      </c>
      <c r="AH169" s="311">
        <f>+GAMS!AH360</f>
        <v>2180</v>
      </c>
      <c r="AI169" s="311">
        <f>+GAMS!AI360</f>
        <v>2185</v>
      </c>
      <c r="AJ169" s="311">
        <f>+GAMS!AJ360</f>
        <v>2190</v>
      </c>
      <c r="AK169" s="311">
        <f>+GAMS!AK360</f>
        <v>2195</v>
      </c>
      <c r="AL169" s="311">
        <f>+GAMS!AL360</f>
        <v>2200</v>
      </c>
      <c r="AM169" s="311">
        <f>+GAMS!AM360</f>
        <v>2205</v>
      </c>
      <c r="AN169" s="311">
        <f>+GAMS!AN360</f>
        <v>2210</v>
      </c>
      <c r="AO169" s="311">
        <f>+GAMS!AO360</f>
        <v>2215</v>
      </c>
      <c r="AP169" s="311">
        <f>+GAMS!AP360</f>
        <v>2220</v>
      </c>
      <c r="AQ169" s="311">
        <f>+GAMS!AQ360</f>
        <v>2225</v>
      </c>
      <c r="AR169" s="311">
        <f>+GAMS!AR360</f>
        <v>2230</v>
      </c>
      <c r="AS169" s="311">
        <f>+GAMS!AS360</f>
        <v>2235</v>
      </c>
      <c r="AT169" s="311">
        <f>+GAMS!AT360</f>
        <v>2240</v>
      </c>
      <c r="AU169" s="311">
        <f>+GAMS!AU360</f>
        <v>2245</v>
      </c>
      <c r="AV169" s="311">
        <f>+GAMS!AV360</f>
        <v>2250</v>
      </c>
      <c r="AW169" s="311">
        <f>+GAMS!AW360</f>
        <v>2255</v>
      </c>
      <c r="AX169" s="311">
        <f>+GAMS!AX360</f>
        <v>2260</v>
      </c>
      <c r="AY169" s="311">
        <f>+GAMS!AY360</f>
        <v>2265</v>
      </c>
      <c r="AZ169" s="311">
        <f>+GAMS!AZ360</f>
        <v>2270</v>
      </c>
      <c r="BA169" s="311">
        <f>+GAMS!BA360</f>
        <v>2275</v>
      </c>
      <c r="BB169" s="311">
        <f>+GAMS!BB360</f>
        <v>2280</v>
      </c>
      <c r="BC169" s="311">
        <f>+GAMS!BC360</f>
        <v>2285</v>
      </c>
      <c r="BD169" s="311">
        <f>+GAMS!BD360</f>
        <v>2290</v>
      </c>
      <c r="BE169" s="311">
        <f>+GAMS!BE360</f>
        <v>2295</v>
      </c>
      <c r="BF169" s="311">
        <f>+GAMS!BF360</f>
        <v>2300</v>
      </c>
      <c r="BG169" s="311">
        <f>+GAMS!BG360</f>
        <v>2305</v>
      </c>
      <c r="BH169" s="311">
        <f>+GAMS!BH360</f>
        <v>2310</v>
      </c>
      <c r="BI169" s="311">
        <f>+GAMS!BI360</f>
        <v>2315</v>
      </c>
      <c r="BJ169" s="311">
        <f>+GAMS!BJ360</f>
        <v>2320</v>
      </c>
      <c r="BK169" s="311">
        <f>+GAMS!BK360</f>
        <v>2325</v>
      </c>
      <c r="BL169" s="311">
        <f>+GAMS!BL360</f>
        <v>2330</v>
      </c>
      <c r="BM169" s="311">
        <f>+GAMS!BM360</f>
        <v>2335</v>
      </c>
      <c r="BN169" s="311">
        <f>+GAMS!BN360</f>
        <v>2340</v>
      </c>
      <c r="BO169" s="311">
        <f>+GAMS!BO360</f>
        <v>2345</v>
      </c>
      <c r="BP169" s="311">
        <f>+GAMS!BP360</f>
        <v>2350</v>
      </c>
      <c r="BQ169" s="311">
        <f>+GAMS!BQ360</f>
        <v>2355</v>
      </c>
      <c r="BR169" s="311">
        <f>+GAMS!BR360</f>
        <v>2360</v>
      </c>
      <c r="BS169" s="311">
        <f>+GAMS!BS360</f>
        <v>2365</v>
      </c>
      <c r="BT169" s="311">
        <f>+GAMS!BT360</f>
        <v>2370</v>
      </c>
      <c r="BU169" s="311">
        <f>+GAMS!BU360</f>
        <v>2375</v>
      </c>
      <c r="BV169" s="311">
        <f>+GAMS!BV360</f>
        <v>2380</v>
      </c>
      <c r="BW169" s="311">
        <f>+GAMS!BW360</f>
        <v>2385</v>
      </c>
      <c r="BX169" s="311">
        <f>+GAMS!BX360</f>
        <v>2390</v>
      </c>
      <c r="BY169" s="311">
        <f>+GAMS!BY360</f>
        <v>2395</v>
      </c>
      <c r="BZ169" s="311">
        <f>+GAMS!BZ360</f>
        <v>2400</v>
      </c>
      <c r="CA169" s="311">
        <f>+GAMS!CA360</f>
        <v>2405</v>
      </c>
      <c r="CB169" s="311">
        <f>+GAMS!CB360</f>
        <v>2410</v>
      </c>
      <c r="CC169" s="311">
        <f>+GAMS!CC360</f>
        <v>2415</v>
      </c>
      <c r="CD169" s="311">
        <f>+GAMS!CD360</f>
        <v>2420</v>
      </c>
    </row>
    <row r="170" spans="1:82" s="265" customFormat="1" ht="21.6" customHeight="1" x14ac:dyDescent="0.25">
      <c r="A170" s="265" t="str">
        <f>+GAMS!A361</f>
        <v>Objective function (2019$)</v>
      </c>
      <c r="B170" s="265">
        <f>+GAMS!B361</f>
        <v>6539.7828228820999</v>
      </c>
      <c r="C170" s="265">
        <f>+GAMS!C361</f>
        <v>0</v>
      </c>
      <c r="D170" s="265">
        <f>+GAMS!D361</f>
        <v>0</v>
      </c>
      <c r="E170" s="265">
        <f>+GAMS!E361</f>
        <v>0</v>
      </c>
      <c r="F170" s="265">
        <f>+GAMS!F361</f>
        <v>0</v>
      </c>
      <c r="G170" s="265">
        <f>+GAMS!G361</f>
        <v>0</v>
      </c>
      <c r="H170" s="265">
        <f>+GAMS!H361</f>
        <v>0</v>
      </c>
      <c r="I170" s="265">
        <f>+GAMS!I361</f>
        <v>0</v>
      </c>
      <c r="J170" s="265">
        <f>+GAMS!J361</f>
        <v>0</v>
      </c>
      <c r="K170" s="265">
        <f>+GAMS!K361</f>
        <v>0</v>
      </c>
      <c r="L170" s="265">
        <f>+GAMS!L361</f>
        <v>0</v>
      </c>
      <c r="M170" s="265">
        <f>+GAMS!M361</f>
        <v>0</v>
      </c>
      <c r="N170" s="265">
        <f>+GAMS!N361</f>
        <v>0</v>
      </c>
      <c r="O170" s="265">
        <f>+GAMS!O361</f>
        <v>0</v>
      </c>
      <c r="P170" s="265">
        <f>+GAMS!P361</f>
        <v>0</v>
      </c>
      <c r="Q170" s="265">
        <f>+GAMS!Q361</f>
        <v>0</v>
      </c>
      <c r="R170" s="319">
        <f>+GAMS!R361</f>
        <v>0</v>
      </c>
      <c r="S170" s="265">
        <f>+GAMS!S361</f>
        <v>0</v>
      </c>
      <c r="T170" s="265">
        <f>+GAMS!T361</f>
        <v>0</v>
      </c>
      <c r="U170" s="265">
        <f>+GAMS!U361</f>
        <v>0</v>
      </c>
      <c r="V170" s="265">
        <f>+GAMS!V361</f>
        <v>0</v>
      </c>
      <c r="W170" s="265">
        <f>+GAMS!W361</f>
        <v>0</v>
      </c>
      <c r="X170" s="265">
        <f>+GAMS!X361</f>
        <v>0</v>
      </c>
      <c r="Y170" s="265">
        <f>+GAMS!Y361</f>
        <v>0</v>
      </c>
      <c r="Z170" s="265">
        <f>+GAMS!Z361</f>
        <v>0</v>
      </c>
      <c r="AA170" s="265">
        <f>+GAMS!AA361</f>
        <v>0</v>
      </c>
      <c r="AB170" s="265">
        <f>+GAMS!AB361</f>
        <v>0</v>
      </c>
      <c r="AC170" s="265">
        <f>+GAMS!AC361</f>
        <v>0</v>
      </c>
      <c r="AD170" s="265">
        <f>+GAMS!AD361</f>
        <v>0</v>
      </c>
      <c r="AE170" s="265">
        <f>+GAMS!AE361</f>
        <v>0</v>
      </c>
      <c r="AF170" s="265">
        <f>+GAMS!AF361</f>
        <v>0</v>
      </c>
      <c r="AG170" s="265">
        <f>+GAMS!AG361</f>
        <v>0</v>
      </c>
      <c r="AH170" s="265">
        <f>+GAMS!AH361</f>
        <v>0</v>
      </c>
      <c r="AI170" s="265">
        <f>+GAMS!AI361</f>
        <v>0</v>
      </c>
      <c r="AJ170" s="265">
        <f>+GAMS!AJ361</f>
        <v>0</v>
      </c>
      <c r="AK170" s="265">
        <f>+GAMS!AK361</f>
        <v>0</v>
      </c>
      <c r="AL170" s="265">
        <f>+GAMS!AL361</f>
        <v>0</v>
      </c>
      <c r="AM170" s="265">
        <f>+GAMS!AM361</f>
        <v>0</v>
      </c>
      <c r="AN170" s="265">
        <f>+GAMS!AN361</f>
        <v>0</v>
      </c>
      <c r="AO170" s="265">
        <f>+GAMS!AO361</f>
        <v>0</v>
      </c>
      <c r="AP170" s="265">
        <f>+GAMS!AP361</f>
        <v>0</v>
      </c>
      <c r="AQ170" s="265">
        <f>+GAMS!AQ361</f>
        <v>0</v>
      </c>
      <c r="AR170" s="265">
        <f>+GAMS!AR361</f>
        <v>0</v>
      </c>
      <c r="AS170" s="265">
        <f>+GAMS!AS361</f>
        <v>0</v>
      </c>
      <c r="AT170" s="265">
        <f>+GAMS!AT361</f>
        <v>0</v>
      </c>
      <c r="AU170" s="265">
        <f>+GAMS!AU361</f>
        <v>0</v>
      </c>
      <c r="AV170" s="265">
        <f>+GAMS!AV361</f>
        <v>0</v>
      </c>
      <c r="AW170" s="265">
        <f>+GAMS!AW361</f>
        <v>0</v>
      </c>
      <c r="AX170" s="265">
        <f>+GAMS!AX361</f>
        <v>0</v>
      </c>
      <c r="AY170" s="265">
        <f>+GAMS!AY361</f>
        <v>0</v>
      </c>
      <c r="AZ170" s="265">
        <f>+GAMS!AZ361</f>
        <v>0</v>
      </c>
      <c r="BA170" s="265">
        <f>+GAMS!BA361</f>
        <v>0</v>
      </c>
      <c r="BB170" s="265">
        <f>+GAMS!BB361</f>
        <v>0</v>
      </c>
      <c r="BC170" s="265">
        <f>+GAMS!BC361</f>
        <v>0</v>
      </c>
      <c r="BD170" s="265">
        <f>+GAMS!BD361</f>
        <v>0</v>
      </c>
      <c r="BE170" s="265">
        <f>+GAMS!BE361</f>
        <v>0</v>
      </c>
      <c r="BF170" s="265">
        <f>+GAMS!BF361</f>
        <v>0</v>
      </c>
      <c r="BG170" s="265">
        <f>+GAMS!BG361</f>
        <v>0</v>
      </c>
      <c r="BH170" s="265">
        <f>+GAMS!BH361</f>
        <v>0</v>
      </c>
      <c r="BI170" s="265">
        <f>+GAMS!BI361</f>
        <v>0</v>
      </c>
      <c r="BJ170" s="265">
        <f>+GAMS!BJ361</f>
        <v>0</v>
      </c>
      <c r="BK170" s="265">
        <f>+GAMS!BK361</f>
        <v>0</v>
      </c>
      <c r="BL170" s="265">
        <f>+GAMS!BL361</f>
        <v>0</v>
      </c>
      <c r="BM170" s="265">
        <f>+GAMS!BM361</f>
        <v>0</v>
      </c>
      <c r="BN170" s="265">
        <f>+GAMS!BN361</f>
        <v>0</v>
      </c>
      <c r="BO170" s="265">
        <f>+GAMS!BO361</f>
        <v>0</v>
      </c>
      <c r="BP170" s="265">
        <f>+GAMS!BP361</f>
        <v>0</v>
      </c>
      <c r="BQ170" s="265">
        <f>+GAMS!BQ361</f>
        <v>0</v>
      </c>
      <c r="BR170" s="265">
        <f>+GAMS!BR361</f>
        <v>0</v>
      </c>
      <c r="BS170" s="265">
        <f>+GAMS!BS361</f>
        <v>0</v>
      </c>
      <c r="BT170" s="265">
        <f>+GAMS!BT361</f>
        <v>0</v>
      </c>
      <c r="BU170" s="265">
        <f>+GAMS!BU361</f>
        <v>0</v>
      </c>
      <c r="BV170" s="265">
        <f>+GAMS!BV361</f>
        <v>0</v>
      </c>
      <c r="BW170" s="265">
        <f>+GAMS!BW361</f>
        <v>0</v>
      </c>
      <c r="BX170" s="265">
        <f>+GAMS!BX361</f>
        <v>0</v>
      </c>
      <c r="BY170" s="265">
        <f>+GAMS!BY361</f>
        <v>0</v>
      </c>
      <c r="BZ170" s="265">
        <f>+GAMS!BZ361</f>
        <v>0</v>
      </c>
      <c r="CA170" s="265">
        <f>+GAMS!CA361</f>
        <v>0</v>
      </c>
      <c r="CB170" s="265">
        <f>+GAMS!CB361</f>
        <v>0</v>
      </c>
      <c r="CC170" s="265">
        <f>+GAMS!CC361</f>
        <v>0</v>
      </c>
      <c r="CD170" s="265">
        <f>+GAMS!CD361</f>
        <v>0</v>
      </c>
    </row>
    <row r="171" spans="1:82" s="265" customFormat="1" ht="21.6" customHeight="1" x14ac:dyDescent="0.25">
      <c r="A171" s="265" t="str">
        <f>+GAMS!A362</f>
        <v>Industrial CO2 GtCO2/yr</v>
      </c>
      <c r="B171" s="265">
        <f>+GAMS!B362</f>
        <v>37.285491728799997</v>
      </c>
      <c r="C171" s="265">
        <f>+GAMS!C362</f>
        <v>39.879295284000001</v>
      </c>
      <c r="D171" s="265">
        <f>+GAMS!D362</f>
        <v>42.3912454998</v>
      </c>
      <c r="E171" s="265">
        <f>+GAMS!E362</f>
        <v>44.834848124600001</v>
      </c>
      <c r="F171" s="265">
        <f>+GAMS!F362</f>
        <v>47.216367235500002</v>
      </c>
      <c r="G171" s="265">
        <f>+GAMS!G362</f>
        <v>49.538441404700002</v>
      </c>
      <c r="H171" s="265">
        <f>+GAMS!H362</f>
        <v>51.800794037800003</v>
      </c>
      <c r="I171" s="265">
        <f>+GAMS!I362</f>
        <v>54.184034819600001</v>
      </c>
      <c r="J171" s="265">
        <f>+GAMS!J362</f>
        <v>56.555886626300001</v>
      </c>
      <c r="K171" s="265">
        <f>+GAMS!K362</f>
        <v>58.9186431981</v>
      </c>
      <c r="L171" s="265">
        <f>+GAMS!L362</f>
        <v>61.272325077300003</v>
      </c>
      <c r="M171" s="265">
        <f>+GAMS!M362</f>
        <v>63.614393356299999</v>
      </c>
      <c r="N171" s="265">
        <f>+GAMS!N362</f>
        <v>65.939436061999999</v>
      </c>
      <c r="O171" s="265">
        <f>+GAMS!O362</f>
        <v>68.238819551899994</v>
      </c>
      <c r="P171" s="265">
        <f>+GAMS!P362</f>
        <v>70.500288325499994</v>
      </c>
      <c r="Q171" s="265">
        <f>+GAMS!Q362</f>
        <v>72.707489272100005</v>
      </c>
      <c r="R171" s="319">
        <f>+GAMS!R362</f>
        <v>74.839384180699994</v>
      </c>
      <c r="S171" s="265">
        <f>+GAMS!S362</f>
        <v>76.869491990100002</v>
      </c>
      <c r="T171" s="265">
        <f>+GAMS!T362</f>
        <v>78.7693171767</v>
      </c>
      <c r="U171" s="265">
        <f>+GAMS!U362</f>
        <v>80.500759823500005</v>
      </c>
      <c r="V171" s="265">
        <f>+GAMS!V362</f>
        <v>82.0173692499</v>
      </c>
      <c r="W171" s="265">
        <f>+GAMS!W362</f>
        <v>83.263773178600005</v>
      </c>
      <c r="X171" s="265">
        <f>+GAMS!X362</f>
        <v>84.174354239400003</v>
      </c>
      <c r="Y171" s="265">
        <f>+GAMS!Y362</f>
        <v>84.671479950199995</v>
      </c>
      <c r="Z171" s="265">
        <f>+GAMS!Z362</f>
        <v>84.663292866099994</v>
      </c>
      <c r="AA171" s="265">
        <f>+GAMS!AA362</f>
        <v>84.040959726099999</v>
      </c>
      <c r="AB171" s="265">
        <f>+GAMS!AB362</f>
        <v>82.675221627599996</v>
      </c>
      <c r="AC171" s="265">
        <f>+GAMS!AC362</f>
        <v>80.412039100900003</v>
      </c>
      <c r="AD171" s="265">
        <f>+GAMS!AD362</f>
        <v>77.060190728699993</v>
      </c>
      <c r="AE171" s="265">
        <f>+GAMS!AE362</f>
        <v>72.333597293300002</v>
      </c>
      <c r="AF171" s="265">
        <f>+GAMS!AF362</f>
        <v>65.985568708200006</v>
      </c>
      <c r="AG171" s="265">
        <f>+GAMS!AG362</f>
        <v>57.7225441577</v>
      </c>
      <c r="AH171" s="265">
        <f>+GAMS!AH362</f>
        <v>47.195938608900001</v>
      </c>
      <c r="AI171" s="265">
        <f>+GAMS!AI362</f>
        <v>33.9959897588</v>
      </c>
      <c r="AJ171" s="265">
        <f>+GAMS!AJ362</f>
        <v>17.653412866899998</v>
      </c>
      <c r="AK171" s="265">
        <f>+GAMS!AK362</f>
        <v>0</v>
      </c>
      <c r="AL171" s="265">
        <f>+GAMS!AL362</f>
        <v>0</v>
      </c>
      <c r="AM171" s="265">
        <f>+GAMS!AM362</f>
        <v>0</v>
      </c>
      <c r="AN171" s="265">
        <f>+GAMS!AN362</f>
        <v>0</v>
      </c>
      <c r="AO171" s="265">
        <f>+GAMS!AO362</f>
        <v>0</v>
      </c>
      <c r="AP171" s="265">
        <f>+GAMS!AP362</f>
        <v>0</v>
      </c>
      <c r="AQ171" s="265">
        <f>+GAMS!AQ362</f>
        <v>0</v>
      </c>
      <c r="AR171" s="265">
        <f>+GAMS!AR362</f>
        <v>0</v>
      </c>
      <c r="AS171" s="265">
        <f>+GAMS!AS362</f>
        <v>0</v>
      </c>
      <c r="AT171" s="265">
        <f>+GAMS!AT362</f>
        <v>0</v>
      </c>
      <c r="AU171" s="265">
        <f>+GAMS!AU362</f>
        <v>0</v>
      </c>
      <c r="AV171" s="265">
        <f>+GAMS!AV362</f>
        <v>0</v>
      </c>
      <c r="AW171" s="265">
        <f>+GAMS!AW362</f>
        <v>0</v>
      </c>
      <c r="AX171" s="265">
        <f>+GAMS!AX362</f>
        <v>0</v>
      </c>
      <c r="AY171" s="265">
        <f>+GAMS!AY362</f>
        <v>0</v>
      </c>
      <c r="AZ171" s="265">
        <f>+GAMS!AZ362</f>
        <v>0</v>
      </c>
      <c r="BA171" s="265">
        <f>+GAMS!BA362</f>
        <v>0</v>
      </c>
      <c r="BB171" s="265">
        <f>+GAMS!BB362</f>
        <v>0</v>
      </c>
      <c r="BC171" s="265">
        <f>+GAMS!BC362</f>
        <v>0</v>
      </c>
      <c r="BD171" s="265">
        <f>+GAMS!BD362</f>
        <v>0</v>
      </c>
      <c r="BE171" s="265">
        <f>+GAMS!BE362</f>
        <v>0</v>
      </c>
      <c r="BF171" s="265">
        <f>+GAMS!BF362</f>
        <v>0</v>
      </c>
      <c r="BG171" s="265">
        <f>+GAMS!BG362</f>
        <v>0</v>
      </c>
      <c r="BH171" s="265">
        <f>+GAMS!BH362</f>
        <v>0</v>
      </c>
      <c r="BI171" s="265">
        <f>+GAMS!BI362</f>
        <v>0</v>
      </c>
      <c r="BJ171" s="265">
        <f>+GAMS!BJ362</f>
        <v>0</v>
      </c>
      <c r="BK171" s="265">
        <f>+GAMS!BK362</f>
        <v>0</v>
      </c>
      <c r="BL171" s="265">
        <f>+GAMS!BL362</f>
        <v>0</v>
      </c>
      <c r="BM171" s="265">
        <f>+GAMS!BM362</f>
        <v>0</v>
      </c>
      <c r="BN171" s="265">
        <f>+GAMS!BN362</f>
        <v>0</v>
      </c>
      <c r="BO171" s="265">
        <f>+GAMS!BO362</f>
        <v>0</v>
      </c>
      <c r="BP171" s="265">
        <f>+GAMS!BP362</f>
        <v>0</v>
      </c>
      <c r="BQ171" s="265">
        <f>+GAMS!BQ362</f>
        <v>0</v>
      </c>
      <c r="BR171" s="265">
        <f>+GAMS!BR362</f>
        <v>0</v>
      </c>
      <c r="BS171" s="265">
        <f>+GAMS!BS362</f>
        <v>0</v>
      </c>
      <c r="BT171" s="265">
        <f>+GAMS!BT362</f>
        <v>0</v>
      </c>
      <c r="BU171" s="265">
        <f>+GAMS!BU362</f>
        <v>0</v>
      </c>
      <c r="BV171" s="265">
        <f>+GAMS!BV362</f>
        <v>0</v>
      </c>
      <c r="BW171" s="265">
        <f>+GAMS!BW362</f>
        <v>0</v>
      </c>
      <c r="BX171" s="265">
        <f>+GAMS!BX362</f>
        <v>0</v>
      </c>
      <c r="BY171" s="265">
        <f>+GAMS!BY362</f>
        <v>0</v>
      </c>
      <c r="BZ171" s="265">
        <f>+GAMS!BZ362</f>
        <v>0</v>
      </c>
      <c r="CA171" s="265">
        <f>+GAMS!CA362</f>
        <v>0</v>
      </c>
      <c r="CB171" s="265">
        <f>+GAMS!CB362</f>
        <v>0</v>
      </c>
      <c r="CC171" s="265">
        <f>+GAMS!CC362</f>
        <v>0</v>
      </c>
      <c r="CD171" s="265">
        <f>+GAMS!CD362</f>
        <v>0</v>
      </c>
    </row>
    <row r="172" spans="1:82" s="265" customFormat="1" ht="21.6" customHeight="1" x14ac:dyDescent="0.25">
      <c r="A172" s="265" t="str">
        <f>+GAMS!A363</f>
        <v>Atmospheric concentration C (ppm)</v>
      </c>
      <c r="B172" s="265">
        <f>+GAMS!B363</f>
        <v>416.20319314549999</v>
      </c>
      <c r="C172" s="265">
        <f>+GAMS!C363</f>
        <v>430.89843132269999</v>
      </c>
      <c r="D172" s="265">
        <f>+GAMS!D363</f>
        <v>446.45901928090001</v>
      </c>
      <c r="E172" s="265">
        <f>+GAMS!E363</f>
        <v>462.89136085780001</v>
      </c>
      <c r="F172" s="265">
        <f>+GAMS!F363</f>
        <v>480.2271294647</v>
      </c>
      <c r="G172" s="265">
        <f>+GAMS!G363</f>
        <v>498.49405713940001</v>
      </c>
      <c r="H172" s="265">
        <f>+GAMS!H363</f>
        <v>517.71426723989998</v>
      </c>
      <c r="I172" s="265">
        <f>+GAMS!I363</f>
        <v>538.00821884590005</v>
      </c>
      <c r="J172" s="265">
        <f>+GAMS!J363</f>
        <v>559.40834652180001</v>
      </c>
      <c r="K172" s="265">
        <f>+GAMS!K363</f>
        <v>581.95365973460002</v>
      </c>
      <c r="L172" s="265">
        <f>+GAMS!L363</f>
        <v>605.68467177649995</v>
      </c>
      <c r="M172" s="265">
        <f>+GAMS!M363</f>
        <v>630.64141069699997</v>
      </c>
      <c r="N172" s="265">
        <f>+GAMS!N363</f>
        <v>656.86169430300004</v>
      </c>
      <c r="O172" s="265">
        <f>+GAMS!O363</f>
        <v>684.37909834469997</v>
      </c>
      <c r="P172" s="265">
        <f>+GAMS!P363</f>
        <v>713.22045319209997</v>
      </c>
      <c r="Q172" s="265">
        <f>+GAMS!Q363</f>
        <v>743.40278391909999</v>
      </c>
      <c r="R172" s="319">
        <f>+GAMS!R363</f>
        <v>774.92963291800004</v>
      </c>
      <c r="S172" s="265">
        <f>+GAMS!S363</f>
        <v>807.75458751099995</v>
      </c>
      <c r="T172" s="265">
        <f>+GAMS!T363</f>
        <v>841.83591730499995</v>
      </c>
      <c r="U172" s="265">
        <f>+GAMS!U363</f>
        <v>877.11082211480004</v>
      </c>
      <c r="V172" s="265">
        <f>+GAMS!V363</f>
        <v>913.48533334490003</v>
      </c>
      <c r="W172" s="265">
        <f>+GAMS!W363</f>
        <v>950.82785462089998</v>
      </c>
      <c r="X172" s="265">
        <f>+GAMS!X363</f>
        <v>988.96313460450006</v>
      </c>
      <c r="Y172" s="265">
        <f>+GAMS!Y363</f>
        <v>1027.6656494371</v>
      </c>
      <c r="Z172" s="265">
        <f>+GAMS!Z363</f>
        <v>1066.6518169808</v>
      </c>
      <c r="AA172" s="265">
        <f>+GAMS!AA363</f>
        <v>1105.5704973959</v>
      </c>
      <c r="AB172" s="265">
        <f>+GAMS!AB363</f>
        <v>1143.991190126</v>
      </c>
      <c r="AC172" s="265">
        <f>+GAMS!AC363</f>
        <v>1181.3892716855</v>
      </c>
      <c r="AD172" s="265">
        <f>+GAMS!AD363</f>
        <v>1217.1233608486</v>
      </c>
      <c r="AE172" s="265">
        <f>+GAMS!AE363</f>
        <v>1250.3774002265</v>
      </c>
      <c r="AF172" s="265">
        <f>+GAMS!AF363</f>
        <v>1280.1840166924001</v>
      </c>
      <c r="AG172" s="265">
        <f>+GAMS!AG363</f>
        <v>1305.3943119877999</v>
      </c>
      <c r="AH172" s="265">
        <f>+GAMS!AH363</f>
        <v>1324.6425532574001</v>
      </c>
      <c r="AI172" s="265">
        <f>+GAMS!AI363</f>
        <v>1336.3069011436</v>
      </c>
      <c r="AJ172" s="265">
        <f>+GAMS!AJ363</f>
        <v>1338.4709876156001</v>
      </c>
      <c r="AK172" s="265">
        <f>+GAMS!AK363</f>
        <v>1330.3422476998001</v>
      </c>
      <c r="AL172" s="265">
        <f>+GAMS!AL363</f>
        <v>1322.8531141820999</v>
      </c>
      <c r="AM172" s="265">
        <f>+GAMS!AM363</f>
        <v>1315.9231853384999</v>
      </c>
      <c r="AN172" s="265">
        <f>+GAMS!AN363</f>
        <v>1309.4899611813</v>
      </c>
      <c r="AO172" s="265">
        <f>+GAMS!AO363</f>
        <v>1303.5010387351999</v>
      </c>
      <c r="AP172" s="265">
        <f>+GAMS!AP363</f>
        <v>1297.9112222696999</v>
      </c>
      <c r="AQ172" s="265">
        <f>+GAMS!AQ363</f>
        <v>1292.6810880457001</v>
      </c>
      <c r="AR172" s="265">
        <f>+GAMS!AR363</f>
        <v>1287.7760498166999</v>
      </c>
      <c r="AS172" s="265">
        <f>+GAMS!AS363</f>
        <v>1283.1656478842999</v>
      </c>
      <c r="AT172" s="265">
        <f>+GAMS!AT363</f>
        <v>1278.8229708823001</v>
      </c>
      <c r="AU172" s="265">
        <f>+GAMS!AU363</f>
        <v>1274.7241730267999</v>
      </c>
      <c r="AV172" s="265">
        <f>+GAMS!AV363</f>
        <v>1270.8480665437</v>
      </c>
      <c r="AW172" s="265">
        <f>+GAMS!AW363</f>
        <v>1267.1757755117001</v>
      </c>
      <c r="AX172" s="265">
        <f>+GAMS!AX363</f>
        <v>1263.6904406532999</v>
      </c>
      <c r="AY172" s="265">
        <f>+GAMS!AY363</f>
        <v>1260.3769667142001</v>
      </c>
      <c r="AZ172" s="265">
        <f>+GAMS!AZ363</f>
        <v>1257.221805612</v>
      </c>
      <c r="BA172" s="265">
        <f>+GAMS!BA363</f>
        <v>1254.2127697438</v>
      </c>
      <c r="BB172" s="265">
        <f>+GAMS!BB363</f>
        <v>1251.3388708104001</v>
      </c>
      <c r="BC172" s="265">
        <f>+GAMS!BC363</f>
        <v>1248.5901802902999</v>
      </c>
      <c r="BD172" s="265">
        <f>+GAMS!BD363</f>
        <v>1245.9577083423001</v>
      </c>
      <c r="BE172" s="265">
        <f>+GAMS!BE363</f>
        <v>1243.4332984383</v>
      </c>
      <c r="BF172" s="265">
        <f>+GAMS!BF363</f>
        <v>1241.0095354584</v>
      </c>
      <c r="BG172" s="265">
        <f>+GAMS!BG363</f>
        <v>1238.6796653377</v>
      </c>
      <c r="BH172" s="265">
        <f>+GAMS!BH363</f>
        <v>1236.4375246520001</v>
      </c>
      <c r="BI172" s="265">
        <f>+GAMS!BI363</f>
        <v>1234.2774787753001</v>
      </c>
      <c r="BJ172" s="265">
        <f>+GAMS!BJ363</f>
        <v>1232.1943674459001</v>
      </c>
      <c r="BK172" s="265">
        <f>+GAMS!BK363</f>
        <v>1230.183456755</v>
      </c>
      <c r="BL172" s="265">
        <f>+GAMS!BL363</f>
        <v>1228.2403967098001</v>
      </c>
      <c r="BM172" s="265">
        <f>+GAMS!BM363</f>
        <v>1226.3611836506</v>
      </c>
      <c r="BN172" s="265">
        <f>+GAMS!BN363</f>
        <v>1224.5421269011999</v>
      </c>
      <c r="BO172" s="265">
        <f>+GAMS!BO363</f>
        <v>1222.7798191188999</v>
      </c>
      <c r="BP172" s="265">
        <f>+GAMS!BP363</f>
        <v>1221.0711098857</v>
      </c>
      <c r="BQ172" s="265">
        <f>+GAMS!BQ363</f>
        <v>1219.4130821427</v>
      </c>
      <c r="BR172" s="265">
        <f>+GAMS!BR363</f>
        <v>1217.8030311251</v>
      </c>
      <c r="BS172" s="265">
        <f>+GAMS!BS363</f>
        <v>1216.2384455003</v>
      </c>
      <c r="BT172" s="265">
        <f>+GAMS!BT363</f>
        <v>1214.7169904498001</v>
      </c>
      <c r="BU172" s="265">
        <f>+GAMS!BU363</f>
        <v>1213.2364924692999</v>
      </c>
      <c r="BV172" s="265">
        <f>+GAMS!BV363</f>
        <v>1211.7949256915999</v>
      </c>
      <c r="BW172" s="265">
        <f>+GAMS!BW363</f>
        <v>1210.3903995600001</v>
      </c>
      <c r="BX172" s="265">
        <f>+GAMS!BX363</f>
        <v>1209.0211477012001</v>
      </c>
      <c r="BY172" s="265">
        <f>+GAMS!BY363</f>
        <v>1207.6855178675</v>
      </c>
      <c r="BZ172" s="265">
        <f>+GAMS!BZ363</f>
        <v>1206.3819628304</v>
      </c>
      <c r="CA172" s="265">
        <f>+GAMS!CA363</f>
        <v>1205.1090321255999</v>
      </c>
      <c r="CB172" s="265">
        <f>+GAMS!CB363</f>
        <v>1203.8653645577001</v>
      </c>
      <c r="CC172" s="265">
        <f>+GAMS!CC363</f>
        <v>1202.6496813870999</v>
      </c>
      <c r="CD172" s="265">
        <f>+GAMS!CD363</f>
        <v>1201.4607801272</v>
      </c>
    </row>
    <row r="173" spans="1:82" s="265" customFormat="1" ht="21.6" customHeight="1" x14ac:dyDescent="0.25">
      <c r="A173" s="265" t="str">
        <f>+GAMS!A364</f>
        <v>Atmospheric concentrations GtC</v>
      </c>
      <c r="B173" s="265">
        <f>+GAMS!B364</f>
        <v>886.51280139999994</v>
      </c>
      <c r="C173" s="265">
        <f>+GAMS!C364</f>
        <v>917.81365871749995</v>
      </c>
      <c r="D173" s="265">
        <f>+GAMS!D364</f>
        <v>950.95771106840004</v>
      </c>
      <c r="E173" s="265">
        <f>+GAMS!E364</f>
        <v>985.95859862709995</v>
      </c>
      <c r="F173" s="265">
        <f>+GAMS!F364</f>
        <v>1022.8837857597</v>
      </c>
      <c r="G173" s="265">
        <f>+GAMS!G364</f>
        <v>1061.7923417069001</v>
      </c>
      <c r="H173" s="265">
        <f>+GAMS!H364</f>
        <v>1102.7313892211</v>
      </c>
      <c r="I173" s="265">
        <f>+GAMS!I364</f>
        <v>1145.9575061416999</v>
      </c>
      <c r="J173" s="265">
        <f>+GAMS!J364</f>
        <v>1191.5397780914</v>
      </c>
      <c r="K173" s="265">
        <f>+GAMS!K364</f>
        <v>1239.5612952347001</v>
      </c>
      <c r="L173" s="265">
        <f>+GAMS!L364</f>
        <v>1290.1083508839999</v>
      </c>
      <c r="M173" s="265">
        <f>+GAMS!M364</f>
        <v>1343.2662047845999</v>
      </c>
      <c r="N173" s="265">
        <f>+GAMS!N364</f>
        <v>1399.1154088655001</v>
      </c>
      <c r="O173" s="265">
        <f>+GAMS!O364</f>
        <v>1457.7274794742</v>
      </c>
      <c r="P173" s="265">
        <f>+GAMS!P364</f>
        <v>1519.1595652991</v>
      </c>
      <c r="Q173" s="265">
        <f>+GAMS!Q364</f>
        <v>1583.4479297476</v>
      </c>
      <c r="R173" s="319">
        <f>+GAMS!R364</f>
        <v>1650.6001181153999</v>
      </c>
      <c r="S173" s="265">
        <f>+GAMS!S364</f>
        <v>1720.5172713984</v>
      </c>
      <c r="T173" s="265">
        <f>+GAMS!T364</f>
        <v>1793.1105038597</v>
      </c>
      <c r="U173" s="265">
        <f>+GAMS!U364</f>
        <v>1868.2460511045999</v>
      </c>
      <c r="V173" s="265">
        <f>+GAMS!V364</f>
        <v>1945.7237600246001</v>
      </c>
      <c r="W173" s="265">
        <f>+GAMS!W364</f>
        <v>2025.2633303426001</v>
      </c>
      <c r="X173" s="265">
        <f>+GAMS!X364</f>
        <v>2106.4914767075002</v>
      </c>
      <c r="Y173" s="265">
        <f>+GAMS!Y364</f>
        <v>2188.9278333010002</v>
      </c>
      <c r="Z173" s="265">
        <f>+GAMS!Z364</f>
        <v>2271.9683701691001</v>
      </c>
      <c r="AA173" s="265">
        <f>+GAMS!AA364</f>
        <v>2354.8651594532998</v>
      </c>
      <c r="AB173" s="265">
        <f>+GAMS!AB364</f>
        <v>2436.7012349684001</v>
      </c>
      <c r="AC173" s="265">
        <f>+GAMS!AC364</f>
        <v>2516.3591486902001</v>
      </c>
      <c r="AD173" s="265">
        <f>+GAMS!AD364</f>
        <v>2592.4727586074</v>
      </c>
      <c r="AE173" s="265">
        <f>+GAMS!AE364</f>
        <v>2663.3038624824999</v>
      </c>
      <c r="AF173" s="265">
        <f>+GAMS!AF364</f>
        <v>2726.7919555548001</v>
      </c>
      <c r="AG173" s="265">
        <f>+GAMS!AG364</f>
        <v>2780.4898845340999</v>
      </c>
      <c r="AH173" s="265">
        <f>+GAMS!AH364</f>
        <v>2821.4886384382999</v>
      </c>
      <c r="AI173" s="265">
        <f>+GAMS!AI364</f>
        <v>2846.3336994358001</v>
      </c>
      <c r="AJ173" s="265">
        <f>+GAMS!AJ364</f>
        <v>2850.9432036213002</v>
      </c>
      <c r="AK173" s="265">
        <f>+GAMS!AK364</f>
        <v>2833.6289876005999</v>
      </c>
      <c r="AL173" s="265">
        <f>+GAMS!AL364</f>
        <v>2817.6771332080002</v>
      </c>
      <c r="AM173" s="265">
        <f>+GAMS!AM364</f>
        <v>2802.9163847710001</v>
      </c>
      <c r="AN173" s="265">
        <f>+GAMS!AN364</f>
        <v>2789.2136173161998</v>
      </c>
      <c r="AO173" s="265">
        <f>+GAMS!AO364</f>
        <v>2776.4572125058999</v>
      </c>
      <c r="AP173" s="265">
        <f>+GAMS!AP364</f>
        <v>2764.5509034345</v>
      </c>
      <c r="AQ173" s="265">
        <f>+GAMS!AQ364</f>
        <v>2753.4107175374002</v>
      </c>
      <c r="AR173" s="265">
        <f>+GAMS!AR364</f>
        <v>2742.9629861096</v>
      </c>
      <c r="AS173" s="265">
        <f>+GAMS!AS364</f>
        <v>2733.1428299936001</v>
      </c>
      <c r="AT173" s="265">
        <f>+GAMS!AT364</f>
        <v>2723.8929279794002</v>
      </c>
      <c r="AU173" s="265">
        <f>+GAMS!AU364</f>
        <v>2715.1624885472002</v>
      </c>
      <c r="AV173" s="265">
        <f>+GAMS!AV364</f>
        <v>2706.9063817381002</v>
      </c>
      <c r="AW173" s="265">
        <f>+GAMS!AW364</f>
        <v>2699.0844018398998</v>
      </c>
      <c r="AX173" s="265">
        <f>+GAMS!AX364</f>
        <v>2691.6606385915002</v>
      </c>
      <c r="AY173" s="265">
        <f>+GAMS!AY364</f>
        <v>2684.6029391012999</v>
      </c>
      <c r="AZ173" s="265">
        <f>+GAMS!AZ364</f>
        <v>2677.8824459534999</v>
      </c>
      <c r="BA173" s="265">
        <f>+GAMS!BA364</f>
        <v>2671.4731995543002</v>
      </c>
      <c r="BB173" s="265">
        <f>+GAMS!BB364</f>
        <v>2665.3517948262001</v>
      </c>
      <c r="BC173" s="265">
        <f>+GAMS!BC364</f>
        <v>2659.4970840184001</v>
      </c>
      <c r="BD173" s="265">
        <f>+GAMS!BD364</f>
        <v>2653.8899187689999</v>
      </c>
      <c r="BE173" s="265">
        <f>+GAMS!BE364</f>
        <v>2648.5129256737</v>
      </c>
      <c r="BF173" s="265">
        <f>+GAMS!BF364</f>
        <v>2643.3503105263999</v>
      </c>
      <c r="BG173" s="265">
        <f>+GAMS!BG364</f>
        <v>2638.3876871692</v>
      </c>
      <c r="BH173" s="265">
        <f>+GAMS!BH364</f>
        <v>2633.6119275087999</v>
      </c>
      <c r="BI173" s="265">
        <f>+GAMS!BI364</f>
        <v>2629.0110297913002</v>
      </c>
      <c r="BJ173" s="265">
        <f>+GAMS!BJ364</f>
        <v>2624.5740026597</v>
      </c>
      <c r="BK173" s="265">
        <f>+GAMS!BK364</f>
        <v>2620.2907628881999</v>
      </c>
      <c r="BL173" s="265">
        <f>+GAMS!BL364</f>
        <v>2616.1520449917998</v>
      </c>
      <c r="BM173" s="265">
        <f>+GAMS!BM364</f>
        <v>2612.1493211758002</v>
      </c>
      <c r="BN173" s="265">
        <f>+GAMS!BN364</f>
        <v>2608.2747302994999</v>
      </c>
      <c r="BO173" s="265">
        <f>+GAMS!BO364</f>
        <v>2604.5210147233001</v>
      </c>
      <c r="BP173" s="265">
        <f>+GAMS!BP364</f>
        <v>2600.8814640566002</v>
      </c>
      <c r="BQ173" s="265">
        <f>+GAMS!BQ364</f>
        <v>2597.3498649640001</v>
      </c>
      <c r="BR173" s="265">
        <f>+GAMS!BR364</f>
        <v>2593.9204562965001</v>
      </c>
      <c r="BS173" s="265">
        <f>+GAMS!BS364</f>
        <v>2590.5878889157002</v>
      </c>
      <c r="BT173" s="265">
        <f>+GAMS!BT364</f>
        <v>2587.3471896581</v>
      </c>
      <c r="BU173" s="265">
        <f>+GAMS!BU364</f>
        <v>2584.1937289595999</v>
      </c>
      <c r="BV173" s="265">
        <f>+GAMS!BV364</f>
        <v>2581.1231917231999</v>
      </c>
      <c r="BW173" s="265">
        <f>+GAMS!BW364</f>
        <v>2578.1315510628001</v>
      </c>
      <c r="BX173" s="265">
        <f>+GAMS!BX364</f>
        <v>2575.2150446035998</v>
      </c>
      <c r="BY173" s="265">
        <f>+GAMS!BY364</f>
        <v>2572.3701530577</v>
      </c>
      <c r="BZ173" s="265">
        <f>+GAMS!BZ364</f>
        <v>2569.5935808288</v>
      </c>
      <c r="CA173" s="265">
        <f>+GAMS!CA364</f>
        <v>2566.8822384273999</v>
      </c>
      <c r="CB173" s="265">
        <f>+GAMS!CB364</f>
        <v>2564.2332265077998</v>
      </c>
      <c r="CC173" s="265">
        <f>+GAMS!CC364</f>
        <v>2561.6438213544002</v>
      </c>
      <c r="CD173" s="265">
        <f>+GAMS!CD364</f>
        <v>2559.1114616709001</v>
      </c>
    </row>
    <row r="174" spans="1:82" s="265" customFormat="1" ht="21.6" customHeight="1" x14ac:dyDescent="0.25">
      <c r="A174" s="265" t="str">
        <f>+GAMS!A365</f>
        <v xml:space="preserve">Atmospheric temperaturer (deg c above preind) </v>
      </c>
      <c r="B174" s="265">
        <f>+GAMS!B365</f>
        <v>1.24715</v>
      </c>
      <c r="C174" s="265">
        <f>+GAMS!C365</f>
        <v>1.4289253745999999</v>
      </c>
      <c r="D174" s="265">
        <f>+GAMS!D365</f>
        <v>1.5702262997</v>
      </c>
      <c r="E174" s="265">
        <f>+GAMS!E365</f>
        <v>1.7017243556999999</v>
      </c>
      <c r="F174" s="265">
        <f>+GAMS!F365</f>
        <v>1.8322753812999999</v>
      </c>
      <c r="G174" s="265">
        <f>+GAMS!G365</f>
        <v>1.9643321853</v>
      </c>
      <c r="H174" s="265">
        <f>+GAMS!H365</f>
        <v>2.098452043</v>
      </c>
      <c r="I174" s="265">
        <f>+GAMS!I365</f>
        <v>2.2349679973000001</v>
      </c>
      <c r="J174" s="265">
        <f>+GAMS!J365</f>
        <v>2.3739334471000002</v>
      </c>
      <c r="K174" s="265">
        <f>+GAMS!K365</f>
        <v>2.5152388702000001</v>
      </c>
      <c r="L174" s="265">
        <f>+GAMS!L365</f>
        <v>2.6587297238000001</v>
      </c>
      <c r="M174" s="265">
        <f>+GAMS!M365</f>
        <v>2.8042348690000001</v>
      </c>
      <c r="N174" s="265">
        <f>+GAMS!N365</f>
        <v>2.9515707878000002</v>
      </c>
      <c r="O174" s="265">
        <f>+GAMS!O365</f>
        <v>3.1005388708999999</v>
      </c>
      <c r="P174" s="265">
        <f>+GAMS!P365</f>
        <v>3.2509205063</v>
      </c>
      <c r="Q174" s="265">
        <f>+GAMS!Q365</f>
        <v>3.4024713217999998</v>
      </c>
      <c r="R174" s="319">
        <f>+GAMS!R365</f>
        <v>3.5549150140000001</v>
      </c>
      <c r="S174" s="265">
        <f>+GAMS!S365</f>
        <v>3.7015252934</v>
      </c>
      <c r="T174" s="265">
        <f>+GAMS!T365</f>
        <v>3.8455091059000002</v>
      </c>
      <c r="U174" s="265">
        <f>+GAMS!U365</f>
        <v>3.9876570679999999</v>
      </c>
      <c r="V174" s="265">
        <f>+GAMS!V365</f>
        <v>4.1280019275999997</v>
      </c>
      <c r="W174" s="265">
        <f>+GAMS!W365</f>
        <v>4.2663018533999999</v>
      </c>
      <c r="X174" s="265">
        <f>+GAMS!X365</f>
        <v>4.4021812369999997</v>
      </c>
      <c r="Y174" s="265">
        <f>+GAMS!Y365</f>
        <v>4.5351703337</v>
      </c>
      <c r="Z174" s="265">
        <f>+GAMS!Z365</f>
        <v>4.6647132543999996</v>
      </c>
      <c r="AA174" s="265">
        <f>+GAMS!AA365</f>
        <v>4.7901637559000001</v>
      </c>
      <c r="AB174" s="265">
        <f>+GAMS!AB365</f>
        <v>4.9107736045000001</v>
      </c>
      <c r="AC174" s="265">
        <f>+GAMS!AC365</f>
        <v>5.0256738304999997</v>
      </c>
      <c r="AD174" s="265">
        <f>+GAMS!AD365</f>
        <v>5.1338413747000002</v>
      </c>
      <c r="AE174" s="265">
        <f>+GAMS!AE365</f>
        <v>5.2340096912999998</v>
      </c>
      <c r="AF174" s="265">
        <f>+GAMS!AF365</f>
        <v>5.3246798369999997</v>
      </c>
      <c r="AG174" s="265">
        <f>+GAMS!AG365</f>
        <v>5.4040692576999998</v>
      </c>
      <c r="AH174" s="265">
        <f>+GAMS!AH365</f>
        <v>5.4700233221000003</v>
      </c>
      <c r="AI174" s="265">
        <f>+GAMS!AI365</f>
        <v>5.5198894990999996</v>
      </c>
      <c r="AJ174" s="265">
        <f>+GAMS!AJ365</f>
        <v>5.5503452259000001</v>
      </c>
      <c r="AK174" s="265">
        <f>+GAMS!AK365</f>
        <v>5.5591248952000001</v>
      </c>
      <c r="AL174" s="265">
        <f>+GAMS!AL365</f>
        <v>5.5603743442000004</v>
      </c>
      <c r="AM174" s="265">
        <f>+GAMS!AM365</f>
        <v>5.5615537733</v>
      </c>
      <c r="AN174" s="265">
        <f>+GAMS!AN365</f>
        <v>5.5645082438999998</v>
      </c>
      <c r="AO174" s="265">
        <f>+GAMS!AO365</f>
        <v>5.5694892143999999</v>
      </c>
      <c r="AP174" s="265">
        <f>+GAMS!AP365</f>
        <v>5.5763229260999996</v>
      </c>
      <c r="AQ174" s="265">
        <f>+GAMS!AQ365</f>
        <v>5.5847461591999998</v>
      </c>
      <c r="AR174" s="265">
        <f>+GAMS!AR365</f>
        <v>5.5944995005999996</v>
      </c>
      <c r="AS174" s="265">
        <f>+GAMS!AS365</f>
        <v>5.6053504313999998</v>
      </c>
      <c r="AT174" s="265">
        <f>+GAMS!AT365</f>
        <v>5.6170964918999999</v>
      </c>
      <c r="AU174" s="265">
        <f>+GAMS!AU365</f>
        <v>5.6295631239999997</v>
      </c>
      <c r="AV174" s="265">
        <f>+GAMS!AV365</f>
        <v>5.6426003908000002</v>
      </c>
      <c r="AW174" s="265">
        <f>+GAMS!AW365</f>
        <v>5.6560797363999997</v>
      </c>
      <c r="AX174" s="265">
        <f>+GAMS!AX365</f>
        <v>5.6698910764999999</v>
      </c>
      <c r="AY174" s="265">
        <f>+GAMS!AY365</f>
        <v>5.6839402577999998</v>
      </c>
      <c r="AZ174" s="265">
        <f>+GAMS!AZ365</f>
        <v>5.6981468601999996</v>
      </c>
      <c r="BA174" s="265">
        <f>+GAMS!BA365</f>
        <v>5.7124423014000003</v>
      </c>
      <c r="BB174" s="265">
        <f>+GAMS!BB365</f>
        <v>5.7267682021999997</v>
      </c>
      <c r="BC174" s="265">
        <f>+GAMS!BC365</f>
        <v>5.7410749789000004</v>
      </c>
      <c r="BD174" s="265">
        <f>+GAMS!BD365</f>
        <v>5.7553206285999998</v>
      </c>
      <c r="BE174" s="265">
        <f>+GAMS!BE365</f>
        <v>5.7694696828999996</v>
      </c>
      <c r="BF174" s="265">
        <f>+GAMS!BF365</f>
        <v>5.7834923059000003</v>
      </c>
      <c r="BG174" s="265">
        <f>+GAMS!BG365</f>
        <v>5.7973635149999998</v>
      </c>
      <c r="BH174" s="265">
        <f>+GAMS!BH365</f>
        <v>5.8110625099000002</v>
      </c>
      <c r="BI174" s="265">
        <f>+GAMS!BI365</f>
        <v>5.8245720929999996</v>
      </c>
      <c r="BJ174" s="265">
        <f>+GAMS!BJ365</f>
        <v>5.8378781694999997</v>
      </c>
      <c r="BK174" s="265">
        <f>+GAMS!BK365</f>
        <v>5.8509693152000004</v>
      </c>
      <c r="BL174" s="265">
        <f>+GAMS!BL365</f>
        <v>5.8638364040999997</v>
      </c>
      <c r="BM174" s="265">
        <f>+GAMS!BM365</f>
        <v>5.8764722864000003</v>
      </c>
      <c r="BN174" s="265">
        <f>+GAMS!BN365</f>
        <v>5.8888715103999996</v>
      </c>
      <c r="BO174" s="265">
        <f>+GAMS!BO365</f>
        <v>5.9010300823000001</v>
      </c>
      <c r="BP174" s="265">
        <f>+GAMS!BP365</f>
        <v>5.9129452584999997</v>
      </c>
      <c r="BQ174" s="265">
        <f>+GAMS!BQ365</f>
        <v>5.9246153664000003</v>
      </c>
      <c r="BR174" s="265">
        <f>+GAMS!BR365</f>
        <v>5.9360396490999996</v>
      </c>
      <c r="BS174" s="265">
        <f>+GAMS!BS365</f>
        <v>5.9472181316999997</v>
      </c>
      <c r="BT174" s="265">
        <f>+GAMS!BT365</f>
        <v>5.958151505</v>
      </c>
      <c r="BU174" s="265">
        <f>+GAMS!BU365</f>
        <v>5.9688410254999997</v>
      </c>
      <c r="BV174" s="265">
        <f>+GAMS!BV365</f>
        <v>5.9792884290000003</v>
      </c>
      <c r="BW174" s="265">
        <f>+GAMS!BW365</f>
        <v>5.9894958551000004</v>
      </c>
      <c r="BX174" s="265">
        <f>+GAMS!BX365</f>
        <v>5.9994657831999998</v>
      </c>
      <c r="BY174" s="265">
        <f>+GAMS!BY365</f>
        <v>6.0092009755999998</v>
      </c>
      <c r="BZ174" s="265">
        <f>+GAMS!BZ365</f>
        <v>6.0187044298999997</v>
      </c>
      <c r="CA174" s="265">
        <f>+GAMS!CA365</f>
        <v>6.0279793366999996</v>
      </c>
      <c r="CB174" s="265">
        <f>+GAMS!CB365</f>
        <v>6.0370290433999996</v>
      </c>
      <c r="CC174" s="265">
        <f>+GAMS!CC365</f>
        <v>6.0458570233</v>
      </c>
      <c r="CD174" s="265">
        <f>+GAMS!CD365</f>
        <v>6.0544668482999997</v>
      </c>
    </row>
    <row r="175" spans="1:82" s="265" customFormat="1" ht="21.6" customHeight="1" x14ac:dyDescent="0.25">
      <c r="A175" s="265" t="str">
        <f>+GAMS!A366</f>
        <v>Total forcings w/m2</v>
      </c>
      <c r="B175" s="265">
        <f>+GAMS!B366</f>
        <v>2.7918384643</v>
      </c>
      <c r="C175" s="265">
        <f>+GAMS!C366</f>
        <v>3.0267484027</v>
      </c>
      <c r="D175" s="265">
        <f>+GAMS!D366</f>
        <v>3.2660843421000001</v>
      </c>
      <c r="E175" s="265">
        <f>+GAMS!E366</f>
        <v>3.509129975</v>
      </c>
      <c r="F175" s="265">
        <f>+GAMS!F366</f>
        <v>3.7555057831999998</v>
      </c>
      <c r="G175" s="265">
        <f>+GAMS!G366</f>
        <v>4.0047809710999998</v>
      </c>
      <c r="H175" s="265">
        <f>+GAMS!H366</f>
        <v>4.2564643186</v>
      </c>
      <c r="I175" s="265">
        <f>+GAMS!I366</f>
        <v>4.5111113165000001</v>
      </c>
      <c r="J175" s="265">
        <f>+GAMS!J366</f>
        <v>4.7685958789000003</v>
      </c>
      <c r="K175" s="265">
        <f>+GAMS!K366</f>
        <v>5.0285385891000001</v>
      </c>
      <c r="L175" s="265">
        <f>+GAMS!L366</f>
        <v>5.2905736975000002</v>
      </c>
      <c r="M175" s="265">
        <f>+GAMS!M366</f>
        <v>5.5543296612999997</v>
      </c>
      <c r="N175" s="265">
        <f>+GAMS!N366</f>
        <v>5.8194162237000002</v>
      </c>
      <c r="O175" s="265">
        <f>+GAMS!O366</f>
        <v>6.0854121699999997</v>
      </c>
      <c r="P175" s="265">
        <f>+GAMS!P366</f>
        <v>6.3518527285999999</v>
      </c>
      <c r="Q175" s="265">
        <f>+GAMS!Q366</f>
        <v>6.6182165095999999</v>
      </c>
      <c r="R175" s="319">
        <f>+GAMS!R366</f>
        <v>6.8839121030000001</v>
      </c>
      <c r="S175" s="265">
        <f>+GAMS!S366</f>
        <v>7.1281014859000003</v>
      </c>
      <c r="T175" s="265">
        <f>+GAMS!T366</f>
        <v>7.3674259931000003</v>
      </c>
      <c r="U175" s="265">
        <f>+GAMS!U366</f>
        <v>7.6015324378000004</v>
      </c>
      <c r="V175" s="265">
        <f>+GAMS!V366</f>
        <v>7.8299115297000004</v>
      </c>
      <c r="W175" s="265">
        <f>+GAMS!W366</f>
        <v>8.0518932083999992</v>
      </c>
      <c r="X175" s="265">
        <f>+GAMS!X366</f>
        <v>8.2666467804000003</v>
      </c>
      <c r="Y175" s="265">
        <f>+GAMS!Y366</f>
        <v>8.4731781643000001</v>
      </c>
      <c r="Z175" s="265">
        <f>+GAMS!Z366</f>
        <v>8.6703207277000001</v>
      </c>
      <c r="AA175" s="265">
        <f>+GAMS!AA366</f>
        <v>8.8567169766999996</v>
      </c>
      <c r="AB175" s="265">
        <f>+GAMS!AB366</f>
        <v>9.0307883403999991</v>
      </c>
      <c r="AC175" s="265">
        <f>+GAMS!AC366</f>
        <v>9.1906898309000002</v>
      </c>
      <c r="AD175" s="265">
        <f>+GAMS!AD366</f>
        <v>9.3342259094000006</v>
      </c>
      <c r="AE175" s="265">
        <f>+GAMS!AE366</f>
        <v>9.4586047182000001</v>
      </c>
      <c r="AF175" s="265">
        <f>+GAMS!AF366</f>
        <v>9.5605634135000006</v>
      </c>
      <c r="AG175" s="265">
        <f>+GAMS!AG366</f>
        <v>9.6362030606999998</v>
      </c>
      <c r="AH175" s="265">
        <f>+GAMS!AH366</f>
        <v>9.6807660217000002</v>
      </c>
      <c r="AI175" s="265">
        <f>+GAMS!AI366</f>
        <v>9.6883332466999992</v>
      </c>
      <c r="AJ175" s="265">
        <f>+GAMS!AJ366</f>
        <v>9.6514145218999996</v>
      </c>
      <c r="AK175" s="265">
        <f>+GAMS!AK366</f>
        <v>9.5665592700000008</v>
      </c>
      <c r="AL175" s="265">
        <f>+GAMS!AL366</f>
        <v>9.4809914441000007</v>
      </c>
      <c r="AM175" s="265">
        <f>+GAMS!AM366</f>
        <v>9.4050965917999996</v>
      </c>
      <c r="AN175" s="265">
        <f>+GAMS!AN366</f>
        <v>9.3376054909999997</v>
      </c>
      <c r="AO175" s="265">
        <f>+GAMS!AO366</f>
        <v>9.2774294217000008</v>
      </c>
      <c r="AP175" s="265">
        <f>+GAMS!AP366</f>
        <v>9.2236292312000003</v>
      </c>
      <c r="AQ175" s="265">
        <f>+GAMS!AQ366</f>
        <v>9.1753930237999999</v>
      </c>
      <c r="AR175" s="265">
        <f>+GAMS!AR366</f>
        <v>9.1320181503000004</v>
      </c>
      <c r="AS175" s="265">
        <f>+GAMS!AS366</f>
        <v>9.0928960426999996</v>
      </c>
      <c r="AT175" s="265">
        <f>+GAMS!AT366</f>
        <v>9.0574992582</v>
      </c>
      <c r="AU175" s="265">
        <f>+GAMS!AU366</f>
        <v>9.0253703570999999</v>
      </c>
      <c r="AV175" s="265">
        <f>+GAMS!AV366</f>
        <v>8.9961123347999994</v>
      </c>
      <c r="AW175" s="265">
        <f>+GAMS!AW366</f>
        <v>8.9693803869999993</v>
      </c>
      <c r="AX175" s="265">
        <f>+GAMS!AX366</f>
        <v>8.9448748159000004</v>
      </c>
      <c r="AY175" s="265">
        <f>+GAMS!AY366</f>
        <v>8.9223349181000007</v>
      </c>
      <c r="AZ175" s="265">
        <f>+GAMS!AZ366</f>
        <v>8.9015337172999995</v>
      </c>
      <c r="BA175" s="265">
        <f>+GAMS!BA366</f>
        <v>8.8822734215000008</v>
      </c>
      <c r="BB175" s="265">
        <f>+GAMS!BB366</f>
        <v>8.8643815052000008</v>
      </c>
      <c r="BC175" s="265">
        <f>+GAMS!BC366</f>
        <v>8.8477073292000004</v>
      </c>
      <c r="BD175" s="265">
        <f>+GAMS!BD366</f>
        <v>8.8321192224999994</v>
      </c>
      <c r="BE175" s="265">
        <f>+GAMS!BE366</f>
        <v>8.8175019628999998</v>
      </c>
      <c r="BF175" s="265">
        <f>+GAMS!BF366</f>
        <v>8.8037546013999997</v>
      </c>
      <c r="BG175" s="265">
        <f>+GAMS!BG366</f>
        <v>8.7907885812999993</v>
      </c>
      <c r="BH175" s="265">
        <f>+GAMS!BH366</f>
        <v>8.7785261133999999</v>
      </c>
      <c r="BI175" s="265">
        <f>+GAMS!BI366</f>
        <v>8.7668987696999991</v>
      </c>
      <c r="BJ175" s="265">
        <f>+GAMS!BJ366</f>
        <v>8.7558462681999991</v>
      </c>
      <c r="BK175" s="265">
        <f>+GAMS!BK366</f>
        <v>8.7453154199000007</v>
      </c>
      <c r="BL175" s="265">
        <f>+GAMS!BL366</f>
        <v>8.7352592175999995</v>
      </c>
      <c r="BM175" s="265">
        <f>+GAMS!BM366</f>
        <v>8.7256360466</v>
      </c>
      <c r="BN175" s="265">
        <f>+GAMS!BN366</f>
        <v>8.7164090004000006</v>
      </c>
      <c r="BO175" s="265">
        <f>+GAMS!BO366</f>
        <v>8.7075452870000003</v>
      </c>
      <c r="BP175" s="265">
        <f>+GAMS!BP366</f>
        <v>8.6990157143999998</v>
      </c>
      <c r="BQ175" s="265">
        <f>+GAMS!BQ366</f>
        <v>8.6907942432999992</v>
      </c>
      <c r="BR175" s="265">
        <f>+GAMS!BR366</f>
        <v>8.6828575991000001</v>
      </c>
      <c r="BS175" s="265">
        <f>+GAMS!BS366</f>
        <v>8.6751849338000007</v>
      </c>
      <c r="BT175" s="265">
        <f>+GAMS!BT366</f>
        <v>8.6677575329999996</v>
      </c>
      <c r="BU175" s="265">
        <f>+GAMS!BU366</f>
        <v>8.6605585601000001</v>
      </c>
      <c r="BV175" s="265">
        <f>+GAMS!BV366</f>
        <v>8.6535728332000001</v>
      </c>
      <c r="BW175" s="265">
        <f>+GAMS!BW366</f>
        <v>8.6467866316999995</v>
      </c>
      <c r="BX175" s="265">
        <f>+GAMS!BX366</f>
        <v>8.6401875262000001</v>
      </c>
      <c r="BY175" s="265">
        <f>+GAMS!BY366</f>
        <v>8.6337642312000007</v>
      </c>
      <c r="BZ175" s="265">
        <f>+GAMS!BZ366</f>
        <v>8.6275064754000006</v>
      </c>
      <c r="CA175" s="265">
        <f>+GAMS!CA366</f>
        <v>8.6214048886000008</v>
      </c>
      <c r="CB175" s="265">
        <f>+GAMS!CB366</f>
        <v>8.6154509024999992</v>
      </c>
      <c r="CC175" s="265">
        <f>+GAMS!CC366</f>
        <v>8.6096366644</v>
      </c>
      <c r="CD175" s="265">
        <f>+GAMS!CD366</f>
        <v>8.6039549597999994</v>
      </c>
    </row>
    <row r="176" spans="1:82" s="265" customFormat="1" ht="21.6" customHeight="1" x14ac:dyDescent="0.25">
      <c r="A176" s="265" t="str">
        <f>+GAMS!A367</f>
        <v>Forcings, exogenous w/m2</v>
      </c>
      <c r="B176" s="265">
        <f>+GAMS!B367</f>
        <v>-5.3999999999999999E-2</v>
      </c>
      <c r="C176" s="265">
        <f>+GAMS!C367</f>
        <v>-3.4062500000000002E-2</v>
      </c>
      <c r="D176" s="265">
        <f>+GAMS!D367</f>
        <v>-1.4125E-2</v>
      </c>
      <c r="E176" s="265">
        <f>+GAMS!E367</f>
        <v>5.8125E-3</v>
      </c>
      <c r="F176" s="265">
        <f>+GAMS!F367</f>
        <v>2.5749999999999999E-2</v>
      </c>
      <c r="G176" s="265">
        <f>+GAMS!G367</f>
        <v>4.5687499999999999E-2</v>
      </c>
      <c r="H176" s="265">
        <f>+GAMS!H367</f>
        <v>6.5625000000000003E-2</v>
      </c>
      <c r="I176" s="265">
        <f>+GAMS!I367</f>
        <v>8.55625E-2</v>
      </c>
      <c r="J176" s="265">
        <f>+GAMS!J367</f>
        <v>0.1055</v>
      </c>
      <c r="K176" s="265">
        <f>+GAMS!K367</f>
        <v>0.12543750000000001</v>
      </c>
      <c r="L176" s="265">
        <f>+GAMS!L367</f>
        <v>0.145375</v>
      </c>
      <c r="M176" s="265">
        <f>+GAMS!M367</f>
        <v>0.1653125</v>
      </c>
      <c r="N176" s="265">
        <f>+GAMS!N367</f>
        <v>0.18525</v>
      </c>
      <c r="O176" s="265">
        <f>+GAMS!O367</f>
        <v>0.20518749999999999</v>
      </c>
      <c r="P176" s="265">
        <f>+GAMS!P367</f>
        <v>0.22512499999999999</v>
      </c>
      <c r="Q176" s="265">
        <f>+GAMS!Q367</f>
        <v>0.24506249999999999</v>
      </c>
      <c r="R176" s="319">
        <f>+GAMS!R367</f>
        <v>0.26500000000000001</v>
      </c>
      <c r="S176" s="265">
        <f>+GAMS!S367</f>
        <v>0.26500000000000001</v>
      </c>
      <c r="T176" s="265">
        <f>+GAMS!T367</f>
        <v>0.26500000000000001</v>
      </c>
      <c r="U176" s="265">
        <f>+GAMS!U367</f>
        <v>0.26500000000000001</v>
      </c>
      <c r="V176" s="265">
        <f>+GAMS!V367</f>
        <v>0.26500000000000001</v>
      </c>
      <c r="W176" s="265">
        <f>+GAMS!W367</f>
        <v>0.26500000000000001</v>
      </c>
      <c r="X176" s="265">
        <f>+GAMS!X367</f>
        <v>0.26500000000000001</v>
      </c>
      <c r="Y176" s="265">
        <f>+GAMS!Y367</f>
        <v>0.26500000000000001</v>
      </c>
      <c r="Z176" s="265">
        <f>+GAMS!Z367</f>
        <v>0.26500000000000001</v>
      </c>
      <c r="AA176" s="265">
        <f>+GAMS!AA367</f>
        <v>0.26500000000000001</v>
      </c>
      <c r="AB176" s="265">
        <f>+GAMS!AB367</f>
        <v>0.26500000000000001</v>
      </c>
      <c r="AC176" s="265">
        <f>+GAMS!AC367</f>
        <v>0.26500000000000001</v>
      </c>
      <c r="AD176" s="265">
        <f>+GAMS!AD367</f>
        <v>0.26500000000000001</v>
      </c>
      <c r="AE176" s="265">
        <f>+GAMS!AE367</f>
        <v>0.26500000000000001</v>
      </c>
      <c r="AF176" s="265">
        <f>+GAMS!AF367</f>
        <v>0.26500000000000001</v>
      </c>
      <c r="AG176" s="265">
        <f>+GAMS!AG367</f>
        <v>0.26500000000000001</v>
      </c>
      <c r="AH176" s="265">
        <f>+GAMS!AH367</f>
        <v>0.26500000000000001</v>
      </c>
      <c r="AI176" s="265">
        <f>+GAMS!AI367</f>
        <v>0.26500000000000001</v>
      </c>
      <c r="AJ176" s="265">
        <f>+GAMS!AJ367</f>
        <v>0.26500000000000001</v>
      </c>
      <c r="AK176" s="265">
        <f>+GAMS!AK367</f>
        <v>0.26500000000000001</v>
      </c>
      <c r="AL176" s="265">
        <f>+GAMS!AL367</f>
        <v>0.26500000000000001</v>
      </c>
      <c r="AM176" s="265">
        <f>+GAMS!AM367</f>
        <v>0.26500000000000001</v>
      </c>
      <c r="AN176" s="265">
        <f>+GAMS!AN367</f>
        <v>0.26500000000000001</v>
      </c>
      <c r="AO176" s="265">
        <f>+GAMS!AO367</f>
        <v>0.26500000000000001</v>
      </c>
      <c r="AP176" s="265">
        <f>+GAMS!AP367</f>
        <v>0.26500000000000001</v>
      </c>
      <c r="AQ176" s="265">
        <f>+GAMS!AQ367</f>
        <v>0.26500000000000001</v>
      </c>
      <c r="AR176" s="265">
        <f>+GAMS!AR367</f>
        <v>0.26500000000000001</v>
      </c>
      <c r="AS176" s="265">
        <f>+GAMS!AS367</f>
        <v>0.26500000000000001</v>
      </c>
      <c r="AT176" s="265">
        <f>+GAMS!AT367</f>
        <v>0.26500000000000001</v>
      </c>
      <c r="AU176" s="265">
        <f>+GAMS!AU367</f>
        <v>0.26500000000000001</v>
      </c>
      <c r="AV176" s="265">
        <f>+GAMS!AV367</f>
        <v>0.26500000000000001</v>
      </c>
      <c r="AW176" s="265">
        <f>+GAMS!AW367</f>
        <v>0.26500000000000001</v>
      </c>
      <c r="AX176" s="265">
        <f>+GAMS!AX367</f>
        <v>0.26500000000000001</v>
      </c>
      <c r="AY176" s="265">
        <f>+GAMS!AY367</f>
        <v>0.26500000000000001</v>
      </c>
      <c r="AZ176" s="265">
        <f>+GAMS!AZ367</f>
        <v>0.26500000000000001</v>
      </c>
      <c r="BA176" s="265">
        <f>+GAMS!BA367</f>
        <v>0.26500000000000001</v>
      </c>
      <c r="BB176" s="265">
        <f>+GAMS!BB367</f>
        <v>0.26500000000000001</v>
      </c>
      <c r="BC176" s="265">
        <f>+GAMS!BC367</f>
        <v>0.26500000000000001</v>
      </c>
      <c r="BD176" s="265">
        <f>+GAMS!BD367</f>
        <v>0.26500000000000001</v>
      </c>
      <c r="BE176" s="265">
        <f>+GAMS!BE367</f>
        <v>0.26500000000000001</v>
      </c>
      <c r="BF176" s="265">
        <f>+GAMS!BF367</f>
        <v>0.26500000000000001</v>
      </c>
      <c r="BG176" s="265">
        <f>+GAMS!BG367</f>
        <v>0.26500000000000001</v>
      </c>
      <c r="BH176" s="265">
        <f>+GAMS!BH367</f>
        <v>0.26500000000000001</v>
      </c>
      <c r="BI176" s="265">
        <f>+GAMS!BI367</f>
        <v>0.26500000000000001</v>
      </c>
      <c r="BJ176" s="265">
        <f>+GAMS!BJ367</f>
        <v>0.26500000000000001</v>
      </c>
      <c r="BK176" s="265">
        <f>+GAMS!BK367</f>
        <v>0.26500000000000001</v>
      </c>
      <c r="BL176" s="265">
        <f>+GAMS!BL367</f>
        <v>0.26500000000000001</v>
      </c>
      <c r="BM176" s="265">
        <f>+GAMS!BM367</f>
        <v>0.26500000000000001</v>
      </c>
      <c r="BN176" s="265">
        <f>+GAMS!BN367</f>
        <v>0.26500000000000001</v>
      </c>
      <c r="BO176" s="265">
        <f>+GAMS!BO367</f>
        <v>0.26500000000000001</v>
      </c>
      <c r="BP176" s="265">
        <f>+GAMS!BP367</f>
        <v>0.26500000000000001</v>
      </c>
      <c r="BQ176" s="265">
        <f>+GAMS!BQ367</f>
        <v>0.26500000000000001</v>
      </c>
      <c r="BR176" s="265">
        <f>+GAMS!BR367</f>
        <v>0.26500000000000001</v>
      </c>
      <c r="BS176" s="265">
        <f>+GAMS!BS367</f>
        <v>0.26500000000000001</v>
      </c>
      <c r="BT176" s="265">
        <f>+GAMS!BT367</f>
        <v>0.26500000000000001</v>
      </c>
      <c r="BU176" s="265">
        <f>+GAMS!BU367</f>
        <v>0.26500000000000001</v>
      </c>
      <c r="BV176" s="265">
        <f>+GAMS!BV367</f>
        <v>0.26500000000000001</v>
      </c>
      <c r="BW176" s="265">
        <f>+GAMS!BW367</f>
        <v>0.26500000000000001</v>
      </c>
      <c r="BX176" s="265">
        <f>+GAMS!BX367</f>
        <v>0.26500000000000001</v>
      </c>
      <c r="BY176" s="265">
        <f>+GAMS!BY367</f>
        <v>0.26500000000000001</v>
      </c>
      <c r="BZ176" s="265">
        <f>+GAMS!BZ367</f>
        <v>0.26500000000000001</v>
      </c>
      <c r="CA176" s="265">
        <f>+GAMS!CA367</f>
        <v>0.26500000000000001</v>
      </c>
      <c r="CB176" s="265">
        <f>+GAMS!CB367</f>
        <v>0.26500000000000001</v>
      </c>
      <c r="CC176" s="265">
        <f>+GAMS!CC367</f>
        <v>0.26500000000000001</v>
      </c>
      <c r="CD176" s="265">
        <f>+GAMS!CD367</f>
        <v>0.26500000000000001</v>
      </c>
    </row>
    <row r="177" spans="1:82" s="265" customFormat="1" ht="21.6" customHeight="1" x14ac:dyDescent="0.25">
      <c r="A177" s="265" t="str">
        <f>+GAMS!A368</f>
        <v>CO2 forcings w/m2</v>
      </c>
      <c r="B177" s="265">
        <f>+GAMS!B368</f>
        <v>2.3278384643000001</v>
      </c>
      <c r="C177" s="265">
        <f>+GAMS!C368</f>
        <v>2.5245735284999999</v>
      </c>
      <c r="D177" s="265">
        <f>+GAMS!D368</f>
        <v>2.7257105720000001</v>
      </c>
      <c r="E177" s="265">
        <f>+GAMS!E368</f>
        <v>2.9306438866</v>
      </c>
      <c r="F177" s="265">
        <f>+GAMS!F368</f>
        <v>3.1391039408000001</v>
      </c>
      <c r="G177" s="265">
        <f>+GAMS!G368</f>
        <v>3.3507713727000001</v>
      </c>
      <c r="H177" s="265">
        <f>+GAMS!H368</f>
        <v>3.5652698738000002</v>
      </c>
      <c r="I177" s="265">
        <f>+GAMS!I368</f>
        <v>3.7832753661999998</v>
      </c>
      <c r="J177" s="265">
        <f>+GAMS!J368</f>
        <v>4.0044304852000003</v>
      </c>
      <c r="K177" s="265">
        <f>+GAMS!K368</f>
        <v>4.2284503033999998</v>
      </c>
      <c r="L177" s="265">
        <f>+GAMS!L368</f>
        <v>4.4550644138999997</v>
      </c>
      <c r="M177" s="265">
        <f>+GAMS!M368</f>
        <v>4.6839987261999996</v>
      </c>
      <c r="N177" s="265">
        <f>+GAMS!N368</f>
        <v>4.9149637597</v>
      </c>
      <c r="O177" s="265">
        <f>+GAMS!O368</f>
        <v>5.1476435897000004</v>
      </c>
      <c r="P177" s="265">
        <f>+GAMS!P368</f>
        <v>5.3816844312000001</v>
      </c>
      <c r="Q177" s="265">
        <f>+GAMS!Q368</f>
        <v>5.6166827693999997</v>
      </c>
      <c r="R177" s="319">
        <f>+GAMS!R368</f>
        <v>5.8521731729999997</v>
      </c>
      <c r="S177" s="265">
        <f>+GAMS!S368</f>
        <v>6.0873904557999996</v>
      </c>
      <c r="T177" s="265">
        <f>+GAMS!T368</f>
        <v>6.3217050147</v>
      </c>
      <c r="U177" s="265">
        <f>+GAMS!U368</f>
        <v>6.5544399020000004</v>
      </c>
      <c r="V177" s="265">
        <f>+GAMS!V368</f>
        <v>6.7848260449</v>
      </c>
      <c r="W177" s="265">
        <f>+GAMS!W368</f>
        <v>7.0119902719000002</v>
      </c>
      <c r="X177" s="265">
        <f>+GAMS!X368</f>
        <v>7.2349492918999996</v>
      </c>
      <c r="Y177" s="265">
        <f>+GAMS!Y368</f>
        <v>7.4526017807000002</v>
      </c>
      <c r="Z177" s="265">
        <f>+GAMS!Z368</f>
        <v>7.6637149314000004</v>
      </c>
      <c r="AA177" s="265">
        <f>+GAMS!AA368</f>
        <v>7.8669026233999997</v>
      </c>
      <c r="AB177" s="265">
        <f>+GAMS!AB368</f>
        <v>8.0605923571000009</v>
      </c>
      <c r="AC177" s="265">
        <f>+GAMS!AC368</f>
        <v>8.2429776595999993</v>
      </c>
      <c r="AD177" s="265">
        <f>+GAMS!AD368</f>
        <v>8.4119322232999991</v>
      </c>
      <c r="AE177" s="265">
        <f>+GAMS!AE368</f>
        <v>8.5647628842000003</v>
      </c>
      <c r="AF177" s="265">
        <f>+GAMS!AF368</f>
        <v>8.6983341273000008</v>
      </c>
      <c r="AG177" s="265">
        <f>+GAMS!AG368</f>
        <v>8.8089025417000002</v>
      </c>
      <c r="AH177" s="265">
        <f>+GAMS!AH368</f>
        <v>8.8918941263000004</v>
      </c>
      <c r="AI177" s="265">
        <f>+GAMS!AI368</f>
        <v>8.9416018305999998</v>
      </c>
      <c r="AJ177" s="265">
        <f>+GAMS!AJ368</f>
        <v>8.9507763655999995</v>
      </c>
      <c r="AK177" s="265">
        <f>+GAMS!AK368</f>
        <v>8.9162378654999994</v>
      </c>
      <c r="AL177" s="265">
        <f>+GAMS!AL368</f>
        <v>8.8842297149</v>
      </c>
      <c r="AM177" s="265">
        <f>+GAMS!AM368</f>
        <v>8.854449743</v>
      </c>
      <c r="AN177" s="265">
        <f>+GAMS!AN368</f>
        <v>8.8266635540999996</v>
      </c>
      <c r="AO177" s="265">
        <f>+GAMS!AO368</f>
        <v>8.8006734140000002</v>
      </c>
      <c r="AP177" s="265">
        <f>+GAMS!AP368</f>
        <v>8.7763073085999999</v>
      </c>
      <c r="AQ177" s="265">
        <f>+GAMS!AQ368</f>
        <v>8.7534138483999993</v>
      </c>
      <c r="AR177" s="265">
        <f>+GAMS!AR368</f>
        <v>8.7318590802999996</v>
      </c>
      <c r="AS177" s="265">
        <f>+GAMS!AS368</f>
        <v>8.7115240834000005</v>
      </c>
      <c r="AT177" s="265">
        <f>+GAMS!AT368</f>
        <v>8.6923030013000009</v>
      </c>
      <c r="AU177" s="265">
        <f>+GAMS!AU368</f>
        <v>8.6741013798999997</v>
      </c>
      <c r="AV177" s="265">
        <f>+GAMS!AV368</f>
        <v>8.6568347453999994</v>
      </c>
      <c r="AW177" s="265">
        <f>+GAMS!AW368</f>
        <v>8.6404273826000004</v>
      </c>
      <c r="AX177" s="265">
        <f>+GAMS!AX368</f>
        <v>8.6248112789999993</v>
      </c>
      <c r="AY177" s="265">
        <f>+GAMS!AY368</f>
        <v>8.6099252129000003</v>
      </c>
      <c r="AZ177" s="265">
        <f>+GAMS!AZ368</f>
        <v>8.5957139610999995</v>
      </c>
      <c r="BA177" s="265">
        <f>+GAMS!BA368</f>
        <v>8.5821276114000007</v>
      </c>
      <c r="BB177" s="265">
        <f>+GAMS!BB368</f>
        <v>8.5691209627999996</v>
      </c>
      <c r="BC177" s="265">
        <f>+GAMS!BC368</f>
        <v>8.5566530021999991</v>
      </c>
      <c r="BD177" s="265">
        <f>+GAMS!BD368</f>
        <v>8.5446864469000001</v>
      </c>
      <c r="BE177" s="265">
        <f>+GAMS!BE368</f>
        <v>8.5331873430999998</v>
      </c>
      <c r="BF177" s="265">
        <f>+GAMS!BF368</f>
        <v>8.5221247137000002</v>
      </c>
      <c r="BG177" s="265">
        <f>+GAMS!BG368</f>
        <v>8.5114702481000002</v>
      </c>
      <c r="BH177" s="265">
        <f>+GAMS!BH368</f>
        <v>8.5011980283999993</v>
      </c>
      <c r="BI177" s="265">
        <f>+GAMS!BI368</f>
        <v>8.4912842885999993</v>
      </c>
      <c r="BJ177" s="265">
        <f>+GAMS!BJ368</f>
        <v>8.4817071999000007</v>
      </c>
      <c r="BK177" s="265">
        <f>+GAMS!BK368</f>
        <v>8.4724466820999993</v>
      </c>
      <c r="BL177" s="265">
        <f>+GAMS!BL368</f>
        <v>8.4634842343999992</v>
      </c>
      <c r="BM177" s="265">
        <f>+GAMS!BM368</f>
        <v>8.4548027861000001</v>
      </c>
      <c r="BN177" s="265">
        <f>+GAMS!BN368</f>
        <v>8.4463865631000008</v>
      </c>
      <c r="BO177" s="265">
        <f>+GAMS!BO368</f>
        <v>8.4382209684999996</v>
      </c>
      <c r="BP177" s="265">
        <f>+GAMS!BP368</f>
        <v>8.4302924761</v>
      </c>
      <c r="BQ177" s="265">
        <f>+GAMS!BQ368</f>
        <v>8.4225885351999992</v>
      </c>
      <c r="BR177" s="265">
        <f>+GAMS!BR368</f>
        <v>8.4150974843000004</v>
      </c>
      <c r="BS177" s="265">
        <f>+GAMS!BS368</f>
        <v>8.4078084749999995</v>
      </c>
      <c r="BT177" s="265">
        <f>+GAMS!BT368</f>
        <v>8.4007114020000007</v>
      </c>
      <c r="BU177" s="265">
        <f>+GAMS!BU368</f>
        <v>8.3937968413000004</v>
      </c>
      <c r="BV177" s="265">
        <f>+GAMS!BV368</f>
        <v>8.3870559933000006</v>
      </c>
      <c r="BW177" s="265">
        <f>+GAMS!BW368</f>
        <v>8.3804806324999994</v>
      </c>
      <c r="BX177" s="265">
        <f>+GAMS!BX368</f>
        <v>8.3740630608999993</v>
      </c>
      <c r="BY177" s="265">
        <f>+GAMS!BY368</f>
        <v>8.3677960666000004</v>
      </c>
      <c r="BZ177" s="265">
        <f>+GAMS!BZ368</f>
        <v>8.3616728856999991</v>
      </c>
      <c r="CA177" s="265">
        <f>+GAMS!CA368</f>
        <v>8.3556871677999993</v>
      </c>
      <c r="CB177" s="265">
        <f>+GAMS!CB368</f>
        <v>8.3498329449999993</v>
      </c>
      <c r="CC177" s="265">
        <f>+GAMS!CC368</f>
        <v>8.3441046028999999</v>
      </c>
      <c r="CD177" s="265">
        <f>+GAMS!CD368</f>
        <v>8.3384968549000007</v>
      </c>
    </row>
    <row r="178" spans="1:82" s="265" customFormat="1" ht="21.6" customHeight="1" x14ac:dyDescent="0.25">
      <c r="A178" s="265" t="str">
        <f>+GAMS!A369</f>
        <v>Actual other abatable GHG forcings w/m2</v>
      </c>
      <c r="B178" s="265">
        <f>+GAMS!B369</f>
        <v>0.51800000000000002</v>
      </c>
      <c r="C178" s="265">
        <f>+GAMS!C369</f>
        <v>0.53623737419999995</v>
      </c>
      <c r="D178" s="265">
        <f>+GAMS!D369</f>
        <v>0.55449877010000004</v>
      </c>
      <c r="E178" s="265">
        <f>+GAMS!E369</f>
        <v>0.57267358840000004</v>
      </c>
      <c r="F178" s="265">
        <f>+GAMS!F369</f>
        <v>0.59065184230000001</v>
      </c>
      <c r="G178" s="265">
        <f>+GAMS!G369</f>
        <v>0.60832209839999996</v>
      </c>
      <c r="H178" s="265">
        <f>+GAMS!H369</f>
        <v>0.62556944479999999</v>
      </c>
      <c r="I178" s="265">
        <f>+GAMS!I369</f>
        <v>0.64227345030000005</v>
      </c>
      <c r="J178" s="265">
        <f>+GAMS!J369</f>
        <v>0.65866539369999999</v>
      </c>
      <c r="K178" s="265">
        <f>+GAMS!K369</f>
        <v>0.67465078560000002</v>
      </c>
      <c r="L178" s="265">
        <f>+GAMS!L369</f>
        <v>0.69013428349999995</v>
      </c>
      <c r="M178" s="265">
        <f>+GAMS!M369</f>
        <v>0.70501843509999995</v>
      </c>
      <c r="N178" s="265">
        <f>+GAMS!N369</f>
        <v>0.71920246399999999</v>
      </c>
      <c r="O178" s="265">
        <f>+GAMS!O369</f>
        <v>0.73258108030000002</v>
      </c>
      <c r="P178" s="265">
        <f>+GAMS!P369</f>
        <v>0.74504329739999997</v>
      </c>
      <c r="Q178" s="265">
        <f>+GAMS!Q369</f>
        <v>0.75647124020000001</v>
      </c>
      <c r="R178" s="319">
        <f>+GAMS!R369</f>
        <v>0.76673893000000004</v>
      </c>
      <c r="S178" s="265">
        <f>+GAMS!S369</f>
        <v>0.77571103009999998</v>
      </c>
      <c r="T178" s="265">
        <f>+GAMS!T369</f>
        <v>0.78072097839999999</v>
      </c>
      <c r="U178" s="265">
        <f>+GAMS!U369</f>
        <v>0.78209253580000004</v>
      </c>
      <c r="V178" s="265">
        <f>+GAMS!V369</f>
        <v>0.78008548489999996</v>
      </c>
      <c r="W178" s="265">
        <f>+GAMS!W369</f>
        <v>0.77490293649999997</v>
      </c>
      <c r="X178" s="265">
        <f>+GAMS!X369</f>
        <v>0.76669748849999997</v>
      </c>
      <c r="Y178" s="265">
        <f>+GAMS!Y369</f>
        <v>0.75557638360000001</v>
      </c>
      <c r="Z178" s="265">
        <f>+GAMS!Z369</f>
        <v>0.74160579630000001</v>
      </c>
      <c r="AA178" s="265">
        <f>+GAMS!AA369</f>
        <v>0.72481435329999999</v>
      </c>
      <c r="AB178" s="265">
        <f>+GAMS!AB369</f>
        <v>0.70519598319999999</v>
      </c>
      <c r="AC178" s="265">
        <f>+GAMS!AC369</f>
        <v>0.68271217129999995</v>
      </c>
      <c r="AD178" s="265">
        <f>+GAMS!AD369</f>
        <v>0.65729368619999995</v>
      </c>
      <c r="AE178" s="265">
        <f>+GAMS!AE369</f>
        <v>0.62884183400000004</v>
      </c>
      <c r="AF178" s="265">
        <f>+GAMS!AF369</f>
        <v>0.59722928620000004</v>
      </c>
      <c r="AG178" s="265">
        <f>+GAMS!AG369</f>
        <v>0.56230051889999999</v>
      </c>
      <c r="AH178" s="265">
        <f>+GAMS!AH369</f>
        <v>0.52387189540000001</v>
      </c>
      <c r="AI178" s="265">
        <f>+GAMS!AI369</f>
        <v>0.48173141619999998</v>
      </c>
      <c r="AJ178" s="265">
        <f>+GAMS!AJ369</f>
        <v>0.43563815630000002</v>
      </c>
      <c r="AK178" s="265">
        <f>+GAMS!AK369</f>
        <v>0.38532140440000001</v>
      </c>
      <c r="AL178" s="265">
        <f>+GAMS!AL369</f>
        <v>0.33176172920000002</v>
      </c>
      <c r="AM178" s="265">
        <f>+GAMS!AM369</f>
        <v>0.28564684890000003</v>
      </c>
      <c r="AN178" s="265">
        <f>+GAMS!AN369</f>
        <v>0.24594193689999999</v>
      </c>
      <c r="AO178" s="265">
        <f>+GAMS!AO369</f>
        <v>0.21175600759999999</v>
      </c>
      <c r="AP178" s="265">
        <f>+GAMS!AP369</f>
        <v>0.18232192259999999</v>
      </c>
      <c r="AQ178" s="265">
        <f>+GAMS!AQ369</f>
        <v>0.1569791753</v>
      </c>
      <c r="AR178" s="265">
        <f>+GAMS!AR369</f>
        <v>0.13515906999999999</v>
      </c>
      <c r="AS178" s="265">
        <f>+GAMS!AS369</f>
        <v>0.1163719592</v>
      </c>
      <c r="AT178" s="265">
        <f>+GAMS!AT369</f>
        <v>0.1001962569</v>
      </c>
      <c r="AU178" s="265">
        <f>+GAMS!AU369</f>
        <v>8.6268977199999999E-2</v>
      </c>
      <c r="AV178" s="265">
        <f>+GAMS!AV369</f>
        <v>7.4277589399999996E-2</v>
      </c>
      <c r="AW178" s="265">
        <f>+GAMS!AW369</f>
        <v>6.3953004399999999E-2</v>
      </c>
      <c r="AX178" s="265">
        <f>+GAMS!AX369</f>
        <v>5.50635368E-2</v>
      </c>
      <c r="AY178" s="265">
        <f>+GAMS!AY369</f>
        <v>4.7409705199999999E-2</v>
      </c>
      <c r="AZ178" s="265">
        <f>+GAMS!AZ369</f>
        <v>4.0819756200000001E-2</v>
      </c>
      <c r="BA178" s="265">
        <f>+GAMS!BA369</f>
        <v>3.5145810100000001E-2</v>
      </c>
      <c r="BB178" s="265">
        <f>+GAMS!BB369</f>
        <v>3.0260542500000001E-2</v>
      </c>
      <c r="BC178" s="265">
        <f>+GAMS!BC369</f>
        <v>2.60543271E-2</v>
      </c>
      <c r="BD178" s="265">
        <f>+GAMS!BD369</f>
        <v>2.24327756E-2</v>
      </c>
      <c r="BE178" s="265">
        <f>+GAMS!BE369</f>
        <v>1.9314619799999998E-2</v>
      </c>
      <c r="BF178" s="265">
        <f>+GAMS!BF369</f>
        <v>1.6629887600000001E-2</v>
      </c>
      <c r="BG178" s="265">
        <f>+GAMS!BG369</f>
        <v>1.43183333E-2</v>
      </c>
      <c r="BH178" s="265">
        <f>+GAMS!BH369</f>
        <v>1.2328084899999999E-2</v>
      </c>
      <c r="BI178" s="265">
        <f>+GAMS!BI369</f>
        <v>1.06144811E-2</v>
      </c>
      <c r="BJ178" s="265">
        <f>+GAMS!BJ369</f>
        <v>9.1390683000000007E-3</v>
      </c>
      <c r="BK178" s="265">
        <f>+GAMS!BK369</f>
        <v>7.8687377999999992E-3</v>
      </c>
      <c r="BL178" s="265">
        <f>+GAMS!BL369</f>
        <v>6.7749832000000001E-3</v>
      </c>
      <c r="BM178" s="265">
        <f>+GAMS!BM369</f>
        <v>5.8332606E-3</v>
      </c>
      <c r="BN178" s="265">
        <f>+GAMS!BN369</f>
        <v>5.0224372999999999E-3</v>
      </c>
      <c r="BO178" s="265">
        <f>+GAMS!BO369</f>
        <v>4.3243185000000003E-3</v>
      </c>
      <c r="BP178" s="265">
        <f>+GAMS!BP369</f>
        <v>3.7232382999999999E-3</v>
      </c>
      <c r="BQ178" s="265">
        <f>+GAMS!BQ369</f>
        <v>3.2057080999999999E-3</v>
      </c>
      <c r="BR178" s="265">
        <f>+GAMS!BR369</f>
        <v>2.7601146999999999E-3</v>
      </c>
      <c r="BS178" s="265">
        <f>+GAMS!BS369</f>
        <v>2.3764588E-3</v>
      </c>
      <c r="BT178" s="265">
        <f>+GAMS!BT369</f>
        <v>2.0461310000000001E-3</v>
      </c>
      <c r="BU178" s="265">
        <f>+GAMS!BU369</f>
        <v>1.7617188000000001E-3</v>
      </c>
      <c r="BV178" s="265">
        <f>+GAMS!BV369</f>
        <v>1.5168399E-3</v>
      </c>
      <c r="BW178" s="265">
        <f>+GAMS!BW369</f>
        <v>1.3059991E-3</v>
      </c>
      <c r="BX178" s="265">
        <f>+GAMS!BX369</f>
        <v>1.1244652999999999E-3</v>
      </c>
      <c r="BY178" s="265">
        <f>+GAMS!BY369</f>
        <v>9.6816459999999997E-4</v>
      </c>
      <c r="BZ178" s="265">
        <f>+GAMS!BZ369</f>
        <v>8.3358970000000005E-4</v>
      </c>
      <c r="CA178" s="265">
        <f>+GAMS!CA369</f>
        <v>7.1772069999999995E-4</v>
      </c>
      <c r="CB178" s="265">
        <f>+GAMS!CB369</f>
        <v>6.1795760000000002E-4</v>
      </c>
      <c r="CC178" s="265">
        <f>+GAMS!CC369</f>
        <v>5.3206149999999997E-4</v>
      </c>
      <c r="CD178" s="265">
        <f>+GAMS!CD369</f>
        <v>4.5810490000000001E-4</v>
      </c>
    </row>
    <row r="179" spans="1:82" s="265" customFormat="1" ht="21.6" customHeight="1" x14ac:dyDescent="0.25">
      <c r="A179" s="265" t="str">
        <f>+GAMS!A370</f>
        <v>Carbon price (2019 $ per t CO2)</v>
      </c>
      <c r="B179" s="265">
        <f>+GAMS!B370</f>
        <v>6</v>
      </c>
      <c r="C179" s="265">
        <f>+GAMS!C370</f>
        <v>6.7884492772999998</v>
      </c>
      <c r="D179" s="265">
        <f>+GAMS!D370</f>
        <v>7.6805072652000002</v>
      </c>
      <c r="E179" s="265">
        <f>+GAMS!E370</f>
        <v>8.6897889989999992</v>
      </c>
      <c r="F179" s="265">
        <f>+GAMS!F370</f>
        <v>9.8316986416999992</v>
      </c>
      <c r="G179" s="265">
        <f>+GAMS!G370</f>
        <v>11.123664589900001</v>
      </c>
      <c r="H179" s="265">
        <f>+GAMS!H370</f>
        <v>12.5854054745</v>
      </c>
      <c r="I179" s="265">
        <f>+GAMS!I370</f>
        <v>14.239231116399999</v>
      </c>
      <c r="J179" s="265">
        <f>+GAMS!J370</f>
        <v>16.1103830303</v>
      </c>
      <c r="K179" s="265">
        <f>+GAMS!K370</f>
        <v>18.227419673299998</v>
      </c>
      <c r="L179" s="265">
        <f>+GAMS!L370</f>
        <v>20.6226523182</v>
      </c>
      <c r="M179" s="265">
        <f>+GAMS!M370</f>
        <v>23.332638204399998</v>
      </c>
      <c r="N179" s="265">
        <f>+GAMS!N370</f>
        <v>26.398738492900002</v>
      </c>
      <c r="O179" s="265">
        <f>+GAMS!O370</f>
        <v>29.867749540799998</v>
      </c>
      <c r="P179" s="265">
        <f>+GAMS!P370</f>
        <v>33.792617131</v>
      </c>
      <c r="Q179" s="265">
        <f>+GAMS!Q370</f>
        <v>38.233244557100001</v>
      </c>
      <c r="R179" s="319">
        <f>+GAMS!R370</f>
        <v>43.257406897400003</v>
      </c>
      <c r="S179" s="265">
        <f>+GAMS!S370</f>
        <v>48.941785432000003</v>
      </c>
      <c r="T179" s="265">
        <f>+GAMS!T370</f>
        <v>55.373137991299998</v>
      </c>
      <c r="U179" s="265">
        <f>+GAMS!U370</f>
        <v>62.649623096900001</v>
      </c>
      <c r="V179" s="265">
        <f>+GAMS!V370</f>
        <v>70.8822981064</v>
      </c>
      <c r="W179" s="265">
        <f>+GAMS!W370</f>
        <v>80.196814226100003</v>
      </c>
      <c r="X179" s="265">
        <f>+GAMS!X370</f>
        <v>90.7353342631</v>
      </c>
      <c r="Y179" s="265">
        <f>+GAMS!Y370</f>
        <v>102.65870238460001</v>
      </c>
      <c r="Z179" s="265">
        <f>+GAMS!Z370</f>
        <v>116.14889900270001</v>
      </c>
      <c r="AA179" s="265">
        <f>+GAMS!AA370</f>
        <v>131.41181824980001</v>
      </c>
      <c r="AB179" s="265">
        <f>+GAMS!AB370</f>
        <v>148.68041043869999</v>
      </c>
      <c r="AC179" s="265">
        <f>+GAMS!AC370</f>
        <v>168.2182374663</v>
      </c>
      <c r="AD179" s="265">
        <f>+GAMS!AD370</f>
        <v>190.32349542739999</v>
      </c>
      <c r="AE179" s="265">
        <f>+GAMS!AE370</f>
        <v>215.33356583259999</v>
      </c>
      <c r="AF179" s="265">
        <f>+GAMS!AF370</f>
        <v>243.63016489399999</v>
      </c>
      <c r="AG179" s="265">
        <f>+GAMS!AG370</f>
        <v>275.645169469</v>
      </c>
      <c r="AH179" s="265">
        <f>+GAMS!AH370</f>
        <v>311.86720858090001</v>
      </c>
      <c r="AI179" s="265">
        <f>+GAMS!AI370</f>
        <v>352.84912111969999</v>
      </c>
      <c r="AJ179" s="265">
        <f>+GAMS!AJ370</f>
        <v>399.21639354600001</v>
      </c>
      <c r="AK179" s="265">
        <f>+GAMS!AK370</f>
        <v>445.48648095200002</v>
      </c>
      <c r="AL179" s="265">
        <f>+GAMS!AL370</f>
        <v>443.26460785889998</v>
      </c>
      <c r="AM179" s="265">
        <f>+GAMS!AM370</f>
        <v>441.05381640410002</v>
      </c>
      <c r="AN179" s="265">
        <f>+GAMS!AN370</f>
        <v>438.85405131760001</v>
      </c>
      <c r="AO179" s="265">
        <f>+GAMS!AO370</f>
        <v>436.66525760529998</v>
      </c>
      <c r="AP179" s="265">
        <f>+GAMS!AP370</f>
        <v>434.48738054709997</v>
      </c>
      <c r="AQ179" s="265">
        <f>+GAMS!AQ370</f>
        <v>432.3203656961</v>
      </c>
      <c r="AR179" s="265">
        <f>+GAMS!AR370</f>
        <v>430.1641588768</v>
      </c>
      <c r="AS179" s="265">
        <f>+GAMS!AS370</f>
        <v>428.01870618380002</v>
      </c>
      <c r="AT179" s="265">
        <f>+GAMS!AT370</f>
        <v>425.88395398080002</v>
      </c>
      <c r="AU179" s="265">
        <f>+GAMS!AU370</f>
        <v>423.75984889879999</v>
      </c>
      <c r="AV179" s="265">
        <f>+GAMS!AV370</f>
        <v>421.64633783519997</v>
      </c>
      <c r="AW179" s="265">
        <f>+GAMS!AW370</f>
        <v>419.5433679519</v>
      </c>
      <c r="AX179" s="265">
        <f>+GAMS!AX370</f>
        <v>417.45088667459999</v>
      </c>
      <c r="AY179" s="265">
        <f>+GAMS!AY370</f>
        <v>415.36884169130002</v>
      </c>
      <c r="AZ179" s="265">
        <f>+GAMS!AZ370</f>
        <v>413.29718095070001</v>
      </c>
      <c r="BA179" s="265">
        <f>+GAMS!BA370</f>
        <v>411.23585266110001</v>
      </c>
      <c r="BB179" s="265">
        <f>+GAMS!BB370</f>
        <v>409.18480528920003</v>
      </c>
      <c r="BC179" s="265">
        <f>+GAMS!BC370</f>
        <v>407.14398755880001</v>
      </c>
      <c r="BD179" s="265">
        <f>+GAMS!BD370</f>
        <v>405.11334844930002</v>
      </c>
      <c r="BE179" s="265">
        <f>+GAMS!BE370</f>
        <v>403.09283719460001</v>
      </c>
      <c r="BF179" s="265">
        <f>+GAMS!BF370</f>
        <v>401.0824032818</v>
      </c>
      <c r="BG179" s="265">
        <f>+GAMS!BG370</f>
        <v>399.08199645000002</v>
      </c>
      <c r="BH179" s="265">
        <f>+GAMS!BH370</f>
        <v>397.09156668880001</v>
      </c>
      <c r="BI179" s="265">
        <f>+GAMS!BI370</f>
        <v>395.11106423759998</v>
      </c>
      <c r="BJ179" s="265">
        <f>+GAMS!BJ370</f>
        <v>393.14043958349998</v>
      </c>
      <c r="BK179" s="265">
        <f>+GAMS!BK370</f>
        <v>391.17964346090002</v>
      </c>
      <c r="BL179" s="265">
        <f>+GAMS!BL370</f>
        <v>389.22862684969999</v>
      </c>
      <c r="BM179" s="265">
        <f>+GAMS!BM370</f>
        <v>387.28734097450001</v>
      </c>
      <c r="BN179" s="265">
        <f>+GAMS!BN370</f>
        <v>385.35573730300001</v>
      </c>
      <c r="BO179" s="265">
        <f>+GAMS!BO370</f>
        <v>383.43376754489998</v>
      </c>
      <c r="BP179" s="265">
        <f>+GAMS!BP370</f>
        <v>381.5213836511</v>
      </c>
      <c r="BQ179" s="265">
        <f>+GAMS!BQ370</f>
        <v>379.61853781169998</v>
      </c>
      <c r="BR179" s="265">
        <f>+GAMS!BR370</f>
        <v>377.72518245549998</v>
      </c>
      <c r="BS179" s="265">
        <f>+GAMS!BS370</f>
        <v>375.84127024859998</v>
      </c>
      <c r="BT179" s="265">
        <f>+GAMS!BT370</f>
        <v>373.96675409300002</v>
      </c>
      <c r="BU179" s="265">
        <f>+GAMS!BU370</f>
        <v>372.10158712570001</v>
      </c>
      <c r="BV179" s="265">
        <f>+GAMS!BV370</f>
        <v>370.24572271739999</v>
      </c>
      <c r="BW179" s="265">
        <f>+GAMS!BW370</f>
        <v>368.3991144716</v>
      </c>
      <c r="BX179" s="265">
        <f>+GAMS!BX370</f>
        <v>366.5617162227</v>
      </c>
      <c r="BY179" s="265">
        <f>+GAMS!BY370</f>
        <v>364.73348203590001</v>
      </c>
      <c r="BZ179" s="265">
        <f>+GAMS!BZ370</f>
        <v>362.91436620510001</v>
      </c>
      <c r="CA179" s="265">
        <f>+GAMS!CA370</f>
        <v>361.10432325239998</v>
      </c>
      <c r="CB179" s="265">
        <f>+GAMS!CB370</f>
        <v>359.30330792659998</v>
      </c>
      <c r="CC179" s="265">
        <f>+GAMS!CC370</f>
        <v>357.51127520220001</v>
      </c>
      <c r="CD179" s="265">
        <f>+GAMS!CD370</f>
        <v>355.7281802782</v>
      </c>
    </row>
    <row r="180" spans="1:82" s="265" customFormat="1" ht="21.6" customHeight="1" x14ac:dyDescent="0.25">
      <c r="A180" s="265" t="str">
        <f>+GAMS!A371</f>
        <v>Emissions control rate</v>
      </c>
      <c r="B180" s="265">
        <f>+GAMS!B371</f>
        <v>5.1290247900000002E-2</v>
      </c>
      <c r="C180" s="265">
        <f>+GAMS!C371</f>
        <v>5.7163469500000001E-2</v>
      </c>
      <c r="D180" s="265">
        <f>+GAMS!D371</f>
        <v>6.3709230800000002E-2</v>
      </c>
      <c r="E180" s="265">
        <f>+GAMS!E371</f>
        <v>7.1004544200000005E-2</v>
      </c>
      <c r="F180" s="265">
        <f>+GAMS!F371</f>
        <v>7.9135240300000007E-2</v>
      </c>
      <c r="G180" s="265">
        <f>+GAMS!G371</f>
        <v>8.8196978600000003E-2</v>
      </c>
      <c r="H180" s="265">
        <f>+GAMS!H371</f>
        <v>9.8296372100000001E-2</v>
      </c>
      <c r="I180" s="265">
        <f>+GAMS!I371</f>
        <v>0.10651401100000001</v>
      </c>
      <c r="J180" s="265">
        <f>+GAMS!J371</f>
        <v>0.11541864960000001</v>
      </c>
      <c r="K180" s="265">
        <f>+GAMS!K371</f>
        <v>0.12506772159999999</v>
      </c>
      <c r="L180" s="265">
        <f>+GAMS!L371</f>
        <v>0.1355234622</v>
      </c>
      <c r="M180" s="265">
        <f>+GAMS!M371</f>
        <v>0.1468533092</v>
      </c>
      <c r="N180" s="265">
        <f>+GAMS!N371</f>
        <v>0.15913033870000001</v>
      </c>
      <c r="O180" s="265">
        <f>+GAMS!O371</f>
        <v>0.17243373549999999</v>
      </c>
      <c r="P180" s="265">
        <f>+GAMS!P371</f>
        <v>0.1868493048</v>
      </c>
      <c r="Q180" s="265">
        <f>+GAMS!Q371</f>
        <v>0.2024700247</v>
      </c>
      <c r="R180" s="319">
        <f>+GAMS!R371</f>
        <v>0.2193966467</v>
      </c>
      <c r="S180" s="265">
        <f>+GAMS!S371</f>
        <v>0.23773834499999999</v>
      </c>
      <c r="T180" s="265">
        <f>+GAMS!T371</f>
        <v>0.2576134209</v>
      </c>
      <c r="U180" s="265">
        <f>+GAMS!U371</f>
        <v>0.2791500656</v>
      </c>
      <c r="V180" s="265">
        <f>+GAMS!V371</f>
        <v>0.30248718749999998</v>
      </c>
      <c r="W180" s="265">
        <f>+GAMS!W371</f>
        <v>0.3277753075</v>
      </c>
      <c r="X180" s="265">
        <f>+GAMS!X371</f>
        <v>0.35517753029999999</v>
      </c>
      <c r="Y180" s="265">
        <f>+GAMS!Y371</f>
        <v>0.38487059629999998</v>
      </c>
      <c r="Z180" s="265">
        <f>+GAMS!Z371</f>
        <v>0.41704602130000001</v>
      </c>
      <c r="AA180" s="265">
        <f>+GAMS!AA371</f>
        <v>0.45191133220000002</v>
      </c>
      <c r="AB180" s="265">
        <f>+GAMS!AB371</f>
        <v>0.48969140519999999</v>
      </c>
      <c r="AC180" s="265">
        <f>+GAMS!AC371</f>
        <v>0.53062991599999998</v>
      </c>
      <c r="AD180" s="265">
        <f>+GAMS!AD371</f>
        <v>0.57499091229999999</v>
      </c>
      <c r="AE180" s="265">
        <f>+GAMS!AE371</f>
        <v>0.6230605159</v>
      </c>
      <c r="AF180" s="265">
        <f>+GAMS!AF371</f>
        <v>0.67514876869999996</v>
      </c>
      <c r="AG180" s="265">
        <f>+GAMS!AG371</f>
        <v>0.73159163240000002</v>
      </c>
      <c r="AH180" s="265">
        <f>+GAMS!AH371</f>
        <v>0.7927531551</v>
      </c>
      <c r="AI180" s="265">
        <f>+GAMS!AI371</f>
        <v>0.85902781979999998</v>
      </c>
      <c r="AJ180" s="265">
        <f>+GAMS!AJ371</f>
        <v>0.93084308829999995</v>
      </c>
      <c r="AK180" s="265">
        <f>+GAMS!AK371</f>
        <v>1</v>
      </c>
      <c r="AL180" s="265">
        <f>+GAMS!AL371</f>
        <v>1</v>
      </c>
      <c r="AM180" s="265">
        <f>+GAMS!AM371</f>
        <v>1</v>
      </c>
      <c r="AN180" s="265">
        <f>+GAMS!AN371</f>
        <v>1</v>
      </c>
      <c r="AO180" s="265">
        <f>+GAMS!AO371</f>
        <v>1</v>
      </c>
      <c r="AP180" s="265">
        <f>+GAMS!AP371</f>
        <v>1</v>
      </c>
      <c r="AQ180" s="265">
        <f>+GAMS!AQ371</f>
        <v>1</v>
      </c>
      <c r="AR180" s="265">
        <f>+GAMS!AR371</f>
        <v>1</v>
      </c>
      <c r="AS180" s="265">
        <f>+GAMS!AS371</f>
        <v>1</v>
      </c>
      <c r="AT180" s="265">
        <f>+GAMS!AT371</f>
        <v>1</v>
      </c>
      <c r="AU180" s="265">
        <f>+GAMS!AU371</f>
        <v>1</v>
      </c>
      <c r="AV180" s="265">
        <f>+GAMS!AV371</f>
        <v>1</v>
      </c>
      <c r="AW180" s="265">
        <f>+GAMS!AW371</f>
        <v>1</v>
      </c>
      <c r="AX180" s="265">
        <f>+GAMS!AX371</f>
        <v>1</v>
      </c>
      <c r="AY180" s="265">
        <f>+GAMS!AY371</f>
        <v>1</v>
      </c>
      <c r="AZ180" s="265">
        <f>+GAMS!AZ371</f>
        <v>1</v>
      </c>
      <c r="BA180" s="265">
        <f>+GAMS!BA371</f>
        <v>1</v>
      </c>
      <c r="BB180" s="265">
        <f>+GAMS!BB371</f>
        <v>1</v>
      </c>
      <c r="BC180" s="265">
        <f>+GAMS!BC371</f>
        <v>1</v>
      </c>
      <c r="BD180" s="265">
        <f>+GAMS!BD371</f>
        <v>1</v>
      </c>
      <c r="BE180" s="265">
        <f>+GAMS!BE371</f>
        <v>1</v>
      </c>
      <c r="BF180" s="265">
        <f>+GAMS!BF371</f>
        <v>1</v>
      </c>
      <c r="BG180" s="265">
        <f>+GAMS!BG371</f>
        <v>1</v>
      </c>
      <c r="BH180" s="265">
        <f>+GAMS!BH371</f>
        <v>1</v>
      </c>
      <c r="BI180" s="265">
        <f>+GAMS!BI371</f>
        <v>1</v>
      </c>
      <c r="BJ180" s="265">
        <f>+GAMS!BJ371</f>
        <v>1</v>
      </c>
      <c r="BK180" s="265">
        <f>+GAMS!BK371</f>
        <v>1</v>
      </c>
      <c r="BL180" s="265">
        <f>+GAMS!BL371</f>
        <v>1</v>
      </c>
      <c r="BM180" s="265">
        <f>+GAMS!BM371</f>
        <v>1</v>
      </c>
      <c r="BN180" s="265">
        <f>+GAMS!BN371</f>
        <v>1</v>
      </c>
      <c r="BO180" s="265">
        <f>+GAMS!BO371</f>
        <v>1</v>
      </c>
      <c r="BP180" s="265">
        <f>+GAMS!BP371</f>
        <v>1</v>
      </c>
      <c r="BQ180" s="265">
        <f>+GAMS!BQ371</f>
        <v>1</v>
      </c>
      <c r="BR180" s="265">
        <f>+GAMS!BR371</f>
        <v>1</v>
      </c>
      <c r="BS180" s="265">
        <f>+GAMS!BS371</f>
        <v>1</v>
      </c>
      <c r="BT180" s="265">
        <f>+GAMS!BT371</f>
        <v>1</v>
      </c>
      <c r="BU180" s="265">
        <f>+GAMS!BU371</f>
        <v>1</v>
      </c>
      <c r="BV180" s="265">
        <f>+GAMS!BV371</f>
        <v>1</v>
      </c>
      <c r="BW180" s="265">
        <f>+GAMS!BW371</f>
        <v>1</v>
      </c>
      <c r="BX180" s="265">
        <f>+GAMS!BX371</f>
        <v>1</v>
      </c>
      <c r="BY180" s="265">
        <f>+GAMS!BY371</f>
        <v>1</v>
      </c>
      <c r="BZ180" s="265">
        <f>+GAMS!BZ371</f>
        <v>1</v>
      </c>
      <c r="CA180" s="265">
        <f>+GAMS!CA371</f>
        <v>1</v>
      </c>
      <c r="CB180" s="265">
        <f>+GAMS!CB371</f>
        <v>1</v>
      </c>
      <c r="CC180" s="265">
        <f>+GAMS!CC371</f>
        <v>1</v>
      </c>
      <c r="CD180" s="265">
        <f>+GAMS!CD371</f>
        <v>1</v>
      </c>
    </row>
    <row r="181" spans="1:82" s="265" customFormat="1" ht="21.6" customHeight="1" x14ac:dyDescent="0.25">
      <c r="A181" s="265" t="str">
        <f>+GAMS!A372</f>
        <v>Social cost of carbon $/tCO2</v>
      </c>
      <c r="B181" s="265">
        <f>+GAMS!B372</f>
        <v>66.027414701200001</v>
      </c>
      <c r="C181" s="265">
        <f>+GAMS!C372</f>
        <v>77.679311413199997</v>
      </c>
      <c r="D181" s="265">
        <f>+GAMS!D372</f>
        <v>92.457402480599995</v>
      </c>
      <c r="E181" s="265">
        <f>+GAMS!E372</f>
        <v>109.3183607263</v>
      </c>
      <c r="F181" s="265">
        <f>+GAMS!F372</f>
        <v>128.52788498149999</v>
      </c>
      <c r="G181" s="265">
        <f>+GAMS!G372</f>
        <v>150.3420679825</v>
      </c>
      <c r="H181" s="265">
        <f>+GAMS!H372</f>
        <v>175.02515987870001</v>
      </c>
      <c r="I181" s="265">
        <f>+GAMS!I372</f>
        <v>202.84263155900001</v>
      </c>
      <c r="J181" s="265">
        <f>+GAMS!J372</f>
        <v>234.0815324614</v>
      </c>
      <c r="K181" s="265">
        <f>+GAMS!K372</f>
        <v>269.03881221680001</v>
      </c>
      <c r="L181" s="265">
        <f>+GAMS!L372</f>
        <v>308.02252145850002</v>
      </c>
      <c r="M181" s="265">
        <f>+GAMS!M372</f>
        <v>351.3509383228</v>
      </c>
      <c r="N181" s="265">
        <f>+GAMS!N372</f>
        <v>399.35125330469998</v>
      </c>
      <c r="O181" s="265">
        <f>+GAMS!O372</f>
        <v>452.35795892099998</v>
      </c>
      <c r="P181" s="265">
        <f>+GAMS!P372</f>
        <v>510.71110881189998</v>
      </c>
      <c r="Q181" s="265">
        <f>+GAMS!Q372</f>
        <v>574.75503995459997</v>
      </c>
      <c r="R181" s="319">
        <f>+GAMS!R372</f>
        <v>644.83960039689998</v>
      </c>
      <c r="S181" s="265">
        <f>+GAMS!S372</f>
        <v>721.38527961320005</v>
      </c>
      <c r="T181" s="265">
        <f>+GAMS!T372</f>
        <v>804.88571411739997</v>
      </c>
      <c r="U181" s="265">
        <f>+GAMS!U372</f>
        <v>895.79432473120005</v>
      </c>
      <c r="V181" s="265">
        <f>+GAMS!V372</f>
        <v>994.55310576349996</v>
      </c>
      <c r="W181" s="265">
        <f>+GAMS!W372</f>
        <v>1101.5927234257999</v>
      </c>
      <c r="X181" s="265">
        <f>+GAMS!X372</f>
        <v>1217.3217380661999</v>
      </c>
      <c r="Y181" s="265">
        <f>+GAMS!Y372</f>
        <v>1342.1112480392001</v>
      </c>
      <c r="Z181" s="265">
        <f>+GAMS!Z372</f>
        <v>1476.277424678</v>
      </c>
      <c r="AA181" s="265">
        <f>+GAMS!AA372</f>
        <v>1620.0629287055001</v>
      </c>
      <c r="AB181" s="265">
        <f>+GAMS!AB372</f>
        <v>1773.6178156036999</v>
      </c>
      <c r="AC181" s="265">
        <f>+GAMS!AC372</f>
        <v>1936.9813262693999</v>
      </c>
      <c r="AD181" s="265">
        <f>+GAMS!AD372</f>
        <v>2110.0775506536002</v>
      </c>
      <c r="AE181" s="265">
        <f>+GAMS!AE372</f>
        <v>2292.8059102052998</v>
      </c>
      <c r="AF181" s="265">
        <f>+GAMS!AF372</f>
        <v>2485.0166561034998</v>
      </c>
      <c r="AG181" s="265">
        <f>+GAMS!AG372</f>
        <v>2686.6728036049999</v>
      </c>
      <c r="AH181" s="265">
        <f>+GAMS!AH372</f>
        <v>2898.1953450466999</v>
      </c>
      <c r="AI181" s="265">
        <f>+GAMS!AI372</f>
        <v>3121.1911096420999</v>
      </c>
      <c r="AJ181" s="265">
        <f>+GAMS!AJ372</f>
        <v>3359.9483383523002</v>
      </c>
      <c r="AK181" s="265">
        <f>+GAMS!AK372</f>
        <v>3620.5149058729999</v>
      </c>
      <c r="AL181" s="265">
        <f>+GAMS!AL372</f>
        <v>3882.3540585341002</v>
      </c>
      <c r="AM181" s="265">
        <f>+GAMS!AM372</f>
        <v>4130.2784272640001</v>
      </c>
      <c r="AN181" s="265">
        <f>+GAMS!AN372</f>
        <v>4403.8574348531001</v>
      </c>
      <c r="AO181" s="265">
        <f>+GAMS!AO372</f>
        <v>4671.4698986480998</v>
      </c>
      <c r="AP181" s="265">
        <f>+GAMS!AP372</f>
        <v>4930.4580036322996</v>
      </c>
      <c r="AQ181" s="265">
        <f>+GAMS!AQ372</f>
        <v>5177.6078946883999</v>
      </c>
      <c r="AR181" s="265">
        <f>+GAMS!AR372</f>
        <v>5409.2338940499003</v>
      </c>
      <c r="AS181" s="265">
        <f>+GAMS!AS372</f>
        <v>5621.2827046880002</v>
      </c>
      <c r="AT181" s="265">
        <f>+GAMS!AT372</f>
        <v>5809.4794047259002</v>
      </c>
      <c r="AU181" s="265">
        <f>+GAMS!AU372</f>
        <v>5969.5557563908997</v>
      </c>
      <c r="AV181" s="265">
        <f>+GAMS!AV372</f>
        <v>6097.6559214878998</v>
      </c>
      <c r="AW181" s="265">
        <f>+GAMS!AW372</f>
        <v>6191.1935568742001</v>
      </c>
      <c r="AX181" s="265">
        <f>+GAMS!AX372</f>
        <v>6601.4041841995004</v>
      </c>
      <c r="AY181" s="265">
        <f>+GAMS!AY372</f>
        <v>7028.6424928720999</v>
      </c>
      <c r="AZ181" s="265">
        <f>+GAMS!AZ372</f>
        <v>7472.3174670532999</v>
      </c>
      <c r="BA181" s="265">
        <f>+GAMS!BA372</f>
        <v>7931.5642572242004</v>
      </c>
      <c r="BB181" s="265">
        <f>+GAMS!BB372</f>
        <v>8405.2023654699005</v>
      </c>
      <c r="BC181" s="265">
        <f>+GAMS!BC372</f>
        <v>8891.6881313203994</v>
      </c>
      <c r="BD181" s="265">
        <f>+GAMS!BD372</f>
        <v>9389.0612402359002</v>
      </c>
      <c r="BE181" s="265">
        <f>+GAMS!BE372</f>
        <v>9894.8849685750993</v>
      </c>
      <c r="BF181" s="265">
        <f>+GAMS!BF372</f>
        <v>10406.179973425</v>
      </c>
      <c r="BG181" s="265">
        <f>+GAMS!BG372</f>
        <v>10919.351485564899</v>
      </c>
      <c r="BH181" s="265">
        <f>+GAMS!BH372</f>
        <v>11430.1099885944</v>
      </c>
      <c r="BI181" s="265">
        <f>+GAMS!BI372</f>
        <v>11933.385680408701</v>
      </c>
      <c r="BJ181" s="265">
        <f>+GAMS!BJ372</f>
        <v>12423.237375484299</v>
      </c>
      <c r="BK181" s="265">
        <f>+GAMS!BK372</f>
        <v>12892.7570337245</v>
      </c>
      <c r="BL181" s="265">
        <f>+GAMS!BL372</f>
        <v>13333.9717195268</v>
      </c>
      <c r="BM181" s="265">
        <f>+GAMS!BM372</f>
        <v>13737.7458102334</v>
      </c>
      <c r="BN181" s="265">
        <f>+GAMS!BN372</f>
        <v>14093.687430608799</v>
      </c>
      <c r="BO181" s="265">
        <f>+GAMS!BO372</f>
        <v>14390.064896813699</v>
      </c>
      <c r="BP181" s="265">
        <f>+GAMS!BP372</f>
        <v>14613.741185848799</v>
      </c>
      <c r="BQ181" s="265">
        <f>+GAMS!BQ372</f>
        <v>14750.1377539278</v>
      </c>
      <c r="BR181" s="265">
        <f>+GAMS!BR372</f>
        <v>14783.243473041301</v>
      </c>
      <c r="BS181" s="265">
        <f>+GAMS!BS372</f>
        <v>14695.6908900704</v>
      </c>
      <c r="BT181" s="265">
        <f>+GAMS!BT372</f>
        <v>14468.931270974001</v>
      </c>
      <c r="BU181" s="265">
        <f>+GAMS!BU372</f>
        <v>14083.553553317301</v>
      </c>
      <c r="BV181" s="265">
        <f>+GAMS!BV372</f>
        <v>13519.812869119</v>
      </c>
      <c r="BW181" s="265">
        <f>+GAMS!BW372</f>
        <v>12758.4660001876</v>
      </c>
      <c r="BX181" s="265">
        <f>+GAMS!BX372</f>
        <v>11782.0621853706</v>
      </c>
      <c r="BY181" s="265">
        <f>+GAMS!BY372</f>
        <v>10576.926376182601</v>
      </c>
      <c r="BZ181" s="265">
        <f>+GAMS!BZ372</f>
        <v>9136.2486645523004</v>
      </c>
      <c r="CA181" s="265">
        <f>+GAMS!CA372</f>
        <v>7465.1176593542004</v>
      </c>
      <c r="CB181" s="265">
        <f>+GAMS!CB372</f>
        <v>5589.5632902784</v>
      </c>
      <c r="CC181" s="265">
        <f>+GAMS!CC372</f>
        <v>3575.7257015107002</v>
      </c>
      <c r="CD181" s="265">
        <f>+GAMS!CD372</f>
        <v>1579.5950619982</v>
      </c>
    </row>
    <row r="182" spans="1:82" s="265" customFormat="1" ht="21.6" customHeight="1" x14ac:dyDescent="0.25">
      <c r="A182" s="265" t="str">
        <f>+GAMS!A373</f>
        <v>Output, net net trill 2019$</v>
      </c>
      <c r="B182" s="265">
        <f>+GAMS!B373</f>
        <v>134.15752010950001</v>
      </c>
      <c r="C182" s="265">
        <f>+GAMS!C373</f>
        <v>155.36429667920001</v>
      </c>
      <c r="D182" s="265">
        <f>+GAMS!D373</f>
        <v>178.45455153189999</v>
      </c>
      <c r="E182" s="265">
        <f>+GAMS!E373</f>
        <v>203.52793438099999</v>
      </c>
      <c r="F182" s="265">
        <f>+GAMS!F373</f>
        <v>230.68975585920001</v>
      </c>
      <c r="G182" s="265">
        <f>+GAMS!G373</f>
        <v>260.05582857439998</v>
      </c>
      <c r="H182" s="265">
        <f>+GAMS!H373</f>
        <v>291.75326632880001</v>
      </c>
      <c r="I182" s="265">
        <f>+GAMS!I373</f>
        <v>325.91869321109999</v>
      </c>
      <c r="J182" s="265">
        <f>+GAMS!J373</f>
        <v>362.70210791630001</v>
      </c>
      <c r="K182" s="265">
        <f>+GAMS!K373</f>
        <v>402.2650117691</v>
      </c>
      <c r="L182" s="265">
        <f>+GAMS!L373</f>
        <v>444.77981820529999</v>
      </c>
      <c r="M182" s="265">
        <f>+GAMS!M373</f>
        <v>490.42971890619998</v>
      </c>
      <c r="N182" s="265">
        <f>+GAMS!N373</f>
        <v>539.40870822449995</v>
      </c>
      <c r="O182" s="265">
        <f>+GAMS!O373</f>
        <v>591.92181569469994</v>
      </c>
      <c r="P182" s="265">
        <f>+GAMS!P373</f>
        <v>648.1855698439</v>
      </c>
      <c r="Q182" s="265">
        <f>+GAMS!Q373</f>
        <v>708.42865368000002</v>
      </c>
      <c r="R182" s="319">
        <f>+GAMS!R373</f>
        <v>772.89256121300002</v>
      </c>
      <c r="S182" s="265">
        <f>+GAMS!S373</f>
        <v>841.97206007650004</v>
      </c>
      <c r="T182" s="265">
        <f>+GAMS!T373</f>
        <v>915.95438050639996</v>
      </c>
      <c r="U182" s="265">
        <f>+GAMS!U373</f>
        <v>995.15399055310002</v>
      </c>
      <c r="V182" s="265">
        <f>+GAMS!V373</f>
        <v>1079.9202191203999</v>
      </c>
      <c r="W182" s="265">
        <f>+GAMS!W373</f>
        <v>1170.6434910098999</v>
      </c>
      <c r="X182" s="265">
        <f>+GAMS!X373</f>
        <v>1267.763449176</v>
      </c>
      <c r="Y182" s="265">
        <f>+GAMS!Y373</f>
        <v>1371.7795077518999</v>
      </c>
      <c r="Z182" s="265">
        <f>+GAMS!Z373</f>
        <v>1483.2640808844999</v>
      </c>
      <c r="AA182" s="265">
        <f>+GAMS!AA373</f>
        <v>1602.8786326971001</v>
      </c>
      <c r="AB182" s="265">
        <f>+GAMS!AB373</f>
        <v>1731.3925282985999</v>
      </c>
      <c r="AC182" s="265">
        <f>+GAMS!AC373</f>
        <v>1869.7042435978001</v>
      </c>
      <c r="AD182" s="265">
        <f>+GAMS!AD373</f>
        <v>2018.8648735418001</v>
      </c>
      <c r="AE182" s="265">
        <f>+GAMS!AE373</f>
        <v>2180.1097905133001</v>
      </c>
      <c r="AF182" s="265">
        <f>+GAMS!AF373</f>
        <v>2354.8221136397001</v>
      </c>
      <c r="AG182" s="265">
        <f>+GAMS!AG373</f>
        <v>2544.5025631646999</v>
      </c>
      <c r="AH182" s="265">
        <f>+GAMS!AH373</f>
        <v>2750.6678350980001</v>
      </c>
      <c r="AI182" s="265">
        <f>+GAMS!AI373</f>
        <v>2974.6128358409001</v>
      </c>
      <c r="AJ182" s="265">
        <f>+GAMS!AJ373</f>
        <v>3216.9009095537999</v>
      </c>
      <c r="AK182" s="265">
        <f>+GAMS!AK373</f>
        <v>3477.2574415357999</v>
      </c>
      <c r="AL182" s="265">
        <f>+GAMS!AL373</f>
        <v>3760.4319945718998</v>
      </c>
      <c r="AM182" s="265">
        <f>+GAMS!AM373</f>
        <v>4062.7724135970998</v>
      </c>
      <c r="AN182" s="265">
        <f>+GAMS!AN373</f>
        <v>4391.7437797339999</v>
      </c>
      <c r="AO182" s="265">
        <f>+GAMS!AO373</f>
        <v>4738.8937760325998</v>
      </c>
      <c r="AP182" s="265">
        <f>+GAMS!AP373</f>
        <v>5106.1850891732001</v>
      </c>
      <c r="AQ182" s="265">
        <f>+GAMS!AQ373</f>
        <v>5495.4516837621004</v>
      </c>
      <c r="AR182" s="265">
        <f>+GAMS!AR373</f>
        <v>5908.4459304266002</v>
      </c>
      <c r="AS182" s="265">
        <f>+GAMS!AS373</f>
        <v>6346.8768114012</v>
      </c>
      <c r="AT182" s="265">
        <f>+GAMS!AT373</f>
        <v>6812.4394027874996</v>
      </c>
      <c r="AU182" s="265">
        <f>+GAMS!AU373</f>
        <v>7306.8373311905998</v>
      </c>
      <c r="AV182" s="265">
        <f>+GAMS!AV373</f>
        <v>7831.7999084391004</v>
      </c>
      <c r="AW182" s="265">
        <f>+GAMS!AW373</f>
        <v>8389.0953213361008</v>
      </c>
      <c r="AX182" s="265">
        <f>+GAMS!AX373</f>
        <v>8980.5409183773008</v>
      </c>
      <c r="AY182" s="265">
        <f>+GAMS!AY373</f>
        <v>9608.0113642872002</v>
      </c>
      <c r="AZ182" s="265">
        <f>+GAMS!AZ373</f>
        <v>10273.4452285923</v>
      </c>
      <c r="BA182" s="265">
        <f>+GAMS!BA373</f>
        <v>10978.850423412299</v>
      </c>
      <c r="BB182" s="265">
        <f>+GAMS!BB373</f>
        <v>11726.308794877899</v>
      </c>
      <c r="BC182" s="265">
        <f>+GAMS!BC373</f>
        <v>12517.980091372499</v>
      </c>
      <c r="BD182" s="265">
        <f>+GAMS!BD373</f>
        <v>13356.1054721771</v>
      </c>
      <c r="BE182" s="265">
        <f>+GAMS!BE373</f>
        <v>14243.0106762666</v>
      </c>
      <c r="BF182" s="265">
        <f>+GAMS!BF373</f>
        <v>15181.1089387292</v>
      </c>
      <c r="BG182" s="265">
        <f>+GAMS!BG373</f>
        <v>16172.9037185002</v>
      </c>
      <c r="BH182" s="265">
        <f>+GAMS!BH373</f>
        <v>17220.991283553201</v>
      </c>
      <c r="BI182" s="265">
        <f>+GAMS!BI373</f>
        <v>18328.0631867464</v>
      </c>
      <c r="BJ182" s="265">
        <f>+GAMS!BJ373</f>
        <v>19496.908655961699</v>
      </c>
      <c r="BK182" s="265">
        <f>+GAMS!BK373</f>
        <v>20730.416915112099</v>
      </c>
      <c r="BL182" s="265">
        <f>+GAMS!BL373</f>
        <v>22031.579447378001</v>
      </c>
      <c r="BM182" s="265">
        <f>+GAMS!BM373</f>
        <v>23403.4922081732</v>
      </c>
      <c r="BN182" s="265">
        <f>+GAMS!BN373</f>
        <v>24849.357792494098</v>
      </c>
      <c r="BO182" s="265">
        <f>+GAMS!BO373</f>
        <v>26372.487559192701</v>
      </c>
      <c r="BP182" s="265">
        <f>+GAMS!BP373</f>
        <v>27976.3037131567</v>
      </c>
      <c r="BQ182" s="265">
        <f>+GAMS!BQ373</f>
        <v>29664.341345224999</v>
      </c>
      <c r="BR182" s="265">
        <f>+GAMS!BR373</f>
        <v>31440.250428813601</v>
      </c>
      <c r="BS182" s="265">
        <f>+GAMS!BS373</f>
        <v>33307.7977715944</v>
      </c>
      <c r="BT182" s="265">
        <f>+GAMS!BT373</f>
        <v>35270.868920110399</v>
      </c>
      <c r="BU182" s="265">
        <f>+GAMS!BU373</f>
        <v>37333.470014865401</v>
      </c>
      <c r="BV182" s="265">
        <f>+GAMS!BV373</f>
        <v>39499.729593179298</v>
      </c>
      <c r="BW182" s="265">
        <f>+GAMS!BW373</f>
        <v>41773.900336926898</v>
      </c>
      <c r="BX182" s="265">
        <f>+GAMS!BX373</f>
        <v>44160.360762144497</v>
      </c>
      <c r="BY182" s="265">
        <f>+GAMS!BY373</f>
        <v>46663.616847415702</v>
      </c>
      <c r="BZ182" s="265">
        <f>+GAMS!BZ373</f>
        <v>49288.303597885497</v>
      </c>
      <c r="CA182" s="265">
        <f>+GAMS!CA373</f>
        <v>52039.186541730298</v>
      </c>
      <c r="CB182" s="265">
        <f>+GAMS!CB373</f>
        <v>54921.163155901901</v>
      </c>
      <c r="CC182" s="265">
        <f>+GAMS!CC373</f>
        <v>57939.2642179713</v>
      </c>
      <c r="CD182" s="265">
        <f>+GAMS!CD373</f>
        <v>61098.655080921897</v>
      </c>
    </row>
    <row r="183" spans="1:82" s="265" customFormat="1" ht="21.6" customHeight="1" x14ac:dyDescent="0.25">
      <c r="A183" s="265" t="str">
        <f>+GAMS!A374</f>
        <v>Short Interest rate, %/yr</v>
      </c>
      <c r="B183" s="265">
        <f>+GAMS!B374</f>
        <v>0</v>
      </c>
      <c r="C183" s="265">
        <f>+GAMS!C374</f>
        <v>4.5266164800000001E-2</v>
      </c>
      <c r="D183" s="265">
        <f>+GAMS!D374</f>
        <v>4.4426446500000001E-2</v>
      </c>
      <c r="E183" s="265">
        <f>+GAMS!E374</f>
        <v>4.3654134800000001E-2</v>
      </c>
      <c r="F183" s="265">
        <f>+GAMS!F374</f>
        <v>4.29127261E-2</v>
      </c>
      <c r="G183" s="265">
        <f>+GAMS!G374</f>
        <v>4.2190235299999997E-2</v>
      </c>
      <c r="H183" s="265">
        <f>+GAMS!H374</f>
        <v>4.1483087500000002E-2</v>
      </c>
      <c r="I183" s="265">
        <f>+GAMS!I374</f>
        <v>4.07796276E-2</v>
      </c>
      <c r="J183" s="265">
        <f>+GAMS!J374</f>
        <v>4.0084786300000001E-2</v>
      </c>
      <c r="K183" s="265">
        <f>+GAMS!K374</f>
        <v>3.9396845899999998E-2</v>
      </c>
      <c r="L183" s="265">
        <f>+GAMS!L374</f>
        <v>3.8714559500000002E-2</v>
      </c>
      <c r="M183" s="265">
        <f>+GAMS!M374</f>
        <v>3.8036956800000001E-2</v>
      </c>
      <c r="N183" s="265">
        <f>+GAMS!N374</f>
        <v>3.73632832E-2</v>
      </c>
      <c r="O183" s="265">
        <f>+GAMS!O374</f>
        <v>3.6692993E-2</v>
      </c>
      <c r="P183" s="265">
        <f>+GAMS!P374</f>
        <v>3.6025780799999997E-2</v>
      </c>
      <c r="Q183" s="265">
        <f>+GAMS!Q374</f>
        <v>3.5361666700000002E-2</v>
      </c>
      <c r="R183" s="319">
        <f>+GAMS!R374</f>
        <v>3.47011713E-2</v>
      </c>
      <c r="S183" s="265">
        <f>+GAMS!S374</f>
        <v>3.4063007999999999E-2</v>
      </c>
      <c r="T183" s="265">
        <f>+GAMS!T374</f>
        <v>3.3428183E-2</v>
      </c>
      <c r="U183" s="265">
        <f>+GAMS!U374</f>
        <v>3.27930492E-2</v>
      </c>
      <c r="V183" s="265">
        <f>+GAMS!V374</f>
        <v>3.2157839200000003E-2</v>
      </c>
      <c r="W183" s="265">
        <f>+GAMS!W374</f>
        <v>3.1523415999999999E-2</v>
      </c>
      <c r="X183" s="265">
        <f>+GAMS!X374</f>
        <v>3.0890576199999999E-2</v>
      </c>
      <c r="Y183" s="265">
        <f>+GAMS!Y374</f>
        <v>3.02599884E-2</v>
      </c>
      <c r="Z183" s="265">
        <f>+GAMS!Z374</f>
        <v>2.9632258700000001E-2</v>
      </c>
      <c r="AA183" s="265">
        <f>+GAMS!AA374</f>
        <v>2.9008019900000001E-2</v>
      </c>
      <c r="AB183" s="265">
        <f>+GAMS!AB374</f>
        <v>2.8388062799999999E-2</v>
      </c>
      <c r="AC183" s="265">
        <f>+GAMS!AC374</f>
        <v>2.7773574299999999E-2</v>
      </c>
      <c r="AD183" s="265">
        <f>+GAMS!AD374</f>
        <v>2.7167403199999999E-2</v>
      </c>
      <c r="AE183" s="265">
        <f>+GAMS!AE374</f>
        <v>2.6581256500000001E-2</v>
      </c>
      <c r="AF183" s="265">
        <f>+GAMS!AF374</f>
        <v>2.60238998E-2</v>
      </c>
      <c r="AG183" s="265">
        <f>+GAMS!AG374</f>
        <v>2.55139723E-2</v>
      </c>
      <c r="AH183" s="265">
        <f>+GAMS!AH374</f>
        <v>2.5087841499999999E-2</v>
      </c>
      <c r="AI183" s="265">
        <f>+GAMS!AI374</f>
        <v>2.4814740299999999E-2</v>
      </c>
      <c r="AJ183" s="265">
        <f>+GAMS!AJ374</f>
        <v>2.48258126E-2</v>
      </c>
      <c r="AK183" s="265">
        <f>+GAMS!AK374</f>
        <v>2.5165488900000001E-2</v>
      </c>
      <c r="AL183" s="265">
        <f>+GAMS!AL374</f>
        <v>2.4481186700000001E-2</v>
      </c>
      <c r="AM183" s="265">
        <f>+GAMS!AM374</f>
        <v>2.3071175700000002E-2</v>
      </c>
      <c r="AN183" s="265">
        <f>+GAMS!AN374</f>
        <v>2.37355208E-2</v>
      </c>
      <c r="AO183" s="265">
        <f>+GAMS!AO374</f>
        <v>2.2943606700000001E-2</v>
      </c>
      <c r="AP183" s="265">
        <f>+GAMS!AP374</f>
        <v>2.2218375299999999E-2</v>
      </c>
      <c r="AQ183" s="265">
        <f>+GAMS!AQ374</f>
        <v>2.1539585999999999E-2</v>
      </c>
      <c r="AR183" s="265">
        <f>+GAMS!AR374</f>
        <v>2.0893359100000002E-2</v>
      </c>
      <c r="AS183" s="265">
        <f>+GAMS!AS374</f>
        <v>2.0270189500000001E-2</v>
      </c>
      <c r="AT183" s="265">
        <f>+GAMS!AT374</f>
        <v>1.9663544799999998E-2</v>
      </c>
      <c r="AU183" s="265">
        <f>+GAMS!AU374</f>
        <v>1.90689099E-2</v>
      </c>
      <c r="AV183" s="265">
        <f>+GAMS!AV374</f>
        <v>1.8483143399999999E-2</v>
      </c>
      <c r="AW183" s="265">
        <f>+GAMS!AW374</f>
        <v>1.7904042700000001E-2</v>
      </c>
      <c r="AX183" s="265">
        <f>+GAMS!AX374</f>
        <v>2.8277375099999998E-2</v>
      </c>
      <c r="AY183" s="265">
        <f>+GAMS!AY374</f>
        <v>2.8166068200000002E-2</v>
      </c>
      <c r="AZ183" s="265">
        <f>+GAMS!AZ374</f>
        <v>2.8058114200000001E-2</v>
      </c>
      <c r="BA183" s="265">
        <f>+GAMS!BA374</f>
        <v>2.7952928299999999E-2</v>
      </c>
      <c r="BB183" s="265">
        <f>+GAMS!BB374</f>
        <v>2.7850077800000001E-2</v>
      </c>
      <c r="BC183" s="265">
        <f>+GAMS!BC374</f>
        <v>2.7749238400000001E-2</v>
      </c>
      <c r="BD183" s="265">
        <f>+GAMS!BD374</f>
        <v>2.7650162799999999E-2</v>
      </c>
      <c r="BE183" s="265">
        <f>+GAMS!BE374</f>
        <v>2.7552659899999998E-2</v>
      </c>
      <c r="BF183" s="265">
        <f>+GAMS!BF374</f>
        <v>2.74565794E-2</v>
      </c>
      <c r="BG183" s="265">
        <f>+GAMS!BG374</f>
        <v>2.7361801200000001E-2</v>
      </c>
      <c r="BH183" s="265">
        <f>+GAMS!BH374</f>
        <v>2.7268227799999999E-2</v>
      </c>
      <c r="BI183" s="265">
        <f>+GAMS!BI374</f>
        <v>2.7175779099999998E-2</v>
      </c>
      <c r="BJ183" s="265">
        <f>+GAMS!BJ374</f>
        <v>2.70843882E-2</v>
      </c>
      <c r="BK183" s="265">
        <f>+GAMS!BK374</f>
        <v>2.6993998500000001E-2</v>
      </c>
      <c r="BL183" s="265">
        <f>+GAMS!BL374</f>
        <v>2.6904562E-2</v>
      </c>
      <c r="BM183" s="265">
        <f>+GAMS!BM374</f>
        <v>2.68160369E-2</v>
      </c>
      <c r="BN183" s="265">
        <f>+GAMS!BN374</f>
        <v>2.6728387100000001E-2</v>
      </c>
      <c r="BO183" s="265">
        <f>+GAMS!BO374</f>
        <v>2.66415809E-2</v>
      </c>
      <c r="BP183" s="265">
        <f>+GAMS!BP374</f>
        <v>2.65555902E-2</v>
      </c>
      <c r="BQ183" s="265">
        <f>+GAMS!BQ374</f>
        <v>2.6470390199999999E-2</v>
      </c>
      <c r="BR183" s="265">
        <f>+GAMS!BR374</f>
        <v>2.6385958599999999E-2</v>
      </c>
      <c r="BS183" s="265">
        <f>+GAMS!BS374</f>
        <v>2.63022753E-2</v>
      </c>
      <c r="BT183" s="265">
        <f>+GAMS!BT374</f>
        <v>2.62193223E-2</v>
      </c>
      <c r="BU183" s="265">
        <f>+GAMS!BU374</f>
        <v>2.61370831E-2</v>
      </c>
      <c r="BV183" s="265">
        <f>+GAMS!BV374</f>
        <v>2.60555427E-2</v>
      </c>
      <c r="BW183" s="265">
        <f>+GAMS!BW374</f>
        <v>2.5974687400000002E-2</v>
      </c>
      <c r="BX183" s="265">
        <f>+GAMS!BX374</f>
        <v>2.5894504499999998E-2</v>
      </c>
      <c r="BY183" s="265">
        <f>+GAMS!BY374</f>
        <v>2.5814982399999999E-2</v>
      </c>
      <c r="BZ183" s="265">
        <f>+GAMS!BZ374</f>
        <v>2.573611E-2</v>
      </c>
      <c r="CA183" s="265">
        <f>+GAMS!CA374</f>
        <v>2.5657877400000001E-2</v>
      </c>
      <c r="CB183" s="265">
        <f>+GAMS!CB374</f>
        <v>2.5580275E-2</v>
      </c>
      <c r="CC183" s="265">
        <f>+GAMS!CC374</f>
        <v>2.5503293900000001E-2</v>
      </c>
      <c r="CD183" s="265">
        <f>+GAMS!CD374</f>
        <v>2.5426925699999998E-2</v>
      </c>
    </row>
    <row r="184" spans="1:82" s="265" customFormat="1" ht="21.6" customHeight="1" x14ac:dyDescent="0.25">
      <c r="A184" s="265" t="str">
        <f>+GAMS!A375</f>
        <v>Population</v>
      </c>
      <c r="B184" s="265">
        <f>+GAMS!B375</f>
        <v>7752.9</v>
      </c>
      <c r="C184" s="265">
        <f>+GAMS!C375</f>
        <v>8137.3673508501997</v>
      </c>
      <c r="D184" s="265">
        <f>+GAMS!D375</f>
        <v>8481.1706083345998</v>
      </c>
      <c r="E184" s="265">
        <f>+GAMS!E375</f>
        <v>8786.6181848005999</v>
      </c>
      <c r="F184" s="265">
        <f>+GAMS!F375</f>
        <v>9056.4844687875993</v>
      </c>
      <c r="G184" s="265">
        <f>+GAMS!G375</f>
        <v>9293.7833464428004</v>
      </c>
      <c r="H184" s="265">
        <f>+GAMS!H375</f>
        <v>9501.5984247487995</v>
      </c>
      <c r="I184" s="265">
        <f>+GAMS!I375</f>
        <v>9682.9613941427997</v>
      </c>
      <c r="J184" s="265">
        <f>+GAMS!J375</f>
        <v>9840.7694557889008</v>
      </c>
      <c r="K184" s="265">
        <f>+GAMS!K375</f>
        <v>9977.7332798718999</v>
      </c>
      <c r="L184" s="265">
        <f>+GAMS!L375</f>
        <v>10096.3480265077</v>
      </c>
      <c r="M184" s="265">
        <f>+GAMS!M375</f>
        <v>10198.8812100628</v>
      </c>
      <c r="N184" s="265">
        <f>+GAMS!N375</f>
        <v>10287.372420298299</v>
      </c>
      <c r="O184" s="265">
        <f>+GAMS!O375</f>
        <v>10363.641024815801</v>
      </c>
      <c r="P184" s="265">
        <f>+GAMS!P375</f>
        <v>10429.2989229587</v>
      </c>
      <c r="Q184" s="265">
        <f>+GAMS!Q375</f>
        <v>10485.7661941345</v>
      </c>
      <c r="R184" s="319">
        <f>+GAMS!R375</f>
        <v>10534.288095593</v>
      </c>
      <c r="S184" s="265">
        <f>+GAMS!S375</f>
        <v>10575.952337107199</v>
      </c>
      <c r="T184" s="265">
        <f>+GAMS!T375</f>
        <v>10611.7059164455</v>
      </c>
      <c r="U184" s="265">
        <f>+GAMS!U375</f>
        <v>10642.371062784399</v>
      </c>
      <c r="V184" s="265">
        <f>+GAMS!V375</f>
        <v>10668.6600255173</v>
      </c>
      <c r="W184" s="265">
        <f>+GAMS!W375</f>
        <v>10691.188580293299</v>
      </c>
      <c r="X184" s="265">
        <f>+GAMS!X375</f>
        <v>10710.488216436601</v>
      </c>
      <c r="Y184" s="265">
        <f>+GAMS!Y375</f>
        <v>10727.017031110299</v>
      </c>
      <c r="Z184" s="265">
        <f>+GAMS!Z375</f>
        <v>10741.169394205999</v>
      </c>
      <c r="AA184" s="265">
        <f>+GAMS!AA375</f>
        <v>10753.2844704332</v>
      </c>
      <c r="AB184" s="265">
        <f>+GAMS!AB375</f>
        <v>10763.653696310699</v>
      </c>
      <c r="AC184" s="265">
        <f>+GAMS!AC375</f>
        <v>10772.5273133065</v>
      </c>
      <c r="AD184" s="265">
        <f>+GAMS!AD375</f>
        <v>10780.120056858101</v>
      </c>
      <c r="AE184" s="265">
        <f>+GAMS!AE375</f>
        <v>10786.6160962989</v>
      </c>
      <c r="AF184" s="265">
        <f>+GAMS!AF375</f>
        <v>10792.173314159299</v>
      </c>
      <c r="AG184" s="265">
        <f>+GAMS!AG375</f>
        <v>10796.9270058115</v>
      </c>
      <c r="AH184" s="265">
        <f>+GAMS!AH375</f>
        <v>10800.9930726168</v>
      </c>
      <c r="AI184" s="265">
        <f>+GAMS!AI375</f>
        <v>10804.4707740213</v>
      </c>
      <c r="AJ184" s="265">
        <f>+GAMS!AJ375</f>
        <v>10807.445096683799</v>
      </c>
      <c r="AK184" s="265">
        <f>+GAMS!AK375</f>
        <v>10809.988791862401</v>
      </c>
      <c r="AL184" s="265">
        <f>+GAMS!AL375</f>
        <v>10812.164126009</v>
      </c>
      <c r="AM184" s="265">
        <f>+GAMS!AM375</f>
        <v>10814.024383842599</v>
      </c>
      <c r="AN184" s="265">
        <f>+GAMS!AN375</f>
        <v>10815.6151581011</v>
      </c>
      <c r="AO184" s="265">
        <f>+GAMS!AO375</f>
        <v>10816.975455661601</v>
      </c>
      <c r="AP184" s="265">
        <f>+GAMS!AP375</f>
        <v>10818.138645749101</v>
      </c>
      <c r="AQ184" s="265">
        <f>+GAMS!AQ375</f>
        <v>10819.1332724651</v>
      </c>
      <c r="AR184" s="265">
        <f>+GAMS!AR375</f>
        <v>10819.9837508253</v>
      </c>
      <c r="AS184" s="265">
        <f>+GAMS!AS375</f>
        <v>10820.710962839999</v>
      </c>
      <c r="AT184" s="265">
        <f>+GAMS!AT375</f>
        <v>10821.3327678716</v>
      </c>
      <c r="AU184" s="265">
        <f>+GAMS!AU375</f>
        <v>10821.8644395093</v>
      </c>
      <c r="AV184" s="265">
        <f>+GAMS!AV375</f>
        <v>10822.3190394744</v>
      </c>
      <c r="AW184" s="265">
        <f>+GAMS!AW375</f>
        <v>10822.7077375885</v>
      </c>
      <c r="AX184" s="265">
        <f>+GAMS!AX375</f>
        <v>10823.0400855469</v>
      </c>
      <c r="AY184" s="265">
        <f>+GAMS!AY375</f>
        <v>10823.324251144801</v>
      </c>
      <c r="AZ184" s="265">
        <f>+GAMS!AZ375</f>
        <v>10823.5672186475</v>
      </c>
      <c r="BA184" s="265">
        <f>+GAMS!BA375</f>
        <v>10823.7749601877</v>
      </c>
      <c r="BB184" s="265">
        <f>+GAMS!BB375</f>
        <v>10823.952582366501</v>
      </c>
      <c r="BC184" s="265">
        <f>+GAMS!BC375</f>
        <v>10824.1044516408</v>
      </c>
      <c r="BD184" s="265">
        <f>+GAMS!BD375</f>
        <v>10824.2343015602</v>
      </c>
      <c r="BE184" s="265">
        <f>+GAMS!BE375</f>
        <v>10824.345324476601</v>
      </c>
      <c r="BF184" s="265">
        <f>+GAMS!BF375</f>
        <v>10824.4402499731</v>
      </c>
      <c r="BG184" s="265">
        <f>+GAMS!BG375</f>
        <v>10824.521411932799</v>
      </c>
      <c r="BH184" s="265">
        <f>+GAMS!BH375</f>
        <v>10824.590805890901</v>
      </c>
      <c r="BI184" s="265">
        <f>+GAMS!BI375</f>
        <v>10824.650138077899</v>
      </c>
      <c r="BJ184" s="265">
        <f>+GAMS!BJ375</f>
        <v>10824.700867355699</v>
      </c>
      <c r="BK184" s="265">
        <f>+GAMS!BK375</f>
        <v>10824.7442410767</v>
      </c>
      <c r="BL184" s="265">
        <f>+GAMS!BL375</f>
        <v>10824.781325746</v>
      </c>
      <c r="BM184" s="265">
        <f>+GAMS!BM375</f>
        <v>10824.813033238999</v>
      </c>
      <c r="BN184" s="265">
        <f>+GAMS!BN375</f>
        <v>10824.8401432192</v>
      </c>
      <c r="BO184" s="265">
        <f>+GAMS!BO375</f>
        <v>10824.863322306101</v>
      </c>
      <c r="BP184" s="265">
        <f>+GAMS!BP375</f>
        <v>10824.883140464701</v>
      </c>
      <c r="BQ184" s="265">
        <f>+GAMS!BQ375</f>
        <v>10824.900085019101</v>
      </c>
      <c r="BR184" s="265">
        <f>+GAMS!BR375</f>
        <v>10824.914572634199</v>
      </c>
      <c r="BS184" s="265">
        <f>+GAMS!BS375</f>
        <v>10824.9269595604</v>
      </c>
      <c r="BT184" s="265">
        <f>+GAMS!BT375</f>
        <v>10824.937550393601</v>
      </c>
      <c r="BU184" s="265">
        <f>+GAMS!BU375</f>
        <v>10824.946605564201</v>
      </c>
      <c r="BV184" s="265">
        <f>+GAMS!BV375</f>
        <v>10824.954347741101</v>
      </c>
      <c r="BW184" s="265">
        <f>+GAMS!BW375</f>
        <v>10824.960967306701</v>
      </c>
      <c r="BX184" s="265">
        <f>+GAMS!BX375</f>
        <v>10824.966627038501</v>
      </c>
      <c r="BY184" s="265">
        <f>+GAMS!BY375</f>
        <v>10824.971466111499</v>
      </c>
      <c r="BZ184" s="265">
        <f>+GAMS!BZ375</f>
        <v>10824.975603520699</v>
      </c>
      <c r="CA184" s="265">
        <f>+GAMS!CA375</f>
        <v>10824.979141006799</v>
      </c>
      <c r="CB184" s="265">
        <f>+GAMS!CB375</f>
        <v>10824.9821655583</v>
      </c>
      <c r="CC184" s="265">
        <f>+GAMS!CC375</f>
        <v>10824.984751550501</v>
      </c>
      <c r="CD184" s="265">
        <f>+GAMS!CD375</f>
        <v>10824.9869625744</v>
      </c>
    </row>
    <row r="185" spans="1:82" s="265" customFormat="1" ht="21.6" customHeight="1" x14ac:dyDescent="0.25">
      <c r="A185" s="265" t="str">
        <f>+GAMS!A376</f>
        <v>TFP</v>
      </c>
      <c r="B185" s="265">
        <f>+GAMS!B376</f>
        <v>5.84</v>
      </c>
      <c r="C185" s="265">
        <f>+GAMS!C376</f>
        <v>6.2526766594999996</v>
      </c>
      <c r="D185" s="265">
        <f>+GAMS!D376</f>
        <v>6.6909818123000004</v>
      </c>
      <c r="E185" s="265">
        <f>+GAMS!E376</f>
        <v>7.1562633642</v>
      </c>
      <c r="F185" s="265">
        <f>+GAMS!F376</f>
        <v>7.6499251324999999</v>
      </c>
      <c r="G185" s="265">
        <f>+GAMS!G376</f>
        <v>8.1734283574000006</v>
      </c>
      <c r="H185" s="265">
        <f>+GAMS!H376</f>
        <v>8.7282932152000008</v>
      </c>
      <c r="I185" s="265">
        <f>+GAMS!I376</f>
        <v>9.3161003334999997</v>
      </c>
      <c r="J185" s="265">
        <f>+GAMS!J376</f>
        <v>9.9384923038000004</v>
      </c>
      <c r="K185" s="265">
        <f>+GAMS!K376</f>
        <v>10.5971751914</v>
      </c>
      <c r="L185" s="265">
        <f>+GAMS!L376</f>
        <v>11.2939200404</v>
      </c>
      <c r="M185" s="265">
        <f>+GAMS!M376</f>
        <v>12.030564370700001</v>
      </c>
      <c r="N185" s="265">
        <f>+GAMS!N376</f>
        <v>12.8090136659</v>
      </c>
      <c r="O185" s="265">
        <f>+GAMS!O376</f>
        <v>13.6312428495</v>
      </c>
      <c r="P185" s="265">
        <f>+GAMS!P376</f>
        <v>14.4992977474</v>
      </c>
      <c r="Q185" s="265">
        <f>+GAMS!Q376</f>
        <v>15.415296533899999</v>
      </c>
      <c r="R185" s="319">
        <f>+GAMS!R376</f>
        <v>16.3814311601</v>
      </c>
      <c r="S185" s="265">
        <f>+GAMS!S376</f>
        <v>17.399968761</v>
      </c>
      <c r="T185" s="265">
        <f>+GAMS!T376</f>
        <v>18.473253040300001</v>
      </c>
      <c r="U185" s="265">
        <f>+GAMS!U376</f>
        <v>19.603705629699999</v>
      </c>
      <c r="V185" s="265">
        <f>+GAMS!V376</f>
        <v>20.793827420500001</v>
      </c>
      <c r="W185" s="265">
        <f>+GAMS!W376</f>
        <v>22.046199865399998</v>
      </c>
      <c r="X185" s="265">
        <f>+GAMS!X376</f>
        <v>23.363486248099999</v>
      </c>
      <c r="Y185" s="265">
        <f>+GAMS!Y376</f>
        <v>24.748432918300001</v>
      </c>
      <c r="Z185" s="265">
        <f>+GAMS!Z376</f>
        <v>26.203870489300002</v>
      </c>
      <c r="AA185" s="265">
        <f>+GAMS!AA376</f>
        <v>27.7327149967</v>
      </c>
      <c r="AB185" s="265">
        <f>+GAMS!AB376</f>
        <v>29.337969015100001</v>
      </c>
      <c r="AC185" s="265">
        <f>+GAMS!AC376</f>
        <v>31.0227227309</v>
      </c>
      <c r="AD185" s="265">
        <f>+GAMS!AD376</f>
        <v>32.790154968300001</v>
      </c>
      <c r="AE185" s="265">
        <f>+GAMS!AE376</f>
        <v>34.643534167699997</v>
      </c>
      <c r="AF185" s="265">
        <f>+GAMS!AF376</f>
        <v>36.586219311800001</v>
      </c>
      <c r="AG185" s="265">
        <f>+GAMS!AG376</f>
        <v>38.621660799700003</v>
      </c>
      <c r="AH185" s="265">
        <f>+GAMS!AH376</f>
        <v>40.753401264899999</v>
      </c>
      <c r="AI185" s="265">
        <f>+GAMS!AI376</f>
        <v>42.985076336200002</v>
      </c>
      <c r="AJ185" s="265">
        <f>+GAMS!AJ376</f>
        <v>45.320415338899998</v>
      </c>
      <c r="AK185" s="265">
        <f>+GAMS!AK376</f>
        <v>47.763241934200003</v>
      </c>
      <c r="AL185" s="265">
        <f>+GAMS!AL376</f>
        <v>50.317474695000001</v>
      </c>
      <c r="AM185" s="265">
        <f>+GAMS!AM376</f>
        <v>52.9871276163</v>
      </c>
      <c r="AN185" s="265">
        <f>+GAMS!AN376</f>
        <v>55.776310557499997</v>
      </c>
      <c r="AO185" s="265">
        <f>+GAMS!AO376</f>
        <v>58.6892296157</v>
      </c>
      <c r="AP185" s="265">
        <f>+GAMS!AP376</f>
        <v>61.730187428199997</v>
      </c>
      <c r="AQ185" s="265">
        <f>+GAMS!AQ376</f>
        <v>64.903583401500001</v>
      </c>
      <c r="AR185" s="265">
        <f>+GAMS!AR376</f>
        <v>68.213913866400006</v>
      </c>
      <c r="AS185" s="265">
        <f>+GAMS!AS376</f>
        <v>71.665772156599999</v>
      </c>
      <c r="AT185" s="265">
        <f>+GAMS!AT376</f>
        <v>75.263848611</v>
      </c>
      <c r="AU185" s="265">
        <f>+GAMS!AU376</f>
        <v>79.012930495800006</v>
      </c>
      <c r="AV185" s="265">
        <f>+GAMS!AV376</f>
        <v>82.917901847500005</v>
      </c>
      <c r="AW185" s="265">
        <f>+GAMS!AW376</f>
        <v>86.983743234599999</v>
      </c>
      <c r="AX185" s="265">
        <f>+GAMS!AX376</f>
        <v>91.215531436299997</v>
      </c>
      <c r="AY185" s="265">
        <f>+GAMS!AY376</f>
        <v>95.618439039099997</v>
      </c>
      <c r="AZ185" s="265">
        <f>+GAMS!AZ376</f>
        <v>100.1977339475</v>
      </c>
      <c r="BA185" s="265">
        <f>+GAMS!BA376</f>
        <v>104.95877881129999</v>
      </c>
      <c r="BB185" s="265">
        <f>+GAMS!BB376</f>
        <v>109.90703036639999</v>
      </c>
      <c r="BC185" s="265">
        <f>+GAMS!BC376</f>
        <v>115.04803868889999</v>
      </c>
      <c r="BD185" s="265">
        <f>+GAMS!BD376</f>
        <v>120.3874463631</v>
      </c>
      <c r="BE185" s="265">
        <f>+GAMS!BE376</f>
        <v>125.9309875623</v>
      </c>
      <c r="BF185" s="265">
        <f>+GAMS!BF376</f>
        <v>131.68448704139999</v>
      </c>
      <c r="BG185" s="265">
        <f>+GAMS!BG376</f>
        <v>137.6538590424</v>
      </c>
      <c r="BH185" s="265">
        <f>+GAMS!BH376</f>
        <v>143.84510611260001</v>
      </c>
      <c r="BI185" s="265">
        <f>+GAMS!BI376</f>
        <v>150.26431783390001</v>
      </c>
      <c r="BJ185" s="265">
        <f>+GAMS!BJ376</f>
        <v>156.91766946609999</v>
      </c>
      <c r="BK185" s="265">
        <f>+GAMS!BK376</f>
        <v>163.81142050189999</v>
      </c>
      <c r="BL185" s="265">
        <f>+GAMS!BL376</f>
        <v>170.95191313539999</v>
      </c>
      <c r="BM185" s="265">
        <f>+GAMS!BM376</f>
        <v>178.34557064469999</v>
      </c>
      <c r="BN185" s="265">
        <f>+GAMS!BN376</f>
        <v>185.99889568789999</v>
      </c>
      <c r="BO185" s="265">
        <f>+GAMS!BO376</f>
        <v>193.91846851490001</v>
      </c>
      <c r="BP185" s="265">
        <f>+GAMS!BP376</f>
        <v>202.11094509439999</v>
      </c>
      <c r="BQ185" s="265">
        <f>+GAMS!BQ376</f>
        <v>210.58305515800001</v>
      </c>
      <c r="BR185" s="265">
        <f>+GAMS!BR376</f>
        <v>219.34160016179999</v>
      </c>
      <c r="BS185" s="265">
        <f>+GAMS!BS376</f>
        <v>228.39345116699999</v>
      </c>
      <c r="BT185" s="265">
        <f>+GAMS!BT376</f>
        <v>237.74554664070001</v>
      </c>
      <c r="BU185" s="265">
        <f>+GAMS!BU376</f>
        <v>247.40489017780001</v>
      </c>
      <c r="BV185" s="265">
        <f>+GAMS!BV376</f>
        <v>257.37854814600001</v>
      </c>
      <c r="BW185" s="265">
        <f>+GAMS!BW376</f>
        <v>267.67364725559997</v>
      </c>
      <c r="BX185" s="265">
        <f>+GAMS!BX376</f>
        <v>278.29737205449999</v>
      </c>
      <c r="BY185" s="265">
        <f>+GAMS!BY376</f>
        <v>289.25696235179998</v>
      </c>
      <c r="BZ185" s="265">
        <f>+GAMS!BZ376</f>
        <v>300.5597105704</v>
      </c>
      <c r="CA185" s="265">
        <f>+GAMS!CA376</f>
        <v>312.21295903160001</v>
      </c>
      <c r="CB185" s="265">
        <f>+GAMS!CB376</f>
        <v>324.22409717239998</v>
      </c>
      <c r="CC185" s="265">
        <f>+GAMS!CC376</f>
        <v>336.6005586988</v>
      </c>
      <c r="CD185" s="265">
        <f>+GAMS!CD376</f>
        <v>349.34981867729999</v>
      </c>
    </row>
    <row r="186" spans="1:82" s="265" customFormat="1" ht="21.6" customHeight="1" x14ac:dyDescent="0.25">
      <c r="A186" s="265" t="str">
        <f>+GAMS!A377</f>
        <v>Output, gross-gross, 2019$</v>
      </c>
      <c r="B186" s="265">
        <f>+GAMS!B377</f>
        <v>134.89143646540001</v>
      </c>
      <c r="C186" s="265">
        <f>+GAMS!C377</f>
        <v>156.48078986140001</v>
      </c>
      <c r="D186" s="265">
        <f>+GAMS!D377</f>
        <v>180.00501019020001</v>
      </c>
      <c r="E186" s="265">
        <f>+GAMS!E377</f>
        <v>205.60785677230001</v>
      </c>
      <c r="F186" s="265">
        <f>+GAMS!F377</f>
        <v>233.4274934467</v>
      </c>
      <c r="G186" s="265">
        <f>+GAMS!G377</f>
        <v>263.60982382520001</v>
      </c>
      <c r="H186" s="265">
        <f>+GAMS!H377</f>
        <v>296.31338448100001</v>
      </c>
      <c r="I186" s="265">
        <f>+GAMS!I377</f>
        <v>331.70981207019997</v>
      </c>
      <c r="J186" s="265">
        <f>+GAMS!J377</f>
        <v>369.99083937289998</v>
      </c>
      <c r="K186" s="265">
        <f>+GAMS!K377</f>
        <v>411.364108531</v>
      </c>
      <c r="L186" s="265">
        <f>+GAMS!L377</f>
        <v>456.0542690451</v>
      </c>
      <c r="M186" s="265">
        <f>+GAMS!M377</f>
        <v>504.3035681723</v>
      </c>
      <c r="N186" s="265">
        <f>+GAMS!N377</f>
        <v>556.37254789489998</v>
      </c>
      <c r="O186" s="265">
        <f>+GAMS!O377</f>
        <v>612.54092499410001</v>
      </c>
      <c r="P186" s="265">
        <f>+GAMS!P377</f>
        <v>673.10866931179999</v>
      </c>
      <c r="Q186" s="265">
        <f>+GAMS!Q377</f>
        <v>738.3972136612</v>
      </c>
      <c r="R186" s="319">
        <f>+GAMS!R377</f>
        <v>808.75055796699996</v>
      </c>
      <c r="S186" s="265">
        <f>+GAMS!S377</f>
        <v>884.53566177230005</v>
      </c>
      <c r="T186" s="265">
        <f>+GAMS!T377</f>
        <v>966.19539378549996</v>
      </c>
      <c r="U186" s="265">
        <f>+GAMS!U377</f>
        <v>1054.1800462716999</v>
      </c>
      <c r="V186" s="265">
        <f>+GAMS!V377</f>
        <v>1148.9738237665999</v>
      </c>
      <c r="W186" s="265">
        <f>+GAMS!W377</f>
        <v>1251.1087365883</v>
      </c>
      <c r="X186" s="265">
        <f>+GAMS!X377</f>
        <v>1361.1755040887001</v>
      </c>
      <c r="Y186" s="265">
        <f>+GAMS!Y377</f>
        <v>1479.8352868843001</v>
      </c>
      <c r="Z186" s="265">
        <f>+GAMS!Z377</f>
        <v>1607.8335723236</v>
      </c>
      <c r="AA186" s="265">
        <f>+GAMS!AA377</f>
        <v>1746.0166499592999</v>
      </c>
      <c r="AB186" s="265">
        <f>+GAMS!AB377</f>
        <v>1895.3506039128999</v>
      </c>
      <c r="AC186" s="265">
        <f>+GAMS!AC377</f>
        <v>2056.9420692658</v>
      </c>
      <c r="AD186" s="265">
        <f>+GAMS!AD377</f>
        <v>2232.0587238603998</v>
      </c>
      <c r="AE186" s="265">
        <f>+GAMS!AE377</f>
        <v>2422.1417041867999</v>
      </c>
      <c r="AF186" s="265">
        <f>+GAMS!AF377</f>
        <v>2628.7720234599001</v>
      </c>
      <c r="AG186" s="265">
        <f>+GAMS!AG377</f>
        <v>2853.6141718362001</v>
      </c>
      <c r="AH186" s="265">
        <f>+GAMS!AH377</f>
        <v>3098.2745620969999</v>
      </c>
      <c r="AI186" s="265">
        <f>+GAMS!AI377</f>
        <v>3363.9910896464999</v>
      </c>
      <c r="AJ186" s="265">
        <f>+GAMS!AJ377</f>
        <v>3650.9931063489998</v>
      </c>
      <c r="AK186" s="265">
        <f>+GAMS!AK377</f>
        <v>3957.1900931924001</v>
      </c>
      <c r="AL186" s="265">
        <f>+GAMS!AL377</f>
        <v>4277.6490167682996</v>
      </c>
      <c r="AM186" s="265">
        <f>+GAMS!AM377</f>
        <v>4619.6820978116002</v>
      </c>
      <c r="AN186" s="265">
        <f>+GAMS!AN377</f>
        <v>4992.1609064580998</v>
      </c>
      <c r="AO186" s="265">
        <f>+GAMS!AO377</f>
        <v>5385.6108528960003</v>
      </c>
      <c r="AP186" s="265">
        <f>+GAMS!AP377</f>
        <v>5802.3241146839</v>
      </c>
      <c r="AQ186" s="265">
        <f>+GAMS!AQ377</f>
        <v>6244.4213831370998</v>
      </c>
      <c r="AR186" s="265">
        <f>+GAMS!AR377</f>
        <v>6713.9236593406004</v>
      </c>
      <c r="AS186" s="265">
        <f>+GAMS!AS377</f>
        <v>7212.8017590171003</v>
      </c>
      <c r="AT186" s="265">
        <f>+GAMS!AT377</f>
        <v>7743.0119279342998</v>
      </c>
      <c r="AU186" s="265">
        <f>+GAMS!AU377</f>
        <v>8306.5221459711993</v>
      </c>
      <c r="AV186" s="265">
        <f>+GAMS!AV377</f>
        <v>8905.3319254157996</v>
      </c>
      <c r="AW186" s="265">
        <f>+GAMS!AW377</f>
        <v>9541.4874608222999</v>
      </c>
      <c r="AX186" s="265">
        <f>+GAMS!AX377</f>
        <v>10217.0934169386</v>
      </c>
      <c r="AY186" s="265">
        <f>+GAMS!AY377</f>
        <v>10934.3222686307</v>
      </c>
      <c r="AZ186" s="265">
        <f>+GAMS!AZ377</f>
        <v>11695.421851200401</v>
      </c>
      <c r="BA186" s="265">
        <f>+GAMS!BA377</f>
        <v>12502.721599108299</v>
      </c>
      <c r="BB186" s="265">
        <f>+GAMS!BB377</f>
        <v>13358.6378216332</v>
      </c>
      <c r="BC186" s="265">
        <f>+GAMS!BC377</f>
        <v>14265.6782701133</v>
      </c>
      <c r="BD186" s="265">
        <f>+GAMS!BD377</f>
        <v>15226.4461829302</v>
      </c>
      <c r="BE186" s="265">
        <f>+GAMS!BE377</f>
        <v>16243.643944241199</v>
      </c>
      <c r="BF186" s="265">
        <f>+GAMS!BF377</f>
        <v>17320.076455638198</v>
      </c>
      <c r="BG186" s="265">
        <f>+GAMS!BG377</f>
        <v>18458.654292826599</v>
      </c>
      <c r="BH186" s="265">
        <f>+GAMS!BH377</f>
        <v>19662.3966994728</v>
      </c>
      <c r="BI186" s="265">
        <f>+GAMS!BI377</f>
        <v>20934.434455664901</v>
      </c>
      <c r="BJ186" s="265">
        <f>+GAMS!BJ377</f>
        <v>22278.012647590702</v>
      </c>
      <c r="BK186" s="265">
        <f>+GAMS!BK377</f>
        <v>23696.493357034</v>
      </c>
      <c r="BL186" s="265">
        <f>+GAMS!BL377</f>
        <v>25193.358283380501</v>
      </c>
      <c r="BM186" s="265">
        <f>+GAMS!BM377</f>
        <v>26772.2113064603</v>
      </c>
      <c r="BN186" s="265">
        <f>+GAMS!BN377</f>
        <v>28436.7809953295</v>
      </c>
      <c r="BO186" s="265">
        <f>+GAMS!BO377</f>
        <v>30190.923065706502</v>
      </c>
      <c r="BP186" s="265">
        <f>+GAMS!BP377</f>
        <v>32038.622787016498</v>
      </c>
      <c r="BQ186" s="265">
        <f>+GAMS!BQ377</f>
        <v>33983.997338695001</v>
      </c>
      <c r="BR186" s="265">
        <f>+GAMS!BR377</f>
        <v>36031.298114436198</v>
      </c>
      <c r="BS186" s="265">
        <f>+GAMS!BS377</f>
        <v>38184.912972363403</v>
      </c>
      <c r="BT186" s="265">
        <f>+GAMS!BT377</f>
        <v>40449.368428575603</v>
      </c>
      <c r="BU186" s="265">
        <f>+GAMS!BU377</f>
        <v>42829.331791142497</v>
      </c>
      <c r="BV186" s="265">
        <f>+GAMS!BV377</f>
        <v>45329.613231344098</v>
      </c>
      <c r="BW186" s="265">
        <f>+GAMS!BW377</f>
        <v>47955.167788752398</v>
      </c>
      <c r="BX186" s="265">
        <f>+GAMS!BX377</f>
        <v>50711.097306618103</v>
      </c>
      <c r="BY186" s="265">
        <f>+GAMS!BY377</f>
        <v>53602.652293932799</v>
      </c>
      <c r="BZ186" s="265">
        <f>+GAMS!BZ377</f>
        <v>56635.233710484303</v>
      </c>
      <c r="CA186" s="265">
        <f>+GAMS!CA377</f>
        <v>59814.394671195798</v>
      </c>
      <c r="CB186" s="265">
        <f>+GAMS!CB377</f>
        <v>63145.842066038</v>
      </c>
      <c r="CC186" s="265">
        <f>+GAMS!CC377</f>
        <v>66635.438091817705</v>
      </c>
      <c r="CD186" s="265">
        <f>+GAMS!CD377</f>
        <v>70289.201692179398</v>
      </c>
    </row>
    <row r="187" spans="1:82" s="265" customFormat="1" ht="21.6" customHeight="1" x14ac:dyDescent="0.25">
      <c r="A187" s="265" t="str">
        <f>+GAMS!A378</f>
        <v>Change TFP, %/year</v>
      </c>
      <c r="B187" s="265">
        <f>+GAMS!B378</f>
        <v>6.6000000000000003E-2</v>
      </c>
      <c r="C187" s="265">
        <f>+GAMS!C378</f>
        <v>6.5506851599999999E-2</v>
      </c>
      <c r="D187" s="265">
        <f>+GAMS!D378</f>
        <v>6.5017387999999995E-2</v>
      </c>
      <c r="E187" s="265">
        <f>+GAMS!E378</f>
        <v>6.4531581700000007E-2</v>
      </c>
      <c r="F187" s="265">
        <f>+GAMS!F378</f>
        <v>6.4049405200000006E-2</v>
      </c>
      <c r="G187" s="265">
        <f>+GAMS!G378</f>
        <v>6.3570831600000002E-2</v>
      </c>
      <c r="H187" s="265">
        <f>+GAMS!H378</f>
        <v>6.3095833800000001E-2</v>
      </c>
      <c r="I187" s="265">
        <f>+GAMS!I378</f>
        <v>6.2624385199999993E-2</v>
      </c>
      <c r="J187" s="265">
        <f>+GAMS!J378</f>
        <v>6.21564592E-2</v>
      </c>
      <c r="K187" s="265">
        <f>+GAMS!K378</f>
        <v>6.1692029600000003E-2</v>
      </c>
      <c r="L187" s="265">
        <f>+GAMS!L378</f>
        <v>6.12310701E-2</v>
      </c>
      <c r="M187" s="265">
        <f>+GAMS!M378</f>
        <v>6.0773554899999999E-2</v>
      </c>
      <c r="N187" s="265">
        <f>+GAMS!N378</f>
        <v>6.0319458200000002E-2</v>
      </c>
      <c r="O187" s="265">
        <f>+GAMS!O378</f>
        <v>5.9868754500000003E-2</v>
      </c>
      <c r="P187" s="265">
        <f>+GAMS!P378</f>
        <v>5.9421418500000003E-2</v>
      </c>
      <c r="Q187" s="265">
        <f>+GAMS!Q378</f>
        <v>5.8977424899999999E-2</v>
      </c>
      <c r="R187" s="319">
        <f>+GAMS!R378</f>
        <v>5.8536748800000003E-2</v>
      </c>
      <c r="S187" s="265">
        <f>+GAMS!S378</f>
        <v>5.8099365399999998E-2</v>
      </c>
      <c r="T187" s="265">
        <f>+GAMS!T378</f>
        <v>5.7665250199999997E-2</v>
      </c>
      <c r="U187" s="265">
        <f>+GAMS!U378</f>
        <v>5.7234378599999997E-2</v>
      </c>
      <c r="V187" s="265">
        <f>+GAMS!V378</f>
        <v>5.68067264E-2</v>
      </c>
      <c r="W187" s="265">
        <f>+GAMS!W378</f>
        <v>5.6382269700000001E-2</v>
      </c>
      <c r="X187" s="265">
        <f>+GAMS!X378</f>
        <v>5.5960984499999998E-2</v>
      </c>
      <c r="Y187" s="265">
        <f>+GAMS!Y378</f>
        <v>5.5542847100000001E-2</v>
      </c>
      <c r="Z187" s="265">
        <f>+GAMS!Z378</f>
        <v>5.5127834000000001E-2</v>
      </c>
      <c r="AA187" s="265">
        <f>+GAMS!AA378</f>
        <v>5.4715921799999997E-2</v>
      </c>
      <c r="AB187" s="265">
        <f>+GAMS!AB378</f>
        <v>5.4307087400000002E-2</v>
      </c>
      <c r="AC187" s="265">
        <f>+GAMS!AC378</f>
        <v>5.3901307900000001E-2</v>
      </c>
      <c r="AD187" s="265">
        <f>+GAMS!AD378</f>
        <v>5.3498560200000003E-2</v>
      </c>
      <c r="AE187" s="265">
        <f>+GAMS!AE378</f>
        <v>5.3098821900000003E-2</v>
      </c>
      <c r="AF187" s="265">
        <f>+GAMS!AF378</f>
        <v>5.2702070400000002E-2</v>
      </c>
      <c r="AG187" s="265">
        <f>+GAMS!AG378</f>
        <v>5.2308283499999997E-2</v>
      </c>
      <c r="AH187" s="265">
        <f>+GAMS!AH378</f>
        <v>5.19174388E-2</v>
      </c>
      <c r="AI187" s="265">
        <f>+GAMS!AI378</f>
        <v>5.15295146E-2</v>
      </c>
      <c r="AJ187" s="265">
        <f>+GAMS!AJ378</f>
        <v>5.11444889E-2</v>
      </c>
      <c r="AK187" s="265">
        <f>+GAMS!AK378</f>
        <v>5.0762340000000003E-2</v>
      </c>
      <c r="AL187" s="265">
        <f>+GAMS!AL378</f>
        <v>5.0383046600000002E-2</v>
      </c>
      <c r="AM187" s="265">
        <f>+GAMS!AM378</f>
        <v>5.0006587300000002E-2</v>
      </c>
      <c r="AN187" s="265">
        <f>+GAMS!AN378</f>
        <v>4.9632940799999997E-2</v>
      </c>
      <c r="AO187" s="265">
        <f>+GAMS!AO378</f>
        <v>4.9262086199999999E-2</v>
      </c>
      <c r="AP187" s="265">
        <f>+GAMS!AP378</f>
        <v>4.88940026E-2</v>
      </c>
      <c r="AQ187" s="265">
        <f>+GAMS!AQ378</f>
        <v>4.8528669300000001E-2</v>
      </c>
      <c r="AR187" s="265">
        <f>+GAMS!AR378</f>
        <v>4.8166065700000003E-2</v>
      </c>
      <c r="AS187" s="265">
        <f>+GAMS!AS378</f>
        <v>4.7806171500000001E-2</v>
      </c>
      <c r="AT187" s="265">
        <f>+GAMS!AT378</f>
        <v>4.7448966400000001E-2</v>
      </c>
      <c r="AU187" s="265">
        <f>+GAMS!AU378</f>
        <v>4.7094430299999997E-2</v>
      </c>
      <c r="AV187" s="265">
        <f>+GAMS!AV378</f>
        <v>4.6742543300000002E-2</v>
      </c>
      <c r="AW187" s="265">
        <f>+GAMS!AW378</f>
        <v>4.63932856E-2</v>
      </c>
      <c r="AX187" s="265">
        <f>+GAMS!AX378</f>
        <v>4.6046637500000001E-2</v>
      </c>
      <c r="AY187" s="265">
        <f>+GAMS!AY378</f>
        <v>4.5702579600000001E-2</v>
      </c>
      <c r="AZ187" s="265">
        <f>+GAMS!AZ378</f>
        <v>4.5361092399999997E-2</v>
      </c>
      <c r="BA187" s="265">
        <f>+GAMS!BA378</f>
        <v>4.5022156799999997E-2</v>
      </c>
      <c r="BB187" s="265">
        <f>+GAMS!BB378</f>
        <v>4.4685753699999997E-2</v>
      </c>
      <c r="BC187" s="265">
        <f>+GAMS!BC378</f>
        <v>4.43518642E-2</v>
      </c>
      <c r="BD187" s="265">
        <f>+GAMS!BD378</f>
        <v>4.4020469499999999E-2</v>
      </c>
      <c r="BE187" s="265">
        <f>+GAMS!BE378</f>
        <v>4.3691551000000002E-2</v>
      </c>
      <c r="BF187" s="265">
        <f>+GAMS!BF378</f>
        <v>4.3365090100000003E-2</v>
      </c>
      <c r="BG187" s="265">
        <f>+GAMS!BG378</f>
        <v>4.3041068500000002E-2</v>
      </c>
      <c r="BH187" s="265">
        <f>+GAMS!BH378</f>
        <v>4.2719467999999997E-2</v>
      </c>
      <c r="BI187" s="265">
        <f>+GAMS!BI378</f>
        <v>4.2400270499999997E-2</v>
      </c>
      <c r="BJ187" s="265">
        <f>+GAMS!BJ378</f>
        <v>4.2083457999999997E-2</v>
      </c>
      <c r="BK187" s="265">
        <f>+GAMS!BK378</f>
        <v>4.1769012699999997E-2</v>
      </c>
      <c r="BL187" s="265">
        <f>+GAMS!BL378</f>
        <v>4.1456916900000002E-2</v>
      </c>
      <c r="BM187" s="265">
        <f>+GAMS!BM378</f>
        <v>4.11471531E-2</v>
      </c>
      <c r="BN187" s="265">
        <f>+GAMS!BN378</f>
        <v>4.0839703900000003E-2</v>
      </c>
      <c r="BO187" s="265">
        <f>+GAMS!BO378</f>
        <v>4.0534551799999999E-2</v>
      </c>
      <c r="BP187" s="265">
        <f>+GAMS!BP378</f>
        <v>4.0231679899999997E-2</v>
      </c>
      <c r="BQ187" s="265">
        <f>+GAMS!BQ378</f>
        <v>3.9931070999999999E-2</v>
      </c>
      <c r="BR187" s="265">
        <f>+GAMS!BR378</f>
        <v>3.9632708199999998E-2</v>
      </c>
      <c r="BS187" s="265">
        <f>+GAMS!BS378</f>
        <v>3.9336574800000003E-2</v>
      </c>
      <c r="BT187" s="265">
        <f>+GAMS!BT378</f>
        <v>3.9042654000000003E-2</v>
      </c>
      <c r="BU187" s="265">
        <f>+GAMS!BU378</f>
        <v>3.8750929500000003E-2</v>
      </c>
      <c r="BV187" s="265">
        <f>+GAMS!BV378</f>
        <v>3.8461384699999997E-2</v>
      </c>
      <c r="BW187" s="265">
        <f>+GAMS!BW378</f>
        <v>3.8174003300000002E-2</v>
      </c>
      <c r="BX187" s="265">
        <f>+GAMS!BX378</f>
        <v>3.7888769199999998E-2</v>
      </c>
      <c r="BY187" s="265">
        <f>+GAMS!BY378</f>
        <v>3.7605666400000001E-2</v>
      </c>
      <c r="BZ187" s="265">
        <f>+GAMS!BZ378</f>
        <v>3.7324678999999999E-2</v>
      </c>
      <c r="CA187" s="265">
        <f>+GAMS!CA378</f>
        <v>3.7045791000000002E-2</v>
      </c>
      <c r="CB187" s="265">
        <f>+GAMS!CB378</f>
        <v>3.6768986900000002E-2</v>
      </c>
      <c r="CC187" s="265">
        <f>+GAMS!CC378</f>
        <v>3.6494250999999998E-2</v>
      </c>
      <c r="CD187" s="265">
        <f>+GAMS!CD378</f>
        <v>3.6221568000000003E-2</v>
      </c>
    </row>
    <row r="188" spans="1:82" s="265" customFormat="1" ht="21.6" customHeight="1" x14ac:dyDescent="0.25">
      <c r="A188" s="265" t="str">
        <f>+GAMS!A379</f>
        <v>Capital stock, 2019$</v>
      </c>
      <c r="B188" s="265">
        <f>+GAMS!B379</f>
        <v>295</v>
      </c>
      <c r="C188" s="265">
        <f>+GAMS!C379</f>
        <v>344.23448681389999</v>
      </c>
      <c r="D188" s="265">
        <f>+GAMS!D379</f>
        <v>397.72749404209998</v>
      </c>
      <c r="E188" s="265">
        <f>+GAMS!E379</f>
        <v>455.96048678009998</v>
      </c>
      <c r="F188" s="265">
        <f>+GAMS!F379</f>
        <v>519.29032372129996</v>
      </c>
      <c r="G188" s="265">
        <f>+GAMS!G379</f>
        <v>588.04220730240002</v>
      </c>
      <c r="H188" s="265">
        <f>+GAMS!H379</f>
        <v>662.54325765340002</v>
      </c>
      <c r="I188" s="265">
        <f>+GAMS!I379</f>
        <v>743.12419717240005</v>
      </c>
      <c r="J188" s="265">
        <f>+GAMS!J379</f>
        <v>830.17009512109996</v>
      </c>
      <c r="K188" s="265">
        <f>+GAMS!K379</f>
        <v>924.08771839489998</v>
      </c>
      <c r="L188" s="265">
        <f>+GAMS!L379</f>
        <v>1025.3118892867999</v>
      </c>
      <c r="M188" s="265">
        <f>+GAMS!M379</f>
        <v>1134.3077204607</v>
      </c>
      <c r="N188" s="265">
        <f>+GAMS!N379</f>
        <v>1251.5732394366</v>
      </c>
      <c r="O188" s="265">
        <f>+GAMS!O379</f>
        <v>1377.6429461877001</v>
      </c>
      <c r="P188" s="265">
        <f>+GAMS!P379</f>
        <v>1513.0924010158001</v>
      </c>
      <c r="Q188" s="265">
        <f>+GAMS!Q379</f>
        <v>1658.5433341621999</v>
      </c>
      <c r="R188" s="319">
        <f>+GAMS!R379</f>
        <v>1814.6674972810999</v>
      </c>
      <c r="S188" s="265">
        <f>+GAMS!S379</f>
        <v>1982.1847477792001</v>
      </c>
      <c r="T188" s="265">
        <f>+GAMS!T379</f>
        <v>2162.2527849870999</v>
      </c>
      <c r="U188" s="265">
        <f>+GAMS!U379</f>
        <v>2355.9485575353001</v>
      </c>
      <c r="V188" s="265">
        <f>+GAMS!V379</f>
        <v>2564.4601471823999</v>
      </c>
      <c r="W188" s="265">
        <f>+GAMS!W379</f>
        <v>2789.1834411112</v>
      </c>
      <c r="X188" s="265">
        <f>+GAMS!X379</f>
        <v>3031.7959305397999</v>
      </c>
      <c r="Y188" s="265">
        <f>+GAMS!Y379</f>
        <v>3294.3367014375999</v>
      </c>
      <c r="Z188" s="265">
        <f>+GAMS!Z379</f>
        <v>3579.3033592379002</v>
      </c>
      <c r="AA188" s="265">
        <f>+GAMS!AA379</f>
        <v>3889.7706300681998</v>
      </c>
      <c r="AB188" s="265">
        <f>+GAMS!AB379</f>
        <v>4229.5325283929997</v>
      </c>
      <c r="AC188" s="265">
        <f>+GAMS!AC379</f>
        <v>4603.2661824080997</v>
      </c>
      <c r="AD188" s="265">
        <f>+GAMS!AD379</f>
        <v>5016.7073027214001</v>
      </c>
      <c r="AE188" s="265">
        <f>+GAMS!AE379</f>
        <v>5476.7847444252002</v>
      </c>
      <c r="AF188" s="265">
        <f>+GAMS!AF379</f>
        <v>5991.4302793145998</v>
      </c>
      <c r="AG188" s="265">
        <f>+GAMS!AG379</f>
        <v>6569.2225345928</v>
      </c>
      <c r="AH188" s="265">
        <f>+GAMS!AH379</f>
        <v>7218.3543525339001</v>
      </c>
      <c r="AI188" s="265">
        <f>+GAMS!AI379</f>
        <v>7944.1777041811001</v>
      </c>
      <c r="AJ188" s="265">
        <f>+GAMS!AJ379</f>
        <v>8743.8631177650004</v>
      </c>
      <c r="AK188" s="265">
        <f>+GAMS!AK379</f>
        <v>9595.1437525759993</v>
      </c>
      <c r="AL188" s="265">
        <f>+GAMS!AL379</f>
        <v>10451.009284514401</v>
      </c>
      <c r="AM188" s="265">
        <f>+GAMS!AM379</f>
        <v>11363.2328752428</v>
      </c>
      <c r="AN188" s="265">
        <f>+GAMS!AN379</f>
        <v>12397.756759538101</v>
      </c>
      <c r="AO188" s="265">
        <f>+GAMS!AO379</f>
        <v>13469.192680567199</v>
      </c>
      <c r="AP188" s="265">
        <f>+GAMS!AP379</f>
        <v>14587.874872393701</v>
      </c>
      <c r="AQ188" s="265">
        <f>+GAMS!AQ379</f>
        <v>15762.6533582423</v>
      </c>
      <c r="AR188" s="265">
        <f>+GAMS!AR379</f>
        <v>17001.321538775399</v>
      </c>
      <c r="AS188" s="265">
        <f>+GAMS!AS379</f>
        <v>18310.9346580288</v>
      </c>
      <c r="AT188" s="265">
        <f>+GAMS!AT379</f>
        <v>19698.051342181101</v>
      </c>
      <c r="AU188" s="265">
        <f>+GAMS!AU379</f>
        <v>21168.917500946998</v>
      </c>
      <c r="AV188" s="265">
        <f>+GAMS!AV379</f>
        <v>22729.606358801098</v>
      </c>
      <c r="AW188" s="265">
        <f>+GAMS!AW379</f>
        <v>24386.125130623201</v>
      </c>
      <c r="AX188" s="265">
        <f>+GAMS!AX379</f>
        <v>26144.4964782522</v>
      </c>
      <c r="AY188" s="265">
        <f>+GAMS!AY379</f>
        <v>28010.821011171302</v>
      </c>
      <c r="AZ188" s="265">
        <f>+GAMS!AZ379</f>
        <v>29991.325608888601</v>
      </c>
      <c r="BA188" s="265">
        <f>+GAMS!BA379</f>
        <v>32092.401178821801</v>
      </c>
      <c r="BB188" s="265">
        <f>+GAMS!BB379</f>
        <v>34320.632564859698</v>
      </c>
      <c r="BC188" s="265">
        <f>+GAMS!BC379</f>
        <v>36682.822636053097</v>
      </c>
      <c r="BD188" s="265">
        <f>+GAMS!BD379</f>
        <v>39186.0120662845</v>
      </c>
      <c r="BE188" s="265">
        <f>+GAMS!BE379</f>
        <v>41837.495926068303</v>
      </c>
      <c r="BF188" s="265">
        <f>+GAMS!BF379</f>
        <v>44644.837916157303</v>
      </c>
      <c r="BG188" s="265">
        <f>+GAMS!BG379</f>
        <v>47615.8828553325</v>
      </c>
      <c r="BH188" s="265">
        <f>+GAMS!BH379</f>
        <v>50758.767873145604</v>
      </c>
      <c r="BI188" s="265">
        <f>+GAMS!BI379</f>
        <v>54081.9326383882</v>
      </c>
      <c r="BJ188" s="265">
        <f>+GAMS!BJ379</f>
        <v>57594.128865086801</v>
      </c>
      <c r="BK188" s="265">
        <f>+GAMS!BK379</f>
        <v>61304.429271891502</v>
      </c>
      <c r="BL188" s="265">
        <f>+GAMS!BL379</f>
        <v>65222.236121916103</v>
      </c>
      <c r="BM188" s="265">
        <f>+GAMS!BM379</f>
        <v>69357.289433959493</v>
      </c>
      <c r="BN188" s="265">
        <f>+GAMS!BN379</f>
        <v>73719.674929301196</v>
      </c>
      <c r="BO188" s="265">
        <f>+GAMS!BO379</f>
        <v>78319.831758494794</v>
      </c>
      <c r="BP188" s="265">
        <f>+GAMS!BP379</f>
        <v>83168.560037943404</v>
      </c>
      <c r="BQ188" s="265">
        <f>+GAMS!BQ379</f>
        <v>88277.028215224505</v>
      </c>
      <c r="BR188" s="265">
        <f>+GAMS!BR379</f>
        <v>93656.780274122997</v>
      </c>
      <c r="BS188" s="265">
        <f>+GAMS!BS379</f>
        <v>99319.742784405898</v>
      </c>
      <c r="BT188" s="265" t="str">
        <f>+GAMS!BT379</f>
        <v>105278.2317969961</v>
      </c>
      <c r="BU188" s="265" t="str">
        <f>+GAMS!BU379</f>
        <v>111544.9595819628</v>
      </c>
      <c r="BV188" s="265" t="str">
        <f>+GAMS!BV379</f>
        <v>118133.0412043647</v>
      </c>
      <c r="BW188" s="265" t="str">
        <f>+GAMS!BW379</f>
        <v>125056.0009312164</v>
      </c>
      <c r="BX188" s="265" t="str">
        <f>+GAMS!BX379</f>
        <v>132327.7784615716</v>
      </c>
      <c r="BY188" s="265" t="str">
        <f>+GAMS!BY379</f>
        <v>139962.7349707757</v>
      </c>
      <c r="BZ188" s="265" t="str">
        <f>+GAMS!BZ379</f>
        <v>147975.6589592754</v>
      </c>
      <c r="CA188" s="265" t="str">
        <f>+GAMS!CA379</f>
        <v>156381.7718959022</v>
      </c>
      <c r="CB188" s="265" t="str">
        <f>+GAMS!CB379</f>
        <v>165196.7336452337</v>
      </c>
      <c r="CC188" s="265" t="str">
        <f>+GAMS!CC379</f>
        <v>174436.6476684367</v>
      </c>
      <c r="CD188" s="265" t="str">
        <f>+GAMS!CD379</f>
        <v>184118.0659868950</v>
      </c>
    </row>
    <row r="189" spans="1:82" s="265" customFormat="1" ht="21.6" customHeight="1" x14ac:dyDescent="0.25">
      <c r="A189" s="265" t="str">
        <f>+GAMS!A380</f>
        <v>Savings rate, fraction gross output</v>
      </c>
      <c r="B189" s="265">
        <f>+GAMS!B380</f>
        <v>0.25349296360000001</v>
      </c>
      <c r="C189" s="265">
        <f>+GAMS!C380</f>
        <v>0.25032839089999998</v>
      </c>
      <c r="D189" s="265">
        <f>+GAMS!D380</f>
        <v>0.24780133309999999</v>
      </c>
      <c r="E189" s="265">
        <f>+GAMS!E380</f>
        <v>0.2457158686</v>
      </c>
      <c r="F189" s="265">
        <f>+GAMS!F380</f>
        <v>0.24396962320000001</v>
      </c>
      <c r="G189" s="265">
        <f>+GAMS!G380</f>
        <v>0.24249424929999999</v>
      </c>
      <c r="H189" s="265">
        <f>+GAMS!H380</f>
        <v>0.24123056679999999</v>
      </c>
      <c r="I189" s="265">
        <f>+GAMS!I380</f>
        <v>0.24015970610000001</v>
      </c>
      <c r="J189" s="265">
        <f>+GAMS!J380</f>
        <v>0.23924899769999999</v>
      </c>
      <c r="K189" s="265">
        <f>+GAMS!K380</f>
        <v>0.23847330410000001</v>
      </c>
      <c r="L189" s="265">
        <f>+GAMS!L380</f>
        <v>0.2378126351</v>
      </c>
      <c r="M189" s="265">
        <f>+GAMS!M380</f>
        <v>0.2372514761</v>
      </c>
      <c r="N189" s="265">
        <f>+GAMS!N380</f>
        <v>0.23677832939999999</v>
      </c>
      <c r="O189" s="265">
        <f>+GAMS!O380</f>
        <v>0.236385279</v>
      </c>
      <c r="P189" s="265">
        <f>+GAMS!P380</f>
        <v>0.23606739730000001</v>
      </c>
      <c r="Q189" s="265">
        <f>+GAMS!Q380</f>
        <v>0.2358216991</v>
      </c>
      <c r="R189" s="319">
        <f>+GAMS!R380</f>
        <v>0.23564510329999999</v>
      </c>
      <c r="S189" s="265">
        <f>+GAMS!S380</f>
        <v>0.23558798689999999</v>
      </c>
      <c r="T189" s="265">
        <f>+GAMS!T380</f>
        <v>0.23563617000000001</v>
      </c>
      <c r="U189" s="265">
        <f>+GAMS!U380</f>
        <v>0.235801915</v>
      </c>
      <c r="V189" s="265">
        <f>+GAMS!V380</f>
        <v>0.2361091766</v>
      </c>
      <c r="W189" s="265">
        <f>+GAMS!W380</f>
        <v>0.2365897066</v>
      </c>
      <c r="X189" s="265">
        <f>+GAMS!X380</f>
        <v>0.23728267659999999</v>
      </c>
      <c r="Y189" s="265">
        <f>+GAMS!Y380</f>
        <v>0.23823514949999999</v>
      </c>
      <c r="Z189" s="265">
        <f>+GAMS!Z380</f>
        <v>0.239502569</v>
      </c>
      <c r="AA189" s="265">
        <f>+GAMS!AA380</f>
        <v>0.24114887169999999</v>
      </c>
      <c r="AB189" s="265">
        <f>+GAMS!AB380</f>
        <v>0.24324576719999999</v>
      </c>
      <c r="AC189" s="265">
        <f>+GAMS!AC380</f>
        <v>0.24587040039999999</v>
      </c>
      <c r="AD189" s="265">
        <f>+GAMS!AD380</f>
        <v>0.24909733009999999</v>
      </c>
      <c r="AE189" s="265">
        <f>+GAMS!AE380</f>
        <v>0.25296374220000001</v>
      </c>
      <c r="AF189" s="265">
        <f>+GAMS!AF380</f>
        <v>0.25745833210000002</v>
      </c>
      <c r="AG189" s="265">
        <f>+GAMS!AG380</f>
        <v>0.26247127329999997</v>
      </c>
      <c r="AH189" s="265">
        <f>+GAMS!AH380</f>
        <v>0.26770310800000002</v>
      </c>
      <c r="AI189" s="265">
        <f>+GAMS!AI380</f>
        <v>0.2724997066</v>
      </c>
      <c r="AJ189" s="265">
        <f>+GAMS!AJ380</f>
        <v>0.27554345899999999</v>
      </c>
      <c r="AK189" s="265">
        <f>+GAMS!AK380</f>
        <v>0.27522683780000001</v>
      </c>
      <c r="AL189" s="265">
        <f>+GAMS!AL380</f>
        <v>0.27613935899999997</v>
      </c>
      <c r="AM189" s="265">
        <f>+GAMS!AM380</f>
        <v>0.28000000000000003</v>
      </c>
      <c r="AN189" s="265">
        <f>+GAMS!AN380</f>
        <v>0.28000000000000003</v>
      </c>
      <c r="AO189" s="265">
        <f>+GAMS!AO380</f>
        <v>0.28000000000000003</v>
      </c>
      <c r="AP189" s="265">
        <f>+GAMS!AP380</f>
        <v>0.28000000000000003</v>
      </c>
      <c r="AQ189" s="265">
        <f>+GAMS!AQ380</f>
        <v>0.28000000000000003</v>
      </c>
      <c r="AR189" s="265">
        <f>+GAMS!AR380</f>
        <v>0.28000000000000003</v>
      </c>
      <c r="AS189" s="265">
        <f>+GAMS!AS380</f>
        <v>0.28000000000000003</v>
      </c>
      <c r="AT189" s="265">
        <f>+GAMS!AT380</f>
        <v>0.28000000000000003</v>
      </c>
      <c r="AU189" s="265">
        <f>+GAMS!AU380</f>
        <v>0.28000000000000003</v>
      </c>
      <c r="AV189" s="265">
        <f>+GAMS!AV380</f>
        <v>0.28000000000000003</v>
      </c>
      <c r="AW189" s="265">
        <f>+GAMS!AW380</f>
        <v>0.28000000000000003</v>
      </c>
      <c r="AX189" s="265">
        <f>+GAMS!AX380</f>
        <v>0.28000000000000003</v>
      </c>
      <c r="AY189" s="265">
        <f>+GAMS!AY380</f>
        <v>0.28000000000000003</v>
      </c>
      <c r="AZ189" s="265">
        <f>+GAMS!AZ380</f>
        <v>0.28000000000000003</v>
      </c>
      <c r="BA189" s="265">
        <f>+GAMS!BA380</f>
        <v>0.28000000000000003</v>
      </c>
      <c r="BB189" s="265">
        <f>+GAMS!BB380</f>
        <v>0.28000000000000003</v>
      </c>
      <c r="BC189" s="265">
        <f>+GAMS!BC380</f>
        <v>0.28000000000000003</v>
      </c>
      <c r="BD189" s="265">
        <f>+GAMS!BD380</f>
        <v>0.28000000000000003</v>
      </c>
      <c r="BE189" s="265">
        <f>+GAMS!BE380</f>
        <v>0.28000000000000003</v>
      </c>
      <c r="BF189" s="265">
        <f>+GAMS!BF380</f>
        <v>0.28000000000000003</v>
      </c>
      <c r="BG189" s="265">
        <f>+GAMS!BG380</f>
        <v>0.28000000000000003</v>
      </c>
      <c r="BH189" s="265">
        <f>+GAMS!BH380</f>
        <v>0.28000000000000003</v>
      </c>
      <c r="BI189" s="265">
        <f>+GAMS!BI380</f>
        <v>0.28000000000000003</v>
      </c>
      <c r="BJ189" s="265">
        <f>+GAMS!BJ380</f>
        <v>0.28000000000000003</v>
      </c>
      <c r="BK189" s="265">
        <f>+GAMS!BK380</f>
        <v>0.28000000000000003</v>
      </c>
      <c r="BL189" s="265">
        <f>+GAMS!BL380</f>
        <v>0.28000000000000003</v>
      </c>
      <c r="BM189" s="265">
        <f>+GAMS!BM380</f>
        <v>0.28000000000000003</v>
      </c>
      <c r="BN189" s="265">
        <f>+GAMS!BN380</f>
        <v>0.28000000000000003</v>
      </c>
      <c r="BO189" s="265">
        <f>+GAMS!BO380</f>
        <v>0.28000000000000003</v>
      </c>
      <c r="BP189" s="265">
        <f>+GAMS!BP380</f>
        <v>0.28000000000000003</v>
      </c>
      <c r="BQ189" s="265">
        <f>+GAMS!BQ380</f>
        <v>0.28000000000000003</v>
      </c>
      <c r="BR189" s="265">
        <f>+GAMS!BR380</f>
        <v>0.28000000000000003</v>
      </c>
      <c r="BS189" s="265">
        <f>+GAMS!BS380</f>
        <v>0.28000000000000003</v>
      </c>
      <c r="BT189" s="265">
        <f>+GAMS!BT380</f>
        <v>0.28000000000000003</v>
      </c>
      <c r="BU189" s="265">
        <f>+GAMS!BU380</f>
        <v>0.28000000000000003</v>
      </c>
      <c r="BV189" s="265">
        <f>+GAMS!BV380</f>
        <v>0.28000000000000003</v>
      </c>
      <c r="BW189" s="265">
        <f>+GAMS!BW380</f>
        <v>0.28000000000000003</v>
      </c>
      <c r="BX189" s="265">
        <f>+GAMS!BX380</f>
        <v>0.28000000000000003</v>
      </c>
      <c r="BY189" s="265">
        <f>+GAMS!BY380</f>
        <v>0.28000000000000003</v>
      </c>
      <c r="BZ189" s="265">
        <f>+GAMS!BZ380</f>
        <v>0.28000000000000003</v>
      </c>
      <c r="CA189" s="265">
        <f>+GAMS!CA380</f>
        <v>0.28000000000000003</v>
      </c>
      <c r="CB189" s="265">
        <f>+GAMS!CB380</f>
        <v>0.28000000000000003</v>
      </c>
      <c r="CC189" s="265">
        <f>+GAMS!CC380</f>
        <v>0.28000000000000003</v>
      </c>
      <c r="CD189" s="265">
        <f>+GAMS!CD380</f>
        <v>0.28000000000000003</v>
      </c>
    </row>
    <row r="190" spans="1:82" s="265" customFormat="1" ht="21.6" customHeight="1" x14ac:dyDescent="0.25">
      <c r="A190" s="265" t="str">
        <f>+GAMS!A381</f>
        <v>Gross investment, 2019$</v>
      </c>
      <c r="B190" s="265">
        <f>+GAMS!B381</f>
        <v>34.007987362800002</v>
      </c>
      <c r="C190" s="265">
        <f>+GAMS!C381</f>
        <v>38.892094384700002</v>
      </c>
      <c r="D190" s="265">
        <f>+GAMS!D381</f>
        <v>44.221275764600001</v>
      </c>
      <c r="E190" s="265">
        <f>+GAMS!E381</f>
        <v>50.010043176499998</v>
      </c>
      <c r="F190" s="265">
        <f>+GAMS!F381</f>
        <v>56.281292809699998</v>
      </c>
      <c r="G190" s="265">
        <f>+GAMS!G381</f>
        <v>63.062042932700002</v>
      </c>
      <c r="H190" s="265">
        <f>+GAMS!H381</f>
        <v>70.379805792100001</v>
      </c>
      <c r="I190" s="265">
        <f>+GAMS!I381</f>
        <v>78.272537586499993</v>
      </c>
      <c r="J190" s="265">
        <f>+GAMS!J381</f>
        <v>86.776115785399995</v>
      </c>
      <c r="K190" s="265">
        <f>+GAMS!K381</f>
        <v>95.929466490400003</v>
      </c>
      <c r="L190" s="265">
        <f>+GAMS!L381</f>
        <v>105.7742605911</v>
      </c>
      <c r="M190" s="265">
        <f>+GAMS!M381</f>
        <v>116.3551747164</v>
      </c>
      <c r="N190" s="265">
        <f>+GAMS!N381</f>
        <v>127.7202928066</v>
      </c>
      <c r="O190" s="265">
        <f>+GAMS!O381</f>
        <v>139.92160354430001</v>
      </c>
      <c r="P190" s="265">
        <f>+GAMS!P381</f>
        <v>153.01548045729999</v>
      </c>
      <c r="Q190" s="265">
        <f>+GAMS!Q381</f>
        <v>167.06284877830001</v>
      </c>
      <c r="R190" s="319">
        <f>+GAMS!R381</f>
        <v>182.12834746190001</v>
      </c>
      <c r="S190" s="265">
        <f>+GAMS!S381</f>
        <v>198.35850265420001</v>
      </c>
      <c r="T190" s="265">
        <f>+GAMS!T381</f>
        <v>215.83198210559999</v>
      </c>
      <c r="U190" s="265">
        <f>+GAMS!U381</f>
        <v>234.65921668870001</v>
      </c>
      <c r="V190" s="265">
        <f>+GAMS!V381</f>
        <v>254.9790737603</v>
      </c>
      <c r="W190" s="265">
        <f>+GAMS!W381</f>
        <v>276.9622000796</v>
      </c>
      <c r="X190" s="265">
        <f>+GAMS!X381</f>
        <v>300.81830448260001</v>
      </c>
      <c r="Y190" s="265">
        <f>+GAMS!Y381</f>
        <v>326.8060960812</v>
      </c>
      <c r="Z190" s="265">
        <f>+GAMS!Z381</f>
        <v>355.24555789440001</v>
      </c>
      <c r="AA190" s="265">
        <f>+GAMS!AA381</f>
        <v>386.5323738088</v>
      </c>
      <c r="AB190" s="265">
        <f>+GAMS!AB381</f>
        <v>421.15390394349998</v>
      </c>
      <c r="AC190" s="265">
        <f>+GAMS!AC381</f>
        <v>459.70493093419998</v>
      </c>
      <c r="AD190" s="265">
        <f>+GAMS!AD381</f>
        <v>502.89384984830002</v>
      </c>
      <c r="AE190" s="265">
        <f>+GAMS!AE381</f>
        <v>551.48873111579996</v>
      </c>
      <c r="AF190" s="265">
        <f>+GAMS!AF381</f>
        <v>606.26857379210003</v>
      </c>
      <c r="AG190" s="265">
        <f>+GAMS!AG381</f>
        <v>667.85882761640005</v>
      </c>
      <c r="AH190" s="265">
        <f>+GAMS!AH381</f>
        <v>736.36232851069997</v>
      </c>
      <c r="AI190" s="265">
        <f>+GAMS!AI381</f>
        <v>810.58112504459996</v>
      </c>
      <c r="AJ190" s="265">
        <f>+GAMS!AJ381</f>
        <v>886.3960040334</v>
      </c>
      <c r="AK190" s="265">
        <f>+GAMS!AK381</f>
        <v>957.03457001109996</v>
      </c>
      <c r="AL190" s="265">
        <f>+GAMS!AL381</f>
        <v>1038.4032805659999</v>
      </c>
      <c r="AM190" s="265">
        <f>+GAMS!AM381</f>
        <v>1137.5762758072001</v>
      </c>
      <c r="AN190" s="265">
        <f>+GAMS!AN381</f>
        <v>1229.6882583255001</v>
      </c>
      <c r="AO190" s="265">
        <f>+GAMS!AO381</f>
        <v>1326.8902572891</v>
      </c>
      <c r="AP190" s="265">
        <f>+GAMS!AP381</f>
        <v>1429.7318249685</v>
      </c>
      <c r="AQ190" s="265">
        <f>+GAMS!AQ381</f>
        <v>1538.7264714534001</v>
      </c>
      <c r="AR190" s="265">
        <f>+GAMS!AR381</f>
        <v>1654.3648605195001</v>
      </c>
      <c r="AS190" s="265">
        <f>+GAMS!AS381</f>
        <v>1777.1255071922999</v>
      </c>
      <c r="AT190" s="265">
        <f>+GAMS!AT381</f>
        <v>1907.4830327805</v>
      </c>
      <c r="AU190" s="265">
        <f>+GAMS!AU381</f>
        <v>2045.9144527333999</v>
      </c>
      <c r="AV190" s="265">
        <f>+GAMS!AV381</f>
        <v>2192.9039743629</v>
      </c>
      <c r="AW190" s="265">
        <f>+GAMS!AW381</f>
        <v>2348.9466899741001</v>
      </c>
      <c r="AX190" s="265">
        <f>+GAMS!AX381</f>
        <v>2514.5514571456001</v>
      </c>
      <c r="AY190" s="265">
        <f>+GAMS!AY381</f>
        <v>2690.2431820003999</v>
      </c>
      <c r="AZ190" s="265">
        <f>+GAMS!AZ381</f>
        <v>2876.5646640057998</v>
      </c>
      <c r="BA190" s="265">
        <f>+GAMS!BA381</f>
        <v>3074.0781185554001</v>
      </c>
      <c r="BB190" s="265">
        <f>+GAMS!BB381</f>
        <v>3283.3664625657998</v>
      </c>
      <c r="BC190" s="265">
        <f>+GAMS!BC381</f>
        <v>3505.0344255843002</v>
      </c>
      <c r="BD190" s="265">
        <f>+GAMS!BD381</f>
        <v>3739.7095322096002</v>
      </c>
      <c r="BE190" s="265">
        <f>+GAMS!BE381</f>
        <v>3988.0429893546002</v>
      </c>
      <c r="BF190" s="265">
        <f>+GAMS!BF381</f>
        <v>4250.7105028442002</v>
      </c>
      <c r="BG190" s="265">
        <f>+GAMS!BG381</f>
        <v>4528.4130411800998</v>
      </c>
      <c r="BH190" s="265">
        <f>+GAMS!BH381</f>
        <v>4821.8775593949003</v>
      </c>
      <c r="BI190" s="265">
        <f>+GAMS!BI381</f>
        <v>5131.8576922889997</v>
      </c>
      <c r="BJ190" s="265">
        <f>+GAMS!BJ381</f>
        <v>5459.1344236693003</v>
      </c>
      <c r="BK190" s="265">
        <f>+GAMS!BK381</f>
        <v>5804.5167362313996</v>
      </c>
      <c r="BL190" s="265">
        <f>+GAMS!BL381</f>
        <v>6168.8422452657996</v>
      </c>
      <c r="BM190" s="265">
        <f>+GAMS!BM381</f>
        <v>6552.9778182885002</v>
      </c>
      <c r="BN190" s="265">
        <f>+GAMS!BN381</f>
        <v>6957.8201818983998</v>
      </c>
      <c r="BO190" s="265">
        <f>+GAMS!BO381</f>
        <v>7384.2965165739997</v>
      </c>
      <c r="BP190" s="265">
        <f>+GAMS!BP381</f>
        <v>7833.3650396839002</v>
      </c>
      <c r="BQ190" s="265">
        <f>+GAMS!BQ381</f>
        <v>8306.0155766629996</v>
      </c>
      <c r="BR190" s="265">
        <f>+GAMS!BR381</f>
        <v>8803.2701200678002</v>
      </c>
      <c r="BS190" s="265">
        <f>+GAMS!BS381</f>
        <v>9326.1833760463996</v>
      </c>
      <c r="BT190" s="265">
        <f>+GAMS!BT381</f>
        <v>9875.8432976308995</v>
      </c>
      <c r="BU190" s="265">
        <f>+GAMS!BU381</f>
        <v>10453.371604162299</v>
      </c>
      <c r="BV190" s="265">
        <f>+GAMS!BV381</f>
        <v>11059.9242860902</v>
      </c>
      <c r="BW190" s="265">
        <f>+GAMS!BW381</f>
        <v>11696.6920943395</v>
      </c>
      <c r="BX190" s="265">
        <f>+GAMS!BX381</f>
        <v>12364.9010134005</v>
      </c>
      <c r="BY190" s="265">
        <f>+GAMS!BY381</f>
        <v>13065.8127172764</v>
      </c>
      <c r="BZ190" s="265">
        <f>+GAMS!BZ381</f>
        <v>13800.7250074079</v>
      </c>
      <c r="CA190" s="265">
        <f>+GAMS!CA381</f>
        <v>14570.9722316845</v>
      </c>
      <c r="CB190" s="265">
        <f>+GAMS!CB381</f>
        <v>15377.9256836525</v>
      </c>
      <c r="CC190" s="265">
        <f>+GAMS!CC381</f>
        <v>16222.993981031999</v>
      </c>
      <c r="CD190" s="265">
        <f>+GAMS!CD381</f>
        <v>17107.6234226581</v>
      </c>
    </row>
    <row r="191" spans="1:82" s="265" customFormat="1" ht="21.6" customHeight="1" x14ac:dyDescent="0.25">
      <c r="A191" s="265" t="str">
        <f>+GAMS!A382</f>
        <v>Y gross-net, 2019$</v>
      </c>
      <c r="B191" s="265">
        <f>+GAMS!B382</f>
        <v>134.1640326022</v>
      </c>
      <c r="C191" s="265">
        <f>+GAMS!C382</f>
        <v>155.3730597327</v>
      </c>
      <c r="D191" s="265">
        <f>+GAMS!D382</f>
        <v>178.46627839039999</v>
      </c>
      <c r="E191" s="265">
        <f>+GAMS!E382</f>
        <v>203.5435607435</v>
      </c>
      <c r="F191" s="265">
        <f>+GAMS!F382</f>
        <v>230.71050781950001</v>
      </c>
      <c r="G191" s="265">
        <f>+GAMS!G382</f>
        <v>260.08331238009998</v>
      </c>
      <c r="H191" s="265">
        <f>+GAMS!H382</f>
        <v>291.78958644519997</v>
      </c>
      <c r="I191" s="265">
        <f>+GAMS!I382</f>
        <v>325.96527842329999</v>
      </c>
      <c r="J191" s="265">
        <f>+GAMS!J382</f>
        <v>362.76177833079998</v>
      </c>
      <c r="K191" s="265">
        <f>+GAMS!K382</f>
        <v>402.341362973</v>
      </c>
      <c r="L191" s="265">
        <f>+GAMS!L382</f>
        <v>444.87743638120003</v>
      </c>
      <c r="M191" s="265">
        <f>+GAMS!M382</f>
        <v>490.55445606749998</v>
      </c>
      <c r="N191" s="265">
        <f>+GAMS!N382</f>
        <v>539.56803448100004</v>
      </c>
      <c r="O191" s="265">
        <f>+GAMS!O382</f>
        <v>592.12527025680004</v>
      </c>
      <c r="P191" s="265">
        <f>+GAMS!P382</f>
        <v>648.44533864339996</v>
      </c>
      <c r="Q191" s="265">
        <f>+GAMS!Q382</f>
        <v>708.76030937159999</v>
      </c>
      <c r="R191" s="319">
        <f>+GAMS!R382</f>
        <v>773.31601135439996</v>
      </c>
      <c r="S191" s="265">
        <f>+GAMS!S382</f>
        <v>842.51812087979999</v>
      </c>
      <c r="T191" s="265">
        <f>+GAMS!T382</f>
        <v>916.6587598497</v>
      </c>
      <c r="U191" s="265">
        <f>+GAMS!U382</f>
        <v>996.06290568880002</v>
      </c>
      <c r="V191" s="265">
        <f>+GAMS!V382</f>
        <v>1081.0935228231999</v>
      </c>
      <c r="W191" s="265">
        <f>+GAMS!W382</f>
        <v>1172.1587504513</v>
      </c>
      <c r="X191" s="265">
        <f>+GAMS!X382</f>
        <v>1269.7212728677</v>
      </c>
      <c r="Y191" s="265">
        <f>+GAMS!Y382</f>
        <v>1374.3105138359001</v>
      </c>
      <c r="Z191" s="265">
        <f>+GAMS!Z382</f>
        <v>1486.5380304667001</v>
      </c>
      <c r="AA191" s="265">
        <f>+GAMS!AA382</f>
        <v>1607.1164268673999</v>
      </c>
      <c r="AB191" s="265">
        <f>+GAMS!AB382</f>
        <v>1736.8820023942001</v>
      </c>
      <c r="AC191" s="265">
        <f>+GAMS!AC382</f>
        <v>1876.8210065630999</v>
      </c>
      <c r="AD191" s="265">
        <f>+GAMS!AD382</f>
        <v>2028.0990309104</v>
      </c>
      <c r="AE191" s="265">
        <f>+GAMS!AE382</f>
        <v>2192.0916001956002</v>
      </c>
      <c r="AF191" s="265">
        <f>+GAMS!AF382</f>
        <v>2370.3712763566</v>
      </c>
      <c r="AG191" s="265">
        <f>+GAMS!AG382</f>
        <v>2564.6853229765002</v>
      </c>
      <c r="AH191" s="265">
        <f>+GAMS!AH382</f>
        <v>2776.8699540870002</v>
      </c>
      <c r="AI191" s="265">
        <f>+GAMS!AI382</f>
        <v>3008.6303492390002</v>
      </c>
      <c r="AJ191" s="265">
        <f>+GAMS!AJ382</f>
        <v>3261.0467668595002</v>
      </c>
      <c r="AK191" s="265">
        <f>+GAMS!AK382</f>
        <v>3533.2020420662998</v>
      </c>
      <c r="AL191" s="265">
        <f>+GAMS!AL382</f>
        <v>3819.1197604516001</v>
      </c>
      <c r="AM191" s="265">
        <f>+GAMS!AM382</f>
        <v>4124.2795751835001</v>
      </c>
      <c r="AN191" s="265">
        <f>+GAMS!AN382</f>
        <v>4456.2458027097</v>
      </c>
      <c r="AO191" s="265">
        <f>+GAMS!AO382</f>
        <v>4806.4228657652002</v>
      </c>
      <c r="AP191" s="265">
        <f>+GAMS!AP382</f>
        <v>5176.7890517858004</v>
      </c>
      <c r="AQ191" s="265">
        <f>+GAMS!AQ382</f>
        <v>5569.1895318774996</v>
      </c>
      <c r="AR191" s="265">
        <f>+GAMS!AR382</f>
        <v>5985.3848036226</v>
      </c>
      <c r="AS191" s="265">
        <f>+GAMS!AS382</f>
        <v>6427.0897790482004</v>
      </c>
      <c r="AT191" s="265">
        <f>+GAMS!AT382</f>
        <v>6896.0038764637002</v>
      </c>
      <c r="AU191" s="265">
        <f>+GAMS!AU382</f>
        <v>7393.8339045151997</v>
      </c>
      <c r="AV191" s="265">
        <f>+GAMS!AV382</f>
        <v>7922.3114989056003</v>
      </c>
      <c r="AW191" s="265">
        <f>+GAMS!AW382</f>
        <v>8483.2065263869008</v>
      </c>
      <c r="AX191" s="265">
        <f>+GAMS!AX382</f>
        <v>9078.3375237663004</v>
      </c>
      <c r="AY191" s="265">
        <f>+GAMS!AY382</f>
        <v>9709.5799607967001</v>
      </c>
      <c r="AZ191" s="265">
        <f>+GAMS!AZ382</f>
        <v>10378.872905861301</v>
      </c>
      <c r="BA191" s="265">
        <f>+GAMS!BA382</f>
        <v>11088.224518635599</v>
      </c>
      <c r="BB191" s="265">
        <f>+GAMS!BB382</f>
        <v>11839.7166805368</v>
      </c>
      <c r="BC191" s="265">
        <f>+GAMS!BC382</f>
        <v>12635.508990721501</v>
      </c>
      <c r="BD191" s="265">
        <f>+GAMS!BD382</f>
        <v>13477.8422944718</v>
      </c>
      <c r="BE191" s="265">
        <f>+GAMS!BE382</f>
        <v>14369.041866043301</v>
      </c>
      <c r="BF191" s="265">
        <f>+GAMS!BF382</f>
        <v>15311.5203351168</v>
      </c>
      <c r="BG191" s="265">
        <f>+GAMS!BG382</f>
        <v>16307.7804217333</v>
      </c>
      <c r="BH191" s="265">
        <f>+GAMS!BH382</f>
        <v>17360.4175267104</v>
      </c>
      <c r="BI191" s="265">
        <f>+GAMS!BI382</f>
        <v>18472.122211349499</v>
      </c>
      <c r="BJ191" s="265">
        <f>+GAMS!BJ382</f>
        <v>19645.682590509001</v>
      </c>
      <c r="BK191" s="265">
        <f>+GAMS!BK382</f>
        <v>20883.9866559322</v>
      </c>
      <c r="BL191" s="265">
        <f>+GAMS!BL382</f>
        <v>22190.024541417501</v>
      </c>
      <c r="BM191" s="265">
        <f>+GAMS!BM382</f>
        <v>23566.8907374915</v>
      </c>
      <c r="BN191" s="265">
        <f>+GAMS!BN382</f>
        <v>25017.7862603545</v>
      </c>
      <c r="BO191" s="265">
        <f>+GAMS!BO382</f>
        <v>26546.0207777225</v>
      </c>
      <c r="BP191" s="265">
        <f>+GAMS!BP382</f>
        <v>28155.014692607099</v>
      </c>
      <c r="BQ191" s="265">
        <f>+GAMS!BQ382</f>
        <v>29848.301184903899</v>
      </c>
      <c r="BR191" s="265">
        <f>+GAMS!BR382</f>
        <v>31629.5282097938</v>
      </c>
      <c r="BS191" s="265">
        <f>+GAMS!BS382</f>
        <v>33502.460451321203</v>
      </c>
      <c r="BT191" s="265">
        <f>+GAMS!BT382</f>
        <v>35470.981229044803</v>
      </c>
      <c r="BU191" s="265">
        <f>+GAMS!BU382</f>
        <v>37539.094355309302</v>
      </c>
      <c r="BV191" s="265">
        <f>+GAMS!BV382</f>
        <v>39710.925940434601</v>
      </c>
      <c r="BW191" s="265">
        <f>+GAMS!BW382</f>
        <v>41990.726142941698</v>
      </c>
      <c r="BX191" s="265">
        <f>+GAMS!BX382</f>
        <v>44382.870861802097</v>
      </c>
      <c r="BY191" s="265">
        <f>+GAMS!BY382</f>
        <v>46891.8633676194</v>
      </c>
      <c r="BZ191" s="265">
        <f>+GAMS!BZ382</f>
        <v>49522.335869589901</v>
      </c>
      <c r="CA191" s="265">
        <f>+GAMS!CA382</f>
        <v>52279.051015068399</v>
      </c>
      <c r="CB191" s="265">
        <f>+GAMS!CB382</f>
        <v>55166.903318549099</v>
      </c>
      <c r="CC191" s="265">
        <f>+GAMS!CC382</f>
        <v>58190.920516887403</v>
      </c>
      <c r="CD191" s="265">
        <f>+GAMS!CD382</f>
        <v>61356.2648476014</v>
      </c>
    </row>
    <row r="192" spans="1:82" s="265" customFormat="1" ht="21.6" customHeight="1" x14ac:dyDescent="0.25">
      <c r="A192" s="265" t="str">
        <f>+GAMS!A383</f>
        <v xml:space="preserve">Consumption per capita, 2019$ </v>
      </c>
      <c r="B192" s="265">
        <f>+GAMS!B383</f>
        <v>12.917686639399999</v>
      </c>
      <c r="C192" s="265">
        <f>+GAMS!C383</f>
        <v>14.313253571200001</v>
      </c>
      <c r="D192" s="265">
        <f>+GAMS!D383</f>
        <v>15.827210884699999</v>
      </c>
      <c r="E192" s="265">
        <f>+GAMS!E383</f>
        <v>17.471783566300001</v>
      </c>
      <c r="F192" s="265">
        <f>+GAMS!F383</f>
        <v>19.2578548167</v>
      </c>
      <c r="G192" s="265">
        <f>+GAMS!G383</f>
        <v>21.196296308899999</v>
      </c>
      <c r="H192" s="265">
        <f>+GAMS!H383</f>
        <v>23.298549427200001</v>
      </c>
      <c r="I192" s="265">
        <f>+GAMS!I383</f>
        <v>25.575456262199999</v>
      </c>
      <c r="J192" s="265">
        <f>+GAMS!J383</f>
        <v>28.039066799699999</v>
      </c>
      <c r="K192" s="265">
        <f>+GAMS!K383</f>
        <v>30.7019176286</v>
      </c>
      <c r="L192" s="265">
        <f>+GAMS!L383</f>
        <v>33.577047534800002</v>
      </c>
      <c r="M192" s="265">
        <f>+GAMS!M383</f>
        <v>36.677997957300001</v>
      </c>
      <c r="N192" s="265">
        <f>+GAMS!N383</f>
        <v>40.018811276400001</v>
      </c>
      <c r="O192" s="265">
        <f>+GAMS!O383</f>
        <v>43.614035942400001</v>
      </c>
      <c r="P192" s="265">
        <f>+GAMS!P383</f>
        <v>47.478751260700001</v>
      </c>
      <c r="Q192" s="265">
        <f>+GAMS!Q383</f>
        <v>51.628635893499997</v>
      </c>
      <c r="R192" s="319">
        <f>+GAMS!R383</f>
        <v>56.080126952100002</v>
      </c>
      <c r="S192" s="265">
        <f>+GAMS!S383</f>
        <v>60.856321672699998</v>
      </c>
      <c r="T192" s="265">
        <f>+GAMS!T383</f>
        <v>65.976423010000005</v>
      </c>
      <c r="U192" s="265">
        <f>+GAMS!U383</f>
        <v>71.459148471500001</v>
      </c>
      <c r="V192" s="265">
        <f>+GAMS!V383</f>
        <v>77.323782310699997</v>
      </c>
      <c r="W192" s="265">
        <f>+GAMS!W383</f>
        <v>83.590452475800006</v>
      </c>
      <c r="X192" s="265">
        <f>+GAMS!X383</f>
        <v>90.280211803</v>
      </c>
      <c r="Y192" s="265">
        <f>+GAMS!Y383</f>
        <v>97.415097658600004</v>
      </c>
      <c r="Z192" s="265">
        <f>+GAMS!Z383</f>
        <v>105.018223025</v>
      </c>
      <c r="AA192" s="265">
        <f>+GAMS!AA383</f>
        <v>113.1139292588</v>
      </c>
      <c r="AB192" s="265">
        <f>+GAMS!AB383</f>
        <v>121.728054555</v>
      </c>
      <c r="AC192" s="265">
        <f>+GAMS!AC383</f>
        <v>130.88844164930001</v>
      </c>
      <c r="AD192" s="265">
        <f>+GAMS!AD383</f>
        <v>140.6265436468</v>
      </c>
      <c r="AE192" s="265">
        <f>+GAMS!AE383</f>
        <v>150.98535489330001</v>
      </c>
      <c r="AF192" s="265">
        <f>+GAMS!AF383</f>
        <v>162.02052070030001</v>
      </c>
      <c r="AG192" s="265">
        <f>+GAMS!AG383</f>
        <v>173.81276492270001</v>
      </c>
      <c r="AH192" s="265">
        <f>+GAMS!AH383</f>
        <v>186.4926209141</v>
      </c>
      <c r="AI192" s="265">
        <f>+GAMS!AI383</f>
        <v>200.2903942319</v>
      </c>
      <c r="AJ192" s="265">
        <f>+GAMS!AJ383</f>
        <v>215.63883828889999</v>
      </c>
      <c r="AK192" s="265">
        <f>+GAMS!AK383</f>
        <v>233.1383426985</v>
      </c>
      <c r="AL192" s="265">
        <f>+GAMS!AL383</f>
        <v>251.75614079499999</v>
      </c>
      <c r="AM192" s="265">
        <f>+GAMS!AM383</f>
        <v>270.50023506150001</v>
      </c>
      <c r="AN192" s="265">
        <f>+GAMS!AN383</f>
        <v>292.36021023180001</v>
      </c>
      <c r="AO192" s="265">
        <f>+GAMS!AO383</f>
        <v>315.4304576847</v>
      </c>
      <c r="AP192" s="265">
        <f>+GAMS!AP383</f>
        <v>339.8415739152</v>
      </c>
      <c r="AQ192" s="265">
        <f>+GAMS!AQ383</f>
        <v>365.71554418120002</v>
      </c>
      <c r="AR192" s="265">
        <f>+GAMS!AR383</f>
        <v>393.1688963565</v>
      </c>
      <c r="AS192" s="265">
        <f>+GAMS!AS383</f>
        <v>422.31525450610002</v>
      </c>
      <c r="AT192" s="265">
        <f>+GAMS!AT383</f>
        <v>453.26730775430002</v>
      </c>
      <c r="AU192" s="265">
        <f>+GAMS!AU383</f>
        <v>486.13830896370001</v>
      </c>
      <c r="AV192" s="265">
        <f>+GAMS!AV383</f>
        <v>521.04321758660001</v>
      </c>
      <c r="AW192" s="265">
        <f>+GAMS!AW383</f>
        <v>558.09957894210004</v>
      </c>
      <c r="AX192" s="265">
        <f>+GAMS!AX383</f>
        <v>597.42820964570001</v>
      </c>
      <c r="AY192" s="265">
        <f>+GAMS!AY383</f>
        <v>639.15374073309999</v>
      </c>
      <c r="AZ192" s="265">
        <f>+GAMS!AZ383</f>
        <v>683.40505631480005</v>
      </c>
      <c r="BA192" s="265">
        <f>+GAMS!BA383</f>
        <v>730.31565548360004</v>
      </c>
      <c r="BB192" s="265">
        <f>+GAMS!BB383</f>
        <v>780.02395779769995</v>
      </c>
      <c r="BC192" s="265">
        <f>+GAMS!BC383</f>
        <v>832.67356722730005</v>
      </c>
      <c r="BD192" s="265">
        <f>+GAMS!BD383</f>
        <v>888.41350547829995</v>
      </c>
      <c r="BE192" s="265">
        <f>+GAMS!BE383</f>
        <v>947.39842267619997</v>
      </c>
      <c r="BF192" s="265">
        <f>+GAMS!BF383</f>
        <v>1009.7887912414</v>
      </c>
      <c r="BG192" s="265">
        <f>+GAMS!BG383</f>
        <v>1075.7510872012999</v>
      </c>
      <c r="BH192" s="265">
        <f>+GAMS!BH383</f>
        <v>1145.4579620146001</v>
      </c>
      <c r="BI192" s="265">
        <f>+GAMS!BI383</f>
        <v>1219.0884071196999</v>
      </c>
      <c r="BJ192" s="265">
        <f>+GAMS!BJ383</f>
        <v>1296.8279127810999</v>
      </c>
      <c r="BK192" s="265">
        <f>+GAMS!BK383</f>
        <v>1378.8686223404</v>
      </c>
      <c r="BL192" s="265">
        <f>+GAMS!BL383</f>
        <v>1465.409482627</v>
      </c>
      <c r="BM192" s="265">
        <f>+GAMS!BM383</f>
        <v>1556.6563910289001</v>
      </c>
      <c r="BN192" s="265">
        <f>+GAMS!BN383</f>
        <v>1652.8223395339</v>
      </c>
      <c r="BO192" s="265">
        <f>+GAMS!BO383</f>
        <v>1754.1275559102</v>
      </c>
      <c r="BP192" s="265">
        <f>+GAMS!BP383</f>
        <v>1860.7996420928</v>
      </c>
      <c r="BQ192" s="265">
        <f>+GAMS!BQ383</f>
        <v>1973.0737097629999</v>
      </c>
      <c r="BR192" s="265">
        <f>+GAMS!BR383</f>
        <v>2091.1925130544</v>
      </c>
      <c r="BS192" s="265">
        <f>+GAMS!BS383</f>
        <v>2215.4065782742</v>
      </c>
      <c r="BT192" s="265">
        <f>+GAMS!BT383</f>
        <v>2345.9743304990998</v>
      </c>
      <c r="BU192" s="265">
        <f>+GAMS!BU383</f>
        <v>2483.1622168821</v>
      </c>
      <c r="BV192" s="265">
        <f>+GAMS!BV383</f>
        <v>2627.2448264896002</v>
      </c>
      <c r="BW192" s="265">
        <f>+GAMS!BW383</f>
        <v>2778.5050064777001</v>
      </c>
      <c r="BX192" s="265">
        <f>+GAMS!BX383</f>
        <v>2937.2339744055998</v>
      </c>
      <c r="BY192" s="265">
        <f>+GAMS!BY383</f>
        <v>3103.7314264818001</v>
      </c>
      <c r="BZ192" s="265">
        <f>+GAMS!BZ383</f>
        <v>3278.3056415329002</v>
      </c>
      <c r="CA192" s="265">
        <f>+GAMS!CA383</f>
        <v>3461.2735804829999</v>
      </c>
      <c r="CB192" s="265">
        <f>+GAMS!CB383</f>
        <v>3652.9609811333999</v>
      </c>
      <c r="CC192" s="265">
        <f>+GAMS!CC383</f>
        <v>3853.7024480301002</v>
      </c>
      <c r="CD192" s="265">
        <f>+GAMS!CD383</f>
        <v>4063.8415372097002</v>
      </c>
    </row>
    <row r="193" spans="1:82" s="265" customFormat="1" ht="21.6" customHeight="1" x14ac:dyDescent="0.25">
      <c r="A193" s="265" t="str">
        <f>+GAMS!A384</f>
        <v>Consumption</v>
      </c>
      <c r="B193" s="265">
        <f>+GAMS!B384</f>
        <v>100.1495327467</v>
      </c>
      <c r="C193" s="265">
        <f>+GAMS!C384</f>
        <v>116.4722022946</v>
      </c>
      <c r="D193" s="265">
        <f>+GAMS!D384</f>
        <v>134.2332757673</v>
      </c>
      <c r="E193" s="265">
        <f>+GAMS!E384</f>
        <v>153.51789120449999</v>
      </c>
      <c r="F193" s="265">
        <f>+GAMS!F384</f>
        <v>174.40846304959999</v>
      </c>
      <c r="G193" s="265">
        <f>+GAMS!G384</f>
        <v>196.99378564169999</v>
      </c>
      <c r="H193" s="265">
        <f>+GAMS!H384</f>
        <v>221.37346053670001</v>
      </c>
      <c r="I193" s="265">
        <f>+GAMS!I384</f>
        <v>247.64615562450001</v>
      </c>
      <c r="J193" s="265">
        <f>+GAMS!J384</f>
        <v>275.9259921309</v>
      </c>
      <c r="K193" s="265">
        <f>+GAMS!K384</f>
        <v>306.33554527870001</v>
      </c>
      <c r="L193" s="265">
        <f>+GAMS!L384</f>
        <v>339.00555761419997</v>
      </c>
      <c r="M193" s="265">
        <f>+GAMS!M384</f>
        <v>374.07454418980001</v>
      </c>
      <c r="N193" s="265">
        <f>+GAMS!N384</f>
        <v>411.68841541799998</v>
      </c>
      <c r="O193" s="265">
        <f>+GAMS!O384</f>
        <v>452.00021215039999</v>
      </c>
      <c r="P193" s="265">
        <f>+GAMS!P384</f>
        <v>495.17008938660001</v>
      </c>
      <c r="Q193" s="265">
        <f>+GAMS!Q384</f>
        <v>541.36580490170002</v>
      </c>
      <c r="R193" s="319">
        <f>+GAMS!R384</f>
        <v>590.76421375109999</v>
      </c>
      <c r="S193" s="265">
        <f>+GAMS!S384</f>
        <v>643.61355742240005</v>
      </c>
      <c r="T193" s="265">
        <f>+GAMS!T384</f>
        <v>700.12239840070004</v>
      </c>
      <c r="U193" s="265">
        <f>+GAMS!U384</f>
        <v>760.49477386440003</v>
      </c>
      <c r="V193" s="265">
        <f>+GAMS!V384</f>
        <v>824.94114536009999</v>
      </c>
      <c r="W193" s="265">
        <f>+GAMS!W384</f>
        <v>893.68129093029995</v>
      </c>
      <c r="X193" s="265">
        <f>+GAMS!X384</f>
        <v>966.94514469329999</v>
      </c>
      <c r="Y193" s="265">
        <f>+GAMS!Y384</f>
        <v>1044.9734116707</v>
      </c>
      <c r="Z193" s="265">
        <f>+GAMS!Z384</f>
        <v>1128.0185229901001</v>
      </c>
      <c r="AA193" s="265">
        <f>+GAMS!AA384</f>
        <v>1216.3462588883001</v>
      </c>
      <c r="AB193" s="265">
        <f>+GAMS!AB384</f>
        <v>1310.2386243551</v>
      </c>
      <c r="AC193" s="265">
        <f>+GAMS!AC384</f>
        <v>1409.9993126636</v>
      </c>
      <c r="AD193" s="265">
        <f>+GAMS!AD384</f>
        <v>1515.9710236935</v>
      </c>
      <c r="AE193" s="265">
        <f>+GAMS!AE384</f>
        <v>1628.6210593974999</v>
      </c>
      <c r="AF193" s="265">
        <f>+GAMS!AF384</f>
        <v>1748.5535398477</v>
      </c>
      <c r="AG193" s="265">
        <f>+GAMS!AG384</f>
        <v>1876.6437355482001</v>
      </c>
      <c r="AH193" s="265">
        <f>+GAMS!AH384</f>
        <v>2014.3055065873</v>
      </c>
      <c r="AI193" s="265">
        <f>+GAMS!AI384</f>
        <v>2164.0317107963001</v>
      </c>
      <c r="AJ193" s="265">
        <f>+GAMS!AJ384</f>
        <v>2330.5049055203999</v>
      </c>
      <c r="AK193" s="265">
        <f>+GAMS!AK384</f>
        <v>2520.2228715247002</v>
      </c>
      <c r="AL193" s="265">
        <f>+GAMS!AL384</f>
        <v>2722.0287140058999</v>
      </c>
      <c r="AM193" s="265">
        <f>+GAMS!AM384</f>
        <v>2925.1961377899001</v>
      </c>
      <c r="AN193" s="265">
        <f>+GAMS!AN384</f>
        <v>3162.0555214084002</v>
      </c>
      <c r="AO193" s="265">
        <f>+GAMS!AO384</f>
        <v>3412.0035187435001</v>
      </c>
      <c r="AP193" s="265">
        <f>+GAMS!AP384</f>
        <v>3676.4532642047002</v>
      </c>
      <c r="AQ193" s="265">
        <f>+GAMS!AQ384</f>
        <v>3956.7252123087001</v>
      </c>
      <c r="AR193" s="265">
        <f>+GAMS!AR384</f>
        <v>4254.0810699071999</v>
      </c>
      <c r="AS193" s="265">
        <f>+GAMS!AS384</f>
        <v>4569.7513042089004</v>
      </c>
      <c r="AT193" s="265">
        <f>+GAMS!AT384</f>
        <v>4904.9563700070003</v>
      </c>
      <c r="AU193" s="265">
        <f>+GAMS!AU384</f>
        <v>5260.9228784572997</v>
      </c>
      <c r="AV193" s="265">
        <f>+GAMS!AV384</f>
        <v>5638.8959340761003</v>
      </c>
      <c r="AW193" s="265">
        <f>+GAMS!AW384</f>
        <v>6040.1486313619998</v>
      </c>
      <c r="AX193" s="265">
        <f>+GAMS!AX384</f>
        <v>6465.9894612316002</v>
      </c>
      <c r="AY193" s="265">
        <f>+GAMS!AY384</f>
        <v>6917.7681822867999</v>
      </c>
      <c r="AZ193" s="265">
        <f>+GAMS!AZ384</f>
        <v>7396.8805645864004</v>
      </c>
      <c r="BA193" s="265">
        <f>+GAMS!BA384</f>
        <v>7904.7723048567996</v>
      </c>
      <c r="BB193" s="265">
        <f>+GAMS!BB384</f>
        <v>8442.9423323120991</v>
      </c>
      <c r="BC193" s="265">
        <f>+GAMS!BC384</f>
        <v>9012.9456657882001</v>
      </c>
      <c r="BD193" s="265">
        <f>+GAMS!BD384</f>
        <v>9616.3959399675005</v>
      </c>
      <c r="BE193" s="265">
        <f>+GAMS!BE384</f>
        <v>10254.967686911899</v>
      </c>
      <c r="BF193" s="265">
        <f>+GAMS!BF384</f>
        <v>10930.398435884999</v>
      </c>
      <c r="BG193" s="265">
        <f>+GAMS!BG384</f>
        <v>11644.4906773201</v>
      </c>
      <c r="BH193" s="265">
        <f>+GAMS!BH384</f>
        <v>12399.1137241583</v>
      </c>
      <c r="BI193" s="265">
        <f>+GAMS!BI384</f>
        <v>13196.205494457399</v>
      </c>
      <c r="BJ193" s="265">
        <f>+GAMS!BJ384</f>
        <v>14037.7742322924</v>
      </c>
      <c r="BK193" s="265">
        <f>+GAMS!BK384</f>
        <v>14925.9001788807</v>
      </c>
      <c r="BL193" s="265">
        <f>+GAMS!BL384</f>
        <v>15862.737202112199</v>
      </c>
      <c r="BM193" s="265">
        <f>+GAMS!BM384</f>
        <v>16850.514389884702</v>
      </c>
      <c r="BN193" s="265">
        <f>+GAMS!BN384</f>
        <v>17891.537610595798</v>
      </c>
      <c r="BO193" s="265">
        <f>+GAMS!BO384</f>
        <v>18988.191042618699</v>
      </c>
      <c r="BP193" s="265">
        <f>+GAMS!BP384</f>
        <v>20142.9386734728</v>
      </c>
      <c r="BQ193" s="265">
        <f>+GAMS!BQ384</f>
        <v>21358.325768562001</v>
      </c>
      <c r="BR193" s="265">
        <f>+GAMS!BR384</f>
        <v>22636.980308745799</v>
      </c>
      <c r="BS193" s="265">
        <f>+GAMS!BS384</f>
        <v>23981.614395548</v>
      </c>
      <c r="BT193" s="265">
        <f>+GAMS!BT384</f>
        <v>25395.025622479501</v>
      </c>
      <c r="BU193" s="265">
        <f>+GAMS!BU384</f>
        <v>26880.0984107031</v>
      </c>
      <c r="BV193" s="265">
        <f>+GAMS!BV384</f>
        <v>28439.8053070891</v>
      </c>
      <c r="BW193" s="265">
        <f>+GAMS!BW384</f>
        <v>30077.208242587301</v>
      </c>
      <c r="BX193" s="265">
        <f>+GAMS!BX384</f>
        <v>31795.459748744001</v>
      </c>
      <c r="BY193" s="265">
        <f>+GAMS!BY384</f>
        <v>33597.804130139302</v>
      </c>
      <c r="BZ193" s="265">
        <f>+GAMS!BZ384</f>
        <v>35487.578590477598</v>
      </c>
      <c r="CA193" s="265">
        <f>+GAMS!CA384</f>
        <v>37468.214310045798</v>
      </c>
      <c r="CB193" s="265">
        <f>+GAMS!CB384</f>
        <v>39543.237472249399</v>
      </c>
      <c r="CC193" s="265">
        <f>+GAMS!CC384</f>
        <v>41716.270236939301</v>
      </c>
      <c r="CD193" s="265">
        <f>+GAMS!CD384</f>
        <v>43991.031658263702</v>
      </c>
    </row>
    <row r="194" spans="1:82" s="265" customFormat="1" ht="21.6" customHeight="1" x14ac:dyDescent="0.25">
      <c r="A194" s="265" t="str">
        <f>+GAMS!A385</f>
        <v>Climate damages, fraction of output</v>
      </c>
      <c r="B194" s="265">
        <f>+GAMS!B385</f>
        <v>5.3925133000000004E-3</v>
      </c>
      <c r="C194" s="265">
        <f>+GAMS!C385</f>
        <v>7.0790167000000003E-3</v>
      </c>
      <c r="D194" s="265">
        <f>+GAMS!D385</f>
        <v>8.5482721000000005E-3</v>
      </c>
      <c r="E194" s="265">
        <f>+GAMS!E385</f>
        <v>1.00399667E-2</v>
      </c>
      <c r="F194" s="265">
        <f>+GAMS!F385</f>
        <v>1.16395271E-2</v>
      </c>
      <c r="G194" s="265">
        <f>+GAMS!G385</f>
        <v>1.33777694E-2</v>
      </c>
      <c r="H194" s="265">
        <f>+GAMS!H385</f>
        <v>1.5266937899999999E-2</v>
      </c>
      <c r="I194" s="265">
        <f>+GAMS!I385</f>
        <v>1.73179491E-2</v>
      </c>
      <c r="J194" s="265">
        <f>+GAMS!J385</f>
        <v>1.9538486599999998E-2</v>
      </c>
      <c r="K194" s="265">
        <f>+GAMS!K385</f>
        <v>2.1933720899999998E-2</v>
      </c>
      <c r="L194" s="265">
        <f>+GAMS!L385</f>
        <v>2.45076813E-2</v>
      </c>
      <c r="M194" s="265">
        <f>+GAMS!M385</f>
        <v>2.7263563000000001E-2</v>
      </c>
      <c r="N194" s="265">
        <f>+GAMS!N385</f>
        <v>3.0203707E-2</v>
      </c>
      <c r="O194" s="265">
        <f>+GAMS!O385</f>
        <v>3.3329454299999998E-2</v>
      </c>
      <c r="P194" s="265">
        <f>+GAMS!P385</f>
        <v>3.66409345E-2</v>
      </c>
      <c r="Q194" s="265">
        <f>+GAMS!Q385</f>
        <v>4.0136804099999999E-2</v>
      </c>
      <c r="R194" s="319">
        <f>+GAMS!R385</f>
        <v>4.3813937800000001E-2</v>
      </c>
      <c r="S194" s="265">
        <f>+GAMS!S385</f>
        <v>4.7502370699999998E-2</v>
      </c>
      <c r="T194" s="265">
        <f>+GAMS!T385</f>
        <v>5.1269789000000003E-2</v>
      </c>
      <c r="U194" s="265">
        <f>+GAMS!U385</f>
        <v>5.51301846E-2</v>
      </c>
      <c r="V194" s="265">
        <f>+GAMS!V385</f>
        <v>5.9079066499999999E-2</v>
      </c>
      <c r="W194" s="265">
        <f>+GAMS!W385</f>
        <v>6.3104016299999996E-2</v>
      </c>
      <c r="X194" s="265">
        <f>+GAMS!X385</f>
        <v>6.71876852E-2</v>
      </c>
      <c r="Y194" s="265">
        <f>+GAMS!Y385</f>
        <v>7.1308458399999997E-2</v>
      </c>
      <c r="Z194" s="265">
        <f>+GAMS!Z385</f>
        <v>7.5440358999999999E-2</v>
      </c>
      <c r="AA194" s="265">
        <f>+GAMS!AA385</f>
        <v>7.9552633799999994E-2</v>
      </c>
      <c r="AB194" s="265">
        <f>+GAMS!AB385</f>
        <v>8.3609122899999999E-2</v>
      </c>
      <c r="AC194" s="265">
        <f>+GAMS!AC385</f>
        <v>8.7567397000000005E-2</v>
      </c>
      <c r="AD194" s="265">
        <f>+GAMS!AD385</f>
        <v>9.1377386599999999E-2</v>
      </c>
      <c r="AE194" s="265">
        <f>+GAMS!AE385</f>
        <v>9.4977970800000006E-2</v>
      </c>
      <c r="AF194" s="265">
        <f>+GAMS!AF385</f>
        <v>9.8297130699999999E-2</v>
      </c>
      <c r="AG194" s="265">
        <f>+GAMS!AG385</f>
        <v>0.10125014509999999</v>
      </c>
      <c r="AH194" s="265">
        <f>+GAMS!AH385</f>
        <v>0.10373664489999999</v>
      </c>
      <c r="AI194" s="265">
        <f>+GAMS!AI385</f>
        <v>0.1056366473</v>
      </c>
      <c r="AJ194" s="265">
        <f>+GAMS!AJ385</f>
        <v>0.1068055535</v>
      </c>
      <c r="AK194" s="265">
        <f>+GAMS!AK385</f>
        <v>0.10714371590000001</v>
      </c>
      <c r="AL194" s="265">
        <f>+GAMS!AL385</f>
        <v>0.1071918838</v>
      </c>
      <c r="AM194" s="265">
        <f>+GAMS!AM385</f>
        <v>0.1072373623</v>
      </c>
      <c r="AN194" s="265">
        <f>+GAMS!AN385</f>
        <v>0.1073513282</v>
      </c>
      <c r="AO194" s="265">
        <f>+GAMS!AO385</f>
        <v>0.1075436015</v>
      </c>
      <c r="AP194" s="265">
        <f>+GAMS!AP385</f>
        <v>0.1078076734</v>
      </c>
      <c r="AQ194" s="265">
        <f>+GAMS!AQ385</f>
        <v>0.108133614</v>
      </c>
      <c r="AR194" s="265">
        <f>+GAMS!AR385</f>
        <v>0.1085116383</v>
      </c>
      <c r="AS194" s="265">
        <f>+GAMS!AS385</f>
        <v>0.10893297859999999</v>
      </c>
      <c r="AT194" s="265">
        <f>+GAMS!AT385</f>
        <v>0.109389997</v>
      </c>
      <c r="AU194" s="265">
        <f>+GAMS!AU385</f>
        <v>0.10987609800000001</v>
      </c>
      <c r="AV194" s="265">
        <f>+GAMS!AV385</f>
        <v>0.11038560209999999</v>
      </c>
      <c r="AW194" s="265">
        <f>+GAMS!AW385</f>
        <v>0.1109136221</v>
      </c>
      <c r="AX194" s="265">
        <f>+GAMS!AX385</f>
        <v>0.1114559539</v>
      </c>
      <c r="AY194" s="265">
        <f>+GAMS!AY385</f>
        <v>0.1120089822</v>
      </c>
      <c r="AZ194" s="265">
        <f>+GAMS!AZ385</f>
        <v>0.1125695988</v>
      </c>
      <c r="BA194" s="265">
        <f>+GAMS!BA385</f>
        <v>0.1131351338</v>
      </c>
      <c r="BB194" s="265">
        <f>+GAMS!BB385</f>
        <v>0.11370329530000001</v>
      </c>
      <c r="BC194" s="265">
        <f>+GAMS!BC385</f>
        <v>0.1142721186</v>
      </c>
      <c r="BD194" s="265">
        <f>+GAMS!BD385</f>
        <v>0.11483992179999999</v>
      </c>
      <c r="BE194" s="265">
        <f>+GAMS!BE385</f>
        <v>0.11540526769999999</v>
      </c>
      <c r="BF194" s="265">
        <f>+GAMS!BF385</f>
        <v>0.1159669315</v>
      </c>
      <c r="BG194" s="265">
        <f>+GAMS!BG385</f>
        <v>0.11652387209999999</v>
      </c>
      <c r="BH194" s="265">
        <f>+GAMS!BH385</f>
        <v>0.1170752075</v>
      </c>
      <c r="BI194" s="265">
        <f>+GAMS!BI385</f>
        <v>0.11762019410000001</v>
      </c>
      <c r="BJ194" s="265">
        <f>+GAMS!BJ385</f>
        <v>0.1181582082</v>
      </c>
      <c r="BK194" s="265">
        <f>+GAMS!BK385</f>
        <v>0.11868873000000001</v>
      </c>
      <c r="BL194" s="265">
        <f>+GAMS!BL385</f>
        <v>0.1192113298</v>
      </c>
      <c r="BM194" s="265">
        <f>+GAMS!BM385</f>
        <v>0.1197256563</v>
      </c>
      <c r="BN194" s="265">
        <f>+GAMS!BN385</f>
        <v>0.12023142620000001</v>
      </c>
      <c r="BO194" s="265">
        <f>+GAMS!BO385</f>
        <v>0.12072841500000001</v>
      </c>
      <c r="BP194" s="265">
        <f>+GAMS!BP385</f>
        <v>0.1212164493</v>
      </c>
      <c r="BQ194" s="265">
        <f>+GAMS!BQ385</f>
        <v>0.1216954001</v>
      </c>
      <c r="BR194" s="265">
        <f>+GAMS!BR385</f>
        <v>0.1221651768</v>
      </c>
      <c r="BS194" s="265">
        <f>+GAMS!BS385</f>
        <v>0.12262572200000001</v>
      </c>
      <c r="BT194" s="265">
        <f>+GAMS!BT385</f>
        <v>0.123077007</v>
      </c>
      <c r="BU194" s="265">
        <f>+GAMS!BU385</f>
        <v>0.1235190281</v>
      </c>
      <c r="BV194" s="265">
        <f>+GAMS!BV385</f>
        <v>0.123951803</v>
      </c>
      <c r="BW194" s="265">
        <f>+GAMS!BW385</f>
        <v>0.12437536809999999</v>
      </c>
      <c r="BX194" s="265">
        <f>+GAMS!BX385</f>
        <v>0.1247897754</v>
      </c>
      <c r="BY194" s="265">
        <f>+GAMS!BY385</f>
        <v>0.1251950909</v>
      </c>
      <c r="BZ194" s="265">
        <f>+GAMS!BZ385</f>
        <v>0.1255913921</v>
      </c>
      <c r="CA194" s="265">
        <f>+GAMS!CA385</f>
        <v>0.1259787664</v>
      </c>
      <c r="CB194" s="265">
        <f>+GAMS!CB385</f>
        <v>0.12635731010000001</v>
      </c>
      <c r="CC194" s="265">
        <f>+GAMS!CC385</f>
        <v>0.12672712620000001</v>
      </c>
      <c r="CD194" s="265">
        <f>+GAMS!CD385</f>
        <v>0.12708832410000001</v>
      </c>
    </row>
    <row r="195" spans="1:82" s="265" customFormat="1" ht="21.6" customHeight="1" x14ac:dyDescent="0.25">
      <c r="A195" s="265" t="str">
        <f>+GAMS!A386</f>
        <v>Damages, 2019$</v>
      </c>
      <c r="B195" s="265">
        <f>+GAMS!B386</f>
        <v>0.72740386329999995</v>
      </c>
      <c r="C195" s="265">
        <f>+GAMS!C386</f>
        <v>1.1077301288000001</v>
      </c>
      <c r="D195" s="265">
        <f>+GAMS!D386</f>
        <v>1.5387317997000001</v>
      </c>
      <c r="E195" s="265">
        <f>+GAMS!E386</f>
        <v>2.0642960287999998</v>
      </c>
      <c r="F195" s="265">
        <f>+GAMS!F386</f>
        <v>2.7169856273000002</v>
      </c>
      <c r="G195" s="265">
        <f>+GAMS!G386</f>
        <v>3.5265114451000001</v>
      </c>
      <c r="H195" s="265">
        <f>+GAMS!H386</f>
        <v>4.5237980357999996</v>
      </c>
      <c r="I195" s="265">
        <f>+GAMS!I386</f>
        <v>5.7445336468999999</v>
      </c>
      <c r="J195" s="265">
        <f>+GAMS!J386</f>
        <v>7.2290610420999997</v>
      </c>
      <c r="K195" s="265">
        <f>+GAMS!K386</f>
        <v>9.0227455580000004</v>
      </c>
      <c r="L195" s="265">
        <f>+GAMS!L386</f>
        <v>11.176832663900001</v>
      </c>
      <c r="M195" s="265">
        <f>+GAMS!M386</f>
        <v>13.7491121048</v>
      </c>
      <c r="N195" s="265">
        <f>+GAMS!N386</f>
        <v>16.804513413900001</v>
      </c>
      <c r="O195" s="265">
        <f>+GAMS!O386</f>
        <v>20.415654737299999</v>
      </c>
      <c r="P195" s="265">
        <f>+GAMS!P386</f>
        <v>24.6633306684</v>
      </c>
      <c r="Q195" s="265">
        <f>+GAMS!Q386</f>
        <v>29.6369042896</v>
      </c>
      <c r="R195" s="319">
        <f>+GAMS!R386</f>
        <v>35.4345466125</v>
      </c>
      <c r="S195" s="265">
        <f>+GAMS!S386</f>
        <v>42.017540892500001</v>
      </c>
      <c r="T195" s="265">
        <f>+GAMS!T386</f>
        <v>49.536633935799998</v>
      </c>
      <c r="U195" s="265">
        <f>+GAMS!U386</f>
        <v>58.117140582899999</v>
      </c>
      <c r="V195" s="265">
        <f>+GAMS!V386</f>
        <v>67.880300943400002</v>
      </c>
      <c r="W195" s="265">
        <f>+GAMS!W386</f>
        <v>78.949986136999996</v>
      </c>
      <c r="X195" s="265">
        <f>+GAMS!X386</f>
        <v>91.454231220899999</v>
      </c>
      <c r="Y195" s="265">
        <f>+GAMS!Y386</f>
        <v>105.52477304849999</v>
      </c>
      <c r="Z195" s="265">
        <f>+GAMS!Z386</f>
        <v>121.2955418569</v>
      </c>
      <c r="AA195" s="265">
        <f>+GAMS!AA386</f>
        <v>138.90022309189999</v>
      </c>
      <c r="AB195" s="265">
        <f>+GAMS!AB386</f>
        <v>158.46860151870001</v>
      </c>
      <c r="AC195" s="265">
        <f>+GAMS!AC386</f>
        <v>180.1210627026</v>
      </c>
      <c r="AD195" s="265">
        <f>+GAMS!AD386</f>
        <v>203.95969295</v>
      </c>
      <c r="AE195" s="265">
        <f>+GAMS!AE386</f>
        <v>230.05010399119999</v>
      </c>
      <c r="AF195" s="265">
        <f>+GAMS!AF386</f>
        <v>258.40074710319999</v>
      </c>
      <c r="AG195" s="265">
        <f>+GAMS!AG386</f>
        <v>288.9288488597</v>
      </c>
      <c r="AH195" s="265">
        <f>+GAMS!AH386</f>
        <v>321.40460801</v>
      </c>
      <c r="AI195" s="265">
        <f>+GAMS!AI386</f>
        <v>355.36074040739999</v>
      </c>
      <c r="AJ195" s="265">
        <f>+GAMS!AJ386</f>
        <v>389.94633948950002</v>
      </c>
      <c r="AK195" s="265">
        <f>+GAMS!AK386</f>
        <v>423.9880511261</v>
      </c>
      <c r="AL195" s="265">
        <f>+GAMS!AL386</f>
        <v>458.52925631670001</v>
      </c>
      <c r="AM195" s="265">
        <f>+GAMS!AM386</f>
        <v>495.40252262759998</v>
      </c>
      <c r="AN195" s="265">
        <f>+GAMS!AN386</f>
        <v>535.91510374819995</v>
      </c>
      <c r="AO195" s="265">
        <f>+GAMS!AO386</f>
        <v>579.18798713069998</v>
      </c>
      <c r="AP195" s="265">
        <f>+GAMS!AP386</f>
        <v>625.53506289810002</v>
      </c>
      <c r="AQ195" s="265">
        <f>+GAMS!AQ386</f>
        <v>675.23185125960003</v>
      </c>
      <c r="AR195" s="265">
        <f>+GAMS!AR386</f>
        <v>728.53885571800004</v>
      </c>
      <c r="AS195" s="265">
        <f>+GAMS!AS386</f>
        <v>785.71197996889998</v>
      </c>
      <c r="AT195" s="265">
        <f>+GAMS!AT386</f>
        <v>847.00805147050005</v>
      </c>
      <c r="AU195" s="265">
        <f>+GAMS!AU386</f>
        <v>912.68824145600001</v>
      </c>
      <c r="AV195" s="265">
        <f>+GAMS!AV386</f>
        <v>983.02042651010004</v>
      </c>
      <c r="AW195" s="265">
        <f>+GAMS!AW386</f>
        <v>1058.2809344354</v>
      </c>
      <c r="AX195" s="265">
        <f>+GAMS!AX386</f>
        <v>1138.7558931722999</v>
      </c>
      <c r="AY195" s="265">
        <f>+GAMS!AY386</f>
        <v>1224.742307834</v>
      </c>
      <c r="AZ195" s="265">
        <f>+GAMS!AZ386</f>
        <v>1316.5489453391001</v>
      </c>
      <c r="BA195" s="265">
        <f>+GAMS!BA386</f>
        <v>1414.4970804725999</v>
      </c>
      <c r="BB195" s="265">
        <f>+GAMS!BB386</f>
        <v>1518.9211410964001</v>
      </c>
      <c r="BC195" s="265">
        <f>+GAMS!BC386</f>
        <v>1630.1692793918</v>
      </c>
      <c r="BD195" s="265">
        <f>+GAMS!BD386</f>
        <v>1748.6038884585</v>
      </c>
      <c r="BE195" s="265">
        <f>+GAMS!BE386</f>
        <v>1874.6020781980001</v>
      </c>
      <c r="BF195" s="265">
        <f>+GAMS!BF386</f>
        <v>2008.5561205213</v>
      </c>
      <c r="BG195" s="265">
        <f>+GAMS!BG386</f>
        <v>2150.8738710932998</v>
      </c>
      <c r="BH195" s="265">
        <f>+GAMS!BH386</f>
        <v>2301.9791727624001</v>
      </c>
      <c r="BI195" s="265">
        <f>+GAMS!BI386</f>
        <v>2462.3122443153002</v>
      </c>
      <c r="BJ195" s="265">
        <f>+GAMS!BJ386</f>
        <v>2632.3300570816</v>
      </c>
      <c r="BK195" s="265">
        <f>+GAMS!BK386</f>
        <v>2812.5067011018</v>
      </c>
      <c r="BL195" s="265">
        <f>+GAMS!BL386</f>
        <v>3003.3337419629001</v>
      </c>
      <c r="BM195" s="265">
        <f>+GAMS!BM386</f>
        <v>3205.3205689688002</v>
      </c>
      <c r="BN195" s="265">
        <f>+GAMS!BN386</f>
        <v>3418.994734975</v>
      </c>
      <c r="BO195" s="265">
        <f>+GAMS!BO386</f>
        <v>3644.9022879839999</v>
      </c>
      <c r="BP195" s="265">
        <f>+GAMS!BP386</f>
        <v>3883.6080944094001</v>
      </c>
      <c r="BQ195" s="265">
        <f>+GAMS!BQ386</f>
        <v>4135.6961537911002</v>
      </c>
      <c r="BR195" s="265">
        <f>+GAMS!BR386</f>
        <v>4401.7699046424996</v>
      </c>
      <c r="BS195" s="265">
        <f>+GAMS!BS386</f>
        <v>4682.4525210421998</v>
      </c>
      <c r="BT195" s="265">
        <f>+GAMS!BT386</f>
        <v>4978.3871995306999</v>
      </c>
      <c r="BU195" s="265">
        <f>+GAMS!BU386</f>
        <v>5290.2374358331999</v>
      </c>
      <c r="BV195" s="265">
        <f>+GAMS!BV386</f>
        <v>5618.6872909095</v>
      </c>
      <c r="BW195" s="265">
        <f>+GAMS!BW386</f>
        <v>5964.4416458106998</v>
      </c>
      <c r="BX195" s="265">
        <f>+GAMS!BX386</f>
        <v>6328.2264448160004</v>
      </c>
      <c r="BY195" s="265">
        <f>+GAMS!BY386</f>
        <v>6710.7889263134002</v>
      </c>
      <c r="BZ195" s="265">
        <f>+GAMS!BZ386</f>
        <v>7112.8978408944004</v>
      </c>
      <c r="CA195" s="265">
        <f>+GAMS!CA386</f>
        <v>7535.3436561275003</v>
      </c>
      <c r="CB195" s="265">
        <f>+GAMS!CB386</f>
        <v>7978.9387474887999</v>
      </c>
      <c r="CC195" s="265">
        <f>+GAMS!CC386</f>
        <v>8444.5175749302998</v>
      </c>
      <c r="CD195" s="265">
        <f>+GAMS!CD386</f>
        <v>8932.9368445780001</v>
      </c>
    </row>
    <row r="196" spans="1:82" s="265" customFormat="1" ht="21.6" customHeight="1" x14ac:dyDescent="0.25">
      <c r="A196" s="265" t="str">
        <f>+GAMS!A387</f>
        <v>Abatement, 2019$</v>
      </c>
      <c r="B196" s="265">
        <f>+GAMS!B387</f>
        <v>6.5124926999999997E-3</v>
      </c>
      <c r="C196" s="265">
        <f>+GAMS!C387</f>
        <v>8.7630534E-3</v>
      </c>
      <c r="D196" s="265">
        <f>+GAMS!D387</f>
        <v>1.1726858499999999E-2</v>
      </c>
      <c r="E196" s="265">
        <f>+GAMS!E387</f>
        <v>1.56263624E-2</v>
      </c>
      <c r="F196" s="265">
        <f>+GAMS!F387</f>
        <v>2.0751960199999999E-2</v>
      </c>
      <c r="G196" s="265">
        <f>+GAMS!G387</f>
        <v>2.7483805699999999E-2</v>
      </c>
      <c r="H196" s="265">
        <f>+GAMS!H387</f>
        <v>3.6320116299999997E-2</v>
      </c>
      <c r="I196" s="265">
        <f>+GAMS!I387</f>
        <v>4.6585212199999997E-2</v>
      </c>
      <c r="J196" s="265">
        <f>+GAMS!J387</f>
        <v>5.9670414499999998E-2</v>
      </c>
      <c r="K196" s="265">
        <f>+GAMS!K387</f>
        <v>7.6351203899999998E-2</v>
      </c>
      <c r="L196" s="265">
        <f>+GAMS!L387</f>
        <v>9.7618175900000007E-2</v>
      </c>
      <c r="M196" s="265">
        <f>+GAMS!M387</f>
        <v>0.1247371614</v>
      </c>
      <c r="N196" s="265">
        <f>+GAMS!N387</f>
        <v>0.1593262564</v>
      </c>
      <c r="O196" s="265">
        <f>+GAMS!O387</f>
        <v>0.20345456210000001</v>
      </c>
      <c r="P196" s="265">
        <f>+GAMS!P387</f>
        <v>0.25976879949999998</v>
      </c>
      <c r="Q196" s="265">
        <f>+GAMS!Q387</f>
        <v>0.33165569150000002</v>
      </c>
      <c r="R196" s="319">
        <f>+GAMS!R387</f>
        <v>0.42345014139999998</v>
      </c>
      <c r="S196" s="265">
        <f>+GAMS!S387</f>
        <v>0.54606080329999995</v>
      </c>
      <c r="T196" s="265">
        <f>+GAMS!T387</f>
        <v>0.70437934329999996</v>
      </c>
      <c r="U196" s="265">
        <f>+GAMS!U387</f>
        <v>0.90891513570000004</v>
      </c>
      <c r="V196" s="265">
        <f>+GAMS!V387</f>
        <v>1.1733037028</v>
      </c>
      <c r="W196" s="265">
        <f>+GAMS!W387</f>
        <v>1.5152594413</v>
      </c>
      <c r="X196" s="265">
        <f>+GAMS!X387</f>
        <v>1.9578236918</v>
      </c>
      <c r="Y196" s="265">
        <f>+GAMS!Y387</f>
        <v>2.5310060838999999</v>
      </c>
      <c r="Z196" s="265">
        <f>+GAMS!Z387</f>
        <v>3.2739495822000002</v>
      </c>
      <c r="AA196" s="265">
        <f>+GAMS!AA387</f>
        <v>4.2377941702999999</v>
      </c>
      <c r="AB196" s="265">
        <f>+GAMS!AB387</f>
        <v>5.4894740956000003</v>
      </c>
      <c r="AC196" s="265">
        <f>+GAMS!AC387</f>
        <v>7.1167629653000004</v>
      </c>
      <c r="AD196" s="265">
        <f>+GAMS!AD387</f>
        <v>9.2341573686</v>
      </c>
      <c r="AE196" s="265">
        <f>+GAMS!AE387</f>
        <v>11.9818096823</v>
      </c>
      <c r="AF196" s="265">
        <f>+GAMS!AF387</f>
        <v>15.5491627169</v>
      </c>
      <c r="AG196" s="265">
        <f>+GAMS!AG387</f>
        <v>20.182759811899999</v>
      </c>
      <c r="AH196" s="265">
        <f>+GAMS!AH387</f>
        <v>26.202118988999999</v>
      </c>
      <c r="AI196" s="265">
        <f>+GAMS!AI387</f>
        <v>34.0175133981</v>
      </c>
      <c r="AJ196" s="265">
        <f>+GAMS!AJ387</f>
        <v>44.145857305699998</v>
      </c>
      <c r="AK196" s="265">
        <f>+GAMS!AK387</f>
        <v>55.944600530499997</v>
      </c>
      <c r="AL196" s="265">
        <f>+GAMS!AL387</f>
        <v>58.687765879799997</v>
      </c>
      <c r="AM196" s="265">
        <f>+GAMS!AM387</f>
        <v>61.507161586300001</v>
      </c>
      <c r="AN196" s="265">
        <f>+GAMS!AN387</f>
        <v>64.502022975700001</v>
      </c>
      <c r="AO196" s="265">
        <f>+GAMS!AO387</f>
        <v>67.529089732599999</v>
      </c>
      <c r="AP196" s="265">
        <f>+GAMS!AP387</f>
        <v>70.603962612499998</v>
      </c>
      <c r="AQ196" s="265">
        <f>+GAMS!AQ387</f>
        <v>73.737848115399999</v>
      </c>
      <c r="AR196" s="265">
        <f>+GAMS!AR387</f>
        <v>76.938873196000003</v>
      </c>
      <c r="AS196" s="265">
        <f>+GAMS!AS387</f>
        <v>80.212967646899997</v>
      </c>
      <c r="AT196" s="265">
        <f>+GAMS!AT387</f>
        <v>83.564473676199995</v>
      </c>
      <c r="AU196" s="265">
        <f>+GAMS!AU387</f>
        <v>86.996573324500005</v>
      </c>
      <c r="AV196" s="265">
        <f>+GAMS!AV387</f>
        <v>90.511590466599998</v>
      </c>
      <c r="AW196" s="265">
        <f>+GAMS!AW387</f>
        <v>94.111205050799995</v>
      </c>
      <c r="AX196" s="265">
        <f>+GAMS!AX387</f>
        <v>97.796605389000007</v>
      </c>
      <c r="AY196" s="265">
        <f>+GAMS!AY387</f>
        <v>101.5685965095</v>
      </c>
      <c r="AZ196" s="265">
        <f>+GAMS!AZ387</f>
        <v>105.427677269</v>
      </c>
      <c r="BA196" s="265">
        <f>+GAMS!BA387</f>
        <v>109.3740952234</v>
      </c>
      <c r="BB196" s="265">
        <f>+GAMS!BB387</f>
        <v>113.4078856589</v>
      </c>
      <c r="BC196" s="265">
        <f>+GAMS!BC387</f>
        <v>117.5288993491</v>
      </c>
      <c r="BD196" s="265">
        <f>+GAMS!BD387</f>
        <v>121.7368222947</v>
      </c>
      <c r="BE196" s="265">
        <f>+GAMS!BE387</f>
        <v>126.0311897767</v>
      </c>
      <c r="BF196" s="265">
        <f>+GAMS!BF387</f>
        <v>130.41139638769999</v>
      </c>
      <c r="BG196" s="265">
        <f>+GAMS!BG387</f>
        <v>134.87670323309999</v>
      </c>
      <c r="BH196" s="265">
        <f>+GAMS!BH387</f>
        <v>139.42624315719999</v>
      </c>
      <c r="BI196" s="265">
        <f>+GAMS!BI387</f>
        <v>144.05902460319999</v>
      </c>
      <c r="BJ196" s="265">
        <f>+GAMS!BJ387</f>
        <v>148.7739345473</v>
      </c>
      <c r="BK196" s="265">
        <f>+GAMS!BK387</f>
        <v>153.56974082010001</v>
      </c>
      <c r="BL196" s="265">
        <f>+GAMS!BL387</f>
        <v>158.44509403949999</v>
      </c>
      <c r="BM196" s="265">
        <f>+GAMS!BM387</f>
        <v>163.39852931830001</v>
      </c>
      <c r="BN196" s="265">
        <f>+GAMS!BN387</f>
        <v>168.42846786039999</v>
      </c>
      <c r="BO196" s="265">
        <f>+GAMS!BO387</f>
        <v>173.5332185298</v>
      </c>
      <c r="BP196" s="265">
        <f>+GAMS!BP387</f>
        <v>178.7109794504</v>
      </c>
      <c r="BQ196" s="265">
        <f>+GAMS!BQ387</f>
        <v>183.95983967890001</v>
      </c>
      <c r="BR196" s="265">
        <f>+GAMS!BR387</f>
        <v>189.27778098019999</v>
      </c>
      <c r="BS196" s="265">
        <f>+GAMS!BS387</f>
        <v>194.66267972680001</v>
      </c>
      <c r="BT196" s="265">
        <f>+GAMS!BT387</f>
        <v>200.11230893440001</v>
      </c>
      <c r="BU196" s="265">
        <f>+GAMS!BU387</f>
        <v>205.6243404439</v>
      </c>
      <c r="BV196" s="265">
        <f>+GAMS!BV387</f>
        <v>211.1963472553</v>
      </c>
      <c r="BW196" s="265">
        <f>+GAMS!BW387</f>
        <v>216.82580601480001</v>
      </c>
      <c r="BX196" s="265">
        <f>+GAMS!BX387</f>
        <v>222.51009965759999</v>
      </c>
      <c r="BY196" s="265">
        <f>+GAMS!BY387</f>
        <v>228.2465202036</v>
      </c>
      <c r="BZ196" s="265">
        <f>+GAMS!BZ387</f>
        <v>234.03227170439999</v>
      </c>
      <c r="CA196" s="265">
        <f>+GAMS!CA387</f>
        <v>239.8644733381</v>
      </c>
      <c r="CB196" s="265">
        <f>+GAMS!CB387</f>
        <v>245.7401626473</v>
      </c>
      <c r="CC196" s="265">
        <f>+GAMS!CC387</f>
        <v>251.65629891610001</v>
      </c>
      <c r="CD196" s="265">
        <f>+GAMS!CD387</f>
        <v>257.60976667950001</v>
      </c>
    </row>
    <row r="197" spans="1:82" s="265" customFormat="1" ht="21.6" customHeight="1" x14ac:dyDescent="0.25">
      <c r="A197" s="265" t="str">
        <f>+GAMS!A388</f>
        <v>Abatement/0utput</v>
      </c>
      <c r="B197" s="265">
        <f>+GAMS!B388</f>
        <v>4.8543600000000001E-5</v>
      </c>
      <c r="C197" s="265">
        <f>+GAMS!C388</f>
        <v>5.6403300000000003E-5</v>
      </c>
      <c r="D197" s="265">
        <f>+GAMS!D388</f>
        <v>6.57134E-5</v>
      </c>
      <c r="E197" s="265">
        <f>+GAMS!E388</f>
        <v>7.6777499999999995E-5</v>
      </c>
      <c r="F197" s="265">
        <f>+GAMS!F388</f>
        <v>8.9956099999999997E-5</v>
      </c>
      <c r="G197" s="265">
        <f>+GAMS!G388</f>
        <v>1.0568429999999999E-4</v>
      </c>
      <c r="H197" s="265">
        <f>+GAMS!H388</f>
        <v>1.2448919999999999E-4</v>
      </c>
      <c r="I197" s="265">
        <f>+GAMS!I388</f>
        <v>1.4293509999999999E-4</v>
      </c>
      <c r="J197" s="265">
        <f>+GAMS!J388</f>
        <v>1.6451629999999999E-4</v>
      </c>
      <c r="K197" s="265">
        <f>+GAMS!K388</f>
        <v>1.8980320000000001E-4</v>
      </c>
      <c r="L197" s="265">
        <f>+GAMS!L388</f>
        <v>2.194753E-4</v>
      </c>
      <c r="M197" s="265">
        <f>+GAMS!M388</f>
        <v>2.543426E-4</v>
      </c>
      <c r="N197" s="265">
        <f>+GAMS!N388</f>
        <v>2.953721E-4</v>
      </c>
      <c r="O197" s="265">
        <f>+GAMS!O388</f>
        <v>3.4371860000000001E-4</v>
      </c>
      <c r="P197" s="265">
        <f>+GAMS!P388</f>
        <v>4.00763E-4</v>
      </c>
      <c r="Q197" s="265">
        <f>+GAMS!Q388</f>
        <v>4.6815680000000001E-4</v>
      </c>
      <c r="R197" s="319">
        <f>+GAMS!R388</f>
        <v>5.4787710000000003E-4</v>
      </c>
      <c r="S197" s="265">
        <f>+GAMS!S388</f>
        <v>6.4854979999999995E-4</v>
      </c>
      <c r="T197" s="265">
        <f>+GAMS!T388</f>
        <v>7.6901140000000003E-4</v>
      </c>
      <c r="U197" s="265">
        <f>+GAMS!U388</f>
        <v>9.1334119999999998E-4</v>
      </c>
      <c r="V197" s="265">
        <f>+GAMS!V388</f>
        <v>1.0864726E-3</v>
      </c>
      <c r="W197" s="265">
        <f>+GAMS!W388</f>
        <v>1.2943816E-3</v>
      </c>
      <c r="X197" s="265">
        <f>+GAMS!X388</f>
        <v>1.5443131000000001E-3</v>
      </c>
      <c r="Y197" s="265">
        <f>+GAMS!Y388</f>
        <v>1.8450531E-3</v>
      </c>
      <c r="Z197" s="265">
        <f>+GAMS!Z388</f>
        <v>2.2072601E-3</v>
      </c>
      <c r="AA197" s="265">
        <f>+GAMS!AA388</f>
        <v>2.6438646999999999E-3</v>
      </c>
      <c r="AB197" s="265">
        <f>+GAMS!AB388</f>
        <v>3.1705543E-3</v>
      </c>
      <c r="AC197" s="265">
        <f>+GAMS!AC388</f>
        <v>3.8063576E-3</v>
      </c>
      <c r="AD197" s="265">
        <f>+GAMS!AD388</f>
        <v>4.5739353E-3</v>
      </c>
      <c r="AE197" s="265">
        <f>+GAMS!AE388</f>
        <v>5.4959661999999998E-3</v>
      </c>
      <c r="AF197" s="265">
        <f>+GAMS!AF388</f>
        <v>6.6031155999999999E-3</v>
      </c>
      <c r="AG197" s="265">
        <f>+GAMS!AG388</f>
        <v>7.9319078000000005E-3</v>
      </c>
      <c r="AH197" s="265">
        <f>+GAMS!AH388</f>
        <v>9.5257299999999996E-3</v>
      </c>
      <c r="AI197" s="265">
        <f>+GAMS!AI388</f>
        <v>1.14359466E-2</v>
      </c>
      <c r="AJ197" s="265">
        <f>+GAMS!AJ388</f>
        <v>1.37231014E-2</v>
      </c>
      <c r="AK197" s="265">
        <f>+GAMS!AK388</f>
        <v>1.6088714E-2</v>
      </c>
      <c r="AL197" s="265">
        <f>+GAMS!AL388</f>
        <v>1.5606655299999999E-2</v>
      </c>
      <c r="AM197" s="265">
        <f>+GAMS!AM388</f>
        <v>1.51392092E-2</v>
      </c>
      <c r="AN197" s="265">
        <f>+GAMS!AN388</f>
        <v>1.4687109800000001E-2</v>
      </c>
      <c r="AO197" s="265">
        <f>+GAMS!AO388</f>
        <v>1.4249969100000001E-2</v>
      </c>
      <c r="AP197" s="265">
        <f>+GAMS!AP388</f>
        <v>1.38271452E-2</v>
      </c>
      <c r="AQ197" s="265">
        <f>+GAMS!AQ388</f>
        <v>1.34179777E-2</v>
      </c>
      <c r="AR197" s="265">
        <f>+GAMS!AR388</f>
        <v>1.3021846E-2</v>
      </c>
      <c r="AS197" s="265">
        <f>+GAMS!AS388</f>
        <v>1.26381794E-2</v>
      </c>
      <c r="AT197" s="265">
        <f>+GAMS!AT388</f>
        <v>1.22664539E-2</v>
      </c>
      <c r="AU197" s="265">
        <f>+GAMS!AU388</f>
        <v>1.19061872E-2</v>
      </c>
      <c r="AV197" s="265">
        <f>+GAMS!AV388</f>
        <v>1.15569335E-2</v>
      </c>
      <c r="AW197" s="265">
        <f>+GAMS!AW388</f>
        <v>1.1218278200000001E-2</v>
      </c>
      <c r="AX197" s="265">
        <f>+GAMS!AX388</f>
        <v>1.08898346E-2</v>
      </c>
      <c r="AY197" s="265">
        <f>+GAMS!AY388</f>
        <v>1.05712403E-2</v>
      </c>
      <c r="AZ197" s="265">
        <f>+GAMS!AZ388</f>
        <v>1.0262154000000001E-2</v>
      </c>
      <c r="BA197" s="265">
        <f>+GAMS!BA388</f>
        <v>9.9622539000000006E-3</v>
      </c>
      <c r="BB197" s="265">
        <f>+GAMS!BB388</f>
        <v>9.6712347999999993E-3</v>
      </c>
      <c r="BC197" s="265">
        <f>+GAMS!BC388</f>
        <v>9.3888070000000007E-3</v>
      </c>
      <c r="BD197" s="265">
        <f>+GAMS!BD388</f>
        <v>9.1146946000000006E-3</v>
      </c>
      <c r="BE197" s="265">
        <f>+GAMS!BE388</f>
        <v>8.8486341000000007E-3</v>
      </c>
      <c r="BF197" s="265">
        <f>+GAMS!BF388</f>
        <v>8.5903734999999998E-3</v>
      </c>
      <c r="BG197" s="265">
        <f>+GAMS!BG388</f>
        <v>8.3396714E-3</v>
      </c>
      <c r="BH197" s="265">
        <f>+GAMS!BH388</f>
        <v>8.0962959999999994E-3</v>
      </c>
      <c r="BI197" s="265">
        <f>+GAMS!BI388</f>
        <v>7.8600244000000003E-3</v>
      </c>
      <c r="BJ197" s="265">
        <f>+GAMS!BJ388</f>
        <v>7.6306422E-3</v>
      </c>
      <c r="BK197" s="265">
        <f>+GAMS!BK388</f>
        <v>7.4079426999999996E-3</v>
      </c>
      <c r="BL197" s="265">
        <f>+GAMS!BL388</f>
        <v>7.1917264999999996E-3</v>
      </c>
      <c r="BM197" s="265">
        <f>+GAMS!BM388</f>
        <v>6.9818012000000002E-3</v>
      </c>
      <c r="BN197" s="265">
        <f>+GAMS!BN388</f>
        <v>6.7779807000000001E-3</v>
      </c>
      <c r="BO197" s="265">
        <f>+GAMS!BO388</f>
        <v>6.5800852999999999E-3</v>
      </c>
      <c r="BP197" s="265">
        <f>+GAMS!BP388</f>
        <v>6.3879410999999999E-3</v>
      </c>
      <c r="BQ197" s="265">
        <f>+GAMS!BQ388</f>
        <v>6.2013794999999997E-3</v>
      </c>
      <c r="BR197" s="265">
        <f>+GAMS!BR388</f>
        <v>6.0202377000000001E-3</v>
      </c>
      <c r="BS197" s="265">
        <f>+GAMS!BS388</f>
        <v>5.8443575999999999E-3</v>
      </c>
      <c r="BT197" s="265">
        <f>+GAMS!BT388</f>
        <v>5.6735860000000004E-3</v>
      </c>
      <c r="BU197" s="265">
        <f>+GAMS!BU388</f>
        <v>5.5077746999999998E-3</v>
      </c>
      <c r="BV197" s="265">
        <f>+GAMS!BV388</f>
        <v>5.3467795999999996E-3</v>
      </c>
      <c r="BW197" s="265">
        <f>+GAMS!BW388</f>
        <v>5.1904611E-3</v>
      </c>
      <c r="BX197" s="265">
        <f>+GAMS!BX388</f>
        <v>5.0386839000000003E-3</v>
      </c>
      <c r="BY197" s="265">
        <f>+GAMS!BY388</f>
        <v>4.8913165000000003E-3</v>
      </c>
      <c r="BZ197" s="265">
        <f>+GAMS!BZ388</f>
        <v>4.7482313999999996E-3</v>
      </c>
      <c r="CA197" s="265">
        <f>+GAMS!CA388</f>
        <v>4.6093048000000001E-3</v>
      </c>
      <c r="CB197" s="265">
        <f>+GAMS!CB388</f>
        <v>4.4744166000000004E-3</v>
      </c>
      <c r="CC197" s="265">
        <f>+GAMS!CC388</f>
        <v>4.3434499999999996E-3</v>
      </c>
      <c r="CD197" s="265">
        <f>+GAMS!CD388</f>
        <v>4.2162919000000004E-3</v>
      </c>
    </row>
    <row r="198" spans="1:82" s="265" customFormat="1" ht="21.6" customHeight="1" x14ac:dyDescent="0.25">
      <c r="A198" s="265" t="str">
        <f>+GAMS!A389</f>
        <v>Sigmabase (CO2/output, no controls, industrial CO2)</v>
      </c>
      <c r="B198" s="265">
        <f>+GAMS!B389</f>
        <v>0.29135476859999998</v>
      </c>
      <c r="C198" s="265">
        <f>+GAMS!C389</f>
        <v>0.27030248880000002</v>
      </c>
      <c r="D198" s="265">
        <f>+GAMS!D389</f>
        <v>0.25152481710000002</v>
      </c>
      <c r="E198" s="265">
        <f>+GAMS!E389</f>
        <v>0.2347266536</v>
      </c>
      <c r="F198" s="265">
        <f>+GAMS!F389</f>
        <v>0.21965682910000001</v>
      </c>
      <c r="G198" s="265">
        <f>+GAMS!G389</f>
        <v>0.2061008205</v>
      </c>
      <c r="H198" s="265">
        <f>+GAMS!H389</f>
        <v>0.1938747858</v>
      </c>
      <c r="I198" s="265">
        <f>+GAMS!I389</f>
        <v>0.18282066180000001</v>
      </c>
      <c r="J198" s="265">
        <f>+GAMS!J389</f>
        <v>0.17280211940000001</v>
      </c>
      <c r="K198" s="265">
        <f>+GAMS!K389</f>
        <v>0.16370121439999999</v>
      </c>
      <c r="L198" s="265">
        <f>+GAMS!L389</f>
        <v>0.15541560530000001</v>
      </c>
      <c r="M198" s="265">
        <f>+GAMS!M389</f>
        <v>0.14785623340000001</v>
      </c>
      <c r="N198" s="265">
        <f>+GAMS!N389</f>
        <v>0.14094538230000001</v>
      </c>
      <c r="O198" s="265">
        <f>+GAMS!O389</f>
        <v>0.13461505000000001</v>
      </c>
      <c r="P198" s="265">
        <f>+GAMS!P389</f>
        <v>0.12880557819999999</v>
      </c>
      <c r="Q198" s="265">
        <f>+GAMS!Q389</f>
        <v>0.1234644948</v>
      </c>
      <c r="R198" s="319">
        <f>+GAMS!R389</f>
        <v>0.1185455346</v>
      </c>
      <c r="S198" s="265">
        <f>+GAMS!S389</f>
        <v>0.1140078066</v>
      </c>
      <c r="T198" s="265">
        <f>+GAMS!T389</f>
        <v>0.10981508600000001</v>
      </c>
      <c r="U198" s="265">
        <f>+GAMS!U389</f>
        <v>0.1059352083</v>
      </c>
      <c r="V198" s="265">
        <f>+GAMS!V389</f>
        <v>0.10233955190000001</v>
      </c>
      <c r="W198" s="265">
        <f>+GAMS!W389</f>
        <v>9.9002593E-2</v>
      </c>
      <c r="X198" s="265">
        <f>+GAMS!X389</f>
        <v>9.5901523399999994E-2</v>
      </c>
      <c r="Y198" s="265">
        <f>+GAMS!Y389</f>
        <v>9.3015919700000005E-2</v>
      </c>
      <c r="Z198" s="265">
        <f>+GAMS!Z389</f>
        <v>9.0327458799999996E-2</v>
      </c>
      <c r="AA198" s="265">
        <f>+GAMS!AA389</f>
        <v>8.78196698E-2</v>
      </c>
      <c r="AB198" s="265">
        <f>+GAMS!AB389</f>
        <v>8.5477719499999993E-2</v>
      </c>
      <c r="AC198" s="265">
        <f>+GAMS!AC389</f>
        <v>8.3288225399999999E-2</v>
      </c>
      <c r="AD198" s="265">
        <f>+GAMS!AD389</f>
        <v>8.1231831800000001E-2</v>
      </c>
      <c r="AE198" s="265">
        <f>+GAMS!AE389</f>
        <v>7.9226210699999994E-2</v>
      </c>
      <c r="AF198" s="265">
        <f>+GAMS!AF389</f>
        <v>7.7270108599999998E-2</v>
      </c>
      <c r="AG198" s="265">
        <f>+GAMS!AG389</f>
        <v>7.5362302800000003E-2</v>
      </c>
      <c r="AH198" s="265">
        <f>+GAMS!AH389</f>
        <v>7.3501600900000005E-2</v>
      </c>
      <c r="AI198" s="265">
        <f>+GAMS!AI389</f>
        <v>7.1686840000000002E-2</v>
      </c>
      <c r="AJ198" s="265">
        <f>+GAMS!AJ389</f>
        <v>6.9916885600000006E-2</v>
      </c>
      <c r="AK198" s="265">
        <f>+GAMS!AK389</f>
        <v>6.8190631500000001E-2</v>
      </c>
      <c r="AL198" s="265">
        <f>+GAMS!AL389</f>
        <v>6.6506998799999995E-2</v>
      </c>
      <c r="AM198" s="265">
        <f>+GAMS!AM389</f>
        <v>6.4864935200000001E-2</v>
      </c>
      <c r="AN198" s="265">
        <f>+GAMS!AN389</f>
        <v>6.3263414200000007E-2</v>
      </c>
      <c r="AO198" s="265">
        <f>+GAMS!AO389</f>
        <v>6.1701434999999999E-2</v>
      </c>
      <c r="AP198" s="265">
        <f>+GAMS!AP389</f>
        <v>6.01780211E-2</v>
      </c>
      <c r="AQ198" s="265">
        <f>+GAMS!AQ389</f>
        <v>5.8692220500000003E-2</v>
      </c>
      <c r="AR198" s="265">
        <f>+GAMS!AR389</f>
        <v>5.7243104400000001E-2</v>
      </c>
      <c r="AS198" s="265">
        <f>+GAMS!AS389</f>
        <v>5.5829767099999997E-2</v>
      </c>
      <c r="AT198" s="265">
        <f>+GAMS!AT389</f>
        <v>5.4451325199999998E-2</v>
      </c>
      <c r="AU198" s="265">
        <f>+GAMS!AU389</f>
        <v>5.3106917199999999E-2</v>
      </c>
      <c r="AV198" s="265">
        <f>+GAMS!AV389</f>
        <v>5.1795702800000003E-2</v>
      </c>
      <c r="AW198" s="265">
        <f>+GAMS!AW389</f>
        <v>5.05168623E-2</v>
      </c>
      <c r="AX198" s="265">
        <f>+GAMS!AX389</f>
        <v>4.9269596499999999E-2</v>
      </c>
      <c r="AY198" s="265">
        <f>+GAMS!AY389</f>
        <v>4.80531259E-2</v>
      </c>
      <c r="AZ198" s="265">
        <f>+GAMS!AZ389</f>
        <v>4.6866690000000003E-2</v>
      </c>
      <c r="BA198" s="265">
        <f>+GAMS!BA389</f>
        <v>4.57095473E-2</v>
      </c>
      <c r="BB198" s="265">
        <f>+GAMS!BB389</f>
        <v>4.4580974500000002E-2</v>
      </c>
      <c r="BC198" s="265">
        <f>+GAMS!BC389</f>
        <v>4.3480266300000001E-2</v>
      </c>
      <c r="BD198" s="265">
        <f>+GAMS!BD389</f>
        <v>4.2406734699999997E-2</v>
      </c>
      <c r="BE198" s="265">
        <f>+GAMS!BE389</f>
        <v>4.1359708699999997E-2</v>
      </c>
      <c r="BF198" s="265">
        <f>+GAMS!BF389</f>
        <v>4.0338533900000001E-2</v>
      </c>
      <c r="BG198" s="265">
        <f>+GAMS!BG389</f>
        <v>3.9342571899999998E-2</v>
      </c>
      <c r="BH198" s="265">
        <f>+GAMS!BH389</f>
        <v>3.83712004E-2</v>
      </c>
      <c r="BI198" s="265">
        <f>+GAMS!BI389</f>
        <v>3.7423812000000001E-2</v>
      </c>
      <c r="BJ198" s="265">
        <f>+GAMS!BJ389</f>
        <v>3.6499814800000002E-2</v>
      </c>
      <c r="BK198" s="265">
        <f>+GAMS!BK389</f>
        <v>3.5598631200000001E-2</v>
      </c>
      <c r="BL198" s="265">
        <f>+GAMS!BL389</f>
        <v>3.4719697899999999E-2</v>
      </c>
      <c r="BM198" s="265">
        <f>+GAMS!BM389</f>
        <v>3.3862465500000001E-2</v>
      </c>
      <c r="BN198" s="265">
        <f>+GAMS!BN389</f>
        <v>3.3026398200000001E-2</v>
      </c>
      <c r="BO198" s="265">
        <f>+GAMS!BO389</f>
        <v>3.2210973499999997E-2</v>
      </c>
      <c r="BP198" s="265">
        <f>+GAMS!BP389</f>
        <v>3.1415681799999998E-2</v>
      </c>
      <c r="BQ198" s="265">
        <f>+GAMS!BQ389</f>
        <v>3.0640025800000002E-2</v>
      </c>
      <c r="BR198" s="265">
        <f>+GAMS!BR389</f>
        <v>2.9883520899999998E-2</v>
      </c>
      <c r="BS198" s="265">
        <f>+GAMS!BS389</f>
        <v>2.9145694100000001E-2</v>
      </c>
      <c r="BT198" s="265">
        <f>+GAMS!BT389</f>
        <v>2.8426084399999999E-2</v>
      </c>
      <c r="BU198" s="265">
        <f>+GAMS!BU389</f>
        <v>2.7724241899999998E-2</v>
      </c>
      <c r="BV198" s="265">
        <f>+GAMS!BV389</f>
        <v>2.7039727900000001E-2</v>
      </c>
      <c r="BW198" s="265">
        <f>+GAMS!BW389</f>
        <v>2.63721146E-2</v>
      </c>
      <c r="BX198" s="265">
        <f>+GAMS!BX389</f>
        <v>2.5720984799999999E-2</v>
      </c>
      <c r="BY198" s="265">
        <f>+GAMS!BY389</f>
        <v>2.5085931400000001E-2</v>
      </c>
      <c r="BZ198" s="265">
        <f>+GAMS!BZ389</f>
        <v>2.4466557600000001E-2</v>
      </c>
      <c r="CA198" s="265">
        <f>+GAMS!CA389</f>
        <v>2.3862476099999998E-2</v>
      </c>
      <c r="CB198" s="265">
        <f>+GAMS!CB389</f>
        <v>2.3273309499999999E-2</v>
      </c>
      <c r="CC198" s="265">
        <f>+GAMS!CC389</f>
        <v>2.2698689399999999E-2</v>
      </c>
      <c r="CD198" s="265">
        <f>+GAMS!CD389</f>
        <v>2.2138256799999999E-2</v>
      </c>
    </row>
    <row r="199" spans="1:82" s="265" customFormat="1" ht="21.6" customHeight="1" x14ac:dyDescent="0.25">
      <c r="A199" s="265" t="str">
        <f>+GAMS!A390</f>
        <v>Sigmatot,(CO2/output, no controls, all CO2)</v>
      </c>
      <c r="B199" s="265">
        <f>+GAMS!B390</f>
        <v>0.40789667610000002</v>
      </c>
      <c r="C199" s="265">
        <f>+GAMS!C390</f>
        <v>0.37521364229999998</v>
      </c>
      <c r="D199" s="265">
        <f>+GAMS!D390</f>
        <v>0.34616102949999999</v>
      </c>
      <c r="E199" s="265">
        <f>+GAMS!E390</f>
        <v>0.32025517799999997</v>
      </c>
      <c r="F199" s="265">
        <f>+GAMS!F390</f>
        <v>0.29708586139999998</v>
      </c>
      <c r="G199" s="265">
        <f>+GAMS!G390</f>
        <v>0.27630391250000003</v>
      </c>
      <c r="H199" s="265">
        <f>+GAMS!H390</f>
        <v>0.25761112159999999</v>
      </c>
      <c r="I199" s="265">
        <f>+GAMS!I390</f>
        <v>0.24075195899999999</v>
      </c>
      <c r="J199" s="265">
        <f>+GAMS!J390</f>
        <v>0.22550676580000001</v>
      </c>
      <c r="K199" s="265">
        <f>+GAMS!K390</f>
        <v>0.21168613289999999</v>
      </c>
      <c r="L199" s="265">
        <f>+GAMS!L390</f>
        <v>0.1991262443</v>
      </c>
      <c r="M199" s="265">
        <f>+GAMS!M390</f>
        <v>0.18768500630000001</v>
      </c>
      <c r="N199" s="265">
        <f>+GAMS!N390</f>
        <v>0.17723881829999999</v>
      </c>
      <c r="O199" s="265">
        <f>+GAMS!O390</f>
        <v>0.16767987170000001</v>
      </c>
      <c r="P199" s="265">
        <f>+GAMS!P390</f>
        <v>0.15891388209999999</v>
      </c>
      <c r="Q199" s="265">
        <f>+GAMS!Q390</f>
        <v>0.1508581796</v>
      </c>
      <c r="R199" s="319">
        <f>+GAMS!R390</f>
        <v>0.1434400968</v>
      </c>
      <c r="S199" s="265">
        <f>+GAMS!S390</f>
        <v>0.137949446</v>
      </c>
      <c r="T199" s="265">
        <f>+GAMS!T390</f>
        <v>0.132876254</v>
      </c>
      <c r="U199" s="265">
        <f>+GAMS!U390</f>
        <v>0.12818160200000001</v>
      </c>
      <c r="V199" s="265">
        <f>+GAMS!V390</f>
        <v>0.1238308577</v>
      </c>
      <c r="W199" s="265">
        <f>+GAMS!W390</f>
        <v>0.11979313749999999</v>
      </c>
      <c r="X199" s="265">
        <f>+GAMS!X390</f>
        <v>0.1160408433</v>
      </c>
      <c r="Y199" s="265">
        <f>+GAMS!Y390</f>
        <v>0.1125492629</v>
      </c>
      <c r="Z199" s="265">
        <f>+GAMS!Z390</f>
        <v>0.1092962252</v>
      </c>
      <c r="AA199" s="265">
        <f>+GAMS!AA390</f>
        <v>0.10626180039999999</v>
      </c>
      <c r="AB199" s="265">
        <f>+GAMS!AB390</f>
        <v>0.10342804060000001</v>
      </c>
      <c r="AC199" s="265">
        <f>+GAMS!AC390</f>
        <v>0.1007787527</v>
      </c>
      <c r="AD199" s="265">
        <f>+GAMS!AD390</f>
        <v>9.8290516499999994E-2</v>
      </c>
      <c r="AE199" s="265">
        <f>+GAMS!AE390</f>
        <v>9.5863715000000002E-2</v>
      </c>
      <c r="AF199" s="265">
        <f>+GAMS!AF390</f>
        <v>9.3496831399999994E-2</v>
      </c>
      <c r="AG199" s="265">
        <f>+GAMS!AG390</f>
        <v>9.1188386400000002E-2</v>
      </c>
      <c r="AH199" s="265">
        <f>+GAMS!AH390</f>
        <v>8.8936937100000002E-2</v>
      </c>
      <c r="AI199" s="265">
        <f>+GAMS!AI390</f>
        <v>8.6741076299999997E-2</v>
      </c>
      <c r="AJ199" s="265">
        <f>+GAMS!AJ390</f>
        <v>8.4599431500000002E-2</v>
      </c>
      <c r="AK199" s="265">
        <f>+GAMS!AK390</f>
        <v>8.2510664100000006E-2</v>
      </c>
      <c r="AL199" s="265">
        <f>+GAMS!AL390</f>
        <v>8.04734686E-2</v>
      </c>
      <c r="AM199" s="265">
        <f>+GAMS!AM390</f>
        <v>7.8486571599999999E-2</v>
      </c>
      <c r="AN199" s="265">
        <f>+GAMS!AN390</f>
        <v>7.6548731199999998E-2</v>
      </c>
      <c r="AO199" s="265">
        <f>+GAMS!AO390</f>
        <v>7.46587363E-2</v>
      </c>
      <c r="AP199" s="265">
        <f>+GAMS!AP390</f>
        <v>7.2815405499999999E-2</v>
      </c>
      <c r="AQ199" s="265">
        <f>+GAMS!AQ390</f>
        <v>7.1017586800000004E-2</v>
      </c>
      <c r="AR199" s="265">
        <f>+GAMS!AR390</f>
        <v>6.9264156300000004E-2</v>
      </c>
      <c r="AS199" s="265">
        <f>+GAMS!AS390</f>
        <v>6.7554018199999996E-2</v>
      </c>
      <c r="AT199" s="265">
        <f>+GAMS!AT390</f>
        <v>6.5886103500000001E-2</v>
      </c>
      <c r="AU199" s="265">
        <f>+GAMS!AU390</f>
        <v>6.4259369799999994E-2</v>
      </c>
      <c r="AV199" s="265">
        <f>+GAMS!AV390</f>
        <v>6.2672800299999998E-2</v>
      </c>
      <c r="AW199" s="265">
        <f>+GAMS!AW390</f>
        <v>6.11254034E-2</v>
      </c>
      <c r="AX199" s="265">
        <f>+GAMS!AX390</f>
        <v>5.9616211799999999E-2</v>
      </c>
      <c r="AY199" s="265">
        <f>+GAMS!AY390</f>
        <v>5.8144282300000003E-2</v>
      </c>
      <c r="AZ199" s="265">
        <f>+GAMS!AZ390</f>
        <v>5.6708694800000001E-2</v>
      </c>
      <c r="BA199" s="265">
        <f>+GAMS!BA390</f>
        <v>5.53085522E-2</v>
      </c>
      <c r="BB199" s="265">
        <f>+GAMS!BB390</f>
        <v>5.3942979199999998E-2</v>
      </c>
      <c r="BC199" s="265">
        <f>+GAMS!BC390</f>
        <v>5.26111223E-2</v>
      </c>
      <c r="BD199" s="265">
        <f>+GAMS!BD390</f>
        <v>5.1312149000000001E-2</v>
      </c>
      <c r="BE199" s="265">
        <f>+GAMS!BE390</f>
        <v>5.0045247600000002E-2</v>
      </c>
      <c r="BF199" s="265">
        <f>+GAMS!BF390</f>
        <v>4.8809626000000002E-2</v>
      </c>
      <c r="BG199" s="265">
        <f>+GAMS!BG390</f>
        <v>4.7604512000000002E-2</v>
      </c>
      <c r="BH199" s="265">
        <f>+GAMS!BH390</f>
        <v>4.64291524E-2</v>
      </c>
      <c r="BI199" s="265">
        <f>+GAMS!BI390</f>
        <v>4.52828126E-2</v>
      </c>
      <c r="BJ199" s="265">
        <f>+GAMS!BJ390</f>
        <v>4.4164776000000003E-2</v>
      </c>
      <c r="BK199" s="265">
        <f>+GAMS!BK390</f>
        <v>4.3074343700000003E-2</v>
      </c>
      <c r="BL199" s="265">
        <f>+GAMS!BL390</f>
        <v>4.2010834400000002E-2</v>
      </c>
      <c r="BM199" s="265">
        <f>+GAMS!BM390</f>
        <v>4.0973583199999997E-2</v>
      </c>
      <c r="BN199" s="265">
        <f>+GAMS!BN390</f>
        <v>3.9961941799999998E-2</v>
      </c>
      <c r="BO199" s="265">
        <f>+GAMS!BO390</f>
        <v>3.8975278000000002E-2</v>
      </c>
      <c r="BP199" s="265">
        <f>+GAMS!BP390</f>
        <v>3.8012974900000003E-2</v>
      </c>
      <c r="BQ199" s="265">
        <f>+GAMS!BQ390</f>
        <v>3.7074431200000001E-2</v>
      </c>
      <c r="BR199" s="265">
        <f>+GAMS!BR390</f>
        <v>3.6159060299999997E-2</v>
      </c>
      <c r="BS199" s="265">
        <f>+GAMS!BS390</f>
        <v>3.5266289899999997E-2</v>
      </c>
      <c r="BT199" s="265">
        <f>+GAMS!BT390</f>
        <v>3.4395562099999999E-2</v>
      </c>
      <c r="BU199" s="265">
        <f>+GAMS!BU390</f>
        <v>3.3546332599999999E-2</v>
      </c>
      <c r="BV199" s="265">
        <f>+GAMS!BV390</f>
        <v>3.2718070699999997E-2</v>
      </c>
      <c r="BW199" s="265">
        <f>+GAMS!BW390</f>
        <v>3.1910258699999999E-2</v>
      </c>
      <c r="BX199" s="265">
        <f>+GAMS!BX390</f>
        <v>3.11223916E-2</v>
      </c>
      <c r="BY199" s="265">
        <f>+GAMS!BY390</f>
        <v>3.0353977000000001E-2</v>
      </c>
      <c r="BZ199" s="265">
        <f>+GAMS!BZ390</f>
        <v>2.9604534599999999E-2</v>
      </c>
      <c r="CA199" s="265">
        <f>+GAMS!CA390</f>
        <v>2.8873596099999999E-2</v>
      </c>
      <c r="CB199" s="265">
        <f>+GAMS!CB390</f>
        <v>2.8160704500000001E-2</v>
      </c>
      <c r="CC199" s="265">
        <f>+GAMS!CC390</f>
        <v>2.74654142E-2</v>
      </c>
      <c r="CD199" s="265">
        <f>+GAMS!CD390</f>
        <v>2.6787290700000001E-2</v>
      </c>
    </row>
    <row r="200" spans="1:82" s="265" customFormat="1" ht="21.6" customHeight="1" x14ac:dyDescent="0.25">
      <c r="A200" s="265" t="str">
        <f>+GAMS!A391</f>
        <v>Cost, backstop technology ($/tCO2)</v>
      </c>
      <c r="B200" s="265">
        <f>+GAMS!B391</f>
        <v>695.17728590160004</v>
      </c>
      <c r="C200" s="265">
        <f>+GAMS!C391</f>
        <v>661.27308959419997</v>
      </c>
      <c r="D200" s="265">
        <f>+GAMS!D391</f>
        <v>629.0224204525</v>
      </c>
      <c r="E200" s="265">
        <f>+GAMS!E391</f>
        <v>598.34463500510003</v>
      </c>
      <c r="F200" s="265">
        <f>+GAMS!F391</f>
        <v>569.16302280900004</v>
      </c>
      <c r="G200" s="265">
        <f>+GAMS!G391</f>
        <v>541.40461463370002</v>
      </c>
      <c r="H200" s="265">
        <f>+GAMS!H391</f>
        <v>515</v>
      </c>
      <c r="I200" s="265">
        <f>+GAMS!I391</f>
        <v>512.43142678419997</v>
      </c>
      <c r="J200" s="265">
        <f>+GAMS!J391</f>
        <v>509.8756643808</v>
      </c>
      <c r="K200" s="265">
        <f>+GAMS!K391</f>
        <v>507.33264889560002</v>
      </c>
      <c r="L200" s="265">
        <f>+GAMS!L391</f>
        <v>504.80231675300001</v>
      </c>
      <c r="M200" s="265">
        <f>+GAMS!M391</f>
        <v>502.28460469459998</v>
      </c>
      <c r="N200" s="265">
        <f>+GAMS!N391</f>
        <v>499.77944977750002</v>
      </c>
      <c r="O200" s="265">
        <f>+GAMS!O391</f>
        <v>497.28678937260003</v>
      </c>
      <c r="P200" s="265">
        <f>+GAMS!P391</f>
        <v>494.80656116339998</v>
      </c>
      <c r="Q200" s="265">
        <f>+GAMS!Q391</f>
        <v>492.33870314400002</v>
      </c>
      <c r="R200" s="319">
        <f>+GAMS!R391</f>
        <v>489.88315361790001</v>
      </c>
      <c r="S200" s="265">
        <f>+GAMS!S391</f>
        <v>487.43985119600001</v>
      </c>
      <c r="T200" s="265">
        <f>+GAMS!T391</f>
        <v>485.00873479590001</v>
      </c>
      <c r="U200" s="265">
        <f>+GAMS!U391</f>
        <v>482.58974363940001</v>
      </c>
      <c r="V200" s="265">
        <f>+GAMS!V391</f>
        <v>480.1828172516</v>
      </c>
      <c r="W200" s="265">
        <f>+GAMS!W391</f>
        <v>477.7878954592</v>
      </c>
      <c r="X200" s="265">
        <f>+GAMS!X391</f>
        <v>475.40491838909998</v>
      </c>
      <c r="Y200" s="265">
        <f>+GAMS!Y391</f>
        <v>473.03382646680001</v>
      </c>
      <c r="Z200" s="265">
        <f>+GAMS!Z391</f>
        <v>470.67456041470001</v>
      </c>
      <c r="AA200" s="265">
        <f>+GAMS!AA391</f>
        <v>468.32706125110002</v>
      </c>
      <c r="AB200" s="265">
        <f>+GAMS!AB391</f>
        <v>465.9912702885</v>
      </c>
      <c r="AC200" s="265">
        <f>+GAMS!AC391</f>
        <v>463.66712913190003</v>
      </c>
      <c r="AD200" s="265">
        <f>+GAMS!AD391</f>
        <v>461.35457967769997</v>
      </c>
      <c r="AE200" s="265">
        <f>+GAMS!AE391</f>
        <v>459.053564112</v>
      </c>
      <c r="AF200" s="265">
        <f>+GAMS!AF391</f>
        <v>456.76402490930002</v>
      </c>
      <c r="AG200" s="265">
        <f>+GAMS!AG391</f>
        <v>454.48590483110002</v>
      </c>
      <c r="AH200" s="265">
        <f>+GAMS!AH391</f>
        <v>452.21914692410002</v>
      </c>
      <c r="AI200" s="265">
        <f>+GAMS!AI391</f>
        <v>449.96369451930002</v>
      </c>
      <c r="AJ200" s="265">
        <f>+GAMS!AJ391</f>
        <v>447.71949123040002</v>
      </c>
      <c r="AK200" s="265">
        <f>+GAMS!AK391</f>
        <v>445.48648095200002</v>
      </c>
      <c r="AL200" s="265">
        <f>+GAMS!AL391</f>
        <v>443.26460785889998</v>
      </c>
      <c r="AM200" s="265">
        <f>+GAMS!AM391</f>
        <v>441.05381640410002</v>
      </c>
      <c r="AN200" s="265">
        <f>+GAMS!AN391</f>
        <v>438.85405131760001</v>
      </c>
      <c r="AO200" s="265">
        <f>+GAMS!AO391</f>
        <v>436.66525760529998</v>
      </c>
      <c r="AP200" s="265">
        <f>+GAMS!AP391</f>
        <v>434.48738054709997</v>
      </c>
      <c r="AQ200" s="265">
        <f>+GAMS!AQ391</f>
        <v>432.3203656961</v>
      </c>
      <c r="AR200" s="265">
        <f>+GAMS!AR391</f>
        <v>430.1641588768</v>
      </c>
      <c r="AS200" s="265">
        <f>+GAMS!AS391</f>
        <v>428.01870618380002</v>
      </c>
      <c r="AT200" s="265">
        <f>+GAMS!AT391</f>
        <v>425.88395398080002</v>
      </c>
      <c r="AU200" s="265">
        <f>+GAMS!AU391</f>
        <v>423.75984889879999</v>
      </c>
      <c r="AV200" s="265">
        <f>+GAMS!AV391</f>
        <v>421.64633783519997</v>
      </c>
      <c r="AW200" s="265">
        <f>+GAMS!AW391</f>
        <v>419.5433679519</v>
      </c>
      <c r="AX200" s="265">
        <f>+GAMS!AX391</f>
        <v>417.45088667459999</v>
      </c>
      <c r="AY200" s="265">
        <f>+GAMS!AY391</f>
        <v>415.36884169130002</v>
      </c>
      <c r="AZ200" s="265">
        <f>+GAMS!AZ391</f>
        <v>413.29718095070001</v>
      </c>
      <c r="BA200" s="265">
        <f>+GAMS!BA391</f>
        <v>411.23585266110001</v>
      </c>
      <c r="BB200" s="265">
        <f>+GAMS!BB391</f>
        <v>409.18480528920003</v>
      </c>
      <c r="BC200" s="265">
        <f>+GAMS!BC391</f>
        <v>407.14398755880001</v>
      </c>
      <c r="BD200" s="265">
        <f>+GAMS!BD391</f>
        <v>405.11334844930002</v>
      </c>
      <c r="BE200" s="265">
        <f>+GAMS!BE391</f>
        <v>403.09283719460001</v>
      </c>
      <c r="BF200" s="265">
        <f>+GAMS!BF391</f>
        <v>401.0824032818</v>
      </c>
      <c r="BG200" s="265">
        <f>+GAMS!BG391</f>
        <v>399.08199645000002</v>
      </c>
      <c r="BH200" s="265">
        <f>+GAMS!BH391</f>
        <v>397.09156668880001</v>
      </c>
      <c r="BI200" s="265">
        <f>+GAMS!BI391</f>
        <v>395.11106423759998</v>
      </c>
      <c r="BJ200" s="265">
        <f>+GAMS!BJ391</f>
        <v>393.14043958349998</v>
      </c>
      <c r="BK200" s="265">
        <f>+GAMS!BK391</f>
        <v>391.17964346090002</v>
      </c>
      <c r="BL200" s="265">
        <f>+GAMS!BL391</f>
        <v>389.22862684969999</v>
      </c>
      <c r="BM200" s="265">
        <f>+GAMS!BM391</f>
        <v>387.28734097450001</v>
      </c>
      <c r="BN200" s="265">
        <f>+GAMS!BN391</f>
        <v>385.35573730300001</v>
      </c>
      <c r="BO200" s="265">
        <f>+GAMS!BO391</f>
        <v>383.43376754489998</v>
      </c>
      <c r="BP200" s="265">
        <f>+GAMS!BP391</f>
        <v>381.5213836511</v>
      </c>
      <c r="BQ200" s="265">
        <f>+GAMS!BQ391</f>
        <v>379.61853781169998</v>
      </c>
      <c r="BR200" s="265">
        <f>+GAMS!BR391</f>
        <v>377.72518245549998</v>
      </c>
      <c r="BS200" s="265">
        <f>+GAMS!BS391</f>
        <v>375.84127024859998</v>
      </c>
      <c r="BT200" s="265">
        <f>+GAMS!BT391</f>
        <v>373.96675409300002</v>
      </c>
      <c r="BU200" s="265">
        <f>+GAMS!BU391</f>
        <v>372.10158712570001</v>
      </c>
      <c r="BV200" s="265">
        <f>+GAMS!BV391</f>
        <v>370.24572271739999</v>
      </c>
      <c r="BW200" s="265">
        <f>+GAMS!BW391</f>
        <v>368.3991144716</v>
      </c>
      <c r="BX200" s="265">
        <f>+GAMS!BX391</f>
        <v>366.5617162227</v>
      </c>
      <c r="BY200" s="265">
        <f>+GAMS!BY391</f>
        <v>364.73348203590001</v>
      </c>
      <c r="BZ200" s="265">
        <f>+GAMS!BZ391</f>
        <v>362.91436620510001</v>
      </c>
      <c r="CA200" s="265">
        <f>+GAMS!CA391</f>
        <v>361.10432325239998</v>
      </c>
      <c r="CB200" s="265">
        <f>+GAMS!CB391</f>
        <v>359.30330792659998</v>
      </c>
      <c r="CC200" s="265">
        <f>+GAMS!CC391</f>
        <v>357.51127520220001</v>
      </c>
      <c r="CD200" s="265">
        <f>+GAMS!CD391</f>
        <v>355.7281802782</v>
      </c>
    </row>
    <row r="201" spans="1:82" s="265" customFormat="1" ht="21.6" customHeight="1" x14ac:dyDescent="0.25">
      <c r="A201" s="265" t="str">
        <f>+GAMS!A392</f>
        <v>Total CO2 Emissions, GTCO2/year</v>
      </c>
      <c r="B201" s="265">
        <f>+GAMS!B392</f>
        <v>42.882879266300002</v>
      </c>
      <c r="C201" s="265">
        <f>+GAMS!C392</f>
        <v>44.885757261199998</v>
      </c>
      <c r="D201" s="265">
        <f>+GAMS!D392</f>
        <v>46.865779085699998</v>
      </c>
      <c r="E201" s="265">
        <f>+GAMS!E392</f>
        <v>48.830550479599999</v>
      </c>
      <c r="F201" s="265">
        <f>+GAMS!F392</f>
        <v>50.781025511599999</v>
      </c>
      <c r="G201" s="265">
        <f>+GAMS!G392</f>
        <v>52.715063744799998</v>
      </c>
      <c r="H201" s="265">
        <f>+GAMS!H392</f>
        <v>54.628087476200001</v>
      </c>
      <c r="I201" s="265">
        <f>+GAMS!I392</f>
        <v>56.705409134200004</v>
      </c>
      <c r="J201" s="265">
        <f>+GAMS!J392</f>
        <v>58.802507895300003</v>
      </c>
      <c r="K201" s="265">
        <f>+GAMS!K392</f>
        <v>60.918546675800002</v>
      </c>
      <c r="L201" s="265">
        <f>+GAMS!L392</f>
        <v>63.050728628500003</v>
      </c>
      <c r="M201" s="265">
        <f>+GAMS!M392</f>
        <v>65.193979538600004</v>
      </c>
      <c r="N201" s="265">
        <f>+GAMS!N392</f>
        <v>67.340605991199993</v>
      </c>
      <c r="O201" s="265">
        <f>+GAMS!O392</f>
        <v>69.479921372800007</v>
      </c>
      <c r="P201" s="265">
        <f>+GAMS!P392</f>
        <v>71.597822827200005</v>
      </c>
      <c r="Q201" s="265">
        <f>+GAMS!Q392</f>
        <v>73.6762949341</v>
      </c>
      <c r="R201" s="319">
        <f>+GAMS!R392</f>
        <v>75.692803706800007</v>
      </c>
      <c r="S201" s="265">
        <f>+GAMS!S392</f>
        <v>77.619522181400001</v>
      </c>
      <c r="T201" s="265">
        <f>+GAMS!T392</f>
        <v>79.426743809499996</v>
      </c>
      <c r="U201" s="265">
        <f>+GAMS!U392</f>
        <v>81.075279033000001</v>
      </c>
      <c r="V201" s="265">
        <f>+GAMS!V392</f>
        <v>82.517696768099995</v>
      </c>
      <c r="W201" s="265">
        <f>+GAMS!W392</f>
        <v>83.697742641900007</v>
      </c>
      <c r="X201" s="265">
        <f>+GAMS!X392</f>
        <v>84.549005658499993</v>
      </c>
      <c r="Y201" s="265">
        <f>+GAMS!Y392</f>
        <v>84.993139326800005</v>
      </c>
      <c r="Z201" s="265">
        <f>+GAMS!Z392</f>
        <v>84.937643841699995</v>
      </c>
      <c r="AA201" s="265">
        <f>+GAMS!AA392</f>
        <v>84.273108059600006</v>
      </c>
      <c r="AB201" s="265">
        <f>+GAMS!AB392</f>
        <v>82.869753219200007</v>
      </c>
      <c r="AC201" s="265">
        <f>+GAMS!AC392</f>
        <v>80.573072207799996</v>
      </c>
      <c r="AD201" s="265">
        <f>+GAMS!AD392</f>
        <v>77.191422953699998</v>
      </c>
      <c r="AE201" s="265">
        <f>+GAMS!AE392</f>
        <v>72.438347868700006</v>
      </c>
      <c r="AF201" s="265">
        <f>+GAMS!AF392</f>
        <v>66.066816545999998</v>
      </c>
      <c r="AG201" s="265">
        <f>+GAMS!AG392</f>
        <v>57.782962089500003</v>
      </c>
      <c r="AH201" s="265">
        <f>+GAMS!AH392</f>
        <v>47.2379241971</v>
      </c>
      <c r="AI201" s="265">
        <f>+GAMS!AI392</f>
        <v>34.021693020599997</v>
      </c>
      <c r="AJ201" s="265">
        <f>+GAMS!AJ392</f>
        <v>17.664761222199999</v>
      </c>
      <c r="AK201" s="265">
        <f>+GAMS!AK392</f>
        <v>0</v>
      </c>
      <c r="AL201" s="265">
        <f>+GAMS!AL392</f>
        <v>0</v>
      </c>
      <c r="AM201" s="265">
        <f>+GAMS!AM392</f>
        <v>0</v>
      </c>
      <c r="AN201" s="265">
        <f>+GAMS!AN392</f>
        <v>0</v>
      </c>
      <c r="AO201" s="265">
        <f>+GAMS!AO392</f>
        <v>0</v>
      </c>
      <c r="AP201" s="265">
        <f>+GAMS!AP392</f>
        <v>0</v>
      </c>
      <c r="AQ201" s="265">
        <f>+GAMS!AQ392</f>
        <v>0</v>
      </c>
      <c r="AR201" s="265">
        <f>+GAMS!AR392</f>
        <v>0</v>
      </c>
      <c r="AS201" s="265">
        <f>+GAMS!AS392</f>
        <v>0</v>
      </c>
      <c r="AT201" s="265">
        <f>+GAMS!AT392</f>
        <v>0</v>
      </c>
      <c r="AU201" s="265">
        <f>+GAMS!AU392</f>
        <v>0</v>
      </c>
      <c r="AV201" s="265">
        <f>+GAMS!AV392</f>
        <v>0</v>
      </c>
      <c r="AW201" s="265">
        <f>+GAMS!AW392</f>
        <v>0</v>
      </c>
      <c r="AX201" s="265">
        <f>+GAMS!AX392</f>
        <v>0</v>
      </c>
      <c r="AY201" s="265">
        <f>+GAMS!AY392</f>
        <v>0</v>
      </c>
      <c r="AZ201" s="265">
        <f>+GAMS!AZ392</f>
        <v>0</v>
      </c>
      <c r="BA201" s="265">
        <f>+GAMS!BA392</f>
        <v>0</v>
      </c>
      <c r="BB201" s="265">
        <f>+GAMS!BB392</f>
        <v>0</v>
      </c>
      <c r="BC201" s="265">
        <f>+GAMS!BC392</f>
        <v>0</v>
      </c>
      <c r="BD201" s="265">
        <f>+GAMS!BD392</f>
        <v>0</v>
      </c>
      <c r="BE201" s="265">
        <f>+GAMS!BE392</f>
        <v>0</v>
      </c>
      <c r="BF201" s="265">
        <f>+GAMS!BF392</f>
        <v>0</v>
      </c>
      <c r="BG201" s="265">
        <f>+GAMS!BG392</f>
        <v>0</v>
      </c>
      <c r="BH201" s="265">
        <f>+GAMS!BH392</f>
        <v>0</v>
      </c>
      <c r="BI201" s="265">
        <f>+GAMS!BI392</f>
        <v>0</v>
      </c>
      <c r="BJ201" s="265">
        <f>+GAMS!BJ392</f>
        <v>0</v>
      </c>
      <c r="BK201" s="265">
        <f>+GAMS!BK392</f>
        <v>0</v>
      </c>
      <c r="BL201" s="265">
        <f>+GAMS!BL392</f>
        <v>0</v>
      </c>
      <c r="BM201" s="265">
        <f>+GAMS!BM392</f>
        <v>0</v>
      </c>
      <c r="BN201" s="265">
        <f>+GAMS!BN392</f>
        <v>0</v>
      </c>
      <c r="BO201" s="265">
        <f>+GAMS!BO392</f>
        <v>0</v>
      </c>
      <c r="BP201" s="265">
        <f>+GAMS!BP392</f>
        <v>0</v>
      </c>
      <c r="BQ201" s="265">
        <f>+GAMS!BQ392</f>
        <v>0</v>
      </c>
      <c r="BR201" s="265">
        <f>+GAMS!BR392</f>
        <v>0</v>
      </c>
      <c r="BS201" s="265">
        <f>+GAMS!BS392</f>
        <v>0</v>
      </c>
      <c r="BT201" s="265">
        <f>+GAMS!BT392</f>
        <v>0</v>
      </c>
      <c r="BU201" s="265">
        <f>+GAMS!BU392</f>
        <v>0</v>
      </c>
      <c r="BV201" s="265">
        <f>+GAMS!BV392</f>
        <v>0</v>
      </c>
      <c r="BW201" s="265">
        <f>+GAMS!BW392</f>
        <v>0</v>
      </c>
      <c r="BX201" s="265">
        <f>+GAMS!BX392</f>
        <v>0</v>
      </c>
      <c r="BY201" s="265">
        <f>+GAMS!BY392</f>
        <v>0</v>
      </c>
      <c r="BZ201" s="265">
        <f>+GAMS!BZ392</f>
        <v>0</v>
      </c>
      <c r="CA201" s="265">
        <f>+GAMS!CA392</f>
        <v>0</v>
      </c>
      <c r="CB201" s="265">
        <f>+GAMS!CB392</f>
        <v>0</v>
      </c>
      <c r="CC201" s="265">
        <f>+GAMS!CC392</f>
        <v>0</v>
      </c>
      <c r="CD201" s="265">
        <f>+GAMS!CD392</f>
        <v>0</v>
      </c>
    </row>
    <row r="202" spans="1:82" s="265" customFormat="1" ht="21.6" customHeight="1" x14ac:dyDescent="0.25">
      <c r="A202" s="265" t="str">
        <f>+GAMS!A393</f>
        <v>Total CO2e Emissions, GTCO2-E/year</v>
      </c>
      <c r="B202" s="265">
        <f>+GAMS!B393</f>
        <v>52.332028397400002</v>
      </c>
      <c r="C202" s="265">
        <f>+GAMS!C393</f>
        <v>54.602866253999998</v>
      </c>
      <c r="D202" s="265">
        <f>+GAMS!D393</f>
        <v>56.839616504299997</v>
      </c>
      <c r="E202" s="265">
        <f>+GAMS!E393</f>
        <v>59.048339249500003</v>
      </c>
      <c r="F202" s="265">
        <f>+GAMS!F393</f>
        <v>61.2282362101</v>
      </c>
      <c r="G202" s="265">
        <f>+GAMS!G393</f>
        <v>63.375180818899999</v>
      </c>
      <c r="H202" s="265">
        <f>+GAMS!H393</f>
        <v>65.482344896699999</v>
      </c>
      <c r="I202" s="265">
        <f>+GAMS!I393</f>
        <v>67.770116251100006</v>
      </c>
      <c r="J202" s="265">
        <f>+GAMS!J393</f>
        <v>70.063228486200003</v>
      </c>
      <c r="K202" s="265">
        <f>+GAMS!K393</f>
        <v>72.359379881199999</v>
      </c>
      <c r="L202" s="265">
        <f>+GAMS!L393</f>
        <v>74.654164957700004</v>
      </c>
      <c r="M202" s="265">
        <f>+GAMS!M393</f>
        <v>76.940743037199994</v>
      </c>
      <c r="N202" s="265">
        <f>+GAMS!N393</f>
        <v>79.209481260900006</v>
      </c>
      <c r="O202" s="265">
        <f>+GAMS!O393</f>
        <v>81.447564014799994</v>
      </c>
      <c r="P202" s="265">
        <f>+GAMS!P393</f>
        <v>83.638551746700003</v>
      </c>
      <c r="Q202" s="265">
        <f>+GAMS!Q393</f>
        <v>85.761864797000001</v>
      </c>
      <c r="R202" s="319">
        <f>+GAMS!R393</f>
        <v>87.792155682699999</v>
      </c>
      <c r="S202" s="265">
        <f>+GAMS!S393</f>
        <v>89.434577833700004</v>
      </c>
      <c r="T202" s="265">
        <f>+GAMS!T393</f>
        <v>90.933735786</v>
      </c>
      <c r="U202" s="265">
        <f>+GAMS!U393</f>
        <v>92.248453015600006</v>
      </c>
      <c r="V202" s="265">
        <f>+GAMS!V393</f>
        <v>93.329145361800002</v>
      </c>
      <c r="W202" s="265">
        <f>+GAMS!W393</f>
        <v>94.117225375399997</v>
      </c>
      <c r="X202" s="265">
        <f>+GAMS!X393</f>
        <v>94.5437539383</v>
      </c>
      <c r="Y202" s="265">
        <f>+GAMS!Y393</f>
        <v>94.527645084200003</v>
      </c>
      <c r="Z202" s="265">
        <f>+GAMS!Z393</f>
        <v>93.973430511100005</v>
      </c>
      <c r="AA202" s="265">
        <f>+GAMS!AA393</f>
        <v>92.768482410100006</v>
      </c>
      <c r="AB202" s="265">
        <f>+GAMS!AB393</f>
        <v>90.779536439400005</v>
      </c>
      <c r="AC202" s="265">
        <f>+GAMS!AC393</f>
        <v>87.848308509199995</v>
      </c>
      <c r="AD202" s="265">
        <f>+GAMS!AD393</f>
        <v>83.779063812900006</v>
      </c>
      <c r="AE202" s="265">
        <f>+GAMS!AE393</f>
        <v>78.280909872400002</v>
      </c>
      <c r="AF202" s="265">
        <f>+GAMS!AF393</f>
        <v>71.102010630899997</v>
      </c>
      <c r="AG202" s="265">
        <f>+GAMS!AG393</f>
        <v>61.943291787600003</v>
      </c>
      <c r="AH202" s="265">
        <f>+GAMS!AH393</f>
        <v>50.4502502928</v>
      </c>
      <c r="AI202" s="265">
        <f>+GAMS!AI393</f>
        <v>36.2067618138</v>
      </c>
      <c r="AJ202" s="265">
        <f>+GAMS!AJ393</f>
        <v>18.736693353300002</v>
      </c>
      <c r="AK202" s="265">
        <f>+GAMS!AK393</f>
        <v>0</v>
      </c>
      <c r="AL202" s="265">
        <f>+GAMS!AL393</f>
        <v>0</v>
      </c>
      <c r="AM202" s="265">
        <f>+GAMS!AM393</f>
        <v>0</v>
      </c>
      <c r="AN202" s="265">
        <f>+GAMS!AN393</f>
        <v>0</v>
      </c>
      <c r="AO202" s="265">
        <f>+GAMS!AO393</f>
        <v>0</v>
      </c>
      <c r="AP202" s="265">
        <f>+GAMS!AP393</f>
        <v>0</v>
      </c>
      <c r="AQ202" s="265">
        <f>+GAMS!AQ393</f>
        <v>0</v>
      </c>
      <c r="AR202" s="265">
        <f>+GAMS!AR393</f>
        <v>0</v>
      </c>
      <c r="AS202" s="265">
        <f>+GAMS!AS393</f>
        <v>0</v>
      </c>
      <c r="AT202" s="265">
        <f>+GAMS!AT393</f>
        <v>0</v>
      </c>
      <c r="AU202" s="265">
        <f>+GAMS!AU393</f>
        <v>0</v>
      </c>
      <c r="AV202" s="265">
        <f>+GAMS!AV393</f>
        <v>0</v>
      </c>
      <c r="AW202" s="265">
        <f>+GAMS!AW393</f>
        <v>0</v>
      </c>
      <c r="AX202" s="265">
        <f>+GAMS!AX393</f>
        <v>0</v>
      </c>
      <c r="AY202" s="265">
        <f>+GAMS!AY393</f>
        <v>0</v>
      </c>
      <c r="AZ202" s="265">
        <f>+GAMS!AZ393</f>
        <v>0</v>
      </c>
      <c r="BA202" s="265">
        <f>+GAMS!BA393</f>
        <v>0</v>
      </c>
      <c r="BB202" s="265">
        <f>+GAMS!BB393</f>
        <v>0</v>
      </c>
      <c r="BC202" s="265">
        <f>+GAMS!BC393</f>
        <v>0</v>
      </c>
      <c r="BD202" s="265">
        <f>+GAMS!BD393</f>
        <v>0</v>
      </c>
      <c r="BE202" s="265">
        <f>+GAMS!BE393</f>
        <v>0</v>
      </c>
      <c r="BF202" s="265">
        <f>+GAMS!BF393</f>
        <v>0</v>
      </c>
      <c r="BG202" s="265">
        <f>+GAMS!BG393</f>
        <v>0</v>
      </c>
      <c r="BH202" s="265">
        <f>+GAMS!BH393</f>
        <v>0</v>
      </c>
      <c r="BI202" s="265">
        <f>+GAMS!BI393</f>
        <v>0</v>
      </c>
      <c r="BJ202" s="265">
        <f>+GAMS!BJ393</f>
        <v>0</v>
      </c>
      <c r="BK202" s="265">
        <f>+GAMS!BK393</f>
        <v>0</v>
      </c>
      <c r="BL202" s="265">
        <f>+GAMS!BL393</f>
        <v>0</v>
      </c>
      <c r="BM202" s="265">
        <f>+GAMS!BM393</f>
        <v>0</v>
      </c>
      <c r="BN202" s="265">
        <f>+GAMS!BN393</f>
        <v>0</v>
      </c>
      <c r="BO202" s="265">
        <f>+GAMS!BO393</f>
        <v>0</v>
      </c>
      <c r="BP202" s="265">
        <f>+GAMS!BP393</f>
        <v>0</v>
      </c>
      <c r="BQ202" s="265">
        <f>+GAMS!BQ393</f>
        <v>0</v>
      </c>
      <c r="BR202" s="265">
        <f>+GAMS!BR393</f>
        <v>0</v>
      </c>
      <c r="BS202" s="265">
        <f>+GAMS!BS393</f>
        <v>0</v>
      </c>
      <c r="BT202" s="265">
        <f>+GAMS!BT393</f>
        <v>0</v>
      </c>
      <c r="BU202" s="265">
        <f>+GAMS!BU393</f>
        <v>0</v>
      </c>
      <c r="BV202" s="265">
        <f>+GAMS!BV393</f>
        <v>0</v>
      </c>
      <c r="BW202" s="265">
        <f>+GAMS!BW393</f>
        <v>0</v>
      </c>
      <c r="BX202" s="265">
        <f>+GAMS!BX393</f>
        <v>0</v>
      </c>
      <c r="BY202" s="265">
        <f>+GAMS!BY393</f>
        <v>0</v>
      </c>
      <c r="BZ202" s="265">
        <f>+GAMS!BZ393</f>
        <v>0</v>
      </c>
      <c r="CA202" s="265">
        <f>+GAMS!CA393</f>
        <v>0</v>
      </c>
      <c r="CB202" s="265">
        <f>+GAMS!CB393</f>
        <v>0</v>
      </c>
      <c r="CC202" s="265">
        <f>+GAMS!CC393</f>
        <v>0</v>
      </c>
      <c r="CD202" s="265">
        <f>+GAMS!CD393</f>
        <v>0</v>
      </c>
    </row>
    <row r="203" spans="1:82" s="265" customFormat="1" ht="21.6" customHeight="1" x14ac:dyDescent="0.25">
      <c r="A203" s="265" t="str">
        <f>+GAMS!A394</f>
        <v>Industrial CO2 Emissions, GTCO2/year</v>
      </c>
      <c r="B203" s="265">
        <f>+GAMS!B394</f>
        <v>37.285491728799997</v>
      </c>
      <c r="C203" s="265">
        <f>+GAMS!C394</f>
        <v>39.879295284000001</v>
      </c>
      <c r="D203" s="265">
        <f>+GAMS!D394</f>
        <v>42.3912454998</v>
      </c>
      <c r="E203" s="265">
        <f>+GAMS!E394</f>
        <v>44.834848124600001</v>
      </c>
      <c r="F203" s="265">
        <f>+GAMS!F394</f>
        <v>47.216367235500002</v>
      </c>
      <c r="G203" s="265">
        <f>+GAMS!G394</f>
        <v>49.538441404700002</v>
      </c>
      <c r="H203" s="265">
        <f>+GAMS!H394</f>
        <v>51.800794037800003</v>
      </c>
      <c r="I203" s="265">
        <f>+GAMS!I394</f>
        <v>54.184034819600001</v>
      </c>
      <c r="J203" s="265">
        <f>+GAMS!J394</f>
        <v>56.555886626300001</v>
      </c>
      <c r="K203" s="265">
        <f>+GAMS!K394</f>
        <v>58.9186431981</v>
      </c>
      <c r="L203" s="265">
        <f>+GAMS!L394</f>
        <v>61.272325077300003</v>
      </c>
      <c r="M203" s="265">
        <f>+GAMS!M394</f>
        <v>63.614393356299999</v>
      </c>
      <c r="N203" s="265">
        <f>+GAMS!N394</f>
        <v>65.939436061999999</v>
      </c>
      <c r="O203" s="265">
        <f>+GAMS!O394</f>
        <v>68.238819551899994</v>
      </c>
      <c r="P203" s="265">
        <f>+GAMS!P394</f>
        <v>70.500288325499994</v>
      </c>
      <c r="Q203" s="265">
        <f>+GAMS!Q394</f>
        <v>72.707489272100005</v>
      </c>
      <c r="R203" s="319">
        <f>+GAMS!R394</f>
        <v>74.839384180699994</v>
      </c>
      <c r="S203" s="265">
        <f>+GAMS!S394</f>
        <v>76.869491990100002</v>
      </c>
      <c r="T203" s="265">
        <f>+GAMS!T394</f>
        <v>78.7693171767</v>
      </c>
      <c r="U203" s="265">
        <f>+GAMS!U394</f>
        <v>80.500759823500005</v>
      </c>
      <c r="V203" s="265">
        <f>+GAMS!V394</f>
        <v>82.0173692499</v>
      </c>
      <c r="W203" s="265">
        <f>+GAMS!W394</f>
        <v>83.263773178600005</v>
      </c>
      <c r="X203" s="265">
        <f>+GAMS!X394</f>
        <v>84.174354239400003</v>
      </c>
      <c r="Y203" s="265">
        <f>+GAMS!Y394</f>
        <v>84.671479950199995</v>
      </c>
      <c r="Z203" s="265">
        <f>+GAMS!Z394</f>
        <v>84.663292866099994</v>
      </c>
      <c r="AA203" s="265">
        <f>+GAMS!AA394</f>
        <v>84.040959726099999</v>
      </c>
      <c r="AB203" s="265">
        <f>+GAMS!AB394</f>
        <v>82.675221627599996</v>
      </c>
      <c r="AC203" s="265">
        <f>+GAMS!AC394</f>
        <v>80.412039100900003</v>
      </c>
      <c r="AD203" s="265">
        <f>+GAMS!AD394</f>
        <v>77.060190728699993</v>
      </c>
      <c r="AE203" s="265">
        <f>+GAMS!AE394</f>
        <v>72.333597293300002</v>
      </c>
      <c r="AF203" s="265">
        <f>+GAMS!AF394</f>
        <v>65.985568708200006</v>
      </c>
      <c r="AG203" s="265">
        <f>+GAMS!AG394</f>
        <v>57.7225441577</v>
      </c>
      <c r="AH203" s="265">
        <f>+GAMS!AH394</f>
        <v>47.195938608900001</v>
      </c>
      <c r="AI203" s="265">
        <f>+GAMS!AI394</f>
        <v>33.9959897588</v>
      </c>
      <c r="AJ203" s="265">
        <f>+GAMS!AJ394</f>
        <v>17.653412866899998</v>
      </c>
      <c r="AK203" s="265">
        <f>+GAMS!AK394</f>
        <v>0</v>
      </c>
      <c r="AL203" s="265">
        <f>+GAMS!AL394</f>
        <v>0</v>
      </c>
      <c r="AM203" s="265">
        <f>+GAMS!AM394</f>
        <v>0</v>
      </c>
      <c r="AN203" s="265">
        <f>+GAMS!AN394</f>
        <v>0</v>
      </c>
      <c r="AO203" s="265">
        <f>+GAMS!AO394</f>
        <v>0</v>
      </c>
      <c r="AP203" s="265">
        <f>+GAMS!AP394</f>
        <v>0</v>
      </c>
      <c r="AQ203" s="265">
        <f>+GAMS!AQ394</f>
        <v>0</v>
      </c>
      <c r="AR203" s="265">
        <f>+GAMS!AR394</f>
        <v>0</v>
      </c>
      <c r="AS203" s="265">
        <f>+GAMS!AS394</f>
        <v>0</v>
      </c>
      <c r="AT203" s="265">
        <f>+GAMS!AT394</f>
        <v>0</v>
      </c>
      <c r="AU203" s="265">
        <f>+GAMS!AU394</f>
        <v>0</v>
      </c>
      <c r="AV203" s="265">
        <f>+GAMS!AV394</f>
        <v>0</v>
      </c>
      <c r="AW203" s="265">
        <f>+GAMS!AW394</f>
        <v>0</v>
      </c>
      <c r="AX203" s="265">
        <f>+GAMS!AX394</f>
        <v>0</v>
      </c>
      <c r="AY203" s="265">
        <f>+GAMS!AY394</f>
        <v>0</v>
      </c>
      <c r="AZ203" s="265">
        <f>+GAMS!AZ394</f>
        <v>0</v>
      </c>
      <c r="BA203" s="265">
        <f>+GAMS!BA394</f>
        <v>0</v>
      </c>
      <c r="BB203" s="265">
        <f>+GAMS!BB394</f>
        <v>0</v>
      </c>
      <c r="BC203" s="265">
        <f>+GAMS!BC394</f>
        <v>0</v>
      </c>
      <c r="BD203" s="265">
        <f>+GAMS!BD394</f>
        <v>0</v>
      </c>
      <c r="BE203" s="265">
        <f>+GAMS!BE394</f>
        <v>0</v>
      </c>
      <c r="BF203" s="265">
        <f>+GAMS!BF394</f>
        <v>0</v>
      </c>
      <c r="BG203" s="265">
        <f>+GAMS!BG394</f>
        <v>0</v>
      </c>
      <c r="BH203" s="265">
        <f>+GAMS!BH394</f>
        <v>0</v>
      </c>
      <c r="BI203" s="265">
        <f>+GAMS!BI394</f>
        <v>0</v>
      </c>
      <c r="BJ203" s="265">
        <f>+GAMS!BJ394</f>
        <v>0</v>
      </c>
      <c r="BK203" s="265">
        <f>+GAMS!BK394</f>
        <v>0</v>
      </c>
      <c r="BL203" s="265">
        <f>+GAMS!BL394</f>
        <v>0</v>
      </c>
      <c r="BM203" s="265">
        <f>+GAMS!BM394</f>
        <v>0</v>
      </c>
      <c r="BN203" s="265">
        <f>+GAMS!BN394</f>
        <v>0</v>
      </c>
      <c r="BO203" s="265">
        <f>+GAMS!BO394</f>
        <v>0</v>
      </c>
      <c r="BP203" s="265">
        <f>+GAMS!BP394</f>
        <v>0</v>
      </c>
      <c r="BQ203" s="265">
        <f>+GAMS!BQ394</f>
        <v>0</v>
      </c>
      <c r="BR203" s="265">
        <f>+GAMS!BR394</f>
        <v>0</v>
      </c>
      <c r="BS203" s="265">
        <f>+GAMS!BS394</f>
        <v>0</v>
      </c>
      <c r="BT203" s="265">
        <f>+GAMS!BT394</f>
        <v>0</v>
      </c>
      <c r="BU203" s="265">
        <f>+GAMS!BU394</f>
        <v>0</v>
      </c>
      <c r="BV203" s="265">
        <f>+GAMS!BV394</f>
        <v>0</v>
      </c>
      <c r="BW203" s="265">
        <f>+GAMS!BW394</f>
        <v>0</v>
      </c>
      <c r="BX203" s="265">
        <f>+GAMS!BX394</f>
        <v>0</v>
      </c>
      <c r="BY203" s="265">
        <f>+GAMS!BY394</f>
        <v>0</v>
      </c>
      <c r="BZ203" s="265">
        <f>+GAMS!BZ394</f>
        <v>0</v>
      </c>
      <c r="CA203" s="265">
        <f>+GAMS!CA394</f>
        <v>0</v>
      </c>
      <c r="CB203" s="265">
        <f>+GAMS!CB394</f>
        <v>0</v>
      </c>
      <c r="CC203" s="265">
        <f>+GAMS!CC394</f>
        <v>0</v>
      </c>
      <c r="CD203" s="265">
        <f>+GAMS!CD394</f>
        <v>0</v>
      </c>
    </row>
    <row r="204" spans="1:82" s="265" customFormat="1" ht="21.6" customHeight="1" x14ac:dyDescent="0.25">
      <c r="A204" s="265" t="str">
        <f>+GAMS!A395</f>
        <v>Base abateable non-CO2 emission, GTCO2-E/year</v>
      </c>
      <c r="B204" s="265">
        <f>+GAMS!B395</f>
        <v>9.9600000000000009</v>
      </c>
      <c r="C204" s="265">
        <f>+GAMS!C395</f>
        <v>10.30625</v>
      </c>
      <c r="D204" s="265">
        <f>+GAMS!D395</f>
        <v>10.6525</v>
      </c>
      <c r="E204" s="265">
        <f>+GAMS!E395</f>
        <v>10.998749999999999</v>
      </c>
      <c r="F204" s="265">
        <f>+GAMS!F395</f>
        <v>11.345000000000001</v>
      </c>
      <c r="G204" s="265">
        <f>+GAMS!G395</f>
        <v>11.69125</v>
      </c>
      <c r="H204" s="265">
        <f>+GAMS!H395</f>
        <v>12.0375</v>
      </c>
      <c r="I204" s="265">
        <f>+GAMS!I395</f>
        <v>12.383749999999999</v>
      </c>
      <c r="J204" s="265">
        <f>+GAMS!J395</f>
        <v>12.73</v>
      </c>
      <c r="K204" s="265">
        <f>+GAMS!K395</f>
        <v>13.07625</v>
      </c>
      <c r="L204" s="265">
        <f>+GAMS!L395</f>
        <v>13.422499999999999</v>
      </c>
      <c r="M204" s="265">
        <f>+GAMS!M395</f>
        <v>13.768750000000001</v>
      </c>
      <c r="N204" s="265">
        <f>+GAMS!N395</f>
        <v>14.115</v>
      </c>
      <c r="O204" s="265">
        <f>+GAMS!O395</f>
        <v>14.46125</v>
      </c>
      <c r="P204" s="265">
        <f>+GAMS!P395</f>
        <v>14.807499999999999</v>
      </c>
      <c r="Q204" s="265">
        <f>+GAMS!Q395</f>
        <v>15.15375</v>
      </c>
      <c r="R204" s="319">
        <f>+GAMS!R395</f>
        <v>15.5</v>
      </c>
      <c r="S204" s="265">
        <f>+GAMS!S395</f>
        <v>15.5</v>
      </c>
      <c r="T204" s="265">
        <f>+GAMS!T395</f>
        <v>15.5</v>
      </c>
      <c r="U204" s="265">
        <f>+GAMS!U395</f>
        <v>15.5</v>
      </c>
      <c r="V204" s="265">
        <f>+GAMS!V395</f>
        <v>15.5</v>
      </c>
      <c r="W204" s="265">
        <f>+GAMS!W395</f>
        <v>15.5</v>
      </c>
      <c r="X204" s="265">
        <f>+GAMS!X395</f>
        <v>15.5</v>
      </c>
      <c r="Y204" s="265">
        <f>+GAMS!Y395</f>
        <v>15.5</v>
      </c>
      <c r="Z204" s="265">
        <f>+GAMS!Z395</f>
        <v>15.5</v>
      </c>
      <c r="AA204" s="265">
        <f>+GAMS!AA395</f>
        <v>15.5</v>
      </c>
      <c r="AB204" s="265">
        <f>+GAMS!AB395</f>
        <v>15.5</v>
      </c>
      <c r="AC204" s="265">
        <f>+GAMS!AC395</f>
        <v>15.5</v>
      </c>
      <c r="AD204" s="265">
        <f>+GAMS!AD395</f>
        <v>15.5</v>
      </c>
      <c r="AE204" s="265">
        <f>+GAMS!AE395</f>
        <v>15.5</v>
      </c>
      <c r="AF204" s="265">
        <f>+GAMS!AF395</f>
        <v>15.5</v>
      </c>
      <c r="AG204" s="265">
        <f>+GAMS!AG395</f>
        <v>15.5</v>
      </c>
      <c r="AH204" s="265">
        <f>+GAMS!AH395</f>
        <v>15.5</v>
      </c>
      <c r="AI204" s="265">
        <f>+GAMS!AI395</f>
        <v>15.5</v>
      </c>
      <c r="AJ204" s="265">
        <f>+GAMS!AJ395</f>
        <v>15.5</v>
      </c>
      <c r="AK204" s="265">
        <f>+GAMS!AK395</f>
        <v>15.5</v>
      </c>
      <c r="AL204" s="265">
        <f>+GAMS!AL395</f>
        <v>15.5</v>
      </c>
      <c r="AM204" s="265">
        <f>+GAMS!AM395</f>
        <v>15.5</v>
      </c>
      <c r="AN204" s="265">
        <f>+GAMS!AN395</f>
        <v>15.5</v>
      </c>
      <c r="AO204" s="265">
        <f>+GAMS!AO395</f>
        <v>15.5</v>
      </c>
      <c r="AP204" s="265">
        <f>+GAMS!AP395</f>
        <v>15.5</v>
      </c>
      <c r="AQ204" s="265">
        <f>+GAMS!AQ395</f>
        <v>15.5</v>
      </c>
      <c r="AR204" s="265">
        <f>+GAMS!AR395</f>
        <v>15.5</v>
      </c>
      <c r="AS204" s="265">
        <f>+GAMS!AS395</f>
        <v>15.5</v>
      </c>
      <c r="AT204" s="265">
        <f>+GAMS!AT395</f>
        <v>15.5</v>
      </c>
      <c r="AU204" s="265">
        <f>+GAMS!AU395</f>
        <v>15.5</v>
      </c>
      <c r="AV204" s="265">
        <f>+GAMS!AV395</f>
        <v>15.5</v>
      </c>
      <c r="AW204" s="265">
        <f>+GAMS!AW395</f>
        <v>15.5</v>
      </c>
      <c r="AX204" s="265">
        <f>+GAMS!AX395</f>
        <v>15.5</v>
      </c>
      <c r="AY204" s="265">
        <f>+GAMS!AY395</f>
        <v>15.5</v>
      </c>
      <c r="AZ204" s="265">
        <f>+GAMS!AZ395</f>
        <v>15.5</v>
      </c>
      <c r="BA204" s="265">
        <f>+GAMS!BA395</f>
        <v>15.5</v>
      </c>
      <c r="BB204" s="265">
        <f>+GAMS!BB395</f>
        <v>15.5</v>
      </c>
      <c r="BC204" s="265">
        <f>+GAMS!BC395</f>
        <v>15.5</v>
      </c>
      <c r="BD204" s="265">
        <f>+GAMS!BD395</f>
        <v>15.5</v>
      </c>
      <c r="BE204" s="265">
        <f>+GAMS!BE395</f>
        <v>15.5</v>
      </c>
      <c r="BF204" s="265">
        <f>+GAMS!BF395</f>
        <v>15.5</v>
      </c>
      <c r="BG204" s="265">
        <f>+GAMS!BG395</f>
        <v>15.5</v>
      </c>
      <c r="BH204" s="265">
        <f>+GAMS!BH395</f>
        <v>15.5</v>
      </c>
      <c r="BI204" s="265">
        <f>+GAMS!BI395</f>
        <v>15.5</v>
      </c>
      <c r="BJ204" s="265">
        <f>+GAMS!BJ395</f>
        <v>15.5</v>
      </c>
      <c r="BK204" s="265">
        <f>+GAMS!BK395</f>
        <v>15.5</v>
      </c>
      <c r="BL204" s="265">
        <f>+GAMS!BL395</f>
        <v>15.5</v>
      </c>
      <c r="BM204" s="265">
        <f>+GAMS!BM395</f>
        <v>15.5</v>
      </c>
      <c r="BN204" s="265">
        <f>+GAMS!BN395</f>
        <v>15.5</v>
      </c>
      <c r="BO204" s="265">
        <f>+GAMS!BO395</f>
        <v>15.5</v>
      </c>
      <c r="BP204" s="265">
        <f>+GAMS!BP395</f>
        <v>15.5</v>
      </c>
      <c r="BQ204" s="265">
        <f>+GAMS!BQ395</f>
        <v>15.5</v>
      </c>
      <c r="BR204" s="265">
        <f>+GAMS!BR395</f>
        <v>15.5</v>
      </c>
      <c r="BS204" s="265">
        <f>+GAMS!BS395</f>
        <v>15.5</v>
      </c>
      <c r="BT204" s="265">
        <f>+GAMS!BT395</f>
        <v>15.5</v>
      </c>
      <c r="BU204" s="265">
        <f>+GAMS!BU395</f>
        <v>15.5</v>
      </c>
      <c r="BV204" s="265">
        <f>+GAMS!BV395</f>
        <v>15.5</v>
      </c>
      <c r="BW204" s="265">
        <f>+GAMS!BW395</f>
        <v>15.5</v>
      </c>
      <c r="BX204" s="265">
        <f>+GAMS!BX395</f>
        <v>15.5</v>
      </c>
      <c r="BY204" s="265">
        <f>+GAMS!BY395</f>
        <v>15.5</v>
      </c>
      <c r="BZ204" s="265">
        <f>+GAMS!BZ395</f>
        <v>15.5</v>
      </c>
      <c r="CA204" s="265">
        <f>+GAMS!CA395</f>
        <v>15.5</v>
      </c>
      <c r="CB204" s="265">
        <f>+GAMS!CB395</f>
        <v>15.5</v>
      </c>
      <c r="CC204" s="265">
        <f>+GAMS!CC395</f>
        <v>15.5</v>
      </c>
      <c r="CD204" s="265">
        <f>+GAMS!CD395</f>
        <v>15.5</v>
      </c>
    </row>
    <row r="205" spans="1:82" s="265" customFormat="1" ht="21.6" customHeight="1" x14ac:dyDescent="0.25">
      <c r="A205" s="265" t="str">
        <f>+GAMS!A396</f>
        <v>Land emissions, GtCO2/year</v>
      </c>
      <c r="B205" s="265">
        <f>+GAMS!B396</f>
        <v>5.9</v>
      </c>
      <c r="C205" s="265">
        <f>+GAMS!C396</f>
        <v>5.31</v>
      </c>
      <c r="D205" s="265">
        <f>+GAMS!D396</f>
        <v>4.7789999999999999</v>
      </c>
      <c r="E205" s="265">
        <f>+GAMS!E396</f>
        <v>4.3010999999999999</v>
      </c>
      <c r="F205" s="265">
        <f>+GAMS!F396</f>
        <v>3.8709899999999999</v>
      </c>
      <c r="G205" s="265">
        <f>+GAMS!G396</f>
        <v>3.4838909999999998</v>
      </c>
      <c r="H205" s="265">
        <f>+GAMS!H396</f>
        <v>3.1355019</v>
      </c>
      <c r="I205" s="265">
        <f>+GAMS!I396</f>
        <v>2.82195171</v>
      </c>
      <c r="J205" s="265">
        <f>+GAMS!J396</f>
        <v>2.5397565389999999</v>
      </c>
      <c r="K205" s="265">
        <f>+GAMS!K396</f>
        <v>2.2857808850999999</v>
      </c>
      <c r="L205" s="265">
        <f>+GAMS!L396</f>
        <v>2.0572027965999999</v>
      </c>
      <c r="M205" s="265">
        <f>+GAMS!M396</f>
        <v>1.8514825169</v>
      </c>
      <c r="N205" s="265">
        <f>+GAMS!N396</f>
        <v>1.6663342651999999</v>
      </c>
      <c r="O205" s="265">
        <f>+GAMS!O396</f>
        <v>1.4997008386999999</v>
      </c>
      <c r="P205" s="265">
        <f>+GAMS!P396</f>
        <v>1.3497307547999999</v>
      </c>
      <c r="Q205" s="265">
        <f>+GAMS!Q396</f>
        <v>1.2147576793999999</v>
      </c>
      <c r="R205" s="319">
        <f>+GAMS!R396</f>
        <v>1.0932819114000001</v>
      </c>
      <c r="S205" s="265">
        <f>+GAMS!S396</f>
        <v>0.98395372029999995</v>
      </c>
      <c r="T205" s="265">
        <f>+GAMS!T396</f>
        <v>0.88555834830000002</v>
      </c>
      <c r="U205" s="265">
        <f>+GAMS!U396</f>
        <v>0.79700251339999995</v>
      </c>
      <c r="V205" s="265">
        <f>+GAMS!V396</f>
        <v>0.71730226210000003</v>
      </c>
      <c r="W205" s="265">
        <f>+GAMS!W396</f>
        <v>0.64557203590000001</v>
      </c>
      <c r="X205" s="265">
        <f>+GAMS!X396</f>
        <v>0.58101483229999995</v>
      </c>
      <c r="Y205" s="265">
        <f>+GAMS!Y396</f>
        <v>0.52291334909999998</v>
      </c>
      <c r="Z205" s="265">
        <f>+GAMS!Z396</f>
        <v>0.47062201419999999</v>
      </c>
      <c r="AA205" s="265">
        <f>+GAMS!AA396</f>
        <v>0.42355981269999998</v>
      </c>
      <c r="AB205" s="265">
        <f>+GAMS!AB396</f>
        <v>0.38120383149999998</v>
      </c>
      <c r="AC205" s="265">
        <f>+GAMS!AC396</f>
        <v>0.34308344829999998</v>
      </c>
      <c r="AD205" s="265">
        <f>+GAMS!AD396</f>
        <v>0.30877510349999998</v>
      </c>
      <c r="AE205" s="265">
        <f>+GAMS!AE396</f>
        <v>0.27789759310000001</v>
      </c>
      <c r="AF205" s="265">
        <f>+GAMS!AF396</f>
        <v>0.25010783380000001</v>
      </c>
      <c r="AG205" s="265">
        <f>+GAMS!AG396</f>
        <v>0.2250970504</v>
      </c>
      <c r="AH205" s="265">
        <f>+GAMS!AH396</f>
        <v>0.20258734540000001</v>
      </c>
      <c r="AI205" s="265">
        <f>+GAMS!AI396</f>
        <v>0.18232861089999999</v>
      </c>
      <c r="AJ205" s="265">
        <f>+GAMS!AJ396</f>
        <v>0.1640957498</v>
      </c>
      <c r="AK205" s="265">
        <f>+GAMS!AK396</f>
        <v>0.14768617479999999</v>
      </c>
      <c r="AL205" s="265">
        <f>+GAMS!AL396</f>
        <v>0.13291755729999999</v>
      </c>
      <c r="AM205" s="265">
        <f>+GAMS!AM396</f>
        <v>0.1196258016</v>
      </c>
      <c r="AN205" s="265">
        <f>+GAMS!AN396</f>
        <v>0.10766322139999999</v>
      </c>
      <c r="AO205" s="265">
        <f>+GAMS!AO396</f>
        <v>9.6896899300000006E-2</v>
      </c>
      <c r="AP205" s="265">
        <f>+GAMS!AP396</f>
        <v>8.7207209399999999E-2</v>
      </c>
      <c r="AQ205" s="265">
        <f>+GAMS!AQ396</f>
        <v>7.8486488399999998E-2</v>
      </c>
      <c r="AR205" s="265">
        <f>+GAMS!AR396</f>
        <v>7.0637839600000002E-2</v>
      </c>
      <c r="AS205" s="265">
        <f>+GAMS!AS396</f>
        <v>6.3574055599999998E-2</v>
      </c>
      <c r="AT205" s="265">
        <f>+GAMS!AT396</f>
        <v>5.7216650100000002E-2</v>
      </c>
      <c r="AU205" s="265">
        <f>+GAMS!AU396</f>
        <v>5.1494985100000001E-2</v>
      </c>
      <c r="AV205" s="265">
        <f>+GAMS!AV396</f>
        <v>4.6345486499999998E-2</v>
      </c>
      <c r="AW205" s="265">
        <f>+GAMS!AW396</f>
        <v>4.1710937900000002E-2</v>
      </c>
      <c r="AX205" s="265">
        <f>+GAMS!AX396</f>
        <v>3.7539844099999997E-2</v>
      </c>
      <c r="AY205" s="265">
        <f>+GAMS!AY396</f>
        <v>3.3785859699999997E-2</v>
      </c>
      <c r="AZ205" s="265">
        <f>+GAMS!AZ396</f>
        <v>3.0407273700000001E-2</v>
      </c>
      <c r="BA205" s="265">
        <f>+GAMS!BA396</f>
        <v>2.73665464E-2</v>
      </c>
      <c r="BB205" s="265">
        <f>+GAMS!BB396</f>
        <v>2.46298917E-2</v>
      </c>
      <c r="BC205" s="265">
        <f>+GAMS!BC396</f>
        <v>2.2166902499999998E-2</v>
      </c>
      <c r="BD205" s="265">
        <f>+GAMS!BD396</f>
        <v>1.9950212299999999E-2</v>
      </c>
      <c r="BE205" s="265">
        <f>+GAMS!BE396</f>
        <v>1.79551911E-2</v>
      </c>
      <c r="BF205" s="265">
        <f>+GAMS!BF396</f>
        <v>1.6159672E-2</v>
      </c>
      <c r="BG205" s="265">
        <f>+GAMS!BG396</f>
        <v>1.45437048E-2</v>
      </c>
      <c r="BH205" s="265">
        <f>+GAMS!BH396</f>
        <v>1.30893343E-2</v>
      </c>
      <c r="BI205" s="265">
        <f>+GAMS!BI396</f>
        <v>1.17804009E-2</v>
      </c>
      <c r="BJ205" s="265">
        <f>+GAMS!BJ396</f>
        <v>1.06023608E-2</v>
      </c>
      <c r="BK205" s="265">
        <f>+GAMS!BK396</f>
        <v>9.5421246999999997E-3</v>
      </c>
      <c r="BL205" s="265">
        <f>+GAMS!BL396</f>
        <v>8.5879122000000006E-3</v>
      </c>
      <c r="BM205" s="265">
        <f>+GAMS!BM396</f>
        <v>7.7291210000000003E-3</v>
      </c>
      <c r="BN205" s="265">
        <f>+GAMS!BN396</f>
        <v>6.9562089000000001E-3</v>
      </c>
      <c r="BO205" s="265">
        <f>+GAMS!BO396</f>
        <v>6.2605880000000001E-3</v>
      </c>
      <c r="BP205" s="265">
        <f>+GAMS!BP396</f>
        <v>5.6345292000000002E-3</v>
      </c>
      <c r="BQ205" s="265">
        <f>+GAMS!BQ396</f>
        <v>5.0710763000000004E-3</v>
      </c>
      <c r="BR205" s="265">
        <f>+GAMS!BR396</f>
        <v>4.5639686999999996E-3</v>
      </c>
      <c r="BS205" s="265">
        <f>+GAMS!BS396</f>
        <v>4.1075718000000002E-3</v>
      </c>
      <c r="BT205" s="265">
        <f>+GAMS!BT396</f>
        <v>3.6968145999999999E-3</v>
      </c>
      <c r="BU205" s="265">
        <f>+GAMS!BU396</f>
        <v>3.3271332E-3</v>
      </c>
      <c r="BV205" s="265">
        <f>+GAMS!BV396</f>
        <v>2.9944198000000002E-3</v>
      </c>
      <c r="BW205" s="265">
        <f>+GAMS!BW396</f>
        <v>2.6949779000000002E-3</v>
      </c>
      <c r="BX205" s="265">
        <f>+GAMS!BX396</f>
        <v>2.4254800999999999E-3</v>
      </c>
      <c r="BY205" s="265">
        <f>+GAMS!BY396</f>
        <v>2.1829320999999999E-3</v>
      </c>
      <c r="BZ205" s="265">
        <f>+GAMS!BZ396</f>
        <v>1.9646389000000002E-3</v>
      </c>
      <c r="CA205" s="265">
        <f>+GAMS!CA396</f>
        <v>1.7681750000000001E-3</v>
      </c>
      <c r="CB205" s="265">
        <f>+GAMS!CB396</f>
        <v>1.5913575E-3</v>
      </c>
      <c r="CC205" s="265">
        <f>+GAMS!CC396</f>
        <v>1.4322217E-3</v>
      </c>
      <c r="CD205" s="265">
        <f>+GAMS!CD396</f>
        <v>1.2889996000000001E-3</v>
      </c>
    </row>
    <row r="206" spans="1:82" s="265" customFormat="1" ht="21.6" customHeight="1" x14ac:dyDescent="0.25">
      <c r="A206" s="265" t="str">
        <f>+GAMS!A397</f>
        <v xml:space="preserve">Cumulative CO2 emissions, GtC </v>
      </c>
      <c r="B206" s="265">
        <f>+GAMS!B397</f>
        <v>633.5</v>
      </c>
      <c r="C206" s="265">
        <f>+GAMS!C397</f>
        <v>691.9872875973</v>
      </c>
      <c r="D206" s="265">
        <f>+GAMS!D397</f>
        <v>753.20626913189994</v>
      </c>
      <c r="E206" s="265">
        <f>+GAMS!E397</f>
        <v>817.12577143099998</v>
      </c>
      <c r="F206" s="265">
        <f>+GAMS!F397</f>
        <v>883.72499467110003</v>
      </c>
      <c r="G206" s="265">
        <f>+GAMS!G397</f>
        <v>952.98444026790003</v>
      </c>
      <c r="H206" s="265">
        <f>+GAMS!H397</f>
        <v>1024.8816903290001</v>
      </c>
      <c r="I206" s="265">
        <f>+GAMS!I397</f>
        <v>1099.3880835043999</v>
      </c>
      <c r="J206" s="265">
        <f>+GAMS!J397</f>
        <v>1176.7277031638</v>
      </c>
      <c r="K206" s="265">
        <f>+GAMS!K397</f>
        <v>1256.9275229882001</v>
      </c>
      <c r="L206" s="265">
        <f>+GAMS!L397</f>
        <v>1340.0133749738</v>
      </c>
      <c r="M206" s="265">
        <f>+GAMS!M397</f>
        <v>1426.0072765402001</v>
      </c>
      <c r="N206" s="265">
        <f>+GAMS!N397</f>
        <v>1514.9243244653001</v>
      </c>
      <c r="O206" s="265">
        <f>+GAMS!O397</f>
        <v>1606.7691225983999</v>
      </c>
      <c r="P206" s="265">
        <f>+GAMS!P397</f>
        <v>1701.5316994844</v>
      </c>
      <c r="Q206" s="265">
        <f>+GAMS!Q397</f>
        <v>1799.1828490032001</v>
      </c>
      <c r="R206" s="319">
        <f>+GAMS!R397</f>
        <v>1899.6687940851</v>
      </c>
      <c r="S206" s="265">
        <f>+GAMS!S397</f>
        <v>2002.9050239088999</v>
      </c>
      <c r="T206" s="265">
        <f>+GAMS!T397</f>
        <v>2108.7690748927998</v>
      </c>
      <c r="U206" s="265">
        <f>+GAMS!U397</f>
        <v>2217.0979671588998</v>
      </c>
      <c r="V206" s="265">
        <f>+GAMS!V397</f>
        <v>2327.6752708045001</v>
      </c>
      <c r="W206" s="265">
        <f>+GAMS!W397</f>
        <v>2440.2198654147001</v>
      </c>
      <c r="X206" s="265">
        <f>+GAMS!X397</f>
        <v>2554.3739061156002</v>
      </c>
      <c r="Y206" s="265">
        <f>+GAMS!Y397</f>
        <v>2669.6889711161998</v>
      </c>
      <c r="Z206" s="265">
        <f>+GAMS!Z397</f>
        <v>2785.6097830731001</v>
      </c>
      <c r="AA206" s="265">
        <f>+GAMS!AA397</f>
        <v>2901.4549056067999</v>
      </c>
      <c r="AB206" s="265">
        <f>+GAMS!AB397</f>
        <v>3016.3936781921998</v>
      </c>
      <c r="AC206" s="265">
        <f>+GAMS!AC397</f>
        <v>3129.4184370837002</v>
      </c>
      <c r="AD206" s="265">
        <f>+GAMS!AD397</f>
        <v>3239.3107887036999</v>
      </c>
      <c r="AE206" s="265">
        <f>+GAMS!AE397</f>
        <v>3344.5909618538999</v>
      </c>
      <c r="AF206" s="265">
        <f>+GAMS!AF397</f>
        <v>3443.3884903163998</v>
      </c>
      <c r="AG206" s="265">
        <f>+GAMS!AG397</f>
        <v>3533.4959869693998</v>
      </c>
      <c r="AH206" s="265">
        <f>+GAMS!AH397</f>
        <v>3612.3052642328998</v>
      </c>
      <c r="AI206" s="265">
        <f>+GAMS!AI397</f>
        <v>3676.7323294224998</v>
      </c>
      <c r="AJ206" s="265">
        <f>+GAMS!AJ397</f>
        <v>3723.1339838423</v>
      </c>
      <c r="AK206" s="265">
        <f>+GAMS!AK397</f>
        <v>3747.2266750891999</v>
      </c>
      <c r="AL206" s="265">
        <f>+GAMS!AL397</f>
        <v>3747.2266750891999</v>
      </c>
      <c r="AM206" s="265">
        <f>+GAMS!AM397</f>
        <v>3747.2266750891999</v>
      </c>
      <c r="AN206" s="265">
        <f>+GAMS!AN397</f>
        <v>3747.2266750891999</v>
      </c>
      <c r="AO206" s="265">
        <f>+GAMS!AO397</f>
        <v>3747.2266750891999</v>
      </c>
      <c r="AP206" s="265">
        <f>+GAMS!AP397</f>
        <v>3747.2266750891999</v>
      </c>
      <c r="AQ206" s="265">
        <f>+GAMS!AQ397</f>
        <v>3747.2266750891999</v>
      </c>
      <c r="AR206" s="265">
        <f>+GAMS!AR397</f>
        <v>3747.2266750891999</v>
      </c>
      <c r="AS206" s="265">
        <f>+GAMS!AS397</f>
        <v>3747.2266750891999</v>
      </c>
      <c r="AT206" s="265">
        <f>+GAMS!AT397</f>
        <v>3747.2266750891999</v>
      </c>
      <c r="AU206" s="265">
        <f>+GAMS!AU397</f>
        <v>3747.2266750891999</v>
      </c>
      <c r="AV206" s="265">
        <f>+GAMS!AV397</f>
        <v>3747.2266750891999</v>
      </c>
      <c r="AW206" s="265">
        <f>+GAMS!AW397</f>
        <v>3747.2266750891999</v>
      </c>
      <c r="AX206" s="265">
        <f>+GAMS!AX397</f>
        <v>3747.2266750891999</v>
      </c>
      <c r="AY206" s="265">
        <f>+GAMS!AY397</f>
        <v>3747.2266750891999</v>
      </c>
      <c r="AZ206" s="265">
        <f>+GAMS!AZ397</f>
        <v>3747.2266750891999</v>
      </c>
      <c r="BA206" s="265">
        <f>+GAMS!BA397</f>
        <v>3747.2266750891999</v>
      </c>
      <c r="BB206" s="265">
        <f>+GAMS!BB397</f>
        <v>3747.2266750891999</v>
      </c>
      <c r="BC206" s="265">
        <f>+GAMS!BC397</f>
        <v>3747.2266750891999</v>
      </c>
      <c r="BD206" s="265">
        <f>+GAMS!BD397</f>
        <v>3747.2266750891999</v>
      </c>
      <c r="BE206" s="265">
        <f>+GAMS!BE397</f>
        <v>3747.2266750891999</v>
      </c>
      <c r="BF206" s="265">
        <f>+GAMS!BF397</f>
        <v>3747.2266750891999</v>
      </c>
      <c r="BG206" s="265">
        <f>+GAMS!BG397</f>
        <v>3747.2266750891999</v>
      </c>
      <c r="BH206" s="265">
        <f>+GAMS!BH397</f>
        <v>3747.2266750891999</v>
      </c>
      <c r="BI206" s="265">
        <f>+GAMS!BI397</f>
        <v>3747.2266750891999</v>
      </c>
      <c r="BJ206" s="265">
        <f>+GAMS!BJ397</f>
        <v>3747.2266750891999</v>
      </c>
      <c r="BK206" s="265">
        <f>+GAMS!BK397</f>
        <v>3747.2266750891999</v>
      </c>
      <c r="BL206" s="265">
        <f>+GAMS!BL397</f>
        <v>3747.2266750891999</v>
      </c>
      <c r="BM206" s="265">
        <f>+GAMS!BM397</f>
        <v>3747.2266750891999</v>
      </c>
      <c r="BN206" s="265">
        <f>+GAMS!BN397</f>
        <v>3747.2266750891999</v>
      </c>
      <c r="BO206" s="265">
        <f>+GAMS!BO397</f>
        <v>3747.2266750891999</v>
      </c>
      <c r="BP206" s="265">
        <f>+GAMS!BP397</f>
        <v>3747.2266750891999</v>
      </c>
      <c r="BQ206" s="265">
        <f>+GAMS!BQ397</f>
        <v>3747.2266750891999</v>
      </c>
      <c r="BR206" s="265">
        <f>+GAMS!BR397</f>
        <v>3747.2266750891999</v>
      </c>
      <c r="BS206" s="265">
        <f>+GAMS!BS397</f>
        <v>3747.2266750891999</v>
      </c>
      <c r="BT206" s="265">
        <f>+GAMS!BT397</f>
        <v>3747.2266750891999</v>
      </c>
      <c r="BU206" s="265">
        <f>+GAMS!BU397</f>
        <v>3747.2266750891999</v>
      </c>
      <c r="BV206" s="265">
        <f>+GAMS!BV397</f>
        <v>3747.2266750891999</v>
      </c>
      <c r="BW206" s="265">
        <f>+GAMS!BW397</f>
        <v>3747.2266750891999</v>
      </c>
      <c r="BX206" s="265">
        <f>+GAMS!BX397</f>
        <v>3747.2266750891999</v>
      </c>
      <c r="BY206" s="265">
        <f>+GAMS!BY397</f>
        <v>3747.2266750891999</v>
      </c>
      <c r="BZ206" s="265">
        <f>+GAMS!BZ397</f>
        <v>3747.2266750891999</v>
      </c>
      <c r="CA206" s="265">
        <f>+GAMS!CA397</f>
        <v>3747.2266750891999</v>
      </c>
      <c r="CB206" s="265">
        <f>+GAMS!CB397</f>
        <v>3747.2266750891999</v>
      </c>
      <c r="CC206" s="265">
        <f>+GAMS!CC397</f>
        <v>3747.2266750891999</v>
      </c>
      <c r="CD206" s="265">
        <f>+GAMS!CD397</f>
        <v>3747.2266750891999</v>
      </c>
    </row>
    <row r="207" spans="1:82" s="265" customFormat="1" ht="21.6" customHeight="1" x14ac:dyDescent="0.25">
      <c r="A207" s="265" t="str">
        <f>+GAMS!A398</f>
        <v xml:space="preserve">Atmospheric fraction CO2 since 1765 </v>
      </c>
      <c r="B207" s="265">
        <f>+GAMS!B398</f>
        <v>0.47121199159999999</v>
      </c>
      <c r="C207" s="265">
        <f>+GAMS!C398</f>
        <v>0.47661808220000002</v>
      </c>
      <c r="D207" s="265">
        <f>+GAMS!D398</f>
        <v>0.48188354389999999</v>
      </c>
      <c r="E207" s="265">
        <f>+GAMS!E398</f>
        <v>0.48702244830000002</v>
      </c>
      <c r="F207" s="265">
        <f>+GAMS!F398</f>
        <v>0.49210306770000001</v>
      </c>
      <c r="G207" s="265">
        <f>+GAMS!G398</f>
        <v>0.49716691759999998</v>
      </c>
      <c r="H207" s="265">
        <f>+GAMS!H398</f>
        <v>0.50223493019999998</v>
      </c>
      <c r="I207" s="265">
        <f>+GAMS!I398</f>
        <v>0.50751641700000005</v>
      </c>
      <c r="J207" s="265">
        <f>+GAMS!J398</f>
        <v>0.51289671459999997</v>
      </c>
      <c r="K207" s="265">
        <f>+GAMS!K398</f>
        <v>0.51837618169999999</v>
      </c>
      <c r="L207" s="265">
        <f>+GAMS!L398</f>
        <v>0.52395622220000004</v>
      </c>
      <c r="M207" s="265">
        <f>+GAMS!M398</f>
        <v>0.52963698849999996</v>
      </c>
      <c r="N207" s="265">
        <f>+GAMS!N398</f>
        <v>0.53541644980000003</v>
      </c>
      <c r="O207" s="265">
        <f>+GAMS!O398</f>
        <v>0.54128963630000004</v>
      </c>
      <c r="P207" s="265">
        <f>+GAMS!P398</f>
        <v>0.54724784739999999</v>
      </c>
      <c r="Q207" s="265">
        <f>+GAMS!Q398</f>
        <v>0.55327779759999995</v>
      </c>
      <c r="R207" s="319">
        <f>+GAMS!R398</f>
        <v>0.55936072429999995</v>
      </c>
      <c r="S207" s="265">
        <f>+GAMS!S398</f>
        <v>0.56543732840000005</v>
      </c>
      <c r="T207" s="265">
        <f>+GAMS!T398</f>
        <v>0.57147580190000002</v>
      </c>
      <c r="U207" s="265">
        <f>+GAMS!U398</f>
        <v>0.57744225299999996</v>
      </c>
      <c r="V207" s="265">
        <f>+GAMS!V398</f>
        <v>0.58329603409999997</v>
      </c>
      <c r="W207" s="265">
        <f>+GAMS!W398</f>
        <v>0.58898927300000004</v>
      </c>
      <c r="X207" s="265">
        <f>+GAMS!X398</f>
        <v>0.59446718710000002</v>
      </c>
      <c r="Y207" s="265">
        <f>+GAMS!Y398</f>
        <v>0.59966829269999999</v>
      </c>
      <c r="Z207" s="265">
        <f>+GAMS!Z398</f>
        <v>0.60452414200000004</v>
      </c>
      <c r="AA207" s="265">
        <f>+GAMS!AA398</f>
        <v>0.60895833669999999</v>
      </c>
      <c r="AB207" s="265">
        <f>+GAMS!AB398</f>
        <v>0.61288459870000001</v>
      </c>
      <c r="AC207" s="265">
        <f>+GAMS!AC398</f>
        <v>0.61620367529999998</v>
      </c>
      <c r="AD207" s="265">
        <f>+GAMS!AD398</f>
        <v>0.61879605979999996</v>
      </c>
      <c r="AE207" s="265">
        <f>+GAMS!AE398</f>
        <v>0.62049556429999997</v>
      </c>
      <c r="AF207" s="265">
        <f>+GAMS!AF398</f>
        <v>0.62113001639999998</v>
      </c>
      <c r="AG207" s="265">
        <f>+GAMS!AG398</f>
        <v>0.62048743979999998</v>
      </c>
      <c r="AH207" s="265">
        <f>+GAMS!AH398</f>
        <v>0.6183000796</v>
      </c>
      <c r="AI207" s="265">
        <f>+GAMS!AI398</f>
        <v>0.61422303580000004</v>
      </c>
      <c r="AJ207" s="265">
        <f>+GAMS!AJ398</f>
        <v>0.60780600630000003</v>
      </c>
      <c r="AK207" s="265">
        <f>+GAMS!AK398</f>
        <v>0.59927759280000004</v>
      </c>
      <c r="AL207" s="265">
        <f>+GAMS!AL398</f>
        <v>0.59502061669999995</v>
      </c>
      <c r="AM207" s="265">
        <f>+GAMS!AM398</f>
        <v>0.59108150400000004</v>
      </c>
      <c r="AN207" s="265">
        <f>+GAMS!AN398</f>
        <v>0.58742472830000003</v>
      </c>
      <c r="AO207" s="265">
        <f>+GAMS!AO398</f>
        <v>0.58402050270000005</v>
      </c>
      <c r="AP207" s="265">
        <f>+GAMS!AP398</f>
        <v>0.58084313720000003</v>
      </c>
      <c r="AQ207" s="265">
        <f>+GAMS!AQ398</f>
        <v>0.57787022229999996</v>
      </c>
      <c r="AR207" s="265">
        <f>+GAMS!AR398</f>
        <v>0.57508209860000004</v>
      </c>
      <c r="AS207" s="265">
        <f>+GAMS!AS398</f>
        <v>0.5724614522</v>
      </c>
      <c r="AT207" s="265">
        <f>+GAMS!AT398</f>
        <v>0.56999298610000004</v>
      </c>
      <c r="AU207" s="265">
        <f>+GAMS!AU398</f>
        <v>0.5676631459</v>
      </c>
      <c r="AV207" s="265">
        <f>+GAMS!AV398</f>
        <v>0.56545988800000002</v>
      </c>
      <c r="AW207" s="265">
        <f>+GAMS!AW398</f>
        <v>0.56337248299999998</v>
      </c>
      <c r="AX207" s="265">
        <f>+GAMS!AX398</f>
        <v>0.56139134759999998</v>
      </c>
      <c r="AY207" s="265">
        <f>+GAMS!AY398</f>
        <v>0.55950790149999996</v>
      </c>
      <c r="AZ207" s="265">
        <f>+GAMS!AZ398</f>
        <v>0.55771444370000001</v>
      </c>
      <c r="BA207" s="265">
        <f>+GAMS!BA398</f>
        <v>0.55600404640000001</v>
      </c>
      <c r="BB207" s="265">
        <f>+GAMS!BB398</f>
        <v>0.55437046369999998</v>
      </c>
      <c r="BC207" s="265">
        <f>+GAMS!BC398</f>
        <v>0.55280805200000005</v>
      </c>
      <c r="BD207" s="265">
        <f>+GAMS!BD398</f>
        <v>0.55131170129999996</v>
      </c>
      <c r="BE207" s="265">
        <f>+GAMS!BE398</f>
        <v>0.5498767752</v>
      </c>
      <c r="BF207" s="265">
        <f>+GAMS!BF398</f>
        <v>0.54849905899999996</v>
      </c>
      <c r="BG207" s="265">
        <f>+GAMS!BG398</f>
        <v>0.5471747133</v>
      </c>
      <c r="BH207" s="265">
        <f>+GAMS!BH398</f>
        <v>0.54590023489999995</v>
      </c>
      <c r="BI207" s="265">
        <f>+GAMS!BI398</f>
        <v>0.5446724208</v>
      </c>
      <c r="BJ207" s="265">
        <f>+GAMS!BJ398</f>
        <v>0.54348833789999995</v>
      </c>
      <c r="BK207" s="265">
        <f>+GAMS!BK398</f>
        <v>0.54234529519999997</v>
      </c>
      <c r="BL207" s="265">
        <f>+GAMS!BL398</f>
        <v>0.54124082029999998</v>
      </c>
      <c r="BM207" s="265">
        <f>+GAMS!BM398</f>
        <v>0.54017263729999998</v>
      </c>
      <c r="BN207" s="265">
        <f>+GAMS!BN398</f>
        <v>0.53913864840000003</v>
      </c>
      <c r="BO207" s="265">
        <f>+GAMS!BO398</f>
        <v>0.53813691679999998</v>
      </c>
      <c r="BP207" s="265">
        <f>+GAMS!BP398</f>
        <v>0.53716565159999996</v>
      </c>
      <c r="BQ207" s="265">
        <f>+GAMS!BQ398</f>
        <v>0.53622319490000003</v>
      </c>
      <c r="BR207" s="265">
        <f>+GAMS!BR398</f>
        <v>0.53530800909999998</v>
      </c>
      <c r="BS207" s="265">
        <f>+GAMS!BS398</f>
        <v>0.53441866670000004</v>
      </c>
      <c r="BT207" s="265">
        <f>+GAMS!BT398</f>
        <v>0.5335538407</v>
      </c>
      <c r="BU207" s="265">
        <f>+GAMS!BU398</f>
        <v>0.53271229539999998</v>
      </c>
      <c r="BV207" s="265">
        <f>+GAMS!BV398</f>
        <v>0.53189287949999997</v>
      </c>
      <c r="BW207" s="265">
        <f>+GAMS!BW398</f>
        <v>0.53109451819999998</v>
      </c>
      <c r="BX207" s="265">
        <f>+GAMS!BX398</f>
        <v>0.53031620759999998</v>
      </c>
      <c r="BY207" s="265">
        <f>+GAMS!BY398</f>
        <v>0.52955700839999997</v>
      </c>
      <c r="BZ207" s="265">
        <f>+GAMS!BZ398</f>
        <v>0.52881604110000002</v>
      </c>
      <c r="CA207" s="265">
        <f>+GAMS!CA398</f>
        <v>0.52809248139999998</v>
      </c>
      <c r="CB207" s="265">
        <f>+GAMS!CB398</f>
        <v>0.52738555539999998</v>
      </c>
      <c r="CC207" s="265">
        <f>+GAMS!CC398</f>
        <v>0.52669453629999996</v>
      </c>
      <c r="CD207" s="265">
        <f>+GAMS!CD398</f>
        <v>0.52601874059999998</v>
      </c>
    </row>
    <row r="208" spans="1:82" s="265" customFormat="1" ht="21.6" customHeight="1" x14ac:dyDescent="0.25">
      <c r="A208" s="265" t="str">
        <f>+GAMS!A399</f>
        <v xml:space="preserve">Atmospheric fraction CO2 since 2020 </v>
      </c>
      <c r="B208" s="265">
        <f>+GAMS!B399</f>
        <v>0</v>
      </c>
      <c r="C208" s="265">
        <f>+GAMS!C399</f>
        <v>0.53517359499999995</v>
      </c>
      <c r="D208" s="265">
        <f>+GAMS!D399</f>
        <v>0.53835864030000002</v>
      </c>
      <c r="E208" s="265">
        <f>+GAMS!E399</f>
        <v>0.54156772789999996</v>
      </c>
      <c r="F208" s="265">
        <f>+GAMS!F399</f>
        <v>0.54499343320000004</v>
      </c>
      <c r="G208" s="265">
        <f>+GAMS!G399</f>
        <v>0.54863246129999999</v>
      </c>
      <c r="H208" s="265">
        <f>+GAMS!H399</f>
        <v>0.55244940590000002</v>
      </c>
      <c r="I208" s="265">
        <f>+GAMS!I399</f>
        <v>0.55688202460000003</v>
      </c>
      <c r="J208" s="265">
        <f>+GAMS!J399</f>
        <v>0.56150849690000004</v>
      </c>
      <c r="K208" s="265">
        <f>+GAMS!K399</f>
        <v>0.56630237699999997</v>
      </c>
      <c r="L208" s="265">
        <f>+GAMS!L399</f>
        <v>0.57124968620000005</v>
      </c>
      <c r="M208" s="265">
        <f>+GAMS!M399</f>
        <v>0.57633968940000002</v>
      </c>
      <c r="N208" s="265">
        <f>+GAMS!N399</f>
        <v>0.58156166949999999</v>
      </c>
      <c r="O208" s="265">
        <f>+GAMS!O399</f>
        <v>0.58690310720000005</v>
      </c>
      <c r="P208" s="265">
        <f>+GAMS!P399</f>
        <v>0.5923482967</v>
      </c>
      <c r="Q208" s="265">
        <f>+GAMS!Q399</f>
        <v>0.59787713519999997</v>
      </c>
      <c r="R208" s="319">
        <f>+GAMS!R399</f>
        <v>0.60346402020000001</v>
      </c>
      <c r="S208" s="265">
        <f>+GAMS!S399</f>
        <v>0.60902687619999996</v>
      </c>
      <c r="T208" s="265">
        <f>+GAMS!T399</f>
        <v>0.61453040110000001</v>
      </c>
      <c r="U208" s="265">
        <f>+GAMS!U399</f>
        <v>0.61993843380000002</v>
      </c>
      <c r="V208" s="265">
        <f>+GAMS!V399</f>
        <v>0.62520742129999995</v>
      </c>
      <c r="W208" s="265">
        <f>+GAMS!W399</f>
        <v>0.63028615799999999</v>
      </c>
      <c r="X208" s="265">
        <f>+GAMS!X399</f>
        <v>0.6351164775</v>
      </c>
      <c r="Y208" s="265">
        <f>+GAMS!Y399</f>
        <v>0.63963367049999997</v>
      </c>
      <c r="Z208" s="265">
        <f>+GAMS!Z399</f>
        <v>0.64376621180000004</v>
      </c>
      <c r="AA208" s="265">
        <f>+GAMS!AA399</f>
        <v>0.64743454460000005</v>
      </c>
      <c r="AB208" s="265">
        <f>+GAMS!AB399</f>
        <v>0.65054871780000001</v>
      </c>
      <c r="AC208" s="265">
        <f>+GAMS!AC399</f>
        <v>0.65300464810000003</v>
      </c>
      <c r="AD208" s="265">
        <f>+GAMS!AD399</f>
        <v>0.6546752965</v>
      </c>
      <c r="AE208" s="265">
        <f>+GAMS!AE399</f>
        <v>0.65537862049999995</v>
      </c>
      <c r="AF208" s="265">
        <f>+GAMS!AF399</f>
        <v>0.65492960089999996</v>
      </c>
      <c r="AG208" s="265">
        <f>+GAMS!AG399</f>
        <v>0.65309644739999995</v>
      </c>
      <c r="AH208" s="265">
        <f>+GAMS!AH399</f>
        <v>0.64958117729999998</v>
      </c>
      <c r="AI208" s="265">
        <f>+GAMS!AI399</f>
        <v>0.64399318859999999</v>
      </c>
      <c r="AJ208" s="265">
        <f>+GAMS!AJ399</f>
        <v>0.63581330540000003</v>
      </c>
      <c r="AK208" s="265">
        <f>+GAMS!AK399</f>
        <v>0.625333044</v>
      </c>
      <c r="AL208" s="265">
        <f>+GAMS!AL399</f>
        <v>0.62020996930000005</v>
      </c>
      <c r="AM208" s="265">
        <f>+GAMS!AM399</f>
        <v>0.61546942849999997</v>
      </c>
      <c r="AN208" s="265">
        <f>+GAMS!AN399</f>
        <v>0.61106866729999998</v>
      </c>
      <c r="AO208" s="265">
        <f>+GAMS!AO399</f>
        <v>0.60697183870000004</v>
      </c>
      <c r="AP208" s="265">
        <f>+GAMS!AP399</f>
        <v>0.60314802550000002</v>
      </c>
      <c r="AQ208" s="265">
        <f>+GAMS!AQ399</f>
        <v>0.59957025939999997</v>
      </c>
      <c r="AR208" s="265">
        <f>+GAMS!AR399</f>
        <v>0.59621488089999997</v>
      </c>
      <c r="AS208" s="265">
        <f>+GAMS!AS399</f>
        <v>0.59306105360000005</v>
      </c>
      <c r="AT208" s="265">
        <f>+GAMS!AT399</f>
        <v>0.59009036839999995</v>
      </c>
      <c r="AU208" s="265">
        <f>+GAMS!AU399</f>
        <v>0.5872865129</v>
      </c>
      <c r="AV208" s="265">
        <f>+GAMS!AV399</f>
        <v>0.58463499350000003</v>
      </c>
      <c r="AW208" s="265">
        <f>+GAMS!AW399</f>
        <v>0.58212289770000003</v>
      </c>
      <c r="AX208" s="265">
        <f>+GAMS!AX399</f>
        <v>0.57973869249999999</v>
      </c>
      <c r="AY208" s="265">
        <f>+GAMS!AY399</f>
        <v>0.57747205180000005</v>
      </c>
      <c r="AZ208" s="265">
        <f>+GAMS!AZ399</f>
        <v>0.57531370790000003</v>
      </c>
      <c r="BA208" s="265">
        <f>+GAMS!BA399</f>
        <v>0.57325532349999997</v>
      </c>
      <c r="BB208" s="265">
        <f>+GAMS!BB399</f>
        <v>0.5712893819</v>
      </c>
      <c r="BC208" s="265">
        <f>+GAMS!BC399</f>
        <v>0.56940909139999996</v>
      </c>
      <c r="BD208" s="265">
        <f>+GAMS!BD399</f>
        <v>0.56760830220000003</v>
      </c>
      <c r="BE208" s="265">
        <f>+GAMS!BE399</f>
        <v>0.56588143479999997</v>
      </c>
      <c r="BF208" s="265">
        <f>+GAMS!BF399</f>
        <v>0.56422341679999999</v>
      </c>
      <c r="BG208" s="265">
        <f>+GAMS!BG399</f>
        <v>0.56262962780000003</v>
      </c>
      <c r="BH208" s="265">
        <f>+GAMS!BH399</f>
        <v>0.56109585159999997</v>
      </c>
      <c r="BI208" s="265">
        <f>+GAMS!BI399</f>
        <v>0.55961823389999998</v>
      </c>
      <c r="BJ208" s="265">
        <f>+GAMS!BJ399</f>
        <v>0.55819324459999997</v>
      </c>
      <c r="BK208" s="265">
        <f>+GAMS!BK399</f>
        <v>0.55681764550000001</v>
      </c>
      <c r="BL208" s="265">
        <f>+GAMS!BL399</f>
        <v>0.55548846080000003</v>
      </c>
      <c r="BM208" s="265">
        <f>+GAMS!BM399</f>
        <v>0.5542029517</v>
      </c>
      <c r="BN208" s="265">
        <f>+GAMS!BN399</f>
        <v>0.5529585937</v>
      </c>
      <c r="BO208" s="265">
        <f>+GAMS!BO399</f>
        <v>0.5517530558</v>
      </c>
      <c r="BP208" s="265">
        <f>+GAMS!BP399</f>
        <v>0.5505841829</v>
      </c>
      <c r="BQ208" s="265">
        <f>+GAMS!BQ399</f>
        <v>0.54944997959999997</v>
      </c>
      <c r="BR208" s="265">
        <f>+GAMS!BR399</f>
        <v>0.54834859560000004</v>
      </c>
      <c r="BS208" s="265">
        <f>+GAMS!BS399</f>
        <v>0.54727831309999997</v>
      </c>
      <c r="BT208" s="265">
        <f>+GAMS!BT399</f>
        <v>0.54623753470000003</v>
      </c>
      <c r="BU208" s="265">
        <f>+GAMS!BU399</f>
        <v>0.54522477380000001</v>
      </c>
      <c r="BV208" s="265">
        <f>+GAMS!BV399</f>
        <v>0.54423864450000004</v>
      </c>
      <c r="BW208" s="265">
        <f>+GAMS!BW399</f>
        <v>0.54327785340000001</v>
      </c>
      <c r="BX208" s="265">
        <f>+GAMS!BX399</f>
        <v>0.54234119240000001</v>
      </c>
      <c r="BY208" s="265">
        <f>+GAMS!BY399</f>
        <v>0.54142753109999997</v>
      </c>
      <c r="BZ208" s="265">
        <f>+GAMS!BZ399</f>
        <v>0.54053581120000005</v>
      </c>
      <c r="CA208" s="265">
        <f>+GAMS!CA399</f>
        <v>0.53966504029999995</v>
      </c>
      <c r="CB208" s="265">
        <f>+GAMS!CB399</f>
        <v>0.53881428740000004</v>
      </c>
      <c r="CC208" s="265">
        <f>+GAMS!CC399</f>
        <v>0.53798267779999998</v>
      </c>
      <c r="CD208" s="265">
        <f>+GAMS!CD399</f>
        <v>0.53716938879999998</v>
      </c>
    </row>
    <row r="209" spans="1:82" s="265" customFormat="1" ht="21.6" customHeight="1" x14ac:dyDescent="0.25">
      <c r="A209" s="265" t="str">
        <f>+GAMS!A400</f>
        <v>Permanent C box</v>
      </c>
      <c r="B209" s="265">
        <f>+GAMS!B400</f>
        <v>150.09299999999999</v>
      </c>
      <c r="C209" s="265">
        <f>+GAMS!C400</f>
        <v>163.39072205950001</v>
      </c>
      <c r="D209" s="265">
        <f>+GAMS!D400</f>
        <v>177.27515330119999</v>
      </c>
      <c r="E209" s="265">
        <f>+GAMS!E400</f>
        <v>191.741770414</v>
      </c>
      <c r="F209" s="265">
        <f>+GAMS!F400</f>
        <v>206.786337876</v>
      </c>
      <c r="G209" s="265">
        <f>+GAMS!G400</f>
        <v>222.4039868724</v>
      </c>
      <c r="H209" s="265">
        <f>+GAMS!H400</f>
        <v>238.58849216830001</v>
      </c>
      <c r="I209" s="265">
        <f>+GAMS!I400</f>
        <v>255.38853428990001</v>
      </c>
      <c r="J209" s="265">
        <f>+GAMS!J400</f>
        <v>272.80997378360001</v>
      </c>
      <c r="K209" s="265">
        <f>+GAMS!K400</f>
        <v>290.8584230747</v>
      </c>
      <c r="L209" s="265">
        <f>+GAMS!L400</f>
        <v>309.53866581889997</v>
      </c>
      <c r="M209" s="265">
        <f>+GAMS!M400</f>
        <v>328.8539821384</v>
      </c>
      <c r="N209" s="265">
        <f>+GAMS!N400</f>
        <v>348.80537255989998</v>
      </c>
      <c r="O209" s="265">
        <f>+GAMS!O400</f>
        <v>369.39067112480001</v>
      </c>
      <c r="P209" s="265">
        <f>+GAMS!P400</f>
        <v>390.60353314090003</v>
      </c>
      <c r="Q209" s="265">
        <f>+GAMS!Q400</f>
        <v>412.43227587939998</v>
      </c>
      <c r="R209" s="319">
        <f>+GAMS!R400</f>
        <v>434.85853971479997</v>
      </c>
      <c r="S209" s="265">
        <f>+GAMS!S400</f>
        <v>457.85571807180003</v>
      </c>
      <c r="T209" s="265">
        <f>+GAMS!T400</f>
        <v>481.38840349719999</v>
      </c>
      <c r="U209" s="265">
        <f>+GAMS!U400</f>
        <v>505.40957710430001</v>
      </c>
      <c r="V209" s="265">
        <f>+GAMS!V400</f>
        <v>529.85816646579997</v>
      </c>
      <c r="W209" s="265">
        <f>+GAMS!W400</f>
        <v>554.65643133230003</v>
      </c>
      <c r="X209" s="265">
        <f>+GAMS!X400</f>
        <v>579.7069543527</v>
      </c>
      <c r="Y209" s="265">
        <f>+GAMS!Y400</f>
        <v>604.88910476390004</v>
      </c>
      <c r="Z209" s="265">
        <f>+GAMS!Z400</f>
        <v>630.05484495070004</v>
      </c>
      <c r="AA209" s="265">
        <f>+GAMS!AA400</f>
        <v>655.02371983110004</v>
      </c>
      <c r="AB209" s="265">
        <f>+GAMS!AB400</f>
        <v>679.57682215279999</v>
      </c>
      <c r="AC209" s="265">
        <f>+GAMS!AC400</f>
        <v>703.44946572599997</v>
      </c>
      <c r="AD209" s="265">
        <f>+GAMS!AD400</f>
        <v>726.32018267820001</v>
      </c>
      <c r="AE209" s="265">
        <f>+GAMS!AE400</f>
        <v>747.78263050680005</v>
      </c>
      <c r="AF209" s="265">
        <f>+GAMS!AF400</f>
        <v>767.35727389839997</v>
      </c>
      <c r="AG209" s="265">
        <f>+GAMS!AG400</f>
        <v>784.47750750160003</v>
      </c>
      <c r="AH209" s="265">
        <f>+GAMS!AH400</f>
        <v>798.47336182480001</v>
      </c>
      <c r="AI209" s="265">
        <f>+GAMS!AI400</f>
        <v>808.55338514139999</v>
      </c>
      <c r="AJ209" s="265">
        <f>+GAMS!AJ400</f>
        <v>813.78701485989995</v>
      </c>
      <c r="AK209" s="265">
        <f>+GAMS!AK400</f>
        <v>813.78675070429995</v>
      </c>
      <c r="AL209" s="265">
        <f>+GAMS!AL400</f>
        <v>813.78649418010002</v>
      </c>
      <c r="AM209" s="265">
        <f>+GAMS!AM400</f>
        <v>813.78624458460001</v>
      </c>
      <c r="AN209" s="265">
        <f>+GAMS!AN400</f>
        <v>813.78600149149997</v>
      </c>
      <c r="AO209" s="265">
        <f>+GAMS!AO400</f>
        <v>813.785764567</v>
      </c>
      <c r="AP209" s="265">
        <f>+GAMS!AP400</f>
        <v>813.78553351660003</v>
      </c>
      <c r="AQ209" s="265">
        <f>+GAMS!AQ400</f>
        <v>813.78530806859999</v>
      </c>
      <c r="AR209" s="265">
        <f>+GAMS!AR400</f>
        <v>813.78508796899996</v>
      </c>
      <c r="AS209" s="265">
        <f>+GAMS!AS400</f>
        <v>813.78487297890001</v>
      </c>
      <c r="AT209" s="265">
        <f>+GAMS!AT400</f>
        <v>813.78466287330002</v>
      </c>
      <c r="AU209" s="265">
        <f>+GAMS!AU400</f>
        <v>813.78445743990005</v>
      </c>
      <c r="AV209" s="265">
        <f>+GAMS!AV400</f>
        <v>813.78425647869994</v>
      </c>
      <c r="AW209" s="265">
        <f>+GAMS!AW400</f>
        <v>813.78405980050002</v>
      </c>
      <c r="AX209" s="265">
        <f>+GAMS!AX400</f>
        <v>813.78386722690004</v>
      </c>
      <c r="AY209" s="265">
        <f>+GAMS!AY400</f>
        <v>813.78367858930005</v>
      </c>
      <c r="AZ209" s="265">
        <f>+GAMS!AZ400</f>
        <v>813.78349372809998</v>
      </c>
      <c r="BA209" s="265">
        <f>+GAMS!BA400</f>
        <v>813.78331249270002</v>
      </c>
      <c r="BB209" s="265">
        <f>+GAMS!BB400</f>
        <v>813.78313474009997</v>
      </c>
      <c r="BC209" s="265">
        <f>+GAMS!BC400</f>
        <v>813.78296033540005</v>
      </c>
      <c r="BD209" s="265">
        <f>+GAMS!BD400</f>
        <v>813.78278915040005</v>
      </c>
      <c r="BE209" s="265">
        <f>+GAMS!BE400</f>
        <v>813.78262106379998</v>
      </c>
      <c r="BF209" s="265">
        <f>+GAMS!BF400</f>
        <v>813.78245596039994</v>
      </c>
      <c r="BG209" s="265">
        <f>+GAMS!BG400</f>
        <v>813.78229373099998</v>
      </c>
      <c r="BH209" s="265">
        <f>+GAMS!BH400</f>
        <v>813.78213427189996</v>
      </c>
      <c r="BI209" s="265">
        <f>+GAMS!BI400</f>
        <v>813.7819774843</v>
      </c>
      <c r="BJ209" s="265">
        <f>+GAMS!BJ400</f>
        <v>813.78182327460001</v>
      </c>
      <c r="BK209" s="265">
        <f>+GAMS!BK400</f>
        <v>813.78167155350002</v>
      </c>
      <c r="BL209" s="265">
        <f>+GAMS!BL400</f>
        <v>813.78152223610005</v>
      </c>
      <c r="BM209" s="265">
        <f>+GAMS!BM400</f>
        <v>813.78137524160002</v>
      </c>
      <c r="BN209" s="265">
        <f>+GAMS!BN400</f>
        <v>813.78123049270005</v>
      </c>
      <c r="BO209" s="265">
        <f>+GAMS!BO400</f>
        <v>813.78108791579996</v>
      </c>
      <c r="BP209" s="265">
        <f>+GAMS!BP400</f>
        <v>813.78094744090004</v>
      </c>
      <c r="BQ209" s="265">
        <f>+GAMS!BQ400</f>
        <v>813.78080900079999</v>
      </c>
      <c r="BR209" s="265">
        <f>+GAMS!BR400</f>
        <v>813.7806725314</v>
      </c>
      <c r="BS209" s="265">
        <f>+GAMS!BS400</f>
        <v>813.78053797150005</v>
      </c>
      <c r="BT209" s="265">
        <f>+GAMS!BT400</f>
        <v>813.78040526229995</v>
      </c>
      <c r="BU209" s="265">
        <f>+GAMS!BU400</f>
        <v>813.78027434779995</v>
      </c>
      <c r="BV209" s="265">
        <f>+GAMS!BV400</f>
        <v>813.78014517420002</v>
      </c>
      <c r="BW209" s="265">
        <f>+GAMS!BW400</f>
        <v>813.78001768989998</v>
      </c>
      <c r="BX209" s="265">
        <f>+GAMS!BX400</f>
        <v>813.77989184559999</v>
      </c>
      <c r="BY209" s="265">
        <f>+GAMS!BY400</f>
        <v>813.77976759360001</v>
      </c>
      <c r="BZ209" s="265">
        <f>+GAMS!BZ400</f>
        <v>813.77964488860005</v>
      </c>
      <c r="CA209" s="265">
        <f>+GAMS!CA400</f>
        <v>813.77952368679996</v>
      </c>
      <c r="CB209" s="265">
        <f>+GAMS!CB400</f>
        <v>813.779403946</v>
      </c>
      <c r="CC209" s="265">
        <f>+GAMS!CC400</f>
        <v>813.77928562600005</v>
      </c>
      <c r="CD209" s="265">
        <f>+GAMS!CD400</f>
        <v>813.77916868770001</v>
      </c>
    </row>
    <row r="210" spans="1:82" s="265" customFormat="1" ht="21.6" customHeight="1" x14ac:dyDescent="0.25">
      <c r="A210" s="265" t="str">
        <f>+GAMS!A401</f>
        <v>Slow C box</v>
      </c>
      <c r="B210" s="265">
        <f>+GAMS!B401</f>
        <v>102.69799999999999</v>
      </c>
      <c r="C210" s="265">
        <f>+GAMS!C401</f>
        <v>113.72003384129999</v>
      </c>
      <c r="D210" s="265">
        <f>+GAMS!D401</f>
        <v>125.3840685286</v>
      </c>
      <c r="E210" s="265">
        <f>+GAMS!E401</f>
        <v>137.68137129159999</v>
      </c>
      <c r="F210" s="265">
        <f>+GAMS!F401</f>
        <v>150.61230399760001</v>
      </c>
      <c r="G210" s="265">
        <f>+GAMS!G401</f>
        <v>164.17799853529999</v>
      </c>
      <c r="H210" s="265">
        <f>+GAMS!H401</f>
        <v>178.377855493</v>
      </c>
      <c r="I210" s="265">
        <f>+GAMS!I401</f>
        <v>193.26631216839999</v>
      </c>
      <c r="J210" s="265">
        <f>+GAMS!J401</f>
        <v>208.85395243790001</v>
      </c>
      <c r="K210" s="265">
        <f>+GAMS!K401</f>
        <v>225.15079592090001</v>
      </c>
      <c r="L210" s="265">
        <f>+GAMS!L401</f>
        <v>242.16572724310001</v>
      </c>
      <c r="M210" s="265">
        <f>+GAMS!M401</f>
        <v>259.90580818270001</v>
      </c>
      <c r="N210" s="265">
        <f>+GAMS!N401</f>
        <v>278.37544777710002</v>
      </c>
      <c r="O210" s="265">
        <f>+GAMS!O401</f>
        <v>297.57542436620002</v>
      </c>
      <c r="P210" s="265">
        <f>+GAMS!P401</f>
        <v>317.50175297210001</v>
      </c>
      <c r="Q210" s="265">
        <f>+GAMS!Q401</f>
        <v>338.14438586300002</v>
      </c>
      <c r="R210" s="319">
        <f>+GAMS!R401</f>
        <v>359.48572555440001</v>
      </c>
      <c r="S210" s="265">
        <f>+GAMS!S401</f>
        <v>381.49523507719999</v>
      </c>
      <c r="T210" s="265">
        <f>+GAMS!T401</f>
        <v>404.13505015760001</v>
      </c>
      <c r="U210" s="265">
        <f>+GAMS!U401</f>
        <v>427.3553742766</v>
      </c>
      <c r="V210" s="265">
        <f>+GAMS!V401</f>
        <v>451.0915165806</v>
      </c>
      <c r="W210" s="265">
        <f>+GAMS!W401</f>
        <v>475.26114753920001</v>
      </c>
      <c r="X210" s="265">
        <f>+GAMS!X401</f>
        <v>499.7612901402</v>
      </c>
      <c r="Y210" s="265">
        <f>+GAMS!Y401</f>
        <v>524.46482200560001</v>
      </c>
      <c r="Z210" s="265">
        <f>+GAMS!Z401</f>
        <v>549.21631077810002</v>
      </c>
      <c r="AA210" s="265">
        <f>+GAMS!AA401</f>
        <v>573.82699130579999</v>
      </c>
      <c r="AB210" s="265">
        <f>+GAMS!AB401</f>
        <v>598.06865687840002</v>
      </c>
      <c r="AC210" s="265">
        <f>+GAMS!AC401</f>
        <v>621.6661838389</v>
      </c>
      <c r="AD210" s="265">
        <f>+GAMS!AD401</f>
        <v>644.28624808730001</v>
      </c>
      <c r="AE210" s="265">
        <f>+GAMS!AE401</f>
        <v>665.50848747350005</v>
      </c>
      <c r="AF210" s="265">
        <f>+GAMS!AF401</f>
        <v>684.83736639450001</v>
      </c>
      <c r="AG210" s="265">
        <f>+GAMS!AG401</f>
        <v>701.68785015189997</v>
      </c>
      <c r="AH210" s="265">
        <f>+GAMS!AH401</f>
        <v>715.36857553430002</v>
      </c>
      <c r="AI210" s="265">
        <f>+GAMS!AI401</f>
        <v>725.06312244909998</v>
      </c>
      <c r="AJ210" s="265">
        <f>+GAMS!AJ401</f>
        <v>729.81175723470005</v>
      </c>
      <c r="AK210" s="265">
        <f>+GAMS!AK401</f>
        <v>729.21135211599994</v>
      </c>
      <c r="AL210" s="265">
        <f>+GAMS!AL401</f>
        <v>728.62876505739996</v>
      </c>
      <c r="AM210" s="265">
        <f>+GAMS!AM401</f>
        <v>728.06236043019999</v>
      </c>
      <c r="AN210" s="265">
        <f>+GAMS!AN401</f>
        <v>727.51113461249997</v>
      </c>
      <c r="AO210" s="265">
        <f>+GAMS!AO401</f>
        <v>726.97429782029997</v>
      </c>
      <c r="AP210" s="265">
        <f>+GAMS!AP401</f>
        <v>726.45115213910003</v>
      </c>
      <c r="AQ210" s="265">
        <f>+GAMS!AQ401</f>
        <v>725.94105434100004</v>
      </c>
      <c r="AR210" s="265">
        <f>+GAMS!AR401</f>
        <v>725.44340320050003</v>
      </c>
      <c r="AS210" s="265">
        <f>+GAMS!AS401</f>
        <v>724.95763402930004</v>
      </c>
      <c r="AT210" s="265">
        <f>+GAMS!AT401</f>
        <v>724.48321544819999</v>
      </c>
      <c r="AU210" s="265">
        <f>+GAMS!AU401</f>
        <v>724.01964693929995</v>
      </c>
      <c r="AV210" s="265">
        <f>+GAMS!AV401</f>
        <v>723.56645674050003</v>
      </c>
      <c r="AW210" s="265">
        <f>+GAMS!AW401</f>
        <v>723.12319994300003</v>
      </c>
      <c r="AX210" s="265">
        <f>+GAMS!AX401</f>
        <v>722.6894567388</v>
      </c>
      <c r="AY210" s="265">
        <f>+GAMS!AY401</f>
        <v>722.26483079510001</v>
      </c>
      <c r="AZ210" s="265">
        <f>+GAMS!AZ401</f>
        <v>721.8489477416</v>
      </c>
      <c r="BA210" s="265">
        <f>+GAMS!BA401</f>
        <v>721.44145375970004</v>
      </c>
      <c r="BB210" s="265">
        <f>+GAMS!BB401</f>
        <v>721.04201426760005</v>
      </c>
      <c r="BC210" s="265">
        <f>+GAMS!BC401</f>
        <v>720.65031269259998</v>
      </c>
      <c r="BD210" s="265">
        <f>+GAMS!BD401</f>
        <v>720.26604932570001</v>
      </c>
      <c r="BE210" s="265">
        <f>+GAMS!BE401</f>
        <v>719.88894025230002</v>
      </c>
      <c r="BF210" s="265">
        <f>+GAMS!BF401</f>
        <v>719.51871635580005</v>
      </c>
      <c r="BG210" s="265">
        <f>+GAMS!BG401</f>
        <v>719.15512238650001</v>
      </c>
      <c r="BH210" s="265">
        <f>+GAMS!BH401</f>
        <v>718.79791609430004</v>
      </c>
      <c r="BI210" s="265">
        <f>+GAMS!BI401</f>
        <v>718.44686741999999</v>
      </c>
      <c r="BJ210" s="265">
        <f>+GAMS!BJ401</f>
        <v>718.10175774059996</v>
      </c>
      <c r="BK210" s="265">
        <f>+GAMS!BK401</f>
        <v>717.7623791666</v>
      </c>
      <c r="BL210" s="265">
        <f>+GAMS!BL401</f>
        <v>717.42853388660001</v>
      </c>
      <c r="BM210" s="265">
        <f>+GAMS!BM401</f>
        <v>717.10003355660001</v>
      </c>
      <c r="BN210" s="265">
        <f>+GAMS!BN401</f>
        <v>716.77669873059995</v>
      </c>
      <c r="BO210" s="265">
        <f>+GAMS!BO401</f>
        <v>716.45835833030003</v>
      </c>
      <c r="BP210" s="265">
        <f>+GAMS!BP401</f>
        <v>716.14484915009996</v>
      </c>
      <c r="BQ210" s="265">
        <f>+GAMS!BQ401</f>
        <v>715.83601539630001</v>
      </c>
      <c r="BR210" s="265">
        <f>+GAMS!BR401</f>
        <v>715.53170825710004</v>
      </c>
      <c r="BS210" s="265">
        <f>+GAMS!BS401</f>
        <v>715.23178550119997</v>
      </c>
      <c r="BT210" s="265">
        <f>+GAMS!BT401</f>
        <v>714.93611110400002</v>
      </c>
      <c r="BU210" s="265">
        <f>+GAMS!BU401</f>
        <v>714.64455489839997</v>
      </c>
      <c r="BV210" s="265">
        <f>+GAMS!BV401</f>
        <v>714.3569922483</v>
      </c>
      <c r="BW210" s="265">
        <f>+GAMS!BW401</f>
        <v>714.07330374490004</v>
      </c>
      <c r="BX210" s="265">
        <f>+GAMS!BX401</f>
        <v>713.79337492139996</v>
      </c>
      <c r="BY210" s="265">
        <f>+GAMS!BY401</f>
        <v>713.51709598790001</v>
      </c>
      <c r="BZ210" s="265">
        <f>+GAMS!BZ401</f>
        <v>713.24436158200001</v>
      </c>
      <c r="CA210" s="265">
        <f>+GAMS!CA401</f>
        <v>712.97507053649997</v>
      </c>
      <c r="CB210" s="265">
        <f>+GAMS!CB401</f>
        <v>712.70912566159996</v>
      </c>
      <c r="CC210" s="265">
        <f>+GAMS!CC401</f>
        <v>712.44643354070001</v>
      </c>
      <c r="CD210" s="265">
        <f>+GAMS!CD401</f>
        <v>712.18690433929999</v>
      </c>
    </row>
    <row r="211" spans="1:82" s="265" customFormat="1" ht="21.6" customHeight="1" x14ac:dyDescent="0.25">
      <c r="A211" s="265" t="str">
        <f>+GAMS!A402</f>
        <v>Medium C box</v>
      </c>
      <c r="B211" s="265">
        <f>+GAMS!B402</f>
        <v>39.533999999999999</v>
      </c>
      <c r="C211" s="265">
        <f>+GAMS!C402</f>
        <v>45.3985942443</v>
      </c>
      <c r="D211" s="265">
        <f>+GAMS!D402</f>
        <v>51.786915159199999</v>
      </c>
      <c r="E211" s="265">
        <f>+GAMS!E402</f>
        <v>58.698588789799999</v>
      </c>
      <c r="F211" s="265">
        <f>+GAMS!F402</f>
        <v>66.170443144800004</v>
      </c>
      <c r="G211" s="265">
        <f>+GAMS!G402</f>
        <v>74.242122892899999</v>
      </c>
      <c r="H211" s="265">
        <f>+GAMS!H402</f>
        <v>82.9488458796</v>
      </c>
      <c r="I211" s="265">
        <f>+GAMS!I402</f>
        <v>92.3868435009</v>
      </c>
      <c r="J211" s="265">
        <f>+GAMS!J402</f>
        <v>102.59727305059999</v>
      </c>
      <c r="K211" s="265">
        <f>+GAMS!K402</f>
        <v>113.6216640952</v>
      </c>
      <c r="L211" s="265">
        <f>+GAMS!L402</f>
        <v>125.50127764619999</v>
      </c>
      <c r="M211" s="265">
        <f>+GAMS!M402</f>
        <v>138.27623549680001</v>
      </c>
      <c r="N211" s="265">
        <f>+GAMS!N402</f>
        <v>151.98429612390001</v>
      </c>
      <c r="O211" s="265">
        <f>+GAMS!O402</f>
        <v>166.65925629340001</v>
      </c>
      <c r="P211" s="265">
        <f>+GAMS!P402</f>
        <v>182.3289753812</v>
      </c>
      <c r="Q211" s="265">
        <f>+GAMS!Q402</f>
        <v>199.01302596100001</v>
      </c>
      <c r="R211" s="319">
        <f>+GAMS!R402</f>
        <v>216.7199859207</v>
      </c>
      <c r="S211" s="265">
        <f>+GAMS!S402</f>
        <v>235.42067848900001</v>
      </c>
      <c r="T211" s="265">
        <f>+GAMS!T402</f>
        <v>255.08634545519999</v>
      </c>
      <c r="U211" s="265">
        <f>+GAMS!U402</f>
        <v>275.6736123471</v>
      </c>
      <c r="V211" s="265">
        <f>+GAMS!V402</f>
        <v>297.1179892097</v>
      </c>
      <c r="W211" s="265">
        <f>+GAMS!W402</f>
        <v>319.32975004100001</v>
      </c>
      <c r="X211" s="265">
        <f>+GAMS!X402</f>
        <v>342.1903223324</v>
      </c>
      <c r="Y211" s="265">
        <f>+GAMS!Y402</f>
        <v>365.54846821260003</v>
      </c>
      <c r="Z211" s="265">
        <f>+GAMS!Z402</f>
        <v>389.21580741690002</v>
      </c>
      <c r="AA211" s="265">
        <f>+GAMS!AA402</f>
        <v>412.96128268839999</v>
      </c>
      <c r="AB211" s="265">
        <f>+GAMS!AB402</f>
        <v>436.50417332770002</v>
      </c>
      <c r="AC211" s="265">
        <f>+GAMS!AC402</f>
        <v>459.50524753960002</v>
      </c>
      <c r="AD211" s="265">
        <f>+GAMS!AD402</f>
        <v>481.55306164059999</v>
      </c>
      <c r="AE211" s="265">
        <f>+GAMS!AE402</f>
        <v>502.1286726729</v>
      </c>
      <c r="AF211" s="265">
        <f>+GAMS!AF402</f>
        <v>520.61959045330002</v>
      </c>
      <c r="AG211" s="265">
        <f>+GAMS!AG402</f>
        <v>536.30166298749998</v>
      </c>
      <c r="AH211" s="265">
        <f>+GAMS!AH402</f>
        <v>548.31774612289996</v>
      </c>
      <c r="AI211" s="265">
        <f>+GAMS!AI402</f>
        <v>555.65386986470003</v>
      </c>
      <c r="AJ211" s="265">
        <f>+GAMS!AJ402</f>
        <v>557.1157922717</v>
      </c>
      <c r="AK211" s="265">
        <f>+GAMS!AK402</f>
        <v>552.18726881520001</v>
      </c>
      <c r="AL211" s="265">
        <f>+GAMS!AL402</f>
        <v>547.44285973069998</v>
      </c>
      <c r="AM211" s="265">
        <f>+GAMS!AM402</f>
        <v>542.86572753769997</v>
      </c>
      <c r="AN211" s="265">
        <f>+GAMS!AN402</f>
        <v>538.44462479970002</v>
      </c>
      <c r="AO211" s="265">
        <f>+GAMS!AO402</f>
        <v>534.17035718149998</v>
      </c>
      <c r="AP211" s="265">
        <f>+GAMS!AP402</f>
        <v>530.03474043450001</v>
      </c>
      <c r="AQ211" s="265">
        <f>+GAMS!AQ402</f>
        <v>526.03026750469996</v>
      </c>
      <c r="AR211" s="265">
        <f>+GAMS!AR402</f>
        <v>522.14998116619995</v>
      </c>
      <c r="AS211" s="265">
        <f>+GAMS!AS402</f>
        <v>518.38740850620002</v>
      </c>
      <c r="AT211" s="265">
        <f>+GAMS!AT402</f>
        <v>514.73651593490001</v>
      </c>
      <c r="AU211" s="265">
        <f>+GAMS!AU402</f>
        <v>511.19167255809998</v>
      </c>
      <c r="AV211" s="265">
        <f>+GAMS!AV402</f>
        <v>507.74761812489999</v>
      </c>
      <c r="AW211" s="265">
        <f>+GAMS!AW402</f>
        <v>504.39943420639997</v>
      </c>
      <c r="AX211" s="265">
        <f>+GAMS!AX402</f>
        <v>501.14251800879998</v>
      </c>
      <c r="AY211" s="265">
        <f>+GAMS!AY402</f>
        <v>497.97255847140002</v>
      </c>
      <c r="AZ211" s="265">
        <f>+GAMS!AZ402</f>
        <v>494.88551439529999</v>
      </c>
      <c r="BA211" s="265">
        <f>+GAMS!BA402</f>
        <v>491.87759439920001</v>
      </c>
      <c r="BB211" s="265">
        <f>+GAMS!BB402</f>
        <v>488.94523853010003</v>
      </c>
      <c r="BC211" s="265">
        <f>+GAMS!BC402</f>
        <v>486.0851013761</v>
      </c>
      <c r="BD211" s="265">
        <f>+GAMS!BD402</f>
        <v>483.29403654689997</v>
      </c>
      <c r="BE211" s="265">
        <f>+GAMS!BE402</f>
        <v>480.5690824042</v>
      </c>
      <c r="BF211" s="265">
        <f>+GAMS!BF402</f>
        <v>477.90744893120001</v>
      </c>
      <c r="BG211" s="265">
        <f>+GAMS!BG402</f>
        <v>475.30650564770002</v>
      </c>
      <c r="BH211" s="265">
        <f>+GAMS!BH402</f>
        <v>472.7637704782</v>
      </c>
      <c r="BI211" s="265">
        <f>+GAMS!BI402</f>
        <v>470.27689949529997</v>
      </c>
      <c r="BJ211" s="265">
        <f>+GAMS!BJ402</f>
        <v>467.84367746470002</v>
      </c>
      <c r="BK211" s="265">
        <f>+GAMS!BK402</f>
        <v>465.46200912490002</v>
      </c>
      <c r="BL211" s="265">
        <f>+GAMS!BL402</f>
        <v>463.12991113940001</v>
      </c>
      <c r="BM211" s="265">
        <f>+GAMS!BM402</f>
        <v>460.84550466809998</v>
      </c>
      <c r="BN211" s="265">
        <f>+GAMS!BN402</f>
        <v>458.60700850389998</v>
      </c>
      <c r="BO211" s="265">
        <f>+GAMS!BO402</f>
        <v>456.41273273029998</v>
      </c>
      <c r="BP211" s="265">
        <f>+GAMS!BP402</f>
        <v>454.261072856</v>
      </c>
      <c r="BQ211" s="265">
        <f>+GAMS!BQ402</f>
        <v>452.15050438809999</v>
      </c>
      <c r="BR211" s="265">
        <f>+GAMS!BR402</f>
        <v>450.07957780679999</v>
      </c>
      <c r="BS211" s="265">
        <f>+GAMS!BS402</f>
        <v>448.04691391109998</v>
      </c>
      <c r="BT211" s="265">
        <f>+GAMS!BT402</f>
        <v>446.0511995045</v>
      </c>
      <c r="BU211" s="265">
        <f>+GAMS!BU402</f>
        <v>444.09118339129998</v>
      </c>
      <c r="BV211" s="265">
        <f>+GAMS!BV402</f>
        <v>442.1656726631</v>
      </c>
      <c r="BW211" s="265">
        <f>+GAMS!BW402</f>
        <v>440.273529247</v>
      </c>
      <c r="BX211" s="265">
        <f>+GAMS!BX402</f>
        <v>438.41366669960001</v>
      </c>
      <c r="BY211" s="265">
        <f>+GAMS!BY402</f>
        <v>436.5850472235</v>
      </c>
      <c r="BZ211" s="265">
        <f>+GAMS!BZ402</f>
        <v>434.7866788915</v>
      </c>
      <c r="CA211" s="265">
        <f>+GAMS!CA402</f>
        <v>433.01761306029999</v>
      </c>
      <c r="CB211" s="265">
        <f>+GAMS!CB402</f>
        <v>431.2769419608</v>
      </c>
      <c r="CC211" s="265">
        <f>+GAMS!CC402</f>
        <v>429.56379644959998</v>
      </c>
      <c r="CD211" s="265">
        <f>+GAMS!CD402</f>
        <v>427.87734391110001</v>
      </c>
    </row>
    <row r="212" spans="1:82" s="265" customFormat="1" ht="21.6" customHeight="1" x14ac:dyDescent="0.25">
      <c r="A212" s="265" t="str">
        <f>+GAMS!A403</f>
        <v>Fast C box</v>
      </c>
      <c r="B212" s="265">
        <f>+GAMS!B403</f>
        <v>6.1864999999999997</v>
      </c>
      <c r="C212" s="265">
        <f>+GAMS!C403</f>
        <v>7.3043085725000001</v>
      </c>
      <c r="D212" s="265">
        <f>+GAMS!D403</f>
        <v>8.5115740796000008</v>
      </c>
      <c r="E212" s="265">
        <f>+GAMS!E403</f>
        <v>9.8368681320999993</v>
      </c>
      <c r="F212" s="265">
        <f>+GAMS!F403</f>
        <v>11.314700741699999</v>
      </c>
      <c r="G212" s="265">
        <f>+GAMS!G403</f>
        <v>12.9682334066</v>
      </c>
      <c r="H212" s="265">
        <f>+GAMS!H403</f>
        <v>14.8161956804</v>
      </c>
      <c r="I212" s="265">
        <f>+GAMS!I403</f>
        <v>16.915816183</v>
      </c>
      <c r="J212" s="265">
        <f>+GAMS!J403</f>
        <v>19.27857882</v>
      </c>
      <c r="K212" s="265">
        <f>+GAMS!K403</f>
        <v>21.9304121447</v>
      </c>
      <c r="L212" s="265">
        <f>+GAMS!L403</f>
        <v>24.902680177000001</v>
      </c>
      <c r="M212" s="265">
        <f>+GAMS!M403</f>
        <v>28.230178967899999</v>
      </c>
      <c r="N212" s="265">
        <f>+GAMS!N403</f>
        <v>31.950292405700001</v>
      </c>
      <c r="O212" s="265">
        <f>+GAMS!O403</f>
        <v>36.1021276914</v>
      </c>
      <c r="P212" s="265">
        <f>+GAMS!P403</f>
        <v>40.725303806200003</v>
      </c>
      <c r="Q212" s="265">
        <f>+GAMS!Q403</f>
        <v>45.858242044999997</v>
      </c>
      <c r="R212" s="319">
        <f>+GAMS!R403</f>
        <v>51.535866926200001</v>
      </c>
      <c r="S212" s="265">
        <f>+GAMS!S403</f>
        <v>57.7456397622</v>
      </c>
      <c r="T212" s="265">
        <f>+GAMS!T403</f>
        <v>64.500704751000001</v>
      </c>
      <c r="U212" s="265">
        <f>+GAMS!U403</f>
        <v>71.807487377499996</v>
      </c>
      <c r="V212" s="265">
        <f>+GAMS!V403</f>
        <v>79.656087768899994</v>
      </c>
      <c r="W212" s="265">
        <f>+GAMS!W403</f>
        <v>88.016001430900005</v>
      </c>
      <c r="X212" s="265">
        <f>+GAMS!X403</f>
        <v>96.832909881899994</v>
      </c>
      <c r="Y212" s="265">
        <f>+GAMS!Y403</f>
        <v>106.025438318</v>
      </c>
      <c r="Z212" s="265">
        <f>+GAMS!Z403</f>
        <v>115.4814070221</v>
      </c>
      <c r="AA212" s="265">
        <f>+GAMS!AA403</f>
        <v>125.0531656278</v>
      </c>
      <c r="AB212" s="265">
        <f>+GAMS!AB403</f>
        <v>134.55158260819999</v>
      </c>
      <c r="AC212" s="265">
        <f>+GAMS!AC403</f>
        <v>143.7382515859</v>
      </c>
      <c r="AD212" s="265">
        <f>+GAMS!AD403</f>
        <v>152.3132661974</v>
      </c>
      <c r="AE212" s="265">
        <f>+GAMS!AE403</f>
        <v>159.88407182840001</v>
      </c>
      <c r="AF212" s="265">
        <f>+GAMS!AF403</f>
        <v>165.9777248064</v>
      </c>
      <c r="AG212" s="265">
        <f>+GAMS!AG403</f>
        <v>170.0228638904</v>
      </c>
      <c r="AH212" s="265">
        <f>+GAMS!AH403</f>
        <v>171.32895495279999</v>
      </c>
      <c r="AI212" s="265">
        <f>+GAMS!AI403</f>
        <v>169.06332197840001</v>
      </c>
      <c r="AJ212" s="265">
        <f>+GAMS!AJ403</f>
        <v>162.22863925269999</v>
      </c>
      <c r="AK212" s="265">
        <f>+GAMS!AK403</f>
        <v>150.44361596280001</v>
      </c>
      <c r="AL212" s="265">
        <f>+GAMS!AL403</f>
        <v>139.81901423740001</v>
      </c>
      <c r="AM212" s="265">
        <f>+GAMS!AM403</f>
        <v>130.2020522162</v>
      </c>
      <c r="AN212" s="265">
        <f>+GAMS!AN403</f>
        <v>121.4718564101</v>
      </c>
      <c r="AO212" s="265">
        <f>+GAMS!AO403</f>
        <v>113.5267929347</v>
      </c>
      <c r="AP212" s="265">
        <f>+GAMS!AP403</f>
        <v>106.27947734200001</v>
      </c>
      <c r="AQ212" s="265">
        <f>+GAMS!AQ403</f>
        <v>99.654087620799999</v>
      </c>
      <c r="AR212" s="265">
        <f>+GAMS!AR403</f>
        <v>93.584513771600001</v>
      </c>
      <c r="AS212" s="265">
        <f>+GAMS!AS403</f>
        <v>88.012914476899994</v>
      </c>
      <c r="AT212" s="265">
        <f>+GAMS!AT403</f>
        <v>82.888533720599995</v>
      </c>
      <c r="AU212" s="265">
        <f>+GAMS!AU403</f>
        <v>78.166711607500005</v>
      </c>
      <c r="AV212" s="265">
        <f>+GAMS!AV403</f>
        <v>73.808050391699993</v>
      </c>
      <c r="AW212" s="265">
        <f>+GAMS!AW403</f>
        <v>69.777707887600002</v>
      </c>
      <c r="AX212" s="265">
        <f>+GAMS!AX403</f>
        <v>66.044796614600003</v>
      </c>
      <c r="AY212" s="265">
        <f>+GAMS!AY403</f>
        <v>62.581871243099997</v>
      </c>
      <c r="AZ212" s="265">
        <f>+GAMS!AZ403</f>
        <v>59.364490086000004</v>
      </c>
      <c r="BA212" s="265">
        <f>+GAMS!BA403</f>
        <v>56.370838900400003</v>
      </c>
      <c r="BB212" s="265">
        <f>+GAMS!BB403</f>
        <v>53.581407286100003</v>
      </c>
      <c r="BC212" s="265">
        <f>+GAMS!BC403</f>
        <v>50.978709611900001</v>
      </c>
      <c r="BD212" s="265">
        <f>+GAMS!BD403</f>
        <v>48.547043743700002</v>
      </c>
      <c r="BE212" s="265">
        <f>+GAMS!BE403</f>
        <v>46.272281950999997</v>
      </c>
      <c r="BF212" s="265">
        <f>+GAMS!BF403</f>
        <v>44.141689276599998</v>
      </c>
      <c r="BG212" s="265">
        <f>+GAMS!BG403</f>
        <v>42.1437654016</v>
      </c>
      <c r="BH212" s="265">
        <f>+GAMS!BH403</f>
        <v>40.268106662000001</v>
      </c>
      <c r="BI212" s="265">
        <f>+GAMS!BI403</f>
        <v>38.505285389299999</v>
      </c>
      <c r="BJ212" s="265">
        <f>+GAMS!BJ403</f>
        <v>36.846744177399998</v>
      </c>
      <c r="BK212" s="265">
        <f>+GAMS!BK403</f>
        <v>35.284703040799997</v>
      </c>
      <c r="BL212" s="265">
        <f>+GAMS!BL403</f>
        <v>33.8120777273</v>
      </c>
      <c r="BM212" s="265">
        <f>+GAMS!BM403</f>
        <v>32.422407707200001</v>
      </c>
      <c r="BN212" s="265">
        <f>+GAMS!BN403</f>
        <v>31.10979257</v>
      </c>
      <c r="BO212" s="265">
        <f>+GAMS!BO403</f>
        <v>29.8688357445</v>
      </c>
      <c r="BP212" s="265">
        <f>+GAMS!BP403</f>
        <v>28.694594607199999</v>
      </c>
      <c r="BQ212" s="265">
        <f>+GAMS!BQ403</f>
        <v>27.582536176400001</v>
      </c>
      <c r="BR212" s="265">
        <f>+GAMS!BR403</f>
        <v>26.528497698799999</v>
      </c>
      <c r="BS212" s="265">
        <f>+GAMS!BS403</f>
        <v>25.528651529499999</v>
      </c>
      <c r="BT212" s="265">
        <f>+GAMS!BT403</f>
        <v>24.579473784899999</v>
      </c>
      <c r="BU212" s="265">
        <f>+GAMS!BU403</f>
        <v>23.6777163197</v>
      </c>
      <c r="BV212" s="265">
        <f>+GAMS!BV403</f>
        <v>22.8203816352</v>
      </c>
      <c r="BW212" s="265">
        <f>+GAMS!BW403</f>
        <v>22.004700378599999</v>
      </c>
      <c r="BX212" s="265">
        <f>+GAMS!BX403</f>
        <v>21.228111134700001</v>
      </c>
      <c r="BY212" s="265">
        <f>+GAMS!BY403</f>
        <v>20.488242250399999</v>
      </c>
      <c r="BZ212" s="265">
        <f>+GAMS!BZ403</f>
        <v>19.782895464399999</v>
      </c>
      <c r="CA212" s="265">
        <f>+GAMS!CA403</f>
        <v>19.110031141499999</v>
      </c>
      <c r="CB212" s="265">
        <f>+GAMS!CB403</f>
        <v>18.467754936999999</v>
      </c>
      <c r="CC212" s="265">
        <f>+GAMS!CC403</f>
        <v>17.854305735800001</v>
      </c>
      <c r="CD212" s="265">
        <f>+GAMS!CD403</f>
        <v>17.2680447304</v>
      </c>
    </row>
    <row r="213" spans="1:82" s="265" customFormat="1" ht="21.6" customHeight="1" x14ac:dyDescent="0.25">
      <c r="A213" s="265" t="str">
        <f>+GAMS!A404</f>
        <v>Temp Box 1</v>
      </c>
      <c r="B213" s="265">
        <f>+GAMS!B404</f>
        <v>0.1477</v>
      </c>
      <c r="C213" s="265">
        <f>+GAMS!C404</f>
        <v>0.1651619634</v>
      </c>
      <c r="D213" s="265">
        <f>+GAMS!D404</f>
        <v>0.18388347930000001</v>
      </c>
      <c r="E213" s="265">
        <f>+GAMS!E404</f>
        <v>0.20386334010000001</v>
      </c>
      <c r="F213" s="265">
        <f>+GAMS!F404</f>
        <v>0.2250977854</v>
      </c>
      <c r="G213" s="265">
        <f>+GAMS!G404</f>
        <v>0.247580208</v>
      </c>
      <c r="H213" s="265">
        <f>+GAMS!H404</f>
        <v>0.27130080239999999</v>
      </c>
      <c r="I213" s="265">
        <f>+GAMS!I404</f>
        <v>0.29625374180000003</v>
      </c>
      <c r="J213" s="265">
        <f>+GAMS!J404</f>
        <v>0.32243246510000001</v>
      </c>
      <c r="K213" s="265">
        <f>+GAMS!K404</f>
        <v>0.34982797180000003</v>
      </c>
      <c r="L213" s="265">
        <f>+GAMS!L404</f>
        <v>0.37842896580000002</v>
      </c>
      <c r="M213" s="265">
        <f>+GAMS!M404</f>
        <v>0.40822186399999999</v>
      </c>
      <c r="N213" s="265">
        <f>+GAMS!N404</f>
        <v>0.43919071749999999</v>
      </c>
      <c r="O213" s="265">
        <f>+GAMS!O404</f>
        <v>0.47131705099999999</v>
      </c>
      <c r="P213" s="265">
        <f>+GAMS!P404</f>
        <v>0.50457961929999995</v>
      </c>
      <c r="Q213" s="265">
        <f>+GAMS!Q404</f>
        <v>0.53895408140000001</v>
      </c>
      <c r="R213" s="319">
        <f>+GAMS!R404</f>
        <v>0.57441258949999996</v>
      </c>
      <c r="S213" s="265">
        <f>+GAMS!S404</f>
        <v>0.61078634359999995</v>
      </c>
      <c r="T213" s="265">
        <f>+GAMS!T404</f>
        <v>0.64802311379999999</v>
      </c>
      <c r="U213" s="265">
        <f>+GAMS!U404</f>
        <v>0.68606936590000001</v>
      </c>
      <c r="V213" s="265">
        <f>+GAMS!V404</f>
        <v>0.72486922890000005</v>
      </c>
      <c r="W213" s="265">
        <f>+GAMS!W404</f>
        <v>0.764363452</v>
      </c>
      <c r="X213" s="265">
        <f>+GAMS!X404</f>
        <v>0.80448838420000002</v>
      </c>
      <c r="Y213" s="265">
        <f>+GAMS!Y404</f>
        <v>0.84517495669999998</v>
      </c>
      <c r="Z213" s="265">
        <f>+GAMS!Z404</f>
        <v>0.88634762479999996</v>
      </c>
      <c r="AA213" s="265">
        <f>+GAMS!AA404</f>
        <v>0.92792320699999997</v>
      </c>
      <c r="AB213" s="265">
        <f>+GAMS!AB404</f>
        <v>0.96980954379999995</v>
      </c>
      <c r="AC213" s="265">
        <f>+GAMS!AC404</f>
        <v>1.0119038759000001</v>
      </c>
      <c r="AD213" s="265">
        <f>+GAMS!AD404</f>
        <v>1.0540906859000001</v>
      </c>
      <c r="AE213" s="265">
        <f>+GAMS!AE404</f>
        <v>1.0962379150999999</v>
      </c>
      <c r="AF213" s="265">
        <f>+GAMS!AF404</f>
        <v>1.1381941112</v>
      </c>
      <c r="AG213" s="265">
        <f>+GAMS!AG404</f>
        <v>1.1797845147999999</v>
      </c>
      <c r="AH213" s="265">
        <f>+GAMS!AH404</f>
        <v>1.2208057151</v>
      </c>
      <c r="AI213" s="265">
        <f>+GAMS!AI404</f>
        <v>1.2610183619999999</v>
      </c>
      <c r="AJ213" s="265">
        <f>+GAMS!AJ404</f>
        <v>1.3001372484</v>
      </c>
      <c r="AK213" s="265">
        <f>+GAMS!AK404</f>
        <v>1.3378597085999999</v>
      </c>
      <c r="AL213" s="265">
        <f>+GAMS!AL404</f>
        <v>1.3742101769999999</v>
      </c>
      <c r="AM213" s="265">
        <f>+GAMS!AM404</f>
        <v>1.4092831161999999</v>
      </c>
      <c r="AN213" s="265">
        <f>+GAMS!AN404</f>
        <v>1.4431623875999999</v>
      </c>
      <c r="AO213" s="265">
        <f>+GAMS!AO404</f>
        <v>1.4759227000999999</v>
      </c>
      <c r="AP213" s="265">
        <f>+GAMS!AP404</f>
        <v>1.5076308172999999</v>
      </c>
      <c r="AQ213" s="265">
        <f>+GAMS!AQ404</f>
        <v>1.5383465886000001</v>
      </c>
      <c r="AR213" s="265">
        <f>+GAMS!AR404</f>
        <v>1.5681238364000001</v>
      </c>
      <c r="AS213" s="265">
        <f>+GAMS!AS404</f>
        <v>1.5970111211</v>
      </c>
      <c r="AT213" s="265">
        <f>+GAMS!AT404</f>
        <v>1.6250524027</v>
      </c>
      <c r="AU213" s="265">
        <f>+GAMS!AU404</f>
        <v>1.6522876124999999</v>
      </c>
      <c r="AV213" s="265">
        <f>+GAMS!AV404</f>
        <v>1.6787531483</v>
      </c>
      <c r="AW213" s="265">
        <f>+GAMS!AW404</f>
        <v>1.7044823029</v>
      </c>
      <c r="AX213" s="265">
        <f>+GAMS!AX404</f>
        <v>1.7295056353</v>
      </c>
      <c r="AY213" s="265">
        <f>+GAMS!AY404</f>
        <v>1.7538512934999999</v>
      </c>
      <c r="AZ213" s="265">
        <f>+GAMS!AZ404</f>
        <v>1.7775452935</v>
      </c>
      <c r="BA213" s="265">
        <f>+GAMS!BA404</f>
        <v>1.8006117625</v>
      </c>
      <c r="BB213" s="265">
        <f>+GAMS!BB404</f>
        <v>1.8230731500999999</v>
      </c>
      <c r="BC213" s="265">
        <f>+GAMS!BC404</f>
        <v>1.8449504121</v>
      </c>
      <c r="BD213" s="265">
        <f>+GAMS!BD404</f>
        <v>1.8662631707999999</v>
      </c>
      <c r="BE213" s="265">
        <f>+GAMS!BE404</f>
        <v>1.8870298541999999</v>
      </c>
      <c r="BF213" s="265">
        <f>+GAMS!BF404</f>
        <v>1.9072678187000001</v>
      </c>
      <c r="BG213" s="265">
        <f>+GAMS!BG404</f>
        <v>1.9269934551000001</v>
      </c>
      <c r="BH213" s="265">
        <f>+GAMS!BH404</f>
        <v>1.9462222822999999</v>
      </c>
      <c r="BI213" s="265">
        <f>+GAMS!BI404</f>
        <v>1.9649690290999999</v>
      </c>
      <c r="BJ213" s="265">
        <f>+GAMS!BJ404</f>
        <v>1.983247706</v>
      </c>
      <c r="BK213" s="265">
        <f>+GAMS!BK404</f>
        <v>2.0010716686999999</v>
      </c>
      <c r="BL213" s="265">
        <f>+GAMS!BL404</f>
        <v>2.0184536734999998</v>
      </c>
      <c r="BM213" s="265">
        <f>+GAMS!BM404</f>
        <v>2.0354059267000002</v>
      </c>
      <c r="BN213" s="265">
        <f>+GAMS!BN404</f>
        <v>2.0519401279</v>
      </c>
      <c r="BO213" s="265">
        <f>+GAMS!BO404</f>
        <v>2.0680675089</v>
      </c>
      <c r="BP213" s="265">
        <f>+GAMS!BP404</f>
        <v>2.0837988676000001</v>
      </c>
      <c r="BQ213" s="265">
        <f>+GAMS!BQ404</f>
        <v>2.0991445987000001</v>
      </c>
      <c r="BR213" s="265">
        <f>+GAMS!BR404</f>
        <v>2.114114721</v>
      </c>
      <c r="BS213" s="265">
        <f>+GAMS!BS404</f>
        <v>2.1287189015000001</v>
      </c>
      <c r="BT213" s="265">
        <f>+GAMS!BT404</f>
        <v>2.1429664776999999</v>
      </c>
      <c r="BU213" s="265">
        <f>+GAMS!BU404</f>
        <v>2.1568664767999999</v>
      </c>
      <c r="BV213" s="265">
        <f>+GAMS!BV404</f>
        <v>2.1704276336000001</v>
      </c>
      <c r="BW213" s="265">
        <f>+GAMS!BW404</f>
        <v>2.1836584067000002</v>
      </c>
      <c r="BX213" s="265">
        <f>+GAMS!BX404</f>
        <v>2.1965669927999998</v>
      </c>
      <c r="BY213" s="265">
        <f>+GAMS!BY404</f>
        <v>2.2091613405000001</v>
      </c>
      <c r="BZ213" s="265">
        <f>+GAMS!BZ404</f>
        <v>2.2214491614999998</v>
      </c>
      <c r="CA213" s="265">
        <f>+GAMS!CA404</f>
        <v>2.2334379426000002</v>
      </c>
      <c r="CB213" s="265">
        <f>+GAMS!CB404</f>
        <v>2.2451349551000002</v>
      </c>
      <c r="CC213" s="265">
        <f>+GAMS!CC404</f>
        <v>2.2565472649</v>
      </c>
      <c r="CD213" s="265">
        <f>+GAMS!CD404</f>
        <v>2.2676817404</v>
      </c>
    </row>
    <row r="214" spans="1:82" s="265" customFormat="1" ht="21.6" customHeight="1" x14ac:dyDescent="0.25">
      <c r="A214" s="265" t="str">
        <f>+GAMS!A405</f>
        <v>Temp Box 2</v>
      </c>
      <c r="B214" s="265">
        <f>+GAMS!B405</f>
        <v>1.0994539999999999</v>
      </c>
      <c r="C214" s="265">
        <f>+GAMS!C405</f>
        <v>1.2637634112</v>
      </c>
      <c r="D214" s="265">
        <f>+GAMS!D405</f>
        <v>1.3863428203999999</v>
      </c>
      <c r="E214" s="265">
        <f>+GAMS!E405</f>
        <v>1.4978610156000001</v>
      </c>
      <c r="F214" s="265">
        <f>+GAMS!F405</f>
        <v>1.6071775958000001</v>
      </c>
      <c r="G214" s="265">
        <f>+GAMS!G405</f>
        <v>1.7167519774</v>
      </c>
      <c r="H214" s="265">
        <f>+GAMS!H405</f>
        <v>1.8271512405999999</v>
      </c>
      <c r="I214" s="265">
        <f>+GAMS!I405</f>
        <v>1.9387142555000001</v>
      </c>
      <c r="J214" s="265">
        <f>+GAMS!J405</f>
        <v>2.0515009819999999</v>
      </c>
      <c r="K214" s="265">
        <f>+GAMS!K405</f>
        <v>2.1654108983000002</v>
      </c>
      <c r="L214" s="265">
        <f>+GAMS!L405</f>
        <v>2.2803007581000001</v>
      </c>
      <c r="M214" s="265">
        <f>+GAMS!M405</f>
        <v>2.3960130049999999</v>
      </c>
      <c r="N214" s="265">
        <f>+GAMS!N405</f>
        <v>2.5123800701999999</v>
      </c>
      <c r="O214" s="265">
        <f>+GAMS!O405</f>
        <v>2.6292218199000001</v>
      </c>
      <c r="P214" s="265">
        <f>+GAMS!P405</f>
        <v>2.7463408870000001</v>
      </c>
      <c r="Q214" s="265">
        <f>+GAMS!Q405</f>
        <v>2.8635172404000002</v>
      </c>
      <c r="R214" s="319">
        <f>+GAMS!R405</f>
        <v>2.9805024245</v>
      </c>
      <c r="S214" s="265">
        <f>+GAMS!S405</f>
        <v>3.0907389498</v>
      </c>
      <c r="T214" s="265">
        <f>+GAMS!T405</f>
        <v>3.1974859920999998</v>
      </c>
      <c r="U214" s="265">
        <f>+GAMS!U405</f>
        <v>3.3015877021</v>
      </c>
      <c r="V214" s="265">
        <f>+GAMS!V405</f>
        <v>3.4031326986999999</v>
      </c>
      <c r="W214" s="265">
        <f>+GAMS!W405</f>
        <v>3.5019384012999999</v>
      </c>
      <c r="X214" s="265">
        <f>+GAMS!X405</f>
        <v>3.5976928527999998</v>
      </c>
      <c r="Y214" s="265">
        <f>+GAMS!Y405</f>
        <v>3.6899953770999998</v>
      </c>
      <c r="Z214" s="265">
        <f>+GAMS!Z405</f>
        <v>3.7783656296000001</v>
      </c>
      <c r="AA214" s="265">
        <f>+GAMS!AA405</f>
        <v>3.8622405489</v>
      </c>
      <c r="AB214" s="265">
        <f>+GAMS!AB405</f>
        <v>3.9409640606999998</v>
      </c>
      <c r="AC214" s="265">
        <f>+GAMS!AC405</f>
        <v>4.0137699545999999</v>
      </c>
      <c r="AD214" s="265">
        <f>+GAMS!AD405</f>
        <v>4.0797506887999999</v>
      </c>
      <c r="AE214" s="265">
        <f>+GAMS!AE405</f>
        <v>4.1377717762000001</v>
      </c>
      <c r="AF214" s="265">
        <f>+GAMS!AF405</f>
        <v>4.1864857256999999</v>
      </c>
      <c r="AG214" s="265">
        <f>+GAMS!AG405</f>
        <v>4.2242847428000001</v>
      </c>
      <c r="AH214" s="265">
        <f>+GAMS!AH405</f>
        <v>4.2492176071000003</v>
      </c>
      <c r="AI214" s="265">
        <f>+GAMS!AI405</f>
        <v>4.2588711369999999</v>
      </c>
      <c r="AJ214" s="265">
        <f>+GAMS!AJ405</f>
        <v>4.2502079775999997</v>
      </c>
      <c r="AK214" s="265">
        <f>+GAMS!AK405</f>
        <v>4.2212651866000002</v>
      </c>
      <c r="AL214" s="265">
        <f>+GAMS!AL405</f>
        <v>4.1861641672000003</v>
      </c>
      <c r="AM214" s="265">
        <f>+GAMS!AM405</f>
        <v>4.1522706571999999</v>
      </c>
      <c r="AN214" s="265">
        <f>+GAMS!AN405</f>
        <v>4.1213458562999996</v>
      </c>
      <c r="AO214" s="265">
        <f>+GAMS!AO405</f>
        <v>4.0935665143</v>
      </c>
      <c r="AP214" s="265">
        <f>+GAMS!AP405</f>
        <v>4.0686921087999997</v>
      </c>
      <c r="AQ214" s="265">
        <f>+GAMS!AQ405</f>
        <v>4.0463995706000002</v>
      </c>
      <c r="AR214" s="265">
        <f>+GAMS!AR405</f>
        <v>4.0263756641999997</v>
      </c>
      <c r="AS214" s="265">
        <f>+GAMS!AS405</f>
        <v>4.0083393103000002</v>
      </c>
      <c r="AT214" s="265">
        <f>+GAMS!AT405</f>
        <v>3.9920440892000002</v>
      </c>
      <c r="AU214" s="265">
        <f>+GAMS!AU405</f>
        <v>3.9772755114999998</v>
      </c>
      <c r="AV214" s="265">
        <f>+GAMS!AV405</f>
        <v>3.9638472425</v>
      </c>
      <c r="AW214" s="265">
        <f>+GAMS!AW405</f>
        <v>3.9515974335999999</v>
      </c>
      <c r="AX214" s="265">
        <f>+GAMS!AX405</f>
        <v>3.9403854412000001</v>
      </c>
      <c r="AY214" s="265">
        <f>+GAMS!AY405</f>
        <v>3.9300889642999999</v>
      </c>
      <c r="AZ214" s="265">
        <f>+GAMS!AZ405</f>
        <v>3.9206015666999998</v>
      </c>
      <c r="BA214" s="265">
        <f>+GAMS!BA405</f>
        <v>3.9118305388999999</v>
      </c>
      <c r="BB214" s="265">
        <f>+GAMS!BB405</f>
        <v>3.9036950521999998</v>
      </c>
      <c r="BC214" s="265">
        <f>+GAMS!BC405</f>
        <v>3.8961245668000002</v>
      </c>
      <c r="BD214" s="265">
        <f>+GAMS!BD405</f>
        <v>3.8890574577999999</v>
      </c>
      <c r="BE214" s="265">
        <f>+GAMS!BE405</f>
        <v>3.8824398286999999</v>
      </c>
      <c r="BF214" s="265">
        <f>+GAMS!BF405</f>
        <v>3.8762244872</v>
      </c>
      <c r="BG214" s="265">
        <f>+GAMS!BG405</f>
        <v>3.8703700598999999</v>
      </c>
      <c r="BH214" s="265">
        <f>+GAMS!BH405</f>
        <v>3.8648402275999998</v>
      </c>
      <c r="BI214" s="265">
        <f>+GAMS!BI405</f>
        <v>3.8596030639999999</v>
      </c>
      <c r="BJ214" s="265">
        <f>+GAMS!BJ405</f>
        <v>3.8546304634999999</v>
      </c>
      <c r="BK214" s="265">
        <f>+GAMS!BK405</f>
        <v>3.8498976465000001</v>
      </c>
      <c r="BL214" s="265">
        <f>+GAMS!BL405</f>
        <v>3.8453827304999999</v>
      </c>
      <c r="BM214" s="265">
        <f>+GAMS!BM405</f>
        <v>3.8410663597000001</v>
      </c>
      <c r="BN214" s="265">
        <f>+GAMS!BN405</f>
        <v>3.8369313825</v>
      </c>
      <c r="BO214" s="265">
        <f>+GAMS!BO405</f>
        <v>3.8329625734000001</v>
      </c>
      <c r="BP214" s="265">
        <f>+GAMS!BP405</f>
        <v>3.8291463909000001</v>
      </c>
      <c r="BQ214" s="265">
        <f>+GAMS!BQ405</f>
        <v>3.8254707677000002</v>
      </c>
      <c r="BR214" s="265">
        <f>+GAMS!BR405</f>
        <v>3.8219249282000001</v>
      </c>
      <c r="BS214" s="265">
        <f>+GAMS!BS405</f>
        <v>3.8184992302</v>
      </c>
      <c r="BT214" s="265">
        <f>+GAMS!BT405</f>
        <v>3.8151850272000001</v>
      </c>
      <c r="BU214" s="265">
        <f>+GAMS!BU405</f>
        <v>3.8119745486999999</v>
      </c>
      <c r="BV214" s="265">
        <f>+GAMS!BV405</f>
        <v>3.8088607954000002</v>
      </c>
      <c r="BW214" s="265">
        <f>+GAMS!BW405</f>
        <v>3.8058374485000002</v>
      </c>
      <c r="BX214" s="265">
        <f>+GAMS!BX405</f>
        <v>3.8028987903</v>
      </c>
      <c r="BY214" s="265">
        <f>+GAMS!BY405</f>
        <v>3.8000396351000001</v>
      </c>
      <c r="BZ214" s="265">
        <f>+GAMS!BZ405</f>
        <v>3.7972552683999998</v>
      </c>
      <c r="CA214" s="265">
        <f>+GAMS!CA405</f>
        <v>3.7945413940999999</v>
      </c>
      <c r="CB214" s="265">
        <f>+GAMS!CB405</f>
        <v>3.7918940882999999</v>
      </c>
      <c r="CC214" s="265">
        <f>+GAMS!CC405</f>
        <v>3.7893097585</v>
      </c>
      <c r="CD214" s="265">
        <f>+GAMS!CD405</f>
        <v>3.7867851079000001</v>
      </c>
    </row>
    <row r="215" spans="1:82" s="265" customFormat="1" ht="21.6" customHeight="1" x14ac:dyDescent="0.25">
      <c r="A215" s="265" t="str">
        <f>+GAMS!A406</f>
        <v>Alpha</v>
      </c>
      <c r="B215" s="265">
        <f>+GAMS!B406</f>
        <v>0.44715359049999998</v>
      </c>
      <c r="C215" s="265">
        <f>+GAMS!C406</f>
        <v>0.51059363940000002</v>
      </c>
      <c r="D215" s="265">
        <f>+GAMS!D406</f>
        <v>0.57202854869999997</v>
      </c>
      <c r="E215" s="265">
        <f>+GAMS!E406</f>
        <v>0.63731558639999997</v>
      </c>
      <c r="F215" s="265">
        <f>+GAMS!F406</f>
        <v>0.7086845571</v>
      </c>
      <c r="G215" s="265">
        <f>+GAMS!G406</f>
        <v>0.78725287249999998</v>
      </c>
      <c r="H215" s="265">
        <f>+GAMS!H406</f>
        <v>0.87387126380000002</v>
      </c>
      <c r="I215" s="265">
        <f>+GAMS!I406</f>
        <v>0.96917536130000004</v>
      </c>
      <c r="J215" s="265">
        <f>+GAMS!J406</f>
        <v>1.0745760033</v>
      </c>
      <c r="K215" s="265">
        <f>+GAMS!K406</f>
        <v>1.191362391</v>
      </c>
      <c r="L215" s="265">
        <f>+GAMS!L406</f>
        <v>1.3210426134</v>
      </c>
      <c r="M215" s="265">
        <f>+GAMS!M406</f>
        <v>1.4653782789000001</v>
      </c>
      <c r="N215" s="265">
        <f>+GAMS!N406</f>
        <v>1.6264075347</v>
      </c>
      <c r="O215" s="265">
        <f>+GAMS!O406</f>
        <v>1.8064584731</v>
      </c>
      <c r="P215" s="265">
        <f>+GAMS!P406</f>
        <v>2.0081485934000001</v>
      </c>
      <c r="Q215" s="265">
        <f>+GAMS!Q406</f>
        <v>2.2343632522000001</v>
      </c>
      <c r="R215" s="319">
        <f>+GAMS!R406</f>
        <v>2.4882057945999998</v>
      </c>
      <c r="S215" s="265">
        <f>+GAMS!S406</f>
        <v>2.7668907742000002</v>
      </c>
      <c r="T215" s="265">
        <f>+GAMS!T406</f>
        <v>3.0755219673999998</v>
      </c>
      <c r="U215" s="265">
        <f>+GAMS!U406</f>
        <v>3.4175640771000002</v>
      </c>
      <c r="V215" s="265">
        <f>+GAMS!V406</f>
        <v>3.7957998264000001</v>
      </c>
      <c r="W215" s="265">
        <f>+GAMS!W406</f>
        <v>4.2126289236999996</v>
      </c>
      <c r="X215" s="265">
        <f>+GAMS!X406</f>
        <v>4.6702001235999999</v>
      </c>
      <c r="Y215" s="265">
        <f>+GAMS!Y406</f>
        <v>5.1705291299000002</v>
      </c>
      <c r="Z215" s="265">
        <f>+GAMS!Z406</f>
        <v>5.7156334221999998</v>
      </c>
      <c r="AA215" s="265">
        <f>+GAMS!AA406</f>
        <v>6.3076721614000002</v>
      </c>
      <c r="AB215" s="265">
        <f>+GAMS!AB406</f>
        <v>6.9490704473999996</v>
      </c>
      <c r="AC215" s="265">
        <f>+GAMS!AC406</f>
        <v>7.6426128692999997</v>
      </c>
      <c r="AD215" s="265">
        <f>+GAMS!AD406</f>
        <v>8.3916020881000009</v>
      </c>
      <c r="AE215" s="265">
        <f>+GAMS!AE406</f>
        <v>9.2007322511999998</v>
      </c>
      <c r="AF215" s="265">
        <f>+GAMS!AF406</f>
        <v>10.0736256193</v>
      </c>
      <c r="AG215" s="265">
        <f>+GAMS!AG406</f>
        <v>11.0138647978</v>
      </c>
      <c r="AH215" s="265">
        <f>+GAMS!AH406</f>
        <v>12.0245659944</v>
      </c>
      <c r="AI215" s="265">
        <f>+GAMS!AI406</f>
        <v>13.1074888854</v>
      </c>
      <c r="AJ215" s="265">
        <f>+GAMS!AJ406</f>
        <v>14.2611784997</v>
      </c>
      <c r="AK215" s="265">
        <f>+GAMS!AK406</f>
        <v>15.403551411500001</v>
      </c>
      <c r="AL215" s="265">
        <f>+GAMS!AL406</f>
        <v>15.8617880814</v>
      </c>
      <c r="AM215" s="265">
        <f>+GAMS!AM406</f>
        <v>16.302107860500001</v>
      </c>
      <c r="AN215" s="265">
        <f>+GAMS!AN406</f>
        <v>16.738158270700001</v>
      </c>
      <c r="AO215" s="265">
        <f>+GAMS!AO406</f>
        <v>17.173949674300001</v>
      </c>
      <c r="AP215" s="265">
        <f>+GAMS!AP406</f>
        <v>17.610561356400002</v>
      </c>
      <c r="AQ215" s="265">
        <f>+GAMS!AQ406</f>
        <v>18.048185480800001</v>
      </c>
      <c r="AR215" s="265">
        <f>+GAMS!AR406</f>
        <v>18.486749210599999</v>
      </c>
      <c r="AS215" s="265">
        <f>+GAMS!AS406</f>
        <v>18.926104708499999</v>
      </c>
      <c r="AT215" s="265">
        <f>+GAMS!AT406</f>
        <v>19.3660876679</v>
      </c>
      <c r="AU215" s="265">
        <f>+GAMS!AU406</f>
        <v>19.806535627700001</v>
      </c>
      <c r="AV215" s="265">
        <f>+GAMS!AV406</f>
        <v>20.247293803000002</v>
      </c>
      <c r="AW215" s="265">
        <f>+GAMS!AW406</f>
        <v>20.688216901699999</v>
      </c>
      <c r="AX215" s="265">
        <f>+GAMS!AX406</f>
        <v>21.129169554699999</v>
      </c>
      <c r="AY215" s="265">
        <f>+GAMS!AY406</f>
        <v>21.570026213599998</v>
      </c>
      <c r="AZ215" s="265">
        <f>+GAMS!AZ406</f>
        <v>22.0106707837</v>
      </c>
      <c r="BA215" s="265">
        <f>+GAMS!BA406</f>
        <v>22.4509961312</v>
      </c>
      <c r="BB215" s="265">
        <f>+GAMS!BB406</f>
        <v>22.890903523799999</v>
      </c>
      <c r="BC215" s="265">
        <f>+GAMS!BC406</f>
        <v>23.3303020209</v>
      </c>
      <c r="BD215" s="265">
        <f>+GAMS!BD406</f>
        <v>23.769107850800001</v>
      </c>
      <c r="BE215" s="265">
        <f>+GAMS!BE406</f>
        <v>24.207243800299999</v>
      </c>
      <c r="BF215" s="265">
        <f>+GAMS!BF406</f>
        <v>24.644638606800001</v>
      </c>
      <c r="BG215" s="265">
        <f>+GAMS!BG406</f>
        <v>25.081226387099999</v>
      </c>
      <c r="BH215" s="265">
        <f>+GAMS!BH406</f>
        <v>25.516946083099999</v>
      </c>
      <c r="BI215" s="265">
        <f>+GAMS!BI406</f>
        <v>25.9517409531</v>
      </c>
      <c r="BJ215" s="265">
        <f>+GAMS!BJ406</f>
        <v>26.385558094899999</v>
      </c>
      <c r="BK215" s="265">
        <f>+GAMS!BK406</f>
        <v>26.8183480155</v>
      </c>
      <c r="BL215" s="265">
        <f>+GAMS!BL406</f>
        <v>27.250064219799999</v>
      </c>
      <c r="BM215" s="265">
        <f>+GAMS!BM406</f>
        <v>27.6806628659</v>
      </c>
      <c r="BN215" s="265">
        <f>+GAMS!BN406</f>
        <v>28.110102425800001</v>
      </c>
      <c r="BO215" s="265">
        <f>+GAMS!BO406</f>
        <v>28.5383434116</v>
      </c>
      <c r="BP215" s="265">
        <f>+GAMS!BP406</f>
        <v>28.965348107299999</v>
      </c>
      <c r="BQ215" s="265">
        <f>+GAMS!BQ406</f>
        <v>29.391080351599999</v>
      </c>
      <c r="BR215" s="265">
        <f>+GAMS!BR406</f>
        <v>29.815505335499999</v>
      </c>
      <c r="BS215" s="265">
        <f>+GAMS!BS406</f>
        <v>30.2385894417</v>
      </c>
      <c r="BT215" s="265">
        <f>+GAMS!BT406</f>
        <v>30.660300094099998</v>
      </c>
      <c r="BU215" s="265">
        <f>+GAMS!BU406</f>
        <v>31.080605628899999</v>
      </c>
      <c r="BV215" s="265">
        <f>+GAMS!BV406</f>
        <v>31.4994752048</v>
      </c>
      <c r="BW215" s="265">
        <f>+GAMS!BW406</f>
        <v>31.916878704199998</v>
      </c>
      <c r="BX215" s="265">
        <f>+GAMS!BX406</f>
        <v>32.332786674799998</v>
      </c>
      <c r="BY215" s="265">
        <f>+GAMS!BY406</f>
        <v>32.747170266700003</v>
      </c>
      <c r="BZ215" s="265">
        <f>+GAMS!BZ406</f>
        <v>33.160001196099998</v>
      </c>
      <c r="CA215" s="265">
        <f>+GAMS!CA406</f>
        <v>33.571251705000002</v>
      </c>
      <c r="CB215" s="265">
        <f>+GAMS!CB406</f>
        <v>33.980894549200002</v>
      </c>
      <c r="CC215" s="265">
        <f>+GAMS!CC406</f>
        <v>34.388902977100003</v>
      </c>
      <c r="CD215" s="265">
        <f>+GAMS!CD406</f>
        <v>34.795250727800003</v>
      </c>
    </row>
    <row r="216" spans="1:82" s="265" customFormat="1" ht="21.6" customHeight="1" x14ac:dyDescent="0.25">
      <c r="A216" s="265" t="str">
        <f>+GAMS!A407</f>
        <v>IFR</v>
      </c>
      <c r="B216" s="265">
        <f>+GAMS!B407</f>
        <v>43.959136523399998</v>
      </c>
      <c r="C216" s="265">
        <f>+GAMS!C407</f>
        <v>45.232773133800002</v>
      </c>
      <c r="D216" s="265">
        <f>+GAMS!D407</f>
        <v>46.354715141600003</v>
      </c>
      <c r="E216" s="265">
        <f>+GAMS!E407</f>
        <v>47.451858224699997</v>
      </c>
      <c r="F216" s="265">
        <f>+GAMS!F407</f>
        <v>48.559409932199998</v>
      </c>
      <c r="G216" s="265">
        <f>+GAMS!G407</f>
        <v>49.686093424600003</v>
      </c>
      <c r="H216" s="265">
        <f>+GAMS!H407</f>
        <v>50.832908480199997</v>
      </c>
      <c r="I216" s="265">
        <f>+GAMS!I407</f>
        <v>51.995822678499998</v>
      </c>
      <c r="J216" s="265">
        <f>+GAMS!J407</f>
        <v>53.1780033836</v>
      </c>
      <c r="K216" s="265">
        <f>+GAMS!K407</f>
        <v>54.377928221600001</v>
      </c>
      <c r="L216" s="265">
        <f>+GAMS!L407</f>
        <v>55.593804757500003</v>
      </c>
      <c r="M216" s="265">
        <f>+GAMS!M407</f>
        <v>56.823718592600002</v>
      </c>
      <c r="N216" s="265">
        <f>+GAMS!N407</f>
        <v>58.0656617275</v>
      </c>
      <c r="O216" s="265">
        <f>+GAMS!O407</f>
        <v>59.317535616599997</v>
      </c>
      <c r="P216" s="265">
        <f>+GAMS!P407</f>
        <v>60.577154458199999</v>
      </c>
      <c r="Q216" s="265">
        <f>+GAMS!Q407</f>
        <v>61.842256521099998</v>
      </c>
      <c r="R216" s="319">
        <f>+GAMS!R407</f>
        <v>63.110525876600001</v>
      </c>
      <c r="S216" s="265">
        <f>+GAMS!S407</f>
        <v>64.354220144699994</v>
      </c>
      <c r="T216" s="265">
        <f>+GAMS!T407</f>
        <v>65.586058275599996</v>
      </c>
      <c r="U216" s="265">
        <f>+GAMS!U407</f>
        <v>66.808778093300006</v>
      </c>
      <c r="V216" s="265">
        <f>+GAMS!V407</f>
        <v>68.022206733199994</v>
      </c>
      <c r="W216" s="265">
        <f>+GAMS!W407</f>
        <v>69.225321385599997</v>
      </c>
      <c r="X216" s="265">
        <f>+GAMS!X407</f>
        <v>70.416851010800002</v>
      </c>
      <c r="Y216" s="265">
        <f>+GAMS!Y407</f>
        <v>71.5954460584</v>
      </c>
      <c r="Z216" s="265">
        <f>+GAMS!Z407</f>
        <v>72.759717549699999</v>
      </c>
      <c r="AA216" s="265">
        <f>+GAMS!AA407</f>
        <v>73.908237220299995</v>
      </c>
      <c r="AB216" s="265">
        <f>+GAMS!AB407</f>
        <v>75.039528484000002</v>
      </c>
      <c r="AC216" s="265">
        <f>+GAMS!AC407</f>
        <v>76.152057983399999</v>
      </c>
      <c r="AD216" s="265">
        <f>+GAMS!AD407</f>
        <v>77.244371897299999</v>
      </c>
      <c r="AE216" s="265">
        <f>+GAMS!AE407</f>
        <v>78.316105252300005</v>
      </c>
      <c r="AF216" s="265">
        <f>+GAMS!AF407</f>
        <v>79.364625681199996</v>
      </c>
      <c r="AG216" s="265">
        <f>+GAMS!AG407</f>
        <v>80.387064404399993</v>
      </c>
      <c r="AH216" s="265">
        <f>+GAMS!AH407</f>
        <v>81.380163026899993</v>
      </c>
      <c r="AI216" s="265">
        <f>+GAMS!AI407</f>
        <v>82.339913733399996</v>
      </c>
      <c r="AJ216" s="265">
        <f>+GAMS!AJ407</f>
        <v>83.260812690400002</v>
      </c>
      <c r="AK216" s="265">
        <f>+GAMS!AK407</f>
        <v>84.084111250899994</v>
      </c>
      <c r="AL216" s="265">
        <f>+GAMS!AL407</f>
        <v>84.392400439499994</v>
      </c>
      <c r="AM216" s="265">
        <f>+GAMS!AM407</f>
        <v>84.677766981999994</v>
      </c>
      <c r="AN216" s="265">
        <f>+GAMS!AN407</f>
        <v>84.950424933400001</v>
      </c>
      <c r="AO216" s="265">
        <f>+GAMS!AO407</f>
        <v>85.213542367399995</v>
      </c>
      <c r="AP216" s="265">
        <f>+GAMS!AP407</f>
        <v>85.4682246486</v>
      </c>
      <c r="AQ216" s="265">
        <f>+GAMS!AQ407</f>
        <v>85.714970946899996</v>
      </c>
      <c r="AR216" s="265">
        <f>+GAMS!AR407</f>
        <v>85.954100510700002</v>
      </c>
      <c r="AS216" s="265">
        <f>+GAMS!AS407</f>
        <v>86.185877603500003</v>
      </c>
      <c r="AT216" s="265">
        <f>+GAMS!AT407</f>
        <v>86.410548083899997</v>
      </c>
      <c r="AU216" s="265">
        <f>+GAMS!AU407</f>
        <v>86.628349955399997</v>
      </c>
      <c r="AV216" s="265">
        <f>+GAMS!AV407</f>
        <v>86.839516200999995</v>
      </c>
      <c r="AW216" s="265">
        <f>+GAMS!AW407</f>
        <v>87.044275294100004</v>
      </c>
      <c r="AX216" s="265">
        <f>+GAMS!AX407</f>
        <v>87.242851027200004</v>
      </c>
      <c r="AY216" s="265">
        <f>+GAMS!AY407</f>
        <v>87.435462157399996</v>
      </c>
      <c r="AZ216" s="265">
        <f>+GAMS!AZ407</f>
        <v>87.622322026700004</v>
      </c>
      <c r="BA216" s="265">
        <f>+GAMS!BA407</f>
        <v>87.8036382202</v>
      </c>
      <c r="BB216" s="265">
        <f>+GAMS!BB407</f>
        <v>87.979612287099997</v>
      </c>
      <c r="BC216" s="265">
        <f>+GAMS!BC407</f>
        <v>88.150439517799995</v>
      </c>
      <c r="BD216" s="265">
        <f>+GAMS!BD407</f>
        <v>88.316308788200004</v>
      </c>
      <c r="BE216" s="265">
        <f>+GAMS!BE407</f>
        <v>88.477402468299999</v>
      </c>
      <c r="BF216" s="265">
        <f>+GAMS!BF407</f>
        <v>88.633896380300001</v>
      </c>
      <c r="BG216" s="265">
        <f>+GAMS!BG407</f>
        <v>88.785959810099996</v>
      </c>
      <c r="BH216" s="265">
        <f>+GAMS!BH407</f>
        <v>88.933755557699996</v>
      </c>
      <c r="BI216" s="265">
        <f>+GAMS!BI407</f>
        <v>89.077440028400005</v>
      </c>
      <c r="BJ216" s="265">
        <f>+GAMS!BJ407</f>
        <v>89.217163351799996</v>
      </c>
      <c r="BK216" s="265">
        <f>+GAMS!BK407</f>
        <v>89.353069530100001</v>
      </c>
      <c r="BL216" s="265">
        <f>+GAMS!BL407</f>
        <v>89.485296595099996</v>
      </c>
      <c r="BM216" s="265">
        <f>+GAMS!BM407</f>
        <v>89.613976797600003</v>
      </c>
      <c r="BN216" s="265">
        <f>+GAMS!BN407</f>
        <v>89.739236791300002</v>
      </c>
      <c r="BO216" s="265">
        <f>+GAMS!BO407</f>
        <v>89.861197839300004</v>
      </c>
      <c r="BP216" s="265">
        <f>+GAMS!BP407</f>
        <v>89.979976011199994</v>
      </c>
      <c r="BQ216" s="265">
        <f>+GAMS!BQ407</f>
        <v>90.095682393600001</v>
      </c>
      <c r="BR216" s="265">
        <f>+GAMS!BR407</f>
        <v>90.208423295599999</v>
      </c>
      <c r="BS216" s="265">
        <f>+GAMS!BS407</f>
        <v>90.318300456000003</v>
      </c>
      <c r="BT216" s="265">
        <f>+GAMS!BT407</f>
        <v>90.425411241999996</v>
      </c>
      <c r="BU216" s="265">
        <f>+GAMS!BU407</f>
        <v>90.529848847599993</v>
      </c>
      <c r="BV216" s="265">
        <f>+GAMS!BV407</f>
        <v>90.631702491300004</v>
      </c>
      <c r="BW216" s="265">
        <f>+GAMS!BW407</f>
        <v>90.731057593200006</v>
      </c>
      <c r="BX216" s="265">
        <f>+GAMS!BX407</f>
        <v>90.827995966499998</v>
      </c>
      <c r="BY216" s="265">
        <f>+GAMS!BY407</f>
        <v>90.922595981800001</v>
      </c>
      <c r="BZ216" s="265">
        <f>+GAMS!BZ407</f>
        <v>91.014932741899997</v>
      </c>
      <c r="CA216" s="265">
        <f>+GAMS!CA407</f>
        <v>91.105078234499999</v>
      </c>
      <c r="CB216" s="265">
        <f>+GAMS!CB407</f>
        <v>91.193101489599997</v>
      </c>
      <c r="CC216" s="265">
        <f>+GAMS!CC407</f>
        <v>91.279068723099996</v>
      </c>
      <c r="CD216" s="265">
        <f>+GAMS!CD407</f>
        <v>91.363043478400002</v>
      </c>
    </row>
    <row r="217" spans="1:82" s="265" customFormat="1" ht="21.6" customHeight="1" x14ac:dyDescent="0.25">
      <c r="A217" s="265" t="str">
        <f>+GAMS!A408</f>
        <v>cacc</v>
      </c>
      <c r="B217" s="265">
        <f>+GAMS!B408</f>
        <v>334.9871986</v>
      </c>
      <c r="C217" s="265">
        <f>+GAMS!C408</f>
        <v>362.17362887989998</v>
      </c>
      <c r="D217" s="265">
        <f>+GAMS!D408</f>
        <v>390.24855806310001</v>
      </c>
      <c r="E217" s="265">
        <f>+GAMS!E408</f>
        <v>419.16717280379999</v>
      </c>
      <c r="F217" s="265">
        <f>+GAMS!F408</f>
        <v>448.8412089112</v>
      </c>
      <c r="G217" s="265">
        <f>+GAMS!G408</f>
        <v>479.1920985603</v>
      </c>
      <c r="H217" s="265">
        <f>+GAMS!H408</f>
        <v>510.15030110859999</v>
      </c>
      <c r="I217" s="265">
        <f>+GAMS!I408</f>
        <v>541.430577363</v>
      </c>
      <c r="J217" s="265">
        <f>+GAMS!J408</f>
        <v>573.18792507319995</v>
      </c>
      <c r="K217" s="265">
        <f>+GAMS!K408</f>
        <v>605.36622775379999</v>
      </c>
      <c r="L217" s="265">
        <f>+GAMS!L408</f>
        <v>637.90502408980001</v>
      </c>
      <c r="M217" s="265">
        <f>+GAMS!M408</f>
        <v>670.74107175489996</v>
      </c>
      <c r="N217" s="265">
        <f>+GAMS!N408</f>
        <v>703.80891559789995</v>
      </c>
      <c r="O217" s="265">
        <f>+GAMS!O408</f>
        <v>737.04164312240005</v>
      </c>
      <c r="P217" s="265">
        <f>+GAMS!P408</f>
        <v>770.37213418520003</v>
      </c>
      <c r="Q217" s="265">
        <f>+GAMS!Q408</f>
        <v>803.73491925300004</v>
      </c>
      <c r="R217" s="319">
        <f>+GAMS!R408</f>
        <v>837.06867596790005</v>
      </c>
      <c r="S217" s="265">
        <f>+GAMS!S408</f>
        <v>870.38775251130005</v>
      </c>
      <c r="T217" s="265">
        <f>+GAMS!T408</f>
        <v>903.65857103329995</v>
      </c>
      <c r="U217" s="265">
        <f>+GAMS!U408</f>
        <v>936.85191605329999</v>
      </c>
      <c r="V217" s="265">
        <f>+GAMS!V408</f>
        <v>969.95151077989999</v>
      </c>
      <c r="W217" s="265">
        <f>+GAMS!W408</f>
        <v>1002.95653507</v>
      </c>
      <c r="X217" s="265">
        <f>+GAMS!X408</f>
        <v>1035.8824294082999</v>
      </c>
      <c r="Y217" s="265">
        <f>+GAMS!Y408</f>
        <v>1068.7611378138999</v>
      </c>
      <c r="Z217" s="265">
        <f>+GAMS!Z408</f>
        <v>1101.6414129054001</v>
      </c>
      <c r="AA217" s="265">
        <f>+GAMS!AA408</f>
        <v>1134.5897461530999</v>
      </c>
      <c r="AB217" s="265">
        <f>+GAMS!AB408</f>
        <v>1167.6924432251999</v>
      </c>
      <c r="AC217" s="265">
        <f>+GAMS!AC408</f>
        <v>1201.0592883938</v>
      </c>
      <c r="AD217" s="265">
        <f>+GAMS!AD408</f>
        <v>1234.8380300936001</v>
      </c>
      <c r="AE217" s="265">
        <f>+GAMS!AE408</f>
        <v>1269.2870993705001</v>
      </c>
      <c r="AF217" s="265">
        <f>+GAMS!AF408</f>
        <v>1304.5965347524</v>
      </c>
      <c r="AG217" s="265">
        <f>+GAMS!AG408</f>
        <v>1341.0061024365</v>
      </c>
      <c r="AH217" s="265">
        <f>+GAMS!AH408</f>
        <v>1378.8166257993</v>
      </c>
      <c r="AI217" s="265">
        <f>+GAMS!AI408</f>
        <v>1418.3986299838</v>
      </c>
      <c r="AJ217" s="265">
        <f>+GAMS!AJ408</f>
        <v>1460.1907802333999</v>
      </c>
      <c r="AK217" s="265">
        <f>+GAMS!AK408</f>
        <v>1501.5976874918999</v>
      </c>
      <c r="AL217" s="265">
        <f>+GAMS!AL408</f>
        <v>1517.5495418833</v>
      </c>
      <c r="AM217" s="265">
        <f>+GAMS!AM408</f>
        <v>1532.3102903189999</v>
      </c>
      <c r="AN217" s="265">
        <f>+GAMS!AN408</f>
        <v>1546.0130577719999</v>
      </c>
      <c r="AO217" s="265">
        <f>+GAMS!AO408</f>
        <v>1558.7694625946001</v>
      </c>
      <c r="AP217" s="265">
        <f>+GAMS!AP408</f>
        <v>1570.6757716551001</v>
      </c>
      <c r="AQ217" s="265">
        <f>+GAMS!AQ408</f>
        <v>1581.8159575607999</v>
      </c>
      <c r="AR217" s="265">
        <f>+GAMS!AR408</f>
        <v>1592.2636889895</v>
      </c>
      <c r="AS217" s="265">
        <f>+GAMS!AS408</f>
        <v>1602.0838450850999</v>
      </c>
      <c r="AT217" s="265">
        <f>+GAMS!AT408</f>
        <v>1611.3337471213999</v>
      </c>
      <c r="AU217" s="265">
        <f>+GAMS!AU408</f>
        <v>1620.0641865235</v>
      </c>
      <c r="AV217" s="265">
        <f>+GAMS!AV408</f>
        <v>1628.3202933379</v>
      </c>
      <c r="AW217" s="265">
        <f>+GAMS!AW408</f>
        <v>1636.1422732591</v>
      </c>
      <c r="AX217" s="265">
        <f>+GAMS!AX408</f>
        <v>1643.5660364988</v>
      </c>
      <c r="AY217" s="265">
        <f>+GAMS!AY408</f>
        <v>1650.6237359879999</v>
      </c>
      <c r="AZ217" s="265">
        <f>+GAMS!AZ408</f>
        <v>1657.3442291562999</v>
      </c>
      <c r="BA217" s="265">
        <f>+GAMS!BA408</f>
        <v>1663.7534755316999</v>
      </c>
      <c r="BB217" s="265">
        <f>+GAMS!BB408</f>
        <v>1669.8748802492</v>
      </c>
      <c r="BC217" s="265">
        <f>+GAMS!BC408</f>
        <v>1675.7295910865</v>
      </c>
      <c r="BD217" s="265">
        <f>+GAMS!BD408</f>
        <v>1681.3367563291999</v>
      </c>
      <c r="BE217" s="265">
        <f>+GAMS!BE408</f>
        <v>1686.7137494132</v>
      </c>
      <c r="BF217" s="265">
        <f>+GAMS!BF408</f>
        <v>1691.8763645417</v>
      </c>
      <c r="BG217" s="265">
        <f>+GAMS!BG408</f>
        <v>1696.8389879075</v>
      </c>
      <c r="BH217" s="265">
        <f>+GAMS!BH408</f>
        <v>1701.6147475849</v>
      </c>
      <c r="BI217" s="265">
        <f>+GAMS!BI408</f>
        <v>1706.2156453104001</v>
      </c>
      <c r="BJ217" s="265">
        <f>+GAMS!BJ408</f>
        <v>1710.6526724079999</v>
      </c>
      <c r="BK217" s="265">
        <f>+GAMS!BK408</f>
        <v>1714.9359122259</v>
      </c>
      <c r="BL217" s="265">
        <f>+GAMS!BL408</f>
        <v>1719.0746301086001</v>
      </c>
      <c r="BM217" s="265">
        <f>+GAMS!BM408</f>
        <v>1723.0773539372999</v>
      </c>
      <c r="BN217" s="265">
        <f>+GAMS!BN408</f>
        <v>1726.9519447619</v>
      </c>
      <c r="BO217" s="265">
        <f>+GAMS!BO408</f>
        <v>1730.705660347</v>
      </c>
      <c r="BP217" s="265">
        <f>+GAMS!BP408</f>
        <v>1734.3452110334999</v>
      </c>
      <c r="BQ217" s="265">
        <f>+GAMS!BQ408</f>
        <v>1737.8768101389001</v>
      </c>
      <c r="BR217" s="265">
        <f>+GAMS!BR408</f>
        <v>1741.3062187885</v>
      </c>
      <c r="BS217" s="265">
        <f>+GAMS!BS408</f>
        <v>1744.6387861820999</v>
      </c>
      <c r="BT217" s="265">
        <f>+GAMS!BT408</f>
        <v>1747.8794854605001</v>
      </c>
      <c r="BU217" s="265">
        <f>+GAMS!BU408</f>
        <v>1751.0329461208</v>
      </c>
      <c r="BV217" s="265">
        <f>+GAMS!BV408</f>
        <v>1754.1034834023999</v>
      </c>
      <c r="BW217" s="265">
        <f>+GAMS!BW408</f>
        <v>1757.0951240288</v>
      </c>
      <c r="BX217" s="265">
        <f>+GAMS!BX408</f>
        <v>1760.0116305055999</v>
      </c>
      <c r="BY217" s="265">
        <f>+GAMS!BY408</f>
        <v>1762.8565220236001</v>
      </c>
      <c r="BZ217" s="265">
        <f>+GAMS!BZ408</f>
        <v>1765.6330942764</v>
      </c>
      <c r="CA217" s="265">
        <f>+GAMS!CA408</f>
        <v>1768.3444366937999</v>
      </c>
      <c r="CB217" s="265">
        <f>+GAMS!CB408</f>
        <v>1770.9934486136999</v>
      </c>
      <c r="CC217" s="265">
        <f>+GAMS!CC408</f>
        <v>1773.5828537344</v>
      </c>
      <c r="CD217" s="265">
        <f>+GAMS!CD408</f>
        <v>1776.1152134382</v>
      </c>
    </row>
    <row r="218" spans="1:82" s="265" customFormat="1" ht="21.6" customHeight="1" x14ac:dyDescent="0.25">
      <c r="A218" s="265" t="str">
        <f>+GAMS!A409</f>
        <v>ccatot</v>
      </c>
      <c r="B218" s="265">
        <f>+GAMS!B409</f>
        <v>633.5</v>
      </c>
      <c r="C218" s="265">
        <f>+GAMS!C409</f>
        <v>691.9872875973</v>
      </c>
      <c r="D218" s="265">
        <f>+GAMS!D409</f>
        <v>753.20626913189994</v>
      </c>
      <c r="E218" s="265">
        <f>+GAMS!E409</f>
        <v>817.12577143099998</v>
      </c>
      <c r="F218" s="265">
        <f>+GAMS!F409</f>
        <v>883.72499467110003</v>
      </c>
      <c r="G218" s="265">
        <f>+GAMS!G409</f>
        <v>952.98444026790003</v>
      </c>
      <c r="H218" s="265">
        <f>+GAMS!H409</f>
        <v>1024.8816903290001</v>
      </c>
      <c r="I218" s="265">
        <f>+GAMS!I409</f>
        <v>1099.3880835043999</v>
      </c>
      <c r="J218" s="265">
        <f>+GAMS!J409</f>
        <v>1176.7277031638</v>
      </c>
      <c r="K218" s="265">
        <f>+GAMS!K409</f>
        <v>1256.9275229882001</v>
      </c>
      <c r="L218" s="265">
        <f>+GAMS!L409</f>
        <v>1340.0133749738</v>
      </c>
      <c r="M218" s="265">
        <f>+GAMS!M409</f>
        <v>1426.0072765402001</v>
      </c>
      <c r="N218" s="265">
        <f>+GAMS!N409</f>
        <v>1514.9243244653001</v>
      </c>
      <c r="O218" s="265">
        <f>+GAMS!O409</f>
        <v>1606.7691225983999</v>
      </c>
      <c r="P218" s="265">
        <f>+GAMS!P409</f>
        <v>1701.5316994844</v>
      </c>
      <c r="Q218" s="265">
        <f>+GAMS!Q409</f>
        <v>1799.1828490032001</v>
      </c>
      <c r="R218" s="319">
        <f>+GAMS!R409</f>
        <v>1899.6687940851</v>
      </c>
      <c r="S218" s="265">
        <f>+GAMS!S409</f>
        <v>2002.9050239088999</v>
      </c>
      <c r="T218" s="265">
        <f>+GAMS!T409</f>
        <v>2108.7690748927998</v>
      </c>
      <c r="U218" s="265">
        <f>+GAMS!U409</f>
        <v>2217.0979671588998</v>
      </c>
      <c r="V218" s="265">
        <f>+GAMS!V409</f>
        <v>2327.6752708045001</v>
      </c>
      <c r="W218" s="265">
        <f>+GAMS!W409</f>
        <v>2440.2198654147001</v>
      </c>
      <c r="X218" s="265">
        <f>+GAMS!X409</f>
        <v>2554.3739061156002</v>
      </c>
      <c r="Y218" s="265">
        <f>+GAMS!Y409</f>
        <v>2669.6889711161998</v>
      </c>
      <c r="Z218" s="265">
        <f>+GAMS!Z409</f>
        <v>2785.6097830731001</v>
      </c>
      <c r="AA218" s="265">
        <f>+GAMS!AA409</f>
        <v>2901.4549056067999</v>
      </c>
      <c r="AB218" s="265">
        <f>+GAMS!AB409</f>
        <v>3016.3936781921998</v>
      </c>
      <c r="AC218" s="265">
        <f>+GAMS!AC409</f>
        <v>3129.4184370837002</v>
      </c>
      <c r="AD218" s="265">
        <f>+GAMS!AD409</f>
        <v>3239.3107887036999</v>
      </c>
      <c r="AE218" s="265">
        <f>+GAMS!AE409</f>
        <v>3344.5909618538999</v>
      </c>
      <c r="AF218" s="265">
        <f>+GAMS!AF409</f>
        <v>3443.3884903163998</v>
      </c>
      <c r="AG218" s="265">
        <f>+GAMS!AG409</f>
        <v>3533.4959869693998</v>
      </c>
      <c r="AH218" s="265">
        <f>+GAMS!AH409</f>
        <v>3612.3052642328998</v>
      </c>
      <c r="AI218" s="265">
        <f>+GAMS!AI409</f>
        <v>3676.7323294224998</v>
      </c>
      <c r="AJ218" s="265">
        <f>+GAMS!AJ409</f>
        <v>3723.1339838423</v>
      </c>
      <c r="AK218" s="265">
        <f>+GAMS!AK409</f>
        <v>3747.2266750891999</v>
      </c>
      <c r="AL218" s="265">
        <f>+GAMS!AL409</f>
        <v>3747.2266750891999</v>
      </c>
      <c r="AM218" s="265">
        <f>+GAMS!AM409</f>
        <v>3747.2266750891999</v>
      </c>
      <c r="AN218" s="265">
        <f>+GAMS!AN409</f>
        <v>3747.2266750891999</v>
      </c>
      <c r="AO218" s="265">
        <f>+GAMS!AO409</f>
        <v>3747.2266750891999</v>
      </c>
      <c r="AP218" s="265">
        <f>+GAMS!AP409</f>
        <v>3747.2266750891999</v>
      </c>
      <c r="AQ218" s="265">
        <f>+GAMS!AQ409</f>
        <v>3747.2266750891999</v>
      </c>
      <c r="AR218" s="265">
        <f>+GAMS!AR409</f>
        <v>3747.2266750891999</v>
      </c>
      <c r="AS218" s="265">
        <f>+GAMS!AS409</f>
        <v>3747.2266750891999</v>
      </c>
      <c r="AT218" s="265">
        <f>+GAMS!AT409</f>
        <v>3747.2266750891999</v>
      </c>
      <c r="AU218" s="265">
        <f>+GAMS!AU409</f>
        <v>3747.2266750891999</v>
      </c>
      <c r="AV218" s="265">
        <f>+GAMS!AV409</f>
        <v>3747.2266750891999</v>
      </c>
      <c r="AW218" s="265">
        <f>+GAMS!AW409</f>
        <v>3747.2266750891999</v>
      </c>
      <c r="AX218" s="265">
        <f>+GAMS!AX409</f>
        <v>3747.2266750891999</v>
      </c>
      <c r="AY218" s="265">
        <f>+GAMS!AY409</f>
        <v>3747.2266750891999</v>
      </c>
      <c r="AZ218" s="265">
        <f>+GAMS!AZ409</f>
        <v>3747.2266750891999</v>
      </c>
      <c r="BA218" s="265">
        <f>+GAMS!BA409</f>
        <v>3747.2266750891999</v>
      </c>
      <c r="BB218" s="265">
        <f>+GAMS!BB409</f>
        <v>3747.2266750891999</v>
      </c>
      <c r="BC218" s="265">
        <f>+GAMS!BC409</f>
        <v>3747.2266750891999</v>
      </c>
      <c r="BD218" s="265">
        <f>+GAMS!BD409</f>
        <v>3747.2266750891999</v>
      </c>
      <c r="BE218" s="265">
        <f>+GAMS!BE409</f>
        <v>3747.2266750891999</v>
      </c>
      <c r="BF218" s="265">
        <f>+GAMS!BF409</f>
        <v>3747.2266750891999</v>
      </c>
      <c r="BG218" s="265">
        <f>+GAMS!BG409</f>
        <v>3747.2266750891999</v>
      </c>
      <c r="BH218" s="265">
        <f>+GAMS!BH409</f>
        <v>3747.2266750891999</v>
      </c>
      <c r="BI218" s="265">
        <f>+GAMS!BI409</f>
        <v>3747.2266750891999</v>
      </c>
      <c r="BJ218" s="265">
        <f>+GAMS!BJ409</f>
        <v>3747.2266750891999</v>
      </c>
      <c r="BK218" s="265">
        <f>+GAMS!BK409</f>
        <v>3747.2266750891999</v>
      </c>
      <c r="BL218" s="265">
        <f>+GAMS!BL409</f>
        <v>3747.2266750891999</v>
      </c>
      <c r="BM218" s="265">
        <f>+GAMS!BM409</f>
        <v>3747.2266750891999</v>
      </c>
      <c r="BN218" s="265">
        <f>+GAMS!BN409</f>
        <v>3747.2266750891999</v>
      </c>
      <c r="BO218" s="265">
        <f>+GAMS!BO409</f>
        <v>3747.2266750891999</v>
      </c>
      <c r="BP218" s="265">
        <f>+GAMS!BP409</f>
        <v>3747.2266750891999</v>
      </c>
      <c r="BQ218" s="265">
        <f>+GAMS!BQ409</f>
        <v>3747.2266750891999</v>
      </c>
      <c r="BR218" s="265">
        <f>+GAMS!BR409</f>
        <v>3747.2266750891999</v>
      </c>
      <c r="BS218" s="265">
        <f>+GAMS!BS409</f>
        <v>3747.2266750891999</v>
      </c>
      <c r="BT218" s="265">
        <f>+GAMS!BT409</f>
        <v>3747.2266750891999</v>
      </c>
      <c r="BU218" s="265">
        <f>+GAMS!BU409</f>
        <v>3747.2266750891999</v>
      </c>
      <c r="BV218" s="265">
        <f>+GAMS!BV409</f>
        <v>3747.2266750891999</v>
      </c>
      <c r="BW218" s="265">
        <f>+GAMS!BW409</f>
        <v>3747.2266750891999</v>
      </c>
      <c r="BX218" s="265">
        <f>+GAMS!BX409</f>
        <v>3747.2266750891999</v>
      </c>
      <c r="BY218" s="265">
        <f>+GAMS!BY409</f>
        <v>3747.2266750891999</v>
      </c>
      <c r="BZ218" s="265">
        <f>+GAMS!BZ409</f>
        <v>3747.2266750891999</v>
      </c>
      <c r="CA218" s="265">
        <f>+GAMS!CA409</f>
        <v>3747.2266750891999</v>
      </c>
      <c r="CB218" s="265">
        <f>+GAMS!CB409</f>
        <v>3747.2266750891999</v>
      </c>
      <c r="CC218" s="265">
        <f>+GAMS!CC409</f>
        <v>3747.2266750891999</v>
      </c>
      <c r="CD218" s="265">
        <f>+GAMS!CD409</f>
        <v>3747.2266750891999</v>
      </c>
    </row>
    <row r="219" spans="1:82" s="265" customFormat="1" ht="21.6" customHeight="1" x14ac:dyDescent="0.25">
      <c r="A219" s="265" t="str">
        <f>+GAMS!A410</f>
        <v>Share of output net zero emissions</v>
      </c>
      <c r="B219" s="265">
        <f>+GAMS!B410</f>
        <v>0.1090617324</v>
      </c>
      <c r="C219" s="265">
        <f>+GAMS!C410</f>
        <v>9.5430263299999998E-2</v>
      </c>
      <c r="D219" s="265">
        <f>+GAMS!D410</f>
        <v>8.3747326400000002E-2</v>
      </c>
      <c r="E219" s="265">
        <f>+GAMS!E410</f>
        <v>7.3701141400000003E-2</v>
      </c>
      <c r="F219" s="265">
        <f>+GAMS!F410</f>
        <v>6.5034725700000004E-2</v>
      </c>
      <c r="G219" s="265">
        <f>+GAMS!G410</f>
        <v>5.7535466600000001E-2</v>
      </c>
      <c r="H219" s="265">
        <f>+GAMS!H410</f>
        <v>5.1026818299999999E-2</v>
      </c>
      <c r="I219" s="265">
        <f>+GAMS!I410</f>
        <v>4.7449565300000003E-2</v>
      </c>
      <c r="J219" s="265">
        <f>+GAMS!J410</f>
        <v>4.4223235399999998E-2</v>
      </c>
      <c r="K219" s="265">
        <f>+GAMS!K410</f>
        <v>4.1305879400000002E-2</v>
      </c>
      <c r="L219" s="265">
        <f>+GAMS!L410</f>
        <v>3.8661303600000002E-2</v>
      </c>
      <c r="M219" s="265">
        <f>+GAMS!M410</f>
        <v>3.6258188099999998E-2</v>
      </c>
      <c r="N219" s="265">
        <f>+GAMS!N410</f>
        <v>3.4069353500000003E-2</v>
      </c>
      <c r="O219" s="265">
        <f>+GAMS!O410</f>
        <v>3.2071148100000002E-2</v>
      </c>
      <c r="P219" s="265">
        <f>+GAMS!P410</f>
        <v>3.0242935200000001E-2</v>
      </c>
      <c r="Q219" s="265">
        <f>+GAMS!Q410</f>
        <v>2.8566661699999999E-2</v>
      </c>
      <c r="R219" s="319">
        <f>+GAMS!R410</f>
        <v>2.7026495000000001E-2</v>
      </c>
      <c r="S219" s="265">
        <f>+GAMS!S410</f>
        <v>2.58623298E-2</v>
      </c>
      <c r="T219" s="265">
        <f>+GAMS!T410</f>
        <v>2.47869784E-2</v>
      </c>
      <c r="U219" s="265">
        <f>+GAMS!U410</f>
        <v>2.3791971700000001E-2</v>
      </c>
      <c r="V219" s="265">
        <f>+GAMS!V410</f>
        <v>2.2869788499999998E-2</v>
      </c>
      <c r="W219" s="265">
        <f>+GAMS!W410</f>
        <v>2.2013735E-2</v>
      </c>
      <c r="X219" s="265">
        <f>+GAMS!X410</f>
        <v>2.12178414E-2</v>
      </c>
      <c r="Y219" s="265">
        <f>+GAMS!Y410</f>
        <v>2.04767725E-2</v>
      </c>
      <c r="Z219" s="265">
        <f>+GAMS!Z410</f>
        <v>1.9785751099999999E-2</v>
      </c>
      <c r="AA219" s="265">
        <f>+GAMS!AA410</f>
        <v>1.9140490999999999E-2</v>
      </c>
      <c r="AB219" s="265">
        <f>+GAMS!AB410</f>
        <v>1.8537140000000001E-2</v>
      </c>
      <c r="AC219" s="265">
        <f>+GAMS!AC410</f>
        <v>1.79722288E-2</v>
      </c>
      <c r="AD219" s="265">
        <f>+GAMS!AD410</f>
        <v>1.7441069199999999E-2</v>
      </c>
      <c r="AE219" s="265">
        <f>+GAMS!AE410</f>
        <v>1.6925607700000001E-2</v>
      </c>
      <c r="AF219" s="265">
        <f>+GAMS!AF410</f>
        <v>1.6425380400000002E-2</v>
      </c>
      <c r="AG219" s="265">
        <f>+GAMS!AG410</f>
        <v>1.5939937000000001E-2</v>
      </c>
      <c r="AH219" s="265">
        <f>+GAMS!AH410</f>
        <v>1.54688407E-2</v>
      </c>
      <c r="AI219" s="265">
        <f>+GAMS!AI410</f>
        <v>1.50116674E-2</v>
      </c>
      <c r="AJ219" s="265">
        <f>+GAMS!AJ410</f>
        <v>1.45680056E-2</v>
      </c>
      <c r="AK219" s="265">
        <f>+GAMS!AK410</f>
        <v>1.41374559E-2</v>
      </c>
      <c r="AL219" s="265">
        <f>+GAMS!AL410</f>
        <v>1.3719630999999999E-2</v>
      </c>
      <c r="AM219" s="265">
        <f>+GAMS!AM410</f>
        <v>1.3314154599999999E-2</v>
      </c>
      <c r="AN219" s="265">
        <f>+GAMS!AN410</f>
        <v>1.29206619E-2</v>
      </c>
      <c r="AO219" s="265">
        <f>+GAMS!AO410</f>
        <v>1.25387986E-2</v>
      </c>
      <c r="AP219" s="265">
        <f>+GAMS!AP410</f>
        <v>1.2168221099999999E-2</v>
      </c>
      <c r="AQ219" s="265">
        <f>+GAMS!AQ410</f>
        <v>1.18085958E-2</v>
      </c>
      <c r="AR219" s="265">
        <f>+GAMS!AR410</f>
        <v>1.14595991E-2</v>
      </c>
      <c r="AS219" s="265">
        <f>+GAMS!AS410</f>
        <v>1.11209167E-2</v>
      </c>
      <c r="AT219" s="265">
        <f>+GAMS!AT410</f>
        <v>1.0792243999999999E-2</v>
      </c>
      <c r="AU219" s="265">
        <f>+GAMS!AU410</f>
        <v>1.0473284899999999E-2</v>
      </c>
      <c r="AV219" s="265">
        <f>+GAMS!AV410</f>
        <v>1.0163752599999999E-2</v>
      </c>
      <c r="AW219" s="265">
        <f>+GAMS!AW410</f>
        <v>9.8633682999999996E-3</v>
      </c>
      <c r="AX219" s="265">
        <f>+GAMS!AX410</f>
        <v>9.5718616999999999E-3</v>
      </c>
      <c r="AY219" s="265">
        <f>+GAMS!AY410</f>
        <v>9.2889705000000003E-3</v>
      </c>
      <c r="AZ219" s="265">
        <f>+GAMS!AZ410</f>
        <v>9.0144399000000007E-3</v>
      </c>
      <c r="BA219" s="265">
        <f>+GAMS!BA410</f>
        <v>8.7480228999999993E-3</v>
      </c>
      <c r="BB219" s="265">
        <f>+GAMS!BB410</f>
        <v>8.4894797999999997E-3</v>
      </c>
      <c r="BC219" s="265">
        <f>+GAMS!BC410</f>
        <v>8.2385776999999993E-3</v>
      </c>
      <c r="BD219" s="265">
        <f>+GAMS!BD410</f>
        <v>7.9950909999999993E-3</v>
      </c>
      <c r="BE219" s="265">
        <f>+GAMS!BE410</f>
        <v>7.7588003000000003E-3</v>
      </c>
      <c r="BF219" s="265">
        <f>+GAMS!BF410</f>
        <v>7.5294931000000004E-3</v>
      </c>
      <c r="BG219" s="265">
        <f>+GAMS!BG410</f>
        <v>7.3069629999999997E-3</v>
      </c>
      <c r="BH219" s="265">
        <f>+GAMS!BH410</f>
        <v>7.0910095999999999E-3</v>
      </c>
      <c r="BI219" s="265">
        <f>+GAMS!BI410</f>
        <v>6.8814386000000003E-3</v>
      </c>
      <c r="BJ219" s="265">
        <f>+GAMS!BJ410</f>
        <v>6.6780613000000004E-3</v>
      </c>
      <c r="BK219" s="265">
        <f>+GAMS!BK410</f>
        <v>6.4806947999999998E-3</v>
      </c>
      <c r="BL219" s="265">
        <f>+GAMS!BL410</f>
        <v>6.2891613000000002E-3</v>
      </c>
      <c r="BM219" s="265">
        <f>+GAMS!BM410</f>
        <v>6.1032884999999999E-3</v>
      </c>
      <c r="BN219" s="265">
        <f>+GAMS!BN410</f>
        <v>5.9229091000000001E-3</v>
      </c>
      <c r="BO219" s="265">
        <f>+GAMS!BO410</f>
        <v>5.7478605999999998E-3</v>
      </c>
      <c r="BP219" s="265">
        <f>+GAMS!BP410</f>
        <v>5.5779857000000004E-3</v>
      </c>
      <c r="BQ219" s="265">
        <f>+GAMS!BQ410</f>
        <v>5.4131313000000004E-3</v>
      </c>
      <c r="BR219" s="265">
        <f>+GAMS!BR410</f>
        <v>5.2531491E-3</v>
      </c>
      <c r="BS219" s="265">
        <f>+GAMS!BS410</f>
        <v>5.0978951000000003E-3</v>
      </c>
      <c r="BT219" s="265">
        <f>+GAMS!BT410</f>
        <v>4.9472294999999998E-3</v>
      </c>
      <c r="BU219" s="265">
        <f>+GAMS!BU410</f>
        <v>4.8010168000000002E-3</v>
      </c>
      <c r="BV219" s="265">
        <f>+GAMS!BV410</f>
        <v>4.6591252999999997E-3</v>
      </c>
      <c r="BW219" s="265">
        <f>+GAMS!BW410</f>
        <v>4.5214273000000003E-3</v>
      </c>
      <c r="BX219" s="265">
        <f>+GAMS!BX410</f>
        <v>4.3877990000000004E-3</v>
      </c>
      <c r="BY219" s="265">
        <f>+GAMS!BY410</f>
        <v>4.2581199000000002E-3</v>
      </c>
      <c r="BZ219" s="265">
        <f>+GAMS!BZ410</f>
        <v>4.1322733999999998E-3</v>
      </c>
      <c r="CA219" s="265">
        <f>+GAMS!CA410</f>
        <v>4.0101462999999997E-3</v>
      </c>
      <c r="CB219" s="265">
        <f>+GAMS!CB410</f>
        <v>3.8916286E-3</v>
      </c>
      <c r="CC219" s="265">
        <f>+GAMS!CC410</f>
        <v>3.7766136E-3</v>
      </c>
      <c r="CD219" s="265">
        <f>+GAMS!CD410</f>
        <v>3.6649978E-3</v>
      </c>
    </row>
    <row r="220" spans="1:82" s="265" customFormat="1" ht="21.6" customHeight="1" x14ac:dyDescent="0.25">
      <c r="A220" s="265" t="str">
        <f>+GAMS!A411</f>
        <v>Growth p.c. cons (log)</v>
      </c>
      <c r="B220" s="265">
        <f>+GAMS!B411</f>
        <v>0</v>
      </c>
      <c r="C220" s="265">
        <f>+GAMS!C411</f>
        <v>2.05177003E-2</v>
      </c>
      <c r="D220" s="265">
        <f>+GAMS!D411</f>
        <v>2.01089471E-2</v>
      </c>
      <c r="E220" s="265">
        <f>+GAMS!E411</f>
        <v>1.9771309099999999E-2</v>
      </c>
      <c r="F220" s="265">
        <f>+GAMS!F411</f>
        <v>1.9466361599999999E-2</v>
      </c>
      <c r="G220" s="265">
        <f>+GAMS!G411</f>
        <v>1.91814888E-2</v>
      </c>
      <c r="H220" s="265">
        <f>+GAMS!H411</f>
        <v>1.8912927699999998E-2</v>
      </c>
      <c r="I220" s="265">
        <f>+GAMS!I411</f>
        <v>1.8648409899999999E-2</v>
      </c>
      <c r="J220" s="265">
        <f>+GAMS!J411</f>
        <v>1.8393125699999999E-2</v>
      </c>
      <c r="K220" s="265">
        <f>+GAMS!K411</f>
        <v>1.8145267100000001E-2</v>
      </c>
      <c r="L220" s="265">
        <f>+GAMS!L411</f>
        <v>1.7903521700000001E-2</v>
      </c>
      <c r="M220" s="265">
        <f>+GAMS!M411</f>
        <v>1.7666867999999999E-2</v>
      </c>
      <c r="N220" s="265">
        <f>+GAMS!N411</f>
        <v>1.7434512199999998E-2</v>
      </c>
      <c r="O220" s="265">
        <f>+GAMS!O411</f>
        <v>1.7205879699999999E-2</v>
      </c>
      <c r="P220" s="265">
        <f>+GAMS!P411</f>
        <v>1.6980649E-2</v>
      </c>
      <c r="Q220" s="265">
        <f>+GAMS!Q411</f>
        <v>1.6758841699999999E-2</v>
      </c>
      <c r="R220" s="319">
        <f>+GAMS!R411</f>
        <v>1.6541005800000001E-2</v>
      </c>
      <c r="S220" s="265">
        <f>+GAMS!S411</f>
        <v>1.63468394E-2</v>
      </c>
      <c r="T220" s="265">
        <f>+GAMS!T411</f>
        <v>1.61563495E-2</v>
      </c>
      <c r="U220" s="265">
        <f>+GAMS!U411</f>
        <v>1.5965697099999999E-2</v>
      </c>
      <c r="V220" s="265">
        <f>+GAMS!V411</f>
        <v>1.5775126899999999E-2</v>
      </c>
      <c r="W220" s="265">
        <f>+GAMS!W411</f>
        <v>1.5585547599999999E-2</v>
      </c>
      <c r="X220" s="265">
        <f>+GAMS!X411</f>
        <v>1.5397797899999999E-2</v>
      </c>
      <c r="Y220" s="265">
        <f>+GAMS!Y411</f>
        <v>1.5212581500000001E-2</v>
      </c>
      <c r="Z220" s="265">
        <f>+GAMS!Z411</f>
        <v>1.50305365E-2</v>
      </c>
      <c r="AA220" s="265">
        <f>+GAMS!AA411</f>
        <v>1.48523293E-2</v>
      </c>
      <c r="AB220" s="265">
        <f>+GAMS!AB411</f>
        <v>1.46787923E-2</v>
      </c>
      <c r="AC220" s="265">
        <f>+GAMS!AC411</f>
        <v>1.45111749E-2</v>
      </c>
      <c r="AD220" s="265">
        <f>+GAMS!AD411</f>
        <v>1.4352475999999999E-2</v>
      </c>
      <c r="AE220" s="265">
        <f>+GAMS!AE411</f>
        <v>1.4215018899999999E-2</v>
      </c>
      <c r="AF220" s="265">
        <f>+GAMS!AF411</f>
        <v>1.41080307E-2</v>
      </c>
      <c r="AG220" s="265">
        <f>+GAMS!AG411</f>
        <v>1.4051131600000001E-2</v>
      </c>
      <c r="AH220" s="265">
        <f>+GAMS!AH411</f>
        <v>1.40826032E-2</v>
      </c>
      <c r="AI220" s="265">
        <f>+GAMS!AI411</f>
        <v>1.42753225E-2</v>
      </c>
      <c r="AJ220" s="265">
        <f>+GAMS!AJ411</f>
        <v>1.47673357E-2</v>
      </c>
      <c r="AK220" s="265">
        <f>+GAMS!AK411</f>
        <v>1.5605411899999999E-2</v>
      </c>
      <c r="AL220" s="265">
        <f>+GAMS!AL411</f>
        <v>1.53657802E-2</v>
      </c>
      <c r="AM220" s="265">
        <f>+GAMS!AM411</f>
        <v>1.4362408700000001E-2</v>
      </c>
      <c r="AN220" s="265">
        <f>+GAMS!AN411</f>
        <v>1.55427343E-2</v>
      </c>
      <c r="AO220" s="265">
        <f>+GAMS!AO411</f>
        <v>1.5190319900000001E-2</v>
      </c>
      <c r="AP220" s="265">
        <f>+GAMS!AP411</f>
        <v>1.4908262300000001E-2</v>
      </c>
      <c r="AQ220" s="265">
        <f>+GAMS!AQ411</f>
        <v>1.46752559E-2</v>
      </c>
      <c r="AR220" s="265">
        <f>+GAMS!AR411</f>
        <v>1.4476690299999999E-2</v>
      </c>
      <c r="AS220" s="265">
        <f>+GAMS!AS411</f>
        <v>1.43025605E-2</v>
      </c>
      <c r="AT220" s="265">
        <f>+GAMS!AT411</f>
        <v>1.41459902E-2</v>
      </c>
      <c r="AU220" s="265">
        <f>+GAMS!AU411</f>
        <v>1.4002227000000001E-2</v>
      </c>
      <c r="AV220" s="265">
        <f>+GAMS!AV411</f>
        <v>1.3867964E-2</v>
      </c>
      <c r="AW220" s="265">
        <f>+GAMS!AW411</f>
        <v>1.37408828E-2</v>
      </c>
      <c r="AX220" s="265">
        <f>+GAMS!AX411</f>
        <v>1.36193444E-2</v>
      </c>
      <c r="AY220" s="265">
        <f>+GAMS!AY411</f>
        <v>1.3502179200000001E-2</v>
      </c>
      <c r="AZ220" s="265">
        <f>+GAMS!AZ411</f>
        <v>1.3388543399999999E-2</v>
      </c>
      <c r="BA220" s="265">
        <f>+GAMS!BA411</f>
        <v>1.3277821400000001E-2</v>
      </c>
      <c r="BB220" s="265">
        <f>+GAMS!BB411</f>
        <v>1.31695578E-2</v>
      </c>
      <c r="BC220" s="265">
        <f>+GAMS!BC411</f>
        <v>1.3063411E-2</v>
      </c>
      <c r="BD220" s="265">
        <f>+GAMS!BD411</f>
        <v>1.2959120899999999E-2</v>
      </c>
      <c r="BE220" s="265">
        <f>+GAMS!BE411</f>
        <v>1.2856486300000001E-2</v>
      </c>
      <c r="BF220" s="265">
        <f>+GAMS!BF411</f>
        <v>1.2755348999999999E-2</v>
      </c>
      <c r="BG220" s="265">
        <f>+GAMS!BG411</f>
        <v>1.26555824E-2</v>
      </c>
      <c r="BH220" s="265">
        <f>+GAMS!BH411</f>
        <v>1.2557084099999999E-2</v>
      </c>
      <c r="BI220" s="265">
        <f>+GAMS!BI411</f>
        <v>1.24597697E-2</v>
      </c>
      <c r="BJ220" s="265">
        <f>+GAMS!BJ411</f>
        <v>1.2363568700000001E-2</v>
      </c>
      <c r="BK220" s="265">
        <f>+GAMS!BK411</f>
        <v>1.2268421700000001E-2</v>
      </c>
      <c r="BL220" s="265">
        <f>+GAMS!BL411</f>
        <v>1.2174277900000001E-2</v>
      </c>
      <c r="BM220" s="265">
        <f>+GAMS!BM411</f>
        <v>1.20810936E-2</v>
      </c>
      <c r="BN220" s="265">
        <f>+GAMS!BN411</f>
        <v>1.19888307E-2</v>
      </c>
      <c r="BO220" s="265">
        <f>+GAMS!BO411</f>
        <v>1.18974557E-2</v>
      </c>
      <c r="BP220" s="265">
        <f>+GAMS!BP411</f>
        <v>1.1806939299999999E-2</v>
      </c>
      <c r="BQ220" s="265">
        <f>+GAMS!BQ411</f>
        <v>1.1717254999999999E-2</v>
      </c>
      <c r="BR220" s="265">
        <f>+GAMS!BR411</f>
        <v>1.1628379600000001E-2</v>
      </c>
      <c r="BS220" s="265">
        <f>+GAMS!BS411</f>
        <v>1.1540292000000001E-2</v>
      </c>
      <c r="BT220" s="265">
        <f>+GAMS!BT411</f>
        <v>1.1452973E-2</v>
      </c>
      <c r="BU220" s="265">
        <f>+GAMS!BU411</f>
        <v>1.13664054E-2</v>
      </c>
      <c r="BV220" s="265">
        <f>+GAMS!BV411</f>
        <v>1.12805734E-2</v>
      </c>
      <c r="BW220" s="265">
        <f>+GAMS!BW411</f>
        <v>1.1195462600000001E-2</v>
      </c>
      <c r="BX220" s="265">
        <f>+GAMS!BX411</f>
        <v>1.1111059600000001E-2</v>
      </c>
      <c r="BY220" s="265">
        <f>+GAMS!BY411</f>
        <v>1.1027352000000001E-2</v>
      </c>
      <c r="BZ220" s="265">
        <f>+GAMS!BZ411</f>
        <v>1.0944328499999999E-2</v>
      </c>
      <c r="CA220" s="265">
        <f>+GAMS!CA411</f>
        <v>1.08619784E-2</v>
      </c>
      <c r="CB220" s="265">
        <f>+GAMS!CB411</f>
        <v>1.07802916E-2</v>
      </c>
      <c r="CC220" s="265">
        <f>+GAMS!CC411</f>
        <v>1.06992589E-2</v>
      </c>
      <c r="CD220" s="265">
        <f>+GAMS!CD411</f>
        <v>1.0618871300000001E-2</v>
      </c>
    </row>
    <row r="221" spans="1:82" s="265" customFormat="1" ht="21.6" customHeight="1" x14ac:dyDescent="0.25">
      <c r="A221" s="265" t="str">
        <f>+GAMS!A412</f>
        <v>Change interest rate</v>
      </c>
      <c r="B221" s="265">
        <f>+GAMS!B412</f>
        <v>0</v>
      </c>
      <c r="C221" s="265">
        <f>+GAMS!C412</f>
        <v>4.5266164800000001E-2</v>
      </c>
      <c r="D221" s="265">
        <f>+GAMS!D412</f>
        <v>-8.3971830000000003E-4</v>
      </c>
      <c r="E221" s="265">
        <f>+GAMS!E412</f>
        <v>-7.7231170000000005E-4</v>
      </c>
      <c r="F221" s="265">
        <f>+GAMS!F412</f>
        <v>-7.4140869999999995E-4</v>
      </c>
      <c r="G221" s="265">
        <f>+GAMS!G412</f>
        <v>-7.2249079999999995E-4</v>
      </c>
      <c r="H221" s="265">
        <f>+GAMS!H412</f>
        <v>-7.0714789999999997E-4</v>
      </c>
      <c r="I221" s="265">
        <f>+GAMS!I412</f>
        <v>-7.0345979999999998E-4</v>
      </c>
      <c r="J221" s="265">
        <f>+GAMS!J412</f>
        <v>-6.9484129999999996E-4</v>
      </c>
      <c r="K221" s="265">
        <f>+GAMS!K412</f>
        <v>-6.8794039999999998E-4</v>
      </c>
      <c r="L221" s="265">
        <f>+GAMS!L412</f>
        <v>-6.8228639999999997E-4</v>
      </c>
      <c r="M221" s="265">
        <f>+GAMS!M412</f>
        <v>-6.7760279999999997E-4</v>
      </c>
      <c r="N221" s="265">
        <f>+GAMS!N412</f>
        <v>-6.7367359999999995E-4</v>
      </c>
      <c r="O221" s="265">
        <f>+GAMS!O412</f>
        <v>-6.7029019999999999E-4</v>
      </c>
      <c r="P221" s="265">
        <f>+GAMS!P412</f>
        <v>-6.6721230000000003E-4</v>
      </c>
      <c r="Q221" s="265">
        <f>+GAMS!Q412</f>
        <v>-6.6411409999999997E-4</v>
      </c>
      <c r="R221" s="319">
        <f>+GAMS!R412</f>
        <v>-6.6049540000000001E-4</v>
      </c>
      <c r="S221" s="265">
        <f>+GAMS!S412</f>
        <v>-6.381634E-4</v>
      </c>
      <c r="T221" s="265">
        <f>+GAMS!T412</f>
        <v>-6.3482499999999999E-4</v>
      </c>
      <c r="U221" s="265">
        <f>+GAMS!U412</f>
        <v>-6.3513380000000002E-4</v>
      </c>
      <c r="V221" s="265">
        <f>+GAMS!V412</f>
        <v>-6.3520999999999998E-4</v>
      </c>
      <c r="W221" s="265">
        <f>+GAMS!W412</f>
        <v>-6.3442320000000002E-4</v>
      </c>
      <c r="X221" s="265">
        <f>+GAMS!X412</f>
        <v>-6.3283980000000001E-4</v>
      </c>
      <c r="Y221" s="265">
        <f>+GAMS!Y412</f>
        <v>-6.305878E-4</v>
      </c>
      <c r="Z221" s="265">
        <f>+GAMS!Z412</f>
        <v>-6.2772979999999999E-4</v>
      </c>
      <c r="AA221" s="265">
        <f>+GAMS!AA412</f>
        <v>-6.2423869999999996E-4</v>
      </c>
      <c r="AB221" s="265">
        <f>+GAMS!AB412</f>
        <v>-6.1995710000000001E-4</v>
      </c>
      <c r="AC221" s="265">
        <f>+GAMS!AC412</f>
        <v>-6.1448860000000004E-4</v>
      </c>
      <c r="AD221" s="265">
        <f>+GAMS!AD412</f>
        <v>-6.061711E-4</v>
      </c>
      <c r="AE221" s="265">
        <f>+GAMS!AE412</f>
        <v>-5.8614669999999998E-4</v>
      </c>
      <c r="AF221" s="265">
        <f>+GAMS!AF412</f>
        <v>-5.5735669999999998E-4</v>
      </c>
      <c r="AG221" s="265">
        <f>+GAMS!AG412</f>
        <v>-5.0992750000000003E-4</v>
      </c>
      <c r="AH221" s="265">
        <f>+GAMS!AH412</f>
        <v>-4.2613079999999999E-4</v>
      </c>
      <c r="AI221" s="265">
        <f>+GAMS!AI412</f>
        <v>-2.731012E-4</v>
      </c>
      <c r="AJ221" s="265">
        <f>+GAMS!AJ412</f>
        <v>1.1072300000000001E-5</v>
      </c>
      <c r="AK221" s="265">
        <f>+GAMS!AK412</f>
        <v>3.3967630000000001E-4</v>
      </c>
      <c r="AL221" s="265">
        <f>+GAMS!AL412</f>
        <v>-6.8430219999999998E-4</v>
      </c>
      <c r="AM221" s="265">
        <f>+GAMS!AM412</f>
        <v>-1.4100110000000001E-3</v>
      </c>
      <c r="AN221" s="265">
        <f>+GAMS!AN412</f>
        <v>6.6434510000000003E-4</v>
      </c>
      <c r="AO221" s="265">
        <f>+GAMS!AO412</f>
        <v>-7.9191410000000004E-4</v>
      </c>
      <c r="AP221" s="265">
        <f>+GAMS!AP412</f>
        <v>-7.2523149999999996E-4</v>
      </c>
      <c r="AQ221" s="265">
        <f>+GAMS!AQ412</f>
        <v>-6.7878920000000002E-4</v>
      </c>
      <c r="AR221" s="265">
        <f>+GAMS!AR412</f>
        <v>-6.4622699999999998E-4</v>
      </c>
      <c r="AS221" s="265">
        <f>+GAMS!AS412</f>
        <v>-6.2316960000000001E-4</v>
      </c>
      <c r="AT221" s="265">
        <f>+GAMS!AT412</f>
        <v>-6.0664469999999996E-4</v>
      </c>
      <c r="AU221" s="265">
        <f>+GAMS!AU412</f>
        <v>-5.9463479999999997E-4</v>
      </c>
      <c r="AV221" s="265">
        <f>+GAMS!AV412</f>
        <v>-5.857665E-4</v>
      </c>
      <c r="AW221" s="265">
        <f>+GAMS!AW412</f>
        <v>-5.7910079999999998E-4</v>
      </c>
      <c r="AX221" s="265">
        <f>+GAMS!AX412</f>
        <v>1.0373332399999999E-2</v>
      </c>
      <c r="AY221" s="265">
        <f>+GAMS!AY412</f>
        <v>-1.11307E-4</v>
      </c>
      <c r="AZ221" s="265">
        <f>+GAMS!AZ412</f>
        <v>-1.07954E-4</v>
      </c>
      <c r="BA221" s="265">
        <f>+GAMS!BA412</f>
        <v>-1.051859E-4</v>
      </c>
      <c r="BB221" s="265">
        <f>+GAMS!BB412</f>
        <v>-1.0285039999999999E-4</v>
      </c>
      <c r="BC221" s="265">
        <f>+GAMS!BC412</f>
        <v>-1.008394E-4</v>
      </c>
      <c r="BD221" s="265">
        <f>+GAMS!BD412</f>
        <v>-9.9075599999999997E-5</v>
      </c>
      <c r="BE221" s="265">
        <f>+GAMS!BE412</f>
        <v>-9.7502899999999998E-5</v>
      </c>
      <c r="BF221" s="265">
        <f>+GAMS!BF412</f>
        <v>-9.6080499999999996E-5</v>
      </c>
      <c r="BG221" s="265">
        <f>+GAMS!BG412</f>
        <v>-9.4778199999999993E-5</v>
      </c>
      <c r="BH221" s="265">
        <f>+GAMS!BH412</f>
        <v>-9.3573399999999994E-5</v>
      </c>
      <c r="BI221" s="265">
        <f>+GAMS!BI412</f>
        <v>-9.2448700000000001E-5</v>
      </c>
      <c r="BJ221" s="265">
        <f>+GAMS!BJ412</f>
        <v>-9.1390899999999999E-5</v>
      </c>
      <c r="BK221" s="265">
        <f>+GAMS!BK412</f>
        <v>-9.0389600000000006E-5</v>
      </c>
      <c r="BL221" s="265">
        <f>+GAMS!BL412</f>
        <v>-8.9436600000000004E-5</v>
      </c>
      <c r="BM221" s="265">
        <f>+GAMS!BM412</f>
        <v>-8.8525100000000004E-5</v>
      </c>
      <c r="BN221" s="265">
        <f>+GAMS!BN412</f>
        <v>-8.7649800000000002E-5</v>
      </c>
      <c r="BO221" s="265">
        <f>+GAMS!BO412</f>
        <v>-8.6806199999999996E-5</v>
      </c>
      <c r="BP221" s="265">
        <f>+GAMS!BP412</f>
        <v>-8.5990700000000003E-5</v>
      </c>
      <c r="BQ221" s="265">
        <f>+GAMS!BQ412</f>
        <v>-8.5199999999999997E-5</v>
      </c>
      <c r="BR221" s="265">
        <f>+GAMS!BR412</f>
        <v>-8.4431600000000007E-5</v>
      </c>
      <c r="BS221" s="265">
        <f>+GAMS!BS412</f>
        <v>-8.3683299999999999E-5</v>
      </c>
      <c r="BT221" s="265">
        <f>+GAMS!BT412</f>
        <v>-8.2953000000000004E-5</v>
      </c>
      <c r="BU221" s="265">
        <f>+GAMS!BU412</f>
        <v>-8.2239199999999997E-5</v>
      </c>
      <c r="BV221" s="265">
        <f>+GAMS!BV412</f>
        <v>-8.1540399999999996E-5</v>
      </c>
      <c r="BW221" s="265">
        <f>+GAMS!BW412</f>
        <v>-8.0855300000000005E-5</v>
      </c>
      <c r="BX221" s="265">
        <f>+GAMS!BX412</f>
        <v>-8.0182899999999994E-5</v>
      </c>
      <c r="BY221" s="265">
        <f>+GAMS!BY412</f>
        <v>-7.9522200000000002E-5</v>
      </c>
      <c r="BZ221" s="265">
        <f>+GAMS!BZ412</f>
        <v>-7.8872299999999994E-5</v>
      </c>
      <c r="CA221" s="265">
        <f>+GAMS!CA412</f>
        <v>-7.8232599999999994E-5</v>
      </c>
      <c r="CB221" s="265">
        <f>+GAMS!CB412</f>
        <v>-7.7602399999999994E-5</v>
      </c>
      <c r="CC221" s="265">
        <f>+GAMS!CC412</f>
        <v>-7.6981099999999994E-5</v>
      </c>
      <c r="CD221" s="265">
        <f>+GAMS!CD412</f>
        <v>-7.6368199999999998E-5</v>
      </c>
    </row>
    <row r="222" spans="1:82" s="265" customFormat="1" ht="21.6" customHeight="1" x14ac:dyDescent="0.25">
      <c r="A222" s="265" t="str">
        <f>+GAMS!A413</f>
        <v>Precautionary effect</v>
      </c>
      <c r="B222" s="265">
        <f>+GAMS!B413</f>
        <v>0</v>
      </c>
      <c r="C222" s="265">
        <f>+GAMS!C413</f>
        <v>-2.25625E-4</v>
      </c>
      <c r="D222" s="265">
        <f>+GAMS!D413</f>
        <v>-4.5124999999999999E-4</v>
      </c>
      <c r="E222" s="265">
        <f>+GAMS!E413</f>
        <v>-6.7687499999999996E-4</v>
      </c>
      <c r="F222" s="265">
        <f>+GAMS!F413</f>
        <v>-9.0249999999999998E-4</v>
      </c>
      <c r="G222" s="265">
        <f>+GAMS!G413</f>
        <v>-1.128125E-3</v>
      </c>
      <c r="H222" s="265">
        <f>+GAMS!H413</f>
        <v>-1.3537499999999999E-3</v>
      </c>
      <c r="I222" s="265">
        <f>+GAMS!I413</f>
        <v>-1.579375E-3</v>
      </c>
      <c r="J222" s="265">
        <f>+GAMS!J413</f>
        <v>-1.805E-3</v>
      </c>
      <c r="K222" s="265">
        <f>+GAMS!K413</f>
        <v>-2.0306249999999999E-3</v>
      </c>
      <c r="L222" s="265">
        <f>+GAMS!L413</f>
        <v>-2.25625E-3</v>
      </c>
      <c r="M222" s="265">
        <f>+GAMS!M413</f>
        <v>-2.4818750000000001E-3</v>
      </c>
      <c r="N222" s="265">
        <f>+GAMS!N413</f>
        <v>-2.7074999999999998E-3</v>
      </c>
      <c r="O222" s="265">
        <f>+GAMS!O413</f>
        <v>-2.933125E-3</v>
      </c>
      <c r="P222" s="265">
        <f>+GAMS!P413</f>
        <v>-3.1587500000000001E-3</v>
      </c>
      <c r="Q222" s="265">
        <f>+GAMS!Q413</f>
        <v>-3.3843749999999998E-3</v>
      </c>
      <c r="R222" s="319">
        <f>+GAMS!R413</f>
        <v>-3.6099999999999999E-3</v>
      </c>
      <c r="S222" s="265">
        <f>+GAMS!S413</f>
        <v>-3.8356250000000001E-3</v>
      </c>
      <c r="T222" s="265">
        <f>+GAMS!T413</f>
        <v>-4.0612499999999998E-3</v>
      </c>
      <c r="U222" s="265">
        <f>+GAMS!U413</f>
        <v>-4.2868749999999999E-3</v>
      </c>
      <c r="V222" s="265">
        <f>+GAMS!V413</f>
        <v>-4.5125E-3</v>
      </c>
      <c r="W222" s="265">
        <f>+GAMS!W413</f>
        <v>-4.7381250000000001E-3</v>
      </c>
      <c r="X222" s="265">
        <f>+GAMS!X413</f>
        <v>-4.9637500000000003E-3</v>
      </c>
      <c r="Y222" s="265">
        <f>+GAMS!Y413</f>
        <v>-5.1893750000000004E-3</v>
      </c>
      <c r="Z222" s="265">
        <f>+GAMS!Z413</f>
        <v>-5.4149999999999997E-3</v>
      </c>
      <c r="AA222" s="265">
        <f>+GAMS!AA413</f>
        <v>-5.6406249999999998E-3</v>
      </c>
      <c r="AB222" s="265">
        <f>+GAMS!AB413</f>
        <v>-5.8662499999999999E-3</v>
      </c>
      <c r="AC222" s="265">
        <f>+GAMS!AC413</f>
        <v>-6.0918750000000001E-3</v>
      </c>
      <c r="AD222" s="265">
        <f>+GAMS!AD413</f>
        <v>-6.3175000000000002E-3</v>
      </c>
      <c r="AE222" s="265">
        <f>+GAMS!AE413</f>
        <v>-6.5431250000000003E-3</v>
      </c>
      <c r="AF222" s="265">
        <f>+GAMS!AF413</f>
        <v>-6.7687499999999996E-3</v>
      </c>
      <c r="AG222" s="265">
        <f>+GAMS!AG413</f>
        <v>-6.9943749999999997E-3</v>
      </c>
      <c r="AH222" s="265">
        <f>+GAMS!AH413</f>
        <v>-7.2199999999999999E-3</v>
      </c>
      <c r="AI222" s="265">
        <f>+GAMS!AI413</f>
        <v>-7.445625E-3</v>
      </c>
      <c r="AJ222" s="265">
        <f>+GAMS!AJ413</f>
        <v>-7.6712500000000001E-3</v>
      </c>
      <c r="AK222" s="265">
        <f>+GAMS!AK413</f>
        <v>-7.8968749999999994E-3</v>
      </c>
      <c r="AL222" s="265">
        <f>+GAMS!AL413</f>
        <v>-8.1224999999999995E-3</v>
      </c>
      <c r="AM222" s="265">
        <f>+GAMS!AM413</f>
        <v>-8.3481249999999996E-3</v>
      </c>
      <c r="AN222" s="265">
        <f>+GAMS!AN413</f>
        <v>-8.5737499999999998E-3</v>
      </c>
      <c r="AO222" s="265">
        <f>+GAMS!AO413</f>
        <v>-8.7993749999999999E-3</v>
      </c>
      <c r="AP222" s="265">
        <f>+GAMS!AP413</f>
        <v>-9.025E-3</v>
      </c>
      <c r="AQ222" s="265">
        <f>+GAMS!AQ413</f>
        <v>-9.2506250000000002E-3</v>
      </c>
      <c r="AR222" s="265">
        <f>+GAMS!AR413</f>
        <v>-9.4762500000000003E-3</v>
      </c>
      <c r="AS222" s="265">
        <f>+GAMS!AS413</f>
        <v>-9.7018750000000004E-3</v>
      </c>
      <c r="AT222" s="265">
        <f>+GAMS!AT413</f>
        <v>-9.9275000000000006E-3</v>
      </c>
      <c r="AU222" s="265">
        <f>+GAMS!AU413</f>
        <v>-1.0153125000000001E-2</v>
      </c>
      <c r="AV222" s="265">
        <f>+GAMS!AV413</f>
        <v>-1.0378750000000001E-2</v>
      </c>
      <c r="AW222" s="265">
        <f>+GAMS!AW413</f>
        <v>-1.0604374999999999E-2</v>
      </c>
      <c r="AX222" s="265">
        <f>+GAMS!AX413</f>
        <v>-1.0604374999999999E-2</v>
      </c>
      <c r="AY222" s="265">
        <f>+GAMS!AY413</f>
        <v>-1.0604374999999999E-2</v>
      </c>
      <c r="AZ222" s="265">
        <f>+GAMS!AZ413</f>
        <v>-1.0604374999999999E-2</v>
      </c>
      <c r="BA222" s="265">
        <f>+GAMS!BA413</f>
        <v>-1.0604374999999999E-2</v>
      </c>
      <c r="BB222" s="265">
        <f>+GAMS!BB413</f>
        <v>-1.0604374999999999E-2</v>
      </c>
      <c r="BC222" s="265">
        <f>+GAMS!BC413</f>
        <v>-1.0604374999999999E-2</v>
      </c>
      <c r="BD222" s="265">
        <f>+GAMS!BD413</f>
        <v>-1.0604374999999999E-2</v>
      </c>
      <c r="BE222" s="265">
        <f>+GAMS!BE413</f>
        <v>-1.0604374999999999E-2</v>
      </c>
      <c r="BF222" s="265">
        <f>+GAMS!BF413</f>
        <v>-1.0604374999999999E-2</v>
      </c>
      <c r="BG222" s="265">
        <f>+GAMS!BG413</f>
        <v>-1.0604374999999999E-2</v>
      </c>
      <c r="BH222" s="265">
        <f>+GAMS!BH413</f>
        <v>-1.0604374999999999E-2</v>
      </c>
      <c r="BI222" s="265">
        <f>+GAMS!BI413</f>
        <v>-1.0604374999999999E-2</v>
      </c>
      <c r="BJ222" s="265">
        <f>+GAMS!BJ413</f>
        <v>-1.0604374999999999E-2</v>
      </c>
      <c r="BK222" s="265">
        <f>+GAMS!BK413</f>
        <v>-1.0604374999999999E-2</v>
      </c>
      <c r="BL222" s="265">
        <f>+GAMS!BL413</f>
        <v>-1.0604374999999999E-2</v>
      </c>
      <c r="BM222" s="265">
        <f>+GAMS!BM413</f>
        <v>-1.0604374999999999E-2</v>
      </c>
      <c r="BN222" s="265">
        <f>+GAMS!BN413</f>
        <v>-1.0604374999999999E-2</v>
      </c>
      <c r="BO222" s="265">
        <f>+GAMS!BO413</f>
        <v>-1.0604374999999999E-2</v>
      </c>
      <c r="BP222" s="265">
        <f>+GAMS!BP413</f>
        <v>-1.0604374999999999E-2</v>
      </c>
      <c r="BQ222" s="265">
        <f>+GAMS!BQ413</f>
        <v>-1.0604374999999999E-2</v>
      </c>
      <c r="BR222" s="265">
        <f>+GAMS!BR413</f>
        <v>-1.0604374999999999E-2</v>
      </c>
      <c r="BS222" s="265">
        <f>+GAMS!BS413</f>
        <v>-1.0604374999999999E-2</v>
      </c>
      <c r="BT222" s="265">
        <f>+GAMS!BT413</f>
        <v>-1.0604374999999999E-2</v>
      </c>
      <c r="BU222" s="265">
        <f>+GAMS!BU413</f>
        <v>-1.0604374999999999E-2</v>
      </c>
      <c r="BV222" s="265">
        <f>+GAMS!BV413</f>
        <v>-1.0604374999999999E-2</v>
      </c>
      <c r="BW222" s="265">
        <f>+GAMS!BW413</f>
        <v>-1.0604374999999999E-2</v>
      </c>
      <c r="BX222" s="265">
        <f>+GAMS!BX413</f>
        <v>-1.0604374999999999E-2</v>
      </c>
      <c r="BY222" s="265">
        <f>+GAMS!BY413</f>
        <v>-1.0604374999999999E-2</v>
      </c>
      <c r="BZ222" s="265">
        <f>+GAMS!BZ413</f>
        <v>-1.0604374999999999E-2</v>
      </c>
      <c r="CA222" s="265">
        <f>+GAMS!CA413</f>
        <v>-1.0604374999999999E-2</v>
      </c>
      <c r="CB222" s="265">
        <f>+GAMS!CB413</f>
        <v>-1.0604374999999999E-2</v>
      </c>
      <c r="CC222" s="265">
        <f>+GAMS!CC413</f>
        <v>-1.0604374999999999E-2</v>
      </c>
      <c r="CD222" s="265">
        <f>+GAMS!CD413</f>
        <v>-1.0604374999999999E-2</v>
      </c>
    </row>
    <row r="223" spans="1:82" s="265" customFormat="1" ht="21.6" customHeight="1" x14ac:dyDescent="0.25">
      <c r="A223" s="265" t="str">
        <f>+GAMS!A414</f>
        <v>Long interest rate(%)</v>
      </c>
      <c r="B223" s="265">
        <f>+GAMS!B414</f>
        <v>0</v>
      </c>
      <c r="C223" s="265">
        <f>+GAMS!C414</f>
        <v>4.5266164800000001E-2</v>
      </c>
      <c r="D223" s="265">
        <f>+GAMS!D414</f>
        <v>4.4846305699999998E-2</v>
      </c>
      <c r="E223" s="265">
        <f>+GAMS!E414</f>
        <v>4.4448915399999997E-2</v>
      </c>
      <c r="F223" s="265">
        <f>+GAMS!F414</f>
        <v>4.4064868E-2</v>
      </c>
      <c r="G223" s="265">
        <f>+GAMS!G414</f>
        <v>4.3689941500000003E-2</v>
      </c>
      <c r="H223" s="265">
        <f>+GAMS!H414</f>
        <v>4.3322132499999999E-2</v>
      </c>
      <c r="I223" s="265">
        <f>+GAMS!I414</f>
        <v>4.2958917499999999E-2</v>
      </c>
      <c r="J223" s="265">
        <f>+GAMS!J414</f>
        <v>4.2599651099999997E-2</v>
      </c>
      <c r="K223" s="265">
        <f>+GAMS!K414</f>
        <v>4.2243783899999998E-2</v>
      </c>
      <c r="L223" s="265">
        <f>+GAMS!L414</f>
        <v>4.18908614E-2</v>
      </c>
      <c r="M223" s="265">
        <f>+GAMS!M414</f>
        <v>4.1540506499999998E-2</v>
      </c>
      <c r="N223" s="265">
        <f>+GAMS!N414</f>
        <v>4.1192404500000002E-2</v>
      </c>
      <c r="O223" s="265">
        <f>+GAMS!O414</f>
        <v>4.0846295999999997E-2</v>
      </c>
      <c r="P223" s="265">
        <f>+GAMS!P414</f>
        <v>4.0501973400000002E-2</v>
      </c>
      <c r="Q223" s="265">
        <f>+GAMS!Q414</f>
        <v>4.0159286299999999E-2</v>
      </c>
      <c r="R223" s="319">
        <f>+GAMS!R414</f>
        <v>3.9818154100000003E-2</v>
      </c>
      <c r="S223" s="265">
        <f>+GAMS!S414</f>
        <v>3.9479616100000003E-2</v>
      </c>
      <c r="T223" s="265">
        <f>+GAMS!T414</f>
        <v>3.9143425400000001E-2</v>
      </c>
      <c r="U223" s="265">
        <f>+GAMS!U414</f>
        <v>3.8809195099999999E-2</v>
      </c>
      <c r="V223" s="265">
        <f>+GAMS!V414</f>
        <v>3.8476627300000003E-2</v>
      </c>
      <c r="W223" s="265">
        <f>+GAMS!W414</f>
        <v>3.8145522000000001E-2</v>
      </c>
      <c r="X223" s="265">
        <f>+GAMS!X414</f>
        <v>3.7815751699999997E-2</v>
      </c>
      <c r="Y223" s="265">
        <f>+GAMS!Y414</f>
        <v>3.7487240300000002E-2</v>
      </c>
      <c r="Z223" s="265">
        <f>+GAMS!Z414</f>
        <v>3.7159949400000003E-2</v>
      </c>
      <c r="AA223" s="265">
        <f>+GAMS!AA414</f>
        <v>3.6833872199999999E-2</v>
      </c>
      <c r="AB223" s="265">
        <f>+GAMS!AB414</f>
        <v>3.6509033400000002E-2</v>
      </c>
      <c r="AC223" s="265">
        <f>+GAMS!AC414</f>
        <v>3.6185497800000001E-2</v>
      </c>
      <c r="AD223" s="265">
        <f>+GAMS!AD414</f>
        <v>3.5863422999999998E-2</v>
      </c>
      <c r="AE223" s="265">
        <f>+GAMS!AE414</f>
        <v>3.5543348299999999E-2</v>
      </c>
      <c r="AF223" s="265">
        <f>+GAMS!AF414</f>
        <v>3.5226033400000002E-2</v>
      </c>
      <c r="AG223" s="265">
        <f>+GAMS!AG414</f>
        <v>3.4912741099999998E-2</v>
      </c>
      <c r="AH223" s="265">
        <f>+GAMS!AH414</f>
        <v>3.4605713000000003E-2</v>
      </c>
      <c r="AI223" s="265">
        <f>+GAMS!AI414</f>
        <v>3.4309016800000001E-2</v>
      </c>
      <c r="AJ223" s="265">
        <f>+GAMS!AJ414</f>
        <v>3.4030099100000002E-2</v>
      </c>
      <c r="AK223" s="265">
        <f>+GAMS!AK414</f>
        <v>3.3776824499999997E-2</v>
      </c>
      <c r="AL223" s="265">
        <f>+GAMS!AL414</f>
        <v>3.35186123E-2</v>
      </c>
      <c r="AM223" s="265">
        <f>+GAMS!AM414</f>
        <v>3.3236249199999998E-2</v>
      </c>
      <c r="AN223" s="265">
        <f>+GAMS!AN414</f>
        <v>3.2986229999999998E-2</v>
      </c>
      <c r="AO223" s="265">
        <f>+GAMS!AO414</f>
        <v>3.2728726800000003E-2</v>
      </c>
      <c r="AP223" s="265">
        <f>+GAMS!AP414</f>
        <v>3.2465968099999999E-2</v>
      </c>
      <c r="AQ223" s="265">
        <f>+GAMS!AQ414</f>
        <v>3.2199470899999999E-2</v>
      </c>
      <c r="AR223" s="265">
        <f>+GAMS!AR414</f>
        <v>3.1930277799999997E-2</v>
      </c>
      <c r="AS223" s="265">
        <f>+GAMS!AS414</f>
        <v>3.1659113000000003E-2</v>
      </c>
      <c r="AT223" s="265">
        <f>+GAMS!AT414</f>
        <v>3.1386486399999997E-2</v>
      </c>
      <c r="AU223" s="265">
        <f>+GAMS!AU414</f>
        <v>3.1112762499999998E-2</v>
      </c>
      <c r="AV223" s="265">
        <f>+GAMS!AV414</f>
        <v>3.08382055E-2</v>
      </c>
      <c r="AW223" s="265">
        <f>+GAMS!AW414</f>
        <v>3.0563010599999999E-2</v>
      </c>
      <c r="AX223" s="265">
        <f>+GAMS!AX414</f>
        <v>3.0515393200000001E-2</v>
      </c>
      <c r="AY223" s="265">
        <f>+GAMS!AY414</f>
        <v>3.0467447799999998E-2</v>
      </c>
      <c r="AZ223" s="265">
        <f>+GAMS!AZ414</f>
        <v>3.0419261100000001E-2</v>
      </c>
      <c r="BA223" s="265">
        <f>+GAMS!BA414</f>
        <v>3.03709016E-2</v>
      </c>
      <c r="BB223" s="265">
        <f>+GAMS!BB414</f>
        <v>3.0322424300000001E-2</v>
      </c>
      <c r="BC223" s="265">
        <f>+GAMS!BC414</f>
        <v>3.0273873600000001E-2</v>
      </c>
      <c r="BD223" s="265">
        <f>+GAMS!BD414</f>
        <v>3.0225286300000001E-2</v>
      </c>
      <c r="BE223" s="265">
        <f>+GAMS!BE414</f>
        <v>3.0176693099999999E-2</v>
      </c>
      <c r="BF223" s="265">
        <f>+GAMS!BF414</f>
        <v>3.0128119700000001E-2</v>
      </c>
      <c r="BG223" s="265">
        <f>+GAMS!BG414</f>
        <v>3.0079587800000002E-2</v>
      </c>
      <c r="BH223" s="265">
        <f>+GAMS!BH414</f>
        <v>3.0031116E-2</v>
      </c>
      <c r="BI223" s="265">
        <f>+GAMS!BI414</f>
        <v>2.9982720500000001E-2</v>
      </c>
      <c r="BJ223" s="265">
        <f>+GAMS!BJ414</f>
        <v>2.9934414999999999E-2</v>
      </c>
      <c r="BK223" s="265">
        <f>+GAMS!BK414</f>
        <v>2.9886211400000001E-2</v>
      </c>
      <c r="BL223" s="265">
        <f>+GAMS!BL414</f>
        <v>2.98381203E-2</v>
      </c>
      <c r="BM223" s="265">
        <f>+GAMS!BM414</f>
        <v>2.97901507E-2</v>
      </c>
      <c r="BN223" s="265">
        <f>+GAMS!BN414</f>
        <v>2.97423107E-2</v>
      </c>
      <c r="BO223" s="265">
        <f>+GAMS!BO414</f>
        <v>2.9694607099999999E-2</v>
      </c>
      <c r="BP223" s="265">
        <f>+GAMS!BP414</f>
        <v>2.96470463E-2</v>
      </c>
      <c r="BQ223" s="265">
        <f>+GAMS!BQ414</f>
        <v>2.95996335E-2</v>
      </c>
      <c r="BR223" s="265">
        <f>+GAMS!BR414</f>
        <v>2.9552373600000001E-2</v>
      </c>
      <c r="BS223" s="265">
        <f>+GAMS!BS414</f>
        <v>2.9505270699999999E-2</v>
      </c>
      <c r="BT223" s="265">
        <f>+GAMS!BT414</f>
        <v>2.94583286E-2</v>
      </c>
      <c r="BU223" s="265">
        <f>+GAMS!BU414</f>
        <v>2.9411550500000001E-2</v>
      </c>
      <c r="BV223" s="265">
        <f>+GAMS!BV414</f>
        <v>2.9364939199999999E-2</v>
      </c>
      <c r="BW223" s="265">
        <f>+GAMS!BW414</f>
        <v>2.9318497400000001E-2</v>
      </c>
      <c r="BX223" s="265">
        <f>+GAMS!BX414</f>
        <v>2.9272227299999998E-2</v>
      </c>
      <c r="BY223" s="265">
        <f>+GAMS!BY414</f>
        <v>2.9226130699999998E-2</v>
      </c>
      <c r="BZ223" s="265">
        <f>+GAMS!BZ414</f>
        <v>2.9180209299999999E-2</v>
      </c>
      <c r="CA223" s="265">
        <f>+GAMS!CA414</f>
        <v>2.9134464799999999E-2</v>
      </c>
      <c r="CB223" s="265">
        <f>+GAMS!CB414</f>
        <v>2.9088898200000001E-2</v>
      </c>
      <c r="CC223" s="265">
        <f>+GAMS!CC414</f>
        <v>2.9043510799999998E-2</v>
      </c>
      <c r="CD223" s="265">
        <f>+GAMS!CD414</f>
        <v>2.8998303499999999E-2</v>
      </c>
    </row>
    <row r="224" spans="1:82" s="265" customFormat="1" ht="21.6" customHeight="1" x14ac:dyDescent="0.25">
      <c r="A224" s="265" t="str">
        <f>+GAMS!A415</f>
        <v>RR1</v>
      </c>
      <c r="B224" s="265">
        <f>+GAMS!B415</f>
        <v>1</v>
      </c>
      <c r="C224" s="265">
        <f>+GAMS!C415</f>
        <v>0.87809543089999997</v>
      </c>
      <c r="D224" s="265">
        <f>+GAMS!D415</f>
        <v>0.77105158579999999</v>
      </c>
      <c r="E224" s="265">
        <f>+GAMS!E415</f>
        <v>0.67705687449999996</v>
      </c>
      <c r="F224" s="265">
        <f>+GAMS!F415</f>
        <v>0.59452054799999998</v>
      </c>
      <c r="G224" s="265">
        <f>+GAMS!G415</f>
        <v>0.52204577679999997</v>
      </c>
      <c r="H224" s="265">
        <f>+GAMS!H415</f>
        <v>0.45840601130000003</v>
      </c>
      <c r="I224" s="265">
        <f>+GAMS!I415</f>
        <v>0.40252422399999999</v>
      </c>
      <c r="J224" s="265">
        <f>+GAMS!J415</f>
        <v>0.35345468200000002</v>
      </c>
      <c r="K224" s="265">
        <f>+GAMS!K415</f>
        <v>0.31036694129999998</v>
      </c>
      <c r="L224" s="265">
        <f>+GAMS!L415</f>
        <v>0.27253179300000002</v>
      </c>
      <c r="M224" s="265">
        <f>+GAMS!M415</f>
        <v>0.2393089222</v>
      </c>
      <c r="N224" s="265">
        <f>+GAMS!N415</f>
        <v>0.2101360712</v>
      </c>
      <c r="O224" s="265">
        <f>+GAMS!O415</f>
        <v>0.18451952399999999</v>
      </c>
      <c r="P224" s="265">
        <f>+GAMS!P415</f>
        <v>0.16202575089999999</v>
      </c>
      <c r="Q224" s="265">
        <f>+GAMS!Q415</f>
        <v>0.1422740716</v>
      </c>
      <c r="R224" s="319">
        <f>+GAMS!R415</f>
        <v>0.1249302122</v>
      </c>
      <c r="S224" s="265">
        <f>+GAMS!S415</f>
        <v>0.1097006485</v>
      </c>
      <c r="T224" s="265">
        <f>+GAMS!T415</f>
        <v>9.6327638199999996E-2</v>
      </c>
      <c r="U224" s="265">
        <f>+GAMS!U415</f>
        <v>8.4584858999999998E-2</v>
      </c>
      <c r="V224" s="265">
        <f>+GAMS!V415</f>
        <v>7.4273578199999996E-2</v>
      </c>
      <c r="W224" s="265">
        <f>+GAMS!W415</f>
        <v>6.5219289700000002E-2</v>
      </c>
      <c r="X224" s="265">
        <f>+GAMS!X415</f>
        <v>5.7268760299999999E-2</v>
      </c>
      <c r="Y224" s="265">
        <f>+GAMS!Y415</f>
        <v>5.02874367E-2</v>
      </c>
      <c r="Z224" s="265">
        <f>+GAMS!Z415</f>
        <v>4.4157168400000002E-2</v>
      </c>
      <c r="AA224" s="265">
        <f>+GAMS!AA415</f>
        <v>3.8774207800000002E-2</v>
      </c>
      <c r="AB224" s="265">
        <f>+GAMS!AB415</f>
        <v>3.40474547E-2</v>
      </c>
      <c r="AC224" s="265">
        <f>+GAMS!AC415</f>
        <v>2.9896914399999999E-2</v>
      </c>
      <c r="AD224" s="265">
        <f>+GAMS!AD415</f>
        <v>2.6252344E-2</v>
      </c>
      <c r="AE224" s="265">
        <f>+GAMS!AE415</f>
        <v>2.3052063300000002E-2</v>
      </c>
      <c r="AF224" s="265">
        <f>+GAMS!AF415</f>
        <v>2.02419114E-2</v>
      </c>
      <c r="AG224" s="265">
        <f>+GAMS!AG415</f>
        <v>1.7774330000000001E-2</v>
      </c>
      <c r="AH224" s="265">
        <f>+GAMS!AH415</f>
        <v>1.5607557899999999E-2</v>
      </c>
      <c r="AI224" s="265">
        <f>+GAMS!AI415</f>
        <v>1.37049253E-2</v>
      </c>
      <c r="AJ224" s="265">
        <f>+GAMS!AJ415</f>
        <v>1.2034232299999999E-2</v>
      </c>
      <c r="AK224" s="265">
        <f>+GAMS!AK415</f>
        <v>1.05672044E-2</v>
      </c>
      <c r="AL224" s="265">
        <f>+GAMS!AL415</f>
        <v>9.2790139000000008E-3</v>
      </c>
      <c r="AM224" s="265">
        <f>+GAMS!AM415</f>
        <v>8.1478596999999993E-3</v>
      </c>
      <c r="AN224" s="265">
        <f>+GAMS!AN415</f>
        <v>7.1545984E-3</v>
      </c>
      <c r="AO224" s="265">
        <f>+GAMS!AO415</f>
        <v>6.2824201E-3</v>
      </c>
      <c r="AP224" s="265">
        <f>+GAMS!AP415</f>
        <v>5.5165644E-3</v>
      </c>
      <c r="AQ224" s="265">
        <f>+GAMS!AQ415</f>
        <v>4.8440699999999998E-3</v>
      </c>
      <c r="AR224" s="265">
        <f>+GAMS!AR415</f>
        <v>4.2535556999999998E-3</v>
      </c>
      <c r="AS224" s="265">
        <f>+GAMS!AS415</f>
        <v>3.7350279E-3</v>
      </c>
      <c r="AT224" s="265">
        <f>+GAMS!AT415</f>
        <v>3.2797108999999998E-3</v>
      </c>
      <c r="AU224" s="265">
        <f>+GAMS!AU415</f>
        <v>2.8798992000000001E-3</v>
      </c>
      <c r="AV224" s="265">
        <f>+GAMS!AV415</f>
        <v>2.5288263000000002E-3</v>
      </c>
      <c r="AW224" s="265">
        <f>+GAMS!AW415</f>
        <v>2.2205507999999998E-3</v>
      </c>
      <c r="AX224" s="265">
        <f>+GAMS!AX415</f>
        <v>1.9498555000000001E-3</v>
      </c>
      <c r="AY224" s="265">
        <f>+GAMS!AY415</f>
        <v>1.7121592000000001E-3</v>
      </c>
      <c r="AZ224" s="265">
        <f>+GAMS!AZ415</f>
        <v>1.5034391999999999E-3</v>
      </c>
      <c r="BA224" s="265">
        <f>+GAMS!BA415</f>
        <v>1.3201631000000001E-3</v>
      </c>
      <c r="BB224" s="265">
        <f>+GAMS!BB415</f>
        <v>1.1592292E-3</v>
      </c>
      <c r="BC224" s="265">
        <f>+GAMS!BC415</f>
        <v>1.0179137999999999E-3</v>
      </c>
      <c r="BD224" s="265">
        <f>+GAMS!BD415</f>
        <v>8.9382549999999996E-4</v>
      </c>
      <c r="BE224" s="265">
        <f>+GAMS!BE415</f>
        <v>7.8486409999999995E-4</v>
      </c>
      <c r="BF224" s="265">
        <f>+GAMS!BF415</f>
        <v>6.8918560000000002E-4</v>
      </c>
      <c r="BG224" s="265">
        <f>+GAMS!BG415</f>
        <v>6.0517069999999995E-4</v>
      </c>
      <c r="BH224" s="265">
        <f>+GAMS!BH415</f>
        <v>5.3139759999999996E-4</v>
      </c>
      <c r="BI224" s="265">
        <f>+GAMS!BI415</f>
        <v>4.6661780000000001E-4</v>
      </c>
      <c r="BJ224" s="265">
        <f>+GAMS!BJ415</f>
        <v>4.0973499999999999E-4</v>
      </c>
      <c r="BK224" s="265">
        <f>+GAMS!BK415</f>
        <v>3.5978639999999999E-4</v>
      </c>
      <c r="BL224" s="265">
        <f>+GAMS!BL415</f>
        <v>3.1592680000000001E-4</v>
      </c>
      <c r="BM224" s="265">
        <f>+GAMS!BM415</f>
        <v>2.7741389999999999E-4</v>
      </c>
      <c r="BN224" s="265">
        <f>+GAMS!BN415</f>
        <v>2.435959E-4</v>
      </c>
      <c r="BO224" s="265">
        <f>+GAMS!BO415</f>
        <v>2.139004E-4</v>
      </c>
      <c r="BP224" s="265">
        <f>+GAMS!BP415</f>
        <v>1.87825E-4</v>
      </c>
      <c r="BQ224" s="265">
        <f>+GAMS!BQ415</f>
        <v>1.649283E-4</v>
      </c>
      <c r="BR224" s="265">
        <f>+GAMS!BR415</f>
        <v>1.4482270000000001E-4</v>
      </c>
      <c r="BS224" s="265">
        <f>+GAMS!BS415</f>
        <v>1.271682E-4</v>
      </c>
      <c r="BT224" s="265">
        <f>+GAMS!BT415</f>
        <v>1.116658E-4</v>
      </c>
      <c r="BU224" s="265">
        <f>+GAMS!BU415</f>
        <v>9.8053200000000005E-5</v>
      </c>
      <c r="BV224" s="265">
        <f>+GAMS!BV415</f>
        <v>8.6100099999999999E-5</v>
      </c>
      <c r="BW224" s="265">
        <f>+GAMS!BW415</f>
        <v>7.5604099999999997E-5</v>
      </c>
      <c r="BX224" s="265">
        <f>+GAMS!BX415</f>
        <v>6.6387600000000001E-5</v>
      </c>
      <c r="BY224" s="265">
        <f>+GAMS!BY415</f>
        <v>5.8294700000000003E-5</v>
      </c>
      <c r="BZ224" s="265">
        <f>+GAMS!BZ415</f>
        <v>5.1188299999999999E-5</v>
      </c>
      <c r="CA224" s="265">
        <f>+GAMS!CA415</f>
        <v>4.4948199999999998E-5</v>
      </c>
      <c r="CB224" s="265">
        <f>+GAMS!CB415</f>
        <v>3.9468799999999997E-5</v>
      </c>
      <c r="CC224" s="265">
        <f>+GAMS!CC415</f>
        <v>3.4657399999999998E-5</v>
      </c>
      <c r="CD224" s="265">
        <f>+GAMS!CD415</f>
        <v>3.04325E-5</v>
      </c>
    </row>
    <row r="225" spans="1:82" s="265" customFormat="1" ht="21.6" customHeight="1" x14ac:dyDescent="0.25">
      <c r="A225" s="265" t="str">
        <f>+GAMS!A416</f>
        <v>RR</v>
      </c>
      <c r="B225" s="265">
        <f>+GAMS!B416</f>
        <v>1</v>
      </c>
      <c r="C225" s="265">
        <f>+GAMS!C416</f>
        <v>0.87908670320000004</v>
      </c>
      <c r="D225" s="265">
        <f>+GAMS!D416</f>
        <v>0.77453960710000003</v>
      </c>
      <c r="E225" s="265">
        <f>+GAMS!E416</f>
        <v>0.68396848480000005</v>
      </c>
      <c r="F225" s="265">
        <f>+GAMS!F416</f>
        <v>0.60535401089999996</v>
      </c>
      <c r="G225" s="265">
        <f>+GAMS!G416</f>
        <v>0.53698723550000005</v>
      </c>
      <c r="H225" s="265">
        <f>+GAMS!H416</f>
        <v>0.47741937299999998</v>
      </c>
      <c r="I225" s="265">
        <f>+GAMS!I416</f>
        <v>0.42542007920000002</v>
      </c>
      <c r="J225" s="265">
        <f>+GAMS!J416</f>
        <v>0.37994272509999999</v>
      </c>
      <c r="K225" s="265">
        <f>+GAMS!K416</f>
        <v>0.34009544780000001</v>
      </c>
      <c r="L225" s="265">
        <f>+GAMS!L416</f>
        <v>0.30511697789999997</v>
      </c>
      <c r="M225" s="265">
        <f>+GAMS!M416</f>
        <v>0.2743564235</v>
      </c>
      <c r="N225" s="265">
        <f>+GAMS!N416</f>
        <v>0.24725633529999999</v>
      </c>
      <c r="O225" s="265">
        <f>+GAMS!O416</f>
        <v>0.2233384997</v>
      </c>
      <c r="P225" s="265">
        <f>+GAMS!P416</f>
        <v>0.2021919989</v>
      </c>
      <c r="Q225" s="265">
        <f>+GAMS!Q416</f>
        <v>0.1834631629</v>
      </c>
      <c r="R225" s="319">
        <f>+GAMS!R416</f>
        <v>0.16684709950000001</v>
      </c>
      <c r="S225" s="265">
        <f>+GAMS!S416</f>
        <v>0.1520805429</v>
      </c>
      <c r="T225" s="265">
        <f>+GAMS!T416</f>
        <v>0.13893580799999999</v>
      </c>
      <c r="U225" s="265">
        <f>+GAMS!U416</f>
        <v>0.12721566910000001</v>
      </c>
      <c r="V225" s="265">
        <f>+GAMS!V416</f>
        <v>0.116749018</v>
      </c>
      <c r="W225" s="265">
        <f>+GAMS!W416</f>
        <v>0.10738717439999999</v>
      </c>
      <c r="X225" s="265">
        <f>+GAMS!X416</f>
        <v>9.9000748900000005E-2</v>
      </c>
      <c r="Y225" s="265">
        <f>+GAMS!Y416</f>
        <v>9.1476968899999997E-2</v>
      </c>
      <c r="Z225" s="265">
        <f>+GAMS!Z416</f>
        <v>8.4717398099999994E-2</v>
      </c>
      <c r="AA225" s="265">
        <f>+GAMS!AA416</f>
        <v>7.8635987800000001E-2</v>
      </c>
      <c r="AB225" s="265">
        <f>+GAMS!AB416</f>
        <v>7.3157408699999996E-2</v>
      </c>
      <c r="AC225" s="265">
        <f>+GAMS!AC416</f>
        <v>6.82156228E-2</v>
      </c>
      <c r="AD225" s="265">
        <f>+GAMS!AD416</f>
        <v>6.3752656800000002E-2</v>
      </c>
      <c r="AE225" s="265">
        <f>+GAMS!AE416</f>
        <v>5.9717548099999997E-2</v>
      </c>
      <c r="AF225" s="265">
        <f>+GAMS!AF416</f>
        <v>5.6065439000000002E-2</v>
      </c>
      <c r="AG225" s="265">
        <f>+GAMS!AG416</f>
        <v>5.2756794799999999E-2</v>
      </c>
      <c r="AH225" s="265">
        <f>+GAMS!AH416</f>
        <v>4.97567301E-2</v>
      </c>
      <c r="AI225" s="265">
        <f>+GAMS!AI416</f>
        <v>4.7034426599999998E-2</v>
      </c>
      <c r="AJ225" s="265">
        <f>+GAMS!AJ416</f>
        <v>4.4562629100000001E-2</v>
      </c>
      <c r="AK225" s="265">
        <f>+GAMS!AK416</f>
        <v>4.23172099E-2</v>
      </c>
      <c r="AL225" s="265">
        <f>+GAMS!AL416</f>
        <v>4.0276790299999997E-2</v>
      </c>
      <c r="AM225" s="265">
        <f>+GAMS!AM416</f>
        <v>3.84224123E-2</v>
      </c>
      <c r="AN225" s="265">
        <f>+GAMS!AN416</f>
        <v>3.67372537E-2</v>
      </c>
      <c r="AO225" s="265">
        <f>+GAMS!AO416</f>
        <v>3.5206379900000001E-2</v>
      </c>
      <c r="AP225" s="265">
        <f>+GAMS!AP416</f>
        <v>3.3816528200000001E-2</v>
      </c>
      <c r="AQ225" s="265">
        <f>+GAMS!AQ416</f>
        <v>3.2555919699999998E-2</v>
      </c>
      <c r="AR225" s="265">
        <f>+GAMS!AR416</f>
        <v>3.1414095699999998E-2</v>
      </c>
      <c r="AS225" s="265">
        <f>+GAMS!AS416</f>
        <v>3.0381774800000001E-2</v>
      </c>
      <c r="AT225" s="265">
        <f>+GAMS!AT416</f>
        <v>2.9450728499999999E-2</v>
      </c>
      <c r="AU225" s="265">
        <f>+GAMS!AU416</f>
        <v>2.86136728E-2</v>
      </c>
      <c r="AV225" s="265">
        <f>+GAMS!AV416</f>
        <v>2.7864174200000001E-2</v>
      </c>
      <c r="AW225" s="265">
        <f>+GAMS!AW416</f>
        <v>2.71965674E-2</v>
      </c>
      <c r="AX225" s="265">
        <f>+GAMS!AX416</f>
        <v>2.51887074E-2</v>
      </c>
      <c r="AY225" s="265">
        <f>+GAMS!AY416</f>
        <v>2.33290832E-2</v>
      </c>
      <c r="AZ225" s="265">
        <f>+GAMS!AZ416</f>
        <v>2.16067507E-2</v>
      </c>
      <c r="BA225" s="265">
        <f>+GAMS!BA416</f>
        <v>2.0011574000000001E-2</v>
      </c>
      <c r="BB225" s="265">
        <f>+GAMS!BB416</f>
        <v>1.8534165599999999E-2</v>
      </c>
      <c r="BC225" s="265">
        <f>+GAMS!BC416</f>
        <v>1.71658308E-2</v>
      </c>
      <c r="BD225" s="265">
        <f>+GAMS!BD416</f>
        <v>1.5898517099999999E-2</v>
      </c>
      <c r="BE225" s="265">
        <f>+GAMS!BE416</f>
        <v>1.4724766199999999E-2</v>
      </c>
      <c r="BF225" s="265">
        <f>+GAMS!BF416</f>
        <v>1.36376706E-2</v>
      </c>
      <c r="BG225" s="265">
        <f>+GAMS!BG416</f>
        <v>1.26308328E-2</v>
      </c>
      <c r="BH225" s="265">
        <f>+GAMS!BH416</f>
        <v>1.1698327499999999E-2</v>
      </c>
      <c r="BI225" s="265">
        <f>+GAMS!BI416</f>
        <v>1.08346669E-2</v>
      </c>
      <c r="BJ225" s="265">
        <f>+GAMS!BJ416</f>
        <v>1.00347684E-2</v>
      </c>
      <c r="BK225" s="265">
        <f>+GAMS!BK416</f>
        <v>9.2939245E-3</v>
      </c>
      <c r="BL225" s="265">
        <f>+GAMS!BL416</f>
        <v>8.6077754999999995E-3</v>
      </c>
      <c r="BM225" s="265">
        <f>+GAMS!BM416</f>
        <v>7.9722831999999993E-3</v>
      </c>
      <c r="BN225" s="265">
        <f>+GAMS!BN416</f>
        <v>7.3837078999999996E-3</v>
      </c>
      <c r="BO225" s="265">
        <f>+GAMS!BO416</f>
        <v>6.8385857999999997E-3</v>
      </c>
      <c r="BP225" s="265">
        <f>+GAMS!BP416</f>
        <v>6.3337087000000002E-3</v>
      </c>
      <c r="BQ225" s="265">
        <f>+GAMS!BQ416</f>
        <v>5.8661056000000001E-3</v>
      </c>
      <c r="BR225" s="265">
        <f>+GAMS!BR416</f>
        <v>5.4330244999999996E-3</v>
      </c>
      <c r="BS225" s="265">
        <f>+GAMS!BS416</f>
        <v>5.0319168000000003E-3</v>
      </c>
      <c r="BT225" s="265">
        <f>+GAMS!BT416</f>
        <v>4.660422E-3</v>
      </c>
      <c r="BU225" s="265">
        <f>+GAMS!BU416</f>
        <v>4.3163537999999996E-3</v>
      </c>
      <c r="BV225" s="265">
        <f>+GAMS!BV416</f>
        <v>3.9976873000000003E-3</v>
      </c>
      <c r="BW225" s="265">
        <f>+GAMS!BW416</f>
        <v>3.7025473000000001E-3</v>
      </c>
      <c r="BX225" s="265">
        <f>+GAMS!BX416</f>
        <v>3.4291967E-3</v>
      </c>
      <c r="BY225" s="265">
        <f>+GAMS!BY416</f>
        <v>3.1760270000000001E-3</v>
      </c>
      <c r="BZ225" s="265">
        <f>+GAMS!BZ416</f>
        <v>2.9415483000000001E-3</v>
      </c>
      <c r="CA225" s="265">
        <f>+GAMS!CA416</f>
        <v>2.7243804999999999E-3</v>
      </c>
      <c r="CB225" s="265">
        <f>+GAMS!CB416</f>
        <v>2.5232458000000002E-3</v>
      </c>
      <c r="CC225" s="265">
        <f>+GAMS!CC416</f>
        <v>2.3369604E-3</v>
      </c>
      <c r="CD225" s="265">
        <f>+GAMS!CD416</f>
        <v>2.1644279999999999E-3</v>
      </c>
    </row>
    <row r="226" spans="1:82" s="265" customFormat="1" ht="21.6" customHeight="1" x14ac:dyDescent="0.25">
      <c r="A226" s="265" t="str">
        <f>+GAMS!A417</f>
        <v>Variance pc cons</v>
      </c>
      <c r="B226" s="265">
        <f>+GAMS!B417</f>
        <v>0</v>
      </c>
      <c r="C226" s="265">
        <f>+GAMS!C417</f>
        <v>5.0000000000000001E-4</v>
      </c>
      <c r="D226" s="265">
        <f>+GAMS!D417</f>
        <v>1E-3</v>
      </c>
      <c r="E226" s="265">
        <f>+GAMS!E417</f>
        <v>1.5E-3</v>
      </c>
      <c r="F226" s="265">
        <f>+GAMS!F417</f>
        <v>2E-3</v>
      </c>
      <c r="G226" s="265">
        <f>+GAMS!G417</f>
        <v>2.5000000000000001E-3</v>
      </c>
      <c r="H226" s="265">
        <f>+GAMS!H417</f>
        <v>3.0000000000000001E-3</v>
      </c>
      <c r="I226" s="265">
        <f>+GAMS!I417</f>
        <v>3.5000000000000001E-3</v>
      </c>
      <c r="J226" s="265">
        <f>+GAMS!J417</f>
        <v>4.0000000000000001E-3</v>
      </c>
      <c r="K226" s="265">
        <f>+GAMS!K417</f>
        <v>4.4999999999999997E-3</v>
      </c>
      <c r="L226" s="265">
        <f>+GAMS!L417</f>
        <v>5.0000000000000001E-3</v>
      </c>
      <c r="M226" s="265">
        <f>+GAMS!M417</f>
        <v>5.4999999999999997E-3</v>
      </c>
      <c r="N226" s="265">
        <f>+GAMS!N417</f>
        <v>6.0000000000000001E-3</v>
      </c>
      <c r="O226" s="265">
        <f>+GAMS!O417</f>
        <v>6.4999999999999997E-3</v>
      </c>
      <c r="P226" s="265">
        <f>+GAMS!P417</f>
        <v>7.0000000000000001E-3</v>
      </c>
      <c r="Q226" s="265">
        <f>+GAMS!Q417</f>
        <v>7.4999999999999997E-3</v>
      </c>
      <c r="R226" s="319">
        <f>+GAMS!R417</f>
        <v>8.0000000000000002E-3</v>
      </c>
      <c r="S226" s="265">
        <f>+GAMS!S417</f>
        <v>8.5000000000000006E-3</v>
      </c>
      <c r="T226" s="265">
        <f>+GAMS!T417</f>
        <v>8.9999999999999993E-3</v>
      </c>
      <c r="U226" s="265">
        <f>+GAMS!U417</f>
        <v>9.4999999999999998E-3</v>
      </c>
      <c r="V226" s="265">
        <f>+GAMS!V417</f>
        <v>0.01</v>
      </c>
      <c r="W226" s="265">
        <f>+GAMS!W417</f>
        <v>1.0500000000000001E-2</v>
      </c>
      <c r="X226" s="265">
        <f>+GAMS!X417</f>
        <v>1.0999999999999999E-2</v>
      </c>
      <c r="Y226" s="265">
        <f>+GAMS!Y417</f>
        <v>1.15E-2</v>
      </c>
      <c r="Z226" s="265">
        <f>+GAMS!Z417</f>
        <v>1.2E-2</v>
      </c>
      <c r="AA226" s="265">
        <f>+GAMS!AA417</f>
        <v>1.2500000000000001E-2</v>
      </c>
      <c r="AB226" s="265">
        <f>+GAMS!AB417</f>
        <v>1.2999999999999999E-2</v>
      </c>
      <c r="AC226" s="265">
        <f>+GAMS!AC417</f>
        <v>1.35E-2</v>
      </c>
      <c r="AD226" s="265">
        <f>+GAMS!AD417</f>
        <v>1.4E-2</v>
      </c>
      <c r="AE226" s="265">
        <f>+GAMS!AE417</f>
        <v>1.4500000000000001E-2</v>
      </c>
      <c r="AF226" s="265">
        <f>+GAMS!AF417</f>
        <v>1.4999999999999999E-2</v>
      </c>
      <c r="AG226" s="265">
        <f>+GAMS!AG417</f>
        <v>1.55E-2</v>
      </c>
      <c r="AH226" s="265">
        <f>+GAMS!AH417</f>
        <v>1.6E-2</v>
      </c>
      <c r="AI226" s="265">
        <f>+GAMS!AI417</f>
        <v>1.6500000000000001E-2</v>
      </c>
      <c r="AJ226" s="265">
        <f>+GAMS!AJ417</f>
        <v>1.7000000000000001E-2</v>
      </c>
      <c r="AK226" s="265">
        <f>+GAMS!AK417</f>
        <v>1.7500000000000002E-2</v>
      </c>
      <c r="AL226" s="265">
        <f>+GAMS!AL417</f>
        <v>1.7999999999999999E-2</v>
      </c>
      <c r="AM226" s="265">
        <f>+GAMS!AM417</f>
        <v>1.8499999999999999E-2</v>
      </c>
      <c r="AN226" s="265">
        <f>+GAMS!AN417</f>
        <v>1.9E-2</v>
      </c>
      <c r="AO226" s="265">
        <f>+GAMS!AO417</f>
        <v>1.95E-2</v>
      </c>
      <c r="AP226" s="265">
        <f>+GAMS!AP417</f>
        <v>0.02</v>
      </c>
      <c r="AQ226" s="265">
        <f>+GAMS!AQ417</f>
        <v>2.0500000000000001E-2</v>
      </c>
      <c r="AR226" s="265">
        <f>+GAMS!AR417</f>
        <v>2.1000000000000001E-2</v>
      </c>
      <c r="AS226" s="265">
        <f>+GAMS!AS417</f>
        <v>2.1499999999999998E-2</v>
      </c>
      <c r="AT226" s="265">
        <f>+GAMS!AT417</f>
        <v>2.1999999999999999E-2</v>
      </c>
      <c r="AU226" s="265">
        <f>+GAMS!AU417</f>
        <v>2.2499999999999999E-2</v>
      </c>
      <c r="AV226" s="265">
        <f>+GAMS!AV417</f>
        <v>2.3E-2</v>
      </c>
      <c r="AW226" s="265">
        <f>+GAMS!AW417</f>
        <v>2.35E-2</v>
      </c>
      <c r="AX226" s="265">
        <f>+GAMS!AX417</f>
        <v>2.35E-2</v>
      </c>
      <c r="AY226" s="265">
        <f>+GAMS!AY417</f>
        <v>2.35E-2</v>
      </c>
      <c r="AZ226" s="265">
        <f>+GAMS!AZ417</f>
        <v>2.35E-2</v>
      </c>
      <c r="BA226" s="265">
        <f>+GAMS!BA417</f>
        <v>2.35E-2</v>
      </c>
      <c r="BB226" s="265">
        <f>+GAMS!BB417</f>
        <v>2.35E-2</v>
      </c>
      <c r="BC226" s="265">
        <f>+GAMS!BC417</f>
        <v>2.35E-2</v>
      </c>
      <c r="BD226" s="265">
        <f>+GAMS!BD417</f>
        <v>2.35E-2</v>
      </c>
      <c r="BE226" s="265">
        <f>+GAMS!BE417</f>
        <v>2.35E-2</v>
      </c>
      <c r="BF226" s="265">
        <f>+GAMS!BF417</f>
        <v>2.35E-2</v>
      </c>
      <c r="BG226" s="265">
        <f>+GAMS!BG417</f>
        <v>2.35E-2</v>
      </c>
      <c r="BH226" s="265">
        <f>+GAMS!BH417</f>
        <v>2.35E-2</v>
      </c>
      <c r="BI226" s="265">
        <f>+GAMS!BI417</f>
        <v>2.35E-2</v>
      </c>
      <c r="BJ226" s="265">
        <f>+GAMS!BJ417</f>
        <v>2.35E-2</v>
      </c>
      <c r="BK226" s="265">
        <f>+GAMS!BK417</f>
        <v>2.35E-2</v>
      </c>
      <c r="BL226" s="265">
        <f>+GAMS!BL417</f>
        <v>2.35E-2</v>
      </c>
      <c r="BM226" s="265">
        <f>+GAMS!BM417</f>
        <v>2.35E-2</v>
      </c>
      <c r="BN226" s="265">
        <f>+GAMS!BN417</f>
        <v>2.35E-2</v>
      </c>
      <c r="BO226" s="265">
        <f>+GAMS!BO417</f>
        <v>2.35E-2</v>
      </c>
      <c r="BP226" s="265">
        <f>+GAMS!BP417</f>
        <v>2.35E-2</v>
      </c>
      <c r="BQ226" s="265">
        <f>+GAMS!BQ417</f>
        <v>2.35E-2</v>
      </c>
      <c r="BR226" s="265">
        <f>+GAMS!BR417</f>
        <v>2.35E-2</v>
      </c>
      <c r="BS226" s="265">
        <f>+GAMS!BS417</f>
        <v>2.35E-2</v>
      </c>
      <c r="BT226" s="265">
        <f>+GAMS!BT417</f>
        <v>2.35E-2</v>
      </c>
      <c r="BU226" s="265">
        <f>+GAMS!BU417</f>
        <v>2.35E-2</v>
      </c>
      <c r="BV226" s="265">
        <f>+GAMS!BV417</f>
        <v>2.35E-2</v>
      </c>
      <c r="BW226" s="265">
        <f>+GAMS!BW417</f>
        <v>2.35E-2</v>
      </c>
      <c r="BX226" s="265">
        <f>+GAMS!BX417</f>
        <v>2.35E-2</v>
      </c>
      <c r="BY226" s="265">
        <f>+GAMS!BY417</f>
        <v>2.35E-2</v>
      </c>
      <c r="BZ226" s="265">
        <f>+GAMS!BZ417</f>
        <v>2.35E-2</v>
      </c>
      <c r="CA226" s="265">
        <f>+GAMS!CA417</f>
        <v>2.35E-2</v>
      </c>
      <c r="CB226" s="265">
        <f>+GAMS!CB417</f>
        <v>2.35E-2</v>
      </c>
      <c r="CC226" s="265">
        <f>+GAMS!CC417</f>
        <v>2.35E-2</v>
      </c>
      <c r="CD226" s="265">
        <f>+GAMS!CD417</f>
        <v>2.35E-2</v>
      </c>
    </row>
    <row r="227" spans="1:82" s="265" customFormat="1" ht="21.6" customHeight="1" x14ac:dyDescent="0.25">
      <c r="A227" s="265" t="str">
        <f>+GAMS!A418</f>
        <v>Growth TFP</v>
      </c>
      <c r="B227" s="265">
        <f>+GAMS!B418</f>
        <v>1.36557682E-2</v>
      </c>
      <c r="C227" s="265">
        <f>+GAMS!C418</f>
        <v>1.3550196800000001E-2</v>
      </c>
      <c r="D227" s="265">
        <f>+GAMS!D418</f>
        <v>1.34454693E-2</v>
      </c>
      <c r="E227" s="265">
        <f>+GAMS!E418</f>
        <v>1.3341578600000001E-2</v>
      </c>
      <c r="F227" s="265">
        <f>+GAMS!F418</f>
        <v>1.32385174E-2</v>
      </c>
      <c r="G227" s="265">
        <f>+GAMS!G418</f>
        <v>1.3136278899999999E-2</v>
      </c>
      <c r="H227" s="265">
        <f>+GAMS!H418</f>
        <v>1.30348558E-2</v>
      </c>
      <c r="I227" s="265">
        <f>+GAMS!I418</f>
        <v>1.2934241500000001E-2</v>
      </c>
      <c r="J227" s="265">
        <f>+GAMS!J418</f>
        <v>1.2834429E-2</v>
      </c>
      <c r="K227" s="265">
        <f>+GAMS!K418</f>
        <v>1.27354114E-2</v>
      </c>
      <c r="L227" s="265">
        <f>+GAMS!L418</f>
        <v>1.2637182199999999E-2</v>
      </c>
      <c r="M227" s="265">
        <f>+GAMS!M418</f>
        <v>1.2539734699999999E-2</v>
      </c>
      <c r="N227" s="265">
        <f>+GAMS!N418</f>
        <v>1.2443062100000001E-2</v>
      </c>
      <c r="O227" s="265">
        <f>+GAMS!O418</f>
        <v>1.23471581E-2</v>
      </c>
      <c r="P227" s="265">
        <f>+GAMS!P418</f>
        <v>1.22520162E-2</v>
      </c>
      <c r="Q227" s="265">
        <f>+GAMS!Q418</f>
        <v>1.21576298E-2</v>
      </c>
      <c r="R227" s="319">
        <f>+GAMS!R418</f>
        <v>1.2063992799999999E-2</v>
      </c>
      <c r="S227" s="265">
        <f>+GAMS!S418</f>
        <v>1.19710987E-2</v>
      </c>
      <c r="T227" s="265">
        <f>+GAMS!T418</f>
        <v>1.1878941400000001E-2</v>
      </c>
      <c r="U227" s="265">
        <f>+GAMS!U418</f>
        <v>1.17875146E-2</v>
      </c>
      <c r="V227" s="265">
        <f>+GAMS!V418</f>
        <v>1.16968123E-2</v>
      </c>
      <c r="W227" s="265">
        <f>+GAMS!W418</f>
        <v>1.16068283E-2</v>
      </c>
      <c r="X227" s="265">
        <f>+GAMS!X418</f>
        <v>1.1517556700000001E-2</v>
      </c>
      <c r="Y227" s="265">
        <f>+GAMS!Y418</f>
        <v>1.1428991600000001E-2</v>
      </c>
      <c r="Z227" s="265">
        <f>+GAMS!Z418</f>
        <v>1.13411269E-2</v>
      </c>
      <c r="AA227" s="265">
        <f>+GAMS!AA418</f>
        <v>1.1253957E-2</v>
      </c>
      <c r="AB227" s="265">
        <f>+GAMS!AB418</f>
        <v>1.1167475899999999E-2</v>
      </c>
      <c r="AC227" s="265">
        <f>+GAMS!AC418</f>
        <v>1.10816779E-2</v>
      </c>
      <c r="AD227" s="265">
        <f>+GAMS!AD418</f>
        <v>1.0996557400000001E-2</v>
      </c>
      <c r="AE227" s="265">
        <f>+GAMS!AE418</f>
        <v>1.09121088E-2</v>
      </c>
      <c r="AF227" s="265">
        <f>+GAMS!AF418</f>
        <v>1.08283263E-2</v>
      </c>
      <c r="AG227" s="265">
        <f>+GAMS!AG418</f>
        <v>1.0745204600000001E-2</v>
      </c>
      <c r="AH227" s="265">
        <f>+GAMS!AH418</f>
        <v>1.0662738099999999E-2</v>
      </c>
      <c r="AI227" s="265">
        <f>+GAMS!AI418</f>
        <v>1.05809214E-2</v>
      </c>
      <c r="AJ227" s="265">
        <f>+GAMS!AJ418</f>
        <v>1.04997492E-2</v>
      </c>
      <c r="AK227" s="265">
        <f>+GAMS!AK418</f>
        <v>1.0419215900000001E-2</v>
      </c>
      <c r="AL227" s="265">
        <f>+GAMS!AL418</f>
        <v>1.0339316499999999E-2</v>
      </c>
      <c r="AM227" s="265">
        <f>+GAMS!AM418</f>
        <v>1.02600457E-2</v>
      </c>
      <c r="AN227" s="265">
        <f>+GAMS!AN418</f>
        <v>1.01813982E-2</v>
      </c>
      <c r="AO227" s="265">
        <f>+GAMS!AO418</f>
        <v>1.01033689E-2</v>
      </c>
      <c r="AP227" s="265">
        <f>+GAMS!AP418</f>
        <v>1.00259527E-2</v>
      </c>
      <c r="AQ227" s="265">
        <f>+GAMS!AQ418</f>
        <v>9.9491447000000007E-3</v>
      </c>
      <c r="AR227" s="265">
        <f>+GAMS!AR418</f>
        <v>9.8729396000000001E-3</v>
      </c>
      <c r="AS227" s="265">
        <f>+GAMS!AS418</f>
        <v>9.7973326999999995E-3</v>
      </c>
      <c r="AT227" s="265">
        <f>+GAMS!AT418</f>
        <v>9.7223190000000001E-3</v>
      </c>
      <c r="AU227" s="265">
        <f>+GAMS!AU418</f>
        <v>9.6478934999999991E-3</v>
      </c>
      <c r="AV227" s="265">
        <f>+GAMS!AV418</f>
        <v>9.5740515999999994E-3</v>
      </c>
      <c r="AW227" s="265">
        <f>+GAMS!AW418</f>
        <v>9.5007883000000001E-3</v>
      </c>
      <c r="AX227" s="265">
        <f>+GAMS!AX418</f>
        <v>9.4280990000000005E-3</v>
      </c>
      <c r="AY227" s="265">
        <f>+GAMS!AY418</f>
        <v>9.3559789000000008E-3</v>
      </c>
      <c r="AZ227" s="265">
        <f>+GAMS!AZ418</f>
        <v>9.2844234000000001E-3</v>
      </c>
      <c r="BA227" s="265">
        <f>+GAMS!BA418</f>
        <v>9.2134278999999996E-3</v>
      </c>
      <c r="BB227" s="265">
        <f>+GAMS!BB418</f>
        <v>9.1429878000000003E-3</v>
      </c>
      <c r="BC227" s="265">
        <f>+GAMS!BC418</f>
        <v>9.0730984999999997E-3</v>
      </c>
      <c r="BD227" s="265">
        <f>+GAMS!BD418</f>
        <v>9.0037555999999998E-3</v>
      </c>
      <c r="BE227" s="265">
        <f>+GAMS!BE418</f>
        <v>8.9349544999999999E-3</v>
      </c>
      <c r="BF227" s="265">
        <f>+GAMS!BF418</f>
        <v>8.8666908999999999E-3</v>
      </c>
      <c r="BG227" s="265">
        <f>+GAMS!BG418</f>
        <v>8.7989604999999995E-3</v>
      </c>
      <c r="BH227" s="265">
        <f>+GAMS!BH418</f>
        <v>8.7317586999999999E-3</v>
      </c>
      <c r="BI227" s="265">
        <f>+GAMS!BI418</f>
        <v>8.6650814E-3</v>
      </c>
      <c r="BJ227" s="265">
        <f>+GAMS!BJ418</f>
        <v>8.5989242999999996E-3</v>
      </c>
      <c r="BK227" s="265">
        <f>+GAMS!BK418</f>
        <v>8.5332832000000001E-3</v>
      </c>
      <c r="BL227" s="265">
        <f>+GAMS!BL418</f>
        <v>8.4681537999999994E-3</v>
      </c>
      <c r="BM227" s="265">
        <f>+GAMS!BM418</f>
        <v>8.403532E-3</v>
      </c>
      <c r="BN227" s="265">
        <f>+GAMS!BN418</f>
        <v>8.3394138000000007E-3</v>
      </c>
      <c r="BO227" s="265">
        <f>+GAMS!BO418</f>
        <v>8.2757948999999994E-3</v>
      </c>
      <c r="BP227" s="265">
        <f>+GAMS!BP418</f>
        <v>8.2126713999999996E-3</v>
      </c>
      <c r="BQ227" s="265">
        <f>+GAMS!BQ418</f>
        <v>8.1500392000000005E-3</v>
      </c>
      <c r="BR227" s="265">
        <f>+GAMS!BR418</f>
        <v>8.0878944000000001E-3</v>
      </c>
      <c r="BS227" s="265">
        <f>+GAMS!BS418</f>
        <v>8.0262331000000003E-3</v>
      </c>
      <c r="BT227" s="265">
        <f>+GAMS!BT418</f>
        <v>7.9650512E-3</v>
      </c>
      <c r="BU227" s="265">
        <f>+GAMS!BU418</f>
        <v>7.9043450000000001E-3</v>
      </c>
      <c r="BV227" s="265">
        <f>+GAMS!BV418</f>
        <v>7.8441106000000007E-3</v>
      </c>
      <c r="BW227" s="265">
        <f>+GAMS!BW418</f>
        <v>7.7843443E-3</v>
      </c>
      <c r="BX227" s="265">
        <f>+GAMS!BX418</f>
        <v>7.7250421000000001E-3</v>
      </c>
      <c r="BY227" s="265">
        <f>+GAMS!BY418</f>
        <v>7.6662003999999999E-3</v>
      </c>
      <c r="BZ227" s="265">
        <f>+GAMS!BZ418</f>
        <v>7.6078155000000001E-3</v>
      </c>
      <c r="CA227" s="265">
        <f>+GAMS!CA418</f>
        <v>7.5498837000000001E-3</v>
      </c>
      <c r="CB227" s="265">
        <f>+GAMS!CB418</f>
        <v>7.4924014000000002E-3</v>
      </c>
      <c r="CC227" s="265">
        <f>+GAMS!CC418</f>
        <v>7.4353648999999997E-3</v>
      </c>
      <c r="CD227" s="265">
        <f>+GAMS!CD418</f>
        <v>0</v>
      </c>
    </row>
    <row r="228" spans="1:82" s="265" customFormat="1" ht="21.6" customHeight="1" x14ac:dyDescent="0.25">
      <c r="A228" s="265" t="str">
        <f>+GAMS!A419</f>
        <v xml:space="preserve">  yr0     =</v>
      </c>
      <c r="B228" s="265">
        <f>+GAMS!B419</f>
        <v>2020</v>
      </c>
      <c r="C228" s="265" t="str">
        <f>+GAMS!C419</f>
        <v xml:space="preserve"> emshare0        =</v>
      </c>
      <c r="D228" s="265">
        <f>+GAMS!D419</f>
        <v>0.21729999999999999</v>
      </c>
      <c r="E228" s="265" t="str">
        <f>+GAMS!E419</f>
        <v xml:space="preserve">  emshare1        =</v>
      </c>
      <c r="F228" s="265">
        <f>+GAMS!F419</f>
        <v>0.224</v>
      </c>
      <c r="G228" s="265" t="str">
        <f>+GAMS!G419</f>
        <v xml:space="preserve"> emshare2        =</v>
      </c>
      <c r="H228" s="265">
        <f>+GAMS!H419</f>
        <v>0.28239999999999998</v>
      </c>
      <c r="I228" s="265" t="str">
        <f>+GAMS!I419</f>
        <v xml:space="preserve">   emshare3        =</v>
      </c>
      <c r="J228" s="265">
        <f>+GAMS!J419</f>
        <v>0.27629999999999999</v>
      </c>
      <c r="K228" s="265" t="str">
        <f>+GAMS!K419</f>
        <v xml:space="preserve">   tau0    =</v>
      </c>
      <c r="L228" s="265" t="str">
        <f>+GAMS!L419</f>
        <v>1000000.0000000000</v>
      </c>
      <c r="M228" s="265" t="str">
        <f>+GAMS!M419</f>
        <v xml:space="preserve">   tau1    =</v>
      </c>
      <c r="N228" s="265">
        <f>+GAMS!N419</f>
        <v>394.4</v>
      </c>
      <c r="O228" s="265" t="str">
        <f>+GAMS!O419</f>
        <v xml:space="preserve">   tau2    =</v>
      </c>
      <c r="P228" s="265">
        <f>+GAMS!P419</f>
        <v>36.53</v>
      </c>
      <c r="Q228" s="265" t="str">
        <f>+GAMS!Q419</f>
        <v xml:space="preserve">   tau3    =</v>
      </c>
      <c r="R228" s="319">
        <f>+GAMS!R419</f>
        <v>4.3040000000000003</v>
      </c>
      <c r="S228" s="265" t="str">
        <f>+GAMS!S419</f>
        <v xml:space="preserve">   teq1    =</v>
      </c>
      <c r="T228" s="265">
        <f>+GAMS!T419</f>
        <v>0.32400000000000001</v>
      </c>
      <c r="U228" s="265" t="str">
        <f>+GAMS!U419</f>
        <v xml:space="preserve">   teq2    =</v>
      </c>
      <c r="V228" s="265">
        <f>+GAMS!V419</f>
        <v>0.44</v>
      </c>
      <c r="W228" s="265" t="str">
        <f>+GAMS!W419</f>
        <v xml:space="preserve">   d1      =</v>
      </c>
      <c r="X228" s="265">
        <f>+GAMS!X419</f>
        <v>236</v>
      </c>
      <c r="Y228" s="265" t="str">
        <f>+GAMS!Y419</f>
        <v xml:space="preserve">   d2      =</v>
      </c>
      <c r="Z228" s="265">
        <f>+GAMS!Z419</f>
        <v>4.07</v>
      </c>
      <c r="AA228" s="265" t="str">
        <f>+GAMS!AA419</f>
        <v>IRF0       =</v>
      </c>
      <c r="AB228" s="265">
        <f>+GAMS!AB419</f>
        <v>32.4</v>
      </c>
      <c r="AC228" s="265" t="str">
        <f>+GAMS!AC419</f>
        <v xml:space="preserve">   irC     =</v>
      </c>
      <c r="AD228" s="265">
        <f>+GAMS!AD419</f>
        <v>1.9E-2</v>
      </c>
      <c r="AE228" s="265" t="str">
        <f>+GAMS!AE419</f>
        <v xml:space="preserve">   irT     =</v>
      </c>
      <c r="AF228" s="265">
        <f>+GAMS!AF419</f>
        <v>4.165</v>
      </c>
      <c r="AG228" s="265">
        <f>+GAMS!AG419</f>
        <v>0</v>
      </c>
      <c r="AH228" s="265">
        <f>+GAMS!AH419</f>
        <v>0</v>
      </c>
      <c r="AI228" s="265">
        <f>+GAMS!AI419</f>
        <v>0</v>
      </c>
      <c r="AJ228" s="265">
        <f>+GAMS!AJ419</f>
        <v>0</v>
      </c>
      <c r="AK228" s="265">
        <f>+GAMS!AK419</f>
        <v>0</v>
      </c>
      <c r="AL228" s="265">
        <f>+GAMS!AL419</f>
        <v>0</v>
      </c>
      <c r="AM228" s="265">
        <f>+GAMS!AM419</f>
        <v>0</v>
      </c>
      <c r="AN228" s="265">
        <f>+GAMS!AN419</f>
        <v>0</v>
      </c>
      <c r="AO228" s="265">
        <f>+GAMS!AO419</f>
        <v>0</v>
      </c>
      <c r="AP228" s="265">
        <f>+GAMS!AP419</f>
        <v>0</v>
      </c>
      <c r="AQ228" s="265">
        <f>+GAMS!AQ419</f>
        <v>0</v>
      </c>
      <c r="AR228" s="265">
        <f>+GAMS!AR419</f>
        <v>0</v>
      </c>
      <c r="AS228" s="265">
        <f>+GAMS!AS419</f>
        <v>0</v>
      </c>
      <c r="AT228" s="265">
        <f>+GAMS!AT419</f>
        <v>0</v>
      </c>
      <c r="AU228" s="265">
        <f>+GAMS!AU419</f>
        <v>0</v>
      </c>
      <c r="AV228" s="265">
        <f>+GAMS!AV419</f>
        <v>0</v>
      </c>
      <c r="AW228" s="265">
        <f>+GAMS!AW419</f>
        <v>0</v>
      </c>
      <c r="AX228" s="265">
        <f>+GAMS!AX419</f>
        <v>0</v>
      </c>
      <c r="AY228" s="265">
        <f>+GAMS!AY419</f>
        <v>0</v>
      </c>
      <c r="AZ228" s="265">
        <f>+GAMS!AZ419</f>
        <v>0</v>
      </c>
      <c r="BA228" s="265">
        <f>+GAMS!BA419</f>
        <v>0</v>
      </c>
      <c r="BB228" s="265">
        <f>+GAMS!BB419</f>
        <v>0</v>
      </c>
      <c r="BC228" s="265">
        <f>+GAMS!BC419</f>
        <v>0</v>
      </c>
      <c r="BD228" s="265">
        <f>+GAMS!BD419</f>
        <v>0</v>
      </c>
      <c r="BE228" s="265">
        <f>+GAMS!BE419</f>
        <v>0</v>
      </c>
      <c r="BF228" s="265">
        <f>+GAMS!BF419</f>
        <v>0</v>
      </c>
      <c r="BG228" s="265">
        <f>+GAMS!BG419</f>
        <v>0</v>
      </c>
      <c r="BH228" s="265">
        <f>+GAMS!BH419</f>
        <v>0</v>
      </c>
      <c r="BI228" s="265">
        <f>+GAMS!BI419</f>
        <v>0</v>
      </c>
      <c r="BJ228" s="265">
        <f>+GAMS!BJ419</f>
        <v>0</v>
      </c>
      <c r="BK228" s="265">
        <f>+GAMS!BK419</f>
        <v>0</v>
      </c>
      <c r="BL228" s="265">
        <f>+GAMS!BL419</f>
        <v>0</v>
      </c>
      <c r="BM228" s="265">
        <f>+GAMS!BM419</f>
        <v>0</v>
      </c>
      <c r="BN228" s="265">
        <f>+GAMS!BN419</f>
        <v>0</v>
      </c>
      <c r="BO228" s="265">
        <f>+GAMS!BO419</f>
        <v>0</v>
      </c>
      <c r="BP228" s="265">
        <f>+GAMS!BP419</f>
        <v>0</v>
      </c>
      <c r="BQ228" s="265">
        <f>+GAMS!BQ419</f>
        <v>0</v>
      </c>
      <c r="BR228" s="265">
        <f>+GAMS!BR419</f>
        <v>0</v>
      </c>
      <c r="BS228" s="265">
        <f>+GAMS!BS419</f>
        <v>0</v>
      </c>
      <c r="BT228" s="265">
        <f>+GAMS!BT419</f>
        <v>0</v>
      </c>
      <c r="BU228" s="265">
        <f>+GAMS!BU419</f>
        <v>0</v>
      </c>
      <c r="BV228" s="265">
        <f>+GAMS!BV419</f>
        <v>0</v>
      </c>
      <c r="BW228" s="265">
        <f>+GAMS!BW419</f>
        <v>0</v>
      </c>
      <c r="BX228" s="265">
        <f>+GAMS!BX419</f>
        <v>0</v>
      </c>
      <c r="BY228" s="265">
        <f>+GAMS!BY419</f>
        <v>0</v>
      </c>
      <c r="BZ228" s="265">
        <f>+GAMS!BZ419</f>
        <v>0</v>
      </c>
      <c r="CA228" s="265">
        <f>+GAMS!CA419</f>
        <v>0</v>
      </c>
      <c r="CB228" s="265">
        <f>+GAMS!CB419</f>
        <v>0</v>
      </c>
      <c r="CC228" s="265">
        <f>+GAMS!CC419</f>
        <v>0</v>
      </c>
      <c r="CD228" s="265">
        <f>+GAMS!CD419</f>
        <v>0</v>
      </c>
    </row>
    <row r="229" spans="1:82" s="265" customFormat="1" ht="21.6" customHeight="1" x14ac:dyDescent="0.25">
      <c r="A229" s="265" t="str">
        <f>+GAMS!A420</f>
        <v xml:space="preserve">  fco22x  =</v>
      </c>
      <c r="B229" s="265">
        <f>+GAMS!B420</f>
        <v>3.93</v>
      </c>
      <c r="C229" s="265" t="str">
        <f>+GAMS!C420</f>
        <v xml:space="preserve">   mat0    =</v>
      </c>
      <c r="D229" s="265">
        <f>+GAMS!D420</f>
        <v>886.51280139999994</v>
      </c>
      <c r="E229" s="265" t="str">
        <f>+GAMS!E420</f>
        <v xml:space="preserve">   res00   =</v>
      </c>
      <c r="F229" s="265">
        <f>+GAMS!F420</f>
        <v>150.09299999999999</v>
      </c>
      <c r="G229" s="265" t="str">
        <f>+GAMS!G420</f>
        <v xml:space="preserve">   res10   =</v>
      </c>
      <c r="H229" s="265">
        <f>+GAMS!H420</f>
        <v>102.69799999999999</v>
      </c>
      <c r="I229" s="265" t="str">
        <f>+GAMS!I420</f>
        <v xml:space="preserve">   res20   =</v>
      </c>
      <c r="J229" s="265">
        <f>+GAMS!J420</f>
        <v>39.533999999999999</v>
      </c>
      <c r="K229" s="265" t="str">
        <f>+GAMS!K420</f>
        <v xml:space="preserve">   res30   =</v>
      </c>
      <c r="L229" s="265">
        <f>+GAMS!L420</f>
        <v>6.1864999999999997</v>
      </c>
      <c r="M229" s="265" t="str">
        <f>+GAMS!M420</f>
        <v xml:space="preserve">   mateq   =</v>
      </c>
      <c r="N229" s="265">
        <f>+GAMS!N420</f>
        <v>588</v>
      </c>
      <c r="O229" s="265" t="str">
        <f>+GAMS!O420</f>
        <v xml:space="preserve">   tbox10  =</v>
      </c>
      <c r="P229" s="265">
        <f>+GAMS!P420</f>
        <v>0.1477</v>
      </c>
      <c r="Q229" s="265" t="str">
        <f>+GAMS!Q420</f>
        <v xml:space="preserve">   tbox20  =</v>
      </c>
      <c r="R229" s="319">
        <f>+GAMS!R420</f>
        <v>1.0994539999999999</v>
      </c>
      <c r="S229" s="265" t="str">
        <f>+GAMS!S420</f>
        <v xml:space="preserve">   tatm0   =</v>
      </c>
      <c r="T229" s="265">
        <f>+GAMS!T420</f>
        <v>1.24715</v>
      </c>
      <c r="U229" s="265">
        <f>+GAMS!U420</f>
        <v>0</v>
      </c>
      <c r="V229" s="265">
        <f>+GAMS!V420</f>
        <v>0</v>
      </c>
      <c r="W229" s="265">
        <f>+GAMS!W420</f>
        <v>0</v>
      </c>
      <c r="X229" s="265">
        <f>+GAMS!X420</f>
        <v>0</v>
      </c>
      <c r="Y229" s="265">
        <f>+GAMS!Y420</f>
        <v>0</v>
      </c>
      <c r="Z229" s="265">
        <f>+GAMS!Z420</f>
        <v>0</v>
      </c>
      <c r="AA229" s="265">
        <f>+GAMS!AA420</f>
        <v>0</v>
      </c>
      <c r="AB229" s="265">
        <f>+GAMS!AB420</f>
        <v>0</v>
      </c>
      <c r="AC229" s="265">
        <f>+GAMS!AC420</f>
        <v>0</v>
      </c>
      <c r="AD229" s="265">
        <f>+GAMS!AD420</f>
        <v>0</v>
      </c>
      <c r="AE229" s="265">
        <f>+GAMS!AE420</f>
        <v>0</v>
      </c>
      <c r="AF229" s="265">
        <f>+GAMS!AF420</f>
        <v>0</v>
      </c>
      <c r="AG229" s="265">
        <f>+GAMS!AG420</f>
        <v>0</v>
      </c>
      <c r="AH229" s="265">
        <f>+GAMS!AH420</f>
        <v>0</v>
      </c>
      <c r="AI229" s="265">
        <f>+GAMS!AI420</f>
        <v>0</v>
      </c>
      <c r="AJ229" s="265">
        <f>+GAMS!AJ420</f>
        <v>0</v>
      </c>
      <c r="AK229" s="265">
        <f>+GAMS!AK420</f>
        <v>0</v>
      </c>
      <c r="AL229" s="265">
        <f>+GAMS!AL420</f>
        <v>0</v>
      </c>
      <c r="AM229" s="265">
        <f>+GAMS!AM420</f>
        <v>0</v>
      </c>
      <c r="AN229" s="265">
        <f>+GAMS!AN420</f>
        <v>0</v>
      </c>
      <c r="AO229" s="265">
        <f>+GAMS!AO420</f>
        <v>0</v>
      </c>
      <c r="AP229" s="265">
        <f>+GAMS!AP420</f>
        <v>0</v>
      </c>
      <c r="AQ229" s="265">
        <f>+GAMS!AQ420</f>
        <v>0</v>
      </c>
      <c r="AR229" s="265">
        <f>+GAMS!AR420</f>
        <v>0</v>
      </c>
      <c r="AS229" s="265">
        <f>+GAMS!AS420</f>
        <v>0</v>
      </c>
      <c r="AT229" s="265">
        <f>+GAMS!AT420</f>
        <v>0</v>
      </c>
      <c r="AU229" s="265">
        <f>+GAMS!AU420</f>
        <v>0</v>
      </c>
      <c r="AV229" s="265">
        <f>+GAMS!AV420</f>
        <v>0</v>
      </c>
      <c r="AW229" s="265">
        <f>+GAMS!AW420</f>
        <v>0</v>
      </c>
      <c r="AX229" s="265">
        <f>+GAMS!AX420</f>
        <v>0</v>
      </c>
      <c r="AY229" s="265">
        <f>+GAMS!AY420</f>
        <v>0</v>
      </c>
      <c r="AZ229" s="265">
        <f>+GAMS!AZ420</f>
        <v>0</v>
      </c>
      <c r="BA229" s="265">
        <f>+GAMS!BA420</f>
        <v>0</v>
      </c>
      <c r="BB229" s="265">
        <f>+GAMS!BB420</f>
        <v>0</v>
      </c>
      <c r="BC229" s="265">
        <f>+GAMS!BC420</f>
        <v>0</v>
      </c>
      <c r="BD229" s="265">
        <f>+GAMS!BD420</f>
        <v>0</v>
      </c>
      <c r="BE229" s="265">
        <f>+GAMS!BE420</f>
        <v>0</v>
      </c>
      <c r="BF229" s="265">
        <f>+GAMS!BF420</f>
        <v>0</v>
      </c>
      <c r="BG229" s="265">
        <f>+GAMS!BG420</f>
        <v>0</v>
      </c>
      <c r="BH229" s="265">
        <f>+GAMS!BH420</f>
        <v>0</v>
      </c>
      <c r="BI229" s="265">
        <f>+GAMS!BI420</f>
        <v>0</v>
      </c>
      <c r="BJ229" s="265">
        <f>+GAMS!BJ420</f>
        <v>0</v>
      </c>
      <c r="BK229" s="265">
        <f>+GAMS!BK420</f>
        <v>0</v>
      </c>
      <c r="BL229" s="265">
        <f>+GAMS!BL420</f>
        <v>0</v>
      </c>
      <c r="BM229" s="265">
        <f>+GAMS!BM420</f>
        <v>0</v>
      </c>
      <c r="BN229" s="265">
        <f>+GAMS!BN420</f>
        <v>0</v>
      </c>
      <c r="BO229" s="265">
        <f>+GAMS!BO420</f>
        <v>0</v>
      </c>
      <c r="BP229" s="265">
        <f>+GAMS!BP420</f>
        <v>0</v>
      </c>
      <c r="BQ229" s="265">
        <f>+GAMS!BQ420</f>
        <v>0</v>
      </c>
      <c r="BR229" s="265">
        <f>+GAMS!BR420</f>
        <v>0</v>
      </c>
      <c r="BS229" s="265">
        <f>+GAMS!BS420</f>
        <v>0</v>
      </c>
      <c r="BT229" s="265">
        <f>+GAMS!BT420</f>
        <v>0</v>
      </c>
      <c r="BU229" s="265">
        <f>+GAMS!BU420</f>
        <v>0</v>
      </c>
      <c r="BV229" s="265">
        <f>+GAMS!BV420</f>
        <v>0</v>
      </c>
      <c r="BW229" s="265">
        <f>+GAMS!BW420</f>
        <v>0</v>
      </c>
      <c r="BX229" s="265">
        <f>+GAMS!BX420</f>
        <v>0</v>
      </c>
      <c r="BY229" s="265">
        <f>+GAMS!BY420</f>
        <v>0</v>
      </c>
      <c r="BZ229" s="265">
        <f>+GAMS!BZ420</f>
        <v>0</v>
      </c>
      <c r="CA229" s="265">
        <f>+GAMS!CA420</f>
        <v>0</v>
      </c>
      <c r="CB229" s="265">
        <f>+GAMS!CB420</f>
        <v>0</v>
      </c>
      <c r="CC229" s="265">
        <f>+GAMS!CC420</f>
        <v>0</v>
      </c>
      <c r="CD229" s="265">
        <f>+GAMS!CD420</f>
        <v>0</v>
      </c>
    </row>
    <row r="230" spans="1:82" s="265" customFormat="1" ht="21.6" customHeight="1" x14ac:dyDescent="0.25">
      <c r="A230" s="265" t="str">
        <f>+GAMS!A421</f>
        <v xml:space="preserve">  a2      =</v>
      </c>
      <c r="B230" s="265">
        <f>+GAMS!B421</f>
        <v>3.467E-3</v>
      </c>
      <c r="C230" s="265" t="str">
        <f>+GAMS!C421</f>
        <v xml:space="preserve">   elasmu  =</v>
      </c>
      <c r="D230" s="265">
        <f>+GAMS!D421</f>
        <v>0.95</v>
      </c>
      <c r="E230" s="265" t="str">
        <f>+GAMS!E421</f>
        <v xml:space="preserve">   prstp   =</v>
      </c>
      <c r="F230" s="265">
        <f>+GAMS!F421</f>
        <v>1E-3</v>
      </c>
      <c r="G230" s="265" t="str">
        <f>+GAMS!G421</f>
        <v>gsigma1            =</v>
      </c>
      <c r="H230" s="265">
        <f>+GAMS!H421</f>
        <v>-1.4999999999999999E-2</v>
      </c>
      <c r="I230" s="265" t="str">
        <f>+GAMS!I421</f>
        <v xml:space="preserve">    e1     =</v>
      </c>
      <c r="J230" s="265">
        <f>+GAMS!J421</f>
        <v>37.56</v>
      </c>
      <c r="K230" s="265" t="str">
        <f>+GAMS!K421</f>
        <v>expcost2           =</v>
      </c>
      <c r="L230" s="265">
        <f>+GAMS!L421</f>
        <v>2.6</v>
      </c>
      <c r="M230" s="265" t="str">
        <f>+GAMS!M421</f>
        <v xml:space="preserve">   gback   =</v>
      </c>
      <c r="N230" s="265">
        <f>+GAMS!N421</f>
        <v>-1.2E-2</v>
      </c>
      <c r="O230" s="265" t="str">
        <f>+GAMS!O421</f>
        <v xml:space="preserve">   limmiu2050      =</v>
      </c>
      <c r="P230" s="265">
        <f>+GAMS!P421</f>
        <v>1</v>
      </c>
      <c r="Q230" s="265" t="str">
        <f>+GAMS!Q421</f>
        <v xml:space="preserve">   limmiu2100      =</v>
      </c>
      <c r="R230" s="319">
        <f>+GAMS!R421</f>
        <v>1.1000000000000001</v>
      </c>
      <c r="S230" s="265" t="str">
        <f>+GAMS!S421</f>
        <v xml:space="preserve">   cprice1         =</v>
      </c>
      <c r="T230" s="265">
        <f>+GAMS!T421</f>
        <v>6</v>
      </c>
      <c r="U230" s="265" t="str">
        <f>+GAMS!U421</f>
        <v xml:space="preserve">   gcprice         =</v>
      </c>
      <c r="V230" s="265">
        <f>+GAMS!V421</f>
        <v>2.5000000000000001E-2</v>
      </c>
      <c r="W230" s="265">
        <f>+GAMS!W421</f>
        <v>0</v>
      </c>
      <c r="X230" s="265">
        <f>+GAMS!X421</f>
        <v>0</v>
      </c>
      <c r="Y230" s="265">
        <f>+GAMS!Y421</f>
        <v>0</v>
      </c>
      <c r="Z230" s="265">
        <f>+GAMS!Z421</f>
        <v>0</v>
      </c>
      <c r="AA230" s="265">
        <f>+GAMS!AA421</f>
        <v>0</v>
      </c>
      <c r="AB230" s="265">
        <f>+GAMS!AB421</f>
        <v>0</v>
      </c>
      <c r="AC230" s="265">
        <f>+GAMS!AC421</f>
        <v>0</v>
      </c>
      <c r="AD230" s="265">
        <f>+GAMS!AD421</f>
        <v>0</v>
      </c>
      <c r="AE230" s="265">
        <f>+GAMS!AE421</f>
        <v>0</v>
      </c>
      <c r="AF230" s="265">
        <f>+GAMS!AF421</f>
        <v>0</v>
      </c>
      <c r="AG230" s="265">
        <f>+GAMS!AG421</f>
        <v>0</v>
      </c>
      <c r="AH230" s="265">
        <f>+GAMS!AH421</f>
        <v>0</v>
      </c>
      <c r="AI230" s="265">
        <f>+GAMS!AI421</f>
        <v>0</v>
      </c>
      <c r="AJ230" s="265">
        <f>+GAMS!AJ421</f>
        <v>0</v>
      </c>
      <c r="AK230" s="265">
        <f>+GAMS!AK421</f>
        <v>0</v>
      </c>
      <c r="AL230" s="265">
        <f>+GAMS!AL421</f>
        <v>0</v>
      </c>
      <c r="AM230" s="265">
        <f>+GAMS!AM421</f>
        <v>0</v>
      </c>
      <c r="AN230" s="265">
        <f>+GAMS!AN421</f>
        <v>0</v>
      </c>
      <c r="AO230" s="265">
        <f>+GAMS!AO421</f>
        <v>0</v>
      </c>
      <c r="AP230" s="265">
        <f>+GAMS!AP421</f>
        <v>0</v>
      </c>
      <c r="AQ230" s="265">
        <f>+GAMS!AQ421</f>
        <v>0</v>
      </c>
      <c r="AR230" s="265">
        <f>+GAMS!AR421</f>
        <v>0</v>
      </c>
      <c r="AS230" s="265">
        <f>+GAMS!AS421</f>
        <v>0</v>
      </c>
      <c r="AT230" s="265">
        <f>+GAMS!AT421</f>
        <v>0</v>
      </c>
      <c r="AU230" s="265">
        <f>+GAMS!AU421</f>
        <v>0</v>
      </c>
      <c r="AV230" s="265">
        <f>+GAMS!AV421</f>
        <v>0</v>
      </c>
      <c r="AW230" s="265">
        <f>+GAMS!AW421</f>
        <v>0</v>
      </c>
      <c r="AX230" s="265">
        <f>+GAMS!AX421</f>
        <v>0</v>
      </c>
      <c r="AY230" s="265">
        <f>+GAMS!AY421</f>
        <v>0</v>
      </c>
      <c r="AZ230" s="265">
        <f>+GAMS!AZ421</f>
        <v>0</v>
      </c>
      <c r="BA230" s="265">
        <f>+GAMS!BA421</f>
        <v>0</v>
      </c>
      <c r="BB230" s="265">
        <f>+GAMS!BB421</f>
        <v>0</v>
      </c>
      <c r="BC230" s="265">
        <f>+GAMS!BC421</f>
        <v>0</v>
      </c>
      <c r="BD230" s="265">
        <f>+GAMS!BD421</f>
        <v>0</v>
      </c>
      <c r="BE230" s="265">
        <f>+GAMS!BE421</f>
        <v>0</v>
      </c>
      <c r="BF230" s="265">
        <f>+GAMS!BF421</f>
        <v>0</v>
      </c>
      <c r="BG230" s="265">
        <f>+GAMS!BG421</f>
        <v>0</v>
      </c>
      <c r="BH230" s="265">
        <f>+GAMS!BH421</f>
        <v>0</v>
      </c>
      <c r="BI230" s="265">
        <f>+GAMS!BI421</f>
        <v>0</v>
      </c>
      <c r="BJ230" s="265">
        <f>+GAMS!BJ421</f>
        <v>0</v>
      </c>
      <c r="BK230" s="265">
        <f>+GAMS!BK421</f>
        <v>0</v>
      </c>
      <c r="BL230" s="265">
        <f>+GAMS!BL421</f>
        <v>0</v>
      </c>
      <c r="BM230" s="265">
        <f>+GAMS!BM421</f>
        <v>0</v>
      </c>
      <c r="BN230" s="265">
        <f>+GAMS!BN421</f>
        <v>0</v>
      </c>
      <c r="BO230" s="265">
        <f>+GAMS!BO421</f>
        <v>0</v>
      </c>
      <c r="BP230" s="265">
        <f>+GAMS!BP421</f>
        <v>0</v>
      </c>
      <c r="BQ230" s="265">
        <f>+GAMS!BQ421</f>
        <v>0</v>
      </c>
      <c r="BR230" s="265">
        <f>+GAMS!BR421</f>
        <v>0</v>
      </c>
      <c r="BS230" s="265">
        <f>+GAMS!BS421</f>
        <v>0</v>
      </c>
      <c r="BT230" s="265">
        <f>+GAMS!BT421</f>
        <v>0</v>
      </c>
      <c r="BU230" s="265">
        <f>+GAMS!BU421</f>
        <v>0</v>
      </c>
      <c r="BV230" s="265">
        <f>+GAMS!BV421</f>
        <v>0</v>
      </c>
      <c r="BW230" s="265">
        <f>+GAMS!BW421</f>
        <v>0</v>
      </c>
      <c r="BX230" s="265">
        <f>+GAMS!BX421</f>
        <v>0</v>
      </c>
      <c r="BY230" s="265">
        <f>+GAMS!BY421</f>
        <v>0</v>
      </c>
      <c r="BZ230" s="265">
        <f>+GAMS!BZ421</f>
        <v>0</v>
      </c>
      <c r="CA230" s="265">
        <f>+GAMS!CA421</f>
        <v>0</v>
      </c>
      <c r="CB230" s="265">
        <f>+GAMS!CB421</f>
        <v>0</v>
      </c>
      <c r="CC230" s="265">
        <f>+GAMS!CC421</f>
        <v>0</v>
      </c>
      <c r="CD230" s="265">
        <f>+GAMS!CD421</f>
        <v>0</v>
      </c>
    </row>
    <row r="231" spans="1:82" s="265" customFormat="1" ht="21.6" customHeight="1" x14ac:dyDescent="0.25">
      <c r="A231" s="265" t="s">
        <v>368</v>
      </c>
      <c r="B231" s="265">
        <f t="shared" ref="B231:AG231" si="223">+B175-B177</f>
        <v>0.46399999999999997</v>
      </c>
      <c r="C231" s="265">
        <f>+C175-C177</f>
        <v>0.50217487420000007</v>
      </c>
      <c r="D231" s="265">
        <f t="shared" si="223"/>
        <v>0.54037377009999998</v>
      </c>
      <c r="E231" s="265">
        <f t="shared" si="223"/>
        <v>0.57848608840000004</v>
      </c>
      <c r="F231" s="265">
        <f t="shared" si="223"/>
        <v>0.61640184239999973</v>
      </c>
      <c r="G231" s="265">
        <f t="shared" si="223"/>
        <v>0.65400959839999961</v>
      </c>
      <c r="H231" s="265">
        <f t="shared" si="223"/>
        <v>0.69119444479999981</v>
      </c>
      <c r="I231" s="265">
        <f t="shared" si="223"/>
        <v>0.72783595030000026</v>
      </c>
      <c r="J231" s="265">
        <f t="shared" si="223"/>
        <v>0.76416539369999992</v>
      </c>
      <c r="K231" s="265">
        <f t="shared" si="223"/>
        <v>0.80008828570000023</v>
      </c>
      <c r="L231" s="265">
        <f t="shared" si="223"/>
        <v>0.83550928360000043</v>
      </c>
      <c r="M231" s="265">
        <f t="shared" si="223"/>
        <v>0.87033093510000015</v>
      </c>
      <c r="N231" s="265">
        <f t="shared" si="223"/>
        <v>0.90445246400000023</v>
      </c>
      <c r="O231" s="265">
        <f t="shared" si="223"/>
        <v>0.93776858029999932</v>
      </c>
      <c r="P231" s="265">
        <f t="shared" si="223"/>
        <v>0.97016829739999988</v>
      </c>
      <c r="Q231" s="265">
        <f t="shared" si="223"/>
        <v>1.0015337402000002</v>
      </c>
      <c r="R231" s="319">
        <f t="shared" si="223"/>
        <v>1.0317389300000004</v>
      </c>
      <c r="S231" s="265">
        <f t="shared" si="223"/>
        <v>1.0407110301000007</v>
      </c>
      <c r="T231" s="265">
        <f t="shared" si="223"/>
        <v>1.0457209784000003</v>
      </c>
      <c r="U231" s="265">
        <f t="shared" si="223"/>
        <v>1.0470925358000001</v>
      </c>
      <c r="V231" s="265">
        <f t="shared" si="223"/>
        <v>1.0450854848000004</v>
      </c>
      <c r="W231" s="265">
        <f t="shared" si="223"/>
        <v>1.039902936499999</v>
      </c>
      <c r="X231" s="265">
        <f t="shared" si="223"/>
        <v>1.0316974885000008</v>
      </c>
      <c r="Y231" s="265">
        <f t="shared" si="223"/>
        <v>1.0205763835999999</v>
      </c>
      <c r="Z231" s="265">
        <f t="shared" si="223"/>
        <v>1.0066057962999997</v>
      </c>
      <c r="AA231" s="265">
        <f t="shared" si="223"/>
        <v>0.98981435329999989</v>
      </c>
      <c r="AB231" s="265">
        <f t="shared" si="223"/>
        <v>0.97019598329999823</v>
      </c>
      <c r="AC231" s="265">
        <f t="shared" si="223"/>
        <v>0.94771217130000096</v>
      </c>
      <c r="AD231" s="265">
        <f t="shared" si="223"/>
        <v>0.92229368610000151</v>
      </c>
      <c r="AE231" s="265">
        <f t="shared" si="223"/>
        <v>0.89384183399999984</v>
      </c>
      <c r="AF231" s="265">
        <f t="shared" si="223"/>
        <v>0.86222928619999983</v>
      </c>
      <c r="AG231" s="265">
        <f t="shared" si="223"/>
        <v>0.82730051899999957</v>
      </c>
      <c r="AH231" s="265">
        <f t="shared" ref="AH231:BM231" si="224">+AH175-AH177</f>
        <v>0.7888718953999998</v>
      </c>
      <c r="AI231" s="265">
        <f t="shared" si="224"/>
        <v>0.74673141609999938</v>
      </c>
      <c r="AJ231" s="265">
        <f t="shared" si="224"/>
        <v>0.70063815630000015</v>
      </c>
      <c r="AK231" s="265">
        <f t="shared" si="224"/>
        <v>0.65032140450000142</v>
      </c>
      <c r="AL231" s="265">
        <f t="shared" si="224"/>
        <v>0.5967617292000007</v>
      </c>
      <c r="AM231" s="265">
        <f t="shared" si="224"/>
        <v>0.55064684879999959</v>
      </c>
      <c r="AN231" s="265">
        <f t="shared" si="224"/>
        <v>0.51094193690000012</v>
      </c>
      <c r="AO231" s="265">
        <f t="shared" si="224"/>
        <v>0.47675600770000059</v>
      </c>
      <c r="AP231" s="265">
        <f t="shared" si="224"/>
        <v>0.44732192260000048</v>
      </c>
      <c r="AQ231" s="265">
        <f t="shared" si="224"/>
        <v>0.42197917540000063</v>
      </c>
      <c r="AR231" s="265">
        <f t="shared" si="224"/>
        <v>0.40015907000000084</v>
      </c>
      <c r="AS231" s="265">
        <f t="shared" si="224"/>
        <v>0.38137195929999912</v>
      </c>
      <c r="AT231" s="265">
        <f t="shared" si="224"/>
        <v>0.36519625689999913</v>
      </c>
      <c r="AU231" s="265">
        <f t="shared" si="224"/>
        <v>0.35126897720000017</v>
      </c>
      <c r="AV231" s="265">
        <f t="shared" si="224"/>
        <v>0.33927758939999997</v>
      </c>
      <c r="AW231" s="265">
        <f t="shared" si="224"/>
        <v>0.32895300439999886</v>
      </c>
      <c r="AX231" s="265">
        <f t="shared" si="224"/>
        <v>0.32006353690000111</v>
      </c>
      <c r="AY231" s="265">
        <f t="shared" si="224"/>
        <v>0.31240970520000033</v>
      </c>
      <c r="AZ231" s="265">
        <f t="shared" si="224"/>
        <v>0.30581975620000001</v>
      </c>
      <c r="BA231" s="265">
        <f t="shared" si="224"/>
        <v>0.30014581010000008</v>
      </c>
      <c r="BB231" s="265">
        <f t="shared" si="224"/>
        <v>0.29526054240000121</v>
      </c>
      <c r="BC231" s="265">
        <f t="shared" si="224"/>
        <v>0.29105432700000122</v>
      </c>
      <c r="BD231" s="265">
        <f t="shared" si="224"/>
        <v>0.28743277559999925</v>
      </c>
      <c r="BE231" s="265">
        <f t="shared" si="224"/>
        <v>0.28431461979999995</v>
      </c>
      <c r="BF231" s="265">
        <f t="shared" si="224"/>
        <v>0.28162988769999941</v>
      </c>
      <c r="BG231" s="265">
        <f t="shared" si="224"/>
        <v>0.2793183331999991</v>
      </c>
      <c r="BH231" s="265">
        <f t="shared" si="224"/>
        <v>0.27732808500000061</v>
      </c>
      <c r="BI231" s="265">
        <f t="shared" si="224"/>
        <v>0.27561448109999986</v>
      </c>
      <c r="BJ231" s="265">
        <f t="shared" si="224"/>
        <v>0.27413906829999846</v>
      </c>
      <c r="BK231" s="265">
        <f t="shared" si="224"/>
        <v>0.27286873780000143</v>
      </c>
      <c r="BL231" s="265">
        <f t="shared" si="224"/>
        <v>0.27177498320000026</v>
      </c>
      <c r="BM231" s="265">
        <f t="shared" si="224"/>
        <v>0.27083326049999989</v>
      </c>
      <c r="BN231" s="265">
        <f t="shared" ref="BN231:CB231" si="225">+BN175-BN177</f>
        <v>0.27002243729999975</v>
      </c>
      <c r="BO231" s="265">
        <f t="shared" si="225"/>
        <v>0.26932431850000071</v>
      </c>
      <c r="BP231" s="265">
        <f t="shared" si="225"/>
        <v>0.26872323829999978</v>
      </c>
      <c r="BQ231" s="265">
        <f t="shared" si="225"/>
        <v>0.2682057081</v>
      </c>
      <c r="BR231" s="265">
        <f t="shared" si="225"/>
        <v>0.26776011479999973</v>
      </c>
      <c r="BS231" s="265">
        <f t="shared" si="225"/>
        <v>0.26737645880000116</v>
      </c>
      <c r="BT231" s="265">
        <f t="shared" si="225"/>
        <v>0.26704613099999897</v>
      </c>
      <c r="BU231" s="265">
        <f t="shared" si="225"/>
        <v>0.26676171879999977</v>
      </c>
      <c r="BV231" s="265">
        <f t="shared" si="225"/>
        <v>0.26651683989999952</v>
      </c>
      <c r="BW231" s="265">
        <f t="shared" si="225"/>
        <v>0.26630599920000009</v>
      </c>
      <c r="BX231" s="265">
        <f t="shared" si="225"/>
        <v>0.26612446530000078</v>
      </c>
      <c r="BY231" s="265">
        <f t="shared" si="225"/>
        <v>0.26596816460000028</v>
      </c>
      <c r="BZ231" s="265">
        <f t="shared" si="225"/>
        <v>0.26583358970000148</v>
      </c>
      <c r="CA231" s="265">
        <f t="shared" si="225"/>
        <v>0.26571772080000144</v>
      </c>
      <c r="CB231" s="265">
        <f t="shared" si="225"/>
        <v>0.26561795749999995</v>
      </c>
      <c r="CC231" s="265">
        <f>+CC175-CC177</f>
        <v>0.26553206150000008</v>
      </c>
      <c r="CD231" s="265">
        <f>+CD175-CD177</f>
        <v>0.26545810489999866</v>
      </c>
    </row>
    <row r="232" spans="1:82" ht="21.6" customHeight="1" x14ac:dyDescent="0.25">
      <c r="A232" s="229"/>
      <c r="B232" s="229"/>
      <c r="C232" s="229"/>
      <c r="D232" s="168"/>
      <c r="E232" s="168"/>
      <c r="F232" s="168"/>
      <c r="G232" s="168"/>
      <c r="H232" s="168"/>
      <c r="I232" s="229"/>
      <c r="J232" s="229"/>
      <c r="K232" s="229"/>
      <c r="L232" s="229"/>
      <c r="M232" s="229"/>
      <c r="N232" s="229"/>
      <c r="O232" s="229"/>
      <c r="P232" s="229"/>
      <c r="Q232" s="229"/>
      <c r="R232" s="252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229"/>
      <c r="AG232" s="229"/>
      <c r="AH232" s="229"/>
      <c r="AI232" s="229"/>
      <c r="AJ232" s="229"/>
      <c r="AK232" s="229"/>
      <c r="AL232" s="229"/>
      <c r="AM232" s="229"/>
      <c r="AN232" s="229"/>
      <c r="AO232" s="229"/>
      <c r="AP232" s="229"/>
      <c r="AQ232" s="229"/>
      <c r="AR232" s="229"/>
      <c r="AS232" s="229"/>
      <c r="AT232" s="229"/>
      <c r="AU232" s="229"/>
      <c r="AV232" s="229"/>
      <c r="AW232" s="229"/>
      <c r="AX232" s="229"/>
      <c r="AY232" s="229"/>
      <c r="AZ232" s="229"/>
      <c r="BA232" s="229"/>
      <c r="BB232" s="229"/>
      <c r="BC232" s="229"/>
      <c r="BD232" s="229"/>
      <c r="BE232" s="229"/>
      <c r="BF232" s="229"/>
      <c r="BG232" s="229"/>
      <c r="BH232" s="229"/>
      <c r="BI232" s="229"/>
      <c r="BJ232" s="229"/>
      <c r="BK232" s="229"/>
      <c r="BL232" s="229"/>
      <c r="BM232" s="229"/>
      <c r="BN232" s="229"/>
      <c r="BO232" s="229"/>
      <c r="BP232" s="229"/>
      <c r="BQ232" s="229"/>
      <c r="BR232" s="229"/>
      <c r="BS232" s="229"/>
      <c r="BT232" s="229"/>
      <c r="BU232" s="229"/>
      <c r="BV232" s="229"/>
      <c r="BW232" s="229"/>
      <c r="BX232" s="229"/>
      <c r="BY232" s="229"/>
      <c r="BZ232" s="229"/>
      <c r="CA232" s="229"/>
      <c r="CB232" s="229"/>
      <c r="CC232" s="229"/>
      <c r="CD232" s="229"/>
    </row>
    <row r="233" spans="1:82" ht="21.6" customHeight="1" x14ac:dyDescent="0.25">
      <c r="A233" s="229" t="s">
        <v>309</v>
      </c>
      <c r="B233" s="229"/>
      <c r="C233" s="229"/>
      <c r="D233" s="168"/>
      <c r="E233" s="168"/>
      <c r="F233" s="168"/>
      <c r="G233" s="168"/>
      <c r="H233" s="168"/>
      <c r="I233" s="229"/>
      <c r="J233" s="229"/>
      <c r="K233" s="229"/>
      <c r="L233" s="229"/>
      <c r="M233" s="229"/>
      <c r="N233" s="229"/>
      <c r="O233" s="229"/>
      <c r="P233" s="229"/>
      <c r="Q233" s="229"/>
      <c r="R233" s="252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229"/>
      <c r="AG233" s="229"/>
      <c r="AH233" s="229"/>
      <c r="AI233" s="229"/>
      <c r="AJ233" s="229"/>
      <c r="AK233" s="229"/>
      <c r="AL233" s="229"/>
      <c r="AM233" s="229"/>
      <c r="AN233" s="229"/>
      <c r="AO233" s="229"/>
      <c r="AP233" s="229"/>
      <c r="AQ233" s="229"/>
      <c r="AR233" s="229"/>
      <c r="AS233" s="229"/>
      <c r="AT233" s="229"/>
      <c r="AU233" s="229"/>
      <c r="AV233" s="229"/>
      <c r="AW233" s="229"/>
      <c r="AX233" s="229"/>
      <c r="AY233" s="229"/>
      <c r="AZ233" s="229"/>
      <c r="BA233" s="229"/>
      <c r="BB233" s="229"/>
      <c r="BC233" s="229"/>
      <c r="BD233" s="229"/>
      <c r="BE233" s="229"/>
      <c r="BF233" s="229"/>
      <c r="BG233" s="229"/>
      <c r="BH233" s="229"/>
      <c r="BI233" s="229"/>
      <c r="BJ233" s="229"/>
      <c r="BK233" s="229"/>
      <c r="BL233" s="229"/>
      <c r="BM233" s="229"/>
      <c r="BN233" s="229"/>
      <c r="BO233" s="229"/>
      <c r="BP233" s="229"/>
      <c r="BQ233" s="229"/>
      <c r="BR233" s="229"/>
      <c r="BS233" s="229"/>
      <c r="BT233" s="229"/>
      <c r="BU233" s="229"/>
      <c r="BV233" s="229"/>
      <c r="BW233" s="229"/>
      <c r="BX233" s="229"/>
      <c r="BY233" s="229"/>
      <c r="BZ233" s="229"/>
      <c r="CA233" s="229"/>
      <c r="CB233" s="229"/>
      <c r="CC233" s="229"/>
      <c r="CD233" s="229"/>
    </row>
    <row r="234" spans="1:82" s="148" customFormat="1" ht="21.6" customHeight="1" x14ac:dyDescent="0.25">
      <c r="A234" s="215" t="s">
        <v>223</v>
      </c>
      <c r="B234" s="215">
        <f>+B66</f>
        <v>6540.9333899190096</v>
      </c>
      <c r="C234" s="215"/>
      <c r="D234" s="215"/>
      <c r="E234" s="215"/>
      <c r="F234" s="215"/>
      <c r="G234" s="215"/>
      <c r="H234" s="215"/>
      <c r="I234" s="215"/>
      <c r="J234" s="215"/>
      <c r="K234" s="215"/>
      <c r="L234" s="215"/>
      <c r="M234" s="215"/>
      <c r="N234" s="215"/>
      <c r="O234" s="215"/>
      <c r="P234" s="215"/>
      <c r="Q234" s="215"/>
      <c r="R234" s="319"/>
      <c r="S234" s="215"/>
      <c r="T234" s="215"/>
      <c r="U234" s="215"/>
      <c r="V234" s="215"/>
      <c r="W234" s="215"/>
      <c r="X234" s="215"/>
      <c r="Y234" s="215"/>
      <c r="Z234" s="215"/>
      <c r="AA234" s="215"/>
      <c r="AB234" s="215"/>
      <c r="AC234" s="215"/>
      <c r="AD234" s="215"/>
      <c r="AE234" s="215"/>
      <c r="AF234" s="215"/>
      <c r="AG234" s="215"/>
      <c r="AH234" s="215"/>
      <c r="AI234" s="215"/>
      <c r="AJ234" s="215"/>
      <c r="AK234" s="215"/>
      <c r="AL234" s="215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G234" s="215"/>
      <c r="BH234" s="215"/>
      <c r="BI234" s="215"/>
      <c r="BJ234" s="215"/>
      <c r="BK234" s="215"/>
      <c r="BL234" s="215"/>
      <c r="BM234" s="215"/>
      <c r="BN234" s="215"/>
      <c r="BO234" s="215"/>
      <c r="BP234" s="215"/>
      <c r="BQ234" s="215"/>
      <c r="BR234" s="215"/>
      <c r="BS234" s="215"/>
      <c r="BT234" s="215"/>
      <c r="BU234" s="215"/>
      <c r="BV234" s="215"/>
      <c r="BW234" s="215"/>
      <c r="BX234" s="215"/>
      <c r="BY234" s="215"/>
      <c r="BZ234" s="215"/>
      <c r="CA234" s="215"/>
      <c r="CB234" s="215"/>
      <c r="CC234" s="215"/>
      <c r="CD234" s="215"/>
    </row>
    <row r="235" spans="1:82" s="148" customFormat="1" ht="17.399999999999999" customHeight="1" x14ac:dyDescent="0.25">
      <c r="A235" s="215" t="s">
        <v>224</v>
      </c>
      <c r="B235" s="215">
        <f t="shared" ref="B235:AG235" si="226">+B151</f>
        <v>37.285491722243329</v>
      </c>
      <c r="C235" s="215">
        <f t="shared" si="226"/>
        <v>39.879295070630803</v>
      </c>
      <c r="D235" s="215">
        <f t="shared" si="226"/>
        <v>42.391244304449636</v>
      </c>
      <c r="E235" s="215">
        <f t="shared" si="226"/>
        <v>44.834822594918457</v>
      </c>
      <c r="F235" s="215">
        <f t="shared" si="226"/>
        <v>47.216314678024773</v>
      </c>
      <c r="G235" s="215">
        <f t="shared" si="226"/>
        <v>49.538387151885964</v>
      </c>
      <c r="H235" s="215">
        <f t="shared" si="226"/>
        <v>51.800782442252519</v>
      </c>
      <c r="I235" s="215">
        <f t="shared" si="226"/>
        <v>54.184116746027883</v>
      </c>
      <c r="J235" s="215">
        <f t="shared" si="226"/>
        <v>56.556107003887277</v>
      </c>
      <c r="K235" s="215">
        <f t="shared" si="226"/>
        <v>58.919033143866919</v>
      </c>
      <c r="L235" s="215">
        <f t="shared" si="226"/>
        <v>61.27289464046985</v>
      </c>
      <c r="M235" s="215">
        <f t="shared" si="226"/>
        <v>63.615126260199062</v>
      </c>
      <c r="N235" s="215">
        <f t="shared" si="226"/>
        <v>65.940286668616963</v>
      </c>
      <c r="O235" s="215">
        <f t="shared" si="226"/>
        <v>68.239712197357477</v>
      </c>
      <c r="P235" s="215">
        <f t="shared" si="226"/>
        <v>70.501118771005636</v>
      </c>
      <c r="Q235" s="215">
        <f t="shared" si="226"/>
        <v>72.708128175963708</v>
      </c>
      <c r="R235" s="319">
        <f t="shared" si="226"/>
        <v>74.839682110431625</v>
      </c>
      <c r="S235" s="215">
        <f t="shared" si="226"/>
        <v>76.869285538335504</v>
      </c>
      <c r="T235" s="215">
        <f t="shared" si="226"/>
        <v>78.768415766874952</v>
      </c>
      <c r="U235" s="215">
        <f t="shared" si="226"/>
        <v>80.498976349730754</v>
      </c>
      <c r="V235" s="215">
        <f t="shared" si="226"/>
        <v>82.014537252398199</v>
      </c>
      <c r="W235" s="215">
        <f t="shared" si="226"/>
        <v>83.259753607670191</v>
      </c>
      <c r="X235" s="215">
        <f t="shared" si="226"/>
        <v>84.169038077513605</v>
      </c>
      <c r="Y235" s="215">
        <f t="shared" si="226"/>
        <v>84.664790514021377</v>
      </c>
      <c r="Z235" s="215">
        <f t="shared" si="226"/>
        <v>84.655190040168932</v>
      </c>
      <c r="AA235" s="215">
        <f t="shared" si="226"/>
        <v>84.031447604572122</v>
      </c>
      <c r="AB235" s="215">
        <f t="shared" si="226"/>
        <v>82.664360825481324</v>
      </c>
      <c r="AC235" s="215">
        <f t="shared" si="226"/>
        <v>80.399964419135429</v>
      </c>
      <c r="AD235" s="215">
        <f t="shared" si="226"/>
        <v>77.047135250252381</v>
      </c>
      <c r="AE235" s="215">
        <f t="shared" si="226"/>
        <v>72.319931742592971</v>
      </c>
      <c r="AF235" s="215">
        <f t="shared" si="226"/>
        <v>65.971820569138401</v>
      </c>
      <c r="AG235" s="215">
        <f t="shared" si="226"/>
        <v>57.70942496859449</v>
      </c>
      <c r="AH235" s="215">
        <f t="shared" ref="AH235:BM235" si="227">+AH151</f>
        <v>47.184366111960401</v>
      </c>
      <c r="AI235" s="215">
        <f t="shared" si="227"/>
        <v>33.987098935635096</v>
      </c>
      <c r="AJ235" s="215">
        <f t="shared" si="227"/>
        <v>17.648547297244892</v>
      </c>
      <c r="AK235" s="215">
        <f t="shared" si="227"/>
        <v>0</v>
      </c>
      <c r="AL235" s="215">
        <f t="shared" si="227"/>
        <v>0</v>
      </c>
      <c r="AM235" s="215">
        <f t="shared" si="227"/>
        <v>0</v>
      </c>
      <c r="AN235" s="215">
        <f t="shared" si="227"/>
        <v>0</v>
      </c>
      <c r="AO235" s="215">
        <f t="shared" si="227"/>
        <v>0</v>
      </c>
      <c r="AP235" s="215">
        <f t="shared" si="227"/>
        <v>0</v>
      </c>
      <c r="AQ235" s="215">
        <f t="shared" si="227"/>
        <v>0</v>
      </c>
      <c r="AR235" s="215">
        <f t="shared" si="227"/>
        <v>0</v>
      </c>
      <c r="AS235" s="215">
        <f t="shared" si="227"/>
        <v>0</v>
      </c>
      <c r="AT235" s="215">
        <f t="shared" si="227"/>
        <v>0</v>
      </c>
      <c r="AU235" s="215">
        <f t="shared" si="227"/>
        <v>0</v>
      </c>
      <c r="AV235" s="215">
        <f t="shared" si="227"/>
        <v>0</v>
      </c>
      <c r="AW235" s="215">
        <f t="shared" si="227"/>
        <v>0</v>
      </c>
      <c r="AX235" s="215">
        <f t="shared" si="227"/>
        <v>0</v>
      </c>
      <c r="AY235" s="215">
        <f t="shared" si="227"/>
        <v>0</v>
      </c>
      <c r="AZ235" s="215">
        <f t="shared" si="227"/>
        <v>0</v>
      </c>
      <c r="BA235" s="215">
        <f t="shared" si="227"/>
        <v>0</v>
      </c>
      <c r="BB235" s="215">
        <f t="shared" si="227"/>
        <v>0</v>
      </c>
      <c r="BC235" s="215">
        <f t="shared" si="227"/>
        <v>0</v>
      </c>
      <c r="BD235" s="215">
        <f t="shared" si="227"/>
        <v>0</v>
      </c>
      <c r="BE235" s="215">
        <f t="shared" si="227"/>
        <v>0</v>
      </c>
      <c r="BF235" s="215">
        <f t="shared" si="227"/>
        <v>0</v>
      </c>
      <c r="BG235" s="215">
        <f t="shared" si="227"/>
        <v>0</v>
      </c>
      <c r="BH235" s="215">
        <f t="shared" si="227"/>
        <v>0</v>
      </c>
      <c r="BI235" s="215">
        <f t="shared" si="227"/>
        <v>0</v>
      </c>
      <c r="BJ235" s="215">
        <f t="shared" si="227"/>
        <v>0</v>
      </c>
      <c r="BK235" s="215">
        <f t="shared" si="227"/>
        <v>0</v>
      </c>
      <c r="BL235" s="215">
        <f t="shared" si="227"/>
        <v>0</v>
      </c>
      <c r="BM235" s="215">
        <f t="shared" si="227"/>
        <v>0</v>
      </c>
      <c r="BN235" s="215">
        <f t="shared" ref="BN235:CB235" si="228">+BN151</f>
        <v>0</v>
      </c>
      <c r="BO235" s="215">
        <f t="shared" si="228"/>
        <v>0</v>
      </c>
      <c r="BP235" s="215">
        <f t="shared" si="228"/>
        <v>0</v>
      </c>
      <c r="BQ235" s="215">
        <f t="shared" si="228"/>
        <v>0</v>
      </c>
      <c r="BR235" s="215">
        <f t="shared" si="228"/>
        <v>0</v>
      </c>
      <c r="BS235" s="215">
        <f t="shared" si="228"/>
        <v>0</v>
      </c>
      <c r="BT235" s="215">
        <f t="shared" si="228"/>
        <v>0</v>
      </c>
      <c r="BU235" s="215">
        <f t="shared" si="228"/>
        <v>0</v>
      </c>
      <c r="BV235" s="215">
        <f t="shared" si="228"/>
        <v>0</v>
      </c>
      <c r="BW235" s="215">
        <f t="shared" si="228"/>
        <v>0</v>
      </c>
      <c r="BX235" s="215">
        <f t="shared" si="228"/>
        <v>0</v>
      </c>
      <c r="BY235" s="215">
        <f t="shared" si="228"/>
        <v>0</v>
      </c>
      <c r="BZ235" s="215">
        <f t="shared" si="228"/>
        <v>0</v>
      </c>
      <c r="CA235" s="215">
        <f t="shared" si="228"/>
        <v>0</v>
      </c>
      <c r="CB235" s="215">
        <f t="shared" si="228"/>
        <v>0</v>
      </c>
      <c r="CC235" s="215">
        <f>+CC151</f>
        <v>0</v>
      </c>
      <c r="CD235" s="215">
        <f>+CD151</f>
        <v>0</v>
      </c>
    </row>
    <row r="236" spans="1:82" s="148" customFormat="1" ht="17.399999999999999" customHeight="1" x14ac:dyDescent="0.25">
      <c r="A236" s="215" t="s">
        <v>225</v>
      </c>
      <c r="B236" s="215">
        <f t="shared" ref="B236:AG236" si="229">+B116</f>
        <v>416.2025821596244</v>
      </c>
      <c r="C236" s="215">
        <f t="shared" si="229"/>
        <v>430.90246437717224</v>
      </c>
      <c r="D236" s="215">
        <f t="shared" si="229"/>
        <v>446.5430845492819</v>
      </c>
      <c r="E236" s="215">
        <f t="shared" si="229"/>
        <v>462.97379617324827</v>
      </c>
      <c r="F236" s="215">
        <f t="shared" si="229"/>
        <v>480.24241727341791</v>
      </c>
      <c r="G236" s="215">
        <f t="shared" si="229"/>
        <v>498.40456811250726</v>
      </c>
      <c r="H236" s="215">
        <f t="shared" si="229"/>
        <v>517.50699929610539</v>
      </c>
      <c r="I236" s="215">
        <f t="shared" si="229"/>
        <v>537.69315228145479</v>
      </c>
      <c r="J236" s="215">
        <f t="shared" si="229"/>
        <v>559.00708256334246</v>
      </c>
      <c r="K236" s="215">
        <f t="shared" si="229"/>
        <v>581.50142267148783</v>
      </c>
      <c r="L236" s="215">
        <f t="shared" si="229"/>
        <v>605.22655111346012</v>
      </c>
      <c r="M236" s="215">
        <f t="shared" si="229"/>
        <v>630.22896483271893</v>
      </c>
      <c r="N236" s="215">
        <f t="shared" si="229"/>
        <v>656.54981595985669</v>
      </c>
      <c r="O236" s="215">
        <f t="shared" si="229"/>
        <v>684.22318285815459</v>
      </c>
      <c r="P236" s="215">
        <f t="shared" si="229"/>
        <v>713.27399034658561</v>
      </c>
      <c r="Q236" s="215">
        <f t="shared" si="229"/>
        <v>743.71553741635535</v>
      </c>
      <c r="R236" s="319">
        <f t="shared" si="229"/>
        <v>775.54657686380244</v>
      </c>
      <c r="S236" s="215">
        <f t="shared" si="229"/>
        <v>808.74785682286097</v>
      </c>
      <c r="T236" s="215">
        <f t="shared" si="229"/>
        <v>843.23471173361145</v>
      </c>
      <c r="U236" s="215">
        <f t="shared" si="229"/>
        <v>878.93218558254455</v>
      </c>
      <c r="V236" s="215">
        <f t="shared" si="229"/>
        <v>915.74284302920773</v>
      </c>
      <c r="W236" s="215">
        <f t="shared" si="229"/>
        <v>953.53469272668781</v>
      </c>
      <c r="X236" s="215">
        <f t="shared" si="229"/>
        <v>992.1333047553677</v>
      </c>
      <c r="Y236" s="215">
        <f t="shared" si="229"/>
        <v>1031.3139981923437</v>
      </c>
      <c r="Z236" s="215">
        <f t="shared" si="229"/>
        <v>1070.7929015224859</v>
      </c>
      <c r="AA236" s="215">
        <f t="shared" si="229"/>
        <v>1110.2163554725425</v>
      </c>
      <c r="AB236" s="215">
        <f t="shared" si="229"/>
        <v>1149.1482034994335</v>
      </c>
      <c r="AC236" s="215">
        <f t="shared" si="229"/>
        <v>1187.0544233470112</v>
      </c>
      <c r="AD236" s="215">
        <f t="shared" si="229"/>
        <v>1223.2800780046582</v>
      </c>
      <c r="AE236" s="215">
        <f t="shared" si="229"/>
        <v>1256.9903491000546</v>
      </c>
      <c r="AF236" s="215">
        <f t="shared" si="229"/>
        <v>1287.1976457232738</v>
      </c>
      <c r="AG236" s="215">
        <f t="shared" si="229"/>
        <v>1312.7305902647577</v>
      </c>
      <c r="AH236" s="215">
        <f t="shared" ref="AH236:BM236" si="230">+AH116</f>
        <v>1332.2003340291064</v>
      </c>
      <c r="AI236" s="215">
        <f t="shared" si="230"/>
        <v>1343.9635922873031</v>
      </c>
      <c r="AJ236" s="215">
        <f t="shared" si="230"/>
        <v>1346.0874573079248</v>
      </c>
      <c r="AK236" s="215">
        <f t="shared" si="230"/>
        <v>1337.8096490335827</v>
      </c>
      <c r="AL236" s="215">
        <f t="shared" si="230"/>
        <v>1329.8908748812094</v>
      </c>
      <c r="AM236" s="215">
        <f t="shared" si="230"/>
        <v>1322.4457268961712</v>
      </c>
      <c r="AN236" s="215">
        <f t="shared" si="230"/>
        <v>1315.5205814763428</v>
      </c>
      <c r="AO236" s="215">
        <f t="shared" si="230"/>
        <v>1309.0831487675591</v>
      </c>
      <c r="AP236" s="215">
        <f t="shared" si="230"/>
        <v>1303.0864048393</v>
      </c>
      <c r="AQ236" s="215">
        <f t="shared" si="230"/>
        <v>1297.4848048692591</v>
      </c>
      <c r="AR236" s="215">
        <f t="shared" si="230"/>
        <v>1292.2376986822192</v>
      </c>
      <c r="AS236" s="215">
        <f t="shared" si="230"/>
        <v>1287.3095013537306</v>
      </c>
      <c r="AT236" s="215">
        <f t="shared" si="230"/>
        <v>1282.6691394583115</v>
      </c>
      <c r="AU236" s="215">
        <f t="shared" si="230"/>
        <v>1278.2894150853974</v>
      </c>
      <c r="AV236" s="215">
        <f t="shared" si="230"/>
        <v>1274.1464357774951</v>
      </c>
      <c r="AW236" s="215">
        <f t="shared" si="230"/>
        <v>1270.2191320609229</v>
      </c>
      <c r="AX236" s="215">
        <f t="shared" si="230"/>
        <v>1266.4888544666671</v>
      </c>
      <c r="AY236" s="215">
        <f t="shared" si="230"/>
        <v>1262.9390370344695</v>
      </c>
      <c r="AZ236" s="215">
        <f t="shared" si="230"/>
        <v>1259.55491531403</v>
      </c>
      <c r="BA236" s="215">
        <f t="shared" si="230"/>
        <v>1256.3232889370661</v>
      </c>
      <c r="BB236" s="215">
        <f t="shared" si="230"/>
        <v>1253.2323207607947</v>
      </c>
      <c r="BC236" s="215">
        <f t="shared" si="230"/>
        <v>1250.2713661649091</v>
      </c>
      <c r="BD236" s="215">
        <f t="shared" si="230"/>
        <v>1247.430827338801</v>
      </c>
      <c r="BE236" s="215">
        <f t="shared" si="230"/>
        <v>1244.702028384706</v>
      </c>
      <c r="BF236" s="215">
        <f t="shared" si="230"/>
        <v>1242.0771078434752</v>
      </c>
      <c r="BG236" s="215">
        <f t="shared" si="230"/>
        <v>1239.5489258696566</v>
      </c>
      <c r="BH236" s="215">
        <f t="shared" si="230"/>
        <v>1237.1109837774152</v>
      </c>
      <c r="BI236" s="215">
        <f t="shared" si="230"/>
        <v>1234.7573540761061</v>
      </c>
      <c r="BJ236" s="215">
        <f t="shared" si="230"/>
        <v>1232.4826194350262</v>
      </c>
      <c r="BK236" s="215">
        <f t="shared" si="230"/>
        <v>1230.2818192771019</v>
      </c>
      <c r="BL236" s="215">
        <f t="shared" si="230"/>
        <v>1228.1504029135324</v>
      </c>
      <c r="BM236" s="215">
        <f t="shared" si="230"/>
        <v>1226.0841883053572</v>
      </c>
      <c r="BN236" s="215">
        <f t="shared" ref="BN236:CB236" si="231">+BN116</f>
        <v>1224.079325681085</v>
      </c>
      <c r="BO236" s="215">
        <f t="shared" si="231"/>
        <v>1222.1322653579059</v>
      </c>
      <c r="BP236" s="215">
        <f t="shared" si="231"/>
        <v>1220.2397292122878</v>
      </c>
      <c r="BQ236" s="215">
        <f t="shared" si="231"/>
        <v>1218.3986853276581</v>
      </c>
      <c r="BR236" s="215">
        <f t="shared" si="231"/>
        <v>1216.6063254153819</v>
      </c>
      <c r="BS236" s="215">
        <f t="shared" si="231"/>
        <v>1214.8600446627854</v>
      </c>
      <c r="BT236" s="215">
        <f t="shared" si="231"/>
        <v>1213.1574237104207</v>
      </c>
      <c r="BU236" s="215">
        <f t="shared" si="231"/>
        <v>1211.496212501735</v>
      </c>
      <c r="BV236" s="215">
        <f t="shared" si="231"/>
        <v>1209.8743157830361</v>
      </c>
      <c r="BW236" s="215">
        <f t="shared" si="231"/>
        <v>1208.2897800611759</v>
      </c>
      <c r="BX236" s="215">
        <f t="shared" si="231"/>
        <v>1206.7407818515717</v>
      </c>
      <c r="BY236" s="215">
        <f t="shared" si="231"/>
        <v>1205.2256170707342</v>
      </c>
      <c r="BZ236" s="215">
        <f t="shared" si="231"/>
        <v>1203.742691445937</v>
      </c>
      <c r="CA236" s="215">
        <f t="shared" si="231"/>
        <v>1202.29051183057</v>
      </c>
      <c r="CB236" s="215">
        <f t="shared" si="231"/>
        <v>1200.8676783274068</v>
      </c>
      <c r="CC236" s="215">
        <f>+CC116</f>
        <v>1199.4728771338466</v>
      </c>
      <c r="CD236" s="215">
        <f>+CD116</f>
        <v>1198.1048740334586</v>
      </c>
    </row>
    <row r="237" spans="1:82" s="148" customFormat="1" ht="17.399999999999999" customHeight="1" x14ac:dyDescent="0.25">
      <c r="A237" s="215" t="s">
        <v>226</v>
      </c>
      <c r="B237" s="215">
        <f t="shared" ref="B237:AG237" si="232">+B114</f>
        <v>886.51149999999996</v>
      </c>
      <c r="C237" s="215">
        <f t="shared" si="232"/>
        <v>917.82224912337688</v>
      </c>
      <c r="D237" s="215">
        <f t="shared" si="232"/>
        <v>951.13677008997036</v>
      </c>
      <c r="E237" s="215">
        <f t="shared" si="232"/>
        <v>986.13418584901876</v>
      </c>
      <c r="F237" s="215">
        <f t="shared" si="232"/>
        <v>1022.9163487923801</v>
      </c>
      <c r="G237" s="215">
        <f t="shared" si="232"/>
        <v>1061.6017300796404</v>
      </c>
      <c r="H237" s="215">
        <f t="shared" si="232"/>
        <v>1102.2899085007045</v>
      </c>
      <c r="I237" s="215">
        <f t="shared" si="232"/>
        <v>1145.2864143594986</v>
      </c>
      <c r="J237" s="215">
        <f t="shared" si="232"/>
        <v>1190.6850858599194</v>
      </c>
      <c r="K237" s="215">
        <f t="shared" si="232"/>
        <v>1238.598030290269</v>
      </c>
      <c r="L237" s="215">
        <f t="shared" si="232"/>
        <v>1289.1325538716701</v>
      </c>
      <c r="M237" s="215">
        <f t="shared" si="232"/>
        <v>1342.3876950936913</v>
      </c>
      <c r="N237" s="215">
        <f t="shared" si="232"/>
        <v>1398.4511079944946</v>
      </c>
      <c r="O237" s="215">
        <f t="shared" si="232"/>
        <v>1457.3953794878691</v>
      </c>
      <c r="P237" s="215">
        <f t="shared" si="232"/>
        <v>1519.2735994382272</v>
      </c>
      <c r="Q237" s="215">
        <f t="shared" si="232"/>
        <v>1584.1140946968369</v>
      </c>
      <c r="R237" s="319">
        <f t="shared" si="232"/>
        <v>1651.9142087198991</v>
      </c>
      <c r="S237" s="215">
        <f t="shared" si="232"/>
        <v>1722.6329350326937</v>
      </c>
      <c r="T237" s="215">
        <f t="shared" si="232"/>
        <v>1796.0899359925922</v>
      </c>
      <c r="U237" s="215">
        <f t="shared" si="232"/>
        <v>1872.1255552908199</v>
      </c>
      <c r="V237" s="215">
        <f t="shared" si="232"/>
        <v>1950.5322556522124</v>
      </c>
      <c r="W237" s="215">
        <f t="shared" si="232"/>
        <v>2031.0288955078449</v>
      </c>
      <c r="X237" s="215">
        <f t="shared" si="232"/>
        <v>2113.2439391289331</v>
      </c>
      <c r="Y237" s="215">
        <f t="shared" si="232"/>
        <v>2196.698816149692</v>
      </c>
      <c r="Z237" s="215">
        <f t="shared" si="232"/>
        <v>2280.7888802428947</v>
      </c>
      <c r="AA237" s="215">
        <f t="shared" si="232"/>
        <v>2364.7608371565157</v>
      </c>
      <c r="AB237" s="215">
        <f t="shared" si="232"/>
        <v>2447.6856734537932</v>
      </c>
      <c r="AC237" s="215">
        <f t="shared" si="232"/>
        <v>2528.4259217291337</v>
      </c>
      <c r="AD237" s="215">
        <f t="shared" si="232"/>
        <v>2605.586566149922</v>
      </c>
      <c r="AE237" s="215">
        <f t="shared" si="232"/>
        <v>2677.3894435831162</v>
      </c>
      <c r="AF237" s="215">
        <f t="shared" si="232"/>
        <v>2741.7309853905731</v>
      </c>
      <c r="AG237" s="215">
        <f t="shared" si="232"/>
        <v>2796.1161572639335</v>
      </c>
      <c r="AH237" s="215">
        <f t="shared" ref="AH237:BM237" si="233">+AH114</f>
        <v>2837.5867114819966</v>
      </c>
      <c r="AI237" s="215">
        <f t="shared" si="233"/>
        <v>2862.6424515719555</v>
      </c>
      <c r="AJ237" s="215">
        <f t="shared" si="233"/>
        <v>2867.1662840658796</v>
      </c>
      <c r="AK237" s="215">
        <f t="shared" si="233"/>
        <v>2849.5345524415311</v>
      </c>
      <c r="AL237" s="215">
        <f t="shared" si="233"/>
        <v>2832.6675634969756</v>
      </c>
      <c r="AM237" s="215">
        <f t="shared" si="233"/>
        <v>2816.8093982888445</v>
      </c>
      <c r="AN237" s="215">
        <f t="shared" si="233"/>
        <v>2802.0588385446099</v>
      </c>
      <c r="AO237" s="215">
        <f t="shared" si="233"/>
        <v>2788.3471068749009</v>
      </c>
      <c r="AP237" s="215">
        <f t="shared" si="233"/>
        <v>2775.5740423077091</v>
      </c>
      <c r="AQ237" s="215">
        <f t="shared" si="233"/>
        <v>2763.6426343715216</v>
      </c>
      <c r="AR237" s="215">
        <f t="shared" si="233"/>
        <v>2752.4662981931265</v>
      </c>
      <c r="AS237" s="215">
        <f t="shared" si="233"/>
        <v>2741.9692378834461</v>
      </c>
      <c r="AT237" s="215">
        <f t="shared" si="233"/>
        <v>2732.0852670462036</v>
      </c>
      <c r="AU237" s="215">
        <f t="shared" si="233"/>
        <v>2722.7564541318966</v>
      </c>
      <c r="AV237" s="215">
        <f t="shared" si="233"/>
        <v>2713.9319082060642</v>
      </c>
      <c r="AW237" s="215">
        <f t="shared" si="233"/>
        <v>2705.5667512897658</v>
      </c>
      <c r="AX237" s="215">
        <f t="shared" si="233"/>
        <v>2697.6212600140007</v>
      </c>
      <c r="AY237" s="215">
        <f t="shared" si="233"/>
        <v>2690.06014888342</v>
      </c>
      <c r="AZ237" s="215">
        <f t="shared" si="233"/>
        <v>2682.8519696188837</v>
      </c>
      <c r="BA237" s="215">
        <f t="shared" si="233"/>
        <v>2675.9686054359504</v>
      </c>
      <c r="BB237" s="215">
        <f t="shared" si="233"/>
        <v>2669.3848432204927</v>
      </c>
      <c r="BC237" s="215">
        <f t="shared" si="233"/>
        <v>2663.078009931256</v>
      </c>
      <c r="BD237" s="215">
        <f t="shared" si="233"/>
        <v>2657.027662231646</v>
      </c>
      <c r="BE237" s="215">
        <f t="shared" si="233"/>
        <v>2651.2153204594233</v>
      </c>
      <c r="BF237" s="215">
        <f t="shared" si="233"/>
        <v>2645.6242397066021</v>
      </c>
      <c r="BG237" s="215">
        <f t="shared" si="233"/>
        <v>2640.2392121023686</v>
      </c>
      <c r="BH237" s="215">
        <f t="shared" si="233"/>
        <v>2635.0463954458942</v>
      </c>
      <c r="BI237" s="215">
        <f t="shared" si="233"/>
        <v>2630.0331641821058</v>
      </c>
      <c r="BJ237" s="215">
        <f t="shared" si="233"/>
        <v>2625.1879793966059</v>
      </c>
      <c r="BK237" s="215">
        <f t="shared" si="233"/>
        <v>2620.5002750602271</v>
      </c>
      <c r="BL237" s="215">
        <f t="shared" si="233"/>
        <v>2615.9603582058239</v>
      </c>
      <c r="BM237" s="215">
        <f t="shared" si="233"/>
        <v>2611.5593210904108</v>
      </c>
      <c r="BN237" s="215">
        <f t="shared" ref="BN237:CB237" si="234">+BN114</f>
        <v>2607.2889637007111</v>
      </c>
      <c r="BO237" s="215">
        <f t="shared" si="234"/>
        <v>2603.1417252123397</v>
      </c>
      <c r="BP237" s="215">
        <f t="shared" si="234"/>
        <v>2599.1106232221728</v>
      </c>
      <c r="BQ237" s="215">
        <f t="shared" si="234"/>
        <v>2595.1891997479115</v>
      </c>
      <c r="BR237" s="215">
        <f t="shared" si="234"/>
        <v>2591.3714731347632</v>
      </c>
      <c r="BS237" s="215">
        <f t="shared" si="234"/>
        <v>2587.651895131733</v>
      </c>
      <c r="BT237" s="215">
        <f t="shared" si="234"/>
        <v>2584.0253125031959</v>
      </c>
      <c r="BU237" s="215">
        <f t="shared" si="234"/>
        <v>2580.4869326286953</v>
      </c>
      <c r="BV237" s="215">
        <f t="shared" si="234"/>
        <v>2577.0322926178669</v>
      </c>
      <c r="BW237" s="215">
        <f t="shared" si="234"/>
        <v>2573.6572315303042</v>
      </c>
      <c r="BX237" s="215">
        <f t="shared" si="234"/>
        <v>2570.3578653438476</v>
      </c>
      <c r="BY237" s="215">
        <f t="shared" si="234"/>
        <v>2567.1305643606638</v>
      </c>
      <c r="BZ237" s="215">
        <f t="shared" si="234"/>
        <v>2563.9719327798457</v>
      </c>
      <c r="CA237" s="215">
        <f t="shared" si="234"/>
        <v>2560.8787901991141</v>
      </c>
      <c r="CB237" s="215">
        <f t="shared" si="234"/>
        <v>2557.8481548373761</v>
      </c>
      <c r="CC237" s="215">
        <f>+CC114</f>
        <v>2554.8772282950931</v>
      </c>
      <c r="CD237" s="215">
        <f>+CD114</f>
        <v>2551.9633816912669</v>
      </c>
    </row>
    <row r="238" spans="1:82" s="148" customFormat="1" ht="17.399999999999999" customHeight="1" x14ac:dyDescent="0.25">
      <c r="A238" s="215" t="s">
        <v>218</v>
      </c>
      <c r="B238" s="215">
        <f t="shared" ref="B238:AG238" si="235">+B138</f>
        <v>1.2471539999999999</v>
      </c>
      <c r="C238" s="215">
        <f t="shared" si="235"/>
        <v>1.4289422493516617</v>
      </c>
      <c r="D238" s="215">
        <f t="shared" si="235"/>
        <v>1.5705709366126428</v>
      </c>
      <c r="E238" s="215">
        <f t="shared" si="235"/>
        <v>1.7021515129954414</v>
      </c>
      <c r="F238" s="215">
        <f t="shared" si="235"/>
        <v>1.8324676335851284</v>
      </c>
      <c r="G238" s="215">
        <f t="shared" si="235"/>
        <v>1.9640752238486168</v>
      </c>
      <c r="H238" s="215">
        <f t="shared" si="235"/>
        <v>2.0976603539006695</v>
      </c>
      <c r="I238" s="215">
        <f t="shared" si="235"/>
        <v>2.2336748926141756</v>
      </c>
      <c r="J238" s="215">
        <f t="shared" si="235"/>
        <v>2.3722406164007093</v>
      </c>
      <c r="K238" s="215">
        <f t="shared" si="235"/>
        <v>2.5133025957955271</v>
      </c>
      <c r="L238" s="215">
        <f t="shared" si="235"/>
        <v>2.6567398688095332</v>
      </c>
      <c r="M238" s="215">
        <f t="shared" si="235"/>
        <v>2.8023952404052404</v>
      </c>
      <c r="N238" s="215">
        <f t="shared" si="235"/>
        <v>2.9500827575504562</v>
      </c>
      <c r="O238" s="215">
        <f t="shared" si="235"/>
        <v>3.0995886149748708</v>
      </c>
      <c r="P238" s="215">
        <f t="shared" si="235"/>
        <v>3.2506699531482268</v>
      </c>
      <c r="Q238" s="215">
        <f t="shared" si="235"/>
        <v>3.4030528515276735</v>
      </c>
      <c r="R238" s="319">
        <f t="shared" si="235"/>
        <v>3.5564298610388345</v>
      </c>
      <c r="S238" s="215">
        <f t="shared" si="235"/>
        <v>3.7041171277611569</v>
      </c>
      <c r="T238" s="215">
        <f t="shared" si="235"/>
        <v>3.8492277224594442</v>
      </c>
      <c r="U238" s="215">
        <f t="shared" si="235"/>
        <v>3.9924968402760337</v>
      </c>
      <c r="V238" s="215">
        <f t="shared" si="235"/>
        <v>4.1339346123251461</v>
      </c>
      <c r="W238" s="215">
        <f t="shared" si="235"/>
        <v>4.2732935467483664</v>
      </c>
      <c r="X238" s="215">
        <f t="shared" si="235"/>
        <v>4.410200163132262</v>
      </c>
      <c r="Y238" s="215">
        <f t="shared" si="235"/>
        <v>4.5441894838539163</v>
      </c>
      <c r="Z238" s="215">
        <f t="shared" si="235"/>
        <v>4.6747096429175468</v>
      </c>
      <c r="AA238" s="215">
        <f t="shared" si="235"/>
        <v>4.8011153125153285</v>
      </c>
      <c r="AB238" s="215">
        <f t="shared" si="235"/>
        <v>4.9226546007281273</v>
      </c>
      <c r="AC238" s="215">
        <f t="shared" si="235"/>
        <v>5.0384497107872033</v>
      </c>
      <c r="AD238" s="215">
        <f t="shared" si="235"/>
        <v>5.1474635494285241</v>
      </c>
      <c r="AE238" s="215">
        <f t="shared" si="235"/>
        <v>5.2484096592206022</v>
      </c>
      <c r="AF238" s="215">
        <f t="shared" si="235"/>
        <v>5.3397684412027289</v>
      </c>
      <c r="AG238" s="215">
        <f t="shared" si="235"/>
        <v>5.4197358715828461</v>
      </c>
      <c r="AH238" s="215">
        <f t="shared" ref="AH238:BM238" si="236">+AH138</f>
        <v>5.4861366201763282</v>
      </c>
      <c r="AI238" s="215">
        <f t="shared" si="236"/>
        <v>5.536300716133578</v>
      </c>
      <c r="AJ238" s="215">
        <f t="shared" si="236"/>
        <v>5.5668949663271352</v>
      </c>
      <c r="AK238" s="215">
        <f t="shared" si="236"/>
        <v>5.453166266490058</v>
      </c>
      <c r="AL238" s="215">
        <f t="shared" si="236"/>
        <v>5.4333773038469282</v>
      </c>
      <c r="AM238" s="215">
        <f t="shared" si="236"/>
        <v>5.4410049491319077</v>
      </c>
      <c r="AN238" s="215">
        <f t="shared" si="236"/>
        <v>5.45667204305194</v>
      </c>
      <c r="AO238" s="215">
        <f t="shared" si="236"/>
        <v>5.474695558471268</v>
      </c>
      <c r="AP238" s="215">
        <f t="shared" si="236"/>
        <v>5.4933783577389717</v>
      </c>
      <c r="AQ238" s="215">
        <f t="shared" si="236"/>
        <v>5.5121891882122149</v>
      </c>
      <c r="AR238" s="215">
        <f t="shared" si="236"/>
        <v>5.5309421764235633</v>
      </c>
      <c r="AS238" s="215">
        <f t="shared" si="236"/>
        <v>5.5495572551942534</v>
      </c>
      <c r="AT238" s="215">
        <f t="shared" si="236"/>
        <v>5.5679896074938906</v>
      </c>
      <c r="AU238" s="215">
        <f t="shared" si="236"/>
        <v>5.5862084152967402</v>
      </c>
      <c r="AV238" s="215">
        <f t="shared" si="236"/>
        <v>5.6041900814200094</v>
      </c>
      <c r="AW238" s="215">
        <f t="shared" si="236"/>
        <v>5.6219157675998677</v>
      </c>
      <c r="AX238" s="215">
        <f t="shared" si="236"/>
        <v>5.6393702728792698</v>
      </c>
      <c r="AY238" s="215">
        <f t="shared" si="236"/>
        <v>5.6565413699022873</v>
      </c>
      <c r="AZ238" s="215">
        <f t="shared" si="236"/>
        <v>5.6734193294699509</v>
      </c>
      <c r="BA238" s="215">
        <f t="shared" si="236"/>
        <v>5.6899965447763385</v>
      </c>
      <c r="BB238" s="215">
        <f t="shared" si="236"/>
        <v>5.7062672215270158</v>
      </c>
      <c r="BC238" s="215">
        <f t="shared" si="236"/>
        <v>5.722227117690986</v>
      </c>
      <c r="BD238" s="215">
        <f t="shared" si="236"/>
        <v>5.7378733229914172</v>
      </c>
      <c r="BE238" s="215">
        <f t="shared" si="236"/>
        <v>5.7532040710673966</v>
      </c>
      <c r="BF238" s="215">
        <f t="shared" si="236"/>
        <v>5.7682185788345057</v>
      </c>
      <c r="BG238" s="215">
        <f t="shared" si="236"/>
        <v>5.7829169086516119</v>
      </c>
      <c r="BH238" s="215">
        <f t="shared" si="236"/>
        <v>5.7972998497083941</v>
      </c>
      <c r="BI238" s="215">
        <f t="shared" si="236"/>
        <v>5.8113688156800745</v>
      </c>
      <c r="BJ238" s="215">
        <f t="shared" si="236"/>
        <v>5.8251257562015839</v>
      </c>
      <c r="BK238" s="215">
        <f t="shared" si="236"/>
        <v>5.8385730801225133</v>
      </c>
      <c r="BL238" s="215">
        <f t="shared" si="236"/>
        <v>5.851713588837665</v>
      </c>
      <c r="BM238" s="215">
        <f t="shared" si="236"/>
        <v>5.8645504182612758</v>
      </c>
      <c r="BN238" s="215">
        <f t="shared" ref="BN238:CB238" si="237">+BN138</f>
        <v>5.877086988237938</v>
      </c>
      <c r="BO238" s="215">
        <f t="shared" si="237"/>
        <v>5.8893269583693328</v>
      </c>
      <c r="BP238" s="215">
        <f t="shared" si="237"/>
        <v>5.9012741893903176</v>
      </c>
      <c r="BQ238" s="215">
        <f t="shared" si="237"/>
        <v>5.9129327093567436</v>
      </c>
      <c r="BR238" s="215">
        <f t="shared" si="237"/>
        <v>5.9243066840150371</v>
      </c>
      <c r="BS238" s="215">
        <f t="shared" si="237"/>
        <v>5.9354003908140758</v>
      </c>
      <c r="BT238" s="215">
        <f t="shared" si="237"/>
        <v>5.9462181960960399</v>
      </c>
      <c r="BU238" s="215">
        <f t="shared" si="237"/>
        <v>5.9567645350673164</v>
      </c>
      <c r="BV238" s="215">
        <f t="shared" si="237"/>
        <v>5.9670438942050721</v>
      </c>
      <c r="BW238" s="215">
        <f t="shared" si="237"/>
        <v>5.9770607958015276</v>
      </c>
      <c r="BX238" s="215">
        <f t="shared" si="237"/>
        <v>5.9868197843875013</v>
      </c>
      <c r="BY238" s="215">
        <f t="shared" si="237"/>
        <v>5.9963254148105776</v>
      </c>
      <c r="BZ238" s="215">
        <f t="shared" si="237"/>
        <v>6.0055822417722364</v>
      </c>
      <c r="CA238" s="215">
        <f t="shared" si="237"/>
        <v>6.0145948106531799</v>
      </c>
      <c r="CB238" s="215">
        <f t="shared" si="237"/>
        <v>6.023367649477481</v>
      </c>
      <c r="CC238" s="215">
        <f>+CC138</f>
        <v>6.031905261884738</v>
      </c>
      <c r="CD238" s="215">
        <f>+CD138</f>
        <v>6.0402121209953625</v>
      </c>
    </row>
    <row r="239" spans="1:82" s="148" customFormat="1" ht="17.399999999999999" customHeight="1" x14ac:dyDescent="0.25">
      <c r="A239" s="215" t="s">
        <v>227</v>
      </c>
      <c r="B239" s="215">
        <f t="shared" ref="B239:AG239" si="238">+B128</f>
        <v>2.7918301410427691</v>
      </c>
      <c r="C239" s="215">
        <f t="shared" si="238"/>
        <v>3.0268014696177907</v>
      </c>
      <c r="D239" s="215">
        <f t="shared" si="238"/>
        <v>3.267151825684369</v>
      </c>
      <c r="E239" s="215">
        <f t="shared" si="238"/>
        <v>3.510139605962399</v>
      </c>
      <c r="F239" s="215">
        <f t="shared" si="238"/>
        <v>3.7556862754261169</v>
      </c>
      <c r="G239" s="215">
        <f t="shared" si="238"/>
        <v>4.0037630458895457</v>
      </c>
      <c r="H239" s="215">
        <f t="shared" si="238"/>
        <v>4.2541939517471361</v>
      </c>
      <c r="I239" s="215">
        <f t="shared" si="238"/>
        <v>4.5077900196167171</v>
      </c>
      <c r="J239" s="215">
        <f t="shared" si="238"/>
        <v>4.764527474581242</v>
      </c>
      <c r="K239" s="215">
        <f t="shared" si="238"/>
        <v>5.0241308726931271</v>
      </c>
      <c r="L239" s="215">
        <f t="shared" si="238"/>
        <v>5.2862836244374751</v>
      </c>
      <c r="M239" s="215">
        <f t="shared" si="238"/>
        <v>5.5506203471908071</v>
      </c>
      <c r="N239" s="215">
        <f t="shared" si="238"/>
        <v>5.8167235638221841</v>
      </c>
      <c r="O239" s="215">
        <f t="shared" si="238"/>
        <v>6.0841203289155024</v>
      </c>
      <c r="P239" s="215">
        <f t="shared" si="238"/>
        <v>6.3522783096658566</v>
      </c>
      <c r="Q239" s="215">
        <f t="shared" si="238"/>
        <v>6.6206013193345967</v>
      </c>
      <c r="R239" s="319">
        <f t="shared" si="238"/>
        <v>6.8884241925306275</v>
      </c>
      <c r="S239" s="215">
        <f t="shared" si="238"/>
        <v>7.1350691594090776</v>
      </c>
      <c r="T239" s="215">
        <f t="shared" si="238"/>
        <v>7.3768390995077926</v>
      </c>
      <c r="U239" s="215">
        <f t="shared" si="238"/>
        <v>7.6132938294802246</v>
      </c>
      <c r="V239" s="215">
        <f t="shared" si="238"/>
        <v>7.8439060832259253</v>
      </c>
      <c r="W239" s="215">
        <f t="shared" si="238"/>
        <v>8.0680111666413978</v>
      </c>
      <c r="X239" s="215">
        <f t="shared" si="238"/>
        <v>8.2847925090122523</v>
      </c>
      <c r="Y239" s="215">
        <f t="shared" si="238"/>
        <v>8.4932710277080368</v>
      </c>
      <c r="Z239" s="215">
        <f t="shared" si="238"/>
        <v>8.6922900588302507</v>
      </c>
      <c r="AA239" s="215">
        <f t="shared" si="238"/>
        <v>8.8804928062462984</v>
      </c>
      <c r="AB239" s="215">
        <f t="shared" si="238"/>
        <v>9.0562898340524427</v>
      </c>
      <c r="AC239" s="215">
        <f t="shared" si="238"/>
        <v>9.217813372059938</v>
      </c>
      <c r="AD239" s="215">
        <f t="shared" si="238"/>
        <v>9.3628337831980524</v>
      </c>
      <c r="AE239" s="215">
        <f t="shared" si="238"/>
        <v>9.4885118814731335</v>
      </c>
      <c r="AF239" s="215">
        <f t="shared" si="238"/>
        <v>9.5915412098967998</v>
      </c>
      <c r="AG239" s="215">
        <f t="shared" si="238"/>
        <v>9.6679779214309765</v>
      </c>
      <c r="AH239" s="215">
        <f t="shared" ref="AH239:BM239" si="239">+AH128</f>
        <v>9.7130232222108948</v>
      </c>
      <c r="AI239" s="215">
        <f t="shared" si="239"/>
        <v>9.7207269627160002</v>
      </c>
      <c r="AJ239" s="215">
        <f t="shared" si="239"/>
        <v>9.6835865993550438</v>
      </c>
      <c r="AK239" s="215">
        <f t="shared" si="239"/>
        <v>9.2129742290357424</v>
      </c>
      <c r="AL239" s="215">
        <f t="shared" si="239"/>
        <v>9.1793138313019664</v>
      </c>
      <c r="AM239" s="215">
        <f t="shared" si="239"/>
        <v>9.1474833708074232</v>
      </c>
      <c r="AN239" s="215">
        <f t="shared" si="239"/>
        <v>9.1177148170659894</v>
      </c>
      <c r="AO239" s="215">
        <f t="shared" si="239"/>
        <v>9.0899018759401411</v>
      </c>
      <c r="AP239" s="215">
        <f t="shared" si="239"/>
        <v>9.0638696090077797</v>
      </c>
      <c r="AQ239" s="215">
        <f t="shared" si="239"/>
        <v>9.0394442420295924</v>
      </c>
      <c r="AR239" s="215">
        <f t="shared" si="239"/>
        <v>9.0164687774505996</v>
      </c>
      <c r="AS239" s="215">
        <f t="shared" si="239"/>
        <v>8.9948045990464163</v>
      </c>
      <c r="AT239" s="215">
        <f t="shared" si="239"/>
        <v>8.9743297883570978</v>
      </c>
      <c r="AU239" s="215">
        <f t="shared" si="239"/>
        <v>8.9549369338855218</v>
      </c>
      <c r="AV239" s="215">
        <f t="shared" si="239"/>
        <v>8.9365311043875231</v>
      </c>
      <c r="AW239" s="215">
        <f t="shared" si="239"/>
        <v>8.9190281077763398</v>
      </c>
      <c r="AX239" s="215">
        <f t="shared" si="239"/>
        <v>8.9023530221190068</v>
      </c>
      <c r="AY239" s="215">
        <f t="shared" si="239"/>
        <v>8.8864389586876911</v>
      </c>
      <c r="AZ239" s="215">
        <f t="shared" si="239"/>
        <v>8.8712260174672544</v>
      </c>
      <c r="BA239" s="215">
        <f t="shared" si="239"/>
        <v>8.8566604014975585</v>
      </c>
      <c r="BB239" s="215">
        <f t="shared" si="239"/>
        <v>8.842693662589669</v>
      </c>
      <c r="BC239" s="215">
        <f t="shared" si="239"/>
        <v>8.8292820561703387</v>
      </c>
      <c r="BD239" s="215">
        <f t="shared" si="239"/>
        <v>8.8163859872096211</v>
      </c>
      <c r="BE239" s="215">
        <f t="shared" si="239"/>
        <v>8.8039695325314042</v>
      </c>
      <c r="BF239" s="215">
        <f t="shared" si="239"/>
        <v>8.7920000274704293</v>
      </c>
      <c r="BG239" s="215">
        <f t="shared" si="239"/>
        <v>8.7804477069701115</v>
      </c>
      <c r="BH239" s="215">
        <f t="shared" si="239"/>
        <v>8.769285392928591</v>
      </c>
      <c r="BI239" s="215">
        <f t="shared" si="239"/>
        <v>8.7584882209851891</v>
      </c>
      <c r="BJ239" s="215">
        <f t="shared" si="239"/>
        <v>8.7480334010650029</v>
      </c>
      <c r="BK239" s="215">
        <f t="shared" si="239"/>
        <v>8.7379000069185295</v>
      </c>
      <c r="BL239" s="215">
        <f t="shared" si="239"/>
        <v>8.728068790647697</v>
      </c>
      <c r="BM239" s="215">
        <f t="shared" si="239"/>
        <v>8.7185220188317896</v>
      </c>
      <c r="BN239" s="215">
        <f t="shared" ref="BN239:CB239" si="240">+BN128</f>
        <v>8.7092433273818077</v>
      </c>
      <c r="BO239" s="215">
        <f t="shared" si="240"/>
        <v>8.7002175926801169</v>
      </c>
      <c r="BP239" s="215">
        <f t="shared" si="240"/>
        <v>8.6914308169198566</v>
      </c>
      <c r="BQ239" s="215">
        <f t="shared" si="240"/>
        <v>8.6828700258581346</v>
      </c>
      <c r="BR239" s="215">
        <f t="shared" si="240"/>
        <v>8.6745231774489859</v>
      </c>
      <c r="BS239" s="215">
        <f t="shared" si="240"/>
        <v>8.6663790800347158</v>
      </c>
      <c r="BT239" s="215">
        <f t="shared" si="240"/>
        <v>8.6584273189541481</v>
      </c>
      <c r="BU239" s="215">
        <f t="shared" si="240"/>
        <v>8.6506581905792341</v>
      </c>
      <c r="BV239" s="215">
        <f t="shared" si="240"/>
        <v>8.6430626429216026</v>
      </c>
      <c r="BW239" s="215">
        <f t="shared" si="240"/>
        <v>8.6356322220618633</v>
      </c>
      <c r="BX239" s="215">
        <f t="shared" si="240"/>
        <v>8.6283590237497982</v>
      </c>
      <c r="BY239" s="215">
        <f t="shared" si="240"/>
        <v>8.62123564960533</v>
      </c>
      <c r="BZ239" s="215">
        <f t="shared" si="240"/>
        <v>8.6142551674206675</v>
      </c>
      <c r="CA239" s="215">
        <f t="shared" si="240"/>
        <v>8.6074110751248707</v>
      </c>
      <c r="CB239" s="215">
        <f t="shared" si="240"/>
        <v>8.6006972680246641</v>
      </c>
      <c r="CC239" s="215">
        <f>+CC128</f>
        <v>8.5941080089810207</v>
      </c>
      <c r="CD239" s="215">
        <f>+CD128</f>
        <v>8.5876379012207078</v>
      </c>
    </row>
    <row r="240" spans="1:82" s="148" customFormat="1" ht="17.399999999999999" customHeight="1" x14ac:dyDescent="0.25">
      <c r="A240" s="215" t="s">
        <v>228</v>
      </c>
      <c r="B240" s="215">
        <f t="shared" ref="B240:AG240" si="241">+B134</f>
        <v>-5.3999999999999999E-2</v>
      </c>
      <c r="C240" s="215">
        <f t="shared" si="241"/>
        <v>-3.4062500000000002E-2</v>
      </c>
      <c r="D240" s="215">
        <f t="shared" si="241"/>
        <v>-1.4125E-2</v>
      </c>
      <c r="E240" s="215">
        <f t="shared" si="241"/>
        <v>5.8125E-3</v>
      </c>
      <c r="F240" s="215">
        <f t="shared" si="241"/>
        <v>2.5749999999999999E-2</v>
      </c>
      <c r="G240" s="215">
        <f t="shared" si="241"/>
        <v>4.5687499999999999E-2</v>
      </c>
      <c r="H240" s="215">
        <f t="shared" si="241"/>
        <v>6.5625000000000003E-2</v>
      </c>
      <c r="I240" s="215">
        <f t="shared" si="241"/>
        <v>8.55625E-2</v>
      </c>
      <c r="J240" s="215">
        <f t="shared" si="241"/>
        <v>0.1055</v>
      </c>
      <c r="K240" s="215">
        <f t="shared" si="241"/>
        <v>0.12543750000000001</v>
      </c>
      <c r="L240" s="215">
        <f t="shared" si="241"/>
        <v>0.145375</v>
      </c>
      <c r="M240" s="215">
        <f t="shared" si="241"/>
        <v>0.1653125</v>
      </c>
      <c r="N240" s="215">
        <f t="shared" si="241"/>
        <v>0.18525</v>
      </c>
      <c r="O240" s="215">
        <f t="shared" si="241"/>
        <v>0.20518749999999999</v>
      </c>
      <c r="P240" s="215">
        <f t="shared" si="241"/>
        <v>0.22512499999999999</v>
      </c>
      <c r="Q240" s="215">
        <f t="shared" si="241"/>
        <v>0.24506249999999999</v>
      </c>
      <c r="R240" s="319">
        <f t="shared" si="241"/>
        <v>0.26500000000000001</v>
      </c>
      <c r="S240" s="215">
        <f t="shared" si="241"/>
        <v>0.26500000000000001</v>
      </c>
      <c r="T240" s="215">
        <f t="shared" si="241"/>
        <v>0.26500000000000001</v>
      </c>
      <c r="U240" s="215">
        <f t="shared" si="241"/>
        <v>0.26500000000000001</v>
      </c>
      <c r="V240" s="215">
        <f t="shared" si="241"/>
        <v>0.26500000000000001</v>
      </c>
      <c r="W240" s="215">
        <f t="shared" si="241"/>
        <v>0.26500000000000001</v>
      </c>
      <c r="X240" s="215">
        <f t="shared" si="241"/>
        <v>0.26500000000000001</v>
      </c>
      <c r="Y240" s="215">
        <f t="shared" si="241"/>
        <v>0.26500000000000001</v>
      </c>
      <c r="Z240" s="215">
        <f t="shared" si="241"/>
        <v>0.26500000000000001</v>
      </c>
      <c r="AA240" s="215">
        <f t="shared" si="241"/>
        <v>0.26500000000000001</v>
      </c>
      <c r="AB240" s="215">
        <f t="shared" si="241"/>
        <v>0.26500000000000001</v>
      </c>
      <c r="AC240" s="215">
        <f t="shared" si="241"/>
        <v>0.26500000000000001</v>
      </c>
      <c r="AD240" s="215">
        <f t="shared" si="241"/>
        <v>0.26500000000000001</v>
      </c>
      <c r="AE240" s="215">
        <f t="shared" si="241"/>
        <v>0.26500000000000001</v>
      </c>
      <c r="AF240" s="215">
        <f t="shared" si="241"/>
        <v>0.26500000000000001</v>
      </c>
      <c r="AG240" s="215">
        <f t="shared" si="241"/>
        <v>0.26500000000000001</v>
      </c>
      <c r="AH240" s="215">
        <f t="shared" ref="AH240:BM240" si="242">+AH134</f>
        <v>0.26500000000000001</v>
      </c>
      <c r="AI240" s="215">
        <f t="shared" si="242"/>
        <v>0.26500000000000001</v>
      </c>
      <c r="AJ240" s="215">
        <f t="shared" si="242"/>
        <v>0.26500000000000001</v>
      </c>
      <c r="AK240" s="215">
        <f t="shared" si="242"/>
        <v>0.26500000000000001</v>
      </c>
      <c r="AL240" s="215">
        <f t="shared" si="242"/>
        <v>0.26500000000000001</v>
      </c>
      <c r="AM240" s="215">
        <f t="shared" si="242"/>
        <v>0.26500000000000001</v>
      </c>
      <c r="AN240" s="215">
        <f t="shared" si="242"/>
        <v>0.26500000000000001</v>
      </c>
      <c r="AO240" s="215">
        <f t="shared" si="242"/>
        <v>0.26500000000000001</v>
      </c>
      <c r="AP240" s="215">
        <f t="shared" si="242"/>
        <v>0.26500000000000001</v>
      </c>
      <c r="AQ240" s="215">
        <f t="shared" si="242"/>
        <v>0.26500000000000001</v>
      </c>
      <c r="AR240" s="215">
        <f t="shared" si="242"/>
        <v>0.26500000000000001</v>
      </c>
      <c r="AS240" s="215">
        <f t="shared" si="242"/>
        <v>0.26500000000000001</v>
      </c>
      <c r="AT240" s="215">
        <f t="shared" si="242"/>
        <v>0.26500000000000001</v>
      </c>
      <c r="AU240" s="215">
        <f t="shared" si="242"/>
        <v>0.26500000000000001</v>
      </c>
      <c r="AV240" s="215">
        <f t="shared" si="242"/>
        <v>0.26500000000000001</v>
      </c>
      <c r="AW240" s="215">
        <f t="shared" si="242"/>
        <v>0.26500000000000001</v>
      </c>
      <c r="AX240" s="215">
        <f t="shared" si="242"/>
        <v>0.26500000000000001</v>
      </c>
      <c r="AY240" s="215">
        <f t="shared" si="242"/>
        <v>0.26500000000000001</v>
      </c>
      <c r="AZ240" s="215">
        <f t="shared" si="242"/>
        <v>0.26500000000000001</v>
      </c>
      <c r="BA240" s="215">
        <f t="shared" si="242"/>
        <v>0.26500000000000001</v>
      </c>
      <c r="BB240" s="215">
        <f t="shared" si="242"/>
        <v>0.26500000000000001</v>
      </c>
      <c r="BC240" s="215">
        <f t="shared" si="242"/>
        <v>0.26500000000000001</v>
      </c>
      <c r="BD240" s="215">
        <f t="shared" si="242"/>
        <v>0.26500000000000001</v>
      </c>
      <c r="BE240" s="215">
        <f t="shared" si="242"/>
        <v>0.26500000000000001</v>
      </c>
      <c r="BF240" s="215">
        <f t="shared" si="242"/>
        <v>0.26500000000000001</v>
      </c>
      <c r="BG240" s="215">
        <f t="shared" si="242"/>
        <v>0.26500000000000001</v>
      </c>
      <c r="BH240" s="215">
        <f t="shared" si="242"/>
        <v>0.26500000000000001</v>
      </c>
      <c r="BI240" s="215">
        <f t="shared" si="242"/>
        <v>0.26500000000000001</v>
      </c>
      <c r="BJ240" s="215">
        <f t="shared" si="242"/>
        <v>0.26500000000000001</v>
      </c>
      <c r="BK240" s="215">
        <f t="shared" si="242"/>
        <v>0.26500000000000001</v>
      </c>
      <c r="BL240" s="215">
        <f t="shared" si="242"/>
        <v>0.26500000000000001</v>
      </c>
      <c r="BM240" s="215">
        <f t="shared" si="242"/>
        <v>0.26500000000000001</v>
      </c>
      <c r="BN240" s="215">
        <f t="shared" ref="BN240:CB240" si="243">+BN134</f>
        <v>0.26500000000000001</v>
      </c>
      <c r="BO240" s="215">
        <f t="shared" si="243"/>
        <v>0.26500000000000001</v>
      </c>
      <c r="BP240" s="215">
        <f t="shared" si="243"/>
        <v>0.26500000000000001</v>
      </c>
      <c r="BQ240" s="215">
        <f t="shared" si="243"/>
        <v>0.26500000000000001</v>
      </c>
      <c r="BR240" s="215">
        <f t="shared" si="243"/>
        <v>0.26500000000000001</v>
      </c>
      <c r="BS240" s="215">
        <f t="shared" si="243"/>
        <v>0.26500000000000001</v>
      </c>
      <c r="BT240" s="215">
        <f t="shared" si="243"/>
        <v>0.26500000000000001</v>
      </c>
      <c r="BU240" s="215">
        <f t="shared" si="243"/>
        <v>0.26500000000000001</v>
      </c>
      <c r="BV240" s="215">
        <f t="shared" si="243"/>
        <v>0.26500000000000001</v>
      </c>
      <c r="BW240" s="215">
        <f t="shared" si="243"/>
        <v>0.26500000000000001</v>
      </c>
      <c r="BX240" s="215">
        <f t="shared" si="243"/>
        <v>0.26500000000000001</v>
      </c>
      <c r="BY240" s="215">
        <f t="shared" si="243"/>
        <v>0.26500000000000001</v>
      </c>
      <c r="BZ240" s="215">
        <f t="shared" si="243"/>
        <v>0.26500000000000001</v>
      </c>
      <c r="CA240" s="215">
        <f t="shared" si="243"/>
        <v>0.26500000000000001</v>
      </c>
      <c r="CB240" s="215">
        <f t="shared" si="243"/>
        <v>0.26500000000000001</v>
      </c>
      <c r="CC240" s="215">
        <f>+CC134</f>
        <v>0.26500000000000001</v>
      </c>
      <c r="CD240" s="215">
        <f>+CD134</f>
        <v>0.26500000000000001</v>
      </c>
    </row>
    <row r="241" spans="1:82" s="148" customFormat="1" ht="17.399999999999999" customHeight="1" x14ac:dyDescent="0.25">
      <c r="A241" s="215" t="s">
        <v>229</v>
      </c>
      <c r="B241" s="215">
        <f t="shared" ref="B241:AG241" si="244">+B130</f>
        <v>2.3278301410427686</v>
      </c>
      <c r="C241" s="215">
        <f t="shared" si="244"/>
        <v>2.5246265954177911</v>
      </c>
      <c r="D241" s="215">
        <f t="shared" si="244"/>
        <v>2.726778055584369</v>
      </c>
      <c r="E241" s="215">
        <f t="shared" si="244"/>
        <v>2.931653517562399</v>
      </c>
      <c r="F241" s="215">
        <f t="shared" si="244"/>
        <v>3.1392844331261167</v>
      </c>
      <c r="G241" s="215">
        <f t="shared" si="244"/>
        <v>3.3497534474895456</v>
      </c>
      <c r="H241" s="215">
        <f t="shared" si="244"/>
        <v>3.5629995069471363</v>
      </c>
      <c r="I241" s="215">
        <f t="shared" si="244"/>
        <v>3.7799540693167173</v>
      </c>
      <c r="J241" s="215">
        <f t="shared" si="244"/>
        <v>4.0003620808812421</v>
      </c>
      <c r="K241" s="215">
        <f t="shared" si="244"/>
        <v>4.2240425870931269</v>
      </c>
      <c r="L241" s="215">
        <f t="shared" si="244"/>
        <v>4.4507743409374756</v>
      </c>
      <c r="M241" s="215">
        <f t="shared" si="244"/>
        <v>4.6802894120908078</v>
      </c>
      <c r="N241" s="215">
        <f t="shared" si="244"/>
        <v>4.9122710998221839</v>
      </c>
      <c r="O241" s="215">
        <f t="shared" si="244"/>
        <v>5.1463517486155022</v>
      </c>
      <c r="P241" s="215">
        <f t="shared" si="244"/>
        <v>5.3821100122658567</v>
      </c>
      <c r="Q241" s="215">
        <f t="shared" si="244"/>
        <v>5.6190675791345965</v>
      </c>
      <c r="R241" s="319">
        <f t="shared" si="244"/>
        <v>5.856685262530628</v>
      </c>
      <c r="S241" s="215">
        <f t="shared" si="244"/>
        <v>6.0943581293090778</v>
      </c>
      <c r="T241" s="215">
        <f t="shared" si="244"/>
        <v>6.3311181211077932</v>
      </c>
      <c r="U241" s="215">
        <f t="shared" si="244"/>
        <v>6.5662012936802245</v>
      </c>
      <c r="V241" s="215">
        <f t="shared" si="244"/>
        <v>6.7988205983259258</v>
      </c>
      <c r="W241" s="215">
        <f t="shared" si="244"/>
        <v>7.028108230141398</v>
      </c>
      <c r="X241" s="215">
        <f t="shared" si="244"/>
        <v>7.2530950205122515</v>
      </c>
      <c r="Y241" s="215">
        <f t="shared" si="244"/>
        <v>7.4726946441080369</v>
      </c>
      <c r="Z241" s="215">
        <f t="shared" si="244"/>
        <v>7.6856842625302511</v>
      </c>
      <c r="AA241" s="215">
        <f t="shared" si="244"/>
        <v>7.8906784529462977</v>
      </c>
      <c r="AB241" s="215">
        <f t="shared" si="244"/>
        <v>8.0860938508524427</v>
      </c>
      <c r="AC241" s="215">
        <f t="shared" si="244"/>
        <v>8.270101200759937</v>
      </c>
      <c r="AD241" s="215">
        <f t="shared" si="244"/>
        <v>8.4405400969980526</v>
      </c>
      <c r="AE241" s="215">
        <f t="shared" si="244"/>
        <v>8.5946700474731337</v>
      </c>
      <c r="AF241" s="215">
        <f t="shared" si="244"/>
        <v>8.7293119236968</v>
      </c>
      <c r="AG241" s="215">
        <f t="shared" si="244"/>
        <v>8.8406774025309751</v>
      </c>
      <c r="AH241" s="215">
        <f t="shared" ref="AH241:BM241" si="245">+AH130</f>
        <v>8.924151326810895</v>
      </c>
      <c r="AI241" s="215">
        <f t="shared" si="245"/>
        <v>8.9739955465159991</v>
      </c>
      <c r="AJ241" s="215">
        <f t="shared" si="245"/>
        <v>8.9829484430550437</v>
      </c>
      <c r="AK241" s="215">
        <f t="shared" si="245"/>
        <v>8.9479742290357418</v>
      </c>
      <c r="AL241" s="215">
        <f t="shared" si="245"/>
        <v>8.9143138313019659</v>
      </c>
      <c r="AM241" s="215">
        <f t="shared" si="245"/>
        <v>8.8824833708074227</v>
      </c>
      <c r="AN241" s="215">
        <f t="shared" si="245"/>
        <v>8.8527148170659888</v>
      </c>
      <c r="AO241" s="215">
        <f t="shared" si="245"/>
        <v>8.8249018759401405</v>
      </c>
      <c r="AP241" s="215">
        <f t="shared" si="245"/>
        <v>8.7988696090077791</v>
      </c>
      <c r="AQ241" s="215">
        <f t="shared" si="245"/>
        <v>8.7744442420295918</v>
      </c>
      <c r="AR241" s="215">
        <f t="shared" si="245"/>
        <v>8.751468777450599</v>
      </c>
      <c r="AS241" s="215">
        <f t="shared" si="245"/>
        <v>8.7298045990464157</v>
      </c>
      <c r="AT241" s="215">
        <f t="shared" si="245"/>
        <v>8.7093297883570973</v>
      </c>
      <c r="AU241" s="215">
        <f t="shared" si="245"/>
        <v>8.6899369338855212</v>
      </c>
      <c r="AV241" s="215">
        <f t="shared" si="245"/>
        <v>8.6715311043875225</v>
      </c>
      <c r="AW241" s="215">
        <f t="shared" si="245"/>
        <v>8.6540281077763392</v>
      </c>
      <c r="AX241" s="215">
        <f t="shared" si="245"/>
        <v>8.6373530221190062</v>
      </c>
      <c r="AY241" s="215">
        <f t="shared" si="245"/>
        <v>8.6214389586876905</v>
      </c>
      <c r="AZ241" s="215">
        <f t="shared" si="245"/>
        <v>8.6062260174672538</v>
      </c>
      <c r="BA241" s="215">
        <f t="shared" si="245"/>
        <v>8.5916604014975579</v>
      </c>
      <c r="BB241" s="215">
        <f t="shared" si="245"/>
        <v>8.5776936625896685</v>
      </c>
      <c r="BC241" s="215">
        <f t="shared" si="245"/>
        <v>8.5642820561703381</v>
      </c>
      <c r="BD241" s="215">
        <f t="shared" si="245"/>
        <v>8.5513859872096205</v>
      </c>
      <c r="BE241" s="215">
        <f t="shared" si="245"/>
        <v>8.5389695325314037</v>
      </c>
      <c r="BF241" s="215">
        <f t="shared" si="245"/>
        <v>8.5270000274704287</v>
      </c>
      <c r="BG241" s="215">
        <f t="shared" si="245"/>
        <v>8.5154477069701109</v>
      </c>
      <c r="BH241" s="215">
        <f t="shared" si="245"/>
        <v>8.5042853929285904</v>
      </c>
      <c r="BI241" s="215">
        <f t="shared" si="245"/>
        <v>8.4934882209851885</v>
      </c>
      <c r="BJ241" s="215">
        <f t="shared" si="245"/>
        <v>8.4830334010650024</v>
      </c>
      <c r="BK241" s="215">
        <f t="shared" si="245"/>
        <v>8.472900006918529</v>
      </c>
      <c r="BL241" s="215">
        <f t="shared" si="245"/>
        <v>8.4630687906476965</v>
      </c>
      <c r="BM241" s="215">
        <f t="shared" si="245"/>
        <v>8.453522018831789</v>
      </c>
      <c r="BN241" s="215">
        <f t="shared" ref="BN241:CB241" si="246">+BN130</f>
        <v>8.4442433273818072</v>
      </c>
      <c r="BO241" s="215">
        <f t="shared" si="246"/>
        <v>8.4352175926801163</v>
      </c>
      <c r="BP241" s="215">
        <f t="shared" si="246"/>
        <v>8.4264308169198561</v>
      </c>
      <c r="BQ241" s="215">
        <f t="shared" si="246"/>
        <v>8.417870025858134</v>
      </c>
      <c r="BR241" s="215">
        <f t="shared" si="246"/>
        <v>8.4095231774489854</v>
      </c>
      <c r="BS241" s="215">
        <f t="shared" si="246"/>
        <v>8.4013790800347152</v>
      </c>
      <c r="BT241" s="215">
        <f t="shared" si="246"/>
        <v>8.3934273189541475</v>
      </c>
      <c r="BU241" s="215">
        <f t="shared" si="246"/>
        <v>8.3856581905792336</v>
      </c>
      <c r="BV241" s="215">
        <f t="shared" si="246"/>
        <v>8.3780626429216021</v>
      </c>
      <c r="BW241" s="215">
        <f t="shared" si="246"/>
        <v>8.3706322220618627</v>
      </c>
      <c r="BX241" s="215">
        <f t="shared" si="246"/>
        <v>8.3633590237497977</v>
      </c>
      <c r="BY241" s="215">
        <f t="shared" si="246"/>
        <v>8.3562356496053294</v>
      </c>
      <c r="BZ241" s="215">
        <f t="shared" si="246"/>
        <v>8.349255167420667</v>
      </c>
      <c r="CA241" s="215">
        <f t="shared" si="246"/>
        <v>8.3424110751248701</v>
      </c>
      <c r="CB241" s="215">
        <f t="shared" si="246"/>
        <v>8.3356972680246635</v>
      </c>
      <c r="CC241" s="215">
        <f>+CC130</f>
        <v>8.3291080089810201</v>
      </c>
      <c r="CD241" s="215">
        <f>+CD130</f>
        <v>8.3226379012207072</v>
      </c>
    </row>
    <row r="242" spans="1:82" s="148" customFormat="1" ht="17.399999999999999" customHeight="1" x14ac:dyDescent="0.25">
      <c r="A242" s="215" t="s">
        <v>230</v>
      </c>
      <c r="B242" s="215">
        <f t="shared" ref="B242:AG242" si="247">+B132</f>
        <v>0.51800000000000002</v>
      </c>
      <c r="C242" s="215">
        <f t="shared" si="247"/>
        <v>0.53623737419999995</v>
      </c>
      <c r="D242" s="215">
        <f t="shared" si="247"/>
        <v>0.55449877010000004</v>
      </c>
      <c r="E242" s="215">
        <f t="shared" si="247"/>
        <v>0.57267358840000004</v>
      </c>
      <c r="F242" s="215">
        <f t="shared" si="247"/>
        <v>0.59065184230000001</v>
      </c>
      <c r="G242" s="215">
        <f t="shared" si="247"/>
        <v>0.60832209839999996</v>
      </c>
      <c r="H242" s="215">
        <f t="shared" si="247"/>
        <v>0.62556944479999999</v>
      </c>
      <c r="I242" s="215">
        <f t="shared" si="247"/>
        <v>0.64227345030000005</v>
      </c>
      <c r="J242" s="215">
        <f t="shared" si="247"/>
        <v>0.65866539369999999</v>
      </c>
      <c r="K242" s="215">
        <f t="shared" si="247"/>
        <v>0.67465078560000002</v>
      </c>
      <c r="L242" s="215">
        <f t="shared" si="247"/>
        <v>0.69013428349999995</v>
      </c>
      <c r="M242" s="215">
        <f t="shared" si="247"/>
        <v>0.70501843509999995</v>
      </c>
      <c r="N242" s="215">
        <f t="shared" si="247"/>
        <v>0.71920246399999999</v>
      </c>
      <c r="O242" s="215">
        <f t="shared" si="247"/>
        <v>0.73258108030000002</v>
      </c>
      <c r="P242" s="215">
        <f t="shared" si="247"/>
        <v>0.74504329739999997</v>
      </c>
      <c r="Q242" s="215">
        <f t="shared" si="247"/>
        <v>0.75647124020000001</v>
      </c>
      <c r="R242" s="319">
        <f t="shared" si="247"/>
        <v>0.76673893000000004</v>
      </c>
      <c r="S242" s="215">
        <f t="shared" si="247"/>
        <v>0.77571103009999998</v>
      </c>
      <c r="T242" s="215">
        <f t="shared" si="247"/>
        <v>0.78072097839999999</v>
      </c>
      <c r="U242" s="215">
        <f t="shared" si="247"/>
        <v>0.78209253580000004</v>
      </c>
      <c r="V242" s="215">
        <f t="shared" si="247"/>
        <v>0.78008548489999996</v>
      </c>
      <c r="W242" s="215">
        <f t="shared" si="247"/>
        <v>0.77490293649999997</v>
      </c>
      <c r="X242" s="215">
        <f t="shared" si="247"/>
        <v>0.76669748849999997</v>
      </c>
      <c r="Y242" s="215">
        <f t="shared" si="247"/>
        <v>0.75557638360000001</v>
      </c>
      <c r="Z242" s="215">
        <f t="shared" si="247"/>
        <v>0.7416057962999999</v>
      </c>
      <c r="AA242" s="215">
        <f t="shared" si="247"/>
        <v>0.72481435329999999</v>
      </c>
      <c r="AB242" s="215">
        <f t="shared" si="247"/>
        <v>0.70519598319999999</v>
      </c>
      <c r="AC242" s="215">
        <f t="shared" si="247"/>
        <v>0.68271217129999995</v>
      </c>
      <c r="AD242" s="215">
        <f t="shared" si="247"/>
        <v>0.65729368619999995</v>
      </c>
      <c r="AE242" s="215">
        <f t="shared" si="247"/>
        <v>0.62884183400000004</v>
      </c>
      <c r="AF242" s="215">
        <f t="shared" si="247"/>
        <v>0.59722928620000004</v>
      </c>
      <c r="AG242" s="215">
        <f t="shared" si="247"/>
        <v>0.56230051889999999</v>
      </c>
      <c r="AH242" s="215">
        <f t="shared" ref="AH242:BM242" si="248">+AH132</f>
        <v>0.52387189540000001</v>
      </c>
      <c r="AI242" s="215">
        <f t="shared" si="248"/>
        <v>0.48173141619999998</v>
      </c>
      <c r="AJ242" s="215">
        <f t="shared" si="248"/>
        <v>0.43563815630000002</v>
      </c>
      <c r="AK242" s="215">
        <f t="shared" si="248"/>
        <v>0</v>
      </c>
      <c r="AL242" s="215">
        <f t="shared" si="248"/>
        <v>0</v>
      </c>
      <c r="AM242" s="215">
        <f t="shared" si="248"/>
        <v>0</v>
      </c>
      <c r="AN242" s="215">
        <f t="shared" si="248"/>
        <v>0</v>
      </c>
      <c r="AO242" s="215">
        <f t="shared" si="248"/>
        <v>0</v>
      </c>
      <c r="AP242" s="215">
        <f t="shared" si="248"/>
        <v>0</v>
      </c>
      <c r="AQ242" s="215">
        <f t="shared" si="248"/>
        <v>0</v>
      </c>
      <c r="AR242" s="215">
        <f t="shared" si="248"/>
        <v>0</v>
      </c>
      <c r="AS242" s="215">
        <f t="shared" si="248"/>
        <v>0</v>
      </c>
      <c r="AT242" s="215">
        <f t="shared" si="248"/>
        <v>0</v>
      </c>
      <c r="AU242" s="215">
        <f t="shared" si="248"/>
        <v>0</v>
      </c>
      <c r="AV242" s="215">
        <f t="shared" si="248"/>
        <v>0</v>
      </c>
      <c r="AW242" s="215">
        <f t="shared" si="248"/>
        <v>0</v>
      </c>
      <c r="AX242" s="215">
        <f t="shared" si="248"/>
        <v>0</v>
      </c>
      <c r="AY242" s="215">
        <f t="shared" si="248"/>
        <v>0</v>
      </c>
      <c r="AZ242" s="215">
        <f t="shared" si="248"/>
        <v>0</v>
      </c>
      <c r="BA242" s="215">
        <f t="shared" si="248"/>
        <v>0</v>
      </c>
      <c r="BB242" s="215">
        <f t="shared" si="248"/>
        <v>0</v>
      </c>
      <c r="BC242" s="215">
        <f t="shared" si="248"/>
        <v>0</v>
      </c>
      <c r="BD242" s="215">
        <f t="shared" si="248"/>
        <v>0</v>
      </c>
      <c r="BE242" s="215">
        <f t="shared" si="248"/>
        <v>0</v>
      </c>
      <c r="BF242" s="215">
        <f t="shared" si="248"/>
        <v>0</v>
      </c>
      <c r="BG242" s="215">
        <f t="shared" si="248"/>
        <v>0</v>
      </c>
      <c r="BH242" s="215">
        <f t="shared" si="248"/>
        <v>0</v>
      </c>
      <c r="BI242" s="215">
        <f t="shared" si="248"/>
        <v>0</v>
      </c>
      <c r="BJ242" s="215">
        <f t="shared" si="248"/>
        <v>0</v>
      </c>
      <c r="BK242" s="215">
        <f t="shared" si="248"/>
        <v>0</v>
      </c>
      <c r="BL242" s="215">
        <f t="shared" si="248"/>
        <v>0</v>
      </c>
      <c r="BM242" s="215">
        <f t="shared" si="248"/>
        <v>0</v>
      </c>
      <c r="BN242" s="215">
        <f t="shared" ref="BN242:CB242" si="249">+BN132</f>
        <v>0</v>
      </c>
      <c r="BO242" s="215">
        <f t="shared" si="249"/>
        <v>0</v>
      </c>
      <c r="BP242" s="215">
        <f t="shared" si="249"/>
        <v>0</v>
      </c>
      <c r="BQ242" s="215">
        <f t="shared" si="249"/>
        <v>0</v>
      </c>
      <c r="BR242" s="215">
        <f t="shared" si="249"/>
        <v>0</v>
      </c>
      <c r="BS242" s="215">
        <f t="shared" si="249"/>
        <v>0</v>
      </c>
      <c r="BT242" s="215">
        <f t="shared" si="249"/>
        <v>0</v>
      </c>
      <c r="BU242" s="215">
        <f t="shared" si="249"/>
        <v>0</v>
      </c>
      <c r="BV242" s="215">
        <f t="shared" si="249"/>
        <v>0</v>
      </c>
      <c r="BW242" s="215">
        <f t="shared" si="249"/>
        <v>0</v>
      </c>
      <c r="BX242" s="215">
        <f t="shared" si="249"/>
        <v>0</v>
      </c>
      <c r="BY242" s="215">
        <f t="shared" si="249"/>
        <v>0</v>
      </c>
      <c r="BZ242" s="215">
        <f t="shared" si="249"/>
        <v>0</v>
      </c>
      <c r="CA242" s="215">
        <f t="shared" si="249"/>
        <v>0</v>
      </c>
      <c r="CB242" s="215">
        <f t="shared" si="249"/>
        <v>0</v>
      </c>
      <c r="CC242" s="215">
        <f>+CC132</f>
        <v>0</v>
      </c>
      <c r="CD242" s="215">
        <f>+CD132</f>
        <v>0</v>
      </c>
    </row>
    <row r="243" spans="1:82" s="148" customFormat="1" ht="17.399999999999999" customHeight="1" x14ac:dyDescent="0.25">
      <c r="A243" s="215" t="s">
        <v>231</v>
      </c>
      <c r="B243" s="215">
        <f t="shared" ref="B243:AG243" si="250">+B73</f>
        <v>6.0000000034127883</v>
      </c>
      <c r="C243" s="215">
        <f t="shared" si="250"/>
        <v>6.7884492836483803</v>
      </c>
      <c r="D243" s="215">
        <f t="shared" si="250"/>
        <v>7.6805072599307991</v>
      </c>
      <c r="E243" s="215">
        <f t="shared" si="250"/>
        <v>8.6897890051139939</v>
      </c>
      <c r="F243" s="215">
        <f t="shared" si="250"/>
        <v>9.831698636224214</v>
      </c>
      <c r="G243" s="215">
        <f t="shared" si="250"/>
        <v>11.123664592260335</v>
      </c>
      <c r="H243" s="215">
        <f t="shared" si="250"/>
        <v>12.585405467620292</v>
      </c>
      <c r="I243" s="215">
        <f t="shared" si="250"/>
        <v>14.23923112625393</v>
      </c>
      <c r="J243" s="215">
        <f t="shared" si="250"/>
        <v>16.110383036566134</v>
      </c>
      <c r="K243" s="215">
        <f t="shared" si="250"/>
        <v>18.227419672096925</v>
      </c>
      <c r="L243" s="215">
        <f t="shared" si="250"/>
        <v>20.622652328586327</v>
      </c>
      <c r="M243" s="215">
        <f t="shared" si="250"/>
        <v>23.332638197739019</v>
      </c>
      <c r="N243" s="215">
        <f t="shared" si="250"/>
        <v>26.398738501105495</v>
      </c>
      <c r="O243" s="215">
        <f t="shared" si="250"/>
        <v>29.867749532315951</v>
      </c>
      <c r="P243" s="215">
        <f t="shared" si="250"/>
        <v>33.792617138029918</v>
      </c>
      <c r="Q243" s="215">
        <f t="shared" si="250"/>
        <v>38.233244551506445</v>
      </c>
      <c r="R243" s="319">
        <f t="shared" si="250"/>
        <v>43.257406891471327</v>
      </c>
      <c r="S243" s="215">
        <f t="shared" si="250"/>
        <v>48.941785427622392</v>
      </c>
      <c r="T243" s="215">
        <f t="shared" si="250"/>
        <v>55.373137999930258</v>
      </c>
      <c r="U243" s="215">
        <f t="shared" si="250"/>
        <v>62.649623083632228</v>
      </c>
      <c r="V243" s="215">
        <f t="shared" si="250"/>
        <v>70.882298102848935</v>
      </c>
      <c r="W243" s="215">
        <f t="shared" si="250"/>
        <v>80.196814219773742</v>
      </c>
      <c r="X243" s="215">
        <f t="shared" si="250"/>
        <v>90.735334249098344</v>
      </c>
      <c r="Y243" s="215">
        <f t="shared" si="250"/>
        <v>102.65870238704689</v>
      </c>
      <c r="Z243" s="215">
        <f t="shared" si="250"/>
        <v>116.14889898897337</v>
      </c>
      <c r="AA243" s="215">
        <f t="shared" si="250"/>
        <v>131.41181823554695</v>
      </c>
      <c r="AB243" s="215">
        <f t="shared" si="250"/>
        <v>148.68041046204246</v>
      </c>
      <c r="AC243" s="215">
        <f t="shared" si="250"/>
        <v>168.21823744528794</v>
      </c>
      <c r="AD243" s="215">
        <f t="shared" si="250"/>
        <v>190.32349542266832</v>
      </c>
      <c r="AE243" s="215">
        <f t="shared" si="250"/>
        <v>215.33356583566496</v>
      </c>
      <c r="AF243" s="215">
        <f t="shared" si="250"/>
        <v>243.63016488638252</v>
      </c>
      <c r="AG243" s="215">
        <f t="shared" si="250"/>
        <v>275.64516948081024</v>
      </c>
      <c r="AH243" s="215">
        <f t="shared" ref="AH243:BM243" si="251">+AH73</f>
        <v>311.86720857178403</v>
      </c>
      <c r="AI243" s="215">
        <f t="shared" si="251"/>
        <v>352.84912112307779</v>
      </c>
      <c r="AJ243" s="215">
        <f t="shared" si="251"/>
        <v>399.21639353292579</v>
      </c>
      <c r="AK243" s="215">
        <f t="shared" si="251"/>
        <v>445.48648095203185</v>
      </c>
      <c r="AL243" s="215">
        <f t="shared" si="251"/>
        <v>443.26460785890487</v>
      </c>
      <c r="AM243" s="215">
        <f t="shared" si="251"/>
        <v>441.05381640406108</v>
      </c>
      <c r="AN243" s="215">
        <f t="shared" si="251"/>
        <v>438.85405131759893</v>
      </c>
      <c r="AO243" s="215">
        <f t="shared" si="251"/>
        <v>436.66525760527674</v>
      </c>
      <c r="AP243" s="215">
        <f t="shared" si="251"/>
        <v>434.48738054713766</v>
      </c>
      <c r="AQ243" s="215">
        <f t="shared" si="251"/>
        <v>432.32036569614183</v>
      </c>
      <c r="AR243" s="215">
        <f t="shared" si="251"/>
        <v>430.16415887680512</v>
      </c>
      <c r="AS243" s="215">
        <f t="shared" si="251"/>
        <v>428.01870618384476</v>
      </c>
      <c r="AT243" s="215">
        <f t="shared" si="251"/>
        <v>425.88395398083162</v>
      </c>
      <c r="AU243" s="215">
        <f t="shared" si="251"/>
        <v>423.7598488988495</v>
      </c>
      <c r="AV243" s="215">
        <f t="shared" si="251"/>
        <v>421.64633783516069</v>
      </c>
      <c r="AW243" s="215">
        <f t="shared" si="251"/>
        <v>419.54336795187851</v>
      </c>
      <c r="AX243" s="215">
        <f t="shared" si="251"/>
        <v>417.45088667464637</v>
      </c>
      <c r="AY243" s="215">
        <f t="shared" si="251"/>
        <v>415.36884169132338</v>
      </c>
      <c r="AZ243" s="215">
        <f t="shared" si="251"/>
        <v>413.29718095067648</v>
      </c>
      <c r="BA243" s="215">
        <f t="shared" si="251"/>
        <v>411.23585266107926</v>
      </c>
      <c r="BB243" s="215">
        <f t="shared" si="251"/>
        <v>409.18480528921708</v>
      </c>
      <c r="BC243" s="215">
        <f t="shared" si="251"/>
        <v>407.14398755879887</v>
      </c>
      <c r="BD243" s="215">
        <f t="shared" si="251"/>
        <v>405.11334844927507</v>
      </c>
      <c r="BE243" s="215">
        <f t="shared" si="251"/>
        <v>403.09283719456215</v>
      </c>
      <c r="BF243" s="215">
        <f t="shared" si="251"/>
        <v>401.08240328177357</v>
      </c>
      <c r="BG243" s="215">
        <f t="shared" si="251"/>
        <v>399.08199644995676</v>
      </c>
      <c r="BH243" s="215">
        <f t="shared" si="251"/>
        <v>397.09156668883674</v>
      </c>
      <c r="BI243" s="215">
        <f t="shared" si="251"/>
        <v>395.11106423756581</v>
      </c>
      <c r="BJ243" s="215">
        <f t="shared" si="251"/>
        <v>393.14043958347952</v>
      </c>
      <c r="BK243" s="215">
        <f t="shared" si="251"/>
        <v>391.17964346085887</v>
      </c>
      <c r="BL243" s="215">
        <f t="shared" si="251"/>
        <v>389.22862684969874</v>
      </c>
      <c r="BM243" s="215">
        <f t="shared" si="251"/>
        <v>387.28734097448216</v>
      </c>
      <c r="BN243" s="215">
        <f t="shared" ref="BN243:CB243" si="252">+BN73</f>
        <v>385.35573730296119</v>
      </c>
      <c r="BO243" s="215">
        <f t="shared" si="252"/>
        <v>383.43376754494341</v>
      </c>
      <c r="BP243" s="215">
        <f t="shared" si="252"/>
        <v>381.52138365108482</v>
      </c>
      <c r="BQ243" s="215">
        <f t="shared" si="252"/>
        <v>379.61853781168838</v>
      </c>
      <c r="BR243" s="215">
        <f t="shared" si="252"/>
        <v>377.72518245550907</v>
      </c>
      <c r="BS243" s="215">
        <f t="shared" si="252"/>
        <v>375.84127024856434</v>
      </c>
      <c r="BT243" s="215">
        <f t="shared" si="252"/>
        <v>373.96675409295091</v>
      </c>
      <c r="BU243" s="215">
        <f t="shared" si="252"/>
        <v>372.10158712566727</v>
      </c>
      <c r="BV243" s="215">
        <f t="shared" si="252"/>
        <v>370.24572271744205</v>
      </c>
      <c r="BW243" s="215">
        <f t="shared" si="252"/>
        <v>368.39911447156845</v>
      </c>
      <c r="BX243" s="215">
        <f t="shared" si="252"/>
        <v>366.56171622274411</v>
      </c>
      <c r="BY243" s="215">
        <f t="shared" si="252"/>
        <v>364.73348203591712</v>
      </c>
      <c r="BZ243" s="215">
        <f t="shared" si="252"/>
        <v>362.91436620513758</v>
      </c>
      <c r="CA243" s="215">
        <f t="shared" si="252"/>
        <v>361.10432325241493</v>
      </c>
      <c r="CB243" s="215">
        <f t="shared" si="252"/>
        <v>359.30330792658111</v>
      </c>
      <c r="CC243" s="215">
        <f>+CC73</f>
        <v>357.5112752021592</v>
      </c>
      <c r="CD243" s="215">
        <f>+CD73</f>
        <v>355.72818027823774</v>
      </c>
    </row>
    <row r="244" spans="1:82" s="148" customFormat="1" ht="17.399999999999999" customHeight="1" x14ac:dyDescent="0.25">
      <c r="A244" s="215" t="s">
        <v>232</v>
      </c>
      <c r="B244" s="215">
        <f t="shared" ref="B244:AG244" si="253">+B71</f>
        <v>5.1290247900000002E-2</v>
      </c>
      <c r="C244" s="215">
        <f t="shared" si="253"/>
        <v>5.7163469500000001E-2</v>
      </c>
      <c r="D244" s="215">
        <f t="shared" si="253"/>
        <v>6.3709230800000002E-2</v>
      </c>
      <c r="E244" s="215">
        <f t="shared" si="253"/>
        <v>7.1004544200000005E-2</v>
      </c>
      <c r="F244" s="215">
        <f t="shared" si="253"/>
        <v>7.9135240300000007E-2</v>
      </c>
      <c r="G244" s="215">
        <f t="shared" si="253"/>
        <v>8.8196978600000003E-2</v>
      </c>
      <c r="H244" s="215">
        <f t="shared" si="253"/>
        <v>9.8296372100000001E-2</v>
      </c>
      <c r="I244" s="215">
        <f t="shared" si="253"/>
        <v>0.10651401100000001</v>
      </c>
      <c r="J244" s="215">
        <f t="shared" si="253"/>
        <v>0.11541864960000001</v>
      </c>
      <c r="K244" s="215">
        <f t="shared" si="253"/>
        <v>0.12506772159999999</v>
      </c>
      <c r="L244" s="215">
        <f t="shared" si="253"/>
        <v>0.1355234622</v>
      </c>
      <c r="M244" s="215">
        <f t="shared" si="253"/>
        <v>0.1468533092</v>
      </c>
      <c r="N244" s="215">
        <f t="shared" si="253"/>
        <v>0.15913033870000001</v>
      </c>
      <c r="O244" s="215">
        <f t="shared" si="253"/>
        <v>0.17243373549999999</v>
      </c>
      <c r="P244" s="215">
        <f t="shared" si="253"/>
        <v>0.1868493048</v>
      </c>
      <c r="Q244" s="215">
        <f t="shared" si="253"/>
        <v>0.2024700247</v>
      </c>
      <c r="R244" s="319">
        <f t="shared" si="253"/>
        <v>0.2193966467</v>
      </c>
      <c r="S244" s="215">
        <f t="shared" si="253"/>
        <v>0.23773834499999999</v>
      </c>
      <c r="T244" s="215">
        <f t="shared" si="253"/>
        <v>0.2576134209</v>
      </c>
      <c r="U244" s="215">
        <f t="shared" si="253"/>
        <v>0.2791500656</v>
      </c>
      <c r="V244" s="215">
        <f t="shared" si="253"/>
        <v>0.30248718749999998</v>
      </c>
      <c r="W244" s="215">
        <f t="shared" si="253"/>
        <v>0.3277753075</v>
      </c>
      <c r="X244" s="215">
        <f t="shared" si="253"/>
        <v>0.35517753029999999</v>
      </c>
      <c r="Y244" s="215">
        <f t="shared" si="253"/>
        <v>0.38487059629999998</v>
      </c>
      <c r="Z244" s="215">
        <f t="shared" si="253"/>
        <v>0.41704602130000001</v>
      </c>
      <c r="AA244" s="215">
        <f t="shared" si="253"/>
        <v>0.45191133220000002</v>
      </c>
      <c r="AB244" s="215">
        <f t="shared" si="253"/>
        <v>0.48969140519999999</v>
      </c>
      <c r="AC244" s="215">
        <f t="shared" si="253"/>
        <v>0.53062991599999998</v>
      </c>
      <c r="AD244" s="215">
        <f t="shared" si="253"/>
        <v>0.57499091229999999</v>
      </c>
      <c r="AE244" s="215">
        <f t="shared" si="253"/>
        <v>0.6230605159</v>
      </c>
      <c r="AF244" s="215">
        <f t="shared" si="253"/>
        <v>0.67514876869999996</v>
      </c>
      <c r="AG244" s="215">
        <f t="shared" si="253"/>
        <v>0.73159163240000002</v>
      </c>
      <c r="AH244" s="215">
        <f t="shared" ref="AH244:BM244" si="254">+AH71</f>
        <v>0.7927531551</v>
      </c>
      <c r="AI244" s="215">
        <f t="shared" si="254"/>
        <v>0.85902781979999998</v>
      </c>
      <c r="AJ244" s="215">
        <f t="shared" si="254"/>
        <v>0.93084308829999995</v>
      </c>
      <c r="AK244" s="215">
        <f t="shared" si="254"/>
        <v>1</v>
      </c>
      <c r="AL244" s="215">
        <f t="shared" si="254"/>
        <v>1</v>
      </c>
      <c r="AM244" s="215">
        <f t="shared" si="254"/>
        <v>1</v>
      </c>
      <c r="AN244" s="215">
        <f t="shared" si="254"/>
        <v>1</v>
      </c>
      <c r="AO244" s="215">
        <f t="shared" si="254"/>
        <v>1</v>
      </c>
      <c r="AP244" s="215">
        <f t="shared" si="254"/>
        <v>1</v>
      </c>
      <c r="AQ244" s="215">
        <f t="shared" si="254"/>
        <v>1</v>
      </c>
      <c r="AR244" s="215">
        <f t="shared" si="254"/>
        <v>1</v>
      </c>
      <c r="AS244" s="215">
        <f t="shared" si="254"/>
        <v>1</v>
      </c>
      <c r="AT244" s="215">
        <f t="shared" si="254"/>
        <v>1</v>
      </c>
      <c r="AU244" s="215">
        <f t="shared" si="254"/>
        <v>1</v>
      </c>
      <c r="AV244" s="215">
        <f t="shared" si="254"/>
        <v>1</v>
      </c>
      <c r="AW244" s="215">
        <f t="shared" si="254"/>
        <v>1</v>
      </c>
      <c r="AX244" s="215">
        <f t="shared" si="254"/>
        <v>1</v>
      </c>
      <c r="AY244" s="215">
        <f t="shared" si="254"/>
        <v>1</v>
      </c>
      <c r="AZ244" s="215">
        <f t="shared" si="254"/>
        <v>1</v>
      </c>
      <c r="BA244" s="215">
        <f t="shared" si="254"/>
        <v>1</v>
      </c>
      <c r="BB244" s="215">
        <f t="shared" si="254"/>
        <v>1</v>
      </c>
      <c r="BC244" s="215">
        <f t="shared" si="254"/>
        <v>1</v>
      </c>
      <c r="BD244" s="215">
        <f t="shared" si="254"/>
        <v>1</v>
      </c>
      <c r="BE244" s="215">
        <f t="shared" si="254"/>
        <v>1</v>
      </c>
      <c r="BF244" s="215">
        <f t="shared" si="254"/>
        <v>1</v>
      </c>
      <c r="BG244" s="215">
        <f t="shared" si="254"/>
        <v>1</v>
      </c>
      <c r="BH244" s="215">
        <f t="shared" si="254"/>
        <v>1</v>
      </c>
      <c r="BI244" s="215">
        <f t="shared" si="254"/>
        <v>1</v>
      </c>
      <c r="BJ244" s="215">
        <f t="shared" si="254"/>
        <v>1</v>
      </c>
      <c r="BK244" s="215">
        <f t="shared" si="254"/>
        <v>1</v>
      </c>
      <c r="BL244" s="215">
        <f t="shared" si="254"/>
        <v>1</v>
      </c>
      <c r="BM244" s="215">
        <f t="shared" si="254"/>
        <v>1</v>
      </c>
      <c r="BN244" s="215">
        <f t="shared" ref="BN244:CB244" si="255">+BN71</f>
        <v>1</v>
      </c>
      <c r="BO244" s="215">
        <f t="shared" si="255"/>
        <v>1</v>
      </c>
      <c r="BP244" s="215">
        <f t="shared" si="255"/>
        <v>1</v>
      </c>
      <c r="BQ244" s="215">
        <f t="shared" si="255"/>
        <v>1</v>
      </c>
      <c r="BR244" s="215">
        <f t="shared" si="255"/>
        <v>1</v>
      </c>
      <c r="BS244" s="215">
        <f t="shared" si="255"/>
        <v>1</v>
      </c>
      <c r="BT244" s="215">
        <f t="shared" si="255"/>
        <v>1</v>
      </c>
      <c r="BU244" s="215">
        <f t="shared" si="255"/>
        <v>1</v>
      </c>
      <c r="BV244" s="215">
        <f t="shared" si="255"/>
        <v>1</v>
      </c>
      <c r="BW244" s="215">
        <f t="shared" si="255"/>
        <v>1</v>
      </c>
      <c r="BX244" s="215">
        <f t="shared" si="255"/>
        <v>1</v>
      </c>
      <c r="BY244" s="215">
        <f t="shared" si="255"/>
        <v>1</v>
      </c>
      <c r="BZ244" s="215">
        <f t="shared" si="255"/>
        <v>1</v>
      </c>
      <c r="CA244" s="215">
        <f t="shared" si="255"/>
        <v>1</v>
      </c>
      <c r="CB244" s="215">
        <f t="shared" si="255"/>
        <v>1</v>
      </c>
      <c r="CC244" s="215">
        <f>+CC71</f>
        <v>1</v>
      </c>
      <c r="CD244" s="215">
        <f>+CD71</f>
        <v>1</v>
      </c>
    </row>
    <row r="245" spans="1:82" s="148" customFormat="1" ht="17.399999999999999" customHeight="1" x14ac:dyDescent="0.25">
      <c r="A245" s="215" t="s">
        <v>233</v>
      </c>
      <c r="B245" s="215"/>
      <c r="C245" s="215"/>
      <c r="D245" s="215"/>
      <c r="E245" s="215"/>
      <c r="F245" s="215"/>
      <c r="G245" s="215"/>
      <c r="H245" s="215"/>
      <c r="I245" s="215"/>
      <c r="J245" s="215"/>
      <c r="K245" s="215"/>
      <c r="L245" s="215"/>
      <c r="M245" s="215"/>
      <c r="N245" s="215"/>
      <c r="O245" s="215"/>
      <c r="P245" s="215"/>
      <c r="Q245" s="215"/>
      <c r="R245" s="319"/>
      <c r="S245" s="215"/>
      <c r="T245" s="215"/>
      <c r="U245" s="215"/>
      <c r="V245" s="215"/>
      <c r="W245" s="215"/>
      <c r="X245" s="215"/>
      <c r="Y245" s="215"/>
      <c r="Z245" s="215"/>
      <c r="AA245" s="215"/>
      <c r="AB245" s="215"/>
      <c r="AC245" s="215"/>
      <c r="AD245" s="215"/>
      <c r="AE245" s="215"/>
      <c r="AF245" s="215"/>
      <c r="AG245" s="215"/>
      <c r="AH245" s="215"/>
      <c r="AI245" s="215"/>
      <c r="AJ245" s="215"/>
      <c r="AK245" s="215"/>
      <c r="AL245" s="215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G245" s="215"/>
      <c r="BH245" s="215"/>
      <c r="BI245" s="215"/>
      <c r="BJ245" s="215"/>
      <c r="BK245" s="215"/>
      <c r="BL245" s="215"/>
      <c r="BM245" s="215"/>
      <c r="BN245" s="215"/>
      <c r="BO245" s="215"/>
      <c r="BP245" s="215"/>
      <c r="BQ245" s="215"/>
      <c r="BR245" s="215"/>
      <c r="BS245" s="215"/>
      <c r="BT245" s="215"/>
      <c r="BU245" s="215"/>
      <c r="BV245" s="215"/>
      <c r="BW245" s="215"/>
      <c r="BX245" s="215"/>
      <c r="BY245" s="215"/>
      <c r="BZ245" s="215"/>
      <c r="CA245" s="215"/>
      <c r="CB245" s="215"/>
      <c r="CC245" s="215"/>
      <c r="CD245" s="215"/>
    </row>
    <row r="246" spans="1:82" s="148" customFormat="1" ht="17.399999999999999" customHeight="1" x14ac:dyDescent="0.25">
      <c r="A246" s="215" t="s">
        <v>234</v>
      </c>
      <c r="B246" s="215">
        <f t="shared" ref="B246:AG246" si="256">+B52</f>
        <v>134.15751544346463</v>
      </c>
      <c r="C246" s="215">
        <f t="shared" si="256"/>
        <v>155.36426971432363</v>
      </c>
      <c r="D246" s="215">
        <f t="shared" si="256"/>
        <v>178.45387099987553</v>
      </c>
      <c r="E246" s="215">
        <f t="shared" si="256"/>
        <v>203.52678206260535</v>
      </c>
      <c r="F246" s="215">
        <f t="shared" si="256"/>
        <v>230.68892891200539</v>
      </c>
      <c r="G246" s="215">
        <f t="shared" si="256"/>
        <v>260.05646638480215</v>
      </c>
      <c r="H246" s="215">
        <f t="shared" si="256"/>
        <v>291.75661382353871</v>
      </c>
      <c r="I246" s="215">
        <f t="shared" si="256"/>
        <v>325.92583148507015</v>
      </c>
      <c r="J246" s="215">
        <f t="shared" si="256"/>
        <v>362.71382762422257</v>
      </c>
      <c r="K246" s="215">
        <f t="shared" si="256"/>
        <v>402.28156064743433</v>
      </c>
      <c r="L246" s="215">
        <f t="shared" si="256"/>
        <v>444.80067669071911</v>
      </c>
      <c r="M246" s="215">
        <f t="shared" si="256"/>
        <v>490.45340284935469</v>
      </c>
      <c r="N246" s="215">
        <f t="shared" si="256"/>
        <v>539.43260649394369</v>
      </c>
      <c r="O246" s="215">
        <f t="shared" si="256"/>
        <v>591.9420710751092</v>
      </c>
      <c r="P246" s="215">
        <f t="shared" si="256"/>
        <v>648.19700672622901</v>
      </c>
      <c r="Q246" s="215">
        <f t="shared" si="256"/>
        <v>708.4247472896742</v>
      </c>
      <c r="R246" s="319">
        <f t="shared" si="256"/>
        <v>772.86543231741462</v>
      </c>
      <c r="S246" s="215">
        <f t="shared" si="256"/>
        <v>841.9109364676882</v>
      </c>
      <c r="T246" s="215">
        <f t="shared" si="256"/>
        <v>915.84804949084833</v>
      </c>
      <c r="U246" s="215">
        <f t="shared" si="256"/>
        <v>994.9907886223865</v>
      </c>
      <c r="V246" s="215">
        <f t="shared" si="256"/>
        <v>1079.6876844684004</v>
      </c>
      <c r="W246" s="215">
        <f t="shared" si="256"/>
        <v>1170.3280092857065</v>
      </c>
      <c r="X246" s="215">
        <f t="shared" si="256"/>
        <v>1267.3499169135457</v>
      </c>
      <c r="Y246" s="215">
        <f t="shared" si="256"/>
        <v>1371.2510300586916</v>
      </c>
      <c r="Z246" s="215">
        <f t="shared" si="256"/>
        <v>1482.6017479189372</v>
      </c>
      <c r="AA246" s="215">
        <f t="shared" si="256"/>
        <v>1602.0614341590322</v>
      </c>
      <c r="AB246" s="215">
        <f t="shared" si="256"/>
        <v>1730.3974645208361</v>
      </c>
      <c r="AC246" s="215">
        <f t="shared" si="256"/>
        <v>1868.5066826442794</v>
      </c>
      <c r="AD246" s="215">
        <f t="shared" si="256"/>
        <v>2017.4392104261308</v>
      </c>
      <c r="AE246" s="215">
        <f t="shared" si="256"/>
        <v>2178.4305722503241</v>
      </c>
      <c r="AF246" s="215">
        <f t="shared" si="256"/>
        <v>2352.8652495942115</v>
      </c>
      <c r="AG246" s="215">
        <f t="shared" si="256"/>
        <v>2542.2469691338888</v>
      </c>
      <c r="AH246" s="215">
        <f t="shared" ref="AH246:BM246" si="257">+AH52</f>
        <v>2748.0974920111571</v>
      </c>
      <c r="AI246" s="215">
        <f t="shared" si="257"/>
        <v>2971.7192608017053</v>
      </c>
      <c r="AJ246" s="215">
        <f t="shared" si="257"/>
        <v>3213.6860087614496</v>
      </c>
      <c r="AK246" s="215">
        <f t="shared" si="257"/>
        <v>3492.2640805639157</v>
      </c>
      <c r="AL246" s="215">
        <f t="shared" si="257"/>
        <v>3782.7909214338702</v>
      </c>
      <c r="AM246" s="215">
        <f t="shared" si="257"/>
        <v>4088.3090518164877</v>
      </c>
      <c r="AN246" s="215">
        <f t="shared" si="257"/>
        <v>4418.6338512642451</v>
      </c>
      <c r="AO246" s="215">
        <f t="shared" si="257"/>
        <v>4766.1278908165732</v>
      </c>
      <c r="AP246" s="215">
        <f t="shared" si="257"/>
        <v>5133.1788792331572</v>
      </c>
      <c r="AQ246" s="215">
        <f t="shared" si="257"/>
        <v>5521.8514484635925</v>
      </c>
      <c r="AR246" s="215">
        <f t="shared" si="257"/>
        <v>5934.0399244643586</v>
      </c>
      <c r="AS246" s="215">
        <f t="shared" si="257"/>
        <v>6371.5477365292236</v>
      </c>
      <c r="AT246" s="215">
        <f t="shared" si="257"/>
        <v>6836.1353567512451</v>
      </c>
      <c r="AU246" s="215">
        <f t="shared" si="257"/>
        <v>7329.5524767654451</v>
      </c>
      <c r="AV246" s="215">
        <f t="shared" si="257"/>
        <v>7853.5610284510512</v>
      </c>
      <c r="AW246" s="215">
        <f t="shared" si="257"/>
        <v>8409.9522836323067</v>
      </c>
      <c r="AX246" s="215">
        <f t="shared" si="257"/>
        <v>9000.5598748932443</v>
      </c>
      <c r="AY246" s="215">
        <f t="shared" si="257"/>
        <v>9627.2699122633203</v>
      </c>
      <c r="AZ246" s="215">
        <f t="shared" si="257"/>
        <v>10292.028998162436</v>
      </c>
      <c r="BA246" s="215">
        <f t="shared" si="257"/>
        <v>10996.850709021075</v>
      </c>
      <c r="BB246" s="215">
        <f t="shared" si="257"/>
        <v>11743.820953607938</v>
      </c>
      <c r="BC246" s="215">
        <f t="shared" si="257"/>
        <v>12535.102506406938</v>
      </c>
      <c r="BD246" s="215">
        <f t="shared" si="257"/>
        <v>13372.938933936242</v>
      </c>
      <c r="BE246" s="215">
        <f t="shared" si="257"/>
        <v>14259.658073323129</v>
      </c>
      <c r="BF246" s="215">
        <f t="shared" si="257"/>
        <v>15197.675179550351</v>
      </c>
      <c r="BG246" s="215">
        <f t="shared" si="257"/>
        <v>16189.495826277745</v>
      </c>
      <c r="BH246" s="215">
        <f t="shared" si="257"/>
        <v>17237.718621954242</v>
      </c>
      <c r="BI246" s="215">
        <f t="shared" si="257"/>
        <v>18345.037785851866</v>
      </c>
      <c r="BJ246" s="215">
        <f t="shared" si="257"/>
        <v>19514.245616061136</v>
      </c>
      <c r="BK246" s="215">
        <f t="shared" si="257"/>
        <v>20748.234872198358</v>
      </c>
      <c r="BL246" s="215">
        <f t="shared" si="257"/>
        <v>22050.001088721921</v>
      </c>
      <c r="BM246" s="215">
        <f t="shared" si="257"/>
        <v>23422.644829696597</v>
      </c>
      <c r="BN246" s="215">
        <f t="shared" ref="BN246:CB246" si="258">+BN52</f>
        <v>24869.373892108717</v>
      </c>
      <c r="BO246" s="215">
        <f t="shared" si="258"/>
        <v>26393.505462076646</v>
      </c>
      <c r="BP246" s="215">
        <f t="shared" si="258"/>
        <v>27998.468226262765</v>
      </c>
      <c r="BQ246" s="215">
        <f t="shared" si="258"/>
        <v>29687.804439286301</v>
      </c>
      <c r="BR246" s="215">
        <f t="shared" si="258"/>
        <v>31465.171946824583</v>
      </c>
      <c r="BS246" s="215">
        <f t="shared" si="258"/>
        <v>33334.346163267917</v>
      </c>
      <c r="BT246" s="215">
        <f t="shared" si="258"/>
        <v>35299.222002188311</v>
      </c>
      <c r="BU246" s="215">
        <f t="shared" si="258"/>
        <v>37363.815757436816</v>
      </c>
      <c r="BV246" s="215">
        <f t="shared" si="258"/>
        <v>39532.26693235978</v>
      </c>
      <c r="BW246" s="215">
        <f t="shared" si="258"/>
        <v>41808.840014387184</v>
      </c>
      <c r="BX246" s="215">
        <f t="shared" si="258"/>
        <v>44197.9261920805</v>
      </c>
      <c r="BY246" s="215">
        <f t="shared" si="258"/>
        <v>46704.045011609407</v>
      </c>
      <c r="BZ246" s="215">
        <f t="shared" si="258"/>
        <v>49331.845969550093</v>
      </c>
      <c r="CA246" s="215">
        <f t="shared" si="258"/>
        <v>52086.110038852079</v>
      </c>
      <c r="CB246" s="215">
        <f t="shared" si="258"/>
        <v>54971.75112479816</v>
      </c>
      <c r="CC246" s="215">
        <f>+CC52</f>
        <v>57993.817447779278</v>
      </c>
      <c r="CD246" s="215">
        <f>+CD52</f>
        <v>61157.492849718823</v>
      </c>
    </row>
    <row r="247" spans="1:82" s="148" customFormat="1" ht="17.399999999999999" customHeight="1" x14ac:dyDescent="0.25">
      <c r="A247" s="215" t="s">
        <v>235</v>
      </c>
      <c r="B247" s="215">
        <f t="shared" ref="B247:AG247" si="259">+B83</f>
        <v>0</v>
      </c>
      <c r="C247" s="215">
        <f t="shared" si="259"/>
        <v>4.6306337725367408E-2</v>
      </c>
      <c r="D247" s="215">
        <f t="shared" si="259"/>
        <v>4.4620679919076256E-2</v>
      </c>
      <c r="E247" s="215">
        <f t="shared" si="259"/>
        <v>4.3847254603975427E-2</v>
      </c>
      <c r="F247" s="215">
        <f t="shared" si="259"/>
        <v>4.3094141864396418E-2</v>
      </c>
      <c r="G247" s="215">
        <f t="shared" si="259"/>
        <v>4.2357371729228932E-2</v>
      </c>
      <c r="H247" s="215">
        <f t="shared" si="259"/>
        <v>4.1624651525370648E-2</v>
      </c>
      <c r="I247" s="215">
        <f t="shared" si="259"/>
        <v>4.0901135508289999E-2</v>
      </c>
      <c r="J247" s="215">
        <f t="shared" si="259"/>
        <v>4.0184990910108853E-2</v>
      </c>
      <c r="K247" s="215">
        <f t="shared" si="259"/>
        <v>3.9474922563179415E-2</v>
      </c>
      <c r="L247" s="215">
        <f t="shared" si="259"/>
        <v>3.876994939979328E-2</v>
      </c>
      <c r="M247" s="215">
        <f t="shared" si="259"/>
        <v>3.8069331438292053E-2</v>
      </c>
      <c r="N247" s="215">
        <f t="shared" si="259"/>
        <v>3.7372555171156785E-2</v>
      </c>
      <c r="O247" s="215">
        <f t="shared" si="259"/>
        <v>3.6679359968486258E-2</v>
      </c>
      <c r="P247" s="215">
        <f t="shared" si="259"/>
        <v>3.5989819230114017E-2</v>
      </c>
      <c r="Q247" s="215">
        <f t="shared" si="259"/>
        <v>3.5304514191645264E-2</v>
      </c>
      <c r="R247" s="319">
        <f t="shared" si="259"/>
        <v>3.4642476458826676E-2</v>
      </c>
      <c r="S247" s="215">
        <f t="shared" si="259"/>
        <v>3.398468953987277E-2</v>
      </c>
      <c r="T247" s="215">
        <f t="shared" si="259"/>
        <v>3.3327311733292619E-2</v>
      </c>
      <c r="U247" s="215">
        <f t="shared" si="259"/>
        <v>3.2670468644525608E-2</v>
      </c>
      <c r="V247" s="215">
        <f t="shared" si="259"/>
        <v>3.2014968870453187E-2</v>
      </c>
      <c r="W247" s="215">
        <f t="shared" si="259"/>
        <v>3.1361579331462996E-2</v>
      </c>
      <c r="X247" s="215">
        <f t="shared" si="259"/>
        <v>3.0710956733773997E-2</v>
      </c>
      <c r="Y247" s="215">
        <f t="shared" si="259"/>
        <v>3.0063714800264707E-2</v>
      </c>
      <c r="Z247" s="215">
        <f t="shared" si="259"/>
        <v>2.9420516385455064E-2</v>
      </c>
      <c r="AA247" s="215">
        <f t="shared" si="259"/>
        <v>2.878220531950193E-2</v>
      </c>
      <c r="AB247" s="215">
        <f t="shared" si="259"/>
        <v>2.8150047359402519E-2</v>
      </c>
      <c r="AC247" s="215">
        <f t="shared" si="259"/>
        <v>2.752702537062035E-2</v>
      </c>
      <c r="AD247" s="215">
        <f t="shared" si="259"/>
        <v>2.6925229582296817E-2</v>
      </c>
      <c r="AE247" s="215">
        <f t="shared" si="259"/>
        <v>2.6353671813616808E-2</v>
      </c>
      <c r="AF247" s="215">
        <f t="shared" si="259"/>
        <v>2.5831473152360784E-2</v>
      </c>
      <c r="AG247" s="215">
        <f t="shared" si="259"/>
        <v>2.5395883830491517E-2</v>
      </c>
      <c r="AH247" s="215">
        <f t="shared" ref="AH247:BM247" si="260">+AH83</f>
        <v>2.5117770455506339E-2</v>
      </c>
      <c r="AI247" s="215">
        <f t="shared" si="260"/>
        <v>2.5131400298290307E-2</v>
      </c>
      <c r="AJ247" s="215">
        <f t="shared" si="260"/>
        <v>2.6519265886285392E-2</v>
      </c>
      <c r="AK247" s="215">
        <f t="shared" si="260"/>
        <v>2.509920295358592E-2</v>
      </c>
      <c r="AL247" s="215">
        <f t="shared" si="260"/>
        <v>2.3405071451552573E-2</v>
      </c>
      <c r="AM247" s="215">
        <f t="shared" si="260"/>
        <v>2.3988051218962081E-2</v>
      </c>
      <c r="AN247" s="215">
        <f t="shared" si="260"/>
        <v>2.3136235794900095E-2</v>
      </c>
      <c r="AO247" s="215">
        <f t="shared" si="260"/>
        <v>2.2378137263733056E-2</v>
      </c>
      <c r="AP247" s="215">
        <f t="shared" si="260"/>
        <v>2.1680080828369475E-2</v>
      </c>
      <c r="AQ247" s="215">
        <f t="shared" si="260"/>
        <v>2.1022019672213732E-2</v>
      </c>
      <c r="AR247" s="215">
        <f t="shared" si="260"/>
        <v>2.0391215810316554E-2</v>
      </c>
      <c r="AS247" s="215">
        <f t="shared" si="260"/>
        <v>1.9779283721567564E-2</v>
      </c>
      <c r="AT247" s="215">
        <f t="shared" si="260"/>
        <v>1.9180598548445671E-2</v>
      </c>
      <c r="AU247" s="215">
        <f t="shared" si="260"/>
        <v>1.8591347698685201E-2</v>
      </c>
      <c r="AV247" s="215">
        <f t="shared" si="260"/>
        <v>1.8008930123888822E-2</v>
      </c>
      <c r="AW247" s="215">
        <f t="shared" si="260"/>
        <v>2.8630905922882421E-2</v>
      </c>
      <c r="AX247" s="215">
        <f t="shared" si="260"/>
        <v>2.8522710787346917E-2</v>
      </c>
      <c r="AY247" s="215">
        <f t="shared" si="260"/>
        <v>2.841737107721376E-2</v>
      </c>
      <c r="AZ247" s="215">
        <f t="shared" si="260"/>
        <v>2.8314293560131265E-2</v>
      </c>
      <c r="BA247" s="215">
        <f t="shared" si="260"/>
        <v>2.8213063658673043E-2</v>
      </c>
      <c r="BB247" s="215">
        <f t="shared" si="260"/>
        <v>2.8113389583105164E-2</v>
      </c>
      <c r="BC247" s="215">
        <f t="shared" si="260"/>
        <v>2.8015064150586522E-2</v>
      </c>
      <c r="BD247" s="215">
        <f t="shared" si="260"/>
        <v>2.7917938645633189E-2</v>
      </c>
      <c r="BE247" s="215">
        <f t="shared" si="260"/>
        <v>2.7821904894052008E-2</v>
      </c>
      <c r="BF247" s="215">
        <f t="shared" si="260"/>
        <v>2.7726882948018172E-2</v>
      </c>
      <c r="BG247" s="215">
        <f t="shared" si="260"/>
        <v>2.7632812609682977E-2</v>
      </c>
      <c r="BH247" s="215">
        <f t="shared" si="260"/>
        <v>2.753964758408034E-2</v>
      </c>
      <c r="BI247" s="215">
        <f t="shared" si="260"/>
        <v>2.7447351435415879E-2</v>
      </c>
      <c r="BJ247" s="215">
        <f t="shared" si="260"/>
        <v>2.7355894781987633E-2</v>
      </c>
      <c r="BK247" s="215">
        <f t="shared" si="260"/>
        <v>2.7265253343184082E-2</v>
      </c>
      <c r="BL247" s="215">
        <f t="shared" si="260"/>
        <v>2.7175406573699545E-2</v>
      </c>
      <c r="BM247" s="215">
        <f t="shared" si="260"/>
        <v>2.7086336703268321E-2</v>
      </c>
      <c r="BN247" s="215">
        <f t="shared" ref="BN247:CB247" si="261">+BN83</f>
        <v>2.6998028057148016E-2</v>
      </c>
      <c r="BO247" s="215">
        <f t="shared" si="261"/>
        <v>2.6910466571548275E-2</v>
      </c>
      <c r="BP247" s="215">
        <f t="shared" si="261"/>
        <v>2.6823639444893077E-2</v>
      </c>
      <c r="BQ247" s="215">
        <f t="shared" si="261"/>
        <v>2.6737534884150094E-2</v>
      </c>
      <c r="BR247" s="215">
        <f t="shared" si="261"/>
        <v>2.6652141918021233E-2</v>
      </c>
      <c r="BS247" s="215">
        <f t="shared" si="261"/>
        <v>2.6567450257457992E-2</v>
      </c>
      <c r="BT247" s="215">
        <f t="shared" si="261"/>
        <v>2.6483450189907387E-2</v>
      </c>
      <c r="BU247" s="215">
        <f t="shared" si="261"/>
        <v>2.6400132497814255E-2</v>
      </c>
      <c r="BV247" s="215">
        <f t="shared" si="261"/>
        <v>2.6317488394725697E-2</v>
      </c>
      <c r="BW247" s="215">
        <f t="shared" si="261"/>
        <v>2.6235509474335394E-2</v>
      </c>
      <c r="BX247" s="215">
        <f t="shared" si="261"/>
        <v>2.6154187669138462E-2</v>
      </c>
      <c r="BY247" s="215">
        <f t="shared" si="261"/>
        <v>2.6073515216339382E-2</v>
      </c>
      <c r="BZ247" s="215">
        <f t="shared" si="261"/>
        <v>2.5993484629310615E-2</v>
      </c>
      <c r="CA247" s="215">
        <f t="shared" si="261"/>
        <v>2.5914088673366198E-2</v>
      </c>
      <c r="CB247" s="215">
        <f t="shared" si="261"/>
        <v>2.5835320344941515E-2</v>
      </c>
      <c r="CC247" s="215">
        <f>+CC83</f>
        <v>2.5757172853507537E-2</v>
      </c>
      <c r="CD247" s="215" t="e">
        <f>+CD83</f>
        <v>#DIV/0!</v>
      </c>
    </row>
    <row r="248" spans="1:82" s="148" customFormat="1" ht="17.399999999999999" customHeight="1" x14ac:dyDescent="0.25">
      <c r="A248" s="215" t="s">
        <v>236</v>
      </c>
      <c r="B248" s="215">
        <f t="shared" ref="B248:AG248" si="262">+B38</f>
        <v>7752.9</v>
      </c>
      <c r="C248" s="215">
        <f t="shared" si="262"/>
        <v>8137.3673508502034</v>
      </c>
      <c r="D248" s="215">
        <f t="shared" si="262"/>
        <v>8481.1706083345907</v>
      </c>
      <c r="E248" s="215">
        <f t="shared" si="262"/>
        <v>8786.6181848006454</v>
      </c>
      <c r="F248" s="215">
        <f t="shared" si="262"/>
        <v>9056.4844687876212</v>
      </c>
      <c r="G248" s="215">
        <f t="shared" si="262"/>
        <v>9293.7833464428077</v>
      </c>
      <c r="H248" s="215">
        <f t="shared" si="262"/>
        <v>9501.5984247487813</v>
      </c>
      <c r="I248" s="215">
        <f t="shared" si="262"/>
        <v>9682.9613941428142</v>
      </c>
      <c r="J248" s="215">
        <f t="shared" si="262"/>
        <v>9840.7694557888954</v>
      </c>
      <c r="K248" s="215">
        <f t="shared" si="262"/>
        <v>9977.7332798719272</v>
      </c>
      <c r="L248" s="215">
        <f t="shared" si="262"/>
        <v>10096.34802650772</v>
      </c>
      <c r="M248" s="215">
        <f t="shared" si="262"/>
        <v>10198.881210062771</v>
      </c>
      <c r="N248" s="215">
        <f t="shared" si="262"/>
        <v>10287.372420298283</v>
      </c>
      <c r="O248" s="215">
        <f t="shared" si="262"/>
        <v>10363.641024815781</v>
      </c>
      <c r="P248" s="215">
        <f t="shared" si="262"/>
        <v>10429.298922958658</v>
      </c>
      <c r="Q248" s="215">
        <f t="shared" si="262"/>
        <v>10485.766194134481</v>
      </c>
      <c r="R248" s="319">
        <f t="shared" si="262"/>
        <v>10534.288095592989</v>
      </c>
      <c r="S248" s="215">
        <f t="shared" si="262"/>
        <v>10575.952337107223</v>
      </c>
      <c r="T248" s="215">
        <f t="shared" si="262"/>
        <v>10611.705916445464</v>
      </c>
      <c r="U248" s="215">
        <f t="shared" si="262"/>
        <v>10642.371062784383</v>
      </c>
      <c r="V248" s="215">
        <f t="shared" si="262"/>
        <v>10668.660025517325</v>
      </c>
      <c r="W248" s="215">
        <f t="shared" si="262"/>
        <v>10691.188580293347</v>
      </c>
      <c r="X248" s="215">
        <f t="shared" si="262"/>
        <v>10710.488216436619</v>
      </c>
      <c r="Y248" s="215">
        <f t="shared" si="262"/>
        <v>10727.017031110336</v>
      </c>
      <c r="Z248" s="215">
        <f t="shared" si="262"/>
        <v>10741.169394206017</v>
      </c>
      <c r="AA248" s="215">
        <f t="shared" si="262"/>
        <v>10753.284470433224</v>
      </c>
      <c r="AB248" s="215">
        <f t="shared" si="262"/>
        <v>10763.653696310677</v>
      </c>
      <c r="AC248" s="215">
        <f t="shared" si="262"/>
        <v>10772.527313306535</v>
      </c>
      <c r="AD248" s="215">
        <f t="shared" si="262"/>
        <v>10780.12005685815</v>
      </c>
      <c r="AE248" s="215">
        <f t="shared" si="262"/>
        <v>10786.616096298938</v>
      </c>
      <c r="AF248" s="215">
        <f t="shared" si="262"/>
        <v>10792.173314159341</v>
      </c>
      <c r="AG248" s="215">
        <f t="shared" si="262"/>
        <v>10796.927005811509</v>
      </c>
      <c r="AH248" s="215">
        <f t="shared" ref="AH248:BM248" si="263">+AH38</f>
        <v>10800.99307261681</v>
      </c>
      <c r="AI248" s="215">
        <f t="shared" si="263"/>
        <v>10804.470774021329</v>
      </c>
      <c r="AJ248" s="215">
        <f t="shared" si="263"/>
        <v>10807.445096683759</v>
      </c>
      <c r="AK248" s="215">
        <f t="shared" si="263"/>
        <v>10809.988791862401</v>
      </c>
      <c r="AL248" s="215">
        <f t="shared" si="263"/>
        <v>10812.164126008958</v>
      </c>
      <c r="AM248" s="215">
        <f t="shared" si="263"/>
        <v>10814.024383842554</v>
      </c>
      <c r="AN248" s="215">
        <f t="shared" si="263"/>
        <v>10815.615158101065</v>
      </c>
      <c r="AO248" s="215">
        <f t="shared" si="263"/>
        <v>10816.975455661643</v>
      </c>
      <c r="AP248" s="215">
        <f t="shared" si="263"/>
        <v>10818.138645749115</v>
      </c>
      <c r="AQ248" s="215">
        <f t="shared" si="263"/>
        <v>10819.133272465144</v>
      </c>
      <c r="AR248" s="215">
        <f t="shared" si="263"/>
        <v>10819.983750825346</v>
      </c>
      <c r="AS248" s="215">
        <f t="shared" si="263"/>
        <v>10820.710962839988</v>
      </c>
      <c r="AT248" s="215">
        <f t="shared" si="263"/>
        <v>10821.332767871645</v>
      </c>
      <c r="AU248" s="215">
        <f t="shared" si="263"/>
        <v>10821.864439509251</v>
      </c>
      <c r="AV248" s="215">
        <f t="shared" si="263"/>
        <v>10822.31903947442</v>
      </c>
      <c r="AW248" s="215">
        <f t="shared" si="263"/>
        <v>10822.707737588475</v>
      </c>
      <c r="AX248" s="215">
        <f t="shared" si="263"/>
        <v>10823.040085546912</v>
      </c>
      <c r="AY248" s="215">
        <f t="shared" si="263"/>
        <v>10823.32425114475</v>
      </c>
      <c r="AZ248" s="215">
        <f t="shared" si="263"/>
        <v>10823.567218647515</v>
      </c>
      <c r="BA248" s="215">
        <f t="shared" si="263"/>
        <v>10823.774960187669</v>
      </c>
      <c r="BB248" s="215">
        <f t="shared" si="263"/>
        <v>10823.952582366457</v>
      </c>
      <c r="BC248" s="215">
        <f t="shared" si="263"/>
        <v>10824.104451640827</v>
      </c>
      <c r="BD248" s="215">
        <f t="shared" si="263"/>
        <v>10824.234301560207</v>
      </c>
      <c r="BE248" s="215">
        <f t="shared" si="263"/>
        <v>10824.345324476573</v>
      </c>
      <c r="BF248" s="215">
        <f t="shared" si="263"/>
        <v>10824.44024997311</v>
      </c>
      <c r="BG248" s="215">
        <f t="shared" si="263"/>
        <v>10824.521411932799</v>
      </c>
      <c r="BH248" s="215">
        <f t="shared" si="263"/>
        <v>10824.590805890924</v>
      </c>
      <c r="BI248" s="215">
        <f t="shared" si="263"/>
        <v>10824.650138077912</v>
      </c>
      <c r="BJ248" s="215">
        <f t="shared" si="263"/>
        <v>10824.700867355685</v>
      </c>
      <c r="BK248" s="215">
        <f t="shared" si="263"/>
        <v>10824.744241076711</v>
      </c>
      <c r="BL248" s="215">
        <f t="shared" si="263"/>
        <v>10824.781325746009</v>
      </c>
      <c r="BM248" s="215">
        <f t="shared" si="263"/>
        <v>10824.813033239012</v>
      </c>
      <c r="BN248" s="215">
        <f t="shared" ref="BN248:CB248" si="264">+BN38</f>
        <v>10824.840143219182</v>
      </c>
      <c r="BO248" s="215">
        <f t="shared" si="264"/>
        <v>10824.863322306068</v>
      </c>
      <c r="BP248" s="215">
        <f t="shared" si="264"/>
        <v>10824.883140464714</v>
      </c>
      <c r="BQ248" s="215">
        <f t="shared" si="264"/>
        <v>10824.90008501913</v>
      </c>
      <c r="BR248" s="215">
        <f t="shared" si="264"/>
        <v>10824.91457263419</v>
      </c>
      <c r="BS248" s="215">
        <f t="shared" si="264"/>
        <v>10824.926959560444</v>
      </c>
      <c r="BT248" s="215">
        <f t="shared" si="264"/>
        <v>10824.937550393628</v>
      </c>
      <c r="BU248" s="215">
        <f t="shared" si="264"/>
        <v>10824.946605564219</v>
      </c>
      <c r="BV248" s="215">
        <f t="shared" si="264"/>
        <v>10824.954347741081</v>
      </c>
      <c r="BW248" s="215">
        <f t="shared" si="264"/>
        <v>10824.96096730669</v>
      </c>
      <c r="BX248" s="215">
        <f t="shared" si="264"/>
        <v>10824.966627038495</v>
      </c>
      <c r="BY248" s="215">
        <f t="shared" si="264"/>
        <v>10824.971466111536</v>
      </c>
      <c r="BZ248" s="215">
        <f t="shared" si="264"/>
        <v>10824.975603520701</v>
      </c>
      <c r="CA248" s="215">
        <f t="shared" si="264"/>
        <v>10824.979141006792</v>
      </c>
      <c r="CB248" s="215">
        <f t="shared" si="264"/>
        <v>10824.982165558315</v>
      </c>
      <c r="CC248" s="215">
        <f>+CC38</f>
        <v>10824.984751550539</v>
      </c>
      <c r="CD248" s="215">
        <f>+CD38</f>
        <v>10824.98696257438</v>
      </c>
    </row>
    <row r="249" spans="1:82" s="148" customFormat="1" ht="17.399999999999999" customHeight="1" x14ac:dyDescent="0.25">
      <c r="A249" s="215" t="s">
        <v>237</v>
      </c>
      <c r="B249" s="215">
        <f t="shared" ref="B249:AG249" si="265">+B15</f>
        <v>5.84</v>
      </c>
      <c r="C249" s="215">
        <f t="shared" si="265"/>
        <v>6.2526766595289081</v>
      </c>
      <c r="D249" s="215">
        <f t="shared" si="265"/>
        <v>6.6909818122854503</v>
      </c>
      <c r="E249" s="215">
        <f t="shared" si="265"/>
        <v>7.1562633641621369</v>
      </c>
      <c r="F249" s="215">
        <f t="shared" si="265"/>
        <v>7.6499251325030606</v>
      </c>
      <c r="G249" s="215">
        <f t="shared" si="265"/>
        <v>8.1734283573523676</v>
      </c>
      <c r="H249" s="215">
        <f t="shared" si="265"/>
        <v>8.7282932152274491</v>
      </c>
      <c r="I249" s="215">
        <f t="shared" si="265"/>
        <v>9.3161003335461761</v>
      </c>
      <c r="J249" s="215">
        <f t="shared" si="265"/>
        <v>9.9384923037829793</v>
      </c>
      <c r="K249" s="215">
        <f t="shared" si="265"/>
        <v>10.59717519137652</v>
      </c>
      <c r="L249" s="215">
        <f t="shared" si="265"/>
        <v>11.293920040362254</v>
      </c>
      <c r="M249" s="215">
        <f t="shared" si="265"/>
        <v>12.030564370656636</v>
      </c>
      <c r="N249" s="215">
        <f t="shared" si="265"/>
        <v>12.809013665876018</v>
      </c>
      <c r="O249" s="215">
        <f t="shared" si="265"/>
        <v>13.631242849532786</v>
      </c>
      <c r="P249" s="215">
        <f t="shared" si="265"/>
        <v>14.499297747413989</v>
      </c>
      <c r="Q249" s="215">
        <f t="shared" si="265"/>
        <v>15.415296533913819</v>
      </c>
      <c r="R249" s="319">
        <f t="shared" si="265"/>
        <v>16.38143116006092</v>
      </c>
      <c r="S249" s="215">
        <f t="shared" si="265"/>
        <v>17.39996876095476</v>
      </c>
      <c r="T249" s="215">
        <f t="shared" si="265"/>
        <v>18.473253040302325</v>
      </c>
      <c r="U249" s="215">
        <f t="shared" si="265"/>
        <v>19.603705629727227</v>
      </c>
      <c r="V249" s="215">
        <f t="shared" si="265"/>
        <v>20.793827420508162</v>
      </c>
      <c r="W249" s="215">
        <f t="shared" si="265"/>
        <v>22.046199865392445</v>
      </c>
      <c r="X249" s="215">
        <f t="shared" si="265"/>
        <v>23.363486248123383</v>
      </c>
      <c r="Y249" s="215">
        <f t="shared" si="265"/>
        <v>24.748432918317285</v>
      </c>
      <c r="Z249" s="215">
        <f t="shared" si="265"/>
        <v>26.203870489327365</v>
      </c>
      <c r="AA249" s="215">
        <f t="shared" si="265"/>
        <v>27.732714996737368</v>
      </c>
      <c r="AB249" s="215">
        <f t="shared" si="265"/>
        <v>29.33796901513772</v>
      </c>
      <c r="AC249" s="215">
        <f t="shared" si="265"/>
        <v>31.022722730851367</v>
      </c>
      <c r="AD249" s="215">
        <f t="shared" si="265"/>
        <v>32.79015496829502</v>
      </c>
      <c r="AE249" s="215">
        <f t="shared" si="265"/>
        <v>34.643534167684656</v>
      </c>
      <c r="AF249" s="215">
        <f t="shared" si="265"/>
        <v>36.586219311821395</v>
      </c>
      <c r="AG249" s="215">
        <f t="shared" si="265"/>
        <v>38.621660799725667</v>
      </c>
      <c r="AH249" s="215">
        <f t="shared" ref="AH249:BM249" si="266">+AH15</f>
        <v>40.753401264923561</v>
      </c>
      <c r="AI249" s="215">
        <f t="shared" si="266"/>
        <v>42.985076336229504</v>
      </c>
      <c r="AJ249" s="215">
        <f t="shared" si="266"/>
        <v>45.320415338914103</v>
      </c>
      <c r="AK249" s="215">
        <f t="shared" si="266"/>
        <v>47.763241934194411</v>
      </c>
      <c r="AL249" s="215">
        <f t="shared" si="266"/>
        <v>50.317474695036893</v>
      </c>
      <c r="AM249" s="215">
        <f t="shared" si="266"/>
        <v>52.987127616320066</v>
      </c>
      <c r="AN249" s="215">
        <f t="shared" si="266"/>
        <v>55.776310557464512</v>
      </c>
      <c r="AO249" s="215">
        <f t="shared" si="266"/>
        <v>58.689229615702594</v>
      </c>
      <c r="AP249" s="215">
        <f t="shared" si="266"/>
        <v>61.730187428228419</v>
      </c>
      <c r="AQ249" s="215">
        <f t="shared" si="266"/>
        <v>64.903583401540601</v>
      </c>
      <c r="AR249" s="215">
        <f t="shared" si="266"/>
        <v>68.213913866365729</v>
      </c>
      <c r="AS249" s="215">
        <f t="shared" si="266"/>
        <v>71.665772156629131</v>
      </c>
      <c r="AT249" s="215">
        <f t="shared" si="266"/>
        <v>75.2638486110217</v>
      </c>
      <c r="AU249" s="215">
        <f t="shared" si="266"/>
        <v>79.012930495796425</v>
      </c>
      <c r="AV249" s="215">
        <f t="shared" si="266"/>
        <v>82.91790184751622</v>
      </c>
      <c r="AW249" s="215">
        <f t="shared" si="266"/>
        <v>86.983743234565623</v>
      </c>
      <c r="AX249" s="215">
        <f t="shared" si="266"/>
        <v>91.215531436331929</v>
      </c>
      <c r="AY249" s="215">
        <f t="shared" si="266"/>
        <v>95.618439039057407</v>
      </c>
      <c r="AZ249" s="215">
        <f t="shared" si="266"/>
        <v>100.19773394746188</v>
      </c>
      <c r="BA249" s="215">
        <f t="shared" si="266"/>
        <v>104.95877881133546</v>
      </c>
      <c r="BB249" s="215">
        <f t="shared" si="266"/>
        <v>109.90703036640262</v>
      </c>
      <c r="BC249" s="215">
        <f t="shared" si="266"/>
        <v>115.04803868886312</v>
      </c>
      <c r="BD249" s="215">
        <f t="shared" si="266"/>
        <v>120.38744636311959</v>
      </c>
      <c r="BE249" s="215">
        <f t="shared" si="266"/>
        <v>125.93098756230901</v>
      </c>
      <c r="BF249" s="215">
        <f t="shared" si="266"/>
        <v>131.68448704136188</v>
      </c>
      <c r="BG249" s="215">
        <f t="shared" si="266"/>
        <v>137.65385904242203</v>
      </c>
      <c r="BH249" s="215">
        <f t="shared" si="266"/>
        <v>143.84510611256928</v>
      </c>
      <c r="BI249" s="215">
        <f t="shared" si="266"/>
        <v>150.26431783389594</v>
      </c>
      <c r="BJ249" s="215">
        <f t="shared" si="266"/>
        <v>156.91766946609948</v>
      </c>
      <c r="BK249" s="215">
        <f t="shared" si="266"/>
        <v>163.8114205018627</v>
      </c>
      <c r="BL249" s="215">
        <f t="shared" si="266"/>
        <v>170.95191313540354</v>
      </c>
      <c r="BM249" s="215">
        <f t="shared" si="266"/>
        <v>178.34557064468595</v>
      </c>
      <c r="BN249" s="215">
        <f t="shared" ref="BN249:CB249" si="267">+BN15</f>
        <v>185.99889568789285</v>
      </c>
      <c r="BO249" s="215">
        <f t="shared" si="267"/>
        <v>193.9184685148708</v>
      </c>
      <c r="BP249" s="215">
        <f t="shared" si="267"/>
        <v>202.11094509436353</v>
      </c>
      <c r="BQ249" s="215">
        <f t="shared" si="267"/>
        <v>210.58305515795865</v>
      </c>
      <c r="BR249" s="215">
        <f t="shared" si="267"/>
        <v>219.34160016177711</v>
      </c>
      <c r="BS249" s="215">
        <f t="shared" si="267"/>
        <v>228.3934511670389</v>
      </c>
      <c r="BT249" s="215">
        <f t="shared" si="267"/>
        <v>237.74554664074159</v>
      </c>
      <c r="BU249" s="215">
        <f t="shared" si="267"/>
        <v>247.4048901777883</v>
      </c>
      <c r="BV249" s="215">
        <f t="shared" si="267"/>
        <v>257.37854814600149</v>
      </c>
      <c r="BW249" s="215">
        <f t="shared" si="267"/>
        <v>267.67364725555473</v>
      </c>
      <c r="BX249" s="215">
        <f t="shared" si="267"/>
        <v>278.29737205445002</v>
      </c>
      <c r="BY249" s="215">
        <f t="shared" si="267"/>
        <v>289.2569623517598</v>
      </c>
      <c r="BZ249" s="215">
        <f t="shared" si="267"/>
        <v>300.55971057044269</v>
      </c>
      <c r="CA249" s="215">
        <f t="shared" si="267"/>
        <v>312.21295903162951</v>
      </c>
      <c r="CB249" s="215">
        <f t="shared" si="267"/>
        <v>324.22409717235854</v>
      </c>
      <c r="CC249" s="215">
        <f>+CC15</f>
        <v>336.60055869882274</v>
      </c>
      <c r="CD249" s="215">
        <f>+CD15</f>
        <v>349.34981867726816</v>
      </c>
    </row>
    <row r="250" spans="1:82" s="148" customFormat="1" ht="17.399999999999999" customHeight="1" x14ac:dyDescent="0.25">
      <c r="A250" s="215" t="s">
        <v>238</v>
      </c>
      <c r="B250" s="215">
        <f t="shared" ref="B250:AG250" si="268">+B46</f>
        <v>134.89143646541939</v>
      </c>
      <c r="C250" s="215">
        <f t="shared" si="268"/>
        <v>156.48078905423796</v>
      </c>
      <c r="D250" s="215">
        <f t="shared" si="268"/>
        <v>180.00500513744993</v>
      </c>
      <c r="E250" s="215">
        <f t="shared" si="268"/>
        <v>205.60773973546634</v>
      </c>
      <c r="F250" s="215">
        <f t="shared" si="268"/>
        <v>233.42723364358787</v>
      </c>
      <c r="G250" s="215">
        <f t="shared" si="268"/>
        <v>263.60953517362566</v>
      </c>
      <c r="H250" s="215">
        <f t="shared" si="268"/>
        <v>296.31331818722111</v>
      </c>
      <c r="I250" s="215">
        <f t="shared" si="268"/>
        <v>331.71031368610375</v>
      </c>
      <c r="J250" s="215">
        <f t="shared" si="268"/>
        <v>369.9922811620288</v>
      </c>
      <c r="K250" s="215">
        <f t="shared" si="268"/>
        <v>411.36683115601062</v>
      </c>
      <c r="L250" s="215">
        <f t="shared" si="268"/>
        <v>456.05850843888658</v>
      </c>
      <c r="M250" s="215">
        <f t="shared" si="268"/>
        <v>504.30937833748152</v>
      </c>
      <c r="N250" s="215">
        <f t="shared" si="268"/>
        <v>556.37972510721897</v>
      </c>
      <c r="O250" s="215">
        <f t="shared" si="268"/>
        <v>612.54893783724231</v>
      </c>
      <c r="P250" s="215">
        <f t="shared" si="268"/>
        <v>673.11659820072532</v>
      </c>
      <c r="Q250" s="215">
        <f t="shared" si="268"/>
        <v>738.403702291988</v>
      </c>
      <c r="R250" s="319">
        <f t="shared" si="268"/>
        <v>808.75377764843665</v>
      </c>
      <c r="S250" s="215">
        <f t="shared" si="268"/>
        <v>884.5332862596764</v>
      </c>
      <c r="T250" s="215">
        <f t="shared" si="268"/>
        <v>966.18433715189235</v>
      </c>
      <c r="U250" s="215">
        <f t="shared" si="268"/>
        <v>1054.1566912948174</v>
      </c>
      <c r="V250" s="215">
        <f t="shared" si="268"/>
        <v>1148.9341507383804</v>
      </c>
      <c r="W250" s="215">
        <f t="shared" si="268"/>
        <v>1251.0483392966873</v>
      </c>
      <c r="X250" s="215">
        <f t="shared" si="268"/>
        <v>1361.0895370814435</v>
      </c>
      <c r="Y250" s="215">
        <f t="shared" si="268"/>
        <v>1479.7183733408574</v>
      </c>
      <c r="Z250" s="215">
        <f t="shared" si="268"/>
        <v>1607.6796923970621</v>
      </c>
      <c r="AA250" s="215">
        <f t="shared" si="268"/>
        <v>1745.8190283739875</v>
      </c>
      <c r="AB250" s="215">
        <f t="shared" si="268"/>
        <v>1895.1016177226502</v>
      </c>
      <c r="AC250" s="215">
        <f t="shared" si="268"/>
        <v>2056.6331987333679</v>
      </c>
      <c r="AD250" s="215">
        <f t="shared" si="268"/>
        <v>2231.6805704886419</v>
      </c>
      <c r="AE250" s="215">
        <f t="shared" si="268"/>
        <v>2421.6841039652872</v>
      </c>
      <c r="AF250" s="215">
        <f t="shared" si="268"/>
        <v>2628.2243172908197</v>
      </c>
      <c r="AG250" s="215">
        <f t="shared" si="268"/>
        <v>2852.9656026090965</v>
      </c>
      <c r="AH250" s="215">
        <f t="shared" ref="AH250:BM250" si="269">+AH46</f>
        <v>3097.5148619804163</v>
      </c>
      <c r="AI250" s="215">
        <f t="shared" si="269"/>
        <v>3363.111320360902</v>
      </c>
      <c r="AJ250" s="215">
        <f t="shared" si="269"/>
        <v>3649.9868324275631</v>
      </c>
      <c r="AK250" s="215">
        <f t="shared" si="269"/>
        <v>3956.0550074193352</v>
      </c>
      <c r="AL250" s="215">
        <f t="shared" si="269"/>
        <v>4279.5188695329362</v>
      </c>
      <c r="AM250" s="215">
        <f t="shared" si="269"/>
        <v>4624.5385229361827</v>
      </c>
      <c r="AN250" s="215">
        <f t="shared" si="269"/>
        <v>4999.3114908512816</v>
      </c>
      <c r="AO250" s="215">
        <f t="shared" si="269"/>
        <v>5394.310037713919</v>
      </c>
      <c r="AP250" s="215">
        <f t="shared" si="269"/>
        <v>5811.9744485712481</v>
      </c>
      <c r="AQ250" s="215">
        <f t="shared" si="269"/>
        <v>6254.5799984733812</v>
      </c>
      <c r="AR250" s="215">
        <f t="shared" si="269"/>
        <v>6724.2747436482732</v>
      </c>
      <c r="AS250" s="215">
        <f t="shared" si="269"/>
        <v>7223.1265182424959</v>
      </c>
      <c r="AT250" s="215">
        <f t="shared" si="269"/>
        <v>7753.1635736825165</v>
      </c>
      <c r="AU250" s="215">
        <f t="shared" si="269"/>
        <v>8316.4066618262423</v>
      </c>
      <c r="AV250" s="215">
        <f t="shared" si="269"/>
        <v>8914.8937093142795</v>
      </c>
      <c r="AW250" s="215">
        <f t="shared" si="269"/>
        <v>9550.6987389659516</v>
      </c>
      <c r="AX250" s="215">
        <f t="shared" si="269"/>
        <v>10225.946485938866</v>
      </c>
      <c r="AY250" s="215">
        <f t="shared" si="269"/>
        <v>10942.823833954886</v>
      </c>
      <c r="AZ250" s="215">
        <f t="shared" si="269"/>
        <v>11703.588912733665</v>
      </c>
      <c r="BA250" s="215">
        <f t="shared" si="269"/>
        <v>12510.57847685388</v>
      </c>
      <c r="BB250" s="215">
        <f t="shared" si="269"/>
        <v>13366.214021322698</v>
      </c>
      <c r="BC250" s="215">
        <f t="shared" si="269"/>
        <v>14273.006967610077</v>
      </c>
      <c r="BD250" s="215">
        <f t="shared" si="269"/>
        <v>15233.563164674653</v>
      </c>
      <c r="BE250" s="215">
        <f t="shared" si="269"/>
        <v>16250.586883991284</v>
      </c>
      <c r="BF250" s="215">
        <f t="shared" si="269"/>
        <v>17326.88443943713</v>
      </c>
      <c r="BG250" s="215">
        <f t="shared" si="269"/>
        <v>18465.367527463241</v>
      </c>
      <c r="BH250" s="215">
        <f t="shared" si="269"/>
        <v>19669.05635688654</v>
      </c>
      <c r="BI250" s="215">
        <f t="shared" si="269"/>
        <v>20941.082618405802</v>
      </c>
      <c r="BJ250" s="215">
        <f t="shared" si="269"/>
        <v>22284.692329766021</v>
      </c>
      <c r="BK250" s="215">
        <f t="shared" si="269"/>
        <v>23703.24858203316</v>
      </c>
      <c r="BL250" s="215">
        <f t="shared" si="269"/>
        <v>25200.234204721131</v>
      </c>
      <c r="BM250" s="215">
        <f t="shared" si="269"/>
        <v>26779.254361813943</v>
      </c>
      <c r="BN250" s="215">
        <f t="shared" ref="BN250:CB250" si="270">+BN46</f>
        <v>28444.039086516528</v>
      </c>
      <c r="BO250" s="215">
        <f t="shared" si="270"/>
        <v>30198.445759460159</v>
      </c>
      <c r="BP250" s="215">
        <f t="shared" si="270"/>
        <v>32046.461532792604</v>
      </c>
      <c r="BQ250" s="215">
        <f t="shared" si="270"/>
        <v>33992.205700886967</v>
      </c>
      <c r="BR250" s="215">
        <f t="shared" si="270"/>
        <v>36039.93201715278</v>
      </c>
      <c r="BS250" s="215">
        <f t="shared" si="270"/>
        <v>38194.030955509363</v>
      </c>
      <c r="BT250" s="215">
        <f t="shared" si="270"/>
        <v>40459.031914403669</v>
      </c>
      <c r="BU250" s="215">
        <f t="shared" si="270"/>
        <v>42839.605360757268</v>
      </c>
      <c r="BV250" s="215">
        <f t="shared" si="270"/>
        <v>45340.564910866771</v>
      </c>
      <c r="BW250" s="215">
        <f t="shared" si="270"/>
        <v>47966.869345020423</v>
      </c>
      <c r="BX250" s="215">
        <f t="shared" si="270"/>
        <v>50723.62455241321</v>
      </c>
      <c r="BY250" s="215">
        <f t="shared" si="270"/>
        <v>53616.085402816178</v>
      </c>
      <c r="BZ250" s="215">
        <f t="shared" si="270"/>
        <v>56649.657541376837</v>
      </c>
      <c r="CA250" s="215">
        <f t="shared" si="270"/>
        <v>59829.899102883312</v>
      </c>
      <c r="CB250" s="215">
        <f t="shared" si="270"/>
        <v>63162.522341807395</v>
      </c>
      <c r="CC250" s="215">
        <f>+CC46</f>
        <v>66653.395174447316</v>
      </c>
      <c r="CD250" s="215">
        <f>+CD46</f>
        <v>70308.542629513162</v>
      </c>
    </row>
    <row r="251" spans="1:82" s="148" customFormat="1" ht="17.399999999999999" customHeight="1" x14ac:dyDescent="0.25">
      <c r="A251" s="215" t="s">
        <v>239</v>
      </c>
      <c r="B251" s="215"/>
      <c r="C251" s="215"/>
      <c r="D251" s="215"/>
      <c r="E251" s="215"/>
      <c r="F251" s="215"/>
      <c r="G251" s="215"/>
      <c r="H251" s="215"/>
      <c r="I251" s="215"/>
      <c r="J251" s="215"/>
      <c r="K251" s="215"/>
      <c r="L251" s="215"/>
      <c r="M251" s="215"/>
      <c r="N251" s="215"/>
      <c r="O251" s="215"/>
      <c r="P251" s="215"/>
      <c r="Q251" s="215"/>
      <c r="R251" s="319"/>
      <c r="S251" s="215"/>
      <c r="T251" s="215"/>
      <c r="U251" s="215"/>
      <c r="V251" s="215"/>
      <c r="W251" s="215"/>
      <c r="X251" s="215"/>
      <c r="Y251" s="215"/>
      <c r="Z251" s="215"/>
      <c r="AA251" s="215"/>
      <c r="AB251" s="215"/>
      <c r="AC251" s="215"/>
      <c r="AD251" s="215"/>
      <c r="AE251" s="215"/>
      <c r="AF251" s="215"/>
      <c r="AG251" s="215"/>
      <c r="AH251" s="215"/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G251" s="215"/>
      <c r="BH251" s="215"/>
      <c r="BI251" s="215"/>
      <c r="BJ251" s="215"/>
      <c r="BK251" s="215"/>
      <c r="BL251" s="215"/>
      <c r="BM251" s="215"/>
      <c r="BN251" s="215"/>
      <c r="BO251" s="215"/>
      <c r="BP251" s="215"/>
      <c r="BQ251" s="215"/>
      <c r="BR251" s="215"/>
      <c r="BS251" s="215"/>
      <c r="BT251" s="215"/>
      <c r="BU251" s="215"/>
      <c r="BV251" s="215"/>
      <c r="BW251" s="215"/>
      <c r="BX251" s="215"/>
      <c r="BY251" s="215"/>
      <c r="BZ251" s="215"/>
      <c r="CA251" s="215"/>
      <c r="CB251" s="215"/>
      <c r="CC251" s="215"/>
      <c r="CD251" s="215"/>
    </row>
    <row r="252" spans="1:82" s="148" customFormat="1" ht="17.399999999999999" customHeight="1" x14ac:dyDescent="0.25">
      <c r="A252" s="215" t="s">
        <v>240</v>
      </c>
      <c r="B252" s="215">
        <f t="shared" ref="B252:AG252" si="271">+B58</f>
        <v>295</v>
      </c>
      <c r="C252" s="215">
        <f t="shared" si="271"/>
        <v>344.23448089488318</v>
      </c>
      <c r="D252" s="215">
        <f t="shared" si="271"/>
        <v>397.72745682832078</v>
      </c>
      <c r="E252" s="215">
        <f t="shared" si="271"/>
        <v>455.95962163567816</v>
      </c>
      <c r="F252" s="215">
        <f t="shared" si="271"/>
        <v>519.28839716903155</v>
      </c>
      <c r="G252" s="215">
        <f t="shared" si="271"/>
        <v>588.04006095970931</v>
      </c>
      <c r="H252" s="215">
        <f t="shared" si="271"/>
        <v>662.54276355406523</v>
      </c>
      <c r="I252" s="215">
        <f t="shared" si="271"/>
        <v>743.12794305254488</v>
      </c>
      <c r="J252" s="215">
        <f t="shared" si="271"/>
        <v>830.18087859236016</v>
      </c>
      <c r="K252" s="215">
        <f t="shared" si="271"/>
        <v>924.10810555513194</v>
      </c>
      <c r="L252" s="215">
        <f t="shared" si="271"/>
        <v>1025.343659979741</v>
      </c>
      <c r="M252" s="215">
        <f t="shared" si="271"/>
        <v>1134.3512828718526</v>
      </c>
      <c r="N252" s="215">
        <f t="shared" si="271"/>
        <v>1251.6270579443872</v>
      </c>
      <c r="O252" s="215">
        <f t="shared" si="271"/>
        <v>1377.7030183931993</v>
      </c>
      <c r="P252" s="215">
        <f t="shared" si="271"/>
        <v>1513.1518134456383</v>
      </c>
      <c r="Q252" s="215">
        <f t="shared" si="271"/>
        <v>1658.5919158990725</v>
      </c>
      <c r="R252" s="319">
        <f t="shared" si="271"/>
        <v>1814.6915783709392</v>
      </c>
      <c r="S252" s="215">
        <f t="shared" si="271"/>
        <v>1982.1670032894376</v>
      </c>
      <c r="T252" s="215">
        <f t="shared" si="271"/>
        <v>2162.1703071299626</v>
      </c>
      <c r="U252" s="215">
        <f t="shared" si="271"/>
        <v>2355.774578077142</v>
      </c>
      <c r="V252" s="215">
        <f t="shared" si="271"/>
        <v>2564.1649974313668</v>
      </c>
      <c r="W252" s="215">
        <f t="shared" si="271"/>
        <v>2788.7346401582217</v>
      </c>
      <c r="X252" s="215">
        <f t="shared" si="271"/>
        <v>3031.1577193803655</v>
      </c>
      <c r="Y252" s="215">
        <f t="shared" si="271"/>
        <v>3293.4692240870809</v>
      </c>
      <c r="Z252" s="215">
        <f t="shared" si="271"/>
        <v>3578.1616128714877</v>
      </c>
      <c r="AA252" s="215">
        <f t="shared" si="271"/>
        <v>3888.3032879368648</v>
      </c>
      <c r="AB252" s="215">
        <f t="shared" si="271"/>
        <v>4227.6807447015126</v>
      </c>
      <c r="AC252" s="215">
        <f t="shared" si="271"/>
        <v>4600.9624970303248</v>
      </c>
      <c r="AD252" s="215">
        <f t="shared" si="271"/>
        <v>5013.8747759305606</v>
      </c>
      <c r="AE252" s="215">
        <f t="shared" si="271"/>
        <v>5473.3365212202443</v>
      </c>
      <c r="AF252" s="215">
        <f t="shared" si="271"/>
        <v>5987.2702308119897</v>
      </c>
      <c r="AG252" s="215">
        <f t="shared" si="271"/>
        <v>6564.2470126750522</v>
      </c>
      <c r="AH252" s="215">
        <f t="shared" ref="AH252:BM252" si="272">+AH58</f>
        <v>7212.4562136726809</v>
      </c>
      <c r="AI252" s="215">
        <f t="shared" si="272"/>
        <v>7937.2544681035415</v>
      </c>
      <c r="AJ252" s="215">
        <f t="shared" si="272"/>
        <v>8735.8325242006285</v>
      </c>
      <c r="AK252" s="215">
        <f t="shared" si="272"/>
        <v>9585.9725421854018</v>
      </c>
      <c r="AL252" s="215">
        <f t="shared" si="272"/>
        <v>10466.244924715715</v>
      </c>
      <c r="AM252" s="215">
        <f t="shared" si="272"/>
        <v>11403.100266974225</v>
      </c>
      <c r="AN252" s="215">
        <f t="shared" si="272"/>
        <v>12457.049349188695</v>
      </c>
      <c r="AO252" s="215">
        <f t="shared" si="272"/>
        <v>13541.850461972379</v>
      </c>
      <c r="AP252" s="215">
        <f t="shared" si="272"/>
        <v>14668.906326433276</v>
      </c>
      <c r="AQ252" s="215">
        <f t="shared" si="272"/>
        <v>15848.292927622009</v>
      </c>
      <c r="AR252" s="215">
        <f t="shared" si="272"/>
        <v>17088.850518680556</v>
      </c>
      <c r="AS252" s="215">
        <f t="shared" si="272"/>
        <v>18398.451237025787</v>
      </c>
      <c r="AT252" s="215">
        <f t="shared" si="272"/>
        <v>19784.268302092274</v>
      </c>
      <c r="AU252" s="215">
        <f t="shared" si="272"/>
        <v>21253.002089154215</v>
      </c>
      <c r="AV252" s="215">
        <f t="shared" si="272"/>
        <v>22811.0586710963</v>
      </c>
      <c r="AW252" s="215">
        <f t="shared" si="272"/>
        <v>24464.687474527131</v>
      </c>
      <c r="AX252" s="215">
        <f t="shared" si="272"/>
        <v>26220.086503918759</v>
      </c>
      <c r="AY252" s="215">
        <f t="shared" si="272"/>
        <v>28083.482704549537</v>
      </c>
      <c r="AZ252" s="215">
        <f t="shared" si="272"/>
        <v>30061.193579378112</v>
      </c>
      <c r="BA252" s="215">
        <f t="shared" si="272"/>
        <v>32159.674794114399</v>
      </c>
      <c r="BB252" s="215">
        <f t="shared" si="272"/>
        <v>34385.557361806124</v>
      </c>
      <c r="BC252" s="215">
        <f t="shared" si="272"/>
        <v>36745.677101624016</v>
      </c>
      <c r="BD252" s="215">
        <f t="shared" si="272"/>
        <v>39247.098380707685</v>
      </c>
      <c r="BE252" s="215">
        <f t="shared" si="272"/>
        <v>41897.133630334829</v>
      </c>
      <c r="BF252" s="215">
        <f t="shared" si="272"/>
        <v>44703.359740028798</v>
      </c>
      <c r="BG252" s="215">
        <f t="shared" si="272"/>
        <v>47673.632144260104</v>
      </c>
      <c r="BH252" s="215">
        <f t="shared" si="272"/>
        <v>50816.097201653</v>
      </c>
      <c r="BI252" s="215">
        <f t="shared" si="272"/>
        <v>54139.203307340023</v>
      </c>
      <c r="BJ252" s="215">
        <f t="shared" si="272"/>
        <v>57651.71106114384</v>
      </c>
      <c r="BK252" s="215">
        <f t="shared" si="272"/>
        <v>61362.702726980424</v>
      </c>
      <c r="BL252" s="215">
        <f t="shared" si="272"/>
        <v>65281.591154332389</v>
      </c>
      <c r="BM252" s="215">
        <f t="shared" si="272"/>
        <v>69418.128284932434</v>
      </c>
      <c r="BN252" s="215">
        <f t="shared" ref="BN252:CB252" si="273">+BN58</f>
        <v>73782.413332544995</v>
      </c>
      <c r="BO252" s="215">
        <f t="shared" si="273"/>
        <v>78384.900697686709</v>
      </c>
      <c r="BP252" s="215">
        <f t="shared" si="273"/>
        <v>83236.407659884338</v>
      </c>
      <c r="BQ252" s="215">
        <f t="shared" si="273"/>
        <v>88348.121875852987</v>
      </c>
      <c r="BR252" s="215">
        <f t="shared" si="273"/>
        <v>93731.608701473277</v>
      </c>
      <c r="BS252" s="215">
        <f t="shared" si="273"/>
        <v>99398.818347687396</v>
      </c>
      <c r="BT252" s="215">
        <f t="shared" si="273"/>
        <v>105362.09287470105</v>
      </c>
      <c r="BU252" s="215">
        <f t="shared" si="273"/>
        <v>111634.17302464588</v>
      </c>
      <c r="BV252" s="215">
        <f t="shared" si="273"/>
        <v>118228.20488973471</v>
      </c>
      <c r="BW252" s="215">
        <f t="shared" si="273"/>
        <v>125157.74641064316</v>
      </c>
      <c r="BX252" s="215">
        <f t="shared" si="273"/>
        <v>132436.77369816275</v>
      </c>
      <c r="BY252" s="215">
        <f t="shared" si="273"/>
        <v>140079.68716994085</v>
      </c>
      <c r="BZ252" s="215">
        <f t="shared" si="273"/>
        <v>148101.31749323156</v>
      </c>
      <c r="CA252" s="215">
        <f t="shared" si="273"/>
        <v>156516.93132394849</v>
      </c>
      <c r="CB252" s="215">
        <f t="shared" si="273"/>
        <v>165342.23683187127</v>
      </c>
      <c r="CC252" s="215">
        <f>+CC58</f>
        <v>174593.38900156913</v>
      </c>
      <c r="CD252" s="215">
        <f>+CD58</f>
        <v>184286.99469842759</v>
      </c>
    </row>
    <row r="253" spans="1:82" s="148" customFormat="1" ht="17.399999999999999" customHeight="1" x14ac:dyDescent="0.25">
      <c r="A253" s="215" t="s">
        <v>241</v>
      </c>
      <c r="B253" s="215">
        <f t="shared" ref="B253:AG253" si="274">+B69</f>
        <v>0.25349296360000001</v>
      </c>
      <c r="C253" s="215">
        <f t="shared" si="274"/>
        <v>0.25032839089999998</v>
      </c>
      <c r="D253" s="215">
        <f t="shared" si="274"/>
        <v>0.24780133309999999</v>
      </c>
      <c r="E253" s="215">
        <f t="shared" si="274"/>
        <v>0.2457158686</v>
      </c>
      <c r="F253" s="215">
        <f t="shared" si="274"/>
        <v>0.24396962320000001</v>
      </c>
      <c r="G253" s="215">
        <f t="shared" si="274"/>
        <v>0.24249424929999999</v>
      </c>
      <c r="H253" s="215">
        <f t="shared" si="274"/>
        <v>0.24123056679999999</v>
      </c>
      <c r="I253" s="215">
        <f t="shared" si="274"/>
        <v>0.24015970610000001</v>
      </c>
      <c r="J253" s="215">
        <f t="shared" si="274"/>
        <v>0.23924899769999999</v>
      </c>
      <c r="K253" s="215">
        <f t="shared" si="274"/>
        <v>0.23847330410000001</v>
      </c>
      <c r="L253" s="215">
        <f t="shared" si="274"/>
        <v>0.2378126351</v>
      </c>
      <c r="M253" s="215">
        <f t="shared" si="274"/>
        <v>0.2372514761</v>
      </c>
      <c r="N253" s="215">
        <f t="shared" si="274"/>
        <v>0.23677832939999999</v>
      </c>
      <c r="O253" s="215">
        <f t="shared" si="274"/>
        <v>0.236385279</v>
      </c>
      <c r="P253" s="215">
        <f t="shared" si="274"/>
        <v>0.23606739730000001</v>
      </c>
      <c r="Q253" s="215">
        <f t="shared" si="274"/>
        <v>0.2358216991</v>
      </c>
      <c r="R253" s="319">
        <f t="shared" si="274"/>
        <v>0.23564510329999999</v>
      </c>
      <c r="S253" s="215">
        <f t="shared" si="274"/>
        <v>0.23558798689999999</v>
      </c>
      <c r="T253" s="215">
        <f t="shared" si="274"/>
        <v>0.23563617000000001</v>
      </c>
      <c r="U253" s="215">
        <f t="shared" si="274"/>
        <v>0.235801915</v>
      </c>
      <c r="V253" s="215">
        <f t="shared" si="274"/>
        <v>0.2361091766</v>
      </c>
      <c r="W253" s="215">
        <f t="shared" si="274"/>
        <v>0.2365897066</v>
      </c>
      <c r="X253" s="215">
        <f t="shared" si="274"/>
        <v>0.23728267659999999</v>
      </c>
      <c r="Y253" s="215">
        <f t="shared" si="274"/>
        <v>0.23823514949999999</v>
      </c>
      <c r="Z253" s="215">
        <f t="shared" si="274"/>
        <v>0.239502569</v>
      </c>
      <c r="AA253" s="215">
        <f t="shared" si="274"/>
        <v>0.24114887169999999</v>
      </c>
      <c r="AB253" s="215">
        <f t="shared" si="274"/>
        <v>0.24324576719999999</v>
      </c>
      <c r="AC253" s="215">
        <f t="shared" si="274"/>
        <v>0.24587040039999999</v>
      </c>
      <c r="AD253" s="215">
        <f t="shared" si="274"/>
        <v>0.24909733009999999</v>
      </c>
      <c r="AE253" s="215">
        <f t="shared" si="274"/>
        <v>0.25296374220000001</v>
      </c>
      <c r="AF253" s="215">
        <f t="shared" si="274"/>
        <v>0.25745833210000002</v>
      </c>
      <c r="AG253" s="215">
        <f t="shared" si="274"/>
        <v>0.26247127329999997</v>
      </c>
      <c r="AH253" s="215">
        <f t="shared" ref="AH253:BM253" si="275">+AH69</f>
        <v>0.26770310800000002</v>
      </c>
      <c r="AI253" s="215">
        <f t="shared" si="275"/>
        <v>0.2724997066</v>
      </c>
      <c r="AJ253" s="215">
        <f t="shared" si="275"/>
        <v>0.27554345899999999</v>
      </c>
      <c r="AK253" s="215">
        <f t="shared" si="275"/>
        <v>0.27522683780000001</v>
      </c>
      <c r="AL253" s="215">
        <f t="shared" si="275"/>
        <v>0.27613935899999997</v>
      </c>
      <c r="AM253" s="215">
        <f t="shared" si="275"/>
        <v>0.28000000000000003</v>
      </c>
      <c r="AN253" s="215">
        <f t="shared" si="275"/>
        <v>0.28000000000000003</v>
      </c>
      <c r="AO253" s="215">
        <f t="shared" si="275"/>
        <v>0.28000000000000003</v>
      </c>
      <c r="AP253" s="215">
        <f t="shared" si="275"/>
        <v>0.28000000000000003</v>
      </c>
      <c r="AQ253" s="215">
        <f t="shared" si="275"/>
        <v>0.28000000000000003</v>
      </c>
      <c r="AR253" s="215">
        <f t="shared" si="275"/>
        <v>0.28000000000000003</v>
      </c>
      <c r="AS253" s="215">
        <f t="shared" si="275"/>
        <v>0.28000000000000003</v>
      </c>
      <c r="AT253" s="215">
        <f t="shared" si="275"/>
        <v>0.28000000000000003</v>
      </c>
      <c r="AU253" s="215">
        <f t="shared" si="275"/>
        <v>0.28000000000000003</v>
      </c>
      <c r="AV253" s="215">
        <f t="shared" si="275"/>
        <v>0.28000000000000003</v>
      </c>
      <c r="AW253" s="215">
        <f t="shared" si="275"/>
        <v>0.28000000000000003</v>
      </c>
      <c r="AX253" s="215">
        <f t="shared" si="275"/>
        <v>0.28000000000000003</v>
      </c>
      <c r="AY253" s="215">
        <f t="shared" si="275"/>
        <v>0.28000000000000003</v>
      </c>
      <c r="AZ253" s="215">
        <f t="shared" si="275"/>
        <v>0.28000000000000003</v>
      </c>
      <c r="BA253" s="215">
        <f t="shared" si="275"/>
        <v>0.28000000000000003</v>
      </c>
      <c r="BB253" s="215">
        <f t="shared" si="275"/>
        <v>0.28000000000000003</v>
      </c>
      <c r="BC253" s="215">
        <f t="shared" si="275"/>
        <v>0.28000000000000003</v>
      </c>
      <c r="BD253" s="215">
        <f t="shared" si="275"/>
        <v>0.28000000000000003</v>
      </c>
      <c r="BE253" s="215">
        <f t="shared" si="275"/>
        <v>0.28000000000000003</v>
      </c>
      <c r="BF253" s="215">
        <f t="shared" si="275"/>
        <v>0.28000000000000003</v>
      </c>
      <c r="BG253" s="215">
        <f t="shared" si="275"/>
        <v>0.28000000000000003</v>
      </c>
      <c r="BH253" s="215">
        <f t="shared" si="275"/>
        <v>0.28000000000000003</v>
      </c>
      <c r="BI253" s="215">
        <f t="shared" si="275"/>
        <v>0.28000000000000003</v>
      </c>
      <c r="BJ253" s="215">
        <f t="shared" si="275"/>
        <v>0.28000000000000003</v>
      </c>
      <c r="BK253" s="215">
        <f t="shared" si="275"/>
        <v>0.28000000000000003</v>
      </c>
      <c r="BL253" s="215">
        <f t="shared" si="275"/>
        <v>0.28000000000000003</v>
      </c>
      <c r="BM253" s="215">
        <f t="shared" si="275"/>
        <v>0.28000000000000003</v>
      </c>
      <c r="BN253" s="215">
        <f t="shared" ref="BN253:CB253" si="276">+BN69</f>
        <v>0.28000000000000003</v>
      </c>
      <c r="BO253" s="215">
        <f t="shared" si="276"/>
        <v>0.28000000000000003</v>
      </c>
      <c r="BP253" s="215">
        <f t="shared" si="276"/>
        <v>0.28000000000000003</v>
      </c>
      <c r="BQ253" s="215">
        <f t="shared" si="276"/>
        <v>0.28000000000000003</v>
      </c>
      <c r="BR253" s="215">
        <f t="shared" si="276"/>
        <v>0.28000000000000003</v>
      </c>
      <c r="BS253" s="215">
        <f t="shared" si="276"/>
        <v>0.28000000000000003</v>
      </c>
      <c r="BT253" s="215">
        <f t="shared" si="276"/>
        <v>0.28000000000000003</v>
      </c>
      <c r="BU253" s="215">
        <f t="shared" si="276"/>
        <v>0.28000000000000003</v>
      </c>
      <c r="BV253" s="215">
        <f t="shared" si="276"/>
        <v>0.28000000000000003</v>
      </c>
      <c r="BW253" s="215">
        <f t="shared" si="276"/>
        <v>0.28000000000000003</v>
      </c>
      <c r="BX253" s="215">
        <f t="shared" si="276"/>
        <v>0.28000000000000003</v>
      </c>
      <c r="BY253" s="215">
        <f t="shared" si="276"/>
        <v>0.28000000000000003</v>
      </c>
      <c r="BZ253" s="215">
        <f t="shared" si="276"/>
        <v>0.28000000000000003</v>
      </c>
      <c r="CA253" s="215">
        <f t="shared" si="276"/>
        <v>0.28000000000000003</v>
      </c>
      <c r="CB253" s="215">
        <f t="shared" si="276"/>
        <v>0.28000000000000003</v>
      </c>
      <c r="CC253" s="215">
        <f>+CC69</f>
        <v>0.28000000000000003</v>
      </c>
      <c r="CD253" s="215">
        <f>+CD69</f>
        <v>0.28000000000000003</v>
      </c>
    </row>
    <row r="254" spans="1:82" s="148" customFormat="1" ht="17.399999999999999" customHeight="1" x14ac:dyDescent="0.25">
      <c r="A254" s="215" t="s">
        <v>242</v>
      </c>
      <c r="B254" s="215">
        <f t="shared" ref="B254:AG254" si="277">+B57</f>
        <v>34.007986178976623</v>
      </c>
      <c r="C254" s="215">
        <f t="shared" si="277"/>
        <v>38.892087640940233</v>
      </c>
      <c r="D254" s="215">
        <f t="shared" si="277"/>
        <v>44.221107130624588</v>
      </c>
      <c r="E254" s="215">
        <f t="shared" si="277"/>
        <v>50.009760037875971</v>
      </c>
      <c r="F254" s="215">
        <f t="shared" si="277"/>
        <v>56.281091063073546</v>
      </c>
      <c r="G254" s="215">
        <f t="shared" si="277"/>
        <v>63.062197591593282</v>
      </c>
      <c r="H254" s="215">
        <f t="shared" si="277"/>
        <v>70.380613320300952</v>
      </c>
      <c r="I254" s="215">
        <f t="shared" si="277"/>
        <v>78.274251899852572</v>
      </c>
      <c r="J254" s="215">
        <f t="shared" si="277"/>
        <v>86.778919711025821</v>
      </c>
      <c r="K254" s="215">
        <f t="shared" si="277"/>
        <v>95.933412946098201</v>
      </c>
      <c r="L254" s="215">
        <f t="shared" si="277"/>
        <v>105.77922101808306</v>
      </c>
      <c r="M254" s="215">
        <f t="shared" si="277"/>
        <v>116.36079378427735</v>
      </c>
      <c r="N254" s="215">
        <f t="shared" si="277"/>
        <v>127.72595138952357</v>
      </c>
      <c r="O254" s="215">
        <f t="shared" si="277"/>
        <v>139.92639162292753</v>
      </c>
      <c r="P254" s="215">
        <f t="shared" si="277"/>
        <v>153.01818031551147</v>
      </c>
      <c r="Q254" s="215">
        <f t="shared" si="277"/>
        <v>167.06192759033908</v>
      </c>
      <c r="R254" s="319">
        <f t="shared" si="277"/>
        <v>182.12195463543631</v>
      </c>
      <c r="S254" s="215">
        <f t="shared" si="277"/>
        <v>198.34410267151645</v>
      </c>
      <c r="T254" s="215">
        <f t="shared" si="277"/>
        <v>215.80692668399396</v>
      </c>
      <c r="U254" s="215">
        <f t="shared" si="277"/>
        <v>234.62073336451894</v>
      </c>
      <c r="V254" s="215">
        <f t="shared" si="277"/>
        <v>254.92417016499465</v>
      </c>
      <c r="W254" s="215">
        <f t="shared" si="277"/>
        <v>276.88756034266737</v>
      </c>
      <c r="X254" s="215">
        <f t="shared" si="277"/>
        <v>300.72018047403373</v>
      </c>
      <c r="Y254" s="215">
        <f t="shared" si="277"/>
        <v>326.68019414806139</v>
      </c>
      <c r="Z254" s="215">
        <f t="shared" si="277"/>
        <v>355.0869274304759</v>
      </c>
      <c r="AA254" s="215">
        <f t="shared" si="277"/>
        <v>386.33530724153445</v>
      </c>
      <c r="AB254" s="215">
        <f t="shared" si="277"/>
        <v>420.91185881830557</v>
      </c>
      <c r="AC254" s="215">
        <f t="shared" si="277"/>
        <v>459.41048621182472</v>
      </c>
      <c r="AD254" s="215">
        <f t="shared" si="277"/>
        <v>502.53872095620125</v>
      </c>
      <c r="AE254" s="215">
        <f t="shared" si="277"/>
        <v>551.06394967932943</v>
      </c>
      <c r="AF254" s="215">
        <f t="shared" si="277"/>
        <v>605.76476281657597</v>
      </c>
      <c r="AG254" s="215">
        <f t="shared" si="277"/>
        <v>667.26679903163756</v>
      </c>
      <c r="AH254" s="215">
        <f t="shared" ref="AH254:BM254" si="278">+AH57</f>
        <v>735.67423969839194</v>
      </c>
      <c r="AI254" s="215">
        <f t="shared" si="278"/>
        <v>809.79262666603358</v>
      </c>
      <c r="AJ254" s="215">
        <f t="shared" si="278"/>
        <v>885.5101589940341</v>
      </c>
      <c r="AK254" s="215">
        <f t="shared" si="278"/>
        <v>961.16479965613098</v>
      </c>
      <c r="AL254" s="215">
        <f t="shared" si="278"/>
        <v>1044.5774602757681</v>
      </c>
      <c r="AM254" s="215">
        <f t="shared" si="278"/>
        <v>1144.7265345086166</v>
      </c>
      <c r="AN254" s="215">
        <f t="shared" si="278"/>
        <v>1237.2174783539888</v>
      </c>
      <c r="AO254" s="215">
        <f t="shared" si="278"/>
        <v>1334.5158094286405</v>
      </c>
      <c r="AP254" s="215">
        <f t="shared" si="278"/>
        <v>1437.2900861852841</v>
      </c>
      <c r="AQ254" s="215">
        <f t="shared" si="278"/>
        <v>1546.1184055698061</v>
      </c>
      <c r="AR254" s="215">
        <f t="shared" si="278"/>
        <v>1661.5311788500205</v>
      </c>
      <c r="AS254" s="215">
        <f t="shared" si="278"/>
        <v>1784.0333662281828</v>
      </c>
      <c r="AT254" s="215">
        <f t="shared" si="278"/>
        <v>1914.1178998903488</v>
      </c>
      <c r="AU254" s="215">
        <f t="shared" si="278"/>
        <v>2052.2746934943248</v>
      </c>
      <c r="AV254" s="215">
        <f t="shared" si="278"/>
        <v>2198.9970879662947</v>
      </c>
      <c r="AW254" s="215">
        <f t="shared" si="278"/>
        <v>2354.786639417046</v>
      </c>
      <c r="AX254" s="215">
        <f t="shared" si="278"/>
        <v>2520.1567649701087</v>
      </c>
      <c r="AY254" s="215">
        <f t="shared" si="278"/>
        <v>2695.6355754337301</v>
      </c>
      <c r="AZ254" s="215">
        <f t="shared" si="278"/>
        <v>2881.7681194854822</v>
      </c>
      <c r="BA254" s="215">
        <f t="shared" si="278"/>
        <v>3079.1181985259013</v>
      </c>
      <c r="BB254" s="215">
        <f t="shared" si="278"/>
        <v>3288.2698670102227</v>
      </c>
      <c r="BC254" s="215">
        <f t="shared" si="278"/>
        <v>3509.8287017939429</v>
      </c>
      <c r="BD254" s="215">
        <f t="shared" si="278"/>
        <v>3744.4229015021483</v>
      </c>
      <c r="BE254" s="215">
        <f t="shared" si="278"/>
        <v>3992.7042605304764</v>
      </c>
      <c r="BF254" s="215">
        <f t="shared" si="278"/>
        <v>4255.3490502740988</v>
      </c>
      <c r="BG254" s="215">
        <f t="shared" si="278"/>
        <v>4533.0588313577691</v>
      </c>
      <c r="BH254" s="215">
        <f t="shared" si="278"/>
        <v>4826.5612141471884</v>
      </c>
      <c r="BI254" s="215">
        <f t="shared" si="278"/>
        <v>5136.610580038523</v>
      </c>
      <c r="BJ254" s="215">
        <f t="shared" si="278"/>
        <v>5463.9887724971186</v>
      </c>
      <c r="BK254" s="215">
        <f t="shared" si="278"/>
        <v>5809.5057642155407</v>
      </c>
      <c r="BL254" s="215">
        <f t="shared" si="278"/>
        <v>6174.0003048421386</v>
      </c>
      <c r="BM254" s="215">
        <f t="shared" si="278"/>
        <v>6558.3405523150477</v>
      </c>
      <c r="BN254" s="215">
        <f t="shared" ref="BN254:CB254" si="279">+BN57</f>
        <v>6963.4246897904413</v>
      </c>
      <c r="BO254" s="215">
        <f t="shared" si="279"/>
        <v>7390.1815293814616</v>
      </c>
      <c r="BP254" s="215">
        <f t="shared" si="279"/>
        <v>7839.5711033535745</v>
      </c>
      <c r="BQ254" s="215">
        <f t="shared" si="279"/>
        <v>8312.5852430001651</v>
      </c>
      <c r="BR254" s="215">
        <f t="shared" si="279"/>
        <v>8810.2481451108833</v>
      </c>
      <c r="BS254" s="215">
        <f t="shared" si="279"/>
        <v>9333.6169257150177</v>
      </c>
      <c r="BT254" s="215">
        <f t="shared" si="279"/>
        <v>9883.7821606127272</v>
      </c>
      <c r="BU254" s="215">
        <f t="shared" si="279"/>
        <v>10461.868412082309</v>
      </c>
      <c r="BV254" s="215">
        <f t="shared" si="279"/>
        <v>11069.034741060739</v>
      </c>
      <c r="BW254" s="215">
        <f t="shared" si="279"/>
        <v>11706.475204028413</v>
      </c>
      <c r="BX254" s="215">
        <f t="shared" si="279"/>
        <v>12375.419333782542</v>
      </c>
      <c r="BY254" s="215">
        <f t="shared" si="279"/>
        <v>13077.132603250635</v>
      </c>
      <c r="BZ254" s="215">
        <f t="shared" si="279"/>
        <v>13812.916871474028</v>
      </c>
      <c r="CA254" s="215">
        <f t="shared" si="279"/>
        <v>14584.110810878583</v>
      </c>
      <c r="CB254" s="215">
        <f t="shared" si="279"/>
        <v>15392.090314943487</v>
      </c>
      <c r="CC254" s="215">
        <f>+CC57</f>
        <v>16238.2688853782</v>
      </c>
      <c r="CD254" s="215">
        <f>+CD57</f>
        <v>17124.097997921272</v>
      </c>
    </row>
    <row r="255" spans="1:82" s="148" customFormat="1" ht="17.399999999999999" customHeight="1" x14ac:dyDescent="0.25">
      <c r="A255" s="215" t="s">
        <v>243</v>
      </c>
      <c r="B255" s="215">
        <f t="shared" ref="B255:AG255" si="280">+B49</f>
        <v>134.1640279361207</v>
      </c>
      <c r="C255" s="215">
        <f t="shared" si="280"/>
        <v>155.37303276771217</v>
      </c>
      <c r="D255" s="215">
        <f t="shared" si="280"/>
        <v>178.46559785804024</v>
      </c>
      <c r="E255" s="215">
        <f t="shared" si="280"/>
        <v>203.54240841617207</v>
      </c>
      <c r="F255" s="215">
        <f t="shared" si="280"/>
        <v>230.70968084910712</v>
      </c>
      <c r="G255" s="215">
        <f t="shared" si="280"/>
        <v>260.08395016044938</v>
      </c>
      <c r="H255" s="215">
        <f t="shared" si="280"/>
        <v>291.79293393172475</v>
      </c>
      <c r="I255" s="215">
        <f t="shared" si="280"/>
        <v>325.9724167677719</v>
      </c>
      <c r="J255" s="215">
        <f t="shared" si="280"/>
        <v>362.77349827127659</v>
      </c>
      <c r="K255" s="215">
        <f t="shared" si="280"/>
        <v>402.35791235666409</v>
      </c>
      <c r="L255" s="215">
        <f t="shared" si="280"/>
        <v>444.89829577409699</v>
      </c>
      <c r="M255" s="215">
        <f t="shared" si="280"/>
        <v>490.57814144775563</v>
      </c>
      <c r="N255" s="215">
        <f t="shared" si="280"/>
        <v>539.59193480572355</v>
      </c>
      <c r="O255" s="215">
        <f t="shared" si="280"/>
        <v>592.14552829855586</v>
      </c>
      <c r="P255" s="215">
        <f t="shared" si="280"/>
        <v>648.45677858570264</v>
      </c>
      <c r="Q255" s="215">
        <f t="shared" si="280"/>
        <v>708.75640589546288</v>
      </c>
      <c r="R255" s="319">
        <f t="shared" si="280"/>
        <v>773.28888414442542</v>
      </c>
      <c r="S255" s="215">
        <f t="shared" si="280"/>
        <v>842.45699580428993</v>
      </c>
      <c r="T255" s="215">
        <f t="shared" si="280"/>
        <v>916.55242077368177</v>
      </c>
      <c r="U255" s="215">
        <f t="shared" si="280"/>
        <v>995.89968362095078</v>
      </c>
      <c r="V255" s="215">
        <f t="shared" si="280"/>
        <v>1080.8609476578447</v>
      </c>
      <c r="W255" s="215">
        <f t="shared" si="280"/>
        <v>1171.8431955774374</v>
      </c>
      <c r="X255" s="215">
        <f t="shared" si="280"/>
        <v>1269.307616955311</v>
      </c>
      <c r="Y255" s="215">
        <f t="shared" si="280"/>
        <v>1373.7818361816248</v>
      </c>
      <c r="Z255" s="215">
        <f t="shared" si="280"/>
        <v>1485.8753841621583</v>
      </c>
      <c r="AA255" s="215">
        <f t="shared" si="280"/>
        <v>1606.2987486763216</v>
      </c>
      <c r="AB255" s="215">
        <f t="shared" si="280"/>
        <v>1735.88621748222</v>
      </c>
      <c r="AC255" s="215">
        <f t="shared" si="280"/>
        <v>1875.6223769534843</v>
      </c>
      <c r="AD255" s="215">
        <f t="shared" si="280"/>
        <v>2026.6718033502616</v>
      </c>
      <c r="AE255" s="215">
        <f t="shared" si="280"/>
        <v>2190.4101182819527</v>
      </c>
      <c r="AF255" s="215">
        <f t="shared" si="280"/>
        <v>2368.4111726308306</v>
      </c>
      <c r="AG255" s="215">
        <f t="shared" si="280"/>
        <v>2562.425141807752</v>
      </c>
      <c r="AH255" s="215">
        <f t="shared" ref="AH255:BM255" si="281">+AH49</f>
        <v>2774.2931862082046</v>
      </c>
      <c r="AI255" s="215">
        <f t="shared" si="281"/>
        <v>3005.7278777494635</v>
      </c>
      <c r="AJ255" s="215">
        <f t="shared" si="281"/>
        <v>3257.8196987313913</v>
      </c>
      <c r="AK255" s="215">
        <f t="shared" si="281"/>
        <v>3548.1926338604726</v>
      </c>
      <c r="AL255" s="215">
        <f t="shared" si="281"/>
        <v>3841.50434099423</v>
      </c>
      <c r="AM255" s="215">
        <f t="shared" si="281"/>
        <v>4149.8808725879344</v>
      </c>
      <c r="AN255" s="215">
        <f t="shared" si="281"/>
        <v>4483.2282645127243</v>
      </c>
      <c r="AO255" s="215">
        <f t="shared" si="281"/>
        <v>4833.7660578647801</v>
      </c>
      <c r="AP255" s="215">
        <f t="shared" si="281"/>
        <v>5203.9002692307768</v>
      </c>
      <c r="AQ255" s="215">
        <f t="shared" si="281"/>
        <v>5595.709255549722</v>
      </c>
      <c r="AR255" s="215">
        <f t="shared" si="281"/>
        <v>6011.097416924059</v>
      </c>
      <c r="AS255" s="215">
        <f t="shared" si="281"/>
        <v>6451.8755249509177</v>
      </c>
      <c r="AT255" s="215">
        <f t="shared" si="281"/>
        <v>6919.8093894517424</v>
      </c>
      <c r="AU255" s="215">
        <f t="shared" si="281"/>
        <v>7416.6525734273091</v>
      </c>
      <c r="AV255" s="215">
        <f t="shared" si="281"/>
        <v>7944.169802509241</v>
      </c>
      <c r="AW255" s="215">
        <f t="shared" si="281"/>
        <v>8504.1543428971618</v>
      </c>
      <c r="AX255" s="215">
        <f t="shared" si="281"/>
        <v>9098.4412206190773</v>
      </c>
      <c r="AY255" s="215">
        <f t="shared" si="281"/>
        <v>9728.9174795459039</v>
      </c>
      <c r="AZ255" s="215">
        <f t="shared" si="281"/>
        <v>10397.530296900079</v>
      </c>
      <c r="BA255" s="215">
        <f t="shared" si="281"/>
        <v>11106.293536373825</v>
      </c>
      <c r="BB255" s="215">
        <f t="shared" si="281"/>
        <v>11857.293157242966</v>
      </c>
      <c r="BC255" s="215">
        <f t="shared" si="281"/>
        <v>12652.691783781433</v>
      </c>
      <c r="BD255" s="215">
        <f t="shared" si="281"/>
        <v>13494.732657128101</v>
      </c>
      <c r="BE255" s="215">
        <f t="shared" si="281"/>
        <v>14385.74313196305</v>
      </c>
      <c r="BF255" s="215">
        <f t="shared" si="281"/>
        <v>15328.137836584548</v>
      </c>
      <c r="BG255" s="215">
        <f t="shared" si="281"/>
        <v>16324.421582846413</v>
      </c>
      <c r="BH255" s="215">
        <f t="shared" si="281"/>
        <v>17377.192088783871</v>
      </c>
      <c r="BI255" s="215">
        <f t="shared" si="281"/>
        <v>18489.142559355747</v>
      </c>
      <c r="BJ255" s="215">
        <f t="shared" si="281"/>
        <v>19663.064157912129</v>
      </c>
      <c r="BK255" s="215">
        <f t="shared" si="281"/>
        <v>20901.84839154562</v>
      </c>
      <c r="BL255" s="215">
        <f t="shared" si="281"/>
        <v>22208.489426514854</v>
      </c>
      <c r="BM255" s="215">
        <f t="shared" si="281"/>
        <v>23586.086344787796</v>
      </c>
      <c r="BN255" s="215">
        <f t="shared" ref="BN255:CB255" si="282">+BN49</f>
        <v>25037.845348956565</v>
      </c>
      <c r="BO255" s="215">
        <f t="shared" si="282"/>
        <v>26567.08191997444</v>
      </c>
      <c r="BP255" s="215">
        <f t="shared" si="282"/>
        <v>28177.222930096756</v>
      </c>
      <c r="BQ255" s="215">
        <f t="shared" si="282"/>
        <v>29871.808711878402</v>
      </c>
      <c r="BR255" s="215">
        <f t="shared" si="282"/>
        <v>31654.495082953072</v>
      </c>
      <c r="BS255" s="215">
        <f t="shared" si="282"/>
        <v>33529.055325485315</v>
      </c>
      <c r="BT255" s="215">
        <f t="shared" si="282"/>
        <v>35499.382118573296</v>
      </c>
      <c r="BU255" s="215">
        <f t="shared" si="282"/>
        <v>37569.489421428356</v>
      </c>
      <c r="BV255" s="215">
        <f t="shared" si="282"/>
        <v>39743.514304828728</v>
      </c>
      <c r="BW255" s="215">
        <f t="shared" si="282"/>
        <v>42025.718728103995</v>
      </c>
      <c r="BX255" s="215">
        <f t="shared" si="282"/>
        <v>44420.491258738955</v>
      </c>
      <c r="BY255" s="215">
        <f t="shared" si="282"/>
        <v>46932.34873156518</v>
      </c>
      <c r="BZ255" s="215">
        <f t="shared" si="282"/>
        <v>49565.937844430759</v>
      </c>
      <c r="CA255" s="215">
        <f t="shared" si="282"/>
        <v>52326.036687191576</v>
      </c>
      <c r="CB255" s="215">
        <f t="shared" si="282"/>
        <v>55217.55620084425</v>
      </c>
      <c r="CC255" s="215">
        <f>+CC49</f>
        <v>58245.541563617386</v>
      </c>
      <c r="CD255" s="215">
        <f>+CD49</f>
        <v>61415.173500849662</v>
      </c>
    </row>
    <row r="256" spans="1:82" s="148" customFormat="1" ht="17.399999999999999" customHeight="1" x14ac:dyDescent="0.25">
      <c r="A256" s="215" t="s">
        <v>244</v>
      </c>
      <c r="B256" s="215">
        <f t="shared" ref="B256:AG256" si="283">+B63</f>
        <v>12.917686190262742</v>
      </c>
      <c r="C256" s="215">
        <f t="shared" si="283"/>
        <v>14.31325108620225</v>
      </c>
      <c r="D256" s="215">
        <f t="shared" si="283"/>
        <v>15.82715052770406</v>
      </c>
      <c r="E256" s="215">
        <f t="shared" si="283"/>
        <v>17.471684645440462</v>
      </c>
      <c r="F256" s="215">
        <f t="shared" si="283"/>
        <v>19.257785783215681</v>
      </c>
      <c r="G256" s="215">
        <f t="shared" si="283"/>
        <v>21.196348295402039</v>
      </c>
      <c r="H256" s="215">
        <f t="shared" si="283"/>
        <v>23.298816747150717</v>
      </c>
      <c r="I256" s="215">
        <f t="shared" si="283"/>
        <v>25.57601641735565</v>
      </c>
      <c r="J256" s="215">
        <f t="shared" si="283"/>
        <v>28.039972804248176</v>
      </c>
      <c r="K256" s="215">
        <f t="shared" si="283"/>
        <v>30.703180683265206</v>
      </c>
      <c r="L256" s="215">
        <f t="shared" si="283"/>
        <v>33.578622169376828</v>
      </c>
      <c r="M256" s="215">
        <f t="shared" si="283"/>
        <v>36.679769217821388</v>
      </c>
      <c r="N256" s="215">
        <f t="shared" si="283"/>
        <v>40.020584293426666</v>
      </c>
      <c r="O256" s="215">
        <f t="shared" si="283"/>
        <v>43.61552840066809</v>
      </c>
      <c r="P256" s="215">
        <f t="shared" si="283"/>
        <v>47.47958899908889</v>
      </c>
      <c r="Q256" s="215">
        <f t="shared" si="283"/>
        <v>51.628351202620003</v>
      </c>
      <c r="R256" s="319">
        <f t="shared" si="283"/>
        <v>56.078158516389486</v>
      </c>
      <c r="S256" s="215">
        <f t="shared" si="283"/>
        <v>60.85190376077307</v>
      </c>
      <c r="T256" s="215">
        <f t="shared" si="283"/>
        <v>65.96876395923934</v>
      </c>
      <c r="U256" s="215">
        <f t="shared" si="283"/>
        <v>71.447429409488237</v>
      </c>
      <c r="V256" s="215">
        <f t="shared" si="283"/>
        <v>77.307132510618445</v>
      </c>
      <c r="W256" s="215">
        <f t="shared" si="283"/>
        <v>83.567925327767881</v>
      </c>
      <c r="X256" s="215">
        <f t="shared" si="283"/>
        <v>90.250763261761932</v>
      </c>
      <c r="Y256" s="215">
        <f t="shared" si="283"/>
        <v>97.377568515196856</v>
      </c>
      <c r="Z256" s="215">
        <f t="shared" si="283"/>
        <v>104.97132845671938</v>
      </c>
      <c r="AA256" s="215">
        <f t="shared" si="283"/>
        <v>113.05626018359385</v>
      </c>
      <c r="AB256" s="215">
        <f t="shared" si="283"/>
        <v>121.65809516441119</v>
      </c>
      <c r="AC256" s="215">
        <f t="shared" si="283"/>
        <v>130.80460651901979</v>
      </c>
      <c r="AD256" s="215">
        <f t="shared" si="283"/>
        <v>140.52723731088437</v>
      </c>
      <c r="AE256" s="215">
        <f t="shared" si="283"/>
        <v>150.86905921583417</v>
      </c>
      <c r="AF256" s="215">
        <f t="shared" si="283"/>
        <v>161.88588117700428</v>
      </c>
      <c r="AG256" s="215">
        <f t="shared" si="283"/>
        <v>173.65868724434574</v>
      </c>
      <c r="AH256" s="215">
        <f t="shared" ref="AH256:BM256" si="284">+AH63</f>
        <v>186.31835413493192</v>
      </c>
      <c r="AI256" s="215">
        <f t="shared" si="284"/>
        <v>200.09556037986502</v>
      </c>
      <c r="AJ256" s="215">
        <f t="shared" si="284"/>
        <v>215.42333353900739</v>
      </c>
      <c r="AK256" s="215">
        <f t="shared" si="284"/>
        <v>234.14448707043607</v>
      </c>
      <c r="AL256" s="215">
        <f t="shared" si="284"/>
        <v>253.25304252191793</v>
      </c>
      <c r="AM256" s="215">
        <f t="shared" si="284"/>
        <v>272.20046976275876</v>
      </c>
      <c r="AN256" s="215">
        <f t="shared" si="284"/>
        <v>294.15029347889896</v>
      </c>
      <c r="AO256" s="215">
        <f t="shared" si="284"/>
        <v>317.24321604074777</v>
      </c>
      <c r="AP256" s="215">
        <f t="shared" si="284"/>
        <v>341.63814257456738</v>
      </c>
      <c r="AQ256" s="215">
        <f t="shared" si="284"/>
        <v>367.47241602172392</v>
      </c>
      <c r="AR256" s="215">
        <f t="shared" si="284"/>
        <v>394.87201127159108</v>
      </c>
      <c r="AS256" s="215">
        <f t="shared" si="284"/>
        <v>423.95683481938312</v>
      </c>
      <c r="AT256" s="215">
        <f t="shared" si="284"/>
        <v>454.84392379784157</v>
      </c>
      <c r="AU256" s="215">
        <f t="shared" si="284"/>
        <v>487.64959243108331</v>
      </c>
      <c r="AV256" s="215">
        <f t="shared" si="284"/>
        <v>522.49096703393502</v>
      </c>
      <c r="AW256" s="215">
        <f t="shared" si="284"/>
        <v>559.48712568343626</v>
      </c>
      <c r="AX256" s="215">
        <f t="shared" si="284"/>
        <v>598.75996565669811</v>
      </c>
      <c r="AY256" s="215">
        <f t="shared" si="284"/>
        <v>640.43487712164335</v>
      </c>
      <c r="AZ256" s="215">
        <f t="shared" si="284"/>
        <v>684.64127666801892</v>
      </c>
      <c r="BA256" s="215">
        <f t="shared" si="284"/>
        <v>731.51303862269992</v>
      </c>
      <c r="BB256" s="215">
        <f t="shared" si="284"/>
        <v>781.18885150816743</v>
      </c>
      <c r="BC256" s="215">
        <f t="shared" si="284"/>
        <v>833.81251954242305</v>
      </c>
      <c r="BD256" s="215">
        <f t="shared" si="284"/>
        <v>889.53322370767955</v>
      </c>
      <c r="BE256" s="215">
        <f t="shared" si="284"/>
        <v>948.50575300627963</v>
      </c>
      <c r="BF256" s="215">
        <f t="shared" si="284"/>
        <v>1010.8907136610077</v>
      </c>
      <c r="BG256" s="215">
        <f t="shared" si="284"/>
        <v>1076.8547219159348</v>
      </c>
      <c r="BH256" s="215">
        <f t="shared" si="284"/>
        <v>1146.5705845483501</v>
      </c>
      <c r="BI256" s="215">
        <f t="shared" si="284"/>
        <v>1220.2174700639987</v>
      </c>
      <c r="BJ256" s="215">
        <f t="shared" si="284"/>
        <v>1297.9810727089668</v>
      </c>
      <c r="BK256" s="215">
        <f t="shared" si="284"/>
        <v>1380.0537708128704</v>
      </c>
      <c r="BL256" s="215">
        <f t="shared" si="284"/>
        <v>1466.6347805215973</v>
      </c>
      <c r="BM256" s="215">
        <f t="shared" si="284"/>
        <v>1557.9303056410754</v>
      </c>
      <c r="BN256" s="215">
        <f t="shared" ref="BN256:CB256" si="285">+BN63</f>
        <v>1654.1536840647748</v>
      </c>
      <c r="BO256" s="215">
        <f t="shared" si="285"/>
        <v>1755.5255310740331</v>
      </c>
      <c r="BP256" s="215">
        <f t="shared" si="285"/>
        <v>1862.2738796646045</v>
      </c>
      <c r="BQ256" s="215">
        <f t="shared" si="285"/>
        <v>1974.6343179525397</v>
      </c>
      <c r="BR256" s="215">
        <f t="shared" si="285"/>
        <v>2092.8501236385032</v>
      </c>
      <c r="BS256" s="215">
        <f t="shared" si="285"/>
        <v>2217.1723954548947</v>
      </c>
      <c r="BT256" s="215">
        <f t="shared" si="285"/>
        <v>2347.8601814798835</v>
      </c>
      <c r="BU256" s="215">
        <f t="shared" si="285"/>
        <v>2485.1806041728109</v>
      </c>
      <c r="BV256" s="215">
        <f t="shared" si="285"/>
        <v>2629.4089819638511</v>
      </c>
      <c r="BW256" s="215">
        <f t="shared" si="285"/>
        <v>2780.8289472149854</v>
      </c>
      <c r="BX256" s="215">
        <f t="shared" si="285"/>
        <v>2939.7325603583863</v>
      </c>
      <c r="BY256" s="215">
        <f t="shared" si="285"/>
        <v>3106.4204200103986</v>
      </c>
      <c r="BZ256" s="215">
        <f t="shared" si="285"/>
        <v>3281.2017688542346</v>
      </c>
      <c r="CA256" s="215">
        <f t="shared" si="285"/>
        <v>3464.3945950814618</v>
      </c>
      <c r="CB256" s="215">
        <f t="shared" si="285"/>
        <v>3656.3257291808472</v>
      </c>
      <c r="CC256" s="215">
        <f>+CC63</f>
        <v>3857.3309358629936</v>
      </c>
      <c r="CD256" s="215">
        <f>+CD63</f>
        <v>4067.7550009100064</v>
      </c>
    </row>
    <row r="257" spans="1:82" s="148" customFormat="1" ht="17.399999999999999" customHeight="1" x14ac:dyDescent="0.25">
      <c r="A257" s="215" t="s">
        <v>245</v>
      </c>
      <c r="B257" s="215">
        <f t="shared" ref="B257:AG257" si="286">+B60</f>
        <v>100.14952926448801</v>
      </c>
      <c r="C257" s="215">
        <f t="shared" si="286"/>
        <v>116.47218207338339</v>
      </c>
      <c r="D257" s="215">
        <f t="shared" si="286"/>
        <v>134.23276386925096</v>
      </c>
      <c r="E257" s="215">
        <f t="shared" si="286"/>
        <v>153.51702202472939</v>
      </c>
      <c r="F257" s="215">
        <f t="shared" si="286"/>
        <v>174.40783784893185</v>
      </c>
      <c r="G257" s="215">
        <f t="shared" si="286"/>
        <v>196.99426879320887</v>
      </c>
      <c r="H257" s="215">
        <f t="shared" si="286"/>
        <v>221.37600050323778</v>
      </c>
      <c r="I257" s="215">
        <f t="shared" si="286"/>
        <v>247.65157958521758</v>
      </c>
      <c r="J257" s="215">
        <f t="shared" si="286"/>
        <v>275.93490791319675</v>
      </c>
      <c r="K257" s="215">
        <f t="shared" si="286"/>
        <v>306.34814770133613</v>
      </c>
      <c r="L257" s="215">
        <f t="shared" si="286"/>
        <v>339.02145567263608</v>
      </c>
      <c r="M257" s="215">
        <f t="shared" si="286"/>
        <v>374.09260906507734</v>
      </c>
      <c r="N257" s="215">
        <f t="shared" si="286"/>
        <v>411.70665510442012</v>
      </c>
      <c r="O257" s="215">
        <f t="shared" si="286"/>
        <v>452.01567945218164</v>
      </c>
      <c r="P257" s="215">
        <f t="shared" si="286"/>
        <v>495.17882641071753</v>
      </c>
      <c r="Q257" s="215">
        <f t="shared" si="286"/>
        <v>541.36281969933509</v>
      </c>
      <c r="R257" s="319">
        <f t="shared" si="286"/>
        <v>590.74347768197833</v>
      </c>
      <c r="S257" s="215">
        <f t="shared" si="286"/>
        <v>643.56683379617175</v>
      </c>
      <c r="T257" s="215">
        <f t="shared" si="286"/>
        <v>700.04112280685433</v>
      </c>
      <c r="U257" s="215">
        <f t="shared" si="286"/>
        <v>760.37005525786753</v>
      </c>
      <c r="V257" s="215">
        <f t="shared" si="286"/>
        <v>824.76351430340583</v>
      </c>
      <c r="W257" s="215">
        <f t="shared" si="286"/>
        <v>893.44044894303909</v>
      </c>
      <c r="X257" s="215">
        <f t="shared" si="286"/>
        <v>966.62973643951204</v>
      </c>
      <c r="Y257" s="215">
        <f t="shared" si="286"/>
        <v>1044.5708359106302</v>
      </c>
      <c r="Z257" s="215">
        <f t="shared" si="286"/>
        <v>1127.5148204884613</v>
      </c>
      <c r="AA257" s="215">
        <f t="shared" si="286"/>
        <v>1215.7261269174978</v>
      </c>
      <c r="AB257" s="215">
        <f t="shared" si="286"/>
        <v>1309.4856057025306</v>
      </c>
      <c r="AC257" s="215">
        <f t="shared" si="286"/>
        <v>1409.0961964324547</v>
      </c>
      <c r="AD257" s="215">
        <f t="shared" si="286"/>
        <v>1514.9004894699297</v>
      </c>
      <c r="AE257" s="215">
        <f t="shared" si="286"/>
        <v>1627.3666225709947</v>
      </c>
      <c r="AF257" s="215">
        <f t="shared" si="286"/>
        <v>1747.1004867776355</v>
      </c>
      <c r="AG257" s="215">
        <f t="shared" si="286"/>
        <v>1874.9801701022511</v>
      </c>
      <c r="AH257" s="215">
        <f t="shared" ref="AH257:BM257" si="287">+AH60</f>
        <v>2012.4232523127653</v>
      </c>
      <c r="AI257" s="215">
        <f t="shared" si="287"/>
        <v>2161.9266341356715</v>
      </c>
      <c r="AJ257" s="215">
        <f t="shared" si="287"/>
        <v>2328.1758497674155</v>
      </c>
      <c r="AK257" s="215">
        <f t="shared" si="287"/>
        <v>2531.0992809077848</v>
      </c>
      <c r="AL257" s="215">
        <f t="shared" si="287"/>
        <v>2738.2134611581023</v>
      </c>
      <c r="AM257" s="215">
        <f t="shared" si="287"/>
        <v>2943.5825173078711</v>
      </c>
      <c r="AN257" s="215">
        <f t="shared" si="287"/>
        <v>3181.4163729102565</v>
      </c>
      <c r="AO257" s="215">
        <f t="shared" si="287"/>
        <v>3431.6120813879324</v>
      </c>
      <c r="AP257" s="215">
        <f t="shared" si="287"/>
        <v>3695.8887930478732</v>
      </c>
      <c r="AQ257" s="215">
        <f t="shared" si="287"/>
        <v>3975.7330428937867</v>
      </c>
      <c r="AR257" s="215">
        <f t="shared" si="287"/>
        <v>4272.5087456143383</v>
      </c>
      <c r="AS257" s="215">
        <f t="shared" si="287"/>
        <v>4587.5143703010408</v>
      </c>
      <c r="AT257" s="215">
        <f t="shared" si="287"/>
        <v>4922.0174568608963</v>
      </c>
      <c r="AU257" s="215">
        <f t="shared" si="287"/>
        <v>5277.2777832711199</v>
      </c>
      <c r="AV257" s="215">
        <f t="shared" si="287"/>
        <v>5654.563940484757</v>
      </c>
      <c r="AW257" s="215">
        <f t="shared" si="287"/>
        <v>6055.1656442152607</v>
      </c>
      <c r="AX257" s="215">
        <f t="shared" si="287"/>
        <v>6480.4031099231361</v>
      </c>
      <c r="AY257" s="215">
        <f t="shared" si="287"/>
        <v>6931.6343368295902</v>
      </c>
      <c r="AZ257" s="215">
        <f t="shared" si="287"/>
        <v>7410.2608786769533</v>
      </c>
      <c r="BA257" s="215">
        <f t="shared" si="287"/>
        <v>7917.7325104951742</v>
      </c>
      <c r="BB257" s="215">
        <f t="shared" si="287"/>
        <v>8455.5510865977158</v>
      </c>
      <c r="BC257" s="215">
        <f t="shared" si="287"/>
        <v>9025.2738046129962</v>
      </c>
      <c r="BD257" s="215">
        <f t="shared" si="287"/>
        <v>9628.5160324340941</v>
      </c>
      <c r="BE257" s="215">
        <f t="shared" si="287"/>
        <v>10266.953812792653</v>
      </c>
      <c r="BF257" s="215">
        <f t="shared" si="287"/>
        <v>10942.326129276253</v>
      </c>
      <c r="BG257" s="215">
        <f t="shared" si="287"/>
        <v>11656.436994919975</v>
      </c>
      <c r="BH257" s="215">
        <f t="shared" si="287"/>
        <v>12411.157407807053</v>
      </c>
      <c r="BI257" s="215">
        <f t="shared" si="287"/>
        <v>13208.427205813343</v>
      </c>
      <c r="BJ257" s="215">
        <f t="shared" si="287"/>
        <v>14050.256843564017</v>
      </c>
      <c r="BK257" s="215">
        <f t="shared" si="287"/>
        <v>14938.729107982817</v>
      </c>
      <c r="BL257" s="215">
        <f t="shared" si="287"/>
        <v>15876.000783879783</v>
      </c>
      <c r="BM257" s="215">
        <f t="shared" si="287"/>
        <v>16864.30427738155</v>
      </c>
      <c r="BN257" s="215">
        <f t="shared" ref="BN257:CB257" si="288">+BN60</f>
        <v>17905.949202318276</v>
      </c>
      <c r="BO257" s="215">
        <f t="shared" si="288"/>
        <v>19003.323932695184</v>
      </c>
      <c r="BP257" s="215">
        <f t="shared" si="288"/>
        <v>20158.897122909191</v>
      </c>
      <c r="BQ257" s="215">
        <f t="shared" si="288"/>
        <v>21375.219196286136</v>
      </c>
      <c r="BR257" s="215">
        <f t="shared" si="288"/>
        <v>22654.9238017137</v>
      </c>
      <c r="BS257" s="215">
        <f t="shared" si="288"/>
        <v>24000.7292375529</v>
      </c>
      <c r="BT257" s="215">
        <f t="shared" si="288"/>
        <v>25415.439841575586</v>
      </c>
      <c r="BU257" s="215">
        <f t="shared" si="288"/>
        <v>26901.947345354507</v>
      </c>
      <c r="BV257" s="215">
        <f t="shared" si="288"/>
        <v>28463.232191299041</v>
      </c>
      <c r="BW257" s="215">
        <f t="shared" si="288"/>
        <v>30102.364810358769</v>
      </c>
      <c r="BX257" s="215">
        <f t="shared" si="288"/>
        <v>31822.506858297958</v>
      </c>
      <c r="BY257" s="215">
        <f t="shared" si="288"/>
        <v>33626.912408358774</v>
      </c>
      <c r="BZ257" s="215">
        <f t="shared" si="288"/>
        <v>35518.929098076063</v>
      </c>
      <c r="CA257" s="215">
        <f t="shared" si="288"/>
        <v>37501.999227973494</v>
      </c>
      <c r="CB257" s="215">
        <f t="shared" si="288"/>
        <v>39579.660809854671</v>
      </c>
      <c r="CC257" s="215">
        <f>+CC60</f>
        <v>41755.548562401076</v>
      </c>
      <c r="CD257" s="215">
        <f>+CD60</f>
        <v>44033.394851797551</v>
      </c>
    </row>
    <row r="258" spans="1:82" s="148" customFormat="1" ht="17.399999999999999" customHeight="1" x14ac:dyDescent="0.25">
      <c r="A258" s="215" t="s">
        <v>246</v>
      </c>
      <c r="B258" s="215">
        <f t="shared" ref="B258:AG258" si="289">+B47</f>
        <v>5.3925478767153714E-3</v>
      </c>
      <c r="C258" s="215">
        <f t="shared" si="289"/>
        <v>7.0791839255222406E-3</v>
      </c>
      <c r="D258" s="215">
        <f t="shared" si="289"/>
        <v>8.5520248630543329E-3</v>
      </c>
      <c r="E258" s="215">
        <f t="shared" si="289"/>
        <v>1.0045007653658988E-2</v>
      </c>
      <c r="F258" s="215">
        <f t="shared" si="289"/>
        <v>1.1641969756751257E-2</v>
      </c>
      <c r="G258" s="215">
        <f t="shared" si="289"/>
        <v>1.3374269678273092E-2</v>
      </c>
      <c r="H258" s="215">
        <f t="shared" si="289"/>
        <v>1.5255420455452605E-2</v>
      </c>
      <c r="I258" s="215">
        <f t="shared" si="289"/>
        <v>1.7297915324277789E-2</v>
      </c>
      <c r="J258" s="215">
        <f t="shared" si="289"/>
        <v>1.9510631054464919E-2</v>
      </c>
      <c r="K258" s="215">
        <f t="shared" si="289"/>
        <v>2.1899964015158799E-2</v>
      </c>
      <c r="L258" s="215">
        <f t="shared" si="289"/>
        <v>2.4471010754720107E-2</v>
      </c>
      <c r="M258" s="215">
        <f t="shared" si="289"/>
        <v>2.722780396230709E-2</v>
      </c>
      <c r="N258" s="215">
        <f t="shared" si="289"/>
        <v>3.0173260354266679E-2</v>
      </c>
      <c r="O258" s="215">
        <f t="shared" si="289"/>
        <v>3.3309027701077729E-2</v>
      </c>
      <c r="P258" s="215">
        <f t="shared" si="289"/>
        <v>3.6635286785290509E-2</v>
      </c>
      <c r="Q258" s="215">
        <f t="shared" si="289"/>
        <v>4.0150525118577612E-2</v>
      </c>
      <c r="R258" s="319">
        <f t="shared" si="289"/>
        <v>4.3851286366946338E-2</v>
      </c>
      <c r="S258" s="215">
        <f t="shared" si="289"/>
        <v>4.7568916974633745E-2</v>
      </c>
      <c r="T258" s="215">
        <f t="shared" si="289"/>
        <v>5.1368992923767558E-2</v>
      </c>
      <c r="U258" s="215">
        <f t="shared" si="289"/>
        <v>5.526408754500213E-2</v>
      </c>
      <c r="V258" s="215">
        <f t="shared" si="289"/>
        <v>5.9249003118923171E-2</v>
      </c>
      <c r="W258" s="215">
        <f t="shared" si="289"/>
        <v>6.3311017833073829E-2</v>
      </c>
      <c r="X258" s="215">
        <f t="shared" si="289"/>
        <v>6.743268361531797E-2</v>
      </c>
      <c r="Y258" s="215">
        <f t="shared" si="289"/>
        <v>7.1592364511939274E-2</v>
      </c>
      <c r="Z258" s="215">
        <f t="shared" si="289"/>
        <v>7.5764039821447693E-2</v>
      </c>
      <c r="AA258" s="215">
        <f t="shared" si="289"/>
        <v>7.9916805482187783E-2</v>
      </c>
      <c r="AB258" s="215">
        <f t="shared" si="289"/>
        <v>8.4014175678747999E-2</v>
      </c>
      <c r="AC258" s="215">
        <f t="shared" si="289"/>
        <v>8.8013177017352437E-2</v>
      </c>
      <c r="AD258" s="215">
        <f t="shared" si="289"/>
        <v>9.1862952901674608E-2</v>
      </c>
      <c r="AE258" s="215">
        <f t="shared" si="289"/>
        <v>9.5501302298117402E-2</v>
      </c>
      <c r="AF258" s="215">
        <f t="shared" si="289"/>
        <v>9.8855011328639247E-2</v>
      </c>
      <c r="AG258" s="215">
        <f t="shared" si="289"/>
        <v>0.10183805249374173</v>
      </c>
      <c r="AH258" s="215">
        <f t="shared" ref="AH258:BM258" si="290">+AH47</f>
        <v>0.1043487086178362</v>
      </c>
      <c r="AI258" s="215">
        <f t="shared" si="290"/>
        <v>0.10626571902267187</v>
      </c>
      <c r="AJ258" s="215">
        <f t="shared" si="290"/>
        <v>0.10744343793573248</v>
      </c>
      <c r="AK258" s="215">
        <f t="shared" si="290"/>
        <v>0.10309825641805841</v>
      </c>
      <c r="AL258" s="215">
        <f t="shared" si="290"/>
        <v>0.10235134880629956</v>
      </c>
      <c r="AM258" s="215">
        <f t="shared" si="290"/>
        <v>0.10263892234740891</v>
      </c>
      <c r="AN258" s="215">
        <f t="shared" si="290"/>
        <v>0.10323086034606721</v>
      </c>
      <c r="AO258" s="215">
        <f t="shared" si="290"/>
        <v>0.10391393448469542</v>
      </c>
      <c r="AP258" s="215">
        <f t="shared" si="290"/>
        <v>0.10462437244368016</v>
      </c>
      <c r="AQ258" s="215">
        <f t="shared" si="290"/>
        <v>0.10534212418491348</v>
      </c>
      <c r="AR258" s="215">
        <f t="shared" si="290"/>
        <v>0.10606011115144853</v>
      </c>
      <c r="AS258" s="215">
        <f t="shared" si="290"/>
        <v>0.1067752297213307</v>
      </c>
      <c r="AT258" s="215">
        <f t="shared" si="290"/>
        <v>0.10748569616917762</v>
      </c>
      <c r="AU258" s="215">
        <f t="shared" si="290"/>
        <v>0.10819024669981105</v>
      </c>
      <c r="AV258" s="215">
        <f t="shared" si="290"/>
        <v>0.10888788340693578</v>
      </c>
      <c r="AW258" s="215">
        <f t="shared" si="290"/>
        <v>0.10957778322532442</v>
      </c>
      <c r="AX258" s="215">
        <f t="shared" si="290"/>
        <v>0.1102592573577575</v>
      </c>
      <c r="AY258" s="215">
        <f t="shared" si="290"/>
        <v>0.11093172775406543</v>
      </c>
      <c r="AZ258" s="215">
        <f t="shared" si="290"/>
        <v>0.11159471044070735</v>
      </c>
      <c r="BA258" s="215">
        <f t="shared" si="290"/>
        <v>0.11224780237605765</v>
      </c>
      <c r="BB258" s="215">
        <f t="shared" si="290"/>
        <v>0.11289067058724314</v>
      </c>
      <c r="BC258" s="215">
        <f t="shared" si="290"/>
        <v>0.11352304300738086</v>
      </c>
      <c r="BD258" s="215">
        <f t="shared" si="290"/>
        <v>0.11414470066850499</v>
      </c>
      <c r="BE258" s="215">
        <f t="shared" si="290"/>
        <v>0.11475547100796221</v>
      </c>
      <c r="BF258" s="215">
        <f t="shared" si="290"/>
        <v>0.1153552221023245</v>
      </c>
      <c r="BG258" s="215">
        <f t="shared" si="290"/>
        <v>0.11594385768020234</v>
      </c>
      <c r="BH258" s="215">
        <f t="shared" si="290"/>
        <v>0.11652131279293623</v>
      </c>
      <c r="BI258" s="215">
        <f t="shared" si="290"/>
        <v>0.11708755004361457</v>
      </c>
      <c r="BJ258" s="215">
        <f t="shared" si="290"/>
        <v>0.11764255629197717</v>
      </c>
      <c r="BK258" s="215">
        <f t="shared" si="290"/>
        <v>0.11818633976656578</v>
      </c>
      <c r="BL258" s="215">
        <f t="shared" si="290"/>
        <v>0.11871892752670488</v>
      </c>
      <c r="BM258" s="215">
        <f t="shared" si="290"/>
        <v>0.11924036322607492</v>
      </c>
      <c r="BN258" s="215">
        <f t="shared" ref="BN258:CB258" si="291">+BN47</f>
        <v>0.11975070513718344</v>
      </c>
      <c r="BO258" s="215">
        <f t="shared" si="291"/>
        <v>0.12025002440227023</v>
      </c>
      <c r="BP258" s="215">
        <f t="shared" si="291"/>
        <v>0.1207384034813492</v>
      </c>
      <c r="BQ258" s="215">
        <f t="shared" si="291"/>
        <v>0.12121593477239551</v>
      </c>
      <c r="BR258" s="215">
        <f t="shared" si="291"/>
        <v>0.1216827193822816</v>
      </c>
      <c r="BS258" s="215">
        <f t="shared" si="291"/>
        <v>0.12213886603008949</v>
      </c>
      <c r="BT258" s="215">
        <f t="shared" si="291"/>
        <v>0.12258449006696848</v>
      </c>
      <c r="BU258" s="215">
        <f t="shared" si="291"/>
        <v>0.12301971259885931</v>
      </c>
      <c r="BV258" s="215">
        <f t="shared" si="291"/>
        <v>0.1234446597002279</v>
      </c>
      <c r="BW258" s="215">
        <f t="shared" si="291"/>
        <v>0.12385946170850522</v>
      </c>
      <c r="BX258" s="215">
        <f t="shared" si="291"/>
        <v>0.12426425259025342</v>
      </c>
      <c r="BY258" s="215">
        <f t="shared" si="291"/>
        <v>0.12465916937121135</v>
      </c>
      <c r="BZ258" s="215">
        <f t="shared" si="291"/>
        <v>0.12504435162334637</v>
      </c>
      <c r="CA258" s="215">
        <f t="shared" si="291"/>
        <v>0.12541994100287748</v>
      </c>
      <c r="CB258" s="215">
        <f t="shared" si="291"/>
        <v>0.12578608083395609</v>
      </c>
      <c r="CC258" s="215">
        <f>+CC47</f>
        <v>0.12614291573331912</v>
      </c>
      <c r="CD258" s="215">
        <f>+CD47</f>
        <v>0.12649059127176909</v>
      </c>
    </row>
    <row r="259" spans="1:82" s="148" customFormat="1" ht="17.399999999999999" customHeight="1" x14ac:dyDescent="0.25">
      <c r="A259" s="215" t="s">
        <v>247</v>
      </c>
      <c r="B259" s="215">
        <f t="shared" ref="B259:AG259" si="292">+B48</f>
        <v>0.72740852929868371</v>
      </c>
      <c r="C259" s="215">
        <f t="shared" si="292"/>
        <v>1.1077562865257979</v>
      </c>
      <c r="D259" s="215">
        <f t="shared" si="292"/>
        <v>1.5394072794096947</v>
      </c>
      <c r="E259" s="215">
        <f t="shared" si="292"/>
        <v>2.0653313192942844</v>
      </c>
      <c r="F259" s="215">
        <f t="shared" si="292"/>
        <v>2.7175527944807594</v>
      </c>
      <c r="G259" s="215">
        <f t="shared" si="292"/>
        <v>3.5255850131762858</v>
      </c>
      <c r="H259" s="215">
        <f t="shared" si="292"/>
        <v>4.5203842554963698</v>
      </c>
      <c r="I259" s="215">
        <f t="shared" si="292"/>
        <v>5.7378969183318462</v>
      </c>
      <c r="J259" s="215">
        <f t="shared" si="292"/>
        <v>7.2187828907521947</v>
      </c>
      <c r="K259" s="215">
        <f t="shared" si="292"/>
        <v>9.0089187993465387</v>
      </c>
      <c r="L259" s="215">
        <f t="shared" si="292"/>
        <v>11.160212664789604</v>
      </c>
      <c r="M259" s="215">
        <f t="shared" si="292"/>
        <v>13.731236889725905</v>
      </c>
      <c r="N259" s="215">
        <f t="shared" si="292"/>
        <v>16.787790301495445</v>
      </c>
      <c r="O259" s="215">
        <f t="shared" si="292"/>
        <v>20.403409538686443</v>
      </c>
      <c r="P259" s="215">
        <f t="shared" si="292"/>
        <v>24.659819615022734</v>
      </c>
      <c r="Q259" s="215">
        <f t="shared" si="292"/>
        <v>29.647296396525171</v>
      </c>
      <c r="R259" s="319">
        <f t="shared" si="292"/>
        <v>35.464893504011243</v>
      </c>
      <c r="S259" s="215">
        <f t="shared" si="292"/>
        <v>42.076290455386491</v>
      </c>
      <c r="T259" s="215">
        <f t="shared" si="292"/>
        <v>49.631916378210605</v>
      </c>
      <c r="U259" s="215">
        <f t="shared" si="292"/>
        <v>58.257007673866575</v>
      </c>
      <c r="V259" s="215">
        <f t="shared" si="292"/>
        <v>68.073203080535649</v>
      </c>
      <c r="W259" s="215">
        <f t="shared" si="292"/>
        <v>79.205143719249975</v>
      </c>
      <c r="X259" s="215">
        <f t="shared" si="292"/>
        <v>91.781920126132576</v>
      </c>
      <c r="Y259" s="215">
        <f t="shared" si="292"/>
        <v>105.93653715923251</v>
      </c>
      <c r="Z259" s="215">
        <f t="shared" si="292"/>
        <v>121.80430823490379</v>
      </c>
      <c r="AA259" s="215">
        <f t="shared" si="292"/>
        <v>139.52027969766604</v>
      </c>
      <c r="AB259" s="215">
        <f t="shared" si="292"/>
        <v>159.21540024043026</v>
      </c>
      <c r="AC259" s="215">
        <f t="shared" si="292"/>
        <v>181.01082177988368</v>
      </c>
      <c r="AD259" s="215">
        <f t="shared" si="292"/>
        <v>205.00876713838042</v>
      </c>
      <c r="AE259" s="215">
        <f t="shared" si="292"/>
        <v>231.27398568333447</v>
      </c>
      <c r="AF259" s="215">
        <f t="shared" si="292"/>
        <v>259.81314465998912</v>
      </c>
      <c r="AG259" s="215">
        <f t="shared" si="292"/>
        <v>290.54046080134469</v>
      </c>
      <c r="AH259" s="215">
        <f t="shared" ref="AH259:BM259" si="293">+AH48</f>
        <v>323.22167577221154</v>
      </c>
      <c r="AI259" s="215">
        <f t="shared" si="293"/>
        <v>357.38344261143862</v>
      </c>
      <c r="AJ259" s="215">
        <f t="shared" si="293"/>
        <v>392.16713369617167</v>
      </c>
      <c r="AK259" s="215">
        <f t="shared" si="293"/>
        <v>407.8623735588626</v>
      </c>
      <c r="AL259" s="215">
        <f t="shared" si="293"/>
        <v>438.01452853870632</v>
      </c>
      <c r="AM259" s="215">
        <f t="shared" si="293"/>
        <v>474.65765034824796</v>
      </c>
      <c r="AN259" s="215">
        <f t="shared" si="293"/>
        <v>516.08322633855767</v>
      </c>
      <c r="AO259" s="215">
        <f t="shared" si="293"/>
        <v>560.54397984913908</v>
      </c>
      <c r="AP259" s="215">
        <f t="shared" si="293"/>
        <v>608.07417934047089</v>
      </c>
      <c r="AQ259" s="215">
        <f t="shared" si="293"/>
        <v>658.8707429236589</v>
      </c>
      <c r="AR259" s="215">
        <f t="shared" si="293"/>
        <v>713.17732672421391</v>
      </c>
      <c r="AS259" s="215">
        <f t="shared" si="293"/>
        <v>771.25099329157808</v>
      </c>
      <c r="AT259" s="215">
        <f t="shared" si="293"/>
        <v>833.35418423077431</v>
      </c>
      <c r="AU259" s="215">
        <f t="shared" si="293"/>
        <v>899.75408839893316</v>
      </c>
      <c r="AV259" s="215">
        <f t="shared" si="293"/>
        <v>970.7239068050385</v>
      </c>
      <c r="AW259" s="215">
        <f t="shared" si="293"/>
        <v>1046.5443960687903</v>
      </c>
      <c r="AX259" s="215">
        <f t="shared" si="293"/>
        <v>1127.5052653197895</v>
      </c>
      <c r="AY259" s="215">
        <f t="shared" si="293"/>
        <v>1213.906354408982</v>
      </c>
      <c r="AZ259" s="215">
        <f t="shared" si="293"/>
        <v>1306.0586158335861</v>
      </c>
      <c r="BA259" s="215">
        <f t="shared" si="293"/>
        <v>1404.2849404800547</v>
      </c>
      <c r="BB259" s="215">
        <f t="shared" si="293"/>
        <v>1508.920864079731</v>
      </c>
      <c r="BC259" s="215">
        <f t="shared" si="293"/>
        <v>1620.3151838286456</v>
      </c>
      <c r="BD259" s="215">
        <f t="shared" si="293"/>
        <v>1738.8305075465519</v>
      </c>
      <c r="BE259" s="215">
        <f t="shared" si="293"/>
        <v>1864.8437520282328</v>
      </c>
      <c r="BF259" s="215">
        <f t="shared" si="293"/>
        <v>1998.7466028525805</v>
      </c>
      <c r="BG259" s="215">
        <f t="shared" si="293"/>
        <v>2140.9459446168275</v>
      </c>
      <c r="BH259" s="215">
        <f t="shared" si="293"/>
        <v>2291.8642681026672</v>
      </c>
      <c r="BI259" s="215">
        <f t="shared" si="293"/>
        <v>2451.9400590500568</v>
      </c>
      <c r="BJ259" s="215">
        <f t="shared" si="293"/>
        <v>2621.6281718538912</v>
      </c>
      <c r="BK259" s="215">
        <f t="shared" si="293"/>
        <v>2801.4001904875399</v>
      </c>
      <c r="BL259" s="215">
        <f t="shared" si="293"/>
        <v>2991.7447782062773</v>
      </c>
      <c r="BM259" s="215">
        <f t="shared" si="293"/>
        <v>3193.1680170261457</v>
      </c>
      <c r="BN259" s="215">
        <f t="shared" ref="BN259:CB259" si="294">+BN48</f>
        <v>3406.1937375599614</v>
      </c>
      <c r="BO259" s="215">
        <f t="shared" si="294"/>
        <v>3631.363839485718</v>
      </c>
      <c r="BP259" s="215">
        <f t="shared" si="294"/>
        <v>3869.2386026958497</v>
      </c>
      <c r="BQ259" s="215">
        <f t="shared" si="294"/>
        <v>4120.3969890085655</v>
      </c>
      <c r="BR259" s="215">
        <f t="shared" si="294"/>
        <v>4385.436934199708</v>
      </c>
      <c r="BS259" s="215">
        <f t="shared" si="294"/>
        <v>4664.9756300240488</v>
      </c>
      <c r="BT259" s="215">
        <f t="shared" si="294"/>
        <v>4959.6497958303771</v>
      </c>
      <c r="BU259" s="215">
        <f t="shared" si="294"/>
        <v>5270.1159393289117</v>
      </c>
      <c r="BV259" s="215">
        <f t="shared" si="294"/>
        <v>5597.050606038043</v>
      </c>
      <c r="BW259" s="215">
        <f t="shared" si="294"/>
        <v>5941.1506169164295</v>
      </c>
      <c r="BX259" s="215">
        <f t="shared" si="294"/>
        <v>6303.1332936742556</v>
      </c>
      <c r="BY259" s="215">
        <f t="shared" si="294"/>
        <v>6683.7366712509947</v>
      </c>
      <c r="BZ259" s="215">
        <f t="shared" si="294"/>
        <v>7083.7196969460811</v>
      </c>
      <c r="CA259" s="215">
        <f t="shared" si="294"/>
        <v>7503.8624156917376</v>
      </c>
      <c r="CB259" s="215">
        <f t="shared" si="294"/>
        <v>7944.9661409631426</v>
      </c>
      <c r="CC259" s="215">
        <f>+CC48</f>
        <v>8407.8536108299268</v>
      </c>
      <c r="CD259" s="215">
        <f>+CD48</f>
        <v>8893.3691286635021</v>
      </c>
    </row>
    <row r="260" spans="1:82" s="148" customFormat="1" ht="17.399999999999999" customHeight="1" x14ac:dyDescent="0.25">
      <c r="A260" s="215" t="s">
        <v>248</v>
      </c>
      <c r="B260" s="215">
        <f t="shared" ref="B260:AG260" si="295">+B51</f>
        <v>6.5124926560844827E-3</v>
      </c>
      <c r="C260" s="215">
        <f t="shared" si="295"/>
        <v>8.7630533885588689E-3</v>
      </c>
      <c r="D260" s="215">
        <f t="shared" si="295"/>
        <v>1.1726858164717661E-2</v>
      </c>
      <c r="E260" s="215">
        <f t="shared" si="295"/>
        <v>1.5626353566715448E-2</v>
      </c>
      <c r="F260" s="215">
        <f t="shared" si="295"/>
        <v>2.0751937101713486E-2</v>
      </c>
      <c r="G260" s="215">
        <f t="shared" si="295"/>
        <v>2.7483775647234684E-2</v>
      </c>
      <c r="H260" s="215">
        <f t="shared" si="295"/>
        <v>3.6320108186037772E-2</v>
      </c>
      <c r="I260" s="215">
        <f t="shared" si="295"/>
        <v>4.6585282701781486E-2</v>
      </c>
      <c r="J260" s="215">
        <f t="shared" si="295"/>
        <v>5.9670647054017416E-2</v>
      </c>
      <c r="K260" s="215">
        <f t="shared" si="295"/>
        <v>7.6351709229766057E-2</v>
      </c>
      <c r="L260" s="215">
        <f t="shared" si="295"/>
        <v>9.7619083377874366E-2</v>
      </c>
      <c r="M260" s="215">
        <f t="shared" si="295"/>
        <v>0.12473859840092931</v>
      </c>
      <c r="N260" s="215">
        <f t="shared" si="295"/>
        <v>0.15932831177981721</v>
      </c>
      <c r="O260" s="215">
        <f t="shared" si="295"/>
        <v>0.20345722344671863</v>
      </c>
      <c r="P260" s="215">
        <f t="shared" si="295"/>
        <v>0.25977185947362474</v>
      </c>
      <c r="Q260" s="215">
        <f t="shared" si="295"/>
        <v>0.33165860578868095</v>
      </c>
      <c r="R260" s="319">
        <f t="shared" si="295"/>
        <v>0.42345182701085904</v>
      </c>
      <c r="S260" s="215">
        <f t="shared" si="295"/>
        <v>0.54605933660168482</v>
      </c>
      <c r="T260" s="215">
        <f t="shared" si="295"/>
        <v>0.7043712828334201</v>
      </c>
      <c r="U260" s="215">
        <f t="shared" si="295"/>
        <v>0.90889499856427403</v>
      </c>
      <c r="V260" s="215">
        <f t="shared" si="295"/>
        <v>1.1732631894443326</v>
      </c>
      <c r="W260" s="215">
        <f t="shared" si="295"/>
        <v>1.5151862917309189</v>
      </c>
      <c r="X260" s="215">
        <f t="shared" si="295"/>
        <v>1.9577000417653265</v>
      </c>
      <c r="Y260" s="215">
        <f t="shared" si="295"/>
        <v>2.5308061229331202</v>
      </c>
      <c r="Z260" s="215">
        <f t="shared" si="295"/>
        <v>3.2736362432211519</v>
      </c>
      <c r="AA260" s="215">
        <f t="shared" si="295"/>
        <v>4.23731451728937</v>
      </c>
      <c r="AB260" s="215">
        <f t="shared" si="295"/>
        <v>5.4887529613838648</v>
      </c>
      <c r="AC260" s="215">
        <f t="shared" si="295"/>
        <v>7.1156943092048142</v>
      </c>
      <c r="AD260" s="215">
        <f t="shared" si="295"/>
        <v>9.2325929241307954</v>
      </c>
      <c r="AE260" s="215">
        <f t="shared" si="295"/>
        <v>11.979546031628812</v>
      </c>
      <c r="AF260" s="215">
        <f t="shared" si="295"/>
        <v>15.5459230366192</v>
      </c>
      <c r="AG260" s="215">
        <f t="shared" si="295"/>
        <v>20.178172673863074</v>
      </c>
      <c r="AH260" s="215">
        <f t="shared" ref="AH260:BM260" si="296">+AH51</f>
        <v>26.195694197047587</v>
      </c>
      <c r="AI260" s="215">
        <f t="shared" si="296"/>
        <v>34.008616947758306</v>
      </c>
      <c r="AJ260" s="215">
        <f t="shared" si="296"/>
        <v>44.133689969941656</v>
      </c>
      <c r="AK260" s="215">
        <f t="shared" si="296"/>
        <v>55.92855329655702</v>
      </c>
      <c r="AL260" s="215">
        <f t="shared" si="296"/>
        <v>58.713419560359924</v>
      </c>
      <c r="AM260" s="215">
        <f t="shared" si="296"/>
        <v>61.571820771446681</v>
      </c>
      <c r="AN260" s="215">
        <f t="shared" si="296"/>
        <v>64.594413248479668</v>
      </c>
      <c r="AO260" s="215">
        <f t="shared" si="296"/>
        <v>67.638167048207151</v>
      </c>
      <c r="AP260" s="215">
        <f t="shared" si="296"/>
        <v>70.72138999761971</v>
      </c>
      <c r="AQ260" s="215">
        <f t="shared" si="296"/>
        <v>73.857807086129526</v>
      </c>
      <c r="AR260" s="215">
        <f t="shared" si="296"/>
        <v>77.057492459700043</v>
      </c>
      <c r="AS260" s="215">
        <f t="shared" si="296"/>
        <v>80.327788421693811</v>
      </c>
      <c r="AT260" s="215">
        <f t="shared" si="296"/>
        <v>83.674032700497492</v>
      </c>
      <c r="AU260" s="215">
        <f t="shared" si="296"/>
        <v>87.100096661863859</v>
      </c>
      <c r="AV260" s="215">
        <f t="shared" si="296"/>
        <v>90.608774058189468</v>
      </c>
      <c r="AW260" s="215">
        <f t="shared" si="296"/>
        <v>94.202059264854327</v>
      </c>
      <c r="AX260" s="215">
        <f t="shared" si="296"/>
        <v>97.881345725832432</v>
      </c>
      <c r="AY260" s="215">
        <f t="shared" si="296"/>
        <v>101.64756728258429</v>
      </c>
      <c r="AZ260" s="215">
        <f t="shared" si="296"/>
        <v>105.50129873764251</v>
      </c>
      <c r="BA260" s="215">
        <f t="shared" si="296"/>
        <v>109.4428273527498</v>
      </c>
      <c r="BB260" s="215">
        <f t="shared" si="296"/>
        <v>113.47220363502817</v>
      </c>
      <c r="BC260" s="215">
        <f t="shared" si="296"/>
        <v>117.58927737449412</v>
      </c>
      <c r="BD260" s="215">
        <f t="shared" si="296"/>
        <v>121.7937231918588</v>
      </c>
      <c r="BE260" s="215">
        <f t="shared" si="296"/>
        <v>126.08505863992174</v>
      </c>
      <c r="BF260" s="215">
        <f t="shared" si="296"/>
        <v>130.46265703419735</v>
      </c>
      <c r="BG260" s="215">
        <f t="shared" si="296"/>
        <v>134.92575656866782</v>
      </c>
      <c r="BH260" s="215">
        <f t="shared" si="296"/>
        <v>139.47346682962845</v>
      </c>
      <c r="BI260" s="215">
        <f t="shared" si="296"/>
        <v>144.10477350387993</v>
      </c>
      <c r="BJ260" s="215">
        <f t="shared" si="296"/>
        <v>148.81854185099237</v>
      </c>
      <c r="BK260" s="215">
        <f t="shared" si="296"/>
        <v>153.61351934726054</v>
      </c>
      <c r="BL260" s="215">
        <f t="shared" si="296"/>
        <v>158.48833779293318</v>
      </c>
      <c r="BM260" s="215">
        <f t="shared" si="296"/>
        <v>163.44151509119905</v>
      </c>
      <c r="BN260" s="215">
        <f t="shared" ref="BN260:CB260" si="297">+BN51</f>
        <v>168.47145684784732</v>
      </c>
      <c r="BO260" s="215">
        <f t="shared" si="297"/>
        <v>173.57645789779554</v>
      </c>
      <c r="BP260" s="215">
        <f t="shared" si="297"/>
        <v>178.75470383399113</v>
      </c>
      <c r="BQ260" s="215">
        <f t="shared" si="297"/>
        <v>184.00427259210241</v>
      </c>
      <c r="BR260" s="215">
        <f t="shared" si="297"/>
        <v>189.32313612848836</v>
      </c>
      <c r="BS260" s="215">
        <f t="shared" si="297"/>
        <v>194.70916221739955</v>
      </c>
      <c r="BT260" s="215">
        <f t="shared" si="297"/>
        <v>200.16011638498466</v>
      </c>
      <c r="BU260" s="215">
        <f t="shared" si="297"/>
        <v>205.67366399154176</v>
      </c>
      <c r="BV260" s="215">
        <f t="shared" si="297"/>
        <v>211.24737246894458</v>
      </c>
      <c r="BW260" s="215">
        <f t="shared" si="297"/>
        <v>216.8787137168089</v>
      </c>
      <c r="BX260" s="215">
        <f t="shared" si="297"/>
        <v>222.56506665845291</v>
      </c>
      <c r="BY260" s="215">
        <f t="shared" si="297"/>
        <v>228.30371995577181</v>
      </c>
      <c r="BZ260" s="215">
        <f t="shared" si="297"/>
        <v>234.09187488066593</v>
      </c>
      <c r="CA260" s="215">
        <f t="shared" si="297"/>
        <v>239.92664833949527</v>
      </c>
      <c r="CB260" s="215">
        <f t="shared" si="297"/>
        <v>245.80507604609195</v>
      </c>
      <c r="CC260" s="215">
        <f>+CC51</f>
        <v>251.72411583810805</v>
      </c>
      <c r="CD260" s="215">
        <f>+CD51</f>
        <v>257.68065113083668</v>
      </c>
    </row>
    <row r="261" spans="1:82" s="148" customFormat="1" ht="17.399999999999999" customHeight="1" x14ac:dyDescent="0.25">
      <c r="A261" s="215" t="s">
        <v>249</v>
      </c>
      <c r="B261" s="215">
        <f t="shared" ref="B261:AG261" si="298">+B50</f>
        <v>4.8279511485178806E-5</v>
      </c>
      <c r="C261" s="215">
        <f t="shared" si="298"/>
        <v>5.6000825670181781E-5</v>
      </c>
      <c r="D261" s="215">
        <f t="shared" si="298"/>
        <v>6.5147400516797602E-5</v>
      </c>
      <c r="E261" s="215">
        <f t="shared" si="298"/>
        <v>7.6000804185777341E-5</v>
      </c>
      <c r="F261" s="215">
        <f t="shared" si="298"/>
        <v>8.8901096833452248E-5</v>
      </c>
      <c r="G261" s="215">
        <f t="shared" si="298"/>
        <v>1.0425941394393255E-4</v>
      </c>
      <c r="H261" s="215">
        <f t="shared" si="298"/>
        <v>1.2257332342749933E-4</v>
      </c>
      <c r="I261" s="215">
        <f t="shared" si="298"/>
        <v>1.4043965707338533E-4</v>
      </c>
      <c r="J261" s="215">
        <f t="shared" si="298"/>
        <v>1.6127538354749124E-4</v>
      </c>
      <c r="K261" s="215">
        <f t="shared" si="298"/>
        <v>1.8560492350636241E-4</v>
      </c>
      <c r="L261" s="215">
        <f t="shared" si="298"/>
        <v>2.1404947297667983E-4</v>
      </c>
      <c r="M261" s="215">
        <f t="shared" si="298"/>
        <v>2.4734538709580533E-4</v>
      </c>
      <c r="N261" s="215">
        <f t="shared" si="298"/>
        <v>2.8636613555447826E-4</v>
      </c>
      <c r="O261" s="215">
        <f t="shared" si="298"/>
        <v>3.3214852051670417E-4</v>
      </c>
      <c r="P261" s="215">
        <f t="shared" si="298"/>
        <v>3.8592401400887761E-4</v>
      </c>
      <c r="Q261" s="215">
        <f t="shared" si="298"/>
        <v>4.4915620650224302E-4</v>
      </c>
      <c r="R261" s="319">
        <f t="shared" si="298"/>
        <v>5.2358559392712051E-4</v>
      </c>
      <c r="S261" s="215">
        <f t="shared" si="298"/>
        <v>6.1734176099889106E-4</v>
      </c>
      <c r="T261" s="215">
        <f t="shared" si="298"/>
        <v>7.2902370256772956E-4</v>
      </c>
      <c r="U261" s="215">
        <f t="shared" si="298"/>
        <v>8.6220104285244451E-4</v>
      </c>
      <c r="V261" s="215">
        <f t="shared" si="298"/>
        <v>1.0211753116489025E-3</v>
      </c>
      <c r="W261" s="215">
        <f t="shared" si="298"/>
        <v>1.21113329048718E-3</v>
      </c>
      <c r="X261" s="215">
        <f t="shared" si="298"/>
        <v>1.4383330327872351E-3</v>
      </c>
      <c r="Y261" s="215">
        <f t="shared" si="298"/>
        <v>1.7103295927989007E-3</v>
      </c>
      <c r="Z261" s="215">
        <f t="shared" si="298"/>
        <v>2.0362490480551735E-3</v>
      </c>
      <c r="AA261" s="215">
        <f t="shared" si="298"/>
        <v>2.4271212814285224E-3</v>
      </c>
      <c r="AB261" s="215">
        <f t="shared" si="298"/>
        <v>2.8962842467411942E-3</v>
      </c>
      <c r="AC261" s="215">
        <f t="shared" si="298"/>
        <v>3.4598752531988706E-3</v>
      </c>
      <c r="AD261" s="215">
        <f t="shared" si="298"/>
        <v>4.1370584331023932E-3</v>
      </c>
      <c r="AE261" s="215">
        <f t="shared" si="298"/>
        <v>4.9467831134595124E-3</v>
      </c>
      <c r="AF261" s="215">
        <f t="shared" si="298"/>
        <v>5.9149909443970052E-3</v>
      </c>
      <c r="AG261" s="215">
        <f t="shared" si="298"/>
        <v>7.0727010011651433E-3</v>
      </c>
      <c r="AH261" s="215">
        <f t="shared" ref="AH261:BM261" si="299">+AH50</f>
        <v>8.4570035542296633E-3</v>
      </c>
      <c r="AI261" s="215">
        <f t="shared" si="299"/>
        <v>1.0112248364145369E-2</v>
      </c>
      <c r="AJ261" s="215">
        <f t="shared" si="299"/>
        <v>1.2091465530189012E-2</v>
      </c>
      <c r="AK261" s="215">
        <f t="shared" si="299"/>
        <v>1.4137455923051245E-2</v>
      </c>
      <c r="AL261" s="215">
        <f t="shared" si="299"/>
        <v>1.3719630956263985E-2</v>
      </c>
      <c r="AM261" s="215">
        <f t="shared" si="299"/>
        <v>1.3314154583440228E-2</v>
      </c>
      <c r="AN261" s="215">
        <f t="shared" si="299"/>
        <v>1.2920661848473968E-2</v>
      </c>
      <c r="AO261" s="215">
        <f t="shared" si="299"/>
        <v>1.2538798581342176E-2</v>
      </c>
      <c r="AP261" s="215">
        <f t="shared" si="299"/>
        <v>1.2168221079327883E-2</v>
      </c>
      <c r="AQ261" s="215">
        <f t="shared" si="299"/>
        <v>1.1808595797664551E-2</v>
      </c>
      <c r="AR261" s="215">
        <f t="shared" si="299"/>
        <v>1.1459599049323243E-2</v>
      </c>
      <c r="AS261" s="215">
        <f t="shared" si="299"/>
        <v>1.112091671367247E-2</v>
      </c>
      <c r="AT261" s="215">
        <f t="shared" si="299"/>
        <v>1.0792243953748401E-2</v>
      </c>
      <c r="AU261" s="215">
        <f t="shared" si="299"/>
        <v>1.0473284941881029E-2</v>
      </c>
      <c r="AV261" s="215">
        <f t="shared" si="299"/>
        <v>1.016375259342929E-2</v>
      </c>
      <c r="AW261" s="215">
        <f t="shared" si="299"/>
        <v>9.8633683083855211E-3</v>
      </c>
      <c r="AX261" s="215">
        <f t="shared" si="299"/>
        <v>9.571861720616635E-3</v>
      </c>
      <c r="AY261" s="215">
        <f t="shared" si="299"/>
        <v>9.2889704545163522E-3</v>
      </c>
      <c r="AZ261" s="215">
        <f t="shared" si="299"/>
        <v>9.0144398888494497E-3</v>
      </c>
      <c r="BA261" s="215">
        <f t="shared" si="299"/>
        <v>8.7480229275754585E-3</v>
      </c>
      <c r="BB261" s="215">
        <f t="shared" si="299"/>
        <v>8.4894797774455466E-3</v>
      </c>
      <c r="BC261" s="215">
        <f t="shared" si="299"/>
        <v>8.2385777321724151E-3</v>
      </c>
      <c r="BD261" s="215">
        <f t="shared" si="299"/>
        <v>7.9950909629789152E-3</v>
      </c>
      <c r="BE261" s="215">
        <f t="shared" si="299"/>
        <v>7.758800315336929E-3</v>
      </c>
      <c r="BF261" s="215">
        <f t="shared" si="299"/>
        <v>7.5294931117134796E-3</v>
      </c>
      <c r="BG261" s="215">
        <f t="shared" si="299"/>
        <v>7.3069629601466056E-3</v>
      </c>
      <c r="BH261" s="215">
        <f t="shared" si="299"/>
        <v>7.0910095684786597E-3</v>
      </c>
      <c r="BI261" s="215">
        <f t="shared" si="299"/>
        <v>6.8814385640798498E-3</v>
      </c>
      <c r="BJ261" s="215">
        <f t="shared" si="299"/>
        <v>6.6780613188997485E-3</v>
      </c>
      <c r="BK261" s="215">
        <f t="shared" si="299"/>
        <v>6.4806947796893187E-3</v>
      </c>
      <c r="BL261" s="215">
        <f t="shared" si="299"/>
        <v>6.2891613032406346E-3</v>
      </c>
      <c r="BM261" s="215">
        <f t="shared" si="299"/>
        <v>6.1032884964959877E-3</v>
      </c>
      <c r="BN261" s="215">
        <f t="shared" ref="BN261:CB261" si="300">+BN50</f>
        <v>5.9229090613825202E-3</v>
      </c>
      <c r="BO261" s="215">
        <f t="shared" si="300"/>
        <v>5.7478606442326538E-3</v>
      </c>
      <c r="BP261" s="215">
        <f t="shared" si="300"/>
        <v>5.5779856896548295E-3</v>
      </c>
      <c r="BQ261" s="215">
        <f t="shared" si="300"/>
        <v>5.4131312987230227E-3</v>
      </c>
      <c r="BR261" s="215">
        <f t="shared" si="300"/>
        <v>5.2531490913573934E-3</v>
      </c>
      <c r="BS261" s="215">
        <f t="shared" si="300"/>
        <v>5.0978950727721866E-3</v>
      </c>
      <c r="BT261" s="215">
        <f t="shared" si="300"/>
        <v>4.9472295038707143E-3</v>
      </c>
      <c r="BU261" s="215">
        <f t="shared" si="300"/>
        <v>4.8010167754707371E-3</v>
      </c>
      <c r="BV261" s="215">
        <f t="shared" si="300"/>
        <v>4.6591252862470383E-3</v>
      </c>
      <c r="BW261" s="215">
        <f t="shared" si="300"/>
        <v>4.5214273242813524E-3</v>
      </c>
      <c r="BX261" s="215">
        <f t="shared" si="300"/>
        <v>4.3877989521130195E-3</v>
      </c>
      <c r="BY261" s="215">
        <f t="shared" si="300"/>
        <v>4.2581198951869058E-3</v>
      </c>
      <c r="BZ261" s="215">
        <f t="shared" si="300"/>
        <v>4.1322734335981735E-3</v>
      </c>
      <c r="CA261" s="215">
        <f t="shared" si="300"/>
        <v>4.0101462970365057E-3</v>
      </c>
      <c r="CB261" s="215">
        <f t="shared" si="300"/>
        <v>3.8916285628351655E-3</v>
      </c>
      <c r="CC261" s="215">
        <f>+CC50</f>
        <v>3.7766135570331855E-3</v>
      </c>
      <c r="CD261" s="215">
        <f>+CD50</f>
        <v>3.6649977583615989E-3</v>
      </c>
    </row>
    <row r="262" spans="1:82" s="148" customFormat="1" ht="17.399999999999999" customHeight="1" x14ac:dyDescent="0.25">
      <c r="A262" s="215" t="s">
        <v>250</v>
      </c>
      <c r="B262" s="215">
        <f t="shared" ref="B262:AG262" si="301">+B148</f>
        <v>0.29135476859999998</v>
      </c>
      <c r="C262" s="215">
        <f t="shared" si="301"/>
        <v>0.27030248877941276</v>
      </c>
      <c r="D262" s="215">
        <f t="shared" si="301"/>
        <v>0.25152481702390533</v>
      </c>
      <c r="E262" s="215">
        <f t="shared" si="301"/>
        <v>0.23472665354167427</v>
      </c>
      <c r="F262" s="215">
        <f t="shared" si="301"/>
        <v>0.21965682908818801</v>
      </c>
      <c r="G262" s="215">
        <f t="shared" si="301"/>
        <v>0.20610082044752318</v>
      </c>
      <c r="H262" s="215">
        <f t="shared" si="301"/>
        <v>0.19387478574775385</v>
      </c>
      <c r="I262" s="215">
        <f t="shared" si="301"/>
        <v>0.18282066179828968</v>
      </c>
      <c r="J262" s="215">
        <f t="shared" si="301"/>
        <v>0.17280211939389492</v>
      </c>
      <c r="K262" s="215">
        <f t="shared" si="301"/>
        <v>0.16370121441374522</v>
      </c>
      <c r="L262" s="215">
        <f t="shared" si="301"/>
        <v>0.15541560531513549</v>
      </c>
      <c r="M262" s="215">
        <f t="shared" si="301"/>
        <v>0.14785623336870707</v>
      </c>
      <c r="N262" s="215">
        <f t="shared" si="301"/>
        <v>0.14094538229206927</v>
      </c>
      <c r="O262" s="215">
        <f t="shared" si="301"/>
        <v>0.13461505002233964</v>
      </c>
      <c r="P262" s="215">
        <f t="shared" si="301"/>
        <v>0.12880557815339819</v>
      </c>
      <c r="Q262" s="215">
        <f t="shared" si="301"/>
        <v>0.12346449476466077</v>
      </c>
      <c r="R262" s="319">
        <f t="shared" si="301"/>
        <v>0.11854553453668568</v>
      </c>
      <c r="S262" s="215">
        <f t="shared" si="301"/>
        <v>0.11400780661292644</v>
      </c>
      <c r="T262" s="215">
        <f t="shared" si="301"/>
        <v>0.10981508595969806</v>
      </c>
      <c r="U262" s="215">
        <f t="shared" si="301"/>
        <v>0.10593520825840209</v>
      </c>
      <c r="V262" s="215">
        <f t="shared" si="301"/>
        <v>0.10233955183958519</v>
      </c>
      <c r="W262" s="215">
        <f t="shared" si="301"/>
        <v>9.9002592998334138E-2</v>
      </c>
      <c r="X262" s="215">
        <f t="shared" si="301"/>
        <v>9.5901523341905603E-2</v>
      </c>
      <c r="Y262" s="215">
        <f t="shared" si="301"/>
        <v>9.3015919714072692E-2</v>
      </c>
      <c r="Z262" s="215">
        <f t="shared" si="301"/>
        <v>9.0327458796542012E-2</v>
      </c>
      <c r="AA262" s="215">
        <f t="shared" si="301"/>
        <v>8.7819669769865785E-2</v>
      </c>
      <c r="AB262" s="215">
        <f t="shared" si="301"/>
        <v>8.5477719475694741E-2</v>
      </c>
      <c r="AC262" s="215">
        <f t="shared" si="301"/>
        <v>8.3288225400056037E-2</v>
      </c>
      <c r="AD262" s="215">
        <f t="shared" si="301"/>
        <v>8.1231831787924591E-2</v>
      </c>
      <c r="AE262" s="215">
        <f t="shared" si="301"/>
        <v>7.9226210714981052E-2</v>
      </c>
      <c r="AF262" s="215">
        <f t="shared" si="301"/>
        <v>7.7270108602766313E-2</v>
      </c>
      <c r="AG262" s="215">
        <f t="shared" si="301"/>
        <v>7.5362302823783714E-2</v>
      </c>
      <c r="AH262" s="215">
        <f t="shared" ref="AH262:BM262" si="302">+AH148</f>
        <v>7.3501600937317058E-2</v>
      </c>
      <c r="AI262" s="215">
        <f t="shared" si="302"/>
        <v>7.1686839944116315E-2</v>
      </c>
      <c r="AJ262" s="215">
        <f t="shared" si="302"/>
        <v>6.9916885559485248E-2</v>
      </c>
      <c r="AK262" s="215">
        <f t="shared" si="302"/>
        <v>6.8190631504316562E-2</v>
      </c>
      <c r="AL262" s="215">
        <f t="shared" si="302"/>
        <v>6.6506998813631438E-2</v>
      </c>
      <c r="AM262" s="215">
        <f t="shared" si="302"/>
        <v>6.4864935162191301E-2</v>
      </c>
      <c r="AN262" s="215">
        <f t="shared" si="302"/>
        <v>6.3263414206760293E-2</v>
      </c>
      <c r="AO262" s="215">
        <f t="shared" si="302"/>
        <v>6.170143494460735E-2</v>
      </c>
      <c r="AP262" s="215">
        <f t="shared" si="302"/>
        <v>6.0178021087846881E-2</v>
      </c>
      <c r="AQ262" s="215">
        <f t="shared" si="302"/>
        <v>5.8692220453227084E-2</v>
      </c>
      <c r="AR262" s="215">
        <f t="shared" si="302"/>
        <v>5.7243104366984411E-2</v>
      </c>
      <c r="AS262" s="215">
        <f t="shared" si="302"/>
        <v>5.5829767084392232E-2</v>
      </c>
      <c r="AT262" s="215">
        <f t="shared" si="302"/>
        <v>5.4451325223640885E-2</v>
      </c>
      <c r="AU262" s="215">
        <f t="shared" si="302"/>
        <v>5.3106917213695322E-2</v>
      </c>
      <c r="AV262" s="215">
        <f t="shared" si="302"/>
        <v>5.1795702755785128E-2</v>
      </c>
      <c r="AW262" s="215">
        <f t="shared" si="302"/>
        <v>5.0516862298190461E-2</v>
      </c>
      <c r="AX262" s="215">
        <f t="shared" si="302"/>
        <v>4.9269596523995533E-2</v>
      </c>
      <c r="AY262" s="215">
        <f t="shared" si="302"/>
        <v>4.8053125851489527E-2</v>
      </c>
      <c r="AZ262" s="215">
        <f t="shared" si="302"/>
        <v>4.686668994690265E-2</v>
      </c>
      <c r="BA262" s="215">
        <f t="shared" si="302"/>
        <v>4.5709547249172762E-2</v>
      </c>
      <c r="BB262" s="215">
        <f t="shared" si="302"/>
        <v>4.4580974506445596E-2</v>
      </c>
      <c r="BC262" s="215">
        <f t="shared" si="302"/>
        <v>4.3480266324018794E-2</v>
      </c>
      <c r="BD262" s="215">
        <f t="shared" si="302"/>
        <v>4.2406734723447241E-2</v>
      </c>
      <c r="BE262" s="215">
        <f t="shared" si="302"/>
        <v>4.1359708712534166E-2</v>
      </c>
      <c r="BF262" s="215">
        <f t="shared" si="302"/>
        <v>4.0338533865939157E-2</v>
      </c>
      <c r="BG262" s="215">
        <f t="shared" si="302"/>
        <v>3.9342571916141038E-2</v>
      </c>
      <c r="BH262" s="215">
        <f t="shared" si="302"/>
        <v>3.8371200354499868E-2</v>
      </c>
      <c r="BI262" s="215">
        <f t="shared" si="302"/>
        <v>3.742381204216879E-2</v>
      </c>
      <c r="BJ262" s="215">
        <f t="shared" si="302"/>
        <v>3.6499814830612494E-2</v>
      </c>
      <c r="BK262" s="215">
        <f t="shared" si="302"/>
        <v>3.5598631191495103E-2</v>
      </c>
      <c r="BL262" s="215">
        <f t="shared" si="302"/>
        <v>3.4719697855706146E-2</v>
      </c>
      <c r="BM262" s="215">
        <f t="shared" si="302"/>
        <v>3.3862465461299049E-2</v>
      </c>
      <c r="BN262" s="215">
        <f t="shared" ref="BN262:CB262" si="303">+BN148</f>
        <v>3.3026398210122029E-2</v>
      </c>
      <c r="BO262" s="215">
        <f t="shared" si="303"/>
        <v>3.2210973532926797E-2</v>
      </c>
      <c r="BP262" s="215">
        <f t="shared" si="303"/>
        <v>3.1415681762745784E-2</v>
      </c>
      <c r="BQ262" s="215">
        <f t="shared" si="303"/>
        <v>3.0640025816333682E-2</v>
      </c>
      <c r="BR262" s="215">
        <f t="shared" si="303"/>
        <v>2.9883520883474245E-2</v>
      </c>
      <c r="BS262" s="215">
        <f t="shared" si="303"/>
        <v>2.9145694123958107E-2</v>
      </c>
      <c r="BT262" s="215">
        <f t="shared" si="303"/>
        <v>2.8426084372042273E-2</v>
      </c>
      <c r="BU262" s="215">
        <f t="shared" si="303"/>
        <v>2.7724241848206509E-2</v>
      </c>
      <c r="BV262" s="215">
        <f t="shared" si="303"/>
        <v>2.7039727878026509E-2</v>
      </c>
      <c r="BW262" s="215">
        <f t="shared" si="303"/>
        <v>2.6372114617988086E-2</v>
      </c>
      <c r="BX262" s="215">
        <f t="shared" si="303"/>
        <v>2.5720984788071066E-2</v>
      </c>
      <c r="BY262" s="215">
        <f t="shared" si="303"/>
        <v>2.5085931410935673E-2</v>
      </c>
      <c r="BZ262" s="215">
        <f t="shared" si="303"/>
        <v>2.4466557557548459E-2</v>
      </c>
      <c r="CA262" s="215">
        <f t="shared" si="303"/>
        <v>2.3862476099088724E-2</v>
      </c>
      <c r="CB262" s="215">
        <f t="shared" si="303"/>
        <v>2.3273309464980414E-2</v>
      </c>
      <c r="CC262" s="215">
        <f>+CC148</f>
        <v>2.2698689406898207E-2</v>
      </c>
      <c r="CD262" s="215">
        <f>+CD148</f>
        <v>2.2138256768600335E-2</v>
      </c>
    </row>
    <row r="263" spans="1:82" s="148" customFormat="1" ht="17.399999999999999" customHeight="1" x14ac:dyDescent="0.25">
      <c r="A263" s="215" t="s">
        <v>251</v>
      </c>
      <c r="B263" s="215">
        <f t="shared" ref="B263:AG263" si="304">+B146</f>
        <v>0.40789667603999996</v>
      </c>
      <c r="C263" s="215">
        <f t="shared" si="304"/>
        <v>0.37521364223692227</v>
      </c>
      <c r="D263" s="215">
        <f t="shared" si="304"/>
        <v>0.34616102942914972</v>
      </c>
      <c r="E263" s="215">
        <f t="shared" si="304"/>
        <v>0.32025517792592179</v>
      </c>
      <c r="F263" s="215">
        <f t="shared" si="304"/>
        <v>0.29708586134177428</v>
      </c>
      <c r="G263" s="215">
        <f t="shared" si="304"/>
        <v>0.27630391241246077</v>
      </c>
      <c r="H263" s="215">
        <f t="shared" si="304"/>
        <v>0.2576111215623279</v>
      </c>
      <c r="I263" s="215">
        <f t="shared" si="304"/>
        <v>0.24075195900562271</v>
      </c>
      <c r="J263" s="215">
        <f t="shared" si="304"/>
        <v>0.22550676580903287</v>
      </c>
      <c r="K263" s="215">
        <f t="shared" si="304"/>
        <v>0.21168613288877425</v>
      </c>
      <c r="L263" s="215">
        <f t="shared" si="304"/>
        <v>0.19912624431001735</v>
      </c>
      <c r="M263" s="215">
        <f t="shared" si="304"/>
        <v>0.18768500623240253</v>
      </c>
      <c r="N263" s="215">
        <f t="shared" si="304"/>
        <v>0.17723881823227708</v>
      </c>
      <c r="O263" s="215">
        <f t="shared" si="304"/>
        <v>0.1676798716840768</v>
      </c>
      <c r="P263" s="215">
        <f t="shared" si="304"/>
        <v>0.158913882046755</v>
      </c>
      <c r="Q263" s="215">
        <f t="shared" si="304"/>
        <v>0.15085817954056988</v>
      </c>
      <c r="R263" s="319">
        <f t="shared" si="304"/>
        <v>0.14344009678938965</v>
      </c>
      <c r="S263" s="215">
        <f t="shared" si="304"/>
        <v>0.13794944600164097</v>
      </c>
      <c r="T263" s="215">
        <f t="shared" si="304"/>
        <v>0.13287625401123465</v>
      </c>
      <c r="U263" s="215">
        <f t="shared" si="304"/>
        <v>0.12818160199266654</v>
      </c>
      <c r="V263" s="215">
        <f t="shared" si="304"/>
        <v>0.12383085772589808</v>
      </c>
      <c r="W263" s="215">
        <f t="shared" si="304"/>
        <v>0.1197931375279843</v>
      </c>
      <c r="X263" s="215">
        <f t="shared" si="304"/>
        <v>0.11604084324370578</v>
      </c>
      <c r="Y263" s="215">
        <f t="shared" si="304"/>
        <v>0.11254926285402796</v>
      </c>
      <c r="Z263" s="215">
        <f t="shared" si="304"/>
        <v>0.10929622514381583</v>
      </c>
      <c r="AA263" s="215">
        <f t="shared" si="304"/>
        <v>0.1062618004215376</v>
      </c>
      <c r="AB263" s="215">
        <f t="shared" si="304"/>
        <v>0.10342804056559063</v>
      </c>
      <c r="AC263" s="215">
        <f t="shared" si="304"/>
        <v>0.10077875273406781</v>
      </c>
      <c r="AD263" s="215">
        <f t="shared" si="304"/>
        <v>9.8290516463388752E-2</v>
      </c>
      <c r="AE263" s="215">
        <f t="shared" si="304"/>
        <v>9.5863714965127064E-2</v>
      </c>
      <c r="AF263" s="215">
        <f t="shared" si="304"/>
        <v>9.3496831409347239E-2</v>
      </c>
      <c r="AG263" s="215">
        <f t="shared" si="304"/>
        <v>9.1188386416778289E-2</v>
      </c>
      <c r="AH263" s="215">
        <f t="shared" ref="AH263:BM263" si="305">+AH146</f>
        <v>8.893693713415364E-2</v>
      </c>
      <c r="AI263" s="215">
        <f t="shared" si="305"/>
        <v>8.6741076332380734E-2</v>
      </c>
      <c r="AJ263" s="215">
        <f t="shared" si="305"/>
        <v>8.4599431526977145E-2</v>
      </c>
      <c r="AK263" s="215">
        <f t="shared" si="305"/>
        <v>8.2510664120223037E-2</v>
      </c>
      <c r="AL263" s="215">
        <f t="shared" si="305"/>
        <v>8.0473468564494041E-2</v>
      </c>
      <c r="AM263" s="215">
        <f t="shared" si="305"/>
        <v>7.8486571546251466E-2</v>
      </c>
      <c r="AN263" s="215">
        <f t="shared" si="305"/>
        <v>7.654873119017995E-2</v>
      </c>
      <c r="AO263" s="215">
        <f t="shared" si="305"/>
        <v>7.4658736282974897E-2</v>
      </c>
      <c r="AP263" s="215">
        <f t="shared" si="305"/>
        <v>7.2815405516294729E-2</v>
      </c>
      <c r="AQ263" s="215">
        <f t="shared" si="305"/>
        <v>7.1017586748404776E-2</v>
      </c>
      <c r="AR263" s="215">
        <f t="shared" si="305"/>
        <v>6.9264156284051137E-2</v>
      </c>
      <c r="AS263" s="215">
        <f t="shared" si="305"/>
        <v>6.7554018172114594E-2</v>
      </c>
      <c r="AT263" s="215">
        <f t="shared" si="305"/>
        <v>6.5886103520605463E-2</v>
      </c>
      <c r="AU263" s="215">
        <f t="shared" si="305"/>
        <v>6.4259369828571333E-2</v>
      </c>
      <c r="AV263" s="215">
        <f t="shared" si="305"/>
        <v>6.2672800334499998E-2</v>
      </c>
      <c r="AW263" s="215">
        <f t="shared" si="305"/>
        <v>6.1125403380810454E-2</v>
      </c>
      <c r="AX263" s="215">
        <f t="shared" si="305"/>
        <v>5.961621179403459E-2</v>
      </c>
      <c r="AY263" s="215">
        <f t="shared" si="305"/>
        <v>5.8144282280302328E-2</v>
      </c>
      <c r="AZ263" s="215">
        <f t="shared" si="305"/>
        <v>5.6708694835752207E-2</v>
      </c>
      <c r="BA263" s="215">
        <f t="shared" si="305"/>
        <v>5.5308552171499041E-2</v>
      </c>
      <c r="BB263" s="215">
        <f t="shared" si="305"/>
        <v>5.3942979152799171E-2</v>
      </c>
      <c r="BC263" s="215">
        <f t="shared" si="305"/>
        <v>5.2611122252062742E-2</v>
      </c>
      <c r="BD263" s="215">
        <f t="shared" si="305"/>
        <v>5.1312149015371157E-2</v>
      </c>
      <c r="BE263" s="215">
        <f t="shared" si="305"/>
        <v>5.0045247542166341E-2</v>
      </c>
      <c r="BF263" s="215">
        <f t="shared" si="305"/>
        <v>4.8809625977786375E-2</v>
      </c>
      <c r="BG263" s="215">
        <f t="shared" si="305"/>
        <v>4.7604512018530658E-2</v>
      </c>
      <c r="BH263" s="215">
        <f t="shared" si="305"/>
        <v>4.6429152428944839E-2</v>
      </c>
      <c r="BI263" s="215">
        <f t="shared" si="305"/>
        <v>4.5282812571024234E-2</v>
      </c>
      <c r="BJ263" s="215">
        <f t="shared" si="305"/>
        <v>4.4164775945041118E-2</v>
      </c>
      <c r="BK263" s="215">
        <f t="shared" si="305"/>
        <v>4.307434374170907E-2</v>
      </c>
      <c r="BL263" s="215">
        <f t="shared" si="305"/>
        <v>4.2010834405404436E-2</v>
      </c>
      <c r="BM263" s="215">
        <f t="shared" si="305"/>
        <v>4.0973583208171849E-2</v>
      </c>
      <c r="BN263" s="215">
        <f t="shared" ref="BN263:CB263" si="306">+BN146</f>
        <v>3.9961941834247651E-2</v>
      </c>
      <c r="BO263" s="215">
        <f t="shared" si="306"/>
        <v>3.8975277974841425E-2</v>
      </c>
      <c r="BP263" s="215">
        <f t="shared" si="306"/>
        <v>3.8012974932922397E-2</v>
      </c>
      <c r="BQ263" s="215">
        <f t="shared" si="306"/>
        <v>3.7074431237763758E-2</v>
      </c>
      <c r="BR263" s="215">
        <f t="shared" si="306"/>
        <v>3.6159060269003833E-2</v>
      </c>
      <c r="BS263" s="215">
        <f t="shared" si="306"/>
        <v>3.5266289889989311E-2</v>
      </c>
      <c r="BT263" s="215">
        <f t="shared" si="306"/>
        <v>3.4395562090171146E-2</v>
      </c>
      <c r="BU263" s="215">
        <f t="shared" si="306"/>
        <v>3.3546332636329876E-2</v>
      </c>
      <c r="BV263" s="215">
        <f t="shared" si="306"/>
        <v>3.2718070732412077E-2</v>
      </c>
      <c r="BW263" s="215">
        <f t="shared" si="306"/>
        <v>3.1910258687765584E-2</v>
      </c>
      <c r="BX263" s="215">
        <f t="shared" si="306"/>
        <v>3.1122391593565987E-2</v>
      </c>
      <c r="BY263" s="215">
        <f t="shared" si="306"/>
        <v>3.0353977007232164E-2</v>
      </c>
      <c r="BZ263" s="215">
        <f t="shared" si="306"/>
        <v>2.9604534644633633E-2</v>
      </c>
      <c r="CA263" s="215">
        <f t="shared" si="306"/>
        <v>2.8873596079897354E-2</v>
      </c>
      <c r="CB263" s="215">
        <f t="shared" si="306"/>
        <v>2.8160704452626299E-2</v>
      </c>
      <c r="CC263" s="215">
        <f>+CC146</f>
        <v>2.7465414182346829E-2</v>
      </c>
      <c r="CD263" s="215">
        <f>+CD146</f>
        <v>2.6787290690006405E-2</v>
      </c>
    </row>
    <row r="264" spans="1:82" s="148" customFormat="1" ht="17.399999999999999" customHeight="1" x14ac:dyDescent="0.25">
      <c r="A264" s="215" t="s">
        <v>252</v>
      </c>
      <c r="B264" s="215">
        <f t="shared" ref="B264:AG264" si="307">+B25</f>
        <v>695.17728590164177</v>
      </c>
      <c r="C264" s="215">
        <f t="shared" si="307"/>
        <v>661.27308959418701</v>
      </c>
      <c r="D264" s="215">
        <f t="shared" si="307"/>
        <v>629.02242045248761</v>
      </c>
      <c r="E264" s="215">
        <f t="shared" si="307"/>
        <v>598.34463500506592</v>
      </c>
      <c r="F264" s="215">
        <f t="shared" si="307"/>
        <v>569.16302280895854</v>
      </c>
      <c r="G264" s="215">
        <f t="shared" si="307"/>
        <v>541.40461463365239</v>
      </c>
      <c r="H264" s="215">
        <f t="shared" si="307"/>
        <v>515</v>
      </c>
      <c r="I264" s="215">
        <f t="shared" si="307"/>
        <v>512.43142678423135</v>
      </c>
      <c r="J264" s="215">
        <f t="shared" si="307"/>
        <v>509.87566438082149</v>
      </c>
      <c r="K264" s="215">
        <f t="shared" si="307"/>
        <v>507.33264889557722</v>
      </c>
      <c r="L264" s="215">
        <f t="shared" si="307"/>
        <v>504.80231675297892</v>
      </c>
      <c r="M264" s="215">
        <f t="shared" si="307"/>
        <v>502.28460469459128</v>
      </c>
      <c r="N264" s="215">
        <f t="shared" si="307"/>
        <v>499.77944977748166</v>
      </c>
      <c r="O264" s="215">
        <f t="shared" si="307"/>
        <v>497.28678937264669</v>
      </c>
      <c r="P264" s="215">
        <f t="shared" si="307"/>
        <v>494.80656116344642</v>
      </c>
      <c r="Q264" s="215">
        <f t="shared" si="307"/>
        <v>492.33870314404641</v>
      </c>
      <c r="R264" s="319">
        <f t="shared" si="307"/>
        <v>489.88315361786766</v>
      </c>
      <c r="S264" s="215">
        <f t="shared" si="307"/>
        <v>487.43985119604412</v>
      </c>
      <c r="T264" s="215">
        <f t="shared" si="307"/>
        <v>485.00873479588802</v>
      </c>
      <c r="U264" s="215">
        <f t="shared" si="307"/>
        <v>482.58974363936272</v>
      </c>
      <c r="V264" s="215">
        <f t="shared" si="307"/>
        <v>480.18281725156328</v>
      </c>
      <c r="W264" s="215">
        <f t="shared" si="307"/>
        <v>477.78789545920466</v>
      </c>
      <c r="X264" s="215">
        <f t="shared" si="307"/>
        <v>475.40491838911737</v>
      </c>
      <c r="Y264" s="215">
        <f t="shared" si="307"/>
        <v>473.0338264667505</v>
      </c>
      <c r="Z264" s="215">
        <f t="shared" si="307"/>
        <v>470.6745604146825</v>
      </c>
      <c r="AA264" s="215">
        <f t="shared" si="307"/>
        <v>468.32706125113918</v>
      </c>
      <c r="AB264" s="215">
        <f t="shared" si="307"/>
        <v>465.99127028851916</v>
      </c>
      <c r="AC264" s="215">
        <f t="shared" si="307"/>
        <v>463.6671291319268</v>
      </c>
      <c r="AD264" s="215">
        <f t="shared" si="307"/>
        <v>461.35457967771208</v>
      </c>
      <c r="AE264" s="215">
        <f t="shared" si="307"/>
        <v>459.05356411201819</v>
      </c>
      <c r="AF264" s="215">
        <f t="shared" si="307"/>
        <v>456.76402490933617</v>
      </c>
      <c r="AG264" s="215">
        <f t="shared" si="307"/>
        <v>454.4859048310667</v>
      </c>
      <c r="AH264" s="215">
        <f t="shared" ref="AH264:BM264" si="308">+AH25</f>
        <v>452.21914692408916</v>
      </c>
      <c r="AI264" s="215">
        <f t="shared" si="308"/>
        <v>449.96369451933782</v>
      </c>
      <c r="AJ264" s="215">
        <f t="shared" si="308"/>
        <v>447.71949123038507</v>
      </c>
      <c r="AK264" s="215">
        <f t="shared" si="308"/>
        <v>445.48648095203185</v>
      </c>
      <c r="AL264" s="215">
        <f t="shared" si="308"/>
        <v>443.26460785890487</v>
      </c>
      <c r="AM264" s="215">
        <f t="shared" si="308"/>
        <v>441.05381640406108</v>
      </c>
      <c r="AN264" s="215">
        <f t="shared" si="308"/>
        <v>438.85405131759893</v>
      </c>
      <c r="AO264" s="215">
        <f t="shared" si="308"/>
        <v>436.66525760527674</v>
      </c>
      <c r="AP264" s="215">
        <f t="shared" si="308"/>
        <v>434.48738054713766</v>
      </c>
      <c r="AQ264" s="215">
        <f t="shared" si="308"/>
        <v>432.32036569614183</v>
      </c>
      <c r="AR264" s="215">
        <f t="shared" si="308"/>
        <v>430.16415887680512</v>
      </c>
      <c r="AS264" s="215">
        <f t="shared" si="308"/>
        <v>428.01870618384476</v>
      </c>
      <c r="AT264" s="215">
        <f t="shared" si="308"/>
        <v>425.88395398083162</v>
      </c>
      <c r="AU264" s="215">
        <f t="shared" si="308"/>
        <v>423.7598488988495</v>
      </c>
      <c r="AV264" s="215">
        <f t="shared" si="308"/>
        <v>421.64633783516069</v>
      </c>
      <c r="AW264" s="215">
        <f t="shared" si="308"/>
        <v>419.54336795187851</v>
      </c>
      <c r="AX264" s="215">
        <f t="shared" si="308"/>
        <v>417.45088667464637</v>
      </c>
      <c r="AY264" s="215">
        <f t="shared" si="308"/>
        <v>415.36884169132338</v>
      </c>
      <c r="AZ264" s="215">
        <f t="shared" si="308"/>
        <v>413.29718095067648</v>
      </c>
      <c r="BA264" s="215">
        <f t="shared" si="308"/>
        <v>411.23585266107926</v>
      </c>
      <c r="BB264" s="215">
        <f t="shared" si="308"/>
        <v>409.18480528921708</v>
      </c>
      <c r="BC264" s="215">
        <f t="shared" si="308"/>
        <v>407.14398755879887</v>
      </c>
      <c r="BD264" s="215">
        <f t="shared" si="308"/>
        <v>405.11334844927507</v>
      </c>
      <c r="BE264" s="215">
        <f t="shared" si="308"/>
        <v>403.09283719456215</v>
      </c>
      <c r="BF264" s="215">
        <f t="shared" si="308"/>
        <v>401.08240328177357</v>
      </c>
      <c r="BG264" s="215">
        <f t="shared" si="308"/>
        <v>399.08199644995676</v>
      </c>
      <c r="BH264" s="215">
        <f t="shared" si="308"/>
        <v>397.09156668883674</v>
      </c>
      <c r="BI264" s="215">
        <f t="shared" si="308"/>
        <v>395.11106423756581</v>
      </c>
      <c r="BJ264" s="215">
        <f t="shared" si="308"/>
        <v>393.14043958347952</v>
      </c>
      <c r="BK264" s="215">
        <f t="shared" si="308"/>
        <v>391.17964346085887</v>
      </c>
      <c r="BL264" s="215">
        <f t="shared" si="308"/>
        <v>389.22862684969874</v>
      </c>
      <c r="BM264" s="215">
        <f t="shared" si="308"/>
        <v>387.28734097448216</v>
      </c>
      <c r="BN264" s="215">
        <f t="shared" ref="BN264:CB264" si="309">+BN25</f>
        <v>385.35573730296119</v>
      </c>
      <c r="BO264" s="215">
        <f t="shared" si="309"/>
        <v>383.43376754494341</v>
      </c>
      <c r="BP264" s="215">
        <f t="shared" si="309"/>
        <v>381.52138365108482</v>
      </c>
      <c r="BQ264" s="215">
        <f t="shared" si="309"/>
        <v>379.61853781168838</v>
      </c>
      <c r="BR264" s="215">
        <f t="shared" si="309"/>
        <v>377.72518245550907</v>
      </c>
      <c r="BS264" s="215">
        <f t="shared" si="309"/>
        <v>375.84127024856434</v>
      </c>
      <c r="BT264" s="215">
        <f t="shared" si="309"/>
        <v>373.96675409295091</v>
      </c>
      <c r="BU264" s="215">
        <f t="shared" si="309"/>
        <v>372.10158712566727</v>
      </c>
      <c r="BV264" s="215">
        <f t="shared" si="309"/>
        <v>370.24572271744205</v>
      </c>
      <c r="BW264" s="215">
        <f t="shared" si="309"/>
        <v>368.39911447156845</v>
      </c>
      <c r="BX264" s="215">
        <f t="shared" si="309"/>
        <v>366.56171622274411</v>
      </c>
      <c r="BY264" s="215">
        <f t="shared" si="309"/>
        <v>364.73348203591712</v>
      </c>
      <c r="BZ264" s="215">
        <f t="shared" si="309"/>
        <v>362.91436620513758</v>
      </c>
      <c r="CA264" s="215">
        <f t="shared" si="309"/>
        <v>361.10432325241493</v>
      </c>
      <c r="CB264" s="215">
        <f t="shared" si="309"/>
        <v>359.30330792658111</v>
      </c>
      <c r="CC264" s="215">
        <f>+CC25</f>
        <v>357.5112752021592</v>
      </c>
      <c r="CD264" s="215">
        <f>+CD25</f>
        <v>355.72818027823774</v>
      </c>
    </row>
    <row r="265" spans="1:82" s="148" customFormat="1" ht="17.399999999999999" customHeight="1" x14ac:dyDescent="0.25">
      <c r="A265" s="215" t="s">
        <v>253</v>
      </c>
      <c r="B265" s="215">
        <f t="shared" ref="B265:AG265" si="310">+B150</f>
        <v>42.882879259633327</v>
      </c>
      <c r="C265" s="215">
        <f t="shared" si="310"/>
        <v>44.885757047585813</v>
      </c>
      <c r="D265" s="215">
        <f t="shared" si="310"/>
        <v>46.865777890456442</v>
      </c>
      <c r="E265" s="215">
        <f t="shared" si="310"/>
        <v>48.830524949859836</v>
      </c>
      <c r="F265" s="215">
        <f t="shared" si="310"/>
        <v>50.78097295417588</v>
      </c>
      <c r="G265" s="215">
        <f t="shared" si="310"/>
        <v>52.71500949191423</v>
      </c>
      <c r="H265" s="215">
        <f t="shared" si="310"/>
        <v>54.628075880769863</v>
      </c>
      <c r="I265" s="215">
        <f t="shared" si="310"/>
        <v>56.705491060547473</v>
      </c>
      <c r="J265" s="215">
        <f t="shared" si="310"/>
        <v>58.802728272843119</v>
      </c>
      <c r="K265" s="215">
        <f t="shared" si="310"/>
        <v>60.918936621590625</v>
      </c>
      <c r="L265" s="215">
        <f t="shared" si="310"/>
        <v>63.051298191618457</v>
      </c>
      <c r="M265" s="215">
        <f t="shared" si="310"/>
        <v>65.194712442592802</v>
      </c>
      <c r="N265" s="215">
        <f t="shared" si="310"/>
        <v>67.34145659784015</v>
      </c>
      <c r="O265" s="215">
        <f t="shared" si="310"/>
        <v>69.48081401831962</v>
      </c>
      <c r="P265" s="215">
        <f t="shared" si="310"/>
        <v>71.598653272638785</v>
      </c>
      <c r="Q265" s="215">
        <f t="shared" si="310"/>
        <v>73.676933837977927</v>
      </c>
      <c r="R265" s="319">
        <f t="shared" si="310"/>
        <v>75.693101636590342</v>
      </c>
      <c r="S265" s="215">
        <f t="shared" si="310"/>
        <v>77.619315729599791</v>
      </c>
      <c r="T265" s="215">
        <f t="shared" si="310"/>
        <v>79.425842399627413</v>
      </c>
      <c r="U265" s="215">
        <f t="shared" si="310"/>
        <v>81.073495559251285</v>
      </c>
      <c r="V265" s="215">
        <f t="shared" si="310"/>
        <v>82.514864770637274</v>
      </c>
      <c r="W265" s="215">
        <f t="shared" si="310"/>
        <v>83.693723070973491</v>
      </c>
      <c r="X265" s="215">
        <f t="shared" si="310"/>
        <v>84.543689496602099</v>
      </c>
      <c r="Y265" s="215">
        <f t="shared" si="310"/>
        <v>84.98644989061512</v>
      </c>
      <c r="Z265" s="215">
        <f t="shared" si="310"/>
        <v>84.929541015783542</v>
      </c>
      <c r="AA265" s="215">
        <f t="shared" si="310"/>
        <v>84.263595938069429</v>
      </c>
      <c r="AB265" s="215">
        <f t="shared" si="310"/>
        <v>82.858892417048295</v>
      </c>
      <c r="AC265" s="215">
        <f t="shared" si="310"/>
        <v>80.560997526091427</v>
      </c>
      <c r="AD265" s="215">
        <f t="shared" si="310"/>
        <v>77.178367475289505</v>
      </c>
      <c r="AE265" s="215">
        <f t="shared" si="310"/>
        <v>72.424682317982857</v>
      </c>
      <c r="AF265" s="215">
        <f t="shared" si="310"/>
        <v>66.053068406913837</v>
      </c>
      <c r="AG265" s="215">
        <f t="shared" si="310"/>
        <v>57.769842900455039</v>
      </c>
      <c r="AH265" s="215">
        <f t="shared" ref="AH265:BM265" si="311">+AH150</f>
        <v>47.226351700110655</v>
      </c>
      <c r="AI265" s="215">
        <f t="shared" si="311"/>
        <v>34.01280219742052</v>
      </c>
      <c r="AJ265" s="215">
        <f t="shared" si="311"/>
        <v>17.659895652522202</v>
      </c>
      <c r="AK265" s="215">
        <f t="shared" si="311"/>
        <v>0</v>
      </c>
      <c r="AL265" s="215">
        <f t="shared" si="311"/>
        <v>0</v>
      </c>
      <c r="AM265" s="215">
        <f t="shared" si="311"/>
        <v>0</v>
      </c>
      <c r="AN265" s="215">
        <f t="shared" si="311"/>
        <v>0</v>
      </c>
      <c r="AO265" s="215">
        <f t="shared" si="311"/>
        <v>0</v>
      </c>
      <c r="AP265" s="215">
        <f t="shared" si="311"/>
        <v>0</v>
      </c>
      <c r="AQ265" s="215">
        <f t="shared" si="311"/>
        <v>0</v>
      </c>
      <c r="AR265" s="215">
        <f t="shared" si="311"/>
        <v>0</v>
      </c>
      <c r="AS265" s="215">
        <f t="shared" si="311"/>
        <v>0</v>
      </c>
      <c r="AT265" s="215">
        <f t="shared" si="311"/>
        <v>0</v>
      </c>
      <c r="AU265" s="215">
        <f t="shared" si="311"/>
        <v>0</v>
      </c>
      <c r="AV265" s="215">
        <f t="shared" si="311"/>
        <v>0</v>
      </c>
      <c r="AW265" s="215">
        <f t="shared" si="311"/>
        <v>0</v>
      </c>
      <c r="AX265" s="215">
        <f t="shared" si="311"/>
        <v>0</v>
      </c>
      <c r="AY265" s="215">
        <f t="shared" si="311"/>
        <v>0</v>
      </c>
      <c r="AZ265" s="215">
        <f t="shared" si="311"/>
        <v>0</v>
      </c>
      <c r="BA265" s="215">
        <f t="shared" si="311"/>
        <v>0</v>
      </c>
      <c r="BB265" s="215">
        <f t="shared" si="311"/>
        <v>0</v>
      </c>
      <c r="BC265" s="215">
        <f t="shared" si="311"/>
        <v>0</v>
      </c>
      <c r="BD265" s="215">
        <f t="shared" si="311"/>
        <v>0</v>
      </c>
      <c r="BE265" s="215">
        <f t="shared" si="311"/>
        <v>0</v>
      </c>
      <c r="BF265" s="215">
        <f t="shared" si="311"/>
        <v>0</v>
      </c>
      <c r="BG265" s="215">
        <f t="shared" si="311"/>
        <v>0</v>
      </c>
      <c r="BH265" s="215">
        <f t="shared" si="311"/>
        <v>0</v>
      </c>
      <c r="BI265" s="215">
        <f t="shared" si="311"/>
        <v>0</v>
      </c>
      <c r="BJ265" s="215">
        <f t="shared" si="311"/>
        <v>0</v>
      </c>
      <c r="BK265" s="215">
        <f t="shared" si="311"/>
        <v>0</v>
      </c>
      <c r="BL265" s="215">
        <f t="shared" si="311"/>
        <v>0</v>
      </c>
      <c r="BM265" s="215">
        <f t="shared" si="311"/>
        <v>0</v>
      </c>
      <c r="BN265" s="215">
        <f t="shared" ref="BN265:CB265" si="312">+BN150</f>
        <v>0</v>
      </c>
      <c r="BO265" s="215">
        <f t="shared" si="312"/>
        <v>0</v>
      </c>
      <c r="BP265" s="215">
        <f t="shared" si="312"/>
        <v>0</v>
      </c>
      <c r="BQ265" s="215">
        <f t="shared" si="312"/>
        <v>0</v>
      </c>
      <c r="BR265" s="215">
        <f t="shared" si="312"/>
        <v>0</v>
      </c>
      <c r="BS265" s="215">
        <f t="shared" si="312"/>
        <v>0</v>
      </c>
      <c r="BT265" s="215">
        <f t="shared" si="312"/>
        <v>0</v>
      </c>
      <c r="BU265" s="215">
        <f t="shared" si="312"/>
        <v>0</v>
      </c>
      <c r="BV265" s="215">
        <f t="shared" si="312"/>
        <v>0</v>
      </c>
      <c r="BW265" s="215">
        <f t="shared" si="312"/>
        <v>0</v>
      </c>
      <c r="BX265" s="215">
        <f t="shared" si="312"/>
        <v>0</v>
      </c>
      <c r="BY265" s="215">
        <f t="shared" si="312"/>
        <v>0</v>
      </c>
      <c r="BZ265" s="215">
        <f t="shared" si="312"/>
        <v>0</v>
      </c>
      <c r="CA265" s="215">
        <f t="shared" si="312"/>
        <v>0</v>
      </c>
      <c r="CB265" s="215">
        <f t="shared" si="312"/>
        <v>0</v>
      </c>
      <c r="CC265" s="215">
        <f>+CC150</f>
        <v>0</v>
      </c>
      <c r="CD265" s="215">
        <f>+CD150</f>
        <v>0</v>
      </c>
    </row>
    <row r="266" spans="1:82" s="148" customFormat="1" ht="17.399999999999999" customHeight="1" x14ac:dyDescent="0.25">
      <c r="A266" s="215" t="s">
        <v>254</v>
      </c>
      <c r="B266" s="215">
        <f t="shared" ref="B266:AG266" si="313">+B152</f>
        <v>52.332028390549326</v>
      </c>
      <c r="C266" s="215">
        <f t="shared" si="313"/>
        <v>54.602866040051431</v>
      </c>
      <c r="D266" s="215">
        <f t="shared" si="313"/>
        <v>56.839615309359445</v>
      </c>
      <c r="E266" s="215">
        <f t="shared" si="313"/>
        <v>59.048313719340086</v>
      </c>
      <c r="F266" s="215">
        <f t="shared" si="313"/>
        <v>61.228183652972376</v>
      </c>
      <c r="G266" s="215">
        <f t="shared" si="313"/>
        <v>63.375126565856981</v>
      </c>
      <c r="H266" s="215">
        <f t="shared" si="313"/>
        <v>65.482333301616123</v>
      </c>
      <c r="I266" s="215">
        <f t="shared" si="313"/>
        <v>67.770198176826227</v>
      </c>
      <c r="J266" s="215">
        <f t="shared" si="313"/>
        <v>70.063448863435127</v>
      </c>
      <c r="K266" s="215">
        <f t="shared" si="313"/>
        <v>72.359769827018624</v>
      </c>
      <c r="L266" s="215">
        <f t="shared" si="313"/>
        <v>74.654734520238961</v>
      </c>
      <c r="M266" s="215">
        <f t="shared" si="313"/>
        <v>76.941475941545306</v>
      </c>
      <c r="N266" s="215">
        <f t="shared" si="313"/>
        <v>79.21033186708965</v>
      </c>
      <c r="O266" s="215">
        <f t="shared" si="313"/>
        <v>81.448456660820256</v>
      </c>
      <c r="P266" s="215">
        <f t="shared" si="313"/>
        <v>83.6393821918128</v>
      </c>
      <c r="Q266" s="215">
        <f t="shared" si="313"/>
        <v>85.762503701180293</v>
      </c>
      <c r="R266" s="319">
        <f t="shared" si="313"/>
        <v>87.792453612740331</v>
      </c>
      <c r="S266" s="215">
        <f t="shared" si="313"/>
        <v>89.698304480143534</v>
      </c>
      <c r="T266" s="215">
        <f t="shared" si="313"/>
        <v>91.446937081704149</v>
      </c>
      <c r="U266" s="215">
        <f t="shared" si="313"/>
        <v>92.995452411809282</v>
      </c>
      <c r="V266" s="215">
        <f t="shared" si="313"/>
        <v>94.292368609699778</v>
      </c>
      <c r="W266" s="215">
        <f t="shared" si="313"/>
        <v>95.276994803614116</v>
      </c>
      <c r="X266" s="215">
        <f t="shared" si="313"/>
        <v>95.878056457753843</v>
      </c>
      <c r="Y266" s="215">
        <f t="shared" si="313"/>
        <v>96.011875540182984</v>
      </c>
      <c r="Z266" s="215">
        <f t="shared" si="313"/>
        <v>95.580110206632554</v>
      </c>
      <c r="AA266" s="215">
        <f t="shared" si="313"/>
        <v>94.466951600001181</v>
      </c>
      <c r="AB266" s="215">
        <f t="shared" si="313"/>
        <v>92.535619145943301</v>
      </c>
      <c r="AC266" s="215">
        <f t="shared" si="313"/>
        <v>89.623947135526436</v>
      </c>
      <c r="AD266" s="215">
        <f t="shared" si="313"/>
        <v>85.531921094032995</v>
      </c>
      <c r="AE266" s="215">
        <f t="shared" si="313"/>
        <v>79.963943174337984</v>
      </c>
      <c r="AF266" s="215">
        <f t="shared" si="313"/>
        <v>72.662978835790582</v>
      </c>
      <c r="AG266" s="215">
        <f t="shared" si="313"/>
        <v>63.324218557477536</v>
      </c>
      <c r="AH266" s="215">
        <f t="shared" ref="AH266:BM266" si="314">+AH152</f>
        <v>51.586825316806653</v>
      </c>
      <c r="AI266" s="215">
        <f t="shared" si="314"/>
        <v>37.027668486222773</v>
      </c>
      <c r="AJ266" s="215">
        <f t="shared" si="314"/>
        <v>19.162848236042453</v>
      </c>
      <c r="AK266" s="215">
        <f t="shared" si="314"/>
        <v>0</v>
      </c>
      <c r="AL266" s="215">
        <f t="shared" si="314"/>
        <v>0</v>
      </c>
      <c r="AM266" s="215">
        <f t="shared" si="314"/>
        <v>0</v>
      </c>
      <c r="AN266" s="215">
        <f t="shared" si="314"/>
        <v>0</v>
      </c>
      <c r="AO266" s="215">
        <f t="shared" si="314"/>
        <v>0</v>
      </c>
      <c r="AP266" s="215">
        <f t="shared" si="314"/>
        <v>0</v>
      </c>
      <c r="AQ266" s="215">
        <f t="shared" si="314"/>
        <v>0</v>
      </c>
      <c r="AR266" s="215">
        <f t="shared" si="314"/>
        <v>0</v>
      </c>
      <c r="AS266" s="215">
        <f t="shared" si="314"/>
        <v>0</v>
      </c>
      <c r="AT266" s="215">
        <f t="shared" si="314"/>
        <v>0</v>
      </c>
      <c r="AU266" s="215">
        <f t="shared" si="314"/>
        <v>0</v>
      </c>
      <c r="AV266" s="215">
        <f t="shared" si="314"/>
        <v>0</v>
      </c>
      <c r="AW266" s="215">
        <f t="shared" si="314"/>
        <v>0</v>
      </c>
      <c r="AX266" s="215">
        <f t="shared" si="314"/>
        <v>0</v>
      </c>
      <c r="AY266" s="215">
        <f t="shared" si="314"/>
        <v>0</v>
      </c>
      <c r="AZ266" s="215">
        <f t="shared" si="314"/>
        <v>0</v>
      </c>
      <c r="BA266" s="215">
        <f t="shared" si="314"/>
        <v>0</v>
      </c>
      <c r="BB266" s="215">
        <f t="shared" si="314"/>
        <v>0</v>
      </c>
      <c r="BC266" s="215">
        <f t="shared" si="314"/>
        <v>0</v>
      </c>
      <c r="BD266" s="215">
        <f t="shared" si="314"/>
        <v>0</v>
      </c>
      <c r="BE266" s="215">
        <f t="shared" si="314"/>
        <v>0</v>
      </c>
      <c r="BF266" s="215">
        <f t="shared" si="314"/>
        <v>0</v>
      </c>
      <c r="BG266" s="215">
        <f t="shared" si="314"/>
        <v>0</v>
      </c>
      <c r="BH266" s="215">
        <f t="shared" si="314"/>
        <v>0</v>
      </c>
      <c r="BI266" s="215">
        <f t="shared" si="314"/>
        <v>0</v>
      </c>
      <c r="BJ266" s="215">
        <f t="shared" si="314"/>
        <v>0</v>
      </c>
      <c r="BK266" s="215">
        <f t="shared" si="314"/>
        <v>0</v>
      </c>
      <c r="BL266" s="215">
        <f t="shared" si="314"/>
        <v>0</v>
      </c>
      <c r="BM266" s="215">
        <f t="shared" si="314"/>
        <v>0</v>
      </c>
      <c r="BN266" s="215">
        <f t="shared" ref="BN266:CB266" si="315">+BN152</f>
        <v>0</v>
      </c>
      <c r="BO266" s="215">
        <f t="shared" si="315"/>
        <v>0</v>
      </c>
      <c r="BP266" s="215">
        <f t="shared" si="315"/>
        <v>0</v>
      </c>
      <c r="BQ266" s="215">
        <f t="shared" si="315"/>
        <v>0</v>
      </c>
      <c r="BR266" s="215">
        <f t="shared" si="315"/>
        <v>0</v>
      </c>
      <c r="BS266" s="215">
        <f t="shared" si="315"/>
        <v>0</v>
      </c>
      <c r="BT266" s="215">
        <f t="shared" si="315"/>
        <v>0</v>
      </c>
      <c r="BU266" s="215">
        <f t="shared" si="315"/>
        <v>0</v>
      </c>
      <c r="BV266" s="215">
        <f t="shared" si="315"/>
        <v>0</v>
      </c>
      <c r="BW266" s="215">
        <f t="shared" si="315"/>
        <v>0</v>
      </c>
      <c r="BX266" s="215">
        <f t="shared" si="315"/>
        <v>0</v>
      </c>
      <c r="BY266" s="215">
        <f t="shared" si="315"/>
        <v>0</v>
      </c>
      <c r="BZ266" s="215">
        <f t="shared" si="315"/>
        <v>0</v>
      </c>
      <c r="CA266" s="215">
        <f t="shared" si="315"/>
        <v>0</v>
      </c>
      <c r="CB266" s="215">
        <f t="shared" si="315"/>
        <v>0</v>
      </c>
      <c r="CC266" s="215">
        <f>+CC152</f>
        <v>0</v>
      </c>
      <c r="CD266" s="215">
        <f>+CD152</f>
        <v>0</v>
      </c>
    </row>
    <row r="267" spans="1:82" s="148" customFormat="1" ht="17.399999999999999" customHeight="1" x14ac:dyDescent="0.25">
      <c r="A267" s="215" t="s">
        <v>255</v>
      </c>
      <c r="B267" s="215">
        <f t="shared" ref="B267:AG267" si="316">+B151</f>
        <v>37.285491722243329</v>
      </c>
      <c r="C267" s="215">
        <f t="shared" si="316"/>
        <v>39.879295070630803</v>
      </c>
      <c r="D267" s="215">
        <f t="shared" si="316"/>
        <v>42.391244304449636</v>
      </c>
      <c r="E267" s="215">
        <f t="shared" si="316"/>
        <v>44.834822594918457</v>
      </c>
      <c r="F267" s="215">
        <f t="shared" si="316"/>
        <v>47.216314678024773</v>
      </c>
      <c r="G267" s="215">
        <f t="shared" si="316"/>
        <v>49.538387151885964</v>
      </c>
      <c r="H267" s="215">
        <f t="shared" si="316"/>
        <v>51.800782442252519</v>
      </c>
      <c r="I267" s="215">
        <f t="shared" si="316"/>
        <v>54.184116746027883</v>
      </c>
      <c r="J267" s="215">
        <f t="shared" si="316"/>
        <v>56.556107003887277</v>
      </c>
      <c r="K267" s="215">
        <f t="shared" si="316"/>
        <v>58.919033143866919</v>
      </c>
      <c r="L267" s="215">
        <f t="shared" si="316"/>
        <v>61.27289464046985</v>
      </c>
      <c r="M267" s="215">
        <f t="shared" si="316"/>
        <v>63.615126260199062</v>
      </c>
      <c r="N267" s="215">
        <f t="shared" si="316"/>
        <v>65.940286668616963</v>
      </c>
      <c r="O267" s="215">
        <f t="shared" si="316"/>
        <v>68.239712197357477</v>
      </c>
      <c r="P267" s="215">
        <f t="shared" si="316"/>
        <v>70.501118771005636</v>
      </c>
      <c r="Q267" s="215">
        <f t="shared" si="316"/>
        <v>72.708128175963708</v>
      </c>
      <c r="R267" s="319">
        <f t="shared" si="316"/>
        <v>74.839682110431625</v>
      </c>
      <c r="S267" s="215">
        <f t="shared" si="316"/>
        <v>76.869285538335504</v>
      </c>
      <c r="T267" s="215">
        <f t="shared" si="316"/>
        <v>78.768415766874952</v>
      </c>
      <c r="U267" s="215">
        <f t="shared" si="316"/>
        <v>80.498976349730754</v>
      </c>
      <c r="V267" s="215">
        <f t="shared" si="316"/>
        <v>82.014537252398199</v>
      </c>
      <c r="W267" s="215">
        <f t="shared" si="316"/>
        <v>83.259753607670191</v>
      </c>
      <c r="X267" s="215">
        <f t="shared" si="316"/>
        <v>84.169038077513605</v>
      </c>
      <c r="Y267" s="215">
        <f t="shared" si="316"/>
        <v>84.664790514021377</v>
      </c>
      <c r="Z267" s="215">
        <f t="shared" si="316"/>
        <v>84.655190040168932</v>
      </c>
      <c r="AA267" s="215">
        <f t="shared" si="316"/>
        <v>84.031447604572122</v>
      </c>
      <c r="AB267" s="215">
        <f t="shared" si="316"/>
        <v>82.664360825481324</v>
      </c>
      <c r="AC267" s="215">
        <f t="shared" si="316"/>
        <v>80.399964419135429</v>
      </c>
      <c r="AD267" s="215">
        <f t="shared" si="316"/>
        <v>77.047135250252381</v>
      </c>
      <c r="AE267" s="215">
        <f t="shared" si="316"/>
        <v>72.319931742592971</v>
      </c>
      <c r="AF267" s="215">
        <f t="shared" si="316"/>
        <v>65.971820569138401</v>
      </c>
      <c r="AG267" s="215">
        <f t="shared" si="316"/>
        <v>57.70942496859449</v>
      </c>
      <c r="AH267" s="215">
        <f t="shared" ref="AH267:BM267" si="317">+AH151</f>
        <v>47.184366111960401</v>
      </c>
      <c r="AI267" s="215">
        <f t="shared" si="317"/>
        <v>33.987098935635096</v>
      </c>
      <c r="AJ267" s="215">
        <f t="shared" si="317"/>
        <v>17.648547297244892</v>
      </c>
      <c r="AK267" s="215">
        <f t="shared" si="317"/>
        <v>0</v>
      </c>
      <c r="AL267" s="215">
        <f t="shared" si="317"/>
        <v>0</v>
      </c>
      <c r="AM267" s="215">
        <f t="shared" si="317"/>
        <v>0</v>
      </c>
      <c r="AN267" s="215">
        <f t="shared" si="317"/>
        <v>0</v>
      </c>
      <c r="AO267" s="215">
        <f t="shared" si="317"/>
        <v>0</v>
      </c>
      <c r="AP267" s="215">
        <f t="shared" si="317"/>
        <v>0</v>
      </c>
      <c r="AQ267" s="215">
        <f t="shared" si="317"/>
        <v>0</v>
      </c>
      <c r="AR267" s="215">
        <f t="shared" si="317"/>
        <v>0</v>
      </c>
      <c r="AS267" s="215">
        <f t="shared" si="317"/>
        <v>0</v>
      </c>
      <c r="AT267" s="215">
        <f t="shared" si="317"/>
        <v>0</v>
      </c>
      <c r="AU267" s="215">
        <f t="shared" si="317"/>
        <v>0</v>
      </c>
      <c r="AV267" s="215">
        <f t="shared" si="317"/>
        <v>0</v>
      </c>
      <c r="AW267" s="215">
        <f t="shared" si="317"/>
        <v>0</v>
      </c>
      <c r="AX267" s="215">
        <f t="shared" si="317"/>
        <v>0</v>
      </c>
      <c r="AY267" s="215">
        <f t="shared" si="317"/>
        <v>0</v>
      </c>
      <c r="AZ267" s="215">
        <f t="shared" si="317"/>
        <v>0</v>
      </c>
      <c r="BA267" s="215">
        <f t="shared" si="317"/>
        <v>0</v>
      </c>
      <c r="BB267" s="215">
        <f t="shared" si="317"/>
        <v>0</v>
      </c>
      <c r="BC267" s="215">
        <f t="shared" si="317"/>
        <v>0</v>
      </c>
      <c r="BD267" s="215">
        <f t="shared" si="317"/>
        <v>0</v>
      </c>
      <c r="BE267" s="215">
        <f t="shared" si="317"/>
        <v>0</v>
      </c>
      <c r="BF267" s="215">
        <f t="shared" si="317"/>
        <v>0</v>
      </c>
      <c r="BG267" s="215">
        <f t="shared" si="317"/>
        <v>0</v>
      </c>
      <c r="BH267" s="215">
        <f t="shared" si="317"/>
        <v>0</v>
      </c>
      <c r="BI267" s="215">
        <f t="shared" si="317"/>
        <v>0</v>
      </c>
      <c r="BJ267" s="215">
        <f t="shared" si="317"/>
        <v>0</v>
      </c>
      <c r="BK267" s="215">
        <f t="shared" si="317"/>
        <v>0</v>
      </c>
      <c r="BL267" s="215">
        <f t="shared" si="317"/>
        <v>0</v>
      </c>
      <c r="BM267" s="215">
        <f t="shared" si="317"/>
        <v>0</v>
      </c>
      <c r="BN267" s="215">
        <f t="shared" ref="BN267:CB267" si="318">+BN151</f>
        <v>0</v>
      </c>
      <c r="BO267" s="215">
        <f t="shared" si="318"/>
        <v>0</v>
      </c>
      <c r="BP267" s="215">
        <f t="shared" si="318"/>
        <v>0</v>
      </c>
      <c r="BQ267" s="215">
        <f t="shared" si="318"/>
        <v>0</v>
      </c>
      <c r="BR267" s="215">
        <f t="shared" si="318"/>
        <v>0</v>
      </c>
      <c r="BS267" s="215">
        <f t="shared" si="318"/>
        <v>0</v>
      </c>
      <c r="BT267" s="215">
        <f t="shared" si="318"/>
        <v>0</v>
      </c>
      <c r="BU267" s="215">
        <f t="shared" si="318"/>
        <v>0</v>
      </c>
      <c r="BV267" s="215">
        <f t="shared" si="318"/>
        <v>0</v>
      </c>
      <c r="BW267" s="215">
        <f t="shared" si="318"/>
        <v>0</v>
      </c>
      <c r="BX267" s="215">
        <f t="shared" si="318"/>
        <v>0</v>
      </c>
      <c r="BY267" s="215">
        <f t="shared" si="318"/>
        <v>0</v>
      </c>
      <c r="BZ267" s="215">
        <f t="shared" si="318"/>
        <v>0</v>
      </c>
      <c r="CA267" s="215">
        <f t="shared" si="318"/>
        <v>0</v>
      </c>
      <c r="CB267" s="215">
        <f t="shared" si="318"/>
        <v>0</v>
      </c>
      <c r="CC267" s="215">
        <f>+CC151</f>
        <v>0</v>
      </c>
      <c r="CD267" s="215">
        <f>+CD151</f>
        <v>0</v>
      </c>
    </row>
    <row r="268" spans="1:82" s="148" customFormat="1" ht="17.399999999999999" customHeight="1" x14ac:dyDescent="0.25">
      <c r="A268" s="215" t="s">
        <v>256</v>
      </c>
      <c r="B268" s="215"/>
      <c r="C268" s="215"/>
      <c r="D268" s="215"/>
      <c r="E268" s="215"/>
      <c r="F268" s="215"/>
      <c r="G268" s="215"/>
      <c r="H268" s="215"/>
      <c r="I268" s="215"/>
      <c r="J268" s="215"/>
      <c r="K268" s="215"/>
      <c r="L268" s="215"/>
      <c r="M268" s="215"/>
      <c r="N268" s="215"/>
      <c r="O268" s="215"/>
      <c r="P268" s="215"/>
      <c r="Q268" s="215"/>
      <c r="R268" s="319"/>
      <c r="S268" s="215"/>
      <c r="T268" s="215"/>
      <c r="U268" s="215"/>
      <c r="V268" s="215"/>
      <c r="W268" s="215"/>
      <c r="X268" s="215"/>
      <c r="Y268" s="215"/>
      <c r="Z268" s="215"/>
      <c r="AA268" s="215"/>
      <c r="AB268" s="215"/>
      <c r="AC268" s="215"/>
      <c r="AD268" s="215"/>
      <c r="AE268" s="215"/>
      <c r="AF268" s="215"/>
      <c r="AG268" s="215"/>
      <c r="AH268" s="215"/>
      <c r="AI268" s="215"/>
      <c r="AJ268" s="215"/>
      <c r="AK268" s="215"/>
      <c r="AL268" s="215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5"/>
      <c r="AW268" s="215"/>
      <c r="AX268" s="215"/>
      <c r="AY268" s="215"/>
      <c r="AZ268" s="215"/>
      <c r="BA268" s="215"/>
      <c r="BB268" s="215"/>
      <c r="BC268" s="215"/>
      <c r="BD268" s="215"/>
      <c r="BE268" s="215"/>
      <c r="BF268" s="215"/>
      <c r="BG268" s="215"/>
      <c r="BH268" s="215"/>
      <c r="BI268" s="215"/>
      <c r="BJ268" s="215"/>
      <c r="BK268" s="215"/>
      <c r="BL268" s="215"/>
      <c r="BM268" s="215"/>
      <c r="BN268" s="215"/>
      <c r="BO268" s="215"/>
      <c r="BP268" s="215"/>
      <c r="BQ268" s="215"/>
      <c r="BR268" s="215"/>
      <c r="BS268" s="215"/>
      <c r="BT268" s="215"/>
      <c r="BU268" s="215"/>
      <c r="BV268" s="215"/>
      <c r="BW268" s="215"/>
      <c r="BX268" s="215"/>
      <c r="BY268" s="215"/>
      <c r="BZ268" s="215"/>
      <c r="CA268" s="215"/>
      <c r="CB268" s="215"/>
      <c r="CC268" s="215"/>
      <c r="CD268" s="215"/>
    </row>
    <row r="269" spans="1:82" s="148" customFormat="1" ht="17.399999999999999" customHeight="1" x14ac:dyDescent="0.25">
      <c r="A269" s="215" t="s">
        <v>257</v>
      </c>
      <c r="B269" s="215">
        <f t="shared" ref="B269:AG269" si="319">+B32</f>
        <v>5.9</v>
      </c>
      <c r="C269" s="215">
        <f t="shared" si="319"/>
        <v>5.3100000000000005</v>
      </c>
      <c r="D269" s="215">
        <f t="shared" si="319"/>
        <v>4.7790000000000008</v>
      </c>
      <c r="E269" s="215">
        <f t="shared" si="319"/>
        <v>4.3011000000000008</v>
      </c>
      <c r="F269" s="215">
        <f t="shared" si="319"/>
        <v>3.8709900000000008</v>
      </c>
      <c r="G269" s="215">
        <f t="shared" si="319"/>
        <v>3.4838910000000012</v>
      </c>
      <c r="H269" s="215">
        <f t="shared" si="319"/>
        <v>3.1355019000000013</v>
      </c>
      <c r="I269" s="215">
        <f t="shared" si="319"/>
        <v>2.8219517100000009</v>
      </c>
      <c r="J269" s="215">
        <f t="shared" si="319"/>
        <v>2.5397565390000012</v>
      </c>
      <c r="K269" s="215">
        <f t="shared" si="319"/>
        <v>2.2857808851000012</v>
      </c>
      <c r="L269" s="215">
        <f t="shared" si="319"/>
        <v>2.0572027965900008</v>
      </c>
      <c r="M269" s="215">
        <f t="shared" si="319"/>
        <v>1.8514825169310012</v>
      </c>
      <c r="N269" s="215">
        <f t="shared" si="319"/>
        <v>1.6663342652379012</v>
      </c>
      <c r="O269" s="215">
        <f t="shared" si="319"/>
        <v>1.4997008387141113</v>
      </c>
      <c r="P269" s="215">
        <f t="shared" si="319"/>
        <v>1.3497307548427</v>
      </c>
      <c r="Q269" s="215">
        <f t="shared" si="319"/>
        <v>1.2147576793584298</v>
      </c>
      <c r="R269" s="319">
        <f t="shared" si="319"/>
        <v>1.0932819114225871</v>
      </c>
      <c r="S269" s="215">
        <f t="shared" si="319"/>
        <v>0.98395372028032846</v>
      </c>
      <c r="T269" s="215">
        <f t="shared" si="319"/>
        <v>0.88555834825229551</v>
      </c>
      <c r="U269" s="215">
        <f t="shared" si="319"/>
        <v>0.79700251342706618</v>
      </c>
      <c r="V269" s="215">
        <f t="shared" si="319"/>
        <v>0.71730226208435954</v>
      </c>
      <c r="W269" s="215">
        <f t="shared" si="319"/>
        <v>0.6455720358759236</v>
      </c>
      <c r="X269" s="215">
        <f t="shared" si="319"/>
        <v>0.58101483228833128</v>
      </c>
      <c r="Y269" s="215">
        <f t="shared" si="319"/>
        <v>0.52291334905949816</v>
      </c>
      <c r="Z269" s="215">
        <f t="shared" si="319"/>
        <v>0.47062201415354837</v>
      </c>
      <c r="AA269" s="215">
        <f t="shared" si="319"/>
        <v>0.42355981273819354</v>
      </c>
      <c r="AB269" s="215">
        <f t="shared" si="319"/>
        <v>0.38120383146437425</v>
      </c>
      <c r="AC269" s="215">
        <f t="shared" si="319"/>
        <v>0.34308344831793686</v>
      </c>
      <c r="AD269" s="215">
        <f t="shared" si="319"/>
        <v>0.30877510348614318</v>
      </c>
      <c r="AE269" s="215">
        <f t="shared" si="319"/>
        <v>0.27789759313752888</v>
      </c>
      <c r="AF269" s="215">
        <f t="shared" si="319"/>
        <v>0.25010783382377599</v>
      </c>
      <c r="AG269" s="215">
        <f t="shared" si="319"/>
        <v>0.22509705044139836</v>
      </c>
      <c r="AH269" s="215">
        <f t="shared" ref="AH269:BM269" si="320">+AH32</f>
        <v>0.20258734539725856</v>
      </c>
      <c r="AI269" s="215">
        <f t="shared" si="320"/>
        <v>0.18232861085753271</v>
      </c>
      <c r="AJ269" s="215">
        <f t="shared" si="320"/>
        <v>0.16409574977177943</v>
      </c>
      <c r="AK269" s="215">
        <f t="shared" si="320"/>
        <v>0.1476861747946015</v>
      </c>
      <c r="AL269" s="215">
        <f t="shared" si="320"/>
        <v>0.13291755731514138</v>
      </c>
      <c r="AM269" s="215">
        <f t="shared" si="320"/>
        <v>0.11962580158362725</v>
      </c>
      <c r="AN269" s="215">
        <f t="shared" si="320"/>
        <v>0.10766322142526451</v>
      </c>
      <c r="AO269" s="215">
        <f t="shared" si="320"/>
        <v>9.6896899282738064E-2</v>
      </c>
      <c r="AP269" s="215">
        <f t="shared" si="320"/>
        <v>8.7207209354464257E-2</v>
      </c>
      <c r="AQ269" s="215">
        <f t="shared" si="320"/>
        <v>7.8486488419017841E-2</v>
      </c>
      <c r="AR269" s="215">
        <f t="shared" si="320"/>
        <v>7.0637839577116057E-2</v>
      </c>
      <c r="AS269" s="215">
        <f t="shared" si="320"/>
        <v>6.3574055619404463E-2</v>
      </c>
      <c r="AT269" s="215">
        <f t="shared" si="320"/>
        <v>5.721665005746402E-2</v>
      </c>
      <c r="AU269" s="215">
        <f t="shared" si="320"/>
        <v>5.149498505171763E-2</v>
      </c>
      <c r="AV269" s="215">
        <f t="shared" si="320"/>
        <v>4.6345486546545855E-2</v>
      </c>
      <c r="AW269" s="215">
        <f t="shared" si="320"/>
        <v>4.1710937891891273E-2</v>
      </c>
      <c r="AX269" s="215">
        <f t="shared" si="320"/>
        <v>3.7539844102702148E-2</v>
      </c>
      <c r="AY269" s="215">
        <f t="shared" si="320"/>
        <v>3.3785859692431933E-2</v>
      </c>
      <c r="AZ269" s="215">
        <f t="shared" si="320"/>
        <v>3.0407273723188737E-2</v>
      </c>
      <c r="BA269" s="215">
        <f t="shared" si="320"/>
        <v>2.736654635086987E-2</v>
      </c>
      <c r="BB269" s="215">
        <f t="shared" si="320"/>
        <v>2.4629891715782885E-2</v>
      </c>
      <c r="BC269" s="215">
        <f t="shared" si="320"/>
        <v>2.21669025442046E-2</v>
      </c>
      <c r="BD269" s="215">
        <f t="shared" si="320"/>
        <v>1.995021228978414E-2</v>
      </c>
      <c r="BE269" s="215">
        <f t="shared" si="320"/>
        <v>1.7955191060805724E-2</v>
      </c>
      <c r="BF269" s="215">
        <f t="shared" si="320"/>
        <v>1.6159671954725154E-2</v>
      </c>
      <c r="BG269" s="215">
        <f t="shared" si="320"/>
        <v>1.4543704759252639E-2</v>
      </c>
      <c r="BH269" s="215">
        <f t="shared" si="320"/>
        <v>1.3089334283327377E-2</v>
      </c>
      <c r="BI269" s="215">
        <f t="shared" si="320"/>
        <v>1.1780400854994639E-2</v>
      </c>
      <c r="BJ269" s="215">
        <f t="shared" si="320"/>
        <v>1.0602360769495176E-2</v>
      </c>
      <c r="BK269" s="215">
        <f t="shared" si="320"/>
        <v>9.5421246925456588E-3</v>
      </c>
      <c r="BL269" s="215">
        <f t="shared" si="320"/>
        <v>8.5879122232910936E-3</v>
      </c>
      <c r="BM269" s="215">
        <f t="shared" si="320"/>
        <v>7.7291210009619834E-3</v>
      </c>
      <c r="BN269" s="215">
        <f t="shared" ref="BN269:CB269" si="321">+BN32</f>
        <v>6.9562089008657858E-3</v>
      </c>
      <c r="BO269" s="215">
        <f t="shared" si="321"/>
        <v>6.2605880107792075E-3</v>
      </c>
      <c r="BP269" s="215">
        <f t="shared" si="321"/>
        <v>5.6345292097012868E-3</v>
      </c>
      <c r="BQ269" s="215">
        <f t="shared" si="321"/>
        <v>5.0710762887311587E-3</v>
      </c>
      <c r="BR269" s="215">
        <f t="shared" si="321"/>
        <v>4.5639686598580431E-3</v>
      </c>
      <c r="BS269" s="215">
        <f t="shared" si="321"/>
        <v>4.1075717938722396E-3</v>
      </c>
      <c r="BT269" s="215">
        <f t="shared" si="321"/>
        <v>3.6968146144850155E-3</v>
      </c>
      <c r="BU269" s="215">
        <f t="shared" si="321"/>
        <v>3.3271331530365135E-3</v>
      </c>
      <c r="BV269" s="215">
        <f t="shared" si="321"/>
        <v>2.9944198377328626E-3</v>
      </c>
      <c r="BW269" s="215">
        <f t="shared" si="321"/>
        <v>2.6949778539595765E-3</v>
      </c>
      <c r="BX269" s="215">
        <f t="shared" si="321"/>
        <v>2.425480068563619E-3</v>
      </c>
      <c r="BY269" s="215">
        <f t="shared" si="321"/>
        <v>2.1829320617072572E-3</v>
      </c>
      <c r="BZ269" s="215">
        <f t="shared" si="321"/>
        <v>1.9646388555365317E-3</v>
      </c>
      <c r="CA269" s="215">
        <f t="shared" si="321"/>
        <v>1.7681749699828787E-3</v>
      </c>
      <c r="CB269" s="215">
        <f t="shared" si="321"/>
        <v>1.5913574729845908E-3</v>
      </c>
      <c r="CC269" s="215">
        <f>+CC32</f>
        <v>1.4322217256861316E-3</v>
      </c>
      <c r="CD269" s="215">
        <f>+CD32</f>
        <v>1.2889995531175187E-3</v>
      </c>
    </row>
    <row r="270" spans="1:82" s="148" customFormat="1" ht="17.399999999999999" customHeight="1" x14ac:dyDescent="0.25">
      <c r="A270" s="215" t="s">
        <v>258</v>
      </c>
      <c r="B270" s="215">
        <f t="shared" ref="B270:AG270" si="322">+B99</f>
        <v>633.5</v>
      </c>
      <c r="C270" s="215">
        <f t="shared" si="322"/>
        <v>691.98728759724497</v>
      </c>
      <c r="D270" s="215">
        <f t="shared" si="322"/>
        <v>753.20626884054263</v>
      </c>
      <c r="E270" s="215">
        <f t="shared" si="322"/>
        <v>817.12576950946845</v>
      </c>
      <c r="F270" s="215">
        <f t="shared" si="322"/>
        <v>883.72495792989923</v>
      </c>
      <c r="G270" s="215">
        <f t="shared" si="322"/>
        <v>952.9843318444872</v>
      </c>
      <c r="H270" s="215">
        <f t="shared" si="322"/>
        <v>1024.8815079109277</v>
      </c>
      <c r="I270" s="215">
        <f t="shared" si="322"/>
        <v>1099.3878852714977</v>
      </c>
      <c r="J270" s="215">
        <f t="shared" si="322"/>
        <v>1176.7276166688619</v>
      </c>
      <c r="K270" s="215">
        <f t="shared" si="322"/>
        <v>1256.9277370628104</v>
      </c>
      <c r="L270" s="215">
        <f t="shared" si="322"/>
        <v>1340.0141208893115</v>
      </c>
      <c r="M270" s="215">
        <f t="shared" si="322"/>
        <v>1426.008799273952</v>
      </c>
      <c r="N270" s="215">
        <f t="shared" si="322"/>
        <v>1514.9268467952188</v>
      </c>
      <c r="O270" s="215">
        <f t="shared" si="322"/>
        <v>1606.7728050574121</v>
      </c>
      <c r="P270" s="215">
        <f t="shared" si="322"/>
        <v>1701.5365994086392</v>
      </c>
      <c r="Q270" s="215">
        <f t="shared" si="322"/>
        <v>1799.1888815589921</v>
      </c>
      <c r="R270" s="319">
        <f t="shared" si="322"/>
        <v>1899.6756980319572</v>
      </c>
      <c r="S270" s="215">
        <f t="shared" si="322"/>
        <v>2002.9123341975196</v>
      </c>
      <c r="T270" s="215">
        <f t="shared" si="322"/>
        <v>2108.7761036050479</v>
      </c>
      <c r="U270" s="215">
        <f t="shared" si="322"/>
        <v>2217.1037664523301</v>
      </c>
      <c r="V270" s="215">
        <f t="shared" si="322"/>
        <v>2327.6786376460718</v>
      </c>
      <c r="W270" s="215">
        <f t="shared" si="322"/>
        <v>2440.2193697391394</v>
      </c>
      <c r="X270" s="215">
        <f t="shared" si="322"/>
        <v>2554.3679282101889</v>
      </c>
      <c r="Y270" s="215">
        <f t="shared" si="322"/>
        <v>2669.6757425808955</v>
      </c>
      <c r="Z270" s="215">
        <f t="shared" si="322"/>
        <v>2785.5874309205233</v>
      </c>
      <c r="AA270" s="215">
        <f t="shared" si="322"/>
        <v>2901.4215021368127</v>
      </c>
      <c r="AB270" s="215">
        <f t="shared" si="322"/>
        <v>3016.3473012885715</v>
      </c>
      <c r="AC270" s="215">
        <f t="shared" si="322"/>
        <v>3129.3572473020035</v>
      </c>
      <c r="AD270" s="215">
        <f t="shared" si="322"/>
        <v>3239.2331304527011</v>
      </c>
      <c r="AE270" s="215">
        <f t="shared" si="322"/>
        <v>3344.4954974402754</v>
      </c>
      <c r="AF270" s="215">
        <f t="shared" si="322"/>
        <v>3443.2743876721124</v>
      </c>
      <c r="AG270" s="215">
        <f t="shared" si="322"/>
        <v>3533.3631334535007</v>
      </c>
      <c r="AH270" s="215">
        <f t="shared" ref="AH270:BM270" si="323">+AH99</f>
        <v>3612.1545176603408</v>
      </c>
      <c r="AI270" s="215">
        <f t="shared" si="323"/>
        <v>3676.5657993026084</v>
      </c>
      <c r="AJ270" s="215">
        <f t="shared" si="323"/>
        <v>3722.9553276678848</v>
      </c>
      <c r="AK270" s="215">
        <f t="shared" si="323"/>
        <v>3747.0413828404467</v>
      </c>
      <c r="AL270" s="215">
        <f t="shared" si="323"/>
        <v>3747.0413828404467</v>
      </c>
      <c r="AM270" s="215">
        <f t="shared" si="323"/>
        <v>3747.0413828404467</v>
      </c>
      <c r="AN270" s="215">
        <f t="shared" si="323"/>
        <v>3747.0413828404467</v>
      </c>
      <c r="AO270" s="215">
        <f t="shared" si="323"/>
        <v>3747.0413828404467</v>
      </c>
      <c r="AP270" s="215">
        <f t="shared" si="323"/>
        <v>3747.0413828404467</v>
      </c>
      <c r="AQ270" s="215">
        <f t="shared" si="323"/>
        <v>3747.0413828404467</v>
      </c>
      <c r="AR270" s="215">
        <f t="shared" si="323"/>
        <v>3747.0413828404467</v>
      </c>
      <c r="AS270" s="215">
        <f t="shared" si="323"/>
        <v>3747.0413828404467</v>
      </c>
      <c r="AT270" s="215">
        <f t="shared" si="323"/>
        <v>3747.0413828404467</v>
      </c>
      <c r="AU270" s="215">
        <f t="shared" si="323"/>
        <v>3747.0413828404467</v>
      </c>
      <c r="AV270" s="215">
        <f t="shared" si="323"/>
        <v>3747.0413828404467</v>
      </c>
      <c r="AW270" s="215">
        <f t="shared" si="323"/>
        <v>3747.0413828404467</v>
      </c>
      <c r="AX270" s="215">
        <f t="shared" si="323"/>
        <v>3747.0413828404467</v>
      </c>
      <c r="AY270" s="215">
        <f t="shared" si="323"/>
        <v>3747.0413828404467</v>
      </c>
      <c r="AZ270" s="215">
        <f t="shared" si="323"/>
        <v>3747.0413828404467</v>
      </c>
      <c r="BA270" s="215">
        <f t="shared" si="323"/>
        <v>3747.0413828404467</v>
      </c>
      <c r="BB270" s="215">
        <f t="shared" si="323"/>
        <v>3747.0413828404467</v>
      </c>
      <c r="BC270" s="215">
        <f t="shared" si="323"/>
        <v>3747.0413828404467</v>
      </c>
      <c r="BD270" s="215">
        <f t="shared" si="323"/>
        <v>3747.0413828404467</v>
      </c>
      <c r="BE270" s="215">
        <f t="shared" si="323"/>
        <v>3747.0413828404467</v>
      </c>
      <c r="BF270" s="215">
        <f t="shared" si="323"/>
        <v>3747.0413828404467</v>
      </c>
      <c r="BG270" s="215">
        <f t="shared" si="323"/>
        <v>3747.0413828404467</v>
      </c>
      <c r="BH270" s="215">
        <f t="shared" si="323"/>
        <v>3747.0413828404467</v>
      </c>
      <c r="BI270" s="215">
        <f t="shared" si="323"/>
        <v>3747.0413828404467</v>
      </c>
      <c r="BJ270" s="215">
        <f t="shared" si="323"/>
        <v>3747.0413828404467</v>
      </c>
      <c r="BK270" s="215">
        <f t="shared" si="323"/>
        <v>3747.0413828404467</v>
      </c>
      <c r="BL270" s="215">
        <f t="shared" si="323"/>
        <v>3747.0413828404467</v>
      </c>
      <c r="BM270" s="215">
        <f t="shared" si="323"/>
        <v>3747.0413828404467</v>
      </c>
      <c r="BN270" s="215">
        <f t="shared" ref="BN270:CB270" si="324">+BN99</f>
        <v>3747.0413828404467</v>
      </c>
      <c r="BO270" s="215">
        <f t="shared" si="324"/>
        <v>3747.0413828404467</v>
      </c>
      <c r="BP270" s="215">
        <f t="shared" si="324"/>
        <v>3747.0413828404467</v>
      </c>
      <c r="BQ270" s="215">
        <f t="shared" si="324"/>
        <v>3747.0413828404467</v>
      </c>
      <c r="BR270" s="215">
        <f t="shared" si="324"/>
        <v>3747.0413828404467</v>
      </c>
      <c r="BS270" s="215">
        <f t="shared" si="324"/>
        <v>3747.0413828404467</v>
      </c>
      <c r="BT270" s="215">
        <f t="shared" si="324"/>
        <v>3747.0413828404467</v>
      </c>
      <c r="BU270" s="215">
        <f t="shared" si="324"/>
        <v>3747.0413828404467</v>
      </c>
      <c r="BV270" s="215">
        <f t="shared" si="324"/>
        <v>3747.0413828404467</v>
      </c>
      <c r="BW270" s="215">
        <f t="shared" si="324"/>
        <v>3747.0413828404467</v>
      </c>
      <c r="BX270" s="215">
        <f t="shared" si="324"/>
        <v>3747.0413828404467</v>
      </c>
      <c r="BY270" s="215">
        <f t="shared" si="324"/>
        <v>3747.0413828404467</v>
      </c>
      <c r="BZ270" s="215">
        <f t="shared" si="324"/>
        <v>3747.0413828404467</v>
      </c>
      <c r="CA270" s="215">
        <f t="shared" si="324"/>
        <v>3747.0413828404467</v>
      </c>
      <c r="CB270" s="215">
        <f t="shared" si="324"/>
        <v>3747.0413828404467</v>
      </c>
      <c r="CC270" s="215">
        <f>+CC99</f>
        <v>3747.0413828404467</v>
      </c>
      <c r="CD270" s="215">
        <f>+CD99</f>
        <v>3747.0413828404467</v>
      </c>
    </row>
    <row r="271" spans="1:82" s="148" customFormat="1" ht="17.399999999999999" customHeight="1" x14ac:dyDescent="0.25">
      <c r="A271" s="215" t="s">
        <v>259</v>
      </c>
      <c r="B271" s="215"/>
      <c r="C271" s="215"/>
      <c r="D271" s="215"/>
      <c r="E271" s="215"/>
      <c r="F271" s="215"/>
      <c r="G271" s="215"/>
      <c r="H271" s="215"/>
      <c r="I271" s="215"/>
      <c r="J271" s="215"/>
      <c r="K271" s="215"/>
      <c r="L271" s="215"/>
      <c r="M271" s="215"/>
      <c r="N271" s="215"/>
      <c r="O271" s="215"/>
      <c r="P271" s="215"/>
      <c r="Q271" s="215"/>
      <c r="R271" s="319"/>
      <c r="S271" s="215"/>
      <c r="T271" s="215"/>
      <c r="U271" s="215"/>
      <c r="V271" s="215"/>
      <c r="W271" s="215"/>
      <c r="X271" s="215"/>
      <c r="Y271" s="215"/>
      <c r="Z271" s="215"/>
      <c r="AA271" s="215"/>
      <c r="AB271" s="215"/>
      <c r="AC271" s="215"/>
      <c r="AD271" s="215"/>
      <c r="AE271" s="215"/>
      <c r="AF271" s="215"/>
      <c r="AG271" s="215"/>
      <c r="AH271" s="215"/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5"/>
      <c r="AX271" s="215"/>
      <c r="AY271" s="215"/>
      <c r="AZ271" s="215"/>
      <c r="BA271" s="215"/>
      <c r="BB271" s="215"/>
      <c r="BC271" s="215"/>
      <c r="BD271" s="215"/>
      <c r="BE271" s="215"/>
      <c r="BF271" s="215"/>
      <c r="BG271" s="215"/>
      <c r="BH271" s="215"/>
      <c r="BI271" s="215"/>
      <c r="BJ271" s="215"/>
      <c r="BK271" s="215"/>
      <c r="BL271" s="215"/>
      <c r="BM271" s="215"/>
      <c r="BN271" s="215"/>
      <c r="BO271" s="215"/>
      <c r="BP271" s="215"/>
      <c r="BQ271" s="215"/>
      <c r="BR271" s="215"/>
      <c r="BS271" s="215"/>
      <c r="BT271" s="215"/>
      <c r="BU271" s="215"/>
      <c r="BV271" s="215"/>
      <c r="BW271" s="215"/>
      <c r="BX271" s="215"/>
      <c r="BY271" s="215"/>
      <c r="BZ271" s="215"/>
      <c r="CA271" s="215"/>
      <c r="CB271" s="215"/>
      <c r="CC271" s="215"/>
      <c r="CD271" s="215"/>
    </row>
    <row r="272" spans="1:82" s="148" customFormat="1" ht="17.399999999999999" customHeight="1" x14ac:dyDescent="0.25">
      <c r="A272" s="215" t="s">
        <v>260</v>
      </c>
      <c r="B272" s="215"/>
      <c r="C272" s="215"/>
      <c r="D272" s="215"/>
      <c r="E272" s="215"/>
      <c r="F272" s="215"/>
      <c r="G272" s="215"/>
      <c r="H272" s="215"/>
      <c r="I272" s="215"/>
      <c r="J272" s="215"/>
      <c r="K272" s="215"/>
      <c r="L272" s="215"/>
      <c r="M272" s="215"/>
      <c r="N272" s="215"/>
      <c r="O272" s="215"/>
      <c r="P272" s="215"/>
      <c r="Q272" s="215"/>
      <c r="R272" s="319"/>
      <c r="S272" s="215"/>
      <c r="T272" s="215"/>
      <c r="U272" s="215"/>
      <c r="V272" s="215"/>
      <c r="W272" s="215"/>
      <c r="X272" s="215"/>
      <c r="Y272" s="215"/>
      <c r="Z272" s="215"/>
      <c r="AA272" s="215"/>
      <c r="AB272" s="215"/>
      <c r="AC272" s="215"/>
      <c r="AD272" s="215"/>
      <c r="AE272" s="215"/>
      <c r="AF272" s="215"/>
      <c r="AG272" s="215"/>
      <c r="AH272" s="215"/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5"/>
      <c r="AX272" s="215"/>
      <c r="AY272" s="215"/>
      <c r="AZ272" s="215"/>
      <c r="BA272" s="215"/>
      <c r="BB272" s="215"/>
      <c r="BC272" s="215"/>
      <c r="BD272" s="215"/>
      <c r="BE272" s="215"/>
      <c r="BF272" s="215"/>
      <c r="BG272" s="215"/>
      <c r="BH272" s="215"/>
      <c r="BI272" s="215"/>
      <c r="BJ272" s="215"/>
      <c r="BK272" s="215"/>
      <c r="BL272" s="215"/>
      <c r="BM272" s="215"/>
      <c r="BN272" s="215"/>
      <c r="BO272" s="215"/>
      <c r="BP272" s="215"/>
      <c r="BQ272" s="215"/>
      <c r="BR272" s="215"/>
      <c r="BS272" s="215"/>
      <c r="BT272" s="215"/>
      <c r="BU272" s="215"/>
      <c r="BV272" s="215"/>
      <c r="BW272" s="215"/>
      <c r="BX272" s="215"/>
      <c r="BY272" s="215"/>
      <c r="BZ272" s="215"/>
      <c r="CA272" s="215"/>
      <c r="CB272" s="215"/>
      <c r="CC272" s="215"/>
      <c r="CD272" s="215"/>
    </row>
    <row r="273" spans="1:82" s="148" customFormat="1" ht="17.399999999999999" customHeight="1" x14ac:dyDescent="0.25">
      <c r="A273" s="215" t="s">
        <v>261</v>
      </c>
      <c r="B273" s="215">
        <f t="shared" ref="B273:AG273" si="325">+B109</f>
        <v>150.09299999999999</v>
      </c>
      <c r="C273" s="215">
        <f t="shared" si="325"/>
        <v>163.39072268709506</v>
      </c>
      <c r="D273" s="215">
        <f t="shared" si="325"/>
        <v>177.27516636166806</v>
      </c>
      <c r="E273" s="215">
        <f t="shared" si="325"/>
        <v>191.74178047118241</v>
      </c>
      <c r="F273" s="215">
        <f t="shared" si="325"/>
        <v>206.78632640957844</v>
      </c>
      <c r="G273" s="215">
        <f t="shared" si="325"/>
        <v>222.40394535635974</v>
      </c>
      <c r="H273" s="215">
        <f t="shared" si="325"/>
        <v>238.58842874241643</v>
      </c>
      <c r="I273" s="215">
        <f t="shared" si="325"/>
        <v>255.3884758349605</v>
      </c>
      <c r="J273" s="215">
        <f t="shared" si="325"/>
        <v>272.80996289207019</v>
      </c>
      <c r="K273" s="215">
        <f t="shared" si="325"/>
        <v>290.8585136948123</v>
      </c>
      <c r="L273" s="215">
        <f t="shared" si="325"/>
        <v>309.53891634342369</v>
      </c>
      <c r="M273" s="215">
        <f t="shared" si="325"/>
        <v>328.85444696563866</v>
      </c>
      <c r="N273" s="215">
        <f t="shared" si="325"/>
        <v>348.80609283128524</v>
      </c>
      <c r="O273" s="215">
        <f t="shared" si="325"/>
        <v>369.39166537060515</v>
      </c>
      <c r="P273" s="215">
        <f t="shared" si="325"/>
        <v>390.60478847305887</v>
      </c>
      <c r="Q273" s="215">
        <f t="shared" si="325"/>
        <v>412.43374033273108</v>
      </c>
      <c r="R273" s="319">
        <f t="shared" si="325"/>
        <v>434.86011619208182</v>
      </c>
      <c r="S273" s="215">
        <f t="shared" si="325"/>
        <v>457.85726196370814</v>
      </c>
      <c r="T273" s="215">
        <f t="shared" si="325"/>
        <v>481.38971116197331</v>
      </c>
      <c r="U273" s="215">
        <f t="shared" si="325"/>
        <v>505.41038831599252</v>
      </c>
      <c r="V273" s="215">
        <f t="shared" si="325"/>
        <v>529.85817105493174</v>
      </c>
      <c r="W273" s="215">
        <f t="shared" si="325"/>
        <v>554.65527757499422</v>
      </c>
      <c r="X273" s="215">
        <f t="shared" si="325"/>
        <v>579.70425803047692</v>
      </c>
      <c r="Y273" s="215">
        <f t="shared" si="325"/>
        <v>604.88445881748714</v>
      </c>
      <c r="Z273" s="215">
        <f t="shared" si="325"/>
        <v>630.04783034052889</v>
      </c>
      <c r="AA273" s="215">
        <f t="shared" si="325"/>
        <v>655.01391859946875</v>
      </c>
      <c r="AB273" s="215">
        <f t="shared" si="325"/>
        <v>679.56383409863918</v>
      </c>
      <c r="AC273" s="215">
        <f t="shared" si="325"/>
        <v>703.43293030276607</v>
      </c>
      <c r="AD273" s="215">
        <f t="shared" si="325"/>
        <v>726.29980801487034</v>
      </c>
      <c r="AE273" s="215">
        <f t="shared" si="325"/>
        <v>747.75823404758228</v>
      </c>
      <c r="AF273" s="215">
        <f t="shared" si="325"/>
        <v>767.32882883228388</v>
      </c>
      <c r="AG273" s="215">
        <f t="shared" si="325"/>
        <v>784.44519722793086</v>
      </c>
      <c r="AH273" s="215">
        <f t="shared" ref="AH273:BM273" si="326">+AH109</f>
        <v>798.43764101653608</v>
      </c>
      <c r="AI273" s="215">
        <f t="shared" si="326"/>
        <v>808.51504409787321</v>
      </c>
      <c r="AJ273" s="215">
        <f t="shared" si="326"/>
        <v>813.74724133589223</v>
      </c>
      <c r="AK273" s="215">
        <f t="shared" si="326"/>
        <v>813.74698212632916</v>
      </c>
      <c r="AL273" s="215">
        <f t="shared" si="326"/>
        <v>813.74672061827926</v>
      </c>
      <c r="AM273" s="215">
        <f t="shared" si="326"/>
        <v>813.74646157931124</v>
      </c>
      <c r="AN273" s="215">
        <f t="shared" si="326"/>
        <v>813.74620817567882</v>
      </c>
      <c r="AO273" s="215">
        <f t="shared" si="326"/>
        <v>813.74596096222831</v>
      </c>
      <c r="AP273" s="215">
        <f t="shared" si="326"/>
        <v>813.7457197835937</v>
      </c>
      <c r="AQ273" s="215">
        <f t="shared" si="326"/>
        <v>813.74548431633752</v>
      </c>
      <c r="AR273" s="215">
        <f t="shared" si="326"/>
        <v>813.74525421781084</v>
      </c>
      <c r="AS273" s="215">
        <f t="shared" si="326"/>
        <v>813.7450291642582</v>
      </c>
      <c r="AT273" s="215">
        <f t="shared" si="326"/>
        <v>813.74480885832304</v>
      </c>
      <c r="AU273" s="215">
        <f t="shared" si="326"/>
        <v>813.74459302845912</v>
      </c>
      <c r="AV273" s="215">
        <f t="shared" si="326"/>
        <v>813.74438142649262</v>
      </c>
      <c r="AW273" s="215">
        <f t="shared" si="326"/>
        <v>813.74417382501611</v>
      </c>
      <c r="AX273" s="215">
        <f t="shared" si="326"/>
        <v>813.74397001502473</v>
      </c>
      <c r="AY273" s="215">
        <f t="shared" si="326"/>
        <v>813.74376980385773</v>
      </c>
      <c r="AZ273" s="215">
        <f t="shared" si="326"/>
        <v>813.74357301342377</v>
      </c>
      <c r="BA273" s="215">
        <f t="shared" si="326"/>
        <v>813.74337947866854</v>
      </c>
      <c r="BB273" s="215">
        <f t="shared" si="326"/>
        <v>813.74318904624783</v>
      </c>
      <c r="BC273" s="215">
        <f t="shared" si="326"/>
        <v>813.74300157337427</v>
      </c>
      <c r="BD273" s="215">
        <f t="shared" si="326"/>
        <v>813.74281692680836</v>
      </c>
      <c r="BE273" s="215">
        <f t="shared" si="326"/>
        <v>813.74263498197479</v>
      </c>
      <c r="BF273" s="215">
        <f t="shared" si="326"/>
        <v>813.742455622183</v>
      </c>
      <c r="BG273" s="215">
        <f t="shared" si="326"/>
        <v>813.74227873793848</v>
      </c>
      <c r="BH273" s="215">
        <f t="shared" si="326"/>
        <v>813.74210422633178</v>
      </c>
      <c r="BI273" s="215">
        <f t="shared" si="326"/>
        <v>813.74193199049421</v>
      </c>
      <c r="BJ273" s="215">
        <f t="shared" si="326"/>
        <v>813.74176193911137</v>
      </c>
      <c r="BK273" s="215">
        <f t="shared" si="326"/>
        <v>813.74159398598761</v>
      </c>
      <c r="BL273" s="215">
        <f t="shared" si="326"/>
        <v>813.74142804965436</v>
      </c>
      <c r="BM273" s="215">
        <f t="shared" si="326"/>
        <v>813.74126405301752</v>
      </c>
      <c r="BN273" s="215">
        <f t="shared" ref="BN273:CB273" si="327">+BN109</f>
        <v>813.74110192303817</v>
      </c>
      <c r="BO273" s="215">
        <f t="shared" si="327"/>
        <v>813.74094159044398</v>
      </c>
      <c r="BP273" s="215">
        <f t="shared" si="327"/>
        <v>813.74078298946654</v>
      </c>
      <c r="BQ273" s="215">
        <f t="shared" si="327"/>
        <v>813.74062605760287</v>
      </c>
      <c r="BR273" s="215">
        <f t="shared" si="327"/>
        <v>813.74047073539737</v>
      </c>
      <c r="BS273" s="215">
        <f t="shared" si="327"/>
        <v>813.74031696624286</v>
      </c>
      <c r="BT273" s="215">
        <f t="shared" si="327"/>
        <v>813.74016469619801</v>
      </c>
      <c r="BU273" s="215">
        <f t="shared" si="327"/>
        <v>813.74001387382032</v>
      </c>
      <c r="BV273" s="215">
        <f t="shared" si="327"/>
        <v>813.73986445001196</v>
      </c>
      <c r="BW273" s="215">
        <f t="shared" si="327"/>
        <v>813.73971637787815</v>
      </c>
      <c r="BX273" s="215">
        <f t="shared" si="327"/>
        <v>813.73956961259637</v>
      </c>
      <c r="BY273" s="215">
        <f t="shared" si="327"/>
        <v>813.73942411129576</v>
      </c>
      <c r="BZ273" s="215">
        <f t="shared" si="327"/>
        <v>813.73927983294539</v>
      </c>
      <c r="CA273" s="215">
        <f t="shared" si="327"/>
        <v>813.73913673825029</v>
      </c>
      <c r="CB273" s="215">
        <f t="shared" si="327"/>
        <v>813.7389947895557</v>
      </c>
      <c r="CC273" s="215">
        <f t="shared" ref="CC273:CD276" si="328">+CC109</f>
        <v>813.7388539507574</v>
      </c>
      <c r="CD273" s="215">
        <f t="shared" si="328"/>
        <v>813.73871418721899</v>
      </c>
    </row>
    <row r="274" spans="1:82" s="148" customFormat="1" ht="17.399999999999999" customHeight="1" x14ac:dyDescent="0.25">
      <c r="A274" s="215" t="s">
        <v>262</v>
      </c>
      <c r="B274" s="215">
        <f t="shared" ref="B274:AG274" si="329">+B110</f>
        <v>102.69799999999999</v>
      </c>
      <c r="C274" s="215">
        <f t="shared" si="329"/>
        <v>113.72122886149072</v>
      </c>
      <c r="D274" s="215">
        <f t="shared" si="329"/>
        <v>125.40775272402739</v>
      </c>
      <c r="E274" s="215">
        <f t="shared" si="329"/>
        <v>137.71274831046466</v>
      </c>
      <c r="F274" s="215">
        <f t="shared" si="329"/>
        <v>150.63228525651618</v>
      </c>
      <c r="G274" s="215">
        <f t="shared" si="329"/>
        <v>164.17185619256335</v>
      </c>
      <c r="H274" s="215">
        <f t="shared" si="329"/>
        <v>178.33723966851727</v>
      </c>
      <c r="I274" s="215">
        <f t="shared" si="329"/>
        <v>193.1896713678872</v>
      </c>
      <c r="J274" s="215">
        <f t="shared" si="329"/>
        <v>208.74425992641454</v>
      </c>
      <c r="K274" s="215">
        <f t="shared" si="329"/>
        <v>225.01515844161494</v>
      </c>
      <c r="L274" s="215">
        <f t="shared" si="329"/>
        <v>242.01418253717662</v>
      </c>
      <c r="M274" s="215">
        <f t="shared" si="329"/>
        <v>259.75013752956806</v>
      </c>
      <c r="N274" s="215">
        <f t="shared" si="329"/>
        <v>278.22809996082259</v>
      </c>
      <c r="O274" s="215">
        <f t="shared" si="329"/>
        <v>297.44860802843243</v>
      </c>
      <c r="P274" s="215">
        <f t="shared" si="329"/>
        <v>317.40673388825485</v>
      </c>
      <c r="Q274" s="215">
        <f t="shared" si="329"/>
        <v>338.09101001944146</v>
      </c>
      <c r="R274" s="319">
        <f t="shared" si="329"/>
        <v>359.48217269139076</v>
      </c>
      <c r="S274" s="215">
        <f t="shared" si="329"/>
        <v>381.55166851173988</v>
      </c>
      <c r="T274" s="215">
        <f t="shared" si="329"/>
        <v>404.25629831422577</v>
      </c>
      <c r="U274" s="215">
        <f t="shared" si="329"/>
        <v>427.54384489893289</v>
      </c>
      <c r="V274" s="215">
        <f t="shared" si="329"/>
        <v>451.34828126505067</v>
      </c>
      <c r="W274" s="215">
        <f t="shared" si="329"/>
        <v>475.5864955618876</v>
      </c>
      <c r="X274" s="215">
        <f t="shared" si="329"/>
        <v>500.15505954021035</v>
      </c>
      <c r="Y274" s="215">
        <f t="shared" si="329"/>
        <v>524.92657503182636</v>
      </c>
      <c r="Z274" s="215">
        <f t="shared" si="329"/>
        <v>549.74537589230044</v>
      </c>
      <c r="AA274" s="215">
        <f t="shared" si="329"/>
        <v>574.42239627930871</v>
      </c>
      <c r="AB274" s="215">
        <f t="shared" si="329"/>
        <v>598.72898535438719</v>
      </c>
      <c r="AC274" s="215">
        <f t="shared" si="329"/>
        <v>622.38939026693765</v>
      </c>
      <c r="AD274" s="215">
        <f t="shared" si="329"/>
        <v>645.06945119307568</v>
      </c>
      <c r="AE274" s="215">
        <f t="shared" si="329"/>
        <v>666.3476998877876</v>
      </c>
      <c r="AF274" s="215">
        <f t="shared" si="329"/>
        <v>685.72747919192716</v>
      </c>
      <c r="AG274" s="215">
        <f t="shared" si="329"/>
        <v>702.62254197621712</v>
      </c>
      <c r="AH274" s="215">
        <f t="shared" ref="AH274:BM274" si="330">+AH110</f>
        <v>716.34028194136101</v>
      </c>
      <c r="AI274" s="215">
        <f t="shared" si="330"/>
        <v>726.06307650668975</v>
      </c>
      <c r="AJ274" s="215">
        <f t="shared" si="330"/>
        <v>730.83011766509094</v>
      </c>
      <c r="AK274" s="215">
        <f t="shared" si="330"/>
        <v>730.24009903870149</v>
      </c>
      <c r="AL274" s="215">
        <f t="shared" si="330"/>
        <v>729.64533104570216</v>
      </c>
      <c r="AM274" s="215">
        <f t="shared" si="330"/>
        <v>729.05665607886942</v>
      </c>
      <c r="AN274" s="215">
        <f t="shared" si="330"/>
        <v>728.48124698231277</v>
      </c>
      <c r="AO274" s="215">
        <f t="shared" si="330"/>
        <v>727.92033153300031</v>
      </c>
      <c r="AP274" s="215">
        <f t="shared" si="330"/>
        <v>727.37352483704728</v>
      </c>
      <c r="AQ274" s="215">
        <f t="shared" si="330"/>
        <v>726.8400632584013</v>
      </c>
      <c r="AR274" s="215">
        <f t="shared" si="330"/>
        <v>726.31914259544783</v>
      </c>
      <c r="AS274" s="215">
        <f t="shared" si="330"/>
        <v>725.81000427321237</v>
      </c>
      <c r="AT274" s="215">
        <f t="shared" si="330"/>
        <v>725.31195202840979</v>
      </c>
      <c r="AU274" s="215">
        <f t="shared" si="330"/>
        <v>724.8243502624556</v>
      </c>
      <c r="AV274" s="215">
        <f t="shared" si="330"/>
        <v>724.34661824607599</v>
      </c>
      <c r="AW274" s="215">
        <f t="shared" si="330"/>
        <v>723.87822398403887</v>
      </c>
      <c r="AX274" s="215">
        <f t="shared" si="330"/>
        <v>723.41867866253278</v>
      </c>
      <c r="AY274" s="215">
        <f t="shared" si="330"/>
        <v>722.96753181846964</v>
      </c>
      <c r="AZ274" s="215">
        <f t="shared" si="330"/>
        <v>722.52436717326736</v>
      </c>
      <c r="BA274" s="215">
        <f t="shared" si="330"/>
        <v>722.08879903723187</v>
      </c>
      <c r="BB274" s="215">
        <f t="shared" si="330"/>
        <v>721.66046919534381</v>
      </c>
      <c r="BC274" s="215">
        <f t="shared" si="330"/>
        <v>721.23904419836038</v>
      </c>
      <c r="BD274" s="215">
        <f t="shared" si="330"/>
        <v>720.82421299615476</v>
      </c>
      <c r="BE274" s="215">
        <f t="shared" si="330"/>
        <v>720.41568486129859</v>
      </c>
      <c r="BF274" s="215">
        <f t="shared" si="330"/>
        <v>720.01318755994987</v>
      </c>
      <c r="BG274" s="215">
        <f t="shared" si="330"/>
        <v>719.61646573443784</v>
      </c>
      <c r="BH274" s="215">
        <f t="shared" si="330"/>
        <v>719.22527946787261</v>
      </c>
      <c r="BI274" s="215">
        <f t="shared" si="330"/>
        <v>718.83940300593349</v>
      </c>
      <c r="BJ274" s="215">
        <f t="shared" si="330"/>
        <v>718.45862361492948</v>
      </c>
      <c r="BK274" s="215">
        <f t="shared" si="330"/>
        <v>718.08274055846312</v>
      </c>
      <c r="BL274" s="215">
        <f t="shared" si="330"/>
        <v>717.71156417769748</v>
      </c>
      <c r="BM274" s="215">
        <f t="shared" si="330"/>
        <v>717.34491506244126</v>
      </c>
      <c r="BN274" s="215">
        <f t="shared" ref="BN274:CB274" si="331">+BN110</f>
        <v>716.98262330210923</v>
      </c>
      <c r="BO274" s="215">
        <f t="shared" si="331"/>
        <v>716.62452780715751</v>
      </c>
      <c r="BP274" s="215">
        <f t="shared" si="331"/>
        <v>716.27047569289073</v>
      </c>
      <c r="BQ274" s="215">
        <f t="shared" si="331"/>
        <v>715.92032171862741</v>
      </c>
      <c r="BR274" s="215">
        <f t="shared" si="331"/>
        <v>715.57392777613836</v>
      </c>
      <c r="BS274" s="215">
        <f t="shared" si="331"/>
        <v>715.23116242205731</v>
      </c>
      <c r="BT274" s="215">
        <f t="shared" si="331"/>
        <v>714.89190044963357</v>
      </c>
      <c r="BU274" s="215">
        <f t="shared" si="331"/>
        <v>714.55602249577134</v>
      </c>
      <c r="BV274" s="215">
        <f t="shared" si="331"/>
        <v>714.22341467979118</v>
      </c>
      <c r="BW274" s="215">
        <f t="shared" si="331"/>
        <v>713.89396827077508</v>
      </c>
      <c r="BX274" s="215">
        <f t="shared" si="331"/>
        <v>713.56757938072235</v>
      </c>
      <c r="BY274" s="215">
        <f t="shared" si="331"/>
        <v>713.24414868106044</v>
      </c>
      <c r="BZ274" s="215">
        <f t="shared" si="331"/>
        <v>712.92358114033141</v>
      </c>
      <c r="CA274" s="215">
        <f t="shared" si="331"/>
        <v>712.60578578111586</v>
      </c>
      <c r="CB274" s="215">
        <f t="shared" si="331"/>
        <v>712.29067545446389</v>
      </c>
      <c r="CC274" s="215">
        <f t="shared" si="328"/>
        <v>711.97816663028857</v>
      </c>
      <c r="CD274" s="215">
        <f t="shared" si="328"/>
        <v>711.66817920233768</v>
      </c>
    </row>
    <row r="275" spans="1:82" s="148" customFormat="1" ht="17.399999999999999" customHeight="1" x14ac:dyDescent="0.25">
      <c r="A275" s="215" t="s">
        <v>263</v>
      </c>
      <c r="B275" s="215">
        <f t="shared" ref="B275:AG275" si="332">+B111</f>
        <v>39.533999999999999</v>
      </c>
      <c r="C275" s="215">
        <f t="shared" si="332"/>
        <v>45.403117318507846</v>
      </c>
      <c r="D275" s="215">
        <f t="shared" si="332"/>
        <v>51.879844566623845</v>
      </c>
      <c r="E275" s="215">
        <f t="shared" si="332"/>
        <v>58.80740253044079</v>
      </c>
      <c r="F275" s="215">
        <f t="shared" si="332"/>
        <v>66.213474375206744</v>
      </c>
      <c r="G275" s="215">
        <f t="shared" si="332"/>
        <v>74.163036057749807</v>
      </c>
      <c r="H275" s="215">
        <f t="shared" si="332"/>
        <v>82.721455293821947</v>
      </c>
      <c r="I275" s="215">
        <f t="shared" si="332"/>
        <v>92.014670722723224</v>
      </c>
      <c r="J275" s="215">
        <f t="shared" si="332"/>
        <v>102.10181465071054</v>
      </c>
      <c r="K275" s="215">
        <f t="shared" si="332"/>
        <v>113.04140886205714</v>
      </c>
      <c r="L275" s="215">
        <f t="shared" si="332"/>
        <v>124.88697030598412</v>
      </c>
      <c r="M275" s="215">
        <f t="shared" si="332"/>
        <v>137.68630412782656</v>
      </c>
      <c r="N275" s="215">
        <f t="shared" si="332"/>
        <v>151.48064603320731</v>
      </c>
      <c r="O275" s="215">
        <f t="shared" si="332"/>
        <v>166.30356875305299</v>
      </c>
      <c r="P275" s="215">
        <f t="shared" si="332"/>
        <v>182.17965724713974</v>
      </c>
      <c r="Q275" s="215">
        <f t="shared" si="332"/>
        <v>199.1229615126237</v>
      </c>
      <c r="R275" s="319">
        <f t="shared" si="332"/>
        <v>217.13521719884875</v>
      </c>
      <c r="S275" s="215">
        <f t="shared" si="332"/>
        <v>236.20379438790522</v>
      </c>
      <c r="T275" s="215">
        <f t="shared" si="332"/>
        <v>256.2684614058241</v>
      </c>
      <c r="U275" s="215">
        <f t="shared" si="332"/>
        <v>277.27280155756932</v>
      </c>
      <c r="V275" s="215">
        <f t="shared" si="332"/>
        <v>299.14582804431785</v>
      </c>
      <c r="W275" s="215">
        <f t="shared" si="332"/>
        <v>321.79444522811718</v>
      </c>
      <c r="X275" s="215">
        <f t="shared" si="332"/>
        <v>345.09844659666879</v>
      </c>
      <c r="Y275" s="215">
        <f t="shared" si="332"/>
        <v>368.9057078656927</v>
      </c>
      <c r="Z275" s="215">
        <f t="shared" si="332"/>
        <v>393.02680838440642</v>
      </c>
      <c r="AA275" s="215">
        <f t="shared" si="332"/>
        <v>417.22870355751019</v>
      </c>
      <c r="AB275" s="215">
        <f t="shared" si="332"/>
        <v>441.22712860579628</v>
      </c>
      <c r="AC275" s="215">
        <f t="shared" si="332"/>
        <v>464.67736838138023</v>
      </c>
      <c r="AD275" s="215">
        <f t="shared" si="332"/>
        <v>487.16030939613995</v>
      </c>
      <c r="AE275" s="215">
        <f t="shared" si="332"/>
        <v>508.14653609585116</v>
      </c>
      <c r="AF275" s="215">
        <f t="shared" si="332"/>
        <v>527.01231976927613</v>
      </c>
      <c r="AG275" s="215">
        <f t="shared" si="332"/>
        <v>543.02091777607131</v>
      </c>
      <c r="AH275" s="215">
        <f t="shared" ref="AH275:BM275" si="333">+AH111</f>
        <v>555.301827867425</v>
      </c>
      <c r="AI275" s="215">
        <f t="shared" si="333"/>
        <v>562.82773248941089</v>
      </c>
      <c r="AJ275" s="215">
        <f t="shared" si="333"/>
        <v>564.39210262531412</v>
      </c>
      <c r="AK275" s="215">
        <f t="shared" si="333"/>
        <v>559.49205063749537</v>
      </c>
      <c r="AL275" s="215">
        <f t="shared" si="333"/>
        <v>554.59165556163634</v>
      </c>
      <c r="AM275" s="215">
        <f t="shared" si="333"/>
        <v>549.77984309748228</v>
      </c>
      <c r="AN275" s="215">
        <f t="shared" si="333"/>
        <v>545.11310796660769</v>
      </c>
      <c r="AO275" s="215">
        <f t="shared" si="333"/>
        <v>540.5985470919137</v>
      </c>
      <c r="AP275" s="215">
        <f t="shared" si="333"/>
        <v>536.23022501557443</v>
      </c>
      <c r="AQ275" s="215">
        <f t="shared" si="333"/>
        <v>531.99940500077355</v>
      </c>
      <c r="AR275" s="215">
        <f t="shared" si="333"/>
        <v>527.89729773658257</v>
      </c>
      <c r="AS275" s="215">
        <f t="shared" si="333"/>
        <v>523.91572854748176</v>
      </c>
      <c r="AT275" s="215">
        <f t="shared" si="333"/>
        <v>520.0472397333757</v>
      </c>
      <c r="AU275" s="215">
        <f t="shared" si="333"/>
        <v>516.28504893189961</v>
      </c>
      <c r="AV275" s="215">
        <f t="shared" si="333"/>
        <v>512.62297849033348</v>
      </c>
      <c r="AW275" s="215">
        <f t="shared" si="333"/>
        <v>509.05538589433172</v>
      </c>
      <c r="AX275" s="215">
        <f t="shared" si="333"/>
        <v>505.57710198453208</v>
      </c>
      <c r="AY275" s="215">
        <f t="shared" si="333"/>
        <v>502.18337751064229</v>
      </c>
      <c r="AZ275" s="215">
        <f t="shared" si="333"/>
        <v>498.86983711099106</v>
      </c>
      <c r="BA275" s="215">
        <f t="shared" si="333"/>
        <v>495.63243960664113</v>
      </c>
      <c r="BB275" s="215">
        <f t="shared" si="333"/>
        <v>492.46744360823135</v>
      </c>
      <c r="BC275" s="215">
        <f t="shared" si="333"/>
        <v>489.37137759380778</v>
      </c>
      <c r="BD275" s="215">
        <f t="shared" si="333"/>
        <v>486.34101376314652</v>
      </c>
      <c r="BE275" s="215">
        <f t="shared" si="333"/>
        <v>483.37334509676947</v>
      </c>
      <c r="BF275" s="215">
        <f t="shared" si="333"/>
        <v>480.46556514742861</v>
      </c>
      <c r="BG275" s="215">
        <f t="shared" si="333"/>
        <v>477.61505017224874</v>
      </c>
      <c r="BH275" s="215">
        <f t="shared" si="333"/>
        <v>474.81934327880685</v>
      </c>
      <c r="BI275" s="215">
        <f t="shared" si="333"/>
        <v>472.07614031134597</v>
      </c>
      <c r="BJ275" s="215">
        <f t="shared" si="333"/>
        <v>469.38327724657182</v>
      </c>
      <c r="BK275" s="215">
        <f t="shared" si="333"/>
        <v>466.73871890400744</v>
      </c>
      <c r="BL275" s="215">
        <f t="shared" si="333"/>
        <v>464.14054880521832</v>
      </c>
      <c r="BM275" s="215">
        <f t="shared" si="333"/>
        <v>461.5869600405552</v>
      </c>
      <c r="BN275" s="215">
        <f t="shared" ref="BN275:CB275" si="334">+BN111</f>
        <v>459.07624702234705</v>
      </c>
      <c r="BO275" s="215">
        <f t="shared" si="334"/>
        <v>456.60679802045917</v>
      </c>
      <c r="BP275" s="215">
        <f t="shared" si="334"/>
        <v>454.17708839040574</v>
      </c>
      <c r="BQ275" s="215">
        <f t="shared" si="334"/>
        <v>451.78567441625881</v>
      </c>
      <c r="BR275" s="215">
        <f t="shared" si="334"/>
        <v>449.43118770080594</v>
      </c>
      <c r="BS275" s="215">
        <f t="shared" si="334"/>
        <v>447.11233004409405</v>
      </c>
      <c r="BT275" s="215">
        <f t="shared" si="334"/>
        <v>444.8278687589094</v>
      </c>
      <c r="BU275" s="215">
        <f t="shared" si="334"/>
        <v>442.57663237809265</v>
      </c>
      <c r="BV275" s="215">
        <f t="shared" si="334"/>
        <v>440.35750671404236</v>
      </c>
      <c r="BW275" s="215">
        <f t="shared" si="334"/>
        <v>438.16943123546241</v>
      </c>
      <c r="BX275" s="215">
        <f t="shared" si="334"/>
        <v>436.01139573047419</v>
      </c>
      <c r="BY275" s="215">
        <f t="shared" si="334"/>
        <v>433.88243722873852</v>
      </c>
      <c r="BZ275" s="215">
        <f t="shared" si="334"/>
        <v>431.7816371582972</v>
      </c>
      <c r="CA275" s="215">
        <f t="shared" si="334"/>
        <v>429.70811871551655</v>
      </c>
      <c r="CB275" s="215">
        <f t="shared" si="334"/>
        <v>427.66104442885035</v>
      </c>
      <c r="CC275" s="215">
        <f t="shared" si="328"/>
        <v>425.63961389918688</v>
      </c>
      <c r="CD275" s="215">
        <f t="shared" si="328"/>
        <v>423.64306170134256</v>
      </c>
    </row>
    <row r="276" spans="1:82" s="148" customFormat="1" ht="17.399999999999999" customHeight="1" x14ac:dyDescent="0.25">
      <c r="A276" s="215" t="s">
        <v>264</v>
      </c>
      <c r="B276" s="215">
        <f t="shared" ref="B276:AG276" si="335">+B112</f>
        <v>6.1864999999999997</v>
      </c>
      <c r="C276" s="215">
        <f t="shared" si="335"/>
        <v>7.3071802562833756</v>
      </c>
      <c r="D276" s="215">
        <f t="shared" si="335"/>
        <v>8.574006437650997</v>
      </c>
      <c r="E276" s="215">
        <f t="shared" si="335"/>
        <v>9.8722545369308676</v>
      </c>
      <c r="F276" s="215">
        <f t="shared" si="335"/>
        <v>11.284262751078669</v>
      </c>
      <c r="G276" s="215">
        <f t="shared" si="335"/>
        <v>12.86289247296753</v>
      </c>
      <c r="H276" s="215">
        <f t="shared" si="335"/>
        <v>14.642784795948856</v>
      </c>
      <c r="I276" s="215">
        <f t="shared" si="335"/>
        <v>16.693596433927656</v>
      </c>
      <c r="J276" s="215">
        <f t="shared" si="335"/>
        <v>19.029048390724114</v>
      </c>
      <c r="K276" s="215">
        <f t="shared" si="335"/>
        <v>21.68294929178467</v>
      </c>
      <c r="L276" s="215">
        <f t="shared" si="335"/>
        <v>24.692484685085784</v>
      </c>
      <c r="M276" s="215">
        <f t="shared" si="335"/>
        <v>28.096806470657747</v>
      </c>
      <c r="N276" s="215">
        <f t="shared" si="335"/>
        <v>31.936269169179369</v>
      </c>
      <c r="O276" s="215">
        <f t="shared" si="335"/>
        <v>36.251537335778821</v>
      </c>
      <c r="P276" s="215">
        <f t="shared" si="335"/>
        <v>41.082419829773443</v>
      </c>
      <c r="Q276" s="215">
        <f t="shared" si="335"/>
        <v>46.466382832040622</v>
      </c>
      <c r="R276" s="319">
        <f t="shared" si="335"/>
        <v>52.436702637577852</v>
      </c>
      <c r="S276" s="215">
        <f t="shared" si="335"/>
        <v>59.020210169340544</v>
      </c>
      <c r="T276" s="215">
        <f t="shared" si="335"/>
        <v>66.175465110568936</v>
      </c>
      <c r="U276" s="215">
        <f t="shared" si="335"/>
        <v>73.898520518325185</v>
      </c>
      <c r="V276" s="215">
        <f t="shared" si="335"/>
        <v>82.179975287912228</v>
      </c>
      <c r="W276" s="215">
        <f t="shared" si="335"/>
        <v>90.992677142845949</v>
      </c>
      <c r="X276" s="215">
        <f t="shared" si="335"/>
        <v>100.28617496157689</v>
      </c>
      <c r="Y276" s="215">
        <f t="shared" si="335"/>
        <v>109.98207443468552</v>
      </c>
      <c r="Z276" s="215">
        <f t="shared" si="335"/>
        <v>119.96886562565875</v>
      </c>
      <c r="AA276" s="215">
        <f t="shared" si="335"/>
        <v>130.09581872022821</v>
      </c>
      <c r="AB276" s="215">
        <f t="shared" si="335"/>
        <v>140.16572539497074</v>
      </c>
      <c r="AC276" s="215">
        <f t="shared" si="335"/>
        <v>149.92623277804969</v>
      </c>
      <c r="AD276" s="215">
        <f t="shared" si="335"/>
        <v>159.05699754583634</v>
      </c>
      <c r="AE276" s="215">
        <f t="shared" si="335"/>
        <v>167.13697355189467</v>
      </c>
      <c r="AF276" s="215">
        <f t="shared" si="335"/>
        <v>173.66235759708604</v>
      </c>
      <c r="AG276" s="215">
        <f t="shared" si="335"/>
        <v>178.02750028371446</v>
      </c>
      <c r="AH276" s="215">
        <f t="shared" ref="AH276:BM276" si="336">+AH112</f>
        <v>179.50696065667495</v>
      </c>
      <c r="AI276" s="215">
        <f t="shared" si="336"/>
        <v>177.23659847798169</v>
      </c>
      <c r="AJ276" s="215">
        <f t="shared" si="336"/>
        <v>170.19682243958212</v>
      </c>
      <c r="AK276" s="215">
        <f t="shared" si="336"/>
        <v>158.05542063900461</v>
      </c>
      <c r="AL276" s="215">
        <f t="shared" si="336"/>
        <v>146.68385627135777</v>
      </c>
      <c r="AM276" s="215">
        <f t="shared" si="336"/>
        <v>136.22643753318161</v>
      </c>
      <c r="AN276" s="215">
        <f t="shared" si="336"/>
        <v>126.7182754200105</v>
      </c>
      <c r="AO276" s="215">
        <f t="shared" si="336"/>
        <v>118.08226728775853</v>
      </c>
      <c r="AP276" s="215">
        <f t="shared" si="336"/>
        <v>110.22457267149345</v>
      </c>
      <c r="AQ276" s="215">
        <f t="shared" si="336"/>
        <v>103.05768179600895</v>
      </c>
      <c r="AR276" s="215">
        <f t="shared" si="336"/>
        <v>96.504603643285478</v>
      </c>
      <c r="AS276" s="215">
        <f t="shared" si="336"/>
        <v>90.498475898494263</v>
      </c>
      <c r="AT276" s="215">
        <f t="shared" si="336"/>
        <v>84.981266426095416</v>
      </c>
      <c r="AU276" s="215">
        <f t="shared" si="336"/>
        <v>79.902461909082021</v>
      </c>
      <c r="AV276" s="215">
        <f t="shared" si="336"/>
        <v>75.21793004316207</v>
      </c>
      <c r="AW276" s="215">
        <f t="shared" si="336"/>
        <v>70.888967586379124</v>
      </c>
      <c r="AX276" s="215">
        <f t="shared" si="336"/>
        <v>66.881509351911248</v>
      </c>
      <c r="AY276" s="215">
        <f t="shared" si="336"/>
        <v>63.165469750449844</v>
      </c>
      <c r="AZ276" s="215">
        <f t="shared" si="336"/>
        <v>59.714192321201793</v>
      </c>
      <c r="BA276" s="215">
        <f t="shared" si="336"/>
        <v>56.5039873134087</v>
      </c>
      <c r="BB276" s="215">
        <f t="shared" si="336"/>
        <v>53.513741370669763</v>
      </c>
      <c r="BC276" s="215">
        <f t="shared" si="336"/>
        <v>50.724586565713494</v>
      </c>
      <c r="BD276" s="215">
        <f t="shared" si="336"/>
        <v>48.119618545536518</v>
      </c>
      <c r="BE276" s="215">
        <f t="shared" si="336"/>
        <v>45.683655519380466</v>
      </c>
      <c r="BF276" s="215">
        <f t="shared" si="336"/>
        <v>43.403031377040286</v>
      </c>
      <c r="BG276" s="215">
        <f t="shared" si="336"/>
        <v>41.26541745774378</v>
      </c>
      <c r="BH276" s="215">
        <f t="shared" si="336"/>
        <v>39.259668472882616</v>
      </c>
      <c r="BI276" s="215">
        <f t="shared" si="336"/>
        <v>37.375688874331807</v>
      </c>
      <c r="BJ276" s="215">
        <f t="shared" si="336"/>
        <v>35.604316595993808</v>
      </c>
      <c r="BK276" s="215">
        <f t="shared" si="336"/>
        <v>33.937221611769203</v>
      </c>
      <c r="BL276" s="215">
        <f t="shared" si="336"/>
        <v>32.366817173253644</v>
      </c>
      <c r="BM276" s="215">
        <f t="shared" si="336"/>
        <v>30.886181934397136</v>
      </c>
      <c r="BN276" s="215">
        <f t="shared" ref="BN276:CB276" si="337">+BN112</f>
        <v>29.488991453217015</v>
      </c>
      <c r="BO276" s="215">
        <f t="shared" si="337"/>
        <v>28.169457794278866</v>
      </c>
      <c r="BP276" s="215">
        <f t="shared" si="337"/>
        <v>26.922276149410223</v>
      </c>
      <c r="BQ276" s="215">
        <f t="shared" si="337"/>
        <v>25.742577555422628</v>
      </c>
      <c r="BR276" s="215">
        <f t="shared" si="337"/>
        <v>24.625886922421607</v>
      </c>
      <c r="BS276" s="215">
        <f t="shared" si="337"/>
        <v>23.56808569933839</v>
      </c>
      <c r="BT276" s="215">
        <f t="shared" si="337"/>
        <v>22.565378598454391</v>
      </c>
      <c r="BU276" s="215">
        <f t="shared" si="337"/>
        <v>21.614263881010867</v>
      </c>
      <c r="BV276" s="215">
        <f t="shared" si="337"/>
        <v>20.711506774021299</v>
      </c>
      <c r="BW276" s="215">
        <f t="shared" si="337"/>
        <v>19.854115646188419</v>
      </c>
      <c r="BX276" s="215">
        <f t="shared" si="337"/>
        <v>19.039320620054802</v>
      </c>
      <c r="BY276" s="215">
        <f t="shared" si="337"/>
        <v>18.26455433956923</v>
      </c>
      <c r="BZ276" s="215">
        <f t="shared" si="337"/>
        <v>17.527434648271509</v>
      </c>
      <c r="CA276" s="215">
        <f t="shared" si="337"/>
        <v>16.825748964231352</v>
      </c>
      <c r="CB276" s="215">
        <f t="shared" si="337"/>
        <v>16.157440164505953</v>
      </c>
      <c r="CC276" s="215">
        <f t="shared" si="328"/>
        <v>15.520593814860071</v>
      </c>
      <c r="CD276" s="215">
        <f t="shared" si="328"/>
        <v>14.91342660036732</v>
      </c>
    </row>
    <row r="277" spans="1:82" s="148" customFormat="1" ht="17.399999999999999" customHeight="1" x14ac:dyDescent="0.25">
      <c r="A277" s="215" t="s">
        <v>265</v>
      </c>
      <c r="B277" s="215">
        <f t="shared" ref="B277:AG277" si="338">+B136</f>
        <v>0.1477</v>
      </c>
      <c r="C277" s="215">
        <f t="shared" si="338"/>
        <v>0.16516232381578272</v>
      </c>
      <c r="D277" s="215">
        <f t="shared" si="338"/>
        <v>0.18389108276005159</v>
      </c>
      <c r="E277" s="215">
        <f t="shared" si="338"/>
        <v>0.20387764172927414</v>
      </c>
      <c r="F277" s="215">
        <f t="shared" si="338"/>
        <v>0.22511301321692762</v>
      </c>
      <c r="G277" s="215">
        <f t="shared" si="338"/>
        <v>0.24758820259168512</v>
      </c>
      <c r="H277" s="215">
        <f t="shared" si="338"/>
        <v>0.27129320858809752</v>
      </c>
      <c r="I277" s="215">
        <f t="shared" si="338"/>
        <v>0.29622374825924386</v>
      </c>
      <c r="J277" s="215">
        <f t="shared" si="338"/>
        <v>0.32237546696009811</v>
      </c>
      <c r="K277" s="215">
        <f t="shared" si="338"/>
        <v>0.34974223046382918</v>
      </c>
      <c r="L277" s="215">
        <f t="shared" si="338"/>
        <v>0.37831588279923378</v>
      </c>
      <c r="M277" s="215">
        <f t="shared" si="338"/>
        <v>0.40808595722112362</v>
      </c>
      <c r="N277" s="215">
        <f t="shared" si="338"/>
        <v>0.43903937081604361</v>
      </c>
      <c r="O277" s="215">
        <f t="shared" si="338"/>
        <v>0.47116010259477098</v>
      </c>
      <c r="P277" s="215">
        <f t="shared" si="338"/>
        <v>0.50442885171380814</v>
      </c>
      <c r="Q277" s="215">
        <f t="shared" si="338"/>
        <v>0.53882267252410543</v>
      </c>
      <c r="R277" s="319">
        <f t="shared" si="338"/>
        <v>0.57431458246234912</v>
      </c>
      <c r="S277" s="215">
        <f t="shared" si="338"/>
        <v>0.61073771703856716</v>
      </c>
      <c r="T277" s="215">
        <f t="shared" si="338"/>
        <v>0.64803944228235921</v>
      </c>
      <c r="U277" s="215">
        <f t="shared" si="338"/>
        <v>0.68616523780606364</v>
      </c>
      <c r="V277" s="215">
        <f t="shared" si="338"/>
        <v>0.72505814486721964</v>
      </c>
      <c r="W277" s="215">
        <f t="shared" si="338"/>
        <v>0.76465788404654611</v>
      </c>
      <c r="X277" s="215">
        <f t="shared" si="338"/>
        <v>0.80489989328469735</v>
      </c>
      <c r="Y277" s="215">
        <f t="shared" si="338"/>
        <v>0.84571431384808182</v>
      </c>
      <c r="Z277" s="215">
        <f t="shared" si="338"/>
        <v>0.88702489519839867</v>
      </c>
      <c r="AA277" s="215">
        <f t="shared" si="338"/>
        <v>0.92874776964933015</v>
      </c>
      <c r="AB277" s="215">
        <f t="shared" si="338"/>
        <v>0.97079003191308277</v>
      </c>
      <c r="AC277" s="215">
        <f t="shared" si="338"/>
        <v>1.0130480380583822</v>
      </c>
      <c r="AD277" s="215">
        <f t="shared" si="338"/>
        <v>1.0554051727581817</v>
      </c>
      <c r="AE277" s="215">
        <f t="shared" si="338"/>
        <v>1.09772798103755</v>
      </c>
      <c r="AF277" s="215">
        <f t="shared" si="338"/>
        <v>1.1398633474943365</v>
      </c>
      <c r="AG277" s="215">
        <f t="shared" si="338"/>
        <v>1.1816345791705947</v>
      </c>
      <c r="AH277" s="215">
        <f t="shared" ref="AH277:BM277" si="339">+AH136</f>
        <v>1.2228360928516107</v>
      </c>
      <c r="AI277" s="215">
        <f t="shared" si="339"/>
        <v>1.2632262004697152</v>
      </c>
      <c r="AJ277" s="215">
        <f t="shared" si="339"/>
        <v>1.3025173218181982</v>
      </c>
      <c r="AK277" s="215">
        <f t="shared" si="339"/>
        <v>1.3377882664032572</v>
      </c>
      <c r="AL277" s="215">
        <f t="shared" si="339"/>
        <v>1.3720911773538369</v>
      </c>
      <c r="AM277" s="215">
        <f t="shared" si="339"/>
        <v>1.4054587774273211</v>
      </c>
      <c r="AN277" s="215">
        <f t="shared" si="339"/>
        <v>1.4379246789784621</v>
      </c>
      <c r="AO277" s="215">
        <f t="shared" si="339"/>
        <v>1.4695210677553754</v>
      </c>
      <c r="AP277" s="215">
        <f t="shared" si="339"/>
        <v>1.5002782665605199</v>
      </c>
      <c r="AQ277" s="215">
        <f t="shared" si="339"/>
        <v>1.5302247822120814</v>
      </c>
      <c r="AR277" s="215">
        <f t="shared" si="339"/>
        <v>1.559387457564132</v>
      </c>
      <c r="AS277" s="215">
        <f t="shared" si="339"/>
        <v>1.5877916312389821</v>
      </c>
      <c r="AT277" s="215">
        <f t="shared" si="339"/>
        <v>1.6154612825758505</v>
      </c>
      <c r="AU277" s="215">
        <f t="shared" si="339"/>
        <v>1.6424191586605237</v>
      </c>
      <c r="AV277" s="215">
        <f t="shared" si="339"/>
        <v>1.6686868849261971</v>
      </c>
      <c r="AW277" s="215">
        <f t="shared" si="339"/>
        <v>1.6942850616098544</v>
      </c>
      <c r="AX277" s="215">
        <f t="shared" si="339"/>
        <v>1.7192333482088071</v>
      </c>
      <c r="AY277" s="215">
        <f t="shared" si="339"/>
        <v>1.7435505377651177</v>
      </c>
      <c r="AZ277" s="215">
        <f t="shared" si="339"/>
        <v>1.7672546224983519</v>
      </c>
      <c r="BA277" s="215">
        <f t="shared" si="339"/>
        <v>1.7903628520468673</v>
      </c>
      <c r="BB277" s="215">
        <f t="shared" si="339"/>
        <v>1.81289178536491</v>
      </c>
      <c r="BC277" s="215">
        <f t="shared" si="339"/>
        <v>1.8348573371497334</v>
      </c>
      <c r="BD277" s="215">
        <f t="shared" si="339"/>
        <v>1.8562748195320689</v>
      </c>
      <c r="BE277" s="215">
        <f t="shared" si="339"/>
        <v>1.8771589796480506</v>
      </c>
      <c r="BF277" s="215">
        <f t="shared" si="339"/>
        <v>1.8975240336159898</v>
      </c>
      <c r="BG277" s="215">
        <f t="shared" si="339"/>
        <v>1.9173836973631382</v>
      </c>
      <c r="BH277" s="215">
        <f t="shared" si="339"/>
        <v>1.9367512146826027</v>
      </c>
      <c r="BI277" s="215">
        <f t="shared" si="339"/>
        <v>1.9556393828463667</v>
      </c>
      <c r="BJ277" s="215">
        <f t="shared" si="339"/>
        <v>1.9740605760549392</v>
      </c>
      <c r="BK277" s="215">
        <f t="shared" si="339"/>
        <v>1.9920267669659275</v>
      </c>
      <c r="BL277" s="215">
        <f t="shared" si="339"/>
        <v>2.0095495465115163</v>
      </c>
      <c r="BM277" s="215">
        <f t="shared" si="339"/>
        <v>2.0266401421874374</v>
      </c>
      <c r="BN277" s="215">
        <f t="shared" ref="BN277:CB277" si="340">+BN136</f>
        <v>2.0433094349726759</v>
      </c>
      <c r="BO277" s="215">
        <f t="shared" si="340"/>
        <v>2.0595679750192359</v>
      </c>
      <c r="BP277" s="215">
        <f t="shared" si="340"/>
        <v>2.0754259962341925</v>
      </c>
      <c r="BQ277" s="215">
        <f t="shared" si="340"/>
        <v>2.0908934298615733</v>
      </c>
      <c r="BR277" s="215">
        <f t="shared" si="340"/>
        <v>2.105979917158928</v>
      </c>
      <c r="BS277" s="215">
        <f t="shared" si="340"/>
        <v>2.1206948212524948</v>
      </c>
      <c r="BT277" s="215">
        <f t="shared" si="340"/>
        <v>2.1350472382453445</v>
      </c>
      <c r="BU277" s="215">
        <f t="shared" si="340"/>
        <v>2.1490460076446269</v>
      </c>
      <c r="BV277" s="215">
        <f t="shared" si="340"/>
        <v>2.1626997221668054</v>
      </c>
      <c r="BW277" s="215">
        <f t="shared" si="340"/>
        <v>2.1760167369734815</v>
      </c>
      <c r="BX277" s="215">
        <f t="shared" si="340"/>
        <v>2.1890051783848592</v>
      </c>
      <c r="BY277" s="215">
        <f t="shared" si="340"/>
        <v>2.2016729521130536</v>
      </c>
      <c r="BZ277" s="215">
        <f t="shared" si="340"/>
        <v>2.2140277510531621</v>
      </c>
      <c r="CA277" s="215">
        <f t="shared" si="340"/>
        <v>2.2260770626662501</v>
      </c>
      <c r="CB277" s="215">
        <f t="shared" si="340"/>
        <v>2.2378281759850518</v>
      </c>
      <c r="CC277" s="215">
        <f>+CC136</f>
        <v>2.2492881882702429</v>
      </c>
      <c r="CD277" s="215">
        <f>+CD136</f>
        <v>2.2604640113425036</v>
      </c>
    </row>
    <row r="278" spans="1:82" s="148" customFormat="1" ht="17.399999999999999" customHeight="1" x14ac:dyDescent="0.25">
      <c r="A278" s="215" t="s">
        <v>266</v>
      </c>
      <c r="B278" s="215">
        <f t="shared" ref="B278:AG278" si="341">+B137</f>
        <v>1.0994539999999999</v>
      </c>
      <c r="C278" s="215">
        <f t="shared" si="341"/>
        <v>1.263779925535879</v>
      </c>
      <c r="D278" s="215">
        <f t="shared" si="341"/>
        <v>1.3866798538525913</v>
      </c>
      <c r="E278" s="215">
        <f t="shared" si="341"/>
        <v>1.4982738712661674</v>
      </c>
      <c r="F278" s="215">
        <f t="shared" si="341"/>
        <v>1.6073546203682008</v>
      </c>
      <c r="G278" s="215">
        <f t="shared" si="341"/>
        <v>1.7164870212569316</v>
      </c>
      <c r="H278" s="215">
        <f t="shared" si="341"/>
        <v>1.826367145312572</v>
      </c>
      <c r="I278" s="215">
        <f t="shared" si="341"/>
        <v>1.9374511443549318</v>
      </c>
      <c r="J278" s="215">
        <f t="shared" si="341"/>
        <v>2.049865149440611</v>
      </c>
      <c r="K278" s="215">
        <f t="shared" si="341"/>
        <v>2.1635603653316977</v>
      </c>
      <c r="L278" s="215">
        <f t="shared" si="341"/>
        <v>2.2784239860102993</v>
      </c>
      <c r="M278" s="215">
        <f t="shared" si="341"/>
        <v>2.3943092831841168</v>
      </c>
      <c r="N278" s="215">
        <f t="shared" si="341"/>
        <v>2.5110433867344124</v>
      </c>
      <c r="O278" s="215">
        <f t="shared" si="341"/>
        <v>2.6284285123800997</v>
      </c>
      <c r="P278" s="215">
        <f t="shared" si="341"/>
        <v>2.7462411014344186</v>
      </c>
      <c r="Q278" s="215">
        <f t="shared" si="341"/>
        <v>2.864230179003568</v>
      </c>
      <c r="R278" s="319">
        <f t="shared" si="341"/>
        <v>2.9821152785764853</v>
      </c>
      <c r="S278" s="215">
        <f t="shared" si="341"/>
        <v>3.0933794107225898</v>
      </c>
      <c r="T278" s="215">
        <f t="shared" si="341"/>
        <v>3.2011882801770852</v>
      </c>
      <c r="U278" s="215">
        <f t="shared" si="341"/>
        <v>3.30633160246997</v>
      </c>
      <c r="V278" s="215">
        <f t="shared" si="341"/>
        <v>3.4088764674579268</v>
      </c>
      <c r="W278" s="215">
        <f t="shared" si="341"/>
        <v>3.50863566270182</v>
      </c>
      <c r="X278" s="215">
        <f t="shared" si="341"/>
        <v>3.6053002698475649</v>
      </c>
      <c r="Y278" s="215">
        <f t="shared" si="341"/>
        <v>3.698475170005834</v>
      </c>
      <c r="Z278" s="215">
        <f t="shared" si="341"/>
        <v>3.7876847477191484</v>
      </c>
      <c r="AA278" s="215">
        <f t="shared" si="341"/>
        <v>3.8723675428659985</v>
      </c>
      <c r="AB278" s="215">
        <f t="shared" si="341"/>
        <v>3.9518645688150444</v>
      </c>
      <c r="AC278" s="215">
        <f t="shared" si="341"/>
        <v>4.0254016727288207</v>
      </c>
      <c r="AD278" s="215">
        <f t="shared" si="341"/>
        <v>4.0920583766703427</v>
      </c>
      <c r="AE278" s="215">
        <f t="shared" si="341"/>
        <v>4.1506816781830524</v>
      </c>
      <c r="AF278" s="215">
        <f t="shared" si="341"/>
        <v>4.1999050937083924</v>
      </c>
      <c r="AG278" s="215">
        <f t="shared" si="341"/>
        <v>4.2381012924122512</v>
      </c>
      <c r="AH278" s="215">
        <f t="shared" ref="AH278:BM278" si="342">+AH137</f>
        <v>4.2633005273247173</v>
      </c>
      <c r="AI278" s="215">
        <f t="shared" si="342"/>
        <v>4.273074515663863</v>
      </c>
      <c r="AJ278" s="215">
        <f t="shared" si="342"/>
        <v>4.2643776445089365</v>
      </c>
      <c r="AK278" s="215">
        <f t="shared" si="342"/>
        <v>4.1153780000868005</v>
      </c>
      <c r="AL278" s="215">
        <f t="shared" si="342"/>
        <v>4.0612861264930915</v>
      </c>
      <c r="AM278" s="215">
        <f t="shared" si="342"/>
        <v>4.0355461717045866</v>
      </c>
      <c r="AN278" s="215">
        <f t="shared" si="342"/>
        <v>4.0187473640734774</v>
      </c>
      <c r="AO278" s="215">
        <f t="shared" si="342"/>
        <v>4.005174490715893</v>
      </c>
      <c r="AP278" s="215">
        <f t="shared" si="342"/>
        <v>3.9931000911784515</v>
      </c>
      <c r="AQ278" s="215">
        <f t="shared" si="342"/>
        <v>3.9819644060001336</v>
      </c>
      <c r="AR278" s="215">
        <f t="shared" si="342"/>
        <v>3.9715547188594309</v>
      </c>
      <c r="AS278" s="215">
        <f t="shared" si="342"/>
        <v>3.9617656239552712</v>
      </c>
      <c r="AT278" s="215">
        <f t="shared" si="342"/>
        <v>3.9525283249180396</v>
      </c>
      <c r="AU278" s="215">
        <f t="shared" si="342"/>
        <v>3.9437892566362169</v>
      </c>
      <c r="AV278" s="215">
        <f t="shared" si="342"/>
        <v>3.9355031964938121</v>
      </c>
      <c r="AW278" s="215">
        <f t="shared" si="342"/>
        <v>3.9276307059900128</v>
      </c>
      <c r="AX278" s="215">
        <f t="shared" si="342"/>
        <v>3.9201369246704627</v>
      </c>
      <c r="AY278" s="215">
        <f t="shared" si="342"/>
        <v>3.9129908321371696</v>
      </c>
      <c r="AZ278" s="215">
        <f t="shared" si="342"/>
        <v>3.906164706971599</v>
      </c>
      <c r="BA278" s="215">
        <f t="shared" si="342"/>
        <v>3.8996336927294717</v>
      </c>
      <c r="BB278" s="215">
        <f t="shared" si="342"/>
        <v>3.8933754361621062</v>
      </c>
      <c r="BC278" s="215">
        <f t="shared" si="342"/>
        <v>3.8873697805412526</v>
      </c>
      <c r="BD278" s="215">
        <f t="shared" si="342"/>
        <v>3.8815985034593483</v>
      </c>
      <c r="BE278" s="215">
        <f t="shared" si="342"/>
        <v>3.8760450914193463</v>
      </c>
      <c r="BF278" s="215">
        <f t="shared" si="342"/>
        <v>3.870694545218516</v>
      </c>
      <c r="BG278" s="215">
        <f t="shared" si="342"/>
        <v>3.8655332112884739</v>
      </c>
      <c r="BH278" s="215">
        <f t="shared" si="342"/>
        <v>3.8605486350257916</v>
      </c>
      <c r="BI278" s="215">
        <f t="shared" si="342"/>
        <v>3.8557294328337077</v>
      </c>
      <c r="BJ278" s="215">
        <f t="shared" si="342"/>
        <v>3.8510651801466445</v>
      </c>
      <c r="BK278" s="215">
        <f t="shared" si="342"/>
        <v>3.8465463131565856</v>
      </c>
      <c r="BL278" s="215">
        <f t="shared" si="342"/>
        <v>3.8421640423261492</v>
      </c>
      <c r="BM278" s="215">
        <f t="shared" si="342"/>
        <v>3.8379102760738384</v>
      </c>
      <c r="BN278" s="215">
        <f t="shared" ref="BN278:CB278" si="343">+BN137</f>
        <v>3.8337775532652625</v>
      </c>
      <c r="BO278" s="215">
        <f t="shared" si="343"/>
        <v>3.8297589833500965</v>
      </c>
      <c r="BP278" s="215">
        <f t="shared" si="343"/>
        <v>3.8258481931561246</v>
      </c>
      <c r="BQ278" s="215">
        <f t="shared" si="343"/>
        <v>3.8220392794951707</v>
      </c>
      <c r="BR278" s="215">
        <f t="shared" si="343"/>
        <v>3.8183267668561092</v>
      </c>
      <c r="BS278" s="215">
        <f t="shared" si="343"/>
        <v>3.814705569561581</v>
      </c>
      <c r="BT278" s="215">
        <f t="shared" si="343"/>
        <v>3.8111709578506954</v>
      </c>
      <c r="BU278" s="215">
        <f t="shared" si="343"/>
        <v>3.8077185274226895</v>
      </c>
      <c r="BV278" s="215">
        <f t="shared" si="343"/>
        <v>3.8043441720382667</v>
      </c>
      <c r="BW278" s="215">
        <f t="shared" si="343"/>
        <v>3.8010440588280465</v>
      </c>
      <c r="BX278" s="215">
        <f t="shared" si="343"/>
        <v>3.7978146060026425</v>
      </c>
      <c r="BY278" s="215">
        <f t="shared" si="343"/>
        <v>3.794652462697524</v>
      </c>
      <c r="BZ278" s="215">
        <f t="shared" si="343"/>
        <v>3.7915544907190748</v>
      </c>
      <c r="CA278" s="215">
        <f t="shared" si="343"/>
        <v>3.7885177479869299</v>
      </c>
      <c r="CB278" s="215">
        <f t="shared" si="343"/>
        <v>3.7855394734924293</v>
      </c>
      <c r="CC278" s="215">
        <f>+CC137</f>
        <v>3.7826170736144951</v>
      </c>
      <c r="CD278" s="215">
        <f>+CD137</f>
        <v>3.7797481096528589</v>
      </c>
    </row>
    <row r="279" spans="1:82" s="148" customFormat="1" ht="17.399999999999999" customHeight="1" x14ac:dyDescent="0.25">
      <c r="A279" s="215" t="s">
        <v>267</v>
      </c>
      <c r="B279" s="215">
        <f t="shared" ref="B279:AG279" si="344">+B124</f>
        <v>0.44715359049999998</v>
      </c>
      <c r="C279" s="215">
        <f t="shared" si="344"/>
        <v>0.51082359469464145</v>
      </c>
      <c r="D279" s="215">
        <f t="shared" si="344"/>
        <v>0.57698395946342518</v>
      </c>
      <c r="E279" s="215">
        <f t="shared" si="344"/>
        <v>0.63933006722246077</v>
      </c>
      <c r="F279" s="215">
        <f t="shared" si="344"/>
        <v>0.70569719573455081</v>
      </c>
      <c r="G279" s="215">
        <f t="shared" si="344"/>
        <v>0.77926257195881388</v>
      </c>
      <c r="H279" s="215">
        <f t="shared" si="344"/>
        <v>0.86179893195019919</v>
      </c>
      <c r="I279" s="215">
        <f t="shared" si="344"/>
        <v>0.95471235719664271</v>
      </c>
      <c r="J279" s="215">
        <f t="shared" si="344"/>
        <v>1.0592901611375685</v>
      </c>
      <c r="K279" s="215">
        <f t="shared" si="344"/>
        <v>1.1774010610427603</v>
      </c>
      <c r="L279" s="215">
        <f t="shared" si="344"/>
        <v>1.310831052501831</v>
      </c>
      <c r="M279" s="215">
        <f t="shared" si="344"/>
        <v>1.461554708286396</v>
      </c>
      <c r="N279" s="215">
        <f t="shared" si="344"/>
        <v>1.6317630462891524</v>
      </c>
      <c r="O279" s="215">
        <f t="shared" si="344"/>
        <v>1.8238804083492026</v>
      </c>
      <c r="P279" s="215">
        <f t="shared" si="344"/>
        <v>2.0405755814406406</v>
      </c>
      <c r="Q279" s="215">
        <f t="shared" si="344"/>
        <v>2.2847676047404564</v>
      </c>
      <c r="R279" s="319">
        <f t="shared" si="344"/>
        <v>2.559625144900469</v>
      </c>
      <c r="S279" s="215">
        <f t="shared" si="344"/>
        <v>2.8685576359968956</v>
      </c>
      <c r="T279" s="215">
        <f t="shared" si="344"/>
        <v>3.2050515975400646</v>
      </c>
      <c r="U279" s="215">
        <f t="shared" si="344"/>
        <v>3.5759654964350291</v>
      </c>
      <c r="V279" s="215">
        <f t="shared" si="344"/>
        <v>3.98561942386835</v>
      </c>
      <c r="W279" s="215">
        <f t="shared" si="344"/>
        <v>4.4375185536450426</v>
      </c>
      <c r="X279" s="215">
        <f t="shared" si="344"/>
        <v>4.9348358103675194</v>
      </c>
      <c r="Y279" s="215">
        <f t="shared" si="344"/>
        <v>5.4804886470496772</v>
      </c>
      <c r="Z279" s="215">
        <f t="shared" si="344"/>
        <v>6.077069434731631</v>
      </c>
      <c r="AA279" s="215">
        <f t="shared" si="344"/>
        <v>6.726707399707343</v>
      </c>
      <c r="AB279" s="215">
        <f t="shared" si="344"/>
        <v>7.430882204196446</v>
      </c>
      <c r="AC279" s="215">
        <f t="shared" si="344"/>
        <v>8.1901896662347102</v>
      </c>
      <c r="AD279" s="215">
        <f t="shared" si="344"/>
        <v>9.004051665064976</v>
      </c>
      <c r="AE279" s="215">
        <f t="shared" si="344"/>
        <v>9.8704288452408058</v>
      </c>
      <c r="AF279" s="215">
        <f t="shared" si="344"/>
        <v>10.785950765144626</v>
      </c>
      <c r="AG279" s="215">
        <f t="shared" si="344"/>
        <v>11.743367489929661</v>
      </c>
      <c r="AH279" s="215">
        <f t="shared" ref="AH279:BM279" si="345">+AH124</f>
        <v>12.731859212472996</v>
      </c>
      <c r="AI279" s="215">
        <f t="shared" si="345"/>
        <v>13.735989681503888</v>
      </c>
      <c r="AJ279" s="215">
        <f t="shared" si="345"/>
        <v>14.734216599827825</v>
      </c>
      <c r="AK279" s="215">
        <f t="shared" si="345"/>
        <v>15.696703129109128</v>
      </c>
      <c r="AL279" s="215">
        <f t="shared" si="345"/>
        <v>15.558734266601943</v>
      </c>
      <c r="AM279" s="215">
        <f t="shared" si="345"/>
        <v>15.70703044003057</v>
      </c>
      <c r="AN279" s="215">
        <f t="shared" si="345"/>
        <v>16.056327353175813</v>
      </c>
      <c r="AO279" s="215">
        <f t="shared" si="345"/>
        <v>16.458369942512554</v>
      </c>
      <c r="AP279" s="215">
        <f t="shared" si="345"/>
        <v>16.870189221439201</v>
      </c>
      <c r="AQ279" s="215">
        <f t="shared" si="345"/>
        <v>17.279379201007014</v>
      </c>
      <c r="AR279" s="215">
        <f t="shared" si="345"/>
        <v>17.682541936194355</v>
      </c>
      <c r="AS279" s="215">
        <f t="shared" si="345"/>
        <v>18.078922377150509</v>
      </c>
      <c r="AT279" s="215">
        <f t="shared" si="345"/>
        <v>18.468520114841116</v>
      </c>
      <c r="AU279" s="215">
        <f t="shared" si="345"/>
        <v>18.851531620870801</v>
      </c>
      <c r="AV279" s="215">
        <f t="shared" si="345"/>
        <v>19.228188201371751</v>
      </c>
      <c r="AW279" s="215">
        <f t="shared" si="345"/>
        <v>19.598711228364376</v>
      </c>
      <c r="AX279" s="215">
        <f t="shared" si="345"/>
        <v>19.963301757548955</v>
      </c>
      <c r="AY279" s="215">
        <f t="shared" si="345"/>
        <v>20.322139926472829</v>
      </c>
      <c r="AZ279" s="215">
        <f t="shared" si="345"/>
        <v>20.675386883256735</v>
      </c>
      <c r="BA279" s="215">
        <f t="shared" si="345"/>
        <v>21.023187152163491</v>
      </c>
      <c r="BB279" s="215">
        <f t="shared" si="345"/>
        <v>21.36567086547976</v>
      </c>
      <c r="BC279" s="215">
        <f t="shared" si="345"/>
        <v>21.702955734767151</v>
      </c>
      <c r="BD279" s="215">
        <f t="shared" si="345"/>
        <v>22.035148758723203</v>
      </c>
      <c r="BE279" s="215">
        <f t="shared" si="345"/>
        <v>22.362347695604075</v>
      </c>
      <c r="BF279" s="215">
        <f t="shared" si="345"/>
        <v>22.684642332303685</v>
      </c>
      <c r="BG279" s="215">
        <f t="shared" si="345"/>
        <v>23.002115579387709</v>
      </c>
      <c r="BH279" s="215">
        <f t="shared" si="345"/>
        <v>23.31484441728615</v>
      </c>
      <c r="BI279" s="215">
        <f t="shared" si="345"/>
        <v>23.622900714964384</v>
      </c>
      <c r="BJ279" s="215">
        <f t="shared" si="345"/>
        <v>23.926351939058755</v>
      </c>
      <c r="BK279" s="215">
        <f t="shared" si="345"/>
        <v>24.225261768668211</v>
      </c>
      <c r="BL279" s="215">
        <f t="shared" si="345"/>
        <v>24.519690628676706</v>
      </c>
      <c r="BM279" s="215">
        <f t="shared" si="345"/>
        <v>24.809696152553112</v>
      </c>
      <c r="BN279" s="215">
        <f t="shared" ref="BN279:CB279" si="346">+BN124</f>
        <v>25.095333583968017</v>
      </c>
      <c r="BO279" s="215">
        <f t="shared" si="346"/>
        <v>25.376656125222695</v>
      </c>
      <c r="BP279" s="215">
        <f t="shared" si="346"/>
        <v>25.653715239356963</v>
      </c>
      <c r="BQ279" s="215">
        <f t="shared" si="346"/>
        <v>25.926560911848288</v>
      </c>
      <c r="BR279" s="215">
        <f t="shared" si="346"/>
        <v>26.195241877012471</v>
      </c>
      <c r="BS279" s="215">
        <f t="shared" si="346"/>
        <v>26.459805813528718</v>
      </c>
      <c r="BT279" s="215">
        <f t="shared" si="346"/>
        <v>26.720299512931341</v>
      </c>
      <c r="BU279" s="215">
        <f t="shared" si="346"/>
        <v>26.976769024411578</v>
      </c>
      <c r="BV279" s="215">
        <f t="shared" si="346"/>
        <v>27.22925977884567</v>
      </c>
      <c r="BW279" s="215">
        <f t="shared" si="346"/>
        <v>27.477816694598392</v>
      </c>
      <c r="BX279" s="215">
        <f t="shared" si="346"/>
        <v>27.722484267334561</v>
      </c>
      <c r="BY279" s="215">
        <f t="shared" si="346"/>
        <v>27.963306645797349</v>
      </c>
      <c r="BZ279" s="215">
        <f t="shared" si="346"/>
        <v>28.200327695273693</v>
      </c>
      <c r="CA279" s="215">
        <f t="shared" si="346"/>
        <v>28.433591050262994</v>
      </c>
      <c r="CB279" s="215">
        <f t="shared" si="346"/>
        <v>28.663140157682498</v>
      </c>
      <c r="CC279" s="215">
        <f>+CC124</f>
        <v>28.889018311789243</v>
      </c>
      <c r="CD279" s="215">
        <f>+CD124</f>
        <v>29.111268681857499</v>
      </c>
    </row>
    <row r="280" spans="1:82" s="148" customFormat="1" ht="17.399999999999999" customHeight="1" x14ac:dyDescent="0.25">
      <c r="A280" s="215" t="s">
        <v>268</v>
      </c>
      <c r="B280" s="215">
        <f t="shared" ref="B280:AG280" si="347">+B122</f>
        <v>43.959136523399998</v>
      </c>
      <c r="C280" s="215">
        <f t="shared" si="347"/>
        <v>44.744649935168596</v>
      </c>
      <c r="D280" s="215">
        <f t="shared" si="347"/>
        <v>46.155651207146192</v>
      </c>
      <c r="E280" s="215">
        <f t="shared" si="347"/>
        <v>47.344398800672089</v>
      </c>
      <c r="F280" s="215">
        <f t="shared" si="347"/>
        <v>48.488646375192381</v>
      </c>
      <c r="G280" s="215">
        <f t="shared" si="347"/>
        <v>49.637486696286686</v>
      </c>
      <c r="H280" s="215">
        <f t="shared" si="347"/>
        <v>50.80384577452503</v>
      </c>
      <c r="I280" s="215">
        <f t="shared" si="347"/>
        <v>51.990064490487043</v>
      </c>
      <c r="J280" s="215">
        <f t="shared" si="347"/>
        <v>53.194311333965736</v>
      </c>
      <c r="K280" s="215">
        <f t="shared" si="347"/>
        <v>54.419021543097955</v>
      </c>
      <c r="L280" s="215">
        <f t="shared" si="347"/>
        <v>55.662747217968487</v>
      </c>
      <c r="M280" s="215">
        <f t="shared" si="347"/>
        <v>56.923707524200111</v>
      </c>
      <c r="N280" s="215">
        <f t="shared" si="347"/>
        <v>58.199971195818563</v>
      </c>
      <c r="O280" s="215">
        <f t="shared" si="347"/>
        <v>59.489499748068376</v>
      </c>
      <c r="P280" s="215">
        <f t="shared" si="347"/>
        <v>60.790154120039233</v>
      </c>
      <c r="Q280" s="215">
        <f t="shared" si="347"/>
        <v>62.099692340529742</v>
      </c>
      <c r="R280" s="319">
        <f t="shared" si="347"/>
        <v>63.415766028227225</v>
      </c>
      <c r="S280" s="215">
        <f t="shared" si="347"/>
        <v>64.735917955901414</v>
      </c>
      <c r="T280" s="215">
        <f t="shared" si="347"/>
        <v>66.020969653135666</v>
      </c>
      <c r="U280" s="215">
        <f t="shared" si="347"/>
        <v>67.289664548643486</v>
      </c>
      <c r="V280" s="215">
        <f t="shared" si="347"/>
        <v>68.546200577950614</v>
      </c>
      <c r="W280" s="215">
        <f t="shared" si="347"/>
        <v>69.790514661997349</v>
      </c>
      <c r="X280" s="215">
        <f t="shared" si="347"/>
        <v>71.021174862331989</v>
      </c>
      <c r="Y280" s="215">
        <f t="shared" si="347"/>
        <v>72.236203869726012</v>
      </c>
      <c r="Z280" s="215">
        <f t="shared" si="347"/>
        <v>73.433315285945625</v>
      </c>
      <c r="AA280" s="215">
        <f t="shared" si="347"/>
        <v>74.609976999236608</v>
      </c>
      <c r="AB280" s="215">
        <f t="shared" si="347"/>
        <v>75.76341674250915</v>
      </c>
      <c r="AC280" s="215">
        <f t="shared" si="347"/>
        <v>76.890599815179186</v>
      </c>
      <c r="AD280" s="215">
        <f t="shared" si="347"/>
        <v>77.98818348485915</v>
      </c>
      <c r="AE280" s="215">
        <f t="shared" si="347"/>
        <v>79.052528733429313</v>
      </c>
      <c r="AF280" s="215">
        <f t="shared" si="347"/>
        <v>80.080176750941718</v>
      </c>
      <c r="AG280" s="215">
        <f t="shared" si="347"/>
        <v>81.065457126948743</v>
      </c>
      <c r="AH280" s="215">
        <f t="shared" ref="AH280:BM280" si="348">+AH122</f>
        <v>82.001784766543352</v>
      </c>
      <c r="AI280" s="215">
        <f t="shared" si="348"/>
        <v>82.881263242459895</v>
      </c>
      <c r="AJ280" s="215">
        <f t="shared" si="348"/>
        <v>83.694022557376201</v>
      </c>
      <c r="AK280" s="215">
        <f t="shared" si="348"/>
        <v>84.427133483942072</v>
      </c>
      <c r="AL280" s="215">
        <f t="shared" si="348"/>
        <v>84.324850461247848</v>
      </c>
      <c r="AM280" s="215">
        <f t="shared" si="348"/>
        <v>84.434753418020293</v>
      </c>
      <c r="AN280" s="215">
        <f t="shared" si="348"/>
        <v>84.689571990645135</v>
      </c>
      <c r="AO280" s="215">
        <f t="shared" si="348"/>
        <v>84.976095136817904</v>
      </c>
      <c r="AP280" s="215">
        <f t="shared" si="348"/>
        <v>85.262418949966673</v>
      </c>
      <c r="AQ280" s="215">
        <f t="shared" si="348"/>
        <v>85.540074134103591</v>
      </c>
      <c r="AR280" s="215">
        <f t="shared" si="348"/>
        <v>85.80728220739384</v>
      </c>
      <c r="AS280" s="215">
        <f t="shared" si="348"/>
        <v>86.064120597696444</v>
      </c>
      <c r="AT280" s="215">
        <f t="shared" si="348"/>
        <v>86.311134340712982</v>
      </c>
      <c r="AU280" s="215">
        <f t="shared" si="348"/>
        <v>86.54894431295898</v>
      </c>
      <c r="AV280" s="215">
        <f t="shared" si="348"/>
        <v>86.778142516449691</v>
      </c>
      <c r="AW280" s="215">
        <f t="shared" si="348"/>
        <v>86.999269074905285</v>
      </c>
      <c r="AX280" s="215">
        <f t="shared" si="348"/>
        <v>87.212811675392828</v>
      </c>
      <c r="AY280" s="215">
        <f t="shared" si="348"/>
        <v>87.41921049957422</v>
      </c>
      <c r="AZ280" s="215">
        <f t="shared" si="348"/>
        <v>87.618863917117864</v>
      </c>
      <c r="BA280" s="215">
        <f t="shared" si="348"/>
        <v>87.812133723468406</v>
      </c>
      <c r="BB280" s="215">
        <f t="shared" si="348"/>
        <v>87.999349691451059</v>
      </c>
      <c r="BC280" s="215">
        <f t="shared" si="348"/>
        <v>88.180813467998604</v>
      </c>
      <c r="BD280" s="215">
        <f t="shared" si="348"/>
        <v>88.356801903859363</v>
      </c>
      <c r="BE280" s="215">
        <f t="shared" si="348"/>
        <v>88.527569905316312</v>
      </c>
      <c r="BF280" s="215">
        <f t="shared" si="348"/>
        <v>88.693352885278216</v>
      </c>
      <c r="BG280" s="215">
        <f t="shared" si="348"/>
        <v>88.854368878205008</v>
      </c>
      <c r="BH280" s="215">
        <f t="shared" si="348"/>
        <v>89.010820372014237</v>
      </c>
      <c r="BI280" s="215">
        <f t="shared" si="348"/>
        <v>89.162895900765449</v>
      </c>
      <c r="BJ280" s="215">
        <f t="shared" si="348"/>
        <v>89.310771434323627</v>
      </c>
      <c r="BK280" s="215">
        <f t="shared" si="348"/>
        <v>89.45461159504265</v>
      </c>
      <c r="BL280" s="215">
        <f t="shared" si="348"/>
        <v>89.594570726505907</v>
      </c>
      <c r="BM280" s="215">
        <f t="shared" si="348"/>
        <v>89.730793835277552</v>
      </c>
      <c r="BN280" s="215">
        <f t="shared" ref="BN280:CB280" si="349">+BN122</f>
        <v>89.863417423271528</v>
      </c>
      <c r="BO280" s="215">
        <f t="shared" si="349"/>
        <v>89.992570225591322</v>
      </c>
      <c r="BP280" s="215">
        <f t="shared" si="349"/>
        <v>90.118373866416732</v>
      </c>
      <c r="BQ280" s="215">
        <f t="shared" si="349"/>
        <v>90.240943443623081</v>
      </c>
      <c r="BR280" s="215">
        <f t="shared" si="349"/>
        <v>90.360388051244485</v>
      </c>
      <c r="BS280" s="215">
        <f t="shared" si="349"/>
        <v>90.476811247573977</v>
      </c>
      <c r="BT280" s="215">
        <f t="shared" si="349"/>
        <v>90.590311475587754</v>
      </c>
      <c r="BU280" s="215">
        <f t="shared" si="349"/>
        <v>90.700982441448829</v>
      </c>
      <c r="BV280" s="215">
        <f t="shared" si="349"/>
        <v>90.808913456057155</v>
      </c>
      <c r="BW280" s="215">
        <f t="shared" si="349"/>
        <v>90.914189743945684</v>
      </c>
      <c r="BX280" s="215">
        <f t="shared" si="349"/>
        <v>91.016892723253193</v>
      </c>
      <c r="BY280" s="215">
        <f t="shared" si="349"/>
        <v>91.117100260020322</v>
      </c>
      <c r="BZ280" s="215">
        <f t="shared" si="349"/>
        <v>91.21488689963968</v>
      </c>
      <c r="CA280" s="215">
        <f t="shared" si="349"/>
        <v>91.31032407793623</v>
      </c>
      <c r="CB280" s="215">
        <f t="shared" si="349"/>
        <v>91.403480314046533</v>
      </c>
      <c r="CC280" s="215">
        <f>+CC122</f>
        <v>91.494421387003001</v>
      </c>
      <c r="CD280" s="215">
        <f>+CD122</f>
        <v>91.583210497699611</v>
      </c>
    </row>
    <row r="281" spans="1:82" s="148" customFormat="1" ht="17.399999999999999" customHeight="1" x14ac:dyDescent="0.25">
      <c r="A281" s="215" t="s">
        <v>269</v>
      </c>
      <c r="B281" s="215">
        <f t="shared" ref="B281:AG281" si="350">+B119</f>
        <v>334.9871986</v>
      </c>
      <c r="C281" s="215">
        <f t="shared" si="350"/>
        <v>362.16503847386809</v>
      </c>
      <c r="D281" s="215">
        <f t="shared" si="350"/>
        <v>390.06949875057228</v>
      </c>
      <c r="E281" s="215">
        <f t="shared" si="350"/>
        <v>418.99158366044969</v>
      </c>
      <c r="F281" s="215">
        <f t="shared" si="350"/>
        <v>448.80860913751917</v>
      </c>
      <c r="G281" s="215">
        <f t="shared" si="350"/>
        <v>479.38260176484675</v>
      </c>
      <c r="H281" s="215">
        <f t="shared" si="350"/>
        <v>510.59159941022313</v>
      </c>
      <c r="I281" s="215">
        <f t="shared" si="350"/>
        <v>542.10147091199906</v>
      </c>
      <c r="J281" s="215">
        <f t="shared" si="350"/>
        <v>574.0425308089425</v>
      </c>
      <c r="K281" s="215">
        <f t="shared" si="350"/>
        <v>606.32970677254139</v>
      </c>
      <c r="L281" s="215">
        <f t="shared" si="350"/>
        <v>638.88156701764137</v>
      </c>
      <c r="M281" s="215">
        <f t="shared" si="350"/>
        <v>671.62110418026077</v>
      </c>
      <c r="N281" s="215">
        <f t="shared" si="350"/>
        <v>704.47573880072423</v>
      </c>
      <c r="O281" s="215">
        <f t="shared" si="350"/>
        <v>737.37742556954299</v>
      </c>
      <c r="P281" s="215">
        <f t="shared" si="350"/>
        <v>770.26299997041201</v>
      </c>
      <c r="Q281" s="215">
        <f t="shared" si="350"/>
        <v>803.07478686215518</v>
      </c>
      <c r="R281" s="319">
        <f t="shared" si="350"/>
        <v>835.76148931205807</v>
      </c>
      <c r="S281" s="215">
        <f t="shared" si="350"/>
        <v>868.27939916482592</v>
      </c>
      <c r="T281" s="215">
        <f t="shared" si="350"/>
        <v>900.68616761245562</v>
      </c>
      <c r="U281" s="215">
        <f t="shared" si="350"/>
        <v>932.97821116151022</v>
      </c>
      <c r="V281" s="215">
        <f t="shared" si="350"/>
        <v>965.14638199385945</v>
      </c>
      <c r="W281" s="215">
        <f t="shared" si="350"/>
        <v>997.1904742312945</v>
      </c>
      <c r="X281" s="215">
        <f t="shared" si="350"/>
        <v>1029.1239890812558</v>
      </c>
      <c r="Y281" s="215">
        <f t="shared" si="350"/>
        <v>1060.9769264312035</v>
      </c>
      <c r="Z281" s="215">
        <f t="shared" si="350"/>
        <v>1092.7985506776286</v>
      </c>
      <c r="AA281" s="215">
        <f t="shared" si="350"/>
        <v>1124.660664980297</v>
      </c>
      <c r="AB281" s="215">
        <f t="shared" si="350"/>
        <v>1156.6616278347783</v>
      </c>
      <c r="AC281" s="215">
        <f t="shared" si="350"/>
        <v>1188.9313255728698</v>
      </c>
      <c r="AD281" s="215">
        <f t="shared" si="350"/>
        <v>1221.6465643027791</v>
      </c>
      <c r="AE281" s="215">
        <f t="shared" si="350"/>
        <v>1255.1060538571592</v>
      </c>
      <c r="AF281" s="215">
        <f t="shared" si="350"/>
        <v>1289.5434022815393</v>
      </c>
      <c r="AG281" s="215">
        <f t="shared" si="350"/>
        <v>1325.2469761895672</v>
      </c>
      <c r="AH281" s="215">
        <f t="shared" ref="AH281:BM281" si="351">+AH119</f>
        <v>1362.5678061783442</v>
      </c>
      <c r="AI281" s="215">
        <f t="shared" si="351"/>
        <v>1401.9233477306529</v>
      </c>
      <c r="AJ281" s="215">
        <f t="shared" si="351"/>
        <v>1443.7890436020052</v>
      </c>
      <c r="AK281" s="215">
        <f t="shared" si="351"/>
        <v>1485.5068303989156</v>
      </c>
      <c r="AL281" s="215">
        <f t="shared" si="351"/>
        <v>1502.373819343471</v>
      </c>
      <c r="AM281" s="215">
        <f t="shared" si="351"/>
        <v>1518.2319845516022</v>
      </c>
      <c r="AN281" s="215">
        <f t="shared" si="351"/>
        <v>1532.9825442958368</v>
      </c>
      <c r="AO281" s="215">
        <f t="shared" si="351"/>
        <v>1546.6942759655458</v>
      </c>
      <c r="AP281" s="215">
        <f t="shared" si="351"/>
        <v>1559.4673405327376</v>
      </c>
      <c r="AQ281" s="215">
        <f t="shared" si="351"/>
        <v>1571.3987484689251</v>
      </c>
      <c r="AR281" s="215">
        <f t="shared" si="351"/>
        <v>1582.5750846473202</v>
      </c>
      <c r="AS281" s="215">
        <f t="shared" si="351"/>
        <v>1593.0721449570005</v>
      </c>
      <c r="AT281" s="215">
        <f t="shared" si="351"/>
        <v>1602.956115794243</v>
      </c>
      <c r="AU281" s="215">
        <f t="shared" si="351"/>
        <v>1612.2849287085501</v>
      </c>
      <c r="AV281" s="215">
        <f t="shared" si="351"/>
        <v>1621.1094746343824</v>
      </c>
      <c r="AW281" s="215">
        <f t="shared" si="351"/>
        <v>1629.4746315506809</v>
      </c>
      <c r="AX281" s="215">
        <f t="shared" si="351"/>
        <v>1637.420122826446</v>
      </c>
      <c r="AY281" s="215">
        <f t="shared" si="351"/>
        <v>1644.9812339570267</v>
      </c>
      <c r="AZ281" s="215">
        <f t="shared" si="351"/>
        <v>1652.189413221563</v>
      </c>
      <c r="BA281" s="215">
        <f t="shared" si="351"/>
        <v>1659.0727774044963</v>
      </c>
      <c r="BB281" s="215">
        <f t="shared" si="351"/>
        <v>1665.6565396199539</v>
      </c>
      <c r="BC281" s="215">
        <f t="shared" si="351"/>
        <v>1671.9633729091906</v>
      </c>
      <c r="BD281" s="215">
        <f t="shared" si="351"/>
        <v>1678.0137206088007</v>
      </c>
      <c r="BE281" s="215">
        <f t="shared" si="351"/>
        <v>1683.8260623810233</v>
      </c>
      <c r="BF281" s="215">
        <f t="shared" si="351"/>
        <v>1689.4171431338445</v>
      </c>
      <c r="BG281" s="215">
        <f t="shared" si="351"/>
        <v>1694.8021707380781</v>
      </c>
      <c r="BH281" s="215">
        <f t="shared" si="351"/>
        <v>1699.9949873945525</v>
      </c>
      <c r="BI281" s="215">
        <f t="shared" si="351"/>
        <v>1705.0082186583409</v>
      </c>
      <c r="BJ281" s="215">
        <f t="shared" si="351"/>
        <v>1709.8534034438408</v>
      </c>
      <c r="BK281" s="215">
        <f t="shared" si="351"/>
        <v>1714.5411077802196</v>
      </c>
      <c r="BL281" s="215">
        <f t="shared" si="351"/>
        <v>1719.0810246346227</v>
      </c>
      <c r="BM281" s="215">
        <f t="shared" si="351"/>
        <v>1723.4820617500359</v>
      </c>
      <c r="BN281" s="215">
        <f t="shared" ref="BN281:CB281" si="352">+BN119</f>
        <v>1727.7524191397356</v>
      </c>
      <c r="BO281" s="215">
        <f t="shared" si="352"/>
        <v>1731.899657628107</v>
      </c>
      <c r="BP281" s="215">
        <f t="shared" si="352"/>
        <v>1735.9307596182739</v>
      </c>
      <c r="BQ281" s="215">
        <f t="shared" si="352"/>
        <v>1739.8521830925351</v>
      </c>
      <c r="BR281" s="215">
        <f t="shared" si="352"/>
        <v>1743.6699097056835</v>
      </c>
      <c r="BS281" s="215">
        <f t="shared" si="352"/>
        <v>1747.3894877087137</v>
      </c>
      <c r="BT281" s="215">
        <f t="shared" si="352"/>
        <v>1751.0160703372508</v>
      </c>
      <c r="BU281" s="215">
        <f t="shared" si="352"/>
        <v>1754.5544502117514</v>
      </c>
      <c r="BV281" s="215">
        <f t="shared" si="352"/>
        <v>1758.0090902225797</v>
      </c>
      <c r="BW281" s="215">
        <f t="shared" si="352"/>
        <v>1761.3841513101424</v>
      </c>
      <c r="BX281" s="215">
        <f t="shared" si="352"/>
        <v>1764.6835174965991</v>
      </c>
      <c r="BY281" s="215">
        <f t="shared" si="352"/>
        <v>1767.9108184797828</v>
      </c>
      <c r="BZ281" s="215">
        <f t="shared" si="352"/>
        <v>1771.069450060601</v>
      </c>
      <c r="CA281" s="215">
        <f t="shared" si="352"/>
        <v>1774.1625926413326</v>
      </c>
      <c r="CB281" s="215">
        <f t="shared" si="352"/>
        <v>1777.1932280030705</v>
      </c>
      <c r="CC281" s="215">
        <f>+CC119</f>
        <v>1780.1641545453535</v>
      </c>
      <c r="CD281" s="215">
        <f>+CD119</f>
        <v>1783.0780011491797</v>
      </c>
    </row>
    <row r="282" spans="1:82" s="148" customFormat="1" ht="17.399999999999999" customHeight="1" x14ac:dyDescent="0.25">
      <c r="A282" s="215" t="s">
        <v>270</v>
      </c>
      <c r="B282" s="215">
        <f t="shared" ref="B282:AG282" si="353">+B99</f>
        <v>633.5</v>
      </c>
      <c r="C282" s="215">
        <f t="shared" si="353"/>
        <v>691.98728759724497</v>
      </c>
      <c r="D282" s="215">
        <f t="shared" si="353"/>
        <v>753.20626884054263</v>
      </c>
      <c r="E282" s="215">
        <f t="shared" si="353"/>
        <v>817.12576950946845</v>
      </c>
      <c r="F282" s="215">
        <f t="shared" si="353"/>
        <v>883.72495792989923</v>
      </c>
      <c r="G282" s="215">
        <f t="shared" si="353"/>
        <v>952.9843318444872</v>
      </c>
      <c r="H282" s="215">
        <f t="shared" si="353"/>
        <v>1024.8815079109277</v>
      </c>
      <c r="I282" s="215">
        <f t="shared" si="353"/>
        <v>1099.3878852714977</v>
      </c>
      <c r="J282" s="215">
        <f t="shared" si="353"/>
        <v>1176.7276166688619</v>
      </c>
      <c r="K282" s="215">
        <f t="shared" si="353"/>
        <v>1256.9277370628104</v>
      </c>
      <c r="L282" s="215">
        <f t="shared" si="353"/>
        <v>1340.0141208893115</v>
      </c>
      <c r="M282" s="215">
        <f t="shared" si="353"/>
        <v>1426.008799273952</v>
      </c>
      <c r="N282" s="215">
        <f t="shared" si="353"/>
        <v>1514.9268467952188</v>
      </c>
      <c r="O282" s="215">
        <f t="shared" si="353"/>
        <v>1606.7728050574121</v>
      </c>
      <c r="P282" s="215">
        <f t="shared" si="353"/>
        <v>1701.5365994086392</v>
      </c>
      <c r="Q282" s="215">
        <f t="shared" si="353"/>
        <v>1799.1888815589921</v>
      </c>
      <c r="R282" s="319">
        <f t="shared" si="353"/>
        <v>1899.6756980319572</v>
      </c>
      <c r="S282" s="215">
        <f t="shared" si="353"/>
        <v>2002.9123341975196</v>
      </c>
      <c r="T282" s="215">
        <f t="shared" si="353"/>
        <v>2108.7761036050479</v>
      </c>
      <c r="U282" s="215">
        <f t="shared" si="353"/>
        <v>2217.1037664523301</v>
      </c>
      <c r="V282" s="215">
        <f t="shared" si="353"/>
        <v>2327.6786376460718</v>
      </c>
      <c r="W282" s="215">
        <f t="shared" si="353"/>
        <v>2440.2193697391394</v>
      </c>
      <c r="X282" s="215">
        <f t="shared" si="353"/>
        <v>2554.3679282101889</v>
      </c>
      <c r="Y282" s="215">
        <f t="shared" si="353"/>
        <v>2669.6757425808955</v>
      </c>
      <c r="Z282" s="215">
        <f t="shared" si="353"/>
        <v>2785.5874309205233</v>
      </c>
      <c r="AA282" s="215">
        <f t="shared" si="353"/>
        <v>2901.4215021368127</v>
      </c>
      <c r="AB282" s="215">
        <f t="shared" si="353"/>
        <v>3016.3473012885715</v>
      </c>
      <c r="AC282" s="215">
        <f t="shared" si="353"/>
        <v>3129.3572473020035</v>
      </c>
      <c r="AD282" s="215">
        <f t="shared" si="353"/>
        <v>3239.2331304527011</v>
      </c>
      <c r="AE282" s="215">
        <f t="shared" si="353"/>
        <v>3344.4954974402754</v>
      </c>
      <c r="AF282" s="215">
        <f t="shared" si="353"/>
        <v>3443.2743876721124</v>
      </c>
      <c r="AG282" s="215">
        <f t="shared" si="353"/>
        <v>3533.3631334535007</v>
      </c>
      <c r="AH282" s="215">
        <f t="shared" ref="AH282:BM282" si="354">+AH99</f>
        <v>3612.1545176603408</v>
      </c>
      <c r="AI282" s="215">
        <f t="shared" si="354"/>
        <v>3676.5657993026084</v>
      </c>
      <c r="AJ282" s="215">
        <f t="shared" si="354"/>
        <v>3722.9553276678848</v>
      </c>
      <c r="AK282" s="215">
        <f t="shared" si="354"/>
        <v>3747.0413828404467</v>
      </c>
      <c r="AL282" s="215">
        <f t="shared" si="354"/>
        <v>3747.0413828404467</v>
      </c>
      <c r="AM282" s="215">
        <f t="shared" si="354"/>
        <v>3747.0413828404467</v>
      </c>
      <c r="AN282" s="215">
        <f t="shared" si="354"/>
        <v>3747.0413828404467</v>
      </c>
      <c r="AO282" s="215">
        <f t="shared" si="354"/>
        <v>3747.0413828404467</v>
      </c>
      <c r="AP282" s="215">
        <f t="shared" si="354"/>
        <v>3747.0413828404467</v>
      </c>
      <c r="AQ282" s="215">
        <f t="shared" si="354"/>
        <v>3747.0413828404467</v>
      </c>
      <c r="AR282" s="215">
        <f t="shared" si="354"/>
        <v>3747.0413828404467</v>
      </c>
      <c r="AS282" s="215">
        <f t="shared" si="354"/>
        <v>3747.0413828404467</v>
      </c>
      <c r="AT282" s="215">
        <f t="shared" si="354"/>
        <v>3747.0413828404467</v>
      </c>
      <c r="AU282" s="215">
        <f t="shared" si="354"/>
        <v>3747.0413828404467</v>
      </c>
      <c r="AV282" s="215">
        <f t="shared" si="354"/>
        <v>3747.0413828404467</v>
      </c>
      <c r="AW282" s="215">
        <f t="shared" si="354"/>
        <v>3747.0413828404467</v>
      </c>
      <c r="AX282" s="215">
        <f t="shared" si="354"/>
        <v>3747.0413828404467</v>
      </c>
      <c r="AY282" s="215">
        <f t="shared" si="354"/>
        <v>3747.0413828404467</v>
      </c>
      <c r="AZ282" s="215">
        <f t="shared" si="354"/>
        <v>3747.0413828404467</v>
      </c>
      <c r="BA282" s="215">
        <f t="shared" si="354"/>
        <v>3747.0413828404467</v>
      </c>
      <c r="BB282" s="215">
        <f t="shared" si="354"/>
        <v>3747.0413828404467</v>
      </c>
      <c r="BC282" s="215">
        <f t="shared" si="354"/>
        <v>3747.0413828404467</v>
      </c>
      <c r="BD282" s="215">
        <f t="shared" si="354"/>
        <v>3747.0413828404467</v>
      </c>
      <c r="BE282" s="215">
        <f t="shared" si="354"/>
        <v>3747.0413828404467</v>
      </c>
      <c r="BF282" s="215">
        <f t="shared" si="354"/>
        <v>3747.0413828404467</v>
      </c>
      <c r="BG282" s="215">
        <f t="shared" si="354"/>
        <v>3747.0413828404467</v>
      </c>
      <c r="BH282" s="215">
        <f t="shared" si="354"/>
        <v>3747.0413828404467</v>
      </c>
      <c r="BI282" s="215">
        <f t="shared" si="354"/>
        <v>3747.0413828404467</v>
      </c>
      <c r="BJ282" s="215">
        <f t="shared" si="354"/>
        <v>3747.0413828404467</v>
      </c>
      <c r="BK282" s="215">
        <f t="shared" si="354"/>
        <v>3747.0413828404467</v>
      </c>
      <c r="BL282" s="215">
        <f t="shared" si="354"/>
        <v>3747.0413828404467</v>
      </c>
      <c r="BM282" s="215">
        <f t="shared" si="354"/>
        <v>3747.0413828404467</v>
      </c>
      <c r="BN282" s="215">
        <f t="shared" ref="BN282:CB282" si="355">+BN99</f>
        <v>3747.0413828404467</v>
      </c>
      <c r="BO282" s="215">
        <f t="shared" si="355"/>
        <v>3747.0413828404467</v>
      </c>
      <c r="BP282" s="215">
        <f t="shared" si="355"/>
        <v>3747.0413828404467</v>
      </c>
      <c r="BQ282" s="215">
        <f t="shared" si="355"/>
        <v>3747.0413828404467</v>
      </c>
      <c r="BR282" s="215">
        <f t="shared" si="355"/>
        <v>3747.0413828404467</v>
      </c>
      <c r="BS282" s="215">
        <f t="shared" si="355"/>
        <v>3747.0413828404467</v>
      </c>
      <c r="BT282" s="215">
        <f t="shared" si="355"/>
        <v>3747.0413828404467</v>
      </c>
      <c r="BU282" s="215">
        <f t="shared" si="355"/>
        <v>3747.0413828404467</v>
      </c>
      <c r="BV282" s="215">
        <f t="shared" si="355"/>
        <v>3747.0413828404467</v>
      </c>
      <c r="BW282" s="215">
        <f t="shared" si="355"/>
        <v>3747.0413828404467</v>
      </c>
      <c r="BX282" s="215">
        <f t="shared" si="355"/>
        <v>3747.0413828404467</v>
      </c>
      <c r="BY282" s="215">
        <f t="shared" si="355"/>
        <v>3747.0413828404467</v>
      </c>
      <c r="BZ282" s="215">
        <f t="shared" si="355"/>
        <v>3747.0413828404467</v>
      </c>
      <c r="CA282" s="215">
        <f t="shared" si="355"/>
        <v>3747.0413828404467</v>
      </c>
      <c r="CB282" s="215">
        <f t="shared" si="355"/>
        <v>3747.0413828404467</v>
      </c>
      <c r="CC282" s="215">
        <f>+CC99</f>
        <v>3747.0413828404467</v>
      </c>
      <c r="CD282" s="215">
        <f>+CD99</f>
        <v>3747.0413828404467</v>
      </c>
    </row>
    <row r="283" spans="1:82" s="148" customFormat="1" ht="17.399999999999999" customHeight="1" x14ac:dyDescent="0.25">
      <c r="A283" s="215" t="s">
        <v>308</v>
      </c>
      <c r="B283" s="215">
        <f>+B23</f>
        <v>0.10906173237607246</v>
      </c>
      <c r="C283" s="215"/>
      <c r="D283" s="215"/>
      <c r="E283" s="215"/>
      <c r="F283" s="215"/>
      <c r="G283" s="215"/>
      <c r="H283" s="215"/>
      <c r="I283" s="215"/>
      <c r="J283" s="215"/>
      <c r="K283" s="215"/>
      <c r="L283" s="215"/>
      <c r="M283" s="215"/>
      <c r="N283" s="215"/>
      <c r="O283" s="215"/>
      <c r="P283" s="215"/>
      <c r="Q283" s="215"/>
      <c r="R283" s="319"/>
      <c r="S283" s="215"/>
      <c r="T283" s="215"/>
      <c r="U283" s="215"/>
      <c r="V283" s="215"/>
      <c r="W283" s="215"/>
      <c r="X283" s="215"/>
      <c r="Y283" s="215"/>
      <c r="Z283" s="215"/>
      <c r="AA283" s="215"/>
      <c r="AB283" s="215"/>
      <c r="AC283" s="215"/>
      <c r="AD283" s="215"/>
      <c r="AE283" s="215"/>
      <c r="AF283" s="215"/>
      <c r="AG283" s="215"/>
      <c r="AH283" s="215"/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/>
      <c r="AV283" s="215"/>
      <c r="AW283" s="215"/>
      <c r="AX283" s="215"/>
      <c r="AY283" s="215"/>
      <c r="AZ283" s="215"/>
      <c r="BA283" s="215"/>
      <c r="BB283" s="215"/>
      <c r="BC283" s="215"/>
      <c r="BD283" s="215"/>
      <c r="BE283" s="215"/>
      <c r="BF283" s="215"/>
      <c r="BG283" s="215"/>
      <c r="BH283" s="215"/>
      <c r="BI283" s="215"/>
      <c r="BJ283" s="215"/>
      <c r="BK283" s="215"/>
      <c r="BL283" s="215"/>
      <c r="BM283" s="215"/>
      <c r="BN283" s="215"/>
      <c r="BO283" s="215"/>
      <c r="BP283" s="215"/>
      <c r="BQ283" s="215"/>
      <c r="BR283" s="215"/>
      <c r="BS283" s="215"/>
      <c r="BT283" s="215"/>
      <c r="BU283" s="215"/>
      <c r="BV283" s="215"/>
      <c r="BW283" s="215"/>
      <c r="BX283" s="215"/>
      <c r="BY283" s="215"/>
      <c r="BZ283" s="215"/>
      <c r="CA283" s="215"/>
      <c r="CB283" s="215"/>
      <c r="CC283" s="215"/>
      <c r="CD283" s="215"/>
    </row>
    <row r="284" spans="1:82" s="148" customFormat="1" ht="17.399999999999999" customHeight="1" x14ac:dyDescent="0.25">
      <c r="A284" s="215" t="s">
        <v>271</v>
      </c>
      <c r="B284" s="215"/>
      <c r="C284" s="215"/>
      <c r="D284" s="215"/>
      <c r="E284" s="215"/>
      <c r="F284" s="215"/>
      <c r="G284" s="215"/>
      <c r="H284" s="215"/>
      <c r="I284" s="215"/>
      <c r="J284" s="215"/>
      <c r="K284" s="215"/>
      <c r="L284" s="215"/>
      <c r="M284" s="215"/>
      <c r="N284" s="215"/>
      <c r="O284" s="215"/>
      <c r="P284" s="215"/>
      <c r="Q284" s="215"/>
      <c r="R284" s="319"/>
      <c r="S284" s="215"/>
      <c r="T284" s="215"/>
      <c r="U284" s="215"/>
      <c r="V284" s="215"/>
      <c r="W284" s="215"/>
      <c r="X284" s="215"/>
      <c r="Y284" s="215"/>
      <c r="Z284" s="215"/>
      <c r="AA284" s="215"/>
      <c r="AB284" s="215"/>
      <c r="AC284" s="215"/>
      <c r="AD284" s="215"/>
      <c r="AE284" s="215"/>
      <c r="AF284" s="215"/>
      <c r="AG284" s="215"/>
      <c r="AH284" s="215"/>
      <c r="AI284" s="215"/>
      <c r="AJ284" s="215"/>
      <c r="AK284" s="215"/>
      <c r="AL284" s="215"/>
      <c r="AM284" s="215"/>
      <c r="AN284" s="215"/>
      <c r="AO284" s="215"/>
      <c r="AP284" s="215"/>
      <c r="AQ284" s="215"/>
      <c r="AR284" s="215"/>
      <c r="AS284" s="215"/>
      <c r="AT284" s="215"/>
      <c r="AU284" s="215"/>
      <c r="AV284" s="215"/>
      <c r="AW284" s="215"/>
      <c r="AX284" s="215"/>
      <c r="AY284" s="215"/>
      <c r="AZ284" s="215"/>
      <c r="BA284" s="215"/>
      <c r="BB284" s="215"/>
      <c r="BC284" s="215"/>
      <c r="BD284" s="215"/>
      <c r="BE284" s="215"/>
      <c r="BF284" s="215"/>
      <c r="BG284" s="215"/>
      <c r="BH284" s="215"/>
      <c r="BI284" s="215"/>
      <c r="BJ284" s="215"/>
      <c r="BK284" s="215"/>
      <c r="BL284" s="215"/>
      <c r="BM284" s="215"/>
      <c r="BN284" s="215"/>
      <c r="BO284" s="215"/>
      <c r="BP284" s="215"/>
      <c r="BQ284" s="215"/>
      <c r="BR284" s="215"/>
      <c r="BS284" s="215"/>
      <c r="BT284" s="215"/>
      <c r="BU284" s="215"/>
      <c r="BV284" s="215"/>
      <c r="BW284" s="215"/>
      <c r="BX284" s="215"/>
      <c r="BY284" s="215"/>
      <c r="BZ284" s="215"/>
      <c r="CA284" s="215"/>
      <c r="CB284" s="215"/>
      <c r="CC284" s="215"/>
      <c r="CD284" s="215"/>
    </row>
    <row r="285" spans="1:82" s="148" customFormat="1" ht="17.399999999999999" customHeight="1" x14ac:dyDescent="0.25">
      <c r="A285" s="215" t="s">
        <v>287</v>
      </c>
      <c r="B285" s="215"/>
      <c r="C285" s="215"/>
      <c r="D285" s="215"/>
      <c r="E285" s="215"/>
      <c r="F285" s="215"/>
      <c r="G285" s="215"/>
      <c r="H285" s="215"/>
      <c r="I285" s="215"/>
      <c r="J285" s="215"/>
      <c r="K285" s="215"/>
      <c r="L285" s="215"/>
      <c r="M285" s="215"/>
      <c r="N285" s="215"/>
      <c r="O285" s="215"/>
      <c r="P285" s="215"/>
      <c r="Q285" s="215"/>
      <c r="R285" s="319"/>
      <c r="S285" s="215"/>
      <c r="T285" s="215"/>
      <c r="U285" s="215"/>
      <c r="V285" s="215"/>
      <c r="W285" s="215"/>
      <c r="X285" s="215"/>
      <c r="Y285" s="215"/>
      <c r="Z285" s="215"/>
      <c r="AA285" s="215"/>
      <c r="AB285" s="215"/>
      <c r="AC285" s="215"/>
      <c r="AD285" s="215"/>
      <c r="AE285" s="215"/>
      <c r="AF285" s="215"/>
      <c r="AG285" s="215"/>
      <c r="AH285" s="215"/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/>
      <c r="AU285" s="215"/>
      <c r="AV285" s="215"/>
      <c r="AW285" s="215"/>
      <c r="AX285" s="215"/>
      <c r="AY285" s="215"/>
      <c r="AZ285" s="215"/>
      <c r="BA285" s="215"/>
      <c r="BB285" s="215"/>
      <c r="BC285" s="215"/>
      <c r="BD285" s="215"/>
      <c r="BE285" s="215"/>
      <c r="BF285" s="215"/>
      <c r="BG285" s="215"/>
      <c r="BH285" s="215"/>
      <c r="BI285" s="215"/>
      <c r="BJ285" s="215"/>
      <c r="BK285" s="215"/>
      <c r="BL285" s="215"/>
      <c r="BM285" s="215"/>
      <c r="BN285" s="215"/>
      <c r="BO285" s="215"/>
      <c r="BP285" s="215"/>
      <c r="BQ285" s="215"/>
      <c r="BR285" s="215"/>
      <c r="BS285" s="215"/>
      <c r="BT285" s="215"/>
      <c r="BU285" s="215"/>
      <c r="BV285" s="215"/>
      <c r="BW285" s="215"/>
      <c r="BX285" s="215"/>
      <c r="BY285" s="215"/>
      <c r="BZ285" s="215"/>
      <c r="CA285" s="215"/>
      <c r="CB285" s="215"/>
      <c r="CC285" s="215"/>
      <c r="CD285" s="215"/>
    </row>
    <row r="286" spans="1:82" ht="17.399999999999999" customHeight="1" x14ac:dyDescent="0.25">
      <c r="A286" s="229"/>
      <c r="B286" s="229"/>
      <c r="C286" s="229"/>
      <c r="D286" s="168"/>
      <c r="E286" s="168"/>
      <c r="F286" s="168"/>
      <c r="G286" s="168"/>
      <c r="H286" s="168"/>
      <c r="I286" s="229"/>
      <c r="J286" s="229"/>
      <c r="K286" s="229"/>
      <c r="L286" s="229"/>
      <c r="M286" s="229"/>
      <c r="N286" s="229"/>
      <c r="O286" s="229"/>
      <c r="P286" s="229"/>
      <c r="Q286" s="229"/>
      <c r="R286" s="252"/>
      <c r="S286" s="229"/>
      <c r="T286" s="229"/>
      <c r="U286" s="229"/>
      <c r="V286" s="229"/>
      <c r="W286" s="229"/>
      <c r="X286" s="229"/>
      <c r="Y286" s="229"/>
      <c r="Z286" s="229"/>
      <c r="AA286" s="229"/>
      <c r="AB286" s="229"/>
      <c r="AC286" s="229"/>
      <c r="AD286" s="229"/>
      <c r="AE286" s="229"/>
      <c r="AF286" s="229"/>
      <c r="AG286" s="229"/>
      <c r="AH286" s="229"/>
      <c r="AI286" s="229"/>
      <c r="AJ286" s="229"/>
      <c r="AK286" s="229"/>
      <c r="AL286" s="229"/>
      <c r="AM286" s="229"/>
      <c r="AN286" s="229"/>
      <c r="AO286" s="229"/>
      <c r="AP286" s="229"/>
      <c r="AQ286" s="229"/>
      <c r="AR286" s="229"/>
      <c r="AS286" s="229"/>
      <c r="AT286" s="229"/>
      <c r="AU286" s="229"/>
      <c r="AV286" s="229"/>
      <c r="AW286" s="229"/>
      <c r="AX286" s="229"/>
      <c r="AY286" s="229"/>
      <c r="AZ286" s="229"/>
      <c r="BA286" s="229"/>
      <c r="BB286" s="229"/>
      <c r="BC286" s="229"/>
      <c r="BD286" s="229"/>
      <c r="BE286" s="229"/>
      <c r="BF286" s="229"/>
      <c r="BG286" s="229"/>
      <c r="BH286" s="229"/>
      <c r="BI286" s="229"/>
      <c r="BJ286" s="229"/>
      <c r="BK286" s="229"/>
      <c r="BL286" s="229"/>
      <c r="BM286" s="229"/>
      <c r="BN286" s="229"/>
      <c r="BO286" s="229"/>
      <c r="BP286" s="229"/>
      <c r="BQ286" s="229"/>
      <c r="BR286" s="229"/>
      <c r="BS286" s="229"/>
      <c r="BT286" s="229"/>
      <c r="BU286" s="229"/>
      <c r="BV286" s="229"/>
      <c r="BW286" s="229"/>
      <c r="BX286" s="229"/>
      <c r="BY286" s="229"/>
      <c r="BZ286" s="229"/>
      <c r="CA286" s="229"/>
      <c r="CB286" s="229"/>
      <c r="CC286" s="229"/>
      <c r="CD286" s="229"/>
    </row>
    <row r="287" spans="1:82" s="293" customFormat="1" ht="17.399999999999999" customHeight="1" x14ac:dyDescent="0.25">
      <c r="A287" s="285" t="s">
        <v>733</v>
      </c>
      <c r="B287" s="285"/>
      <c r="C287" s="285"/>
      <c r="D287" s="361"/>
      <c r="E287" s="361"/>
      <c r="F287" s="361"/>
      <c r="G287" s="361"/>
      <c r="H287" s="361"/>
      <c r="I287" s="285"/>
      <c r="J287" s="285"/>
      <c r="K287" s="285"/>
      <c r="L287" s="285"/>
      <c r="M287" s="285"/>
      <c r="N287" s="285"/>
      <c r="O287" s="285"/>
      <c r="P287" s="285"/>
      <c r="Q287" s="285"/>
      <c r="R287" s="285"/>
      <c r="S287" s="285"/>
      <c r="T287" s="285"/>
      <c r="U287" s="285"/>
      <c r="V287" s="285"/>
      <c r="W287" s="285"/>
      <c r="X287" s="285"/>
      <c r="Y287" s="285"/>
      <c r="Z287" s="285"/>
      <c r="AA287" s="285"/>
      <c r="AB287" s="285"/>
      <c r="AC287" s="285"/>
      <c r="AD287" s="285"/>
      <c r="AE287" s="285"/>
      <c r="AF287" s="285"/>
      <c r="AG287" s="285"/>
      <c r="AH287" s="285"/>
      <c r="AI287" s="285"/>
      <c r="AJ287" s="285"/>
      <c r="AK287" s="285"/>
      <c r="AL287" s="285"/>
      <c r="AM287" s="285"/>
      <c r="AN287" s="285"/>
      <c r="AO287" s="285"/>
      <c r="AP287" s="285"/>
      <c r="AQ287" s="285"/>
      <c r="AR287" s="285"/>
      <c r="AS287" s="285"/>
      <c r="AT287" s="285"/>
      <c r="AU287" s="285"/>
      <c r="AV287" s="285"/>
      <c r="AW287" s="285"/>
      <c r="AX287" s="285"/>
      <c r="AY287" s="285"/>
      <c r="AZ287" s="285"/>
      <c r="BA287" s="285"/>
      <c r="BB287" s="285"/>
      <c r="BC287" s="285"/>
      <c r="BD287" s="285"/>
      <c r="BE287" s="285"/>
      <c r="BF287" s="285"/>
      <c r="BG287" s="285"/>
      <c r="BH287" s="285"/>
      <c r="BI287" s="285"/>
      <c r="BJ287" s="285"/>
      <c r="BK287" s="285"/>
      <c r="BL287" s="285"/>
      <c r="BM287" s="285"/>
      <c r="BN287" s="285"/>
      <c r="BO287" s="285"/>
      <c r="BP287" s="285"/>
      <c r="BQ287" s="285"/>
      <c r="BR287" s="285"/>
      <c r="BS287" s="285"/>
      <c r="BT287" s="285"/>
      <c r="BU287" s="285"/>
      <c r="BV287" s="285"/>
      <c r="BW287" s="285"/>
      <c r="BX287" s="285"/>
      <c r="BY287" s="285"/>
      <c r="BZ287" s="285"/>
      <c r="CA287" s="285"/>
      <c r="CB287" s="285"/>
      <c r="CC287" s="285"/>
      <c r="CD287" s="285"/>
    </row>
    <row r="288" spans="1:82" s="293" customFormat="1" ht="17.399999999999999" customHeight="1" x14ac:dyDescent="0.25">
      <c r="A288" s="378" t="s">
        <v>537</v>
      </c>
      <c r="B288" s="378">
        <f t="shared" ref="B288:AG288" si="356">+MAX(B291:B338)</f>
        <v>6.4145915621427463E-6</v>
      </c>
      <c r="C288" s="378">
        <f t="shared" si="356"/>
        <v>2.2979038095301663E-2</v>
      </c>
      <c r="D288" s="379">
        <f t="shared" si="356"/>
        <v>8.6628731637379275E-3</v>
      </c>
      <c r="E288" s="379">
        <f t="shared" si="356"/>
        <v>4.4238605314295132E-3</v>
      </c>
      <c r="F288" s="379">
        <f t="shared" si="356"/>
        <v>4.227551611931224E-3</v>
      </c>
      <c r="G288" s="379">
        <f t="shared" si="356"/>
        <v>3.9614955460780532E-3</v>
      </c>
      <c r="H288" s="379">
        <f t="shared" si="356"/>
        <v>3.4125720601352327E-3</v>
      </c>
      <c r="I288" s="378">
        <f t="shared" si="356"/>
        <v>2.9796228028819982E-3</v>
      </c>
      <c r="J288" s="378">
        <f t="shared" si="356"/>
        <v>2.4998164979328497E-3</v>
      </c>
      <c r="K288" s="378">
        <f t="shared" si="356"/>
        <v>1.9817998470639253E-3</v>
      </c>
      <c r="L288" s="378">
        <f t="shared" si="356"/>
        <v>1.5308594398275588E-3</v>
      </c>
      <c r="M288" s="378">
        <f t="shared" si="356"/>
        <v>1.7596337247300919E-3</v>
      </c>
      <c r="N288" s="378">
        <f t="shared" si="356"/>
        <v>3.2928472568471978E-3</v>
      </c>
      <c r="O288" s="378">
        <f t="shared" si="356"/>
        <v>9.644248959294055E-3</v>
      </c>
      <c r="P288" s="378">
        <f t="shared" si="356"/>
        <v>1.6147703485297482E-2</v>
      </c>
      <c r="Q288" s="378">
        <f t="shared" si="356"/>
        <v>2.2558709954984657E-2</v>
      </c>
      <c r="R288" s="378">
        <f t="shared" si="356"/>
        <v>2.8703152470533677E-2</v>
      </c>
      <c r="S288" s="378">
        <f t="shared" si="356"/>
        <v>3.6744082110104603E-2</v>
      </c>
      <c r="T288" s="378">
        <f t="shared" si="356"/>
        <v>4.2116307902546835E-2</v>
      </c>
      <c r="U288" s="378">
        <f t="shared" si="356"/>
        <v>4.634921709191242E-2</v>
      </c>
      <c r="V288" s="378">
        <f t="shared" si="356"/>
        <v>5.0007799712762591E-2</v>
      </c>
      <c r="W288" s="378">
        <f t="shared" si="356"/>
        <v>5.3384628463197137E-2</v>
      </c>
      <c r="X288" s="378">
        <f t="shared" si="356"/>
        <v>5.6664742358733422E-2</v>
      </c>
      <c r="Y288" s="378">
        <f t="shared" si="356"/>
        <v>5.994734955794967E-2</v>
      </c>
      <c r="Z288" s="378">
        <f t="shared" si="356"/>
        <v>6.3236387961443263E-2</v>
      </c>
      <c r="AA288" s="378">
        <f t="shared" si="356"/>
        <v>6.6432628010003825E-2</v>
      </c>
      <c r="AB288" s="378">
        <f t="shared" si="356"/>
        <v>6.9334706050751871E-2</v>
      </c>
      <c r="AC288" s="378">
        <f t="shared" si="356"/>
        <v>7.1647852154634206E-2</v>
      </c>
      <c r="AD288" s="378">
        <f t="shared" si="356"/>
        <v>7.2983629411299322E-2</v>
      </c>
      <c r="AE288" s="378">
        <f t="shared" si="356"/>
        <v>7.2787314721984409E-2</v>
      </c>
      <c r="AF288" s="378">
        <f t="shared" si="356"/>
        <v>7.0711893886535426E-2</v>
      </c>
      <c r="AG288" s="378">
        <f t="shared" si="356"/>
        <v>6.6234941641500455E-2</v>
      </c>
      <c r="AH288" s="378"/>
      <c r="AI288" s="378"/>
      <c r="AJ288" s="378"/>
      <c r="AK288" s="378"/>
      <c r="AL288" s="378"/>
      <c r="AM288" s="378"/>
      <c r="AN288" s="378"/>
      <c r="AO288" s="378"/>
      <c r="AP288" s="378"/>
      <c r="AQ288" s="378"/>
      <c r="AR288" s="378"/>
      <c r="AS288" s="378"/>
      <c r="AT288" s="378"/>
      <c r="AU288" s="378"/>
      <c r="AV288" s="378"/>
      <c r="AW288" s="378"/>
      <c r="AX288" s="378"/>
      <c r="AY288" s="378"/>
      <c r="AZ288" s="378"/>
      <c r="BA288" s="378"/>
      <c r="BB288" s="378"/>
      <c r="BC288" s="378"/>
      <c r="BD288" s="378"/>
      <c r="BE288" s="378"/>
      <c r="BF288" s="378"/>
      <c r="BG288" s="378"/>
      <c r="BH288" s="378"/>
      <c r="BI288" s="378"/>
      <c r="BJ288" s="378"/>
      <c r="BK288" s="378"/>
      <c r="BL288" s="378"/>
      <c r="BM288" s="378"/>
      <c r="BN288" s="378"/>
      <c r="BO288" s="378"/>
      <c r="BP288" s="378"/>
      <c r="BQ288" s="378"/>
      <c r="BR288" s="378"/>
      <c r="BS288" s="378"/>
      <c r="BT288" s="378"/>
      <c r="BU288" s="378"/>
      <c r="BV288" s="378"/>
      <c r="BW288" s="378"/>
      <c r="BX288" s="378"/>
      <c r="BY288" s="378"/>
      <c r="BZ288" s="378"/>
      <c r="CA288" s="378"/>
      <c r="CB288" s="378"/>
      <c r="CC288" s="378"/>
      <c r="CD288" s="378"/>
    </row>
    <row r="289" spans="1:82" s="293" customFormat="1" ht="17.399999999999999" customHeight="1" x14ac:dyDescent="0.25">
      <c r="A289" s="378" t="s">
        <v>538</v>
      </c>
      <c r="B289" s="378">
        <f t="shared" ref="B289:AG289" si="357">+MIN(B291:B338)</f>
        <v>-3.5755304155227208E-6</v>
      </c>
      <c r="C289" s="378">
        <f t="shared" si="357"/>
        <v>-1.0791361325283355E-2</v>
      </c>
      <c r="D289" s="379">
        <f t="shared" si="357"/>
        <v>-4.2943621559474732E-3</v>
      </c>
      <c r="E289" s="379">
        <f t="shared" si="357"/>
        <v>-2.2645988597338462E-3</v>
      </c>
      <c r="F289" s="379">
        <f t="shared" si="357"/>
        <v>-4.2153611723582118E-3</v>
      </c>
      <c r="G289" s="379">
        <f t="shared" si="357"/>
        <v>-1.0149598458513265E-2</v>
      </c>
      <c r="H289" s="379">
        <f t="shared" si="357"/>
        <v>-1.3814771522872471E-2</v>
      </c>
      <c r="I289" s="378">
        <f t="shared" si="357"/>
        <v>-1.4923000192614722E-2</v>
      </c>
      <c r="J289" s="378">
        <f t="shared" si="357"/>
        <v>-1.4224998618514673E-2</v>
      </c>
      <c r="K289" s="378">
        <f t="shared" si="357"/>
        <v>-1.1718793595222432E-2</v>
      </c>
      <c r="L289" s="378">
        <f t="shared" si="357"/>
        <v>-8.4406774861266465E-3</v>
      </c>
      <c r="M289" s="378">
        <f t="shared" si="357"/>
        <v>-4.7244651687794459E-3</v>
      </c>
      <c r="N289" s="378">
        <f t="shared" si="357"/>
        <v>-3.3138298070092276E-3</v>
      </c>
      <c r="O289" s="378">
        <f t="shared" si="357"/>
        <v>-2.1342201342890998E-3</v>
      </c>
      <c r="P289" s="378">
        <f t="shared" si="357"/>
        <v>-9.9821763990692869E-4</v>
      </c>
      <c r="Q289" s="378">
        <f t="shared" si="357"/>
        <v>-1.6162277881188736E-3</v>
      </c>
      <c r="R289" s="378">
        <f t="shared" si="357"/>
        <v>-1.6914368874149099E-3</v>
      </c>
      <c r="S289" s="378">
        <f t="shared" si="357"/>
        <v>-2.4223150433712037E-3</v>
      </c>
      <c r="T289" s="378">
        <f t="shared" si="357"/>
        <v>-3.28929920671861E-3</v>
      </c>
      <c r="U289" s="378">
        <f t="shared" si="357"/>
        <v>-4.1348102356545402E-3</v>
      </c>
      <c r="V289" s="378">
        <f t="shared" si="357"/>
        <v>-4.9539886609145656E-3</v>
      </c>
      <c r="W289" s="378">
        <f t="shared" si="357"/>
        <v>-5.7490635307571036E-3</v>
      </c>
      <c r="X289" s="378">
        <f t="shared" si="357"/>
        <v>-6.5243314638560035E-3</v>
      </c>
      <c r="Y289" s="378">
        <f t="shared" si="357"/>
        <v>-7.2833967359803298E-3</v>
      </c>
      <c r="Z289" s="378">
        <f t="shared" si="357"/>
        <v>-8.026987842123634E-3</v>
      </c>
      <c r="AA289" s="378">
        <f t="shared" si="357"/>
        <v>-8.7512523416222177E-3</v>
      </c>
      <c r="AB289" s="378">
        <f t="shared" si="357"/>
        <v>-9.4466787504029481E-3</v>
      </c>
      <c r="AC289" s="378">
        <f t="shared" si="357"/>
        <v>-1.0097722017660904E-2</v>
      </c>
      <c r="AD289" s="378">
        <f t="shared" si="357"/>
        <v>-1.068274985815032E-2</v>
      </c>
      <c r="AE289" s="378">
        <f t="shared" si="357"/>
        <v>-1.1172449101841453E-2</v>
      </c>
      <c r="AF289" s="378">
        <f t="shared" si="357"/>
        <v>-1.1538534765246466E-2</v>
      </c>
      <c r="AG289" s="378">
        <f t="shared" si="357"/>
        <v>-1.1751718518133281E-2</v>
      </c>
      <c r="AH289" s="378"/>
      <c r="AI289" s="378"/>
      <c r="AJ289" s="378"/>
      <c r="AK289" s="378"/>
      <c r="AL289" s="378"/>
      <c r="AM289" s="378"/>
      <c r="AN289" s="378"/>
      <c r="AO289" s="378"/>
      <c r="AP289" s="378"/>
      <c r="AQ289" s="378"/>
      <c r="AR289" s="378"/>
      <c r="AS289" s="378"/>
      <c r="AT289" s="378"/>
      <c r="AU289" s="378"/>
      <c r="AV289" s="378"/>
      <c r="AW289" s="378"/>
      <c r="AX289" s="378"/>
      <c r="AY289" s="378"/>
      <c r="AZ289" s="378"/>
      <c r="BA289" s="378"/>
      <c r="BB289" s="378"/>
      <c r="BC289" s="378"/>
      <c r="BD289" s="378"/>
      <c r="BE289" s="378"/>
      <c r="BF289" s="378"/>
      <c r="BG289" s="378"/>
      <c r="BH289" s="378"/>
      <c r="BI289" s="378"/>
      <c r="BJ289" s="378"/>
      <c r="BK289" s="378"/>
      <c r="BL289" s="378"/>
      <c r="BM289" s="378"/>
      <c r="BN289" s="378"/>
      <c r="BO289" s="378"/>
      <c r="BP289" s="378"/>
      <c r="BQ289" s="378"/>
      <c r="BR289" s="378"/>
      <c r="BS289" s="378"/>
      <c r="BT289" s="378"/>
      <c r="BU289" s="378"/>
      <c r="BV289" s="378"/>
      <c r="BW289" s="378"/>
      <c r="BX289" s="378"/>
      <c r="BY289" s="378"/>
      <c r="BZ289" s="378"/>
      <c r="CA289" s="378"/>
      <c r="CB289" s="378"/>
      <c r="CC289" s="378"/>
      <c r="CD289" s="378"/>
    </row>
    <row r="290" spans="1:82" s="293" customFormat="1" ht="17.399999999999999" customHeight="1" x14ac:dyDescent="0.25">
      <c r="A290" s="285" t="s">
        <v>223</v>
      </c>
      <c r="B290" s="300">
        <f t="shared" ref="B290:B300" si="358">+B234/B170-1</f>
        <v>1.7593352379896565E-4</v>
      </c>
      <c r="C290" s="285"/>
      <c r="D290" s="361"/>
      <c r="E290" s="361"/>
      <c r="F290" s="361"/>
      <c r="G290" s="361"/>
      <c r="H290" s="361"/>
      <c r="I290" s="285"/>
      <c r="J290" s="285"/>
      <c r="K290" s="285"/>
      <c r="L290" s="285"/>
      <c r="M290" s="285"/>
      <c r="N290" s="285"/>
      <c r="O290" s="285"/>
      <c r="P290" s="285"/>
      <c r="Q290" s="285"/>
      <c r="R290" s="285"/>
      <c r="S290" s="285"/>
      <c r="T290" s="285"/>
      <c r="U290" s="285"/>
      <c r="V290" s="285"/>
      <c r="W290" s="285"/>
      <c r="X290" s="285"/>
      <c r="Y290" s="285"/>
      <c r="Z290" s="285"/>
      <c r="AA290" s="285"/>
      <c r="AB290" s="285"/>
      <c r="AC290" s="285"/>
      <c r="AD290" s="285"/>
      <c r="AE290" s="285"/>
      <c r="AF290" s="285"/>
      <c r="AG290" s="285"/>
      <c r="AH290" s="285"/>
      <c r="AI290" s="285"/>
      <c r="AJ290" s="285"/>
      <c r="AK290" s="285"/>
      <c r="AL290" s="285"/>
      <c r="AM290" s="285"/>
      <c r="AN290" s="285"/>
      <c r="AO290" s="285"/>
      <c r="AP290" s="285"/>
      <c r="AQ290" s="285"/>
      <c r="AR290" s="285"/>
      <c r="AS290" s="285"/>
      <c r="AT290" s="285"/>
      <c r="AU290" s="285"/>
      <c r="AV290" s="285"/>
      <c r="AW290" s="285"/>
      <c r="AX290" s="285"/>
      <c r="AY290" s="285"/>
      <c r="AZ290" s="285"/>
      <c r="BA290" s="285"/>
      <c r="BB290" s="285"/>
      <c r="BC290" s="285"/>
      <c r="BD290" s="285"/>
      <c r="BE290" s="285"/>
      <c r="BF290" s="285"/>
      <c r="BG290" s="285"/>
      <c r="BH290" s="285"/>
      <c r="BI290" s="285"/>
      <c r="BJ290" s="285"/>
      <c r="BK290" s="285"/>
      <c r="BL290" s="285"/>
      <c r="BM290" s="285"/>
      <c r="BN290" s="285"/>
      <c r="BO290" s="285"/>
      <c r="BP290" s="285"/>
      <c r="BQ290" s="285"/>
      <c r="BR290" s="285"/>
      <c r="BS290" s="285"/>
      <c r="BT290" s="285"/>
      <c r="BU290" s="285"/>
      <c r="BV290" s="285"/>
      <c r="BW290" s="285"/>
      <c r="BX290" s="285"/>
      <c r="BY290" s="285"/>
      <c r="BZ290" s="285"/>
      <c r="CA290" s="285"/>
      <c r="CB290" s="285"/>
      <c r="CC290" s="285"/>
      <c r="CD290" s="285"/>
    </row>
    <row r="291" spans="1:82" ht="17.399999999999999" customHeight="1" x14ac:dyDescent="0.25">
      <c r="A291" s="300" t="s">
        <v>224</v>
      </c>
      <c r="B291" s="300">
        <f t="shared" si="358"/>
        <v>-1.7585033429412533E-10</v>
      </c>
      <c r="C291" s="300">
        <f t="shared" ref="C291:AK291" si="359">+C235/C171-1</f>
        <v>-5.3503753649764008E-9</v>
      </c>
      <c r="D291" s="361">
        <f t="shared" si="359"/>
        <v>-2.819804778564361E-8</v>
      </c>
      <c r="E291" s="361">
        <f t="shared" si="359"/>
        <v>-5.6941603709947941E-7</v>
      </c>
      <c r="F291" s="361">
        <f t="shared" si="359"/>
        <v>-1.113119841855692E-6</v>
      </c>
      <c r="G291" s="361">
        <f t="shared" si="359"/>
        <v>-1.0951659459301766E-6</v>
      </c>
      <c r="H291" s="361">
        <f t="shared" si="359"/>
        <v>-2.2384883668902233E-7</v>
      </c>
      <c r="I291" s="300">
        <f t="shared" si="359"/>
        <v>1.5120030865123368E-6</v>
      </c>
      <c r="J291" s="300">
        <f t="shared" si="359"/>
        <v>3.8966339388490923E-6</v>
      </c>
      <c r="K291" s="300">
        <f t="shared" si="359"/>
        <v>6.6183765570215769E-6</v>
      </c>
      <c r="L291" s="300">
        <f t="shared" si="359"/>
        <v>9.2956023640677898E-6</v>
      </c>
      <c r="M291" s="300">
        <f t="shared" si="359"/>
        <v>1.1521038878026246E-5</v>
      </c>
      <c r="N291" s="300">
        <f t="shared" si="359"/>
        <v>1.2899816373312945E-5</v>
      </c>
      <c r="O291" s="300">
        <f t="shared" si="359"/>
        <v>1.3081197232756026E-5</v>
      </c>
      <c r="P291" s="300">
        <f t="shared" si="359"/>
        <v>1.1779320700178175E-5</v>
      </c>
      <c r="Q291" s="300">
        <f t="shared" si="359"/>
        <v>8.7873184744235999E-6</v>
      </c>
      <c r="R291" s="344">
        <f t="shared" si="359"/>
        <v>3.9809217418085296E-6</v>
      </c>
      <c r="S291" s="300">
        <f t="shared" si="359"/>
        <v>-2.6857438387706267E-6</v>
      </c>
      <c r="T291" s="300">
        <f t="shared" si="359"/>
        <v>-1.1443666866228774E-5</v>
      </c>
      <c r="U291" s="300">
        <f t="shared" si="359"/>
        <v>-2.2154744541036386E-5</v>
      </c>
      <c r="V291" s="300">
        <f t="shared" si="359"/>
        <v>-3.4529240912073433E-5</v>
      </c>
      <c r="W291" s="300">
        <f t="shared" si="359"/>
        <v>-4.8275147478515912E-5</v>
      </c>
      <c r="X291" s="300">
        <f t="shared" si="359"/>
        <v>-6.3156550881071638E-5</v>
      </c>
      <c r="Y291" s="300">
        <f t="shared" si="359"/>
        <v>-7.900459732779197E-5</v>
      </c>
      <c r="Z291" s="300">
        <f t="shared" si="359"/>
        <v>-9.570648219270339E-5</v>
      </c>
      <c r="AA291" s="300">
        <f t="shared" si="359"/>
        <v>-1.1318435152185558E-4</v>
      </c>
      <c r="AB291" s="300">
        <f t="shared" si="359"/>
        <v>-1.3136707594918473E-4</v>
      </c>
      <c r="AC291" s="300">
        <f t="shared" si="359"/>
        <v>-1.5016012402602197E-4</v>
      </c>
      <c r="AD291" s="300">
        <f t="shared" si="359"/>
        <v>-1.6941923351287969E-4</v>
      </c>
      <c r="AE291" s="300">
        <f t="shared" si="359"/>
        <v>-1.8892397472813904E-4</v>
      </c>
      <c r="AF291" s="300">
        <f t="shared" si="359"/>
        <v>-2.0835069441327292E-4</v>
      </c>
      <c r="AG291" s="300">
        <f t="shared" si="359"/>
        <v>-2.2728016058448652E-4</v>
      </c>
      <c r="AH291" s="300">
        <f t="shared" si="359"/>
        <v>-2.45201118585614E-4</v>
      </c>
      <c r="AI291" s="300">
        <f t="shared" si="359"/>
        <v>-2.6152564546533252E-4</v>
      </c>
      <c r="AJ291" s="300">
        <f t="shared" si="359"/>
        <v>-2.7561637468009881E-4</v>
      </c>
      <c r="AK291" s="300" t="e">
        <f t="shared" si="359"/>
        <v>#DIV/0!</v>
      </c>
      <c r="AL291" s="300"/>
      <c r="AM291" s="300"/>
      <c r="AN291" s="300"/>
      <c r="AO291" s="300"/>
      <c r="AP291" s="300"/>
      <c r="AQ291" s="300"/>
      <c r="AR291" s="300"/>
      <c r="AS291" s="300"/>
      <c r="AT291" s="300"/>
      <c r="AU291" s="300"/>
      <c r="AV291" s="300"/>
      <c r="AW291" s="300"/>
      <c r="AX291" s="300"/>
      <c r="AY291" s="300"/>
      <c r="AZ291" s="300"/>
      <c r="BA291" s="300"/>
      <c r="BB291" s="300"/>
      <c r="BC291" s="300"/>
      <c r="BD291" s="300"/>
      <c r="BE291" s="300"/>
      <c r="BF291" s="300"/>
      <c r="BG291" s="300"/>
      <c r="BH291" s="300"/>
      <c r="BI291" s="300"/>
      <c r="BJ291" s="300"/>
      <c r="BK291" s="300"/>
      <c r="BL291" s="300"/>
      <c r="BM291" s="300"/>
      <c r="BN291" s="300"/>
      <c r="BO291" s="300"/>
      <c r="BP291" s="300"/>
      <c r="BQ291" s="300"/>
      <c r="BR291" s="300"/>
      <c r="BS291" s="300"/>
      <c r="BT291" s="300"/>
      <c r="BU291" s="300"/>
      <c r="BV291" s="300"/>
      <c r="BW291" s="300"/>
      <c r="BX291" s="300"/>
      <c r="BY291" s="300"/>
      <c r="BZ291" s="300"/>
      <c r="CA291" s="300"/>
      <c r="CB291" s="300"/>
      <c r="CC291" s="300"/>
      <c r="CD291" s="300"/>
    </row>
    <row r="292" spans="1:82" ht="17.399999999999999" customHeight="1" x14ac:dyDescent="0.25">
      <c r="A292" s="300" t="s">
        <v>225</v>
      </c>
      <c r="B292" s="300">
        <f t="shared" si="358"/>
        <v>-1.4679990102406393E-6</v>
      </c>
      <c r="C292" s="300">
        <f t="shared" ref="C292:AK292" si="360">+C236/C172-1</f>
        <v>9.359640646300349E-6</v>
      </c>
      <c r="D292" s="361">
        <f t="shared" si="360"/>
        <v>1.8829335896786148E-4</v>
      </c>
      <c r="E292" s="361">
        <f t="shared" si="360"/>
        <v>1.7808782452854999E-4</v>
      </c>
      <c r="F292" s="361">
        <f t="shared" si="360"/>
        <v>3.1834537825847775E-5</v>
      </c>
      <c r="G292" s="361">
        <f t="shared" si="360"/>
        <v>-1.7951874372645893E-4</v>
      </c>
      <c r="H292" s="361">
        <f t="shared" si="360"/>
        <v>-4.0035200285204464E-4</v>
      </c>
      <c r="I292" s="300">
        <f t="shared" si="360"/>
        <v>-5.8561663820144716E-4</v>
      </c>
      <c r="J292" s="300">
        <f t="shared" si="360"/>
        <v>-7.1730062833785802E-4</v>
      </c>
      <c r="K292" s="300">
        <f t="shared" si="360"/>
        <v>-7.7710150206533601E-4</v>
      </c>
      <c r="L292" s="300">
        <f t="shared" si="360"/>
        <v>-7.5636826287206471E-4</v>
      </c>
      <c r="M292" s="300">
        <f t="shared" si="360"/>
        <v>-6.540101193563963E-4</v>
      </c>
      <c r="N292" s="300">
        <f t="shared" si="360"/>
        <v>-4.7480062522797795E-4</v>
      </c>
      <c r="O292" s="300">
        <f t="shared" si="360"/>
        <v>-2.2782035120960664E-4</v>
      </c>
      <c r="P292" s="300">
        <f t="shared" si="360"/>
        <v>7.5063964088517565E-5</v>
      </c>
      <c r="Q292" s="300">
        <f t="shared" si="360"/>
        <v>4.2070530810578433E-4</v>
      </c>
      <c r="R292" s="344">
        <f t="shared" si="360"/>
        <v>7.9612898977599045E-4</v>
      </c>
      <c r="S292" s="300">
        <f t="shared" si="360"/>
        <v>1.2296671875571263E-3</v>
      </c>
      <c r="T292" s="300">
        <f t="shared" si="360"/>
        <v>1.661599843695738E-3</v>
      </c>
      <c r="U292" s="300">
        <f t="shared" si="360"/>
        <v>2.0765488485856576E-3</v>
      </c>
      <c r="V292" s="300">
        <f t="shared" si="360"/>
        <v>2.4713146472110648E-3</v>
      </c>
      <c r="W292" s="300">
        <f t="shared" si="360"/>
        <v>2.846822474365851E-3</v>
      </c>
      <c r="X292" s="300">
        <f t="shared" si="360"/>
        <v>3.205549367758298E-3</v>
      </c>
      <c r="Y292" s="300">
        <f t="shared" si="360"/>
        <v>3.5501320465873842E-3</v>
      </c>
      <c r="Z292" s="300">
        <f t="shared" si="360"/>
        <v>3.8823208058720304E-3</v>
      </c>
      <c r="AA292" s="300">
        <f t="shared" si="360"/>
        <v>4.2022268933419316E-3</v>
      </c>
      <c r="AB292" s="300">
        <f t="shared" si="360"/>
        <v>4.5079135380976521E-3</v>
      </c>
      <c r="AC292" s="300">
        <f t="shared" si="360"/>
        <v>4.7953302076533255E-3</v>
      </c>
      <c r="AD292" s="300">
        <f t="shared" si="360"/>
        <v>5.0584167177316619E-3</v>
      </c>
      <c r="AE292" s="300">
        <f t="shared" si="360"/>
        <v>5.2887623147672702E-3</v>
      </c>
      <c r="AF292" s="300">
        <f t="shared" si="360"/>
        <v>5.4786100587278508E-3</v>
      </c>
      <c r="AG292" s="300">
        <f t="shared" si="360"/>
        <v>5.6199710766215993E-3</v>
      </c>
      <c r="AH292" s="300">
        <f t="shared" si="360"/>
        <v>5.705524673898843E-3</v>
      </c>
      <c r="AI292" s="300">
        <f t="shared" si="360"/>
        <v>5.7297400298916834E-3</v>
      </c>
      <c r="AJ292" s="300">
        <f t="shared" si="360"/>
        <v>5.6904256893106631E-3</v>
      </c>
      <c r="AK292" s="300">
        <f t="shared" si="360"/>
        <v>5.6131430439754215E-3</v>
      </c>
      <c r="AL292" s="300">
        <f t="shared" ref="AL292:CB292" si="361">+AL236/AL172-1</f>
        <v>5.3201376809401957E-3</v>
      </c>
      <c r="AM292" s="300">
        <f t="shared" si="361"/>
        <v>4.9566278870551983E-3</v>
      </c>
      <c r="AN292" s="300">
        <f t="shared" si="361"/>
        <v>4.6053199900841779E-3</v>
      </c>
      <c r="AO292" s="300">
        <f t="shared" si="361"/>
        <v>4.2823978397252827E-3</v>
      </c>
      <c r="AP292" s="300">
        <f t="shared" si="361"/>
        <v>3.9873162977588361E-3</v>
      </c>
      <c r="AQ292" s="300">
        <f t="shared" si="361"/>
        <v>3.7160881117408451E-3</v>
      </c>
      <c r="AR292" s="300">
        <f t="shared" si="361"/>
        <v>3.4646155021709202E-3</v>
      </c>
      <c r="AS292" s="300">
        <f t="shared" si="361"/>
        <v>3.2293986955334031E-3</v>
      </c>
      <c r="AT292" s="300">
        <f t="shared" si="361"/>
        <v>3.0075848366704072E-3</v>
      </c>
      <c r="AU292" s="300">
        <f t="shared" si="361"/>
        <v>2.7968733425145498E-3</v>
      </c>
      <c r="AV292" s="300">
        <f t="shared" si="361"/>
        <v>2.5954079961465482E-3</v>
      </c>
      <c r="AW292" s="300">
        <f t="shared" si="361"/>
        <v>2.4016846029066841E-3</v>
      </c>
      <c r="AX292" s="300">
        <f t="shared" si="361"/>
        <v>2.2144773144920915E-3</v>
      </c>
      <c r="AY292" s="300">
        <f t="shared" si="361"/>
        <v>2.032780975796955E-3</v>
      </c>
      <c r="AZ292" s="300">
        <f t="shared" si="361"/>
        <v>1.8557661755589372E-3</v>
      </c>
      <c r="BA292" s="300">
        <f t="shared" si="361"/>
        <v>1.6827441437206048E-3</v>
      </c>
      <c r="BB292" s="300">
        <f t="shared" si="361"/>
        <v>1.5131392419451828E-3</v>
      </c>
      <c r="BC292" s="300">
        <f t="shared" si="361"/>
        <v>1.3464673206209365E-3</v>
      </c>
      <c r="BD292" s="300">
        <f t="shared" si="361"/>
        <v>1.1823186185515588E-3</v>
      </c>
      <c r="BE292" s="300">
        <f t="shared" si="361"/>
        <v>1.0203441937732816E-3</v>
      </c>
      <c r="BF292" s="300">
        <f t="shared" si="361"/>
        <v>8.6024511059124009E-4</v>
      </c>
      <c r="BG292" s="300">
        <f t="shared" si="361"/>
        <v>7.0176378629716041E-4</v>
      </c>
      <c r="BH292" s="300">
        <f t="shared" si="361"/>
        <v>5.4467703542449009E-4</v>
      </c>
      <c r="BI292" s="300">
        <f t="shared" si="361"/>
        <v>3.8879045357131936E-4</v>
      </c>
      <c r="BJ292" s="300">
        <f t="shared" si="361"/>
        <v>2.3393386363523838E-4</v>
      </c>
      <c r="BK292" s="300">
        <f t="shared" si="361"/>
        <v>7.9957604340874511E-5</v>
      </c>
      <c r="BL292" s="300">
        <f t="shared" si="361"/>
        <v>-7.3270506741773822E-5</v>
      </c>
      <c r="BM292" s="300">
        <f t="shared" si="361"/>
        <v>-2.258676717231678E-4</v>
      </c>
      <c r="BN292" s="300">
        <f t="shared" si="361"/>
        <v>-3.7793817782816319E-4</v>
      </c>
      <c r="BO292" s="300">
        <f t="shared" si="361"/>
        <v>-5.2957511308993066E-4</v>
      </c>
      <c r="BP292" s="300">
        <f t="shared" si="361"/>
        <v>-6.8086179967852267E-4</v>
      </c>
      <c r="BQ292" s="300">
        <f t="shared" si="361"/>
        <v>-8.3187299685139049E-4</v>
      </c>
      <c r="BR292" s="300">
        <f t="shared" si="361"/>
        <v>-9.8267591649248143E-4</v>
      </c>
      <c r="BS292" s="300">
        <f t="shared" si="361"/>
        <v>-1.1333310853758327E-3</v>
      </c>
      <c r="BT292" s="300">
        <f t="shared" si="361"/>
        <v>-1.2838930809734306E-3</v>
      </c>
      <c r="BU292" s="300">
        <f t="shared" si="361"/>
        <v>-1.4344111625119726E-3</v>
      </c>
      <c r="BV292" s="300">
        <f t="shared" si="361"/>
        <v>-1.5849298159651415E-3</v>
      </c>
      <c r="BW292" s="300">
        <f t="shared" si="361"/>
        <v>-1.7354892269368927E-3</v>
      </c>
      <c r="BX292" s="300">
        <f t="shared" si="361"/>
        <v>-1.8861256926433478E-3</v>
      </c>
      <c r="BY292" s="300">
        <f t="shared" si="361"/>
        <v>-2.0368719839495286E-3</v>
      </c>
      <c r="BZ292" s="300">
        <f t="shared" si="361"/>
        <v>-2.1877576636430973E-3</v>
      </c>
      <c r="CA292" s="300">
        <f t="shared" si="361"/>
        <v>-2.3388093690231981E-3</v>
      </c>
      <c r="CB292" s="300">
        <f t="shared" si="361"/>
        <v>-2.4900510626407746E-3</v>
      </c>
      <c r="CC292" s="300">
        <f t="shared" ref="CC292:CD300" si="362">+CC236/CC172-1</f>
        <v>-2.6415042571575897E-3</v>
      </c>
      <c r="CD292" s="300">
        <f t="shared" si="362"/>
        <v>-2.7931882165859179E-3</v>
      </c>
    </row>
    <row r="293" spans="1:82" ht="17.399999999999999" customHeight="1" x14ac:dyDescent="0.25">
      <c r="A293" s="300" t="s">
        <v>226</v>
      </c>
      <c r="B293" s="300">
        <f t="shared" si="358"/>
        <v>-1.4679991060528863E-6</v>
      </c>
      <c r="C293" s="300">
        <f t="shared" ref="C293:AK293" si="363">+C237/C173-1</f>
        <v>9.3596404839857428E-6</v>
      </c>
      <c r="D293" s="361">
        <f t="shared" si="363"/>
        <v>1.8829335888037591E-4</v>
      </c>
      <c r="E293" s="361">
        <f t="shared" si="363"/>
        <v>1.7808782454276084E-4</v>
      </c>
      <c r="F293" s="361">
        <f t="shared" si="363"/>
        <v>3.1834537934205542E-5</v>
      </c>
      <c r="G293" s="361">
        <f t="shared" si="363"/>
        <v>-1.7951874370580878E-4</v>
      </c>
      <c r="H293" s="361">
        <f t="shared" si="363"/>
        <v>-4.0035200295451823E-4</v>
      </c>
      <c r="I293" s="300">
        <f t="shared" si="363"/>
        <v>-5.8561663814282738E-4</v>
      </c>
      <c r="J293" s="300">
        <f t="shared" si="363"/>
        <v>-7.1730062830943631E-4</v>
      </c>
      <c r="K293" s="300">
        <f t="shared" si="363"/>
        <v>-7.7710150206711237E-4</v>
      </c>
      <c r="L293" s="300">
        <f t="shared" si="363"/>
        <v>-7.5636826291469728E-4</v>
      </c>
      <c r="M293" s="300">
        <f t="shared" si="363"/>
        <v>-6.5401011934906883E-4</v>
      </c>
      <c r="N293" s="300">
        <f t="shared" si="363"/>
        <v>-4.7480062530658174E-4</v>
      </c>
      <c r="O293" s="300">
        <f t="shared" si="363"/>
        <v>-2.2782035120216815E-4</v>
      </c>
      <c r="P293" s="300">
        <f t="shared" si="363"/>
        <v>7.50639641364792E-5</v>
      </c>
      <c r="Q293" s="300">
        <f t="shared" si="363"/>
        <v>4.2070530815818685E-4</v>
      </c>
      <c r="R293" s="344">
        <f t="shared" si="363"/>
        <v>7.9612898973957513E-4</v>
      </c>
      <c r="S293" s="300">
        <f t="shared" si="363"/>
        <v>1.2296671875744458E-3</v>
      </c>
      <c r="T293" s="300">
        <f t="shared" si="363"/>
        <v>1.6615998436677604E-3</v>
      </c>
      <c r="U293" s="300">
        <f t="shared" si="363"/>
        <v>2.0765488485450234E-3</v>
      </c>
      <c r="V293" s="300">
        <f t="shared" si="363"/>
        <v>2.4713146472299385E-3</v>
      </c>
      <c r="W293" s="300">
        <f t="shared" si="363"/>
        <v>2.8468224743245507E-3</v>
      </c>
      <c r="X293" s="300">
        <f t="shared" si="363"/>
        <v>3.2055493677987101E-3</v>
      </c>
      <c r="Y293" s="300">
        <f t="shared" si="363"/>
        <v>3.5501320465978203E-3</v>
      </c>
      <c r="Z293" s="300">
        <f t="shared" si="363"/>
        <v>3.8823208058738068E-3</v>
      </c>
      <c r="AA293" s="300">
        <f t="shared" si="363"/>
        <v>4.2022268933279427E-3</v>
      </c>
      <c r="AB293" s="300">
        <f t="shared" si="363"/>
        <v>4.5079135380894364E-3</v>
      </c>
      <c r="AC293" s="300">
        <f t="shared" si="363"/>
        <v>4.7953302076193527E-3</v>
      </c>
      <c r="AD293" s="300">
        <f t="shared" si="363"/>
        <v>5.0584167177774031E-3</v>
      </c>
      <c r="AE293" s="300">
        <f t="shared" si="363"/>
        <v>5.2887623147466201E-3</v>
      </c>
      <c r="AF293" s="300">
        <f t="shared" si="363"/>
        <v>5.4786100587322917E-3</v>
      </c>
      <c r="AG293" s="300">
        <f t="shared" si="363"/>
        <v>5.619971076590291E-3</v>
      </c>
      <c r="AH293" s="300">
        <f t="shared" si="363"/>
        <v>5.7055246738852983E-3</v>
      </c>
      <c r="AI293" s="300">
        <f t="shared" si="363"/>
        <v>5.7297400299156642E-3</v>
      </c>
      <c r="AJ293" s="300">
        <f t="shared" si="363"/>
        <v>5.6904256892851279E-3</v>
      </c>
      <c r="AK293" s="300">
        <f t="shared" si="363"/>
        <v>5.6131430439660956E-3</v>
      </c>
      <c r="AL293" s="300">
        <f t="shared" ref="AL293:CB293" si="364">+AL237/AL173-1</f>
        <v>5.3201376808946765E-3</v>
      </c>
      <c r="AM293" s="300">
        <f t="shared" si="364"/>
        <v>4.9566278870567526E-3</v>
      </c>
      <c r="AN293" s="300">
        <f t="shared" si="364"/>
        <v>4.6053199900730757E-3</v>
      </c>
      <c r="AO293" s="300">
        <f t="shared" si="364"/>
        <v>4.2823978397525941E-3</v>
      </c>
      <c r="AP293" s="300">
        <f t="shared" si="364"/>
        <v>3.9873162977446253E-3</v>
      </c>
      <c r="AQ293" s="300">
        <f t="shared" si="364"/>
        <v>3.7160881117193068E-3</v>
      </c>
      <c r="AR293" s="300">
        <f t="shared" si="364"/>
        <v>3.46461550216004E-3</v>
      </c>
      <c r="AS293" s="300">
        <f t="shared" si="364"/>
        <v>3.229398695518082E-3</v>
      </c>
      <c r="AT293" s="300">
        <f t="shared" si="364"/>
        <v>3.0075848366333258E-3</v>
      </c>
      <c r="AU293" s="300">
        <f t="shared" si="364"/>
        <v>2.7968733424714731E-3</v>
      </c>
      <c r="AV293" s="300">
        <f t="shared" si="364"/>
        <v>2.5954079961394427E-3</v>
      </c>
      <c r="AW293" s="300">
        <f t="shared" si="364"/>
        <v>2.4016846029146777E-3</v>
      </c>
      <c r="AX293" s="300">
        <f t="shared" si="364"/>
        <v>2.2144773145025276E-3</v>
      </c>
      <c r="AY293" s="300">
        <f t="shared" si="364"/>
        <v>2.032780975776971E-3</v>
      </c>
      <c r="AZ293" s="300">
        <f t="shared" si="364"/>
        <v>1.8557661755813637E-3</v>
      </c>
      <c r="BA293" s="300">
        <f t="shared" si="364"/>
        <v>1.6827441437181623E-3</v>
      </c>
      <c r="BB293" s="300">
        <f t="shared" si="364"/>
        <v>1.5131392419271972E-3</v>
      </c>
      <c r="BC293" s="300">
        <f t="shared" si="364"/>
        <v>1.3464673205978439E-3</v>
      </c>
      <c r="BD293" s="300">
        <f t="shared" si="364"/>
        <v>1.1823186185888623E-3</v>
      </c>
      <c r="BE293" s="300">
        <f t="shared" si="364"/>
        <v>1.0203441937275404E-3</v>
      </c>
      <c r="BF293" s="300">
        <f t="shared" si="364"/>
        <v>8.6024511058813147E-4</v>
      </c>
      <c r="BG293" s="300">
        <f t="shared" si="364"/>
        <v>7.0176378633535208E-4</v>
      </c>
      <c r="BH293" s="300">
        <f t="shared" si="364"/>
        <v>5.4467703540939105E-4</v>
      </c>
      <c r="BI293" s="300">
        <f t="shared" si="364"/>
        <v>3.8879045360529219E-4</v>
      </c>
      <c r="BJ293" s="300">
        <f t="shared" si="364"/>
        <v>2.3393386366077351E-4</v>
      </c>
      <c r="BK293" s="300">
        <f t="shared" si="364"/>
        <v>7.9957604321778675E-5</v>
      </c>
      <c r="BL293" s="300">
        <f t="shared" si="364"/>
        <v>-7.3270506713463135E-5</v>
      </c>
      <c r="BM293" s="300">
        <f t="shared" si="364"/>
        <v>-2.2586767173171651E-4</v>
      </c>
      <c r="BN293" s="300">
        <f t="shared" si="364"/>
        <v>-3.7793817780673589E-4</v>
      </c>
      <c r="BO293" s="300">
        <f t="shared" si="364"/>
        <v>-5.2957511310658401E-4</v>
      </c>
      <c r="BP293" s="300">
        <f t="shared" si="364"/>
        <v>-6.8086179970128224E-4</v>
      </c>
      <c r="BQ293" s="300">
        <f t="shared" si="364"/>
        <v>-8.318729968703753E-4</v>
      </c>
      <c r="BR293" s="300">
        <f t="shared" si="364"/>
        <v>-9.826759165068033E-4</v>
      </c>
      <c r="BS293" s="300">
        <f t="shared" si="364"/>
        <v>-1.1333310853993694E-3</v>
      </c>
      <c r="BT293" s="300">
        <f t="shared" si="364"/>
        <v>-1.2838930809835336E-3</v>
      </c>
      <c r="BU293" s="300">
        <f t="shared" si="364"/>
        <v>-1.434411162508642E-3</v>
      </c>
      <c r="BV293" s="300">
        <f t="shared" si="364"/>
        <v>-1.5849298160006686E-3</v>
      </c>
      <c r="BW293" s="300">
        <f t="shared" si="364"/>
        <v>-1.7354892269370037E-3</v>
      </c>
      <c r="BX293" s="300">
        <f t="shared" si="364"/>
        <v>-1.8861256926603343E-3</v>
      </c>
      <c r="BY293" s="300">
        <f t="shared" si="364"/>
        <v>-2.0368719839203298E-3</v>
      </c>
      <c r="BZ293" s="300">
        <f t="shared" si="364"/>
        <v>-2.1877576636617491E-3</v>
      </c>
      <c r="CA293" s="300">
        <f t="shared" si="364"/>
        <v>-2.3388093689735712E-3</v>
      </c>
      <c r="CB293" s="300">
        <f t="shared" si="364"/>
        <v>-2.4900510626014727E-3</v>
      </c>
      <c r="CC293" s="300">
        <f t="shared" si="362"/>
        <v>-2.6415042571099612E-3</v>
      </c>
      <c r="CD293" s="300">
        <f t="shared" si="362"/>
        <v>-2.793188216571818E-3</v>
      </c>
    </row>
    <row r="294" spans="1:82" ht="17.399999999999999" customHeight="1" x14ac:dyDescent="0.25">
      <c r="A294" s="300" t="s">
        <v>218</v>
      </c>
      <c r="B294" s="300">
        <f t="shared" si="358"/>
        <v>3.2073126727816259E-6</v>
      </c>
      <c r="C294" s="300">
        <f t="shared" ref="C294:AK294" si="365">+C238/C174-1</f>
        <v>1.1809400239926049E-5</v>
      </c>
      <c r="D294" s="361">
        <f t="shared" si="365"/>
        <v>2.1948232092960929E-4</v>
      </c>
      <c r="E294" s="361">
        <f t="shared" si="365"/>
        <v>2.5101438667829434E-4</v>
      </c>
      <c r="F294" s="361">
        <f t="shared" si="365"/>
        <v>1.0492543156481737E-4</v>
      </c>
      <c r="G294" s="361">
        <f t="shared" si="365"/>
        <v>-1.3081364410061358E-4</v>
      </c>
      <c r="H294" s="361">
        <f t="shared" si="365"/>
        <v>-3.7727290550737536E-4</v>
      </c>
      <c r="I294" s="300">
        <f t="shared" si="365"/>
        <v>-5.785786138264859E-4</v>
      </c>
      <c r="J294" s="300">
        <f t="shared" si="365"/>
        <v>-7.1309105205075163E-4</v>
      </c>
      <c r="K294" s="300">
        <f t="shared" si="365"/>
        <v>-7.698173034035305E-4</v>
      </c>
      <c r="L294" s="300">
        <f t="shared" si="365"/>
        <v>-7.4842319347256936E-4</v>
      </c>
      <c r="M294" s="300">
        <f t="shared" si="365"/>
        <v>-6.5601801585746244E-4</v>
      </c>
      <c r="N294" s="300">
        <f t="shared" si="365"/>
        <v>-5.0414858952207986E-4</v>
      </c>
      <c r="O294" s="300">
        <f t="shared" si="365"/>
        <v>-3.0648089403029211E-4</v>
      </c>
      <c r="P294" s="300">
        <f t="shared" si="365"/>
        <v>-7.7071448313703605E-5</v>
      </c>
      <c r="Q294" s="300">
        <f t="shared" si="365"/>
        <v>1.709139248133873E-4</v>
      </c>
      <c r="R294" s="344">
        <f t="shared" si="365"/>
        <v>4.2612749752635182E-4</v>
      </c>
      <c r="S294" s="300">
        <f t="shared" si="365"/>
        <v>7.0020711888107989E-4</v>
      </c>
      <c r="T294" s="300">
        <f t="shared" si="365"/>
        <v>9.6700240645342106E-4</v>
      </c>
      <c r="U294" s="300">
        <f t="shared" si="365"/>
        <v>1.2136881866977589E-3</v>
      </c>
      <c r="V294" s="300">
        <f t="shared" si="365"/>
        <v>1.4371807061135389E-3</v>
      </c>
      <c r="W294" s="300">
        <f t="shared" si="365"/>
        <v>1.6388182525797212E-3</v>
      </c>
      <c r="X294" s="300">
        <f t="shared" si="365"/>
        <v>1.8215801895804518E-3</v>
      </c>
      <c r="Y294" s="300">
        <f t="shared" si="365"/>
        <v>1.9887125488753377E-3</v>
      </c>
      <c r="Z294" s="300">
        <f t="shared" si="365"/>
        <v>2.1429802803243359E-3</v>
      </c>
      <c r="AA294" s="300">
        <f t="shared" si="365"/>
        <v>2.286259337551666E-3</v>
      </c>
      <c r="AB294" s="300">
        <f t="shared" si="365"/>
        <v>2.4193736435416113E-3</v>
      </c>
      <c r="AC294" s="300">
        <f t="shared" si="365"/>
        <v>2.5421228512023664E-3</v>
      </c>
      <c r="AD294" s="300">
        <f t="shared" si="365"/>
        <v>2.6534077962858671E-3</v>
      </c>
      <c r="AE294" s="300">
        <f t="shared" si="365"/>
        <v>2.7512306567827327E-3</v>
      </c>
      <c r="AF294" s="300">
        <f t="shared" si="365"/>
        <v>2.8337110708294144E-3</v>
      </c>
      <c r="AG294" s="300">
        <f t="shared" si="365"/>
        <v>2.8990401743138605E-3</v>
      </c>
      <c r="AH294" s="300">
        <f t="shared" si="365"/>
        <v>2.9457457724588743E-3</v>
      </c>
      <c r="AI294" s="300">
        <f t="shared" si="365"/>
        <v>2.9731060805209264E-3</v>
      </c>
      <c r="AJ294" s="300">
        <f t="shared" si="365"/>
        <v>2.9817497387203407E-3</v>
      </c>
      <c r="AK294" s="300">
        <f t="shared" si="365"/>
        <v>-1.9060307279915922E-2</v>
      </c>
      <c r="AL294" s="300">
        <f t="shared" ref="AL294:CB294" si="366">+AL238/AL174-1</f>
        <v>-2.2839656557573695E-2</v>
      </c>
      <c r="AM294" s="300">
        <f t="shared" si="366"/>
        <v>-2.1675385887092391E-2</v>
      </c>
      <c r="AN294" s="300">
        <f t="shared" si="366"/>
        <v>-1.9379286744030555E-2</v>
      </c>
      <c r="AO294" s="300">
        <f t="shared" si="366"/>
        <v>-1.7020170482356156E-2</v>
      </c>
      <c r="AP294" s="300">
        <f t="shared" si="366"/>
        <v>-1.4874419839067343E-2</v>
      </c>
      <c r="AQ294" s="300">
        <f t="shared" si="366"/>
        <v>-1.299199084783087E-2</v>
      </c>
      <c r="AR294" s="300">
        <f t="shared" si="366"/>
        <v>-1.1360680999188522E-2</v>
      </c>
      <c r="AS294" s="300">
        <f t="shared" si="366"/>
        <v>-9.9535572108400139E-3</v>
      </c>
      <c r="AT294" s="300">
        <f t="shared" si="366"/>
        <v>-8.7423964457300496E-3</v>
      </c>
      <c r="AU294" s="300">
        <f t="shared" si="366"/>
        <v>-7.7012563405549628E-3</v>
      </c>
      <c r="AV294" s="300">
        <f t="shared" si="366"/>
        <v>-6.8071999999533839E-3</v>
      </c>
      <c r="AW294" s="300">
        <f t="shared" si="366"/>
        <v>-6.040220504719529E-3</v>
      </c>
      <c r="AX294" s="300">
        <f t="shared" si="366"/>
        <v>-5.3829611907766362E-3</v>
      </c>
      <c r="AY294" s="300">
        <f t="shared" si="366"/>
        <v>-4.8204039196424464E-3</v>
      </c>
      <c r="AZ294" s="300">
        <f t="shared" si="366"/>
        <v>-4.3395741346653471E-3</v>
      </c>
      <c r="BA294" s="300">
        <f t="shared" si="366"/>
        <v>-3.9292749824643147E-3</v>
      </c>
      <c r="BB294" s="300">
        <f t="shared" si="366"/>
        <v>-3.5798516631262434E-3</v>
      </c>
      <c r="BC294" s="300">
        <f t="shared" si="366"/>
        <v>-3.2829846811416319E-3</v>
      </c>
      <c r="BD294" s="300">
        <f t="shared" si="366"/>
        <v>-3.0315088827339576E-3</v>
      </c>
      <c r="BE294" s="300">
        <f t="shared" si="366"/>
        <v>-2.8192559674613538E-3</v>
      </c>
      <c r="BF294" s="300">
        <f t="shared" si="366"/>
        <v>-2.6409176770085807E-3</v>
      </c>
      <c r="BG294" s="300">
        <f t="shared" si="366"/>
        <v>-2.4919269442064129E-3</v>
      </c>
      <c r="BH294" s="300">
        <f t="shared" si="366"/>
        <v>-2.3683552135533859E-3</v>
      </c>
      <c r="BI294" s="300">
        <f t="shared" si="366"/>
        <v>-2.2668235724634389E-3</v>
      </c>
      <c r="BJ294" s="300">
        <f t="shared" si="366"/>
        <v>-2.18442607539171E-3</v>
      </c>
      <c r="BK294" s="300">
        <f t="shared" si="366"/>
        <v>-2.1186634914122093E-3</v>
      </c>
      <c r="BL294" s="300">
        <f t="shared" si="366"/>
        <v>-2.0673863366751366E-3</v>
      </c>
      <c r="BM294" s="300">
        <f t="shared" si="366"/>
        <v>-2.0287457436523049E-3</v>
      </c>
      <c r="BN294" s="300">
        <f t="shared" si="366"/>
        <v>-2.0011511783284419E-3</v>
      </c>
      <c r="BO294" s="300">
        <f t="shared" si="366"/>
        <v>-1.9832340739578402E-3</v>
      </c>
      <c r="BP294" s="300">
        <f t="shared" si="366"/>
        <v>-1.9738165329544755E-3</v>
      </c>
      <c r="BQ294" s="300">
        <f t="shared" si="366"/>
        <v>-1.9718844719459616E-3</v>
      </c>
      <c r="BR294" s="300">
        <f t="shared" si="366"/>
        <v>-1.9765644737129717E-3</v>
      </c>
      <c r="BS294" s="300">
        <f t="shared" si="366"/>
        <v>-1.9871039911808497E-3</v>
      </c>
      <c r="BT294" s="300">
        <f t="shared" si="366"/>
        <v>-2.0028542231506075E-3</v>
      </c>
      <c r="BU294" s="300">
        <f t="shared" si="366"/>
        <v>-2.0232554998684815E-3</v>
      </c>
      <c r="BV294" s="300">
        <f t="shared" si="366"/>
        <v>-2.047824743750648E-3</v>
      </c>
      <c r="BW294" s="300">
        <f t="shared" si="366"/>
        <v>-2.0761445703121328E-3</v>
      </c>
      <c r="BX294" s="300">
        <f t="shared" si="366"/>
        <v>-2.1078541439323306E-3</v>
      </c>
      <c r="BY294" s="300">
        <f t="shared" si="366"/>
        <v>-2.1426410668743401E-3</v>
      </c>
      <c r="BZ294" s="300">
        <f t="shared" si="366"/>
        <v>-2.1802346801703676E-3</v>
      </c>
      <c r="CA294" s="300">
        <f t="shared" si="366"/>
        <v>-2.2204001207056789E-3</v>
      </c>
      <c r="CB294" s="300">
        <f t="shared" si="366"/>
        <v>-2.2629332779927624E-3</v>
      </c>
      <c r="CC294" s="300">
        <f t="shared" si="362"/>
        <v>-2.3076565260299331E-3</v>
      </c>
      <c r="CD294" s="300">
        <f t="shared" si="362"/>
        <v>-2.3544149570560169E-3</v>
      </c>
    </row>
    <row r="295" spans="1:82" ht="17.399999999999999" customHeight="1" x14ac:dyDescent="0.25">
      <c r="A295" s="300" t="s">
        <v>227</v>
      </c>
      <c r="B295" s="300">
        <f t="shared" si="358"/>
        <v>-2.9812818103103211E-6</v>
      </c>
      <c r="C295" s="300">
        <f t="shared" ref="C295:AK295" si="367">+C239/C175-1</f>
        <v>1.753264914361452E-5</v>
      </c>
      <c r="D295" s="361">
        <f t="shared" si="367"/>
        <v>3.268389522612658E-4</v>
      </c>
      <c r="E295" s="361">
        <f t="shared" si="367"/>
        <v>2.8771546497052825E-4</v>
      </c>
      <c r="F295" s="361">
        <f t="shared" si="367"/>
        <v>4.8060697156904197E-5</v>
      </c>
      <c r="G295" s="361">
        <f t="shared" si="367"/>
        <v>-2.5417749879452778E-4</v>
      </c>
      <c r="H295" s="361">
        <f t="shared" si="367"/>
        <v>-5.3339266652441264E-4</v>
      </c>
      <c r="I295" s="300">
        <f t="shared" si="367"/>
        <v>-7.362480440540331E-4</v>
      </c>
      <c r="J295" s="300">
        <f t="shared" si="367"/>
        <v>-8.5316609376773211E-4</v>
      </c>
      <c r="K295" s="300">
        <f t="shared" si="367"/>
        <v>-8.765402370436437E-4</v>
      </c>
      <c r="L295" s="300">
        <f t="shared" si="367"/>
        <v>-8.108899540615333E-4</v>
      </c>
      <c r="M295" s="300">
        <f t="shared" si="367"/>
        <v>-6.6782390232211775E-4</v>
      </c>
      <c r="N295" s="300">
        <f t="shared" si="367"/>
        <v>-4.6270274788906551E-4</v>
      </c>
      <c r="O295" s="300">
        <f t="shared" si="367"/>
        <v>-2.1228489515723314E-4</v>
      </c>
      <c r="P295" s="300">
        <f t="shared" si="367"/>
        <v>6.7001091498930521E-5</v>
      </c>
      <c r="Q295" s="300">
        <f t="shared" si="367"/>
        <v>3.603402413834278E-4</v>
      </c>
      <c r="R295" s="344">
        <f t="shared" si="367"/>
        <v>6.5545426250590566E-4</v>
      </c>
      <c r="S295" s="300">
        <f t="shared" si="367"/>
        <v>9.774935896831316E-4</v>
      </c>
      <c r="T295" s="300">
        <f t="shared" si="367"/>
        <v>1.2776655532893422E-3</v>
      </c>
      <c r="U295" s="300">
        <f t="shared" si="367"/>
        <v>1.5472395568212338E-3</v>
      </c>
      <c r="V295" s="300">
        <f t="shared" si="367"/>
        <v>1.7873194956088412E-3</v>
      </c>
      <c r="W295" s="300">
        <f t="shared" si="367"/>
        <v>2.001760061172142E-3</v>
      </c>
      <c r="X295" s="300">
        <f t="shared" si="367"/>
        <v>2.1950530964107706E-3</v>
      </c>
      <c r="Y295" s="300">
        <f t="shared" si="367"/>
        <v>2.3713490992900432E-3</v>
      </c>
      <c r="Z295" s="300">
        <f t="shared" si="367"/>
        <v>2.5338544928403817E-3</v>
      </c>
      <c r="AA295" s="300">
        <f t="shared" si="367"/>
        <v>2.6844969314079314E-3</v>
      </c>
      <c r="AB295" s="300">
        <f t="shared" si="367"/>
        <v>2.8238391479469271E-3</v>
      </c>
      <c r="AC295" s="300">
        <f t="shared" si="367"/>
        <v>2.9511975334806095E-3</v>
      </c>
      <c r="AD295" s="300">
        <f t="shared" si="367"/>
        <v>3.0648362355620851E-3</v>
      </c>
      <c r="AE295" s="300">
        <f t="shared" si="367"/>
        <v>3.1619001072733521E-3</v>
      </c>
      <c r="AF295" s="300">
        <f t="shared" si="367"/>
        <v>3.240164314276317E-3</v>
      </c>
      <c r="AG295" s="300">
        <f t="shared" si="367"/>
        <v>3.2974461549659662E-3</v>
      </c>
      <c r="AH295" s="300">
        <f t="shared" si="367"/>
        <v>3.3320917413548479E-3</v>
      </c>
      <c r="AI295" s="300">
        <f t="shared" si="367"/>
        <v>3.3435798698433494E-3</v>
      </c>
      <c r="AJ295" s="300">
        <f t="shared" si="367"/>
        <v>3.3334054176248351E-3</v>
      </c>
      <c r="AK295" s="300">
        <f t="shared" si="367"/>
        <v>-3.6960523735328099E-2</v>
      </c>
      <c r="AL295" s="300">
        <f t="shared" ref="AL295:CB295" si="368">+AL239/AL175-1</f>
        <v>-3.1819205256826577E-2</v>
      </c>
      <c r="AM295" s="300">
        <f t="shared" si="368"/>
        <v>-2.7390810767130347E-2</v>
      </c>
      <c r="AN295" s="300">
        <f t="shared" si="368"/>
        <v>-2.3548935982137031E-2</v>
      </c>
      <c r="AO295" s="300">
        <f t="shared" si="368"/>
        <v>-2.0213308798796237E-2</v>
      </c>
      <c r="AP295" s="300">
        <f t="shared" si="368"/>
        <v>-1.7320689957030733E-2</v>
      </c>
      <c r="AQ295" s="300">
        <f t="shared" si="368"/>
        <v>-1.4816671222450117E-2</v>
      </c>
      <c r="AR295" s="300">
        <f t="shared" si="368"/>
        <v>-1.2653213227089899E-2</v>
      </c>
      <c r="AS295" s="300">
        <f t="shared" si="368"/>
        <v>-1.0787700991295668E-2</v>
      </c>
      <c r="AT295" s="300">
        <f t="shared" si="368"/>
        <v>-9.1823877068062387E-3</v>
      </c>
      <c r="AU295" s="300">
        <f t="shared" si="368"/>
        <v>-7.8039371712951278E-3</v>
      </c>
      <c r="AV295" s="300">
        <f t="shared" si="368"/>
        <v>-6.622997601085534E-3</v>
      </c>
      <c r="AW295" s="300">
        <f t="shared" si="368"/>
        <v>-5.613796834465723E-3</v>
      </c>
      <c r="AX295" s="300">
        <f t="shared" si="368"/>
        <v>-4.7537606345713357E-3</v>
      </c>
      <c r="AY295" s="300">
        <f t="shared" si="368"/>
        <v>-4.0231575861930935E-3</v>
      </c>
      <c r="AZ295" s="300">
        <f t="shared" si="368"/>
        <v>-3.4047727948097739E-3</v>
      </c>
      <c r="BA295" s="300">
        <f t="shared" si="368"/>
        <v>-2.8836108490473134E-3</v>
      </c>
      <c r="BB295" s="300">
        <f t="shared" si="368"/>
        <v>-2.4466278439854161E-3</v>
      </c>
      <c r="BC295" s="300">
        <f t="shared" si="368"/>
        <v>-2.0824912425451148E-3</v>
      </c>
      <c r="BD295" s="300">
        <f t="shared" si="368"/>
        <v>-1.7813658187830761E-3</v>
      </c>
      <c r="BE295" s="300">
        <f t="shared" si="368"/>
        <v>-1.5347238283057729E-3</v>
      </c>
      <c r="BF295" s="300">
        <f t="shared" si="368"/>
        <v>-1.3351773716752113E-3</v>
      </c>
      <c r="BG295" s="300">
        <f t="shared" si="368"/>
        <v>-1.1763306823104891E-3</v>
      </c>
      <c r="BH295" s="300">
        <f t="shared" si="368"/>
        <v>-1.0526505648030815E-3</v>
      </c>
      <c r="BI295" s="300">
        <f t="shared" si="368"/>
        <v>-9.5935278092618148E-4</v>
      </c>
      <c r="BJ295" s="300">
        <f t="shared" si="368"/>
        <v>-8.923029134684235E-4</v>
      </c>
      <c r="BK295" s="300">
        <f t="shared" si="368"/>
        <v>-8.4792973442637809E-4</v>
      </c>
      <c r="BL295" s="300">
        <f t="shared" si="368"/>
        <v>-8.2314980851572184E-4</v>
      </c>
      <c r="BM295" s="300">
        <f t="shared" si="368"/>
        <v>-8.1530191383383244E-4</v>
      </c>
      <c r="BN295" s="300">
        <f t="shared" si="368"/>
        <v>-8.2209003935729275E-4</v>
      </c>
      <c r="BO295" s="300">
        <f t="shared" si="368"/>
        <v>-8.4153387417040815E-4</v>
      </c>
      <c r="BP295" s="300">
        <f t="shared" si="368"/>
        <v>-8.7192594302221149E-4</v>
      </c>
      <c r="BQ295" s="300">
        <f t="shared" si="368"/>
        <v>-9.1179439071098489E-4</v>
      </c>
      <c r="BR295" s="300">
        <f t="shared" si="368"/>
        <v>-9.5987082085491338E-4</v>
      </c>
      <c r="BS295" s="300">
        <f t="shared" si="368"/>
        <v>-1.0150623684085369E-3</v>
      </c>
      <c r="BT295" s="300">
        <f t="shared" si="368"/>
        <v>-1.0764276700553355E-3</v>
      </c>
      <c r="BU295" s="300">
        <f t="shared" si="368"/>
        <v>-1.1431560045535027E-3</v>
      </c>
      <c r="BV295" s="300">
        <f t="shared" si="368"/>
        <v>-1.2145492365968069E-3</v>
      </c>
      <c r="BW295" s="300">
        <f t="shared" si="368"/>
        <v>-1.2900063472415235E-3</v>
      </c>
      <c r="BX295" s="300">
        <f t="shared" si="368"/>
        <v>-1.3690099218719443E-3</v>
      </c>
      <c r="BY295" s="300">
        <f t="shared" si="368"/>
        <v>-1.4511146307882861E-3</v>
      </c>
      <c r="BZ295" s="300">
        <f t="shared" si="368"/>
        <v>-1.5359371815155676E-3</v>
      </c>
      <c r="CA295" s="300">
        <f t="shared" si="368"/>
        <v>-1.6231476952942581E-3</v>
      </c>
      <c r="CB295" s="300">
        <f t="shared" si="368"/>
        <v>-1.7124622544194557E-3</v>
      </c>
      <c r="CC295" s="300">
        <f t="shared" si="362"/>
        <v>-1.8036365556736156E-3</v>
      </c>
      <c r="CD295" s="300">
        <f t="shared" si="362"/>
        <v>-1.8964602506090777E-3</v>
      </c>
    </row>
    <row r="296" spans="1:82" ht="17.399999999999999" customHeight="1" x14ac:dyDescent="0.25">
      <c r="A296" s="300" t="s">
        <v>228</v>
      </c>
      <c r="B296" s="300">
        <f t="shared" si="358"/>
        <v>0</v>
      </c>
      <c r="C296" s="300">
        <f t="shared" ref="C296:AK296" si="369">+C240/C176-1</f>
        <v>0</v>
      </c>
      <c r="D296" s="361">
        <f t="shared" si="369"/>
        <v>0</v>
      </c>
      <c r="E296" s="361">
        <f t="shared" si="369"/>
        <v>0</v>
      </c>
      <c r="F296" s="361">
        <f t="shared" si="369"/>
        <v>0</v>
      </c>
      <c r="G296" s="361">
        <f t="shared" si="369"/>
        <v>0</v>
      </c>
      <c r="H296" s="361">
        <f t="shared" si="369"/>
        <v>0</v>
      </c>
      <c r="I296" s="300">
        <f t="shared" si="369"/>
        <v>0</v>
      </c>
      <c r="J296" s="300">
        <f t="shared" si="369"/>
        <v>0</v>
      </c>
      <c r="K296" s="300">
        <f t="shared" si="369"/>
        <v>0</v>
      </c>
      <c r="L296" s="300">
        <f t="shared" si="369"/>
        <v>0</v>
      </c>
      <c r="M296" s="300">
        <f t="shared" si="369"/>
        <v>0</v>
      </c>
      <c r="N296" s="300">
        <f t="shared" si="369"/>
        <v>0</v>
      </c>
      <c r="O296" s="300">
        <f t="shared" si="369"/>
        <v>0</v>
      </c>
      <c r="P296" s="300">
        <f t="shared" si="369"/>
        <v>0</v>
      </c>
      <c r="Q296" s="300">
        <f t="shared" si="369"/>
        <v>0</v>
      </c>
      <c r="R296" s="344">
        <f t="shared" si="369"/>
        <v>0</v>
      </c>
      <c r="S296" s="300">
        <f t="shared" si="369"/>
        <v>0</v>
      </c>
      <c r="T296" s="300">
        <f t="shared" si="369"/>
        <v>0</v>
      </c>
      <c r="U296" s="300">
        <f t="shared" si="369"/>
        <v>0</v>
      </c>
      <c r="V296" s="300">
        <f t="shared" si="369"/>
        <v>0</v>
      </c>
      <c r="W296" s="300">
        <f t="shared" si="369"/>
        <v>0</v>
      </c>
      <c r="X296" s="300">
        <f t="shared" si="369"/>
        <v>0</v>
      </c>
      <c r="Y296" s="300">
        <f t="shared" si="369"/>
        <v>0</v>
      </c>
      <c r="Z296" s="300">
        <f t="shared" si="369"/>
        <v>0</v>
      </c>
      <c r="AA296" s="300">
        <f t="shared" si="369"/>
        <v>0</v>
      </c>
      <c r="AB296" s="300">
        <f t="shared" si="369"/>
        <v>0</v>
      </c>
      <c r="AC296" s="300">
        <f t="shared" si="369"/>
        <v>0</v>
      </c>
      <c r="AD296" s="300">
        <f t="shared" si="369"/>
        <v>0</v>
      </c>
      <c r="AE296" s="300">
        <f t="shared" si="369"/>
        <v>0</v>
      </c>
      <c r="AF296" s="300">
        <f t="shared" si="369"/>
        <v>0</v>
      </c>
      <c r="AG296" s="300">
        <f t="shared" si="369"/>
        <v>0</v>
      </c>
      <c r="AH296" s="300">
        <f t="shared" si="369"/>
        <v>0</v>
      </c>
      <c r="AI296" s="300">
        <f t="shared" si="369"/>
        <v>0</v>
      </c>
      <c r="AJ296" s="300">
        <f t="shared" si="369"/>
        <v>0</v>
      </c>
      <c r="AK296" s="300">
        <f t="shared" si="369"/>
        <v>0</v>
      </c>
      <c r="AL296" s="300">
        <f t="shared" ref="AL296:CB296" si="370">+AL240/AL176-1</f>
        <v>0</v>
      </c>
      <c r="AM296" s="300">
        <f t="shared" si="370"/>
        <v>0</v>
      </c>
      <c r="AN296" s="300">
        <f t="shared" si="370"/>
        <v>0</v>
      </c>
      <c r="AO296" s="300">
        <f t="shared" si="370"/>
        <v>0</v>
      </c>
      <c r="AP296" s="300">
        <f t="shared" si="370"/>
        <v>0</v>
      </c>
      <c r="AQ296" s="300">
        <f t="shared" si="370"/>
        <v>0</v>
      </c>
      <c r="AR296" s="300">
        <f t="shared" si="370"/>
        <v>0</v>
      </c>
      <c r="AS296" s="300">
        <f t="shared" si="370"/>
        <v>0</v>
      </c>
      <c r="AT296" s="300">
        <f t="shared" si="370"/>
        <v>0</v>
      </c>
      <c r="AU296" s="300">
        <f t="shared" si="370"/>
        <v>0</v>
      </c>
      <c r="AV296" s="300">
        <f t="shared" si="370"/>
        <v>0</v>
      </c>
      <c r="AW296" s="300">
        <f t="shared" si="370"/>
        <v>0</v>
      </c>
      <c r="AX296" s="300">
        <f t="shared" si="370"/>
        <v>0</v>
      </c>
      <c r="AY296" s="300">
        <f t="shared" si="370"/>
        <v>0</v>
      </c>
      <c r="AZ296" s="300">
        <f t="shared" si="370"/>
        <v>0</v>
      </c>
      <c r="BA296" s="300">
        <f t="shared" si="370"/>
        <v>0</v>
      </c>
      <c r="BB296" s="300">
        <f t="shared" si="370"/>
        <v>0</v>
      </c>
      <c r="BC296" s="300">
        <f t="shared" si="370"/>
        <v>0</v>
      </c>
      <c r="BD296" s="300">
        <f t="shared" si="370"/>
        <v>0</v>
      </c>
      <c r="BE296" s="300">
        <f t="shared" si="370"/>
        <v>0</v>
      </c>
      <c r="BF296" s="300">
        <f t="shared" si="370"/>
        <v>0</v>
      </c>
      <c r="BG296" s="300">
        <f t="shared" si="370"/>
        <v>0</v>
      </c>
      <c r="BH296" s="300">
        <f t="shared" si="370"/>
        <v>0</v>
      </c>
      <c r="BI296" s="300">
        <f t="shared" si="370"/>
        <v>0</v>
      </c>
      <c r="BJ296" s="300">
        <f t="shared" si="370"/>
        <v>0</v>
      </c>
      <c r="BK296" s="300">
        <f t="shared" si="370"/>
        <v>0</v>
      </c>
      <c r="BL296" s="300">
        <f t="shared" si="370"/>
        <v>0</v>
      </c>
      <c r="BM296" s="300">
        <f t="shared" si="370"/>
        <v>0</v>
      </c>
      <c r="BN296" s="300">
        <f t="shared" si="370"/>
        <v>0</v>
      </c>
      <c r="BO296" s="300">
        <f t="shared" si="370"/>
        <v>0</v>
      </c>
      <c r="BP296" s="300">
        <f t="shared" si="370"/>
        <v>0</v>
      </c>
      <c r="BQ296" s="300">
        <f t="shared" si="370"/>
        <v>0</v>
      </c>
      <c r="BR296" s="300">
        <f t="shared" si="370"/>
        <v>0</v>
      </c>
      <c r="BS296" s="300">
        <f t="shared" si="370"/>
        <v>0</v>
      </c>
      <c r="BT296" s="300">
        <f t="shared" si="370"/>
        <v>0</v>
      </c>
      <c r="BU296" s="300">
        <f t="shared" si="370"/>
        <v>0</v>
      </c>
      <c r="BV296" s="300">
        <f t="shared" si="370"/>
        <v>0</v>
      </c>
      <c r="BW296" s="300">
        <f t="shared" si="370"/>
        <v>0</v>
      </c>
      <c r="BX296" s="300">
        <f t="shared" si="370"/>
        <v>0</v>
      </c>
      <c r="BY296" s="300">
        <f t="shared" si="370"/>
        <v>0</v>
      </c>
      <c r="BZ296" s="300">
        <f t="shared" si="370"/>
        <v>0</v>
      </c>
      <c r="CA296" s="300">
        <f t="shared" si="370"/>
        <v>0</v>
      </c>
      <c r="CB296" s="300">
        <f t="shared" si="370"/>
        <v>0</v>
      </c>
      <c r="CC296" s="300">
        <f t="shared" si="362"/>
        <v>0</v>
      </c>
      <c r="CD296" s="300">
        <f t="shared" si="362"/>
        <v>0</v>
      </c>
    </row>
    <row r="297" spans="1:82" ht="17.399999999999999" customHeight="1" x14ac:dyDescent="0.25">
      <c r="A297" s="300" t="s">
        <v>229</v>
      </c>
      <c r="B297" s="300">
        <f t="shared" si="358"/>
        <v>-3.5755304155227208E-6</v>
      </c>
      <c r="C297" s="300">
        <f t="shared" ref="C297:AK297" si="371">+C241/C177-1</f>
        <v>2.1020151400596987E-5</v>
      </c>
      <c r="D297" s="361">
        <f t="shared" si="371"/>
        <v>3.9163497230210176E-4</v>
      </c>
      <c r="E297" s="361">
        <f t="shared" si="371"/>
        <v>3.4450823828025001E-4</v>
      </c>
      <c r="F297" s="361">
        <f t="shared" si="371"/>
        <v>5.7498040689551999E-5</v>
      </c>
      <c r="G297" s="361">
        <f t="shared" si="371"/>
        <v>-3.0378832132438305E-4</v>
      </c>
      <c r="H297" s="361">
        <f t="shared" si="371"/>
        <v>-6.3680084067352372E-4</v>
      </c>
      <c r="I297" s="300">
        <f t="shared" si="371"/>
        <v>-8.7788927894472124E-4</v>
      </c>
      <c r="J297" s="300">
        <f t="shared" si="371"/>
        <v>-1.0159757632938193E-3</v>
      </c>
      <c r="K297" s="300">
        <f t="shared" si="371"/>
        <v>-1.0423952016956894E-3</v>
      </c>
      <c r="L297" s="300">
        <f t="shared" si="371"/>
        <v>-9.6296541732121543E-4</v>
      </c>
      <c r="M297" s="300">
        <f t="shared" si="371"/>
        <v>-7.9191185267490916E-4</v>
      </c>
      <c r="N297" s="300">
        <f t="shared" si="371"/>
        <v>-5.4784938596996735E-4</v>
      </c>
      <c r="O297" s="300">
        <f t="shared" si="371"/>
        <v>-2.5095775610473048E-4</v>
      </c>
      <c r="P297" s="300">
        <f t="shared" si="371"/>
        <v>7.9079528221503992E-5</v>
      </c>
      <c r="Q297" s="300">
        <f t="shared" si="371"/>
        <v>4.245939876805771E-4</v>
      </c>
      <c r="R297" s="344">
        <f t="shared" si="371"/>
        <v>7.7101093854259339E-4</v>
      </c>
      <c r="S297" s="300">
        <f t="shared" si="371"/>
        <v>1.1446076212244805E-3</v>
      </c>
      <c r="T297" s="300">
        <f t="shared" si="371"/>
        <v>1.4890138634917616E-3</v>
      </c>
      <c r="U297" s="300">
        <f t="shared" si="371"/>
        <v>1.7944159769678336E-3</v>
      </c>
      <c r="V297" s="300">
        <f t="shared" si="371"/>
        <v>2.0626252365667508E-3</v>
      </c>
      <c r="W297" s="300">
        <f t="shared" si="371"/>
        <v>2.2986281521224505E-3</v>
      </c>
      <c r="X297" s="300">
        <f t="shared" si="371"/>
        <v>2.5080657624743097E-3</v>
      </c>
      <c r="Y297" s="300">
        <f t="shared" si="371"/>
        <v>2.6960870846568508E-3</v>
      </c>
      <c r="Z297" s="300">
        <f t="shared" si="371"/>
        <v>2.8666686231031413E-3</v>
      </c>
      <c r="AA297" s="300">
        <f t="shared" si="371"/>
        <v>3.0222605623180243E-3</v>
      </c>
      <c r="AB297" s="300">
        <f t="shared" si="371"/>
        <v>3.1637245282574167E-3</v>
      </c>
      <c r="AC297" s="300">
        <f t="shared" si="371"/>
        <v>3.2905028110017387E-3</v>
      </c>
      <c r="AD297" s="300">
        <f t="shared" si="371"/>
        <v>3.4008683069048917E-3</v>
      </c>
      <c r="AE297" s="300">
        <f t="shared" si="371"/>
        <v>3.4918845597353698E-3</v>
      </c>
      <c r="AF297" s="300">
        <f t="shared" si="371"/>
        <v>3.5613481781040512E-3</v>
      </c>
      <c r="AG297" s="300">
        <f t="shared" si="371"/>
        <v>3.6071304774412116E-3</v>
      </c>
      <c r="AH297" s="300">
        <f t="shared" si="371"/>
        <v>3.6277085683562582E-3</v>
      </c>
      <c r="AI297" s="300">
        <f t="shared" si="371"/>
        <v>3.6228090368708443E-3</v>
      </c>
      <c r="AJ297" s="300">
        <f t="shared" si="371"/>
        <v>3.5943337360868632E-3</v>
      </c>
      <c r="AK297" s="300">
        <f t="shared" si="371"/>
        <v>3.5593895109664597E-3</v>
      </c>
      <c r="AL297" s="300">
        <f t="shared" ref="AL297:CB297" si="372">+AL241/AL177-1</f>
        <v>3.3862380158304894E-3</v>
      </c>
      <c r="AM297" s="300">
        <f t="shared" si="372"/>
        <v>3.1660496836163343E-3</v>
      </c>
      <c r="AN297" s="300">
        <f t="shared" si="372"/>
        <v>2.9514281139546572E-3</v>
      </c>
      <c r="AO297" s="300">
        <f t="shared" si="372"/>
        <v>2.7530236381227979E-3</v>
      </c>
      <c r="AP297" s="300">
        <f t="shared" si="372"/>
        <v>2.5708193223441533E-3</v>
      </c>
      <c r="AQ297" s="300">
        <f t="shared" si="372"/>
        <v>2.4025361983126547E-3</v>
      </c>
      <c r="AR297" s="300">
        <f t="shared" si="372"/>
        <v>2.2457642719910798E-3</v>
      </c>
      <c r="AS297" s="300">
        <f t="shared" si="372"/>
        <v>2.0984291005117228E-3</v>
      </c>
      <c r="AT297" s="300">
        <f t="shared" si="372"/>
        <v>1.9588349663546278E-3</v>
      </c>
      <c r="AU297" s="300">
        <f t="shared" si="372"/>
        <v>1.8256132009497605E-3</v>
      </c>
      <c r="AV297" s="300">
        <f t="shared" si="372"/>
        <v>1.6976596434779001E-3</v>
      </c>
      <c r="AW297" s="300">
        <f t="shared" si="372"/>
        <v>1.5740801437353902E-3</v>
      </c>
      <c r="AX297" s="300">
        <f t="shared" si="372"/>
        <v>1.4541469619797631E-3</v>
      </c>
      <c r="AY297" s="300">
        <f t="shared" si="372"/>
        <v>1.337264320303122E-3</v>
      </c>
      <c r="AZ297" s="300">
        <f t="shared" si="372"/>
        <v>1.2229416212343747E-3</v>
      </c>
      <c r="BA297" s="300">
        <f t="shared" si="372"/>
        <v>1.1107723549688142E-3</v>
      </c>
      <c r="BB297" s="300">
        <f t="shared" si="372"/>
        <v>1.0004176422393485E-3</v>
      </c>
      <c r="BC297" s="300">
        <f t="shared" si="372"/>
        <v>8.9159323959697723E-4</v>
      </c>
      <c r="BD297" s="300">
        <f t="shared" si="372"/>
        <v>7.8405923391744459E-4</v>
      </c>
      <c r="BE297" s="300">
        <f t="shared" si="372"/>
        <v>6.7761191673354482E-4</v>
      </c>
      <c r="BF297" s="300">
        <f t="shared" si="372"/>
        <v>5.7207726174102191E-4</v>
      </c>
      <c r="BG297" s="300">
        <f t="shared" si="372"/>
        <v>4.673057361621602E-4</v>
      </c>
      <c r="BH297" s="300">
        <f t="shared" si="372"/>
        <v>3.6316816974224508E-4</v>
      </c>
      <c r="BI297" s="300">
        <f t="shared" si="372"/>
        <v>2.5955230213514646E-4</v>
      </c>
      <c r="BJ297" s="300">
        <f t="shared" si="372"/>
        <v>1.5636016827103028E-4</v>
      </c>
      <c r="BK297" s="300">
        <f t="shared" si="372"/>
        <v>5.3505774133322248E-5</v>
      </c>
      <c r="BL297" s="300">
        <f t="shared" si="372"/>
        <v>-4.9086610289239552E-5</v>
      </c>
      <c r="BM297" s="300">
        <f t="shared" si="372"/>
        <v>-1.5148399088815712E-4</v>
      </c>
      <c r="BN297" s="300">
        <f t="shared" si="372"/>
        <v>-2.5374587134774362E-4</v>
      </c>
      <c r="BO297" s="300">
        <f t="shared" si="372"/>
        <v>-3.5592523958483113E-4</v>
      </c>
      <c r="BP297" s="300">
        <f t="shared" si="372"/>
        <v>-4.5806941942905244E-4</v>
      </c>
      <c r="BQ297" s="300">
        <f t="shared" si="372"/>
        <v>-5.6022080648310268E-4</v>
      </c>
      <c r="BR297" s="300">
        <f t="shared" si="372"/>
        <v>-6.6241738273564721E-4</v>
      </c>
      <c r="BS297" s="300">
        <f t="shared" si="372"/>
        <v>-7.6469331864559287E-4</v>
      </c>
      <c r="BT297" s="300">
        <f t="shared" si="372"/>
        <v>-8.6707930998786154E-4</v>
      </c>
      <c r="BU297" s="300">
        <f t="shared" si="372"/>
        <v>-9.6960301454074305E-4</v>
      </c>
      <c r="BV297" s="300">
        <f t="shared" si="372"/>
        <v>-1.0722892974105447E-3</v>
      </c>
      <c r="BW297" s="300">
        <f t="shared" si="372"/>
        <v>-1.17516057491307E-3</v>
      </c>
      <c r="BX297" s="300">
        <f t="shared" si="372"/>
        <v>-1.2782369887063272E-3</v>
      </c>
      <c r="BY297" s="300">
        <f t="shared" si="372"/>
        <v>-1.3815366558482811E-3</v>
      </c>
      <c r="BZ297" s="300">
        <f t="shared" si="372"/>
        <v>-1.4850758274183029E-3</v>
      </c>
      <c r="CA297" s="300">
        <f t="shared" si="372"/>
        <v>-1.588869043145924E-3</v>
      </c>
      <c r="CB297" s="300">
        <f t="shared" si="372"/>
        <v>-1.6929293158853831E-3</v>
      </c>
      <c r="CC297" s="300">
        <f t="shared" si="362"/>
        <v>-1.7972682070366286E-3</v>
      </c>
      <c r="CD297" s="300">
        <f t="shared" si="362"/>
        <v>-1.9018959838036364E-3</v>
      </c>
    </row>
    <row r="298" spans="1:82" ht="17.399999999999999" customHeight="1" x14ac:dyDescent="0.25">
      <c r="A298" s="300" t="s">
        <v>230</v>
      </c>
      <c r="B298" s="300">
        <f t="shared" si="358"/>
        <v>0</v>
      </c>
      <c r="C298" s="300">
        <f t="shared" ref="C298:AK298" si="373">+C242/C178-1</f>
        <v>0</v>
      </c>
      <c r="D298" s="361">
        <f t="shared" si="373"/>
        <v>0</v>
      </c>
      <c r="E298" s="361">
        <f t="shared" si="373"/>
        <v>0</v>
      </c>
      <c r="F298" s="361">
        <f t="shared" si="373"/>
        <v>0</v>
      </c>
      <c r="G298" s="361">
        <f t="shared" si="373"/>
        <v>0</v>
      </c>
      <c r="H298" s="361">
        <f t="shared" si="373"/>
        <v>0</v>
      </c>
      <c r="I298" s="300">
        <f t="shared" si="373"/>
        <v>0</v>
      </c>
      <c r="J298" s="300">
        <f t="shared" si="373"/>
        <v>0</v>
      </c>
      <c r="K298" s="300">
        <f t="shared" si="373"/>
        <v>0</v>
      </c>
      <c r="L298" s="300">
        <f t="shared" si="373"/>
        <v>0</v>
      </c>
      <c r="M298" s="300">
        <f t="shared" si="373"/>
        <v>0</v>
      </c>
      <c r="N298" s="300">
        <f t="shared" si="373"/>
        <v>0</v>
      </c>
      <c r="O298" s="300">
        <f t="shared" si="373"/>
        <v>0</v>
      </c>
      <c r="P298" s="300">
        <f t="shared" si="373"/>
        <v>0</v>
      </c>
      <c r="Q298" s="300">
        <f t="shared" si="373"/>
        <v>0</v>
      </c>
      <c r="R298" s="344">
        <f t="shared" si="373"/>
        <v>0</v>
      </c>
      <c r="S298" s="300">
        <f t="shared" si="373"/>
        <v>0</v>
      </c>
      <c r="T298" s="300">
        <f t="shared" si="373"/>
        <v>0</v>
      </c>
      <c r="U298" s="300">
        <f t="shared" si="373"/>
        <v>0</v>
      </c>
      <c r="V298" s="300">
        <f t="shared" si="373"/>
        <v>0</v>
      </c>
      <c r="W298" s="300">
        <f t="shared" si="373"/>
        <v>0</v>
      </c>
      <c r="X298" s="300">
        <f t="shared" si="373"/>
        <v>0</v>
      </c>
      <c r="Y298" s="300">
        <f t="shared" si="373"/>
        <v>0</v>
      </c>
      <c r="Z298" s="300">
        <f t="shared" si="373"/>
        <v>0</v>
      </c>
      <c r="AA298" s="300">
        <f t="shared" si="373"/>
        <v>0</v>
      </c>
      <c r="AB298" s="300">
        <f t="shared" si="373"/>
        <v>0</v>
      </c>
      <c r="AC298" s="300">
        <f t="shared" si="373"/>
        <v>0</v>
      </c>
      <c r="AD298" s="300">
        <f t="shared" si="373"/>
        <v>0</v>
      </c>
      <c r="AE298" s="300">
        <f t="shared" si="373"/>
        <v>0</v>
      </c>
      <c r="AF298" s="300">
        <f t="shared" si="373"/>
        <v>0</v>
      </c>
      <c r="AG298" s="300">
        <f t="shared" si="373"/>
        <v>0</v>
      </c>
      <c r="AH298" s="300">
        <f t="shared" si="373"/>
        <v>0</v>
      </c>
      <c r="AI298" s="300">
        <f t="shared" si="373"/>
        <v>0</v>
      </c>
      <c r="AJ298" s="300">
        <f t="shared" si="373"/>
        <v>0</v>
      </c>
      <c r="AK298" s="300">
        <f t="shared" si="373"/>
        <v>-1</v>
      </c>
      <c r="AL298" s="300">
        <f t="shared" ref="AL298:CB298" si="374">+AL242/AL178-1</f>
        <v>-1</v>
      </c>
      <c r="AM298" s="300">
        <f t="shared" si="374"/>
        <v>-1</v>
      </c>
      <c r="AN298" s="300">
        <f t="shared" si="374"/>
        <v>-1</v>
      </c>
      <c r="AO298" s="300">
        <f t="shared" si="374"/>
        <v>-1</v>
      </c>
      <c r="AP298" s="300">
        <f t="shared" si="374"/>
        <v>-1</v>
      </c>
      <c r="AQ298" s="300">
        <f t="shared" si="374"/>
        <v>-1</v>
      </c>
      <c r="AR298" s="300">
        <f t="shared" si="374"/>
        <v>-1</v>
      </c>
      <c r="AS298" s="300">
        <f t="shared" si="374"/>
        <v>-1</v>
      </c>
      <c r="AT298" s="300">
        <f t="shared" si="374"/>
        <v>-1</v>
      </c>
      <c r="AU298" s="300">
        <f t="shared" si="374"/>
        <v>-1</v>
      </c>
      <c r="AV298" s="300">
        <f t="shared" si="374"/>
        <v>-1</v>
      </c>
      <c r="AW298" s="300">
        <f t="shared" si="374"/>
        <v>-1</v>
      </c>
      <c r="AX298" s="300">
        <f t="shared" si="374"/>
        <v>-1</v>
      </c>
      <c r="AY298" s="300">
        <f t="shared" si="374"/>
        <v>-1</v>
      </c>
      <c r="AZ298" s="300">
        <f t="shared" si="374"/>
        <v>-1</v>
      </c>
      <c r="BA298" s="300">
        <f t="shared" si="374"/>
        <v>-1</v>
      </c>
      <c r="BB298" s="300">
        <f t="shared" si="374"/>
        <v>-1</v>
      </c>
      <c r="BC298" s="300">
        <f t="shared" si="374"/>
        <v>-1</v>
      </c>
      <c r="BD298" s="300">
        <f t="shared" si="374"/>
        <v>-1</v>
      </c>
      <c r="BE298" s="300">
        <f t="shared" si="374"/>
        <v>-1</v>
      </c>
      <c r="BF298" s="300">
        <f t="shared" si="374"/>
        <v>-1</v>
      </c>
      <c r="BG298" s="300">
        <f t="shared" si="374"/>
        <v>-1</v>
      </c>
      <c r="BH298" s="300">
        <f t="shared" si="374"/>
        <v>-1</v>
      </c>
      <c r="BI298" s="300">
        <f t="shared" si="374"/>
        <v>-1</v>
      </c>
      <c r="BJ298" s="300">
        <f t="shared" si="374"/>
        <v>-1</v>
      </c>
      <c r="BK298" s="300">
        <f t="shared" si="374"/>
        <v>-1</v>
      </c>
      <c r="BL298" s="300">
        <f t="shared" si="374"/>
        <v>-1</v>
      </c>
      <c r="BM298" s="300">
        <f t="shared" si="374"/>
        <v>-1</v>
      </c>
      <c r="BN298" s="300">
        <f t="shared" si="374"/>
        <v>-1</v>
      </c>
      <c r="BO298" s="300">
        <f t="shared" si="374"/>
        <v>-1</v>
      </c>
      <c r="BP298" s="300">
        <f t="shared" si="374"/>
        <v>-1</v>
      </c>
      <c r="BQ298" s="300">
        <f t="shared" si="374"/>
        <v>-1</v>
      </c>
      <c r="BR298" s="300">
        <f t="shared" si="374"/>
        <v>-1</v>
      </c>
      <c r="BS298" s="300">
        <f t="shared" si="374"/>
        <v>-1</v>
      </c>
      <c r="BT298" s="300">
        <f t="shared" si="374"/>
        <v>-1</v>
      </c>
      <c r="BU298" s="300">
        <f t="shared" si="374"/>
        <v>-1</v>
      </c>
      <c r="BV298" s="300">
        <f t="shared" si="374"/>
        <v>-1</v>
      </c>
      <c r="BW298" s="300">
        <f t="shared" si="374"/>
        <v>-1</v>
      </c>
      <c r="BX298" s="300">
        <f t="shared" si="374"/>
        <v>-1</v>
      </c>
      <c r="BY298" s="300">
        <f t="shared" si="374"/>
        <v>-1</v>
      </c>
      <c r="BZ298" s="300">
        <f t="shared" si="374"/>
        <v>-1</v>
      </c>
      <c r="CA298" s="300">
        <f t="shared" si="374"/>
        <v>-1</v>
      </c>
      <c r="CB298" s="300">
        <f t="shared" si="374"/>
        <v>-1</v>
      </c>
      <c r="CC298" s="300">
        <f t="shared" si="362"/>
        <v>-1</v>
      </c>
      <c r="CD298" s="300">
        <f t="shared" si="362"/>
        <v>-1</v>
      </c>
    </row>
    <row r="299" spans="1:82" ht="17.399999999999999" customHeight="1" x14ac:dyDescent="0.25">
      <c r="A299" s="300" t="s">
        <v>231</v>
      </c>
      <c r="B299" s="300">
        <f t="shared" si="358"/>
        <v>5.6879811971555228E-10</v>
      </c>
      <c r="C299" s="300">
        <f t="shared" ref="C299:AK299" si="375">+C243/C179-1</f>
        <v>9.3517393828790318E-10</v>
      </c>
      <c r="D299" s="361">
        <f t="shared" si="375"/>
        <v>-6.8604855130161013E-10</v>
      </c>
      <c r="E299" s="361">
        <f t="shared" si="375"/>
        <v>7.035838578417497E-10</v>
      </c>
      <c r="F299" s="361">
        <f t="shared" si="375"/>
        <v>-5.5695204004280185E-10</v>
      </c>
      <c r="G299" s="361">
        <f t="shared" si="375"/>
        <v>2.1219026535845842E-10</v>
      </c>
      <c r="H299" s="361">
        <f t="shared" si="375"/>
        <v>-5.4664173188001541E-10</v>
      </c>
      <c r="I299" s="300">
        <f t="shared" si="375"/>
        <v>6.9202688024461168E-10</v>
      </c>
      <c r="J299" s="300">
        <f t="shared" si="375"/>
        <v>3.8894998333205422E-10</v>
      </c>
      <c r="K299" s="300">
        <f t="shared" si="375"/>
        <v>-6.6003535970082794E-11</v>
      </c>
      <c r="L299" s="300">
        <f t="shared" si="375"/>
        <v>5.0363668790964766E-10</v>
      </c>
      <c r="M299" s="300">
        <f t="shared" si="375"/>
        <v>-2.8547908481613149E-10</v>
      </c>
      <c r="N299" s="300">
        <f t="shared" si="375"/>
        <v>3.1082891815970015E-10</v>
      </c>
      <c r="O299" s="300">
        <f t="shared" si="375"/>
        <v>-2.8405378049711771E-10</v>
      </c>
      <c r="P299" s="300">
        <f t="shared" si="375"/>
        <v>2.0803114786360766E-10</v>
      </c>
      <c r="Q299" s="300">
        <f t="shared" si="375"/>
        <v>-1.4630086031530709E-10</v>
      </c>
      <c r="R299" s="344">
        <f t="shared" si="375"/>
        <v>-1.3705570012234602E-10</v>
      </c>
      <c r="S299" s="300">
        <f t="shared" si="375"/>
        <v>-8.9445229001228199E-11</v>
      </c>
      <c r="T299" s="300">
        <f t="shared" si="375"/>
        <v>1.5585643886595335E-10</v>
      </c>
      <c r="U299" s="300">
        <f t="shared" si="375"/>
        <v>-2.1177737341560032E-10</v>
      </c>
      <c r="V299" s="300">
        <f t="shared" si="375"/>
        <v>-5.0098036830092951E-11</v>
      </c>
      <c r="W299" s="300">
        <f t="shared" si="375"/>
        <v>-7.8884232479481398E-11</v>
      </c>
      <c r="X299" s="300">
        <f t="shared" si="375"/>
        <v>-1.5431311783942192E-10</v>
      </c>
      <c r="Y299" s="300">
        <f t="shared" si="375"/>
        <v>2.3835156071072561E-11</v>
      </c>
      <c r="Z299" s="300">
        <f t="shared" si="375"/>
        <v>-1.1818135359220605E-10</v>
      </c>
      <c r="AA299" s="300">
        <f t="shared" si="375"/>
        <v>-1.0846101794470542E-10</v>
      </c>
      <c r="AB299" s="300">
        <f t="shared" si="375"/>
        <v>1.5699752609066309E-10</v>
      </c>
      <c r="AC299" s="300">
        <f t="shared" si="375"/>
        <v>-1.2490952716603942E-10</v>
      </c>
      <c r="AD299" s="300">
        <f t="shared" si="375"/>
        <v>-2.486122419043113E-11</v>
      </c>
      <c r="AE299" s="300">
        <f t="shared" si="375"/>
        <v>1.4233503264904357E-11</v>
      </c>
      <c r="AF299" s="300">
        <f t="shared" si="375"/>
        <v>-3.1266544908703509E-11</v>
      </c>
      <c r="AG299" s="300">
        <f t="shared" si="375"/>
        <v>4.2845726966334041E-11</v>
      </c>
      <c r="AH299" s="300">
        <f t="shared" si="375"/>
        <v>-2.9230284859238509E-11</v>
      </c>
      <c r="AI299" s="300">
        <f t="shared" si="375"/>
        <v>9.5730090521328748E-12</v>
      </c>
      <c r="AJ299" s="300">
        <f t="shared" si="375"/>
        <v>-3.2749691847300255E-11</v>
      </c>
      <c r="AK299" s="300">
        <f t="shared" si="375"/>
        <v>7.1498362785860081E-14</v>
      </c>
      <c r="AL299" s="300">
        <f t="shared" ref="AL299:CB299" si="376">+AL243/AL179-1</f>
        <v>1.1102230246251565E-14</v>
      </c>
      <c r="AM299" s="300">
        <f t="shared" si="376"/>
        <v>-8.8262730457699945E-14</v>
      </c>
      <c r="AN299" s="300">
        <f t="shared" si="376"/>
        <v>-2.4424906541753444E-15</v>
      </c>
      <c r="AO299" s="300">
        <f t="shared" si="376"/>
        <v>-5.3290705182007514E-14</v>
      </c>
      <c r="AP299" s="300">
        <f t="shared" si="376"/>
        <v>8.6819440525687241E-14</v>
      </c>
      <c r="AQ299" s="300">
        <f t="shared" si="376"/>
        <v>9.681144774731365E-14</v>
      </c>
      <c r="AR299" s="300">
        <f t="shared" si="376"/>
        <v>1.1990408665951691E-14</v>
      </c>
      <c r="AS299" s="300">
        <f t="shared" si="376"/>
        <v>1.0458300891968975E-13</v>
      </c>
      <c r="AT299" s="300">
        <f t="shared" si="376"/>
        <v>7.4162898044960457E-14</v>
      </c>
      <c r="AU299" s="300">
        <f t="shared" si="376"/>
        <v>1.1679546219056647E-13</v>
      </c>
      <c r="AV299" s="300">
        <f t="shared" si="376"/>
        <v>-9.3147711766050634E-14</v>
      </c>
      <c r="AW299" s="300">
        <f t="shared" si="376"/>
        <v>-5.1181281435219717E-14</v>
      </c>
      <c r="AX299" s="300">
        <f t="shared" si="376"/>
        <v>1.1102230246251565E-13</v>
      </c>
      <c r="AY299" s="300">
        <f t="shared" si="376"/>
        <v>5.6177285046032921E-14</v>
      </c>
      <c r="AZ299" s="300">
        <f t="shared" si="376"/>
        <v>-5.6954441163270531E-14</v>
      </c>
      <c r="BA299" s="300">
        <f t="shared" si="376"/>
        <v>-5.0404125317982107E-14</v>
      </c>
      <c r="BB299" s="300">
        <f t="shared" si="376"/>
        <v>4.1744385725905886E-14</v>
      </c>
      <c r="BC299" s="300">
        <f t="shared" si="376"/>
        <v>-2.7755575615628914E-15</v>
      </c>
      <c r="BD299" s="300">
        <f t="shared" si="376"/>
        <v>-6.1617377866696188E-14</v>
      </c>
      <c r="BE299" s="300">
        <f t="shared" si="376"/>
        <v>-9.3924867883288243E-14</v>
      </c>
      <c r="BF299" s="300">
        <f t="shared" si="376"/>
        <v>-6.5947247662734299E-14</v>
      </c>
      <c r="BG299" s="300">
        <f t="shared" si="376"/>
        <v>-1.0835776720341528E-13</v>
      </c>
      <c r="BH299" s="300">
        <f t="shared" si="376"/>
        <v>9.2370555648813024E-14</v>
      </c>
      <c r="BI299" s="300">
        <f t="shared" si="376"/>
        <v>-8.6486373618299694E-14</v>
      </c>
      <c r="BJ299" s="300">
        <f t="shared" si="376"/>
        <v>-5.2069459854919842E-14</v>
      </c>
      <c r="BK299" s="300">
        <f t="shared" si="376"/>
        <v>-1.0524914273446484E-13</v>
      </c>
      <c r="BL299" s="300">
        <f t="shared" si="376"/>
        <v>-3.219646771412954E-15</v>
      </c>
      <c r="BM299" s="300">
        <f t="shared" si="376"/>
        <v>-4.6074255521943996E-14</v>
      </c>
      <c r="BN299" s="300">
        <f t="shared" si="376"/>
        <v>-1.006972283335017E-13</v>
      </c>
      <c r="BO299" s="300">
        <f t="shared" si="376"/>
        <v>1.1324274851176597E-13</v>
      </c>
      <c r="BP299" s="300">
        <f t="shared" si="376"/>
        <v>-3.9745984281580604E-14</v>
      </c>
      <c r="BQ299" s="300">
        <f t="shared" si="376"/>
        <v>-3.0531133177191805E-14</v>
      </c>
      <c r="BR299" s="300">
        <f t="shared" si="376"/>
        <v>2.3980817331903381E-14</v>
      </c>
      <c r="BS299" s="300">
        <f t="shared" si="376"/>
        <v>-9.4813046302988369E-14</v>
      </c>
      <c r="BT299" s="300">
        <f t="shared" si="376"/>
        <v>-1.3133938381315602E-13</v>
      </c>
      <c r="BU299" s="300">
        <f t="shared" si="376"/>
        <v>-8.8040685852774914E-14</v>
      </c>
      <c r="BV299" s="300">
        <f t="shared" si="376"/>
        <v>1.1368683772161603E-13</v>
      </c>
      <c r="BW299" s="300">
        <f t="shared" si="376"/>
        <v>-8.5598195198599569E-14</v>
      </c>
      <c r="BX299" s="300">
        <f t="shared" si="376"/>
        <v>1.2034817586936697E-13</v>
      </c>
      <c r="BY299" s="300">
        <f t="shared" si="376"/>
        <v>4.6851411639181606E-14</v>
      </c>
      <c r="BZ299" s="300">
        <f t="shared" si="376"/>
        <v>1.0347278589506459E-13</v>
      </c>
      <c r="CA299" s="300">
        <f t="shared" si="376"/>
        <v>4.1300296516055823E-14</v>
      </c>
      <c r="CB299" s="300">
        <f t="shared" si="376"/>
        <v>-5.2513549064769904E-14</v>
      </c>
      <c r="CC299" s="300">
        <f t="shared" si="362"/>
        <v>-1.1413092693146609E-13</v>
      </c>
      <c r="CD299" s="300">
        <f t="shared" si="362"/>
        <v>1.0613732115416497E-13</v>
      </c>
    </row>
    <row r="300" spans="1:82" s="303" customFormat="1" ht="17.399999999999999" customHeight="1" x14ac:dyDescent="0.25">
      <c r="A300" s="302" t="s">
        <v>232</v>
      </c>
      <c r="B300" s="300">
        <f t="shared" si="358"/>
        <v>0</v>
      </c>
      <c r="C300" s="300">
        <f t="shared" ref="C300:AK300" si="377">+C244/C180-1</f>
        <v>0</v>
      </c>
      <c r="D300" s="361">
        <f t="shared" si="377"/>
        <v>0</v>
      </c>
      <c r="E300" s="361">
        <f t="shared" si="377"/>
        <v>0</v>
      </c>
      <c r="F300" s="361">
        <f t="shared" si="377"/>
        <v>0</v>
      </c>
      <c r="G300" s="361">
        <f t="shared" si="377"/>
        <v>0</v>
      </c>
      <c r="H300" s="361">
        <f t="shared" si="377"/>
        <v>0</v>
      </c>
      <c r="I300" s="300">
        <f t="shared" si="377"/>
        <v>0</v>
      </c>
      <c r="J300" s="300">
        <f t="shared" si="377"/>
        <v>0</v>
      </c>
      <c r="K300" s="300">
        <f t="shared" si="377"/>
        <v>0</v>
      </c>
      <c r="L300" s="300">
        <f t="shared" si="377"/>
        <v>0</v>
      </c>
      <c r="M300" s="300">
        <f t="shared" si="377"/>
        <v>0</v>
      </c>
      <c r="N300" s="300">
        <f t="shared" si="377"/>
        <v>0</v>
      </c>
      <c r="O300" s="300">
        <f t="shared" si="377"/>
        <v>0</v>
      </c>
      <c r="P300" s="300">
        <f t="shared" si="377"/>
        <v>0</v>
      </c>
      <c r="Q300" s="300">
        <f t="shared" si="377"/>
        <v>0</v>
      </c>
      <c r="R300" s="344">
        <f t="shared" si="377"/>
        <v>0</v>
      </c>
      <c r="S300" s="300">
        <f t="shared" si="377"/>
        <v>0</v>
      </c>
      <c r="T300" s="300">
        <f t="shared" si="377"/>
        <v>0</v>
      </c>
      <c r="U300" s="300">
        <f t="shared" si="377"/>
        <v>0</v>
      </c>
      <c r="V300" s="300">
        <f t="shared" si="377"/>
        <v>0</v>
      </c>
      <c r="W300" s="300">
        <f t="shared" si="377"/>
        <v>0</v>
      </c>
      <c r="X300" s="300">
        <f t="shared" si="377"/>
        <v>0</v>
      </c>
      <c r="Y300" s="300">
        <f t="shared" si="377"/>
        <v>0</v>
      </c>
      <c r="Z300" s="300">
        <f t="shared" si="377"/>
        <v>0</v>
      </c>
      <c r="AA300" s="300">
        <f t="shared" si="377"/>
        <v>0</v>
      </c>
      <c r="AB300" s="300">
        <f t="shared" si="377"/>
        <v>0</v>
      </c>
      <c r="AC300" s="300">
        <f t="shared" si="377"/>
        <v>0</v>
      </c>
      <c r="AD300" s="300">
        <f t="shared" si="377"/>
        <v>0</v>
      </c>
      <c r="AE300" s="300">
        <f t="shared" si="377"/>
        <v>0</v>
      </c>
      <c r="AF300" s="300">
        <f t="shared" si="377"/>
        <v>0</v>
      </c>
      <c r="AG300" s="300">
        <f t="shared" si="377"/>
        <v>0</v>
      </c>
      <c r="AH300" s="300">
        <f t="shared" si="377"/>
        <v>0</v>
      </c>
      <c r="AI300" s="300">
        <f t="shared" si="377"/>
        <v>0</v>
      </c>
      <c r="AJ300" s="300">
        <f t="shared" si="377"/>
        <v>0</v>
      </c>
      <c r="AK300" s="300">
        <f t="shared" si="377"/>
        <v>0</v>
      </c>
      <c r="AL300" s="300">
        <f t="shared" ref="AL300:CB300" si="378">+AL244/AL180-1</f>
        <v>0</v>
      </c>
      <c r="AM300" s="300">
        <f t="shared" si="378"/>
        <v>0</v>
      </c>
      <c r="AN300" s="300">
        <f t="shared" si="378"/>
        <v>0</v>
      </c>
      <c r="AO300" s="300">
        <f t="shared" si="378"/>
        <v>0</v>
      </c>
      <c r="AP300" s="300">
        <f t="shared" si="378"/>
        <v>0</v>
      </c>
      <c r="AQ300" s="300">
        <f t="shared" si="378"/>
        <v>0</v>
      </c>
      <c r="AR300" s="300">
        <f t="shared" si="378"/>
        <v>0</v>
      </c>
      <c r="AS300" s="300">
        <f t="shared" si="378"/>
        <v>0</v>
      </c>
      <c r="AT300" s="300">
        <f t="shared" si="378"/>
        <v>0</v>
      </c>
      <c r="AU300" s="300">
        <f t="shared" si="378"/>
        <v>0</v>
      </c>
      <c r="AV300" s="300">
        <f t="shared" si="378"/>
        <v>0</v>
      </c>
      <c r="AW300" s="300">
        <f t="shared" si="378"/>
        <v>0</v>
      </c>
      <c r="AX300" s="300">
        <f t="shared" si="378"/>
        <v>0</v>
      </c>
      <c r="AY300" s="300">
        <f t="shared" si="378"/>
        <v>0</v>
      </c>
      <c r="AZ300" s="300">
        <f t="shared" si="378"/>
        <v>0</v>
      </c>
      <c r="BA300" s="300">
        <f t="shared" si="378"/>
        <v>0</v>
      </c>
      <c r="BB300" s="300">
        <f t="shared" si="378"/>
        <v>0</v>
      </c>
      <c r="BC300" s="300">
        <f t="shared" si="378"/>
        <v>0</v>
      </c>
      <c r="BD300" s="300">
        <f t="shared" si="378"/>
        <v>0</v>
      </c>
      <c r="BE300" s="300">
        <f t="shared" si="378"/>
        <v>0</v>
      </c>
      <c r="BF300" s="300">
        <f t="shared" si="378"/>
        <v>0</v>
      </c>
      <c r="BG300" s="300">
        <f t="shared" si="378"/>
        <v>0</v>
      </c>
      <c r="BH300" s="300">
        <f t="shared" si="378"/>
        <v>0</v>
      </c>
      <c r="BI300" s="300">
        <f t="shared" si="378"/>
        <v>0</v>
      </c>
      <c r="BJ300" s="300">
        <f t="shared" si="378"/>
        <v>0</v>
      </c>
      <c r="BK300" s="300">
        <f t="shared" si="378"/>
        <v>0</v>
      </c>
      <c r="BL300" s="300">
        <f t="shared" si="378"/>
        <v>0</v>
      </c>
      <c r="BM300" s="300">
        <f t="shared" si="378"/>
        <v>0</v>
      </c>
      <c r="BN300" s="300">
        <f t="shared" si="378"/>
        <v>0</v>
      </c>
      <c r="BO300" s="300">
        <f t="shared" si="378"/>
        <v>0</v>
      </c>
      <c r="BP300" s="300">
        <f t="shared" si="378"/>
        <v>0</v>
      </c>
      <c r="BQ300" s="300">
        <f t="shared" si="378"/>
        <v>0</v>
      </c>
      <c r="BR300" s="300">
        <f t="shared" si="378"/>
        <v>0</v>
      </c>
      <c r="BS300" s="300">
        <f t="shared" si="378"/>
        <v>0</v>
      </c>
      <c r="BT300" s="300">
        <f t="shared" si="378"/>
        <v>0</v>
      </c>
      <c r="BU300" s="300">
        <f t="shared" si="378"/>
        <v>0</v>
      </c>
      <c r="BV300" s="300">
        <f t="shared" si="378"/>
        <v>0</v>
      </c>
      <c r="BW300" s="300">
        <f t="shared" si="378"/>
        <v>0</v>
      </c>
      <c r="BX300" s="300">
        <f t="shared" si="378"/>
        <v>0</v>
      </c>
      <c r="BY300" s="300">
        <f t="shared" si="378"/>
        <v>0</v>
      </c>
      <c r="BZ300" s="300">
        <f t="shared" si="378"/>
        <v>0</v>
      </c>
      <c r="CA300" s="300">
        <f t="shared" si="378"/>
        <v>0</v>
      </c>
      <c r="CB300" s="300">
        <f t="shared" si="378"/>
        <v>0</v>
      </c>
      <c r="CC300" s="300">
        <f t="shared" si="362"/>
        <v>0</v>
      </c>
      <c r="CD300" s="300">
        <f t="shared" si="362"/>
        <v>0</v>
      </c>
    </row>
    <row r="301" spans="1:82" ht="17.399999999999999" customHeight="1" x14ac:dyDescent="0.25">
      <c r="A301" s="300" t="s">
        <v>233</v>
      </c>
      <c r="B301" s="300"/>
      <c r="C301" s="300"/>
      <c r="D301" s="361"/>
      <c r="E301" s="361"/>
      <c r="F301" s="361"/>
      <c r="G301" s="361"/>
      <c r="H301" s="361"/>
      <c r="I301" s="300"/>
      <c r="J301" s="300"/>
      <c r="K301" s="300"/>
      <c r="L301" s="300"/>
      <c r="M301" s="300"/>
      <c r="N301" s="300"/>
      <c r="O301" s="300"/>
      <c r="P301" s="300"/>
      <c r="Q301" s="300"/>
      <c r="R301" s="344"/>
      <c r="S301" s="300"/>
      <c r="T301" s="300"/>
      <c r="U301" s="300"/>
      <c r="V301" s="300"/>
      <c r="W301" s="300"/>
      <c r="X301" s="300"/>
      <c r="Y301" s="300"/>
      <c r="Z301" s="300"/>
      <c r="AA301" s="300"/>
      <c r="AB301" s="300"/>
      <c r="AC301" s="300"/>
      <c r="AD301" s="300"/>
      <c r="AE301" s="300"/>
      <c r="AF301" s="300"/>
      <c r="AG301" s="300"/>
      <c r="AH301" s="300"/>
      <c r="AI301" s="300"/>
      <c r="AJ301" s="300"/>
      <c r="AK301" s="300"/>
      <c r="AL301" s="300"/>
      <c r="AM301" s="300"/>
      <c r="AN301" s="300"/>
      <c r="AO301" s="300"/>
      <c r="AP301" s="300"/>
      <c r="AQ301" s="300"/>
      <c r="AR301" s="300"/>
      <c r="AS301" s="300"/>
      <c r="AT301" s="300"/>
      <c r="AU301" s="300"/>
      <c r="AV301" s="300"/>
      <c r="AW301" s="300"/>
      <c r="AX301" s="300"/>
      <c r="AY301" s="300"/>
      <c r="AZ301" s="300"/>
      <c r="BA301" s="300"/>
      <c r="BB301" s="300"/>
      <c r="BC301" s="300"/>
      <c r="BD301" s="300"/>
      <c r="BE301" s="300"/>
      <c r="BF301" s="300"/>
      <c r="BG301" s="300"/>
      <c r="BH301" s="300"/>
      <c r="BI301" s="300"/>
      <c r="BJ301" s="300"/>
      <c r="BK301" s="300"/>
      <c r="BL301" s="300"/>
      <c r="BM301" s="300"/>
      <c r="BN301" s="300"/>
      <c r="BO301" s="300"/>
      <c r="BP301" s="300"/>
      <c r="BQ301" s="300"/>
      <c r="BR301" s="300"/>
      <c r="BS301" s="300"/>
      <c r="BT301" s="300"/>
      <c r="BU301" s="300"/>
      <c r="BV301" s="300"/>
      <c r="BW301" s="300"/>
      <c r="BX301" s="300"/>
      <c r="BY301" s="300"/>
      <c r="BZ301" s="300"/>
      <c r="CA301" s="300"/>
      <c r="CB301" s="300"/>
      <c r="CC301" s="300"/>
      <c r="CD301" s="300"/>
    </row>
    <row r="302" spans="1:82" ht="17.399999999999999" customHeight="1" x14ac:dyDescent="0.25">
      <c r="A302" s="300" t="s">
        <v>234</v>
      </c>
      <c r="B302" s="300">
        <f t="shared" ref="B302:AG302" si="379">+B246/B182-1</f>
        <v>-3.4780274549284229E-8</v>
      </c>
      <c r="C302" s="300">
        <f t="shared" si="379"/>
        <v>-1.7355902837135062E-7</v>
      </c>
      <c r="D302" s="361">
        <f t="shared" si="379"/>
        <v>-3.8134753000962363E-6</v>
      </c>
      <c r="E302" s="361">
        <f t="shared" si="379"/>
        <v>-5.6617210710818711E-6</v>
      </c>
      <c r="F302" s="361">
        <f t="shared" si="379"/>
        <v>-3.584672373158071E-6</v>
      </c>
      <c r="G302" s="361">
        <f t="shared" si="379"/>
        <v>2.452590298185342E-6</v>
      </c>
      <c r="H302" s="361">
        <f t="shared" si="379"/>
        <v>1.1473718120935672E-5</v>
      </c>
      <c r="I302" s="300">
        <f t="shared" si="379"/>
        <v>2.1902008442209464E-5</v>
      </c>
      <c r="J302" s="300">
        <f t="shared" si="379"/>
        <v>3.2312213430252257E-5</v>
      </c>
      <c r="K302" s="300">
        <f t="shared" si="379"/>
        <v>4.1139243658117053E-5</v>
      </c>
      <c r="L302" s="300">
        <f t="shared" si="379"/>
        <v>4.6896204740853875E-5</v>
      </c>
      <c r="M302" s="300">
        <f t="shared" si="379"/>
        <v>4.8292226677348893E-5</v>
      </c>
      <c r="N302" s="300">
        <f t="shared" si="379"/>
        <v>4.4304567351938218E-5</v>
      </c>
      <c r="O302" s="300">
        <f t="shared" si="379"/>
        <v>3.4219688938907922E-5</v>
      </c>
      <c r="P302" s="300">
        <f t="shared" si="379"/>
        <v>1.7644456867138558E-5</v>
      </c>
      <c r="Q302" s="300">
        <f t="shared" si="379"/>
        <v>-5.5141619491605454E-6</v>
      </c>
      <c r="R302" s="344">
        <f t="shared" si="379"/>
        <v>-3.5100474434446305E-5</v>
      </c>
      <c r="S302" s="300">
        <f t="shared" si="379"/>
        <v>-7.2595768565442143E-5</v>
      </c>
      <c r="T302" s="300">
        <f t="shared" si="379"/>
        <v>-1.1608767621462679E-4</v>
      </c>
      <c r="U302" s="300">
        <f t="shared" si="379"/>
        <v>-1.6399666007749225E-4</v>
      </c>
      <c r="V302" s="300">
        <f t="shared" si="379"/>
        <v>-2.1532576933214198E-4</v>
      </c>
      <c r="W302" s="300">
        <f t="shared" si="379"/>
        <v>-2.6949427952760452E-4</v>
      </c>
      <c r="X302" s="300">
        <f t="shared" si="379"/>
        <v>-3.261903967360924E-4</v>
      </c>
      <c r="Y302" s="300">
        <f t="shared" si="379"/>
        <v>-3.8524973599751711E-4</v>
      </c>
      <c r="Z302" s="300">
        <f t="shared" si="379"/>
        <v>-4.4653745351108665E-4</v>
      </c>
      <c r="AA302" s="300">
        <f t="shared" si="379"/>
        <v>-5.0983182469210853E-4</v>
      </c>
      <c r="AB302" s="300">
        <f t="shared" si="379"/>
        <v>-5.7471876625325713E-4</v>
      </c>
      <c r="AC302" s="300">
        <f t="shared" si="379"/>
        <v>-6.405082288395425E-4</v>
      </c>
      <c r="AD302" s="300">
        <f t="shared" si="379"/>
        <v>-7.0617064784939121E-4</v>
      </c>
      <c r="AE302" s="300">
        <f t="shared" si="379"/>
        <v>-7.7024481532217415E-4</v>
      </c>
      <c r="AF302" s="300">
        <f t="shared" si="379"/>
        <v>-8.310029170160993E-4</v>
      </c>
      <c r="AG302" s="300">
        <f t="shared" si="379"/>
        <v>-8.864577554230646E-4</v>
      </c>
      <c r="AH302" s="300">
        <f t="shared" ref="AH302:BM302" si="380">+AH246/AH182-1</f>
        <v>-9.3444328466196769E-4</v>
      </c>
      <c r="AI302" s="300">
        <f t="shared" si="380"/>
        <v>-9.7275685908770892E-4</v>
      </c>
      <c r="AJ302" s="300">
        <f t="shared" si="380"/>
        <v>-9.9937824718276946E-4</v>
      </c>
      <c r="AK302" s="300">
        <f t="shared" si="380"/>
        <v>4.3156537243580484E-3</v>
      </c>
      <c r="AL302" s="300">
        <f t="shared" si="380"/>
        <v>5.9458399711109777E-3</v>
      </c>
      <c r="AM302" s="300">
        <f t="shared" si="380"/>
        <v>6.2855202358673701E-3</v>
      </c>
      <c r="AN302" s="300">
        <f t="shared" si="380"/>
        <v>6.1228689283585602E-3</v>
      </c>
      <c r="AO302" s="300">
        <f t="shared" si="380"/>
        <v>5.7469350593406521E-3</v>
      </c>
      <c r="AP302" s="300">
        <f t="shared" si="380"/>
        <v>5.286488755997576E-3</v>
      </c>
      <c r="AQ302" s="300">
        <f t="shared" si="380"/>
        <v>4.8039299079816189E-3</v>
      </c>
      <c r="AR302" s="300">
        <f t="shared" si="380"/>
        <v>4.3317641117706085E-3</v>
      </c>
      <c r="AS302" s="300">
        <f t="shared" si="380"/>
        <v>3.8870968920818871E-3</v>
      </c>
      <c r="AT302" s="300">
        <f t="shared" si="380"/>
        <v>3.4783361088026599E-3</v>
      </c>
      <c r="AU302" s="300">
        <f t="shared" si="380"/>
        <v>3.1087520558150672E-3</v>
      </c>
      <c r="AV302" s="300">
        <f t="shared" si="380"/>
        <v>2.7785592413440696E-3</v>
      </c>
      <c r="AW302" s="300">
        <f t="shared" si="380"/>
        <v>2.4861992261739907E-3</v>
      </c>
      <c r="AX302" s="300">
        <f t="shared" si="380"/>
        <v>2.2291481880538644E-3</v>
      </c>
      <c r="AY302" s="300">
        <f t="shared" si="380"/>
        <v>2.0044260196967478E-3</v>
      </c>
      <c r="AZ302" s="300">
        <f t="shared" si="380"/>
        <v>1.8089130916292273E-3</v>
      </c>
      <c r="BA302" s="300">
        <f t="shared" si="380"/>
        <v>1.6395419296715286E-3</v>
      </c>
      <c r="BB302" s="300">
        <f t="shared" si="380"/>
        <v>1.4934076047603551E-3</v>
      </c>
      <c r="BC302" s="300">
        <f t="shared" si="380"/>
        <v>1.3678257122520243E-3</v>
      </c>
      <c r="BD302" s="300">
        <f t="shared" si="380"/>
        <v>1.2603570549969412E-3</v>
      </c>
      <c r="BE302" s="300">
        <f t="shared" si="380"/>
        <v>1.1688116673442828E-3</v>
      </c>
      <c r="BF302" s="300">
        <f t="shared" si="380"/>
        <v>1.0912404942229337E-3</v>
      </c>
      <c r="BG302" s="300">
        <f t="shared" si="380"/>
        <v>1.0259201480662394E-3</v>
      </c>
      <c r="BH302" s="300">
        <f t="shared" si="380"/>
        <v>9.7133423538831032E-4</v>
      </c>
      <c r="BI302" s="300">
        <f t="shared" si="380"/>
        <v>9.2615345836111196E-4</v>
      </c>
      <c r="BJ302" s="300">
        <f t="shared" si="380"/>
        <v>8.8921584469425774E-4</v>
      </c>
      <c r="BK302" s="300">
        <f t="shared" si="380"/>
        <v>8.595078989110938E-4</v>
      </c>
      <c r="BL302" s="300">
        <f t="shared" si="380"/>
        <v>8.3614710365731426E-4</v>
      </c>
      <c r="BM302" s="300">
        <f t="shared" si="380"/>
        <v>8.1836596662743233E-4</v>
      </c>
      <c r="BN302" s="300">
        <f t="shared" ref="BN302:CB302" si="381">+BN246/BN182-1</f>
        <v>8.054976624249921E-4</v>
      </c>
      <c r="BO302" s="300">
        <f t="shared" si="381"/>
        <v>7.96963230592862E-4</v>
      </c>
      <c r="BP302" s="300">
        <f t="shared" si="381"/>
        <v>7.9226024042777787E-4</v>
      </c>
      <c r="BQ302" s="300">
        <f t="shared" si="381"/>
        <v>7.9095280721874772E-4</v>
      </c>
      <c r="BR302" s="300">
        <f t="shared" si="381"/>
        <v>7.9266283414014538E-4</v>
      </c>
      <c r="BS302" s="300">
        <f t="shared" si="381"/>
        <v>7.9706235325338604E-4</v>
      </c>
      <c r="BT302" s="300">
        <f t="shared" si="381"/>
        <v>8.0386684382882656E-4</v>
      </c>
      <c r="BU302" s="300">
        <f t="shared" si="381"/>
        <v>8.128294144458259E-4</v>
      </c>
      <c r="BV302" s="300">
        <f t="shared" si="381"/>
        <v>8.2373574491767521E-4</v>
      </c>
      <c r="BW302" s="300">
        <f t="shared" si="381"/>
        <v>8.3639969403104253E-4</v>
      </c>
      <c r="BX302" s="300">
        <f t="shared" si="381"/>
        <v>8.5065948936291491E-4</v>
      </c>
      <c r="BY302" s="300">
        <f t="shared" si="381"/>
        <v>8.663744245522853E-4</v>
      </c>
      <c r="BZ302" s="300">
        <f t="shared" si="381"/>
        <v>8.8342199844881897E-4</v>
      </c>
      <c r="CA302" s="300">
        <f t="shared" si="381"/>
        <v>9.0169543838181099E-4</v>
      </c>
      <c r="CB302" s="300">
        <f t="shared" si="381"/>
        <v>9.2110155702007646E-4</v>
      </c>
      <c r="CC302" s="300">
        <f t="shared" ref="CC302:CD306" si="382">+CC246/CC182-1</f>
        <v>9.4155889868985376E-4</v>
      </c>
      <c r="CD302" s="300">
        <f t="shared" si="382"/>
        <v>9.6299613664152517E-4</v>
      </c>
    </row>
    <row r="303" spans="1:82" ht="17.399999999999999" customHeight="1" x14ac:dyDescent="0.25">
      <c r="A303" s="300" t="s">
        <v>235</v>
      </c>
      <c r="B303" s="300"/>
      <c r="C303" s="300">
        <f t="shared" ref="C303:AH303" si="383">+C247/C183-1</f>
        <v>2.2979038095301663E-2</v>
      </c>
      <c r="D303" s="361">
        <f t="shared" si="383"/>
        <v>4.3720223960801441E-3</v>
      </c>
      <c r="E303" s="361">
        <f t="shared" si="383"/>
        <v>4.4238605314295132E-3</v>
      </c>
      <c r="F303" s="361">
        <f t="shared" si="383"/>
        <v>4.227551611931224E-3</v>
      </c>
      <c r="G303" s="361">
        <f t="shared" si="383"/>
        <v>3.9614955460780532E-3</v>
      </c>
      <c r="H303" s="361">
        <f t="shared" si="383"/>
        <v>3.4125720601352327E-3</v>
      </c>
      <c r="I303" s="300">
        <f t="shared" si="383"/>
        <v>2.9796228028819982E-3</v>
      </c>
      <c r="J303" s="300">
        <f t="shared" si="383"/>
        <v>2.4998164979328497E-3</v>
      </c>
      <c r="K303" s="300">
        <f t="shared" si="383"/>
        <v>1.9817998470639253E-3</v>
      </c>
      <c r="L303" s="300">
        <f t="shared" si="383"/>
        <v>1.4307253009886445E-3</v>
      </c>
      <c r="M303" s="300">
        <f t="shared" si="383"/>
        <v>8.5113639511913419E-4</v>
      </c>
      <c r="N303" s="300">
        <f t="shared" si="383"/>
        <v>2.4815729140170717E-4</v>
      </c>
      <c r="O303" s="300">
        <f t="shared" si="383"/>
        <v>-3.7154318574506018E-4</v>
      </c>
      <c r="P303" s="300">
        <f t="shared" si="383"/>
        <v>-9.9821763990692869E-4</v>
      </c>
      <c r="Q303" s="300">
        <f t="shared" si="383"/>
        <v>-1.6162277881188736E-3</v>
      </c>
      <c r="R303" s="344">
        <f t="shared" si="383"/>
        <v>-1.6914368874149099E-3</v>
      </c>
      <c r="S303" s="300">
        <f t="shared" si="383"/>
        <v>-2.2992232549523539E-3</v>
      </c>
      <c r="T303" s="300">
        <f t="shared" si="383"/>
        <v>-3.017551588352263E-3</v>
      </c>
      <c r="U303" s="300">
        <f t="shared" si="383"/>
        <v>-3.7380041949375276E-3</v>
      </c>
      <c r="V303" s="300">
        <f t="shared" si="383"/>
        <v>-4.4427838779297346E-3</v>
      </c>
      <c r="W303" s="300">
        <f t="shared" si="383"/>
        <v>-5.1338556880067276E-3</v>
      </c>
      <c r="X303" s="300">
        <f t="shared" si="383"/>
        <v>-5.8147010616784733E-3</v>
      </c>
      <c r="Y303" s="300">
        <f t="shared" si="383"/>
        <v>-6.4862417374652592E-3</v>
      </c>
      <c r="Z303" s="300">
        <f t="shared" si="383"/>
        <v>-7.1456690726359184E-3</v>
      </c>
      <c r="AA303" s="300">
        <f t="shared" si="383"/>
        <v>-7.784556866567427E-3</v>
      </c>
      <c r="AB303" s="300">
        <f t="shared" si="383"/>
        <v>-8.384349516004308E-3</v>
      </c>
      <c r="AC303" s="300">
        <f t="shared" si="383"/>
        <v>-8.87710478732473E-3</v>
      </c>
      <c r="AD303" s="300">
        <f t="shared" si="383"/>
        <v>-8.9141246191385415E-3</v>
      </c>
      <c r="AE303" s="300">
        <f t="shared" si="383"/>
        <v>-8.5618483228282471E-3</v>
      </c>
      <c r="AF303" s="300">
        <f t="shared" si="383"/>
        <v>-7.3942279642198461E-3</v>
      </c>
      <c r="AG303" s="300">
        <f t="shared" si="383"/>
        <v>-4.6283843268295488E-3</v>
      </c>
      <c r="AH303" s="300">
        <f t="shared" si="383"/>
        <v>1.1929665414356361E-3</v>
      </c>
      <c r="AI303" s="300">
        <f t="shared" ref="AI303:BN303" si="384">+AI247/AI183-1</f>
        <v>1.2760963623315025E-2</v>
      </c>
      <c r="AJ303" s="300">
        <f t="shared" si="384"/>
        <v>6.8213408099495387E-2</v>
      </c>
      <c r="AK303" s="300">
        <f t="shared" si="384"/>
        <v>-2.6340019332619091E-3</v>
      </c>
      <c r="AL303" s="300">
        <f t="shared" si="384"/>
        <v>-4.3956825362858276E-2</v>
      </c>
      <c r="AM303" s="300">
        <f t="shared" si="384"/>
        <v>3.9741170146005089E-2</v>
      </c>
      <c r="AN303" s="300">
        <f t="shared" si="384"/>
        <v>-2.5248445574444944E-2</v>
      </c>
      <c r="AO303" s="300">
        <f t="shared" si="384"/>
        <v>-2.4646056902071334E-2</v>
      </c>
      <c r="AP303" s="300">
        <f t="shared" si="384"/>
        <v>-2.4227445272765991E-2</v>
      </c>
      <c r="AQ303" s="300">
        <f t="shared" si="384"/>
        <v>-2.4028610753533908E-2</v>
      </c>
      <c r="AR303" s="300">
        <f t="shared" si="384"/>
        <v>-2.4033631321803473E-2</v>
      </c>
      <c r="AS303" s="300">
        <f t="shared" si="384"/>
        <v>-2.4218114903782006E-2</v>
      </c>
      <c r="AT303" s="300">
        <f t="shared" si="384"/>
        <v>-2.4560487768936157E-2</v>
      </c>
      <c r="AU303" s="300">
        <f t="shared" si="384"/>
        <v>-2.5044022118684395E-2</v>
      </c>
      <c r="AV303" s="300">
        <f t="shared" si="384"/>
        <v>-2.5656527455777733E-2</v>
      </c>
      <c r="AW303" s="300">
        <f t="shared" si="384"/>
        <v>0.59913078865045488</v>
      </c>
      <c r="AX303" s="300">
        <f t="shared" si="384"/>
        <v>8.6760417641069676E-3</v>
      </c>
      <c r="AY303" s="300">
        <f t="shared" si="384"/>
        <v>8.9221852134035995E-3</v>
      </c>
      <c r="AZ303" s="300">
        <f t="shared" si="384"/>
        <v>9.1303128323307892E-3</v>
      </c>
      <c r="BA303" s="300">
        <f t="shared" si="384"/>
        <v>9.3061934649989464E-3</v>
      </c>
      <c r="BB303" s="300">
        <f t="shared" si="384"/>
        <v>9.4546157104509199E-3</v>
      </c>
      <c r="BC303" s="300">
        <f t="shared" si="384"/>
        <v>9.5795692391513754E-3</v>
      </c>
      <c r="BD303" s="300">
        <f t="shared" si="384"/>
        <v>9.6844220256522284E-3</v>
      </c>
      <c r="BE303" s="300">
        <f t="shared" si="384"/>
        <v>9.7720145724300433E-3</v>
      </c>
      <c r="BF303" s="300">
        <f t="shared" si="384"/>
        <v>9.8447641303116562E-3</v>
      </c>
      <c r="BG303" s="300">
        <f t="shared" si="384"/>
        <v>9.904735719042268E-3</v>
      </c>
      <c r="BH303" s="300">
        <f t="shared" si="384"/>
        <v>9.9537009178256586E-3</v>
      </c>
      <c r="BI303" s="300">
        <f t="shared" si="384"/>
        <v>9.9931757031348489E-3</v>
      </c>
      <c r="BJ303" s="300">
        <f t="shared" si="384"/>
        <v>1.0024467969619311E-2</v>
      </c>
      <c r="BK303" s="300">
        <f t="shared" si="384"/>
        <v>1.004870927825241E-2</v>
      </c>
      <c r="BL303" s="300">
        <f t="shared" si="384"/>
        <v>1.0066864262631148E-2</v>
      </c>
      <c r="BM303" s="300">
        <f t="shared" si="384"/>
        <v>1.0079781896046081E-2</v>
      </c>
      <c r="BN303" s="300">
        <f t="shared" si="384"/>
        <v>1.0088186621182826E-2</v>
      </c>
      <c r="BO303" s="300">
        <f t="shared" ref="BO303:CB303" si="385">+BO247/BO183-1</f>
        <v>1.0092707056595041E-2</v>
      </c>
      <c r="BP303" s="300">
        <f t="shared" si="385"/>
        <v>1.009389145088857E-2</v>
      </c>
      <c r="BQ303" s="300">
        <f t="shared" si="385"/>
        <v>1.0092208015509252E-2</v>
      </c>
      <c r="BR303" s="300">
        <f t="shared" si="385"/>
        <v>1.008806699261755E-2</v>
      </c>
      <c r="BS303" s="300">
        <f t="shared" si="385"/>
        <v>1.0081825790105414E-2</v>
      </c>
      <c r="BT303" s="300">
        <f t="shared" si="385"/>
        <v>1.0073787830411796E-2</v>
      </c>
      <c r="BU303" s="300">
        <f t="shared" si="385"/>
        <v>1.0064221658087513E-2</v>
      </c>
      <c r="BV303" s="300">
        <f t="shared" si="385"/>
        <v>1.0053357849487243E-2</v>
      </c>
      <c r="BW303" s="300">
        <f t="shared" si="385"/>
        <v>1.0041394158814443E-2</v>
      </c>
      <c r="BX303" s="300">
        <f t="shared" si="385"/>
        <v>1.0028505049728409E-2</v>
      </c>
      <c r="BY303" s="300">
        <f t="shared" si="385"/>
        <v>1.0014836048828135E-2</v>
      </c>
      <c r="BZ303" s="300">
        <f t="shared" si="385"/>
        <v>1.0000525693689255E-2</v>
      </c>
      <c r="CA303" s="300">
        <f t="shared" si="385"/>
        <v>9.9856768886967817E-3</v>
      </c>
      <c r="CB303" s="300">
        <f t="shared" si="385"/>
        <v>9.9703910509763016E-3</v>
      </c>
      <c r="CC303" s="300">
        <f t="shared" si="382"/>
        <v>9.9547515118247887E-3</v>
      </c>
      <c r="CD303" s="300" t="e">
        <f t="shared" si="382"/>
        <v>#DIV/0!</v>
      </c>
    </row>
    <row r="304" spans="1:82" ht="17.399999999999999" customHeight="1" x14ac:dyDescent="0.25">
      <c r="A304" s="300" t="s">
        <v>236</v>
      </c>
      <c r="B304" s="300">
        <f>+B248/B184-1</f>
        <v>0</v>
      </c>
      <c r="C304" s="300">
        <f t="shared" ref="C304:AH304" si="386">+C248/C184-1</f>
        <v>0</v>
      </c>
      <c r="D304" s="361">
        <f t="shared" si="386"/>
        <v>-1.1102230246251565E-15</v>
      </c>
      <c r="E304" s="361">
        <f t="shared" si="386"/>
        <v>5.1070259132757201E-15</v>
      </c>
      <c r="F304" s="361">
        <f t="shared" si="386"/>
        <v>2.4424906541753444E-15</v>
      </c>
      <c r="G304" s="361">
        <f t="shared" si="386"/>
        <v>0</v>
      </c>
      <c r="H304" s="361">
        <f t="shared" si="386"/>
        <v>-1.8873791418627661E-15</v>
      </c>
      <c r="I304" s="300">
        <f t="shared" si="386"/>
        <v>0</v>
      </c>
      <c r="J304" s="300">
        <f t="shared" si="386"/>
        <v>0</v>
      </c>
      <c r="K304" s="300">
        <f t="shared" si="386"/>
        <v>2.6645352591003757E-15</v>
      </c>
      <c r="L304" s="300">
        <f t="shared" si="386"/>
        <v>1.9984014443252818E-15</v>
      </c>
      <c r="M304" s="300">
        <f t="shared" si="386"/>
        <v>-2.886579864025407E-15</v>
      </c>
      <c r="N304" s="300">
        <f t="shared" si="386"/>
        <v>-1.5543122344752192E-15</v>
      </c>
      <c r="O304" s="300">
        <f t="shared" si="386"/>
        <v>-1.8873791418627661E-15</v>
      </c>
      <c r="P304" s="300">
        <f t="shared" si="386"/>
        <v>-3.9968028886505635E-15</v>
      </c>
      <c r="Q304" s="300">
        <f t="shared" si="386"/>
        <v>-1.7763568394002505E-15</v>
      </c>
      <c r="R304" s="344">
        <f t="shared" si="386"/>
        <v>-9.9920072216264089E-16</v>
      </c>
      <c r="S304" s="300">
        <f t="shared" si="386"/>
        <v>2.2204460492503131E-15</v>
      </c>
      <c r="T304" s="300">
        <f t="shared" si="386"/>
        <v>-3.4416913763379853E-15</v>
      </c>
      <c r="U304" s="300">
        <f t="shared" si="386"/>
        <v>-1.5543122344752192E-15</v>
      </c>
      <c r="V304" s="300">
        <f t="shared" si="386"/>
        <v>2.4424906541753444E-15</v>
      </c>
      <c r="W304" s="300">
        <f t="shared" si="386"/>
        <v>4.4408920985006262E-15</v>
      </c>
      <c r="X304" s="300">
        <f t="shared" si="386"/>
        <v>1.7763568394002505E-15</v>
      </c>
      <c r="Y304" s="300">
        <f t="shared" si="386"/>
        <v>3.3306690738754696E-15</v>
      </c>
      <c r="Z304" s="300">
        <f t="shared" si="386"/>
        <v>1.7763568394002505E-15</v>
      </c>
      <c r="AA304" s="300">
        <f t="shared" si="386"/>
        <v>2.2204460492503131E-15</v>
      </c>
      <c r="AB304" s="300">
        <f t="shared" si="386"/>
        <v>-1.9984014443252818E-15</v>
      </c>
      <c r="AC304" s="300">
        <f t="shared" si="386"/>
        <v>3.1086244689504383E-15</v>
      </c>
      <c r="AD304" s="300">
        <f t="shared" si="386"/>
        <v>4.6629367034256575E-15</v>
      </c>
      <c r="AE304" s="300">
        <f t="shared" si="386"/>
        <v>3.5527136788005009E-15</v>
      </c>
      <c r="AF304" s="300">
        <f t="shared" si="386"/>
        <v>3.7747582837255322E-15</v>
      </c>
      <c r="AG304" s="300">
        <f t="shared" si="386"/>
        <v>0</v>
      </c>
      <c r="AH304" s="300">
        <f t="shared" si="386"/>
        <v>0</v>
      </c>
      <c r="AI304" s="300">
        <f t="shared" ref="AI304:BN304" si="387">+AI248/AI184-1</f>
        <v>2.6645352591003757E-15</v>
      </c>
      <c r="AJ304" s="300">
        <f t="shared" si="387"/>
        <v>-3.6637359812630166E-15</v>
      </c>
      <c r="AK304" s="300">
        <f t="shared" si="387"/>
        <v>0</v>
      </c>
      <c r="AL304" s="300">
        <f t="shared" si="387"/>
        <v>-3.8857805861880479E-15</v>
      </c>
      <c r="AM304" s="300">
        <f t="shared" si="387"/>
        <v>-4.2188474935755949E-15</v>
      </c>
      <c r="AN304" s="300">
        <f t="shared" si="387"/>
        <v>-3.219646771412954E-15</v>
      </c>
      <c r="AO304" s="300">
        <f t="shared" si="387"/>
        <v>3.7747582837255322E-15</v>
      </c>
      <c r="AP304" s="300">
        <f t="shared" si="387"/>
        <v>0</v>
      </c>
      <c r="AQ304" s="300">
        <f t="shared" si="387"/>
        <v>3.9968028886505635E-15</v>
      </c>
      <c r="AR304" s="300">
        <f t="shared" si="387"/>
        <v>4.2188474935755949E-15</v>
      </c>
      <c r="AS304" s="300">
        <f t="shared" si="387"/>
        <v>-9.9920072216264089E-16</v>
      </c>
      <c r="AT304" s="300">
        <f t="shared" si="387"/>
        <v>4.2188474935755949E-15</v>
      </c>
      <c r="AU304" s="300">
        <f t="shared" si="387"/>
        <v>-4.5519144009631418E-15</v>
      </c>
      <c r="AV304" s="300">
        <f t="shared" si="387"/>
        <v>1.7763568394002505E-15</v>
      </c>
      <c r="AW304" s="300">
        <f t="shared" si="387"/>
        <v>-2.3314683517128287E-15</v>
      </c>
      <c r="AX304" s="300">
        <f t="shared" si="387"/>
        <v>0</v>
      </c>
      <c r="AY304" s="300">
        <f t="shared" si="387"/>
        <v>-4.6629367034256575E-15</v>
      </c>
      <c r="AZ304" s="300">
        <f t="shared" si="387"/>
        <v>0</v>
      </c>
      <c r="BA304" s="300">
        <f t="shared" si="387"/>
        <v>-2.886579864025407E-15</v>
      </c>
      <c r="BB304" s="300">
        <f t="shared" si="387"/>
        <v>-3.9968028886505635E-15</v>
      </c>
      <c r="BC304" s="300">
        <f t="shared" si="387"/>
        <v>2.4424906541753444E-15</v>
      </c>
      <c r="BD304" s="300">
        <f t="shared" si="387"/>
        <v>0</v>
      </c>
      <c r="BE304" s="300">
        <f t="shared" si="387"/>
        <v>-2.55351295663786E-15</v>
      </c>
      <c r="BF304" s="300">
        <f t="shared" si="387"/>
        <v>0</v>
      </c>
      <c r="BG304" s="300">
        <f t="shared" si="387"/>
        <v>0</v>
      </c>
      <c r="BH304" s="300">
        <f t="shared" si="387"/>
        <v>2.2204460492503131E-15</v>
      </c>
      <c r="BI304" s="300">
        <f t="shared" si="387"/>
        <v>0</v>
      </c>
      <c r="BJ304" s="300">
        <f t="shared" si="387"/>
        <v>-1.3322676295501878E-15</v>
      </c>
      <c r="BK304" s="300">
        <f t="shared" si="387"/>
        <v>0</v>
      </c>
      <c r="BL304" s="300">
        <f t="shared" si="387"/>
        <v>0</v>
      </c>
      <c r="BM304" s="300">
        <f t="shared" si="387"/>
        <v>0</v>
      </c>
      <c r="BN304" s="300">
        <f t="shared" si="387"/>
        <v>-1.6653345369377348E-15</v>
      </c>
      <c r="BO304" s="300">
        <f t="shared" ref="BO304:CB304" si="388">+BO248/BO184-1</f>
        <v>-2.9976021664879227E-15</v>
      </c>
      <c r="BP304" s="300">
        <f t="shared" si="388"/>
        <v>0</v>
      </c>
      <c r="BQ304" s="300">
        <f t="shared" si="388"/>
        <v>2.6645352591003757E-15</v>
      </c>
      <c r="BR304" s="300">
        <f t="shared" si="388"/>
        <v>-8.8817841970012523E-16</v>
      </c>
      <c r="BS304" s="300">
        <f t="shared" si="388"/>
        <v>3.9968028886505635E-15</v>
      </c>
      <c r="BT304" s="300">
        <f t="shared" si="388"/>
        <v>2.4424906541753444E-15</v>
      </c>
      <c r="BU304" s="300">
        <f t="shared" si="388"/>
        <v>1.7763568394002505E-15</v>
      </c>
      <c r="BV304" s="300">
        <f t="shared" si="388"/>
        <v>-1.8873791418627661E-15</v>
      </c>
      <c r="BW304" s="300">
        <f t="shared" si="388"/>
        <v>-9.9920072216264089E-16</v>
      </c>
      <c r="BX304" s="300">
        <f t="shared" si="388"/>
        <v>0</v>
      </c>
      <c r="BY304" s="300">
        <f t="shared" si="388"/>
        <v>3.3306690738754696E-15</v>
      </c>
      <c r="BZ304" s="300">
        <f t="shared" si="388"/>
        <v>0</v>
      </c>
      <c r="CA304" s="300">
        <f t="shared" si="388"/>
        <v>0</v>
      </c>
      <c r="CB304" s="300">
        <f t="shared" si="388"/>
        <v>0</v>
      </c>
      <c r="CC304" s="300">
        <f t="shared" si="382"/>
        <v>3.5527136788005009E-15</v>
      </c>
      <c r="CD304" s="300">
        <f t="shared" si="382"/>
        <v>-1.8873791418627661E-15</v>
      </c>
    </row>
    <row r="305" spans="1:82" ht="17.399999999999999" customHeight="1" x14ac:dyDescent="0.25">
      <c r="A305" s="300" t="s">
        <v>237</v>
      </c>
      <c r="B305" s="300">
        <f>+B249/B185-1</f>
        <v>0</v>
      </c>
      <c r="C305" s="300">
        <f t="shared" ref="C305:AH305" si="389">+C249/C185-1</f>
        <v>4.6234127637490019E-12</v>
      </c>
      <c r="D305" s="361">
        <f t="shared" si="389"/>
        <v>-2.1745938383332941E-12</v>
      </c>
      <c r="E305" s="361">
        <f t="shared" si="389"/>
        <v>-5.290878846153646E-12</v>
      </c>
      <c r="F305" s="361">
        <f t="shared" si="389"/>
        <v>4.0012437807490642E-13</v>
      </c>
      <c r="G305" s="361">
        <f t="shared" si="389"/>
        <v>-5.8277827008623717E-12</v>
      </c>
      <c r="H305" s="361">
        <f t="shared" si="389"/>
        <v>3.1448177395532184E-12</v>
      </c>
      <c r="I305" s="300">
        <f t="shared" si="389"/>
        <v>4.9567017157414739E-12</v>
      </c>
      <c r="J305" s="300">
        <f t="shared" si="389"/>
        <v>-1.7126300377867665E-12</v>
      </c>
      <c r="K305" s="300">
        <f t="shared" si="389"/>
        <v>-2.2156720902444249E-12</v>
      </c>
      <c r="L305" s="300">
        <f t="shared" si="389"/>
        <v>-3.3421043710291087E-12</v>
      </c>
      <c r="M305" s="300">
        <f t="shared" si="389"/>
        <v>-3.6045610940504957E-12</v>
      </c>
      <c r="N305" s="300">
        <f t="shared" si="389"/>
        <v>-1.872280108727864E-12</v>
      </c>
      <c r="O305" s="300">
        <f t="shared" si="389"/>
        <v>2.4051871605479391E-12</v>
      </c>
      <c r="P305" s="300">
        <f t="shared" si="389"/>
        <v>9.6478380839926103E-13</v>
      </c>
      <c r="Q305" s="300">
        <f t="shared" si="389"/>
        <v>8.9661611468727642E-13</v>
      </c>
      <c r="R305" s="344">
        <f t="shared" si="389"/>
        <v>-2.3856472353145364E-12</v>
      </c>
      <c r="S305" s="300">
        <f t="shared" si="389"/>
        <v>-2.6000313013696541E-12</v>
      </c>
      <c r="T305" s="300">
        <f t="shared" si="389"/>
        <v>1.2567724638756772E-13</v>
      </c>
      <c r="U305" s="300">
        <f t="shared" si="389"/>
        <v>1.3888890038060708E-12</v>
      </c>
      <c r="V305" s="300">
        <f t="shared" si="389"/>
        <v>3.9235281690253032E-13</v>
      </c>
      <c r="W305" s="300">
        <f t="shared" si="389"/>
        <v>-3.4261482539932331E-13</v>
      </c>
      <c r="X305" s="300">
        <f t="shared" si="389"/>
        <v>1.0009770790020411E-12</v>
      </c>
      <c r="Y305" s="300">
        <f t="shared" si="389"/>
        <v>6.9833028248922346E-13</v>
      </c>
      <c r="Z305" s="300">
        <f t="shared" si="389"/>
        <v>1.0442757769624222E-12</v>
      </c>
      <c r="AA305" s="300">
        <f t="shared" si="389"/>
        <v>1.34736666268509E-12</v>
      </c>
      <c r="AB305" s="300">
        <f t="shared" si="389"/>
        <v>1.2856382625159313E-12</v>
      </c>
      <c r="AC305" s="300">
        <f t="shared" si="389"/>
        <v>-1.567634910770721E-12</v>
      </c>
      <c r="AD305" s="300">
        <f t="shared" si="389"/>
        <v>-1.5187850976872141E-13</v>
      </c>
      <c r="AE305" s="300">
        <f t="shared" si="389"/>
        <v>-4.4286796452297494E-13</v>
      </c>
      <c r="AF305" s="300">
        <f t="shared" si="389"/>
        <v>5.8486548937253247E-13</v>
      </c>
      <c r="AG305" s="300">
        <f t="shared" si="389"/>
        <v>6.6457950254061871E-13</v>
      </c>
      <c r="AH305" s="300">
        <f t="shared" si="389"/>
        <v>5.7820415122478153E-13</v>
      </c>
      <c r="AI305" s="300">
        <f t="shared" ref="AI305:BN305" si="390">+AI249/AI185-1</f>
        <v>6.8633987382327177E-13</v>
      </c>
      <c r="AJ305" s="300">
        <f t="shared" si="390"/>
        <v>3.1130653610489389E-13</v>
      </c>
      <c r="AK305" s="300">
        <f t="shared" si="390"/>
        <v>-1.1712852909795402E-13</v>
      </c>
      <c r="AL305" s="300">
        <f t="shared" si="390"/>
        <v>7.3319128546245338E-13</v>
      </c>
      <c r="AM305" s="300">
        <f t="shared" si="390"/>
        <v>3.7858605139717838E-13</v>
      </c>
      <c r="AN305" s="300">
        <f t="shared" si="390"/>
        <v>-6.361577931102147E-13</v>
      </c>
      <c r="AO305" s="300">
        <f t="shared" si="390"/>
        <v>4.418687638008123E-14</v>
      </c>
      <c r="AP305" s="300">
        <f t="shared" si="390"/>
        <v>4.6052051061451493E-13</v>
      </c>
      <c r="AQ305" s="300">
        <f t="shared" si="390"/>
        <v>6.2549965207381319E-13</v>
      </c>
      <c r="AR305" s="300">
        <f t="shared" si="390"/>
        <v>-5.0248694094534585E-13</v>
      </c>
      <c r="AS305" s="300">
        <f t="shared" si="390"/>
        <v>4.0656367161773233E-13</v>
      </c>
      <c r="AT305" s="300">
        <f t="shared" si="390"/>
        <v>2.8821389719269064E-13</v>
      </c>
      <c r="AU305" s="300">
        <f t="shared" si="390"/>
        <v>-4.5297099404706387E-14</v>
      </c>
      <c r="AV305" s="300">
        <f t="shared" si="390"/>
        <v>1.9562129693895258E-13</v>
      </c>
      <c r="AW305" s="300">
        <f t="shared" si="390"/>
        <v>-3.9523939676655573E-13</v>
      </c>
      <c r="AX305" s="300">
        <f t="shared" si="390"/>
        <v>3.5016434196677437E-13</v>
      </c>
      <c r="AY305" s="300">
        <f t="shared" si="390"/>
        <v>-4.454214774796128E-13</v>
      </c>
      <c r="AZ305" s="300">
        <f t="shared" si="390"/>
        <v>-3.8036240823657863E-13</v>
      </c>
      <c r="BA305" s="300">
        <f t="shared" si="390"/>
        <v>3.3795188869589765E-13</v>
      </c>
      <c r="BB305" s="300">
        <f t="shared" si="390"/>
        <v>2.3980817331903381E-14</v>
      </c>
      <c r="BC305" s="300">
        <f t="shared" si="390"/>
        <v>-3.2052138720928269E-13</v>
      </c>
      <c r="BD305" s="300">
        <f t="shared" si="390"/>
        <v>1.6275869541004795E-13</v>
      </c>
      <c r="BE305" s="300">
        <f t="shared" si="390"/>
        <v>7.1498362785860081E-14</v>
      </c>
      <c r="BF305" s="300">
        <f t="shared" si="390"/>
        <v>-2.8943514251977831E-13</v>
      </c>
      <c r="BG305" s="300">
        <f t="shared" si="390"/>
        <v>1.6009416015094757E-13</v>
      </c>
      <c r="BH305" s="300">
        <f t="shared" si="390"/>
        <v>-2.1360690993788012E-13</v>
      </c>
      <c r="BI305" s="300">
        <f t="shared" si="390"/>
        <v>-2.708944180085382E-14</v>
      </c>
      <c r="BJ305" s="300">
        <f t="shared" si="390"/>
        <v>-3.219646771412954E-15</v>
      </c>
      <c r="BK305" s="300">
        <f t="shared" si="390"/>
        <v>-2.2759572004815709E-13</v>
      </c>
      <c r="BL305" s="300">
        <f t="shared" si="390"/>
        <v>2.0872192862952943E-14</v>
      </c>
      <c r="BM305" s="300">
        <f t="shared" si="390"/>
        <v>-7.8714812445923599E-14</v>
      </c>
      <c r="BN305" s="300">
        <f t="shared" si="390"/>
        <v>-3.8302694349567901E-14</v>
      </c>
      <c r="BO305" s="300">
        <f t="shared" ref="BO305:CB305" si="391">+BO249/BO185-1</f>
        <v>-1.5065726444163374E-13</v>
      </c>
      <c r="BP305" s="300">
        <f t="shared" si="391"/>
        <v>-1.8041124150158794E-13</v>
      </c>
      <c r="BQ305" s="300">
        <f t="shared" si="391"/>
        <v>-1.9639845305619019E-13</v>
      </c>
      <c r="BR305" s="300">
        <f t="shared" si="391"/>
        <v>-1.0436096431476471E-13</v>
      </c>
      <c r="BS305" s="300">
        <f t="shared" si="391"/>
        <v>1.7030821197749901E-13</v>
      </c>
      <c r="BT305" s="300">
        <f t="shared" si="391"/>
        <v>1.7497114868092467E-13</v>
      </c>
      <c r="BU305" s="300">
        <f t="shared" si="391"/>
        <v>-4.7295500849031669E-14</v>
      </c>
      <c r="BV305" s="300">
        <f t="shared" si="391"/>
        <v>5.773159728050814E-15</v>
      </c>
      <c r="BW305" s="300">
        <f t="shared" si="391"/>
        <v>-1.6908696665041134E-13</v>
      </c>
      <c r="BX305" s="300">
        <f t="shared" si="391"/>
        <v>-1.7952306308188781E-13</v>
      </c>
      <c r="BY305" s="300">
        <f t="shared" si="391"/>
        <v>-1.3888890038060708E-13</v>
      </c>
      <c r="BZ305" s="300">
        <f t="shared" si="391"/>
        <v>1.4210854715202004E-13</v>
      </c>
      <c r="CA305" s="300">
        <f t="shared" si="391"/>
        <v>9.4591001698063337E-14</v>
      </c>
      <c r="CB305" s="300">
        <f t="shared" si="391"/>
        <v>-1.2778667013435552E-13</v>
      </c>
      <c r="CC305" s="300">
        <f t="shared" si="382"/>
        <v>6.7501559897209518E-14</v>
      </c>
      <c r="CD305" s="300">
        <f t="shared" si="382"/>
        <v>-9.1149310321725352E-14</v>
      </c>
    </row>
    <row r="306" spans="1:82" ht="17.399999999999999" customHeight="1" x14ac:dyDescent="0.25">
      <c r="A306" s="300" t="s">
        <v>238</v>
      </c>
      <c r="B306" s="300">
        <f>+B250/B186-1</f>
        <v>1.4366285938649526E-13</v>
      </c>
      <c r="C306" s="300">
        <f t="shared" ref="C306:AH306" si="392">+C250/C186-1</f>
        <v>-5.1582181859188836E-9</v>
      </c>
      <c r="D306" s="361">
        <f t="shared" si="392"/>
        <v>-2.8070052504602927E-8</v>
      </c>
      <c r="E306" s="361">
        <f t="shared" si="392"/>
        <v>-5.6922354774169293E-7</v>
      </c>
      <c r="F306" s="361">
        <f t="shared" si="392"/>
        <v>-1.1129927682818064E-6</v>
      </c>
      <c r="G306" s="361">
        <f t="shared" si="392"/>
        <v>-1.094995513262198E-6</v>
      </c>
      <c r="H306" s="361">
        <f t="shared" si="392"/>
        <v>-2.2372860075670076E-7</v>
      </c>
      <c r="I306" s="300">
        <f t="shared" si="392"/>
        <v>1.5122130414546575E-6</v>
      </c>
      <c r="J306" s="300">
        <f t="shared" si="392"/>
        <v>3.8968238544878631E-6</v>
      </c>
      <c r="K306" s="300">
        <f t="shared" si="392"/>
        <v>6.6185283404962547E-6</v>
      </c>
      <c r="L306" s="300">
        <f t="shared" si="392"/>
        <v>9.2958098945050693E-6</v>
      </c>
      <c r="M306" s="300">
        <f t="shared" si="392"/>
        <v>1.1521166115358028E-5</v>
      </c>
      <c r="N306" s="300">
        <f t="shared" si="392"/>
        <v>1.2900011594929595E-5</v>
      </c>
      <c r="O306" s="300">
        <f t="shared" si="392"/>
        <v>1.3081318839924805E-5</v>
      </c>
      <c r="P306" s="300">
        <f t="shared" si="392"/>
        <v>1.1779507955944624E-5</v>
      </c>
      <c r="Q306" s="300">
        <f t="shared" si="392"/>
        <v>8.7874529697273829E-6</v>
      </c>
      <c r="R306" s="344">
        <f t="shared" si="392"/>
        <v>3.9810562169062536E-6</v>
      </c>
      <c r="S306" s="300">
        <f t="shared" si="392"/>
        <v>-2.685604126861918E-6</v>
      </c>
      <c r="T306" s="300">
        <f t="shared" si="392"/>
        <v>-1.1443475800732017E-5</v>
      </c>
      <c r="U306" s="300">
        <f t="shared" si="392"/>
        <v>-2.215463759258629E-5</v>
      </c>
      <c r="V306" s="300">
        <f t="shared" si="392"/>
        <v>-3.4529096659019487E-5</v>
      </c>
      <c r="W306" s="300">
        <f t="shared" si="392"/>
        <v>-4.8275013870724415E-5</v>
      </c>
      <c r="X306" s="300">
        <f t="shared" si="392"/>
        <v>-6.3156446026502167E-5</v>
      </c>
      <c r="Y306" s="300">
        <f t="shared" si="392"/>
        <v>-7.9004430073359444E-5</v>
      </c>
      <c r="Z306" s="300">
        <f t="shared" si="392"/>
        <v>-9.5706377318371949E-5</v>
      </c>
      <c r="AA306" s="300">
        <f t="shared" si="392"/>
        <v>-1.1318425017137201E-4</v>
      </c>
      <c r="AB306" s="300">
        <f t="shared" si="392"/>
        <v>-1.3136682455250348E-4</v>
      </c>
      <c r="AC306" s="300">
        <f t="shared" si="392"/>
        <v>-1.5016005411483402E-4</v>
      </c>
      <c r="AD306" s="300">
        <f t="shared" si="392"/>
        <v>-1.6941909624301754E-4</v>
      </c>
      <c r="AE306" s="300">
        <f t="shared" si="392"/>
        <v>-1.8892380273283216E-4</v>
      </c>
      <c r="AF306" s="300">
        <f t="shared" si="392"/>
        <v>-2.0835057745305363E-4</v>
      </c>
      <c r="AG306" s="300">
        <f t="shared" si="392"/>
        <v>-2.2727992925763996E-4</v>
      </c>
      <c r="AH306" s="300">
        <f t="shared" si="392"/>
        <v>-2.4520103088265799E-4</v>
      </c>
      <c r="AI306" s="300">
        <f t="shared" ref="AI306:BN306" si="393">+AI250/AI186-1</f>
        <v>-2.6152545061897126E-4</v>
      </c>
      <c r="AJ306" s="300">
        <f t="shared" si="393"/>
        <v>-2.7561649450580372E-4</v>
      </c>
      <c r="AK306" s="300">
        <f t="shared" si="393"/>
        <v>-2.8684135619805318E-4</v>
      </c>
      <c r="AL306" s="300">
        <f t="shared" si="393"/>
        <v>4.3712159583608745E-4</v>
      </c>
      <c r="AM306" s="300">
        <f t="shared" si="393"/>
        <v>1.0512466056664671E-3</v>
      </c>
      <c r="AN306" s="300">
        <f t="shared" si="393"/>
        <v>1.4323625634604653E-3</v>
      </c>
      <c r="AO306" s="300">
        <f t="shared" si="393"/>
        <v>1.6152642765194791E-3</v>
      </c>
      <c r="AP306" s="300">
        <f t="shared" si="393"/>
        <v>1.6631842166359156E-3</v>
      </c>
      <c r="AQ306" s="300">
        <f t="shared" si="393"/>
        <v>1.6268305280797701E-3</v>
      </c>
      <c r="AR306" s="300">
        <f t="shared" si="393"/>
        <v>1.5417339893748494E-3</v>
      </c>
      <c r="AS306" s="300">
        <f t="shared" si="393"/>
        <v>1.4314491885887293E-3</v>
      </c>
      <c r="AT306" s="300">
        <f t="shared" si="393"/>
        <v>1.3110719501274737E-3</v>
      </c>
      <c r="AU306" s="300">
        <f t="shared" si="393"/>
        <v>1.189970445072186E-3</v>
      </c>
      <c r="AV306" s="300">
        <f t="shared" si="393"/>
        <v>1.0737144868446791E-3</v>
      </c>
      <c r="AW306" s="300">
        <f t="shared" si="393"/>
        <v>9.6539226000902367E-4</v>
      </c>
      <c r="AX306" s="300">
        <f t="shared" si="393"/>
        <v>8.6649584563747162E-4</v>
      </c>
      <c r="AY306" s="300">
        <f t="shared" si="393"/>
        <v>7.7751186724905885E-4</v>
      </c>
      <c r="AZ306" s="300">
        <f t="shared" si="393"/>
        <v>6.9831269339171165E-4</v>
      </c>
      <c r="BA306" s="300">
        <f t="shared" si="393"/>
        <v>6.284133964993277E-4</v>
      </c>
      <c r="BB306" s="300">
        <f t="shared" si="393"/>
        <v>5.6713864023083538E-4</v>
      </c>
      <c r="BC306" s="300">
        <f t="shared" si="393"/>
        <v>5.1372934101090451E-4</v>
      </c>
      <c r="BD306" s="300">
        <f t="shared" si="393"/>
        <v>4.6740924697408204E-4</v>
      </c>
      <c r="BE306" s="300">
        <f t="shared" si="393"/>
        <v>4.2742501460368842E-4</v>
      </c>
      <c r="BF306" s="300">
        <f t="shared" si="393"/>
        <v>3.9306892301360641E-4</v>
      </c>
      <c r="BG306" s="300">
        <f t="shared" si="393"/>
        <v>3.6369036063743643E-4</v>
      </c>
      <c r="BH306" s="300">
        <f t="shared" si="393"/>
        <v>3.3870018571646732E-4</v>
      </c>
      <c r="BI306" s="300">
        <f t="shared" si="393"/>
        <v>3.175706874232187E-4</v>
      </c>
      <c r="BJ306" s="300">
        <f t="shared" si="393"/>
        <v>2.9983294654623016E-4</v>
      </c>
      <c r="BK306" s="300">
        <f t="shared" si="393"/>
        <v>2.8507276994016451E-4</v>
      </c>
      <c r="BL306" s="300">
        <f t="shared" si="393"/>
        <v>2.7292595386807506E-4</v>
      </c>
      <c r="BM306" s="300">
        <f t="shared" si="393"/>
        <v>2.630733514321637E-4</v>
      </c>
      <c r="BN306" s="300">
        <f t="shared" si="393"/>
        <v>2.5523603350952051E-4</v>
      </c>
      <c r="BO306" s="300">
        <f t="shared" ref="BO306:CB306" si="394">+BO250/BO186-1</f>
        <v>2.4917071059027407E-4</v>
      </c>
      <c r="BP306" s="300">
        <f t="shared" si="394"/>
        <v>2.4466550351487371E-4</v>
      </c>
      <c r="BQ306" s="300">
        <f t="shared" si="394"/>
        <v>2.4153610036403705E-4</v>
      </c>
      <c r="BR306" s="300">
        <f t="shared" si="394"/>
        <v>2.3962230528473683E-4</v>
      </c>
      <c r="BS306" s="300">
        <f t="shared" si="394"/>
        <v>2.3878496600371335E-4</v>
      </c>
      <c r="BT306" s="300">
        <f t="shared" si="394"/>
        <v>2.3890325618136643E-4</v>
      </c>
      <c r="BU306" s="300">
        <f t="shared" si="394"/>
        <v>2.3987228343580469E-4</v>
      </c>
      <c r="BV306" s="300">
        <f t="shared" si="394"/>
        <v>2.4160099197811924E-4</v>
      </c>
      <c r="BW306" s="300">
        <f t="shared" si="394"/>
        <v>2.4401032897158892E-4</v>
      </c>
      <c r="BX306" s="300">
        <f t="shared" si="394"/>
        <v>2.4703164515171849E-4</v>
      </c>
      <c r="BY306" s="300">
        <f t="shared" si="394"/>
        <v>2.5060530232190459E-4</v>
      </c>
      <c r="BZ306" s="300">
        <f t="shared" si="394"/>
        <v>2.5467946272228481E-4</v>
      </c>
      <c r="CA306" s="300">
        <f t="shared" si="394"/>
        <v>2.5920903776999182E-4</v>
      </c>
      <c r="CB306" s="300">
        <f t="shared" si="394"/>
        <v>2.6415477604913029E-4</v>
      </c>
      <c r="CC306" s="300">
        <f t="shared" si="382"/>
        <v>2.6948247274782844E-4</v>
      </c>
      <c r="CD306" s="300">
        <f t="shared" si="382"/>
        <v>2.751622847911861E-4</v>
      </c>
    </row>
    <row r="307" spans="1:82" ht="17.399999999999999" customHeight="1" x14ac:dyDescent="0.25">
      <c r="A307" s="300" t="s">
        <v>239</v>
      </c>
      <c r="B307" s="300"/>
      <c r="C307" s="300"/>
      <c r="D307" s="361"/>
      <c r="E307" s="361"/>
      <c r="F307" s="361"/>
      <c r="G307" s="361"/>
      <c r="H307" s="361"/>
      <c r="I307" s="300"/>
      <c r="J307" s="300"/>
      <c r="K307" s="300"/>
      <c r="L307" s="300"/>
      <c r="M307" s="300"/>
      <c r="N307" s="300"/>
      <c r="O307" s="300"/>
      <c r="P307" s="300"/>
      <c r="Q307" s="300"/>
      <c r="R307" s="344"/>
      <c r="S307" s="300"/>
      <c r="T307" s="300"/>
      <c r="U307" s="300"/>
      <c r="V307" s="300"/>
      <c r="W307" s="300"/>
      <c r="X307" s="300"/>
      <c r="Y307" s="300"/>
      <c r="Z307" s="300"/>
      <c r="AA307" s="300"/>
      <c r="AB307" s="300"/>
      <c r="AC307" s="300"/>
      <c r="AD307" s="300"/>
      <c r="AE307" s="300"/>
      <c r="AF307" s="300"/>
      <c r="AG307" s="300"/>
      <c r="AH307" s="300"/>
      <c r="AI307" s="300"/>
      <c r="AJ307" s="300"/>
      <c r="AK307" s="300"/>
      <c r="AL307" s="300"/>
      <c r="AM307" s="300"/>
      <c r="AN307" s="300"/>
      <c r="AO307" s="300"/>
      <c r="AP307" s="300"/>
      <c r="AQ307" s="300"/>
      <c r="AR307" s="300"/>
      <c r="AS307" s="300"/>
      <c r="AT307" s="300"/>
      <c r="AU307" s="300"/>
      <c r="AV307" s="300"/>
      <c r="AW307" s="300"/>
      <c r="AX307" s="300"/>
      <c r="AY307" s="300"/>
      <c r="AZ307" s="300"/>
      <c r="BA307" s="300"/>
      <c r="BB307" s="300"/>
      <c r="BC307" s="300"/>
      <c r="BD307" s="300"/>
      <c r="BE307" s="300"/>
      <c r="BF307" s="300"/>
      <c r="BG307" s="300"/>
      <c r="BH307" s="300"/>
      <c r="BI307" s="300"/>
      <c r="BJ307" s="300"/>
      <c r="BK307" s="300"/>
      <c r="BL307" s="300"/>
      <c r="BM307" s="300"/>
      <c r="BN307" s="300"/>
      <c r="BO307" s="300"/>
      <c r="BP307" s="300"/>
      <c r="BQ307" s="300"/>
      <c r="BR307" s="300"/>
      <c r="BS307" s="300"/>
      <c r="BT307" s="300"/>
      <c r="BU307" s="300"/>
      <c r="BV307" s="300"/>
      <c r="BW307" s="300"/>
      <c r="BX307" s="300"/>
      <c r="BY307" s="300"/>
      <c r="BZ307" s="300"/>
      <c r="CA307" s="300"/>
      <c r="CB307" s="300"/>
      <c r="CC307" s="300"/>
      <c r="CD307" s="300"/>
    </row>
    <row r="308" spans="1:82" ht="17.399999999999999" customHeight="1" x14ac:dyDescent="0.25">
      <c r="A308" s="300" t="s">
        <v>240</v>
      </c>
      <c r="B308" s="300">
        <f t="shared" ref="B308:AG308" si="395">+B252/B188-1</f>
        <v>0</v>
      </c>
      <c r="C308" s="300">
        <f t="shared" si="395"/>
        <v>-1.7194723533897616E-8</v>
      </c>
      <c r="D308" s="361">
        <f t="shared" si="395"/>
        <v>-9.3566021375224295E-8</v>
      </c>
      <c r="E308" s="361">
        <f t="shared" si="395"/>
        <v>-1.8974109531333383E-6</v>
      </c>
      <c r="F308" s="361">
        <f t="shared" si="395"/>
        <v>-3.7099714367272441E-6</v>
      </c>
      <c r="G308" s="361">
        <f t="shared" si="395"/>
        <v>-3.6499806715939442E-6</v>
      </c>
      <c r="H308" s="361">
        <f t="shared" si="395"/>
        <v>-7.4576162245598709E-7</v>
      </c>
      <c r="I308" s="300">
        <f t="shared" si="395"/>
        <v>5.04071884499524E-6</v>
      </c>
      <c r="J308" s="300">
        <f t="shared" si="395"/>
        <v>1.2989472065516594E-5</v>
      </c>
      <c r="K308" s="300">
        <f t="shared" si="395"/>
        <v>2.2061931812533686E-5</v>
      </c>
      <c r="L308" s="300">
        <f t="shared" si="395"/>
        <v>3.0986369389696122E-5</v>
      </c>
      <c r="M308" s="300">
        <f t="shared" si="395"/>
        <v>3.8404403290837053E-5</v>
      </c>
      <c r="N308" s="300">
        <f t="shared" si="395"/>
        <v>4.3000685929772686E-5</v>
      </c>
      <c r="O308" s="300">
        <f t="shared" si="395"/>
        <v>4.3605061576634796E-5</v>
      </c>
      <c r="P308" s="300">
        <f t="shared" si="395"/>
        <v>3.9265566199597757E-5</v>
      </c>
      <c r="Q308" s="300">
        <f t="shared" si="395"/>
        <v>2.929181039279527E-5</v>
      </c>
      <c r="R308" s="344">
        <f t="shared" si="395"/>
        <v>1.3270249164198944E-5</v>
      </c>
      <c r="S308" s="300">
        <f t="shared" si="395"/>
        <v>-8.9519858238462646E-6</v>
      </c>
      <c r="T308" s="300">
        <f t="shared" si="395"/>
        <v>-3.8144410177132215E-5</v>
      </c>
      <c r="U308" s="300">
        <f t="shared" si="395"/>
        <v>-7.3846883286821097E-5</v>
      </c>
      <c r="V308" s="300">
        <f t="shared" si="395"/>
        <v>-1.1509235242257443E-4</v>
      </c>
      <c r="W308" s="300">
        <f t="shared" si="395"/>
        <v>-1.609076500179718E-4</v>
      </c>
      <c r="X308" s="300">
        <f t="shared" si="395"/>
        <v>-2.1050597535454685E-4</v>
      </c>
      <c r="Y308" s="300">
        <f t="shared" si="395"/>
        <v>-2.6332382787119801E-4</v>
      </c>
      <c r="Z308" s="300">
        <f t="shared" si="395"/>
        <v>-3.1898563821519677E-4</v>
      </c>
      <c r="AA308" s="300">
        <f t="shared" si="395"/>
        <v>-3.7723101716913288E-4</v>
      </c>
      <c r="AB308" s="300">
        <f t="shared" si="395"/>
        <v>-4.3782230756139739E-4</v>
      </c>
      <c r="AC308" s="300">
        <f t="shared" si="395"/>
        <v>-5.0044583269559517E-4</v>
      </c>
      <c r="AD308" s="300">
        <f t="shared" si="395"/>
        <v>-5.6461870703572448E-4</v>
      </c>
      <c r="AE308" s="300">
        <f t="shared" si="395"/>
        <v>-6.2960721771398998E-4</v>
      </c>
      <c r="AF308" s="300">
        <f t="shared" si="395"/>
        <v>-6.9433312392408464E-4</v>
      </c>
      <c r="AG308" s="300">
        <f t="shared" si="395"/>
        <v>-7.5739889942028071E-4</v>
      </c>
      <c r="AH308" s="300">
        <f t="shared" ref="AH308:BM308" si="396">+AH252/AH188-1</f>
        <v>-8.1710298125625691E-4</v>
      </c>
      <c r="AI308" s="300">
        <f t="shared" si="396"/>
        <v>-8.7148555021809848E-4</v>
      </c>
      <c r="AJ308" s="300">
        <f t="shared" si="396"/>
        <v>-9.1842626722460352E-4</v>
      </c>
      <c r="AK308" s="300">
        <f t="shared" si="396"/>
        <v>-9.5581792488885764E-4</v>
      </c>
      <c r="AL308" s="300">
        <f t="shared" si="396"/>
        <v>1.4578152010531475E-3</v>
      </c>
      <c r="AM308" s="300">
        <f t="shared" si="396"/>
        <v>3.5084550470037001E-3</v>
      </c>
      <c r="AN308" s="300">
        <f t="shared" si="396"/>
        <v>4.7825256456155429E-3</v>
      </c>
      <c r="AO308" s="300">
        <f t="shared" si="396"/>
        <v>5.3943679571832881E-3</v>
      </c>
      <c r="AP308" s="300">
        <f t="shared" si="396"/>
        <v>5.554712715072796E-3</v>
      </c>
      <c r="AQ308" s="300">
        <f t="shared" si="396"/>
        <v>5.4330681157135352E-3</v>
      </c>
      <c r="AR308" s="300">
        <f t="shared" si="396"/>
        <v>5.1483633025541931E-3</v>
      </c>
      <c r="AS308" s="300">
        <f t="shared" si="396"/>
        <v>4.7794708807293862E-3</v>
      </c>
      <c r="AT308" s="300">
        <f t="shared" si="396"/>
        <v>4.3769283780141777E-3</v>
      </c>
      <c r="AU308" s="300">
        <f t="shared" si="396"/>
        <v>3.9720778449561234E-3</v>
      </c>
      <c r="AV308" s="300">
        <f t="shared" si="396"/>
        <v>3.5835337845022686E-3</v>
      </c>
      <c r="AW308" s="300">
        <f t="shared" si="396"/>
        <v>3.2216001305296338E-3</v>
      </c>
      <c r="AX308" s="300">
        <f t="shared" si="396"/>
        <v>2.8912404463186103E-3</v>
      </c>
      <c r="AY308" s="300">
        <f t="shared" si="396"/>
        <v>2.5940579660002072E-3</v>
      </c>
      <c r="AZ308" s="300">
        <f t="shared" si="396"/>
        <v>2.329605946754354E-3</v>
      </c>
      <c r="BA308" s="300">
        <f t="shared" si="396"/>
        <v>2.0962474860557467E-3</v>
      </c>
      <c r="BB308" s="300">
        <f t="shared" si="396"/>
        <v>1.891713295893771E-3</v>
      </c>
      <c r="BC308" s="300">
        <f t="shared" si="396"/>
        <v>1.7134577181949773E-3</v>
      </c>
      <c r="BD308" s="300">
        <f t="shared" si="396"/>
        <v>1.5588806107611486E-3</v>
      </c>
      <c r="BE308" s="300">
        <f t="shared" si="396"/>
        <v>1.4254606530923475E-3</v>
      </c>
      <c r="BF308" s="300">
        <f t="shared" si="396"/>
        <v>1.3108306940523562E-3</v>
      </c>
      <c r="BG308" s="300">
        <f t="shared" si="396"/>
        <v>1.2128156712551963E-3</v>
      </c>
      <c r="BH308" s="300">
        <f t="shared" si="396"/>
        <v>1.1294468110547573E-3</v>
      </c>
      <c r="BI308" s="300">
        <f t="shared" si="396"/>
        <v>1.0589612123286241E-3</v>
      </c>
      <c r="BJ308" s="300">
        <f t="shared" si="396"/>
        <v>9.997928120750732E-4</v>
      </c>
      <c r="BK308" s="300">
        <f t="shared" si="396"/>
        <v>9.5055864284243619E-4</v>
      </c>
      <c r="BL308" s="300">
        <f t="shared" si="396"/>
        <v>9.100428925088444E-4</v>
      </c>
      <c r="BM308" s="300">
        <f t="shared" si="396"/>
        <v>8.7718034354367092E-4</v>
      </c>
      <c r="BN308" s="300">
        <f t="shared" ref="BN308:CB308" si="397">+BN252/BN188-1</f>
        <v>8.5104015046133519E-4</v>
      </c>
      <c r="BO308" s="300">
        <f t="shared" si="397"/>
        <v>8.3081050777233934E-4</v>
      </c>
      <c r="BP308" s="300">
        <f t="shared" si="397"/>
        <v>8.1578449729047264E-4</v>
      </c>
      <c r="BQ308" s="300">
        <f t="shared" si="397"/>
        <v>8.0534723546832332E-4</v>
      </c>
      <c r="BR308" s="300">
        <f t="shared" si="397"/>
        <v>7.9896433692527857E-4</v>
      </c>
      <c r="BS308" s="300">
        <f t="shared" si="397"/>
        <v>7.9617164789835826E-4</v>
      </c>
      <c r="BT308" s="300">
        <f t="shared" si="397"/>
        <v>7.9656616827250559E-4</v>
      </c>
      <c r="BU308" s="300">
        <f t="shared" si="397"/>
        <v>7.9979806365271244E-4</v>
      </c>
      <c r="BV308" s="300">
        <f t="shared" si="397"/>
        <v>8.0556366280370995E-4</v>
      </c>
      <c r="BW308" s="300">
        <f t="shared" si="397"/>
        <v>8.1359933685321018E-4</v>
      </c>
      <c r="BX308" s="300">
        <f t="shared" si="397"/>
        <v>8.2367616126344245E-4</v>
      </c>
      <c r="BY308" s="300">
        <f t="shared" si="397"/>
        <v>8.3559526891407998E-4</v>
      </c>
      <c r="BZ308" s="300">
        <f t="shared" si="397"/>
        <v>8.4918381063703308E-4</v>
      </c>
      <c r="CA308" s="300">
        <f t="shared" si="397"/>
        <v>8.6429144783228828E-4</v>
      </c>
      <c r="CB308" s="300">
        <f t="shared" si="397"/>
        <v>8.8078730994012311E-4</v>
      </c>
      <c r="CC308" s="300">
        <f t="shared" ref="CC308:CD316" si="398">+CC252/CC188-1</f>
        <v>8.98557357230656E-4</v>
      </c>
      <c r="CD308" s="300">
        <f t="shared" si="398"/>
        <v>9.1750209642449398E-4</v>
      </c>
    </row>
    <row r="309" spans="1:82" ht="17.399999999999999" customHeight="1" x14ac:dyDescent="0.25">
      <c r="A309" s="300" t="s">
        <v>241</v>
      </c>
      <c r="B309" s="300">
        <f t="shared" ref="B309:AG309" si="399">+B253/B189-1</f>
        <v>0</v>
      </c>
      <c r="C309" s="300">
        <f t="shared" si="399"/>
        <v>0</v>
      </c>
      <c r="D309" s="361">
        <f t="shared" si="399"/>
        <v>0</v>
      </c>
      <c r="E309" s="361">
        <f t="shared" si="399"/>
        <v>0</v>
      </c>
      <c r="F309" s="361">
        <f t="shared" si="399"/>
        <v>0</v>
      </c>
      <c r="G309" s="361">
        <f t="shared" si="399"/>
        <v>0</v>
      </c>
      <c r="H309" s="361">
        <f t="shared" si="399"/>
        <v>0</v>
      </c>
      <c r="I309" s="300">
        <f t="shared" si="399"/>
        <v>0</v>
      </c>
      <c r="J309" s="300">
        <f t="shared" si="399"/>
        <v>0</v>
      </c>
      <c r="K309" s="300">
        <f t="shared" si="399"/>
        <v>0</v>
      </c>
      <c r="L309" s="300">
        <f t="shared" si="399"/>
        <v>0</v>
      </c>
      <c r="M309" s="300">
        <f t="shared" si="399"/>
        <v>0</v>
      </c>
      <c r="N309" s="300">
        <f t="shared" si="399"/>
        <v>0</v>
      </c>
      <c r="O309" s="300">
        <f t="shared" si="399"/>
        <v>0</v>
      </c>
      <c r="P309" s="300">
        <f t="shared" si="399"/>
        <v>0</v>
      </c>
      <c r="Q309" s="300">
        <f t="shared" si="399"/>
        <v>0</v>
      </c>
      <c r="R309" s="344">
        <f t="shared" si="399"/>
        <v>0</v>
      </c>
      <c r="S309" s="300">
        <f t="shared" si="399"/>
        <v>0</v>
      </c>
      <c r="T309" s="300">
        <f t="shared" si="399"/>
        <v>0</v>
      </c>
      <c r="U309" s="300">
        <f t="shared" si="399"/>
        <v>0</v>
      </c>
      <c r="V309" s="300">
        <f t="shared" si="399"/>
        <v>0</v>
      </c>
      <c r="W309" s="300">
        <f t="shared" si="399"/>
        <v>0</v>
      </c>
      <c r="X309" s="300">
        <f t="shared" si="399"/>
        <v>0</v>
      </c>
      <c r="Y309" s="300">
        <f t="shared" si="399"/>
        <v>0</v>
      </c>
      <c r="Z309" s="300">
        <f t="shared" si="399"/>
        <v>0</v>
      </c>
      <c r="AA309" s="300">
        <f t="shared" si="399"/>
        <v>0</v>
      </c>
      <c r="AB309" s="300">
        <f t="shared" si="399"/>
        <v>0</v>
      </c>
      <c r="AC309" s="300">
        <f t="shared" si="399"/>
        <v>0</v>
      </c>
      <c r="AD309" s="300">
        <f t="shared" si="399"/>
        <v>0</v>
      </c>
      <c r="AE309" s="300">
        <f t="shared" si="399"/>
        <v>0</v>
      </c>
      <c r="AF309" s="300">
        <f t="shared" si="399"/>
        <v>0</v>
      </c>
      <c r="AG309" s="300">
        <f t="shared" si="399"/>
        <v>0</v>
      </c>
      <c r="AH309" s="300">
        <f t="shared" ref="AH309:BM309" si="400">+AH253/AH189-1</f>
        <v>0</v>
      </c>
      <c r="AI309" s="300">
        <f t="shared" si="400"/>
        <v>0</v>
      </c>
      <c r="AJ309" s="300">
        <f t="shared" si="400"/>
        <v>0</v>
      </c>
      <c r="AK309" s="300">
        <f t="shared" si="400"/>
        <v>0</v>
      </c>
      <c r="AL309" s="300">
        <f t="shared" si="400"/>
        <v>0</v>
      </c>
      <c r="AM309" s="300">
        <f t="shared" si="400"/>
        <v>0</v>
      </c>
      <c r="AN309" s="300">
        <f t="shared" si="400"/>
        <v>0</v>
      </c>
      <c r="AO309" s="300">
        <f t="shared" si="400"/>
        <v>0</v>
      </c>
      <c r="AP309" s="300">
        <f t="shared" si="400"/>
        <v>0</v>
      </c>
      <c r="AQ309" s="300">
        <f t="shared" si="400"/>
        <v>0</v>
      </c>
      <c r="AR309" s="300">
        <f t="shared" si="400"/>
        <v>0</v>
      </c>
      <c r="AS309" s="300">
        <f t="shared" si="400"/>
        <v>0</v>
      </c>
      <c r="AT309" s="300">
        <f t="shared" si="400"/>
        <v>0</v>
      </c>
      <c r="AU309" s="300">
        <f t="shared" si="400"/>
        <v>0</v>
      </c>
      <c r="AV309" s="300">
        <f t="shared" si="400"/>
        <v>0</v>
      </c>
      <c r="AW309" s="300">
        <f t="shared" si="400"/>
        <v>0</v>
      </c>
      <c r="AX309" s="300">
        <f t="shared" si="400"/>
        <v>0</v>
      </c>
      <c r="AY309" s="300">
        <f t="shared" si="400"/>
        <v>0</v>
      </c>
      <c r="AZ309" s="300">
        <f t="shared" si="400"/>
        <v>0</v>
      </c>
      <c r="BA309" s="300">
        <f t="shared" si="400"/>
        <v>0</v>
      </c>
      <c r="BB309" s="300">
        <f t="shared" si="400"/>
        <v>0</v>
      </c>
      <c r="BC309" s="300">
        <f t="shared" si="400"/>
        <v>0</v>
      </c>
      <c r="BD309" s="300">
        <f t="shared" si="400"/>
        <v>0</v>
      </c>
      <c r="BE309" s="300">
        <f t="shared" si="400"/>
        <v>0</v>
      </c>
      <c r="BF309" s="300">
        <f t="shared" si="400"/>
        <v>0</v>
      </c>
      <c r="BG309" s="300">
        <f t="shared" si="400"/>
        <v>0</v>
      </c>
      <c r="BH309" s="300">
        <f t="shared" si="400"/>
        <v>0</v>
      </c>
      <c r="BI309" s="300">
        <f t="shared" si="400"/>
        <v>0</v>
      </c>
      <c r="BJ309" s="300">
        <f t="shared" si="400"/>
        <v>0</v>
      </c>
      <c r="BK309" s="300">
        <f t="shared" si="400"/>
        <v>0</v>
      </c>
      <c r="BL309" s="300">
        <f t="shared" si="400"/>
        <v>0</v>
      </c>
      <c r="BM309" s="300">
        <f t="shared" si="400"/>
        <v>0</v>
      </c>
      <c r="BN309" s="300">
        <f t="shared" ref="BN309:CB309" si="401">+BN253/BN189-1</f>
        <v>0</v>
      </c>
      <c r="BO309" s="300">
        <f t="shared" si="401"/>
        <v>0</v>
      </c>
      <c r="BP309" s="300">
        <f t="shared" si="401"/>
        <v>0</v>
      </c>
      <c r="BQ309" s="300">
        <f t="shared" si="401"/>
        <v>0</v>
      </c>
      <c r="BR309" s="300">
        <f t="shared" si="401"/>
        <v>0</v>
      </c>
      <c r="BS309" s="300">
        <f t="shared" si="401"/>
        <v>0</v>
      </c>
      <c r="BT309" s="300">
        <f t="shared" si="401"/>
        <v>0</v>
      </c>
      <c r="BU309" s="300">
        <f t="shared" si="401"/>
        <v>0</v>
      </c>
      <c r="BV309" s="300">
        <f t="shared" si="401"/>
        <v>0</v>
      </c>
      <c r="BW309" s="300">
        <f t="shared" si="401"/>
        <v>0</v>
      </c>
      <c r="BX309" s="300">
        <f t="shared" si="401"/>
        <v>0</v>
      </c>
      <c r="BY309" s="300">
        <f t="shared" si="401"/>
        <v>0</v>
      </c>
      <c r="BZ309" s="300">
        <f t="shared" si="401"/>
        <v>0</v>
      </c>
      <c r="CA309" s="300">
        <f t="shared" si="401"/>
        <v>0</v>
      </c>
      <c r="CB309" s="300">
        <f t="shared" si="401"/>
        <v>0</v>
      </c>
      <c r="CC309" s="300">
        <f t="shared" si="398"/>
        <v>0</v>
      </c>
      <c r="CD309" s="300">
        <f t="shared" si="398"/>
        <v>0</v>
      </c>
    </row>
    <row r="310" spans="1:82" ht="17.399999999999999" customHeight="1" x14ac:dyDescent="0.25">
      <c r="A310" s="300" t="s">
        <v>242</v>
      </c>
      <c r="B310" s="300">
        <f t="shared" ref="B310:AG310" si="402">+B254/B190-1</f>
        <v>-3.4810156979148132E-8</v>
      </c>
      <c r="C310" s="300">
        <f t="shared" si="402"/>
        <v>-1.7339667290894312E-7</v>
      </c>
      <c r="D310" s="361">
        <f t="shared" si="402"/>
        <v>-3.8134127181566058E-6</v>
      </c>
      <c r="E310" s="361">
        <f t="shared" si="402"/>
        <v>-5.6616352644978107E-6</v>
      </c>
      <c r="F310" s="361">
        <f t="shared" si="402"/>
        <v>-3.5846125129301853E-6</v>
      </c>
      <c r="G310" s="361">
        <f t="shared" si="402"/>
        <v>2.4524878372567116E-6</v>
      </c>
      <c r="H310" s="361">
        <f t="shared" si="402"/>
        <v>1.147386230848646E-5</v>
      </c>
      <c r="I310" s="300">
        <f t="shared" si="402"/>
        <v>2.1901849683647612E-5</v>
      </c>
      <c r="J310" s="300">
        <f t="shared" si="402"/>
        <v>3.2312181761584569E-5</v>
      </c>
      <c r="K310" s="300">
        <f t="shared" si="402"/>
        <v>4.1139139438373107E-5</v>
      </c>
      <c r="L310" s="300">
        <f t="shared" si="402"/>
        <v>4.6896352244196748E-5</v>
      </c>
      <c r="M310" s="300">
        <f t="shared" si="402"/>
        <v>4.8292376261249714E-5</v>
      </c>
      <c r="N310" s="300">
        <f t="shared" si="402"/>
        <v>4.4304493821867297E-5</v>
      </c>
      <c r="O310" s="300">
        <f t="shared" si="402"/>
        <v>3.4219723804129742E-5</v>
      </c>
      <c r="P310" s="300">
        <f t="shared" si="402"/>
        <v>1.7644346855805182E-5</v>
      </c>
      <c r="Q310" s="300">
        <f t="shared" si="402"/>
        <v>-5.5140204280323957E-6</v>
      </c>
      <c r="R310" s="344">
        <f t="shared" si="402"/>
        <v>-3.5100666935128366E-5</v>
      </c>
      <c r="S310" s="300">
        <f t="shared" si="402"/>
        <v>-7.2595742006908992E-5</v>
      </c>
      <c r="T310" s="300">
        <f t="shared" si="402"/>
        <v>-1.1608762224024627E-4</v>
      </c>
      <c r="U310" s="300">
        <f t="shared" si="402"/>
        <v>-1.6399664468380593E-4</v>
      </c>
      <c r="V310" s="300">
        <f t="shared" si="402"/>
        <v>-2.1532588731953961E-4</v>
      </c>
      <c r="W310" s="300">
        <f t="shared" si="402"/>
        <v>-2.6949430973310928E-4</v>
      </c>
      <c r="X310" s="300">
        <f t="shared" si="402"/>
        <v>-3.2619028531211125E-4</v>
      </c>
      <c r="Y310" s="300">
        <f t="shared" si="402"/>
        <v>-3.8524964695674235E-4</v>
      </c>
      <c r="Z310" s="300">
        <f t="shared" si="402"/>
        <v>-4.465375017335127E-4</v>
      </c>
      <c r="AA310" s="300">
        <f t="shared" si="402"/>
        <v>-5.0983198463738777E-4</v>
      </c>
      <c r="AB310" s="300">
        <f t="shared" si="402"/>
        <v>-5.7471893986493772E-4</v>
      </c>
      <c r="AC310" s="300">
        <f t="shared" si="402"/>
        <v>-6.4050807933879739E-4</v>
      </c>
      <c r="AD310" s="300">
        <f t="shared" si="402"/>
        <v>-7.0617068036504804E-4</v>
      </c>
      <c r="AE310" s="300">
        <f t="shared" si="402"/>
        <v>-7.7024499777378352E-4</v>
      </c>
      <c r="AF310" s="300">
        <f t="shared" si="402"/>
        <v>-8.3100295364613164E-4</v>
      </c>
      <c r="AG310" s="300">
        <f t="shared" si="402"/>
        <v>-8.8645767680495258E-4</v>
      </c>
      <c r="AH310" s="300">
        <f t="shared" ref="AH310:BM310" si="403">+AH254/AH190-1</f>
        <v>-9.3444325662295213E-4</v>
      </c>
      <c r="AI310" s="300">
        <f t="shared" si="403"/>
        <v>-9.7275689527431819E-4</v>
      </c>
      <c r="AJ310" s="300">
        <f t="shared" si="403"/>
        <v>-9.9937842153507983E-4</v>
      </c>
      <c r="AK310" s="300">
        <f t="shared" si="403"/>
        <v>4.3156535557362652E-3</v>
      </c>
      <c r="AL310" s="300">
        <f t="shared" si="403"/>
        <v>5.9458399499690007E-3</v>
      </c>
      <c r="AM310" s="300">
        <f t="shared" si="403"/>
        <v>6.2855202358564899E-3</v>
      </c>
      <c r="AN310" s="300">
        <f t="shared" si="403"/>
        <v>6.1228689283749915E-3</v>
      </c>
      <c r="AO310" s="300">
        <f t="shared" si="403"/>
        <v>5.7469350593619684E-3</v>
      </c>
      <c r="AP310" s="300">
        <f t="shared" si="403"/>
        <v>5.2864887559949114E-3</v>
      </c>
      <c r="AQ310" s="300">
        <f t="shared" si="403"/>
        <v>4.8039299079738473E-3</v>
      </c>
      <c r="AR310" s="300">
        <f t="shared" si="403"/>
        <v>4.3317641117390782E-3</v>
      </c>
      <c r="AS310" s="300">
        <f t="shared" si="403"/>
        <v>3.8870968921023152E-3</v>
      </c>
      <c r="AT310" s="300">
        <f t="shared" si="403"/>
        <v>3.4783361088026599E-3</v>
      </c>
      <c r="AU310" s="300">
        <f t="shared" si="403"/>
        <v>3.1087520557995241E-3</v>
      </c>
      <c r="AV310" s="300">
        <f t="shared" si="403"/>
        <v>2.778559241366052E-3</v>
      </c>
      <c r="AW310" s="300">
        <f t="shared" si="403"/>
        <v>2.4861992261775434E-3</v>
      </c>
      <c r="AX310" s="300">
        <f t="shared" si="403"/>
        <v>2.2291481880714059E-3</v>
      </c>
      <c r="AY310" s="300">
        <f t="shared" si="403"/>
        <v>2.0044260197029651E-3</v>
      </c>
      <c r="AZ310" s="300">
        <f t="shared" si="403"/>
        <v>1.8089130916445484E-3</v>
      </c>
      <c r="BA310" s="300">
        <f t="shared" si="403"/>
        <v>1.6395419296857394E-3</v>
      </c>
      <c r="BB310" s="300">
        <f t="shared" si="403"/>
        <v>1.4934076047641298E-3</v>
      </c>
      <c r="BC310" s="300">
        <f t="shared" si="403"/>
        <v>1.3678257122520243E-3</v>
      </c>
      <c r="BD310" s="300">
        <f t="shared" si="403"/>
        <v>1.2603570549938325E-3</v>
      </c>
      <c r="BE310" s="300">
        <f t="shared" si="403"/>
        <v>1.1688116673562732E-3</v>
      </c>
      <c r="BF310" s="300">
        <f t="shared" si="403"/>
        <v>1.0912404942173826E-3</v>
      </c>
      <c r="BG310" s="300">
        <f t="shared" si="403"/>
        <v>1.0259201480566915E-3</v>
      </c>
      <c r="BH310" s="300">
        <f t="shared" si="403"/>
        <v>9.7133423538764418E-4</v>
      </c>
      <c r="BI310" s="300">
        <f t="shared" si="403"/>
        <v>9.2615345835977969E-4</v>
      </c>
      <c r="BJ310" s="300">
        <f t="shared" si="403"/>
        <v>8.8921584468981685E-4</v>
      </c>
      <c r="BK310" s="300">
        <f t="shared" si="403"/>
        <v>8.595078989090954E-4</v>
      </c>
      <c r="BL310" s="300">
        <f t="shared" si="403"/>
        <v>8.361471036639756E-4</v>
      </c>
      <c r="BM310" s="300">
        <f t="shared" si="403"/>
        <v>8.1836596662676619E-4</v>
      </c>
      <c r="BN310" s="300">
        <f t="shared" ref="BN310:CB310" si="404">+BN254/BN190-1</f>
        <v>8.0549766241766463E-4</v>
      </c>
      <c r="BO310" s="300">
        <f t="shared" si="404"/>
        <v>7.9696323058708884E-4</v>
      </c>
      <c r="BP310" s="300">
        <f t="shared" si="404"/>
        <v>7.9226024042466925E-4</v>
      </c>
      <c r="BQ310" s="300">
        <f t="shared" si="404"/>
        <v>7.9095280721896977E-4</v>
      </c>
      <c r="BR310" s="300">
        <f t="shared" si="404"/>
        <v>7.926628341412556E-4</v>
      </c>
      <c r="BS310" s="300">
        <f t="shared" si="404"/>
        <v>7.9706235325693875E-4</v>
      </c>
      <c r="BT310" s="300">
        <f t="shared" si="404"/>
        <v>8.0386684383015883E-4</v>
      </c>
      <c r="BU310" s="300">
        <f t="shared" si="404"/>
        <v>8.1282941444715817E-4</v>
      </c>
      <c r="BV310" s="300">
        <f t="shared" si="404"/>
        <v>8.2373574491811929E-4</v>
      </c>
      <c r="BW310" s="300">
        <f t="shared" si="404"/>
        <v>8.3639969403370706E-4</v>
      </c>
      <c r="BX310" s="300">
        <f t="shared" si="404"/>
        <v>8.5065948935958424E-4</v>
      </c>
      <c r="BY310" s="300">
        <f t="shared" si="404"/>
        <v>8.6637442455206326E-4</v>
      </c>
      <c r="BZ310" s="300">
        <f t="shared" si="404"/>
        <v>8.8342199845170555E-4</v>
      </c>
      <c r="CA310" s="300">
        <f t="shared" si="404"/>
        <v>9.0169543838070076E-4</v>
      </c>
      <c r="CB310" s="300">
        <f t="shared" si="404"/>
        <v>9.211015570222969E-4</v>
      </c>
      <c r="CC310" s="300">
        <f t="shared" si="398"/>
        <v>9.4155889868785536E-4</v>
      </c>
      <c r="CD310" s="300">
        <f t="shared" si="398"/>
        <v>9.6299613664352357E-4</v>
      </c>
    </row>
    <row r="311" spans="1:82" ht="17.399999999999999" customHeight="1" x14ac:dyDescent="0.25">
      <c r="A311" s="300" t="s">
        <v>243</v>
      </c>
      <c r="B311" s="300">
        <f t="shared" ref="B311:AG311" si="405">+B255/B191-1</f>
        <v>-3.4778913526878341E-8</v>
      </c>
      <c r="C311" s="300">
        <f t="shared" si="405"/>
        <v>-1.7354995696106101E-7</v>
      </c>
      <c r="D311" s="361">
        <f t="shared" si="405"/>
        <v>-3.8132265988144454E-6</v>
      </c>
      <c r="E311" s="361">
        <f t="shared" si="405"/>
        <v>-5.6613303005548232E-6</v>
      </c>
      <c r="F311" s="361">
        <f t="shared" si="405"/>
        <v>-3.5844504904236629E-6</v>
      </c>
      <c r="G311" s="361">
        <f t="shared" si="405"/>
        <v>2.4522155748218921E-6</v>
      </c>
      <c r="H311" s="361">
        <f t="shared" si="405"/>
        <v>1.1472261794986949E-5</v>
      </c>
      <c r="I311" s="300">
        <f t="shared" si="405"/>
        <v>2.1899094610366987E-5</v>
      </c>
      <c r="J311" s="300">
        <f t="shared" si="405"/>
        <v>3.2307539483689141E-5</v>
      </c>
      <c r="K311" s="300">
        <f t="shared" si="405"/>
        <v>4.1132692750744937E-5</v>
      </c>
      <c r="L311" s="300">
        <f t="shared" si="405"/>
        <v>4.6887954279428712E-5</v>
      </c>
      <c r="M311" s="300">
        <f t="shared" si="405"/>
        <v>4.8282876575100886E-5</v>
      </c>
      <c r="N311" s="300">
        <f t="shared" si="405"/>
        <v>4.4295294005847197E-5</v>
      </c>
      <c r="O311" s="300">
        <f t="shared" si="405"/>
        <v>3.4212425602087038E-5</v>
      </c>
      <c r="P311" s="300">
        <f t="shared" si="405"/>
        <v>1.7642107392745743E-5</v>
      </c>
      <c r="Q311" s="300">
        <f t="shared" si="405"/>
        <v>-5.5074699943924443E-6</v>
      </c>
      <c r="R311" s="344">
        <f t="shared" si="405"/>
        <v>-3.5079074500288243E-5</v>
      </c>
      <c r="S311" s="300">
        <f t="shared" si="405"/>
        <v>-7.2550457960729453E-5</v>
      </c>
      <c r="T311" s="300">
        <f t="shared" si="405"/>
        <v>-1.1600726538152362E-4</v>
      </c>
      <c r="U311" s="300">
        <f t="shared" si="405"/>
        <v>-1.6386722858263703E-4</v>
      </c>
      <c r="V311" s="300">
        <f t="shared" si="405"/>
        <v>-2.1512955211111517E-4</v>
      </c>
      <c r="W311" s="300">
        <f t="shared" si="405"/>
        <v>-2.6920830795407191E-4</v>
      </c>
      <c r="X311" s="300">
        <f t="shared" si="405"/>
        <v>-3.2578481689504724E-4</v>
      </c>
      <c r="Y311" s="300">
        <f t="shared" si="405"/>
        <v>-3.8468573801397898E-4</v>
      </c>
      <c r="Z311" s="300">
        <f t="shared" si="405"/>
        <v>-4.4576478432489797E-4</v>
      </c>
      <c r="AA311" s="300">
        <f t="shared" si="405"/>
        <v>-5.0878590835645721E-4</v>
      </c>
      <c r="AB311" s="300">
        <f t="shared" si="405"/>
        <v>-5.7331753717726475E-4</v>
      </c>
      <c r="AC311" s="300">
        <f t="shared" si="405"/>
        <v>-6.3864886711317848E-4</v>
      </c>
      <c r="AD311" s="300">
        <f t="shared" si="405"/>
        <v>-7.03726760077239E-4</v>
      </c>
      <c r="AE311" s="300">
        <f t="shared" si="405"/>
        <v>-7.6706735863474318E-4</v>
      </c>
      <c r="AF311" s="300">
        <f t="shared" si="405"/>
        <v>-8.2691844325000208E-4</v>
      </c>
      <c r="AG311" s="300">
        <f t="shared" si="405"/>
        <v>-8.8127036424301419E-4</v>
      </c>
      <c r="AH311" s="300">
        <f t="shared" ref="AH311:BM311" si="406">+AH255/AH191-1</f>
        <v>-9.2793970239879453E-4</v>
      </c>
      <c r="AI311" s="300">
        <f t="shared" si="406"/>
        <v>-9.6471522009045074E-4</v>
      </c>
      <c r="AJ311" s="300">
        <f t="shared" si="406"/>
        <v>-9.8958045033392672E-4</v>
      </c>
      <c r="AK311" s="300">
        <f t="shared" si="406"/>
        <v>4.2427779718494651E-3</v>
      </c>
      <c r="AL311" s="300">
        <f t="shared" si="406"/>
        <v>5.8611884273518378E-3</v>
      </c>
      <c r="AM311" s="300">
        <f t="shared" si="406"/>
        <v>6.2074592514245186E-3</v>
      </c>
      <c r="AN311" s="300">
        <f t="shared" si="406"/>
        <v>6.0549760936923214E-3</v>
      </c>
      <c r="AO311" s="300">
        <f t="shared" si="406"/>
        <v>5.6888860724964019E-3</v>
      </c>
      <c r="AP311" s="300">
        <f t="shared" si="406"/>
        <v>5.2370720873056165E-3</v>
      </c>
      <c r="AQ311" s="300">
        <f t="shared" si="406"/>
        <v>4.761864095381485E-3</v>
      </c>
      <c r="AR311" s="300">
        <f t="shared" si="406"/>
        <v>4.2958997867432736E-3</v>
      </c>
      <c r="AS311" s="300">
        <f t="shared" si="406"/>
        <v>3.8564493036206127E-3</v>
      </c>
      <c r="AT311" s="300">
        <f t="shared" si="406"/>
        <v>3.4520736087884085E-3</v>
      </c>
      <c r="AU311" s="300">
        <f t="shared" si="406"/>
        <v>3.0861754817315123E-3</v>
      </c>
      <c r="AV311" s="300">
        <f t="shared" si="406"/>
        <v>2.759081564346566E-3</v>
      </c>
      <c r="AW311" s="300">
        <f t="shared" si="406"/>
        <v>2.4693276587224311E-3</v>
      </c>
      <c r="AX311" s="300">
        <f t="shared" si="406"/>
        <v>2.2144689818093255E-3</v>
      </c>
      <c r="AY311" s="300">
        <f t="shared" si="406"/>
        <v>1.9915916885469009E-3</v>
      </c>
      <c r="AZ311" s="300">
        <f t="shared" si="406"/>
        <v>1.7976317089538618E-3</v>
      </c>
      <c r="BA311" s="300">
        <f t="shared" si="406"/>
        <v>1.629568170075979E-3</v>
      </c>
      <c r="BB311" s="300">
        <f t="shared" si="406"/>
        <v>1.4845352452614868E-3</v>
      </c>
      <c r="BC311" s="300">
        <f t="shared" si="406"/>
        <v>1.3598813528248321E-3</v>
      </c>
      <c r="BD311" s="300">
        <f t="shared" si="406"/>
        <v>1.2531948576983698E-3</v>
      </c>
      <c r="BE311" s="300">
        <f t="shared" si="406"/>
        <v>1.1623089469325887E-3</v>
      </c>
      <c r="BF311" s="300">
        <f t="shared" si="406"/>
        <v>1.0852940207144446E-3</v>
      </c>
      <c r="BG311" s="300">
        <f t="shared" si="406"/>
        <v>1.0204430451452584E-3</v>
      </c>
      <c r="BH311" s="300">
        <f t="shared" si="406"/>
        <v>9.6625337770039899E-4</v>
      </c>
      <c r="BI311" s="300">
        <f t="shared" si="406"/>
        <v>9.2140728669454219E-4</v>
      </c>
      <c r="BJ311" s="300">
        <f t="shared" si="406"/>
        <v>8.8475253140485322E-4</v>
      </c>
      <c r="BK311" s="300">
        <f t="shared" si="406"/>
        <v>8.5528380704769091E-4</v>
      </c>
      <c r="BL311" s="300">
        <f t="shared" si="406"/>
        <v>8.3212549237554612E-4</v>
      </c>
      <c r="BM311" s="300">
        <f t="shared" si="406"/>
        <v>8.1451590326930834E-4</v>
      </c>
      <c r="BN311" s="300">
        <f t="shared" ref="BN311:CB311" si="407">+BN255/BN191-1</f>
        <v>8.0179310804373571E-4</v>
      </c>
      <c r="BO311" s="300">
        <f t="shared" si="407"/>
        <v>7.9338227104885917E-4</v>
      </c>
      <c r="BP311" s="300">
        <f t="shared" si="407"/>
        <v>7.8878443972141277E-4</v>
      </c>
      <c r="BQ311" s="300">
        <f t="shared" si="407"/>
        <v>7.8756666347201687E-4</v>
      </c>
      <c r="BR311" s="300">
        <f t="shared" si="407"/>
        <v>7.8935332179708162E-4</v>
      </c>
      <c r="BS311" s="300">
        <f t="shared" si="407"/>
        <v>7.9381853767879207E-4</v>
      </c>
      <c r="BT311" s="300">
        <f t="shared" si="407"/>
        <v>8.0067955676499381E-4</v>
      </c>
      <c r="BU311" s="300">
        <f t="shared" si="407"/>
        <v>8.0969098059124889E-4</v>
      </c>
      <c r="BV311" s="300">
        <f t="shared" si="407"/>
        <v>8.2063975146318136E-4</v>
      </c>
      <c r="BW311" s="300">
        <f t="shared" si="407"/>
        <v>8.3334079632679803E-4</v>
      </c>
      <c r="BX311" s="300">
        <f t="shared" si="407"/>
        <v>8.4763324693426512E-4</v>
      </c>
      <c r="BY311" s="300">
        <f t="shared" si="407"/>
        <v>8.6337716265161291E-4</v>
      </c>
      <c r="BZ311" s="300">
        <f t="shared" si="407"/>
        <v>8.8045069109177199E-4</v>
      </c>
      <c r="CA311" s="300">
        <f t="shared" si="407"/>
        <v>8.9874760943220444E-4</v>
      </c>
      <c r="CB311" s="300">
        <f t="shared" si="407"/>
        <v>9.1817519650616575E-4</v>
      </c>
      <c r="CC311" s="300">
        <f t="shared" si="398"/>
        <v>9.3865239189905303E-4</v>
      </c>
      <c r="CD311" s="300">
        <f t="shared" si="398"/>
        <v>9.6010820402092634E-4</v>
      </c>
    </row>
    <row r="312" spans="1:82" ht="17.399999999999999" customHeight="1" x14ac:dyDescent="0.25">
      <c r="A312" s="300" t="s">
        <v>244</v>
      </c>
      <c r="B312" s="300">
        <f t="shared" ref="B312:AG312" si="408">+B256/B192-1</f>
        <v>-3.476917109779265E-8</v>
      </c>
      <c r="C312" s="300">
        <f t="shared" si="408"/>
        <v>-1.7361515591840515E-7</v>
      </c>
      <c r="D312" s="361">
        <f t="shared" si="408"/>
        <v>-3.8134954022384093E-6</v>
      </c>
      <c r="E312" s="361">
        <f t="shared" si="408"/>
        <v>-5.6617493665589436E-6</v>
      </c>
      <c r="F312" s="361">
        <f t="shared" si="408"/>
        <v>-3.5846923229776451E-6</v>
      </c>
      <c r="G312" s="361">
        <f t="shared" si="408"/>
        <v>2.4526219715159669E-6</v>
      </c>
      <c r="H312" s="361">
        <f t="shared" si="408"/>
        <v>1.1473673567241605E-5</v>
      </c>
      <c r="I312" s="300">
        <f t="shared" si="408"/>
        <v>2.1902059142542285E-5</v>
      </c>
      <c r="J312" s="300">
        <f t="shared" si="408"/>
        <v>3.231222189570282E-5</v>
      </c>
      <c r="K312" s="300">
        <f t="shared" si="408"/>
        <v>4.1139276070190078E-5</v>
      </c>
      <c r="L312" s="300">
        <f t="shared" si="408"/>
        <v>4.6896159502818335E-5</v>
      </c>
      <c r="M312" s="300">
        <f t="shared" si="408"/>
        <v>4.8292181144882207E-5</v>
      </c>
      <c r="N312" s="300">
        <f t="shared" si="408"/>
        <v>4.4304590019361711E-5</v>
      </c>
      <c r="O312" s="300">
        <f t="shared" si="408"/>
        <v>3.4219678042735069E-5</v>
      </c>
      <c r="P312" s="300">
        <f t="shared" si="408"/>
        <v>1.7644490780455158E-5</v>
      </c>
      <c r="Q312" s="300">
        <f t="shared" si="408"/>
        <v>-5.5142049575351848E-6</v>
      </c>
      <c r="R312" s="344">
        <f t="shared" si="408"/>
        <v>-3.5100414665589774E-5</v>
      </c>
      <c r="S312" s="300">
        <f t="shared" si="408"/>
        <v>-7.2595776502759612E-5</v>
      </c>
      <c r="T312" s="300">
        <f t="shared" si="408"/>
        <v>-1.1608769331894475E-4</v>
      </c>
      <c r="U312" s="300">
        <f t="shared" si="408"/>
        <v>-1.6399666470190422E-4</v>
      </c>
      <c r="V312" s="300">
        <f t="shared" si="408"/>
        <v>-2.1532573270477418E-4</v>
      </c>
      <c r="W312" s="300">
        <f t="shared" si="408"/>
        <v>-2.6949427075595445E-4</v>
      </c>
      <c r="X312" s="300">
        <f t="shared" si="408"/>
        <v>-3.2619043143500281E-4</v>
      </c>
      <c r="Y312" s="300">
        <f t="shared" si="408"/>
        <v>-3.8524976420672985E-4</v>
      </c>
      <c r="Z312" s="300">
        <f t="shared" si="408"/>
        <v>-4.4653743826394976E-4</v>
      </c>
      <c r="AA312" s="300">
        <f t="shared" si="408"/>
        <v>-5.098317738941871E-4</v>
      </c>
      <c r="AB312" s="300">
        <f t="shared" si="408"/>
        <v>-5.7471871085557069E-4</v>
      </c>
      <c r="AC312" s="300">
        <f t="shared" si="408"/>
        <v>-6.4050827730721682E-4</v>
      </c>
      <c r="AD312" s="300">
        <f t="shared" si="408"/>
        <v>-7.0617063706723826E-4</v>
      </c>
      <c r="AE312" s="300">
        <f t="shared" si="408"/>
        <v>-7.702447535261614E-4</v>
      </c>
      <c r="AF312" s="300">
        <f t="shared" si="408"/>
        <v>-8.3100290453197445E-4</v>
      </c>
      <c r="AG312" s="300">
        <f t="shared" si="408"/>
        <v>-8.8645778359719429E-4</v>
      </c>
      <c r="AH312" s="300">
        <f t="shared" ref="AH312:BM312" si="409">+AH256/AH192-1</f>
        <v>-9.344432949351944E-4</v>
      </c>
      <c r="AI312" s="300">
        <f t="shared" si="409"/>
        <v>-9.7275684529030126E-4</v>
      </c>
      <c r="AJ312" s="300">
        <f t="shared" si="409"/>
        <v>-9.9937818067763473E-4</v>
      </c>
      <c r="AK312" s="300">
        <f t="shared" si="409"/>
        <v>4.3156537886057666E-3</v>
      </c>
      <c r="AL312" s="300">
        <f t="shared" si="409"/>
        <v>5.9458399790806027E-3</v>
      </c>
      <c r="AM312" s="300">
        <f t="shared" si="409"/>
        <v>6.2855202357667839E-3</v>
      </c>
      <c r="AN312" s="300">
        <f t="shared" si="409"/>
        <v>6.122868928297942E-3</v>
      </c>
      <c r="AO312" s="300">
        <f t="shared" si="409"/>
        <v>5.7469350593271074E-3</v>
      </c>
      <c r="AP312" s="300">
        <f t="shared" si="409"/>
        <v>5.286488756127472E-3</v>
      </c>
      <c r="AQ312" s="300">
        <f t="shared" si="409"/>
        <v>4.8039299080309128E-3</v>
      </c>
      <c r="AR312" s="300">
        <f t="shared" si="409"/>
        <v>4.3317641117439631E-3</v>
      </c>
      <c r="AS312" s="300">
        <f t="shared" si="409"/>
        <v>3.8870968921143056E-3</v>
      </c>
      <c r="AT312" s="300">
        <f t="shared" si="409"/>
        <v>3.4783361088908116E-3</v>
      </c>
      <c r="AU312" s="300">
        <f t="shared" si="409"/>
        <v>3.1087520557779857E-3</v>
      </c>
      <c r="AV312" s="300">
        <f t="shared" si="409"/>
        <v>2.7785592412867821E-3</v>
      </c>
      <c r="AW312" s="300">
        <f t="shared" si="409"/>
        <v>2.4861992262499299E-3</v>
      </c>
      <c r="AX312" s="300">
        <f t="shared" si="409"/>
        <v>2.2291481880105657E-3</v>
      </c>
      <c r="AY312" s="300">
        <f t="shared" si="409"/>
        <v>2.0044260197458197E-3</v>
      </c>
      <c r="AZ312" s="300">
        <f t="shared" si="409"/>
        <v>1.8089130915786011E-3</v>
      </c>
      <c r="BA312" s="300">
        <f t="shared" si="409"/>
        <v>1.6395419297248193E-3</v>
      </c>
      <c r="BB312" s="300">
        <f t="shared" si="409"/>
        <v>1.4934076047565803E-3</v>
      </c>
      <c r="BC312" s="300">
        <f t="shared" si="409"/>
        <v>1.3678257122002879E-3</v>
      </c>
      <c r="BD312" s="300">
        <f t="shared" si="409"/>
        <v>1.2603570549918341E-3</v>
      </c>
      <c r="BE312" s="300">
        <f t="shared" si="409"/>
        <v>1.1688116673782556E-3</v>
      </c>
      <c r="BF312" s="300">
        <f t="shared" si="409"/>
        <v>1.0912404942156062E-3</v>
      </c>
      <c r="BG312" s="300">
        <f t="shared" si="409"/>
        <v>1.02592014803915E-3</v>
      </c>
      <c r="BH312" s="300">
        <f t="shared" si="409"/>
        <v>9.7133423542938857E-4</v>
      </c>
      <c r="BI312" s="300">
        <f t="shared" si="409"/>
        <v>9.2615345835866947E-4</v>
      </c>
      <c r="BJ312" s="300">
        <f t="shared" si="409"/>
        <v>8.8921584467893666E-4</v>
      </c>
      <c r="BK312" s="300">
        <f t="shared" si="409"/>
        <v>8.5950789891708901E-4</v>
      </c>
      <c r="BL312" s="300">
        <f t="shared" si="409"/>
        <v>8.3614710367552192E-4</v>
      </c>
      <c r="BM312" s="300">
        <f t="shared" si="409"/>
        <v>8.1836596664297545E-4</v>
      </c>
      <c r="BN312" s="300">
        <f t="shared" ref="BN312:CB312" si="410">+BN256/BN192-1</f>
        <v>8.0549766241078125E-4</v>
      </c>
      <c r="BO312" s="300">
        <f t="shared" si="410"/>
        <v>7.9696323059441632E-4</v>
      </c>
      <c r="BP312" s="300">
        <f t="shared" si="410"/>
        <v>7.9226024041267884E-4</v>
      </c>
      <c r="BQ312" s="300">
        <f t="shared" si="410"/>
        <v>7.9095280719498895E-4</v>
      </c>
      <c r="BR312" s="300">
        <f t="shared" si="410"/>
        <v>7.9266283412704475E-4</v>
      </c>
      <c r="BS312" s="300">
        <f t="shared" si="410"/>
        <v>7.9706235325449626E-4</v>
      </c>
      <c r="BT312" s="300">
        <f t="shared" si="410"/>
        <v>8.0386684383815243E-4</v>
      </c>
      <c r="BU312" s="300">
        <f t="shared" si="410"/>
        <v>8.1282941444116297E-4</v>
      </c>
      <c r="BV312" s="300">
        <f t="shared" si="410"/>
        <v>8.2373574492589086E-4</v>
      </c>
      <c r="BW312" s="300">
        <f t="shared" si="410"/>
        <v>8.363996940323748E-4</v>
      </c>
      <c r="BX312" s="300">
        <f t="shared" si="410"/>
        <v>8.5065948935580948E-4</v>
      </c>
      <c r="BY312" s="300">
        <f t="shared" si="410"/>
        <v>8.6637442455739233E-4</v>
      </c>
      <c r="BZ312" s="300">
        <f t="shared" si="410"/>
        <v>8.8342199843838287E-4</v>
      </c>
      <c r="CA312" s="300">
        <f t="shared" si="410"/>
        <v>9.0169543836715604E-4</v>
      </c>
      <c r="CB312" s="300">
        <f t="shared" si="410"/>
        <v>9.2110155701785601E-4</v>
      </c>
      <c r="CC312" s="300">
        <f t="shared" si="398"/>
        <v>9.4155889870228826E-4</v>
      </c>
      <c r="CD312" s="300">
        <f t="shared" si="398"/>
        <v>9.6299613665373762E-4</v>
      </c>
    </row>
    <row r="313" spans="1:82" ht="17.399999999999999" customHeight="1" x14ac:dyDescent="0.25">
      <c r="A313" s="300" t="s">
        <v>245</v>
      </c>
      <c r="B313" s="300">
        <f t="shared" ref="B313:AG313" si="411">+B257/B193-1</f>
        <v>-3.4770127221861458E-8</v>
      </c>
      <c r="C313" s="300">
        <f t="shared" si="411"/>
        <v>-1.7361410020733103E-7</v>
      </c>
      <c r="D313" s="361">
        <f t="shared" si="411"/>
        <v>-3.8134959168267812E-6</v>
      </c>
      <c r="E313" s="361">
        <f t="shared" si="411"/>
        <v>-5.6617490233890067E-6</v>
      </c>
      <c r="F313" s="361">
        <f t="shared" si="411"/>
        <v>-3.5846922632476463E-6</v>
      </c>
      <c r="G313" s="361">
        <f t="shared" si="411"/>
        <v>2.4526230983923369E-6</v>
      </c>
      <c r="H313" s="361">
        <f t="shared" si="411"/>
        <v>1.1473672280271074E-5</v>
      </c>
      <c r="I313" s="300">
        <f t="shared" si="411"/>
        <v>2.1902059023970466E-5</v>
      </c>
      <c r="J313" s="300">
        <f t="shared" si="411"/>
        <v>3.2312223389618921E-5</v>
      </c>
      <c r="K313" s="300">
        <f t="shared" si="411"/>
        <v>4.1139276294677174E-5</v>
      </c>
      <c r="L313" s="300">
        <f t="shared" si="411"/>
        <v>4.6896158717890657E-5</v>
      </c>
      <c r="M313" s="300">
        <f t="shared" si="411"/>
        <v>4.8292180149456243E-5</v>
      </c>
      <c r="N313" s="300">
        <f t="shared" si="411"/>
        <v>4.4304589920551862E-5</v>
      </c>
      <c r="O313" s="300">
        <f t="shared" si="411"/>
        <v>3.421967814598581E-5</v>
      </c>
      <c r="P313" s="300">
        <f t="shared" si="411"/>
        <v>1.7644490862389617E-5</v>
      </c>
      <c r="Q313" s="300">
        <f t="shared" si="411"/>
        <v>-5.514205622003665E-6</v>
      </c>
      <c r="R313" s="344">
        <f t="shared" si="411"/>
        <v>-3.510041508780759E-5</v>
      </c>
      <c r="S313" s="300">
        <f t="shared" si="411"/>
        <v>-7.2595776905992615E-5</v>
      </c>
      <c r="T313" s="300">
        <f t="shared" si="411"/>
        <v>-1.1608769271109765E-4</v>
      </c>
      <c r="U313" s="300">
        <f t="shared" si="411"/>
        <v>-1.6399666482747044E-4</v>
      </c>
      <c r="V313" s="300">
        <f t="shared" si="411"/>
        <v>-2.1532573286375811E-4</v>
      </c>
      <c r="W313" s="300">
        <f t="shared" si="411"/>
        <v>-2.6949427016664806E-4</v>
      </c>
      <c r="X313" s="300">
        <f t="shared" si="411"/>
        <v>-3.2619043129689107E-4</v>
      </c>
      <c r="Y313" s="300">
        <f t="shared" si="411"/>
        <v>-3.8524976384435305E-4</v>
      </c>
      <c r="Z313" s="300">
        <f t="shared" si="411"/>
        <v>-4.4653743832467896E-4</v>
      </c>
      <c r="AA313" s="300">
        <f t="shared" si="411"/>
        <v>-5.098317738643221E-4</v>
      </c>
      <c r="AB313" s="300">
        <f t="shared" si="411"/>
        <v>-5.7471871044867395E-4</v>
      </c>
      <c r="AC313" s="300">
        <f t="shared" si="411"/>
        <v>-6.4050827758155293E-4</v>
      </c>
      <c r="AD313" s="300">
        <f t="shared" si="411"/>
        <v>-7.0617063706279737E-4</v>
      </c>
      <c r="AE313" s="300">
        <f t="shared" si="411"/>
        <v>-7.7024475353981714E-4</v>
      </c>
      <c r="AF313" s="300">
        <f t="shared" si="411"/>
        <v>-8.3100290437265745E-4</v>
      </c>
      <c r="AG313" s="300">
        <f t="shared" si="411"/>
        <v>-8.8645778334850434E-4</v>
      </c>
      <c r="AH313" s="300">
        <f t="shared" ref="AH313:BM313" si="412">+AH257/AH193-1</f>
        <v>-9.3444329491199074E-4</v>
      </c>
      <c r="AI313" s="300">
        <f t="shared" si="412"/>
        <v>-9.7275684553344011E-4</v>
      </c>
      <c r="AJ313" s="300">
        <f t="shared" si="412"/>
        <v>-9.9937818086870411E-4</v>
      </c>
      <c r="AK313" s="300">
        <f t="shared" si="412"/>
        <v>4.3156537883908275E-3</v>
      </c>
      <c r="AL313" s="300">
        <f t="shared" si="412"/>
        <v>5.9458399791763039E-3</v>
      </c>
      <c r="AM313" s="300">
        <f t="shared" si="412"/>
        <v>6.2855202358713669E-3</v>
      </c>
      <c r="AN313" s="300">
        <f t="shared" si="412"/>
        <v>6.1228689283838733E-3</v>
      </c>
      <c r="AO313" s="300">
        <f t="shared" si="412"/>
        <v>5.7469350593324364E-3</v>
      </c>
      <c r="AP313" s="300">
        <f t="shared" si="412"/>
        <v>5.2864887559986862E-3</v>
      </c>
      <c r="AQ313" s="300">
        <f t="shared" si="412"/>
        <v>4.8039299079847275E-3</v>
      </c>
      <c r="AR313" s="300">
        <f t="shared" si="412"/>
        <v>4.3317641117592842E-3</v>
      </c>
      <c r="AS313" s="300">
        <f t="shared" si="412"/>
        <v>3.8870968920736715E-3</v>
      </c>
      <c r="AT313" s="300">
        <f t="shared" si="412"/>
        <v>3.4783361088024378E-3</v>
      </c>
      <c r="AU313" s="300">
        <f t="shared" si="412"/>
        <v>3.1087520558019666E-3</v>
      </c>
      <c r="AV313" s="300">
        <f t="shared" si="412"/>
        <v>2.7785592413533955E-3</v>
      </c>
      <c r="AW313" s="300">
        <f t="shared" si="412"/>
        <v>2.4861992261728805E-3</v>
      </c>
      <c r="AX313" s="300">
        <f t="shared" si="412"/>
        <v>2.2291481880625241E-3</v>
      </c>
      <c r="AY313" s="300">
        <f t="shared" si="412"/>
        <v>2.0044260196945274E-3</v>
      </c>
      <c r="AZ313" s="300">
        <f t="shared" si="412"/>
        <v>1.8089130916365548E-3</v>
      </c>
      <c r="BA313" s="300">
        <f t="shared" si="412"/>
        <v>1.639541929678634E-3</v>
      </c>
      <c r="BB313" s="300">
        <f t="shared" si="412"/>
        <v>1.4934076047590228E-3</v>
      </c>
      <c r="BC313" s="300">
        <f t="shared" si="412"/>
        <v>1.3678257122520243E-3</v>
      </c>
      <c r="BD313" s="300">
        <f t="shared" si="412"/>
        <v>1.2603570549980514E-3</v>
      </c>
      <c r="BE313" s="300">
        <f t="shared" si="412"/>
        <v>1.1688116673493898E-3</v>
      </c>
      <c r="BF313" s="300">
        <f t="shared" si="412"/>
        <v>1.0912404942251541E-3</v>
      </c>
      <c r="BG313" s="300">
        <f t="shared" si="412"/>
        <v>1.0259201480700142E-3</v>
      </c>
      <c r="BH313" s="300">
        <f t="shared" si="412"/>
        <v>9.7133423538875441E-4</v>
      </c>
      <c r="BI313" s="300">
        <f t="shared" si="412"/>
        <v>9.2615345836177809E-4</v>
      </c>
      <c r="BJ313" s="300">
        <f t="shared" si="412"/>
        <v>8.8921584469581205E-4</v>
      </c>
      <c r="BK313" s="300">
        <f t="shared" si="412"/>
        <v>8.5950789891175994E-4</v>
      </c>
      <c r="BL313" s="300">
        <f t="shared" si="412"/>
        <v>8.3614710365487177E-4</v>
      </c>
      <c r="BM313" s="300">
        <f t="shared" si="412"/>
        <v>8.1836596662743233E-4</v>
      </c>
      <c r="BN313" s="300">
        <f t="shared" ref="BN313:CB313" si="413">+BN257/BN193-1</f>
        <v>8.0549766242232756E-4</v>
      </c>
      <c r="BO313" s="300">
        <f t="shared" si="413"/>
        <v>7.9696323059530449E-4</v>
      </c>
      <c r="BP313" s="300">
        <f t="shared" si="413"/>
        <v>7.922602404288881E-4</v>
      </c>
      <c r="BQ313" s="300">
        <f t="shared" si="413"/>
        <v>7.9095280721874772E-4</v>
      </c>
      <c r="BR313" s="300">
        <f t="shared" si="413"/>
        <v>7.9266283413992333E-4</v>
      </c>
      <c r="BS313" s="300">
        <f t="shared" si="413"/>
        <v>7.9706235325205377E-4</v>
      </c>
      <c r="BT313" s="300">
        <f t="shared" si="413"/>
        <v>8.0386684382838247E-4</v>
      </c>
      <c r="BU313" s="300">
        <f t="shared" si="413"/>
        <v>8.1282941444538181E-4</v>
      </c>
      <c r="BV313" s="300">
        <f t="shared" si="413"/>
        <v>8.2373574491745316E-4</v>
      </c>
      <c r="BW313" s="300">
        <f t="shared" si="413"/>
        <v>8.3639969403304093E-4</v>
      </c>
      <c r="BX313" s="300">
        <f t="shared" si="413"/>
        <v>8.5065948936402513E-4</v>
      </c>
      <c r="BY313" s="300">
        <f t="shared" si="413"/>
        <v>8.663744245522853E-4</v>
      </c>
      <c r="BZ313" s="300">
        <f t="shared" si="413"/>
        <v>8.834219984474867E-4</v>
      </c>
      <c r="CA313" s="300">
        <f t="shared" si="413"/>
        <v>9.0169543838225508E-4</v>
      </c>
      <c r="CB313" s="300">
        <f t="shared" si="413"/>
        <v>9.2110155701918828E-4</v>
      </c>
      <c r="CC313" s="300">
        <f t="shared" si="398"/>
        <v>9.4155889869074194E-4</v>
      </c>
      <c r="CD313" s="300">
        <f t="shared" si="398"/>
        <v>9.6299613664307948E-4</v>
      </c>
    </row>
    <row r="314" spans="1:82" ht="17.399999999999999" customHeight="1" x14ac:dyDescent="0.25">
      <c r="A314" s="300" t="s">
        <v>246</v>
      </c>
      <c r="B314" s="300">
        <f t="shared" ref="B314:AG314" si="414">+B258/B194-1</f>
        <v>6.4119851814758988E-6</v>
      </c>
      <c r="C314" s="300">
        <f t="shared" si="414"/>
        <v>2.3622704865333688E-5</v>
      </c>
      <c r="D314" s="361">
        <f t="shared" si="414"/>
        <v>4.3900837624621936E-4</v>
      </c>
      <c r="E314" s="361">
        <f t="shared" si="414"/>
        <v>5.0208868312173749E-4</v>
      </c>
      <c r="F314" s="361">
        <f t="shared" si="414"/>
        <v>2.098587623253767E-4</v>
      </c>
      <c r="G314" s="361">
        <f t="shared" si="414"/>
        <v>-2.6160726966251158E-4</v>
      </c>
      <c r="H314" s="361">
        <f t="shared" si="414"/>
        <v>-7.5440436208196182E-4</v>
      </c>
      <c r="I314" s="300">
        <f t="shared" si="414"/>
        <v>-1.1568214923446396E-3</v>
      </c>
      <c r="J314" s="300">
        <f t="shared" si="414"/>
        <v>-1.4256756987043318E-3</v>
      </c>
      <c r="K314" s="300">
        <f t="shared" si="414"/>
        <v>-1.5390405027538856E-3</v>
      </c>
      <c r="L314" s="300">
        <f t="shared" si="414"/>
        <v>-1.4962878303748095E-3</v>
      </c>
      <c r="M314" s="300">
        <f t="shared" si="414"/>
        <v>-1.3116054454405113E-3</v>
      </c>
      <c r="N314" s="300">
        <f t="shared" si="414"/>
        <v>-1.0080433416110868E-3</v>
      </c>
      <c r="O314" s="300">
        <f t="shared" si="414"/>
        <v>-6.1286928787995798E-4</v>
      </c>
      <c r="P314" s="300">
        <f t="shared" si="414"/>
        <v>-1.541367540582872E-4</v>
      </c>
      <c r="Q314" s="300">
        <f t="shared" si="414"/>
        <v>3.4185628091920606E-4</v>
      </c>
      <c r="R314" s="344">
        <f t="shared" si="414"/>
        <v>8.524357503958413E-4</v>
      </c>
      <c r="S314" s="300">
        <f t="shared" si="414"/>
        <v>1.4009042844203012E-3</v>
      </c>
      <c r="T314" s="300">
        <f t="shared" si="414"/>
        <v>1.9349391854832643E-3</v>
      </c>
      <c r="U314" s="300">
        <f t="shared" si="414"/>
        <v>2.4288499299189859E-3</v>
      </c>
      <c r="V314" s="300">
        <f t="shared" si="414"/>
        <v>2.8764269476595494E-3</v>
      </c>
      <c r="W314" s="300">
        <f t="shared" si="414"/>
        <v>3.2803226357216442E-3</v>
      </c>
      <c r="X314" s="300">
        <f t="shared" si="414"/>
        <v>3.6464779905525102E-3</v>
      </c>
      <c r="Y314" s="300">
        <f t="shared" si="414"/>
        <v>3.9813805866721896E-3</v>
      </c>
      <c r="Z314" s="300">
        <f t="shared" si="414"/>
        <v>4.2905525071492701E-3</v>
      </c>
      <c r="AA314" s="300">
        <f t="shared" si="414"/>
        <v>4.5777451329058749E-3</v>
      </c>
      <c r="AB314" s="300">
        <f t="shared" si="414"/>
        <v>4.8446002624911166E-3</v>
      </c>
      <c r="AC314" s="300">
        <f t="shared" si="414"/>
        <v>5.0907076449060451E-3</v>
      </c>
      <c r="AD314" s="300">
        <f t="shared" si="414"/>
        <v>5.313856302327391E-3</v>
      </c>
      <c r="AE314" s="300">
        <f t="shared" si="414"/>
        <v>5.5100303123911676E-3</v>
      </c>
      <c r="AF314" s="300">
        <f t="shared" si="414"/>
        <v>5.675451812951593E-3</v>
      </c>
      <c r="AG314" s="300">
        <f t="shared" si="414"/>
        <v>5.8064844565020035E-3</v>
      </c>
      <c r="AH314" s="300">
        <f t="shared" ref="AH314:BM314" si="415">+AH258/AH194-1</f>
        <v>5.9001688210200687E-3</v>
      </c>
      <c r="AI314" s="300">
        <f t="shared" si="415"/>
        <v>5.9550519516713418E-3</v>
      </c>
      <c r="AJ314" s="300">
        <f t="shared" si="415"/>
        <v>5.9723901504098453E-3</v>
      </c>
      <c r="AK314" s="300">
        <f t="shared" si="415"/>
        <v>-3.7757319204024364E-2</v>
      </c>
      <c r="AL314" s="300">
        <f t="shared" si="415"/>
        <v>-4.5157663267976211E-2</v>
      </c>
      <c r="AM314" s="300">
        <f t="shared" si="415"/>
        <v>-4.2880949829097847E-2</v>
      </c>
      <c r="AN314" s="300">
        <f t="shared" si="415"/>
        <v>-3.8383016987514007E-2</v>
      </c>
      <c r="AO314" s="300">
        <f t="shared" si="415"/>
        <v>-3.3750655219637382E-2</v>
      </c>
      <c r="AP314" s="300">
        <f t="shared" si="415"/>
        <v>-2.9527591644694984E-2</v>
      </c>
      <c r="AQ314" s="300">
        <f t="shared" si="415"/>
        <v>-2.5815190224628193E-2</v>
      </c>
      <c r="AR314" s="300">
        <f t="shared" si="415"/>
        <v>-2.259229689053055E-2</v>
      </c>
      <c r="AS314" s="300">
        <f t="shared" si="415"/>
        <v>-1.980804074579201E-2</v>
      </c>
      <c r="AT314" s="300">
        <f t="shared" si="415"/>
        <v>-1.7408363498011448E-2</v>
      </c>
      <c r="AU314" s="300">
        <f t="shared" si="415"/>
        <v>-1.5343203215943846E-2</v>
      </c>
      <c r="AV314" s="300">
        <f t="shared" si="415"/>
        <v>-1.3568061998768699E-2</v>
      </c>
      <c r="AW314" s="300">
        <f t="shared" si="415"/>
        <v>-1.2043956814170031E-2</v>
      </c>
      <c r="AX314" s="300">
        <f t="shared" si="415"/>
        <v>-1.0736945855007396E-2</v>
      </c>
      <c r="AY314" s="300">
        <f t="shared" si="415"/>
        <v>-9.6175719551763184E-3</v>
      </c>
      <c r="AZ314" s="300">
        <f t="shared" si="415"/>
        <v>-8.6603165480293454E-3</v>
      </c>
      <c r="BA314" s="300">
        <f t="shared" si="415"/>
        <v>-7.8431111020822453E-3</v>
      </c>
      <c r="BB314" s="300">
        <f t="shared" si="415"/>
        <v>-7.1468879649687622E-3</v>
      </c>
      <c r="BC314" s="300">
        <f t="shared" si="415"/>
        <v>-6.5551912557183512E-3</v>
      </c>
      <c r="BD314" s="300">
        <f t="shared" si="415"/>
        <v>-6.0538279772235359E-3</v>
      </c>
      <c r="BE314" s="300">
        <f t="shared" si="415"/>
        <v>-5.6305635348201655E-3</v>
      </c>
      <c r="BF314" s="300">
        <f t="shared" si="415"/>
        <v>-5.2748605983032881E-3</v>
      </c>
      <c r="BG314" s="300">
        <f t="shared" si="415"/>
        <v>-4.9776445748378473E-3</v>
      </c>
      <c r="BH314" s="300">
        <f t="shared" si="415"/>
        <v>-4.7311016473216005E-3</v>
      </c>
      <c r="BI314" s="300">
        <f t="shared" si="415"/>
        <v>-4.5285085648862911E-3</v>
      </c>
      <c r="BJ314" s="300">
        <f t="shared" si="415"/>
        <v>-4.3640802943627488E-3</v>
      </c>
      <c r="BK314" s="300">
        <f t="shared" si="415"/>
        <v>-4.2328385638149557E-3</v>
      </c>
      <c r="BL314" s="300">
        <f t="shared" si="415"/>
        <v>-4.130498956107842E-3</v>
      </c>
      <c r="BM314" s="300">
        <f t="shared" si="415"/>
        <v>-4.0533757669204418E-3</v>
      </c>
      <c r="BN314" s="300">
        <f t="shared" ref="BN314:CB314" si="416">+BN258/BN194-1</f>
        <v>-3.9982979326628199E-3</v>
      </c>
      <c r="BO314" s="300">
        <f t="shared" si="416"/>
        <v>-3.9625352302502526E-3</v>
      </c>
      <c r="BP314" s="300">
        <f t="shared" si="416"/>
        <v>-3.9437371859298853E-3</v>
      </c>
      <c r="BQ314" s="300">
        <f t="shared" si="416"/>
        <v>-3.9398804491419526E-3</v>
      </c>
      <c r="BR314" s="300">
        <f t="shared" si="416"/>
        <v>-3.9492221135015715E-3</v>
      </c>
      <c r="BS314" s="300">
        <f t="shared" si="416"/>
        <v>-3.9702597625522751E-3</v>
      </c>
      <c r="BT314" s="300">
        <f t="shared" si="416"/>
        <v>-4.0016973522237764E-3</v>
      </c>
      <c r="BU314" s="300">
        <f t="shared" si="416"/>
        <v>-4.0424176648835575E-3</v>
      </c>
      <c r="BV314" s="300">
        <f t="shared" si="416"/>
        <v>-4.091455610146344E-3</v>
      </c>
      <c r="BW314" s="300">
        <f t="shared" si="416"/>
        <v>-4.1479788110454496E-3</v>
      </c>
      <c r="BX314" s="300">
        <f t="shared" si="416"/>
        <v>-4.2112649699229676E-3</v>
      </c>
      <c r="BY314" s="300">
        <f t="shared" si="416"/>
        <v>-4.2806912390576102E-3</v>
      </c>
      <c r="BZ314" s="300">
        <f t="shared" si="416"/>
        <v>-4.3557163234408947E-3</v>
      </c>
      <c r="CA314" s="300">
        <f t="shared" si="416"/>
        <v>-4.4358697349692333E-3</v>
      </c>
      <c r="CB314" s="300">
        <f t="shared" si="416"/>
        <v>-4.5207456979879934E-3</v>
      </c>
      <c r="CC314" s="300">
        <f t="shared" si="398"/>
        <v>-4.6099874920141337E-3</v>
      </c>
      <c r="CD314" s="300">
        <f t="shared" si="398"/>
        <v>-4.7032867296337155E-3</v>
      </c>
    </row>
    <row r="315" spans="1:82" ht="17.399999999999999" customHeight="1" x14ac:dyDescent="0.25">
      <c r="A315" s="300" t="s">
        <v>247</v>
      </c>
      <c r="B315" s="300">
        <f t="shared" ref="B315:AG315" si="417">+B259/B195-1</f>
        <v>6.4145915621427463E-6</v>
      </c>
      <c r="C315" s="300">
        <f t="shared" si="417"/>
        <v>2.3613807296429812E-5</v>
      </c>
      <c r="D315" s="361">
        <f t="shared" si="417"/>
        <v>4.3898469494574321E-4</v>
      </c>
      <c r="E315" s="361">
        <f t="shared" si="417"/>
        <v>5.015223009880998E-4</v>
      </c>
      <c r="F315" s="361">
        <f t="shared" si="417"/>
        <v>2.0874868643416811E-4</v>
      </c>
      <c r="G315" s="361">
        <f t="shared" si="417"/>
        <v>-2.6270492472146856E-4</v>
      </c>
      <c r="H315" s="361">
        <f t="shared" si="417"/>
        <v>-7.5462703609097126E-4</v>
      </c>
      <c r="I315" s="300">
        <f t="shared" si="417"/>
        <v>-1.1553119845916227E-3</v>
      </c>
      <c r="J315" s="300">
        <f t="shared" si="417"/>
        <v>-1.421782343232092E-3</v>
      </c>
      <c r="K315" s="300">
        <f t="shared" si="417"/>
        <v>-1.5324336217374945E-3</v>
      </c>
      <c r="L315" s="300">
        <f t="shared" si="417"/>
        <v>-1.4870043786265885E-3</v>
      </c>
      <c r="M315" s="300">
        <f t="shared" si="417"/>
        <v>-1.3000995946389482E-3</v>
      </c>
      <c r="N315" s="300">
        <f t="shared" si="417"/>
        <v>-9.9515600319155517E-4</v>
      </c>
      <c r="O315" s="300">
        <f t="shared" si="417"/>
        <v>-5.9979455820158289E-4</v>
      </c>
      <c r="P315" s="300">
        <f t="shared" si="417"/>
        <v>-1.4235925489836099E-4</v>
      </c>
      <c r="Q315" s="300">
        <f t="shared" si="417"/>
        <v>3.5064751782520887E-4</v>
      </c>
      <c r="R315" s="344">
        <f t="shared" si="417"/>
        <v>8.5642104703942401E-4</v>
      </c>
      <c r="S315" s="300">
        <f t="shared" si="417"/>
        <v>1.3982151653471053E-3</v>
      </c>
      <c r="T315" s="300">
        <f t="shared" si="417"/>
        <v>1.9234743025553502E-3</v>
      </c>
      <c r="U315" s="300">
        <f t="shared" si="417"/>
        <v>2.4066409593408444E-3</v>
      </c>
      <c r="V315" s="300">
        <f t="shared" si="417"/>
        <v>2.8417984960982245E-3</v>
      </c>
      <c r="W315" s="300">
        <f t="shared" si="417"/>
        <v>3.2318888797169265E-3</v>
      </c>
      <c r="X315" s="300">
        <f t="shared" si="417"/>
        <v>3.5830917920143257E-3</v>
      </c>
      <c r="Y315" s="300">
        <f t="shared" si="417"/>
        <v>3.9020610879993978E-3</v>
      </c>
      <c r="Z315" s="300">
        <f t="shared" si="417"/>
        <v>4.1944359225007943E-3</v>
      </c>
      <c r="AA315" s="300">
        <f t="shared" si="417"/>
        <v>4.4640432676326114E-3</v>
      </c>
      <c r="AB315" s="300">
        <f t="shared" si="417"/>
        <v>4.7125974140822535E-3</v>
      </c>
      <c r="AC315" s="300">
        <f t="shared" si="417"/>
        <v>4.9397836318163524E-3</v>
      </c>
      <c r="AD315" s="300">
        <f t="shared" si="417"/>
        <v>5.1435368096852674E-3</v>
      </c>
      <c r="AE315" s="300">
        <f t="shared" si="417"/>
        <v>5.3200658069743056E-3</v>
      </c>
      <c r="AF315" s="300">
        <f t="shared" si="417"/>
        <v>5.4659190138681701E-3</v>
      </c>
      <c r="AG315" s="300">
        <f t="shared" si="417"/>
        <v>5.5778851714016753E-3</v>
      </c>
      <c r="AH315" s="300">
        <f t="shared" ref="AH315:BM315" si="418">+AH259/AH195-1</f>
        <v>5.6535211908192995E-3</v>
      </c>
      <c r="AI315" s="300">
        <f t="shared" si="418"/>
        <v>5.6919686787002544E-3</v>
      </c>
      <c r="AJ315" s="300">
        <f t="shared" si="418"/>
        <v>5.6951277182881732E-3</v>
      </c>
      <c r="AK315" s="300">
        <f t="shared" si="418"/>
        <v>-3.8033330242227548E-2</v>
      </c>
      <c r="AL315" s="300">
        <f t="shared" si="418"/>
        <v>-4.4740281007989657E-2</v>
      </c>
      <c r="AM315" s="300">
        <f t="shared" si="418"/>
        <v>-4.1874781277498996E-2</v>
      </c>
      <c r="AN315" s="300">
        <f t="shared" si="418"/>
        <v>-3.7005632554368728E-2</v>
      </c>
      <c r="AO315" s="300">
        <f t="shared" si="418"/>
        <v>-3.2189906724280348E-2</v>
      </c>
      <c r="AP315" s="300">
        <f t="shared" si="418"/>
        <v>-2.7913516912597913E-2</v>
      </c>
      <c r="AQ315" s="300">
        <f t="shared" si="418"/>
        <v>-2.423035629231729E-2</v>
      </c>
      <c r="AR315" s="300">
        <f t="shared" si="418"/>
        <v>-2.1085394242489341E-2</v>
      </c>
      <c r="AS315" s="300">
        <f t="shared" si="418"/>
        <v>-1.8404946145652912E-2</v>
      </c>
      <c r="AT315" s="300">
        <f t="shared" si="418"/>
        <v>-1.6120115052060124E-2</v>
      </c>
      <c r="AU315" s="300">
        <f t="shared" si="418"/>
        <v>-1.4171490843832069E-2</v>
      </c>
      <c r="AV315" s="300">
        <f t="shared" si="418"/>
        <v>-1.2508915759478545E-2</v>
      </c>
      <c r="AW315" s="300">
        <f t="shared" si="418"/>
        <v>-1.1090191635051205E-2</v>
      </c>
      <c r="AX315" s="300">
        <f t="shared" si="418"/>
        <v>-9.8797537909278699E-3</v>
      </c>
      <c r="AY315" s="300">
        <f t="shared" si="418"/>
        <v>-8.8475374417185115E-3</v>
      </c>
      <c r="AZ315" s="300">
        <f t="shared" si="418"/>
        <v>-7.9680512772823953E-3</v>
      </c>
      <c r="BA315" s="300">
        <f t="shared" si="418"/>
        <v>-7.2196260660596367E-3</v>
      </c>
      <c r="BB315" s="300">
        <f t="shared" si="418"/>
        <v>-6.583802638661429E-3</v>
      </c>
      <c r="BC315" s="300">
        <f t="shared" si="418"/>
        <v>-6.0448296307183957E-3</v>
      </c>
      <c r="BD315" s="300">
        <f t="shared" si="418"/>
        <v>-5.5892480718225945E-3</v>
      </c>
      <c r="BE315" s="300">
        <f t="shared" si="418"/>
        <v>-5.2055453705395216E-3</v>
      </c>
      <c r="BF315" s="300">
        <f t="shared" si="418"/>
        <v>-4.8838653640275176E-3</v>
      </c>
      <c r="BG315" s="300">
        <f t="shared" si="418"/>
        <v>-4.6157641365673907E-3</v>
      </c>
      <c r="BH315" s="300">
        <f t="shared" si="418"/>
        <v>-4.3940035511246256E-3</v>
      </c>
      <c r="BI315" s="300">
        <f t="shared" si="418"/>
        <v>-4.2123761067222043E-3</v>
      </c>
      <c r="BJ315" s="300">
        <f t="shared" si="418"/>
        <v>-4.0655559886642045E-3</v>
      </c>
      <c r="BK315" s="300">
        <f t="shared" si="418"/>
        <v>-3.9489721428607183E-3</v>
      </c>
      <c r="BL315" s="300">
        <f t="shared" si="418"/>
        <v>-3.8586999488936513E-3</v>
      </c>
      <c r="BM315" s="300">
        <f t="shared" si="418"/>
        <v>-3.7913686575705707E-3</v>
      </c>
      <c r="BN315" s="300">
        <f t="shared" ref="BN315:CB315" si="419">+BN259/BN195-1</f>
        <v>-3.744082225131673E-3</v>
      </c>
      <c r="BO315" s="300">
        <f t="shared" si="419"/>
        <v>-3.7143515596874677E-3</v>
      </c>
      <c r="BP315" s="300">
        <f t="shared" si="419"/>
        <v>-3.7000365032290317E-3</v>
      </c>
      <c r="BQ315" s="300">
        <f t="shared" si="419"/>
        <v>-3.6992961314409323E-3</v>
      </c>
      <c r="BR315" s="300">
        <f t="shared" si="419"/>
        <v>-3.7105461658878403E-3</v>
      </c>
      <c r="BS315" s="300">
        <f t="shared" si="419"/>
        <v>-3.7324224729695654E-3</v>
      </c>
      <c r="BT315" s="300">
        <f t="shared" si="419"/>
        <v>-3.7637497746436654E-3</v>
      </c>
      <c r="BU315" s="300">
        <f t="shared" si="419"/>
        <v>-3.8035148229824678E-3</v>
      </c>
      <c r="BV315" s="300">
        <f t="shared" si="419"/>
        <v>-3.8508434001057745E-3</v>
      </c>
      <c r="BW315" s="300">
        <f t="shared" si="419"/>
        <v>-3.9049805962355633E-3</v>
      </c>
      <c r="BX315" s="300">
        <f t="shared" si="419"/>
        <v>-3.9652738979182311E-3</v>
      </c>
      <c r="BY315" s="300">
        <f t="shared" si="419"/>
        <v>-4.0311586848353897E-3</v>
      </c>
      <c r="BZ315" s="300">
        <f t="shared" si="419"/>
        <v>-4.1021457921923687E-3</v>
      </c>
      <c r="CA315" s="300">
        <f t="shared" si="419"/>
        <v>-4.177810843459473E-3</v>
      </c>
      <c r="CB315" s="300">
        <f t="shared" si="419"/>
        <v>-4.2577851016025736E-3</v>
      </c>
      <c r="CC315" s="300">
        <f t="shared" si="398"/>
        <v>-4.3417476220570794E-3</v>
      </c>
      <c r="CD315" s="300">
        <f t="shared" si="398"/>
        <v>-4.4294185219180271E-3</v>
      </c>
    </row>
    <row r="316" spans="1:82" ht="17.399999999999999" customHeight="1" x14ac:dyDescent="0.25">
      <c r="A316" s="300" t="s">
        <v>248</v>
      </c>
      <c r="B316" s="300">
        <f t="shared" ref="B316:AG316" si="420">+B260/B196-1</f>
        <v>-6.7432731620797881E-9</v>
      </c>
      <c r="C316" s="300">
        <f t="shared" si="420"/>
        <v>-1.3056100645059132E-9</v>
      </c>
      <c r="D316" s="361">
        <f t="shared" si="420"/>
        <v>-2.8590976697273618E-8</v>
      </c>
      <c r="E316" s="361">
        <f t="shared" si="420"/>
        <v>-5.6528092240437644E-7</v>
      </c>
      <c r="F316" s="361">
        <f t="shared" si="420"/>
        <v>-1.1130652858293288E-6</v>
      </c>
      <c r="G316" s="361">
        <f t="shared" si="420"/>
        <v>-1.0934717572519403E-6</v>
      </c>
      <c r="H316" s="361">
        <f t="shared" si="420"/>
        <v>-2.2340132821430103E-7</v>
      </c>
      <c r="I316" s="300">
        <f t="shared" si="420"/>
        <v>1.5133940183265082E-6</v>
      </c>
      <c r="J316" s="300">
        <f t="shared" si="420"/>
        <v>3.8973085634275151E-6</v>
      </c>
      <c r="K316" s="300">
        <f t="shared" si="420"/>
        <v>6.6184911335920305E-6</v>
      </c>
      <c r="L316" s="300">
        <f t="shared" si="420"/>
        <v>9.2961978237493526E-6</v>
      </c>
      <c r="M316" s="300">
        <f t="shared" si="420"/>
        <v>1.1520231125716762E-5</v>
      </c>
      <c r="N316" s="300">
        <f t="shared" si="420"/>
        <v>1.2900446314745295E-5</v>
      </c>
      <c r="O316" s="300">
        <f t="shared" si="420"/>
        <v>1.3080791559261229E-5</v>
      </c>
      <c r="P316" s="300">
        <f t="shared" si="420"/>
        <v>1.1779604135009336E-5</v>
      </c>
      <c r="Q316" s="300">
        <f t="shared" si="420"/>
        <v>8.7870908163090178E-6</v>
      </c>
      <c r="R316" s="344">
        <f t="shared" si="420"/>
        <v>3.9806595730773608E-6</v>
      </c>
      <c r="S316" s="300">
        <f t="shared" si="420"/>
        <v>-2.6859615380736557E-6</v>
      </c>
      <c r="T316" s="300">
        <f t="shared" si="420"/>
        <v>-1.1443360252605395E-5</v>
      </c>
      <c r="U316" s="300">
        <f t="shared" si="420"/>
        <v>-2.2155133009738037E-5</v>
      </c>
      <c r="V316" s="300">
        <f t="shared" si="420"/>
        <v>-3.4529300104169103E-5</v>
      </c>
      <c r="W316" s="300">
        <f t="shared" si="420"/>
        <v>-4.8275276884779394E-5</v>
      </c>
      <c r="X316" s="300">
        <f t="shared" si="420"/>
        <v>-6.3156879340775518E-5</v>
      </c>
      <c r="Y316" s="300">
        <f t="shared" si="420"/>
        <v>-7.9004538215743381E-5</v>
      </c>
      <c r="Z316" s="300">
        <f t="shared" si="420"/>
        <v>-9.5706720882882124E-5</v>
      </c>
      <c r="AA316" s="300">
        <f t="shared" si="420"/>
        <v>-1.1318459353015786E-4</v>
      </c>
      <c r="AB316" s="300">
        <f t="shared" si="420"/>
        <v>-1.3136672176183861E-4</v>
      </c>
      <c r="AC316" s="300">
        <f t="shared" si="420"/>
        <v>-1.5016041708804106E-4</v>
      </c>
      <c r="AD316" s="300">
        <f t="shared" si="420"/>
        <v>-1.6941929910407882E-4</v>
      </c>
      <c r="AE316" s="300">
        <f t="shared" si="420"/>
        <v>-1.8892393813696451E-4</v>
      </c>
      <c r="AF316" s="300">
        <f t="shared" si="420"/>
        <v>-2.0835078645609073E-4</v>
      </c>
      <c r="AG316" s="300">
        <f t="shared" si="420"/>
        <v>-2.2728001916860752E-4</v>
      </c>
      <c r="AH316" s="300">
        <f t="shared" ref="AH316:BM316" si="421">+AH260/AH196-1</f>
        <v>-2.4520123563709362E-4</v>
      </c>
      <c r="AI316" s="300">
        <f t="shared" si="421"/>
        <v>-2.6152559234948747E-4</v>
      </c>
      <c r="AJ316" s="300">
        <f t="shared" si="421"/>
        <v>-2.7561670564202334E-4</v>
      </c>
      <c r="AK316" s="300">
        <f t="shared" si="421"/>
        <v>-2.8684151447699868E-4</v>
      </c>
      <c r="AL316" s="300">
        <f t="shared" si="421"/>
        <v>4.3712143707197448E-4</v>
      </c>
      <c r="AM316" s="300">
        <f t="shared" si="421"/>
        <v>1.0512464480409989E-3</v>
      </c>
      <c r="AN316" s="300">
        <f t="shared" si="421"/>
        <v>1.4323624053538264E-3</v>
      </c>
      <c r="AO316" s="300">
        <f t="shared" si="421"/>
        <v>1.6152641186053529E-3</v>
      </c>
      <c r="AP316" s="300">
        <f t="shared" si="421"/>
        <v>1.6631840590053404E-3</v>
      </c>
      <c r="AQ316" s="300">
        <f t="shared" si="421"/>
        <v>1.6268303699586983E-3</v>
      </c>
      <c r="AR316" s="300">
        <f t="shared" si="421"/>
        <v>1.5417338306717987E-3</v>
      </c>
      <c r="AS316" s="300">
        <f t="shared" si="421"/>
        <v>1.4314490307758554E-3</v>
      </c>
      <c r="AT316" s="300">
        <f t="shared" si="421"/>
        <v>1.3110717925661763E-3</v>
      </c>
      <c r="AU316" s="300">
        <f t="shared" si="421"/>
        <v>1.1899702874238471E-3</v>
      </c>
      <c r="AV316" s="300">
        <f t="shared" si="421"/>
        <v>1.0737143286121409E-3</v>
      </c>
      <c r="AW316" s="300">
        <f t="shared" si="421"/>
        <v>9.6539210187862601E-4</v>
      </c>
      <c r="AX316" s="300">
        <f t="shared" si="421"/>
        <v>8.6649568760965856E-4</v>
      </c>
      <c r="AY316" s="300">
        <f t="shared" si="421"/>
        <v>7.7751170930984159E-4</v>
      </c>
      <c r="AZ316" s="300">
        <f t="shared" si="421"/>
        <v>6.9831253566055018E-4</v>
      </c>
      <c r="BA316" s="300">
        <f t="shared" si="421"/>
        <v>6.284132381566554E-4</v>
      </c>
      <c r="BB316" s="300">
        <f t="shared" si="421"/>
        <v>5.6713848207712303E-4</v>
      </c>
      <c r="BC316" s="300">
        <f t="shared" si="421"/>
        <v>5.1372918259673384E-4</v>
      </c>
      <c r="BD316" s="300">
        <f t="shared" si="421"/>
        <v>4.67409088607873E-4</v>
      </c>
      <c r="BE316" s="300">
        <f t="shared" si="421"/>
        <v>4.2742485663405105E-4</v>
      </c>
      <c r="BF316" s="300">
        <f t="shared" si="421"/>
        <v>3.9306876482614328E-4</v>
      </c>
      <c r="BG316" s="300">
        <f t="shared" si="421"/>
        <v>3.6369020291848742E-4</v>
      </c>
      <c r="BH316" s="300">
        <f t="shared" si="421"/>
        <v>3.3870002776459351E-4</v>
      </c>
      <c r="BI316" s="300">
        <f t="shared" si="421"/>
        <v>3.1757052920466933E-4</v>
      </c>
      <c r="BJ316" s="300">
        <f t="shared" si="421"/>
        <v>2.9983278877510067E-4</v>
      </c>
      <c r="BK316" s="300">
        <f t="shared" si="421"/>
        <v>2.8507261213528423E-4</v>
      </c>
      <c r="BL316" s="300">
        <f t="shared" si="421"/>
        <v>2.7292579612714363E-4</v>
      </c>
      <c r="BM316" s="300">
        <f t="shared" si="421"/>
        <v>2.6307319336571489E-4</v>
      </c>
      <c r="BN316" s="300">
        <f t="shared" ref="BN316:CB316" si="422">+BN260/BN196-1</f>
        <v>2.552358754634998E-4</v>
      </c>
      <c r="BO316" s="300">
        <f t="shared" si="422"/>
        <v>2.4917055283046885E-4</v>
      </c>
      <c r="BP316" s="300">
        <f t="shared" si="422"/>
        <v>2.4466534583145183E-4</v>
      </c>
      <c r="BQ316" s="300">
        <f t="shared" si="422"/>
        <v>2.4153594219233909E-4</v>
      </c>
      <c r="BR316" s="300">
        <f t="shared" si="422"/>
        <v>2.396221471610005E-4</v>
      </c>
      <c r="BS316" s="300">
        <f t="shared" si="422"/>
        <v>2.3878480798056323E-4</v>
      </c>
      <c r="BT316" s="300">
        <f t="shared" si="422"/>
        <v>2.3890309816132493E-4</v>
      </c>
      <c r="BU316" s="300">
        <f t="shared" si="422"/>
        <v>2.3987212571863203E-4</v>
      </c>
      <c r="BV316" s="300">
        <f t="shared" si="422"/>
        <v>2.4160083404711763E-4</v>
      </c>
      <c r="BW316" s="300">
        <f t="shared" si="422"/>
        <v>2.4401017102770872E-4</v>
      </c>
      <c r="BX316" s="300">
        <f t="shared" si="422"/>
        <v>2.4703148727844848E-4</v>
      </c>
      <c r="BY316" s="300">
        <f t="shared" si="422"/>
        <v>2.5060514447616811E-4</v>
      </c>
      <c r="BZ316" s="300">
        <f t="shared" si="422"/>
        <v>2.5467930483213941E-4</v>
      </c>
      <c r="CA316" s="300">
        <f t="shared" si="422"/>
        <v>2.5920887962271877E-4</v>
      </c>
      <c r="CB316" s="300">
        <f t="shared" si="422"/>
        <v>2.6415461800244344E-4</v>
      </c>
      <c r="CC316" s="300">
        <f t="shared" si="398"/>
        <v>2.6948231496737307E-4</v>
      </c>
      <c r="CD316" s="300">
        <f t="shared" si="398"/>
        <v>2.7516212700451348E-4</v>
      </c>
    </row>
    <row r="317" spans="1:82" ht="17.399999999999999" customHeight="1" x14ac:dyDescent="0.25">
      <c r="A317" s="300"/>
      <c r="B317" s="300"/>
      <c r="C317" s="300"/>
      <c r="D317" s="361"/>
      <c r="E317" s="361"/>
      <c r="F317" s="361"/>
      <c r="G317" s="361"/>
      <c r="H317" s="361"/>
      <c r="I317" s="300"/>
      <c r="J317" s="300"/>
      <c r="K317" s="300"/>
      <c r="L317" s="300"/>
      <c r="M317" s="300"/>
      <c r="N317" s="300"/>
      <c r="O317" s="300"/>
      <c r="P317" s="300"/>
      <c r="Q317" s="300"/>
      <c r="R317" s="344"/>
      <c r="S317" s="300"/>
      <c r="T317" s="300"/>
      <c r="U317" s="300"/>
      <c r="V317" s="300"/>
      <c r="W317" s="300"/>
      <c r="X317" s="300"/>
      <c r="Y317" s="300"/>
      <c r="Z317" s="300"/>
      <c r="AA317" s="300"/>
      <c r="AB317" s="300"/>
      <c r="AC317" s="300"/>
      <c r="AD317" s="300"/>
      <c r="AE317" s="300"/>
      <c r="AF317" s="300"/>
      <c r="AG317" s="300"/>
      <c r="AH317" s="300"/>
      <c r="AI317" s="300"/>
      <c r="AJ317" s="300"/>
      <c r="AK317" s="300"/>
      <c r="AL317" s="300"/>
      <c r="AM317" s="300"/>
      <c r="AN317" s="300"/>
      <c r="AO317" s="300"/>
      <c r="AP317" s="300"/>
      <c r="AQ317" s="300"/>
      <c r="AR317" s="300"/>
      <c r="AS317" s="300"/>
      <c r="AT317" s="300"/>
      <c r="AU317" s="300"/>
      <c r="AV317" s="300"/>
      <c r="AW317" s="300"/>
      <c r="AX317" s="300"/>
      <c r="AY317" s="300"/>
      <c r="AZ317" s="300"/>
      <c r="BA317" s="300"/>
      <c r="BB317" s="300"/>
      <c r="BC317" s="300"/>
      <c r="BD317" s="300"/>
      <c r="BE317" s="300"/>
      <c r="BF317" s="300"/>
      <c r="BG317" s="300"/>
      <c r="BH317" s="300"/>
      <c r="BI317" s="300"/>
      <c r="BJ317" s="300"/>
      <c r="BK317" s="300"/>
      <c r="BL317" s="300"/>
      <c r="BM317" s="300"/>
      <c r="BN317" s="300"/>
      <c r="BO317" s="300"/>
      <c r="BP317" s="300"/>
      <c r="BQ317" s="300"/>
      <c r="BR317" s="300"/>
      <c r="BS317" s="300"/>
      <c r="BT317" s="300"/>
      <c r="BU317" s="300"/>
      <c r="BV317" s="300"/>
      <c r="BW317" s="300"/>
      <c r="BX317" s="300"/>
      <c r="BY317" s="300"/>
      <c r="BZ317" s="300"/>
      <c r="CA317" s="300"/>
      <c r="CB317" s="300"/>
      <c r="CC317" s="300"/>
      <c r="CD317" s="300"/>
    </row>
    <row r="318" spans="1:82" ht="17.399999999999999" customHeight="1" x14ac:dyDescent="0.25">
      <c r="A318" s="300" t="s">
        <v>250</v>
      </c>
      <c r="B318" s="300">
        <f t="shared" ref="B318:AG318" si="423">+B262/B198-1</f>
        <v>0</v>
      </c>
      <c r="C318" s="300">
        <f t="shared" si="423"/>
        <v>-7.6163741979939914E-11</v>
      </c>
      <c r="D318" s="361">
        <f t="shared" si="423"/>
        <v>-3.0253355376430591E-10</v>
      </c>
      <c r="E318" s="361">
        <f t="shared" si="423"/>
        <v>-2.4848367807805971E-10</v>
      </c>
      <c r="F318" s="361">
        <f t="shared" si="423"/>
        <v>-5.3774762420744082E-11</v>
      </c>
      <c r="G318" s="361">
        <f t="shared" si="423"/>
        <v>-2.5461721619990385E-10</v>
      </c>
      <c r="H318" s="361">
        <f t="shared" si="423"/>
        <v>-2.694839906780544E-10</v>
      </c>
      <c r="I318" s="300">
        <f t="shared" si="423"/>
        <v>-9.3551832947014191E-12</v>
      </c>
      <c r="J318" s="300">
        <f t="shared" si="423"/>
        <v>-3.5329961178831581E-11</v>
      </c>
      <c r="K318" s="300">
        <f t="shared" si="423"/>
        <v>8.3965279173980889E-11</v>
      </c>
      <c r="L318" s="300">
        <f t="shared" si="423"/>
        <v>9.7387209407884257E-11</v>
      </c>
      <c r="M318" s="300">
        <f t="shared" si="423"/>
        <v>-2.1164436869725023E-10</v>
      </c>
      <c r="N318" s="300">
        <f t="shared" si="423"/>
        <v>-5.6268212311749721E-11</v>
      </c>
      <c r="O318" s="300">
        <f t="shared" si="423"/>
        <v>1.6595191887347482E-10</v>
      </c>
      <c r="P318" s="300">
        <f t="shared" si="423"/>
        <v>-3.6179959028714848E-10</v>
      </c>
      <c r="Q318" s="300">
        <f t="shared" si="423"/>
        <v>-2.8622992864768548E-10</v>
      </c>
      <c r="R318" s="344">
        <f t="shared" si="423"/>
        <v>-5.3409288103267727E-10</v>
      </c>
      <c r="S318" s="300">
        <f t="shared" si="423"/>
        <v>1.1338197047905396E-10</v>
      </c>
      <c r="T318" s="300">
        <f t="shared" si="423"/>
        <v>-3.6699820959995577E-10</v>
      </c>
      <c r="U318" s="300">
        <f t="shared" si="423"/>
        <v>-3.9267311624513468E-10</v>
      </c>
      <c r="V318" s="300">
        <f t="shared" si="423"/>
        <v>-5.9033689048249016E-10</v>
      </c>
      <c r="W318" s="300">
        <f t="shared" si="423"/>
        <v>-1.682642913891641E-11</v>
      </c>
      <c r="X318" s="300">
        <f t="shared" si="423"/>
        <v>-6.0577132199313155E-10</v>
      </c>
      <c r="Y318" s="300">
        <f t="shared" si="423"/>
        <v>1.5129342223474396E-10</v>
      </c>
      <c r="Z318" s="300">
        <f t="shared" si="423"/>
        <v>-3.8282710335124648E-11</v>
      </c>
      <c r="AA318" s="300">
        <f t="shared" si="423"/>
        <v>-3.4313740737701437E-10</v>
      </c>
      <c r="AB318" s="300">
        <f t="shared" si="423"/>
        <v>-2.8434610221950152E-10</v>
      </c>
      <c r="AC318" s="300">
        <f t="shared" si="423"/>
        <v>6.7279515292284486E-13</v>
      </c>
      <c r="AD318" s="300">
        <f t="shared" si="423"/>
        <v>-1.4865364494909272E-10</v>
      </c>
      <c r="AE318" s="300">
        <f t="shared" si="423"/>
        <v>1.8909229737573696E-10</v>
      </c>
      <c r="AF318" s="300">
        <f t="shared" si="423"/>
        <v>3.5800473696667723E-11</v>
      </c>
      <c r="AG318" s="300">
        <f t="shared" si="423"/>
        <v>3.1559155289073715E-10</v>
      </c>
      <c r="AH318" s="300">
        <f t="shared" ref="AH318:BM318" si="424">+AH262/AH198-1</f>
        <v>5.0770387893805946E-10</v>
      </c>
      <c r="AI318" s="300">
        <f t="shared" si="424"/>
        <v>-7.7955297772547283E-10</v>
      </c>
      <c r="AJ318" s="300">
        <f t="shared" si="424"/>
        <v>-5.7947024956206405E-10</v>
      </c>
      <c r="AK318" s="300">
        <f t="shared" si="424"/>
        <v>6.3301364150447625E-11</v>
      </c>
      <c r="AL318" s="300">
        <f t="shared" si="424"/>
        <v>2.0496249142354372E-10</v>
      </c>
      <c r="AM318" s="300">
        <f t="shared" si="424"/>
        <v>-5.8288351922897164E-10</v>
      </c>
      <c r="AN318" s="300">
        <f t="shared" si="424"/>
        <v>1.0685941020938117E-10</v>
      </c>
      <c r="AO318" s="300">
        <f t="shared" si="424"/>
        <v>-8.9775298306449258E-10</v>
      </c>
      <c r="AP318" s="300">
        <f t="shared" si="424"/>
        <v>-2.0195278782608739E-10</v>
      </c>
      <c r="AQ318" s="300">
        <f t="shared" si="424"/>
        <v>-7.9691853116514721E-10</v>
      </c>
      <c r="AR318" s="300">
        <f t="shared" si="424"/>
        <v>-5.7676097231507129E-10</v>
      </c>
      <c r="AS318" s="300">
        <f t="shared" si="424"/>
        <v>-2.7955993076034247E-10</v>
      </c>
      <c r="AT318" s="300">
        <f t="shared" si="424"/>
        <v>4.3416559236675312E-10</v>
      </c>
      <c r="AU318" s="300">
        <f t="shared" si="424"/>
        <v>2.5788216007072151E-10</v>
      </c>
      <c r="AV318" s="300">
        <f t="shared" si="424"/>
        <v>-8.5363982549324646E-10</v>
      </c>
      <c r="AW318" s="300">
        <f t="shared" si="424"/>
        <v>-3.5820457711110976E-11</v>
      </c>
      <c r="AX318" s="300">
        <f t="shared" si="424"/>
        <v>4.8702508692599622E-10</v>
      </c>
      <c r="AY318" s="300">
        <f t="shared" si="424"/>
        <v>-1.0095175806412726E-9</v>
      </c>
      <c r="AZ318" s="300">
        <f t="shared" si="424"/>
        <v>-1.1329444049579251E-9</v>
      </c>
      <c r="BA318" s="300">
        <f t="shared" si="424"/>
        <v>-1.1119610787702072E-9</v>
      </c>
      <c r="BB318" s="300">
        <f t="shared" si="424"/>
        <v>1.4458167996167504E-10</v>
      </c>
      <c r="BC318" s="300">
        <f t="shared" si="424"/>
        <v>5.5240678697998646E-10</v>
      </c>
      <c r="BD318" s="300">
        <f t="shared" si="424"/>
        <v>5.5291327072382046E-10</v>
      </c>
      <c r="BE318" s="300">
        <f t="shared" si="424"/>
        <v>3.0305269405062063E-10</v>
      </c>
      <c r="BF318" s="300">
        <f t="shared" si="424"/>
        <v>-8.4437490333044707E-10</v>
      </c>
      <c r="BG318" s="300">
        <f t="shared" si="424"/>
        <v>4.1026915198472125E-10</v>
      </c>
      <c r="BH318" s="300">
        <f t="shared" si="424"/>
        <v>-1.1857885784394284E-9</v>
      </c>
      <c r="BI318" s="300">
        <f t="shared" si="424"/>
        <v>1.126790216687823E-9</v>
      </c>
      <c r="BJ318" s="300">
        <f t="shared" si="424"/>
        <v>8.3870266287533468E-10</v>
      </c>
      <c r="BK318" s="300">
        <f t="shared" si="424"/>
        <v>-2.389107800482293E-10</v>
      </c>
      <c r="BL318" s="300">
        <f t="shared" si="424"/>
        <v>-1.2757557232845329E-9</v>
      </c>
      <c r="BM318" s="300">
        <f t="shared" si="424"/>
        <v>-1.1428864521434434E-9</v>
      </c>
      <c r="BN318" s="300">
        <f t="shared" ref="BN318:CB318" si="425">+BN262/BN198-1</f>
        <v>3.0648306115210744E-10</v>
      </c>
      <c r="BO318" s="300">
        <f t="shared" si="425"/>
        <v>1.0222229729350829E-9</v>
      </c>
      <c r="BP318" s="300">
        <f t="shared" si="425"/>
        <v>-1.1858476423043385E-9</v>
      </c>
      <c r="BQ318" s="300">
        <f t="shared" si="425"/>
        <v>5.3308313319178069E-10</v>
      </c>
      <c r="BR318" s="300">
        <f t="shared" si="425"/>
        <v>-5.5300553025716681E-10</v>
      </c>
      <c r="BS318" s="300">
        <f t="shared" si="425"/>
        <v>8.22011791967725E-10</v>
      </c>
      <c r="BT318" s="300">
        <f t="shared" si="425"/>
        <v>-9.835237069211189E-10</v>
      </c>
      <c r="BU318" s="300">
        <f t="shared" si="425"/>
        <v>-1.8681661773101155E-9</v>
      </c>
      <c r="BV318" s="300">
        <f t="shared" si="425"/>
        <v>-8.1263729079239511E-10</v>
      </c>
      <c r="BW318" s="300">
        <f t="shared" si="425"/>
        <v>6.8208727554974757E-10</v>
      </c>
      <c r="BX318" s="300">
        <f t="shared" si="425"/>
        <v>-4.6378212381625872E-10</v>
      </c>
      <c r="BY318" s="300">
        <f t="shared" si="425"/>
        <v>4.3592840448525294E-10</v>
      </c>
      <c r="BZ318" s="300">
        <f t="shared" si="425"/>
        <v>-1.7350844094821127E-9</v>
      </c>
      <c r="CA318" s="300">
        <f t="shared" si="425"/>
        <v>-3.8188563422636435E-11</v>
      </c>
      <c r="CB318" s="300">
        <f t="shared" si="425"/>
        <v>-1.5047101342702263E-9</v>
      </c>
      <c r="CC318" s="300">
        <f t="shared" ref="CC318:CD323" si="426">+CC262/CC198-1</f>
        <v>3.0390334693208843E-10</v>
      </c>
      <c r="CD318" s="300">
        <f t="shared" si="426"/>
        <v>-1.4183439978054935E-9</v>
      </c>
    </row>
    <row r="319" spans="1:82" ht="17.399999999999999" customHeight="1" x14ac:dyDescent="0.25">
      <c r="A319" s="300" t="s">
        <v>251</v>
      </c>
      <c r="B319" s="300">
        <f t="shared" ref="B319:AG319" si="427">+B263/B199-1</f>
        <v>-1.4709622409014855E-10</v>
      </c>
      <c r="C319" s="300">
        <f t="shared" si="427"/>
        <v>-1.6811141367867322E-10</v>
      </c>
      <c r="D319" s="361">
        <f t="shared" si="427"/>
        <v>-2.0467427752635103E-10</v>
      </c>
      <c r="E319" s="361">
        <f t="shared" si="427"/>
        <v>-2.3130986015473809E-10</v>
      </c>
      <c r="F319" s="361">
        <f t="shared" si="427"/>
        <v>-1.9598944689391828E-10</v>
      </c>
      <c r="G319" s="361">
        <f t="shared" si="427"/>
        <v>-3.168223461358366E-10</v>
      </c>
      <c r="H319" s="361">
        <f t="shared" si="427"/>
        <v>-1.4623624533527391E-10</v>
      </c>
      <c r="I319" s="300">
        <f t="shared" si="427"/>
        <v>2.3354873590619718E-11</v>
      </c>
      <c r="J319" s="300">
        <f t="shared" si="427"/>
        <v>4.0055736505451023E-11</v>
      </c>
      <c r="K319" s="300">
        <f t="shared" si="427"/>
        <v>-5.303013583812799E-11</v>
      </c>
      <c r="L319" s="300">
        <f t="shared" si="427"/>
        <v>5.0306425691815093E-11</v>
      </c>
      <c r="M319" s="300">
        <f t="shared" si="427"/>
        <v>-3.6016456483878301E-10</v>
      </c>
      <c r="N319" s="300">
        <f t="shared" si="427"/>
        <v>-3.8209979624781454E-10</v>
      </c>
      <c r="O319" s="300">
        <f t="shared" si="427"/>
        <v>-9.4961927210590602E-11</v>
      </c>
      <c r="P319" s="300">
        <f t="shared" si="427"/>
        <v>-3.3505564989155801E-10</v>
      </c>
      <c r="Q319" s="300">
        <f t="shared" si="427"/>
        <v>-3.9394698614358958E-10</v>
      </c>
      <c r="R319" s="344">
        <f t="shared" si="427"/>
        <v>-7.397060741709538E-11</v>
      </c>
      <c r="S319" s="300">
        <f t="shared" si="427"/>
        <v>1.1895373575043777E-11</v>
      </c>
      <c r="T319" s="300">
        <f t="shared" si="427"/>
        <v>8.4549700574143571E-11</v>
      </c>
      <c r="U319" s="300">
        <f t="shared" si="427"/>
        <v>-5.7211568815773717E-11</v>
      </c>
      <c r="V319" s="300">
        <f t="shared" si="427"/>
        <v>2.0914070475441804E-10</v>
      </c>
      <c r="W319" s="300">
        <f t="shared" si="427"/>
        <v>2.3360535728045306E-10</v>
      </c>
      <c r="X319" s="300">
        <f t="shared" si="427"/>
        <v>-4.8512416306323303E-10</v>
      </c>
      <c r="Y319" s="300">
        <f t="shared" si="427"/>
        <v>-4.0846159787832903E-10</v>
      </c>
      <c r="Z319" s="300">
        <f t="shared" si="427"/>
        <v>-5.1405402157200797E-10</v>
      </c>
      <c r="AA319" s="300">
        <f t="shared" si="427"/>
        <v>2.026843137770129E-10</v>
      </c>
      <c r="AB319" s="300">
        <f t="shared" si="427"/>
        <v>-3.3268909849226702E-10</v>
      </c>
      <c r="AC319" s="300">
        <f t="shared" si="427"/>
        <v>3.3804559151917601E-10</v>
      </c>
      <c r="AD319" s="300">
        <f t="shared" si="427"/>
        <v>-3.7247993578404248E-10</v>
      </c>
      <c r="AE319" s="300">
        <f t="shared" si="427"/>
        <v>-3.637762313601911E-10</v>
      </c>
      <c r="AF319" s="300">
        <f t="shared" si="427"/>
        <v>9.9974029055260871E-11</v>
      </c>
      <c r="AG319" s="300">
        <f t="shared" si="427"/>
        <v>1.8399592960349764E-10</v>
      </c>
      <c r="AH319" s="300">
        <f t="shared" ref="AH319:BM319" si="428">+AH263/AH199-1</f>
        <v>3.8402081514732345E-10</v>
      </c>
      <c r="AI319" s="300">
        <f t="shared" si="428"/>
        <v>3.7330338820140696E-10</v>
      </c>
      <c r="AJ319" s="300">
        <f t="shared" si="428"/>
        <v>3.1888092166809656E-10</v>
      </c>
      <c r="AK319" s="300">
        <f t="shared" si="428"/>
        <v>2.4509594354071851E-10</v>
      </c>
      <c r="AL319" s="300">
        <f t="shared" si="428"/>
        <v>-4.4121328812707361E-10</v>
      </c>
      <c r="AM319" s="300">
        <f t="shared" si="428"/>
        <v>-6.8481187387448017E-10</v>
      </c>
      <c r="AN319" s="300">
        <f t="shared" si="428"/>
        <v>-1.2828493822780729E-10</v>
      </c>
      <c r="AO319" s="300">
        <f t="shared" si="428"/>
        <v>-2.2803903210188992E-10</v>
      </c>
      <c r="AP319" s="300">
        <f t="shared" si="428"/>
        <v>2.237814378247549E-10</v>
      </c>
      <c r="AQ319" s="300">
        <f t="shared" si="428"/>
        <v>-7.2651340499163553E-10</v>
      </c>
      <c r="AR319" s="300">
        <f t="shared" si="428"/>
        <v>-2.3026147655258455E-10</v>
      </c>
      <c r="AS319" s="300">
        <f t="shared" si="428"/>
        <v>-4.1278669371536125E-10</v>
      </c>
      <c r="AT319" s="300">
        <f t="shared" si="428"/>
        <v>3.127436087879687E-10</v>
      </c>
      <c r="AU319" s="300">
        <f t="shared" si="428"/>
        <v>4.4462522552635164E-10</v>
      </c>
      <c r="AV319" s="300">
        <f t="shared" si="428"/>
        <v>5.5047810754160764E-10</v>
      </c>
      <c r="AW319" s="300">
        <f t="shared" si="428"/>
        <v>-3.1393732058404566E-10</v>
      </c>
      <c r="AX319" s="300">
        <f t="shared" si="428"/>
        <v>-1.0006351303104566E-10</v>
      </c>
      <c r="AY319" s="300">
        <f t="shared" si="428"/>
        <v>-3.3877234351109564E-10</v>
      </c>
      <c r="AZ319" s="300">
        <f t="shared" si="428"/>
        <v>6.3045368925429557E-10</v>
      </c>
      <c r="BA319" s="300">
        <f t="shared" si="428"/>
        <v>-5.1530835154522947E-10</v>
      </c>
      <c r="BB319" s="300">
        <f t="shared" si="428"/>
        <v>-8.7501339507412013E-10</v>
      </c>
      <c r="BC319" s="300">
        <f t="shared" si="428"/>
        <v>-9.111620347113103E-10</v>
      </c>
      <c r="BD319" s="300">
        <f t="shared" si="428"/>
        <v>2.9956170877198929E-10</v>
      </c>
      <c r="BE319" s="300">
        <f t="shared" si="428"/>
        <v>-1.1556274825963442E-9</v>
      </c>
      <c r="BF319" s="300">
        <f t="shared" si="428"/>
        <v>-4.5510750723565252E-10</v>
      </c>
      <c r="BG319" s="300">
        <f t="shared" si="428"/>
        <v>3.8926262213578866E-10</v>
      </c>
      <c r="BH319" s="300">
        <f t="shared" si="428"/>
        <v>6.234195382148755E-10</v>
      </c>
      <c r="BI319" s="300">
        <f t="shared" si="428"/>
        <v>-6.398843677146715E-10</v>
      </c>
      <c r="BJ319" s="300">
        <f t="shared" si="428"/>
        <v>-1.2444053565374702E-9</v>
      </c>
      <c r="BK319" s="300">
        <f t="shared" si="428"/>
        <v>9.6830410356574248E-10</v>
      </c>
      <c r="BL319" s="300">
        <f t="shared" si="428"/>
        <v>1.2864376230936614E-10</v>
      </c>
      <c r="BM319" s="300">
        <f t="shared" si="428"/>
        <v>1.994420184558976E-10</v>
      </c>
      <c r="BN319" s="300">
        <f t="shared" ref="BN319:CB319" si="429">+BN263/BN199-1</f>
        <v>8.5700668783772471E-10</v>
      </c>
      <c r="BO319" s="300">
        <f t="shared" si="429"/>
        <v>-6.455008749739477E-10</v>
      </c>
      <c r="BP319" s="300">
        <f t="shared" si="429"/>
        <v>8.6608298310864029E-10</v>
      </c>
      <c r="BQ319" s="300">
        <f t="shared" si="429"/>
        <v>1.0185929877337685E-9</v>
      </c>
      <c r="BR319" s="300">
        <f t="shared" si="429"/>
        <v>-8.5721707510089118E-10</v>
      </c>
      <c r="BS319" s="300">
        <f t="shared" si="429"/>
        <v>-2.8385993555701816E-10</v>
      </c>
      <c r="BT319" s="300">
        <f t="shared" si="429"/>
        <v>-2.8575930510754688E-10</v>
      </c>
      <c r="BU319" s="300">
        <f t="shared" si="429"/>
        <v>1.0829761531994109E-9</v>
      </c>
      <c r="BV319" s="300">
        <f t="shared" si="429"/>
        <v>9.9064756398092868E-10</v>
      </c>
      <c r="BW319" s="300">
        <f t="shared" si="429"/>
        <v>-3.8340064456576783E-10</v>
      </c>
      <c r="BX319" s="300">
        <f t="shared" si="429"/>
        <v>-2.0673263101400607E-10</v>
      </c>
      <c r="BY319" s="300">
        <f t="shared" si="429"/>
        <v>2.3826074446731127E-10</v>
      </c>
      <c r="BZ319" s="300">
        <f t="shared" si="429"/>
        <v>1.5076619952480996E-9</v>
      </c>
      <c r="CA319" s="300">
        <f t="shared" si="429"/>
        <v>-6.9622940745972528E-10</v>
      </c>
      <c r="CB319" s="300">
        <f t="shared" si="429"/>
        <v>-1.6822626625057069E-9</v>
      </c>
      <c r="CC319" s="300">
        <f t="shared" si="426"/>
        <v>-6.4274185973545173E-10</v>
      </c>
      <c r="CD319" s="300">
        <f t="shared" si="426"/>
        <v>-3.7307235078998247E-10</v>
      </c>
    </row>
    <row r="320" spans="1:82" ht="17.399999999999999" customHeight="1" x14ac:dyDescent="0.25">
      <c r="A320" s="300" t="s">
        <v>252</v>
      </c>
      <c r="B320" s="300">
        <f t="shared" ref="B320:AG320" si="430">+B264/B200-1</f>
        <v>5.9952043329758453E-14</v>
      </c>
      <c r="C320" s="300">
        <f t="shared" si="430"/>
        <v>-1.9650947535865271E-14</v>
      </c>
      <c r="D320" s="361">
        <f t="shared" si="430"/>
        <v>-1.9650947535865271E-14</v>
      </c>
      <c r="E320" s="361">
        <f t="shared" si="430"/>
        <v>-5.6954441163270531E-14</v>
      </c>
      <c r="F320" s="361">
        <f t="shared" si="430"/>
        <v>-7.2941652717872785E-14</v>
      </c>
      <c r="G320" s="361">
        <f t="shared" si="430"/>
        <v>-8.7929663550312398E-14</v>
      </c>
      <c r="H320" s="361">
        <f t="shared" si="430"/>
        <v>0</v>
      </c>
      <c r="I320" s="300">
        <f t="shared" si="430"/>
        <v>6.1284310959308641E-14</v>
      </c>
      <c r="J320" s="300">
        <f t="shared" si="430"/>
        <v>4.2188474935755949E-14</v>
      </c>
      <c r="K320" s="300">
        <f t="shared" si="430"/>
        <v>-4.496403249731884E-14</v>
      </c>
      <c r="L320" s="300">
        <f t="shared" si="430"/>
        <v>-4.1744385725905886E-14</v>
      </c>
      <c r="M320" s="300">
        <f t="shared" si="430"/>
        <v>-1.7319479184152442E-14</v>
      </c>
      <c r="N320" s="300">
        <f t="shared" si="430"/>
        <v>-3.6748382115092681E-14</v>
      </c>
      <c r="O320" s="300">
        <f t="shared" si="430"/>
        <v>9.3924867883288243E-14</v>
      </c>
      <c r="P320" s="300">
        <f t="shared" si="430"/>
        <v>9.3924867883288243E-14</v>
      </c>
      <c r="Q320" s="300">
        <f t="shared" si="430"/>
        <v>9.4146912488213275E-14</v>
      </c>
      <c r="R320" s="344">
        <f t="shared" si="430"/>
        <v>-6.6058269965196814E-14</v>
      </c>
      <c r="S320" s="300">
        <f t="shared" si="430"/>
        <v>9.0594198809412774E-14</v>
      </c>
      <c r="T320" s="300">
        <f t="shared" si="430"/>
        <v>-2.4757973449140991E-14</v>
      </c>
      <c r="U320" s="300">
        <f t="shared" si="430"/>
        <v>-7.7271522513910895E-14</v>
      </c>
      <c r="V320" s="300">
        <f t="shared" si="430"/>
        <v>-7.6494366396673286E-14</v>
      </c>
      <c r="W320" s="300">
        <f t="shared" si="430"/>
        <v>9.7699626167013776E-15</v>
      </c>
      <c r="X320" s="300">
        <f t="shared" si="430"/>
        <v>3.6637359812630166E-14</v>
      </c>
      <c r="Y320" s="300">
        <f t="shared" si="430"/>
        <v>-1.0469403122215226E-13</v>
      </c>
      <c r="Z320" s="300">
        <f t="shared" si="430"/>
        <v>-3.7192471324942744E-14</v>
      </c>
      <c r="AA320" s="300">
        <f t="shared" si="430"/>
        <v>8.3710816056736803E-14</v>
      </c>
      <c r="AB320" s="300">
        <f t="shared" si="430"/>
        <v>4.1078251911130792E-14</v>
      </c>
      <c r="AC320" s="300">
        <f t="shared" si="430"/>
        <v>5.773159728050814E-14</v>
      </c>
      <c r="AD320" s="300">
        <f t="shared" si="430"/>
        <v>2.6201263381153694E-14</v>
      </c>
      <c r="AE320" s="300">
        <f t="shared" si="430"/>
        <v>3.9523939676655573E-14</v>
      </c>
      <c r="AF320" s="300">
        <f t="shared" si="430"/>
        <v>7.9047879353311146E-14</v>
      </c>
      <c r="AG320" s="300">
        <f t="shared" si="430"/>
        <v>-7.3274719625260332E-14</v>
      </c>
      <c r="AH320" s="300">
        <f t="shared" ref="AH320:BM320" si="431">+AH264/AH200-1</f>
        <v>-2.3980817331903381E-14</v>
      </c>
      <c r="AI320" s="300">
        <f t="shared" si="431"/>
        <v>8.3932860661661834E-14</v>
      </c>
      <c r="AJ320" s="300">
        <f t="shared" si="431"/>
        <v>-3.3417713041217212E-14</v>
      </c>
      <c r="AK320" s="300">
        <f t="shared" si="431"/>
        <v>7.1498362785860081E-14</v>
      </c>
      <c r="AL320" s="300">
        <f t="shared" si="431"/>
        <v>1.1102230246251565E-14</v>
      </c>
      <c r="AM320" s="300">
        <f t="shared" si="431"/>
        <v>-8.8262730457699945E-14</v>
      </c>
      <c r="AN320" s="300">
        <f t="shared" si="431"/>
        <v>-2.4424906541753444E-15</v>
      </c>
      <c r="AO320" s="300">
        <f t="shared" si="431"/>
        <v>-5.3290705182007514E-14</v>
      </c>
      <c r="AP320" s="300">
        <f t="shared" si="431"/>
        <v>8.6819440525687241E-14</v>
      </c>
      <c r="AQ320" s="300">
        <f t="shared" si="431"/>
        <v>9.681144774731365E-14</v>
      </c>
      <c r="AR320" s="300">
        <f t="shared" si="431"/>
        <v>1.1990408665951691E-14</v>
      </c>
      <c r="AS320" s="300">
        <f t="shared" si="431"/>
        <v>1.0458300891968975E-13</v>
      </c>
      <c r="AT320" s="300">
        <f t="shared" si="431"/>
        <v>7.4162898044960457E-14</v>
      </c>
      <c r="AU320" s="300">
        <f t="shared" si="431"/>
        <v>1.1679546219056647E-13</v>
      </c>
      <c r="AV320" s="300">
        <f t="shared" si="431"/>
        <v>-9.3147711766050634E-14</v>
      </c>
      <c r="AW320" s="300">
        <f t="shared" si="431"/>
        <v>-5.1181281435219717E-14</v>
      </c>
      <c r="AX320" s="300">
        <f t="shared" si="431"/>
        <v>1.1102230246251565E-13</v>
      </c>
      <c r="AY320" s="300">
        <f t="shared" si="431"/>
        <v>5.6177285046032921E-14</v>
      </c>
      <c r="AZ320" s="300">
        <f t="shared" si="431"/>
        <v>-5.6954441163270531E-14</v>
      </c>
      <c r="BA320" s="300">
        <f t="shared" si="431"/>
        <v>-5.0404125317982107E-14</v>
      </c>
      <c r="BB320" s="300">
        <f t="shared" si="431"/>
        <v>4.1744385725905886E-14</v>
      </c>
      <c r="BC320" s="300">
        <f t="shared" si="431"/>
        <v>-2.7755575615628914E-15</v>
      </c>
      <c r="BD320" s="300">
        <f t="shared" si="431"/>
        <v>-6.1617377866696188E-14</v>
      </c>
      <c r="BE320" s="300">
        <f t="shared" si="431"/>
        <v>-9.3924867883288243E-14</v>
      </c>
      <c r="BF320" s="300">
        <f t="shared" si="431"/>
        <v>-6.5947247662734299E-14</v>
      </c>
      <c r="BG320" s="300">
        <f t="shared" si="431"/>
        <v>-1.0835776720341528E-13</v>
      </c>
      <c r="BH320" s="300">
        <f t="shared" si="431"/>
        <v>9.2370555648813024E-14</v>
      </c>
      <c r="BI320" s="300">
        <f t="shared" si="431"/>
        <v>-8.6486373618299694E-14</v>
      </c>
      <c r="BJ320" s="300">
        <f t="shared" si="431"/>
        <v>-5.2069459854919842E-14</v>
      </c>
      <c r="BK320" s="300">
        <f t="shared" si="431"/>
        <v>-1.0524914273446484E-13</v>
      </c>
      <c r="BL320" s="300">
        <f t="shared" si="431"/>
        <v>-3.219646771412954E-15</v>
      </c>
      <c r="BM320" s="300">
        <f t="shared" si="431"/>
        <v>-4.6074255521943996E-14</v>
      </c>
      <c r="BN320" s="300">
        <f t="shared" ref="BN320:CB320" si="432">+BN264/BN200-1</f>
        <v>-1.006972283335017E-13</v>
      </c>
      <c r="BO320" s="300">
        <f t="shared" si="432"/>
        <v>1.1324274851176597E-13</v>
      </c>
      <c r="BP320" s="300">
        <f t="shared" si="432"/>
        <v>-3.9745984281580604E-14</v>
      </c>
      <c r="BQ320" s="300">
        <f t="shared" si="432"/>
        <v>-3.0531133177191805E-14</v>
      </c>
      <c r="BR320" s="300">
        <f t="shared" si="432"/>
        <v>2.3980817331903381E-14</v>
      </c>
      <c r="BS320" s="300">
        <f t="shared" si="432"/>
        <v>-9.4813046302988369E-14</v>
      </c>
      <c r="BT320" s="300">
        <f t="shared" si="432"/>
        <v>-1.3133938381315602E-13</v>
      </c>
      <c r="BU320" s="300">
        <f t="shared" si="432"/>
        <v>-8.8040685852774914E-14</v>
      </c>
      <c r="BV320" s="300">
        <f t="shared" si="432"/>
        <v>1.1368683772161603E-13</v>
      </c>
      <c r="BW320" s="300">
        <f t="shared" si="432"/>
        <v>-8.5598195198599569E-14</v>
      </c>
      <c r="BX320" s="300">
        <f t="shared" si="432"/>
        <v>1.2034817586936697E-13</v>
      </c>
      <c r="BY320" s="300">
        <f t="shared" si="432"/>
        <v>4.6851411639181606E-14</v>
      </c>
      <c r="BZ320" s="300">
        <f t="shared" si="432"/>
        <v>1.0347278589506459E-13</v>
      </c>
      <c r="CA320" s="300">
        <f t="shared" si="432"/>
        <v>4.1300296516055823E-14</v>
      </c>
      <c r="CB320" s="300">
        <f t="shared" si="432"/>
        <v>-5.2513549064769904E-14</v>
      </c>
      <c r="CC320" s="300">
        <f t="shared" si="426"/>
        <v>-1.1413092693146609E-13</v>
      </c>
      <c r="CD320" s="300">
        <f t="shared" si="426"/>
        <v>1.0613732115416497E-13</v>
      </c>
    </row>
    <row r="321" spans="1:82" ht="17.399999999999999" customHeight="1" x14ac:dyDescent="0.25">
      <c r="A321" s="300" t="s">
        <v>253</v>
      </c>
      <c r="B321" s="300">
        <f t="shared" ref="B321:AG321" si="433">+B265/B201-1</f>
        <v>-1.5546242071451388E-10</v>
      </c>
      <c r="C321" s="300">
        <f t="shared" si="433"/>
        <v>-4.7590639207228946E-9</v>
      </c>
      <c r="D321" s="361">
        <f t="shared" si="433"/>
        <v>-2.5503546052796366E-8</v>
      </c>
      <c r="E321" s="361">
        <f t="shared" si="433"/>
        <v>-5.2282310791795794E-7</v>
      </c>
      <c r="F321" s="361">
        <f t="shared" si="433"/>
        <v>-1.0349815425803044E-6</v>
      </c>
      <c r="G321" s="361">
        <f t="shared" si="433"/>
        <v>-1.0291723449018519E-6</v>
      </c>
      <c r="H321" s="361">
        <f t="shared" si="433"/>
        <v>-2.1226132329577041E-7</v>
      </c>
      <c r="I321" s="300">
        <f t="shared" si="433"/>
        <v>1.4447712963772119E-6</v>
      </c>
      <c r="J321" s="300">
        <f t="shared" si="433"/>
        <v>3.7477575531852381E-6</v>
      </c>
      <c r="K321" s="300">
        <f t="shared" si="433"/>
        <v>6.4011013378717507E-6</v>
      </c>
      <c r="L321" s="300">
        <f t="shared" si="433"/>
        <v>9.0334105702361001E-6</v>
      </c>
      <c r="M321" s="300">
        <f t="shared" si="433"/>
        <v>1.1241896843650068E-5</v>
      </c>
      <c r="N321" s="300">
        <f t="shared" si="433"/>
        <v>1.2631407568131081E-5</v>
      </c>
      <c r="O321" s="300">
        <f t="shared" si="433"/>
        <v>1.2847532092408187E-5</v>
      </c>
      <c r="P321" s="300">
        <f t="shared" si="433"/>
        <v>1.1598752671426737E-5</v>
      </c>
      <c r="Q321" s="300">
        <f t="shared" si="433"/>
        <v>8.6717699159244432E-6</v>
      </c>
      <c r="R321" s="344">
        <f t="shared" si="433"/>
        <v>3.93603851023272E-6</v>
      </c>
      <c r="S321" s="300">
        <f t="shared" si="433"/>
        <v>-2.6597922070381586E-6</v>
      </c>
      <c r="T321" s="300">
        <f t="shared" si="433"/>
        <v>-1.134894658083585E-5</v>
      </c>
      <c r="U321" s="300">
        <f t="shared" si="433"/>
        <v>-2.1997750362268143E-5</v>
      </c>
      <c r="V321" s="300">
        <f t="shared" si="433"/>
        <v>-3.431988014257481E-5</v>
      </c>
      <c r="W321" s="300">
        <f t="shared" si="433"/>
        <v>-4.8024842721483552E-5</v>
      </c>
      <c r="X321" s="300">
        <f t="shared" si="433"/>
        <v>-6.2876693303404174E-5</v>
      </c>
      <c r="Y321" s="300">
        <f t="shared" si="433"/>
        <v>-7.8705601862294472E-5</v>
      </c>
      <c r="Z321" s="300">
        <f t="shared" si="433"/>
        <v>-9.5397347394721166E-5</v>
      </c>
      <c r="AA321" s="300">
        <f t="shared" si="433"/>
        <v>-1.128725610054504E-4</v>
      </c>
      <c r="AB321" s="300">
        <f t="shared" si="433"/>
        <v>-1.3105870030749589E-4</v>
      </c>
      <c r="AC321" s="300">
        <f t="shared" si="433"/>
        <v>-1.4986001374539537E-4</v>
      </c>
      <c r="AD321" s="300">
        <f t="shared" si="433"/>
        <v>-1.6913120539729931E-4</v>
      </c>
      <c r="AE321" s="300">
        <f t="shared" si="433"/>
        <v>-1.8865077847884937E-4</v>
      </c>
      <c r="AF321" s="300">
        <f t="shared" si="433"/>
        <v>-2.0809446867453563E-4</v>
      </c>
      <c r="AG321" s="300">
        <f t="shared" si="433"/>
        <v>-2.2704251513872009E-4</v>
      </c>
      <c r="AH321" s="300">
        <f t="shared" ref="AH321:BM321" si="434">+AH265/AH201-1</f>
        <v>-2.4498318217913706E-4</v>
      </c>
      <c r="AI321" s="300">
        <f t="shared" si="434"/>
        <v>-2.6132806424694621E-4</v>
      </c>
      <c r="AJ321" s="300">
        <f t="shared" si="434"/>
        <v>-2.7543931200624261E-4</v>
      </c>
      <c r="AK321" s="300" t="e">
        <f t="shared" si="434"/>
        <v>#DIV/0!</v>
      </c>
      <c r="AL321" s="300" t="e">
        <f t="shared" si="434"/>
        <v>#DIV/0!</v>
      </c>
      <c r="AM321" s="300" t="e">
        <f t="shared" si="434"/>
        <v>#DIV/0!</v>
      </c>
      <c r="AN321" s="300" t="e">
        <f t="shared" si="434"/>
        <v>#DIV/0!</v>
      </c>
      <c r="AO321" s="300" t="e">
        <f t="shared" si="434"/>
        <v>#DIV/0!</v>
      </c>
      <c r="AP321" s="300" t="e">
        <f t="shared" si="434"/>
        <v>#DIV/0!</v>
      </c>
      <c r="AQ321" s="300" t="e">
        <f t="shared" si="434"/>
        <v>#DIV/0!</v>
      </c>
      <c r="AR321" s="300" t="e">
        <f t="shared" si="434"/>
        <v>#DIV/0!</v>
      </c>
      <c r="AS321" s="300" t="e">
        <f t="shared" si="434"/>
        <v>#DIV/0!</v>
      </c>
      <c r="AT321" s="300" t="e">
        <f t="shared" si="434"/>
        <v>#DIV/0!</v>
      </c>
      <c r="AU321" s="300" t="e">
        <f t="shared" si="434"/>
        <v>#DIV/0!</v>
      </c>
      <c r="AV321" s="300" t="e">
        <f t="shared" si="434"/>
        <v>#DIV/0!</v>
      </c>
      <c r="AW321" s="300" t="e">
        <f t="shared" si="434"/>
        <v>#DIV/0!</v>
      </c>
      <c r="AX321" s="300" t="e">
        <f t="shared" si="434"/>
        <v>#DIV/0!</v>
      </c>
      <c r="AY321" s="300" t="e">
        <f t="shared" si="434"/>
        <v>#DIV/0!</v>
      </c>
      <c r="AZ321" s="300" t="e">
        <f t="shared" si="434"/>
        <v>#DIV/0!</v>
      </c>
      <c r="BA321" s="300" t="e">
        <f t="shared" si="434"/>
        <v>#DIV/0!</v>
      </c>
      <c r="BB321" s="300" t="e">
        <f t="shared" si="434"/>
        <v>#DIV/0!</v>
      </c>
      <c r="BC321" s="300" t="e">
        <f t="shared" si="434"/>
        <v>#DIV/0!</v>
      </c>
      <c r="BD321" s="300" t="e">
        <f t="shared" si="434"/>
        <v>#DIV/0!</v>
      </c>
      <c r="BE321" s="300" t="e">
        <f t="shared" si="434"/>
        <v>#DIV/0!</v>
      </c>
      <c r="BF321" s="300" t="e">
        <f t="shared" si="434"/>
        <v>#DIV/0!</v>
      </c>
      <c r="BG321" s="300" t="e">
        <f t="shared" si="434"/>
        <v>#DIV/0!</v>
      </c>
      <c r="BH321" s="300" t="e">
        <f t="shared" si="434"/>
        <v>#DIV/0!</v>
      </c>
      <c r="BI321" s="300" t="e">
        <f t="shared" si="434"/>
        <v>#DIV/0!</v>
      </c>
      <c r="BJ321" s="300" t="e">
        <f t="shared" si="434"/>
        <v>#DIV/0!</v>
      </c>
      <c r="BK321" s="300" t="e">
        <f t="shared" si="434"/>
        <v>#DIV/0!</v>
      </c>
      <c r="BL321" s="300" t="e">
        <f t="shared" si="434"/>
        <v>#DIV/0!</v>
      </c>
      <c r="BM321" s="300" t="e">
        <f t="shared" si="434"/>
        <v>#DIV/0!</v>
      </c>
      <c r="BN321" s="300" t="e">
        <f t="shared" ref="BN321:CB321" si="435">+BN265/BN201-1</f>
        <v>#DIV/0!</v>
      </c>
      <c r="BO321" s="300" t="e">
        <f t="shared" si="435"/>
        <v>#DIV/0!</v>
      </c>
      <c r="BP321" s="300" t="e">
        <f t="shared" si="435"/>
        <v>#DIV/0!</v>
      </c>
      <c r="BQ321" s="300" t="e">
        <f t="shared" si="435"/>
        <v>#DIV/0!</v>
      </c>
      <c r="BR321" s="300" t="e">
        <f t="shared" si="435"/>
        <v>#DIV/0!</v>
      </c>
      <c r="BS321" s="300" t="e">
        <f t="shared" si="435"/>
        <v>#DIV/0!</v>
      </c>
      <c r="BT321" s="300" t="e">
        <f t="shared" si="435"/>
        <v>#DIV/0!</v>
      </c>
      <c r="BU321" s="300" t="e">
        <f t="shared" si="435"/>
        <v>#DIV/0!</v>
      </c>
      <c r="BV321" s="300" t="e">
        <f t="shared" si="435"/>
        <v>#DIV/0!</v>
      </c>
      <c r="BW321" s="300" t="e">
        <f t="shared" si="435"/>
        <v>#DIV/0!</v>
      </c>
      <c r="BX321" s="300" t="e">
        <f t="shared" si="435"/>
        <v>#DIV/0!</v>
      </c>
      <c r="BY321" s="300" t="e">
        <f t="shared" si="435"/>
        <v>#DIV/0!</v>
      </c>
      <c r="BZ321" s="300" t="e">
        <f t="shared" si="435"/>
        <v>#DIV/0!</v>
      </c>
      <c r="CA321" s="300" t="e">
        <f t="shared" si="435"/>
        <v>#DIV/0!</v>
      </c>
      <c r="CB321" s="300" t="e">
        <f t="shared" si="435"/>
        <v>#DIV/0!</v>
      </c>
      <c r="CC321" s="300" t="e">
        <f t="shared" si="426"/>
        <v>#DIV/0!</v>
      </c>
      <c r="CD321" s="300" t="e">
        <f t="shared" si="426"/>
        <v>#DIV/0!</v>
      </c>
    </row>
    <row r="322" spans="1:82" ht="17.399999999999999" customHeight="1" x14ac:dyDescent="0.25">
      <c r="A322" s="300" t="s">
        <v>254</v>
      </c>
      <c r="B322" s="300">
        <f t="shared" ref="B322:AG322" si="436">+B266/B202-1</f>
        <v>-1.3090795114578668E-10</v>
      </c>
      <c r="C322" s="300">
        <f t="shared" si="436"/>
        <v>-3.9182662670000923E-9</v>
      </c>
      <c r="D322" s="361">
        <f t="shared" si="436"/>
        <v>-2.1023022767074906E-8</v>
      </c>
      <c r="E322" s="361">
        <f t="shared" si="436"/>
        <v>-4.3236033797633411E-7</v>
      </c>
      <c r="F322" s="361">
        <f t="shared" si="436"/>
        <v>-8.5838055896569898E-7</v>
      </c>
      <c r="G322" s="361">
        <f t="shared" si="436"/>
        <v>-8.5606135269422623E-7</v>
      </c>
      <c r="H322" s="361">
        <f t="shared" si="436"/>
        <v>-1.7707190991256283E-7</v>
      </c>
      <c r="I322" s="300">
        <f t="shared" si="436"/>
        <v>1.2088768730489363E-6</v>
      </c>
      <c r="J322" s="300">
        <f t="shared" si="436"/>
        <v>3.1454050846146941E-6</v>
      </c>
      <c r="K322" s="300">
        <f t="shared" si="436"/>
        <v>5.3890154845248617E-6</v>
      </c>
      <c r="L322" s="300">
        <f t="shared" si="436"/>
        <v>7.6293471271693392E-6</v>
      </c>
      <c r="M322" s="300">
        <f t="shared" si="436"/>
        <v>9.5255688519202408E-6</v>
      </c>
      <c r="N322" s="300">
        <f t="shared" si="436"/>
        <v>1.073869158219054E-5</v>
      </c>
      <c r="O322" s="300">
        <f t="shared" si="436"/>
        <v>1.0959763266926714E-5</v>
      </c>
      <c r="P322" s="300">
        <f t="shared" si="436"/>
        <v>9.9289752806264175E-6</v>
      </c>
      <c r="Q322" s="300">
        <f t="shared" si="436"/>
        <v>7.449746828758208E-6</v>
      </c>
      <c r="R322" s="344">
        <f t="shared" si="436"/>
        <v>3.39358383460997E-6</v>
      </c>
      <c r="S322" s="300">
        <f t="shared" si="436"/>
        <v>2.9488219526672133E-3</v>
      </c>
      <c r="T322" s="300">
        <f t="shared" si="436"/>
        <v>5.6436842857956471E-3</v>
      </c>
      <c r="U322" s="300">
        <f t="shared" si="436"/>
        <v>8.0976902244958016E-3</v>
      </c>
      <c r="V322" s="300">
        <f t="shared" si="436"/>
        <v>1.0320712186592251E-2</v>
      </c>
      <c r="W322" s="300">
        <f t="shared" si="436"/>
        <v>1.2322605384808227E-2</v>
      </c>
      <c r="X322" s="300">
        <f t="shared" si="436"/>
        <v>1.4113068964075826E-2</v>
      </c>
      <c r="Y322" s="300">
        <f t="shared" si="436"/>
        <v>1.5701549051189367E-2</v>
      </c>
      <c r="Z322" s="300">
        <f t="shared" si="436"/>
        <v>1.7097169772287701E-2</v>
      </c>
      <c r="AA322" s="300">
        <f t="shared" si="436"/>
        <v>1.8308687883809238E-2</v>
      </c>
      <c r="AB322" s="300">
        <f t="shared" si="436"/>
        <v>1.9344477570840679E-2</v>
      </c>
      <c r="AC322" s="300">
        <f t="shared" si="436"/>
        <v>2.0212553394132637E-2</v>
      </c>
      <c r="AD322" s="300">
        <f t="shared" si="436"/>
        <v>2.0922378472115311E-2</v>
      </c>
      <c r="AE322" s="300">
        <f t="shared" si="436"/>
        <v>2.1499920027518549E-2</v>
      </c>
      <c r="AF322" s="300">
        <f t="shared" si="436"/>
        <v>2.1953924945860903E-2</v>
      </c>
      <c r="AG322" s="300">
        <f t="shared" si="436"/>
        <v>2.2293403046978133E-2</v>
      </c>
      <c r="AH322" s="300">
        <f t="shared" ref="AH322:BM322" si="437">+AH266/AH202-1</f>
        <v>2.2528630034742481E-2</v>
      </c>
      <c r="AI322" s="300">
        <f t="shared" si="437"/>
        <v>2.2672744849275395E-2</v>
      </c>
      <c r="AJ322" s="300">
        <f t="shared" si="437"/>
        <v>2.2744401837979433E-2</v>
      </c>
      <c r="AK322" s="300" t="e">
        <f t="shared" si="437"/>
        <v>#DIV/0!</v>
      </c>
      <c r="AL322" s="300" t="e">
        <f t="shared" si="437"/>
        <v>#DIV/0!</v>
      </c>
      <c r="AM322" s="300" t="e">
        <f t="shared" si="437"/>
        <v>#DIV/0!</v>
      </c>
      <c r="AN322" s="300" t="e">
        <f t="shared" si="437"/>
        <v>#DIV/0!</v>
      </c>
      <c r="AO322" s="300" t="e">
        <f t="shared" si="437"/>
        <v>#DIV/0!</v>
      </c>
      <c r="AP322" s="300" t="e">
        <f t="shared" si="437"/>
        <v>#DIV/0!</v>
      </c>
      <c r="AQ322" s="300" t="e">
        <f t="shared" si="437"/>
        <v>#DIV/0!</v>
      </c>
      <c r="AR322" s="300" t="e">
        <f t="shared" si="437"/>
        <v>#DIV/0!</v>
      </c>
      <c r="AS322" s="300" t="e">
        <f t="shared" si="437"/>
        <v>#DIV/0!</v>
      </c>
      <c r="AT322" s="300" t="e">
        <f t="shared" si="437"/>
        <v>#DIV/0!</v>
      </c>
      <c r="AU322" s="300" t="e">
        <f t="shared" si="437"/>
        <v>#DIV/0!</v>
      </c>
      <c r="AV322" s="300" t="e">
        <f t="shared" si="437"/>
        <v>#DIV/0!</v>
      </c>
      <c r="AW322" s="300" t="e">
        <f t="shared" si="437"/>
        <v>#DIV/0!</v>
      </c>
      <c r="AX322" s="300" t="e">
        <f t="shared" si="437"/>
        <v>#DIV/0!</v>
      </c>
      <c r="AY322" s="300" t="e">
        <f t="shared" si="437"/>
        <v>#DIV/0!</v>
      </c>
      <c r="AZ322" s="300" t="e">
        <f t="shared" si="437"/>
        <v>#DIV/0!</v>
      </c>
      <c r="BA322" s="300" t="e">
        <f t="shared" si="437"/>
        <v>#DIV/0!</v>
      </c>
      <c r="BB322" s="300" t="e">
        <f t="shared" si="437"/>
        <v>#DIV/0!</v>
      </c>
      <c r="BC322" s="300" t="e">
        <f t="shared" si="437"/>
        <v>#DIV/0!</v>
      </c>
      <c r="BD322" s="300" t="e">
        <f t="shared" si="437"/>
        <v>#DIV/0!</v>
      </c>
      <c r="BE322" s="300" t="e">
        <f t="shared" si="437"/>
        <v>#DIV/0!</v>
      </c>
      <c r="BF322" s="300" t="e">
        <f t="shared" si="437"/>
        <v>#DIV/0!</v>
      </c>
      <c r="BG322" s="300" t="e">
        <f t="shared" si="437"/>
        <v>#DIV/0!</v>
      </c>
      <c r="BH322" s="300" t="e">
        <f t="shared" si="437"/>
        <v>#DIV/0!</v>
      </c>
      <c r="BI322" s="300" t="e">
        <f t="shared" si="437"/>
        <v>#DIV/0!</v>
      </c>
      <c r="BJ322" s="300" t="e">
        <f t="shared" si="437"/>
        <v>#DIV/0!</v>
      </c>
      <c r="BK322" s="300" t="e">
        <f t="shared" si="437"/>
        <v>#DIV/0!</v>
      </c>
      <c r="BL322" s="300" t="e">
        <f t="shared" si="437"/>
        <v>#DIV/0!</v>
      </c>
      <c r="BM322" s="300" t="e">
        <f t="shared" si="437"/>
        <v>#DIV/0!</v>
      </c>
      <c r="BN322" s="300" t="e">
        <f t="shared" ref="BN322:CB322" si="438">+BN266/BN202-1</f>
        <v>#DIV/0!</v>
      </c>
      <c r="BO322" s="300" t="e">
        <f t="shared" si="438"/>
        <v>#DIV/0!</v>
      </c>
      <c r="BP322" s="300" t="e">
        <f t="shared" si="438"/>
        <v>#DIV/0!</v>
      </c>
      <c r="BQ322" s="300" t="e">
        <f t="shared" si="438"/>
        <v>#DIV/0!</v>
      </c>
      <c r="BR322" s="300" t="e">
        <f t="shared" si="438"/>
        <v>#DIV/0!</v>
      </c>
      <c r="BS322" s="300" t="e">
        <f t="shared" si="438"/>
        <v>#DIV/0!</v>
      </c>
      <c r="BT322" s="300" t="e">
        <f t="shared" si="438"/>
        <v>#DIV/0!</v>
      </c>
      <c r="BU322" s="300" t="e">
        <f t="shared" si="438"/>
        <v>#DIV/0!</v>
      </c>
      <c r="BV322" s="300" t="e">
        <f t="shared" si="438"/>
        <v>#DIV/0!</v>
      </c>
      <c r="BW322" s="300" t="e">
        <f t="shared" si="438"/>
        <v>#DIV/0!</v>
      </c>
      <c r="BX322" s="300" t="e">
        <f t="shared" si="438"/>
        <v>#DIV/0!</v>
      </c>
      <c r="BY322" s="300" t="e">
        <f t="shared" si="438"/>
        <v>#DIV/0!</v>
      </c>
      <c r="BZ322" s="300" t="e">
        <f t="shared" si="438"/>
        <v>#DIV/0!</v>
      </c>
      <c r="CA322" s="300" t="e">
        <f t="shared" si="438"/>
        <v>#DIV/0!</v>
      </c>
      <c r="CB322" s="300" t="e">
        <f t="shared" si="438"/>
        <v>#DIV/0!</v>
      </c>
      <c r="CC322" s="300" t="e">
        <f t="shared" si="426"/>
        <v>#DIV/0!</v>
      </c>
      <c r="CD322" s="300" t="e">
        <f t="shared" si="426"/>
        <v>#DIV/0!</v>
      </c>
    </row>
    <row r="323" spans="1:82" ht="17.399999999999999" customHeight="1" x14ac:dyDescent="0.25">
      <c r="A323" s="300" t="s">
        <v>255</v>
      </c>
      <c r="B323" s="300">
        <f t="shared" ref="B323:AG323" si="439">+B267/B203-1</f>
        <v>-1.7585033429412533E-10</v>
      </c>
      <c r="C323" s="300">
        <f t="shared" si="439"/>
        <v>-5.3503753649764008E-9</v>
      </c>
      <c r="D323" s="361">
        <f t="shared" si="439"/>
        <v>-2.819804778564361E-8</v>
      </c>
      <c r="E323" s="361">
        <f t="shared" si="439"/>
        <v>-5.6941603709947941E-7</v>
      </c>
      <c r="F323" s="361">
        <f t="shared" si="439"/>
        <v>-1.113119841855692E-6</v>
      </c>
      <c r="G323" s="361">
        <f t="shared" si="439"/>
        <v>-1.0951659459301766E-6</v>
      </c>
      <c r="H323" s="361">
        <f t="shared" si="439"/>
        <v>-2.2384883668902233E-7</v>
      </c>
      <c r="I323" s="300">
        <f t="shared" si="439"/>
        <v>1.5120030865123368E-6</v>
      </c>
      <c r="J323" s="300">
        <f t="shared" si="439"/>
        <v>3.8966339388490923E-6</v>
      </c>
      <c r="K323" s="300">
        <f t="shared" si="439"/>
        <v>6.6183765570215769E-6</v>
      </c>
      <c r="L323" s="300">
        <f t="shared" si="439"/>
        <v>9.2956023640677898E-6</v>
      </c>
      <c r="M323" s="300">
        <f t="shared" si="439"/>
        <v>1.1521038878026246E-5</v>
      </c>
      <c r="N323" s="300">
        <f t="shared" si="439"/>
        <v>1.2899816373312945E-5</v>
      </c>
      <c r="O323" s="300">
        <f t="shared" si="439"/>
        <v>1.3081197232756026E-5</v>
      </c>
      <c r="P323" s="300">
        <f t="shared" si="439"/>
        <v>1.1779320700178175E-5</v>
      </c>
      <c r="Q323" s="300">
        <f t="shared" si="439"/>
        <v>8.7873184744235999E-6</v>
      </c>
      <c r="R323" s="344">
        <f t="shared" si="439"/>
        <v>3.9809217418085296E-6</v>
      </c>
      <c r="S323" s="300">
        <f t="shared" si="439"/>
        <v>-2.6857438387706267E-6</v>
      </c>
      <c r="T323" s="300">
        <f t="shared" si="439"/>
        <v>-1.1443666866228774E-5</v>
      </c>
      <c r="U323" s="300">
        <f t="shared" si="439"/>
        <v>-2.2154744541036386E-5</v>
      </c>
      <c r="V323" s="300">
        <f t="shared" si="439"/>
        <v>-3.4529240912073433E-5</v>
      </c>
      <c r="W323" s="300">
        <f t="shared" si="439"/>
        <v>-4.8275147478515912E-5</v>
      </c>
      <c r="X323" s="300">
        <f t="shared" si="439"/>
        <v>-6.3156550881071638E-5</v>
      </c>
      <c r="Y323" s="300">
        <f t="shared" si="439"/>
        <v>-7.900459732779197E-5</v>
      </c>
      <c r="Z323" s="300">
        <f t="shared" si="439"/>
        <v>-9.570648219270339E-5</v>
      </c>
      <c r="AA323" s="300">
        <f t="shared" si="439"/>
        <v>-1.1318435152185558E-4</v>
      </c>
      <c r="AB323" s="300">
        <f t="shared" si="439"/>
        <v>-1.3136707594918473E-4</v>
      </c>
      <c r="AC323" s="300">
        <f t="shared" si="439"/>
        <v>-1.5016012402602197E-4</v>
      </c>
      <c r="AD323" s="300">
        <f t="shared" si="439"/>
        <v>-1.6941923351287969E-4</v>
      </c>
      <c r="AE323" s="300">
        <f t="shared" si="439"/>
        <v>-1.8892397472813904E-4</v>
      </c>
      <c r="AF323" s="300">
        <f t="shared" si="439"/>
        <v>-2.0835069441327292E-4</v>
      </c>
      <c r="AG323" s="300">
        <f t="shared" si="439"/>
        <v>-2.2728016058448652E-4</v>
      </c>
      <c r="AH323" s="300">
        <f t="shared" ref="AH323:BM323" si="440">+AH267/AH203-1</f>
        <v>-2.45201118585614E-4</v>
      </c>
      <c r="AI323" s="300">
        <f t="shared" si="440"/>
        <v>-2.6152564546533252E-4</v>
      </c>
      <c r="AJ323" s="300">
        <f t="shared" si="440"/>
        <v>-2.7561637468009881E-4</v>
      </c>
      <c r="AK323" s="300" t="e">
        <f t="shared" si="440"/>
        <v>#DIV/0!</v>
      </c>
      <c r="AL323" s="300" t="e">
        <f t="shared" si="440"/>
        <v>#DIV/0!</v>
      </c>
      <c r="AM323" s="300" t="e">
        <f t="shared" si="440"/>
        <v>#DIV/0!</v>
      </c>
      <c r="AN323" s="300" t="e">
        <f t="shared" si="440"/>
        <v>#DIV/0!</v>
      </c>
      <c r="AO323" s="300" t="e">
        <f t="shared" si="440"/>
        <v>#DIV/0!</v>
      </c>
      <c r="AP323" s="300" t="e">
        <f t="shared" si="440"/>
        <v>#DIV/0!</v>
      </c>
      <c r="AQ323" s="300" t="e">
        <f t="shared" si="440"/>
        <v>#DIV/0!</v>
      </c>
      <c r="AR323" s="300" t="e">
        <f t="shared" si="440"/>
        <v>#DIV/0!</v>
      </c>
      <c r="AS323" s="300" t="e">
        <f t="shared" si="440"/>
        <v>#DIV/0!</v>
      </c>
      <c r="AT323" s="300" t="e">
        <f t="shared" si="440"/>
        <v>#DIV/0!</v>
      </c>
      <c r="AU323" s="300" t="e">
        <f t="shared" si="440"/>
        <v>#DIV/0!</v>
      </c>
      <c r="AV323" s="300" t="e">
        <f t="shared" si="440"/>
        <v>#DIV/0!</v>
      </c>
      <c r="AW323" s="300" t="e">
        <f t="shared" si="440"/>
        <v>#DIV/0!</v>
      </c>
      <c r="AX323" s="300" t="e">
        <f t="shared" si="440"/>
        <v>#DIV/0!</v>
      </c>
      <c r="AY323" s="300" t="e">
        <f t="shared" si="440"/>
        <v>#DIV/0!</v>
      </c>
      <c r="AZ323" s="300" t="e">
        <f t="shared" si="440"/>
        <v>#DIV/0!</v>
      </c>
      <c r="BA323" s="300" t="e">
        <f t="shared" si="440"/>
        <v>#DIV/0!</v>
      </c>
      <c r="BB323" s="300" t="e">
        <f t="shared" si="440"/>
        <v>#DIV/0!</v>
      </c>
      <c r="BC323" s="300" t="e">
        <f t="shared" si="440"/>
        <v>#DIV/0!</v>
      </c>
      <c r="BD323" s="300" t="e">
        <f t="shared" si="440"/>
        <v>#DIV/0!</v>
      </c>
      <c r="BE323" s="300" t="e">
        <f t="shared" si="440"/>
        <v>#DIV/0!</v>
      </c>
      <c r="BF323" s="300" t="e">
        <f t="shared" si="440"/>
        <v>#DIV/0!</v>
      </c>
      <c r="BG323" s="300" t="e">
        <f t="shared" si="440"/>
        <v>#DIV/0!</v>
      </c>
      <c r="BH323" s="300" t="e">
        <f t="shared" si="440"/>
        <v>#DIV/0!</v>
      </c>
      <c r="BI323" s="300" t="e">
        <f t="shared" si="440"/>
        <v>#DIV/0!</v>
      </c>
      <c r="BJ323" s="300" t="e">
        <f t="shared" si="440"/>
        <v>#DIV/0!</v>
      </c>
      <c r="BK323" s="300" t="e">
        <f t="shared" si="440"/>
        <v>#DIV/0!</v>
      </c>
      <c r="BL323" s="300" t="e">
        <f t="shared" si="440"/>
        <v>#DIV/0!</v>
      </c>
      <c r="BM323" s="300" t="e">
        <f t="shared" si="440"/>
        <v>#DIV/0!</v>
      </c>
      <c r="BN323" s="300" t="e">
        <f t="shared" ref="BN323:CB323" si="441">+BN267/BN203-1</f>
        <v>#DIV/0!</v>
      </c>
      <c r="BO323" s="300" t="e">
        <f t="shared" si="441"/>
        <v>#DIV/0!</v>
      </c>
      <c r="BP323" s="300" t="e">
        <f t="shared" si="441"/>
        <v>#DIV/0!</v>
      </c>
      <c r="BQ323" s="300" t="e">
        <f t="shared" si="441"/>
        <v>#DIV/0!</v>
      </c>
      <c r="BR323" s="300" t="e">
        <f t="shared" si="441"/>
        <v>#DIV/0!</v>
      </c>
      <c r="BS323" s="300" t="e">
        <f t="shared" si="441"/>
        <v>#DIV/0!</v>
      </c>
      <c r="BT323" s="300" t="e">
        <f t="shared" si="441"/>
        <v>#DIV/0!</v>
      </c>
      <c r="BU323" s="300" t="e">
        <f t="shared" si="441"/>
        <v>#DIV/0!</v>
      </c>
      <c r="BV323" s="300" t="e">
        <f t="shared" si="441"/>
        <v>#DIV/0!</v>
      </c>
      <c r="BW323" s="300" t="e">
        <f t="shared" si="441"/>
        <v>#DIV/0!</v>
      </c>
      <c r="BX323" s="300" t="e">
        <f t="shared" si="441"/>
        <v>#DIV/0!</v>
      </c>
      <c r="BY323" s="300" t="e">
        <f t="shared" si="441"/>
        <v>#DIV/0!</v>
      </c>
      <c r="BZ323" s="300" t="e">
        <f t="shared" si="441"/>
        <v>#DIV/0!</v>
      </c>
      <c r="CA323" s="300" t="e">
        <f t="shared" si="441"/>
        <v>#DIV/0!</v>
      </c>
      <c r="CB323" s="300" t="e">
        <f t="shared" si="441"/>
        <v>#DIV/0!</v>
      </c>
      <c r="CC323" s="300" t="e">
        <f t="shared" si="426"/>
        <v>#DIV/0!</v>
      </c>
      <c r="CD323" s="300" t="e">
        <f t="shared" si="426"/>
        <v>#DIV/0!</v>
      </c>
    </row>
    <row r="324" spans="1:82" ht="17.399999999999999" customHeight="1" x14ac:dyDescent="0.25">
      <c r="A324" s="300" t="s">
        <v>256</v>
      </c>
      <c r="B324" s="300"/>
      <c r="C324" s="300"/>
      <c r="D324" s="361"/>
      <c r="E324" s="361"/>
      <c r="F324" s="361"/>
      <c r="G324" s="361"/>
      <c r="H324" s="361"/>
      <c r="I324" s="300"/>
      <c r="J324" s="300"/>
      <c r="K324" s="300"/>
      <c r="L324" s="300"/>
      <c r="M324" s="300"/>
      <c r="N324" s="300"/>
      <c r="O324" s="300"/>
      <c r="P324" s="300"/>
      <c r="Q324" s="300"/>
      <c r="R324" s="344"/>
      <c r="S324" s="300"/>
      <c r="T324" s="300"/>
      <c r="U324" s="300"/>
      <c r="V324" s="300"/>
      <c r="W324" s="300"/>
      <c r="X324" s="300"/>
      <c r="Y324" s="300"/>
      <c r="Z324" s="300"/>
      <c r="AA324" s="300"/>
      <c r="AB324" s="300"/>
      <c r="AC324" s="300"/>
      <c r="AD324" s="300"/>
      <c r="AE324" s="300"/>
      <c r="AF324" s="300"/>
      <c r="AG324" s="300"/>
      <c r="AH324" s="300"/>
      <c r="AI324" s="300"/>
      <c r="AJ324" s="300"/>
      <c r="AK324" s="300"/>
      <c r="AL324" s="300"/>
      <c r="AM324" s="300"/>
      <c r="AN324" s="300"/>
      <c r="AO324" s="300"/>
      <c r="AP324" s="300"/>
      <c r="AQ324" s="300"/>
      <c r="AR324" s="300"/>
      <c r="AS324" s="300"/>
      <c r="AT324" s="300"/>
      <c r="AU324" s="300"/>
      <c r="AV324" s="300"/>
      <c r="AW324" s="300"/>
      <c r="AX324" s="300"/>
      <c r="AY324" s="300"/>
      <c r="AZ324" s="300"/>
      <c r="BA324" s="300"/>
      <c r="BB324" s="300"/>
      <c r="BC324" s="300"/>
      <c r="BD324" s="300"/>
      <c r="BE324" s="300"/>
      <c r="BF324" s="300"/>
      <c r="BG324" s="300"/>
      <c r="BH324" s="300"/>
      <c r="BI324" s="300"/>
      <c r="BJ324" s="300"/>
      <c r="BK324" s="300"/>
      <c r="BL324" s="300"/>
      <c r="BM324" s="300"/>
      <c r="BN324" s="300"/>
      <c r="BO324" s="300"/>
      <c r="BP324" s="300"/>
      <c r="BQ324" s="300"/>
      <c r="BR324" s="300"/>
      <c r="BS324" s="300"/>
      <c r="BT324" s="300"/>
      <c r="BU324" s="300"/>
      <c r="BV324" s="300"/>
      <c r="BW324" s="300"/>
      <c r="BX324" s="300"/>
      <c r="BY324" s="300"/>
      <c r="BZ324" s="300"/>
      <c r="CA324" s="300"/>
      <c r="CB324" s="300"/>
      <c r="CC324" s="300"/>
      <c r="CD324" s="300"/>
    </row>
    <row r="325" spans="1:82" ht="17.399999999999999" customHeight="1" x14ac:dyDescent="0.25">
      <c r="A325" s="300" t="s">
        <v>257</v>
      </c>
      <c r="B325" s="300">
        <f t="shared" ref="B325:AG325" si="442">+B269/B205-1</f>
        <v>0</v>
      </c>
      <c r="C325" s="300">
        <f t="shared" si="442"/>
        <v>0</v>
      </c>
      <c r="D325" s="361">
        <f t="shared" si="442"/>
        <v>0</v>
      </c>
      <c r="E325" s="361">
        <f t="shared" si="442"/>
        <v>0</v>
      </c>
      <c r="F325" s="361">
        <f t="shared" si="442"/>
        <v>0</v>
      </c>
      <c r="G325" s="361">
        <f t="shared" si="442"/>
        <v>0</v>
      </c>
      <c r="H325" s="361">
        <f t="shared" si="442"/>
        <v>0</v>
      </c>
      <c r="I325" s="300">
        <f t="shared" si="442"/>
        <v>0</v>
      </c>
      <c r="J325" s="300">
        <f t="shared" si="442"/>
        <v>0</v>
      </c>
      <c r="K325" s="300">
        <f t="shared" si="442"/>
        <v>0</v>
      </c>
      <c r="L325" s="300">
        <f t="shared" si="442"/>
        <v>-4.8605564018089353E-12</v>
      </c>
      <c r="M325" s="300">
        <f t="shared" si="442"/>
        <v>1.6743939568186761E-11</v>
      </c>
      <c r="N325" s="300">
        <f t="shared" si="442"/>
        <v>2.2745361150100507E-11</v>
      </c>
      <c r="O325" s="300">
        <f t="shared" si="442"/>
        <v>9.4093621783031267E-12</v>
      </c>
      <c r="P325" s="300">
        <f t="shared" si="442"/>
        <v>3.1636027131298761E-11</v>
      </c>
      <c r="Q325" s="300">
        <f t="shared" si="442"/>
        <v>-3.422084837723105E-11</v>
      </c>
      <c r="R325" s="344">
        <f t="shared" si="442"/>
        <v>2.0659918220644613E-11</v>
      </c>
      <c r="S325" s="300">
        <f t="shared" si="442"/>
        <v>-1.9992341115937506E-11</v>
      </c>
      <c r="T325" s="300">
        <f t="shared" si="442"/>
        <v>-5.3869464444744608E-11</v>
      </c>
      <c r="U325" s="300">
        <f t="shared" si="442"/>
        <v>3.3959945966444138E-11</v>
      </c>
      <c r="V325" s="300">
        <f t="shared" si="442"/>
        <v>-2.1804558159033149E-11</v>
      </c>
      <c r="W325" s="300">
        <f t="shared" si="442"/>
        <v>-3.7294722865510721E-11</v>
      </c>
      <c r="X325" s="300">
        <f t="shared" si="442"/>
        <v>-2.0083268381654307E-11</v>
      </c>
      <c r="Y325" s="300">
        <f t="shared" si="442"/>
        <v>-7.7454154201461733E-11</v>
      </c>
      <c r="Z325" s="300">
        <f t="shared" si="442"/>
        <v>-9.8702601647460142E-11</v>
      </c>
      <c r="AA325" s="300">
        <f t="shared" si="442"/>
        <v>9.0172758149265064E-11</v>
      </c>
      <c r="AB325" s="300">
        <f t="shared" si="442"/>
        <v>-9.3455798655384115E-11</v>
      </c>
      <c r="AC325" s="300">
        <f t="shared" si="442"/>
        <v>5.2281290408018322E-11</v>
      </c>
      <c r="AD325" s="300">
        <f t="shared" si="442"/>
        <v>-4.487665794528084E-11</v>
      </c>
      <c r="AE325" s="300">
        <f t="shared" si="442"/>
        <v>1.3504575235856464E-10</v>
      </c>
      <c r="AF325" s="300">
        <f t="shared" si="442"/>
        <v>9.5062846483529029E-11</v>
      </c>
      <c r="AG325" s="300">
        <f t="shared" si="442"/>
        <v>1.8391332901046553E-10</v>
      </c>
      <c r="AH325" s="300">
        <f t="shared" ref="AH325:BM325" si="443">+AH269/AH205-1</f>
        <v>-1.3532175380248646E-11</v>
      </c>
      <c r="AI325" s="300">
        <f t="shared" si="443"/>
        <v>-2.3291613082676577E-10</v>
      </c>
      <c r="AJ325" s="300">
        <f t="shared" si="443"/>
        <v>-1.7197621104969585E-10</v>
      </c>
      <c r="AK325" s="300">
        <f t="shared" si="443"/>
        <v>-3.6553760018875892E-11</v>
      </c>
      <c r="AL325" s="300">
        <f t="shared" si="443"/>
        <v>1.1391554366468881E-10</v>
      </c>
      <c r="AM325" s="300">
        <f t="shared" si="443"/>
        <v>-1.3686640709664744E-10</v>
      </c>
      <c r="AN325" s="300">
        <f t="shared" si="443"/>
        <v>2.3466251164450114E-10</v>
      </c>
      <c r="AO325" s="300">
        <f t="shared" si="443"/>
        <v>-1.7814749675437724E-10</v>
      </c>
      <c r="AP325" s="300">
        <f t="shared" si="443"/>
        <v>-5.2215565204960512E-10</v>
      </c>
      <c r="AQ325" s="300">
        <f t="shared" si="443"/>
        <v>2.4230728534746504E-10</v>
      </c>
      <c r="AR325" s="300">
        <f t="shared" si="443"/>
        <v>-3.239615242733862E-10</v>
      </c>
      <c r="AS325" s="300">
        <f t="shared" si="443"/>
        <v>3.0522606664362684E-10</v>
      </c>
      <c r="AT325" s="300">
        <f t="shared" si="443"/>
        <v>-7.4341965916602248E-10</v>
      </c>
      <c r="AU325" s="300">
        <f t="shared" si="443"/>
        <v>-9.3761309827300465E-10</v>
      </c>
      <c r="AV325" s="300">
        <f t="shared" si="443"/>
        <v>1.0043235132428663E-9</v>
      </c>
      <c r="AW325" s="300">
        <f t="shared" si="443"/>
        <v>-1.9440293819172894E-10</v>
      </c>
      <c r="AX325" s="300">
        <f t="shared" si="443"/>
        <v>7.1980865712362174E-11</v>
      </c>
      <c r="AY325" s="300">
        <f t="shared" si="443"/>
        <v>-2.240009289167233E-10</v>
      </c>
      <c r="AZ325" s="300">
        <f t="shared" si="443"/>
        <v>7.626048681430575E-10</v>
      </c>
      <c r="BA325" s="300">
        <f t="shared" si="443"/>
        <v>-1.7952623831973824E-9</v>
      </c>
      <c r="BB325" s="300">
        <f t="shared" si="443"/>
        <v>6.4080207806682665E-10</v>
      </c>
      <c r="BC325" s="300">
        <f t="shared" si="443"/>
        <v>1.994171272556855E-9</v>
      </c>
      <c r="BD325" s="300">
        <f t="shared" si="443"/>
        <v>-5.120677215586511E-10</v>
      </c>
      <c r="BE325" s="300">
        <f t="shared" si="443"/>
        <v>-2.1828938656653918E-9</v>
      </c>
      <c r="BF325" s="300">
        <f t="shared" si="443"/>
        <v>-2.8017181907813438E-9</v>
      </c>
      <c r="BG325" s="300">
        <f t="shared" si="443"/>
        <v>-2.8017180797590413E-9</v>
      </c>
      <c r="BH325" s="300">
        <f t="shared" si="443"/>
        <v>-1.2737564336617879E-9</v>
      </c>
      <c r="BI325" s="300">
        <f t="shared" si="443"/>
        <v>-3.8203590291274736E-9</v>
      </c>
      <c r="BJ325" s="300">
        <f t="shared" si="443"/>
        <v>-2.8771728333154556E-9</v>
      </c>
      <c r="BK325" s="300">
        <f t="shared" si="443"/>
        <v>-7.8120343527388059E-10</v>
      </c>
      <c r="BL325" s="300">
        <f t="shared" si="443"/>
        <v>2.7120785617285037E-9</v>
      </c>
      <c r="BM325" s="300">
        <f t="shared" si="443"/>
        <v>1.2446221830941795E-10</v>
      </c>
      <c r="BN325" s="300">
        <f t="shared" ref="BN325:CB325" si="444">+BN269/BN205-1</f>
        <v>1.2446221830941795E-10</v>
      </c>
      <c r="BO325" s="300">
        <f t="shared" si="444"/>
        <v>1.7217562930937902E-9</v>
      </c>
      <c r="BP325" s="300">
        <f t="shared" si="444"/>
        <v>1.7217562930937902E-9</v>
      </c>
      <c r="BQ325" s="300">
        <f t="shared" si="444"/>
        <v>-2.2221794404586603E-9</v>
      </c>
      <c r="BR325" s="300">
        <f t="shared" si="444"/>
        <v>-8.7954057370609462E-9</v>
      </c>
      <c r="BS325" s="300">
        <f t="shared" si="444"/>
        <v>-1.4918206669989331E-9</v>
      </c>
      <c r="BT325" s="300">
        <f t="shared" si="444"/>
        <v>3.9182423972050628E-9</v>
      </c>
      <c r="BU325" s="300">
        <f t="shared" si="444"/>
        <v>-1.4115300928096985E-8</v>
      </c>
      <c r="BV325" s="300">
        <f t="shared" si="444"/>
        <v>1.2601059529160352E-8</v>
      </c>
      <c r="BW325" s="300">
        <f t="shared" si="444"/>
        <v>-1.7083785275318064E-8</v>
      </c>
      <c r="BX325" s="300">
        <f t="shared" si="444"/>
        <v>-1.2960890027891026E-8</v>
      </c>
      <c r="BY325" s="300">
        <f t="shared" si="444"/>
        <v>-1.7541884500538174E-8</v>
      </c>
      <c r="BZ325" s="300">
        <f t="shared" si="444"/>
        <v>-2.2631878260348515E-8</v>
      </c>
      <c r="CA325" s="300">
        <f t="shared" si="444"/>
        <v>-1.6976329453299854E-8</v>
      </c>
      <c r="CB325" s="300">
        <f t="shared" si="444"/>
        <v>-1.6976329453299854E-8</v>
      </c>
      <c r="CC325" s="300">
        <f>+CC269/CC205-1</f>
        <v>1.793446613440608E-8</v>
      </c>
      <c r="CD325" s="300">
        <f>+CD269/CD205-1</f>
        <v>-3.6371214817698672E-8</v>
      </c>
    </row>
    <row r="326" spans="1:82" ht="17.399999999999999" customHeight="1" x14ac:dyDescent="0.25">
      <c r="A326" s="300" t="s">
        <v>258</v>
      </c>
      <c r="B326" s="300">
        <f t="shared" ref="B326:AG326" si="445">+B270/B206-1</f>
        <v>0</v>
      </c>
      <c r="C326" s="300">
        <f t="shared" si="445"/>
        <v>-7.9491968563161208E-14</v>
      </c>
      <c r="D326" s="361">
        <f t="shared" si="445"/>
        <v>-3.8682268499456995E-10</v>
      </c>
      <c r="E326" s="361">
        <f t="shared" si="445"/>
        <v>-2.3515737135326731E-9</v>
      </c>
      <c r="F326" s="361">
        <f t="shared" si="445"/>
        <v>-4.1575378140201735E-8</v>
      </c>
      <c r="G326" s="361">
        <f t="shared" si="445"/>
        <v>-1.1377249009569823E-7</v>
      </c>
      <c r="H326" s="361">
        <f t="shared" si="445"/>
        <v>-1.779893954445555E-7</v>
      </c>
      <c r="I326" s="300">
        <f t="shared" si="445"/>
        <v>-1.8031203463664269E-7</v>
      </c>
      <c r="J326" s="300">
        <f t="shared" si="445"/>
        <v>-7.3504633157916999E-8</v>
      </c>
      <c r="K326" s="300">
        <f t="shared" si="445"/>
        <v>1.7031579502280181E-7</v>
      </c>
      <c r="L326" s="300">
        <f t="shared" si="445"/>
        <v>5.5664781073438974E-7</v>
      </c>
      <c r="M326" s="300">
        <f t="shared" si="445"/>
        <v>1.0678302817535013E-6</v>
      </c>
      <c r="N326" s="300">
        <f t="shared" si="445"/>
        <v>1.6649874043928037E-6</v>
      </c>
      <c r="O326" s="300">
        <f t="shared" si="445"/>
        <v>2.2918407880379021E-6</v>
      </c>
      <c r="P326" s="300">
        <f t="shared" si="445"/>
        <v>2.879713754788682E-6</v>
      </c>
      <c r="Q326" s="300">
        <f t="shared" si="445"/>
        <v>3.3529420289113432E-6</v>
      </c>
      <c r="R326" s="344">
        <f t="shared" si="445"/>
        <v>3.6342897660190943E-6</v>
      </c>
      <c r="S326" s="300">
        <f t="shared" si="445"/>
        <v>3.6498428694908824E-6</v>
      </c>
      <c r="T326" s="300">
        <f t="shared" si="445"/>
        <v>3.3330876916259911E-6</v>
      </c>
      <c r="U326" s="300">
        <f t="shared" si="445"/>
        <v>2.6157136563398353E-6</v>
      </c>
      <c r="V326" s="300">
        <f t="shared" si="445"/>
        <v>1.4464395501345706E-6</v>
      </c>
      <c r="W326" s="300">
        <f t="shared" si="445"/>
        <v>-2.0312741799699552E-7</v>
      </c>
      <c r="X326" s="300">
        <f t="shared" si="445"/>
        <v>-2.3402624795831883E-6</v>
      </c>
      <c r="Y326" s="300">
        <f t="shared" si="445"/>
        <v>-4.9550848235657696E-6</v>
      </c>
      <c r="Z326" s="300">
        <f t="shared" si="445"/>
        <v>-8.0241506590361666E-6</v>
      </c>
      <c r="AA326" s="300">
        <f t="shared" si="445"/>
        <v>-1.1512662120849448E-5</v>
      </c>
      <c r="AB326" s="300">
        <f t="shared" si="445"/>
        <v>-1.537495054559912E-5</v>
      </c>
      <c r="AC326" s="300">
        <f t="shared" si="445"/>
        <v>-1.9553084040002666E-5</v>
      </c>
      <c r="AD326" s="300">
        <f t="shared" si="445"/>
        <v>-2.3973695660761685E-5</v>
      </c>
      <c r="AE326" s="300">
        <f t="shared" si="445"/>
        <v>-2.8542926388763767E-5</v>
      </c>
      <c r="AF326" s="300">
        <f t="shared" si="445"/>
        <v>-3.3136732787597545E-5</v>
      </c>
      <c r="AG326" s="300">
        <f t="shared" si="445"/>
        <v>-3.7598320866694124E-5</v>
      </c>
      <c r="AH326" s="300">
        <f t="shared" ref="AH326:BM326" si="446">+AH270/AH206-1</f>
        <v>-4.1731404610723111E-5</v>
      </c>
      <c r="AI326" s="300">
        <f t="shared" si="446"/>
        <v>-4.5292968040899773E-5</v>
      </c>
      <c r="AJ326" s="300">
        <f t="shared" si="446"/>
        <v>-4.7985427113483858E-5</v>
      </c>
      <c r="AK326" s="300">
        <f t="shared" si="446"/>
        <v>-4.9447835644755855E-5</v>
      </c>
      <c r="AL326" s="300">
        <f t="shared" si="446"/>
        <v>-4.9447835644755855E-5</v>
      </c>
      <c r="AM326" s="300">
        <f t="shared" si="446"/>
        <v>-4.9447835644755855E-5</v>
      </c>
      <c r="AN326" s="300">
        <f t="shared" si="446"/>
        <v>-4.9447835644755855E-5</v>
      </c>
      <c r="AO326" s="300">
        <f t="shared" si="446"/>
        <v>-4.9447835644755855E-5</v>
      </c>
      <c r="AP326" s="300">
        <f t="shared" si="446"/>
        <v>-4.9447835644755855E-5</v>
      </c>
      <c r="AQ326" s="300">
        <f t="shared" si="446"/>
        <v>-4.9447835644755855E-5</v>
      </c>
      <c r="AR326" s="300">
        <f t="shared" si="446"/>
        <v>-4.9447835644755855E-5</v>
      </c>
      <c r="AS326" s="300">
        <f t="shared" si="446"/>
        <v>-4.9447835644755855E-5</v>
      </c>
      <c r="AT326" s="300">
        <f t="shared" si="446"/>
        <v>-4.9447835644755855E-5</v>
      </c>
      <c r="AU326" s="300">
        <f t="shared" si="446"/>
        <v>-4.9447835644755855E-5</v>
      </c>
      <c r="AV326" s="300">
        <f t="shared" si="446"/>
        <v>-4.9447835644755855E-5</v>
      </c>
      <c r="AW326" s="300">
        <f t="shared" si="446"/>
        <v>-4.9447835644755855E-5</v>
      </c>
      <c r="AX326" s="300">
        <f t="shared" si="446"/>
        <v>-4.9447835644755855E-5</v>
      </c>
      <c r="AY326" s="300">
        <f t="shared" si="446"/>
        <v>-4.9447835644755855E-5</v>
      </c>
      <c r="AZ326" s="300">
        <f t="shared" si="446"/>
        <v>-4.9447835644755855E-5</v>
      </c>
      <c r="BA326" s="300">
        <f t="shared" si="446"/>
        <v>-4.9447835644755855E-5</v>
      </c>
      <c r="BB326" s="300">
        <f t="shared" si="446"/>
        <v>-4.9447835644755855E-5</v>
      </c>
      <c r="BC326" s="300">
        <f t="shared" si="446"/>
        <v>-4.9447835644755855E-5</v>
      </c>
      <c r="BD326" s="300">
        <f t="shared" si="446"/>
        <v>-4.9447835644755855E-5</v>
      </c>
      <c r="BE326" s="300">
        <f t="shared" si="446"/>
        <v>-4.9447835644755855E-5</v>
      </c>
      <c r="BF326" s="300">
        <f t="shared" si="446"/>
        <v>-4.9447835644755855E-5</v>
      </c>
      <c r="BG326" s="300">
        <f t="shared" si="446"/>
        <v>-4.9447835644755855E-5</v>
      </c>
      <c r="BH326" s="300">
        <f t="shared" si="446"/>
        <v>-4.9447835644755855E-5</v>
      </c>
      <c r="BI326" s="300">
        <f t="shared" si="446"/>
        <v>-4.9447835644755855E-5</v>
      </c>
      <c r="BJ326" s="300">
        <f t="shared" si="446"/>
        <v>-4.9447835644755855E-5</v>
      </c>
      <c r="BK326" s="300">
        <f t="shared" si="446"/>
        <v>-4.9447835644755855E-5</v>
      </c>
      <c r="BL326" s="300">
        <f t="shared" si="446"/>
        <v>-4.9447835644755855E-5</v>
      </c>
      <c r="BM326" s="300">
        <f t="shared" si="446"/>
        <v>-4.9447835644755855E-5</v>
      </c>
      <c r="BN326" s="300">
        <f t="shared" ref="BN326:CB326" si="447">+BN270/BN206-1</f>
        <v>-4.9447835644755855E-5</v>
      </c>
      <c r="BO326" s="300">
        <f t="shared" si="447"/>
        <v>-4.9447835644755855E-5</v>
      </c>
      <c r="BP326" s="300">
        <f t="shared" si="447"/>
        <v>-4.9447835644755855E-5</v>
      </c>
      <c r="BQ326" s="300">
        <f t="shared" si="447"/>
        <v>-4.9447835644755855E-5</v>
      </c>
      <c r="BR326" s="300">
        <f t="shared" si="447"/>
        <v>-4.9447835644755855E-5</v>
      </c>
      <c r="BS326" s="300">
        <f t="shared" si="447"/>
        <v>-4.9447835644755855E-5</v>
      </c>
      <c r="BT326" s="300">
        <f t="shared" si="447"/>
        <v>-4.9447835644755855E-5</v>
      </c>
      <c r="BU326" s="300">
        <f t="shared" si="447"/>
        <v>-4.9447835644755855E-5</v>
      </c>
      <c r="BV326" s="300">
        <f t="shared" si="447"/>
        <v>-4.9447835644755855E-5</v>
      </c>
      <c r="BW326" s="300">
        <f t="shared" si="447"/>
        <v>-4.9447835644755855E-5</v>
      </c>
      <c r="BX326" s="300">
        <f t="shared" si="447"/>
        <v>-4.9447835644755855E-5</v>
      </c>
      <c r="BY326" s="300">
        <f t="shared" si="447"/>
        <v>-4.9447835644755855E-5</v>
      </c>
      <c r="BZ326" s="300">
        <f t="shared" si="447"/>
        <v>-4.9447835644755855E-5</v>
      </c>
      <c r="CA326" s="300">
        <f t="shared" si="447"/>
        <v>-4.9447835644755855E-5</v>
      </c>
      <c r="CB326" s="300">
        <f t="shared" si="447"/>
        <v>-4.9447835644755855E-5</v>
      </c>
      <c r="CC326" s="300">
        <f>+CC270/CC206-1</f>
        <v>-4.9447835644755855E-5</v>
      </c>
      <c r="CD326" s="300">
        <f>+CD270/CD206-1</f>
        <v>-4.9447835644755855E-5</v>
      </c>
    </row>
    <row r="327" spans="1:82" ht="17.399999999999999" customHeight="1" x14ac:dyDescent="0.25">
      <c r="A327" s="300" t="s">
        <v>259</v>
      </c>
      <c r="B327" s="300"/>
      <c r="C327" s="300"/>
      <c r="D327" s="361"/>
      <c r="E327" s="361"/>
      <c r="F327" s="361"/>
      <c r="G327" s="361"/>
      <c r="H327" s="361"/>
      <c r="I327" s="300"/>
      <c r="J327" s="300"/>
      <c r="K327" s="300"/>
      <c r="L327" s="300"/>
      <c r="M327" s="300"/>
      <c r="N327" s="300"/>
      <c r="O327" s="300"/>
      <c r="P327" s="300"/>
      <c r="Q327" s="300"/>
      <c r="R327" s="344"/>
      <c r="S327" s="300"/>
      <c r="T327" s="300"/>
      <c r="U327" s="300"/>
      <c r="V327" s="300"/>
      <c r="W327" s="300"/>
      <c r="X327" s="300"/>
      <c r="Y327" s="300"/>
      <c r="Z327" s="300"/>
      <c r="AA327" s="300"/>
      <c r="AB327" s="300"/>
      <c r="AC327" s="300"/>
      <c r="AD327" s="300"/>
      <c r="AE327" s="300"/>
      <c r="AF327" s="300"/>
      <c r="AG327" s="300"/>
      <c r="AH327" s="300"/>
      <c r="AI327" s="300"/>
      <c r="AJ327" s="300"/>
      <c r="AK327" s="300"/>
      <c r="AL327" s="300"/>
      <c r="AM327" s="300"/>
      <c r="AN327" s="300"/>
      <c r="AO327" s="300"/>
      <c r="AP327" s="300"/>
      <c r="AQ327" s="300"/>
      <c r="AR327" s="300"/>
      <c r="AS327" s="300"/>
      <c r="AT327" s="300"/>
      <c r="AU327" s="300"/>
      <c r="AV327" s="300"/>
      <c r="AW327" s="300"/>
      <c r="AX327" s="300"/>
      <c r="AY327" s="300"/>
      <c r="AZ327" s="300"/>
      <c r="BA327" s="300"/>
      <c r="BB327" s="300"/>
      <c r="BC327" s="300"/>
      <c r="BD327" s="300"/>
      <c r="BE327" s="300"/>
      <c r="BF327" s="300"/>
      <c r="BG327" s="300"/>
      <c r="BH327" s="300"/>
      <c r="BI327" s="300"/>
      <c r="BJ327" s="300"/>
      <c r="BK327" s="300"/>
      <c r="BL327" s="300"/>
      <c r="BM327" s="300"/>
      <c r="BN327" s="300"/>
      <c r="BO327" s="300"/>
      <c r="BP327" s="300"/>
      <c r="BQ327" s="300"/>
      <c r="BR327" s="300"/>
      <c r="BS327" s="300"/>
      <c r="BT327" s="300"/>
      <c r="BU327" s="300"/>
      <c r="BV327" s="300"/>
      <c r="BW327" s="300"/>
      <c r="BX327" s="300"/>
      <c r="BY327" s="300"/>
      <c r="BZ327" s="300"/>
      <c r="CA327" s="300"/>
      <c r="CB327" s="300"/>
      <c r="CC327" s="300"/>
      <c r="CD327" s="300"/>
    </row>
    <row r="328" spans="1:82" ht="17.399999999999999" customHeight="1" x14ac:dyDescent="0.25">
      <c r="A328" s="300" t="s">
        <v>260</v>
      </c>
      <c r="B328" s="300"/>
      <c r="C328" s="300"/>
      <c r="D328" s="361"/>
      <c r="E328" s="361"/>
      <c r="F328" s="361"/>
      <c r="G328" s="361"/>
      <c r="H328" s="361"/>
      <c r="I328" s="300"/>
      <c r="J328" s="300"/>
      <c r="K328" s="300"/>
      <c r="L328" s="300"/>
      <c r="M328" s="300"/>
      <c r="N328" s="300"/>
      <c r="O328" s="300"/>
      <c r="P328" s="300"/>
      <c r="Q328" s="300"/>
      <c r="R328" s="344"/>
      <c r="S328" s="300"/>
      <c r="T328" s="300"/>
      <c r="U328" s="300"/>
      <c r="V328" s="300"/>
      <c r="W328" s="300"/>
      <c r="X328" s="300"/>
      <c r="Y328" s="300"/>
      <c r="Z328" s="300"/>
      <c r="AA328" s="300"/>
      <c r="AB328" s="300"/>
      <c r="AC328" s="300"/>
      <c r="AD328" s="300"/>
      <c r="AE328" s="300"/>
      <c r="AF328" s="300"/>
      <c r="AG328" s="300"/>
      <c r="AH328" s="300"/>
      <c r="AI328" s="300"/>
      <c r="AJ328" s="300"/>
      <c r="AK328" s="300"/>
      <c r="AL328" s="300"/>
      <c r="AM328" s="300"/>
      <c r="AN328" s="300"/>
      <c r="AO328" s="300"/>
      <c r="AP328" s="300"/>
      <c r="AQ328" s="300"/>
      <c r="AR328" s="300"/>
      <c r="AS328" s="300"/>
      <c r="AT328" s="300"/>
      <c r="AU328" s="300"/>
      <c r="AV328" s="300"/>
      <c r="AW328" s="300"/>
      <c r="AX328" s="300"/>
      <c r="AY328" s="300"/>
      <c r="AZ328" s="300"/>
      <c r="BA328" s="300"/>
      <c r="BB328" s="300"/>
      <c r="BC328" s="300"/>
      <c r="BD328" s="300"/>
      <c r="BE328" s="300"/>
      <c r="BF328" s="300"/>
      <c r="BG328" s="300"/>
      <c r="BH328" s="300"/>
      <c r="BI328" s="300"/>
      <c r="BJ328" s="300"/>
      <c r="BK328" s="300"/>
      <c r="BL328" s="300"/>
      <c r="BM328" s="300"/>
      <c r="BN328" s="300"/>
      <c r="BO328" s="300"/>
      <c r="BP328" s="300"/>
      <c r="BQ328" s="300"/>
      <c r="BR328" s="300"/>
      <c r="BS328" s="300"/>
      <c r="BT328" s="300"/>
      <c r="BU328" s="300"/>
      <c r="BV328" s="300"/>
      <c r="BW328" s="300"/>
      <c r="BX328" s="300"/>
      <c r="BY328" s="300"/>
      <c r="BZ328" s="300"/>
      <c r="CA328" s="300"/>
      <c r="CB328" s="300"/>
      <c r="CC328" s="300"/>
      <c r="CD328" s="300"/>
    </row>
    <row r="329" spans="1:82" ht="17.399999999999999" customHeight="1" x14ac:dyDescent="0.25">
      <c r="A329" s="300" t="s">
        <v>261</v>
      </c>
      <c r="B329" s="300">
        <f t="shared" ref="B329:AG329" si="448">+B273/B209-1</f>
        <v>0</v>
      </c>
      <c r="C329" s="300">
        <f t="shared" si="448"/>
        <v>3.8410690184065288E-9</v>
      </c>
      <c r="D329" s="361">
        <f t="shared" si="448"/>
        <v>7.3673426914666607E-8</v>
      </c>
      <c r="E329" s="361">
        <f t="shared" si="448"/>
        <v>5.2451702980960135E-8</v>
      </c>
      <c r="F329" s="361">
        <f t="shared" si="448"/>
        <v>-5.5450576130766649E-8</v>
      </c>
      <c r="G329" s="361">
        <f t="shared" si="448"/>
        <v>-1.8666949652690334E-7</v>
      </c>
      <c r="H329" s="361">
        <f t="shared" si="448"/>
        <v>-2.658379831821378E-7</v>
      </c>
      <c r="I329" s="300">
        <f t="shared" si="448"/>
        <v>-2.2888631112660818E-7</v>
      </c>
      <c r="J329" s="300">
        <f t="shared" si="448"/>
        <v>-3.9923503059036136E-8</v>
      </c>
      <c r="K329" s="300">
        <f t="shared" si="448"/>
        <v>3.11560900856378E-7</v>
      </c>
      <c r="L329" s="300">
        <f t="shared" si="448"/>
        <v>8.0934807633603612E-7</v>
      </c>
      <c r="M329" s="300">
        <f t="shared" si="448"/>
        <v>1.4134760832895665E-6</v>
      </c>
      <c r="N329" s="300">
        <f t="shared" si="448"/>
        <v>2.0649664309591031E-6</v>
      </c>
      <c r="O329" s="300">
        <f t="shared" si="448"/>
        <v>2.6915834179241926E-6</v>
      </c>
      <c r="P329" s="300">
        <f t="shared" si="448"/>
        <v>3.2138269430159738E-6</v>
      </c>
      <c r="Q329" s="300">
        <f t="shared" si="448"/>
        <v>3.550772858407214E-6</v>
      </c>
      <c r="R329" s="344">
        <f t="shared" si="448"/>
        <v>3.6252646271606181E-6</v>
      </c>
      <c r="S329" s="300">
        <f t="shared" si="448"/>
        <v>3.3720053003172268E-6</v>
      </c>
      <c r="T329" s="300">
        <f t="shared" si="448"/>
        <v>2.7164442761851149E-6</v>
      </c>
      <c r="U329" s="300">
        <f t="shared" si="448"/>
        <v>1.6050580149418181E-6</v>
      </c>
      <c r="V329" s="300">
        <f t="shared" si="448"/>
        <v>8.6610569827172412E-9</v>
      </c>
      <c r="W329" s="300">
        <f t="shared" si="448"/>
        <v>-2.080129681392151E-6</v>
      </c>
      <c r="X329" s="300">
        <f t="shared" si="448"/>
        <v>-4.6511814336680501E-6</v>
      </c>
      <c r="Y329" s="300">
        <f t="shared" si="448"/>
        <v>-7.680658117847905E-6</v>
      </c>
      <c r="Z329" s="300">
        <f t="shared" si="448"/>
        <v>-1.1133332641355409E-5</v>
      </c>
      <c r="AA329" s="300">
        <f t="shared" si="448"/>
        <v>-1.4963170545612137E-5</v>
      </c>
      <c r="AB329" s="300">
        <f t="shared" si="448"/>
        <v>-1.9111973418528549E-5</v>
      </c>
      <c r="AC329" s="300">
        <f t="shared" si="448"/>
        <v>-2.3506199150813423E-5</v>
      </c>
      <c r="AD329" s="300">
        <f t="shared" si="448"/>
        <v>-2.8051903025128055E-5</v>
      </c>
      <c r="AE329" s="300">
        <f t="shared" si="448"/>
        <v>-3.2625068064562335E-5</v>
      </c>
      <c r="AF329" s="300">
        <f t="shared" si="448"/>
        <v>-3.7068868809386757E-5</v>
      </c>
      <c r="AG329" s="300">
        <f t="shared" si="448"/>
        <v>-4.1186998174236322E-5</v>
      </c>
      <c r="AH329" s="300">
        <f t="shared" ref="AH329:BM329" si="449">+AH273/AH209-1</f>
        <v>-4.4736380663046305E-5</v>
      </c>
      <c r="AI329" s="300">
        <f t="shared" si="449"/>
        <v>-4.7419309882723581E-5</v>
      </c>
      <c r="AJ329" s="300">
        <f t="shared" si="449"/>
        <v>-4.8874611269900115E-5</v>
      </c>
      <c r="AK329" s="300">
        <f t="shared" si="449"/>
        <v>-4.8868549329839084E-5</v>
      </c>
      <c r="AL329" s="300">
        <f t="shared" si="449"/>
        <v>-4.8874689006495053E-5</v>
      </c>
      <c r="AM329" s="300">
        <f t="shared" si="449"/>
        <v>-4.888630835619967E-5</v>
      </c>
      <c r="AN329" s="300">
        <f t="shared" si="449"/>
        <v>-4.889899279203469E-5</v>
      </c>
      <c r="AO329" s="300">
        <f t="shared" si="449"/>
        <v>-4.891165034437428E-5</v>
      </c>
      <c r="AP329" s="300">
        <f t="shared" si="449"/>
        <v>-4.8924110059189729E-5</v>
      </c>
      <c r="AQ329" s="300">
        <f t="shared" si="449"/>
        <v>-4.8936435528612598E-5</v>
      </c>
      <c r="AR329" s="300">
        <f t="shared" si="449"/>
        <v>-4.8948735701825896E-5</v>
      </c>
      <c r="AS329" s="300">
        <f t="shared" si="449"/>
        <v>-4.8961114865631039E-5</v>
      </c>
      <c r="AT329" s="300">
        <f t="shared" si="449"/>
        <v>-4.8973661946671854E-5</v>
      </c>
      <c r="AU329" s="300">
        <f t="shared" si="449"/>
        <v>-4.8986449761367901E-5</v>
      </c>
      <c r="AV329" s="300">
        <f t="shared" si="449"/>
        <v>-4.8999537518579217E-5</v>
      </c>
      <c r="AW329" s="300">
        <f t="shared" si="449"/>
        <v>-4.90129721805177E-5</v>
      </c>
      <c r="AX329" s="300">
        <f t="shared" si="449"/>
        <v>-4.9026791365758271E-5</v>
      </c>
      <c r="AY329" s="300">
        <f t="shared" si="449"/>
        <v>-4.9041024651086396E-5</v>
      </c>
      <c r="AZ329" s="300">
        <f t="shared" si="449"/>
        <v>-4.9055694768762592E-5</v>
      </c>
      <c r="BA329" s="300">
        <f t="shared" si="449"/>
        <v>-4.9070819490237838E-5</v>
      </c>
      <c r="BB329" s="300">
        <f t="shared" si="449"/>
        <v>-4.908641153500426E-5</v>
      </c>
      <c r="BC329" s="300">
        <f t="shared" si="449"/>
        <v>-4.9102480604079624E-5</v>
      </c>
      <c r="BD329" s="300">
        <f t="shared" si="449"/>
        <v>-4.9119032897504411E-5</v>
      </c>
      <c r="BE329" s="300">
        <f t="shared" si="449"/>
        <v>-4.9136072447608647E-5</v>
      </c>
      <c r="BF329" s="300">
        <f t="shared" si="449"/>
        <v>-4.9153601093254728E-5</v>
      </c>
      <c r="BG329" s="300">
        <f t="shared" si="449"/>
        <v>-4.9171619203036698E-5</v>
      </c>
      <c r="BH329" s="300">
        <f t="shared" si="449"/>
        <v>-4.9190125811726659E-5</v>
      </c>
      <c r="BI329" s="300">
        <f t="shared" si="449"/>
        <v>-4.9209118552329123E-5</v>
      </c>
      <c r="BJ329" s="300">
        <f t="shared" si="449"/>
        <v>-4.9228594621864019E-5</v>
      </c>
      <c r="BK329" s="300">
        <f t="shared" si="449"/>
        <v>-4.924855021115615E-5</v>
      </c>
      <c r="BL329" s="300">
        <f t="shared" si="449"/>
        <v>-4.9268981108685495E-5</v>
      </c>
      <c r="BM329" s="300">
        <f t="shared" si="449"/>
        <v>-4.9289882765646276E-5</v>
      </c>
      <c r="BN329" s="300">
        <f t="shared" ref="BN329:CB329" si="450">+BN273/BN209-1</f>
        <v>-4.9311249950556579E-5</v>
      </c>
      <c r="BO329" s="300">
        <f t="shared" si="450"/>
        <v>-4.9333077349777987E-5</v>
      </c>
      <c r="BP329" s="300">
        <f t="shared" si="450"/>
        <v>-4.93553597682439E-5</v>
      </c>
      <c r="BQ329" s="300">
        <f t="shared" si="450"/>
        <v>-4.9378091437790594E-5</v>
      </c>
      <c r="BR329" s="300">
        <f t="shared" si="450"/>
        <v>-4.9401266655313414E-5</v>
      </c>
      <c r="BS329" s="300">
        <f t="shared" si="450"/>
        <v>-4.9424879780768372E-5</v>
      </c>
      <c r="BT329" s="300">
        <f t="shared" si="450"/>
        <v>-4.9448924847150799E-5</v>
      </c>
      <c r="BU329" s="300">
        <f t="shared" si="450"/>
        <v>-4.947339625782643E-5</v>
      </c>
      <c r="BV329" s="300">
        <f t="shared" si="450"/>
        <v>-4.9498288237859178E-5</v>
      </c>
      <c r="BW329" s="300">
        <f t="shared" si="450"/>
        <v>-4.9523595008205135E-5</v>
      </c>
      <c r="BX329" s="300">
        <f t="shared" si="450"/>
        <v>-4.954931107004068E-5</v>
      </c>
      <c r="BY329" s="300">
        <f t="shared" si="450"/>
        <v>-4.9575430492110328E-5</v>
      </c>
      <c r="BZ329" s="300">
        <f t="shared" si="450"/>
        <v>-4.9601948031274823E-5</v>
      </c>
      <c r="CA329" s="300">
        <f t="shared" si="450"/>
        <v>-4.9628858153960564E-5</v>
      </c>
      <c r="CB329" s="300">
        <f t="shared" si="450"/>
        <v>-4.9656155277855163E-5</v>
      </c>
      <c r="CC329" s="300">
        <f t="shared" ref="CC329:CD334" si="451">+CC273/CC209-1</f>
        <v>-4.9683834372316049E-5</v>
      </c>
      <c r="CD329" s="300">
        <f t="shared" si="451"/>
        <v>-4.9711889954395794E-5</v>
      </c>
    </row>
    <row r="330" spans="1:82" ht="17.399999999999999" customHeight="1" x14ac:dyDescent="0.25">
      <c r="A330" s="300" t="s">
        <v>262</v>
      </c>
      <c r="B330" s="300">
        <f t="shared" ref="B330:AG330" si="452">+B274/B210-1</f>
        <v>0</v>
      </c>
      <c r="C330" s="300">
        <f t="shared" si="452"/>
        <v>1.0508440336787217E-5</v>
      </c>
      <c r="D330" s="361">
        <f t="shared" si="452"/>
        <v>1.8889318001336086E-4</v>
      </c>
      <c r="E330" s="361">
        <f t="shared" si="452"/>
        <v>2.2789589158156431E-4</v>
      </c>
      <c r="F330" s="361">
        <f t="shared" si="452"/>
        <v>1.3266684318491428E-4</v>
      </c>
      <c r="G330" s="361">
        <f t="shared" si="452"/>
        <v>-3.7412703233319355E-5</v>
      </c>
      <c r="H330" s="361">
        <f t="shared" si="452"/>
        <v>-2.276954410651566E-4</v>
      </c>
      <c r="I330" s="300">
        <f t="shared" si="452"/>
        <v>-3.9655540405825196E-4</v>
      </c>
      <c r="J330" s="300">
        <f t="shared" si="452"/>
        <v>-5.25211566288597E-4</v>
      </c>
      <c r="K330" s="300">
        <f t="shared" si="452"/>
        <v>-6.0242949055666628E-4</v>
      </c>
      <c r="L330" s="300">
        <f t="shared" si="452"/>
        <v>-6.2578923800915565E-4</v>
      </c>
      <c r="M330" s="300">
        <f t="shared" si="452"/>
        <v>-5.9895026671552554E-4</v>
      </c>
      <c r="N330" s="300">
        <f t="shared" si="452"/>
        <v>-5.2931326183414118E-4</v>
      </c>
      <c r="O330" s="300">
        <f t="shared" si="452"/>
        <v>-4.2616535971573555E-4</v>
      </c>
      <c r="P330" s="300">
        <f t="shared" si="452"/>
        <v>-2.9927105269722531E-4</v>
      </c>
      <c r="Q330" s="300">
        <f t="shared" si="452"/>
        <v>-1.5784926732509419E-4</v>
      </c>
      <c r="R330" s="344">
        <f t="shared" si="452"/>
        <v>-9.8831824372203059E-6</v>
      </c>
      <c r="S330" s="300">
        <f t="shared" si="452"/>
        <v>1.4792697090548756E-4</v>
      </c>
      <c r="T330" s="300">
        <f t="shared" si="452"/>
        <v>3.0001890847741741E-4</v>
      </c>
      <c r="U330" s="300">
        <f t="shared" si="452"/>
        <v>4.410161511410049E-4</v>
      </c>
      <c r="V330" s="300">
        <f t="shared" si="452"/>
        <v>5.6920752222744397E-4</v>
      </c>
      <c r="W330" s="300">
        <f t="shared" si="452"/>
        <v>6.8456684156115166E-4</v>
      </c>
      <c r="X330" s="300">
        <f t="shared" si="452"/>
        <v>7.8791496616292811E-4</v>
      </c>
      <c r="Y330" s="300">
        <f t="shared" si="452"/>
        <v>8.8042706937052628E-4</v>
      </c>
      <c r="Z330" s="300">
        <f t="shared" si="452"/>
        <v>9.6330918040443692E-4</v>
      </c>
      <c r="AA330" s="300">
        <f t="shared" si="452"/>
        <v>1.0376036375594477E-3</v>
      </c>
      <c r="AB330" s="300">
        <f t="shared" si="452"/>
        <v>1.1041014579058483E-3</v>
      </c>
      <c r="AC330" s="300">
        <f t="shared" si="452"/>
        <v>1.1633356403137896E-3</v>
      </c>
      <c r="AD330" s="300">
        <f t="shared" si="452"/>
        <v>1.2156135694356696E-3</v>
      </c>
      <c r="AE330" s="300">
        <f t="shared" si="452"/>
        <v>1.2610093335900796E-3</v>
      </c>
      <c r="AF330" s="300">
        <f t="shared" si="452"/>
        <v>1.2997433275485637E-3</v>
      </c>
      <c r="AG330" s="300">
        <f t="shared" si="452"/>
        <v>1.3320621471710758E-3</v>
      </c>
      <c r="AH330" s="300">
        <f t="shared" ref="AH330:BM330" si="453">+AH274/AH210-1</f>
        <v>1.3583297342005807E-3</v>
      </c>
      <c r="AI330" s="300">
        <f t="shared" si="453"/>
        <v>1.3791269016856234E-3</v>
      </c>
      <c r="AJ330" s="300">
        <f t="shared" si="453"/>
        <v>1.395374108865477E-3</v>
      </c>
      <c r="AK330" s="300">
        <f t="shared" si="453"/>
        <v>1.4107664666991315E-3</v>
      </c>
      <c r="AL330" s="300">
        <f t="shared" si="453"/>
        <v>1.3951768541859977E-3</v>
      </c>
      <c r="AM330" s="300">
        <f t="shared" si="453"/>
        <v>1.3656737426748222E-3</v>
      </c>
      <c r="AN330" s="300">
        <f t="shared" si="453"/>
        <v>1.3334673844263012E-3</v>
      </c>
      <c r="AO330" s="300">
        <f t="shared" si="453"/>
        <v>1.3013303435029933E-3</v>
      </c>
      <c r="AP330" s="300">
        <f t="shared" si="453"/>
        <v>1.2696967927317004E-3</v>
      </c>
      <c r="AQ330" s="300">
        <f t="shared" si="453"/>
        <v>1.2384048429625594E-3</v>
      </c>
      <c r="AR330" s="300">
        <f t="shared" si="453"/>
        <v>1.2071781080154054E-3</v>
      </c>
      <c r="AS330" s="300">
        <f t="shared" si="453"/>
        <v>1.1757518010739876E-3</v>
      </c>
      <c r="AT330" s="300">
        <f t="shared" si="453"/>
        <v>1.1439003175486295E-3</v>
      </c>
      <c r="AU330" s="300">
        <f t="shared" si="453"/>
        <v>1.1114385176664854E-3</v>
      </c>
      <c r="AV330" s="300">
        <f t="shared" si="453"/>
        <v>1.0782167944745069E-3</v>
      </c>
      <c r="AW330" s="300">
        <f t="shared" si="453"/>
        <v>1.0441153611147058E-3</v>
      </c>
      <c r="AX330" s="300">
        <f t="shared" si="453"/>
        <v>1.0090391065389337E-3</v>
      </c>
      <c r="AY330" s="300">
        <f t="shared" si="453"/>
        <v>9.7291324928017175E-4</v>
      </c>
      <c r="AZ330" s="300">
        <f t="shared" si="453"/>
        <v>9.3567973435515484E-4</v>
      </c>
      <c r="BA330" s="300">
        <f t="shared" si="453"/>
        <v>8.9729426297635584E-4</v>
      </c>
      <c r="BB330" s="300">
        <f t="shared" si="453"/>
        <v>8.5772384341842312E-4</v>
      </c>
      <c r="BC330" s="300">
        <f t="shared" si="453"/>
        <v>8.1694477250793263E-4</v>
      </c>
      <c r="BD330" s="300">
        <f t="shared" si="453"/>
        <v>7.7494096935049051E-4</v>
      </c>
      <c r="BE330" s="300">
        <f t="shared" si="453"/>
        <v>7.3170259958987849E-4</v>
      </c>
      <c r="BF330" s="300">
        <f t="shared" si="453"/>
        <v>6.8722493648842864E-4</v>
      </c>
      <c r="BG330" s="300">
        <f t="shared" si="453"/>
        <v>6.4150742110657966E-4</v>
      </c>
      <c r="BH330" s="300">
        <f t="shared" si="453"/>
        <v>5.9455288336773826E-4</v>
      </c>
      <c r="BI330" s="300">
        <f t="shared" si="453"/>
        <v>5.4636689744791411E-4</v>
      </c>
      <c r="BJ330" s="300">
        <f t="shared" si="453"/>
        <v>4.9695724941867248E-4</v>
      </c>
      <c r="BK330" s="300">
        <f t="shared" si="453"/>
        <v>4.4633349582223758E-4</v>
      </c>
      <c r="BL330" s="300">
        <f t="shared" si="453"/>
        <v>3.9450659923456755E-4</v>
      </c>
      <c r="BM330" s="300">
        <f t="shared" si="453"/>
        <v>3.4148862694460824E-4</v>
      </c>
      <c r="BN330" s="300">
        <f t="shared" ref="BN330:CB330" si="454">+BN274/BN210-1</f>
        <v>2.8729250249615035E-4</v>
      </c>
      <c r="BO330" s="300">
        <f t="shared" si="454"/>
        <v>2.3193180025815607E-4</v>
      </c>
      <c r="BP330" s="300">
        <f t="shared" si="454"/>
        <v>1.7542057719177606E-4</v>
      </c>
      <c r="BQ330" s="300">
        <f t="shared" si="454"/>
        <v>1.1777323369344117E-4</v>
      </c>
      <c r="BR330" s="300">
        <f t="shared" si="454"/>
        <v>5.9004399876494418E-5</v>
      </c>
      <c r="BS330" s="300">
        <f t="shared" si="454"/>
        <v>-8.7115695257544701E-7</v>
      </c>
      <c r="BT330" s="300">
        <f t="shared" si="454"/>
        <v>-6.1838608624964486E-5</v>
      </c>
      <c r="BU330" s="300">
        <f t="shared" si="454"/>
        <v>-1.2388312766364873E-4</v>
      </c>
      <c r="BV330" s="300">
        <f t="shared" si="454"/>
        <v>-1.8698993634602701E-4</v>
      </c>
      <c r="BW330" s="300">
        <f t="shared" si="454"/>
        <v>-2.511443477644093E-4</v>
      </c>
      <c r="BX330" s="300">
        <f t="shared" si="454"/>
        <v>-3.1633179658252519E-4</v>
      </c>
      <c r="BY330" s="300">
        <f t="shared" si="454"/>
        <v>-3.8253786541952994E-4</v>
      </c>
      <c r="BZ330" s="300">
        <f t="shared" si="454"/>
        <v>-4.4974830359278961E-4</v>
      </c>
      <c r="CA330" s="300">
        <f t="shared" si="454"/>
        <v>-5.1794904288338106E-4</v>
      </c>
      <c r="CB330" s="300">
        <f t="shared" si="454"/>
        <v>-5.8712620909351365E-4</v>
      </c>
      <c r="CC330" s="300">
        <f t="shared" si="451"/>
        <v>-6.5726613028893599E-4</v>
      </c>
      <c r="CD330" s="300">
        <f t="shared" si="451"/>
        <v>-7.2835534296089577E-4</v>
      </c>
    </row>
    <row r="331" spans="1:82" ht="17.399999999999999" customHeight="1" x14ac:dyDescent="0.25">
      <c r="A331" s="300" t="s">
        <v>263</v>
      </c>
      <c r="B331" s="300">
        <f t="shared" ref="B331:AG331" si="455">+B275/B211-1</f>
        <v>0</v>
      </c>
      <c r="C331" s="300">
        <f t="shared" si="455"/>
        <v>9.9630270124828613E-5</v>
      </c>
      <c r="D331" s="361">
        <f t="shared" si="455"/>
        <v>1.7944572898032085E-3</v>
      </c>
      <c r="E331" s="361">
        <f t="shared" si="455"/>
        <v>1.8537709829864468E-3</v>
      </c>
      <c r="F331" s="361">
        <f t="shared" si="455"/>
        <v>6.5030893495121589E-4</v>
      </c>
      <c r="G331" s="361">
        <f t="shared" si="455"/>
        <v>-1.0652555728273283E-3</v>
      </c>
      <c r="H331" s="361">
        <f t="shared" si="455"/>
        <v>-2.741335136936196E-3</v>
      </c>
      <c r="I331" s="300">
        <f t="shared" si="455"/>
        <v>-4.0284175113435294E-3</v>
      </c>
      <c r="J331" s="300">
        <f t="shared" si="455"/>
        <v>-4.8291575902325024E-3</v>
      </c>
      <c r="K331" s="300">
        <f t="shared" si="455"/>
        <v>-5.1069066604823021E-3</v>
      </c>
      <c r="L331" s="300">
        <f t="shared" si="455"/>
        <v>-4.894829373352394E-3</v>
      </c>
      <c r="M331" s="300">
        <f t="shared" si="455"/>
        <v>-4.2663250619597859E-3</v>
      </c>
      <c r="N331" s="300">
        <f t="shared" si="455"/>
        <v>-3.3138298070092276E-3</v>
      </c>
      <c r="O331" s="300">
        <f t="shared" si="455"/>
        <v>-2.1342201342890998E-3</v>
      </c>
      <c r="P331" s="300">
        <f t="shared" si="455"/>
        <v>-8.1894901097356865E-4</v>
      </c>
      <c r="Q331" s="300">
        <f t="shared" si="455"/>
        <v>5.5240379916265958E-4</v>
      </c>
      <c r="R331" s="344">
        <f t="shared" si="455"/>
        <v>1.9159805515154282E-3</v>
      </c>
      <c r="S331" s="300">
        <f t="shared" si="455"/>
        <v>3.3264533257293394E-3</v>
      </c>
      <c r="T331" s="300">
        <f t="shared" si="455"/>
        <v>4.6341796481290665E-3</v>
      </c>
      <c r="U331" s="300">
        <f t="shared" si="455"/>
        <v>5.801023887827883E-3</v>
      </c>
      <c r="V331" s="300">
        <f t="shared" si="455"/>
        <v>6.8250288042526197E-3</v>
      </c>
      <c r="W331" s="300">
        <f t="shared" si="455"/>
        <v>7.7183387604842224E-3</v>
      </c>
      <c r="X331" s="300">
        <f t="shared" si="455"/>
        <v>8.4985578915464099E-3</v>
      </c>
      <c r="Y331" s="300">
        <f t="shared" si="455"/>
        <v>9.1841163211772159E-3</v>
      </c>
      <c r="Z331" s="300">
        <f t="shared" si="455"/>
        <v>9.7914855843055371E-3</v>
      </c>
      <c r="AA331" s="300">
        <f t="shared" si="455"/>
        <v>1.03337069308993E-2</v>
      </c>
      <c r="AB331" s="300">
        <f t="shared" si="455"/>
        <v>1.0819954462498504E-2</v>
      </c>
      <c r="AC331" s="300">
        <f t="shared" si="455"/>
        <v>1.1255847173615718E-2</v>
      </c>
      <c r="AD331" s="300">
        <f t="shared" si="455"/>
        <v>1.1644091175407878E-2</v>
      </c>
      <c r="AE331" s="300">
        <f t="shared" si="455"/>
        <v>1.198470382286132E-2</v>
      </c>
      <c r="AF331" s="300">
        <f t="shared" si="455"/>
        <v>1.2279079453022534E-2</v>
      </c>
      <c r="AG331" s="300">
        <f t="shared" si="455"/>
        <v>1.2528871812817588E-2</v>
      </c>
      <c r="AH331" s="300">
        <f t="shared" ref="AH331:BM331" si="456">+AH275/AH211-1</f>
        <v>1.273728927051665E-2</v>
      </c>
      <c r="AI331" s="300">
        <f t="shared" si="456"/>
        <v>1.2910667978354384E-2</v>
      </c>
      <c r="AJ331" s="300">
        <f t="shared" si="456"/>
        <v>1.3060678685743454E-2</v>
      </c>
      <c r="AK331" s="300">
        <f t="shared" si="456"/>
        <v>1.3228812460614803E-2</v>
      </c>
      <c r="AL331" s="300">
        <f t="shared" si="456"/>
        <v>1.30585241982204E-2</v>
      </c>
      <c r="AM331" s="300">
        <f t="shared" si="456"/>
        <v>1.2736327251939406E-2</v>
      </c>
      <c r="AN331" s="300">
        <f t="shared" si="456"/>
        <v>1.238471489874815E-2</v>
      </c>
      <c r="AO331" s="300">
        <f t="shared" si="456"/>
        <v>1.2033969732673899E-2</v>
      </c>
      <c r="AP331" s="300">
        <f t="shared" si="456"/>
        <v>1.1688827370061938E-2</v>
      </c>
      <c r="AQ331" s="300">
        <f t="shared" si="456"/>
        <v>1.1347517176889976E-2</v>
      </c>
      <c r="AR331" s="300">
        <f t="shared" si="456"/>
        <v>1.1007022460378657E-2</v>
      </c>
      <c r="AS331" s="300">
        <f t="shared" si="456"/>
        <v>1.0664456641052089E-2</v>
      </c>
      <c r="AT331" s="300">
        <f t="shared" si="456"/>
        <v>1.0317363610448327E-2</v>
      </c>
      <c r="AU331" s="300">
        <f t="shared" si="456"/>
        <v>9.9637311153983887E-3</v>
      </c>
      <c r="AV331" s="300">
        <f t="shared" si="456"/>
        <v>9.6019364570101295E-3</v>
      </c>
      <c r="AW331" s="300">
        <f t="shared" si="456"/>
        <v>9.2306838037143901E-3</v>
      </c>
      <c r="AX331" s="300">
        <f t="shared" si="456"/>
        <v>8.8489477870528077E-3</v>
      </c>
      <c r="AY331" s="300">
        <f t="shared" si="456"/>
        <v>8.4559258690237726E-3</v>
      </c>
      <c r="AZ331" s="300">
        <f t="shared" si="456"/>
        <v>8.0509988669996702E-3</v>
      </c>
      <c r="BA331" s="300">
        <f t="shared" si="456"/>
        <v>7.6336984042288947E-3</v>
      </c>
      <c r="BB331" s="300">
        <f t="shared" si="456"/>
        <v>7.2036800863835015E-3</v>
      </c>
      <c r="BC331" s="300">
        <f t="shared" si="456"/>
        <v>6.7607013841906038E-3</v>
      </c>
      <c r="BD331" s="300">
        <f t="shared" si="456"/>
        <v>6.3046033797913292E-3</v>
      </c>
      <c r="BE331" s="300">
        <f t="shared" si="456"/>
        <v>5.8352956843170656E-3</v>
      </c>
      <c r="BF331" s="300">
        <f t="shared" si="456"/>
        <v>5.3527439715568281E-3</v>
      </c>
      <c r="BG331" s="300">
        <f t="shared" si="456"/>
        <v>4.856959661014626E-3</v>
      </c>
      <c r="BH331" s="300">
        <f t="shared" si="456"/>
        <v>4.3479913837891626E-3</v>
      </c>
      <c r="BI331" s="300">
        <f t="shared" si="456"/>
        <v>3.8259179176713953E-3</v>
      </c>
      <c r="BJ331" s="300">
        <f t="shared" si="456"/>
        <v>3.2908423390800579E-3</v>
      </c>
      <c r="BK331" s="300">
        <f t="shared" si="456"/>
        <v>2.7428871832262391E-3</v>
      </c>
      <c r="BL331" s="300">
        <f t="shared" si="456"/>
        <v>2.1821904427030692E-3</v>
      </c>
      <c r="BM331" s="300">
        <f t="shared" si="456"/>
        <v>1.6089022567100653E-3</v>
      </c>
      <c r="BN331" s="300">
        <f t="shared" ref="BN331:CB331" si="457">+BN275/BN211-1</f>
        <v>1.0231821793955653E-3</v>
      </c>
      <c r="BO331" s="300">
        <f t="shared" si="457"/>
        <v>4.2519692428011346E-4</v>
      </c>
      <c r="BP331" s="300">
        <f t="shared" si="457"/>
        <v>-1.8488149351258976E-4</v>
      </c>
      <c r="BQ331" s="300">
        <f t="shared" si="457"/>
        <v>-8.0687728599326825E-4</v>
      </c>
      <c r="BR331" s="300">
        <f t="shared" si="457"/>
        <v>-1.4406121449758169E-3</v>
      </c>
      <c r="BS331" s="300">
        <f t="shared" si="457"/>
        <v>-2.0859062700548936E-3</v>
      </c>
      <c r="BT331" s="300">
        <f t="shared" si="457"/>
        <v>-2.7425792082826916E-3</v>
      </c>
      <c r="BU331" s="300">
        <f t="shared" si="457"/>
        <v>-3.4104505332474E-3</v>
      </c>
      <c r="BV331" s="300">
        <f t="shared" si="457"/>
        <v>-4.0893404007762424E-3</v>
      </c>
      <c r="BW331" s="300">
        <f t="shared" si="457"/>
        <v>-4.7790699911852697E-3</v>
      </c>
      <c r="BX331" s="300">
        <f t="shared" si="457"/>
        <v>-5.4794618680805707E-3</v>
      </c>
      <c r="BY331" s="300">
        <f t="shared" si="457"/>
        <v>-6.1903402600453905E-3</v>
      </c>
      <c r="BZ331" s="300">
        <f t="shared" si="457"/>
        <v>-6.9115312844088006E-3</v>
      </c>
      <c r="CA331" s="300">
        <f t="shared" si="457"/>
        <v>-7.6428631191096663E-3</v>
      </c>
      <c r="CB331" s="300">
        <f t="shared" si="457"/>
        <v>-8.384166135824378E-3</v>
      </c>
      <c r="CC331" s="300">
        <f t="shared" si="451"/>
        <v>-9.1352729975080482E-3</v>
      </c>
      <c r="CD331" s="300">
        <f t="shared" si="451"/>
        <v>-9.8960187306322833E-3</v>
      </c>
    </row>
    <row r="332" spans="1:82" ht="17.399999999999999" customHeight="1" x14ac:dyDescent="0.25">
      <c r="A332" s="300" t="s">
        <v>264</v>
      </c>
      <c r="B332" s="300">
        <f t="shared" ref="B332:AG332" si="458">+B276/B212-1</f>
        <v>0</v>
      </c>
      <c r="C332" s="300">
        <f t="shared" si="458"/>
        <v>3.9314929741429694E-4</v>
      </c>
      <c r="D332" s="361">
        <f t="shared" si="458"/>
        <v>7.3349955563013491E-3</v>
      </c>
      <c r="E332" s="361">
        <f t="shared" si="458"/>
        <v>3.5973243064419957E-3</v>
      </c>
      <c r="F332" s="361">
        <f t="shared" si="458"/>
        <v>-2.6901277653019751E-3</v>
      </c>
      <c r="G332" s="361">
        <f t="shared" si="458"/>
        <v>-8.1229979697047261E-3</v>
      </c>
      <c r="H332" s="361">
        <f t="shared" si="458"/>
        <v>-1.1704143775621456E-2</v>
      </c>
      <c r="I332" s="300">
        <f t="shared" si="458"/>
        <v>-1.3136803253730678E-2</v>
      </c>
      <c r="J332" s="300">
        <f t="shared" si="458"/>
        <v>-1.2943403743901349E-2</v>
      </c>
      <c r="K332" s="300">
        <f t="shared" si="458"/>
        <v>-1.128400375161831E-2</v>
      </c>
      <c r="L332" s="300">
        <f t="shared" si="458"/>
        <v>-8.4406774861266465E-3</v>
      </c>
      <c r="M332" s="300">
        <f t="shared" si="458"/>
        <v>-4.7244651687794459E-3</v>
      </c>
      <c r="N332" s="300">
        <f t="shared" si="458"/>
        <v>-4.3890792430212322E-4</v>
      </c>
      <c r="O332" s="300">
        <f t="shared" si="458"/>
        <v>4.1385273925118593E-3</v>
      </c>
      <c r="P332" s="300">
        <f t="shared" si="458"/>
        <v>8.7688977170765625E-3</v>
      </c>
      <c r="Q332" s="300">
        <f t="shared" si="458"/>
        <v>1.3261319229024737E-2</v>
      </c>
      <c r="R332" s="344">
        <f t="shared" si="458"/>
        <v>1.7479781851110765E-2</v>
      </c>
      <c r="S332" s="300">
        <f t="shared" si="458"/>
        <v>2.2072149730945956E-2</v>
      </c>
      <c r="T332" s="300">
        <f t="shared" si="458"/>
        <v>2.5964993189364627E-2</v>
      </c>
      <c r="U332" s="300">
        <f t="shared" si="458"/>
        <v>2.9119987583361429E-2</v>
      </c>
      <c r="V332" s="300">
        <f t="shared" si="458"/>
        <v>3.1684803882593204E-2</v>
      </c>
      <c r="W332" s="300">
        <f t="shared" si="458"/>
        <v>3.3819710774783296E-2</v>
      </c>
      <c r="X332" s="300">
        <f t="shared" si="458"/>
        <v>3.5662101695473014E-2</v>
      </c>
      <c r="Y332" s="300">
        <f t="shared" si="458"/>
        <v>3.7317800137910861E-2</v>
      </c>
      <c r="Z332" s="300">
        <f t="shared" si="458"/>
        <v>3.885871084598036E-2</v>
      </c>
      <c r="AA332" s="300">
        <f t="shared" si="458"/>
        <v>4.0324073901790047E-2</v>
      </c>
      <c r="AB332" s="300">
        <f t="shared" si="458"/>
        <v>4.1724836512094576E-2</v>
      </c>
      <c r="AC332" s="300">
        <f t="shared" si="458"/>
        <v>4.3050344107265381E-2</v>
      </c>
      <c r="AD332" s="300">
        <f t="shared" si="458"/>
        <v>4.4275403691339532E-2</v>
      </c>
      <c r="AE332" s="300">
        <f t="shared" si="458"/>
        <v>4.536350394727906E-2</v>
      </c>
      <c r="AF332" s="300">
        <f t="shared" si="458"/>
        <v>4.6299181409129142E-2</v>
      </c>
      <c r="AG332" s="300">
        <f t="shared" si="458"/>
        <v>4.7079764510227218E-2</v>
      </c>
      <c r="AH332" s="300">
        <f t="shared" ref="AH332:BM332" si="459">+AH276/AH212-1</f>
        <v>4.7732770599855368E-2</v>
      </c>
      <c r="AI332" s="300">
        <f t="shared" si="459"/>
        <v>4.8344468829412346E-2</v>
      </c>
      <c r="AJ332" s="300">
        <f t="shared" si="459"/>
        <v>4.9116994530603586E-2</v>
      </c>
      <c r="AK332" s="300">
        <f t="shared" si="459"/>
        <v>5.0595730682827744E-2</v>
      </c>
      <c r="AL332" s="300">
        <f t="shared" si="459"/>
        <v>4.909805773842657E-2</v>
      </c>
      <c r="AM332" s="300">
        <f t="shared" si="459"/>
        <v>4.6269511228426152E-2</v>
      </c>
      <c r="AN332" s="300">
        <f t="shared" si="459"/>
        <v>4.3190407761597882E-2</v>
      </c>
      <c r="AO332" s="300">
        <f t="shared" si="459"/>
        <v>4.0126865520448751E-2</v>
      </c>
      <c r="AP332" s="300">
        <f t="shared" si="459"/>
        <v>3.71200106375984E-2</v>
      </c>
      <c r="AQ332" s="300">
        <f t="shared" si="459"/>
        <v>3.4154084959968634E-2</v>
      </c>
      <c r="AR332" s="300">
        <f t="shared" si="459"/>
        <v>3.1202703887655669E-2</v>
      </c>
      <c r="AS332" s="300">
        <f t="shared" si="459"/>
        <v>2.8240871653518962E-2</v>
      </c>
      <c r="AT332" s="300">
        <f t="shared" si="459"/>
        <v>2.5247553691196689E-2</v>
      </c>
      <c r="AU332" s="300">
        <f t="shared" si="459"/>
        <v>2.2205748020944993E-2</v>
      </c>
      <c r="AV332" s="300">
        <f t="shared" si="459"/>
        <v>1.9101976599840143E-2</v>
      </c>
      <c r="AW332" s="300">
        <f t="shared" si="459"/>
        <v>1.59257122714489E-2</v>
      </c>
      <c r="AX332" s="300">
        <f t="shared" si="459"/>
        <v>1.2668866893387865E-2</v>
      </c>
      <c r="AY332" s="300">
        <f t="shared" si="459"/>
        <v>9.325360455951337E-3</v>
      </c>
      <c r="AZ332" s="300">
        <f t="shared" si="459"/>
        <v>5.8907645748356163E-3</v>
      </c>
      <c r="BA332" s="300">
        <f t="shared" si="459"/>
        <v>2.3620087195075357E-3</v>
      </c>
      <c r="BB332" s="300">
        <f t="shared" si="459"/>
        <v>-1.262861855586106E-3</v>
      </c>
      <c r="BC332" s="300">
        <f t="shared" si="459"/>
        <v>-4.9848858105892013E-3</v>
      </c>
      <c r="BD332" s="300">
        <f t="shared" si="459"/>
        <v>-8.8043506916721803E-3</v>
      </c>
      <c r="BE332" s="300">
        <f t="shared" si="459"/>
        <v>-1.2720929394466785E-2</v>
      </c>
      <c r="BF332" s="300">
        <f t="shared" si="459"/>
        <v>-1.6733793193349333E-2</v>
      </c>
      <c r="BG332" s="300">
        <f t="shared" si="459"/>
        <v>-2.0841705421577594E-2</v>
      </c>
      <c r="BH332" s="300">
        <f t="shared" si="459"/>
        <v>-2.5043099184720807E-2</v>
      </c>
      <c r="BI332" s="300">
        <f t="shared" si="459"/>
        <v>-2.9336141871112775E-2</v>
      </c>
      <c r="BJ332" s="300">
        <f t="shared" si="459"/>
        <v>-3.3718788705576763E-2</v>
      </c>
      <c r="BK332" s="300">
        <f t="shared" si="459"/>
        <v>-3.8188827251080748E-2</v>
      </c>
      <c r="BL332" s="300">
        <f t="shared" si="459"/>
        <v>-4.2743914340391043E-2</v>
      </c>
      <c r="BM332" s="300">
        <f t="shared" si="459"/>
        <v>-4.7381606778750029E-2</v>
      </c>
      <c r="BN332" s="300">
        <f t="shared" ref="BN332:CB332" si="460">+BN276/BN212-1</f>
        <v>-5.2099386813204474E-2</v>
      </c>
      <c r="BO332" s="300">
        <f t="shared" si="460"/>
        <v>-5.6894683299935966E-2</v>
      </c>
      <c r="BP332" s="300">
        <f t="shared" si="460"/>
        <v>-6.1764889243114407E-2</v>
      </c>
      <c r="BQ332" s="300">
        <f t="shared" si="460"/>
        <v>-6.6707376334438351E-2</v>
      </c>
      <c r="BR332" s="300">
        <f t="shared" si="460"/>
        <v>-7.1719506998862426E-2</v>
      </c>
      <c r="BS332" s="300">
        <f t="shared" si="460"/>
        <v>-7.6798644373990865E-2</v>
      </c>
      <c r="BT332" s="300">
        <f t="shared" si="460"/>
        <v>-8.1942160522693319E-2</v>
      </c>
      <c r="BU332" s="300">
        <f t="shared" si="460"/>
        <v>-8.7147443225862431E-2</v>
      </c>
      <c r="BV332" s="300">
        <f t="shared" si="460"/>
        <v>-9.2411901557588494E-2</v>
      </c>
      <c r="BW332" s="300">
        <f t="shared" si="460"/>
        <v>-9.7732970474938452E-2</v>
      </c>
      <c r="BX332" s="300">
        <f t="shared" si="460"/>
        <v>-0.10310811455416524</v>
      </c>
      <c r="BY332" s="300">
        <f t="shared" si="460"/>
        <v>-0.1085348310339973</v>
      </c>
      <c r="BZ332" s="300">
        <f t="shared" si="460"/>
        <v>-0.11401065229239415</v>
      </c>
      <c r="CA332" s="300">
        <f t="shared" si="460"/>
        <v>-0.11953314781931579</v>
      </c>
      <c r="CB332" s="300">
        <f t="shared" si="460"/>
        <v>-0.12509992580989626</v>
      </c>
      <c r="CC332" s="300">
        <f t="shared" si="451"/>
        <v>-0.1307086344029923</v>
      </c>
      <c r="CD332" s="300">
        <f t="shared" si="451"/>
        <v>-0.13635696263210551</v>
      </c>
    </row>
    <row r="333" spans="1:82" ht="17.399999999999999" customHeight="1" x14ac:dyDescent="0.25">
      <c r="A333" s="300" t="s">
        <v>265</v>
      </c>
      <c r="B333" s="300">
        <f t="shared" ref="B333:AG333" si="461">+B277/B213-1</f>
        <v>0</v>
      </c>
      <c r="C333" s="300">
        <f t="shared" si="461"/>
        <v>2.1821960414225572E-6</v>
      </c>
      <c r="D333" s="361">
        <f t="shared" si="461"/>
        <v>4.1349337528862051E-5</v>
      </c>
      <c r="E333" s="361">
        <f t="shared" si="461"/>
        <v>7.0153021465735321E-5</v>
      </c>
      <c r="F333" s="361">
        <f t="shared" si="461"/>
        <v>6.7649785627788006E-5</v>
      </c>
      <c r="G333" s="361">
        <f t="shared" si="461"/>
        <v>3.2290915940702547E-5</v>
      </c>
      <c r="H333" s="361">
        <f t="shared" si="461"/>
        <v>-2.7990377600373151E-5</v>
      </c>
      <c r="I333" s="300">
        <f t="shared" si="461"/>
        <v>-1.0124274067879746E-4</v>
      </c>
      <c r="J333" s="300">
        <f t="shared" si="461"/>
        <v>-1.7677543694061271E-4</v>
      </c>
      <c r="K333" s="300">
        <f t="shared" si="461"/>
        <v>-2.450957129862541E-4</v>
      </c>
      <c r="L333" s="300">
        <f t="shared" si="461"/>
        <v>-2.9882226516986243E-4</v>
      </c>
      <c r="M333" s="300">
        <f t="shared" si="461"/>
        <v>-3.3292381144089944E-4</v>
      </c>
      <c r="N333" s="300">
        <f t="shared" si="461"/>
        <v>-3.4460355814869281E-4</v>
      </c>
      <c r="O333" s="300">
        <f t="shared" si="461"/>
        <v>-3.3299963346544725E-4</v>
      </c>
      <c r="P333" s="300">
        <f t="shared" si="461"/>
        <v>-2.9879840648527889E-4</v>
      </c>
      <c r="Q333" s="300">
        <f t="shared" si="461"/>
        <v>-2.4382202571548994E-4</v>
      </c>
      <c r="R333" s="344">
        <f t="shared" si="461"/>
        <v>-1.7062132592904344E-4</v>
      </c>
      <c r="S333" s="300">
        <f t="shared" si="461"/>
        <v>-7.9613046267801302E-5</v>
      </c>
      <c r="T333" s="300">
        <f t="shared" si="461"/>
        <v>2.5197376469332511E-5</v>
      </c>
      <c r="U333" s="300">
        <f t="shared" si="461"/>
        <v>1.3974083500700729E-4</v>
      </c>
      <c r="V333" s="300">
        <f t="shared" si="461"/>
        <v>2.6062075707966592E-4</v>
      </c>
      <c r="W333" s="300">
        <f t="shared" si="461"/>
        <v>3.8519901203515339E-4</v>
      </c>
      <c r="X333" s="300">
        <f t="shared" si="461"/>
        <v>5.1151650263614457E-4</v>
      </c>
      <c r="Y333" s="300">
        <f t="shared" si="461"/>
        <v>6.3816035225161549E-4</v>
      </c>
      <c r="Z333" s="300">
        <f t="shared" si="461"/>
        <v>7.6411373985640907E-4</v>
      </c>
      <c r="AA333" s="300">
        <f t="shared" si="461"/>
        <v>8.8861087114744386E-4</v>
      </c>
      <c r="AB333" s="300">
        <f t="shared" si="461"/>
        <v>1.0110109962837566E-3</v>
      </c>
      <c r="AC333" s="300">
        <f t="shared" si="461"/>
        <v>1.1307024171287594E-3</v>
      </c>
      <c r="AD333" s="300">
        <f t="shared" si="461"/>
        <v>1.2470339371790651E-3</v>
      </c>
      <c r="AE333" s="300">
        <f t="shared" si="461"/>
        <v>1.3592541518818724E-3</v>
      </c>
      <c r="AF333" s="300">
        <f t="shared" si="461"/>
        <v>1.4665655690104806E-3</v>
      </c>
      <c r="AG333" s="300">
        <f t="shared" si="461"/>
        <v>1.5681375262908137E-3</v>
      </c>
      <c r="AH333" s="300">
        <f t="shared" ref="AH333:BM333" si="462">+AH277/AH213-1</f>
        <v>1.6631456803462008E-3</v>
      </c>
      <c r="AI333" s="300">
        <f t="shared" si="462"/>
        <v>1.7508376850385865E-3</v>
      </c>
      <c r="AJ333" s="300">
        <f t="shared" si="462"/>
        <v>1.8306324360195525E-3</v>
      </c>
      <c r="AK333" s="300">
        <f t="shared" si="462"/>
        <v>-5.3400364988576143E-5</v>
      </c>
      <c r="AL333" s="300">
        <f t="shared" si="462"/>
        <v>-1.5419763887857263E-3</v>
      </c>
      <c r="AM333" s="300">
        <f t="shared" si="462"/>
        <v>-2.7136767117389438E-3</v>
      </c>
      <c r="AN333" s="300">
        <f t="shared" si="462"/>
        <v>-3.6293272791346753E-3</v>
      </c>
      <c r="AO333" s="300">
        <f t="shared" si="462"/>
        <v>-4.3373764386107627E-3</v>
      </c>
      <c r="AP333" s="300">
        <f t="shared" si="462"/>
        <v>-4.8768907182779042E-3</v>
      </c>
      <c r="AQ333" s="300">
        <f t="shared" si="462"/>
        <v>-5.2795686278409582E-3</v>
      </c>
      <c r="AR333" s="300">
        <f t="shared" si="462"/>
        <v>-5.5712301752420812E-3</v>
      </c>
      <c r="AS333" s="300">
        <f t="shared" si="462"/>
        <v>-5.7729653470838249E-3</v>
      </c>
      <c r="AT333" s="300">
        <f t="shared" si="462"/>
        <v>-5.9020374408935705E-3</v>
      </c>
      <c r="AU333" s="300">
        <f t="shared" si="462"/>
        <v>-5.9726005114476566E-3</v>
      </c>
      <c r="AV333" s="300">
        <f t="shared" si="462"/>
        <v>-5.9962737130212496E-3</v>
      </c>
      <c r="AW333" s="300">
        <f t="shared" si="462"/>
        <v>-5.9826032061441881E-3</v>
      </c>
      <c r="AX333" s="300">
        <f t="shared" si="462"/>
        <v>-5.9394354557341655E-3</v>
      </c>
      <c r="AY333" s="300">
        <f t="shared" si="462"/>
        <v>-5.8732207075127274E-3</v>
      </c>
      <c r="AZ333" s="300">
        <f t="shared" si="462"/>
        <v>-5.7892595138241409E-3</v>
      </c>
      <c r="BA333" s="300">
        <f t="shared" si="462"/>
        <v>-5.6919046440654375E-3</v>
      </c>
      <c r="BB333" s="300">
        <f t="shared" si="462"/>
        <v>-5.5847263915501655E-3</v>
      </c>
      <c r="BC333" s="300">
        <f t="shared" si="462"/>
        <v>-5.4706483621845825E-3</v>
      </c>
      <c r="BD333" s="300">
        <f t="shared" si="462"/>
        <v>-5.3520593580858034E-3</v>
      </c>
      <c r="BE333" s="300">
        <f t="shared" si="462"/>
        <v>-5.2309053457630927E-3</v>
      </c>
      <c r="BF333" s="300">
        <f t="shared" si="462"/>
        <v>-5.1087660518760458E-3</v>
      </c>
      <c r="BG333" s="300">
        <f t="shared" si="462"/>
        <v>-4.9869176833106099E-3</v>
      </c>
      <c r="BH333" s="300">
        <f t="shared" si="462"/>
        <v>-4.8663853576912386E-3</v>
      </c>
      <c r="BI333" s="300">
        <f t="shared" si="462"/>
        <v>-4.7479864137637273E-3</v>
      </c>
      <c r="BJ333" s="300">
        <f t="shared" si="462"/>
        <v>-4.6323663540699389E-3</v>
      </c>
      <c r="BK333" s="300">
        <f t="shared" si="462"/>
        <v>-4.5200288802991206E-3</v>
      </c>
      <c r="BL333" s="300">
        <f t="shared" si="462"/>
        <v>-4.4113605902302844E-3</v>
      </c>
      <c r="BM333" s="300">
        <f t="shared" si="462"/>
        <v>-4.3066517580474528E-3</v>
      </c>
      <c r="BN333" s="300">
        <f t="shared" ref="BN333:CB333" si="463">+BN277/BN213-1</f>
        <v>-4.2061134289317348E-3</v>
      </c>
      <c r="BO333" s="300">
        <f t="shared" si="463"/>
        <v>-4.109891889015227E-3</v>
      </c>
      <c r="BP333" s="300">
        <f t="shared" si="463"/>
        <v>-4.0180803896159301E-3</v>
      </c>
      <c r="BQ333" s="300">
        <f t="shared" si="463"/>
        <v>-3.930729137733846E-3</v>
      </c>
      <c r="BR333" s="300">
        <f t="shared" si="463"/>
        <v>-3.8478535531998315E-3</v>
      </c>
      <c r="BS333" s="300">
        <f t="shared" si="463"/>
        <v>-3.7694409730900658E-3</v>
      </c>
      <c r="BT333" s="300">
        <f t="shared" si="463"/>
        <v>-3.6954565258319194E-3</v>
      </c>
      <c r="BU333" s="300">
        <f t="shared" si="463"/>
        <v>-3.6258476078573354E-3</v>
      </c>
      <c r="BV333" s="300">
        <f t="shared" si="463"/>
        <v>-3.5605478448396122E-3</v>
      </c>
      <c r="BW333" s="300">
        <f t="shared" si="463"/>
        <v>-3.4994803688489506E-3</v>
      </c>
      <c r="BX333" s="300">
        <f t="shared" si="463"/>
        <v>-3.4425603407166605E-3</v>
      </c>
      <c r="BY333" s="300">
        <f t="shared" si="463"/>
        <v>-3.3896973705196398E-3</v>
      </c>
      <c r="BZ333" s="300">
        <f t="shared" si="463"/>
        <v>-3.3407968885619255E-3</v>
      </c>
      <c r="CA333" s="300">
        <f t="shared" si="463"/>
        <v>-3.2957620148519329E-3</v>
      </c>
      <c r="CB333" s="300">
        <f t="shared" si="463"/>
        <v>-3.254494389457685E-3</v>
      </c>
      <c r="CC333" s="300">
        <f t="shared" si="451"/>
        <v>-3.2168954502616032E-3</v>
      </c>
      <c r="CD333" s="300">
        <f t="shared" si="451"/>
        <v>-3.1828668586550979E-3</v>
      </c>
    </row>
    <row r="334" spans="1:82" ht="17.399999999999999" customHeight="1" x14ac:dyDescent="0.25">
      <c r="A334" s="300" t="s">
        <v>266</v>
      </c>
      <c r="B334" s="300">
        <f t="shared" ref="B334:AG334" si="464">+B278/B214-1</f>
        <v>0</v>
      </c>
      <c r="C334" s="300">
        <f t="shared" si="464"/>
        <v>1.3067585065806853E-5</v>
      </c>
      <c r="D334" s="361">
        <f t="shared" si="464"/>
        <v>2.4310974719377043E-4</v>
      </c>
      <c r="E334" s="361">
        <f t="shared" si="464"/>
        <v>2.756301565147723E-4</v>
      </c>
      <c r="F334" s="361">
        <f t="shared" si="464"/>
        <v>1.101462393846564E-4</v>
      </c>
      <c r="G334" s="361">
        <f t="shared" si="464"/>
        <v>-1.5433571450995665E-4</v>
      </c>
      <c r="H334" s="361">
        <f t="shared" si="464"/>
        <v>-4.2913540488875856E-4</v>
      </c>
      <c r="I334" s="300">
        <f t="shared" si="464"/>
        <v>-6.5152001718915553E-4</v>
      </c>
      <c r="J334" s="300">
        <f t="shared" si="464"/>
        <v>-7.9738326900236078E-4</v>
      </c>
      <c r="K334" s="300">
        <f t="shared" si="464"/>
        <v>-8.5458744562305622E-4</v>
      </c>
      <c r="L334" s="300">
        <f t="shared" si="464"/>
        <v>-8.2303708536435316E-4</v>
      </c>
      <c r="M334" s="300">
        <f t="shared" si="464"/>
        <v>-7.1106534577558556E-4</v>
      </c>
      <c r="N334" s="300">
        <f t="shared" si="464"/>
        <v>-5.3203871557583327E-4</v>
      </c>
      <c r="O334" s="300">
        <f t="shared" si="464"/>
        <v>-3.0172711708698063E-4</v>
      </c>
      <c r="P334" s="300">
        <f t="shared" si="464"/>
        <v>-3.6334005750648934E-5</v>
      </c>
      <c r="Q334" s="300">
        <f t="shared" si="464"/>
        <v>2.4897304388793451E-4</v>
      </c>
      <c r="R334" s="344">
        <f t="shared" si="464"/>
        <v>5.4113496544316853E-4</v>
      </c>
      <c r="S334" s="300">
        <f t="shared" si="464"/>
        <v>8.5431379533384977E-4</v>
      </c>
      <c r="T334" s="300">
        <f t="shared" si="464"/>
        <v>1.1578746822449304E-3</v>
      </c>
      <c r="U334" s="300">
        <f t="shared" si="464"/>
        <v>1.4368542646778781E-3</v>
      </c>
      <c r="V334" s="300">
        <f t="shared" si="464"/>
        <v>1.687788654295197E-3</v>
      </c>
      <c r="W334" s="300">
        <f t="shared" si="464"/>
        <v>1.912444090773846E-3</v>
      </c>
      <c r="X334" s="300">
        <f t="shared" si="464"/>
        <v>2.114526547658091E-3</v>
      </c>
      <c r="Y334" s="300">
        <f t="shared" si="464"/>
        <v>2.298049736988661E-3</v>
      </c>
      <c r="Z334" s="300">
        <f t="shared" si="464"/>
        <v>2.4664415868442813E-3</v>
      </c>
      <c r="AA334" s="300">
        <f t="shared" si="464"/>
        <v>2.6220515883927931E-3</v>
      </c>
      <c r="AB334" s="300">
        <f t="shared" si="464"/>
        <v>2.7659496374874415E-3</v>
      </c>
      <c r="AC334" s="300">
        <f t="shared" si="464"/>
        <v>2.8979533606530161E-3</v>
      </c>
      <c r="AD334" s="300">
        <f t="shared" si="464"/>
        <v>3.0167745063762741E-3</v>
      </c>
      <c r="AE334" s="300">
        <f t="shared" si="464"/>
        <v>3.1200130604855936E-3</v>
      </c>
      <c r="AF334" s="300">
        <f t="shared" si="464"/>
        <v>3.2054015916054279E-3</v>
      </c>
      <c r="AG334" s="300">
        <f t="shared" si="464"/>
        <v>3.2707429667946375E-3</v>
      </c>
      <c r="AH334" s="300">
        <f t="shared" ref="AH334:BM334" si="465">+AH278/AH214-1</f>
        <v>3.3142384144284609E-3</v>
      </c>
      <c r="AI334" s="300">
        <f t="shared" si="465"/>
        <v>3.3350101956519662E-3</v>
      </c>
      <c r="AJ334" s="300">
        <f t="shared" si="465"/>
        <v>3.3338761264427585E-3</v>
      </c>
      <c r="AK334" s="300">
        <f t="shared" si="465"/>
        <v>-2.5084229924556389E-2</v>
      </c>
      <c r="AL334" s="300">
        <f t="shared" si="465"/>
        <v>-2.9831137938968078E-2</v>
      </c>
      <c r="AM334" s="300">
        <f t="shared" si="465"/>
        <v>-2.8111001216410081E-2</v>
      </c>
      <c r="AN334" s="300">
        <f t="shared" si="465"/>
        <v>-2.4894414544143983E-2</v>
      </c>
      <c r="AO334" s="300">
        <f t="shared" si="465"/>
        <v>-2.1592912506814832E-2</v>
      </c>
      <c r="AP334" s="300">
        <f t="shared" si="465"/>
        <v>-1.8578947632349352E-2</v>
      </c>
      <c r="AQ334" s="300">
        <f t="shared" si="465"/>
        <v>-1.5924073605591116E-2</v>
      </c>
      <c r="AR334" s="300">
        <f t="shared" si="465"/>
        <v>-1.3615457153688393E-2</v>
      </c>
      <c r="AS334" s="300">
        <f t="shared" si="465"/>
        <v>-1.1619197562704131E-2</v>
      </c>
      <c r="AT334" s="300">
        <f t="shared" si="465"/>
        <v>-9.8986292232757789E-3</v>
      </c>
      <c r="AU334" s="300">
        <f t="shared" si="465"/>
        <v>-8.4193953290285783E-3</v>
      </c>
      <c r="AV334" s="300">
        <f t="shared" si="465"/>
        <v>-7.1506403431206289E-3</v>
      </c>
      <c r="AW334" s="300">
        <f t="shared" si="465"/>
        <v>-6.0650731793174817E-3</v>
      </c>
      <c r="AX334" s="300">
        <f t="shared" si="465"/>
        <v>-5.1387146845641718E-3</v>
      </c>
      <c r="AY334" s="300">
        <f t="shared" si="465"/>
        <v>-4.3505712766671589E-3</v>
      </c>
      <c r="AZ334" s="300">
        <f t="shared" si="465"/>
        <v>-3.6823072895296738E-3</v>
      </c>
      <c r="BA334" s="300">
        <f t="shared" si="465"/>
        <v>-3.1179382770394337E-3</v>
      </c>
      <c r="BB334" s="300">
        <f t="shared" si="465"/>
        <v>-2.6435507640582001E-3</v>
      </c>
      <c r="BC334" s="300">
        <f t="shared" si="465"/>
        <v>-2.2470498847366738E-3</v>
      </c>
      <c r="BD334" s="300">
        <f t="shared" si="465"/>
        <v>-1.9179336951403725E-3</v>
      </c>
      <c r="BE334" s="300">
        <f t="shared" si="465"/>
        <v>-1.6470924374364371E-3</v>
      </c>
      <c r="BF334" s="300">
        <f t="shared" si="465"/>
        <v>-1.4266309909926056E-3</v>
      </c>
      <c r="BG334" s="300">
        <f t="shared" si="465"/>
        <v>-1.2497121816953394E-3</v>
      </c>
      <c r="BH334" s="300">
        <f t="shared" si="465"/>
        <v>-1.1104191432185218E-3</v>
      </c>
      <c r="BI334" s="300">
        <f t="shared" si="465"/>
        <v>-1.0036345971488059E-3</v>
      </c>
      <c r="BJ334" s="300">
        <f t="shared" si="465"/>
        <v>-9.249351882406609E-4</v>
      </c>
      <c r="BK334" s="300">
        <f t="shared" si="465"/>
        <v>-8.7049933560212622E-4</v>
      </c>
      <c r="BL334" s="300">
        <f t="shared" si="465"/>
        <v>-8.3702674075103456E-4</v>
      </c>
      <c r="BM334" s="300">
        <f t="shared" si="465"/>
        <v>-8.2166860205146186E-4</v>
      </c>
      <c r="BN334" s="300">
        <f t="shared" ref="BN334:CB334" si="466">+BN278/BN214-1</f>
        <v>-8.2196654574584471E-4</v>
      </c>
      <c r="BO334" s="300">
        <f t="shared" si="466"/>
        <v>-8.3579998201288586E-4</v>
      </c>
      <c r="BP334" s="300">
        <f t="shared" si="466"/>
        <v>-8.6134020671391198E-4</v>
      </c>
      <c r="BQ334" s="300">
        <f t="shared" si="466"/>
        <v>-8.9701069834402514E-4</v>
      </c>
      <c r="BR334" s="300">
        <f t="shared" si="466"/>
        <v>-9.4145264794243122E-4</v>
      </c>
      <c r="BS334" s="300">
        <f t="shared" si="466"/>
        <v>-9.9349519528912911E-4</v>
      </c>
      <c r="BT334" s="300">
        <f t="shared" si="466"/>
        <v>-1.052129666238133E-3</v>
      </c>
      <c r="BU334" s="300">
        <f t="shared" si="466"/>
        <v>-1.1164873277450527E-3</v>
      </c>
      <c r="BV334" s="300">
        <f t="shared" si="466"/>
        <v>-1.1858200140021369E-3</v>
      </c>
      <c r="BW334" s="300">
        <f t="shared" si="466"/>
        <v>-1.2594835530463921E-3</v>
      </c>
      <c r="BX334" s="300">
        <f t="shared" si="466"/>
        <v>-1.3369233781150847E-3</v>
      </c>
      <c r="BY334" s="300">
        <f t="shared" si="466"/>
        <v>-1.4176621613932738E-3</v>
      </c>
      <c r="BZ334" s="300">
        <f t="shared" si="466"/>
        <v>-1.5012890306231874E-3</v>
      </c>
      <c r="CA334" s="300">
        <f t="shared" si="466"/>
        <v>-1.5874503628913184E-3</v>
      </c>
      <c r="CB334" s="300">
        <f t="shared" si="466"/>
        <v>-1.6758418509572603E-3</v>
      </c>
      <c r="CC334" s="300">
        <f t="shared" si="451"/>
        <v>-1.7662015807740072E-3</v>
      </c>
      <c r="CD334" s="300">
        <f t="shared" si="451"/>
        <v>-1.8583040881988699E-3</v>
      </c>
    </row>
    <row r="335" spans="1:82" ht="17.399999999999999" customHeight="1" x14ac:dyDescent="0.25">
      <c r="A335" s="300" t="s">
        <v>267</v>
      </c>
      <c r="B335" s="300">
        <f t="shared" ref="B335:AK335" si="467">+B279/B215-1</f>
        <v>0</v>
      </c>
      <c r="C335" s="300">
        <f t="shared" si="467"/>
        <v>4.5036850617963253E-4</v>
      </c>
      <c r="D335" s="361">
        <f t="shared" si="467"/>
        <v>8.6628731637379275E-3</v>
      </c>
      <c r="E335" s="361">
        <f t="shared" si="467"/>
        <v>3.1608842862920206E-3</v>
      </c>
      <c r="F335" s="361">
        <f t="shared" si="467"/>
        <v>-4.2153611723582118E-3</v>
      </c>
      <c r="G335" s="361">
        <f t="shared" si="467"/>
        <v>-1.0149598458513265E-2</v>
      </c>
      <c r="H335" s="361">
        <f t="shared" si="467"/>
        <v>-1.3814771522872471E-2</v>
      </c>
      <c r="I335" s="300">
        <f t="shared" si="467"/>
        <v>-1.4923000192614722E-2</v>
      </c>
      <c r="J335" s="300">
        <f t="shared" si="467"/>
        <v>-1.4224998618514673E-2</v>
      </c>
      <c r="K335" s="300">
        <f t="shared" si="467"/>
        <v>-1.1718793595222432E-2</v>
      </c>
      <c r="L335" s="300">
        <f t="shared" si="467"/>
        <v>-7.729925435097984E-3</v>
      </c>
      <c r="M335" s="300">
        <f t="shared" si="467"/>
        <v>-2.6092720689665505E-3</v>
      </c>
      <c r="N335" s="300">
        <f t="shared" si="467"/>
        <v>3.2928472568471978E-3</v>
      </c>
      <c r="O335" s="300">
        <f t="shared" si="467"/>
        <v>9.644248959294055E-3</v>
      </c>
      <c r="P335" s="300">
        <f t="shared" si="467"/>
        <v>1.6147703485297482E-2</v>
      </c>
      <c r="Q335" s="300">
        <f t="shared" si="467"/>
        <v>2.2558709954984657E-2</v>
      </c>
      <c r="R335" s="344">
        <f t="shared" si="467"/>
        <v>2.8703152470533677E-2</v>
      </c>
      <c r="S335" s="300">
        <f t="shared" si="467"/>
        <v>3.6744082110104603E-2</v>
      </c>
      <c r="T335" s="300">
        <f t="shared" si="467"/>
        <v>4.2116307902546835E-2</v>
      </c>
      <c r="U335" s="300">
        <f t="shared" si="467"/>
        <v>4.634921709191242E-2</v>
      </c>
      <c r="V335" s="300">
        <f t="shared" si="467"/>
        <v>5.0007799712762591E-2</v>
      </c>
      <c r="W335" s="300">
        <f t="shared" si="467"/>
        <v>5.3384628463197137E-2</v>
      </c>
      <c r="X335" s="300">
        <f t="shared" si="467"/>
        <v>5.6664742358733422E-2</v>
      </c>
      <c r="Y335" s="300">
        <f t="shared" si="467"/>
        <v>5.994734955794967E-2</v>
      </c>
      <c r="Z335" s="300">
        <f t="shared" si="467"/>
        <v>6.3236387961443263E-2</v>
      </c>
      <c r="AA335" s="300">
        <f t="shared" si="467"/>
        <v>6.6432628010003825E-2</v>
      </c>
      <c r="AB335" s="300">
        <f t="shared" si="467"/>
        <v>6.9334706050751871E-2</v>
      </c>
      <c r="AC335" s="300">
        <f t="shared" si="467"/>
        <v>7.1647852154634206E-2</v>
      </c>
      <c r="AD335" s="300">
        <f t="shared" si="467"/>
        <v>7.2983629411299322E-2</v>
      </c>
      <c r="AE335" s="300">
        <f t="shared" si="467"/>
        <v>7.2787314721984409E-2</v>
      </c>
      <c r="AF335" s="300">
        <f t="shared" si="467"/>
        <v>7.0711893886535426E-2</v>
      </c>
      <c r="AG335" s="300">
        <f t="shared" si="467"/>
        <v>6.6234941641500455E-2</v>
      </c>
      <c r="AH335" s="300">
        <f t="shared" si="467"/>
        <v>5.8820685786280524E-2</v>
      </c>
      <c r="AI335" s="300">
        <f t="shared" si="467"/>
        <v>4.7949748544433568E-2</v>
      </c>
      <c r="AJ335" s="300">
        <f t="shared" si="467"/>
        <v>3.3169636025366156E-2</v>
      </c>
      <c r="AK335" s="300">
        <f t="shared" si="467"/>
        <v>1.9031436957471115E-2</v>
      </c>
      <c r="AL335" s="300"/>
      <c r="AM335" s="300"/>
      <c r="AN335" s="300"/>
      <c r="AO335" s="300"/>
      <c r="AP335" s="300"/>
      <c r="AQ335" s="300"/>
      <c r="AR335" s="300"/>
      <c r="AS335" s="300"/>
      <c r="AT335" s="300"/>
      <c r="AU335" s="300"/>
      <c r="AV335" s="300"/>
      <c r="AW335" s="300"/>
      <c r="AX335" s="300"/>
      <c r="AY335" s="300"/>
      <c r="AZ335" s="300"/>
      <c r="BA335" s="300"/>
      <c r="BB335" s="300"/>
      <c r="BC335" s="300"/>
      <c r="BD335" s="300"/>
      <c r="BE335" s="300"/>
      <c r="BF335" s="300"/>
      <c r="BG335" s="300"/>
      <c r="BH335" s="300"/>
      <c r="BI335" s="300"/>
      <c r="BJ335" s="300"/>
      <c r="BK335" s="300"/>
      <c r="BL335" s="300"/>
      <c r="BM335" s="300"/>
      <c r="BN335" s="300"/>
      <c r="BO335" s="300"/>
      <c r="BP335" s="300"/>
      <c r="BQ335" s="300"/>
      <c r="BR335" s="300"/>
      <c r="BS335" s="300"/>
      <c r="BT335" s="300"/>
      <c r="BU335" s="300"/>
      <c r="BV335" s="300"/>
      <c r="BW335" s="300"/>
      <c r="BX335" s="300"/>
      <c r="BY335" s="300"/>
      <c r="BZ335" s="300"/>
      <c r="CA335" s="300"/>
      <c r="CB335" s="300"/>
      <c r="CC335" s="300"/>
      <c r="CD335" s="300"/>
    </row>
    <row r="336" spans="1:82" ht="17.399999999999999" customHeight="1" x14ac:dyDescent="0.25">
      <c r="A336" s="300" t="s">
        <v>268</v>
      </c>
      <c r="B336" s="300">
        <f t="shared" ref="B336:AK336" si="468">+B280/B216-1</f>
        <v>0</v>
      </c>
      <c r="C336" s="300">
        <f t="shared" si="468"/>
        <v>-1.0791361325283355E-2</v>
      </c>
      <c r="D336" s="361">
        <f t="shared" si="468"/>
        <v>-4.2943621559474732E-3</v>
      </c>
      <c r="E336" s="361">
        <f t="shared" si="468"/>
        <v>-2.2645988597338462E-3</v>
      </c>
      <c r="F336" s="361">
        <f t="shared" si="468"/>
        <v>-1.4572573494285868E-3</v>
      </c>
      <c r="G336" s="361">
        <f t="shared" si="468"/>
        <v>-9.7827631361435685E-4</v>
      </c>
      <c r="H336" s="361">
        <f t="shared" si="468"/>
        <v>-5.7173013592737298E-4</v>
      </c>
      <c r="I336" s="300">
        <f t="shared" si="468"/>
        <v>-1.1074328121618571E-4</v>
      </c>
      <c r="J336" s="300">
        <f t="shared" si="468"/>
        <v>3.0666721817484976E-4</v>
      </c>
      <c r="K336" s="300">
        <f t="shared" si="468"/>
        <v>7.5569854979562479E-4</v>
      </c>
      <c r="L336" s="300">
        <f t="shared" si="468"/>
        <v>1.2401104901744731E-3</v>
      </c>
      <c r="M336" s="300">
        <f t="shared" si="468"/>
        <v>1.7596337247300919E-3</v>
      </c>
      <c r="N336" s="300">
        <f t="shared" si="468"/>
        <v>2.313061873794986E-3</v>
      </c>
      <c r="O336" s="300">
        <f t="shared" si="468"/>
        <v>2.8990437596712049E-3</v>
      </c>
      <c r="P336" s="300">
        <f t="shared" si="468"/>
        <v>3.5161714633891172E-3</v>
      </c>
      <c r="Q336" s="300">
        <f t="shared" si="468"/>
        <v>4.1627817921214838E-3</v>
      </c>
      <c r="R336" s="344">
        <f t="shared" si="468"/>
        <v>4.836596548475347E-3</v>
      </c>
      <c r="S336" s="300">
        <f t="shared" si="468"/>
        <v>5.9312009428935664E-3</v>
      </c>
      <c r="T336" s="300">
        <f t="shared" si="468"/>
        <v>6.6311559037155465E-3</v>
      </c>
      <c r="U336" s="300">
        <f t="shared" si="468"/>
        <v>7.1979531592676338E-3</v>
      </c>
      <c r="V336" s="300">
        <f t="shared" si="468"/>
        <v>7.7032761787023674E-3</v>
      </c>
      <c r="W336" s="300">
        <f t="shared" si="468"/>
        <v>8.1645453583250038E-3</v>
      </c>
      <c r="X336" s="300">
        <f t="shared" si="468"/>
        <v>8.5820914008112315E-3</v>
      </c>
      <c r="Y336" s="300">
        <f t="shared" si="468"/>
        <v>8.9497006667622614E-3</v>
      </c>
      <c r="Z336" s="300">
        <f t="shared" si="468"/>
        <v>9.2578388005082335E-3</v>
      </c>
      <c r="AA336" s="300">
        <f t="shared" si="468"/>
        <v>9.4947438246284488E-3</v>
      </c>
      <c r="AB336" s="300">
        <f t="shared" si="468"/>
        <v>9.6467591565889688E-3</v>
      </c>
      <c r="AC336" s="300">
        <f t="shared" si="468"/>
        <v>9.6982517785688671E-3</v>
      </c>
      <c r="AD336" s="300">
        <f t="shared" si="468"/>
        <v>9.629330516766732E-3</v>
      </c>
      <c r="AE336" s="300">
        <f t="shared" si="468"/>
        <v>9.4032189005937017E-3</v>
      </c>
      <c r="AF336" s="300">
        <f t="shared" si="468"/>
        <v>9.0159950179318216E-3</v>
      </c>
      <c r="AG336" s="300">
        <f t="shared" si="468"/>
        <v>8.4390781971586115E-3</v>
      </c>
      <c r="AH336" s="300">
        <f t="shared" si="468"/>
        <v>7.638492189280699E-3</v>
      </c>
      <c r="AI336" s="300">
        <f t="shared" si="468"/>
        <v>6.5745697865640107E-3</v>
      </c>
      <c r="AJ336" s="300">
        <f t="shared" si="468"/>
        <v>5.2030463429064699E-3</v>
      </c>
      <c r="AK336" s="300">
        <f t="shared" si="468"/>
        <v>4.0795130963391379E-3</v>
      </c>
      <c r="AL336" s="300">
        <f t="shared" ref="AL336:CB336" si="469">+AL280/AL216-1</f>
        <v>-8.0042726478168902E-4</v>
      </c>
      <c r="AM336" s="300">
        <f t="shared" si="469"/>
        <v>-2.869862688176017E-3</v>
      </c>
      <c r="AN336" s="300">
        <f t="shared" si="469"/>
        <v>-3.0706490633728434E-3</v>
      </c>
      <c r="AO336" s="300">
        <f t="shared" si="469"/>
        <v>-2.7864964181201213E-3</v>
      </c>
      <c r="AP336" s="300">
        <f t="shared" si="469"/>
        <v>-2.4079790995951145E-3</v>
      </c>
      <c r="AQ336" s="300">
        <f t="shared" si="469"/>
        <v>-2.0404465038522668E-3</v>
      </c>
      <c r="AR336" s="300">
        <f t="shared" si="469"/>
        <v>-1.708101212552271E-3</v>
      </c>
      <c r="AS336" s="300">
        <f t="shared" si="469"/>
        <v>-1.4127257178223607E-3</v>
      </c>
      <c r="AT336" s="300">
        <f t="shared" si="469"/>
        <v>-1.1504815718850203E-3</v>
      </c>
      <c r="AU336" s="300">
        <f t="shared" si="469"/>
        <v>-9.1662420537730327E-4</v>
      </c>
      <c r="AV336" s="300">
        <f t="shared" si="469"/>
        <v>-7.067483472414926E-4</v>
      </c>
      <c r="AW336" s="300">
        <f t="shared" si="469"/>
        <v>-5.1704973179056424E-4</v>
      </c>
      <c r="AX336" s="300">
        <f t="shared" si="469"/>
        <v>-3.4431877745277895E-4</v>
      </c>
      <c r="AY336" s="300">
        <f t="shared" si="469"/>
        <v>-1.8587032566397266E-4</v>
      </c>
      <c r="AZ336" s="300">
        <f t="shared" si="469"/>
        <v>-3.9466080128391923E-5</v>
      </c>
      <c r="BA336" s="300">
        <f t="shared" si="469"/>
        <v>9.6755708995699408E-5</v>
      </c>
      <c r="BB336" s="300">
        <f t="shared" si="469"/>
        <v>2.2434066072785086E-4</v>
      </c>
      <c r="BC336" s="300">
        <f t="shared" si="469"/>
        <v>3.445694697015167E-4</v>
      </c>
      <c r="BD336" s="300">
        <f t="shared" si="469"/>
        <v>4.5850099732391847E-4</v>
      </c>
      <c r="BE336" s="300">
        <f t="shared" si="469"/>
        <v>5.6700847467006099E-4</v>
      </c>
      <c r="BF336" s="300">
        <f t="shared" si="469"/>
        <v>6.7081001068824975E-4</v>
      </c>
      <c r="BG336" s="300">
        <f t="shared" si="469"/>
        <v>7.7049421159980369E-4</v>
      </c>
      <c r="BH336" s="300">
        <f t="shared" si="469"/>
        <v>8.66541774053875E-4</v>
      </c>
      <c r="BI336" s="300">
        <f t="shared" si="469"/>
        <v>9.5934360415150799E-4</v>
      </c>
      <c r="BJ336" s="300">
        <f t="shared" si="469"/>
        <v>1.0492160813779794E-3</v>
      </c>
      <c r="BK336" s="300">
        <f t="shared" si="469"/>
        <v>1.136413840919559E-3</v>
      </c>
      <c r="BL336" s="300">
        <f t="shared" si="469"/>
        <v>1.2211406293969329E-3</v>
      </c>
      <c r="BM336" s="300">
        <f t="shared" si="469"/>
        <v>1.3035582378113642E-3</v>
      </c>
      <c r="BN336" s="300">
        <f t="shared" si="469"/>
        <v>1.3837941619709859E-3</v>
      </c>
      <c r="BO336" s="300">
        <f t="shared" si="469"/>
        <v>1.4619478645971906E-3</v>
      </c>
      <c r="BP336" s="300">
        <f t="shared" si="469"/>
        <v>1.5380961559658957E-3</v>
      </c>
      <c r="BQ336" s="300">
        <f t="shared" si="469"/>
        <v>1.6122975725794131E-3</v>
      </c>
      <c r="BR336" s="300">
        <f t="shared" si="469"/>
        <v>1.6845960731020071E-3</v>
      </c>
      <c r="BS336" s="300">
        <f t="shared" si="469"/>
        <v>1.7550240734567346E-3</v>
      </c>
      <c r="BT336" s="300">
        <f t="shared" si="469"/>
        <v>1.8236050168072282E-3</v>
      </c>
      <c r="BU336" s="300">
        <f t="shared" si="469"/>
        <v>1.8903554576450432E-3</v>
      </c>
      <c r="BV336" s="300">
        <f t="shared" si="469"/>
        <v>1.9552867251297901E-3</v>
      </c>
      <c r="BW336" s="300">
        <f t="shared" si="469"/>
        <v>2.01840643770268E-3</v>
      </c>
      <c r="BX336" s="300">
        <f t="shared" si="469"/>
        <v>2.0797195263766444E-3</v>
      </c>
      <c r="BY336" s="300">
        <f t="shared" si="469"/>
        <v>2.1392292655091349E-3</v>
      </c>
      <c r="BZ336" s="300">
        <f t="shared" si="469"/>
        <v>2.1969379278312662E-3</v>
      </c>
      <c r="CA336" s="300">
        <f t="shared" si="469"/>
        <v>2.2528474527834241E-3</v>
      </c>
      <c r="CB336" s="300">
        <f t="shared" si="469"/>
        <v>2.3069598578191464E-3</v>
      </c>
      <c r="CC336" s="300">
        <f t="shared" ref="CC336:CD338" si="470">+CC280/CC216-1</f>
        <v>2.359277618796618E-3</v>
      </c>
      <c r="CD336" s="300">
        <f t="shared" si="470"/>
        <v>2.409803908860253E-3</v>
      </c>
    </row>
    <row r="337" spans="1:82" ht="17.399999999999999" customHeight="1" x14ac:dyDescent="0.25">
      <c r="A337" s="300" t="s">
        <v>269</v>
      </c>
      <c r="B337" s="300">
        <f t="shared" ref="B337:AK337" si="471">+B281/B217-1</f>
        <v>0</v>
      </c>
      <c r="C337" s="300">
        <f t="shared" si="471"/>
        <v>-2.3719026861379611E-5</v>
      </c>
      <c r="D337" s="361">
        <f t="shared" si="471"/>
        <v>-4.5883401444568594E-4</v>
      </c>
      <c r="E337" s="361">
        <f t="shared" si="471"/>
        <v>-4.1890003498079587E-4</v>
      </c>
      <c r="F337" s="361">
        <f t="shared" si="471"/>
        <v>-7.2630972900000756E-5</v>
      </c>
      <c r="G337" s="361">
        <f t="shared" si="471"/>
        <v>3.9755080503023343E-4</v>
      </c>
      <c r="H337" s="361">
        <f t="shared" si="471"/>
        <v>8.650358544612935E-4</v>
      </c>
      <c r="I337" s="300">
        <f t="shared" si="471"/>
        <v>1.239112782042362E-3</v>
      </c>
      <c r="J337" s="300">
        <f t="shared" si="471"/>
        <v>1.4909695378411136E-3</v>
      </c>
      <c r="K337" s="300">
        <f t="shared" si="471"/>
        <v>1.5915638741796911E-3</v>
      </c>
      <c r="L337" s="300">
        <f t="shared" si="471"/>
        <v>1.5308594398275588E-3</v>
      </c>
      <c r="M337" s="300">
        <f t="shared" si="471"/>
        <v>1.3120300253246509E-3</v>
      </c>
      <c r="N337" s="300">
        <f t="shared" si="471"/>
        <v>9.4744921248657299E-4</v>
      </c>
      <c r="O337" s="300">
        <f t="shared" si="471"/>
        <v>4.5558137762813367E-4</v>
      </c>
      <c r="P337" s="300">
        <f t="shared" si="471"/>
        <v>-1.4166428138451259E-4</v>
      </c>
      <c r="Q337" s="300">
        <f t="shared" si="471"/>
        <v>-8.2133098243186708E-4</v>
      </c>
      <c r="R337" s="344">
        <f t="shared" si="471"/>
        <v>-1.5616241455105317E-3</v>
      </c>
      <c r="S337" s="300">
        <f t="shared" si="471"/>
        <v>-2.4223150433712037E-3</v>
      </c>
      <c r="T337" s="300">
        <f t="shared" si="471"/>
        <v>-3.28929920671861E-3</v>
      </c>
      <c r="U337" s="300">
        <f t="shared" si="471"/>
        <v>-4.1348102356545402E-3</v>
      </c>
      <c r="V337" s="300">
        <f t="shared" si="471"/>
        <v>-4.9539886609145656E-3</v>
      </c>
      <c r="W337" s="300">
        <f t="shared" si="471"/>
        <v>-5.7490635307571036E-3</v>
      </c>
      <c r="X337" s="300">
        <f t="shared" si="471"/>
        <v>-6.5243314638560035E-3</v>
      </c>
      <c r="Y337" s="300">
        <f t="shared" si="471"/>
        <v>-7.2833967359803298E-3</v>
      </c>
      <c r="Z337" s="300">
        <f t="shared" si="471"/>
        <v>-8.026987842123634E-3</v>
      </c>
      <c r="AA337" s="300">
        <f t="shared" si="471"/>
        <v>-8.7512523416222177E-3</v>
      </c>
      <c r="AB337" s="300">
        <f t="shared" si="471"/>
        <v>-9.4466787504029481E-3</v>
      </c>
      <c r="AC337" s="300">
        <f t="shared" si="471"/>
        <v>-1.0097722017660904E-2</v>
      </c>
      <c r="AD337" s="300">
        <f t="shared" si="471"/>
        <v>-1.068274985815032E-2</v>
      </c>
      <c r="AE337" s="300">
        <f t="shared" si="471"/>
        <v>-1.1172449101841453E-2</v>
      </c>
      <c r="AF337" s="300">
        <f t="shared" si="471"/>
        <v>-1.1538534765246466E-2</v>
      </c>
      <c r="AG337" s="300">
        <f t="shared" si="471"/>
        <v>-1.1751718518133281E-2</v>
      </c>
      <c r="AH337" s="300">
        <f t="shared" si="471"/>
        <v>-1.178461248357543E-2</v>
      </c>
      <c r="AI337" s="300">
        <f t="shared" si="471"/>
        <v>-1.1615410438837737E-2</v>
      </c>
      <c r="AJ337" s="300">
        <f t="shared" si="471"/>
        <v>-1.123259840660884E-2</v>
      </c>
      <c r="AK337" s="300">
        <f t="shared" si="471"/>
        <v>-1.0715824369615712E-2</v>
      </c>
      <c r="AL337" s="300">
        <f t="shared" ref="AL337:CB337" si="472">+AL281/AL217-1</f>
        <v>-1.0000149662986013E-2</v>
      </c>
      <c r="AM337" s="300">
        <f t="shared" si="472"/>
        <v>-9.1876337686584986E-3</v>
      </c>
      <c r="AN337" s="300">
        <f t="shared" si="472"/>
        <v>-8.4284627549923163E-3</v>
      </c>
      <c r="AO337" s="300">
        <f t="shared" si="472"/>
        <v>-7.7466148258735767E-3</v>
      </c>
      <c r="AP337" s="300">
        <f t="shared" si="472"/>
        <v>-7.1360565462543768E-3</v>
      </c>
      <c r="AQ337" s="300">
        <f t="shared" si="472"/>
        <v>-6.5856012149090315E-3</v>
      </c>
      <c r="AR337" s="300">
        <f t="shared" si="472"/>
        <v>-6.0847988993132374E-3</v>
      </c>
      <c r="AS337" s="300">
        <f t="shared" si="472"/>
        <v>-5.6249865796634824E-3</v>
      </c>
      <c r="AT337" s="300">
        <f t="shared" si="472"/>
        <v>-5.1991906345431049E-3</v>
      </c>
      <c r="AU337" s="300">
        <f t="shared" si="472"/>
        <v>-4.8018207424506132E-3</v>
      </c>
      <c r="AV337" s="300">
        <f t="shared" si="472"/>
        <v>-4.4283785770035111E-3</v>
      </c>
      <c r="AW337" s="300">
        <f t="shared" si="472"/>
        <v>-4.0752212184687053E-3</v>
      </c>
      <c r="AX337" s="300">
        <f t="shared" si="472"/>
        <v>-3.739377387869558E-3</v>
      </c>
      <c r="AY337" s="300">
        <f t="shared" si="472"/>
        <v>-3.4184059685751222E-3</v>
      </c>
      <c r="AZ337" s="300">
        <f t="shared" si="472"/>
        <v>-3.1102868336296829E-3</v>
      </c>
      <c r="BA337" s="300">
        <f t="shared" si="472"/>
        <v>-2.8133363482277796E-3</v>
      </c>
      <c r="BB337" s="300">
        <f t="shared" si="472"/>
        <v>-2.5261417362099081E-3</v>
      </c>
      <c r="BC337" s="300">
        <f t="shared" si="472"/>
        <v>-2.2475095011406099E-3</v>
      </c>
      <c r="BD337" s="300">
        <f t="shared" si="472"/>
        <v>-1.9764248345193192E-3</v>
      </c>
      <c r="BE337" s="300">
        <f t="shared" si="472"/>
        <v>-1.7120196199155169E-3</v>
      </c>
      <c r="BF337" s="300">
        <f t="shared" si="472"/>
        <v>-1.4535467599144924E-3</v>
      </c>
      <c r="BG337" s="300">
        <f t="shared" si="472"/>
        <v>-1.2003597182391745E-3</v>
      </c>
      <c r="BH337" s="300">
        <f t="shared" si="472"/>
        <v>-9.5189595215161571E-4</v>
      </c>
      <c r="BI337" s="300">
        <f t="shared" si="472"/>
        <v>-7.0766356842277833E-4</v>
      </c>
      <c r="BJ337" s="300">
        <f t="shared" si="472"/>
        <v>-4.6723041857121839E-4</v>
      </c>
      <c r="BK337" s="300">
        <f t="shared" si="472"/>
        <v>-2.3021527677258291E-4</v>
      </c>
      <c r="BL337" s="300">
        <f t="shared" si="472"/>
        <v>3.7197489339835244E-6</v>
      </c>
      <c r="BM337" s="300">
        <f t="shared" si="472"/>
        <v>2.3487501116026266E-4</v>
      </c>
      <c r="BN337" s="300">
        <f t="shared" si="472"/>
        <v>4.6351861744819978E-4</v>
      </c>
      <c r="BO337" s="300">
        <f t="shared" si="472"/>
        <v>6.8989043513467685E-4</v>
      </c>
      <c r="BP337" s="300">
        <f t="shared" si="472"/>
        <v>9.1420587705792755E-4</v>
      </c>
      <c r="BQ337" s="300">
        <f t="shared" si="472"/>
        <v>1.1366587908363535E-3</v>
      </c>
      <c r="BR337" s="300">
        <f t="shared" si="472"/>
        <v>1.3574240370128887E-3</v>
      </c>
      <c r="BS337" s="300">
        <f t="shared" si="472"/>
        <v>1.576659620547094E-3</v>
      </c>
      <c r="BT337" s="300">
        <f t="shared" si="472"/>
        <v>1.7945086619770567E-3</v>
      </c>
      <c r="BU337" s="300">
        <f t="shared" si="472"/>
        <v>2.0111009897059162E-3</v>
      </c>
      <c r="BV337" s="300">
        <f t="shared" si="472"/>
        <v>2.2265543949575584E-3</v>
      </c>
      <c r="BW337" s="300">
        <f t="shared" si="472"/>
        <v>2.4409761444834643E-3</v>
      </c>
      <c r="BX337" s="300">
        <f t="shared" si="472"/>
        <v>2.6544637035479379E-3</v>
      </c>
      <c r="BY337" s="300">
        <f t="shared" si="472"/>
        <v>2.8671059686586897E-3</v>
      </c>
      <c r="BZ337" s="300">
        <f t="shared" si="472"/>
        <v>3.0789838510751899E-3</v>
      </c>
      <c r="CA337" s="300">
        <f t="shared" si="472"/>
        <v>3.290171205792225E-3</v>
      </c>
      <c r="CB337" s="300">
        <f t="shared" si="472"/>
        <v>3.5007353608358383E-3</v>
      </c>
      <c r="CC337" s="300">
        <f t="shared" si="470"/>
        <v>3.7107377290528376E-3</v>
      </c>
      <c r="CD337" s="300">
        <f t="shared" si="470"/>
        <v>3.9202342608737339E-3</v>
      </c>
    </row>
    <row r="338" spans="1:82" ht="17.399999999999999" customHeight="1" x14ac:dyDescent="0.25">
      <c r="A338" s="300" t="s">
        <v>270</v>
      </c>
      <c r="B338" s="300">
        <f t="shared" ref="B338:AK338" si="473">+B282/B218-1</f>
        <v>0</v>
      </c>
      <c r="C338" s="300">
        <f t="shared" si="473"/>
        <v>-7.9491968563161208E-14</v>
      </c>
      <c r="D338" s="361">
        <f t="shared" si="473"/>
        <v>-3.8682268499456995E-10</v>
      </c>
      <c r="E338" s="361">
        <f t="shared" si="473"/>
        <v>-2.3515737135326731E-9</v>
      </c>
      <c r="F338" s="361">
        <f t="shared" si="473"/>
        <v>-4.1575378140201735E-8</v>
      </c>
      <c r="G338" s="361">
        <f t="shared" si="473"/>
        <v>-1.1377249009569823E-7</v>
      </c>
      <c r="H338" s="361">
        <f t="shared" si="473"/>
        <v>-1.779893954445555E-7</v>
      </c>
      <c r="I338" s="300">
        <f t="shared" si="473"/>
        <v>-1.8031203463664269E-7</v>
      </c>
      <c r="J338" s="300">
        <f t="shared" si="473"/>
        <v>-7.3504633157916999E-8</v>
      </c>
      <c r="K338" s="300">
        <f t="shared" si="473"/>
        <v>1.7031579502280181E-7</v>
      </c>
      <c r="L338" s="300">
        <f t="shared" si="473"/>
        <v>5.5664781073438974E-7</v>
      </c>
      <c r="M338" s="300">
        <f t="shared" si="473"/>
        <v>1.0678302817535013E-6</v>
      </c>
      <c r="N338" s="300">
        <f t="shared" si="473"/>
        <v>1.6649874043928037E-6</v>
      </c>
      <c r="O338" s="300">
        <f t="shared" si="473"/>
        <v>2.2918407880379021E-6</v>
      </c>
      <c r="P338" s="300">
        <f t="shared" si="473"/>
        <v>2.879713754788682E-6</v>
      </c>
      <c r="Q338" s="300">
        <f t="shared" si="473"/>
        <v>3.3529420289113432E-6</v>
      </c>
      <c r="R338" s="344">
        <f t="shared" si="473"/>
        <v>3.6342897660190943E-6</v>
      </c>
      <c r="S338" s="300">
        <f t="shared" si="473"/>
        <v>3.6498428694908824E-6</v>
      </c>
      <c r="T338" s="300">
        <f t="shared" si="473"/>
        <v>3.3330876916259911E-6</v>
      </c>
      <c r="U338" s="300">
        <f t="shared" si="473"/>
        <v>2.6157136563398353E-6</v>
      </c>
      <c r="V338" s="300">
        <f t="shared" si="473"/>
        <v>1.4464395501345706E-6</v>
      </c>
      <c r="W338" s="300">
        <f t="shared" si="473"/>
        <v>-2.0312741799699552E-7</v>
      </c>
      <c r="X338" s="300">
        <f t="shared" si="473"/>
        <v>-2.3402624795831883E-6</v>
      </c>
      <c r="Y338" s="300">
        <f t="shared" si="473"/>
        <v>-4.9550848235657696E-6</v>
      </c>
      <c r="Z338" s="300">
        <f t="shared" si="473"/>
        <v>-8.0241506590361666E-6</v>
      </c>
      <c r="AA338" s="300">
        <f t="shared" si="473"/>
        <v>-1.1512662120849448E-5</v>
      </c>
      <c r="AB338" s="300">
        <f t="shared" si="473"/>
        <v>-1.537495054559912E-5</v>
      </c>
      <c r="AC338" s="300">
        <f t="shared" si="473"/>
        <v>-1.9553084040002666E-5</v>
      </c>
      <c r="AD338" s="300">
        <f t="shared" si="473"/>
        <v>-2.3973695660761685E-5</v>
      </c>
      <c r="AE338" s="300">
        <f t="shared" si="473"/>
        <v>-2.8542926388763767E-5</v>
      </c>
      <c r="AF338" s="300">
        <f t="shared" si="473"/>
        <v>-3.3136732787597545E-5</v>
      </c>
      <c r="AG338" s="300">
        <f t="shared" si="473"/>
        <v>-3.7598320866694124E-5</v>
      </c>
      <c r="AH338" s="300">
        <f t="shared" si="473"/>
        <v>-4.1731404610723111E-5</v>
      </c>
      <c r="AI338" s="300">
        <f t="shared" si="473"/>
        <v>-4.5292968040899773E-5</v>
      </c>
      <c r="AJ338" s="300">
        <f t="shared" si="473"/>
        <v>-4.7985427113483858E-5</v>
      </c>
      <c r="AK338" s="300">
        <f t="shared" si="473"/>
        <v>-4.9447835644755855E-5</v>
      </c>
      <c r="AL338" s="300">
        <f t="shared" ref="AL338:CB338" si="474">+AL282/AL218-1</f>
        <v>-4.9447835644755855E-5</v>
      </c>
      <c r="AM338" s="300">
        <f t="shared" si="474"/>
        <v>-4.9447835644755855E-5</v>
      </c>
      <c r="AN338" s="300">
        <f t="shared" si="474"/>
        <v>-4.9447835644755855E-5</v>
      </c>
      <c r="AO338" s="300">
        <f t="shared" si="474"/>
        <v>-4.9447835644755855E-5</v>
      </c>
      <c r="AP338" s="300">
        <f t="shared" si="474"/>
        <v>-4.9447835644755855E-5</v>
      </c>
      <c r="AQ338" s="300">
        <f t="shared" si="474"/>
        <v>-4.9447835644755855E-5</v>
      </c>
      <c r="AR338" s="300">
        <f t="shared" si="474"/>
        <v>-4.9447835644755855E-5</v>
      </c>
      <c r="AS338" s="300">
        <f t="shared" si="474"/>
        <v>-4.9447835644755855E-5</v>
      </c>
      <c r="AT338" s="300">
        <f t="shared" si="474"/>
        <v>-4.9447835644755855E-5</v>
      </c>
      <c r="AU338" s="300">
        <f t="shared" si="474"/>
        <v>-4.9447835644755855E-5</v>
      </c>
      <c r="AV338" s="300">
        <f t="shared" si="474"/>
        <v>-4.9447835644755855E-5</v>
      </c>
      <c r="AW338" s="300">
        <f t="shared" si="474"/>
        <v>-4.9447835644755855E-5</v>
      </c>
      <c r="AX338" s="300">
        <f t="shared" si="474"/>
        <v>-4.9447835644755855E-5</v>
      </c>
      <c r="AY338" s="300">
        <f t="shared" si="474"/>
        <v>-4.9447835644755855E-5</v>
      </c>
      <c r="AZ338" s="300">
        <f t="shared" si="474"/>
        <v>-4.9447835644755855E-5</v>
      </c>
      <c r="BA338" s="300">
        <f t="shared" si="474"/>
        <v>-4.9447835644755855E-5</v>
      </c>
      <c r="BB338" s="300">
        <f t="shared" si="474"/>
        <v>-4.9447835644755855E-5</v>
      </c>
      <c r="BC338" s="300">
        <f t="shared" si="474"/>
        <v>-4.9447835644755855E-5</v>
      </c>
      <c r="BD338" s="300">
        <f t="shared" si="474"/>
        <v>-4.9447835644755855E-5</v>
      </c>
      <c r="BE338" s="300">
        <f t="shared" si="474"/>
        <v>-4.9447835644755855E-5</v>
      </c>
      <c r="BF338" s="300">
        <f t="shared" si="474"/>
        <v>-4.9447835644755855E-5</v>
      </c>
      <c r="BG338" s="300">
        <f t="shared" si="474"/>
        <v>-4.9447835644755855E-5</v>
      </c>
      <c r="BH338" s="300">
        <f t="shared" si="474"/>
        <v>-4.9447835644755855E-5</v>
      </c>
      <c r="BI338" s="300">
        <f t="shared" si="474"/>
        <v>-4.9447835644755855E-5</v>
      </c>
      <c r="BJ338" s="300">
        <f t="shared" si="474"/>
        <v>-4.9447835644755855E-5</v>
      </c>
      <c r="BK338" s="300">
        <f t="shared" si="474"/>
        <v>-4.9447835644755855E-5</v>
      </c>
      <c r="BL338" s="300">
        <f t="shared" si="474"/>
        <v>-4.9447835644755855E-5</v>
      </c>
      <c r="BM338" s="300">
        <f t="shared" si="474"/>
        <v>-4.9447835644755855E-5</v>
      </c>
      <c r="BN338" s="300">
        <f t="shared" si="474"/>
        <v>-4.9447835644755855E-5</v>
      </c>
      <c r="BO338" s="300">
        <f t="shared" si="474"/>
        <v>-4.9447835644755855E-5</v>
      </c>
      <c r="BP338" s="300">
        <f t="shared" si="474"/>
        <v>-4.9447835644755855E-5</v>
      </c>
      <c r="BQ338" s="300">
        <f t="shared" si="474"/>
        <v>-4.9447835644755855E-5</v>
      </c>
      <c r="BR338" s="300">
        <f t="shared" si="474"/>
        <v>-4.9447835644755855E-5</v>
      </c>
      <c r="BS338" s="300">
        <f t="shared" si="474"/>
        <v>-4.9447835644755855E-5</v>
      </c>
      <c r="BT338" s="300">
        <f t="shared" si="474"/>
        <v>-4.9447835644755855E-5</v>
      </c>
      <c r="BU338" s="300">
        <f t="shared" si="474"/>
        <v>-4.9447835644755855E-5</v>
      </c>
      <c r="BV338" s="300">
        <f t="shared" si="474"/>
        <v>-4.9447835644755855E-5</v>
      </c>
      <c r="BW338" s="300">
        <f t="shared" si="474"/>
        <v>-4.9447835644755855E-5</v>
      </c>
      <c r="BX338" s="300">
        <f t="shared" si="474"/>
        <v>-4.9447835644755855E-5</v>
      </c>
      <c r="BY338" s="300">
        <f t="shared" si="474"/>
        <v>-4.9447835644755855E-5</v>
      </c>
      <c r="BZ338" s="300">
        <f t="shared" si="474"/>
        <v>-4.9447835644755855E-5</v>
      </c>
      <c r="CA338" s="300">
        <f t="shared" si="474"/>
        <v>-4.9447835644755855E-5</v>
      </c>
      <c r="CB338" s="300">
        <f t="shared" si="474"/>
        <v>-4.9447835644755855E-5</v>
      </c>
      <c r="CC338" s="300">
        <f t="shared" si="470"/>
        <v>-4.9447835644755855E-5</v>
      </c>
      <c r="CD338" s="300">
        <f t="shared" si="470"/>
        <v>-4.9447835644755855E-5</v>
      </c>
    </row>
    <row r="339" spans="1:82" ht="17.399999999999999" customHeight="1" x14ac:dyDescent="0.25">
      <c r="A339" s="285" t="s">
        <v>308</v>
      </c>
      <c r="B339" s="300">
        <f>+B283/B219-1</f>
        <v>-2.1939450256525106E-10</v>
      </c>
      <c r="C339" s="300"/>
      <c r="D339" s="361"/>
      <c r="E339" s="361"/>
      <c r="F339" s="361"/>
      <c r="G339" s="361"/>
      <c r="H339" s="361"/>
      <c r="I339" s="300"/>
      <c r="J339" s="300"/>
      <c r="K339" s="300"/>
      <c r="L339" s="300"/>
      <c r="M339" s="300"/>
      <c r="N339" s="300"/>
      <c r="O339" s="300"/>
      <c r="P339" s="300"/>
      <c r="Q339" s="300"/>
      <c r="R339" s="344"/>
      <c r="S339" s="300"/>
      <c r="T339" s="300"/>
      <c r="U339" s="300"/>
      <c r="V339" s="300"/>
      <c r="W339" s="300"/>
      <c r="X339" s="300"/>
      <c r="Y339" s="300"/>
      <c r="Z339" s="300"/>
      <c r="AA339" s="300"/>
      <c r="AB339" s="300"/>
      <c r="AC339" s="300"/>
      <c r="AD339" s="300"/>
      <c r="AE339" s="300"/>
      <c r="AF339" s="300"/>
      <c r="AG339" s="300"/>
      <c r="AH339" s="300"/>
      <c r="AI339" s="300"/>
      <c r="AJ339" s="300"/>
      <c r="AK339" s="300"/>
      <c r="AL339" s="300"/>
      <c r="AM339" s="300"/>
      <c r="AN339" s="300"/>
      <c r="AO339" s="300"/>
      <c r="AP339" s="300"/>
      <c r="AQ339" s="300"/>
      <c r="AR339" s="300"/>
      <c r="AS339" s="300"/>
      <c r="AT339" s="300"/>
      <c r="AU339" s="300"/>
      <c r="AV339" s="300"/>
      <c r="AW339" s="300"/>
      <c r="AX339" s="300"/>
      <c r="AY339" s="300"/>
      <c r="AZ339" s="300"/>
      <c r="BA339" s="300"/>
      <c r="BB339" s="300"/>
      <c r="BC339" s="300"/>
      <c r="BD339" s="300"/>
      <c r="BE339" s="300"/>
      <c r="BF339" s="300"/>
      <c r="BG339" s="300"/>
      <c r="BH339" s="300"/>
      <c r="BI339" s="300"/>
      <c r="BJ339" s="300"/>
      <c r="BK339" s="300"/>
      <c r="BL339" s="300"/>
      <c r="BM339" s="300"/>
      <c r="BN339" s="300"/>
      <c r="BO339" s="300"/>
      <c r="BP339" s="300"/>
      <c r="BQ339" s="300"/>
      <c r="BR339" s="300"/>
      <c r="BS339" s="300"/>
      <c r="BT339" s="300"/>
      <c r="BU339" s="300"/>
      <c r="BV339" s="300"/>
      <c r="BW339" s="300"/>
      <c r="BX339" s="300"/>
      <c r="BY339" s="300"/>
      <c r="BZ339" s="300"/>
      <c r="CA339" s="300"/>
      <c r="CB339" s="300"/>
      <c r="CC339" s="300"/>
      <c r="CD339" s="300"/>
    </row>
    <row r="340" spans="1:82" ht="17.399999999999999" customHeight="1" x14ac:dyDescent="0.25">
      <c r="A340" s="229" t="s">
        <v>271</v>
      </c>
      <c r="B340" s="229"/>
      <c r="C340" s="229"/>
      <c r="D340" s="168"/>
      <c r="E340" s="168"/>
      <c r="F340" s="168"/>
      <c r="G340" s="168"/>
      <c r="H340" s="168"/>
      <c r="I340" s="229"/>
      <c r="J340" s="229"/>
      <c r="K340" s="229"/>
      <c r="L340" s="229"/>
      <c r="M340" s="229"/>
      <c r="N340" s="229"/>
      <c r="O340" s="229"/>
      <c r="P340" s="229"/>
      <c r="Q340" s="229"/>
      <c r="R340" s="252"/>
      <c r="S340" s="229"/>
      <c r="T340" s="229"/>
      <c r="U340" s="229"/>
      <c r="V340" s="229"/>
      <c r="W340" s="229"/>
      <c r="X340" s="229"/>
      <c r="Y340" s="229"/>
      <c r="Z340" s="229"/>
      <c r="AA340" s="229"/>
      <c r="AB340" s="229"/>
      <c r="AC340" s="229"/>
      <c r="AD340" s="229"/>
      <c r="AE340" s="229"/>
      <c r="AF340" s="229"/>
      <c r="AG340" s="229"/>
      <c r="AH340" s="229"/>
      <c r="AI340" s="229"/>
      <c r="AJ340" s="229"/>
      <c r="AK340" s="229"/>
      <c r="AL340" s="229"/>
      <c r="AM340" s="229"/>
      <c r="AN340" s="229"/>
      <c r="AO340" s="229"/>
      <c r="AP340" s="229"/>
      <c r="AQ340" s="229"/>
      <c r="AR340" s="229"/>
      <c r="AS340" s="229"/>
      <c r="AT340" s="229"/>
      <c r="AU340" s="229"/>
      <c r="AV340" s="229"/>
      <c r="AW340" s="229"/>
      <c r="AX340" s="229"/>
      <c r="AY340" s="229"/>
      <c r="AZ340" s="229"/>
      <c r="BA340" s="229"/>
      <c r="BB340" s="229"/>
      <c r="BC340" s="229"/>
      <c r="BD340" s="229"/>
      <c r="BE340" s="229"/>
      <c r="BF340" s="229"/>
      <c r="BG340" s="229"/>
      <c r="BH340" s="229"/>
      <c r="BI340" s="229"/>
      <c r="BJ340" s="229"/>
      <c r="BK340" s="229"/>
      <c r="BL340" s="229"/>
      <c r="BM340" s="229"/>
      <c r="BN340" s="229"/>
      <c r="BO340" s="229"/>
      <c r="BP340" s="229"/>
      <c r="BQ340" s="229"/>
      <c r="BR340" s="229"/>
      <c r="BS340" s="229"/>
      <c r="BT340" s="229"/>
      <c r="BU340" s="229"/>
      <c r="BV340" s="229"/>
      <c r="BW340" s="229"/>
      <c r="BX340" s="229"/>
      <c r="BY340" s="229"/>
      <c r="BZ340" s="229"/>
      <c r="CA340" s="229"/>
      <c r="CB340" s="229"/>
      <c r="CC340" s="229"/>
      <c r="CD340" s="229"/>
    </row>
    <row r="341" spans="1:82" ht="17.399999999999999" customHeight="1" x14ac:dyDescent="0.25">
      <c r="A341" s="229" t="s">
        <v>287</v>
      </c>
      <c r="B341" s="229"/>
      <c r="C341" s="229"/>
      <c r="D341" s="168"/>
      <c r="E341" s="168"/>
      <c r="F341" s="168"/>
      <c r="G341" s="168"/>
      <c r="H341" s="168"/>
      <c r="I341" s="229"/>
      <c r="J341" s="229"/>
      <c r="K341" s="229"/>
      <c r="L341" s="229"/>
      <c r="M341" s="229"/>
      <c r="N341" s="229"/>
      <c r="O341" s="229"/>
      <c r="P341" s="229"/>
      <c r="Q341" s="229"/>
      <c r="R341" s="252"/>
      <c r="S341" s="229"/>
      <c r="T341" s="229"/>
      <c r="U341" s="229"/>
      <c r="V341" s="229"/>
      <c r="W341" s="229"/>
      <c r="X341" s="229"/>
      <c r="Y341" s="229"/>
      <c r="Z341" s="229"/>
      <c r="AA341" s="229"/>
      <c r="AB341" s="229"/>
      <c r="AC341" s="229"/>
      <c r="AD341" s="229"/>
      <c r="AE341" s="229"/>
      <c r="AF341" s="229"/>
      <c r="AG341" s="229"/>
      <c r="AH341" s="229"/>
      <c r="AI341" s="229"/>
      <c r="AJ341" s="229"/>
      <c r="AK341" s="229"/>
      <c r="AL341" s="229"/>
      <c r="AM341" s="229"/>
      <c r="AN341" s="229"/>
      <c r="AO341" s="229"/>
      <c r="AP341" s="229"/>
      <c r="AQ341" s="229"/>
      <c r="AR341" s="229"/>
      <c r="AS341" s="229"/>
      <c r="AT341" s="229"/>
      <c r="AU341" s="229"/>
      <c r="AV341" s="229"/>
      <c r="AW341" s="229"/>
      <c r="AX341" s="229"/>
      <c r="AY341" s="229"/>
      <c r="AZ341" s="229"/>
      <c r="BA341" s="229"/>
      <c r="BB341" s="229"/>
      <c r="BC341" s="229"/>
      <c r="BD341" s="229"/>
      <c r="BE341" s="229"/>
      <c r="BF341" s="229"/>
      <c r="BG341" s="229"/>
      <c r="BH341" s="229"/>
      <c r="BI341" s="229"/>
      <c r="BJ341" s="229"/>
      <c r="BK341" s="229"/>
      <c r="BL341" s="229"/>
      <c r="BM341" s="229"/>
      <c r="BN341" s="229"/>
      <c r="BO341" s="229"/>
      <c r="BP341" s="229"/>
      <c r="BQ341" s="229"/>
      <c r="BR341" s="229"/>
      <c r="BS341" s="229"/>
      <c r="BT341" s="229"/>
      <c r="BU341" s="229"/>
      <c r="BV341" s="229"/>
      <c r="BW341" s="229"/>
      <c r="BX341" s="229"/>
      <c r="BY341" s="229"/>
      <c r="BZ341" s="229"/>
      <c r="CA341" s="229"/>
      <c r="CB341" s="229"/>
      <c r="CC341" s="229"/>
      <c r="CD341" s="229"/>
    </row>
    <row r="342" spans="1:82" ht="17.399999999999999" customHeight="1" x14ac:dyDescent="0.25">
      <c r="A342" s="229" t="s">
        <v>297</v>
      </c>
      <c r="B342" s="229"/>
      <c r="C342" s="229"/>
      <c r="D342" s="168"/>
      <c r="E342" s="168"/>
      <c r="F342" s="168"/>
      <c r="G342" s="168"/>
      <c r="H342" s="168"/>
      <c r="I342" s="229"/>
      <c r="J342" s="229"/>
      <c r="K342" s="229"/>
      <c r="L342" s="229"/>
      <c r="M342" s="229"/>
      <c r="N342" s="229"/>
      <c r="O342" s="229"/>
      <c r="P342" s="229"/>
      <c r="Q342" s="229"/>
      <c r="R342" s="252"/>
      <c r="S342" s="229"/>
      <c r="T342" s="229"/>
      <c r="U342" s="229"/>
      <c r="V342" s="229"/>
      <c r="W342" s="229"/>
      <c r="X342" s="229"/>
      <c r="Y342" s="229"/>
      <c r="Z342" s="229"/>
      <c r="AA342" s="229"/>
      <c r="AB342" s="229"/>
      <c r="AC342" s="229"/>
      <c r="AD342" s="229"/>
      <c r="AE342" s="229"/>
      <c r="AF342" s="229"/>
      <c r="AG342" s="229"/>
      <c r="AH342" s="229"/>
      <c r="AI342" s="229"/>
      <c r="AJ342" s="229"/>
      <c r="AK342" s="229"/>
      <c r="AL342" s="229"/>
      <c r="AM342" s="229"/>
      <c r="AN342" s="229"/>
      <c r="AO342" s="229"/>
      <c r="AP342" s="229"/>
      <c r="AQ342" s="229"/>
      <c r="AR342" s="229"/>
      <c r="AS342" s="229"/>
      <c r="AT342" s="229"/>
      <c r="AU342" s="229"/>
      <c r="AV342" s="229"/>
      <c r="AW342" s="229"/>
      <c r="AX342" s="229"/>
      <c r="AY342" s="229"/>
      <c r="AZ342" s="229"/>
      <c r="BA342" s="229"/>
      <c r="BB342" s="229"/>
      <c r="BC342" s="229"/>
      <c r="BD342" s="229"/>
      <c r="BE342" s="229"/>
      <c r="BF342" s="229"/>
      <c r="BG342" s="229"/>
      <c r="BH342" s="229"/>
      <c r="BI342" s="229"/>
      <c r="BJ342" s="229"/>
      <c r="BK342" s="229"/>
      <c r="BL342" s="229"/>
      <c r="BM342" s="229"/>
      <c r="BN342" s="229"/>
      <c r="BO342" s="229"/>
      <c r="BP342" s="229"/>
      <c r="BQ342" s="229"/>
      <c r="BR342" s="229"/>
      <c r="BS342" s="229"/>
      <c r="BT342" s="229"/>
      <c r="BU342" s="229"/>
      <c r="BV342" s="229"/>
      <c r="BW342" s="229"/>
      <c r="BX342" s="229"/>
      <c r="BY342" s="229"/>
      <c r="BZ342" s="229"/>
      <c r="CA342" s="229"/>
      <c r="CB342" s="229"/>
      <c r="CC342" s="229"/>
      <c r="CD342" s="229"/>
    </row>
    <row r="343" spans="1:82" ht="17.399999999999999" customHeight="1" x14ac:dyDescent="0.25">
      <c r="A343" s="229" t="s">
        <v>404</v>
      </c>
      <c r="B343" s="229"/>
      <c r="C343" s="229"/>
      <c r="D343" s="168"/>
      <c r="E343" s="168"/>
      <c r="F343" s="168"/>
      <c r="G343" s="168"/>
      <c r="H343" s="168"/>
      <c r="I343" s="229"/>
      <c r="J343" s="229"/>
      <c r="K343" s="229"/>
      <c r="L343" s="229"/>
      <c r="M343" s="229"/>
      <c r="N343" s="229"/>
      <c r="O343" s="229"/>
      <c r="P343" s="229"/>
      <c r="Q343" s="229"/>
      <c r="R343" s="252"/>
      <c r="S343" s="229"/>
      <c r="T343" s="229"/>
      <c r="U343" s="229"/>
      <c r="V343" s="229"/>
      <c r="W343" s="229"/>
      <c r="X343" s="229"/>
      <c r="Y343" s="229"/>
      <c r="Z343" s="229"/>
      <c r="AA343" s="229"/>
      <c r="AB343" s="229"/>
      <c r="AC343" s="229"/>
      <c r="AD343" s="229"/>
      <c r="AE343" s="229"/>
      <c r="AF343" s="229"/>
      <c r="AG343" s="229"/>
      <c r="AH343" s="229"/>
      <c r="AI343" s="229"/>
      <c r="AJ343" s="229"/>
      <c r="AK343" s="229"/>
      <c r="AL343" s="229"/>
      <c r="AM343" s="229"/>
      <c r="AN343" s="229"/>
      <c r="AO343" s="229"/>
      <c r="AP343" s="229"/>
      <c r="AQ343" s="229"/>
      <c r="AR343" s="229"/>
      <c r="AS343" s="229"/>
      <c r="AT343" s="229"/>
      <c r="AU343" s="229"/>
      <c r="AV343" s="229"/>
      <c r="AW343" s="229"/>
      <c r="AX343" s="229"/>
      <c r="AY343" s="229"/>
      <c r="AZ343" s="229"/>
      <c r="BA343" s="229"/>
      <c r="BB343" s="229"/>
      <c r="BC343" s="229"/>
      <c r="BD343" s="229"/>
      <c r="BE343" s="229"/>
      <c r="BF343" s="229"/>
      <c r="BG343" s="229"/>
      <c r="BH343" s="229"/>
      <c r="BI343" s="229"/>
      <c r="BJ343" s="229"/>
      <c r="BK343" s="229"/>
      <c r="BL343" s="229"/>
      <c r="BM343" s="229"/>
      <c r="BN343" s="229"/>
      <c r="BO343" s="229"/>
      <c r="BP343" s="229"/>
      <c r="BQ343" s="229"/>
      <c r="BR343" s="229"/>
      <c r="BS343" s="229"/>
      <c r="BT343" s="229"/>
      <c r="BU343" s="229"/>
      <c r="BV343" s="229"/>
      <c r="BW343" s="229"/>
      <c r="BX343" s="229"/>
      <c r="BY343" s="229"/>
      <c r="BZ343" s="229"/>
      <c r="CA343" s="229"/>
      <c r="CB343" s="229"/>
      <c r="CC343" s="229"/>
      <c r="CD343" s="229"/>
    </row>
    <row r="344" spans="1:82" s="382" customFormat="1" ht="17.399999999999999" customHeight="1" x14ac:dyDescent="0.25">
      <c r="A344" s="380"/>
      <c r="B344" s="380" t="s">
        <v>734</v>
      </c>
      <c r="C344" s="380"/>
      <c r="D344" s="381"/>
      <c r="E344" s="381" t="s">
        <v>408</v>
      </c>
      <c r="F344" s="381"/>
      <c r="G344" s="381"/>
      <c r="H344" s="381"/>
      <c r="I344" s="380"/>
      <c r="J344" s="380"/>
      <c r="K344" s="380"/>
      <c r="L344" s="380"/>
      <c r="M344" s="380"/>
      <c r="N344" s="380"/>
      <c r="O344" s="380"/>
      <c r="P344" s="380"/>
      <c r="Q344" s="380"/>
      <c r="R344" s="380"/>
      <c r="S344" s="380"/>
      <c r="T344" s="380"/>
      <c r="U344" s="380"/>
      <c r="V344" s="380"/>
      <c r="W344" s="380"/>
      <c r="X344" s="380"/>
      <c r="Y344" s="380"/>
      <c r="Z344" s="380"/>
      <c r="AA344" s="380"/>
      <c r="AB344" s="380"/>
      <c r="AC344" s="380"/>
      <c r="AD344" s="380"/>
      <c r="AE344" s="380"/>
      <c r="AF344" s="380"/>
      <c r="AG344" s="380"/>
      <c r="AH344" s="380"/>
      <c r="AI344" s="380"/>
      <c r="AJ344" s="380"/>
      <c r="AK344" s="380"/>
      <c r="AL344" s="380"/>
      <c r="AM344" s="380"/>
      <c r="AN344" s="380"/>
      <c r="AO344" s="380"/>
      <c r="AP344" s="380"/>
      <c r="AQ344" s="380"/>
      <c r="AR344" s="380"/>
      <c r="AS344" s="380"/>
      <c r="AT344" s="380"/>
      <c r="AU344" s="380"/>
      <c r="AV344" s="380"/>
      <c r="AW344" s="380"/>
      <c r="AX344" s="380"/>
      <c r="AY344" s="380"/>
      <c r="AZ344" s="380"/>
      <c r="BA344" s="380"/>
      <c r="BB344" s="380"/>
      <c r="BC344" s="380"/>
      <c r="BD344" s="380"/>
      <c r="BE344" s="380"/>
      <c r="BF344" s="380"/>
      <c r="BG344" s="380"/>
      <c r="BH344" s="380"/>
      <c r="BI344" s="380"/>
      <c r="BJ344" s="380"/>
      <c r="BK344" s="380"/>
      <c r="BL344" s="380"/>
      <c r="BM344" s="380"/>
      <c r="BN344" s="380"/>
      <c r="BO344" s="380"/>
      <c r="BP344" s="380"/>
      <c r="BQ344" s="380"/>
      <c r="BR344" s="380"/>
      <c r="BS344" s="380"/>
      <c r="BT344" s="380"/>
      <c r="BU344" s="380"/>
      <c r="BV344" s="380"/>
      <c r="BW344" s="380"/>
      <c r="BX344" s="380"/>
      <c r="BY344" s="380"/>
      <c r="BZ344" s="380"/>
      <c r="CA344" s="380"/>
      <c r="CB344" s="380"/>
      <c r="CC344" s="380"/>
      <c r="CD344" s="380"/>
    </row>
    <row r="345" spans="1:82" s="382" customFormat="1" ht="17.399999999999999" customHeight="1" x14ac:dyDescent="0.25">
      <c r="A345" s="380"/>
      <c r="B345" s="380"/>
      <c r="C345" s="380"/>
      <c r="D345" s="381"/>
      <c r="E345" s="381"/>
      <c r="F345" s="381"/>
      <c r="G345" s="381"/>
      <c r="H345" s="381"/>
      <c r="I345" s="380"/>
      <c r="J345" s="380"/>
      <c r="K345" s="380"/>
      <c r="L345" s="380"/>
      <c r="M345" s="380"/>
      <c r="N345" s="380"/>
      <c r="O345" s="380"/>
      <c r="P345" s="380"/>
      <c r="Q345" s="380"/>
      <c r="R345" s="380"/>
      <c r="S345" s="380"/>
      <c r="T345" s="380"/>
      <c r="U345" s="380"/>
      <c r="V345" s="380"/>
      <c r="W345" s="380"/>
      <c r="X345" s="380"/>
      <c r="Y345" s="380"/>
      <c r="Z345" s="380"/>
      <c r="AA345" s="380"/>
      <c r="AB345" s="380"/>
      <c r="AC345" s="380"/>
      <c r="AD345" s="380"/>
      <c r="AE345" s="380"/>
      <c r="AF345" s="380"/>
      <c r="AG345" s="380"/>
      <c r="AH345" s="380"/>
      <c r="AI345" s="380"/>
      <c r="AJ345" s="380"/>
      <c r="AK345" s="380"/>
      <c r="AL345" s="380"/>
      <c r="AM345" s="380"/>
      <c r="AN345" s="380"/>
      <c r="AO345" s="380"/>
      <c r="AP345" s="380"/>
      <c r="AQ345" s="380"/>
      <c r="AR345" s="380"/>
      <c r="AS345" s="380"/>
      <c r="AT345" s="380"/>
      <c r="AU345" s="380"/>
      <c r="AV345" s="380"/>
      <c r="AW345" s="380"/>
      <c r="AX345" s="380"/>
      <c r="AY345" s="380"/>
      <c r="AZ345" s="380"/>
      <c r="BA345" s="380"/>
      <c r="BB345" s="380"/>
      <c r="BC345" s="380"/>
      <c r="BD345" s="380"/>
      <c r="BE345" s="380"/>
      <c r="BF345" s="380"/>
      <c r="BG345" s="380"/>
      <c r="BH345" s="380"/>
      <c r="BI345" s="380"/>
      <c r="BJ345" s="380"/>
      <c r="BK345" s="380"/>
      <c r="BL345" s="380"/>
      <c r="BM345" s="380"/>
      <c r="BN345" s="380"/>
      <c r="BO345" s="380"/>
      <c r="BP345" s="380"/>
      <c r="BQ345" s="380"/>
      <c r="BR345" s="380"/>
      <c r="BS345" s="380"/>
      <c r="BT345" s="380"/>
      <c r="BU345" s="380"/>
      <c r="BV345" s="380"/>
      <c r="BW345" s="380"/>
      <c r="BX345" s="380"/>
      <c r="BY345" s="380"/>
      <c r="BZ345" s="380"/>
      <c r="CA345" s="380"/>
      <c r="CB345" s="380"/>
      <c r="CC345" s="380"/>
      <c r="CD345" s="380"/>
    </row>
    <row r="346" spans="1:82" s="386" customFormat="1" ht="43.8" customHeight="1" x14ac:dyDescent="0.25">
      <c r="A346" s="384" t="s">
        <v>405</v>
      </c>
      <c r="B346" s="384" t="s">
        <v>406</v>
      </c>
      <c r="C346" s="384" t="s">
        <v>407</v>
      </c>
      <c r="D346" s="385"/>
      <c r="E346" s="385" t="s">
        <v>406</v>
      </c>
      <c r="F346" s="385" t="s">
        <v>407</v>
      </c>
      <c r="G346" s="385" t="s">
        <v>437</v>
      </c>
      <c r="H346" s="385" t="s">
        <v>438</v>
      </c>
      <c r="I346" s="384"/>
      <c r="J346" s="384"/>
      <c r="K346" s="384"/>
      <c r="L346" s="384"/>
      <c r="M346" s="384"/>
      <c r="N346" s="384"/>
      <c r="O346" s="384"/>
      <c r="P346" s="384"/>
      <c r="Q346" s="384"/>
      <c r="R346" s="384" t="s">
        <v>407</v>
      </c>
      <c r="S346" s="384"/>
      <c r="T346" s="384"/>
      <c r="U346" s="384"/>
      <c r="V346" s="384"/>
      <c r="W346" s="384"/>
      <c r="X346" s="384"/>
      <c r="Y346" s="384"/>
      <c r="Z346" s="384"/>
      <c r="AA346" s="384"/>
      <c r="AB346" s="384"/>
      <c r="AC346" s="384"/>
      <c r="AD346" s="384"/>
      <c r="AE346" s="384"/>
      <c r="AF346" s="384"/>
      <c r="AG346" s="384"/>
      <c r="AH346" s="384"/>
      <c r="AI346" s="384"/>
      <c r="AJ346" s="384"/>
      <c r="AK346" s="384"/>
      <c r="AL346" s="384"/>
      <c r="AM346" s="384"/>
      <c r="AN346" s="384"/>
      <c r="AO346" s="384"/>
      <c r="AP346" s="384"/>
      <c r="AQ346" s="384"/>
      <c r="AR346" s="384"/>
      <c r="AS346" s="384"/>
      <c r="AT346" s="384"/>
      <c r="AU346" s="384"/>
      <c r="AV346" s="384"/>
      <c r="AW346" s="384"/>
      <c r="AX346" s="384"/>
      <c r="AY346" s="384"/>
      <c r="AZ346" s="384"/>
      <c r="BA346" s="384"/>
      <c r="BB346" s="384"/>
      <c r="BC346" s="384"/>
      <c r="BD346" s="384"/>
      <c r="BE346" s="384"/>
      <c r="BF346" s="384"/>
      <c r="BG346" s="384"/>
      <c r="BH346" s="384"/>
      <c r="BI346" s="384"/>
      <c r="BJ346" s="384"/>
      <c r="BK346" s="384"/>
      <c r="BL346" s="384"/>
      <c r="BM346" s="384"/>
      <c r="BN346" s="384"/>
      <c r="BO346" s="384"/>
      <c r="BP346" s="384"/>
      <c r="BQ346" s="384"/>
      <c r="BR346" s="384"/>
      <c r="BS346" s="384"/>
      <c r="BT346" s="384"/>
      <c r="BU346" s="384"/>
      <c r="BV346" s="384"/>
      <c r="BW346" s="384"/>
      <c r="BX346" s="384"/>
      <c r="BY346" s="384"/>
      <c r="BZ346" s="384"/>
      <c r="CA346" s="384"/>
      <c r="CB346" s="384"/>
      <c r="CC346" s="384"/>
      <c r="CD346" s="384"/>
    </row>
    <row r="347" spans="1:82" s="382" customFormat="1" ht="17.399999999999999" customHeight="1" x14ac:dyDescent="0.25">
      <c r="A347" s="380" t="s">
        <v>223</v>
      </c>
      <c r="B347" s="380"/>
      <c r="C347" s="380"/>
      <c r="D347" s="381"/>
      <c r="E347" s="381"/>
      <c r="F347" s="381"/>
      <c r="G347" s="381"/>
      <c r="H347" s="381"/>
      <c r="I347" s="380"/>
      <c r="J347" s="380"/>
      <c r="K347" s="380"/>
      <c r="L347" s="380"/>
      <c r="M347" s="380"/>
      <c r="N347" s="380"/>
      <c r="O347" s="380"/>
      <c r="P347" s="380"/>
      <c r="Q347" s="380"/>
      <c r="R347" s="380" t="e">
        <f>+AVERAGE(#REF!)</f>
        <v>#REF!</v>
      </c>
      <c r="S347" s="380"/>
      <c r="T347" s="380"/>
      <c r="U347" s="380"/>
      <c r="V347" s="380"/>
      <c r="W347" s="380"/>
      <c r="X347" s="380"/>
      <c r="Y347" s="380"/>
      <c r="Z347" s="380"/>
      <c r="AA347" s="380"/>
      <c r="AB347" s="380"/>
      <c r="AC347" s="380"/>
      <c r="AD347" s="380"/>
      <c r="AE347" s="380"/>
      <c r="AF347" s="380"/>
      <c r="AG347" s="380"/>
      <c r="AH347" s="380"/>
      <c r="AI347" s="380"/>
      <c r="AJ347" s="380"/>
      <c r="AK347" s="380"/>
      <c r="AL347" s="380"/>
      <c r="AM347" s="380"/>
      <c r="AN347" s="380"/>
      <c r="AO347" s="380"/>
      <c r="AP347" s="380"/>
      <c r="AQ347" s="380"/>
      <c r="AR347" s="380"/>
      <c r="AS347" s="380"/>
      <c r="AT347" s="380"/>
      <c r="AU347" s="380"/>
      <c r="AV347" s="380"/>
      <c r="AW347" s="380"/>
      <c r="AX347" s="380"/>
      <c r="AY347" s="380"/>
      <c r="AZ347" s="380"/>
      <c r="BA347" s="380"/>
      <c r="BB347" s="380"/>
      <c r="BC347" s="380"/>
      <c r="BD347" s="380"/>
      <c r="BE347" s="380"/>
      <c r="BF347" s="380"/>
      <c r="BG347" s="380"/>
      <c r="BH347" s="380"/>
      <c r="BI347" s="380"/>
      <c r="BJ347" s="380"/>
      <c r="BK347" s="380"/>
      <c r="BL347" s="380"/>
      <c r="BM347" s="380"/>
      <c r="BN347" s="380"/>
      <c r="BO347" s="380"/>
      <c r="BP347" s="380"/>
      <c r="BQ347" s="380"/>
      <c r="BR347" s="380"/>
      <c r="BS347" s="380"/>
      <c r="BT347" s="380"/>
      <c r="BU347" s="380"/>
      <c r="BV347" s="380"/>
      <c r="BW347" s="380"/>
      <c r="BX347" s="380"/>
      <c r="BY347" s="380"/>
      <c r="BZ347" s="380"/>
      <c r="CA347" s="380"/>
      <c r="CB347" s="380"/>
      <c r="CC347" s="380"/>
      <c r="CD347" s="380"/>
    </row>
    <row r="348" spans="1:82" s="382" customFormat="1" ht="17.399999999999999" customHeight="1" x14ac:dyDescent="0.25">
      <c r="A348" s="380" t="s">
        <v>224</v>
      </c>
      <c r="B348" s="383">
        <f t="shared" ref="B348:B355" si="475">+STDEV(B291:R291)</f>
        <v>5.4366835575150167E-6</v>
      </c>
      <c r="C348" s="383"/>
      <c r="D348" s="381"/>
      <c r="E348" s="381">
        <f t="shared" ref="E348:E355" si="476">+AVERAGE(B291:R291)</f>
        <v>4.7257032006998255E-6</v>
      </c>
      <c r="F348" s="381"/>
      <c r="G348" s="381"/>
      <c r="H348" s="381"/>
      <c r="I348" s="380"/>
      <c r="J348" s="380"/>
      <c r="K348" s="380"/>
      <c r="L348" s="380"/>
      <c r="M348" s="380"/>
      <c r="N348" s="380"/>
      <c r="O348" s="380"/>
      <c r="P348" s="380"/>
      <c r="Q348" s="380"/>
      <c r="R348" s="380" t="e">
        <f t="shared" ref="R348:R355" si="477">+AVERAGE(AF291:AX291)</f>
        <v>#DIV/0!</v>
      </c>
      <c r="S348" s="380"/>
      <c r="T348" s="380"/>
      <c r="U348" s="380"/>
      <c r="V348" s="380"/>
      <c r="W348" s="380"/>
      <c r="X348" s="380"/>
      <c r="Y348" s="380"/>
      <c r="Z348" s="380"/>
      <c r="AA348" s="380"/>
      <c r="AB348" s="380"/>
      <c r="AC348" s="380"/>
      <c r="AD348" s="380"/>
      <c r="AE348" s="380"/>
      <c r="AF348" s="380"/>
      <c r="AG348" s="380"/>
      <c r="AH348" s="380"/>
      <c r="AI348" s="380"/>
      <c r="AJ348" s="380"/>
      <c r="AK348" s="380"/>
      <c r="AL348" s="380"/>
      <c r="AM348" s="380"/>
      <c r="AN348" s="380"/>
      <c r="AO348" s="380"/>
      <c r="AP348" s="380"/>
      <c r="AQ348" s="380"/>
      <c r="AR348" s="380"/>
      <c r="AS348" s="380"/>
      <c r="AT348" s="380"/>
      <c r="AU348" s="380"/>
      <c r="AV348" s="380"/>
      <c r="AW348" s="380"/>
      <c r="AX348" s="380"/>
      <c r="AY348" s="380"/>
      <c r="AZ348" s="380"/>
      <c r="BA348" s="380"/>
      <c r="BB348" s="380"/>
      <c r="BC348" s="380"/>
      <c r="BD348" s="380"/>
      <c r="BE348" s="380"/>
      <c r="BF348" s="380"/>
      <c r="BG348" s="380"/>
      <c r="BH348" s="380"/>
      <c r="BI348" s="380"/>
      <c r="BJ348" s="380"/>
      <c r="BK348" s="380"/>
      <c r="BL348" s="380"/>
      <c r="BM348" s="380"/>
      <c r="BN348" s="380"/>
      <c r="BO348" s="380"/>
      <c r="BP348" s="380"/>
      <c r="BQ348" s="380"/>
      <c r="BR348" s="380"/>
      <c r="BS348" s="380"/>
      <c r="BT348" s="380"/>
      <c r="BU348" s="380"/>
      <c r="BV348" s="380"/>
      <c r="BW348" s="380"/>
      <c r="BX348" s="380"/>
      <c r="BY348" s="380"/>
      <c r="BZ348" s="380"/>
      <c r="CA348" s="380"/>
      <c r="CB348" s="380"/>
      <c r="CC348" s="380"/>
      <c r="CD348" s="380"/>
    </row>
    <row r="349" spans="1:82" s="382" customFormat="1" ht="17.399999999999999" customHeight="1" x14ac:dyDescent="0.25">
      <c r="A349" s="380" t="s">
        <v>225</v>
      </c>
      <c r="B349" s="383">
        <f t="shared" si="475"/>
        <v>4.5135720343428119E-4</v>
      </c>
      <c r="C349" s="383">
        <f t="shared" ref="C349:C355" si="478">+STDEV(S292:AL292)</f>
        <v>1.49048280446929E-3</v>
      </c>
      <c r="D349" s="381"/>
      <c r="E349" s="381">
        <f t="shared" si="476"/>
        <v>-1.808754852306223E-4</v>
      </c>
      <c r="F349" s="381">
        <f t="shared" ref="F349:F355" si="479">+AVERAGE(T292:AL292)</f>
        <v>4.3528678925807435E-3</v>
      </c>
      <c r="G349" s="381">
        <f t="shared" ref="G349:G355" si="480">+AVERAGE(AN292:BF292)</f>
        <v>2.5155247531738127E-3</v>
      </c>
      <c r="H349" s="381">
        <f t="shared" ref="H349:H355" si="481">+AVERAGE(BH292:BZ292)</f>
        <v>-8.2829015460172376E-4</v>
      </c>
      <c r="I349" s="380"/>
      <c r="J349" s="380"/>
      <c r="K349" s="380"/>
      <c r="L349" s="380"/>
      <c r="M349" s="380"/>
      <c r="N349" s="380"/>
      <c r="O349" s="380"/>
      <c r="P349" s="380"/>
      <c r="Q349" s="380"/>
      <c r="R349" s="380">
        <f t="shared" si="477"/>
        <v>4.2323865615876421E-3</v>
      </c>
      <c r="S349" s="380"/>
      <c r="T349" s="380"/>
      <c r="U349" s="380"/>
      <c r="V349" s="380"/>
      <c r="W349" s="380"/>
      <c r="X349" s="380"/>
      <c r="Y349" s="380"/>
      <c r="Z349" s="380"/>
      <c r="AA349" s="380"/>
      <c r="AB349" s="380"/>
      <c r="AC349" s="380"/>
      <c r="AD349" s="380"/>
      <c r="AE349" s="380"/>
      <c r="AF349" s="380"/>
      <c r="AG349" s="380"/>
      <c r="AH349" s="380"/>
      <c r="AI349" s="380"/>
      <c r="AJ349" s="380"/>
      <c r="AK349" s="380"/>
      <c r="AL349" s="380"/>
      <c r="AM349" s="380"/>
      <c r="AN349" s="380"/>
      <c r="AO349" s="380"/>
      <c r="AP349" s="380"/>
      <c r="AQ349" s="380"/>
      <c r="AR349" s="380"/>
      <c r="AS349" s="380"/>
      <c r="AT349" s="380"/>
      <c r="AU349" s="380"/>
      <c r="AV349" s="380"/>
      <c r="AW349" s="380"/>
      <c r="AX349" s="380"/>
      <c r="AY349" s="380"/>
      <c r="AZ349" s="380"/>
      <c r="BA349" s="380"/>
      <c r="BB349" s="380"/>
      <c r="BC349" s="380"/>
      <c r="BD349" s="380"/>
      <c r="BE349" s="380"/>
      <c r="BF349" s="380"/>
      <c r="BG349" s="380"/>
      <c r="BH349" s="380"/>
      <c r="BI349" s="380"/>
      <c r="BJ349" s="380"/>
      <c r="BK349" s="380"/>
      <c r="BL349" s="380"/>
      <c r="BM349" s="380"/>
      <c r="BN349" s="380"/>
      <c r="BO349" s="380"/>
      <c r="BP349" s="380"/>
      <c r="BQ349" s="380"/>
      <c r="BR349" s="380"/>
      <c r="BS349" s="380"/>
      <c r="BT349" s="380"/>
      <c r="BU349" s="380"/>
      <c r="BV349" s="380"/>
      <c r="BW349" s="380"/>
      <c r="BX349" s="380"/>
      <c r="BY349" s="380"/>
      <c r="BZ349" s="380"/>
      <c r="CA349" s="380"/>
      <c r="CB349" s="380"/>
      <c r="CC349" s="380"/>
      <c r="CD349" s="380"/>
    </row>
    <row r="350" spans="1:82" s="382" customFormat="1" ht="17.399999999999999" customHeight="1" x14ac:dyDescent="0.25">
      <c r="A350" s="380" t="s">
        <v>226</v>
      </c>
      <c r="B350" s="383">
        <f t="shared" si="475"/>
        <v>4.5135720343212596E-4</v>
      </c>
      <c r="C350" s="383">
        <f t="shared" si="478"/>
        <v>1.4904828044675377E-3</v>
      </c>
      <c r="D350" s="381"/>
      <c r="E350" s="381">
        <f t="shared" si="476"/>
        <v>-1.8087548524604134E-4</v>
      </c>
      <c r="F350" s="381">
        <f t="shared" si="479"/>
        <v>4.3528678925719901E-3</v>
      </c>
      <c r="G350" s="381">
        <f t="shared" si="480"/>
        <v>2.5155247531650129E-3</v>
      </c>
      <c r="H350" s="381">
        <f t="shared" si="481"/>
        <v>-8.2829015460586086E-4</v>
      </c>
      <c r="I350" s="380"/>
      <c r="J350" s="380"/>
      <c r="K350" s="380"/>
      <c r="L350" s="380"/>
      <c r="M350" s="380"/>
      <c r="N350" s="380"/>
      <c r="O350" s="380"/>
      <c r="P350" s="380"/>
      <c r="Q350" s="380"/>
      <c r="R350" s="380">
        <f t="shared" si="477"/>
        <v>4.232386561576598E-3</v>
      </c>
      <c r="S350" s="380"/>
      <c r="T350" s="380"/>
      <c r="U350" s="380"/>
      <c r="V350" s="380"/>
      <c r="W350" s="380"/>
      <c r="X350" s="380"/>
      <c r="Y350" s="380"/>
      <c r="Z350" s="380"/>
      <c r="AA350" s="380"/>
      <c r="AB350" s="380"/>
      <c r="AC350" s="380"/>
      <c r="AD350" s="380"/>
      <c r="AE350" s="380"/>
      <c r="AF350" s="380"/>
      <c r="AG350" s="380"/>
      <c r="AH350" s="380"/>
      <c r="AI350" s="380"/>
      <c r="AJ350" s="380"/>
      <c r="AK350" s="380"/>
      <c r="AL350" s="380"/>
      <c r="AM350" s="380"/>
      <c r="AN350" s="380"/>
      <c r="AO350" s="380"/>
      <c r="AP350" s="380"/>
      <c r="AQ350" s="380"/>
      <c r="AR350" s="380"/>
      <c r="AS350" s="380"/>
      <c r="AT350" s="380"/>
      <c r="AU350" s="380"/>
      <c r="AV350" s="380"/>
      <c r="AW350" s="380"/>
      <c r="AX350" s="380"/>
      <c r="AY350" s="380"/>
      <c r="AZ350" s="380"/>
      <c r="BA350" s="380"/>
      <c r="BB350" s="380"/>
      <c r="BC350" s="380"/>
      <c r="BD350" s="380"/>
      <c r="BE350" s="380"/>
      <c r="BF350" s="380"/>
      <c r="BG350" s="380"/>
      <c r="BH350" s="380"/>
      <c r="BI350" s="380"/>
      <c r="BJ350" s="380"/>
      <c r="BK350" s="380"/>
      <c r="BL350" s="380"/>
      <c r="BM350" s="380"/>
      <c r="BN350" s="380"/>
      <c r="BO350" s="380"/>
      <c r="BP350" s="380"/>
      <c r="BQ350" s="380"/>
      <c r="BR350" s="380"/>
      <c r="BS350" s="380"/>
      <c r="BT350" s="380"/>
      <c r="BU350" s="380"/>
      <c r="BV350" s="380"/>
      <c r="BW350" s="380"/>
      <c r="BX350" s="380"/>
      <c r="BY350" s="380"/>
      <c r="BZ350" s="380"/>
      <c r="CA350" s="380"/>
      <c r="CB350" s="380"/>
      <c r="CC350" s="380"/>
      <c r="CD350" s="380"/>
    </row>
    <row r="351" spans="1:82" s="382" customFormat="1" ht="17.399999999999999" customHeight="1" x14ac:dyDescent="0.25">
      <c r="A351" s="380" t="s">
        <v>218</v>
      </c>
      <c r="B351" s="383">
        <f t="shared" si="475"/>
        <v>3.9361061791346445E-4</v>
      </c>
      <c r="C351" s="383">
        <f t="shared" si="478"/>
        <v>7.1785107258466032E-3</v>
      </c>
      <c r="D351" s="381"/>
      <c r="E351" s="381">
        <f t="shared" si="476"/>
        <v>-2.1613149327409978E-4</v>
      </c>
      <c r="F351" s="381">
        <f t="shared" si="479"/>
        <v>-1.7917127077144172E-4</v>
      </c>
      <c r="G351" s="381">
        <f t="shared" si="480"/>
        <v>-7.8262059217522051E-3</v>
      </c>
      <c r="H351" s="381">
        <f t="shared" si="481"/>
        <v>-2.0794191622782966E-3</v>
      </c>
      <c r="I351" s="380"/>
      <c r="J351" s="380"/>
      <c r="K351" s="380"/>
      <c r="L351" s="380"/>
      <c r="M351" s="380"/>
      <c r="N351" s="380"/>
      <c r="O351" s="380"/>
      <c r="P351" s="380"/>
      <c r="Q351" s="380"/>
      <c r="R351" s="380">
        <f t="shared" si="477"/>
        <v>-8.9050598680414008E-3</v>
      </c>
      <c r="S351" s="380"/>
      <c r="T351" s="380"/>
      <c r="U351" s="380"/>
      <c r="V351" s="380"/>
      <c r="W351" s="380"/>
      <c r="X351" s="380"/>
      <c r="Y351" s="380"/>
      <c r="Z351" s="380"/>
      <c r="AA351" s="380"/>
      <c r="AB351" s="380"/>
      <c r="AC351" s="380"/>
      <c r="AD351" s="380"/>
      <c r="AE351" s="380"/>
      <c r="AF351" s="380"/>
      <c r="AG351" s="380"/>
      <c r="AH351" s="380"/>
      <c r="AI351" s="380"/>
      <c r="AJ351" s="380"/>
      <c r="AK351" s="380"/>
      <c r="AL351" s="380"/>
      <c r="AM351" s="380"/>
      <c r="AN351" s="380"/>
      <c r="AO351" s="380"/>
      <c r="AP351" s="380"/>
      <c r="AQ351" s="380"/>
      <c r="AR351" s="380"/>
      <c r="AS351" s="380"/>
      <c r="AT351" s="380"/>
      <c r="AU351" s="380"/>
      <c r="AV351" s="380"/>
      <c r="AW351" s="380"/>
      <c r="AX351" s="380"/>
      <c r="AY351" s="380"/>
      <c r="AZ351" s="380"/>
      <c r="BA351" s="380"/>
      <c r="BB351" s="380"/>
      <c r="BC351" s="380"/>
      <c r="BD351" s="380"/>
      <c r="BE351" s="380"/>
      <c r="BF351" s="380"/>
      <c r="BG351" s="380"/>
      <c r="BH351" s="380"/>
      <c r="BI351" s="380"/>
      <c r="BJ351" s="380"/>
      <c r="BK351" s="380"/>
      <c r="BL351" s="380"/>
      <c r="BM351" s="380"/>
      <c r="BN351" s="380"/>
      <c r="BO351" s="380"/>
      <c r="BP351" s="380"/>
      <c r="BQ351" s="380"/>
      <c r="BR351" s="380"/>
      <c r="BS351" s="380"/>
      <c r="BT351" s="380"/>
      <c r="BU351" s="380"/>
      <c r="BV351" s="380"/>
      <c r="BW351" s="380"/>
      <c r="BX351" s="380"/>
      <c r="BY351" s="380"/>
      <c r="BZ351" s="380"/>
      <c r="CA351" s="380"/>
      <c r="CB351" s="380"/>
      <c r="CC351" s="380"/>
      <c r="CD351" s="380"/>
    </row>
    <row r="352" spans="1:82" s="382" customFormat="1" ht="17.399999999999999" customHeight="1" x14ac:dyDescent="0.25">
      <c r="A352" s="380" t="s">
        <v>227</v>
      </c>
      <c r="B352" s="383">
        <f t="shared" si="475"/>
        <v>4.8242634063122651E-4</v>
      </c>
      <c r="C352" s="383">
        <f t="shared" si="478"/>
        <v>1.1423698048184825E-2</v>
      </c>
      <c r="D352" s="381"/>
      <c r="E352" s="381">
        <f t="shared" si="476"/>
        <v>-2.1454493897082546E-4</v>
      </c>
      <c r="F352" s="381">
        <f t="shared" si="479"/>
        <v>-1.2543436938413526E-3</v>
      </c>
      <c r="G352" s="381">
        <f t="shared" si="480"/>
        <v>-8.042596182229916E-3</v>
      </c>
      <c r="H352" s="381">
        <f t="shared" si="481"/>
        <v>-1.0470087444800491E-3</v>
      </c>
      <c r="I352" s="380"/>
      <c r="J352" s="380"/>
      <c r="K352" s="380"/>
      <c r="L352" s="380"/>
      <c r="M352" s="380"/>
      <c r="N352" s="380"/>
      <c r="O352" s="380"/>
      <c r="P352" s="380"/>
      <c r="Q352" s="380"/>
      <c r="R352" s="380">
        <f t="shared" si="477"/>
        <v>-1.1207434336223334E-2</v>
      </c>
      <c r="S352" s="380"/>
      <c r="T352" s="380"/>
      <c r="U352" s="380"/>
      <c r="V352" s="380"/>
      <c r="W352" s="380"/>
      <c r="X352" s="380"/>
      <c r="Y352" s="380"/>
      <c r="Z352" s="380"/>
      <c r="AA352" s="380"/>
      <c r="AB352" s="380"/>
      <c r="AC352" s="380"/>
      <c r="AD352" s="380"/>
      <c r="AE352" s="380"/>
      <c r="AF352" s="380"/>
      <c r="AG352" s="380"/>
      <c r="AH352" s="380"/>
      <c r="AI352" s="380"/>
      <c r="AJ352" s="380"/>
      <c r="AK352" s="380"/>
      <c r="AL352" s="380"/>
      <c r="AM352" s="380"/>
      <c r="AN352" s="380"/>
      <c r="AO352" s="380"/>
      <c r="AP352" s="380"/>
      <c r="AQ352" s="380"/>
      <c r="AR352" s="380"/>
      <c r="AS352" s="380"/>
      <c r="AT352" s="380"/>
      <c r="AU352" s="380"/>
      <c r="AV352" s="380"/>
      <c r="AW352" s="380"/>
      <c r="AX352" s="380"/>
      <c r="AY352" s="380"/>
      <c r="AZ352" s="380"/>
      <c r="BA352" s="380"/>
      <c r="BB352" s="380"/>
      <c r="BC352" s="380"/>
      <c r="BD352" s="380"/>
      <c r="BE352" s="380"/>
      <c r="BF352" s="380"/>
      <c r="BG352" s="380"/>
      <c r="BH352" s="380"/>
      <c r="BI352" s="380"/>
      <c r="BJ352" s="380"/>
      <c r="BK352" s="380"/>
      <c r="BL352" s="380"/>
      <c r="BM352" s="380"/>
      <c r="BN352" s="380"/>
      <c r="BO352" s="380"/>
      <c r="BP352" s="380"/>
      <c r="BQ352" s="380"/>
      <c r="BR352" s="380"/>
      <c r="BS352" s="380"/>
      <c r="BT352" s="380"/>
      <c r="BU352" s="380"/>
      <c r="BV352" s="380"/>
      <c r="BW352" s="380"/>
      <c r="BX352" s="380"/>
      <c r="BY352" s="380"/>
      <c r="BZ352" s="380"/>
      <c r="CA352" s="380"/>
      <c r="CB352" s="380"/>
      <c r="CC352" s="380"/>
      <c r="CD352" s="380"/>
    </row>
    <row r="353" spans="1:82" s="382" customFormat="1" ht="17.399999999999999" customHeight="1" x14ac:dyDescent="0.25">
      <c r="A353" s="380" t="s">
        <v>228</v>
      </c>
      <c r="B353" s="383">
        <f t="shared" si="475"/>
        <v>0</v>
      </c>
      <c r="C353" s="383">
        <f t="shared" si="478"/>
        <v>0</v>
      </c>
      <c r="D353" s="381"/>
      <c r="E353" s="381">
        <f t="shared" si="476"/>
        <v>0</v>
      </c>
      <c r="F353" s="381">
        <f t="shared" si="479"/>
        <v>0</v>
      </c>
      <c r="G353" s="381">
        <f t="shared" si="480"/>
        <v>0</v>
      </c>
      <c r="H353" s="381">
        <f t="shared" si="481"/>
        <v>0</v>
      </c>
      <c r="I353" s="380"/>
      <c r="J353" s="380"/>
      <c r="K353" s="380"/>
      <c r="L353" s="380"/>
      <c r="M353" s="380"/>
      <c r="N353" s="380"/>
      <c r="O353" s="380"/>
      <c r="P353" s="380"/>
      <c r="Q353" s="380"/>
      <c r="R353" s="380">
        <f t="shared" si="477"/>
        <v>0</v>
      </c>
      <c r="S353" s="380"/>
      <c r="T353" s="380"/>
      <c r="U353" s="380"/>
      <c r="V353" s="380"/>
      <c r="W353" s="380"/>
      <c r="X353" s="380"/>
      <c r="Y353" s="380"/>
      <c r="Z353" s="380"/>
      <c r="AA353" s="380"/>
      <c r="AB353" s="380"/>
      <c r="AC353" s="380"/>
      <c r="AD353" s="380"/>
      <c r="AE353" s="380"/>
      <c r="AF353" s="380"/>
      <c r="AG353" s="380"/>
      <c r="AH353" s="380"/>
      <c r="AI353" s="380"/>
      <c r="AJ353" s="380"/>
      <c r="AK353" s="380"/>
      <c r="AL353" s="380"/>
      <c r="AM353" s="380"/>
      <c r="AN353" s="380"/>
      <c r="AO353" s="380"/>
      <c r="AP353" s="380"/>
      <c r="AQ353" s="380"/>
      <c r="AR353" s="380"/>
      <c r="AS353" s="380"/>
      <c r="AT353" s="380"/>
      <c r="AU353" s="380"/>
      <c r="AV353" s="380"/>
      <c r="AW353" s="380"/>
      <c r="AX353" s="380"/>
      <c r="AY353" s="380"/>
      <c r="AZ353" s="380"/>
      <c r="BA353" s="380"/>
      <c r="BB353" s="380"/>
      <c r="BC353" s="380"/>
      <c r="BD353" s="380"/>
      <c r="BE353" s="380"/>
      <c r="BF353" s="380"/>
      <c r="BG353" s="380"/>
      <c r="BH353" s="380"/>
      <c r="BI353" s="380"/>
      <c r="BJ353" s="380"/>
      <c r="BK353" s="380"/>
      <c r="BL353" s="380"/>
      <c r="BM353" s="380"/>
      <c r="BN353" s="380"/>
      <c r="BO353" s="380"/>
      <c r="BP353" s="380"/>
      <c r="BQ353" s="380"/>
      <c r="BR353" s="380"/>
      <c r="BS353" s="380"/>
      <c r="BT353" s="380"/>
      <c r="BU353" s="380"/>
      <c r="BV353" s="380"/>
      <c r="BW353" s="380"/>
      <c r="BX353" s="380"/>
      <c r="BY353" s="380"/>
      <c r="BZ353" s="380"/>
      <c r="CA353" s="380"/>
      <c r="CB353" s="380"/>
      <c r="CC353" s="380"/>
      <c r="CD353" s="380"/>
    </row>
    <row r="354" spans="1:82" s="382" customFormat="1" ht="17.399999999999999" customHeight="1" x14ac:dyDescent="0.25">
      <c r="A354" s="380" t="s">
        <v>229</v>
      </c>
      <c r="B354" s="383">
        <f t="shared" si="475"/>
        <v>5.728895132717937E-4</v>
      </c>
      <c r="C354" s="383">
        <f t="shared" si="478"/>
        <v>7.7909906600011488E-4</v>
      </c>
      <c r="D354" s="381"/>
      <c r="E354" s="381">
        <f t="shared" si="476"/>
        <v>-2.555743230177239E-4</v>
      </c>
      <c r="F354" s="381">
        <f t="shared" si="479"/>
        <v>3.0023001574345639E-3</v>
      </c>
      <c r="G354" s="381">
        <f t="shared" si="480"/>
        <v>1.6383722711825872E-3</v>
      </c>
      <c r="H354" s="381">
        <f t="shared" si="481"/>
        <v>-5.606335733656186E-4</v>
      </c>
      <c r="I354" s="380"/>
      <c r="J354" s="380"/>
      <c r="K354" s="380"/>
      <c r="L354" s="380"/>
      <c r="M354" s="380"/>
      <c r="N354" s="380"/>
      <c r="O354" s="380"/>
      <c r="P354" s="380"/>
      <c r="Q354" s="380"/>
      <c r="R354" s="380">
        <f t="shared" si="477"/>
        <v>2.7188075141582643E-3</v>
      </c>
      <c r="S354" s="380"/>
      <c r="T354" s="380"/>
      <c r="U354" s="380"/>
      <c r="V354" s="380"/>
      <c r="W354" s="380"/>
      <c r="X354" s="380"/>
      <c r="Y354" s="380"/>
      <c r="Z354" s="380"/>
      <c r="AA354" s="380"/>
      <c r="AB354" s="380"/>
      <c r="AC354" s="380"/>
      <c r="AD354" s="380"/>
      <c r="AE354" s="380"/>
      <c r="AF354" s="380"/>
      <c r="AG354" s="380"/>
      <c r="AH354" s="380"/>
      <c r="AI354" s="380"/>
      <c r="AJ354" s="380"/>
      <c r="AK354" s="380"/>
      <c r="AL354" s="380"/>
      <c r="AM354" s="380"/>
      <c r="AN354" s="380"/>
      <c r="AO354" s="380"/>
      <c r="AP354" s="380"/>
      <c r="AQ354" s="380"/>
      <c r="AR354" s="380"/>
      <c r="AS354" s="380"/>
      <c r="AT354" s="380"/>
      <c r="AU354" s="380"/>
      <c r="AV354" s="380"/>
      <c r="AW354" s="380"/>
      <c r="AX354" s="380"/>
      <c r="AY354" s="380"/>
      <c r="AZ354" s="380"/>
      <c r="BA354" s="380"/>
      <c r="BB354" s="380"/>
      <c r="BC354" s="380"/>
      <c r="BD354" s="380"/>
      <c r="BE354" s="380"/>
      <c r="BF354" s="380"/>
      <c r="BG354" s="380"/>
      <c r="BH354" s="380"/>
      <c r="BI354" s="380"/>
      <c r="BJ354" s="380"/>
      <c r="BK354" s="380"/>
      <c r="BL354" s="380"/>
      <c r="BM354" s="380"/>
      <c r="BN354" s="380"/>
      <c r="BO354" s="380"/>
      <c r="BP354" s="380"/>
      <c r="BQ354" s="380"/>
      <c r="BR354" s="380"/>
      <c r="BS354" s="380"/>
      <c r="BT354" s="380"/>
      <c r="BU354" s="380"/>
      <c r="BV354" s="380"/>
      <c r="BW354" s="380"/>
      <c r="BX354" s="380"/>
      <c r="BY354" s="380"/>
      <c r="BZ354" s="380"/>
      <c r="CA354" s="380"/>
      <c r="CB354" s="380"/>
      <c r="CC354" s="380"/>
      <c r="CD354" s="380"/>
    </row>
    <row r="355" spans="1:82" s="382" customFormat="1" ht="17.399999999999999" customHeight="1" x14ac:dyDescent="0.25">
      <c r="A355" s="380" t="s">
        <v>230</v>
      </c>
      <c r="B355" s="383">
        <f t="shared" si="475"/>
        <v>0</v>
      </c>
      <c r="C355" s="383">
        <f t="shared" si="478"/>
        <v>0.30779350562554625</v>
      </c>
      <c r="D355" s="381"/>
      <c r="E355" s="381">
        <f t="shared" si="476"/>
        <v>0</v>
      </c>
      <c r="F355" s="381">
        <f t="shared" si="479"/>
        <v>-0.10526315789473684</v>
      </c>
      <c r="G355" s="381">
        <f t="shared" si="480"/>
        <v>-1</v>
      </c>
      <c r="H355" s="381">
        <f t="shared" si="481"/>
        <v>-1</v>
      </c>
      <c r="I355" s="380"/>
      <c r="J355" s="380"/>
      <c r="K355" s="380"/>
      <c r="L355" s="380"/>
      <c r="M355" s="380"/>
      <c r="N355" s="380"/>
      <c r="O355" s="380"/>
      <c r="P355" s="380"/>
      <c r="Q355" s="380"/>
      <c r="R355" s="380">
        <f t="shared" si="477"/>
        <v>-0.73684210526315785</v>
      </c>
      <c r="S355" s="380"/>
      <c r="T355" s="380"/>
      <c r="U355" s="380"/>
      <c r="V355" s="380"/>
      <c r="W355" s="380"/>
      <c r="X355" s="380"/>
      <c r="Y355" s="380"/>
      <c r="Z355" s="380"/>
      <c r="AA355" s="380"/>
      <c r="AB355" s="380"/>
      <c r="AC355" s="380"/>
      <c r="AD355" s="380"/>
      <c r="AE355" s="380"/>
      <c r="AF355" s="380"/>
      <c r="AG355" s="380"/>
      <c r="AH355" s="380"/>
      <c r="AI355" s="380"/>
      <c r="AJ355" s="380"/>
      <c r="AK355" s="380"/>
      <c r="AL355" s="380"/>
      <c r="AM355" s="380"/>
      <c r="AN355" s="380"/>
      <c r="AO355" s="380"/>
      <c r="AP355" s="380"/>
      <c r="AQ355" s="380"/>
      <c r="AR355" s="380"/>
      <c r="AS355" s="380"/>
      <c r="AT355" s="380"/>
      <c r="AU355" s="380"/>
      <c r="AV355" s="380"/>
      <c r="AW355" s="380"/>
      <c r="AX355" s="380"/>
      <c r="AY355" s="380"/>
      <c r="AZ355" s="380"/>
      <c r="BA355" s="380"/>
      <c r="BB355" s="380"/>
      <c r="BC355" s="380"/>
      <c r="BD355" s="380"/>
      <c r="BE355" s="380"/>
      <c r="BF355" s="380"/>
      <c r="BG355" s="380"/>
      <c r="BH355" s="380"/>
      <c r="BI355" s="380"/>
      <c r="BJ355" s="380"/>
      <c r="BK355" s="380"/>
      <c r="BL355" s="380"/>
      <c r="BM355" s="380"/>
      <c r="BN355" s="380"/>
      <c r="BO355" s="380"/>
      <c r="BP355" s="380"/>
      <c r="BQ355" s="380"/>
      <c r="BR355" s="380"/>
      <c r="BS355" s="380"/>
      <c r="BT355" s="380"/>
      <c r="BU355" s="380"/>
      <c r="BV355" s="380"/>
      <c r="BW355" s="380"/>
      <c r="BX355" s="380"/>
      <c r="BY355" s="380"/>
      <c r="BZ355" s="380"/>
      <c r="CA355" s="380"/>
      <c r="CB355" s="380"/>
      <c r="CC355" s="380"/>
      <c r="CD355" s="380"/>
    </row>
    <row r="356" spans="1:82" s="382" customFormat="1" ht="17.399999999999999" customHeight="1" x14ac:dyDescent="0.25">
      <c r="A356" s="380" t="s">
        <v>231</v>
      </c>
      <c r="B356" s="383"/>
      <c r="C356" s="383"/>
      <c r="D356" s="381"/>
      <c r="E356" s="381"/>
      <c r="F356" s="381"/>
      <c r="G356" s="381"/>
      <c r="H356" s="381"/>
      <c r="I356" s="380"/>
      <c r="J356" s="380"/>
      <c r="K356" s="380"/>
      <c r="L356" s="380"/>
      <c r="M356" s="380"/>
      <c r="N356" s="380"/>
      <c r="O356" s="380"/>
      <c r="P356" s="380"/>
      <c r="Q356" s="380"/>
      <c r="R356" s="380"/>
      <c r="S356" s="380"/>
      <c r="T356" s="380"/>
      <c r="U356" s="380"/>
      <c r="V356" s="380"/>
      <c r="W356" s="380"/>
      <c r="X356" s="380"/>
      <c r="Y356" s="380"/>
      <c r="Z356" s="380"/>
      <c r="AA356" s="380"/>
      <c r="AB356" s="380"/>
      <c r="AC356" s="380"/>
      <c r="AD356" s="380"/>
      <c r="AE356" s="380"/>
      <c r="AF356" s="380"/>
      <c r="AG356" s="380"/>
      <c r="AH356" s="380"/>
      <c r="AI356" s="380"/>
      <c r="AJ356" s="380"/>
      <c r="AK356" s="380"/>
      <c r="AL356" s="380"/>
      <c r="AM356" s="380"/>
      <c r="AN356" s="380"/>
      <c r="AO356" s="380"/>
      <c r="AP356" s="380"/>
      <c r="AQ356" s="380"/>
      <c r="AR356" s="380"/>
      <c r="AS356" s="380"/>
      <c r="AT356" s="380"/>
      <c r="AU356" s="380"/>
      <c r="AV356" s="380"/>
      <c r="AW356" s="380"/>
      <c r="AX356" s="380"/>
      <c r="AY356" s="380"/>
      <c r="AZ356" s="380"/>
      <c r="BA356" s="380"/>
      <c r="BB356" s="380"/>
      <c r="BC356" s="380"/>
      <c r="BD356" s="380"/>
      <c r="BE356" s="380"/>
      <c r="BF356" s="380"/>
      <c r="BG356" s="380"/>
      <c r="BH356" s="380"/>
      <c r="BI356" s="380"/>
      <c r="BJ356" s="380"/>
      <c r="BK356" s="380"/>
      <c r="BL356" s="380"/>
      <c r="BM356" s="380"/>
      <c r="BN356" s="380"/>
      <c r="BO356" s="380"/>
      <c r="BP356" s="380"/>
      <c r="BQ356" s="380"/>
      <c r="BR356" s="380"/>
      <c r="BS356" s="380"/>
      <c r="BT356" s="380"/>
      <c r="BU356" s="380"/>
      <c r="BV356" s="380"/>
      <c r="BW356" s="380"/>
      <c r="BX356" s="380"/>
      <c r="BY356" s="380"/>
      <c r="BZ356" s="380"/>
      <c r="CA356" s="380"/>
      <c r="CB356" s="380"/>
      <c r="CC356" s="380"/>
      <c r="CD356" s="380"/>
    </row>
    <row r="357" spans="1:82" s="382" customFormat="1" ht="17.399999999999999" customHeight="1" x14ac:dyDescent="0.25">
      <c r="A357" s="380" t="s">
        <v>232</v>
      </c>
      <c r="B357" s="383">
        <f>+STDEV(B300:R300)</f>
        <v>0</v>
      </c>
      <c r="C357" s="383">
        <f>+STDEV(S300:AL300)</f>
        <v>0</v>
      </c>
      <c r="D357" s="381"/>
      <c r="E357" s="381">
        <f>+AVERAGE(B300:R300)</f>
        <v>0</v>
      </c>
      <c r="F357" s="381">
        <f>+AVERAGE(T300:AL300)</f>
        <v>0</v>
      </c>
      <c r="G357" s="381">
        <f>+AVERAGE(AN300:BF300)</f>
        <v>0</v>
      </c>
      <c r="H357" s="381">
        <f>+AVERAGE(BH300:BZ300)</f>
        <v>0</v>
      </c>
      <c r="I357" s="380"/>
      <c r="J357" s="380"/>
      <c r="K357" s="380"/>
      <c r="L357" s="380"/>
      <c r="M357" s="380"/>
      <c r="N357" s="380"/>
      <c r="O357" s="380"/>
      <c r="P357" s="380"/>
      <c r="Q357" s="380"/>
      <c r="R357" s="380">
        <f>+AVERAGE(AF300:AX300)</f>
        <v>0</v>
      </c>
      <c r="S357" s="380"/>
      <c r="T357" s="380"/>
      <c r="U357" s="380"/>
      <c r="V357" s="380"/>
      <c r="W357" s="380"/>
      <c r="X357" s="380"/>
      <c r="Y357" s="380"/>
      <c r="Z357" s="380"/>
      <c r="AA357" s="380"/>
      <c r="AB357" s="380"/>
      <c r="AC357" s="380"/>
      <c r="AD357" s="380"/>
      <c r="AE357" s="380"/>
      <c r="AF357" s="380"/>
      <c r="AG357" s="380"/>
      <c r="AH357" s="380"/>
      <c r="AI357" s="380"/>
      <c r="AJ357" s="380"/>
      <c r="AK357" s="380"/>
      <c r="AL357" s="380"/>
      <c r="AM357" s="380"/>
      <c r="AN357" s="380"/>
      <c r="AO357" s="380"/>
      <c r="AP357" s="380"/>
      <c r="AQ357" s="380"/>
      <c r="AR357" s="380"/>
      <c r="AS357" s="380"/>
      <c r="AT357" s="380"/>
      <c r="AU357" s="380"/>
      <c r="AV357" s="380"/>
      <c r="AW357" s="380"/>
      <c r="AX357" s="380"/>
      <c r="AY357" s="380"/>
      <c r="AZ357" s="380"/>
      <c r="BA357" s="380"/>
      <c r="BB357" s="380"/>
      <c r="BC357" s="380"/>
      <c r="BD357" s="380"/>
      <c r="BE357" s="380"/>
      <c r="BF357" s="380"/>
      <c r="BG357" s="380"/>
      <c r="BH357" s="380"/>
      <c r="BI357" s="380"/>
      <c r="BJ357" s="380"/>
      <c r="BK357" s="380"/>
      <c r="BL357" s="380"/>
      <c r="BM357" s="380"/>
      <c r="BN357" s="380"/>
      <c r="BO357" s="380"/>
      <c r="BP357" s="380"/>
      <c r="BQ357" s="380"/>
      <c r="BR357" s="380"/>
      <c r="BS357" s="380"/>
      <c r="BT357" s="380"/>
      <c r="BU357" s="380"/>
      <c r="BV357" s="380"/>
      <c r="BW357" s="380"/>
      <c r="BX357" s="380"/>
      <c r="BY357" s="380"/>
      <c r="BZ357" s="380"/>
      <c r="CA357" s="380"/>
      <c r="CB357" s="380"/>
      <c r="CC357" s="380"/>
      <c r="CD357" s="380"/>
    </row>
    <row r="358" spans="1:82" s="382" customFormat="1" ht="17.399999999999999" customHeight="1" x14ac:dyDescent="0.25">
      <c r="A358" s="380" t="s">
        <v>233</v>
      </c>
      <c r="B358" s="383"/>
      <c r="C358" s="383"/>
      <c r="D358" s="381"/>
      <c r="E358" s="381"/>
      <c r="F358" s="381"/>
      <c r="G358" s="381"/>
      <c r="H358" s="381"/>
      <c r="I358" s="380"/>
      <c r="J358" s="380"/>
      <c r="K358" s="380"/>
      <c r="L358" s="380"/>
      <c r="M358" s="380"/>
      <c r="N358" s="380"/>
      <c r="O358" s="380"/>
      <c r="P358" s="380"/>
      <c r="Q358" s="380"/>
      <c r="R358" s="380"/>
      <c r="S358" s="380"/>
      <c r="T358" s="380"/>
      <c r="U358" s="380"/>
      <c r="V358" s="380"/>
      <c r="W358" s="380"/>
      <c r="X358" s="380"/>
      <c r="Y358" s="380"/>
      <c r="Z358" s="380"/>
      <c r="AA358" s="380"/>
      <c r="AB358" s="380"/>
      <c r="AC358" s="380"/>
      <c r="AD358" s="380"/>
      <c r="AE358" s="380"/>
      <c r="AF358" s="380"/>
      <c r="AG358" s="380"/>
      <c r="AH358" s="380"/>
      <c r="AI358" s="380"/>
      <c r="AJ358" s="380"/>
      <c r="AK358" s="380"/>
      <c r="AL358" s="380"/>
      <c r="AM358" s="380"/>
      <c r="AN358" s="380"/>
      <c r="AO358" s="380"/>
      <c r="AP358" s="380"/>
      <c r="AQ358" s="380"/>
      <c r="AR358" s="380"/>
      <c r="AS358" s="380"/>
      <c r="AT358" s="380"/>
      <c r="AU358" s="380"/>
      <c r="AV358" s="380"/>
      <c r="AW358" s="380"/>
      <c r="AX358" s="380"/>
      <c r="AY358" s="380"/>
      <c r="AZ358" s="380"/>
      <c r="BA358" s="380"/>
      <c r="BB358" s="380"/>
      <c r="BC358" s="380"/>
      <c r="BD358" s="380"/>
      <c r="BE358" s="380"/>
      <c r="BF358" s="380"/>
      <c r="BG358" s="380"/>
      <c r="BH358" s="380"/>
      <c r="BI358" s="380"/>
      <c r="BJ358" s="380"/>
      <c r="BK358" s="380"/>
      <c r="BL358" s="380"/>
      <c r="BM358" s="380"/>
      <c r="BN358" s="380"/>
      <c r="BO358" s="380"/>
      <c r="BP358" s="380"/>
      <c r="BQ358" s="380"/>
      <c r="BR358" s="380"/>
      <c r="BS358" s="380"/>
      <c r="BT358" s="380"/>
      <c r="BU358" s="380"/>
      <c r="BV358" s="380"/>
      <c r="BW358" s="380"/>
      <c r="BX358" s="380"/>
      <c r="BY358" s="380"/>
      <c r="BZ358" s="380"/>
      <c r="CA358" s="380"/>
      <c r="CB358" s="380"/>
      <c r="CC358" s="380"/>
      <c r="CD358" s="380"/>
    </row>
    <row r="359" spans="1:82" s="382" customFormat="1" ht="17.399999999999999" customHeight="1" x14ac:dyDescent="0.25">
      <c r="A359" s="380" t="s">
        <v>234</v>
      </c>
      <c r="B359" s="383">
        <f>+STDEV(B302:R302)</f>
        <v>2.3810165829557914E-5</v>
      </c>
      <c r="C359" s="383">
        <f>+STDEV(S302:AL302)</f>
        <v>1.7914127052139339E-3</v>
      </c>
      <c r="D359" s="381"/>
      <c r="E359" s="381">
        <f>+AVERAGE(B302:R302)</f>
        <v>1.4514945535001387E-5</v>
      </c>
      <c r="F359" s="381">
        <f>+AVERAGE(T302:AL302)</f>
        <v>2.700517777602005E-5</v>
      </c>
      <c r="G359" s="381">
        <f>+AVERAGE(AN302:BF302)</f>
        <v>2.9523474763312944E-3</v>
      </c>
      <c r="H359" s="381">
        <f>+AVERAGE(BH302:BZ302)</f>
        <v>8.3965322343604321E-4</v>
      </c>
      <c r="I359" s="380"/>
      <c r="J359" s="380"/>
      <c r="K359" s="380"/>
      <c r="L359" s="380"/>
      <c r="M359" s="380"/>
      <c r="N359" s="380"/>
      <c r="O359" s="380"/>
      <c r="P359" s="380"/>
      <c r="Q359" s="380"/>
      <c r="R359" s="380">
        <f>+AVERAGE(AF302:AX302)</f>
        <v>2.9570028075623866E-3</v>
      </c>
      <c r="S359" s="380"/>
      <c r="T359" s="380"/>
      <c r="U359" s="380"/>
      <c r="V359" s="380"/>
      <c r="W359" s="380"/>
      <c r="X359" s="380"/>
      <c r="Y359" s="380"/>
      <c r="Z359" s="380"/>
      <c r="AA359" s="380"/>
      <c r="AB359" s="380"/>
      <c r="AC359" s="380"/>
      <c r="AD359" s="380"/>
      <c r="AE359" s="380"/>
      <c r="AF359" s="380"/>
      <c r="AG359" s="380"/>
      <c r="AH359" s="380"/>
      <c r="AI359" s="380"/>
      <c r="AJ359" s="380"/>
      <c r="AK359" s="380"/>
      <c r="AL359" s="380"/>
      <c r="AM359" s="380"/>
      <c r="AN359" s="380"/>
      <c r="AO359" s="380"/>
      <c r="AP359" s="380"/>
      <c r="AQ359" s="380"/>
      <c r="AR359" s="380"/>
      <c r="AS359" s="380"/>
      <c r="AT359" s="380"/>
      <c r="AU359" s="380"/>
      <c r="AV359" s="380"/>
      <c r="AW359" s="380"/>
      <c r="AX359" s="380"/>
      <c r="AY359" s="380"/>
      <c r="AZ359" s="380"/>
      <c r="BA359" s="380"/>
      <c r="BB359" s="380"/>
      <c r="BC359" s="380"/>
      <c r="BD359" s="380"/>
      <c r="BE359" s="380"/>
      <c r="BF359" s="380"/>
      <c r="BG359" s="380"/>
      <c r="BH359" s="380"/>
      <c r="BI359" s="380"/>
      <c r="BJ359" s="380"/>
      <c r="BK359" s="380"/>
      <c r="BL359" s="380"/>
      <c r="BM359" s="380"/>
      <c r="BN359" s="380"/>
      <c r="BO359" s="380"/>
      <c r="BP359" s="380"/>
      <c r="BQ359" s="380"/>
      <c r="BR359" s="380"/>
      <c r="BS359" s="380"/>
      <c r="BT359" s="380"/>
      <c r="BU359" s="380"/>
      <c r="BV359" s="380"/>
      <c r="BW359" s="380"/>
      <c r="BX359" s="380"/>
      <c r="BY359" s="380"/>
      <c r="BZ359" s="380"/>
      <c r="CA359" s="380"/>
      <c r="CB359" s="380"/>
      <c r="CC359" s="380"/>
      <c r="CD359" s="380"/>
    </row>
    <row r="360" spans="1:82" s="382" customFormat="1" ht="17.399999999999999" customHeight="1" x14ac:dyDescent="0.25">
      <c r="A360" s="380" t="s">
        <v>235</v>
      </c>
      <c r="B360" s="383">
        <f>+STDEV(B303:R303)</f>
        <v>5.7286180108055695E-3</v>
      </c>
      <c r="C360" s="383">
        <f>+STDEV(S303:AL303)</f>
        <v>1.951211113306445E-2</v>
      </c>
      <c r="D360" s="381"/>
      <c r="E360" s="381">
        <f>+AVERAGE(B303:R303)</f>
        <v>3.0431483046973948E-3</v>
      </c>
      <c r="F360" s="381">
        <f>+AVERAGE(T303:AL303)</f>
        <v>-2.8814154029364572E-3</v>
      </c>
      <c r="G360" s="381">
        <f>+AVERAGE(AN303:BF303)</f>
        <v>2.430724029113113E-2</v>
      </c>
      <c r="H360" s="381">
        <f>+AVERAGE(BH303:BZ303)</f>
        <v>1.0051590223339731E-2</v>
      </c>
      <c r="I360" s="380"/>
      <c r="J360" s="380"/>
      <c r="K360" s="380"/>
      <c r="L360" s="380"/>
      <c r="M360" s="380"/>
      <c r="N360" s="380"/>
      <c r="O360" s="380"/>
      <c r="P360" s="380"/>
      <c r="Q360" s="380"/>
      <c r="R360" s="380">
        <f>+AVERAGE(AF303:AX303)</f>
        <v>2.3654660903465446E-2</v>
      </c>
      <c r="S360" s="380"/>
      <c r="T360" s="380"/>
      <c r="U360" s="380"/>
      <c r="V360" s="380"/>
      <c r="W360" s="380"/>
      <c r="X360" s="380"/>
      <c r="Y360" s="380"/>
      <c r="Z360" s="380"/>
      <c r="AA360" s="380"/>
      <c r="AB360" s="380"/>
      <c r="AC360" s="380"/>
      <c r="AD360" s="380"/>
      <c r="AE360" s="380"/>
      <c r="AF360" s="380"/>
      <c r="AG360" s="380"/>
      <c r="AH360" s="380"/>
      <c r="AI360" s="380"/>
      <c r="AJ360" s="380"/>
      <c r="AK360" s="380"/>
      <c r="AL360" s="380"/>
      <c r="AM360" s="380"/>
      <c r="AN360" s="380"/>
      <c r="AO360" s="380"/>
      <c r="AP360" s="380"/>
      <c r="AQ360" s="380"/>
      <c r="AR360" s="380"/>
      <c r="AS360" s="380"/>
      <c r="AT360" s="380"/>
      <c r="AU360" s="380"/>
      <c r="AV360" s="380"/>
      <c r="AW360" s="380"/>
      <c r="AX360" s="380"/>
      <c r="AY360" s="380"/>
      <c r="AZ360" s="380"/>
      <c r="BA360" s="380"/>
      <c r="BB360" s="380"/>
      <c r="BC360" s="380"/>
      <c r="BD360" s="380"/>
      <c r="BE360" s="380"/>
      <c r="BF360" s="380"/>
      <c r="BG360" s="380"/>
      <c r="BH360" s="380"/>
      <c r="BI360" s="380"/>
      <c r="BJ360" s="380"/>
      <c r="BK360" s="380"/>
      <c r="BL360" s="380"/>
      <c r="BM360" s="380"/>
      <c r="BN360" s="380"/>
      <c r="BO360" s="380"/>
      <c r="BP360" s="380"/>
      <c r="BQ360" s="380"/>
      <c r="BR360" s="380"/>
      <c r="BS360" s="380"/>
      <c r="BT360" s="380"/>
      <c r="BU360" s="380"/>
      <c r="BV360" s="380"/>
      <c r="BW360" s="380"/>
      <c r="BX360" s="380"/>
      <c r="BY360" s="380"/>
      <c r="BZ360" s="380"/>
      <c r="CA360" s="380"/>
      <c r="CB360" s="380"/>
      <c r="CC360" s="380"/>
      <c r="CD360" s="380"/>
    </row>
    <row r="361" spans="1:82" s="382" customFormat="1" ht="17.399999999999999" customHeight="1" x14ac:dyDescent="0.25">
      <c r="A361" s="380" t="s">
        <v>236</v>
      </c>
      <c r="B361" s="383">
        <f>+STDEV(B304:R304)</f>
        <v>2.2567418613875437E-15</v>
      </c>
      <c r="C361" s="383">
        <f>+STDEV(S304:AL304)</f>
        <v>2.7352441787748784E-15</v>
      </c>
      <c r="D361" s="381"/>
      <c r="E361" s="381">
        <f>+AVERAGE(B304:R304)</f>
        <v>-2.2857532859929691E-16</v>
      </c>
      <c r="F361" s="381">
        <f>+AVERAGE(T304:AL304)</f>
        <v>1.0108872803165898E-15</v>
      </c>
      <c r="G361" s="381">
        <f>+AVERAGE(AN304:BF304)</f>
        <v>-2.5126100030990384E-16</v>
      </c>
      <c r="H361" s="381">
        <f>+AVERAGE(BH304:BZ304)</f>
        <v>3.5059674461847049E-16</v>
      </c>
      <c r="I361" s="380"/>
      <c r="J361" s="380"/>
      <c r="K361" s="380"/>
      <c r="L361" s="380"/>
      <c r="M361" s="380"/>
      <c r="N361" s="380"/>
      <c r="O361" s="380"/>
      <c r="P361" s="380"/>
      <c r="Q361" s="380"/>
      <c r="R361" s="380">
        <f>+AVERAGE(AF304:AX304)</f>
        <v>8.1805907077643109E-17</v>
      </c>
      <c r="S361" s="380"/>
      <c r="T361" s="380"/>
      <c r="U361" s="380"/>
      <c r="V361" s="380"/>
      <c r="W361" s="380"/>
      <c r="X361" s="380"/>
      <c r="Y361" s="380"/>
      <c r="Z361" s="380"/>
      <c r="AA361" s="380"/>
      <c r="AB361" s="380"/>
      <c r="AC361" s="380"/>
      <c r="AD361" s="380"/>
      <c r="AE361" s="380"/>
      <c r="AF361" s="380"/>
      <c r="AG361" s="380"/>
      <c r="AH361" s="380"/>
      <c r="AI361" s="380"/>
      <c r="AJ361" s="380"/>
      <c r="AK361" s="380"/>
      <c r="AL361" s="380"/>
      <c r="AM361" s="380"/>
      <c r="AN361" s="380"/>
      <c r="AO361" s="380"/>
      <c r="AP361" s="380"/>
      <c r="AQ361" s="380"/>
      <c r="AR361" s="380"/>
      <c r="AS361" s="380"/>
      <c r="AT361" s="380"/>
      <c r="AU361" s="380"/>
      <c r="AV361" s="380"/>
      <c r="AW361" s="380"/>
      <c r="AX361" s="380"/>
      <c r="AY361" s="380"/>
      <c r="AZ361" s="380"/>
      <c r="BA361" s="380"/>
      <c r="BB361" s="380"/>
      <c r="BC361" s="380"/>
      <c r="BD361" s="380"/>
      <c r="BE361" s="380"/>
      <c r="BF361" s="380"/>
      <c r="BG361" s="380"/>
      <c r="BH361" s="380"/>
      <c r="BI361" s="380"/>
      <c r="BJ361" s="380"/>
      <c r="BK361" s="380"/>
      <c r="BL361" s="380"/>
      <c r="BM361" s="380"/>
      <c r="BN361" s="380"/>
      <c r="BO361" s="380"/>
      <c r="BP361" s="380"/>
      <c r="BQ361" s="380"/>
      <c r="BR361" s="380"/>
      <c r="BS361" s="380"/>
      <c r="BT361" s="380"/>
      <c r="BU361" s="380"/>
      <c r="BV361" s="380"/>
      <c r="BW361" s="380"/>
      <c r="BX361" s="380"/>
      <c r="BY361" s="380"/>
      <c r="BZ361" s="380"/>
      <c r="CA361" s="380"/>
      <c r="CB361" s="380"/>
      <c r="CC361" s="380"/>
      <c r="CD361" s="380"/>
    </row>
    <row r="362" spans="1:82" s="382" customFormat="1" ht="17.399999999999999" customHeight="1" x14ac:dyDescent="0.25">
      <c r="A362" s="380" t="s">
        <v>237</v>
      </c>
      <c r="B362" s="383">
        <f>+STDEV(B305:R305)</f>
        <v>3.2038938928841002E-12</v>
      </c>
      <c r="C362" s="383">
        <f>+STDEV(S305:AL305)</f>
        <v>9.8300175238742899E-13</v>
      </c>
      <c r="D362" s="381"/>
      <c r="E362" s="381">
        <f>+AVERAGE(B305:R305)</f>
        <v>-6.4908862598526059E-13</v>
      </c>
      <c r="F362" s="381">
        <f>+AVERAGE(T305:AL305)</f>
        <v>4.3262469630103865E-13</v>
      </c>
      <c r="G362" s="381">
        <f>+AVERAGE(AN305:BF305)</f>
        <v>-2.5242965612529875E-15</v>
      </c>
      <c r="H362" s="381">
        <f>+AVERAGE(BH305:BZ305)</f>
        <v>-6.5322016801498024E-14</v>
      </c>
      <c r="I362" s="380"/>
      <c r="J362" s="380"/>
      <c r="K362" s="380"/>
      <c r="L362" s="380"/>
      <c r="M362" s="380"/>
      <c r="N362" s="380"/>
      <c r="O362" s="380"/>
      <c r="P362" s="380"/>
      <c r="Q362" s="380"/>
      <c r="R362" s="380">
        <f>+AVERAGE(AF305:AX305)</f>
        <v>2.4271228302029014E-13</v>
      </c>
      <c r="S362" s="380"/>
      <c r="T362" s="380"/>
      <c r="U362" s="380"/>
      <c r="V362" s="380"/>
      <c r="W362" s="380"/>
      <c r="X362" s="380"/>
      <c r="Y362" s="380"/>
      <c r="Z362" s="380"/>
      <c r="AA362" s="380"/>
      <c r="AB362" s="380"/>
      <c r="AC362" s="380"/>
      <c r="AD362" s="380"/>
      <c r="AE362" s="380"/>
      <c r="AF362" s="380"/>
      <c r="AG362" s="380"/>
      <c r="AH362" s="380"/>
      <c r="AI362" s="380"/>
      <c r="AJ362" s="380"/>
      <c r="AK362" s="380"/>
      <c r="AL362" s="380"/>
      <c r="AM362" s="380"/>
      <c r="AN362" s="380"/>
      <c r="AO362" s="380"/>
      <c r="AP362" s="380"/>
      <c r="AQ362" s="380"/>
      <c r="AR362" s="380"/>
      <c r="AS362" s="380"/>
      <c r="AT362" s="380"/>
      <c r="AU362" s="380"/>
      <c r="AV362" s="380"/>
      <c r="AW362" s="380"/>
      <c r="AX362" s="380"/>
      <c r="AY362" s="380"/>
      <c r="AZ362" s="380"/>
      <c r="BA362" s="380"/>
      <c r="BB362" s="380"/>
      <c r="BC362" s="380"/>
      <c r="BD362" s="380"/>
      <c r="BE362" s="380"/>
      <c r="BF362" s="380"/>
      <c r="BG362" s="380"/>
      <c r="BH362" s="380"/>
      <c r="BI362" s="380"/>
      <c r="BJ362" s="380"/>
      <c r="BK362" s="380"/>
      <c r="BL362" s="380"/>
      <c r="BM362" s="380"/>
      <c r="BN362" s="380"/>
      <c r="BO362" s="380"/>
      <c r="BP362" s="380"/>
      <c r="BQ362" s="380"/>
      <c r="BR362" s="380"/>
      <c r="BS362" s="380"/>
      <c r="BT362" s="380"/>
      <c r="BU362" s="380"/>
      <c r="BV362" s="380"/>
      <c r="BW362" s="380"/>
      <c r="BX362" s="380"/>
      <c r="BY362" s="380"/>
      <c r="BZ362" s="380"/>
      <c r="CA362" s="380"/>
      <c r="CB362" s="380"/>
      <c r="CC362" s="380"/>
      <c r="CD362" s="380"/>
    </row>
    <row r="363" spans="1:82" s="382" customFormat="1" ht="17.399999999999999" customHeight="1" x14ac:dyDescent="0.25">
      <c r="A363" s="380" t="s">
        <v>238</v>
      </c>
      <c r="B363" s="383">
        <f>+STDEV(B306:R306)</f>
        <v>5.4366829735826273E-6</v>
      </c>
      <c r="C363" s="383">
        <f>+STDEV(S306:AL306)</f>
        <v>1.5833615695392224E-4</v>
      </c>
      <c r="D363" s="381"/>
      <c r="E363" s="381">
        <f>+AVERAGE(B306:R306)</f>
        <v>4.7258658980390869E-6</v>
      </c>
      <c r="F363" s="381">
        <f>+AVERAGE(T306:AL306)</f>
        <v>-1.144745656966288E-4</v>
      </c>
      <c r="G363" s="381">
        <f>+AVERAGE(AN306:BF306)</f>
        <v>1.0100252038591189E-3</v>
      </c>
      <c r="H363" s="381">
        <f>+AVERAGE(BH306:BZ306)</f>
        <v>2.6120498868190855E-4</v>
      </c>
      <c r="I363" s="380"/>
      <c r="J363" s="380"/>
      <c r="K363" s="380"/>
      <c r="L363" s="380"/>
      <c r="M363" s="380"/>
      <c r="N363" s="380"/>
      <c r="O363" s="380"/>
      <c r="P363" s="380"/>
      <c r="Q363" s="380"/>
      <c r="R363" s="380">
        <f>+AVERAGE(AF306:AX306)</f>
        <v>7.7373805857560091E-4</v>
      </c>
      <c r="S363" s="380"/>
      <c r="T363" s="380"/>
      <c r="U363" s="380"/>
      <c r="V363" s="380"/>
      <c r="W363" s="380"/>
      <c r="X363" s="380"/>
      <c r="Y363" s="380"/>
      <c r="Z363" s="380"/>
      <c r="AA363" s="380"/>
      <c r="AB363" s="380"/>
      <c r="AC363" s="380"/>
      <c r="AD363" s="380"/>
      <c r="AE363" s="380"/>
      <c r="AF363" s="380"/>
      <c r="AG363" s="380"/>
      <c r="AH363" s="380"/>
      <c r="AI363" s="380"/>
      <c r="AJ363" s="380"/>
      <c r="AK363" s="380"/>
      <c r="AL363" s="380"/>
      <c r="AM363" s="380"/>
      <c r="AN363" s="380"/>
      <c r="AO363" s="380"/>
      <c r="AP363" s="380"/>
      <c r="AQ363" s="380"/>
      <c r="AR363" s="380"/>
      <c r="AS363" s="380"/>
      <c r="AT363" s="380"/>
      <c r="AU363" s="380"/>
      <c r="AV363" s="380"/>
      <c r="AW363" s="380"/>
      <c r="AX363" s="380"/>
      <c r="AY363" s="380"/>
      <c r="AZ363" s="380"/>
      <c r="BA363" s="380"/>
      <c r="BB363" s="380"/>
      <c r="BC363" s="380"/>
      <c r="BD363" s="380"/>
      <c r="BE363" s="380"/>
      <c r="BF363" s="380"/>
      <c r="BG363" s="380"/>
      <c r="BH363" s="380"/>
      <c r="BI363" s="380"/>
      <c r="BJ363" s="380"/>
      <c r="BK363" s="380"/>
      <c r="BL363" s="380"/>
      <c r="BM363" s="380"/>
      <c r="BN363" s="380"/>
      <c r="BO363" s="380"/>
      <c r="BP363" s="380"/>
      <c r="BQ363" s="380"/>
      <c r="BR363" s="380"/>
      <c r="BS363" s="380"/>
      <c r="BT363" s="380"/>
      <c r="BU363" s="380"/>
      <c r="BV363" s="380"/>
      <c r="BW363" s="380"/>
      <c r="BX363" s="380"/>
      <c r="BY363" s="380"/>
      <c r="BZ363" s="380"/>
      <c r="CA363" s="380"/>
      <c r="CB363" s="380"/>
      <c r="CC363" s="380"/>
      <c r="CD363" s="380"/>
    </row>
    <row r="364" spans="1:82" s="382" customFormat="1" ht="17.399999999999999" customHeight="1" x14ac:dyDescent="0.25">
      <c r="A364" s="380" t="s">
        <v>239</v>
      </c>
      <c r="B364" s="383"/>
      <c r="C364" s="383"/>
      <c r="D364" s="381"/>
      <c r="E364" s="381"/>
      <c r="F364" s="381"/>
      <c r="G364" s="381"/>
      <c r="H364" s="381"/>
      <c r="I364" s="380"/>
      <c r="J364" s="380"/>
      <c r="K364" s="380"/>
      <c r="L364" s="380"/>
      <c r="M364" s="380"/>
      <c r="N364" s="380"/>
      <c r="O364" s="380"/>
      <c r="P364" s="380"/>
      <c r="Q364" s="380"/>
      <c r="R364" s="380"/>
      <c r="S364" s="380"/>
      <c r="T364" s="380"/>
      <c r="U364" s="380"/>
      <c r="V364" s="380"/>
      <c r="W364" s="380"/>
      <c r="X364" s="380"/>
      <c r="Y364" s="380"/>
      <c r="Z364" s="380"/>
      <c r="AA364" s="380"/>
      <c r="AB364" s="380"/>
      <c r="AC364" s="380"/>
      <c r="AD364" s="380"/>
      <c r="AE364" s="380"/>
      <c r="AF364" s="380"/>
      <c r="AG364" s="380"/>
      <c r="AH364" s="380"/>
      <c r="AI364" s="380"/>
      <c r="AJ364" s="380"/>
      <c r="AK364" s="380"/>
      <c r="AL364" s="380"/>
      <c r="AM364" s="380"/>
      <c r="AN364" s="380"/>
      <c r="AO364" s="380"/>
      <c r="AP364" s="380"/>
      <c r="AQ364" s="380"/>
      <c r="AR364" s="380"/>
      <c r="AS364" s="380"/>
      <c r="AT364" s="380"/>
      <c r="AU364" s="380"/>
      <c r="AV364" s="380"/>
      <c r="AW364" s="380"/>
      <c r="AX364" s="380"/>
      <c r="AY364" s="380"/>
      <c r="AZ364" s="380"/>
      <c r="BA364" s="380"/>
      <c r="BB364" s="380"/>
      <c r="BC364" s="380"/>
      <c r="BD364" s="380"/>
      <c r="BE364" s="380"/>
      <c r="BF364" s="380"/>
      <c r="BG364" s="380"/>
      <c r="BH364" s="380"/>
      <c r="BI364" s="380"/>
      <c r="BJ364" s="380"/>
      <c r="BK364" s="380"/>
      <c r="BL364" s="380"/>
      <c r="BM364" s="380"/>
      <c r="BN364" s="380"/>
      <c r="BO364" s="380"/>
      <c r="BP364" s="380"/>
      <c r="BQ364" s="380"/>
      <c r="BR364" s="380"/>
      <c r="BS364" s="380"/>
      <c r="BT364" s="380"/>
      <c r="BU364" s="380"/>
      <c r="BV364" s="380"/>
      <c r="BW364" s="380"/>
      <c r="BX364" s="380"/>
      <c r="BY364" s="380"/>
      <c r="BZ364" s="380"/>
      <c r="CA364" s="380"/>
      <c r="CB364" s="380"/>
      <c r="CC364" s="380"/>
      <c r="CD364" s="380"/>
    </row>
    <row r="365" spans="1:82" s="382" customFormat="1" ht="17.399999999999999" customHeight="1" x14ac:dyDescent="0.25">
      <c r="A365" s="380" t="s">
        <v>240</v>
      </c>
      <c r="B365" s="383">
        <f t="shared" ref="B365:B373" si="482">+STDEV(B308:R308)</f>
        <v>1.8122518765364572E-5</v>
      </c>
      <c r="C365" s="383">
        <f t="shared" ref="C365:C373" si="483">+STDEV(S308:AL308)</f>
        <v>5.2784252609362455E-4</v>
      </c>
      <c r="D365" s="381"/>
      <c r="E365" s="381">
        <f t="shared" ref="E365:E373" si="484">+AVERAGE(B308:R308)</f>
        <v>1.5753081366926973E-5</v>
      </c>
      <c r="F365" s="381">
        <f t="shared" ref="F365:F373" si="485">+AVERAGE(T308:AL308)</f>
        <v>-3.8143586133685873E-4</v>
      </c>
      <c r="G365" s="381">
        <f t="shared" ref="G365:G373" si="486">+AVERAGE(AN308:BF308)</f>
        <v>3.3714812406312874E-3</v>
      </c>
      <c r="H365" s="381">
        <f t="shared" ref="H365:H373" si="487">+AVERAGE(BH308:BZ308)</f>
        <v>8.70951766450853E-4</v>
      </c>
      <c r="I365" s="380"/>
      <c r="J365" s="380"/>
      <c r="K365" s="380"/>
      <c r="L365" s="380"/>
      <c r="M365" s="380"/>
      <c r="N365" s="380"/>
      <c r="O365" s="380"/>
      <c r="P365" s="380"/>
      <c r="Q365" s="380"/>
      <c r="R365" s="380">
        <f t="shared" ref="R365:R373" si="488">+AVERAGE(AF308:AX308)</f>
        <v>2.5836628790691695E-3</v>
      </c>
      <c r="S365" s="380"/>
      <c r="T365" s="380"/>
      <c r="U365" s="380"/>
      <c r="V365" s="380"/>
      <c r="W365" s="380"/>
      <c r="X365" s="380"/>
      <c r="Y365" s="380"/>
      <c r="Z365" s="380"/>
      <c r="AA365" s="380"/>
      <c r="AB365" s="380"/>
      <c r="AC365" s="380"/>
      <c r="AD365" s="380"/>
      <c r="AE365" s="380"/>
      <c r="AF365" s="380"/>
      <c r="AG365" s="380"/>
      <c r="AH365" s="380"/>
      <c r="AI365" s="380"/>
      <c r="AJ365" s="380"/>
      <c r="AK365" s="380"/>
      <c r="AL365" s="380"/>
      <c r="AM365" s="380"/>
      <c r="AN365" s="380"/>
      <c r="AO365" s="380"/>
      <c r="AP365" s="380"/>
      <c r="AQ365" s="380"/>
      <c r="AR365" s="380"/>
      <c r="AS365" s="380"/>
      <c r="AT365" s="380"/>
      <c r="AU365" s="380"/>
      <c r="AV365" s="380"/>
      <c r="AW365" s="380"/>
      <c r="AX365" s="380"/>
      <c r="AY365" s="380"/>
      <c r="AZ365" s="380"/>
      <c r="BA365" s="380"/>
      <c r="BB365" s="380"/>
      <c r="BC365" s="380"/>
      <c r="BD365" s="380"/>
      <c r="BE365" s="380"/>
      <c r="BF365" s="380"/>
      <c r="BG365" s="380"/>
      <c r="BH365" s="380"/>
      <c r="BI365" s="380"/>
      <c r="BJ365" s="380"/>
      <c r="BK365" s="380"/>
      <c r="BL365" s="380"/>
      <c r="BM365" s="380"/>
      <c r="BN365" s="380"/>
      <c r="BO365" s="380"/>
      <c r="BP365" s="380"/>
      <c r="BQ365" s="380"/>
      <c r="BR365" s="380"/>
      <c r="BS365" s="380"/>
      <c r="BT365" s="380"/>
      <c r="BU365" s="380"/>
      <c r="BV365" s="380"/>
      <c r="BW365" s="380"/>
      <c r="BX365" s="380"/>
      <c r="BY365" s="380"/>
      <c r="BZ365" s="380"/>
      <c r="CA365" s="380"/>
      <c r="CB365" s="380"/>
      <c r="CC365" s="380"/>
      <c r="CD365" s="380"/>
    </row>
    <row r="366" spans="1:82" s="382" customFormat="1" ht="17.399999999999999" customHeight="1" x14ac:dyDescent="0.25">
      <c r="A366" s="380" t="s">
        <v>241</v>
      </c>
      <c r="B366" s="383">
        <f t="shared" si="482"/>
        <v>0</v>
      </c>
      <c r="C366" s="383">
        <f t="shared" si="483"/>
        <v>0</v>
      </c>
      <c r="D366" s="381"/>
      <c r="E366" s="381">
        <f t="shared" si="484"/>
        <v>0</v>
      </c>
      <c r="F366" s="381">
        <f t="shared" si="485"/>
        <v>0</v>
      </c>
      <c r="G366" s="381">
        <f t="shared" si="486"/>
        <v>0</v>
      </c>
      <c r="H366" s="381">
        <f t="shared" si="487"/>
        <v>0</v>
      </c>
      <c r="I366" s="380"/>
      <c r="J366" s="380"/>
      <c r="K366" s="380"/>
      <c r="L366" s="380"/>
      <c r="M366" s="380"/>
      <c r="N366" s="380"/>
      <c r="O366" s="380"/>
      <c r="P366" s="380"/>
      <c r="Q366" s="380"/>
      <c r="R366" s="380">
        <f t="shared" si="488"/>
        <v>0</v>
      </c>
      <c r="S366" s="380"/>
      <c r="T366" s="380"/>
      <c r="U366" s="380"/>
      <c r="V366" s="380"/>
      <c r="W366" s="380"/>
      <c r="X366" s="380"/>
      <c r="Y366" s="380"/>
      <c r="Z366" s="380"/>
      <c r="AA366" s="380"/>
      <c r="AB366" s="380"/>
      <c r="AC366" s="380"/>
      <c r="AD366" s="380"/>
      <c r="AE366" s="380"/>
      <c r="AF366" s="380"/>
      <c r="AG366" s="380"/>
      <c r="AH366" s="380"/>
      <c r="AI366" s="380"/>
      <c r="AJ366" s="380"/>
      <c r="AK366" s="380"/>
      <c r="AL366" s="380"/>
      <c r="AM366" s="380"/>
      <c r="AN366" s="380"/>
      <c r="AO366" s="380"/>
      <c r="AP366" s="380"/>
      <c r="AQ366" s="380"/>
      <c r="AR366" s="380"/>
      <c r="AS366" s="380"/>
      <c r="AT366" s="380"/>
      <c r="AU366" s="380"/>
      <c r="AV366" s="380"/>
      <c r="AW366" s="380"/>
      <c r="AX366" s="380"/>
      <c r="AY366" s="380"/>
      <c r="AZ366" s="380"/>
      <c r="BA366" s="380"/>
      <c r="BB366" s="380"/>
      <c r="BC366" s="380"/>
      <c r="BD366" s="380"/>
      <c r="BE366" s="380"/>
      <c r="BF366" s="380"/>
      <c r="BG366" s="380"/>
      <c r="BH366" s="380"/>
      <c r="BI366" s="380"/>
      <c r="BJ366" s="380"/>
      <c r="BK366" s="380"/>
      <c r="BL366" s="380"/>
      <c r="BM366" s="380"/>
      <c r="BN366" s="380"/>
      <c r="BO366" s="380"/>
      <c r="BP366" s="380"/>
      <c r="BQ366" s="380"/>
      <c r="BR366" s="380"/>
      <c r="BS366" s="380"/>
      <c r="BT366" s="380"/>
      <c r="BU366" s="380"/>
      <c r="BV366" s="380"/>
      <c r="BW366" s="380"/>
      <c r="BX366" s="380"/>
      <c r="BY366" s="380"/>
      <c r="BZ366" s="380"/>
      <c r="CA366" s="380"/>
      <c r="CB366" s="380"/>
      <c r="CC366" s="380"/>
      <c r="CD366" s="380"/>
    </row>
    <row r="367" spans="1:82" s="382" customFormat="1" ht="17.399999999999999" customHeight="1" x14ac:dyDescent="0.25">
      <c r="A367" s="380" t="s">
        <v>242</v>
      </c>
      <c r="B367" s="383">
        <f t="shared" si="482"/>
        <v>2.381017914389783E-5</v>
      </c>
      <c r="C367" s="383">
        <f t="shared" si="483"/>
        <v>1.7914126913232747E-3</v>
      </c>
      <c r="D367" s="381"/>
      <c r="E367" s="381">
        <f t="shared" si="484"/>
        <v>1.4514956431056687E-5</v>
      </c>
      <c r="F367" s="381">
        <f t="shared" si="485"/>
        <v>2.7005143255937352E-5</v>
      </c>
      <c r="G367" s="381">
        <f t="shared" si="486"/>
        <v>2.9523474763358524E-3</v>
      </c>
      <c r="H367" s="381">
        <f t="shared" si="487"/>
        <v>8.3965322343558741E-4</v>
      </c>
      <c r="I367" s="380"/>
      <c r="J367" s="380"/>
      <c r="K367" s="380"/>
      <c r="L367" s="380"/>
      <c r="M367" s="380"/>
      <c r="N367" s="380"/>
      <c r="O367" s="380"/>
      <c r="P367" s="380"/>
      <c r="Q367" s="380"/>
      <c r="R367" s="380">
        <f t="shared" si="488"/>
        <v>2.9570027901811903E-3</v>
      </c>
      <c r="S367" s="380"/>
      <c r="T367" s="380"/>
      <c r="U367" s="380"/>
      <c r="V367" s="380"/>
      <c r="W367" s="380"/>
      <c r="X367" s="380"/>
      <c r="Y367" s="380"/>
      <c r="Z367" s="380"/>
      <c r="AA367" s="380"/>
      <c r="AB367" s="380"/>
      <c r="AC367" s="380"/>
      <c r="AD367" s="380"/>
      <c r="AE367" s="380"/>
      <c r="AF367" s="380"/>
      <c r="AG367" s="380"/>
      <c r="AH367" s="380"/>
      <c r="AI367" s="380"/>
      <c r="AJ367" s="380"/>
      <c r="AK367" s="380"/>
      <c r="AL367" s="380"/>
      <c r="AM367" s="380"/>
      <c r="AN367" s="380"/>
      <c r="AO367" s="380"/>
      <c r="AP367" s="380"/>
      <c r="AQ367" s="380"/>
      <c r="AR367" s="380"/>
      <c r="AS367" s="380"/>
      <c r="AT367" s="380"/>
      <c r="AU367" s="380"/>
      <c r="AV367" s="380"/>
      <c r="AW367" s="380"/>
      <c r="AX367" s="380"/>
      <c r="AY367" s="380"/>
      <c r="AZ367" s="380"/>
      <c r="BA367" s="380"/>
      <c r="BB367" s="380"/>
      <c r="BC367" s="380"/>
      <c r="BD367" s="380"/>
      <c r="BE367" s="380"/>
      <c r="BF367" s="380"/>
      <c r="BG367" s="380"/>
      <c r="BH367" s="380"/>
      <c r="BI367" s="380"/>
      <c r="BJ367" s="380"/>
      <c r="BK367" s="380"/>
      <c r="BL367" s="380"/>
      <c r="BM367" s="380"/>
      <c r="BN367" s="380"/>
      <c r="BO367" s="380"/>
      <c r="BP367" s="380"/>
      <c r="BQ367" s="380"/>
      <c r="BR367" s="380"/>
      <c r="BS367" s="380"/>
      <c r="BT367" s="380"/>
      <c r="BU367" s="380"/>
      <c r="BV367" s="380"/>
      <c r="BW367" s="380"/>
      <c r="BX367" s="380"/>
      <c r="BY367" s="380"/>
      <c r="BZ367" s="380"/>
      <c r="CA367" s="380"/>
      <c r="CB367" s="380"/>
      <c r="CC367" s="380"/>
      <c r="CD367" s="380"/>
    </row>
    <row r="368" spans="1:82" s="382" customFormat="1" ht="17.399999999999999" customHeight="1" x14ac:dyDescent="0.25">
      <c r="A368" s="380" t="s">
        <v>243</v>
      </c>
      <c r="B368" s="383">
        <f t="shared" si="482"/>
        <v>2.3803623954795121E-5</v>
      </c>
      <c r="C368" s="383">
        <f t="shared" si="483"/>
        <v>1.7663065260583714E-3</v>
      </c>
      <c r="D368" s="381"/>
      <c r="E368" s="381">
        <f t="shared" si="484"/>
        <v>1.4513563606756348E-5</v>
      </c>
      <c r="F368" s="381">
        <f t="shared" si="485"/>
        <v>2.1134110224366321E-5</v>
      </c>
      <c r="G368" s="381">
        <f t="shared" si="486"/>
        <v>2.9284358276656011E-3</v>
      </c>
      <c r="H368" s="381">
        <f t="shared" si="487"/>
        <v>8.3604468031990055E-4</v>
      </c>
      <c r="I368" s="380"/>
      <c r="J368" s="380"/>
      <c r="K368" s="380"/>
      <c r="L368" s="380"/>
      <c r="M368" s="380"/>
      <c r="N368" s="380"/>
      <c r="O368" s="380"/>
      <c r="P368" s="380"/>
      <c r="Q368" s="380"/>
      <c r="R368" s="380">
        <f t="shared" si="488"/>
        <v>2.9261724318393467E-3</v>
      </c>
      <c r="S368" s="380"/>
      <c r="T368" s="380"/>
      <c r="U368" s="380"/>
      <c r="V368" s="380"/>
      <c r="W368" s="380"/>
      <c r="X368" s="380"/>
      <c r="Y368" s="380"/>
      <c r="Z368" s="380"/>
      <c r="AA368" s="380"/>
      <c r="AB368" s="380"/>
      <c r="AC368" s="380"/>
      <c r="AD368" s="380"/>
      <c r="AE368" s="380"/>
      <c r="AF368" s="380"/>
      <c r="AG368" s="380"/>
      <c r="AH368" s="380"/>
      <c r="AI368" s="380"/>
      <c r="AJ368" s="380"/>
      <c r="AK368" s="380"/>
      <c r="AL368" s="380"/>
      <c r="AM368" s="380"/>
      <c r="AN368" s="380"/>
      <c r="AO368" s="380"/>
      <c r="AP368" s="380"/>
      <c r="AQ368" s="380"/>
      <c r="AR368" s="380"/>
      <c r="AS368" s="380"/>
      <c r="AT368" s="380"/>
      <c r="AU368" s="380"/>
      <c r="AV368" s="380"/>
      <c r="AW368" s="380"/>
      <c r="AX368" s="380"/>
      <c r="AY368" s="380"/>
      <c r="AZ368" s="380"/>
      <c r="BA368" s="380"/>
      <c r="BB368" s="380"/>
      <c r="BC368" s="380"/>
      <c r="BD368" s="380"/>
      <c r="BE368" s="380"/>
      <c r="BF368" s="380"/>
      <c r="BG368" s="380"/>
      <c r="BH368" s="380"/>
      <c r="BI368" s="380"/>
      <c r="BJ368" s="380"/>
      <c r="BK368" s="380"/>
      <c r="BL368" s="380"/>
      <c r="BM368" s="380"/>
      <c r="BN368" s="380"/>
      <c r="BO368" s="380"/>
      <c r="BP368" s="380"/>
      <c r="BQ368" s="380"/>
      <c r="BR368" s="380"/>
      <c r="BS368" s="380"/>
      <c r="BT368" s="380"/>
      <c r="BU368" s="380"/>
      <c r="BV368" s="380"/>
      <c r="BW368" s="380"/>
      <c r="BX368" s="380"/>
      <c r="BY368" s="380"/>
      <c r="BZ368" s="380"/>
      <c r="CA368" s="380"/>
      <c r="CB368" s="380"/>
      <c r="CC368" s="380"/>
      <c r="CD368" s="380"/>
    </row>
    <row r="369" spans="1:82" s="382" customFormat="1" ht="17.399999999999999" customHeight="1" x14ac:dyDescent="0.25">
      <c r="A369" s="380" t="s">
        <v>244</v>
      </c>
      <c r="B369" s="383">
        <f t="shared" si="482"/>
        <v>2.3810162062040688E-5</v>
      </c>
      <c r="C369" s="383">
        <f t="shared" si="483"/>
        <v>1.7914127108125894E-3</v>
      </c>
      <c r="D369" s="381"/>
      <c r="E369" s="381">
        <f t="shared" si="484"/>
        <v>1.4514941829148769E-5</v>
      </c>
      <c r="F369" s="381">
        <f t="shared" si="485"/>
        <v>2.7005190032443994E-5</v>
      </c>
      <c r="G369" s="381">
        <f t="shared" si="486"/>
        <v>2.9523474763394515E-3</v>
      </c>
      <c r="H369" s="381">
        <f t="shared" si="487"/>
        <v>8.3965322343611335E-4</v>
      </c>
      <c r="I369" s="380"/>
      <c r="J369" s="380"/>
      <c r="K369" s="380"/>
      <c r="L369" s="380"/>
      <c r="M369" s="380"/>
      <c r="N369" s="380"/>
      <c r="O369" s="380"/>
      <c r="P369" s="380"/>
      <c r="Q369" s="380"/>
      <c r="R369" s="380">
        <f t="shared" si="488"/>
        <v>2.957002814225191E-3</v>
      </c>
      <c r="S369" s="380"/>
      <c r="T369" s="380"/>
      <c r="U369" s="380"/>
      <c r="V369" s="380"/>
      <c r="W369" s="380"/>
      <c r="X369" s="380"/>
      <c r="Y369" s="380"/>
      <c r="Z369" s="380"/>
      <c r="AA369" s="380"/>
      <c r="AB369" s="380"/>
      <c r="AC369" s="380"/>
      <c r="AD369" s="380"/>
      <c r="AE369" s="380"/>
      <c r="AF369" s="380"/>
      <c r="AG369" s="380"/>
      <c r="AH369" s="380"/>
      <c r="AI369" s="380"/>
      <c r="AJ369" s="380"/>
      <c r="AK369" s="380"/>
      <c r="AL369" s="380"/>
      <c r="AM369" s="380"/>
      <c r="AN369" s="380"/>
      <c r="AO369" s="380"/>
      <c r="AP369" s="380"/>
      <c r="AQ369" s="380"/>
      <c r="AR369" s="380"/>
      <c r="AS369" s="380"/>
      <c r="AT369" s="380"/>
      <c r="AU369" s="380"/>
      <c r="AV369" s="380"/>
      <c r="AW369" s="380"/>
      <c r="AX369" s="380"/>
      <c r="AY369" s="380"/>
      <c r="AZ369" s="380"/>
      <c r="BA369" s="380"/>
      <c r="BB369" s="380"/>
      <c r="BC369" s="380"/>
      <c r="BD369" s="380"/>
      <c r="BE369" s="380"/>
      <c r="BF369" s="380"/>
      <c r="BG369" s="380"/>
      <c r="BH369" s="380"/>
      <c r="BI369" s="380"/>
      <c r="BJ369" s="380"/>
      <c r="BK369" s="380"/>
      <c r="BL369" s="380"/>
      <c r="BM369" s="380"/>
      <c r="BN369" s="380"/>
      <c r="BO369" s="380"/>
      <c r="BP369" s="380"/>
      <c r="BQ369" s="380"/>
      <c r="BR369" s="380"/>
      <c r="BS369" s="380"/>
      <c r="BT369" s="380"/>
      <c r="BU369" s="380"/>
      <c r="BV369" s="380"/>
      <c r="BW369" s="380"/>
      <c r="BX369" s="380"/>
      <c r="BY369" s="380"/>
      <c r="BZ369" s="380"/>
      <c r="CA369" s="380"/>
      <c r="CB369" s="380"/>
      <c r="CC369" s="380"/>
      <c r="CD369" s="380"/>
    </row>
    <row r="370" spans="1:82" s="382" customFormat="1" ht="17.399999999999999" customHeight="1" x14ac:dyDescent="0.25">
      <c r="A370" s="380" t="s">
        <v>245</v>
      </c>
      <c r="B370" s="383">
        <f t="shared" si="482"/>
        <v>2.3810162052606113E-5</v>
      </c>
      <c r="C370" s="383">
        <f t="shared" si="483"/>
        <v>1.7914127107921402E-3</v>
      </c>
      <c r="D370" s="381"/>
      <c r="E370" s="381">
        <f t="shared" si="484"/>
        <v>1.451494174955884E-5</v>
      </c>
      <c r="F370" s="381">
        <f t="shared" si="485"/>
        <v>2.7005190105251253E-5</v>
      </c>
      <c r="G370" s="381">
        <f t="shared" si="486"/>
        <v>2.9523474763325916E-3</v>
      </c>
      <c r="H370" s="381">
        <f t="shared" si="487"/>
        <v>8.3965322343608993E-4</v>
      </c>
      <c r="I370" s="380"/>
      <c r="J370" s="380"/>
      <c r="K370" s="380"/>
      <c r="L370" s="380"/>
      <c r="M370" s="380"/>
      <c r="N370" s="380"/>
      <c r="O370" s="380"/>
      <c r="P370" s="380"/>
      <c r="Q370" s="380"/>
      <c r="R370" s="380">
        <f t="shared" si="488"/>
        <v>2.9570028142173201E-3</v>
      </c>
      <c r="S370" s="380"/>
      <c r="T370" s="380"/>
      <c r="U370" s="380"/>
      <c r="V370" s="380"/>
      <c r="W370" s="380"/>
      <c r="X370" s="380"/>
      <c r="Y370" s="380"/>
      <c r="Z370" s="380"/>
      <c r="AA370" s="380"/>
      <c r="AB370" s="380"/>
      <c r="AC370" s="380"/>
      <c r="AD370" s="380"/>
      <c r="AE370" s="380"/>
      <c r="AF370" s="380"/>
      <c r="AG370" s="380"/>
      <c r="AH370" s="380"/>
      <c r="AI370" s="380"/>
      <c r="AJ370" s="380"/>
      <c r="AK370" s="380"/>
      <c r="AL370" s="380"/>
      <c r="AM370" s="380"/>
      <c r="AN370" s="380"/>
      <c r="AO370" s="380"/>
      <c r="AP370" s="380"/>
      <c r="AQ370" s="380"/>
      <c r="AR370" s="380"/>
      <c r="AS370" s="380"/>
      <c r="AT370" s="380"/>
      <c r="AU370" s="380"/>
      <c r="AV370" s="380"/>
      <c r="AW370" s="380"/>
      <c r="AX370" s="380"/>
      <c r="AY370" s="380"/>
      <c r="AZ370" s="380"/>
      <c r="BA370" s="380"/>
      <c r="BB370" s="380"/>
      <c r="BC370" s="380"/>
      <c r="BD370" s="380"/>
      <c r="BE370" s="380"/>
      <c r="BF370" s="380"/>
      <c r="BG370" s="380"/>
      <c r="BH370" s="380"/>
      <c r="BI370" s="380"/>
      <c r="BJ370" s="380"/>
      <c r="BK370" s="380"/>
      <c r="BL370" s="380"/>
      <c r="BM370" s="380"/>
      <c r="BN370" s="380"/>
      <c r="BO370" s="380"/>
      <c r="BP370" s="380"/>
      <c r="BQ370" s="380"/>
      <c r="BR370" s="380"/>
      <c r="BS370" s="380"/>
      <c r="BT370" s="380"/>
      <c r="BU370" s="380"/>
      <c r="BV370" s="380"/>
      <c r="BW370" s="380"/>
      <c r="BX370" s="380"/>
      <c r="BY370" s="380"/>
      <c r="BZ370" s="380"/>
      <c r="CA370" s="380"/>
      <c r="CB370" s="380"/>
      <c r="CC370" s="380"/>
      <c r="CD370" s="380"/>
    </row>
    <row r="371" spans="1:82" s="382" customFormat="1" ht="17.399999999999999" customHeight="1" x14ac:dyDescent="0.25">
      <c r="A371" s="380" t="s">
        <v>246</v>
      </c>
      <c r="B371" s="383">
        <f t="shared" si="482"/>
        <v>7.8704439845138222E-4</v>
      </c>
      <c r="C371" s="383">
        <f t="shared" si="483"/>
        <v>1.4221657101102504E-2</v>
      </c>
      <c r="D371" s="381"/>
      <c r="E371" s="381">
        <f t="shared" si="484"/>
        <v>-4.3207114363863486E-4</v>
      </c>
      <c r="F371" s="381">
        <f t="shared" si="485"/>
        <v>-3.0681820217193234E-4</v>
      </c>
      <c r="G371" s="381">
        <f t="shared" si="486"/>
        <v>-1.556629758058003E-2</v>
      </c>
      <c r="H371" s="381">
        <f t="shared" si="487"/>
        <v>-4.1545030756933278E-3</v>
      </c>
      <c r="I371" s="380"/>
      <c r="J371" s="380"/>
      <c r="K371" s="380"/>
      <c r="L371" s="380"/>
      <c r="M371" s="380"/>
      <c r="N371" s="380"/>
      <c r="O371" s="380"/>
      <c r="P371" s="380"/>
      <c r="Q371" s="380"/>
      <c r="R371" s="380">
        <f t="shared" si="488"/>
        <v>-1.7655984642275902E-2</v>
      </c>
      <c r="S371" s="380"/>
      <c r="T371" s="380"/>
      <c r="U371" s="380"/>
      <c r="V371" s="380"/>
      <c r="W371" s="380"/>
      <c r="X371" s="380"/>
      <c r="Y371" s="380"/>
      <c r="Z371" s="380"/>
      <c r="AA371" s="380"/>
      <c r="AB371" s="380"/>
      <c r="AC371" s="380"/>
      <c r="AD371" s="380"/>
      <c r="AE371" s="380"/>
      <c r="AF371" s="380"/>
      <c r="AG371" s="380"/>
      <c r="AH371" s="380"/>
      <c r="AI371" s="380"/>
      <c r="AJ371" s="380"/>
      <c r="AK371" s="380"/>
      <c r="AL371" s="380"/>
      <c r="AM371" s="380"/>
      <c r="AN371" s="380"/>
      <c r="AO371" s="380"/>
      <c r="AP371" s="380"/>
      <c r="AQ371" s="380"/>
      <c r="AR371" s="380"/>
      <c r="AS371" s="380"/>
      <c r="AT371" s="380"/>
      <c r="AU371" s="380"/>
      <c r="AV371" s="380"/>
      <c r="AW371" s="380"/>
      <c r="AX371" s="380"/>
      <c r="AY371" s="380"/>
      <c r="AZ371" s="380"/>
      <c r="BA371" s="380"/>
      <c r="BB371" s="380"/>
      <c r="BC371" s="380"/>
      <c r="BD371" s="380"/>
      <c r="BE371" s="380"/>
      <c r="BF371" s="380"/>
      <c r="BG371" s="380"/>
      <c r="BH371" s="380"/>
      <c r="BI371" s="380"/>
      <c r="BJ371" s="380"/>
      <c r="BK371" s="380"/>
      <c r="BL371" s="380"/>
      <c r="BM371" s="380"/>
      <c r="BN371" s="380"/>
      <c r="BO371" s="380"/>
      <c r="BP371" s="380"/>
      <c r="BQ371" s="380"/>
      <c r="BR371" s="380"/>
      <c r="BS371" s="380"/>
      <c r="BT371" s="380"/>
      <c r="BU371" s="380"/>
      <c r="BV371" s="380"/>
      <c r="BW371" s="380"/>
      <c r="BX371" s="380"/>
      <c r="BY371" s="380"/>
      <c r="BZ371" s="380"/>
      <c r="CA371" s="380"/>
      <c r="CB371" s="380"/>
      <c r="CC371" s="380"/>
      <c r="CD371" s="380"/>
    </row>
    <row r="372" spans="1:82" s="382" customFormat="1" ht="17.399999999999999" customHeight="1" x14ac:dyDescent="0.25">
      <c r="A372" s="380" t="s">
        <v>247</v>
      </c>
      <c r="B372" s="383">
        <f t="shared" si="482"/>
        <v>7.8481692055592676E-4</v>
      </c>
      <c r="C372" s="383">
        <f t="shared" si="483"/>
        <v>1.4143507728195084E-2</v>
      </c>
      <c r="D372" s="381"/>
      <c r="E372" s="381">
        <f t="shared" si="484"/>
        <v>-4.2734829728467461E-4</v>
      </c>
      <c r="F372" s="381">
        <f t="shared" si="485"/>
        <v>-4.2240900561699889E-4</v>
      </c>
      <c r="G372" s="381">
        <f t="shared" si="486"/>
        <v>-1.4575932937572965E-2</v>
      </c>
      <c r="H372" s="381">
        <f t="shared" si="487"/>
        <v>-3.8943883380576812E-3</v>
      </c>
      <c r="I372" s="380"/>
      <c r="J372" s="380"/>
      <c r="K372" s="380"/>
      <c r="L372" s="380"/>
      <c r="M372" s="380"/>
      <c r="N372" s="380"/>
      <c r="O372" s="380"/>
      <c r="P372" s="380"/>
      <c r="Q372" s="380"/>
      <c r="R372" s="380">
        <f t="shared" si="488"/>
        <v>-1.6903378458299735E-2</v>
      </c>
      <c r="S372" s="380"/>
      <c r="T372" s="380"/>
      <c r="U372" s="380"/>
      <c r="V372" s="380"/>
      <c r="W372" s="380"/>
      <c r="X372" s="380"/>
      <c r="Y372" s="380"/>
      <c r="Z372" s="380"/>
      <c r="AA372" s="380"/>
      <c r="AB372" s="380"/>
      <c r="AC372" s="380"/>
      <c r="AD372" s="380"/>
      <c r="AE372" s="380"/>
      <c r="AF372" s="380"/>
      <c r="AG372" s="380"/>
      <c r="AH372" s="380"/>
      <c r="AI372" s="380"/>
      <c r="AJ372" s="380"/>
      <c r="AK372" s="380"/>
      <c r="AL372" s="380"/>
      <c r="AM372" s="380"/>
      <c r="AN372" s="380"/>
      <c r="AO372" s="380"/>
      <c r="AP372" s="380"/>
      <c r="AQ372" s="380"/>
      <c r="AR372" s="380"/>
      <c r="AS372" s="380"/>
      <c r="AT372" s="380"/>
      <c r="AU372" s="380"/>
      <c r="AV372" s="380"/>
      <c r="AW372" s="380"/>
      <c r="AX372" s="380"/>
      <c r="AY372" s="380"/>
      <c r="AZ372" s="380"/>
      <c r="BA372" s="380"/>
      <c r="BB372" s="380"/>
      <c r="BC372" s="380"/>
      <c r="BD372" s="380"/>
      <c r="BE372" s="380"/>
      <c r="BF372" s="380"/>
      <c r="BG372" s="380"/>
      <c r="BH372" s="380"/>
      <c r="BI372" s="380"/>
      <c r="BJ372" s="380"/>
      <c r="BK372" s="380"/>
      <c r="BL372" s="380"/>
      <c r="BM372" s="380"/>
      <c r="BN372" s="380"/>
      <c r="BO372" s="380"/>
      <c r="BP372" s="380"/>
      <c r="BQ372" s="380"/>
      <c r="BR372" s="380"/>
      <c r="BS372" s="380"/>
      <c r="BT372" s="380"/>
      <c r="BU372" s="380"/>
      <c r="BV372" s="380"/>
      <c r="BW372" s="380"/>
      <c r="BX372" s="380"/>
      <c r="BY372" s="380"/>
      <c r="BZ372" s="380"/>
      <c r="CA372" s="380"/>
      <c r="CB372" s="380"/>
      <c r="CC372" s="380"/>
      <c r="CD372" s="380"/>
    </row>
    <row r="373" spans="1:82" s="382" customFormat="1" ht="17.399999999999999" customHeight="1" x14ac:dyDescent="0.25">
      <c r="A373" s="380" t="s">
        <v>248</v>
      </c>
      <c r="B373" s="383">
        <f t="shared" si="482"/>
        <v>5.4363957830315899E-6</v>
      </c>
      <c r="C373" s="383">
        <f t="shared" si="483"/>
        <v>1.5833614585784663E-4</v>
      </c>
      <c r="D373" s="381"/>
      <c r="E373" s="381">
        <f t="shared" si="484"/>
        <v>4.7260209358582709E-6</v>
      </c>
      <c r="F373" s="381">
        <f t="shared" si="485"/>
        <v>-1.1447476815632109E-4</v>
      </c>
      <c r="G373" s="381">
        <f t="shared" si="486"/>
        <v>1.0100250458068576E-3</v>
      </c>
      <c r="H373" s="381">
        <f t="shared" si="487"/>
        <v>2.6120483075649307E-4</v>
      </c>
      <c r="I373" s="380"/>
      <c r="J373" s="380"/>
      <c r="K373" s="380"/>
      <c r="L373" s="380"/>
      <c r="M373" s="380"/>
      <c r="N373" s="380"/>
      <c r="O373" s="380"/>
      <c r="P373" s="380"/>
      <c r="Q373" s="380"/>
      <c r="R373" s="380">
        <f t="shared" si="488"/>
        <v>7.7373789704442066E-4</v>
      </c>
      <c r="S373" s="380"/>
      <c r="T373" s="380"/>
      <c r="U373" s="380"/>
      <c r="V373" s="380"/>
      <c r="W373" s="380"/>
      <c r="X373" s="380"/>
      <c r="Y373" s="380"/>
      <c r="Z373" s="380"/>
      <c r="AA373" s="380"/>
      <c r="AB373" s="380"/>
      <c r="AC373" s="380"/>
      <c r="AD373" s="380"/>
      <c r="AE373" s="380"/>
      <c r="AF373" s="380"/>
      <c r="AG373" s="380"/>
      <c r="AH373" s="380"/>
      <c r="AI373" s="380"/>
      <c r="AJ373" s="380"/>
      <c r="AK373" s="380"/>
      <c r="AL373" s="380"/>
      <c r="AM373" s="380"/>
      <c r="AN373" s="380"/>
      <c r="AO373" s="380"/>
      <c r="AP373" s="380"/>
      <c r="AQ373" s="380"/>
      <c r="AR373" s="380"/>
      <c r="AS373" s="380"/>
      <c r="AT373" s="380"/>
      <c r="AU373" s="380"/>
      <c r="AV373" s="380"/>
      <c r="AW373" s="380"/>
      <c r="AX373" s="380"/>
      <c r="AY373" s="380"/>
      <c r="AZ373" s="380"/>
      <c r="BA373" s="380"/>
      <c r="BB373" s="380"/>
      <c r="BC373" s="380"/>
      <c r="BD373" s="380"/>
      <c r="BE373" s="380"/>
      <c r="BF373" s="380"/>
      <c r="BG373" s="380"/>
      <c r="BH373" s="380"/>
      <c r="BI373" s="380"/>
      <c r="BJ373" s="380"/>
      <c r="BK373" s="380"/>
      <c r="BL373" s="380"/>
      <c r="BM373" s="380"/>
      <c r="BN373" s="380"/>
      <c r="BO373" s="380"/>
      <c r="BP373" s="380"/>
      <c r="BQ373" s="380"/>
      <c r="BR373" s="380"/>
      <c r="BS373" s="380"/>
      <c r="BT373" s="380"/>
      <c r="BU373" s="380"/>
      <c r="BV373" s="380"/>
      <c r="BW373" s="380"/>
      <c r="BX373" s="380"/>
      <c r="BY373" s="380"/>
      <c r="BZ373" s="380"/>
      <c r="CA373" s="380"/>
      <c r="CB373" s="380"/>
      <c r="CC373" s="380"/>
      <c r="CD373" s="380"/>
    </row>
    <row r="374" spans="1:82" s="382" customFormat="1" ht="17.399999999999999" customHeight="1" x14ac:dyDescent="0.25">
      <c r="A374" s="380" t="s">
        <v>249</v>
      </c>
      <c r="B374" s="383"/>
      <c r="C374" s="383"/>
      <c r="D374" s="381"/>
      <c r="E374" s="381"/>
      <c r="F374" s="381"/>
      <c r="G374" s="381"/>
      <c r="H374" s="381"/>
      <c r="I374" s="380"/>
      <c r="J374" s="380"/>
      <c r="K374" s="380"/>
      <c r="L374" s="380"/>
      <c r="M374" s="380"/>
      <c r="N374" s="380"/>
      <c r="O374" s="380"/>
      <c r="P374" s="380"/>
      <c r="Q374" s="380"/>
      <c r="R374" s="380"/>
      <c r="S374" s="380"/>
      <c r="T374" s="380"/>
      <c r="U374" s="380"/>
      <c r="V374" s="380"/>
      <c r="W374" s="380"/>
      <c r="X374" s="380"/>
      <c r="Y374" s="380"/>
      <c r="Z374" s="380"/>
      <c r="AA374" s="380"/>
      <c r="AB374" s="380"/>
      <c r="AC374" s="380"/>
      <c r="AD374" s="380"/>
      <c r="AE374" s="380"/>
      <c r="AF374" s="380"/>
      <c r="AG374" s="380"/>
      <c r="AH374" s="380"/>
      <c r="AI374" s="380"/>
      <c r="AJ374" s="380"/>
      <c r="AK374" s="380"/>
      <c r="AL374" s="380"/>
      <c r="AM374" s="380"/>
      <c r="AN374" s="380"/>
      <c r="AO374" s="380"/>
      <c r="AP374" s="380"/>
      <c r="AQ374" s="380"/>
      <c r="AR374" s="380"/>
      <c r="AS374" s="380"/>
      <c r="AT374" s="380"/>
      <c r="AU374" s="380"/>
      <c r="AV374" s="380"/>
      <c r="AW374" s="380"/>
      <c r="AX374" s="380"/>
      <c r="AY374" s="380"/>
      <c r="AZ374" s="380"/>
      <c r="BA374" s="380"/>
      <c r="BB374" s="380"/>
      <c r="BC374" s="380"/>
      <c r="BD374" s="380"/>
      <c r="BE374" s="380"/>
      <c r="BF374" s="380"/>
      <c r="BG374" s="380"/>
      <c r="BH374" s="380"/>
      <c r="BI374" s="380"/>
      <c r="BJ374" s="380"/>
      <c r="BK374" s="380"/>
      <c r="BL374" s="380"/>
      <c r="BM374" s="380"/>
      <c r="BN374" s="380"/>
      <c r="BO374" s="380"/>
      <c r="BP374" s="380"/>
      <c r="BQ374" s="380"/>
      <c r="BR374" s="380"/>
      <c r="BS374" s="380"/>
      <c r="BT374" s="380"/>
      <c r="BU374" s="380"/>
      <c r="BV374" s="380"/>
      <c r="BW374" s="380"/>
      <c r="BX374" s="380"/>
      <c r="BY374" s="380"/>
      <c r="BZ374" s="380"/>
      <c r="CA374" s="380"/>
      <c r="CB374" s="380"/>
      <c r="CC374" s="380"/>
      <c r="CD374" s="380"/>
    </row>
    <row r="375" spans="1:82" s="382" customFormat="1" ht="17.399999999999999" customHeight="1" x14ac:dyDescent="0.25">
      <c r="A375" s="380" t="s">
        <v>250</v>
      </c>
      <c r="B375" s="383">
        <f>+STDEV(B318:R318)</f>
        <v>1.8797096393678625E-10</v>
      </c>
      <c r="C375" s="383">
        <f>+STDEV(S318:AL318)</f>
        <v>3.49259377383949E-10</v>
      </c>
      <c r="D375" s="381"/>
      <c r="E375" s="381">
        <f>+AVERAGE(B318:R318)</f>
        <v>-1.3838074477151248E-10</v>
      </c>
      <c r="F375" s="381">
        <f>+AVERAGE(T318:AL318)</f>
        <v>-1.4092793598763365E-10</v>
      </c>
      <c r="G375" s="381">
        <f>+AVERAGE(AN318:BF318)</f>
        <v>-2.5801667235507348E-10</v>
      </c>
      <c r="H375" s="381">
        <f>+AVERAGE(BH318:BZ318)</f>
        <v>-2.9884625768180451E-10</v>
      </c>
      <c r="I375" s="380"/>
      <c r="J375" s="380"/>
      <c r="K375" s="380"/>
      <c r="L375" s="380"/>
      <c r="M375" s="380"/>
      <c r="N375" s="380"/>
      <c r="O375" s="380"/>
      <c r="P375" s="380"/>
      <c r="Q375" s="380"/>
      <c r="R375" s="380">
        <f>+AVERAGE(AF318:AX318)</f>
        <v>-1.6689580127261574E-10</v>
      </c>
      <c r="S375" s="380"/>
      <c r="T375" s="380"/>
      <c r="U375" s="380"/>
      <c r="V375" s="380"/>
      <c r="W375" s="380"/>
      <c r="X375" s="380"/>
      <c r="Y375" s="380"/>
      <c r="Z375" s="380"/>
      <c r="AA375" s="380"/>
      <c r="AB375" s="380"/>
      <c r="AC375" s="380"/>
      <c r="AD375" s="380"/>
      <c r="AE375" s="380"/>
      <c r="AF375" s="380"/>
      <c r="AG375" s="380"/>
      <c r="AH375" s="380"/>
      <c r="AI375" s="380"/>
      <c r="AJ375" s="380"/>
      <c r="AK375" s="380"/>
      <c r="AL375" s="380"/>
      <c r="AM375" s="380"/>
      <c r="AN375" s="380"/>
      <c r="AO375" s="380"/>
      <c r="AP375" s="380"/>
      <c r="AQ375" s="380"/>
      <c r="AR375" s="380"/>
      <c r="AS375" s="380"/>
      <c r="AT375" s="380"/>
      <c r="AU375" s="380"/>
      <c r="AV375" s="380"/>
      <c r="AW375" s="380"/>
      <c r="AX375" s="380"/>
      <c r="AY375" s="380"/>
      <c r="AZ375" s="380"/>
      <c r="BA375" s="380"/>
      <c r="BB375" s="380"/>
      <c r="BC375" s="380"/>
      <c r="BD375" s="380"/>
      <c r="BE375" s="380"/>
      <c r="BF375" s="380"/>
      <c r="BG375" s="380"/>
      <c r="BH375" s="380"/>
      <c r="BI375" s="380"/>
      <c r="BJ375" s="380"/>
      <c r="BK375" s="380"/>
      <c r="BL375" s="380"/>
      <c r="BM375" s="380"/>
      <c r="BN375" s="380"/>
      <c r="BO375" s="380"/>
      <c r="BP375" s="380"/>
      <c r="BQ375" s="380"/>
      <c r="BR375" s="380"/>
      <c r="BS375" s="380"/>
      <c r="BT375" s="380"/>
      <c r="BU375" s="380"/>
      <c r="BV375" s="380"/>
      <c r="BW375" s="380"/>
      <c r="BX375" s="380"/>
      <c r="BY375" s="380"/>
      <c r="BZ375" s="380"/>
      <c r="CA375" s="380"/>
      <c r="CB375" s="380"/>
      <c r="CC375" s="380"/>
      <c r="CD375" s="380"/>
    </row>
    <row r="376" spans="1:82" s="382" customFormat="1" ht="17.399999999999999" customHeight="1" x14ac:dyDescent="0.25">
      <c r="A376" s="380" t="s">
        <v>251</v>
      </c>
      <c r="B376" s="383">
        <f>+STDEV(B319:R319)</f>
        <v>1.4680434435904056E-10</v>
      </c>
      <c r="C376" s="383">
        <f>+STDEV(S319:AL319)</f>
        <v>3.2406366689408934E-10</v>
      </c>
      <c r="D376" s="381"/>
      <c r="E376" s="381">
        <f>+AVERAGE(B319:R319)</f>
        <v>-1.7586779091850664E-10</v>
      </c>
      <c r="F376" s="381">
        <f>+AVERAGE(T319:AL319)</f>
        <v>-1.587964263007423E-11</v>
      </c>
      <c r="G376" s="381">
        <f>+AVERAGE(AN319:BF319)</f>
        <v>-2.0680177453532392E-10</v>
      </c>
      <c r="H376" s="381">
        <f>+AVERAGE(BH319:BZ319)</f>
        <v>2.0706728145002349E-10</v>
      </c>
      <c r="I376" s="380"/>
      <c r="J376" s="380"/>
      <c r="K376" s="380"/>
      <c r="L376" s="380"/>
      <c r="M376" s="380"/>
      <c r="N376" s="380"/>
      <c r="O376" s="380"/>
      <c r="P376" s="380"/>
      <c r="Q376" s="380"/>
      <c r="R376" s="380">
        <f>+AVERAGE(AF319:AX319)</f>
        <v>-6.7901123320493036E-12</v>
      </c>
      <c r="S376" s="380"/>
      <c r="T376" s="380"/>
      <c r="U376" s="380"/>
      <c r="V376" s="380"/>
      <c r="W376" s="380"/>
      <c r="X376" s="380"/>
      <c r="Y376" s="380"/>
      <c r="Z376" s="380"/>
      <c r="AA376" s="380"/>
      <c r="AB376" s="380"/>
      <c r="AC376" s="380"/>
      <c r="AD376" s="380"/>
      <c r="AE376" s="380"/>
      <c r="AF376" s="380"/>
      <c r="AG376" s="380"/>
      <c r="AH376" s="380"/>
      <c r="AI376" s="380"/>
      <c r="AJ376" s="380"/>
      <c r="AK376" s="380"/>
      <c r="AL376" s="380"/>
      <c r="AM376" s="380"/>
      <c r="AN376" s="380"/>
      <c r="AO376" s="380"/>
      <c r="AP376" s="380"/>
      <c r="AQ376" s="380"/>
      <c r="AR376" s="380"/>
      <c r="AS376" s="380"/>
      <c r="AT376" s="380"/>
      <c r="AU376" s="380"/>
      <c r="AV376" s="380"/>
      <c r="AW376" s="380"/>
      <c r="AX376" s="380"/>
      <c r="AY376" s="380"/>
      <c r="AZ376" s="380"/>
      <c r="BA376" s="380"/>
      <c r="BB376" s="380"/>
      <c r="BC376" s="380"/>
      <c r="BD376" s="380"/>
      <c r="BE376" s="380"/>
      <c r="BF376" s="380"/>
      <c r="BG376" s="380"/>
      <c r="BH376" s="380"/>
      <c r="BI376" s="380"/>
      <c r="BJ376" s="380"/>
      <c r="BK376" s="380"/>
      <c r="BL376" s="380"/>
      <c r="BM376" s="380"/>
      <c r="BN376" s="380"/>
      <c r="BO376" s="380"/>
      <c r="BP376" s="380"/>
      <c r="BQ376" s="380"/>
      <c r="BR376" s="380"/>
      <c r="BS376" s="380"/>
      <c r="BT376" s="380"/>
      <c r="BU376" s="380"/>
      <c r="BV376" s="380"/>
      <c r="BW376" s="380"/>
      <c r="BX376" s="380"/>
      <c r="BY376" s="380"/>
      <c r="BZ376" s="380"/>
      <c r="CA376" s="380"/>
      <c r="CB376" s="380"/>
      <c r="CC376" s="380"/>
      <c r="CD376" s="380"/>
    </row>
    <row r="377" spans="1:82" s="382" customFormat="1" ht="17.399999999999999" customHeight="1" x14ac:dyDescent="0.25">
      <c r="A377" s="380" t="s">
        <v>252</v>
      </c>
      <c r="B377" s="383">
        <f>+STDEV(B320:R320)</f>
        <v>6.248187865342489E-14</v>
      </c>
      <c r="C377" s="383">
        <f>+STDEV(S320:AL320)</f>
        <v>6.1846618360606406E-14</v>
      </c>
      <c r="D377" s="381"/>
      <c r="E377" s="381">
        <f>+AVERAGE(B320:R320)</f>
        <v>-1.0906308536023597E-15</v>
      </c>
      <c r="F377" s="381">
        <f>+AVERAGE(T320:AL320)</f>
        <v>4.6921530988105301E-15</v>
      </c>
      <c r="G377" s="381">
        <f>+AVERAGE(AN320:BF320)</f>
        <v>8.8642543597703283E-15</v>
      </c>
      <c r="H377" s="381">
        <f>+AVERAGE(BH320:BZ320)</f>
        <v>-1.3153221202269618E-14</v>
      </c>
      <c r="I377" s="380"/>
      <c r="J377" s="380"/>
      <c r="K377" s="380"/>
      <c r="L377" s="380"/>
      <c r="M377" s="380"/>
      <c r="N377" s="380"/>
      <c r="O377" s="380"/>
      <c r="P377" s="380"/>
      <c r="Q377" s="380"/>
      <c r="R377" s="380">
        <f>+AVERAGE(AF320:AX320)</f>
        <v>2.2566743795275551E-14</v>
      </c>
      <c r="S377" s="380"/>
      <c r="T377" s="380"/>
      <c r="U377" s="380"/>
      <c r="V377" s="380"/>
      <c r="W377" s="380"/>
      <c r="X377" s="380"/>
      <c r="Y377" s="380"/>
      <c r="Z377" s="380"/>
      <c r="AA377" s="380"/>
      <c r="AB377" s="380"/>
      <c r="AC377" s="380"/>
      <c r="AD377" s="380"/>
      <c r="AE377" s="380"/>
      <c r="AF377" s="380"/>
      <c r="AG377" s="380"/>
      <c r="AH377" s="380"/>
      <c r="AI377" s="380"/>
      <c r="AJ377" s="380"/>
      <c r="AK377" s="380"/>
      <c r="AL377" s="380"/>
      <c r="AM377" s="380"/>
      <c r="AN377" s="380"/>
      <c r="AO377" s="380"/>
      <c r="AP377" s="380"/>
      <c r="AQ377" s="380"/>
      <c r="AR377" s="380"/>
      <c r="AS377" s="380"/>
      <c r="AT377" s="380"/>
      <c r="AU377" s="380"/>
      <c r="AV377" s="380"/>
      <c r="AW377" s="380"/>
      <c r="AX377" s="380"/>
      <c r="AY377" s="380"/>
      <c r="AZ377" s="380"/>
      <c r="BA377" s="380"/>
      <c r="BB377" s="380"/>
      <c r="BC377" s="380"/>
      <c r="BD377" s="380"/>
      <c r="BE377" s="380"/>
      <c r="BF377" s="380"/>
      <c r="BG377" s="380"/>
      <c r="BH377" s="380"/>
      <c r="BI377" s="380"/>
      <c r="BJ377" s="380"/>
      <c r="BK377" s="380"/>
      <c r="BL377" s="380"/>
      <c r="BM377" s="380"/>
      <c r="BN377" s="380"/>
      <c r="BO377" s="380"/>
      <c r="BP377" s="380"/>
      <c r="BQ377" s="380"/>
      <c r="BR377" s="380"/>
      <c r="BS377" s="380"/>
      <c r="BT377" s="380"/>
      <c r="BU377" s="380"/>
      <c r="BV377" s="380"/>
      <c r="BW377" s="380"/>
      <c r="BX377" s="380"/>
      <c r="BY377" s="380"/>
      <c r="BZ377" s="380"/>
      <c r="CA377" s="380"/>
      <c r="CB377" s="380"/>
      <c r="CC377" s="380"/>
      <c r="CD377" s="380"/>
    </row>
    <row r="378" spans="1:82" s="382" customFormat="1" ht="17.399999999999999" customHeight="1" x14ac:dyDescent="0.25">
      <c r="A378" s="380" t="s">
        <v>253</v>
      </c>
      <c r="B378" s="383">
        <f>+STDEV(B321:R321)</f>
        <v>5.3198317353035418E-6</v>
      </c>
      <c r="C378" s="383" t="e">
        <f>+STDEV(S321:AL321)</f>
        <v>#DIV/0!</v>
      </c>
      <c r="D378" s="381"/>
      <c r="E378" s="381">
        <f>+AVERAGE(B321:R321)</f>
        <v>4.6308695275502014E-6</v>
      </c>
      <c r="F378" s="381" t="e">
        <f>+AVERAGE(T321:AL321)</f>
        <v>#DIV/0!</v>
      </c>
      <c r="G378" s="381" t="e">
        <f>+AVERAGE(AN321:BF321)</f>
        <v>#DIV/0!</v>
      </c>
      <c r="H378" s="381" t="e">
        <f>+AVERAGE(BH321:BZ321)</f>
        <v>#DIV/0!</v>
      </c>
      <c r="I378" s="380"/>
      <c r="J378" s="380"/>
      <c r="K378" s="380"/>
      <c r="L378" s="380"/>
      <c r="M378" s="380"/>
      <c r="N378" s="380"/>
      <c r="O378" s="380"/>
      <c r="P378" s="380"/>
      <c r="Q378" s="380"/>
      <c r="R378" s="380" t="e">
        <f>+AVERAGE(AF321:AX321)</f>
        <v>#DIV/0!</v>
      </c>
      <c r="S378" s="380"/>
      <c r="T378" s="380"/>
      <c r="U378" s="380"/>
      <c r="V378" s="380"/>
      <c r="W378" s="380"/>
      <c r="X378" s="380"/>
      <c r="Y378" s="380"/>
      <c r="Z378" s="380"/>
      <c r="AA378" s="380"/>
      <c r="AB378" s="380"/>
      <c r="AC378" s="380"/>
      <c r="AD378" s="380"/>
      <c r="AE378" s="380"/>
      <c r="AF378" s="380"/>
      <c r="AG378" s="380"/>
      <c r="AH378" s="380"/>
      <c r="AI378" s="380"/>
      <c r="AJ378" s="380"/>
      <c r="AK378" s="380"/>
      <c r="AL378" s="380"/>
      <c r="AM378" s="380"/>
      <c r="AN378" s="380"/>
      <c r="AO378" s="380"/>
      <c r="AP378" s="380"/>
      <c r="AQ378" s="380"/>
      <c r="AR378" s="380"/>
      <c r="AS378" s="380"/>
      <c r="AT378" s="380"/>
      <c r="AU378" s="380"/>
      <c r="AV378" s="380"/>
      <c r="AW378" s="380"/>
      <c r="AX378" s="380"/>
      <c r="AY378" s="380"/>
      <c r="AZ378" s="380"/>
      <c r="BA378" s="380"/>
      <c r="BB378" s="380"/>
      <c r="BC378" s="380"/>
      <c r="BD378" s="380"/>
      <c r="BE378" s="380"/>
      <c r="BF378" s="380"/>
      <c r="BG378" s="380"/>
      <c r="BH378" s="380"/>
      <c r="BI378" s="380"/>
      <c r="BJ378" s="380"/>
      <c r="BK378" s="380"/>
      <c r="BL378" s="380"/>
      <c r="BM378" s="380"/>
      <c r="BN378" s="380"/>
      <c r="BO378" s="380"/>
      <c r="BP378" s="380"/>
      <c r="BQ378" s="380"/>
      <c r="BR378" s="380"/>
      <c r="BS378" s="380"/>
      <c r="BT378" s="380"/>
      <c r="BU378" s="380"/>
      <c r="BV378" s="380"/>
      <c r="BW378" s="380"/>
      <c r="BX378" s="380"/>
      <c r="BY378" s="380"/>
      <c r="BZ378" s="380"/>
      <c r="CA378" s="380"/>
      <c r="CB378" s="380"/>
      <c r="CC378" s="380"/>
      <c r="CD378" s="380"/>
    </row>
    <row r="379" spans="1:82" s="382" customFormat="1" ht="17.399999999999999" customHeight="1" x14ac:dyDescent="0.25">
      <c r="A379" s="380" t="s">
        <v>254</v>
      </c>
      <c r="B379" s="383">
        <f>+STDEV(B322:R322)</f>
        <v>4.5266373593626314E-6</v>
      </c>
      <c r="C379" s="383" t="e">
        <f>+STDEV(S322:AL322)</f>
        <v>#DIV/0!</v>
      </c>
      <c r="D379" s="381"/>
      <c r="E379" s="381">
        <f>+AVERAGE(B322:R322)</f>
        <v>3.9423545798738757E-6</v>
      </c>
      <c r="F379" s="381" t="e">
        <f>+AVERAGE(T322:AL322)</f>
        <v>#DIV/0!</v>
      </c>
      <c r="G379" s="381" t="e">
        <f>+AVERAGE(AN322:BF322)</f>
        <v>#DIV/0!</v>
      </c>
      <c r="H379" s="381" t="e">
        <f>+AVERAGE(BH322:BZ322)</f>
        <v>#DIV/0!</v>
      </c>
      <c r="I379" s="380"/>
      <c r="J379" s="380"/>
      <c r="K379" s="380"/>
      <c r="L379" s="380"/>
      <c r="M379" s="380"/>
      <c r="N379" s="380"/>
      <c r="O379" s="380"/>
      <c r="P379" s="380"/>
      <c r="Q379" s="380"/>
      <c r="R379" s="380" t="e">
        <f>+AVERAGE(AF322:AX322)</f>
        <v>#DIV/0!</v>
      </c>
      <c r="S379" s="380"/>
      <c r="T379" s="380"/>
      <c r="U379" s="380"/>
      <c r="V379" s="380"/>
      <c r="W379" s="380"/>
      <c r="X379" s="380"/>
      <c r="Y379" s="380"/>
      <c r="Z379" s="380"/>
      <c r="AA379" s="380"/>
      <c r="AB379" s="380"/>
      <c r="AC379" s="380"/>
      <c r="AD379" s="380"/>
      <c r="AE379" s="380"/>
      <c r="AF379" s="380"/>
      <c r="AG379" s="380"/>
      <c r="AH379" s="380"/>
      <c r="AI379" s="380"/>
      <c r="AJ379" s="380"/>
      <c r="AK379" s="380"/>
      <c r="AL379" s="380"/>
      <c r="AM379" s="380"/>
      <c r="AN379" s="380"/>
      <c r="AO379" s="380"/>
      <c r="AP379" s="380"/>
      <c r="AQ379" s="380"/>
      <c r="AR379" s="380"/>
      <c r="AS379" s="380"/>
      <c r="AT379" s="380"/>
      <c r="AU379" s="380"/>
      <c r="AV379" s="380"/>
      <c r="AW379" s="380"/>
      <c r="AX379" s="380"/>
      <c r="AY379" s="380"/>
      <c r="AZ379" s="380"/>
      <c r="BA379" s="380"/>
      <c r="BB379" s="380"/>
      <c r="BC379" s="380"/>
      <c r="BD379" s="380"/>
      <c r="BE379" s="380"/>
      <c r="BF379" s="380"/>
      <c r="BG379" s="380"/>
      <c r="BH379" s="380"/>
      <c r="BI379" s="380"/>
      <c r="BJ379" s="380"/>
      <c r="BK379" s="380"/>
      <c r="BL379" s="380"/>
      <c r="BM379" s="380"/>
      <c r="BN379" s="380"/>
      <c r="BO379" s="380"/>
      <c r="BP379" s="380"/>
      <c r="BQ379" s="380"/>
      <c r="BR379" s="380"/>
      <c r="BS379" s="380"/>
      <c r="BT379" s="380"/>
      <c r="BU379" s="380"/>
      <c r="BV379" s="380"/>
      <c r="BW379" s="380"/>
      <c r="BX379" s="380"/>
      <c r="BY379" s="380"/>
      <c r="BZ379" s="380"/>
      <c r="CA379" s="380"/>
      <c r="CB379" s="380"/>
      <c r="CC379" s="380"/>
      <c r="CD379" s="380"/>
    </row>
    <row r="380" spans="1:82" s="382" customFormat="1" ht="17.399999999999999" customHeight="1" x14ac:dyDescent="0.25">
      <c r="A380" s="380" t="s">
        <v>255</v>
      </c>
      <c r="B380" s="383"/>
      <c r="C380" s="383"/>
      <c r="D380" s="381"/>
      <c r="E380" s="381"/>
      <c r="F380" s="381"/>
      <c r="G380" s="381"/>
      <c r="H380" s="381"/>
      <c r="I380" s="380"/>
      <c r="J380" s="380"/>
      <c r="K380" s="380"/>
      <c r="L380" s="380"/>
      <c r="M380" s="380"/>
      <c r="N380" s="380"/>
      <c r="O380" s="380"/>
      <c r="P380" s="380"/>
      <c r="Q380" s="380"/>
      <c r="R380" s="380"/>
      <c r="S380" s="380"/>
      <c r="T380" s="380"/>
      <c r="U380" s="380"/>
      <c r="V380" s="380"/>
      <c r="W380" s="380"/>
      <c r="X380" s="380"/>
      <c r="Y380" s="380"/>
      <c r="Z380" s="380"/>
      <c r="AA380" s="380"/>
      <c r="AB380" s="380"/>
      <c r="AC380" s="380"/>
      <c r="AD380" s="380"/>
      <c r="AE380" s="380"/>
      <c r="AF380" s="380"/>
      <c r="AG380" s="380"/>
      <c r="AH380" s="380"/>
      <c r="AI380" s="380"/>
      <c r="AJ380" s="380"/>
      <c r="AK380" s="380"/>
      <c r="AL380" s="380"/>
      <c r="AM380" s="380"/>
      <c r="AN380" s="380"/>
      <c r="AO380" s="380"/>
      <c r="AP380" s="380"/>
      <c r="AQ380" s="380"/>
      <c r="AR380" s="380"/>
      <c r="AS380" s="380"/>
      <c r="AT380" s="380"/>
      <c r="AU380" s="380"/>
      <c r="AV380" s="380"/>
      <c r="AW380" s="380"/>
      <c r="AX380" s="380"/>
      <c r="AY380" s="380"/>
      <c r="AZ380" s="380"/>
      <c r="BA380" s="380"/>
      <c r="BB380" s="380"/>
      <c r="BC380" s="380"/>
      <c r="BD380" s="380"/>
      <c r="BE380" s="380"/>
      <c r="BF380" s="380"/>
      <c r="BG380" s="380"/>
      <c r="BH380" s="380"/>
      <c r="BI380" s="380"/>
      <c r="BJ380" s="380"/>
      <c r="BK380" s="380"/>
      <c r="BL380" s="380"/>
      <c r="BM380" s="380"/>
      <c r="BN380" s="380"/>
      <c r="BO380" s="380"/>
      <c r="BP380" s="380"/>
      <c r="BQ380" s="380"/>
      <c r="BR380" s="380"/>
      <c r="BS380" s="380"/>
      <c r="BT380" s="380"/>
      <c r="BU380" s="380"/>
      <c r="BV380" s="380"/>
      <c r="BW380" s="380"/>
      <c r="BX380" s="380"/>
      <c r="BY380" s="380"/>
      <c r="BZ380" s="380"/>
      <c r="CA380" s="380"/>
      <c r="CB380" s="380"/>
      <c r="CC380" s="380"/>
      <c r="CD380" s="380"/>
    </row>
    <row r="381" spans="1:82" s="382" customFormat="1" ht="17.399999999999999" customHeight="1" x14ac:dyDescent="0.25">
      <c r="A381" s="380" t="s">
        <v>256</v>
      </c>
      <c r="B381" s="383"/>
      <c r="C381" s="383"/>
      <c r="D381" s="381"/>
      <c r="E381" s="381"/>
      <c r="F381" s="381"/>
      <c r="G381" s="381"/>
      <c r="H381" s="381"/>
      <c r="I381" s="380"/>
      <c r="J381" s="380"/>
      <c r="K381" s="380"/>
      <c r="L381" s="380"/>
      <c r="M381" s="380"/>
      <c r="N381" s="380"/>
      <c r="O381" s="380"/>
      <c r="P381" s="380"/>
      <c r="Q381" s="380"/>
      <c r="R381" s="380"/>
      <c r="S381" s="380"/>
      <c r="T381" s="380"/>
      <c r="U381" s="380"/>
      <c r="V381" s="380"/>
      <c r="W381" s="380"/>
      <c r="X381" s="380"/>
      <c r="Y381" s="380"/>
      <c r="Z381" s="380"/>
      <c r="AA381" s="380"/>
      <c r="AB381" s="380"/>
      <c r="AC381" s="380"/>
      <c r="AD381" s="380"/>
      <c r="AE381" s="380"/>
      <c r="AF381" s="380"/>
      <c r="AG381" s="380"/>
      <c r="AH381" s="380"/>
      <c r="AI381" s="380"/>
      <c r="AJ381" s="380"/>
      <c r="AK381" s="380"/>
      <c r="AL381" s="380"/>
      <c r="AM381" s="380"/>
      <c r="AN381" s="380"/>
      <c r="AO381" s="380"/>
      <c r="AP381" s="380"/>
      <c r="AQ381" s="380"/>
      <c r="AR381" s="380"/>
      <c r="AS381" s="380"/>
      <c r="AT381" s="380"/>
      <c r="AU381" s="380"/>
      <c r="AV381" s="380"/>
      <c r="AW381" s="380"/>
      <c r="AX381" s="380"/>
      <c r="AY381" s="380"/>
      <c r="AZ381" s="380"/>
      <c r="BA381" s="380"/>
      <c r="BB381" s="380"/>
      <c r="BC381" s="380"/>
      <c r="BD381" s="380"/>
      <c r="BE381" s="380"/>
      <c r="BF381" s="380"/>
      <c r="BG381" s="380"/>
      <c r="BH381" s="380"/>
      <c r="BI381" s="380"/>
      <c r="BJ381" s="380"/>
      <c r="BK381" s="380"/>
      <c r="BL381" s="380"/>
      <c r="BM381" s="380"/>
      <c r="BN381" s="380"/>
      <c r="BO381" s="380"/>
      <c r="BP381" s="380"/>
      <c r="BQ381" s="380"/>
      <c r="BR381" s="380"/>
      <c r="BS381" s="380"/>
      <c r="BT381" s="380"/>
      <c r="BU381" s="380"/>
      <c r="BV381" s="380"/>
      <c r="BW381" s="380"/>
      <c r="BX381" s="380"/>
      <c r="BY381" s="380"/>
      <c r="BZ381" s="380"/>
      <c r="CA381" s="380"/>
      <c r="CB381" s="380"/>
      <c r="CC381" s="380"/>
      <c r="CD381" s="380"/>
    </row>
    <row r="382" spans="1:82" s="382" customFormat="1" ht="17.399999999999999" customHeight="1" x14ac:dyDescent="0.25">
      <c r="A382" s="380" t="s">
        <v>257</v>
      </c>
      <c r="B382" s="383">
        <f>+STDEV(B325:R325)</f>
        <v>1.4321454290971716E-11</v>
      </c>
      <c r="C382" s="383">
        <f>+STDEV(S325:AL325)</f>
        <v>1.0288439552595012E-10</v>
      </c>
      <c r="D382" s="381"/>
      <c r="E382" s="381">
        <f>+AVERAGE(B325:R325)</f>
        <v>3.6537178511466927E-12</v>
      </c>
      <c r="F382" s="381">
        <f>+AVERAGE(T325:AL325)</f>
        <v>-1.0429896712375801E-11</v>
      </c>
      <c r="G382" s="381">
        <f>+AVERAGE(AN325:BF325)</f>
        <v>-2.71556052498424E-10</v>
      </c>
      <c r="H382" s="381">
        <f>+AVERAGE(BH325:BZ325)</f>
        <v>-4.3511483714310301E-9</v>
      </c>
      <c r="I382" s="380"/>
      <c r="J382" s="380"/>
      <c r="K382" s="380"/>
      <c r="L382" s="380"/>
      <c r="M382" s="380"/>
      <c r="N382" s="380"/>
      <c r="O382" s="380"/>
      <c r="P382" s="380"/>
      <c r="Q382" s="380"/>
      <c r="R382" s="380">
        <f>+AVERAGE(AF325:AX325)</f>
        <v>-6.5271215333202808E-11</v>
      </c>
      <c r="S382" s="380"/>
      <c r="T382" s="380"/>
      <c r="U382" s="380"/>
      <c r="V382" s="380"/>
      <c r="W382" s="380"/>
      <c r="X382" s="380"/>
      <c r="Y382" s="380"/>
      <c r="Z382" s="380"/>
      <c r="AA382" s="380"/>
      <c r="AB382" s="380"/>
      <c r="AC382" s="380"/>
      <c r="AD382" s="380"/>
      <c r="AE382" s="380"/>
      <c r="AF382" s="380"/>
      <c r="AG382" s="380"/>
      <c r="AH382" s="380"/>
      <c r="AI382" s="380"/>
      <c r="AJ382" s="380"/>
      <c r="AK382" s="380"/>
      <c r="AL382" s="380"/>
      <c r="AM382" s="380"/>
      <c r="AN382" s="380"/>
      <c r="AO382" s="380"/>
      <c r="AP382" s="380"/>
      <c r="AQ382" s="380"/>
      <c r="AR382" s="380"/>
      <c r="AS382" s="380"/>
      <c r="AT382" s="380"/>
      <c r="AU382" s="380"/>
      <c r="AV382" s="380"/>
      <c r="AW382" s="380"/>
      <c r="AX382" s="380"/>
      <c r="AY382" s="380"/>
      <c r="AZ382" s="380"/>
      <c r="BA382" s="380"/>
      <c r="BB382" s="380"/>
      <c r="BC382" s="380"/>
      <c r="BD382" s="380"/>
      <c r="BE382" s="380"/>
      <c r="BF382" s="380"/>
      <c r="BG382" s="380"/>
      <c r="BH382" s="380"/>
      <c r="BI382" s="380"/>
      <c r="BJ382" s="380"/>
      <c r="BK382" s="380"/>
      <c r="BL382" s="380"/>
      <c r="BM382" s="380"/>
      <c r="BN382" s="380"/>
      <c r="BO382" s="380"/>
      <c r="BP382" s="380"/>
      <c r="BQ382" s="380"/>
      <c r="BR382" s="380"/>
      <c r="BS382" s="380"/>
      <c r="BT382" s="380"/>
      <c r="BU382" s="380"/>
      <c r="BV382" s="380"/>
      <c r="BW382" s="380"/>
      <c r="BX382" s="380"/>
      <c r="BY382" s="380"/>
      <c r="BZ382" s="380"/>
      <c r="CA382" s="380"/>
      <c r="CB382" s="380"/>
      <c r="CC382" s="380"/>
      <c r="CD382" s="380"/>
    </row>
    <row r="383" spans="1:82" s="382" customFormat="1" ht="17.399999999999999" customHeight="1" x14ac:dyDescent="0.25">
      <c r="A383" s="380" t="s">
        <v>258</v>
      </c>
      <c r="B383" s="383">
        <f>+STDEV(B326:R326)</f>
        <v>1.3473400837296971E-6</v>
      </c>
      <c r="C383" s="383">
        <f>+STDEV(S326:AL326)</f>
        <v>1.9787895337974529E-5</v>
      </c>
      <c r="D383" s="381"/>
      <c r="E383" s="381">
        <f>+AVERAGE(B326:R326)</f>
        <v>8.840397189585298E-7</v>
      </c>
      <c r="F383" s="381">
        <f>+AVERAGE(T326:AL326)</f>
        <v>-2.1669748839314134E-5</v>
      </c>
      <c r="G383" s="381">
        <f>+AVERAGE(AN326:BF326)</f>
        <v>-4.9447835644755855E-5</v>
      </c>
      <c r="H383" s="381">
        <f>+AVERAGE(BH326:BZ326)</f>
        <v>-4.9447835644755855E-5</v>
      </c>
      <c r="I383" s="380"/>
      <c r="J383" s="380"/>
      <c r="K383" s="380"/>
      <c r="L383" s="380"/>
      <c r="M383" s="380"/>
      <c r="N383" s="380"/>
      <c r="O383" s="380"/>
      <c r="P383" s="380"/>
      <c r="Q383" s="380"/>
      <c r="R383" s="380">
        <f>+AVERAGE(AF326:AX326)</f>
        <v>-4.7263923812946339E-5</v>
      </c>
      <c r="S383" s="380"/>
      <c r="T383" s="380"/>
      <c r="U383" s="380"/>
      <c r="V383" s="380"/>
      <c r="W383" s="380"/>
      <c r="X383" s="380"/>
      <c r="Y383" s="380"/>
      <c r="Z383" s="380"/>
      <c r="AA383" s="380"/>
      <c r="AB383" s="380"/>
      <c r="AC383" s="380"/>
      <c r="AD383" s="380"/>
      <c r="AE383" s="380"/>
      <c r="AF383" s="380"/>
      <c r="AG383" s="380"/>
      <c r="AH383" s="380"/>
      <c r="AI383" s="380"/>
      <c r="AJ383" s="380"/>
      <c r="AK383" s="380"/>
      <c r="AL383" s="380"/>
      <c r="AM383" s="380"/>
      <c r="AN383" s="380"/>
      <c r="AO383" s="380"/>
      <c r="AP383" s="380"/>
      <c r="AQ383" s="380"/>
      <c r="AR383" s="380"/>
      <c r="AS383" s="380"/>
      <c r="AT383" s="380"/>
      <c r="AU383" s="380"/>
      <c r="AV383" s="380"/>
      <c r="AW383" s="380"/>
      <c r="AX383" s="380"/>
      <c r="AY383" s="380"/>
      <c r="AZ383" s="380"/>
      <c r="BA383" s="380"/>
      <c r="BB383" s="380"/>
      <c r="BC383" s="380"/>
      <c r="BD383" s="380"/>
      <c r="BE383" s="380"/>
      <c r="BF383" s="380"/>
      <c r="BG383" s="380"/>
      <c r="BH383" s="380"/>
      <c r="BI383" s="380"/>
      <c r="BJ383" s="380"/>
      <c r="BK383" s="380"/>
      <c r="BL383" s="380"/>
      <c r="BM383" s="380"/>
      <c r="BN383" s="380"/>
      <c r="BO383" s="380"/>
      <c r="BP383" s="380"/>
      <c r="BQ383" s="380"/>
      <c r="BR383" s="380"/>
      <c r="BS383" s="380"/>
      <c r="BT383" s="380"/>
      <c r="BU383" s="380"/>
      <c r="BV383" s="380"/>
      <c r="BW383" s="380"/>
      <c r="BX383" s="380"/>
      <c r="BY383" s="380"/>
      <c r="BZ383" s="380"/>
      <c r="CA383" s="380"/>
      <c r="CB383" s="380"/>
      <c r="CC383" s="380"/>
      <c r="CD383" s="380"/>
    </row>
    <row r="384" spans="1:82" s="382" customFormat="1" ht="17.399999999999999" customHeight="1" x14ac:dyDescent="0.25">
      <c r="A384" s="380" t="s">
        <v>259</v>
      </c>
      <c r="B384" s="383"/>
      <c r="C384" s="383"/>
      <c r="D384" s="381"/>
      <c r="E384" s="381"/>
      <c r="F384" s="381"/>
      <c r="G384" s="381"/>
      <c r="H384" s="381"/>
      <c r="I384" s="380"/>
      <c r="J384" s="380"/>
      <c r="K384" s="380"/>
      <c r="L384" s="380"/>
      <c r="M384" s="380"/>
      <c r="N384" s="380"/>
      <c r="O384" s="380"/>
      <c r="P384" s="380"/>
      <c r="Q384" s="380"/>
      <c r="R384" s="380"/>
      <c r="S384" s="380"/>
      <c r="T384" s="380"/>
      <c r="U384" s="380"/>
      <c r="V384" s="380"/>
      <c r="W384" s="380"/>
      <c r="X384" s="380"/>
      <c r="Y384" s="380"/>
      <c r="Z384" s="380"/>
      <c r="AA384" s="380"/>
      <c r="AB384" s="380"/>
      <c r="AC384" s="380"/>
      <c r="AD384" s="380"/>
      <c r="AE384" s="380"/>
      <c r="AF384" s="380"/>
      <c r="AG384" s="380"/>
      <c r="AH384" s="380"/>
      <c r="AI384" s="380"/>
      <c r="AJ384" s="380"/>
      <c r="AK384" s="380"/>
      <c r="AL384" s="380"/>
      <c r="AM384" s="380"/>
      <c r="AN384" s="380"/>
      <c r="AO384" s="380"/>
      <c r="AP384" s="380"/>
      <c r="AQ384" s="380"/>
      <c r="AR384" s="380"/>
      <c r="AS384" s="380"/>
      <c r="AT384" s="380"/>
      <c r="AU384" s="380"/>
      <c r="AV384" s="380"/>
      <c r="AW384" s="380"/>
      <c r="AX384" s="380"/>
      <c r="AY384" s="380"/>
      <c r="AZ384" s="380"/>
      <c r="BA384" s="380"/>
      <c r="BB384" s="380"/>
      <c r="BC384" s="380"/>
      <c r="BD384" s="380"/>
      <c r="BE384" s="380"/>
      <c r="BF384" s="380"/>
      <c r="BG384" s="380"/>
      <c r="BH384" s="380"/>
      <c r="BI384" s="380"/>
      <c r="BJ384" s="380"/>
      <c r="BK384" s="380"/>
      <c r="BL384" s="380"/>
      <c r="BM384" s="380"/>
      <c r="BN384" s="380"/>
      <c r="BO384" s="380"/>
      <c r="BP384" s="380"/>
      <c r="BQ384" s="380"/>
      <c r="BR384" s="380"/>
      <c r="BS384" s="380"/>
      <c r="BT384" s="380"/>
      <c r="BU384" s="380"/>
      <c r="BV384" s="380"/>
      <c r="BW384" s="380"/>
      <c r="BX384" s="380"/>
      <c r="BY384" s="380"/>
      <c r="BZ384" s="380"/>
      <c r="CA384" s="380"/>
      <c r="CB384" s="380"/>
      <c r="CC384" s="380"/>
      <c r="CD384" s="380"/>
    </row>
    <row r="385" spans="1:82" s="382" customFormat="1" ht="17.399999999999999" customHeight="1" x14ac:dyDescent="0.25">
      <c r="A385" s="380" t="s">
        <v>260</v>
      </c>
      <c r="B385" s="383"/>
      <c r="C385" s="383"/>
      <c r="D385" s="381"/>
      <c r="E385" s="381"/>
      <c r="F385" s="381"/>
      <c r="G385" s="381"/>
      <c r="H385" s="381"/>
      <c r="I385" s="380"/>
      <c r="J385" s="380"/>
      <c r="K385" s="380"/>
      <c r="L385" s="380"/>
      <c r="M385" s="380"/>
      <c r="N385" s="380"/>
      <c r="O385" s="380"/>
      <c r="P385" s="380"/>
      <c r="Q385" s="380"/>
      <c r="R385" s="380"/>
      <c r="S385" s="380"/>
      <c r="T385" s="380"/>
      <c r="U385" s="380"/>
      <c r="V385" s="380"/>
      <c r="W385" s="380"/>
      <c r="X385" s="380"/>
      <c r="Y385" s="380"/>
      <c r="Z385" s="380"/>
      <c r="AA385" s="380"/>
      <c r="AB385" s="380"/>
      <c r="AC385" s="380"/>
      <c r="AD385" s="380"/>
      <c r="AE385" s="380"/>
      <c r="AF385" s="380"/>
      <c r="AG385" s="380"/>
      <c r="AH385" s="380"/>
      <c r="AI385" s="380"/>
      <c r="AJ385" s="380"/>
      <c r="AK385" s="380"/>
      <c r="AL385" s="380"/>
      <c r="AM385" s="380"/>
      <c r="AN385" s="380"/>
      <c r="AO385" s="380"/>
      <c r="AP385" s="380"/>
      <c r="AQ385" s="380"/>
      <c r="AR385" s="380"/>
      <c r="AS385" s="380"/>
      <c r="AT385" s="380"/>
      <c r="AU385" s="380"/>
      <c r="AV385" s="380"/>
      <c r="AW385" s="380"/>
      <c r="AX385" s="380"/>
      <c r="AY385" s="380"/>
      <c r="AZ385" s="380"/>
      <c r="BA385" s="380"/>
      <c r="BB385" s="380"/>
      <c r="BC385" s="380"/>
      <c r="BD385" s="380"/>
      <c r="BE385" s="380"/>
      <c r="BF385" s="380"/>
      <c r="BG385" s="380"/>
      <c r="BH385" s="380"/>
      <c r="BI385" s="380"/>
      <c r="BJ385" s="380"/>
      <c r="BK385" s="380"/>
      <c r="BL385" s="380"/>
      <c r="BM385" s="380"/>
      <c r="BN385" s="380"/>
      <c r="BO385" s="380"/>
      <c r="BP385" s="380"/>
      <c r="BQ385" s="380"/>
      <c r="BR385" s="380"/>
      <c r="BS385" s="380"/>
      <c r="BT385" s="380"/>
      <c r="BU385" s="380"/>
      <c r="BV385" s="380"/>
      <c r="BW385" s="380"/>
      <c r="BX385" s="380"/>
      <c r="BY385" s="380"/>
      <c r="BZ385" s="380"/>
      <c r="CA385" s="380"/>
      <c r="CB385" s="380"/>
      <c r="CC385" s="380"/>
      <c r="CD385" s="380"/>
    </row>
    <row r="386" spans="1:82" s="382" customFormat="1" ht="17.399999999999999" customHeight="1" x14ac:dyDescent="0.25">
      <c r="A386" s="380" t="s">
        <v>261</v>
      </c>
      <c r="B386" s="383">
        <f t="shared" ref="B386:B395" si="489">+STDEV(B329:R329)</f>
        <v>1.4456973931607391E-6</v>
      </c>
      <c r="C386" s="383">
        <f t="shared" ref="C386:C395" si="490">+STDEV(S329:AL329)</f>
        <v>1.9792161517563765E-5</v>
      </c>
      <c r="D386" s="381"/>
      <c r="E386" s="381">
        <f t="shared" ref="E386:E396" si="491">+AVERAGE(B329:R329)</f>
        <v>1.0019998627551566E-6</v>
      </c>
      <c r="F386" s="381">
        <f t="shared" ref="F386:F395" si="492">+AVERAGE(T329:AL329)</f>
        <v>-2.4026466308759242E-5</v>
      </c>
      <c r="G386" s="381">
        <f t="shared" ref="G386:G395" si="493">+AVERAGE(AN329:BF329)</f>
        <v>-4.9018188923794825E-5</v>
      </c>
      <c r="H386" s="381">
        <f t="shared" ref="H386:H395" si="494">+AVERAGE(BH329:BZ329)</f>
        <v>-4.9384740629385573E-5</v>
      </c>
      <c r="I386" s="380"/>
      <c r="J386" s="380"/>
      <c r="K386" s="380"/>
      <c r="L386" s="380"/>
      <c r="M386" s="380"/>
      <c r="N386" s="380"/>
      <c r="O386" s="380"/>
      <c r="P386" s="380"/>
      <c r="Q386" s="380"/>
      <c r="R386" s="380">
        <f t="shared" ref="R386:R395" si="495">+AVERAGE(AF329:AX329)</f>
        <v>-4.7605061450336318E-5</v>
      </c>
      <c r="S386" s="380"/>
      <c r="T386" s="380"/>
      <c r="U386" s="380"/>
      <c r="V386" s="380"/>
      <c r="W386" s="380"/>
      <c r="X386" s="380"/>
      <c r="Y386" s="380"/>
      <c r="Z386" s="380"/>
      <c r="AA386" s="380"/>
      <c r="AB386" s="380"/>
      <c r="AC386" s="380"/>
      <c r="AD386" s="380"/>
      <c r="AE386" s="380"/>
      <c r="AF386" s="380"/>
      <c r="AG386" s="380"/>
      <c r="AH386" s="380"/>
      <c r="AI386" s="380"/>
      <c r="AJ386" s="380"/>
      <c r="AK386" s="380"/>
      <c r="AL386" s="380"/>
      <c r="AM386" s="380"/>
      <c r="AN386" s="380"/>
      <c r="AO386" s="380"/>
      <c r="AP386" s="380"/>
      <c r="AQ386" s="380"/>
      <c r="AR386" s="380"/>
      <c r="AS386" s="380"/>
      <c r="AT386" s="380"/>
      <c r="AU386" s="380"/>
      <c r="AV386" s="380"/>
      <c r="AW386" s="380"/>
      <c r="AX386" s="380"/>
      <c r="AY386" s="380"/>
      <c r="AZ386" s="380"/>
      <c r="BA386" s="380"/>
      <c r="BB386" s="380"/>
      <c r="BC386" s="380"/>
      <c r="BD386" s="380"/>
      <c r="BE386" s="380"/>
      <c r="BF386" s="380"/>
      <c r="BG386" s="380"/>
      <c r="BH386" s="380"/>
      <c r="BI386" s="380"/>
      <c r="BJ386" s="380"/>
      <c r="BK386" s="380"/>
      <c r="BL386" s="380"/>
      <c r="BM386" s="380"/>
      <c r="BN386" s="380"/>
      <c r="BO386" s="380"/>
      <c r="BP386" s="380"/>
      <c r="BQ386" s="380"/>
      <c r="BR386" s="380"/>
      <c r="BS386" s="380"/>
      <c r="BT386" s="380"/>
      <c r="BU386" s="380"/>
      <c r="BV386" s="380"/>
      <c r="BW386" s="380"/>
      <c r="BX386" s="380"/>
      <c r="BY386" s="380"/>
      <c r="BZ386" s="380"/>
      <c r="CA386" s="380"/>
      <c r="CB386" s="380"/>
      <c r="CC386" s="380"/>
      <c r="CD386" s="380"/>
    </row>
    <row r="387" spans="1:82" s="382" customFormat="1" ht="17.399999999999999" customHeight="1" x14ac:dyDescent="0.25">
      <c r="A387" s="380" t="s">
        <v>262</v>
      </c>
      <c r="B387" s="383">
        <f t="shared" si="489"/>
        <v>2.9552217706381689E-4</v>
      </c>
      <c r="C387" s="383">
        <f t="shared" si="490"/>
        <v>3.960579019994053E-4</v>
      </c>
      <c r="D387" s="381"/>
      <c r="E387" s="381">
        <f t="shared" si="491"/>
        <v>-2.2803305169526248E-4</v>
      </c>
      <c r="F387" s="381">
        <f t="shared" si="492"/>
        <v>1.0515107272897996E-3</v>
      </c>
      <c r="G387" s="381">
        <f t="shared" si="493"/>
        <v>1.0308928283170023E-3</v>
      </c>
      <c r="H387" s="381">
        <f t="shared" si="494"/>
        <v>1.0096226962133088E-4</v>
      </c>
      <c r="I387" s="380"/>
      <c r="J387" s="380"/>
      <c r="K387" s="380"/>
      <c r="L387" s="380"/>
      <c r="M387" s="380"/>
      <c r="N387" s="380"/>
      <c r="O387" s="380"/>
      <c r="P387" s="380"/>
      <c r="Q387" s="380"/>
      <c r="R387" s="380">
        <f t="shared" si="495"/>
        <v>1.2551996133203936E-3</v>
      </c>
      <c r="S387" s="380"/>
      <c r="T387" s="380"/>
      <c r="U387" s="380"/>
      <c r="V387" s="380"/>
      <c r="W387" s="380"/>
      <c r="X387" s="380"/>
      <c r="Y387" s="380"/>
      <c r="Z387" s="380"/>
      <c r="AA387" s="380"/>
      <c r="AB387" s="380"/>
      <c r="AC387" s="380"/>
      <c r="AD387" s="380"/>
      <c r="AE387" s="380"/>
      <c r="AF387" s="380"/>
      <c r="AG387" s="380"/>
      <c r="AH387" s="380"/>
      <c r="AI387" s="380"/>
      <c r="AJ387" s="380"/>
      <c r="AK387" s="380"/>
      <c r="AL387" s="380"/>
      <c r="AM387" s="380"/>
      <c r="AN387" s="380"/>
      <c r="AO387" s="380"/>
      <c r="AP387" s="380"/>
      <c r="AQ387" s="380"/>
      <c r="AR387" s="380"/>
      <c r="AS387" s="380"/>
      <c r="AT387" s="380"/>
      <c r="AU387" s="380"/>
      <c r="AV387" s="380"/>
      <c r="AW387" s="380"/>
      <c r="AX387" s="380"/>
      <c r="AY387" s="380"/>
      <c r="AZ387" s="380"/>
      <c r="BA387" s="380"/>
      <c r="BB387" s="380"/>
      <c r="BC387" s="380"/>
      <c r="BD387" s="380"/>
      <c r="BE387" s="380"/>
      <c r="BF387" s="380"/>
      <c r="BG387" s="380"/>
      <c r="BH387" s="380"/>
      <c r="BI387" s="380"/>
      <c r="BJ387" s="380"/>
      <c r="BK387" s="380"/>
      <c r="BL387" s="380"/>
      <c r="BM387" s="380"/>
      <c r="BN387" s="380"/>
      <c r="BO387" s="380"/>
      <c r="BP387" s="380"/>
      <c r="BQ387" s="380"/>
      <c r="BR387" s="380"/>
      <c r="BS387" s="380"/>
      <c r="BT387" s="380"/>
      <c r="BU387" s="380"/>
      <c r="BV387" s="380"/>
      <c r="BW387" s="380"/>
      <c r="BX387" s="380"/>
      <c r="BY387" s="380"/>
      <c r="BZ387" s="380"/>
      <c r="CA387" s="380"/>
      <c r="CB387" s="380"/>
      <c r="CC387" s="380"/>
      <c r="CD387" s="380"/>
    </row>
    <row r="388" spans="1:82" s="382" customFormat="1" ht="17.399999999999999" customHeight="1" x14ac:dyDescent="0.25">
      <c r="A388" s="380" t="s">
        <v>263</v>
      </c>
      <c r="B388" s="383">
        <f t="shared" si="489"/>
        <v>2.5362831474917045E-3</v>
      </c>
      <c r="C388" s="383">
        <f t="shared" si="490"/>
        <v>3.0330001757600143E-3</v>
      </c>
      <c r="D388" s="381"/>
      <c r="E388" s="381">
        <f t="shared" si="491"/>
        <v>-1.5489808253448321E-3</v>
      </c>
      <c r="F388" s="381">
        <f t="shared" si="492"/>
        <v>1.0436576753805027E-2</v>
      </c>
      <c r="G388" s="381">
        <f t="shared" si="493"/>
        <v>9.0887799315747583E-3</v>
      </c>
      <c r="H388" s="381">
        <f t="shared" si="494"/>
        <v>-9.8283895335301392E-4</v>
      </c>
      <c r="I388" s="380"/>
      <c r="J388" s="380"/>
      <c r="K388" s="380"/>
      <c r="L388" s="380"/>
      <c r="M388" s="380"/>
      <c r="N388" s="380"/>
      <c r="O388" s="380"/>
      <c r="P388" s="380"/>
      <c r="Q388" s="380"/>
      <c r="R388" s="380">
        <f t="shared" si="495"/>
        <v>1.1559443271824104E-2</v>
      </c>
      <c r="S388" s="380"/>
      <c r="T388" s="380"/>
      <c r="U388" s="380"/>
      <c r="V388" s="380"/>
      <c r="W388" s="380"/>
      <c r="X388" s="380"/>
      <c r="Y388" s="380"/>
      <c r="Z388" s="380"/>
      <c r="AA388" s="380"/>
      <c r="AB388" s="380"/>
      <c r="AC388" s="380"/>
      <c r="AD388" s="380"/>
      <c r="AE388" s="380"/>
      <c r="AF388" s="380"/>
      <c r="AG388" s="380"/>
      <c r="AH388" s="380"/>
      <c r="AI388" s="380"/>
      <c r="AJ388" s="380"/>
      <c r="AK388" s="380"/>
      <c r="AL388" s="380"/>
      <c r="AM388" s="380"/>
      <c r="AN388" s="380"/>
      <c r="AO388" s="380"/>
      <c r="AP388" s="380"/>
      <c r="AQ388" s="380"/>
      <c r="AR388" s="380"/>
      <c r="AS388" s="380"/>
      <c r="AT388" s="380"/>
      <c r="AU388" s="380"/>
      <c r="AV388" s="380"/>
      <c r="AW388" s="380"/>
      <c r="AX388" s="380"/>
      <c r="AY388" s="380"/>
      <c r="AZ388" s="380"/>
      <c r="BA388" s="380"/>
      <c r="BB388" s="380"/>
      <c r="BC388" s="380"/>
      <c r="BD388" s="380"/>
      <c r="BE388" s="380"/>
      <c r="BF388" s="380"/>
      <c r="BG388" s="380"/>
      <c r="BH388" s="380"/>
      <c r="BI388" s="380"/>
      <c r="BJ388" s="380"/>
      <c r="BK388" s="380"/>
      <c r="BL388" s="380"/>
      <c r="BM388" s="380"/>
      <c r="BN388" s="380"/>
      <c r="BO388" s="380"/>
      <c r="BP388" s="380"/>
      <c r="BQ388" s="380"/>
      <c r="BR388" s="380"/>
      <c r="BS388" s="380"/>
      <c r="BT388" s="380"/>
      <c r="BU388" s="380"/>
      <c r="BV388" s="380"/>
      <c r="BW388" s="380"/>
      <c r="BX388" s="380"/>
      <c r="BY388" s="380"/>
      <c r="BZ388" s="380"/>
      <c r="CA388" s="380"/>
      <c r="CB388" s="380"/>
      <c r="CC388" s="380"/>
      <c r="CD388" s="380"/>
    </row>
    <row r="389" spans="1:82" s="382" customFormat="1" ht="17.399999999999999" customHeight="1" x14ac:dyDescent="0.25">
      <c r="A389" s="380" t="s">
        <v>264</v>
      </c>
      <c r="B389" s="383">
        <f t="shared" si="489"/>
        <v>9.332629224446401E-3</v>
      </c>
      <c r="C389" s="383">
        <f t="shared" si="490"/>
        <v>8.3521924640300813E-3</v>
      </c>
      <c r="D389" s="381"/>
      <c r="E389" s="381">
        <f t="shared" si="491"/>
        <v>-1.088913852306185E-3</v>
      </c>
      <c r="F389" s="381">
        <f t="shared" si="492"/>
        <v>4.1338591503669336E-2</v>
      </c>
      <c r="G389" s="381">
        <f t="shared" si="493"/>
        <v>1.4855584984328304E-2</v>
      </c>
      <c r="H389" s="381">
        <f t="shared" si="494"/>
        <v>-6.775183888720096E-2</v>
      </c>
      <c r="I389" s="380"/>
      <c r="J389" s="380"/>
      <c r="K389" s="380"/>
      <c r="L389" s="380"/>
      <c r="M389" s="380"/>
      <c r="N389" s="380"/>
      <c r="O389" s="380"/>
      <c r="P389" s="380"/>
      <c r="Q389" s="380"/>
      <c r="R389" s="380">
        <f t="shared" si="495"/>
        <v>3.6511646390869214E-2</v>
      </c>
      <c r="S389" s="380"/>
      <c r="T389" s="380"/>
      <c r="U389" s="380"/>
      <c r="V389" s="380"/>
      <c r="W389" s="380"/>
      <c r="X389" s="380"/>
      <c r="Y389" s="380"/>
      <c r="Z389" s="380"/>
      <c r="AA389" s="380"/>
      <c r="AB389" s="380"/>
      <c r="AC389" s="380"/>
      <c r="AD389" s="380"/>
      <c r="AE389" s="380"/>
      <c r="AF389" s="380"/>
      <c r="AG389" s="380"/>
      <c r="AH389" s="380"/>
      <c r="AI389" s="380"/>
      <c r="AJ389" s="380"/>
      <c r="AK389" s="380"/>
      <c r="AL389" s="380"/>
      <c r="AM389" s="380"/>
      <c r="AN389" s="380"/>
      <c r="AO389" s="380"/>
      <c r="AP389" s="380"/>
      <c r="AQ389" s="380"/>
      <c r="AR389" s="380"/>
      <c r="AS389" s="380"/>
      <c r="AT389" s="380"/>
      <c r="AU389" s="380"/>
      <c r="AV389" s="380"/>
      <c r="AW389" s="380"/>
      <c r="AX389" s="380"/>
      <c r="AY389" s="380"/>
      <c r="AZ389" s="380"/>
      <c r="BA389" s="380"/>
      <c r="BB389" s="380"/>
      <c r="BC389" s="380"/>
      <c r="BD389" s="380"/>
      <c r="BE389" s="380"/>
      <c r="BF389" s="380"/>
      <c r="BG389" s="380"/>
      <c r="BH389" s="380"/>
      <c r="BI389" s="380"/>
      <c r="BJ389" s="380"/>
      <c r="BK389" s="380"/>
      <c r="BL389" s="380"/>
      <c r="BM389" s="380"/>
      <c r="BN389" s="380"/>
      <c r="BO389" s="380"/>
      <c r="BP389" s="380"/>
      <c r="BQ389" s="380"/>
      <c r="BR389" s="380"/>
      <c r="BS389" s="380"/>
      <c r="BT389" s="380"/>
      <c r="BU389" s="380"/>
      <c r="BV389" s="380"/>
      <c r="BW389" s="380"/>
      <c r="BX389" s="380"/>
      <c r="BY389" s="380"/>
      <c r="BZ389" s="380"/>
      <c r="CA389" s="380"/>
      <c r="CB389" s="380"/>
      <c r="CC389" s="380"/>
      <c r="CD389" s="380"/>
    </row>
    <row r="390" spans="1:82" s="382" customFormat="1" ht="17.399999999999999" customHeight="1" x14ac:dyDescent="0.25">
      <c r="A390" s="380" t="s">
        <v>265</v>
      </c>
      <c r="B390" s="383">
        <f t="shared" si="489"/>
        <v>1.570393856059373E-4</v>
      </c>
      <c r="C390" s="383">
        <f t="shared" si="490"/>
        <v>8.2600226028243216E-4</v>
      </c>
      <c r="D390" s="381"/>
      <c r="E390" s="381">
        <f t="shared" si="491"/>
        <v>-1.388276492915436E-4</v>
      </c>
      <c r="F390" s="381">
        <f t="shared" si="492"/>
        <v>7.9184753115197671E-4</v>
      </c>
      <c r="G390" s="381">
        <f t="shared" si="493"/>
        <v>-5.4400946993838437E-3</v>
      </c>
      <c r="H390" s="381">
        <f t="shared" si="494"/>
        <v>-3.9958566143612866E-3</v>
      </c>
      <c r="I390" s="380"/>
      <c r="J390" s="380"/>
      <c r="K390" s="380"/>
      <c r="L390" s="380"/>
      <c r="M390" s="380"/>
      <c r="N390" s="380"/>
      <c r="O390" s="380"/>
      <c r="P390" s="380"/>
      <c r="Q390" s="380"/>
      <c r="R390" s="380">
        <f t="shared" si="495"/>
        <v>-2.9100022885388765E-3</v>
      </c>
      <c r="S390" s="380"/>
      <c r="T390" s="380"/>
      <c r="U390" s="380"/>
      <c r="V390" s="380"/>
      <c r="W390" s="380"/>
      <c r="X390" s="380"/>
      <c r="Y390" s="380"/>
      <c r="Z390" s="380"/>
      <c r="AA390" s="380"/>
      <c r="AB390" s="380"/>
      <c r="AC390" s="380"/>
      <c r="AD390" s="380"/>
      <c r="AE390" s="380"/>
      <c r="AF390" s="380"/>
      <c r="AG390" s="380"/>
      <c r="AH390" s="380"/>
      <c r="AI390" s="380"/>
      <c r="AJ390" s="380"/>
      <c r="AK390" s="380"/>
      <c r="AL390" s="380"/>
      <c r="AM390" s="380"/>
      <c r="AN390" s="380"/>
      <c r="AO390" s="380"/>
      <c r="AP390" s="380"/>
      <c r="AQ390" s="380"/>
      <c r="AR390" s="380"/>
      <c r="AS390" s="380"/>
      <c r="AT390" s="380"/>
      <c r="AU390" s="380"/>
      <c r="AV390" s="380"/>
      <c r="AW390" s="380"/>
      <c r="AX390" s="380"/>
      <c r="AY390" s="380"/>
      <c r="AZ390" s="380"/>
      <c r="BA390" s="380"/>
      <c r="BB390" s="380"/>
      <c r="BC390" s="380"/>
      <c r="BD390" s="380"/>
      <c r="BE390" s="380"/>
      <c r="BF390" s="380"/>
      <c r="BG390" s="380"/>
      <c r="BH390" s="380"/>
      <c r="BI390" s="380"/>
      <c r="BJ390" s="380"/>
      <c r="BK390" s="380"/>
      <c r="BL390" s="380"/>
      <c r="BM390" s="380"/>
      <c r="BN390" s="380"/>
      <c r="BO390" s="380"/>
      <c r="BP390" s="380"/>
      <c r="BQ390" s="380"/>
      <c r="BR390" s="380"/>
      <c r="BS390" s="380"/>
      <c r="BT390" s="380"/>
      <c r="BU390" s="380"/>
      <c r="BV390" s="380"/>
      <c r="BW390" s="380"/>
      <c r="BX390" s="380"/>
      <c r="BY390" s="380"/>
      <c r="BZ390" s="380"/>
      <c r="CA390" s="380"/>
      <c r="CB390" s="380"/>
      <c r="CC390" s="380"/>
      <c r="CD390" s="380"/>
    </row>
    <row r="391" spans="1:82" s="382" customFormat="1" ht="17.399999999999999" customHeight="1" x14ac:dyDescent="0.25">
      <c r="A391" s="380" t="s">
        <v>266</v>
      </c>
      <c r="B391" s="383">
        <f t="shared" si="489"/>
        <v>4.4603642172303727E-4</v>
      </c>
      <c r="C391" s="383">
        <f t="shared" si="490"/>
        <v>9.2805377526719423E-3</v>
      </c>
      <c r="D391" s="381"/>
      <c r="E391" s="381">
        <f t="shared" si="491"/>
        <v>-2.270060225456812E-4</v>
      </c>
      <c r="F391" s="381">
        <f t="shared" si="492"/>
        <v>-5.7680930798543226E-4</v>
      </c>
      <c r="G391" s="381">
        <f t="shared" si="493"/>
        <v>-8.627922651589421E-3</v>
      </c>
      <c r="H391" s="381">
        <f t="shared" si="494"/>
        <v>-1.0415286323275843E-3</v>
      </c>
      <c r="I391" s="380"/>
      <c r="J391" s="380"/>
      <c r="K391" s="380"/>
      <c r="L391" s="380"/>
      <c r="M391" s="380"/>
      <c r="N391" s="380"/>
      <c r="O391" s="380"/>
      <c r="P391" s="380"/>
      <c r="Q391" s="380"/>
      <c r="R391" s="380">
        <f t="shared" si="495"/>
        <v>-1.1024450292084723E-2</v>
      </c>
      <c r="S391" s="380"/>
      <c r="T391" s="380"/>
      <c r="U391" s="380"/>
      <c r="V391" s="380"/>
      <c r="W391" s="380"/>
      <c r="X391" s="380"/>
      <c r="Y391" s="380"/>
      <c r="Z391" s="380"/>
      <c r="AA391" s="380"/>
      <c r="AB391" s="380"/>
      <c r="AC391" s="380"/>
      <c r="AD391" s="380"/>
      <c r="AE391" s="380"/>
      <c r="AF391" s="380"/>
      <c r="AG391" s="380"/>
      <c r="AH391" s="380"/>
      <c r="AI391" s="380"/>
      <c r="AJ391" s="380"/>
      <c r="AK391" s="380"/>
      <c r="AL391" s="380"/>
      <c r="AM391" s="380"/>
      <c r="AN391" s="380"/>
      <c r="AO391" s="380"/>
      <c r="AP391" s="380"/>
      <c r="AQ391" s="380"/>
      <c r="AR391" s="380"/>
      <c r="AS391" s="380"/>
      <c r="AT391" s="380"/>
      <c r="AU391" s="380"/>
      <c r="AV391" s="380"/>
      <c r="AW391" s="380"/>
      <c r="AX391" s="380"/>
      <c r="AY391" s="380"/>
      <c r="AZ391" s="380"/>
      <c r="BA391" s="380"/>
      <c r="BB391" s="380"/>
      <c r="BC391" s="380"/>
      <c r="BD391" s="380"/>
      <c r="BE391" s="380"/>
      <c r="BF391" s="380"/>
      <c r="BG391" s="380"/>
      <c r="BH391" s="380"/>
      <c r="BI391" s="380"/>
      <c r="BJ391" s="380"/>
      <c r="BK391" s="380"/>
      <c r="BL391" s="380"/>
      <c r="BM391" s="380"/>
      <c r="BN391" s="380"/>
      <c r="BO391" s="380"/>
      <c r="BP391" s="380"/>
      <c r="BQ391" s="380"/>
      <c r="BR391" s="380"/>
      <c r="BS391" s="380"/>
      <c r="BT391" s="380"/>
      <c r="BU391" s="380"/>
      <c r="BV391" s="380"/>
      <c r="BW391" s="380"/>
      <c r="BX391" s="380"/>
      <c r="BY391" s="380"/>
      <c r="BZ391" s="380"/>
      <c r="CA391" s="380"/>
      <c r="CB391" s="380"/>
      <c r="CC391" s="380"/>
      <c r="CD391" s="380"/>
    </row>
    <row r="392" spans="1:82" s="382" customFormat="1" ht="17.399999999999999" customHeight="1" x14ac:dyDescent="0.25">
      <c r="A392" s="380" t="s">
        <v>267</v>
      </c>
      <c r="B392" s="383">
        <f t="shared" si="489"/>
        <v>1.3021311233218652E-2</v>
      </c>
      <c r="C392" s="383">
        <f t="shared" si="490"/>
        <v>1.518269830376769E-2</v>
      </c>
      <c r="D392" s="381"/>
      <c r="E392" s="381">
        <f t="shared" si="491"/>
        <v>7.7853335405919655E-4</v>
      </c>
      <c r="F392" s="381">
        <f t="shared" si="492"/>
        <v>5.6711717013267014E-2</v>
      </c>
      <c r="G392" s="381" t="e">
        <f t="shared" si="493"/>
        <v>#DIV/0!</v>
      </c>
      <c r="H392" s="381" t="e">
        <f t="shared" si="494"/>
        <v>#DIV/0!</v>
      </c>
      <c r="I392" s="380"/>
      <c r="J392" s="380"/>
      <c r="K392" s="380"/>
      <c r="L392" s="380"/>
      <c r="M392" s="380"/>
      <c r="N392" s="380"/>
      <c r="O392" s="380"/>
      <c r="P392" s="380"/>
      <c r="Q392" s="380"/>
      <c r="R392" s="380">
        <f t="shared" si="495"/>
        <v>4.9319723806931205E-2</v>
      </c>
      <c r="S392" s="380"/>
      <c r="T392" s="380"/>
      <c r="U392" s="380"/>
      <c r="V392" s="380"/>
      <c r="W392" s="380"/>
      <c r="X392" s="380"/>
      <c r="Y392" s="380"/>
      <c r="Z392" s="380"/>
      <c r="AA392" s="380"/>
      <c r="AB392" s="380"/>
      <c r="AC392" s="380"/>
      <c r="AD392" s="380"/>
      <c r="AE392" s="380"/>
      <c r="AF392" s="380"/>
      <c r="AG392" s="380"/>
      <c r="AH392" s="380"/>
      <c r="AI392" s="380"/>
      <c r="AJ392" s="380"/>
      <c r="AK392" s="380"/>
      <c r="AL392" s="380"/>
      <c r="AM392" s="380"/>
      <c r="AN392" s="380"/>
      <c r="AO392" s="380"/>
      <c r="AP392" s="380"/>
      <c r="AQ392" s="380"/>
      <c r="AR392" s="380"/>
      <c r="AS392" s="380"/>
      <c r="AT392" s="380"/>
      <c r="AU392" s="380"/>
      <c r="AV392" s="380"/>
      <c r="AW392" s="380"/>
      <c r="AX392" s="380"/>
      <c r="AY392" s="380"/>
      <c r="AZ392" s="380"/>
      <c r="BA392" s="380"/>
      <c r="BB392" s="380"/>
      <c r="BC392" s="380"/>
      <c r="BD392" s="380"/>
      <c r="BE392" s="380"/>
      <c r="BF392" s="380"/>
      <c r="BG392" s="380"/>
      <c r="BH392" s="380"/>
      <c r="BI392" s="380"/>
      <c r="BJ392" s="380"/>
      <c r="BK392" s="380"/>
      <c r="BL392" s="380"/>
      <c r="BM392" s="380"/>
      <c r="BN392" s="380"/>
      <c r="BO392" s="380"/>
      <c r="BP392" s="380"/>
      <c r="BQ392" s="380"/>
      <c r="BR392" s="380"/>
      <c r="BS392" s="380"/>
      <c r="BT392" s="380"/>
      <c r="BU392" s="380"/>
      <c r="BV392" s="380"/>
      <c r="BW392" s="380"/>
      <c r="BX392" s="380"/>
      <c r="BY392" s="380"/>
      <c r="BZ392" s="380"/>
      <c r="CA392" s="380"/>
      <c r="CB392" s="380"/>
      <c r="CC392" s="380"/>
      <c r="CD392" s="380"/>
    </row>
    <row r="393" spans="1:82" s="382" customFormat="1" ht="17.399999999999999" customHeight="1" x14ac:dyDescent="0.25">
      <c r="A393" s="380" t="s">
        <v>268</v>
      </c>
      <c r="B393" s="383">
        <f t="shared" si="489"/>
        <v>3.6698039744344382E-3</v>
      </c>
      <c r="C393" s="383">
        <f t="shared" si="490"/>
        <v>2.5303188869852801E-3</v>
      </c>
      <c r="D393" s="381"/>
      <c r="E393" s="381">
        <f t="shared" si="491"/>
        <v>7.7731529363294212E-5</v>
      </c>
      <c r="F393" s="381">
        <f t="shared" si="492"/>
        <v>7.6057438426651606E-3</v>
      </c>
      <c r="G393" s="381">
        <f t="shared" si="493"/>
        <v>-7.8552482803932657E-4</v>
      </c>
      <c r="H393" s="381">
        <f t="shared" si="494"/>
        <v>1.5829216013886964E-3</v>
      </c>
      <c r="I393" s="380"/>
      <c r="J393" s="380"/>
      <c r="K393" s="380"/>
      <c r="L393" s="380"/>
      <c r="M393" s="380"/>
      <c r="N393" s="380"/>
      <c r="O393" s="380"/>
      <c r="P393" s="380"/>
      <c r="Q393" s="380"/>
      <c r="R393" s="380">
        <f t="shared" si="495"/>
        <v>1.0641465277979425E-3</v>
      </c>
      <c r="S393" s="380"/>
      <c r="T393" s="380"/>
      <c r="U393" s="380"/>
      <c r="V393" s="380"/>
      <c r="W393" s="380"/>
      <c r="X393" s="380"/>
      <c r="Y393" s="380"/>
      <c r="Z393" s="380"/>
      <c r="AA393" s="380"/>
      <c r="AB393" s="380"/>
      <c r="AC393" s="380"/>
      <c r="AD393" s="380"/>
      <c r="AE393" s="380"/>
      <c r="AF393" s="380"/>
      <c r="AG393" s="380"/>
      <c r="AH393" s="380"/>
      <c r="AI393" s="380"/>
      <c r="AJ393" s="380"/>
      <c r="AK393" s="380"/>
      <c r="AL393" s="380"/>
      <c r="AM393" s="380"/>
      <c r="AN393" s="380"/>
      <c r="AO393" s="380"/>
      <c r="AP393" s="380"/>
      <c r="AQ393" s="380"/>
      <c r="AR393" s="380"/>
      <c r="AS393" s="380"/>
      <c r="AT393" s="380"/>
      <c r="AU393" s="380"/>
      <c r="AV393" s="380"/>
      <c r="AW393" s="380"/>
      <c r="AX393" s="380"/>
      <c r="AY393" s="380"/>
      <c r="AZ393" s="380"/>
      <c r="BA393" s="380"/>
      <c r="BB393" s="380"/>
      <c r="BC393" s="380"/>
      <c r="BD393" s="380"/>
      <c r="BE393" s="380"/>
      <c r="BF393" s="380"/>
      <c r="BG393" s="380"/>
      <c r="BH393" s="380"/>
      <c r="BI393" s="380"/>
      <c r="BJ393" s="380"/>
      <c r="BK393" s="380"/>
      <c r="BL393" s="380"/>
      <c r="BM393" s="380"/>
      <c r="BN393" s="380"/>
      <c r="BO393" s="380"/>
      <c r="BP393" s="380"/>
      <c r="BQ393" s="380"/>
      <c r="BR393" s="380"/>
      <c r="BS393" s="380"/>
      <c r="BT393" s="380"/>
      <c r="BU393" s="380"/>
      <c r="BV393" s="380"/>
      <c r="BW393" s="380"/>
      <c r="BX393" s="380"/>
      <c r="BY393" s="380"/>
      <c r="BZ393" s="380"/>
      <c r="CA393" s="380"/>
      <c r="CB393" s="380"/>
      <c r="CC393" s="380"/>
      <c r="CD393" s="380"/>
    </row>
    <row r="394" spans="1:82" s="382" customFormat="1" ht="17.399999999999999" customHeight="1" x14ac:dyDescent="0.25">
      <c r="A394" s="380" t="s">
        <v>269</v>
      </c>
      <c r="B394" s="383">
        <f t="shared" si="489"/>
        <v>9.1975068330899131E-4</v>
      </c>
      <c r="C394" s="383">
        <f t="shared" si="490"/>
        <v>3.0708415589067186E-3</v>
      </c>
      <c r="D394" s="381"/>
      <c r="E394" s="381">
        <f t="shared" si="491"/>
        <v>3.7243820295922565E-4</v>
      </c>
      <c r="F394" s="381">
        <f t="shared" si="492"/>
        <v>-8.881662020562427E-3</v>
      </c>
      <c r="G394" s="381">
        <f t="shared" si="493"/>
        <v>-4.3741147886038915E-3</v>
      </c>
      <c r="H394" s="381">
        <f t="shared" si="494"/>
        <v>1.1101916124536318E-3</v>
      </c>
      <c r="I394" s="380"/>
      <c r="J394" s="380"/>
      <c r="K394" s="380"/>
      <c r="L394" s="380"/>
      <c r="M394" s="380"/>
      <c r="N394" s="380"/>
      <c r="O394" s="380"/>
      <c r="P394" s="380"/>
      <c r="Q394" s="380"/>
      <c r="R394" s="380">
        <f t="shared" si="495"/>
        <v>-7.9829995681580789E-3</v>
      </c>
      <c r="S394" s="380"/>
      <c r="T394" s="380"/>
      <c r="U394" s="380"/>
      <c r="V394" s="380"/>
      <c r="W394" s="380"/>
      <c r="X394" s="380"/>
      <c r="Y394" s="380"/>
      <c r="Z394" s="380"/>
      <c r="AA394" s="380"/>
      <c r="AB394" s="380"/>
      <c r="AC394" s="380"/>
      <c r="AD394" s="380"/>
      <c r="AE394" s="380"/>
      <c r="AF394" s="380"/>
      <c r="AG394" s="380"/>
      <c r="AH394" s="380"/>
      <c r="AI394" s="380"/>
      <c r="AJ394" s="380"/>
      <c r="AK394" s="380"/>
      <c r="AL394" s="380"/>
      <c r="AM394" s="380"/>
      <c r="AN394" s="380"/>
      <c r="AO394" s="380"/>
      <c r="AP394" s="380"/>
      <c r="AQ394" s="380"/>
      <c r="AR394" s="380"/>
      <c r="AS394" s="380"/>
      <c r="AT394" s="380"/>
      <c r="AU394" s="380"/>
      <c r="AV394" s="380"/>
      <c r="AW394" s="380"/>
      <c r="AX394" s="380"/>
      <c r="AY394" s="380"/>
      <c r="AZ394" s="380"/>
      <c r="BA394" s="380"/>
      <c r="BB394" s="380"/>
      <c r="BC394" s="380"/>
      <c r="BD394" s="380"/>
      <c r="BE394" s="380"/>
      <c r="BF394" s="380"/>
      <c r="BG394" s="380"/>
      <c r="BH394" s="380"/>
      <c r="BI394" s="380"/>
      <c r="BJ394" s="380"/>
      <c r="BK394" s="380"/>
      <c r="BL394" s="380"/>
      <c r="BM394" s="380"/>
      <c r="BN394" s="380"/>
      <c r="BO394" s="380"/>
      <c r="BP394" s="380"/>
      <c r="BQ394" s="380"/>
      <c r="BR394" s="380"/>
      <c r="BS394" s="380"/>
      <c r="BT394" s="380"/>
      <c r="BU394" s="380"/>
      <c r="BV394" s="380"/>
      <c r="BW394" s="380"/>
      <c r="BX394" s="380"/>
      <c r="BY394" s="380"/>
      <c r="BZ394" s="380"/>
      <c r="CA394" s="380"/>
      <c r="CB394" s="380"/>
      <c r="CC394" s="380"/>
      <c r="CD394" s="380"/>
    </row>
    <row r="395" spans="1:82" s="382" customFormat="1" ht="17.399999999999999" customHeight="1" x14ac:dyDescent="0.25">
      <c r="A395" s="380" t="s">
        <v>270</v>
      </c>
      <c r="B395" s="383">
        <f t="shared" si="489"/>
        <v>1.3473400837296971E-6</v>
      </c>
      <c r="C395" s="383">
        <f t="shared" si="490"/>
        <v>1.9787895337974529E-5</v>
      </c>
      <c r="D395" s="381"/>
      <c r="E395" s="381">
        <f t="shared" si="491"/>
        <v>8.840397189585298E-7</v>
      </c>
      <c r="F395" s="381">
        <f t="shared" si="492"/>
        <v>-2.1669748839314134E-5</v>
      </c>
      <c r="G395" s="381">
        <f t="shared" si="493"/>
        <v>-4.9447835644755855E-5</v>
      </c>
      <c r="H395" s="381">
        <f t="shared" si="494"/>
        <v>-4.9447835644755855E-5</v>
      </c>
      <c r="I395" s="380"/>
      <c r="J395" s="380"/>
      <c r="K395" s="380"/>
      <c r="L395" s="380"/>
      <c r="M395" s="380"/>
      <c r="N395" s="380"/>
      <c r="O395" s="380"/>
      <c r="P395" s="380"/>
      <c r="Q395" s="380"/>
      <c r="R395" s="380">
        <f t="shared" si="495"/>
        <v>-4.7263923812946339E-5</v>
      </c>
      <c r="S395" s="380"/>
      <c r="T395" s="380"/>
      <c r="U395" s="380"/>
      <c r="V395" s="380"/>
      <c r="W395" s="380"/>
      <c r="X395" s="380"/>
      <c r="Y395" s="380"/>
      <c r="Z395" s="380"/>
      <c r="AA395" s="380"/>
      <c r="AB395" s="380"/>
      <c r="AC395" s="380"/>
      <c r="AD395" s="380"/>
      <c r="AE395" s="380"/>
      <c r="AF395" s="380"/>
      <c r="AG395" s="380"/>
      <c r="AH395" s="380"/>
      <c r="AI395" s="380"/>
      <c r="AJ395" s="380"/>
      <c r="AK395" s="380"/>
      <c r="AL395" s="380"/>
      <c r="AM395" s="380"/>
      <c r="AN395" s="380"/>
      <c r="AO395" s="380"/>
      <c r="AP395" s="380"/>
      <c r="AQ395" s="380"/>
      <c r="AR395" s="380"/>
      <c r="AS395" s="380"/>
      <c r="AT395" s="380"/>
      <c r="AU395" s="380"/>
      <c r="AV395" s="380"/>
      <c r="AW395" s="380"/>
      <c r="AX395" s="380"/>
      <c r="AY395" s="380"/>
      <c r="AZ395" s="380"/>
      <c r="BA395" s="380"/>
      <c r="BB395" s="380"/>
      <c r="BC395" s="380"/>
      <c r="BD395" s="380"/>
      <c r="BE395" s="380"/>
      <c r="BF395" s="380"/>
      <c r="BG395" s="380"/>
      <c r="BH395" s="380"/>
      <c r="BI395" s="380"/>
      <c r="BJ395" s="380"/>
      <c r="BK395" s="380"/>
      <c r="BL395" s="380"/>
      <c r="BM395" s="380"/>
      <c r="BN395" s="380"/>
      <c r="BO395" s="380"/>
      <c r="BP395" s="380"/>
      <c r="BQ395" s="380"/>
      <c r="BR395" s="380"/>
      <c r="BS395" s="380"/>
      <c r="BT395" s="380"/>
      <c r="BU395" s="380"/>
      <c r="BV395" s="380"/>
      <c r="BW395" s="380"/>
      <c r="BX395" s="380"/>
      <c r="BY395" s="380"/>
      <c r="BZ395" s="380"/>
      <c r="CA395" s="380"/>
      <c r="CB395" s="380"/>
      <c r="CC395" s="380"/>
      <c r="CD395" s="380"/>
    </row>
    <row r="396" spans="1:82" s="382" customFormat="1" ht="17.399999999999999" customHeight="1" x14ac:dyDescent="0.25">
      <c r="A396" s="380" t="s">
        <v>308</v>
      </c>
      <c r="B396" s="380"/>
      <c r="C396" s="380"/>
      <c r="D396" s="381"/>
      <c r="E396" s="381">
        <f t="shared" si="491"/>
        <v>-2.1939450256525106E-10</v>
      </c>
      <c r="F396" s="381"/>
      <c r="G396" s="381"/>
      <c r="H396" s="381"/>
      <c r="I396" s="380"/>
      <c r="J396" s="380"/>
      <c r="K396" s="380"/>
      <c r="L396" s="380"/>
      <c r="M396" s="380"/>
      <c r="N396" s="380"/>
      <c r="O396" s="380"/>
      <c r="P396" s="380"/>
      <c r="Q396" s="380"/>
      <c r="R396" s="380"/>
      <c r="S396" s="380"/>
      <c r="T396" s="380"/>
      <c r="U396" s="380"/>
      <c r="V396" s="380"/>
      <c r="W396" s="380"/>
      <c r="X396" s="380"/>
      <c r="Y396" s="380"/>
      <c r="Z396" s="380"/>
      <c r="AA396" s="380"/>
      <c r="AB396" s="380"/>
      <c r="AC396" s="380"/>
      <c r="AD396" s="380"/>
      <c r="AE396" s="380"/>
      <c r="AF396" s="380"/>
      <c r="AG396" s="380"/>
      <c r="AH396" s="380"/>
      <c r="AI396" s="380"/>
      <c r="AJ396" s="380"/>
      <c r="AK396" s="380"/>
      <c r="AL396" s="380"/>
      <c r="AM396" s="380"/>
      <c r="AN396" s="380"/>
      <c r="AO396" s="380"/>
      <c r="AP396" s="380"/>
      <c r="AQ396" s="380"/>
      <c r="AR396" s="380"/>
      <c r="AS396" s="380"/>
      <c r="AT396" s="380"/>
      <c r="AU396" s="380"/>
      <c r="AV396" s="380"/>
      <c r="AW396" s="380"/>
      <c r="AX396" s="380"/>
      <c r="AY396" s="380"/>
      <c r="AZ396" s="380"/>
      <c r="BA396" s="380"/>
      <c r="BB396" s="380"/>
      <c r="BC396" s="380"/>
      <c r="BD396" s="380"/>
      <c r="BE396" s="380"/>
      <c r="BF396" s="380"/>
      <c r="BG396" s="380"/>
      <c r="BH396" s="380"/>
      <c r="BI396" s="380"/>
      <c r="BJ396" s="380"/>
      <c r="BK396" s="380"/>
      <c r="BL396" s="380"/>
      <c r="BM396" s="380"/>
      <c r="BN396" s="380"/>
      <c r="BO396" s="380"/>
      <c r="BP396" s="380"/>
      <c r="BQ396" s="380"/>
      <c r="BR396" s="380"/>
      <c r="BS396" s="380"/>
      <c r="BT396" s="380"/>
      <c r="BU396" s="380"/>
      <c r="BV396" s="380"/>
      <c r="BW396" s="380"/>
      <c r="BX396" s="380"/>
      <c r="BY396" s="380"/>
      <c r="BZ396" s="380"/>
      <c r="CA396" s="380"/>
      <c r="CB396" s="380"/>
      <c r="CC396" s="380"/>
      <c r="CD396" s="380"/>
    </row>
    <row r="397" spans="1:82" ht="17.399999999999999" customHeight="1" x14ac:dyDescent="0.25">
      <c r="A397" s="229" t="s">
        <v>271</v>
      </c>
      <c r="B397" s="229"/>
      <c r="C397" s="229"/>
      <c r="D397" s="168"/>
      <c r="E397" s="168"/>
      <c r="F397" s="168"/>
      <c r="G397" s="168"/>
      <c r="H397" s="168"/>
      <c r="I397" s="229"/>
      <c r="J397" s="229"/>
      <c r="K397" s="229"/>
      <c r="L397" s="229"/>
      <c r="M397" s="229"/>
      <c r="N397" s="229"/>
      <c r="O397" s="229"/>
      <c r="P397" s="229"/>
      <c r="Q397" s="229"/>
      <c r="R397" s="252"/>
      <c r="S397" s="229"/>
      <c r="T397" s="229"/>
      <c r="U397" s="229"/>
      <c r="V397" s="229"/>
      <c r="W397" s="229"/>
      <c r="X397" s="229"/>
      <c r="Y397" s="229"/>
      <c r="Z397" s="229"/>
      <c r="AA397" s="229"/>
      <c r="AB397" s="229"/>
      <c r="AC397" s="229"/>
      <c r="AD397" s="229"/>
      <c r="AE397" s="229"/>
      <c r="AF397" s="229"/>
      <c r="AG397" s="229"/>
      <c r="AH397" s="229"/>
      <c r="AI397" s="229"/>
      <c r="AJ397" s="229"/>
      <c r="AK397" s="229"/>
      <c r="AL397" s="229"/>
      <c r="AM397" s="229"/>
      <c r="AN397" s="229"/>
      <c r="AO397" s="229"/>
      <c r="AP397" s="229"/>
      <c r="AQ397" s="229"/>
      <c r="AR397" s="229"/>
      <c r="AS397" s="229"/>
      <c r="AT397" s="229"/>
      <c r="AU397" s="229"/>
      <c r="AV397" s="229"/>
      <c r="AW397" s="229"/>
      <c r="AX397" s="229"/>
      <c r="AY397" s="229"/>
      <c r="AZ397" s="229"/>
      <c r="BA397" s="229"/>
      <c r="BB397" s="229"/>
      <c r="BC397" s="229"/>
      <c r="BD397" s="229"/>
      <c r="BE397" s="229"/>
      <c r="BF397" s="229"/>
      <c r="BG397" s="229"/>
      <c r="BH397" s="229"/>
      <c r="BI397" s="229"/>
      <c r="BJ397" s="229"/>
      <c r="BK397" s="229"/>
      <c r="BL397" s="229"/>
      <c r="BM397" s="229"/>
      <c r="BN397" s="229"/>
      <c r="BO397" s="229"/>
      <c r="BP397" s="229"/>
      <c r="BQ397" s="229"/>
      <c r="BR397" s="229"/>
      <c r="BS397" s="229"/>
      <c r="BT397" s="229"/>
      <c r="BU397" s="229"/>
      <c r="BV397" s="229"/>
      <c r="BW397" s="229"/>
      <c r="BX397" s="229"/>
      <c r="BY397" s="229"/>
      <c r="BZ397" s="229"/>
      <c r="CA397" s="229"/>
      <c r="CB397" s="229"/>
      <c r="CC397" s="229"/>
      <c r="CD397" s="229"/>
    </row>
    <row r="398" spans="1:82" ht="17.399999999999999" customHeight="1" x14ac:dyDescent="0.25">
      <c r="A398" s="229" t="s">
        <v>287</v>
      </c>
      <c r="B398" s="229"/>
      <c r="C398" s="229"/>
      <c r="D398" s="168"/>
      <c r="E398" s="168"/>
      <c r="F398" s="168"/>
      <c r="G398" s="168"/>
      <c r="H398" s="168"/>
      <c r="I398" s="229"/>
      <c r="J398" s="229"/>
      <c r="K398" s="229"/>
      <c r="L398" s="229"/>
      <c r="M398" s="229"/>
      <c r="N398" s="229"/>
      <c r="O398" s="229"/>
      <c r="P398" s="229"/>
      <c r="Q398" s="229"/>
      <c r="R398" s="252"/>
      <c r="S398" s="229"/>
      <c r="T398" s="229"/>
      <c r="U398" s="229"/>
      <c r="V398" s="229"/>
      <c r="W398" s="229"/>
      <c r="X398" s="229"/>
      <c r="Y398" s="229"/>
      <c r="Z398" s="229"/>
      <c r="AA398" s="229"/>
      <c r="AB398" s="229"/>
      <c r="AC398" s="229"/>
      <c r="AD398" s="229"/>
      <c r="AE398" s="229"/>
      <c r="AF398" s="229"/>
      <c r="AG398" s="229"/>
      <c r="AH398" s="229"/>
      <c r="AI398" s="229"/>
      <c r="AJ398" s="229"/>
      <c r="AK398" s="229"/>
      <c r="AL398" s="229"/>
      <c r="AM398" s="229"/>
      <c r="AN398" s="229"/>
      <c r="AO398" s="229"/>
      <c r="AP398" s="229"/>
      <c r="AQ398" s="229"/>
      <c r="AR398" s="229"/>
      <c r="AS398" s="229"/>
      <c r="AT398" s="229"/>
      <c r="AU398" s="229"/>
      <c r="AV398" s="229"/>
      <c r="AW398" s="229"/>
      <c r="AX398" s="229"/>
      <c r="AY398" s="229"/>
      <c r="AZ398" s="229"/>
      <c r="BA398" s="229"/>
      <c r="BB398" s="229"/>
      <c r="BC398" s="229"/>
      <c r="BD398" s="229"/>
      <c r="BE398" s="229"/>
      <c r="BF398" s="229"/>
      <c r="BG398" s="229"/>
      <c r="BH398" s="229"/>
      <c r="BI398" s="229"/>
      <c r="BJ398" s="229"/>
      <c r="BK398" s="229"/>
      <c r="BL398" s="229"/>
      <c r="BM398" s="229"/>
      <c r="BN398" s="229"/>
      <c r="BO398" s="229"/>
      <c r="BP398" s="229"/>
      <c r="BQ398" s="229"/>
      <c r="BR398" s="229"/>
      <c r="BS398" s="229"/>
      <c r="BT398" s="229"/>
      <c r="BU398" s="229"/>
      <c r="BV398" s="229"/>
      <c r="BW398" s="229"/>
      <c r="BX398" s="229"/>
      <c r="BY398" s="229"/>
      <c r="BZ398" s="229"/>
      <c r="CA398" s="229"/>
      <c r="CB398" s="229"/>
      <c r="CC398" s="229"/>
      <c r="CD398" s="229"/>
    </row>
    <row r="399" spans="1:82" ht="17.399999999999999" customHeight="1" x14ac:dyDescent="0.25">
      <c r="A399" s="229" t="s">
        <v>297</v>
      </c>
      <c r="B399" s="229"/>
      <c r="C399" s="229"/>
      <c r="D399" s="168"/>
      <c r="E399" s="168"/>
      <c r="F399" s="168"/>
      <c r="G399" s="168"/>
      <c r="H399" s="168"/>
      <c r="I399" s="229"/>
      <c r="J399" s="229"/>
      <c r="K399" s="229"/>
      <c r="L399" s="229"/>
      <c r="M399" s="229"/>
      <c r="N399" s="229"/>
      <c r="O399" s="229"/>
      <c r="P399" s="229"/>
      <c r="Q399" s="229"/>
      <c r="R399" s="252"/>
      <c r="S399" s="229"/>
      <c r="T399" s="229"/>
      <c r="U399" s="229"/>
      <c r="V399" s="229"/>
      <c r="W399" s="229"/>
      <c r="X399" s="229"/>
      <c r="Y399" s="229"/>
      <c r="Z399" s="229"/>
      <c r="AA399" s="229"/>
      <c r="AB399" s="229"/>
      <c r="AC399" s="229"/>
      <c r="AD399" s="229"/>
      <c r="AE399" s="229"/>
      <c r="AF399" s="229"/>
      <c r="AG399" s="229"/>
      <c r="AH399" s="229"/>
      <c r="AI399" s="229"/>
      <c r="AJ399" s="229"/>
      <c r="AK399" s="229"/>
      <c r="AL399" s="229"/>
      <c r="AM399" s="229"/>
      <c r="AN399" s="229"/>
      <c r="AO399" s="229"/>
      <c r="AP399" s="229"/>
      <c r="AQ399" s="229"/>
      <c r="AR399" s="229"/>
      <c r="AS399" s="229"/>
      <c r="AT399" s="229"/>
      <c r="AU399" s="229"/>
      <c r="AV399" s="229"/>
      <c r="AW399" s="229"/>
      <c r="AX399" s="229"/>
      <c r="AY399" s="229"/>
      <c r="AZ399" s="229"/>
      <c r="BA399" s="229"/>
      <c r="BB399" s="229"/>
      <c r="BC399" s="229"/>
      <c r="BD399" s="229"/>
      <c r="BE399" s="229"/>
      <c r="BF399" s="229"/>
      <c r="BG399" s="229"/>
      <c r="BH399" s="229"/>
      <c r="BI399" s="229"/>
      <c r="BJ399" s="229"/>
      <c r="BK399" s="229"/>
      <c r="BL399" s="229"/>
      <c r="BM399" s="229"/>
      <c r="BN399" s="229"/>
      <c r="BO399" s="229"/>
      <c r="BP399" s="229"/>
      <c r="BQ399" s="229"/>
      <c r="BR399" s="229"/>
      <c r="BS399" s="229"/>
      <c r="BT399" s="229"/>
      <c r="BU399" s="229"/>
      <c r="BV399" s="229"/>
      <c r="BW399" s="229"/>
      <c r="BX399" s="229"/>
      <c r="BY399" s="229"/>
      <c r="BZ399" s="229"/>
      <c r="CA399" s="229"/>
      <c r="CB399" s="229"/>
      <c r="CC399" s="229"/>
      <c r="CD399" s="229"/>
    </row>
  </sheetData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AC28-6238-4F86-8515-87E8623A3677}">
  <dimension ref="A1:CD399"/>
  <sheetViews>
    <sheetView zoomScaleNormal="100" workbookViewId="0">
      <pane xSplit="4" ySplit="8" topLeftCell="E16" activePane="bottomRight" state="frozen"/>
      <selection pane="topRight" activeCell="E1" sqref="E1"/>
      <selection pane="bottomLeft" activeCell="A9" sqref="A9"/>
      <selection pane="bottomRight" activeCell="A344" sqref="A344:XFD396"/>
    </sheetView>
  </sheetViews>
  <sheetFormatPr defaultColWidth="8.6640625" defaultRowHeight="15" x14ac:dyDescent="0.25"/>
  <cols>
    <col min="1" max="1" width="41.88671875" style="130" customWidth="1"/>
    <col min="2" max="2" width="12.109375" style="139" customWidth="1"/>
    <col min="3" max="3" width="12.109375" style="140" customWidth="1"/>
    <col min="4" max="8" width="12" style="143" customWidth="1"/>
    <col min="9" max="9" width="0.6640625" style="142" customWidth="1"/>
    <col min="10" max="10" width="0.33203125" style="140" customWidth="1"/>
    <col min="11" max="13" width="0.77734375" style="140" customWidth="1"/>
    <col min="14" max="14" width="9.88671875" style="140" customWidth="1"/>
    <col min="15" max="17" width="0.77734375" style="140" customWidth="1"/>
    <col min="18" max="18" width="9.44140625" style="315" customWidth="1"/>
    <col min="19" max="20" width="9.44140625" style="140" customWidth="1"/>
    <col min="21" max="27" width="0.44140625" style="140" customWidth="1"/>
    <col min="28" max="38" width="12.88671875" style="140" customWidth="1"/>
    <col min="39" max="47" width="13.21875" style="140" customWidth="1"/>
    <col min="48" max="57" width="0.6640625" style="140" customWidth="1"/>
    <col min="58" max="58" width="12.77734375" style="140" customWidth="1"/>
    <col min="59" max="77" width="0.33203125" style="140" customWidth="1"/>
    <col min="78" max="79" width="10.21875" style="140" hidden="1" customWidth="1"/>
    <col min="80" max="80" width="13.109375" style="140" customWidth="1"/>
    <col min="81" max="81" width="11.6640625" style="140" customWidth="1"/>
    <col min="82" max="82" width="10.21875" style="140" customWidth="1"/>
    <col min="83" max="16384" width="8.6640625" style="140"/>
  </cols>
  <sheetData>
    <row r="1" spans="1:82" s="209" customFormat="1" ht="17.399999999999999" customHeight="1" x14ac:dyDescent="0.25">
      <c r="A1" s="363">
        <f>+D66</f>
        <v>0.29214208635858085</v>
      </c>
      <c r="B1" s="209">
        <v>1</v>
      </c>
      <c r="C1" s="209">
        <v>2</v>
      </c>
      <c r="D1" s="209">
        <v>3</v>
      </c>
      <c r="E1" s="209">
        <v>4</v>
      </c>
      <c r="F1" s="209">
        <v>5</v>
      </c>
      <c r="G1" s="209">
        <v>6</v>
      </c>
      <c r="H1" s="209">
        <v>7</v>
      </c>
      <c r="I1" s="209">
        <v>8</v>
      </c>
      <c r="J1" s="209">
        <v>9</v>
      </c>
      <c r="K1" s="209">
        <v>10</v>
      </c>
      <c r="L1" s="209">
        <v>11</v>
      </c>
      <c r="M1" s="209">
        <v>12</v>
      </c>
      <c r="N1" s="209">
        <v>13</v>
      </c>
      <c r="O1" s="209">
        <v>14</v>
      </c>
      <c r="P1" s="209">
        <v>15</v>
      </c>
      <c r="Q1" s="209">
        <v>16</v>
      </c>
      <c r="R1" s="330">
        <v>17</v>
      </c>
      <c r="S1" s="209">
        <v>18</v>
      </c>
      <c r="T1" s="209">
        <v>19</v>
      </c>
      <c r="U1" s="209">
        <v>20</v>
      </c>
      <c r="V1" s="209">
        <v>21</v>
      </c>
      <c r="W1" s="209">
        <v>22</v>
      </c>
      <c r="X1" s="209">
        <v>23</v>
      </c>
      <c r="Y1" s="209">
        <v>24</v>
      </c>
      <c r="Z1" s="209">
        <v>25</v>
      </c>
      <c r="AA1" s="209">
        <v>26</v>
      </c>
      <c r="AB1" s="209">
        <v>27</v>
      </c>
      <c r="AC1" s="209">
        <v>28</v>
      </c>
      <c r="AD1" s="209">
        <v>29</v>
      </c>
      <c r="AE1" s="209">
        <v>30</v>
      </c>
      <c r="AF1" s="209">
        <v>31</v>
      </c>
      <c r="AG1" s="209">
        <v>32</v>
      </c>
      <c r="AH1" s="209">
        <v>33</v>
      </c>
      <c r="AI1" s="209">
        <v>34</v>
      </c>
      <c r="AJ1" s="209">
        <v>35</v>
      </c>
      <c r="AK1" s="209">
        <v>36</v>
      </c>
      <c r="AL1" s="209">
        <v>37</v>
      </c>
      <c r="AM1" s="209">
        <v>38</v>
      </c>
      <c r="AN1" s="209">
        <v>39</v>
      </c>
      <c r="AO1" s="209">
        <f t="shared" ref="AO1:CB1" si="0">+AN1+1</f>
        <v>40</v>
      </c>
      <c r="AP1" s="209">
        <f t="shared" si="0"/>
        <v>41</v>
      </c>
      <c r="AQ1" s="209">
        <f t="shared" si="0"/>
        <v>42</v>
      </c>
      <c r="AR1" s="209">
        <f t="shared" si="0"/>
        <v>43</v>
      </c>
      <c r="AS1" s="209">
        <f t="shared" si="0"/>
        <v>44</v>
      </c>
      <c r="AT1" s="209">
        <f t="shared" si="0"/>
        <v>45</v>
      </c>
      <c r="AU1" s="209">
        <f t="shared" si="0"/>
        <v>46</v>
      </c>
      <c r="AV1" s="209">
        <f t="shared" si="0"/>
        <v>47</v>
      </c>
      <c r="AW1" s="209">
        <f t="shared" si="0"/>
        <v>48</v>
      </c>
      <c r="AX1" s="209">
        <f t="shared" si="0"/>
        <v>49</v>
      </c>
      <c r="AY1" s="209">
        <f t="shared" si="0"/>
        <v>50</v>
      </c>
      <c r="AZ1" s="209">
        <f t="shared" si="0"/>
        <v>51</v>
      </c>
      <c r="BA1" s="209">
        <f t="shared" si="0"/>
        <v>52</v>
      </c>
      <c r="BB1" s="209">
        <f t="shared" si="0"/>
        <v>53</v>
      </c>
      <c r="BC1" s="209">
        <f t="shared" si="0"/>
        <v>54</v>
      </c>
      <c r="BD1" s="209">
        <f t="shared" si="0"/>
        <v>55</v>
      </c>
      <c r="BE1" s="209">
        <f t="shared" si="0"/>
        <v>56</v>
      </c>
      <c r="BF1" s="209">
        <f t="shared" si="0"/>
        <v>57</v>
      </c>
      <c r="BG1" s="209">
        <f t="shared" si="0"/>
        <v>58</v>
      </c>
      <c r="BH1" s="209">
        <f t="shared" si="0"/>
        <v>59</v>
      </c>
      <c r="BI1" s="209">
        <f t="shared" si="0"/>
        <v>60</v>
      </c>
      <c r="BJ1" s="209">
        <f t="shared" si="0"/>
        <v>61</v>
      </c>
      <c r="BK1" s="209">
        <f t="shared" si="0"/>
        <v>62</v>
      </c>
      <c r="BL1" s="209">
        <f t="shared" si="0"/>
        <v>63</v>
      </c>
      <c r="BM1" s="209">
        <f t="shared" si="0"/>
        <v>64</v>
      </c>
      <c r="BN1" s="209">
        <f t="shared" si="0"/>
        <v>65</v>
      </c>
      <c r="BO1" s="209">
        <f t="shared" si="0"/>
        <v>66</v>
      </c>
      <c r="BP1" s="209">
        <f t="shared" si="0"/>
        <v>67</v>
      </c>
      <c r="BQ1" s="209">
        <f t="shared" si="0"/>
        <v>68</v>
      </c>
      <c r="BR1" s="209">
        <f t="shared" si="0"/>
        <v>69</v>
      </c>
      <c r="BS1" s="209">
        <f t="shared" si="0"/>
        <v>70</v>
      </c>
      <c r="BT1" s="209">
        <f t="shared" si="0"/>
        <v>71</v>
      </c>
      <c r="BU1" s="209">
        <f t="shared" si="0"/>
        <v>72</v>
      </c>
      <c r="BV1" s="209">
        <f t="shared" si="0"/>
        <v>73</v>
      </c>
      <c r="BW1" s="209">
        <f t="shared" si="0"/>
        <v>74</v>
      </c>
      <c r="BX1" s="209">
        <f t="shared" si="0"/>
        <v>75</v>
      </c>
      <c r="BY1" s="209">
        <f t="shared" si="0"/>
        <v>76</v>
      </c>
      <c r="BZ1" s="209">
        <f t="shared" si="0"/>
        <v>77</v>
      </c>
      <c r="CA1" s="209">
        <f t="shared" si="0"/>
        <v>78</v>
      </c>
      <c r="CB1" s="209">
        <f t="shared" si="0"/>
        <v>79</v>
      </c>
      <c r="CC1" s="209">
        <f>+CB1+1</f>
        <v>80</v>
      </c>
      <c r="CD1" s="209">
        <f>+CC1+1</f>
        <v>81</v>
      </c>
    </row>
    <row r="2" spans="1:82" s="209" customFormat="1" ht="17.399999999999999" customHeight="1" x14ac:dyDescent="0.25">
      <c r="A2" s="121" t="s">
        <v>195</v>
      </c>
      <c r="B2" s="209">
        <v>2020</v>
      </c>
      <c r="C2" s="209">
        <f>+B2+Parameters!$B$14</f>
        <v>2025</v>
      </c>
      <c r="D2" s="209">
        <f>+C2+Parameters!$B$14</f>
        <v>2030</v>
      </c>
      <c r="E2" s="209">
        <f>+D2+Parameters!$B$14</f>
        <v>2035</v>
      </c>
      <c r="F2" s="209">
        <f>+E2+Parameters!$B$14</f>
        <v>2040</v>
      </c>
      <c r="G2" s="209">
        <f>+F2+Parameters!$B$14</f>
        <v>2045</v>
      </c>
      <c r="H2" s="209">
        <f>+G2+Parameters!$B$14</f>
        <v>2050</v>
      </c>
      <c r="I2" s="209">
        <f>+H2+Parameters!$B$14</f>
        <v>2055</v>
      </c>
      <c r="J2" s="209">
        <f>+I2+Parameters!$B$14</f>
        <v>2060</v>
      </c>
      <c r="K2" s="209">
        <f>+J2+Parameters!$B$14</f>
        <v>2065</v>
      </c>
      <c r="L2" s="209">
        <f>+K2+Parameters!$B$14</f>
        <v>2070</v>
      </c>
      <c r="M2" s="209">
        <f>+L2+Parameters!$B$14</f>
        <v>2075</v>
      </c>
      <c r="N2" s="209">
        <f>+M2+Parameters!$B$14</f>
        <v>2080</v>
      </c>
      <c r="O2" s="209">
        <f>+N2+Parameters!$B$14</f>
        <v>2085</v>
      </c>
      <c r="P2" s="209">
        <f>+O2+Parameters!$B$14</f>
        <v>2090</v>
      </c>
      <c r="Q2" s="209">
        <f>+P2+Parameters!$B$14</f>
        <v>2095</v>
      </c>
      <c r="R2" s="330">
        <f>+Q2+Parameters!$B$14</f>
        <v>2100</v>
      </c>
      <c r="S2" s="209">
        <f>+R2+Parameters!$B$14</f>
        <v>2105</v>
      </c>
      <c r="T2" s="209">
        <f>+S2+Parameters!$B$14</f>
        <v>2110</v>
      </c>
      <c r="U2" s="209">
        <f>+T2+Parameters!$B$14</f>
        <v>2115</v>
      </c>
      <c r="V2" s="209">
        <f>+U2+Parameters!$B$14</f>
        <v>2120</v>
      </c>
      <c r="W2" s="209">
        <f>+V2+Parameters!$B$14</f>
        <v>2125</v>
      </c>
      <c r="X2" s="209">
        <f>+W2+Parameters!$B$14</f>
        <v>2130</v>
      </c>
      <c r="Y2" s="209">
        <f>+X2+Parameters!$B$14</f>
        <v>2135</v>
      </c>
      <c r="Z2" s="209">
        <f>+Y2+Parameters!$B$14</f>
        <v>2140</v>
      </c>
      <c r="AA2" s="209">
        <f>+Z2+Parameters!$B$14</f>
        <v>2145</v>
      </c>
      <c r="AB2" s="209">
        <f>+AA2+Parameters!$B$14</f>
        <v>2150</v>
      </c>
      <c r="AC2" s="209">
        <f>+AB2+Parameters!$B$14</f>
        <v>2155</v>
      </c>
      <c r="AD2" s="209">
        <f>+AC2+Parameters!$B$14</f>
        <v>2160</v>
      </c>
      <c r="AE2" s="209">
        <f>+AD2+Parameters!$B$14</f>
        <v>2165</v>
      </c>
      <c r="AF2" s="209">
        <f>+AE2+Parameters!$B$14</f>
        <v>2170</v>
      </c>
      <c r="AG2" s="209">
        <f>+AF2+Parameters!$B$14</f>
        <v>2175</v>
      </c>
      <c r="AH2" s="209">
        <f>+AG2+Parameters!$B$14</f>
        <v>2180</v>
      </c>
      <c r="AI2" s="209">
        <f>+AH2+Parameters!$B$14</f>
        <v>2185</v>
      </c>
      <c r="AJ2" s="209">
        <f>+AI2+Parameters!$B$14</f>
        <v>2190</v>
      </c>
      <c r="AK2" s="209">
        <f>+AJ2+Parameters!$B$14</f>
        <v>2195</v>
      </c>
      <c r="AL2" s="209">
        <f>+AK2+Parameters!$B$14</f>
        <v>2200</v>
      </c>
      <c r="AM2" s="209">
        <f>+AL2+Parameters!$B$14</f>
        <v>2205</v>
      </c>
      <c r="AN2" s="209">
        <f>+AM2+Parameters!$B$14</f>
        <v>2210</v>
      </c>
      <c r="AO2" s="209">
        <f>+AN2+Parameters!$B$14</f>
        <v>2215</v>
      </c>
      <c r="AP2" s="209">
        <f>+AO2+Parameters!$B$14</f>
        <v>2220</v>
      </c>
      <c r="AQ2" s="209">
        <f>+AP2+Parameters!$B$14</f>
        <v>2225</v>
      </c>
      <c r="AR2" s="209">
        <f>+AQ2+Parameters!$B$14</f>
        <v>2230</v>
      </c>
      <c r="AS2" s="209">
        <f>+AR2+Parameters!$B$14</f>
        <v>2235</v>
      </c>
      <c r="AT2" s="209">
        <f>+AS2+Parameters!$B$14</f>
        <v>2240</v>
      </c>
      <c r="AU2" s="209">
        <f>+AT2+Parameters!$B$14</f>
        <v>2245</v>
      </c>
      <c r="AV2" s="209">
        <f>+AU2+Parameters!$B$14</f>
        <v>2250</v>
      </c>
      <c r="AW2" s="209">
        <f>+AV2+Parameters!$B$14</f>
        <v>2255</v>
      </c>
      <c r="AX2" s="209">
        <f>+AW2+Parameters!$B$14</f>
        <v>2260</v>
      </c>
      <c r="AY2" s="209">
        <f>+AX2+Parameters!$B$14</f>
        <v>2265</v>
      </c>
      <c r="AZ2" s="209">
        <f>+AY2+Parameters!$B$14</f>
        <v>2270</v>
      </c>
      <c r="BA2" s="209">
        <f>+AZ2+Parameters!$B$14</f>
        <v>2275</v>
      </c>
      <c r="BB2" s="209">
        <f>+BA2+Parameters!$B$14</f>
        <v>2280</v>
      </c>
      <c r="BC2" s="209">
        <f>+BB2+Parameters!$B$14</f>
        <v>2285</v>
      </c>
      <c r="BD2" s="209">
        <f>+BC2+Parameters!$B$14</f>
        <v>2290</v>
      </c>
      <c r="BE2" s="209">
        <f>+BD2+Parameters!$B$14</f>
        <v>2295</v>
      </c>
      <c r="BF2" s="209">
        <f>+BE2+Parameters!$B$14</f>
        <v>2300</v>
      </c>
      <c r="BG2" s="209">
        <f>+BF2+Parameters!$B$14</f>
        <v>2305</v>
      </c>
      <c r="BH2" s="209">
        <f>+BG2+Parameters!$B$14</f>
        <v>2310</v>
      </c>
      <c r="BI2" s="209">
        <f>+BH2+Parameters!$B$14</f>
        <v>2315</v>
      </c>
      <c r="BJ2" s="209">
        <f>+BI2+Parameters!$B$14</f>
        <v>2320</v>
      </c>
      <c r="BK2" s="209">
        <f>+BJ2+Parameters!$B$14</f>
        <v>2325</v>
      </c>
      <c r="BL2" s="209">
        <f>+BK2+Parameters!$B$14</f>
        <v>2330</v>
      </c>
      <c r="BM2" s="209">
        <f>+BL2+Parameters!$B$14</f>
        <v>2335</v>
      </c>
      <c r="BN2" s="209">
        <f>+BM2+Parameters!$B$14</f>
        <v>2340</v>
      </c>
      <c r="BO2" s="209">
        <f>+BN2+Parameters!$B$14</f>
        <v>2345</v>
      </c>
      <c r="BP2" s="209">
        <f>+BO2+Parameters!$B$14</f>
        <v>2350</v>
      </c>
      <c r="BQ2" s="209">
        <f>+BP2+Parameters!$B$14</f>
        <v>2355</v>
      </c>
      <c r="BR2" s="209">
        <f>+BQ2+Parameters!$B$14</f>
        <v>2360</v>
      </c>
      <c r="BS2" s="209">
        <f>+BR2+Parameters!$B$14</f>
        <v>2365</v>
      </c>
      <c r="BT2" s="209">
        <f>+BS2+Parameters!$B$14</f>
        <v>2370</v>
      </c>
      <c r="BU2" s="209">
        <f>+BT2+Parameters!$B$14</f>
        <v>2375</v>
      </c>
      <c r="BV2" s="209">
        <f>+BU2+Parameters!$B$14</f>
        <v>2380</v>
      </c>
      <c r="BW2" s="209">
        <f>+BV2+Parameters!$B$14</f>
        <v>2385</v>
      </c>
      <c r="BX2" s="209">
        <f>+BW2+Parameters!$B$14</f>
        <v>2390</v>
      </c>
      <c r="BY2" s="209">
        <f>+BX2+Parameters!$B$14</f>
        <v>2395</v>
      </c>
      <c r="BZ2" s="209">
        <f>+BY2+Parameters!$B$14</f>
        <v>2400</v>
      </c>
      <c r="CA2" s="209">
        <f>+BZ2+Parameters!$B$14</f>
        <v>2405</v>
      </c>
      <c r="CB2" s="209">
        <f>+CA2+Parameters!$B$14</f>
        <v>2410</v>
      </c>
      <c r="CC2" s="209">
        <f>+CB2+Parameters!$B$14</f>
        <v>2415</v>
      </c>
      <c r="CD2" s="209">
        <f>+CC2+Parameters!$B$14</f>
        <v>2420</v>
      </c>
    </row>
    <row r="3" spans="1:82" s="137" customFormat="1" ht="17.399999999999999" customHeight="1" x14ac:dyDescent="0.25">
      <c r="A3" s="94" t="s">
        <v>490</v>
      </c>
      <c r="B3" s="136"/>
      <c r="D3" s="347"/>
      <c r="E3" s="347"/>
      <c r="F3" s="347"/>
      <c r="G3" s="347"/>
      <c r="H3" s="347"/>
      <c r="I3" s="138"/>
      <c r="R3" s="314"/>
    </row>
    <row r="4" spans="1:82" ht="17.399999999999999" customHeight="1" thickBot="1" x14ac:dyDescent="0.3">
      <c r="A4" s="95" t="s">
        <v>410</v>
      </c>
      <c r="C4" s="140" t="s">
        <v>398</v>
      </c>
      <c r="D4" s="348"/>
      <c r="L4" s="143"/>
      <c r="M4" s="143"/>
      <c r="N4" s="143"/>
      <c r="O4" s="143"/>
      <c r="P4" s="143"/>
      <c r="Q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</row>
    <row r="5" spans="1:82" ht="17.399999999999999" customHeight="1" thickTop="1" x14ac:dyDescent="0.25">
      <c r="A5" s="96" t="s">
        <v>22</v>
      </c>
      <c r="B5" s="144">
        <f>+Parameters!B16</f>
        <v>0.3</v>
      </c>
      <c r="C5" s="140" t="s">
        <v>325</v>
      </c>
      <c r="D5" s="145"/>
      <c r="J5" s="143"/>
      <c r="K5" s="143"/>
      <c r="L5" s="143"/>
      <c r="M5" s="143"/>
      <c r="N5" s="143"/>
      <c r="O5" s="143"/>
      <c r="P5" s="143"/>
      <c r="Q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</row>
    <row r="6" spans="1:82" ht="17.399999999999999" customHeight="1" x14ac:dyDescent="0.25">
      <c r="A6" s="96" t="s">
        <v>45</v>
      </c>
      <c r="B6" s="144">
        <f>+Parameters!B17</f>
        <v>0.1</v>
      </c>
      <c r="C6" s="140" t="s">
        <v>399</v>
      </c>
      <c r="D6" s="167"/>
      <c r="J6" s="143"/>
      <c r="K6" s="143"/>
      <c r="L6" s="143"/>
      <c r="M6" s="143"/>
      <c r="N6" s="143"/>
      <c r="O6" s="143"/>
      <c r="P6" s="143"/>
      <c r="Q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</row>
    <row r="7" spans="1:82" ht="17.399999999999999" customHeight="1" x14ac:dyDescent="0.25">
      <c r="A7" s="96" t="s">
        <v>409</v>
      </c>
      <c r="B7" s="147">
        <f>+Parameters!B19</f>
        <v>135.69999999999999</v>
      </c>
      <c r="C7" s="143" t="s">
        <v>400</v>
      </c>
      <c r="D7" s="148"/>
      <c r="J7" s="143"/>
      <c r="K7" s="143"/>
      <c r="L7" s="143"/>
      <c r="M7" s="143"/>
      <c r="N7" s="143"/>
      <c r="O7" s="143"/>
      <c r="P7" s="143"/>
      <c r="Q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</row>
    <row r="8" spans="1:82" ht="17.399999999999999" customHeight="1" x14ac:dyDescent="0.25">
      <c r="A8" s="96" t="s">
        <v>6</v>
      </c>
      <c r="B8" s="144">
        <f>+Parameters!B25</f>
        <v>295</v>
      </c>
      <c r="C8" s="141" t="s">
        <v>207</v>
      </c>
      <c r="D8" s="354"/>
      <c r="J8" s="143"/>
      <c r="K8" s="143"/>
      <c r="L8" s="143"/>
      <c r="M8" s="143"/>
      <c r="N8" s="143"/>
      <c r="O8" s="143"/>
      <c r="P8" s="143"/>
      <c r="Q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  <c r="BW8" s="143"/>
      <c r="BX8" s="143"/>
      <c r="BY8" s="143"/>
      <c r="BZ8" s="143"/>
      <c r="CA8" s="143"/>
      <c r="CB8" s="143"/>
      <c r="CC8" s="143"/>
      <c r="CD8" s="143"/>
    </row>
    <row r="9" spans="1:82" ht="17.399999999999999" customHeight="1" thickBot="1" x14ac:dyDescent="0.3">
      <c r="A9" s="97" t="s">
        <v>23</v>
      </c>
      <c r="C9" s="141" t="s">
        <v>513</v>
      </c>
      <c r="D9" s="362"/>
      <c r="J9" s="143"/>
      <c r="K9" s="143"/>
      <c r="L9" s="143"/>
      <c r="M9" s="143"/>
      <c r="N9" s="143"/>
      <c r="O9" s="143"/>
      <c r="P9" s="143"/>
      <c r="Q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  <c r="BW9" s="143"/>
      <c r="BX9" s="143"/>
      <c r="BY9" s="143"/>
      <c r="BZ9" s="143"/>
      <c r="CA9" s="143"/>
      <c r="CB9" s="143"/>
      <c r="CC9" s="143"/>
      <c r="CD9" s="143"/>
    </row>
    <row r="10" spans="1:82" s="146" customFormat="1" ht="17.399999999999999" customHeight="1" thickTop="1" x14ac:dyDescent="0.25">
      <c r="A10" s="98" t="s">
        <v>43</v>
      </c>
      <c r="B10" s="149">
        <f>+Parameters!$B$5</f>
        <v>2.6341E-2</v>
      </c>
      <c r="C10" s="140"/>
      <c r="D10" s="143"/>
      <c r="E10" s="143"/>
      <c r="F10" s="143"/>
      <c r="G10" s="143"/>
      <c r="H10" s="143"/>
      <c r="I10" s="142"/>
      <c r="J10" s="140"/>
      <c r="K10" s="140"/>
      <c r="L10" s="140"/>
      <c r="M10" s="140"/>
      <c r="N10" s="140"/>
      <c r="O10" s="140"/>
      <c r="P10" s="140"/>
      <c r="Q10" s="140"/>
      <c r="R10" s="315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</row>
    <row r="11" spans="1:82" ht="17.399999999999999" customHeight="1" x14ac:dyDescent="0.25">
      <c r="A11" s="96" t="s">
        <v>26</v>
      </c>
      <c r="B11" s="150">
        <f>+Parameters!B6</f>
        <v>0.95</v>
      </c>
      <c r="C11" s="143"/>
      <c r="J11" s="143"/>
      <c r="K11" s="143"/>
      <c r="L11" s="143"/>
      <c r="M11" s="143"/>
      <c r="N11" s="143"/>
      <c r="O11" s="143"/>
      <c r="P11" s="143"/>
      <c r="Q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</row>
    <row r="12" spans="1:82" s="152" customFormat="1" ht="17.399999999999999" customHeight="1" x14ac:dyDescent="0.25">
      <c r="A12" s="92" t="s">
        <v>545</v>
      </c>
      <c r="B12" s="151">
        <v>1</v>
      </c>
      <c r="C12" s="152">
        <f t="shared" ref="C12:BN12" si="1">B12/(1+$B$10)^5</f>
        <v>0.87809521050049411</v>
      </c>
      <c r="D12" s="170">
        <f t="shared" si="1"/>
        <v>0.77105119870390704</v>
      </c>
      <c r="E12" s="170">
        <f t="shared" si="1"/>
        <v>0.67705636463256558</v>
      </c>
      <c r="F12" s="170">
        <f t="shared" si="1"/>
        <v>0.59451995102273192</v>
      </c>
      <c r="G12" s="170">
        <f t="shared" si="1"/>
        <v>0.52204512154004923</v>
      </c>
      <c r="H12" s="170">
        <f t="shared" si="1"/>
        <v>0.45840532088946556</v>
      </c>
      <c r="I12" s="153">
        <f t="shared" si="1"/>
        <v>0.4025235167409818</v>
      </c>
      <c r="J12" s="152">
        <f t="shared" si="1"/>
        <v>0.35345397216407154</v>
      </c>
      <c r="K12" s="152">
        <f t="shared" si="1"/>
        <v>0.31036624008964619</v>
      </c>
      <c r="L12" s="152">
        <f t="shared" si="1"/>
        <v>0.27253110892376475</v>
      </c>
      <c r="M12" s="152">
        <f t="shared" si="1"/>
        <v>0.2393082614583463</v>
      </c>
      <c r="N12" s="152">
        <f t="shared" si="1"/>
        <v>0.21013543821977387</v>
      </c>
      <c r="O12" s="152">
        <f t="shared" si="1"/>
        <v>0.18451892185720589</v>
      </c>
      <c r="P12" s="152">
        <f t="shared" si="1"/>
        <v>0.16202518152952741</v>
      </c>
      <c r="Q12" s="152">
        <f t="shared" si="1"/>
        <v>0.14227353588155114</v>
      </c>
      <c r="R12" s="315">
        <f t="shared" si="1"/>
        <v>0.12492971043856024</v>
      </c>
      <c r="S12" s="152">
        <f t="shared" si="1"/>
        <v>0.10970018038531333</v>
      </c>
      <c r="T12" s="152">
        <f t="shared" si="1"/>
        <v>9.6327202987383884E-2</v>
      </c>
      <c r="U12" s="152">
        <f t="shared" si="1"/>
        <v>8.4584455584130677E-2</v>
      </c>
      <c r="V12" s="152">
        <f t="shared" si="1"/>
        <v>7.4273205331216924E-2</v>
      </c>
      <c r="W12" s="152">
        <f t="shared" si="1"/>
        <v>6.5218945869861336E-2</v>
      </c>
      <c r="X12" s="152">
        <f t="shared" si="1"/>
        <v>5.7268444002216215E-2</v>
      </c>
      <c r="Y12" s="152">
        <f t="shared" si="1"/>
        <v>5.0287146391161802E-2</v>
      </c>
      <c r="Z12" s="152">
        <f t="shared" si="1"/>
        <v>4.4156902395816384E-2</v>
      </c>
      <c r="AA12" s="152">
        <f t="shared" si="1"/>
        <v>3.8773964504304162E-2</v>
      </c>
      <c r="AB12" s="152">
        <f t="shared" si="1"/>
        <v>3.4047232523345648E-2</v>
      </c>
      <c r="AC12" s="152">
        <f t="shared" si="1"/>
        <v>2.9896711809546464E-2</v>
      </c>
      <c r="AD12" s="152">
        <f t="shared" si="1"/>
        <v>2.6252159449676311E-2</v>
      </c>
      <c r="AE12" s="152">
        <f t="shared" si="1"/>
        <v>2.3051895478056056E-2</v>
      </c>
      <c r="AF12" s="152">
        <f t="shared" si="1"/>
        <v>2.024175901223902E-2</v>
      </c>
      <c r="AG12" s="152">
        <f t="shared" si="1"/>
        <v>1.7774191640752297E-2</v>
      </c>
      <c r="AH12" s="152">
        <f t="shared" si="1"/>
        <v>1.560743255026251E-2</v>
      </c>
      <c r="AI12" s="152">
        <f t="shared" si="1"/>
        <v>1.3704811770595023E-2</v>
      </c>
      <c r="AJ12" s="152">
        <f t="shared" si="1"/>
        <v>1.2034129576570286E-2</v>
      </c>
      <c r="AK12" s="152">
        <f t="shared" si="1"/>
        <v>1.0567111543728707E-2</v>
      </c>
      <c r="AL12" s="152">
        <f t="shared" si="1"/>
        <v>9.2789300353726591E-3</v>
      </c>
      <c r="AM12" s="152">
        <f t="shared" si="1"/>
        <v>8.1477840226299118E-3</v>
      </c>
      <c r="AN12" s="152">
        <f t="shared" si="1"/>
        <v>7.1545301264637744E-3</v>
      </c>
      <c r="AO12" s="152">
        <f t="shared" si="1"/>
        <v>6.2823586374293342E-3</v>
      </c>
      <c r="AP12" s="152">
        <f t="shared" si="1"/>
        <v>5.5165090301731081E-3</v>
      </c>
      <c r="AQ12" s="152">
        <f t="shared" si="1"/>
        <v>4.8440201580777316E-3</v>
      </c>
      <c r="AR12" s="152">
        <f t="shared" si="1"/>
        <v>4.2535109003759026E-3</v>
      </c>
      <c r="AS12" s="152">
        <f t="shared" si="1"/>
        <v>3.734987549431724E-3</v>
      </c>
      <c r="AT12" s="152">
        <f t="shared" si="1"/>
        <v>3.2796746784349742E-3</v>
      </c>
      <c r="AU12" s="152">
        <f t="shared" si="1"/>
        <v>2.8798666271334988E-3</v>
      </c>
      <c r="AV12" s="152">
        <f t="shared" si="1"/>
        <v>2.5287970921661373E-3</v>
      </c>
      <c r="AW12" s="152">
        <f t="shared" si="1"/>
        <v>2.2205246149586614E-3</v>
      </c>
      <c r="AX12" s="152">
        <f t="shared" si="1"/>
        <v>1.9498320291936543E-3</v>
      </c>
      <c r="AY12" s="152">
        <f t="shared" si="1"/>
        <v>1.7121381661154074E-3</v>
      </c>
      <c r="AZ12" s="152">
        <f t="shared" si="1"/>
        <v>1.5034203233810386E-3</v>
      </c>
      <c r="BA12" s="152">
        <f t="shared" si="1"/>
        <v>1.3201461853299939E-3</v>
      </c>
      <c r="BB12" s="152">
        <f t="shared" si="1"/>
        <v>1.1592140424987651E-3</v>
      </c>
      <c r="BC12" s="152">
        <f t="shared" si="1"/>
        <v>1.0179002986630819E-3</v>
      </c>
      <c r="BD12" s="152">
        <f t="shared" si="1"/>
        <v>8.9381337702307468E-4</v>
      </c>
      <c r="BE12" s="152">
        <f t="shared" si="1"/>
        <v>7.8485324544523419E-4</v>
      </c>
      <c r="BF12" s="152">
        <f t="shared" si="1"/>
        <v>6.8917587577122885E-4</v>
      </c>
      <c r="BG12" s="152">
        <f t="shared" si="1"/>
        <v>6.0516203570719958E-4</v>
      </c>
      <c r="BH12" s="152">
        <f t="shared" si="1"/>
        <v>5.3138988513122087E-4</v>
      </c>
      <c r="BI12" s="152">
        <f t="shared" si="1"/>
        <v>4.6661091304213274E-4</v>
      </c>
      <c r="BJ12" s="152">
        <f t="shared" si="1"/>
        <v>4.0972880790955929E-4</v>
      </c>
      <c r="BK12" s="152">
        <f t="shared" si="1"/>
        <v>3.5978090382946096E-4</v>
      </c>
      <c r="BL12" s="152">
        <f t="shared" si="1"/>
        <v>3.1592188848218852E-4</v>
      </c>
      <c r="BM12" s="152">
        <f t="shared" si="1"/>
        <v>2.7740949716848092E-4</v>
      </c>
      <c r="BN12" s="152">
        <f t="shared" si="1"/>
        <v>2.4359195081099348E-4</v>
      </c>
      <c r="BO12" s="152">
        <f t="shared" ref="BO12:CB12" si="2">BN12/(1+$B$10)^5</f>
        <v>2.1389692532360532E-4</v>
      </c>
      <c r="BP12" s="152">
        <f t="shared" si="2"/>
        <v>1.8782186566743968E-4</v>
      </c>
      <c r="BQ12" s="152">
        <f t="shared" si="2"/>
        <v>1.6492548066984598E-4</v>
      </c>
      <c r="BR12" s="152">
        <f t="shared" si="2"/>
        <v>1.4482027466568357E-4</v>
      </c>
      <c r="BS12" s="152">
        <f t="shared" si="2"/>
        <v>1.2716598956730279E-4</v>
      </c>
      <c r="BT12" s="152">
        <f t="shared" si="2"/>
        <v>1.1166384637760439E-4</v>
      </c>
      <c r="BU12" s="152">
        <f t="shared" si="2"/>
        <v>9.8051488690237352E-5</v>
      </c>
      <c r="BV12" s="152">
        <f t="shared" si="2"/>
        <v>8.6098542601340786E-5</v>
      </c>
      <c r="BW12" s="152">
        <f t="shared" si="2"/>
        <v>7.560271788931009E-5</v>
      </c>
      <c r="BX12" s="152">
        <f t="shared" si="2"/>
        <v>6.6386384479423218E-5</v>
      </c>
      <c r="BY12" s="152">
        <f t="shared" si="2"/>
        <v>5.8293566253825865E-5</v>
      </c>
      <c r="BZ12" s="152">
        <f t="shared" si="2"/>
        <v>5.1187301330477717E-5</v>
      </c>
      <c r="CA12" s="152">
        <f t="shared" si="2"/>
        <v>4.4947324136738048E-5</v>
      </c>
      <c r="CB12" s="152">
        <f t="shared" si="2"/>
        <v>3.9468030049282936E-5</v>
      </c>
      <c r="CC12" s="152">
        <f>CB12/(1+$B$10)^5</f>
        <v>3.4656688154164926E-5</v>
      </c>
      <c r="CD12" s="152">
        <f>CC12/(1+$B$10)^5</f>
        <v>3.0431871879981431E-5</v>
      </c>
    </row>
    <row r="13" spans="1:82" s="152" customFormat="1" ht="17.399999999999999" customHeight="1" x14ac:dyDescent="0.25">
      <c r="A13" s="92" t="s">
        <v>546</v>
      </c>
      <c r="B13" s="151">
        <v>1</v>
      </c>
      <c r="C13" s="152">
        <f t="shared" ref="C13:R13" si="3">+C12*(1+C159)^-(5*(C1-1))</f>
        <v>0.87908648252615651</v>
      </c>
      <c r="D13" s="170">
        <f t="shared" si="3"/>
        <v>0.77453921820554794</v>
      </c>
      <c r="E13" s="170">
        <f t="shared" si="3"/>
        <v>0.68396796974627638</v>
      </c>
      <c r="F13" s="170">
        <f t="shared" si="3"/>
        <v>0.60535340311303332</v>
      </c>
      <c r="G13" s="170">
        <f t="shared" si="3"/>
        <v>0.53698656156577307</v>
      </c>
      <c r="H13" s="170">
        <f t="shared" si="3"/>
        <v>0.47741865399315953</v>
      </c>
      <c r="I13" s="153">
        <f t="shared" si="3"/>
        <v>0.42541933169261165</v>
      </c>
      <c r="J13" s="152">
        <f t="shared" si="3"/>
        <v>0.3799419621353069</v>
      </c>
      <c r="K13" s="152">
        <f t="shared" si="3"/>
        <v>0.34009467949154504</v>
      </c>
      <c r="L13" s="152">
        <f t="shared" si="3"/>
        <v>0.30511621204405126</v>
      </c>
      <c r="M13" s="152">
        <f t="shared" si="3"/>
        <v>0.27435566590513982</v>
      </c>
      <c r="N13" s="152">
        <f t="shared" si="3"/>
        <v>0.24725559055292193</v>
      </c>
      <c r="O13" s="152">
        <f t="shared" si="3"/>
        <v>0.22333777093696394</v>
      </c>
      <c r="P13" s="152">
        <f t="shared" si="3"/>
        <v>0.20219128836144667</v>
      </c>
      <c r="Q13" s="152">
        <f t="shared" si="3"/>
        <v>0.18346247213150549</v>
      </c>
      <c r="R13" s="315">
        <f t="shared" si="3"/>
        <v>0.16684642935102809</v>
      </c>
      <c r="S13" s="152">
        <f t="shared" ref="S13:AU13" si="4">R12/((1+$B$10)^5*(1+S159)^(R1*5))</f>
        <v>0.15207989395796878</v>
      </c>
      <c r="T13" s="152">
        <f t="shared" si="4"/>
        <v>0.13893518023613508</v>
      </c>
      <c r="U13" s="152">
        <f t="shared" si="4"/>
        <v>0.1272150624007235</v>
      </c>
      <c r="V13" s="152">
        <f t="shared" si="4"/>
        <v>0.11674843183840271</v>
      </c>
      <c r="W13" s="152">
        <f t="shared" si="4"/>
        <v>0.10738660834538596</v>
      </c>
      <c r="X13" s="152">
        <f t="shared" si="4"/>
        <v>9.9000202187343428E-2</v>
      </c>
      <c r="Y13" s="152">
        <f t="shared" si="4"/>
        <v>9.1476440768277045E-2</v>
      </c>
      <c r="Z13" s="152">
        <f t="shared" si="4"/>
        <v>8.4716887765717785E-2</v>
      </c>
      <c r="AA13" s="152">
        <f t="shared" si="4"/>
        <v>7.8635494276906429E-2</v>
      </c>
      <c r="AB13" s="152">
        <f t="shared" si="4"/>
        <v>7.3156931242377723E-2</v>
      </c>
      <c r="AC13" s="152">
        <f t="shared" si="4"/>
        <v>6.8215160511554684E-2</v>
      </c>
      <c r="AD13" s="152">
        <f t="shared" si="4"/>
        <v>6.3752208670222882E-2</v>
      </c>
      <c r="AE13" s="152">
        <f t="shared" si="4"/>
        <v>5.9717113392668393E-2</v>
      </c>
      <c r="AF13" s="152">
        <f t="shared" si="4"/>
        <v>5.6065016801634303E-2</v>
      </c>
      <c r="AG13" s="152">
        <f t="shared" si="4"/>
        <v>5.2756384273271485E-2</v>
      </c>
      <c r="AH13" s="152">
        <f t="shared" si="4"/>
        <v>4.9756330441089305E-2</v>
      </c>
      <c r="AI13" s="152">
        <f t="shared" si="4"/>
        <v>4.7034036938940822E-2</v>
      </c>
      <c r="AJ13" s="152">
        <f t="shared" si="4"/>
        <v>4.4562248766589589E-2</v>
      </c>
      <c r="AK13" s="152">
        <f t="shared" si="4"/>
        <v>4.2316838135370641E-2</v>
      </c>
      <c r="AL13" s="152">
        <f t="shared" si="4"/>
        <v>4.027642631645878E-2</v>
      </c>
      <c r="AM13" s="152">
        <f t="shared" si="4"/>
        <v>3.8422055420651607E-2</v>
      </c>
      <c r="AN13" s="152">
        <f t="shared" si="4"/>
        <v>3.6736903228153928E-2</v>
      </c>
      <c r="AO13" s="152">
        <f t="shared" si="4"/>
        <v>3.5206035194555743E-2</v>
      </c>
      <c r="AP13" s="152">
        <f t="shared" si="4"/>
        <v>3.3816188614020019E-2</v>
      </c>
      <c r="AQ13" s="152">
        <f t="shared" si="4"/>
        <v>3.2555584646978178E-2</v>
      </c>
      <c r="AR13" s="152">
        <f t="shared" si="4"/>
        <v>3.1413764537661662E-2</v>
      </c>
      <c r="AS13" s="152">
        <f t="shared" si="4"/>
        <v>3.0381446873591022E-2</v>
      </c>
      <c r="AT13" s="152">
        <f t="shared" si="4"/>
        <v>2.9450403188954907E-2</v>
      </c>
      <c r="AU13" s="152">
        <f t="shared" si="4"/>
        <v>2.8613349598669159E-2</v>
      </c>
      <c r="AV13" s="152">
        <f t="shared" ref="AV13:CD13" si="5">AU12/((1+$B$10)^5*(1+AV159)^(AU1*5))</f>
        <v>2.7863852479853745E-2</v>
      </c>
      <c r="AW13" s="152">
        <f t="shared" si="5"/>
        <v>2.7196246501075876E-2</v>
      </c>
      <c r="AX13" s="152">
        <f t="shared" si="5"/>
        <v>2.5188403923023909E-2</v>
      </c>
      <c r="AY13" s="152">
        <f t="shared" si="5"/>
        <v>2.3328796205914194E-2</v>
      </c>
      <c r="AZ13" s="152">
        <f t="shared" si="5"/>
        <v>2.1606479476836207E-2</v>
      </c>
      <c r="BA13" s="152">
        <f t="shared" si="5"/>
        <v>2.0011317826360599E-2</v>
      </c>
      <c r="BB13" s="152">
        <f t="shared" si="5"/>
        <v>1.8533923658268042E-2</v>
      </c>
      <c r="BC13" s="152">
        <f t="shared" si="5"/>
        <v>1.7165602443134066E-2</v>
      </c>
      <c r="BD13" s="152">
        <f t="shared" si="5"/>
        <v>1.5898301550642376E-2</v>
      </c>
      <c r="BE13" s="152">
        <f t="shared" si="5"/>
        <v>1.4724562859502532E-2</v>
      </c>
      <c r="BF13" s="152">
        <f t="shared" si="5"/>
        <v>1.363747886607931E-2</v>
      </c>
      <c r="BG13" s="152">
        <f t="shared" si="5"/>
        <v>1.2630652033431111E-2</v>
      </c>
      <c r="BH13" s="152">
        <f t="shared" si="5"/>
        <v>1.1698157141524673E-2</v>
      </c>
      <c r="BI13" s="152">
        <f t="shared" si="5"/>
        <v>1.0834506417055514E-2</v>
      </c>
      <c r="BJ13" s="152">
        <f t="shared" si="5"/>
        <v>1.0034617237661558E-2</v>
      </c>
      <c r="BK13" s="152">
        <f t="shared" si="5"/>
        <v>9.2937822204677677E-3</v>
      </c>
      <c r="BL13" s="152">
        <f t="shared" si="5"/>
        <v>8.6076415189316434E-3</v>
      </c>
      <c r="BM13" s="152">
        <f t="shared" si="5"/>
        <v>7.9721571649552549E-3</v>
      </c>
      <c r="BN13" s="152">
        <f t="shared" si="5"/>
        <v>7.3835893052660124E-3</v>
      </c>
      <c r="BO13" s="152">
        <f t="shared" si="5"/>
        <v>6.8384741922162835E-3</v>
      </c>
      <c r="BP13" s="152">
        <f t="shared" si="5"/>
        <v>6.3336037994766769E-3</v>
      </c>
      <c r="BQ13" s="152">
        <f t="shared" si="5"/>
        <v>5.8660069426605009E-3</v>
      </c>
      <c r="BR13" s="152">
        <f t="shared" si="5"/>
        <v>5.4329317937734569E-3</v>
      </c>
      <c r="BS13" s="152">
        <f t="shared" si="5"/>
        <v>5.0318296865852806E-3</v>
      </c>
      <c r="BT13" s="152">
        <f t="shared" si="5"/>
        <v>4.6603401176172933E-3</v>
      </c>
      <c r="BU13" s="152">
        <f t="shared" si="5"/>
        <v>4.3162768544759804E-3</v>
      </c>
      <c r="BV13" s="152">
        <f t="shared" si="5"/>
        <v>3.997615069779541E-3</v>
      </c>
      <c r="BW13" s="152">
        <f t="shared" si="5"/>
        <v>3.7024794249600253E-3</v>
      </c>
      <c r="BX13" s="152">
        <f t="shared" si="5"/>
        <v>3.429133033813658E-3</v>
      </c>
      <c r="BY13" s="152">
        <f t="shared" si="5"/>
        <v>3.1759672408494268E-3</v>
      </c>
      <c r="BZ13" s="152">
        <f t="shared" si="5"/>
        <v>2.9414921542810129E-3</v>
      </c>
      <c r="CA13" s="152">
        <f t="shared" si="5"/>
        <v>2.7243278779483359E-3</v>
      </c>
      <c r="CB13" s="152">
        <f t="shared" si="5"/>
        <v>2.5231963905681838E-3</v>
      </c>
      <c r="CC13" s="152">
        <f t="shared" si="5"/>
        <v>2.3369140245229499E-3</v>
      </c>
      <c r="CD13" s="152">
        <f t="shared" si="5"/>
        <v>2.1643844999248278E-3</v>
      </c>
    </row>
    <row r="14" spans="1:82" s="157" customFormat="1" ht="17.399999999999999" customHeight="1" thickBot="1" x14ac:dyDescent="0.3">
      <c r="A14" s="99" t="s">
        <v>8</v>
      </c>
      <c r="B14" s="154"/>
      <c r="C14" s="155"/>
      <c r="D14" s="168"/>
      <c r="E14" s="168"/>
      <c r="F14" s="168"/>
      <c r="G14" s="168"/>
      <c r="H14" s="143"/>
      <c r="I14" s="156"/>
      <c r="R14" s="316"/>
    </row>
    <row r="15" spans="1:82" s="152" customFormat="1" ht="17.399999999999999" customHeight="1" thickTop="1" x14ac:dyDescent="0.25">
      <c r="A15" s="92" t="s">
        <v>31</v>
      </c>
      <c r="B15" s="151">
        <f>+B16</f>
        <v>5.84</v>
      </c>
      <c r="C15" s="151">
        <f t="shared" ref="C15:BN15" si="6">+B15/(1-B17)</f>
        <v>6.2526766595289081</v>
      </c>
      <c r="D15" s="169">
        <f t="shared" si="6"/>
        <v>6.6909818122854503</v>
      </c>
      <c r="E15" s="169">
        <f t="shared" si="6"/>
        <v>7.1562633641621369</v>
      </c>
      <c r="F15" s="169">
        <f t="shared" si="6"/>
        <v>7.6499251325030606</v>
      </c>
      <c r="G15" s="169">
        <f t="shared" si="6"/>
        <v>8.1734283573523676</v>
      </c>
      <c r="H15" s="169">
        <f t="shared" si="6"/>
        <v>8.7282932152274491</v>
      </c>
      <c r="I15" s="159">
        <f t="shared" si="6"/>
        <v>9.3161003335461761</v>
      </c>
      <c r="J15" s="151">
        <f t="shared" si="6"/>
        <v>9.9384923037829793</v>
      </c>
      <c r="K15" s="151">
        <f t="shared" si="6"/>
        <v>10.59717519137652</v>
      </c>
      <c r="L15" s="151">
        <f t="shared" si="6"/>
        <v>11.293920040362254</v>
      </c>
      <c r="M15" s="151">
        <f t="shared" si="6"/>
        <v>12.030564370656636</v>
      </c>
      <c r="N15" s="151">
        <f t="shared" si="6"/>
        <v>12.809013665876018</v>
      </c>
      <c r="O15" s="151">
        <f t="shared" si="6"/>
        <v>13.631242849532786</v>
      </c>
      <c r="P15" s="151">
        <f t="shared" si="6"/>
        <v>14.499297747413989</v>
      </c>
      <c r="Q15" s="151">
        <f t="shared" si="6"/>
        <v>15.415296533913819</v>
      </c>
      <c r="R15" s="317">
        <f t="shared" si="6"/>
        <v>16.38143116006092</v>
      </c>
      <c r="S15" s="151">
        <f t="shared" si="6"/>
        <v>17.39996876095476</v>
      </c>
      <c r="T15" s="151">
        <f t="shared" si="6"/>
        <v>18.473253040302325</v>
      </c>
      <c r="U15" s="151">
        <f t="shared" si="6"/>
        <v>19.603705629727227</v>
      </c>
      <c r="V15" s="151">
        <f t="shared" si="6"/>
        <v>20.793827420508162</v>
      </c>
      <c r="W15" s="151">
        <f t="shared" si="6"/>
        <v>22.046199865392445</v>
      </c>
      <c r="X15" s="151">
        <f t="shared" si="6"/>
        <v>23.363486248123383</v>
      </c>
      <c r="Y15" s="151">
        <f t="shared" si="6"/>
        <v>24.748432918317285</v>
      </c>
      <c r="Z15" s="151">
        <f t="shared" si="6"/>
        <v>26.203870489327365</v>
      </c>
      <c r="AA15" s="151">
        <f t="shared" si="6"/>
        <v>27.732714996737368</v>
      </c>
      <c r="AB15" s="151">
        <f t="shared" si="6"/>
        <v>29.33796901513772</v>
      </c>
      <c r="AC15" s="151">
        <f t="shared" si="6"/>
        <v>31.022722730851367</v>
      </c>
      <c r="AD15" s="151">
        <f t="shared" si="6"/>
        <v>32.79015496829502</v>
      </c>
      <c r="AE15" s="151">
        <f t="shared" si="6"/>
        <v>34.643534167684656</v>
      </c>
      <c r="AF15" s="151">
        <f t="shared" si="6"/>
        <v>36.586219311821395</v>
      </c>
      <c r="AG15" s="151">
        <f t="shared" si="6"/>
        <v>38.621660799725667</v>
      </c>
      <c r="AH15" s="151">
        <f t="shared" si="6"/>
        <v>40.753401264923561</v>
      </c>
      <c r="AI15" s="151">
        <f t="shared" si="6"/>
        <v>42.985076336229504</v>
      </c>
      <c r="AJ15" s="151">
        <f t="shared" si="6"/>
        <v>45.320415338914103</v>
      </c>
      <c r="AK15" s="151">
        <f t="shared" si="6"/>
        <v>47.763241934194411</v>
      </c>
      <c r="AL15" s="151">
        <f t="shared" si="6"/>
        <v>50.317474695036893</v>
      </c>
      <c r="AM15" s="151">
        <f t="shared" si="6"/>
        <v>52.987127616320066</v>
      </c>
      <c r="AN15" s="151">
        <f t="shared" si="6"/>
        <v>55.776310557464512</v>
      </c>
      <c r="AO15" s="151">
        <f t="shared" si="6"/>
        <v>58.689229615702594</v>
      </c>
      <c r="AP15" s="151">
        <f t="shared" si="6"/>
        <v>61.730187428228419</v>
      </c>
      <c r="AQ15" s="151">
        <f t="shared" si="6"/>
        <v>64.903583401540601</v>
      </c>
      <c r="AR15" s="151">
        <f t="shared" si="6"/>
        <v>68.213913866365729</v>
      </c>
      <c r="AS15" s="151">
        <f t="shared" si="6"/>
        <v>71.665772156629131</v>
      </c>
      <c r="AT15" s="151">
        <f t="shared" si="6"/>
        <v>75.2638486110217</v>
      </c>
      <c r="AU15" s="151">
        <f t="shared" si="6"/>
        <v>79.012930495796425</v>
      </c>
      <c r="AV15" s="151">
        <f t="shared" si="6"/>
        <v>82.91790184751622</v>
      </c>
      <c r="AW15" s="151">
        <f t="shared" si="6"/>
        <v>86.983743234565623</v>
      </c>
      <c r="AX15" s="151">
        <f t="shared" si="6"/>
        <v>91.215531436331929</v>
      </c>
      <c r="AY15" s="151">
        <f t="shared" si="6"/>
        <v>95.618439039057407</v>
      </c>
      <c r="AZ15" s="151">
        <f t="shared" si="6"/>
        <v>100.19773394746188</v>
      </c>
      <c r="BA15" s="151">
        <f t="shared" si="6"/>
        <v>104.95877881133546</v>
      </c>
      <c r="BB15" s="151">
        <f t="shared" si="6"/>
        <v>109.90703036640262</v>
      </c>
      <c r="BC15" s="151">
        <f t="shared" si="6"/>
        <v>115.04803868886312</v>
      </c>
      <c r="BD15" s="151">
        <f t="shared" si="6"/>
        <v>120.38744636311959</v>
      </c>
      <c r="BE15" s="151">
        <f t="shared" si="6"/>
        <v>125.93098756230901</v>
      </c>
      <c r="BF15" s="151">
        <f t="shared" si="6"/>
        <v>131.68448704136188</v>
      </c>
      <c r="BG15" s="151">
        <f t="shared" si="6"/>
        <v>137.65385904242203</v>
      </c>
      <c r="BH15" s="151">
        <f t="shared" si="6"/>
        <v>143.84510611256928</v>
      </c>
      <c r="BI15" s="151">
        <f t="shared" si="6"/>
        <v>150.26431783389594</v>
      </c>
      <c r="BJ15" s="151">
        <f t="shared" si="6"/>
        <v>156.91766946609948</v>
      </c>
      <c r="BK15" s="151">
        <f t="shared" si="6"/>
        <v>163.8114205018627</v>
      </c>
      <c r="BL15" s="151">
        <f t="shared" si="6"/>
        <v>170.95191313540354</v>
      </c>
      <c r="BM15" s="151">
        <f t="shared" si="6"/>
        <v>178.34557064468595</v>
      </c>
      <c r="BN15" s="151">
        <f t="shared" si="6"/>
        <v>185.99889568789285</v>
      </c>
      <c r="BO15" s="151">
        <f t="shared" ref="BO15:CB15" si="7">+BN15/(1-BN17)</f>
        <v>193.9184685148708</v>
      </c>
      <c r="BP15" s="151">
        <f t="shared" si="7"/>
        <v>202.11094509436353</v>
      </c>
      <c r="BQ15" s="151">
        <f t="shared" si="7"/>
        <v>210.58305515795865</v>
      </c>
      <c r="BR15" s="151">
        <f t="shared" si="7"/>
        <v>219.34160016177711</v>
      </c>
      <c r="BS15" s="151">
        <f t="shared" si="7"/>
        <v>228.3934511670389</v>
      </c>
      <c r="BT15" s="151">
        <f t="shared" si="7"/>
        <v>237.74554664074159</v>
      </c>
      <c r="BU15" s="151">
        <f t="shared" si="7"/>
        <v>247.4048901777883</v>
      </c>
      <c r="BV15" s="151">
        <f t="shared" si="7"/>
        <v>257.37854814600149</v>
      </c>
      <c r="BW15" s="151">
        <f t="shared" si="7"/>
        <v>267.67364725555473</v>
      </c>
      <c r="BX15" s="151">
        <f t="shared" si="7"/>
        <v>278.29737205445002</v>
      </c>
      <c r="BY15" s="151">
        <f t="shared" si="7"/>
        <v>289.2569623517598</v>
      </c>
      <c r="BZ15" s="151">
        <f t="shared" si="7"/>
        <v>300.55971057044269</v>
      </c>
      <c r="CA15" s="151">
        <f t="shared" si="7"/>
        <v>312.21295903162951</v>
      </c>
      <c r="CB15" s="151">
        <f t="shared" si="7"/>
        <v>324.22409717235854</v>
      </c>
      <c r="CC15" s="151">
        <f>+CB15/(1-CB17)</f>
        <v>336.60055869882274</v>
      </c>
      <c r="CD15" s="151">
        <f>+CC15/(1-CC17)</f>
        <v>349.34981867726816</v>
      </c>
    </row>
    <row r="16" spans="1:82" ht="17.399999999999999" customHeight="1" x14ac:dyDescent="0.25">
      <c r="A16" s="96" t="s">
        <v>411</v>
      </c>
      <c r="B16" s="160">
        <f>+Parameters!$B$26</f>
        <v>5.84</v>
      </c>
      <c r="C16" s="143"/>
      <c r="J16" s="143"/>
      <c r="K16" s="143"/>
      <c r="L16" s="143"/>
      <c r="M16" s="143"/>
      <c r="N16" s="143"/>
      <c r="O16" s="143"/>
      <c r="P16" s="143"/>
      <c r="Q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</row>
    <row r="17" spans="1:82" s="161" customFormat="1" ht="17.399999999999999" customHeight="1" x14ac:dyDescent="0.25">
      <c r="A17" s="100" t="s">
        <v>465</v>
      </c>
      <c r="B17" s="161">
        <f>+Parameters!$B$27</f>
        <v>6.6000000000000003E-2</v>
      </c>
      <c r="C17" s="161">
        <f>+B17*EXP(-5*Parameters!$B$28)</f>
        <v>6.5506851618063133E-2</v>
      </c>
      <c r="D17" s="348">
        <f>+C17*EXP(-5*Parameters!$B$28)</f>
        <v>6.5017388013802135E-2</v>
      </c>
      <c r="E17" s="348">
        <f>+D17*EXP(-5*Parameters!$B$28)</f>
        <v>6.4531581654760195E-2</v>
      </c>
      <c r="F17" s="348">
        <f>+E17*EXP(-5*Parameters!$B$28)</f>
        <v>6.4049405214201535E-2</v>
      </c>
      <c r="G17" s="348">
        <f>+F17*EXP(-5*Parameters!$B$28)</f>
        <v>6.3570831569574229E-2</v>
      </c>
      <c r="H17" s="348">
        <f>+G17*EXP(-5*Parameters!$B$28)</f>
        <v>6.3095833800984588E-2</v>
      </c>
      <c r="I17" s="162">
        <f>+H17*EXP(-5*Parameters!$B$28)</f>
        <v>6.2624385189682871E-2</v>
      </c>
      <c r="J17" s="161">
        <f>+I17*EXP(-5*Parameters!$B$28)</f>
        <v>6.2156459216560399E-2</v>
      </c>
      <c r="K17" s="161">
        <f>+J17*EXP(-5*Parameters!$B$28)</f>
        <v>6.16920295606578E-2</v>
      </c>
      <c r="L17" s="161">
        <f>+K17*EXP(-5*Parameters!$B$28)</f>
        <v>6.123107009768447E-2</v>
      </c>
      <c r="M17" s="161">
        <f>+L17*EXP(-5*Parameters!$B$28)</f>
        <v>6.0773554898549076E-2</v>
      </c>
      <c r="N17" s="161">
        <f>+M17*EXP(-5*Parameters!$B$28)</f>
        <v>6.0319458227901038E-2</v>
      </c>
      <c r="O17" s="161">
        <f>+N17*EXP(-5*Parameters!$B$28)</f>
        <v>5.9868754542682888E-2</v>
      </c>
      <c r="P17" s="161">
        <f>+O17*EXP(-5*Parameters!$B$28)</f>
        <v>5.9421418490693503E-2</v>
      </c>
      <c r="Q17" s="161">
        <f>+P17*EXP(-5*Parameters!$B$28)</f>
        <v>5.897742490916201E-2</v>
      </c>
      <c r="R17" s="316">
        <f>+Q17*EXP(-5*Parameters!$B$28)</f>
        <v>5.8536748823332374E-2</v>
      </c>
      <c r="S17" s="161">
        <f>+R17*EXP(-5*Parameters!$B$28)</f>
        <v>5.8099365445058573E-2</v>
      </c>
      <c r="T17" s="161">
        <f>+S17*EXP(-5*Parameters!$B$28)</f>
        <v>5.7665250171410255E-2</v>
      </c>
      <c r="U17" s="161">
        <f>+T17*EXP(-5*Parameters!$B$28)</f>
        <v>5.7234378583288809E-2</v>
      </c>
      <c r="V17" s="161">
        <f>+U17*EXP(-5*Parameters!$B$28)</f>
        <v>5.6806726444053796E-2</v>
      </c>
      <c r="W17" s="161">
        <f>+V17*EXP(-5*Parameters!$B$28)</f>
        <v>5.6382269698159626E-2</v>
      </c>
      <c r="X17" s="161">
        <f>+W17*EXP(-5*Parameters!$B$28)</f>
        <v>5.5960984469802424E-2</v>
      </c>
      <c r="Y17" s="161">
        <f>+X17*EXP(-5*Parameters!$B$28)</f>
        <v>5.5542847061577014E-2</v>
      </c>
      <c r="Z17" s="161">
        <f>+Y17*EXP(-5*Parameters!$B$28)</f>
        <v>5.5127833953143933E-2</v>
      </c>
      <c r="AA17" s="161">
        <f>+Z17*EXP(-5*Parameters!$B$28)</f>
        <v>5.4715921799906399E-2</v>
      </c>
      <c r="AB17" s="161">
        <f>+AA17*EXP(-5*Parameters!$B$28)</f>
        <v>5.4307087431697189E-2</v>
      </c>
      <c r="AC17" s="161">
        <f>+AB17*EXP(-5*Parameters!$B$28)</f>
        <v>5.3901307851475289E-2</v>
      </c>
      <c r="AD17" s="161">
        <f>+AC17*EXP(-5*Parameters!$B$28)</f>
        <v>5.3498560234032322E-2</v>
      </c>
      <c r="AE17" s="161">
        <f>+AD17*EXP(-5*Parameters!$B$28)</f>
        <v>5.3098821924708613E-2</v>
      </c>
      <c r="AF17" s="161">
        <f>+AE17*EXP(-5*Parameters!$B$28)</f>
        <v>5.2702070438118857E-2</v>
      </c>
      <c r="AG17" s="161">
        <f>+AF17*EXP(-5*Parameters!$B$28)</f>
        <v>5.2308283456887331E-2</v>
      </c>
      <c r="AH17" s="161">
        <f>+AG17*EXP(-5*Parameters!$B$28)</f>
        <v>5.1917438830392501E-2</v>
      </c>
      <c r="AI17" s="161">
        <f>+AH17*EXP(-5*Parameters!$B$28)</f>
        <v>5.1529514573521076E-2</v>
      </c>
      <c r="AJ17" s="161">
        <f>+AI17*EXP(-5*Parameters!$B$28)</f>
        <v>5.1144488865431319E-2</v>
      </c>
      <c r="AK17" s="161">
        <f>+AJ17*EXP(-5*Parameters!$B$28)</f>
        <v>5.0762340048325631E-2</v>
      </c>
      <c r="AL17" s="161">
        <f>+AK17*EXP(-5*Parameters!$B$28)</f>
        <v>5.0383046626232289E-2</v>
      </c>
      <c r="AM17" s="161">
        <f>+AL17*EXP(-5*Parameters!$B$28)</f>
        <v>5.0006587263796289E-2</v>
      </c>
      <c r="AN17" s="161">
        <f>+AM17*EXP(-5*Parameters!$B$28)</f>
        <v>4.9632940785079231E-2</v>
      </c>
      <c r="AO17" s="161">
        <f>+AN17*EXP(-5*Parameters!$B$28)</f>
        <v>4.9262086172368172E-2</v>
      </c>
      <c r="AP17" s="161">
        <f>+AO17*EXP(-5*Parameters!$B$28)</f>
        <v>4.8894002564993357E-2</v>
      </c>
      <c r="AQ17" s="161">
        <f>+AP17*EXP(-5*Parameters!$B$28)</f>
        <v>4.852866925815482E-2</v>
      </c>
      <c r="AR17" s="161">
        <f>+AQ17*EXP(-5*Parameters!$B$28)</f>
        <v>4.8166065701757722E-2</v>
      </c>
      <c r="AS17" s="161">
        <f>+AR17*EXP(-5*Parameters!$B$28)</f>
        <v>4.7806171499256409E-2</v>
      </c>
      <c r="AT17" s="161">
        <f>+AS17*EXP(-5*Parameters!$B$28)</f>
        <v>4.7448966406507094E-2</v>
      </c>
      <c r="AU17" s="161">
        <f>+AT17*EXP(-5*Parameters!$B$28)</f>
        <v>4.7094430330629128E-2</v>
      </c>
      <c r="AV17" s="161">
        <f>+AU17*EXP(-5*Parameters!$B$28)</f>
        <v>4.6742543328874765E-2</v>
      </c>
      <c r="AW17" s="161">
        <f>+AV17*EXP(-5*Parameters!$B$28)</f>
        <v>4.6393285607507363E-2</v>
      </c>
      <c r="AX17" s="161">
        <f>+AW17*EXP(-5*Parameters!$B$28)</f>
        <v>4.6046637520688015E-2</v>
      </c>
      <c r="AY17" s="161">
        <f>+AX17*EXP(-5*Parameters!$B$28)</f>
        <v>4.5702579569370433E-2</v>
      </c>
      <c r="AZ17" s="161">
        <f>+AY17*EXP(-5*Parameters!$B$28)</f>
        <v>4.5361092400204132E-2</v>
      </c>
      <c r="BA17" s="161">
        <f>+AZ17*EXP(-5*Parameters!$B$28)</f>
        <v>4.5022156804445809E-2</v>
      </c>
      <c r="BB17" s="161">
        <f>+BA17*EXP(-5*Parameters!$B$28)</f>
        <v>4.4685753716878836E-2</v>
      </c>
      <c r="BC17" s="161">
        <f>+BB17*EXP(-5*Parameters!$B$28)</f>
        <v>4.4351864214740834E-2</v>
      </c>
      <c r="BD17" s="161">
        <f>+BC17*EXP(-5*Parameters!$B$28)</f>
        <v>4.402046951665927E-2</v>
      </c>
      <c r="BE17" s="161">
        <f>+BD17*EXP(-5*Parameters!$B$28)</f>
        <v>4.3691550981595002E-2</v>
      </c>
      <c r="BF17" s="161">
        <f>+BE17*EXP(-5*Parameters!$B$28)</f>
        <v>4.3365090107793706E-2</v>
      </c>
      <c r="BG17" s="161">
        <f>+BF17*EXP(-5*Parameters!$B$28)</f>
        <v>4.304106853174515E-2</v>
      </c>
      <c r="BH17" s="161">
        <f>+BG17*EXP(-5*Parameters!$B$28)</f>
        <v>4.2719468027150244E-2</v>
      </c>
      <c r="BI17" s="161">
        <f>+BH17*EXP(-5*Parameters!$B$28)</f>
        <v>4.2400270503895811E-2</v>
      </c>
      <c r="BJ17" s="161">
        <f>+BI17*EXP(-5*Parameters!$B$28)</f>
        <v>4.2083458007037E-2</v>
      </c>
      <c r="BK17" s="161">
        <f>+BJ17*EXP(-5*Parameters!$B$28)</f>
        <v>4.1769012715787326E-2</v>
      </c>
      <c r="BL17" s="161">
        <f>+BK17*EXP(-5*Parameters!$B$28)</f>
        <v>4.1456916942516256E-2</v>
      </c>
      <c r="BM17" s="161">
        <f>+BL17*EXP(-5*Parameters!$B$28)</f>
        <v>4.1147153131754245E-2</v>
      </c>
      <c r="BN17" s="161">
        <f>+BM17*EXP(-5*Parameters!$B$28)</f>
        <v>4.0839703859205261E-2</v>
      </c>
      <c r="BO17" s="161">
        <f>+BN17*EXP(-5*Parameters!$B$28)</f>
        <v>4.0534551830766659E-2</v>
      </c>
      <c r="BP17" s="161">
        <f>+BO17*EXP(-5*Parameters!$B$28)</f>
        <v>4.0231679881556376E-2</v>
      </c>
      <c r="BQ17" s="161">
        <f>+BP17*EXP(-5*Parameters!$B$28)</f>
        <v>3.9931070974947414E-2</v>
      </c>
      <c r="BR17" s="161">
        <f>+BQ17*EXP(-5*Parameters!$B$28)</f>
        <v>3.9632708201609516E-2</v>
      </c>
      <c r="BS17" s="161">
        <f>+BR17*EXP(-5*Parameters!$B$28)</f>
        <v>3.9336574778558009E-2</v>
      </c>
      <c r="BT17" s="161">
        <f>+BS17*EXP(-5*Parameters!$B$28)</f>
        <v>3.9042654048209759E-2</v>
      </c>
      <c r="BU17" s="161">
        <f>+BT17*EXP(-5*Parameters!$B$28)</f>
        <v>3.875092947744619E-2</v>
      </c>
      <c r="BV17" s="161">
        <f>+BU17*EXP(-5*Parameters!$B$28)</f>
        <v>3.8461384656683278E-2</v>
      </c>
      <c r="BW17" s="161">
        <f>+BV17*EXP(-5*Parameters!$B$28)</f>
        <v>3.817400329894851E-2</v>
      </c>
      <c r="BX17" s="161">
        <f>+BW17*EXP(-5*Parameters!$B$28)</f>
        <v>3.788876923896474E-2</v>
      </c>
      <c r="BY17" s="161">
        <f>+BX17*EXP(-5*Parameters!$B$28)</f>
        <v>3.7605666432240878E-2</v>
      </c>
      <c r="BZ17" s="161">
        <f>+BY17*EXP(-5*Parameters!$B$28)</f>
        <v>3.732467895416941E-2</v>
      </c>
      <c r="CA17" s="161">
        <f>+BZ17*EXP(-5*Parameters!$B$28)</f>
        <v>3.70457909991306E-2</v>
      </c>
      <c r="CB17" s="161">
        <f>+CA17*EXP(-5*Parameters!$B$28)</f>
        <v>3.6768986879603442E-2</v>
      </c>
      <c r="CC17" s="161">
        <f>+CB17*EXP(-5*Parameters!$B$28)</f>
        <v>3.6494251025283225E-2</v>
      </c>
      <c r="CD17" s="161">
        <f>+CC17*EXP(-5*Parameters!$B$28)</f>
        <v>3.6221567982205709E-2</v>
      </c>
    </row>
    <row r="18" spans="1:82" ht="17.399999999999999" customHeight="1" thickBot="1" x14ac:dyDescent="0.3">
      <c r="A18" s="97" t="s">
        <v>21</v>
      </c>
      <c r="B18" s="154"/>
      <c r="C18" s="155"/>
      <c r="D18" s="168"/>
      <c r="E18" s="168"/>
      <c r="F18" s="168"/>
      <c r="G18" s="168"/>
      <c r="H18" s="168"/>
      <c r="I18" s="163"/>
      <c r="J18" s="155"/>
      <c r="K18" s="155"/>
      <c r="L18" s="155"/>
      <c r="M18" s="155"/>
      <c r="N18" s="155"/>
      <c r="O18" s="155"/>
      <c r="P18" s="155"/>
      <c r="Q18" s="155"/>
      <c r="R18" s="318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</row>
    <row r="19" spans="1:82" ht="17.399999999999999" customHeight="1" thickTop="1" x14ac:dyDescent="0.25">
      <c r="A19" s="96" t="s">
        <v>436</v>
      </c>
      <c r="B19" s="144">
        <v>0</v>
      </c>
      <c r="C19" s="143"/>
      <c r="J19" s="143"/>
      <c r="K19" s="143"/>
      <c r="L19" s="143"/>
      <c r="M19" s="143"/>
      <c r="N19" s="143"/>
      <c r="O19" s="143"/>
      <c r="P19" s="143"/>
      <c r="Q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</row>
    <row r="20" spans="1:82" ht="17.399999999999999" customHeight="1" x14ac:dyDescent="0.25">
      <c r="A20" s="96" t="s">
        <v>412</v>
      </c>
      <c r="B20" s="160">
        <f>+Parameters!B8</f>
        <v>3.467E-3</v>
      </c>
      <c r="C20" s="143"/>
      <c r="J20" s="143"/>
      <c r="K20" s="143"/>
      <c r="L20" s="143"/>
      <c r="M20" s="143"/>
      <c r="N20" s="143"/>
      <c r="O20" s="143"/>
      <c r="P20" s="143"/>
      <c r="Q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</row>
    <row r="21" spans="1:82" ht="17.399999999999999" customHeight="1" x14ac:dyDescent="0.25">
      <c r="A21" s="96" t="s">
        <v>413</v>
      </c>
      <c r="B21" s="165">
        <f>+Parameters!B9</f>
        <v>2</v>
      </c>
      <c r="C21" s="143"/>
      <c r="J21" s="143"/>
      <c r="K21" s="143"/>
      <c r="L21" s="143"/>
      <c r="M21" s="143"/>
      <c r="N21" s="143"/>
      <c r="O21" s="143"/>
      <c r="P21" s="143"/>
      <c r="Q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</row>
    <row r="22" spans="1:82" ht="17.399999999999999" customHeight="1" thickBot="1" x14ac:dyDescent="0.3">
      <c r="A22" s="97" t="s">
        <v>20</v>
      </c>
      <c r="C22" s="143"/>
      <c r="J22" s="143"/>
      <c r="K22" s="143"/>
      <c r="L22" s="143"/>
      <c r="M22" s="143"/>
      <c r="N22" s="143"/>
      <c r="O22" s="143"/>
      <c r="P22" s="143"/>
      <c r="Q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</row>
    <row r="23" spans="1:82" s="145" customFormat="1" ht="17.399999999999999" customHeight="1" thickTop="1" x14ac:dyDescent="0.25">
      <c r="A23" s="101" t="s">
        <v>414</v>
      </c>
      <c r="B23" s="145">
        <f t="shared" ref="B23:BM23" si="8">+B147</f>
        <v>0.10906173237607246</v>
      </c>
      <c r="C23" s="145">
        <f t="shared" si="8"/>
        <v>9.5430263253806741E-2</v>
      </c>
      <c r="D23" s="145">
        <f t="shared" si="8"/>
        <v>8.3747326383787887E-2</v>
      </c>
      <c r="E23" s="145">
        <f t="shared" si="8"/>
        <v>7.3701141363295433E-2</v>
      </c>
      <c r="F23" s="145">
        <f t="shared" si="8"/>
        <v>6.5034725721187445E-2</v>
      </c>
      <c r="G23" s="145">
        <f t="shared" si="8"/>
        <v>5.7535466623630287E-2</v>
      </c>
      <c r="H23" s="145">
        <f t="shared" si="8"/>
        <v>5.1026818309461104E-2</v>
      </c>
      <c r="I23" s="145">
        <f t="shared" si="8"/>
        <v>4.7449565328596156E-2</v>
      </c>
      <c r="J23" s="145">
        <f t="shared" si="8"/>
        <v>4.4223235399711902E-2</v>
      </c>
      <c r="K23" s="145">
        <f t="shared" si="8"/>
        <v>4.1305879435739622E-2</v>
      </c>
      <c r="L23" s="145">
        <f t="shared" si="8"/>
        <v>3.8661303636160167E-2</v>
      </c>
      <c r="M23" s="145">
        <f t="shared" si="8"/>
        <v>3.6258188139440081E-2</v>
      </c>
      <c r="N23" s="145">
        <f t="shared" si="8"/>
        <v>3.4069353482822508E-2</v>
      </c>
      <c r="O23" s="145">
        <f t="shared" si="8"/>
        <v>3.2071148089304585E-2</v>
      </c>
      <c r="P23" s="145">
        <f t="shared" si="8"/>
        <v>3.0242935191033993E-2</v>
      </c>
      <c r="Q23" s="145">
        <f t="shared" si="8"/>
        <v>2.8566661720644568E-2</v>
      </c>
      <c r="R23" s="174">
        <f t="shared" si="8"/>
        <v>2.7026494988630145E-2</v>
      </c>
      <c r="S23" s="145">
        <f t="shared" si="8"/>
        <v>2.5862329781391E-2</v>
      </c>
      <c r="T23" s="145">
        <f t="shared" si="8"/>
        <v>2.4786978400925367E-2</v>
      </c>
      <c r="U23" s="145">
        <f t="shared" si="8"/>
        <v>2.3791971709586066E-2</v>
      </c>
      <c r="V23" s="145">
        <f t="shared" si="8"/>
        <v>2.2869788509807403E-2</v>
      </c>
      <c r="W23" s="145">
        <f t="shared" si="8"/>
        <v>2.201373502690411E-2</v>
      </c>
      <c r="X23" s="145">
        <f t="shared" si="8"/>
        <v>2.1217841389260885E-2</v>
      </c>
      <c r="Y23" s="145">
        <f t="shared" si="8"/>
        <v>2.0476772489943441E-2</v>
      </c>
      <c r="Z23" s="145">
        <f t="shared" si="8"/>
        <v>1.9785751047903723E-2</v>
      </c>
      <c r="AA23" s="145">
        <f t="shared" si="8"/>
        <v>1.9140491044105295E-2</v>
      </c>
      <c r="AB23" s="145">
        <f t="shared" si="8"/>
        <v>1.8537140002543102E-2</v>
      </c>
      <c r="AC23" s="145">
        <f t="shared" si="8"/>
        <v>1.7972228829885206E-2</v>
      </c>
      <c r="AD23" s="145">
        <f t="shared" si="8"/>
        <v>1.7441069195873831E-2</v>
      </c>
      <c r="AE23" s="145">
        <f t="shared" si="8"/>
        <v>1.692560770144623E-2</v>
      </c>
      <c r="AF23" s="145">
        <f t="shared" si="8"/>
        <v>1.6425380396462724E-2</v>
      </c>
      <c r="AG23" s="145">
        <f t="shared" si="8"/>
        <v>1.5939937042582474E-2</v>
      </c>
      <c r="AH23" s="145">
        <f t="shared" si="8"/>
        <v>1.5468840708018579E-2</v>
      </c>
      <c r="AI23" s="145">
        <f t="shared" si="8"/>
        <v>1.5011667374269972E-2</v>
      </c>
      <c r="AJ23" s="145">
        <f t="shared" si="8"/>
        <v>1.4568005554476154E-2</v>
      </c>
      <c r="AK23" s="145">
        <f t="shared" si="8"/>
        <v>1.4137455923051245E-2</v>
      </c>
      <c r="AL23" s="145">
        <f t="shared" si="8"/>
        <v>1.3719630956263985E-2</v>
      </c>
      <c r="AM23" s="145">
        <f t="shared" si="8"/>
        <v>1.3314154583440228E-2</v>
      </c>
      <c r="AN23" s="145">
        <f t="shared" si="8"/>
        <v>1.2920661848473968E-2</v>
      </c>
      <c r="AO23" s="145">
        <f t="shared" si="8"/>
        <v>1.2538798581342176E-2</v>
      </c>
      <c r="AP23" s="145">
        <f t="shared" si="8"/>
        <v>1.2168221079327883E-2</v>
      </c>
      <c r="AQ23" s="145">
        <f t="shared" si="8"/>
        <v>1.1808595797664551E-2</v>
      </c>
      <c r="AR23" s="145">
        <f t="shared" si="8"/>
        <v>1.1459599049323243E-2</v>
      </c>
      <c r="AS23" s="145">
        <f t="shared" si="8"/>
        <v>1.112091671367247E-2</v>
      </c>
      <c r="AT23" s="145">
        <f t="shared" si="8"/>
        <v>1.0792243953748401E-2</v>
      </c>
      <c r="AU23" s="145">
        <f t="shared" si="8"/>
        <v>1.0473284941881029E-2</v>
      </c>
      <c r="AV23" s="145">
        <f t="shared" si="8"/>
        <v>1.016375259342929E-2</v>
      </c>
      <c r="AW23" s="145">
        <f t="shared" si="8"/>
        <v>9.8633683083855211E-3</v>
      </c>
      <c r="AX23" s="145">
        <f t="shared" si="8"/>
        <v>9.571861720616635E-3</v>
      </c>
      <c r="AY23" s="145">
        <f t="shared" si="8"/>
        <v>9.2889704545163522E-3</v>
      </c>
      <c r="AZ23" s="145">
        <f t="shared" si="8"/>
        <v>9.0144398888494497E-3</v>
      </c>
      <c r="BA23" s="145">
        <f t="shared" si="8"/>
        <v>8.7480229275754585E-3</v>
      </c>
      <c r="BB23" s="145">
        <f t="shared" si="8"/>
        <v>8.4894797774455466E-3</v>
      </c>
      <c r="BC23" s="145">
        <f t="shared" si="8"/>
        <v>8.2385777321724151E-3</v>
      </c>
      <c r="BD23" s="145">
        <f t="shared" si="8"/>
        <v>7.9950909629789152E-3</v>
      </c>
      <c r="BE23" s="145">
        <f t="shared" si="8"/>
        <v>7.758800315336929E-3</v>
      </c>
      <c r="BF23" s="145">
        <f t="shared" si="8"/>
        <v>7.5294931117134796E-3</v>
      </c>
      <c r="BG23" s="145">
        <f t="shared" si="8"/>
        <v>7.3069629601466056E-3</v>
      </c>
      <c r="BH23" s="145">
        <f t="shared" si="8"/>
        <v>7.0910095684786597E-3</v>
      </c>
      <c r="BI23" s="145">
        <f t="shared" si="8"/>
        <v>6.8814385640798498E-3</v>
      </c>
      <c r="BJ23" s="145">
        <f t="shared" si="8"/>
        <v>6.6780613188997485E-3</v>
      </c>
      <c r="BK23" s="145">
        <f t="shared" si="8"/>
        <v>6.4806947796893187E-3</v>
      </c>
      <c r="BL23" s="145">
        <f t="shared" si="8"/>
        <v>6.2891613032406346E-3</v>
      </c>
      <c r="BM23" s="145">
        <f t="shared" si="8"/>
        <v>6.1032884964959877E-3</v>
      </c>
      <c r="BN23" s="145">
        <f t="shared" ref="BN23:CB23" si="9">+BN147</f>
        <v>5.9229090613825202E-3</v>
      </c>
      <c r="BO23" s="145">
        <f t="shared" si="9"/>
        <v>5.7478606442326538E-3</v>
      </c>
      <c r="BP23" s="145">
        <f t="shared" si="9"/>
        <v>5.5779856896548295E-3</v>
      </c>
      <c r="BQ23" s="145">
        <f t="shared" si="9"/>
        <v>5.4131312987230227E-3</v>
      </c>
      <c r="BR23" s="145">
        <f t="shared" si="9"/>
        <v>5.2531490913573934E-3</v>
      </c>
      <c r="BS23" s="145">
        <f t="shared" si="9"/>
        <v>5.0978950727721866E-3</v>
      </c>
      <c r="BT23" s="145">
        <f t="shared" si="9"/>
        <v>4.9472295038707143E-3</v>
      </c>
      <c r="BU23" s="145">
        <f t="shared" si="9"/>
        <v>4.8010167754707371E-3</v>
      </c>
      <c r="BV23" s="145">
        <f t="shared" si="9"/>
        <v>4.6591252862470383E-3</v>
      </c>
      <c r="BW23" s="145">
        <f t="shared" si="9"/>
        <v>4.5214273242813524E-3</v>
      </c>
      <c r="BX23" s="145">
        <f t="shared" si="9"/>
        <v>4.3877989521130195E-3</v>
      </c>
      <c r="BY23" s="145">
        <f t="shared" si="9"/>
        <v>4.2581198951869058E-3</v>
      </c>
      <c r="BZ23" s="145">
        <f t="shared" si="9"/>
        <v>4.1322734335981735E-3</v>
      </c>
      <c r="CA23" s="145">
        <f t="shared" si="9"/>
        <v>4.0101462970365057E-3</v>
      </c>
      <c r="CB23" s="145">
        <f t="shared" si="9"/>
        <v>3.8916285628351655E-3</v>
      </c>
      <c r="CC23" s="145">
        <f>+CC147</f>
        <v>3.7766135570331855E-3</v>
      </c>
      <c r="CD23" s="145">
        <f>+CD147</f>
        <v>3.6649977583615989E-3</v>
      </c>
    </row>
    <row r="24" spans="1:82" s="143" customFormat="1" ht="17.399999999999999" customHeight="1" x14ac:dyDescent="0.25">
      <c r="A24" s="96" t="s">
        <v>415</v>
      </c>
      <c r="B24" s="166">
        <v>515</v>
      </c>
      <c r="R24" s="174"/>
    </row>
    <row r="25" spans="1:82" s="167" customFormat="1" ht="17.399999999999999" customHeight="1" x14ac:dyDescent="0.25">
      <c r="A25" s="98" t="s">
        <v>417</v>
      </c>
      <c r="B25" s="167">
        <f t="shared" ref="B25:G25" si="10">+C25*EXP(5*(0.01))</f>
        <v>695.17728590164177</v>
      </c>
      <c r="C25" s="167">
        <f t="shared" si="10"/>
        <v>661.27308959418701</v>
      </c>
      <c r="D25" s="167">
        <f t="shared" si="10"/>
        <v>629.02242045248761</v>
      </c>
      <c r="E25" s="167">
        <f t="shared" si="10"/>
        <v>598.34463500506592</v>
      </c>
      <c r="F25" s="167">
        <f t="shared" si="10"/>
        <v>569.16302280895854</v>
      </c>
      <c r="G25" s="167">
        <f t="shared" si="10"/>
        <v>541.40461463365239</v>
      </c>
      <c r="H25" s="167">
        <f>+B24</f>
        <v>515</v>
      </c>
      <c r="I25" s="167">
        <f t="shared" ref="I25:BT25" si="11">+H25*EXP(-5*(0.001))</f>
        <v>512.43142678423135</v>
      </c>
      <c r="J25" s="167">
        <f t="shared" si="11"/>
        <v>509.87566438082149</v>
      </c>
      <c r="K25" s="167">
        <f t="shared" si="11"/>
        <v>507.33264889557722</v>
      </c>
      <c r="L25" s="167">
        <f t="shared" si="11"/>
        <v>504.80231675297892</v>
      </c>
      <c r="M25" s="167">
        <f t="shared" si="11"/>
        <v>502.28460469459128</v>
      </c>
      <c r="N25" s="167">
        <f t="shared" si="11"/>
        <v>499.77944977748166</v>
      </c>
      <c r="O25" s="167">
        <f t="shared" si="11"/>
        <v>497.28678937264669</v>
      </c>
      <c r="P25" s="167">
        <f t="shared" si="11"/>
        <v>494.80656116344642</v>
      </c>
      <c r="Q25" s="167">
        <f t="shared" si="11"/>
        <v>492.33870314404641</v>
      </c>
      <c r="R25" s="174">
        <f t="shared" si="11"/>
        <v>489.88315361786766</v>
      </c>
      <c r="S25" s="167">
        <f t="shared" si="11"/>
        <v>487.43985119604412</v>
      </c>
      <c r="T25" s="167">
        <f t="shared" si="11"/>
        <v>485.00873479588802</v>
      </c>
      <c r="U25" s="167">
        <f t="shared" si="11"/>
        <v>482.58974363936272</v>
      </c>
      <c r="V25" s="167">
        <f t="shared" si="11"/>
        <v>480.18281725156328</v>
      </c>
      <c r="W25" s="167">
        <f t="shared" si="11"/>
        <v>477.78789545920466</v>
      </c>
      <c r="X25" s="167">
        <f t="shared" si="11"/>
        <v>475.40491838911737</v>
      </c>
      <c r="Y25" s="167">
        <f t="shared" si="11"/>
        <v>473.0338264667505</v>
      </c>
      <c r="Z25" s="167">
        <f t="shared" si="11"/>
        <v>470.6745604146825</v>
      </c>
      <c r="AA25" s="167">
        <f t="shared" si="11"/>
        <v>468.32706125113918</v>
      </c>
      <c r="AB25" s="167">
        <f t="shared" si="11"/>
        <v>465.99127028851916</v>
      </c>
      <c r="AC25" s="167">
        <f t="shared" si="11"/>
        <v>463.6671291319268</v>
      </c>
      <c r="AD25" s="167">
        <f t="shared" si="11"/>
        <v>461.35457967771208</v>
      </c>
      <c r="AE25" s="167">
        <f t="shared" si="11"/>
        <v>459.05356411201819</v>
      </c>
      <c r="AF25" s="167">
        <f t="shared" si="11"/>
        <v>456.76402490933617</v>
      </c>
      <c r="AG25" s="167">
        <f t="shared" si="11"/>
        <v>454.4859048310667</v>
      </c>
      <c r="AH25" s="167">
        <f t="shared" si="11"/>
        <v>452.21914692408916</v>
      </c>
      <c r="AI25" s="167">
        <f t="shared" si="11"/>
        <v>449.96369451933782</v>
      </c>
      <c r="AJ25" s="167">
        <f t="shared" si="11"/>
        <v>447.71949123038507</v>
      </c>
      <c r="AK25" s="167">
        <f t="shared" si="11"/>
        <v>445.48648095203185</v>
      </c>
      <c r="AL25" s="167">
        <f t="shared" si="11"/>
        <v>443.26460785890487</v>
      </c>
      <c r="AM25" s="167">
        <f t="shared" si="11"/>
        <v>441.05381640406108</v>
      </c>
      <c r="AN25" s="167">
        <f t="shared" si="11"/>
        <v>438.85405131759893</v>
      </c>
      <c r="AO25" s="167">
        <f t="shared" si="11"/>
        <v>436.66525760527674</v>
      </c>
      <c r="AP25" s="167">
        <f t="shared" si="11"/>
        <v>434.48738054713766</v>
      </c>
      <c r="AQ25" s="167">
        <f t="shared" si="11"/>
        <v>432.32036569614183</v>
      </c>
      <c r="AR25" s="167">
        <f t="shared" si="11"/>
        <v>430.16415887680512</v>
      </c>
      <c r="AS25" s="167">
        <f t="shared" si="11"/>
        <v>428.01870618384476</v>
      </c>
      <c r="AT25" s="167">
        <f t="shared" si="11"/>
        <v>425.88395398083162</v>
      </c>
      <c r="AU25" s="167">
        <f t="shared" si="11"/>
        <v>423.7598488988495</v>
      </c>
      <c r="AV25" s="167">
        <f t="shared" si="11"/>
        <v>421.64633783516069</v>
      </c>
      <c r="AW25" s="167">
        <f t="shared" si="11"/>
        <v>419.54336795187851</v>
      </c>
      <c r="AX25" s="167">
        <f t="shared" si="11"/>
        <v>417.45088667464637</v>
      </c>
      <c r="AY25" s="167">
        <f t="shared" si="11"/>
        <v>415.36884169132338</v>
      </c>
      <c r="AZ25" s="167">
        <f t="shared" si="11"/>
        <v>413.29718095067648</v>
      </c>
      <c r="BA25" s="167">
        <f t="shared" si="11"/>
        <v>411.23585266107926</v>
      </c>
      <c r="BB25" s="167">
        <f t="shared" si="11"/>
        <v>409.18480528921708</v>
      </c>
      <c r="BC25" s="167">
        <f t="shared" si="11"/>
        <v>407.14398755879887</v>
      </c>
      <c r="BD25" s="167">
        <f t="shared" si="11"/>
        <v>405.11334844927507</v>
      </c>
      <c r="BE25" s="167">
        <f t="shared" si="11"/>
        <v>403.09283719456215</v>
      </c>
      <c r="BF25" s="167">
        <f t="shared" si="11"/>
        <v>401.08240328177357</v>
      </c>
      <c r="BG25" s="167">
        <f t="shared" si="11"/>
        <v>399.08199644995676</v>
      </c>
      <c r="BH25" s="167">
        <f t="shared" si="11"/>
        <v>397.09156668883674</v>
      </c>
      <c r="BI25" s="167">
        <f t="shared" si="11"/>
        <v>395.11106423756581</v>
      </c>
      <c r="BJ25" s="167">
        <f t="shared" si="11"/>
        <v>393.14043958347952</v>
      </c>
      <c r="BK25" s="167">
        <f t="shared" si="11"/>
        <v>391.17964346085887</v>
      </c>
      <c r="BL25" s="167">
        <f t="shared" si="11"/>
        <v>389.22862684969874</v>
      </c>
      <c r="BM25" s="167">
        <f t="shared" si="11"/>
        <v>387.28734097448216</v>
      </c>
      <c r="BN25" s="167">
        <f t="shared" si="11"/>
        <v>385.35573730296119</v>
      </c>
      <c r="BO25" s="167">
        <f t="shared" si="11"/>
        <v>383.43376754494341</v>
      </c>
      <c r="BP25" s="167">
        <f t="shared" si="11"/>
        <v>381.52138365108482</v>
      </c>
      <c r="BQ25" s="167">
        <f t="shared" si="11"/>
        <v>379.61853781168838</v>
      </c>
      <c r="BR25" s="167">
        <f t="shared" si="11"/>
        <v>377.72518245550907</v>
      </c>
      <c r="BS25" s="167">
        <f t="shared" si="11"/>
        <v>375.84127024856434</v>
      </c>
      <c r="BT25" s="167">
        <f t="shared" si="11"/>
        <v>373.96675409295091</v>
      </c>
      <c r="BU25" s="167">
        <f t="shared" ref="BU25:CB25" si="12">+BT25*EXP(-5*(0.001))</f>
        <v>372.10158712566727</v>
      </c>
      <c r="BV25" s="167">
        <f t="shared" si="12"/>
        <v>370.24572271744205</v>
      </c>
      <c r="BW25" s="167">
        <f t="shared" si="12"/>
        <v>368.39911447156845</v>
      </c>
      <c r="BX25" s="167">
        <f t="shared" si="12"/>
        <v>366.56171622274411</v>
      </c>
      <c r="BY25" s="167">
        <f t="shared" si="12"/>
        <v>364.73348203591712</v>
      </c>
      <c r="BZ25" s="167">
        <f t="shared" si="12"/>
        <v>362.91436620513758</v>
      </c>
      <c r="CA25" s="167">
        <f t="shared" si="12"/>
        <v>361.10432325241493</v>
      </c>
      <c r="CB25" s="167">
        <f t="shared" si="12"/>
        <v>359.30330792658111</v>
      </c>
      <c r="CC25" s="167">
        <f>+CB25*EXP(-5*(0.001))</f>
        <v>357.5112752021592</v>
      </c>
      <c r="CD25" s="167">
        <f>+CC25*EXP(-5*(0.001))</f>
        <v>355.72818027823774</v>
      </c>
    </row>
    <row r="26" spans="1:82" s="148" customFormat="1" ht="17.399999999999999" customHeight="1" x14ac:dyDescent="0.25">
      <c r="A26" s="102" t="s">
        <v>416</v>
      </c>
      <c r="B26" s="168">
        <v>0.05</v>
      </c>
      <c r="C26" s="168">
        <v>0.1</v>
      </c>
      <c r="D26" s="168">
        <v>0.24</v>
      </c>
      <c r="E26" s="168">
        <v>0.36</v>
      </c>
      <c r="F26" s="168">
        <v>0.48</v>
      </c>
      <c r="G26" s="168">
        <v>0.6</v>
      </c>
      <c r="H26" s="168">
        <v>0.72</v>
      </c>
      <c r="I26" s="168">
        <v>0.84</v>
      </c>
      <c r="J26" s="168">
        <v>0.9</v>
      </c>
      <c r="K26" s="168">
        <v>0.95</v>
      </c>
      <c r="L26" s="168">
        <v>1</v>
      </c>
      <c r="M26" s="168">
        <v>1</v>
      </c>
      <c r="N26" s="168">
        <v>1</v>
      </c>
      <c r="O26" s="168">
        <v>1</v>
      </c>
      <c r="P26" s="168">
        <v>1</v>
      </c>
      <c r="Q26" s="168">
        <v>1</v>
      </c>
      <c r="R26" s="319">
        <v>1</v>
      </c>
      <c r="S26" s="168">
        <v>1</v>
      </c>
      <c r="T26" s="168">
        <v>1</v>
      </c>
      <c r="U26" s="168">
        <v>1</v>
      </c>
      <c r="V26" s="168">
        <v>1.1000000000000001</v>
      </c>
      <c r="W26" s="168">
        <v>1.1000000000000001</v>
      </c>
      <c r="X26" s="168">
        <v>1.1000000000000001</v>
      </c>
      <c r="Y26" s="168">
        <v>1.1000000000000001</v>
      </c>
      <c r="Z26" s="168">
        <v>1.1000000000000001</v>
      </c>
      <c r="AA26" s="168">
        <v>1.1000000000000001</v>
      </c>
      <c r="AB26" s="168">
        <v>1.1000000000000001</v>
      </c>
      <c r="AC26" s="168">
        <v>1.1000000000000001</v>
      </c>
      <c r="AD26" s="168">
        <v>1.1000000000000001</v>
      </c>
      <c r="AE26" s="168">
        <v>1.1000000000000001</v>
      </c>
      <c r="AF26" s="168">
        <v>1.1000000000000001</v>
      </c>
      <c r="AG26" s="168">
        <v>1.1000000000000001</v>
      </c>
      <c r="AH26" s="168">
        <v>1.1000000000000001</v>
      </c>
      <c r="AI26" s="168">
        <v>1.1000000000000001</v>
      </c>
      <c r="AJ26" s="168">
        <v>1.1000000000000001</v>
      </c>
      <c r="AK26" s="168">
        <v>1.1000000000000001</v>
      </c>
      <c r="AL26" s="168">
        <v>1.1000000000000001</v>
      </c>
      <c r="AM26" s="168">
        <v>1.05</v>
      </c>
      <c r="AN26" s="168">
        <v>1.05</v>
      </c>
      <c r="AO26" s="168">
        <v>1.05</v>
      </c>
      <c r="AP26" s="168">
        <v>1.05</v>
      </c>
      <c r="AQ26" s="168">
        <v>1.05</v>
      </c>
      <c r="AR26" s="168">
        <v>1.05</v>
      </c>
      <c r="AS26" s="168">
        <v>1.05</v>
      </c>
      <c r="AT26" s="168">
        <v>1.05</v>
      </c>
      <c r="AU26" s="168">
        <v>1.05</v>
      </c>
      <c r="AV26" s="168">
        <v>1.05</v>
      </c>
      <c r="AW26" s="168">
        <v>1.05</v>
      </c>
      <c r="AX26" s="168">
        <v>1.05</v>
      </c>
      <c r="AY26" s="168">
        <v>1.05</v>
      </c>
      <c r="AZ26" s="168">
        <v>1.05</v>
      </c>
      <c r="BA26" s="168">
        <v>1.05</v>
      </c>
      <c r="BB26" s="168">
        <v>1.05</v>
      </c>
      <c r="BC26" s="168">
        <v>1.05</v>
      </c>
      <c r="BD26" s="168">
        <v>1.05</v>
      </c>
      <c r="BE26" s="168">
        <v>1.05</v>
      </c>
      <c r="BF26" s="168">
        <v>1.05</v>
      </c>
      <c r="BG26" s="168">
        <v>1</v>
      </c>
      <c r="BH26" s="168">
        <v>1</v>
      </c>
      <c r="BI26" s="168">
        <v>1</v>
      </c>
      <c r="BJ26" s="168">
        <v>1</v>
      </c>
      <c r="BK26" s="168">
        <v>1</v>
      </c>
      <c r="BL26" s="168">
        <v>1</v>
      </c>
      <c r="BM26" s="168">
        <v>1</v>
      </c>
      <c r="BN26" s="168">
        <v>1</v>
      </c>
      <c r="BO26" s="168">
        <v>1</v>
      </c>
      <c r="BP26" s="168">
        <v>1</v>
      </c>
      <c r="BQ26" s="168">
        <v>1</v>
      </c>
      <c r="BR26" s="168">
        <v>1</v>
      </c>
      <c r="BS26" s="168">
        <v>1</v>
      </c>
      <c r="BT26" s="168">
        <v>1</v>
      </c>
      <c r="BU26" s="168">
        <v>1</v>
      </c>
      <c r="BV26" s="168">
        <v>1</v>
      </c>
      <c r="BW26" s="168">
        <v>1</v>
      </c>
      <c r="BX26" s="168">
        <v>1</v>
      </c>
      <c r="BY26" s="168">
        <v>1</v>
      </c>
      <c r="BZ26" s="168">
        <v>1</v>
      </c>
      <c r="CA26" s="168">
        <v>1</v>
      </c>
      <c r="CB26" s="168">
        <v>1</v>
      </c>
      <c r="CC26" s="168">
        <v>1</v>
      </c>
      <c r="CD26" s="168">
        <v>1</v>
      </c>
    </row>
    <row r="27" spans="1:82" s="143" customFormat="1" ht="17.399999999999999" customHeight="1" x14ac:dyDescent="0.25">
      <c r="A27" s="96" t="s">
        <v>16</v>
      </c>
      <c r="B27" s="166">
        <f>+Parameters!B11</f>
        <v>2.6</v>
      </c>
      <c r="R27" s="174"/>
    </row>
    <row r="28" spans="1:82" s="143" customFormat="1" ht="17.399999999999999" customHeight="1" thickBot="1" x14ac:dyDescent="0.3">
      <c r="A28" s="97" t="s">
        <v>17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319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</row>
    <row r="29" spans="1:82" s="170" customFormat="1" ht="17.399999999999999" customHeight="1" thickTop="1" x14ac:dyDescent="0.25">
      <c r="A29" s="103" t="s">
        <v>418</v>
      </c>
      <c r="B29" s="169">
        <f>+B30</f>
        <v>0.29135476859999998</v>
      </c>
      <c r="C29" s="170">
        <f t="shared" ref="C29:I29" si="13">+B29*EXP(5*B31)</f>
        <v>0.27030248877941276</v>
      </c>
      <c r="D29" s="170">
        <f t="shared" si="13"/>
        <v>0.25152481702390533</v>
      </c>
      <c r="E29" s="170">
        <f t="shared" si="13"/>
        <v>0.23472665354167427</v>
      </c>
      <c r="F29" s="170">
        <f t="shared" si="13"/>
        <v>0.21965682908818801</v>
      </c>
      <c r="G29" s="170">
        <f t="shared" si="13"/>
        <v>0.20610082044752318</v>
      </c>
      <c r="H29" s="170">
        <f t="shared" si="13"/>
        <v>0.19387478574775385</v>
      </c>
      <c r="I29" s="170">
        <f t="shared" si="13"/>
        <v>0.18282066179828968</v>
      </c>
      <c r="J29" s="170">
        <f t="shared" ref="J29:BU29" si="14">+I29*EXP(I31*(J2-I2))</f>
        <v>0.17280211939389492</v>
      </c>
      <c r="K29" s="170">
        <f t="shared" si="14"/>
        <v>0.16370121441374522</v>
      </c>
      <c r="L29" s="170">
        <f t="shared" si="14"/>
        <v>0.15541560531513549</v>
      </c>
      <c r="M29" s="170">
        <f t="shared" si="14"/>
        <v>0.14785623336870707</v>
      </c>
      <c r="N29" s="170">
        <f t="shared" si="14"/>
        <v>0.14094538229206927</v>
      </c>
      <c r="O29" s="170">
        <f t="shared" si="14"/>
        <v>0.13461505002233964</v>
      </c>
      <c r="P29" s="170">
        <f t="shared" si="14"/>
        <v>0.12880557815339819</v>
      </c>
      <c r="Q29" s="170">
        <f t="shared" si="14"/>
        <v>0.12346449476466077</v>
      </c>
      <c r="R29" s="174">
        <f t="shared" si="14"/>
        <v>0.11854553453668568</v>
      </c>
      <c r="S29" s="170">
        <f t="shared" si="14"/>
        <v>0.11400780661292644</v>
      </c>
      <c r="T29" s="170">
        <f t="shared" si="14"/>
        <v>0.10981508595969806</v>
      </c>
      <c r="U29" s="170">
        <f t="shared" si="14"/>
        <v>0.10593520825840209</v>
      </c>
      <c r="V29" s="170">
        <f t="shared" si="14"/>
        <v>0.10233955183958519</v>
      </c>
      <c r="W29" s="170">
        <f t="shared" si="14"/>
        <v>9.9002592998334138E-2</v>
      </c>
      <c r="X29" s="170">
        <f t="shared" si="14"/>
        <v>9.5901523341905603E-2</v>
      </c>
      <c r="Y29" s="170">
        <f t="shared" si="14"/>
        <v>9.3015919714072692E-2</v>
      </c>
      <c r="Z29" s="170">
        <f t="shared" si="14"/>
        <v>9.0327458796542012E-2</v>
      </c>
      <c r="AA29" s="170">
        <f t="shared" si="14"/>
        <v>8.7819669769865785E-2</v>
      </c>
      <c r="AB29" s="170">
        <f t="shared" si="14"/>
        <v>8.5477719475694741E-2</v>
      </c>
      <c r="AC29" s="170">
        <f t="shared" si="14"/>
        <v>8.3288225400056037E-2</v>
      </c>
      <c r="AD29" s="170">
        <f t="shared" si="14"/>
        <v>8.1231831787924591E-2</v>
      </c>
      <c r="AE29" s="170">
        <f t="shared" si="14"/>
        <v>7.9226210714981052E-2</v>
      </c>
      <c r="AF29" s="170">
        <f t="shared" si="14"/>
        <v>7.7270108602766313E-2</v>
      </c>
      <c r="AG29" s="170">
        <f t="shared" si="14"/>
        <v>7.5362302823783714E-2</v>
      </c>
      <c r="AH29" s="170">
        <f t="shared" si="14"/>
        <v>7.3501600937317058E-2</v>
      </c>
      <c r="AI29" s="170">
        <f t="shared" si="14"/>
        <v>7.1686839944116315E-2</v>
      </c>
      <c r="AJ29" s="170">
        <f t="shared" si="14"/>
        <v>6.9916885559485248E-2</v>
      </c>
      <c r="AK29" s="170">
        <f t="shared" si="14"/>
        <v>6.8190631504316562E-2</v>
      </c>
      <c r="AL29" s="170">
        <f t="shared" si="14"/>
        <v>6.6506998813631438E-2</v>
      </c>
      <c r="AM29" s="170">
        <f t="shared" si="14"/>
        <v>6.4864935162191301E-2</v>
      </c>
      <c r="AN29" s="170">
        <f t="shared" si="14"/>
        <v>6.3263414206760293E-2</v>
      </c>
      <c r="AO29" s="170">
        <f t="shared" si="14"/>
        <v>6.170143494460735E-2</v>
      </c>
      <c r="AP29" s="170">
        <f t="shared" si="14"/>
        <v>6.0178021087846881E-2</v>
      </c>
      <c r="AQ29" s="170">
        <f t="shared" si="14"/>
        <v>5.8692220453227084E-2</v>
      </c>
      <c r="AR29" s="170">
        <f t="shared" si="14"/>
        <v>5.7243104366984411E-2</v>
      </c>
      <c r="AS29" s="170">
        <f t="shared" si="14"/>
        <v>5.5829767084392232E-2</v>
      </c>
      <c r="AT29" s="170">
        <f t="shared" si="14"/>
        <v>5.4451325223640885E-2</v>
      </c>
      <c r="AU29" s="170">
        <f t="shared" si="14"/>
        <v>5.3106917213695322E-2</v>
      </c>
      <c r="AV29" s="170">
        <f t="shared" si="14"/>
        <v>5.1795702755785128E-2</v>
      </c>
      <c r="AW29" s="170">
        <f t="shared" si="14"/>
        <v>5.0516862298190461E-2</v>
      </c>
      <c r="AX29" s="170">
        <f t="shared" si="14"/>
        <v>4.9269596523995533E-2</v>
      </c>
      <c r="AY29" s="170">
        <f t="shared" si="14"/>
        <v>4.8053125851489527E-2</v>
      </c>
      <c r="AZ29" s="170">
        <f t="shared" si="14"/>
        <v>4.686668994690265E-2</v>
      </c>
      <c r="BA29" s="170">
        <f t="shared" si="14"/>
        <v>4.5709547249172762E-2</v>
      </c>
      <c r="BB29" s="170">
        <f t="shared" si="14"/>
        <v>4.4580974506445596E-2</v>
      </c>
      <c r="BC29" s="170">
        <f t="shared" si="14"/>
        <v>4.3480266324018794E-2</v>
      </c>
      <c r="BD29" s="170">
        <f t="shared" si="14"/>
        <v>4.2406734723447241E-2</v>
      </c>
      <c r="BE29" s="170">
        <f t="shared" si="14"/>
        <v>4.1359708712534166E-2</v>
      </c>
      <c r="BF29" s="170">
        <f t="shared" si="14"/>
        <v>4.0338533865939157E-2</v>
      </c>
      <c r="BG29" s="170">
        <f t="shared" si="14"/>
        <v>3.9342571916141038E-2</v>
      </c>
      <c r="BH29" s="170">
        <f t="shared" si="14"/>
        <v>3.8371200354499868E-2</v>
      </c>
      <c r="BI29" s="170">
        <f t="shared" si="14"/>
        <v>3.742381204216879E-2</v>
      </c>
      <c r="BJ29" s="170">
        <f t="shared" si="14"/>
        <v>3.6499814830612494E-2</v>
      </c>
      <c r="BK29" s="170">
        <f t="shared" si="14"/>
        <v>3.5598631191495103E-2</v>
      </c>
      <c r="BL29" s="170">
        <f t="shared" si="14"/>
        <v>3.4719697855706146E-2</v>
      </c>
      <c r="BM29" s="170">
        <f t="shared" si="14"/>
        <v>3.3862465461299049E-2</v>
      </c>
      <c r="BN29" s="170">
        <f t="shared" si="14"/>
        <v>3.3026398210122029E-2</v>
      </c>
      <c r="BO29" s="170">
        <f t="shared" si="14"/>
        <v>3.2210973532926797E-2</v>
      </c>
      <c r="BP29" s="170">
        <f t="shared" si="14"/>
        <v>3.1415681762745784E-2</v>
      </c>
      <c r="BQ29" s="170">
        <f t="shared" si="14"/>
        <v>3.0640025816333682E-2</v>
      </c>
      <c r="BR29" s="170">
        <f t="shared" si="14"/>
        <v>2.9883520883474245E-2</v>
      </c>
      <c r="BS29" s="170">
        <f t="shared" si="14"/>
        <v>2.9145694123958107E-2</v>
      </c>
      <c r="BT29" s="170">
        <f t="shared" si="14"/>
        <v>2.8426084372042273E-2</v>
      </c>
      <c r="BU29" s="170">
        <f t="shared" si="14"/>
        <v>2.7724241848206509E-2</v>
      </c>
      <c r="BV29" s="170">
        <f t="shared" ref="BV29:CB29" si="15">+BU29*EXP(BU31*(BV2-BU2))</f>
        <v>2.7039727878026509E-2</v>
      </c>
      <c r="BW29" s="170">
        <f t="shared" si="15"/>
        <v>2.6372114617988086E-2</v>
      </c>
      <c r="BX29" s="170">
        <f t="shared" si="15"/>
        <v>2.5720984788071066E-2</v>
      </c>
      <c r="BY29" s="170">
        <f t="shared" si="15"/>
        <v>2.5085931410935673E-2</v>
      </c>
      <c r="BZ29" s="170">
        <f t="shared" si="15"/>
        <v>2.4466557557548459E-2</v>
      </c>
      <c r="CA29" s="170">
        <f t="shared" si="15"/>
        <v>2.3862476099088724E-2</v>
      </c>
      <c r="CB29" s="170">
        <f t="shared" si="15"/>
        <v>2.3273309464980414E-2</v>
      </c>
      <c r="CC29" s="170">
        <f>+CB29*EXP(CB31*(CC2-CB2))</f>
        <v>2.2698689406898207E-2</v>
      </c>
      <c r="CD29" s="170">
        <f>+CC29*EXP(CC31*(CD2-CC2))</f>
        <v>2.2138256768600335E-2</v>
      </c>
    </row>
    <row r="30" spans="1:82" s="143" customFormat="1" ht="17.399999999999999" customHeight="1" x14ac:dyDescent="0.25">
      <c r="A30" s="96" t="s">
        <v>397</v>
      </c>
      <c r="B30" s="171">
        <f>+Parameters!D32</f>
        <v>0.29135476859999998</v>
      </c>
      <c r="C30" s="172"/>
      <c r="R30" s="174"/>
    </row>
    <row r="31" spans="1:82" s="170" customFormat="1" ht="17.399999999999999" customHeight="1" x14ac:dyDescent="0.25">
      <c r="A31" s="103" t="s">
        <v>419</v>
      </c>
      <c r="B31" s="170">
        <f>+Parameters!B13</f>
        <v>-1.4999999999999999E-2</v>
      </c>
      <c r="C31" s="170">
        <f>+B31*Parameters!$B$35</f>
        <v>-1.44E-2</v>
      </c>
      <c r="D31" s="170">
        <f>+C31*Parameters!$B$35</f>
        <v>-1.3823999999999999E-2</v>
      </c>
      <c r="E31" s="170">
        <f>+D31*Parameters!$B$35</f>
        <v>-1.327104E-2</v>
      </c>
      <c r="F31" s="170">
        <f>+MIN(-0.005,E31*Parameters!$B$35)</f>
        <v>-1.27401984E-2</v>
      </c>
      <c r="G31" s="170">
        <f>+MIN(-0.005,F31*Parameters!$B$35)</f>
        <v>-1.2230590463999999E-2</v>
      </c>
      <c r="H31" s="170">
        <f>+MIN(-0.005,G31*Parameters!$B$35)</f>
        <v>-1.1741366845439999E-2</v>
      </c>
      <c r="I31" s="170">
        <f>+MIN(-0.005,H31*Parameters!$B$35)</f>
        <v>-1.1271712171622398E-2</v>
      </c>
      <c r="J31" s="170">
        <f>+MIN(-0.005,I31*Parameters!$B$35)</f>
        <v>-1.0820843684757503E-2</v>
      </c>
      <c r="K31" s="170">
        <f>+MIN(-0.005,J31*Parameters!$B$35)</f>
        <v>-1.0388009937367201E-2</v>
      </c>
      <c r="L31" s="170">
        <f>+MIN(-0.005,K31*Parameters!$B$35)</f>
        <v>-9.9724895398725123E-3</v>
      </c>
      <c r="M31" s="170">
        <f>+MIN(-0.005,L31*Parameters!$B$35)</f>
        <v>-9.5735899582776122E-3</v>
      </c>
      <c r="N31" s="170">
        <f>+MIN(-0.005,M31*Parameters!$B$35)</f>
        <v>-9.1906463599465069E-3</v>
      </c>
      <c r="O31" s="170">
        <f>+MIN(-0.005,N31*Parameters!$B$35)</f>
        <v>-8.8230205055486455E-3</v>
      </c>
      <c r="P31" s="170">
        <f>+MIN(-0.005,O31*Parameters!$B$35)</f>
        <v>-8.4700996853266999E-3</v>
      </c>
      <c r="Q31" s="170">
        <f>+MIN(-0.005,P31*Parameters!$B$35)</f>
        <v>-8.1312956979136316E-3</v>
      </c>
      <c r="R31" s="174">
        <f>+MIN(-0.005,Q31*Parameters!$B$35)</f>
        <v>-7.806043869997086E-3</v>
      </c>
      <c r="S31" s="170">
        <f>+MIN(-0.005,R31*Parameters!$B$35)</f>
        <v>-7.4938021151972024E-3</v>
      </c>
      <c r="T31" s="170">
        <f>+MIN(-0.005,S31*Parameters!$B$35)</f>
        <v>-7.1940500305893136E-3</v>
      </c>
      <c r="U31" s="170">
        <f>+MIN(-0.005,T31*Parameters!$B$35)</f>
        <v>-6.9062880293657408E-3</v>
      </c>
      <c r="V31" s="170">
        <f>+MIN(-0.005,U31*Parameters!$B$35)</f>
        <v>-6.6300365081911105E-3</v>
      </c>
      <c r="W31" s="170">
        <f>+MIN(-0.005,V31*Parameters!$B$35)</f>
        <v>-6.3648350478634659E-3</v>
      </c>
      <c r="X31" s="170">
        <f>+MIN(-0.005,W31*Parameters!$B$35)</f>
        <v>-6.1102416459489269E-3</v>
      </c>
      <c r="Y31" s="170">
        <f>+MIN(-0.005,X31*Parameters!$B$35)</f>
        <v>-5.86583198011097E-3</v>
      </c>
      <c r="Z31" s="170">
        <f>+MIN(-0.005,Y31*Parameters!$B$35)</f>
        <v>-5.6311987009065312E-3</v>
      </c>
      <c r="AA31" s="170">
        <f>+MIN(-0.005,Z31*Parameters!$B$35)</f>
        <v>-5.4059507528702701E-3</v>
      </c>
      <c r="AB31" s="170">
        <f>+MIN(-0.005,AA31*Parameters!$B$35)</f>
        <v>-5.1897127227554588E-3</v>
      </c>
      <c r="AC31" s="170">
        <f>+MIN(-0.005,AB31*Parameters!$B$35)</f>
        <v>-5.0000000000000001E-3</v>
      </c>
      <c r="AD31" s="170">
        <f>+MIN(-0.005,AC31*Parameters!$B$35)</f>
        <v>-5.0000000000000001E-3</v>
      </c>
      <c r="AE31" s="170">
        <f>+MIN(-0.005,AD31*Parameters!$B$35)</f>
        <v>-5.0000000000000001E-3</v>
      </c>
      <c r="AF31" s="170">
        <f>+MIN(-0.005,AE31*Parameters!$B$35)</f>
        <v>-5.0000000000000001E-3</v>
      </c>
      <c r="AG31" s="170">
        <f>+MIN(-0.005,AF31*Parameters!$B$35)</f>
        <v>-5.0000000000000001E-3</v>
      </c>
      <c r="AH31" s="170">
        <f>+MIN(-0.005,AG31*Parameters!$B$35)</f>
        <v>-5.0000000000000001E-3</v>
      </c>
      <c r="AI31" s="170">
        <f>+MIN(-0.005,AH31*Parameters!$B$35)</f>
        <v>-5.0000000000000001E-3</v>
      </c>
      <c r="AJ31" s="170">
        <f>+MIN(-0.005,AI31*Parameters!$B$35)</f>
        <v>-5.0000000000000001E-3</v>
      </c>
      <c r="AK31" s="170">
        <f>+MIN(-0.005,AJ31*Parameters!$B$35)</f>
        <v>-5.0000000000000001E-3</v>
      </c>
      <c r="AL31" s="170">
        <f>+MIN(-0.005,AK31*Parameters!$B$35)</f>
        <v>-5.0000000000000001E-3</v>
      </c>
      <c r="AM31" s="170">
        <f>+MIN(-0.005,AL31*Parameters!$B$35)</f>
        <v>-5.0000000000000001E-3</v>
      </c>
      <c r="AN31" s="170">
        <f>+MIN(-0.005,AM31*Parameters!$B$35)</f>
        <v>-5.0000000000000001E-3</v>
      </c>
      <c r="AO31" s="170">
        <f>+MIN(-0.005,AN31*Parameters!$B$35)</f>
        <v>-5.0000000000000001E-3</v>
      </c>
      <c r="AP31" s="170">
        <f>+MIN(-0.005,AO31*Parameters!$B$35)</f>
        <v>-5.0000000000000001E-3</v>
      </c>
      <c r="AQ31" s="170">
        <f>+MIN(-0.005,AP31*Parameters!$B$35)</f>
        <v>-5.0000000000000001E-3</v>
      </c>
      <c r="AR31" s="170">
        <f>+MIN(-0.005,AQ31*Parameters!$B$35)</f>
        <v>-5.0000000000000001E-3</v>
      </c>
      <c r="AS31" s="170">
        <f>+MIN(-0.005,AR31*Parameters!$B$35)</f>
        <v>-5.0000000000000001E-3</v>
      </c>
      <c r="AT31" s="170">
        <f>+MIN(-0.005,AS31*Parameters!$B$35)</f>
        <v>-5.0000000000000001E-3</v>
      </c>
      <c r="AU31" s="170">
        <f>+MIN(-0.005,AT31*Parameters!$B$35)</f>
        <v>-5.0000000000000001E-3</v>
      </c>
      <c r="AV31" s="170">
        <f>+MIN(-0.005,AU31*Parameters!$B$35)</f>
        <v>-5.0000000000000001E-3</v>
      </c>
      <c r="AW31" s="170">
        <f>+MIN(-0.005,AV31*Parameters!$B$35)</f>
        <v>-5.0000000000000001E-3</v>
      </c>
      <c r="AX31" s="170">
        <f>+MIN(-0.005,AW31*Parameters!$B$35)</f>
        <v>-5.0000000000000001E-3</v>
      </c>
      <c r="AY31" s="170">
        <f>+MIN(-0.005,AX31*Parameters!$B$35)</f>
        <v>-5.0000000000000001E-3</v>
      </c>
      <c r="AZ31" s="170">
        <f>+MIN(-0.005,AY31*Parameters!$B$35)</f>
        <v>-5.0000000000000001E-3</v>
      </c>
      <c r="BA31" s="170">
        <f>+MIN(-0.005,AZ31*Parameters!$B$35)</f>
        <v>-5.0000000000000001E-3</v>
      </c>
      <c r="BB31" s="170">
        <f>+MIN(-0.005,BA31*Parameters!$B$35)</f>
        <v>-5.0000000000000001E-3</v>
      </c>
      <c r="BC31" s="170">
        <f>+MIN(-0.005,BB31*Parameters!$B$35)</f>
        <v>-5.0000000000000001E-3</v>
      </c>
      <c r="BD31" s="170">
        <f>+MIN(-0.005,BC31*Parameters!$B$35)</f>
        <v>-5.0000000000000001E-3</v>
      </c>
      <c r="BE31" s="170">
        <f>+MIN(-0.005,BD31*Parameters!$B$35)</f>
        <v>-5.0000000000000001E-3</v>
      </c>
      <c r="BF31" s="170">
        <f>+MIN(-0.005,BE31*Parameters!$B$35)</f>
        <v>-5.0000000000000001E-3</v>
      </c>
      <c r="BG31" s="170">
        <f>+MIN(-0.005,BF31*Parameters!$B$35)</f>
        <v>-5.0000000000000001E-3</v>
      </c>
      <c r="BH31" s="170">
        <f>+MIN(-0.005,BG31*Parameters!$B$35)</f>
        <v>-5.0000000000000001E-3</v>
      </c>
      <c r="BI31" s="170">
        <f>+MIN(-0.005,BH31*Parameters!$B$35)</f>
        <v>-5.0000000000000001E-3</v>
      </c>
      <c r="BJ31" s="170">
        <f>+MIN(-0.005,BI31*Parameters!$B$35)</f>
        <v>-5.0000000000000001E-3</v>
      </c>
      <c r="BK31" s="170">
        <f>+MIN(-0.005,BJ31*Parameters!$B$35)</f>
        <v>-5.0000000000000001E-3</v>
      </c>
      <c r="BL31" s="170">
        <f>+MIN(-0.005,BK31*Parameters!$B$35)</f>
        <v>-5.0000000000000001E-3</v>
      </c>
      <c r="BM31" s="170">
        <f>+MIN(-0.005,BL31*Parameters!$B$35)</f>
        <v>-5.0000000000000001E-3</v>
      </c>
      <c r="BN31" s="170">
        <f>+MIN(-0.005,BM31*Parameters!$B$35)</f>
        <v>-5.0000000000000001E-3</v>
      </c>
      <c r="BO31" s="170">
        <f>+MIN(-0.005,BN31*Parameters!$B$35)</f>
        <v>-5.0000000000000001E-3</v>
      </c>
      <c r="BP31" s="170">
        <f>+MIN(-0.005,BO31*Parameters!$B$35)</f>
        <v>-5.0000000000000001E-3</v>
      </c>
      <c r="BQ31" s="170">
        <f>+MIN(-0.005,BP31*Parameters!$B$35)</f>
        <v>-5.0000000000000001E-3</v>
      </c>
      <c r="BR31" s="170">
        <f>+MIN(-0.005,BQ31*Parameters!$B$35)</f>
        <v>-5.0000000000000001E-3</v>
      </c>
      <c r="BS31" s="170">
        <f>+MIN(-0.005,BR31*Parameters!$B$35)</f>
        <v>-5.0000000000000001E-3</v>
      </c>
      <c r="BT31" s="170">
        <f>+MIN(-0.005,BS31*Parameters!$B$35)</f>
        <v>-5.0000000000000001E-3</v>
      </c>
      <c r="BU31" s="170">
        <f>+MIN(-0.005,BT31*Parameters!$B$35)</f>
        <v>-5.0000000000000001E-3</v>
      </c>
      <c r="BV31" s="170">
        <f>+MIN(-0.005,BU31*Parameters!$B$35)</f>
        <v>-5.0000000000000001E-3</v>
      </c>
      <c r="BW31" s="170">
        <f>+MIN(-0.005,BV31*Parameters!$B$35)</f>
        <v>-5.0000000000000001E-3</v>
      </c>
      <c r="BX31" s="170">
        <f>+MIN(-0.005,BW31*Parameters!$B$35)</f>
        <v>-5.0000000000000001E-3</v>
      </c>
      <c r="BY31" s="170">
        <f>+MIN(-0.005,BX31*Parameters!$B$35)</f>
        <v>-5.0000000000000001E-3</v>
      </c>
      <c r="BZ31" s="170">
        <f>+MIN(-0.005,BY31*Parameters!$B$35)</f>
        <v>-5.0000000000000001E-3</v>
      </c>
      <c r="CA31" s="170">
        <f>+MIN(-0.005,BZ31*Parameters!$B$35)</f>
        <v>-5.0000000000000001E-3</v>
      </c>
      <c r="CB31" s="170">
        <f>+MIN(-0.005,CA31*Parameters!$B$35)</f>
        <v>-5.0000000000000001E-3</v>
      </c>
      <c r="CC31" s="170">
        <f>+MIN(-0.005,CB31*Parameters!$B$35)</f>
        <v>-5.0000000000000001E-3</v>
      </c>
      <c r="CD31" s="170">
        <f>+MIN(-0.005,CC31*Parameters!$B$35)</f>
        <v>-5.0000000000000001E-3</v>
      </c>
    </row>
    <row r="32" spans="1:82" s="174" customFormat="1" ht="17.399999999999999" customHeight="1" x14ac:dyDescent="0.25">
      <c r="A32" s="104" t="s">
        <v>420</v>
      </c>
      <c r="B32" s="173">
        <f t="shared" ref="B32:BM32" si="16">+B143</f>
        <v>5.7211630208513702</v>
      </c>
      <c r="C32" s="173">
        <f t="shared" si="16"/>
        <v>5.3100000000000005</v>
      </c>
      <c r="D32" s="173">
        <f t="shared" si="16"/>
        <v>4.7790000000000008</v>
      </c>
      <c r="E32" s="173">
        <f t="shared" si="16"/>
        <v>4.3011000000000008</v>
      </c>
      <c r="F32" s="173">
        <f t="shared" si="16"/>
        <v>3.8709900000000008</v>
      </c>
      <c r="G32" s="173">
        <f t="shared" si="16"/>
        <v>3.4838910000000012</v>
      </c>
      <c r="H32" s="173">
        <f t="shared" si="16"/>
        <v>3.1355019000000013</v>
      </c>
      <c r="I32" s="173">
        <f t="shared" si="16"/>
        <v>2.8219517100000009</v>
      </c>
      <c r="J32" s="173">
        <f t="shared" si="16"/>
        <v>2.5397565390000012</v>
      </c>
      <c r="K32" s="173">
        <f t="shared" si="16"/>
        <v>2.2857808851000012</v>
      </c>
      <c r="L32" s="173">
        <f t="shared" si="16"/>
        <v>2.0572027965900008</v>
      </c>
      <c r="M32" s="173">
        <f t="shared" si="16"/>
        <v>1.8514825169310012</v>
      </c>
      <c r="N32" s="173">
        <f t="shared" si="16"/>
        <v>1.6663342652379012</v>
      </c>
      <c r="O32" s="173">
        <f t="shared" si="16"/>
        <v>1.4997008387141113</v>
      </c>
      <c r="P32" s="173">
        <f t="shared" si="16"/>
        <v>1.3497307548427</v>
      </c>
      <c r="Q32" s="173">
        <f t="shared" si="16"/>
        <v>1.2147576793584298</v>
      </c>
      <c r="R32" s="173">
        <f t="shared" si="16"/>
        <v>1.0932819114225871</v>
      </c>
      <c r="S32" s="173">
        <f t="shared" si="16"/>
        <v>0.98395372028032846</v>
      </c>
      <c r="T32" s="173">
        <f t="shared" si="16"/>
        <v>0.88555834825229551</v>
      </c>
      <c r="U32" s="173">
        <f t="shared" si="16"/>
        <v>0.79700251342706618</v>
      </c>
      <c r="V32" s="173">
        <f t="shared" si="16"/>
        <v>0.71730226208435954</v>
      </c>
      <c r="W32" s="173">
        <f t="shared" si="16"/>
        <v>0.6455720358759236</v>
      </c>
      <c r="X32" s="173">
        <f t="shared" si="16"/>
        <v>0.58101483228833128</v>
      </c>
      <c r="Y32" s="173">
        <f t="shared" si="16"/>
        <v>0.52291334905949816</v>
      </c>
      <c r="Z32" s="173">
        <f t="shared" si="16"/>
        <v>0.47062201415354837</v>
      </c>
      <c r="AA32" s="173">
        <f t="shared" si="16"/>
        <v>0.42355981273819354</v>
      </c>
      <c r="AB32" s="173">
        <f t="shared" si="16"/>
        <v>0.38120383146437425</v>
      </c>
      <c r="AC32" s="173">
        <f t="shared" si="16"/>
        <v>0.34308344831793686</v>
      </c>
      <c r="AD32" s="173">
        <f t="shared" si="16"/>
        <v>0.30877510348614318</v>
      </c>
      <c r="AE32" s="173">
        <f t="shared" si="16"/>
        <v>0.27789759313752888</v>
      </c>
      <c r="AF32" s="173">
        <f t="shared" si="16"/>
        <v>0.25010783382377599</v>
      </c>
      <c r="AG32" s="173">
        <f t="shared" si="16"/>
        <v>0.22509705044139836</v>
      </c>
      <c r="AH32" s="173">
        <f t="shared" si="16"/>
        <v>0.20258734539725856</v>
      </c>
      <c r="AI32" s="173">
        <f t="shared" si="16"/>
        <v>0.18232861085753271</v>
      </c>
      <c r="AJ32" s="173">
        <f t="shared" si="16"/>
        <v>0.16409574977177943</v>
      </c>
      <c r="AK32" s="173">
        <f t="shared" si="16"/>
        <v>0.1476861747946015</v>
      </c>
      <c r="AL32" s="173">
        <f t="shared" si="16"/>
        <v>0.13291755731514138</v>
      </c>
      <c r="AM32" s="173">
        <f t="shared" si="16"/>
        <v>0.11962580158362725</v>
      </c>
      <c r="AN32" s="173">
        <f t="shared" si="16"/>
        <v>0.10766322142526451</v>
      </c>
      <c r="AO32" s="173">
        <f t="shared" si="16"/>
        <v>9.6896899282738064E-2</v>
      </c>
      <c r="AP32" s="173">
        <f t="shared" si="16"/>
        <v>8.7207209354464257E-2</v>
      </c>
      <c r="AQ32" s="173">
        <f t="shared" si="16"/>
        <v>7.8486488419017841E-2</v>
      </c>
      <c r="AR32" s="173">
        <f t="shared" si="16"/>
        <v>7.0637839577116057E-2</v>
      </c>
      <c r="AS32" s="173">
        <f t="shared" si="16"/>
        <v>6.3574055619404463E-2</v>
      </c>
      <c r="AT32" s="173">
        <f t="shared" si="16"/>
        <v>5.721665005746402E-2</v>
      </c>
      <c r="AU32" s="173">
        <f t="shared" si="16"/>
        <v>5.149498505171763E-2</v>
      </c>
      <c r="AV32" s="173">
        <f t="shared" si="16"/>
        <v>4.6345486546545855E-2</v>
      </c>
      <c r="AW32" s="173">
        <f t="shared" si="16"/>
        <v>4.1710937891891273E-2</v>
      </c>
      <c r="AX32" s="173">
        <f t="shared" si="16"/>
        <v>3.7539844102702148E-2</v>
      </c>
      <c r="AY32" s="173">
        <f t="shared" si="16"/>
        <v>3.3785859692431933E-2</v>
      </c>
      <c r="AZ32" s="173">
        <f t="shared" si="16"/>
        <v>3.0407273723188737E-2</v>
      </c>
      <c r="BA32" s="173">
        <f t="shared" si="16"/>
        <v>2.736654635086987E-2</v>
      </c>
      <c r="BB32" s="173">
        <f t="shared" si="16"/>
        <v>2.4629891715782885E-2</v>
      </c>
      <c r="BC32" s="173">
        <f t="shared" si="16"/>
        <v>2.21669025442046E-2</v>
      </c>
      <c r="BD32" s="173">
        <f t="shared" si="16"/>
        <v>1.995021228978414E-2</v>
      </c>
      <c r="BE32" s="173">
        <f t="shared" si="16"/>
        <v>1.7955191060805724E-2</v>
      </c>
      <c r="BF32" s="173">
        <f t="shared" si="16"/>
        <v>1.6159671954725154E-2</v>
      </c>
      <c r="BG32" s="173">
        <f t="shared" si="16"/>
        <v>1.4543704759252639E-2</v>
      </c>
      <c r="BH32" s="173">
        <f t="shared" si="16"/>
        <v>1.3089334283327377E-2</v>
      </c>
      <c r="BI32" s="173">
        <f t="shared" si="16"/>
        <v>1.1780400854994639E-2</v>
      </c>
      <c r="BJ32" s="173">
        <f t="shared" si="16"/>
        <v>1.0602360769495176E-2</v>
      </c>
      <c r="BK32" s="173">
        <f t="shared" si="16"/>
        <v>9.5421246925456588E-3</v>
      </c>
      <c r="BL32" s="173">
        <f t="shared" si="16"/>
        <v>8.5879122232910936E-3</v>
      </c>
      <c r="BM32" s="173">
        <f t="shared" si="16"/>
        <v>7.7291210009619834E-3</v>
      </c>
      <c r="BN32" s="173">
        <f t="shared" ref="BN32:CB32" si="17">+BN143</f>
        <v>6.9562089008657858E-3</v>
      </c>
      <c r="BO32" s="173">
        <f t="shared" si="17"/>
        <v>6.2605880107792075E-3</v>
      </c>
      <c r="BP32" s="173">
        <f t="shared" si="17"/>
        <v>5.6345292097012868E-3</v>
      </c>
      <c r="BQ32" s="173">
        <f t="shared" si="17"/>
        <v>5.0710762887311587E-3</v>
      </c>
      <c r="BR32" s="173">
        <f t="shared" si="17"/>
        <v>4.5639686598580431E-3</v>
      </c>
      <c r="BS32" s="173">
        <f t="shared" si="17"/>
        <v>4.1075717938722396E-3</v>
      </c>
      <c r="BT32" s="173">
        <f t="shared" si="17"/>
        <v>3.6968146144850155E-3</v>
      </c>
      <c r="BU32" s="173">
        <f t="shared" si="17"/>
        <v>3.3271331530365135E-3</v>
      </c>
      <c r="BV32" s="173">
        <f t="shared" si="17"/>
        <v>2.9944198377328626E-3</v>
      </c>
      <c r="BW32" s="173">
        <f t="shared" si="17"/>
        <v>2.6949778539595765E-3</v>
      </c>
      <c r="BX32" s="173">
        <f t="shared" si="17"/>
        <v>2.425480068563619E-3</v>
      </c>
      <c r="BY32" s="173">
        <f t="shared" si="17"/>
        <v>2.1829320617072572E-3</v>
      </c>
      <c r="BZ32" s="173">
        <f t="shared" si="17"/>
        <v>1.9646388555365317E-3</v>
      </c>
      <c r="CA32" s="173">
        <f t="shared" si="17"/>
        <v>1.7681749699828787E-3</v>
      </c>
      <c r="CB32" s="173">
        <f t="shared" si="17"/>
        <v>1.5913574729845908E-3</v>
      </c>
      <c r="CC32" s="173">
        <f>+CC143</f>
        <v>1.4322217256861316E-3</v>
      </c>
      <c r="CD32" s="173">
        <f>+CD143</f>
        <v>1.2889995531175187E-3</v>
      </c>
    </row>
    <row r="33" spans="1:82" s="177" customFormat="1" ht="17.399999999999999" customHeight="1" thickBot="1" x14ac:dyDescent="0.3">
      <c r="A33" s="97" t="s">
        <v>421</v>
      </c>
      <c r="B33" s="139"/>
      <c r="C33" s="175"/>
      <c r="D33" s="143"/>
      <c r="E33" s="143"/>
      <c r="F33" s="172"/>
      <c r="G33" s="175"/>
      <c r="H33" s="175"/>
      <c r="I33" s="176"/>
      <c r="J33" s="175"/>
      <c r="K33" s="175"/>
      <c r="L33" s="175"/>
      <c r="M33" s="175"/>
      <c r="N33" s="175"/>
      <c r="O33" s="175"/>
      <c r="P33" s="175"/>
      <c r="Q33" s="175"/>
      <c r="R33" s="320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5"/>
      <c r="BY33" s="175"/>
      <c r="BZ33" s="175"/>
      <c r="CA33" s="175"/>
      <c r="CB33" s="175"/>
      <c r="CC33" s="175"/>
      <c r="CD33" s="175"/>
    </row>
    <row r="34" spans="1:82" ht="17.399999999999999" customHeight="1" thickTop="1" x14ac:dyDescent="0.25">
      <c r="A34" s="96" t="s">
        <v>24</v>
      </c>
      <c r="B34" s="160">
        <v>8.9106099999999994E-3</v>
      </c>
      <c r="C34" s="178"/>
      <c r="J34" s="143"/>
      <c r="K34" s="143"/>
      <c r="L34" s="143"/>
      <c r="M34" s="143"/>
      <c r="N34" s="143"/>
      <c r="O34" s="143"/>
      <c r="P34" s="143"/>
      <c r="Q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  <c r="CA34" s="143"/>
      <c r="CB34" s="143"/>
      <c r="CC34" s="143"/>
      <c r="CD34" s="143"/>
    </row>
    <row r="35" spans="1:82" ht="17.399999999999999" customHeight="1" x14ac:dyDescent="0.25">
      <c r="A35" s="96" t="s">
        <v>25</v>
      </c>
      <c r="B35" s="179">
        <v>-6275.91</v>
      </c>
      <c r="C35" s="180"/>
      <c r="D35" s="179"/>
      <c r="J35" s="143"/>
      <c r="K35" s="143"/>
      <c r="L35" s="143"/>
      <c r="M35" s="143"/>
      <c r="N35" s="143"/>
      <c r="O35" s="143"/>
      <c r="P35" s="143"/>
      <c r="Q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</row>
    <row r="36" spans="1:82" ht="17.399999999999999" customHeight="1" thickBot="1" x14ac:dyDescent="0.3">
      <c r="A36" s="97" t="s">
        <v>60</v>
      </c>
      <c r="B36" s="160">
        <v>0</v>
      </c>
      <c r="C36" s="143"/>
      <c r="J36" s="143"/>
      <c r="K36" s="143"/>
      <c r="L36" s="143"/>
      <c r="M36" s="143"/>
      <c r="N36" s="143"/>
      <c r="O36" s="143"/>
      <c r="P36" s="143"/>
      <c r="Q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  <c r="CA36" s="143"/>
      <c r="CB36" s="143"/>
      <c r="CC36" s="143"/>
      <c r="CD36" s="143"/>
    </row>
    <row r="37" spans="1:82" ht="17.399999999999999" customHeight="1" thickTop="1" thickBot="1" x14ac:dyDescent="0.3">
      <c r="A37" s="97" t="s">
        <v>9</v>
      </c>
      <c r="C37" s="172"/>
      <c r="D37" s="172"/>
      <c r="E37" s="172"/>
      <c r="F37" s="172"/>
      <c r="G37" s="172"/>
      <c r="H37" s="172"/>
      <c r="I37" s="181"/>
      <c r="J37" s="172"/>
      <c r="K37" s="172"/>
      <c r="L37" s="172"/>
      <c r="M37" s="172"/>
      <c r="N37" s="172"/>
      <c r="O37" s="172"/>
      <c r="P37" s="172"/>
      <c r="Q37" s="172"/>
      <c r="R37" s="317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172"/>
      <c r="BY37" s="172"/>
      <c r="BZ37" s="172"/>
      <c r="CA37" s="172"/>
      <c r="CB37" s="172"/>
      <c r="CC37" s="172"/>
      <c r="CD37" s="172"/>
    </row>
    <row r="38" spans="1:82" s="184" customFormat="1" ht="17.399999999999999" customHeight="1" thickTop="1" x14ac:dyDescent="0.25">
      <c r="A38" s="105" t="s">
        <v>10</v>
      </c>
      <c r="B38" s="182">
        <f>+Parameters!B21</f>
        <v>7752.9</v>
      </c>
      <c r="C38" s="183">
        <f>+B38*(Parameters!$B$23/B38)^Parameters!$B$22</f>
        <v>8137.3673508502034</v>
      </c>
      <c r="D38" s="349">
        <f>+C38*(Parameters!$B$23/C38)^Parameters!$B$22</f>
        <v>8481.1706083345907</v>
      </c>
      <c r="E38" s="349">
        <f>+D38*(Parameters!$B$23/D38)^Parameters!$B$22</f>
        <v>8786.6181848006454</v>
      </c>
      <c r="F38" s="349">
        <f>+E38*(Parameters!$B$23/E38)^Parameters!$B$22</f>
        <v>9056.4844687876212</v>
      </c>
      <c r="G38" s="349">
        <f>+F38*(Parameters!$B$23/F38)^Parameters!$B$22</f>
        <v>9293.7833464428077</v>
      </c>
      <c r="H38" s="349">
        <f>+G38*(Parameters!$B$23/G38)^Parameters!$B$22</f>
        <v>9501.5984247487813</v>
      </c>
      <c r="I38" s="183">
        <f>+H38*(Parameters!$B$23/H38)^Parameters!$B$22</f>
        <v>9682.9613941428142</v>
      </c>
      <c r="J38" s="183">
        <f>+I38*(Parameters!$B$23/I38)^Parameters!$B$22</f>
        <v>9840.7694557888954</v>
      </c>
      <c r="K38" s="183">
        <f>+J38*(Parameters!$B$23/J38)^Parameters!$B$22</f>
        <v>9977.7332798719272</v>
      </c>
      <c r="L38" s="183">
        <f>+K38*(Parameters!$B$23/K38)^Parameters!$B$22</f>
        <v>10096.34802650772</v>
      </c>
      <c r="M38" s="183">
        <f>+L38*(Parameters!$B$23/L38)^Parameters!$B$22</f>
        <v>10198.881210062771</v>
      </c>
      <c r="N38" s="183">
        <f>+M38*(Parameters!$B$23/M38)^Parameters!$B$22</f>
        <v>10287.372420298283</v>
      </c>
      <c r="O38" s="183">
        <f>+N38*(Parameters!$B$23/N38)^Parameters!$B$22</f>
        <v>10363.641024815781</v>
      </c>
      <c r="P38" s="183">
        <f>+O38*(Parameters!$B$23/O38)^Parameters!$B$22</f>
        <v>10429.298922958658</v>
      </c>
      <c r="Q38" s="183">
        <f>+P38*(Parameters!$B$23/P38)^Parameters!$B$22</f>
        <v>10485.766194134481</v>
      </c>
      <c r="R38" s="321">
        <f>+Q38*(Parameters!$B$23/Q38)^Parameters!$B$22</f>
        <v>10534.288095592989</v>
      </c>
      <c r="S38" s="183">
        <f>+R38*(Parameters!$B$23/R38)^Parameters!$B$22</f>
        <v>10575.952337107223</v>
      </c>
      <c r="T38" s="183">
        <f>+S38*(Parameters!$B$23/S38)^Parameters!$B$22</f>
        <v>10611.705916445464</v>
      </c>
      <c r="U38" s="183">
        <f>+T38*(Parameters!$B$23/T38)^Parameters!$B$22</f>
        <v>10642.371062784383</v>
      </c>
      <c r="V38" s="183">
        <f>+U38*(Parameters!$B$23/U38)^Parameters!$B$22</f>
        <v>10668.660025517325</v>
      </c>
      <c r="W38" s="183">
        <f>+V38*(Parameters!$B$23/V38)^Parameters!$B$22</f>
        <v>10691.188580293347</v>
      </c>
      <c r="X38" s="183">
        <f>+W38*(Parameters!$B$23/W38)^Parameters!$B$22</f>
        <v>10710.488216436619</v>
      </c>
      <c r="Y38" s="183">
        <f>+X38*(Parameters!$B$23/X38)^Parameters!$B$22</f>
        <v>10727.017031110336</v>
      </c>
      <c r="Z38" s="183">
        <f>+Y38*(Parameters!$B$23/Y38)^Parameters!$B$22</f>
        <v>10741.169394206017</v>
      </c>
      <c r="AA38" s="183">
        <f>+Z38*(Parameters!$B$23/Z38)^Parameters!$B$22</f>
        <v>10753.284470433224</v>
      </c>
      <c r="AB38" s="183">
        <f>+AA38*(Parameters!$B$23/AA38)^Parameters!$B$22</f>
        <v>10763.653696310677</v>
      </c>
      <c r="AC38" s="183">
        <f>+AB38*(Parameters!$B$23/AB38)^Parameters!$B$22</f>
        <v>10772.527313306535</v>
      </c>
      <c r="AD38" s="183">
        <f>+AC38*(Parameters!$B$23/AC38)^Parameters!$B$22</f>
        <v>10780.12005685815</v>
      </c>
      <c r="AE38" s="183">
        <f>+AD38*(Parameters!$B$23/AD38)^Parameters!$B$22</f>
        <v>10786.616096298938</v>
      </c>
      <c r="AF38" s="183">
        <f>+AE38*(Parameters!$B$23/AE38)^Parameters!$B$22</f>
        <v>10792.173314159341</v>
      </c>
      <c r="AG38" s="183">
        <f>+AF38*(Parameters!$B$23/AF38)^Parameters!$B$22</f>
        <v>10796.927005811509</v>
      </c>
      <c r="AH38" s="183">
        <f>+AG38*(Parameters!$B$23/AG38)^Parameters!$B$22</f>
        <v>10800.99307261681</v>
      </c>
      <c r="AI38" s="183">
        <f>+AH38*(Parameters!$B$23/AH38)^Parameters!$B$22</f>
        <v>10804.470774021329</v>
      </c>
      <c r="AJ38" s="183">
        <f>+AI38*(Parameters!$B$23/AI38)^Parameters!$B$22</f>
        <v>10807.445096683759</v>
      </c>
      <c r="AK38" s="183">
        <f>+AJ38*(Parameters!$B$23/AJ38)^Parameters!$B$22</f>
        <v>10809.988791862401</v>
      </c>
      <c r="AL38" s="183">
        <f>+AK38*(Parameters!$B$23/AK38)^Parameters!$B$22</f>
        <v>10812.164126008958</v>
      </c>
      <c r="AM38" s="183">
        <f>+AL38*(Parameters!$B$23/AL38)^Parameters!$B$22</f>
        <v>10814.024383842554</v>
      </c>
      <c r="AN38" s="183">
        <f>+AM38*(Parameters!$B$23/AM38)^Parameters!$B$22</f>
        <v>10815.615158101065</v>
      </c>
      <c r="AO38" s="183">
        <f>+AN38*(Parameters!$B$23/AN38)^Parameters!$B$22</f>
        <v>10816.975455661643</v>
      </c>
      <c r="AP38" s="183">
        <f>+AO38*(Parameters!$B$23/AO38)^Parameters!$B$22</f>
        <v>10818.138645749115</v>
      </c>
      <c r="AQ38" s="183">
        <f>+AP38*(Parameters!$B$23/AP38)^Parameters!$B$22</f>
        <v>10819.133272465144</v>
      </c>
      <c r="AR38" s="183">
        <f>+AQ38*(Parameters!$B$23/AQ38)^Parameters!$B$22</f>
        <v>10819.983750825346</v>
      </c>
      <c r="AS38" s="183">
        <f>+AR38*(Parameters!$B$23/AR38)^Parameters!$B$22</f>
        <v>10820.710962839988</v>
      </c>
      <c r="AT38" s="183">
        <f>+AS38*(Parameters!$B$23/AS38)^Parameters!$B$22</f>
        <v>10821.332767871645</v>
      </c>
      <c r="AU38" s="183">
        <f>+AT38*(Parameters!$B$23/AT38)^Parameters!$B$22</f>
        <v>10821.864439509251</v>
      </c>
      <c r="AV38" s="183">
        <f>+AU38*(Parameters!$B$23/AU38)^Parameters!$B$22</f>
        <v>10822.31903947442</v>
      </c>
      <c r="AW38" s="183">
        <f>+AV38*(Parameters!$B$23/AV38)^Parameters!$B$22</f>
        <v>10822.707737588475</v>
      </c>
      <c r="AX38" s="183">
        <f>+AW38*(Parameters!$B$23/AW38)^Parameters!$B$22</f>
        <v>10823.040085546912</v>
      </c>
      <c r="AY38" s="183">
        <f>+AX38*(Parameters!$B$23/AX38)^Parameters!$B$22</f>
        <v>10823.32425114475</v>
      </c>
      <c r="AZ38" s="183">
        <f>+AY38*(Parameters!$B$23/AY38)^Parameters!$B$22</f>
        <v>10823.567218647515</v>
      </c>
      <c r="BA38" s="183">
        <f>+AZ38*(Parameters!$B$23/AZ38)^Parameters!$B$22</f>
        <v>10823.774960187669</v>
      </c>
      <c r="BB38" s="183">
        <f>+BA38*(Parameters!$B$23/BA38)^Parameters!$B$22</f>
        <v>10823.952582366457</v>
      </c>
      <c r="BC38" s="183">
        <f>+BB38*(Parameters!$B$23/BB38)^Parameters!$B$22</f>
        <v>10824.104451640827</v>
      </c>
      <c r="BD38" s="183">
        <f>+BC38*(Parameters!$B$23/BC38)^Parameters!$B$22</f>
        <v>10824.234301560207</v>
      </c>
      <c r="BE38" s="183">
        <f>+BD38*(Parameters!$B$23/BD38)^Parameters!$B$22</f>
        <v>10824.345324476573</v>
      </c>
      <c r="BF38" s="183">
        <f>+BE38*(Parameters!$B$23/BE38)^Parameters!$B$22</f>
        <v>10824.44024997311</v>
      </c>
      <c r="BG38" s="183">
        <f>+BF38*(Parameters!$B$23/BF38)^Parameters!$B$22</f>
        <v>10824.521411932799</v>
      </c>
      <c r="BH38" s="183">
        <f>+BG38*(Parameters!$B$23/BG38)^Parameters!$B$22</f>
        <v>10824.590805890924</v>
      </c>
      <c r="BI38" s="183">
        <f>+BH38*(Parameters!$B$23/BH38)^Parameters!$B$22</f>
        <v>10824.650138077912</v>
      </c>
      <c r="BJ38" s="183">
        <f>+BI38*(Parameters!$B$23/BI38)^Parameters!$B$22</f>
        <v>10824.700867355685</v>
      </c>
      <c r="BK38" s="183">
        <f>+BJ38*(Parameters!$B$23/BJ38)^Parameters!$B$22</f>
        <v>10824.744241076711</v>
      </c>
      <c r="BL38" s="183">
        <f>+BK38*(Parameters!$B$23/BK38)^Parameters!$B$22</f>
        <v>10824.781325746009</v>
      </c>
      <c r="BM38" s="183">
        <f>+BL38*(Parameters!$B$23/BL38)^Parameters!$B$22</f>
        <v>10824.813033239012</v>
      </c>
      <c r="BN38" s="183">
        <f>+BM38*(Parameters!$B$23/BM38)^Parameters!$B$22</f>
        <v>10824.840143219182</v>
      </c>
      <c r="BO38" s="183">
        <f>+BN38*(Parameters!$B$23/BN38)^Parameters!$B$22</f>
        <v>10824.863322306068</v>
      </c>
      <c r="BP38" s="183">
        <f>+BO38*(Parameters!$B$23/BO38)^Parameters!$B$22</f>
        <v>10824.883140464714</v>
      </c>
      <c r="BQ38" s="183">
        <f>+BP38*(Parameters!$B$23/BP38)^Parameters!$B$22</f>
        <v>10824.90008501913</v>
      </c>
      <c r="BR38" s="183">
        <f>+BQ38*(Parameters!$B$23/BQ38)^Parameters!$B$22</f>
        <v>10824.91457263419</v>
      </c>
      <c r="BS38" s="183">
        <f>+BR38*(Parameters!$B$23/BR38)^Parameters!$B$22</f>
        <v>10824.926959560444</v>
      </c>
      <c r="BT38" s="183">
        <f>+BS38*(Parameters!$B$23/BS38)^Parameters!$B$22</f>
        <v>10824.937550393628</v>
      </c>
      <c r="BU38" s="183">
        <f>+BT38*(Parameters!$B$23/BT38)^Parameters!$B$22</f>
        <v>10824.946605564219</v>
      </c>
      <c r="BV38" s="183">
        <f>+BU38*(Parameters!$B$23/BU38)^Parameters!$B$22</f>
        <v>10824.954347741081</v>
      </c>
      <c r="BW38" s="183">
        <f>+BV38*(Parameters!$B$23/BV38)^Parameters!$B$22</f>
        <v>10824.96096730669</v>
      </c>
      <c r="BX38" s="183">
        <f>+BW38*(Parameters!$B$23/BW38)^Parameters!$B$22</f>
        <v>10824.966627038495</v>
      </c>
      <c r="BY38" s="183">
        <f>+BX38*(Parameters!$B$23/BX38)^Parameters!$B$22</f>
        <v>10824.971466111536</v>
      </c>
      <c r="BZ38" s="183">
        <f>+BY38*(Parameters!$B$23/BY38)^Parameters!$B$22</f>
        <v>10824.975603520701</v>
      </c>
      <c r="CA38" s="183">
        <f>+BZ38*(Parameters!$B$23/BZ38)^Parameters!$B$22</f>
        <v>10824.979141006792</v>
      </c>
      <c r="CB38" s="183">
        <f>+CA38*(Parameters!$B$23/CA38)^Parameters!$B$22</f>
        <v>10824.982165558315</v>
      </c>
      <c r="CC38" s="183">
        <f>+CB38*(Parameters!$B$23/CB38)^Parameters!$B$22</f>
        <v>10824.984751550539</v>
      </c>
      <c r="CD38" s="183">
        <f>+CC38*(Parameters!$B$23/CC38)^Parameters!$B$22</f>
        <v>10824.98696257438</v>
      </c>
    </row>
    <row r="39" spans="1:82" s="188" customFormat="1" ht="17.399999999999999" customHeight="1" x14ac:dyDescent="0.25">
      <c r="A39" s="102" t="s">
        <v>422</v>
      </c>
      <c r="B39" s="185"/>
      <c r="C39" s="186">
        <f t="shared" ref="C39:BN39" si="18">+C38/B38-1</f>
        <v>4.959013412403146E-2</v>
      </c>
      <c r="D39" s="186">
        <f t="shared" si="18"/>
        <v>4.2249936946556321E-2</v>
      </c>
      <c r="E39" s="186">
        <f t="shared" si="18"/>
        <v>3.6014789770398625E-2</v>
      </c>
      <c r="F39" s="186">
        <f t="shared" si="18"/>
        <v>3.0713327734417595E-2</v>
      </c>
      <c r="G39" s="186">
        <f t="shared" si="18"/>
        <v>2.6202096240877548E-2</v>
      </c>
      <c r="H39" s="186">
        <f t="shared" si="18"/>
        <v>2.236065448905844E-2</v>
      </c>
      <c r="I39" s="187">
        <f t="shared" si="18"/>
        <v>1.9087627290334419E-2</v>
      </c>
      <c r="J39" s="186">
        <f t="shared" si="18"/>
        <v>1.6297499827019779E-2</v>
      </c>
      <c r="K39" s="186">
        <f t="shared" si="18"/>
        <v>1.3917999471317888E-2</v>
      </c>
      <c r="L39" s="186">
        <f t="shared" si="18"/>
        <v>1.1887945218487017E-2</v>
      </c>
      <c r="M39" s="186">
        <f t="shared" si="18"/>
        <v>1.0155472383267083E-2</v>
      </c>
      <c r="N39" s="186">
        <f t="shared" si="18"/>
        <v>8.6765605376599719E-3</v>
      </c>
      <c r="O39" s="186">
        <f t="shared" si="18"/>
        <v>7.4138080553018959E-3</v>
      </c>
      <c r="P39" s="186">
        <f t="shared" si="18"/>
        <v>6.3354083748810019E-3</v>
      </c>
      <c r="Q39" s="186">
        <f t="shared" si="18"/>
        <v>5.4142921391886478E-3</v>
      </c>
      <c r="R39" s="317">
        <f t="shared" si="18"/>
        <v>4.6274063869218285E-3</v>
      </c>
      <c r="S39" s="186">
        <f t="shared" si="18"/>
        <v>3.9551074677428577E-3</v>
      </c>
      <c r="T39" s="186">
        <f t="shared" si="18"/>
        <v>3.3806486828420468E-3</v>
      </c>
      <c r="U39" s="186">
        <f t="shared" si="18"/>
        <v>2.889747094422912E-3</v>
      </c>
      <c r="V39" s="186">
        <f t="shared" si="18"/>
        <v>2.4702167005690168E-3</v>
      </c>
      <c r="W39" s="186">
        <f t="shared" si="18"/>
        <v>2.1116573892256962E-3</v>
      </c>
      <c r="X39" s="186">
        <f t="shared" si="18"/>
        <v>1.8051908820360119E-3</v>
      </c>
      <c r="Y39" s="186">
        <f t="shared" si="18"/>
        <v>1.5432363436385099E-3</v>
      </c>
      <c r="Z39" s="186">
        <f t="shared" si="18"/>
        <v>1.3193195326004492E-3</v>
      </c>
      <c r="AA39" s="186">
        <f t="shared" si="18"/>
        <v>1.1279103589727502E-3</v>
      </c>
      <c r="AB39" s="186">
        <f t="shared" si="18"/>
        <v>9.6428453148100779E-4</v>
      </c>
      <c r="AC39" s="186">
        <f t="shared" si="18"/>
        <v>8.244056568726954E-4</v>
      </c>
      <c r="AD39" s="186">
        <f t="shared" si="18"/>
        <v>7.0482472040112043E-4</v>
      </c>
      <c r="AE39" s="186">
        <f t="shared" si="18"/>
        <v>6.0259435020437735E-4</v>
      </c>
      <c r="AF39" s="186">
        <f t="shared" si="18"/>
        <v>5.1519566570190634E-4</v>
      </c>
      <c r="AG39" s="186">
        <f t="shared" si="18"/>
        <v>4.4047584427975295E-4</v>
      </c>
      <c r="AH39" s="186">
        <f t="shared" si="18"/>
        <v>3.7659482212970552E-4</v>
      </c>
      <c r="AI39" s="186">
        <f t="shared" si="18"/>
        <v>3.2197978289016937E-4</v>
      </c>
      <c r="AJ39" s="186">
        <f t="shared" si="18"/>
        <v>2.7528628885575834E-4</v>
      </c>
      <c r="AK39" s="186">
        <f t="shared" si="18"/>
        <v>2.3536507989496691E-4</v>
      </c>
      <c r="AL39" s="186">
        <f t="shared" si="18"/>
        <v>2.0123370971436572E-4</v>
      </c>
      <c r="AM39" s="186">
        <f t="shared" si="18"/>
        <v>1.7205231181427472E-4</v>
      </c>
      <c r="AN39" s="186">
        <f t="shared" si="18"/>
        <v>1.4710289176789182E-4</v>
      </c>
      <c r="AO39" s="186">
        <f t="shared" si="18"/>
        <v>1.2577163117333257E-4</v>
      </c>
      <c r="AP39" s="186">
        <f t="shared" si="18"/>
        <v>1.0753376415073568E-4</v>
      </c>
      <c r="AQ39" s="186">
        <f t="shared" si="18"/>
        <v>9.1940651585131761E-5</v>
      </c>
      <c r="AR39" s="186">
        <f t="shared" si="18"/>
        <v>7.8608733138141318E-5</v>
      </c>
      <c r="AS39" s="186">
        <f t="shared" si="18"/>
        <v>6.7210083803281861E-5</v>
      </c>
      <c r="AT39" s="186">
        <f t="shared" si="18"/>
        <v>5.7464341649327011E-5</v>
      </c>
      <c r="AU39" s="186">
        <f t="shared" si="18"/>
        <v>4.9131807422497786E-5</v>
      </c>
      <c r="AV39" s="186">
        <f t="shared" si="18"/>
        <v>4.2007545715483374E-5</v>
      </c>
      <c r="AW39" s="186">
        <f t="shared" si="18"/>
        <v>3.5916342203234919E-5</v>
      </c>
      <c r="AX39" s="186">
        <f t="shared" si="18"/>
        <v>3.0708392621869862E-5</v>
      </c>
      <c r="AY39" s="186">
        <f t="shared" si="18"/>
        <v>2.6255617237902484E-5</v>
      </c>
      <c r="AZ39" s="186">
        <f t="shared" si="18"/>
        <v>2.2448510007322398E-5</v>
      </c>
      <c r="BA39" s="186">
        <f t="shared" si="18"/>
        <v>1.9193444818821348E-5</v>
      </c>
      <c r="BB39" s="186">
        <f t="shared" si="18"/>
        <v>1.6410372484676472E-5</v>
      </c>
      <c r="BC39" s="186">
        <f t="shared" si="18"/>
        <v>1.4030851781310361E-5</v>
      </c>
      <c r="BD39" s="186">
        <f t="shared" si="18"/>
        <v>1.1996366069855213E-5</v>
      </c>
      <c r="BE39" s="186">
        <f t="shared" si="18"/>
        <v>1.0256884068970962E-5</v>
      </c>
      <c r="BF39" s="186">
        <f t="shared" si="18"/>
        <v>8.7696293578076734E-6</v>
      </c>
      <c r="BG39" s="186">
        <f t="shared" si="18"/>
        <v>7.4980283335523978E-6</v>
      </c>
      <c r="BH39" s="186">
        <f t="shared" si="18"/>
        <v>6.4108107402649495E-6</v>
      </c>
      <c r="BI39" s="186">
        <f t="shared" si="18"/>
        <v>5.4812406353743626E-6</v>
      </c>
      <c r="BJ39" s="186">
        <f t="shared" si="18"/>
        <v>4.6864588809647501E-6</v>
      </c>
      <c r="BK39" s="186">
        <f t="shared" si="18"/>
        <v>4.0069209816806506E-6</v>
      </c>
      <c r="BL39" s="186">
        <f t="shared" si="18"/>
        <v>3.4259164440886281E-6</v>
      </c>
      <c r="BM39" s="186">
        <f t="shared" si="18"/>
        <v>2.9291578322876433E-6</v>
      </c>
      <c r="BN39" s="186">
        <f t="shared" si="18"/>
        <v>2.5044294147402724E-6</v>
      </c>
      <c r="BO39" s="186">
        <f t="shared" ref="BO39:CB39" si="19">+BO38/BN38-1</f>
        <v>2.1412867607928376E-6</v>
      </c>
      <c r="BP39" s="186">
        <f t="shared" si="19"/>
        <v>1.8307998961297756E-6</v>
      </c>
      <c r="BQ39" s="186">
        <f t="shared" si="19"/>
        <v>1.5653337035459458E-6</v>
      </c>
      <c r="BR39" s="186">
        <f t="shared" si="19"/>
        <v>1.3383601646932419E-6</v>
      </c>
      <c r="BS39" s="186">
        <f t="shared" si="19"/>
        <v>1.1442978298248363E-6</v>
      </c>
      <c r="BT39" s="186">
        <f t="shared" si="19"/>
        <v>9.7837456314309179E-7</v>
      </c>
      <c r="BU39" s="186">
        <f t="shared" si="19"/>
        <v>8.3651019222585887E-7</v>
      </c>
      <c r="BV39" s="186">
        <f t="shared" si="19"/>
        <v>7.152161709544913E-7</v>
      </c>
      <c r="BW39" s="186">
        <f t="shared" si="19"/>
        <v>6.1150979457913479E-7</v>
      </c>
      <c r="BX39" s="186">
        <f t="shared" si="19"/>
        <v>5.2284085105824829E-7</v>
      </c>
      <c r="BY39" s="186">
        <f t="shared" si="19"/>
        <v>4.4702891077719187E-7</v>
      </c>
      <c r="BZ39" s="186">
        <f t="shared" si="19"/>
        <v>3.8220970632885098E-7</v>
      </c>
      <c r="CA39" s="186">
        <f t="shared" si="19"/>
        <v>3.2678928985063749E-7</v>
      </c>
      <c r="CB39" s="186">
        <f t="shared" si="19"/>
        <v>2.7940483615651601E-7</v>
      </c>
      <c r="CC39" s="186">
        <f>+CC38/CB38-1</f>
        <v>2.3889113021091646E-7</v>
      </c>
      <c r="CD39" s="186">
        <f>+CD38/CC38-1</f>
        <v>2.0425191271655763E-7</v>
      </c>
    </row>
    <row r="40" spans="1:82" ht="17.399999999999999" customHeight="1" thickBot="1" x14ac:dyDescent="0.3">
      <c r="A40" s="95" t="s">
        <v>729</v>
      </c>
      <c r="B40" s="141"/>
      <c r="C40" s="143"/>
      <c r="J40" s="143"/>
      <c r="K40" s="143"/>
      <c r="L40" s="143"/>
      <c r="M40" s="143"/>
      <c r="N40" s="143"/>
      <c r="O40" s="143"/>
      <c r="P40" s="143"/>
      <c r="Q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</row>
    <row r="41" spans="1:82" s="137" customFormat="1" ht="17.399999999999999" customHeight="1" thickTop="1" x14ac:dyDescent="0.25">
      <c r="A41" s="137" t="s">
        <v>49</v>
      </c>
      <c r="D41" s="347"/>
      <c r="E41" s="347"/>
      <c r="F41" s="347"/>
      <c r="G41" s="347"/>
      <c r="H41" s="347"/>
      <c r="R41" s="322"/>
    </row>
    <row r="42" spans="1:82" s="189" customFormat="1" ht="17.399999999999999" customHeight="1" thickBot="1" x14ac:dyDescent="0.3">
      <c r="A42" s="106" t="s">
        <v>401</v>
      </c>
      <c r="B42" s="189">
        <f t="shared" ref="B42:BM42" si="20">+B116</f>
        <v>416.2025821596244</v>
      </c>
      <c r="C42" s="189">
        <f t="shared" si="20"/>
        <v>429.89679537409847</v>
      </c>
      <c r="D42" s="189">
        <f t="shared" si="20"/>
        <v>441.74229627025653</v>
      </c>
      <c r="E42" s="189">
        <f t="shared" si="20"/>
        <v>454.12736227174963</v>
      </c>
      <c r="F42" s="189">
        <f t="shared" si="20"/>
        <v>466.54964307757268</v>
      </c>
      <c r="G42" s="189">
        <f t="shared" si="20"/>
        <v>478.93247204889474</v>
      </c>
      <c r="H42" s="189">
        <f t="shared" si="20"/>
        <v>491.12350002185184</v>
      </c>
      <c r="I42" s="189">
        <f t="shared" si="20"/>
        <v>503.3357013785743</v>
      </c>
      <c r="J42" s="189">
        <f t="shared" si="20"/>
        <v>515.41655272617493</v>
      </c>
      <c r="K42" s="189">
        <f t="shared" si="20"/>
        <v>527.23424027437022</v>
      </c>
      <c r="L42" s="189">
        <f t="shared" si="20"/>
        <v>538.64112480681206</v>
      </c>
      <c r="M42" s="189">
        <f t="shared" si="20"/>
        <v>549.46861505763945</v>
      </c>
      <c r="N42" s="189">
        <f t="shared" si="20"/>
        <v>559.32602292061449</v>
      </c>
      <c r="O42" s="189">
        <f t="shared" si="20"/>
        <v>568.1742803443841</v>
      </c>
      <c r="P42" s="189">
        <f t="shared" si="20"/>
        <v>575.73995497556598</v>
      </c>
      <c r="Q42" s="189">
        <f t="shared" si="20"/>
        <v>581.72940857489755</v>
      </c>
      <c r="R42" s="174">
        <f t="shared" si="20"/>
        <v>585.81613531065977</v>
      </c>
      <c r="S42" s="189">
        <f t="shared" si="20"/>
        <v>587.95699765677682</v>
      </c>
      <c r="T42" s="189">
        <f t="shared" si="20"/>
        <v>585.5057950999651</v>
      </c>
      <c r="U42" s="189">
        <f t="shared" si="20"/>
        <v>580.71728525471917</v>
      </c>
      <c r="V42" s="189">
        <f t="shared" si="20"/>
        <v>573.04732922676499</v>
      </c>
      <c r="W42" s="189">
        <f t="shared" si="20"/>
        <v>562.09496189657443</v>
      </c>
      <c r="X42" s="189">
        <f t="shared" si="20"/>
        <v>551.9121880318371</v>
      </c>
      <c r="Y42" s="189">
        <f t="shared" si="20"/>
        <v>542.09101029862973</v>
      </c>
      <c r="Z42" s="189">
        <f t="shared" si="20"/>
        <v>532.41215964132084</v>
      </c>
      <c r="AA42" s="189">
        <f t="shared" si="20"/>
        <v>522.74339391305773</v>
      </c>
      <c r="AB42" s="189">
        <f t="shared" si="20"/>
        <v>513.00108504021409</v>
      </c>
      <c r="AC42" s="189">
        <f t="shared" si="20"/>
        <v>503.12888063206026</v>
      </c>
      <c r="AD42" s="189">
        <f t="shared" si="20"/>
        <v>493.08671290794484</v>
      </c>
      <c r="AE42" s="189">
        <f t="shared" si="20"/>
        <v>482.85389990700855</v>
      </c>
      <c r="AF42" s="189">
        <f t="shared" si="20"/>
        <v>472.41465947790635</v>
      </c>
      <c r="AG42" s="189">
        <f t="shared" si="20"/>
        <v>461.75671888817249</v>
      </c>
      <c r="AH42" s="189">
        <f t="shared" si="20"/>
        <v>450.87075940943424</v>
      </c>
      <c r="AI42" s="189">
        <f t="shared" si="20"/>
        <v>439.75031260950141</v>
      </c>
      <c r="AJ42" s="189">
        <f t="shared" si="20"/>
        <v>428.39197327645417</v>
      </c>
      <c r="AK42" s="189">
        <f t="shared" si="20"/>
        <v>416.79591987389381</v>
      </c>
      <c r="AL42" s="189">
        <f t="shared" si="20"/>
        <v>404.9114462657364</v>
      </c>
      <c r="AM42" s="189">
        <f t="shared" si="20"/>
        <v>401.65708957359976</v>
      </c>
      <c r="AN42" s="189">
        <f t="shared" si="20"/>
        <v>397.12286198124878</v>
      </c>
      <c r="AO42" s="189">
        <f t="shared" si="20"/>
        <v>391.83124868722109</v>
      </c>
      <c r="AP42" s="189">
        <f t="shared" si="20"/>
        <v>386.0886957641398</v>
      </c>
      <c r="AQ42" s="189">
        <f t="shared" si="20"/>
        <v>380.01480362972177</v>
      </c>
      <c r="AR42" s="189">
        <f t="shared" si="20"/>
        <v>373.65695057644518</v>
      </c>
      <c r="AS42" s="189">
        <f t="shared" si="20"/>
        <v>367.03593585625555</v>
      </c>
      <c r="AT42" s="189">
        <f t="shared" si="20"/>
        <v>360.16335295189441</v>
      </c>
      <c r="AU42" s="189">
        <f t="shared" si="20"/>
        <v>353.04800202441811</v>
      </c>
      <c r="AV42" s="189">
        <f t="shared" si="20"/>
        <v>345.69821256216005</v>
      </c>
      <c r="AW42" s="189">
        <f t="shared" si="20"/>
        <v>338.12269053349473</v>
      </c>
      <c r="AX42" s="189">
        <f t="shared" si="20"/>
        <v>330.33084590554768</v>
      </c>
      <c r="AY42" s="189">
        <f t="shared" si="20"/>
        <v>322.33293545216623</v>
      </c>
      <c r="AZ42" s="189">
        <f t="shared" si="20"/>
        <v>314.14013300965706</v>
      </c>
      <c r="BA42" s="189">
        <f t="shared" si="20"/>
        <v>305.76456364491293</v>
      </c>
      <c r="BB42" s="189">
        <f t="shared" si="20"/>
        <v>297.21931502783974</v>
      </c>
      <c r="BC42" s="189">
        <f t="shared" si="20"/>
        <v>288.51843477843528</v>
      </c>
      <c r="BD42" s="189">
        <f t="shared" si="20"/>
        <v>279.67692533091457</v>
      </c>
      <c r="BE42" s="189">
        <f t="shared" si="20"/>
        <v>270.71075449844164</v>
      </c>
      <c r="BF42" s="189">
        <f t="shared" si="20"/>
        <v>261.6369094990286</v>
      </c>
      <c r="BG42" s="189">
        <f t="shared" si="20"/>
        <v>271.37406672154856</v>
      </c>
      <c r="BH42" s="189">
        <f t="shared" si="20"/>
        <v>277.32245735673814</v>
      </c>
      <c r="BI42" s="189">
        <f t="shared" si="20"/>
        <v>281.59032255765442</v>
      </c>
      <c r="BJ42" s="189">
        <f t="shared" si="20"/>
        <v>284.76803464130978</v>
      </c>
      <c r="BK42" s="189">
        <f t="shared" si="20"/>
        <v>287.1839051084076</v>
      </c>
      <c r="BL42" s="189">
        <f t="shared" si="20"/>
        <v>289.06044334242375</v>
      </c>
      <c r="BM42" s="189">
        <f t="shared" si="20"/>
        <v>290.55191037435731</v>
      </c>
      <c r="BN42" s="189">
        <f t="shared" ref="BN42:CB42" si="21">+BN116</f>
        <v>291.76625652771367</v>
      </c>
      <c r="BO42" s="189">
        <f t="shared" si="21"/>
        <v>292.77955273225689</v>
      </c>
      <c r="BP42" s="189">
        <f t="shared" si="21"/>
        <v>293.64568142192911</v>
      </c>
      <c r="BQ42" s="189">
        <f t="shared" si="21"/>
        <v>294.40295196438746</v>
      </c>
      <c r="BR42" s="189">
        <f t="shared" si="21"/>
        <v>295.07867966746522</v>
      </c>
      <c r="BS42" s="189">
        <f t="shared" si="21"/>
        <v>295.6923882571312</v>
      </c>
      <c r="BT42" s="189">
        <f t="shared" si="21"/>
        <v>296.25806590617009</v>
      </c>
      <c r="BU42" s="189">
        <f t="shared" si="21"/>
        <v>296.78576222054272</v>
      </c>
      <c r="BV42" s="189">
        <f t="shared" si="21"/>
        <v>297.28272219668014</v>
      </c>
      <c r="BW42" s="189">
        <f t="shared" si="21"/>
        <v>297.75419288600176</v>
      </c>
      <c r="BX42" s="189">
        <f t="shared" si="21"/>
        <v>298.20399779284571</v>
      </c>
      <c r="BY42" s="189">
        <f t="shared" si="21"/>
        <v>298.63494603535503</v>
      </c>
      <c r="BZ42" s="189">
        <f t="shared" si="21"/>
        <v>299.0491237897964</v>
      </c>
      <c r="CA42" s="189">
        <f t="shared" si="21"/>
        <v>299.44810181714337</v>
      </c>
      <c r="CB42" s="189">
        <f t="shared" si="21"/>
        <v>299.83308315810785</v>
      </c>
      <c r="CC42" s="189">
        <f>+CC116</f>
        <v>300.20500817900552</v>
      </c>
      <c r="CD42" s="189">
        <f>+CD116</f>
        <v>300.56462923070768</v>
      </c>
    </row>
    <row r="43" spans="1:82" s="190" customFormat="1" ht="17.399999999999999" customHeight="1" thickTop="1" x14ac:dyDescent="0.25">
      <c r="A43" s="107" t="s">
        <v>7</v>
      </c>
      <c r="B43" s="190">
        <f t="shared" ref="B43:BM43" si="22">+B138</f>
        <v>1.2471539999999999</v>
      </c>
      <c r="C43" s="190">
        <f t="shared" si="22"/>
        <v>1.424768534574137</v>
      </c>
      <c r="D43" s="189">
        <f t="shared" si="22"/>
        <v>1.5484925019653129</v>
      </c>
      <c r="E43" s="189">
        <f t="shared" si="22"/>
        <v>1.6537116677486687</v>
      </c>
      <c r="F43" s="189">
        <f t="shared" si="22"/>
        <v>1.7524852752387368</v>
      </c>
      <c r="G43" s="189">
        <f t="shared" si="22"/>
        <v>1.8480421160296769</v>
      </c>
      <c r="H43" s="189">
        <f t="shared" si="22"/>
        <v>1.9406593286780596</v>
      </c>
      <c r="I43" s="190">
        <f t="shared" si="22"/>
        <v>2.0310956092321528</v>
      </c>
      <c r="J43" s="190">
        <f t="shared" si="22"/>
        <v>2.119357851342091</v>
      </c>
      <c r="K43" s="190">
        <f t="shared" si="22"/>
        <v>2.2049432982955919</v>
      </c>
      <c r="L43" s="190">
        <f t="shared" si="22"/>
        <v>2.2871795631324456</v>
      </c>
      <c r="M43" s="190">
        <f t="shared" si="22"/>
        <v>2.3653060510375536</v>
      </c>
      <c r="N43" s="190">
        <f t="shared" si="22"/>
        <v>2.4378480696839051</v>
      </c>
      <c r="O43" s="190">
        <f t="shared" si="22"/>
        <v>2.5042914430043499</v>
      </c>
      <c r="P43" s="190">
        <f t="shared" si="22"/>
        <v>2.5636549051198747</v>
      </c>
      <c r="Q43" s="190">
        <f t="shared" si="22"/>
        <v>2.6147649979525962</v>
      </c>
      <c r="R43" s="323">
        <f t="shared" si="22"/>
        <v>2.6562795665616741</v>
      </c>
      <c r="S43" s="190">
        <f t="shared" si="22"/>
        <v>2.6813001280017215</v>
      </c>
      <c r="T43" s="190">
        <f t="shared" si="22"/>
        <v>2.6860473681691528</v>
      </c>
      <c r="U43" s="190">
        <f t="shared" si="22"/>
        <v>2.6761060048707384</v>
      </c>
      <c r="V43" s="190">
        <f t="shared" si="22"/>
        <v>2.6511676288464705</v>
      </c>
      <c r="W43" s="190">
        <f t="shared" si="22"/>
        <v>2.6093953411600364</v>
      </c>
      <c r="X43" s="190">
        <f t="shared" si="22"/>
        <v>2.5628209541564164</v>
      </c>
      <c r="Y43" s="190">
        <f t="shared" si="22"/>
        <v>2.5164238350436419</v>
      </c>
      <c r="Z43" s="190">
        <f t="shared" si="22"/>
        <v>2.4707490887413348</v>
      </c>
      <c r="AA43" s="190">
        <f t="shared" si="22"/>
        <v>2.4253137153501338</v>
      </c>
      <c r="AB43" s="190">
        <f t="shared" si="22"/>
        <v>2.3794923532127186</v>
      </c>
      <c r="AC43" s="190">
        <f t="shared" si="22"/>
        <v>2.3327114484111906</v>
      </c>
      <c r="AD43" s="190">
        <f t="shared" si="22"/>
        <v>2.2844706299570348</v>
      </c>
      <c r="AE43" s="190">
        <f t="shared" si="22"/>
        <v>2.2343619985426177</v>
      </c>
      <c r="AF43" s="190">
        <f t="shared" si="22"/>
        <v>2.1820244751775957</v>
      </c>
      <c r="AG43" s="190">
        <f t="shared" si="22"/>
        <v>2.1271233566135797</v>
      </c>
      <c r="AH43" s="190">
        <f t="shared" si="22"/>
        <v>2.0693401455140839</v>
      </c>
      <c r="AI43" s="190">
        <f t="shared" si="22"/>
        <v>2.008367149197495</v>
      </c>
      <c r="AJ43" s="190">
        <f t="shared" si="22"/>
        <v>1.9439049290213894</v>
      </c>
      <c r="AK43" s="190">
        <f t="shared" si="22"/>
        <v>1.8971278838779071</v>
      </c>
      <c r="AL43" s="190">
        <f t="shared" si="22"/>
        <v>1.8328997424559108</v>
      </c>
      <c r="AM43" s="190">
        <f t="shared" si="22"/>
        <v>1.800371436131684</v>
      </c>
      <c r="AN43" s="190">
        <f t="shared" si="22"/>
        <v>1.77097249146473</v>
      </c>
      <c r="AO43" s="190">
        <f t="shared" si="22"/>
        <v>1.7384604792278653</v>
      </c>
      <c r="AP43" s="190">
        <f t="shared" si="22"/>
        <v>1.7022433754049078</v>
      </c>
      <c r="AQ43" s="190">
        <f t="shared" si="22"/>
        <v>1.6625829397317196</v>
      </c>
      <c r="AR43" s="190">
        <f t="shared" si="22"/>
        <v>1.6196750057777307</v>
      </c>
      <c r="AS43" s="190">
        <f t="shared" si="22"/>
        <v>1.5735746352793067</v>
      </c>
      <c r="AT43" s="190">
        <f t="shared" si="22"/>
        <v>1.5242489242127049</v>
      </c>
      <c r="AU43" s="190">
        <f t="shared" si="22"/>
        <v>1.4716202533613041</v>
      </c>
      <c r="AV43" s="190">
        <f t="shared" si="22"/>
        <v>1.4155890051853302</v>
      </c>
      <c r="AW43" s="190">
        <f t="shared" si="22"/>
        <v>1.3560437941723382</v>
      </c>
      <c r="AX43" s="190">
        <f t="shared" si="22"/>
        <v>1.2928657491951163</v>
      </c>
      <c r="AY43" s="190">
        <f t="shared" si="22"/>
        <v>1.2259302517760178</v>
      </c>
      <c r="AZ43" s="190">
        <f t="shared" si="22"/>
        <v>1.1551076323494798</v>
      </c>
      <c r="BA43" s="190">
        <f t="shared" si="22"/>
        <v>1.0802634286264126</v>
      </c>
      <c r="BB43" s="190">
        <f t="shared" si="22"/>
        <v>1.0012584420969248</v>
      </c>
      <c r="BC43" s="190">
        <f t="shared" si="22"/>
        <v>0.91794870565498421</v>
      </c>
      <c r="BD43" s="190">
        <f t="shared" si="22"/>
        <v>0.83018546766161472</v>
      </c>
      <c r="BE43" s="190">
        <f t="shared" si="22"/>
        <v>0.73781535924666652</v>
      </c>
      <c r="BF43" s="190">
        <f t="shared" si="22"/>
        <v>0.64068103516811192</v>
      </c>
      <c r="BG43" s="190">
        <f t="shared" si="22"/>
        <v>0.66878020358446877</v>
      </c>
      <c r="BH43" s="190">
        <f t="shared" si="22"/>
        <v>0.7079131802925428</v>
      </c>
      <c r="BI43" s="190">
        <f t="shared" si="22"/>
        <v>0.73946314817738268</v>
      </c>
      <c r="BJ43" s="190">
        <f t="shared" si="22"/>
        <v>0.76204988961732367</v>
      </c>
      <c r="BK43" s="190">
        <f t="shared" si="22"/>
        <v>0.777452625335189</v>
      </c>
      <c r="BL43" s="190">
        <f t="shared" si="22"/>
        <v>0.78762225924828932</v>
      </c>
      <c r="BM43" s="190">
        <f t="shared" si="22"/>
        <v>0.79409577999476189</v>
      </c>
      <c r="BN43" s="190">
        <f t="shared" ref="BN43:CB43" si="23">+BN138</f>
        <v>0.79798543283387335</v>
      </c>
      <c r="BO43" s="190">
        <f t="shared" si="23"/>
        <v>0.80007588672277707</v>
      </c>
      <c r="BP43" s="190">
        <f t="shared" si="23"/>
        <v>0.80091741798593397</v>
      </c>
      <c r="BQ43" s="190">
        <f t="shared" si="23"/>
        <v>0.80089604102558165</v>
      </c>
      <c r="BR43" s="190">
        <f t="shared" si="23"/>
        <v>0.80028300344210357</v>
      </c>
      <c r="BS43" s="190">
        <f t="shared" si="23"/>
        <v>0.79926916692637917</v>
      </c>
      <c r="BT43" s="190">
        <f t="shared" si="23"/>
        <v>0.79798888994333139</v>
      </c>
      <c r="BU43" s="190">
        <f t="shared" si="23"/>
        <v>0.79653669516685532</v>
      </c>
      <c r="BV43" s="190">
        <f t="shared" si="23"/>
        <v>0.79497896121030065</v>
      </c>
      <c r="BW43" s="190">
        <f t="shared" si="23"/>
        <v>0.79336215878910044</v>
      </c>
      <c r="BX43" s="190">
        <f t="shared" si="23"/>
        <v>0.79171867041110522</v>
      </c>
      <c r="BY43" s="190">
        <f t="shared" si="23"/>
        <v>0.79007091082678027</v>
      </c>
      <c r="BZ43" s="190">
        <f t="shared" si="23"/>
        <v>0.78843424775741666</v>
      </c>
      <c r="CA43" s="190">
        <f t="shared" si="23"/>
        <v>0.78681907326905787</v>
      </c>
      <c r="CB43" s="190">
        <f t="shared" si="23"/>
        <v>0.78523227281991703</v>
      </c>
      <c r="CC43" s="190">
        <f>+CC138</f>
        <v>0.78367826676873809</v>
      </c>
      <c r="CD43" s="190">
        <f>+CD138</f>
        <v>0.78215974830005797</v>
      </c>
    </row>
    <row r="44" spans="1:82" s="137" customFormat="1" ht="17.399999999999999" customHeight="1" x14ac:dyDescent="0.25">
      <c r="A44" s="137" t="s">
        <v>427</v>
      </c>
      <c r="D44" s="347"/>
      <c r="E44" s="347"/>
      <c r="F44" s="347"/>
      <c r="G44" s="347"/>
      <c r="H44" s="347"/>
      <c r="R44" s="322"/>
    </row>
    <row r="45" spans="1:82" ht="17.399999999999999" customHeight="1" thickBot="1" x14ac:dyDescent="0.3">
      <c r="A45" s="97" t="s">
        <v>466</v>
      </c>
      <c r="B45" s="108"/>
      <c r="C45" s="109"/>
      <c r="D45" s="350"/>
      <c r="E45" s="350"/>
      <c r="F45" s="350"/>
      <c r="G45" s="350"/>
      <c r="H45" s="350"/>
      <c r="I45" s="110"/>
      <c r="J45" s="109"/>
      <c r="K45" s="191"/>
      <c r="L45" s="191"/>
      <c r="M45" s="191"/>
      <c r="N45" s="191"/>
      <c r="O45" s="191"/>
      <c r="P45" s="191"/>
      <c r="Q45" s="191"/>
      <c r="R45" s="316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  <c r="CA45" s="143"/>
      <c r="CB45" s="143"/>
      <c r="CC45" s="143"/>
      <c r="CD45" s="143"/>
    </row>
    <row r="46" spans="1:82" s="192" customFormat="1" ht="17.399999999999999" customHeight="1" thickTop="1" x14ac:dyDescent="0.25">
      <c r="A46" s="111" t="s">
        <v>467</v>
      </c>
      <c r="B46" s="192">
        <f t="shared" ref="B46:BM46" si="24">B15*B58^$B5*(B38/1000)^(1-$B5)</f>
        <v>134.89143646541939</v>
      </c>
      <c r="C46" s="192">
        <f t="shared" si="24"/>
        <v>156.74341875700193</v>
      </c>
      <c r="D46" s="148">
        <f t="shared" si="24"/>
        <v>180.5579027358643</v>
      </c>
      <c r="E46" s="148">
        <f t="shared" si="24"/>
        <v>206.38696227383662</v>
      </c>
      <c r="F46" s="148">
        <f t="shared" si="24"/>
        <v>234.49396861844752</v>
      </c>
      <c r="G46" s="148">
        <f t="shared" si="24"/>
        <v>265.04510572687724</v>
      </c>
      <c r="H46" s="148">
        <f t="shared" si="24"/>
        <v>298.21876367948488</v>
      </c>
      <c r="I46" s="192">
        <f t="shared" si="24"/>
        <v>334.20326377812563</v>
      </c>
      <c r="J46" s="192">
        <f t="shared" si="24"/>
        <v>373.23122634376068</v>
      </c>
      <c r="K46" s="192">
        <f t="shared" si="24"/>
        <v>415.54364033864726</v>
      </c>
      <c r="L46" s="192">
        <f t="shared" si="24"/>
        <v>461.40519521619058</v>
      </c>
      <c r="M46" s="192">
        <f t="shared" si="24"/>
        <v>511.10550171442344</v>
      </c>
      <c r="N46" s="192">
        <f t="shared" si="24"/>
        <v>564.9602727801622</v>
      </c>
      <c r="O46" s="192">
        <f t="shared" si="24"/>
        <v>623.29850597384768</v>
      </c>
      <c r="P46" s="192">
        <f t="shared" si="24"/>
        <v>686.50417382991759</v>
      </c>
      <c r="Q46" s="192">
        <f t="shared" si="24"/>
        <v>754.97330039473195</v>
      </c>
      <c r="R46" s="324">
        <f t="shared" si="24"/>
        <v>829.1235258212896</v>
      </c>
      <c r="S46" s="192">
        <f t="shared" si="24"/>
        <v>909.38030598509681</v>
      </c>
      <c r="T46" s="192">
        <f t="shared" si="24"/>
        <v>996.30422921429022</v>
      </c>
      <c r="U46" s="192">
        <f t="shared" si="24"/>
        <v>1090.0932499996422</v>
      </c>
      <c r="V46" s="192">
        <f t="shared" si="24"/>
        <v>1191.5882995450916</v>
      </c>
      <c r="W46" s="192">
        <f t="shared" si="24"/>
        <v>1301.1153522951449</v>
      </c>
      <c r="X46" s="192">
        <f t="shared" si="24"/>
        <v>1418.732540745948</v>
      </c>
      <c r="Y46" s="192">
        <f t="shared" si="24"/>
        <v>1546.7997106270016</v>
      </c>
      <c r="Z46" s="192">
        <f t="shared" si="24"/>
        <v>1685.6575594180476</v>
      </c>
      <c r="AA46" s="192">
        <f t="shared" si="24"/>
        <v>1835.834447448497</v>
      </c>
      <c r="AB46" s="192">
        <f t="shared" si="24"/>
        <v>1997.9948618853891</v>
      </c>
      <c r="AC46" s="192">
        <f t="shared" si="24"/>
        <v>2172.9045024873349</v>
      </c>
      <c r="AD46" s="192">
        <f t="shared" si="24"/>
        <v>2361.4086793632496</v>
      </c>
      <c r="AE46" s="192">
        <f t="shared" si="24"/>
        <v>2564.4205998395919</v>
      </c>
      <c r="AF46" s="192">
        <f t="shared" si="24"/>
        <v>2782.9312180190209</v>
      </c>
      <c r="AG46" s="192">
        <f t="shared" si="24"/>
        <v>3017.9839554327541</v>
      </c>
      <c r="AH46" s="192">
        <f t="shared" si="24"/>
        <v>3270.6694263424229</v>
      </c>
      <c r="AI46" s="192">
        <f t="shared" si="24"/>
        <v>3542.1127962843825</v>
      </c>
      <c r="AJ46" s="192">
        <f t="shared" si="24"/>
        <v>3833.4454486101681</v>
      </c>
      <c r="AK46" s="192">
        <f t="shared" si="24"/>
        <v>4145.7442177356725</v>
      </c>
      <c r="AL46" s="192">
        <f t="shared" si="24"/>
        <v>4479.7263595506765</v>
      </c>
      <c r="AM46" s="192">
        <f t="shared" si="24"/>
        <v>4835.9927139296651</v>
      </c>
      <c r="AN46" s="192">
        <f t="shared" si="24"/>
        <v>5222.3075132659142</v>
      </c>
      <c r="AO46" s="192">
        <f t="shared" si="24"/>
        <v>5631.664170516553</v>
      </c>
      <c r="AP46" s="192">
        <f t="shared" si="24"/>
        <v>6066.310244341058</v>
      </c>
      <c r="AQ46" s="192">
        <f t="shared" si="24"/>
        <v>6528.3810647013752</v>
      </c>
      <c r="AR46" s="192">
        <f t="shared" si="24"/>
        <v>7019.9443077558117</v>
      </c>
      <c r="AS46" s="192">
        <f t="shared" si="24"/>
        <v>7543.0411987661691</v>
      </c>
      <c r="AT46" s="192">
        <f t="shared" si="24"/>
        <v>8099.7181289788359</v>
      </c>
      <c r="AU46" s="192">
        <f t="shared" si="24"/>
        <v>8692.0500070576309</v>
      </c>
      <c r="AV46" s="192">
        <f t="shared" si="24"/>
        <v>9322.1575604871632</v>
      </c>
      <c r="AW46" s="192">
        <f t="shared" si="24"/>
        <v>9992.2203417480032</v>
      </c>
      <c r="AX46" s="192">
        <f t="shared" si="24"/>
        <v>10704.486655344917</v>
      </c>
      <c r="AY46" s="192">
        <f t="shared" si="24"/>
        <v>11461.281226794734</v>
      </c>
      <c r="AZ46" s="192">
        <f t="shared" si="24"/>
        <v>12265.011170205435</v>
      </c>
      <c r="BA46" s="192">
        <f t="shared" si="24"/>
        <v>13118.170634086169</v>
      </c>
      <c r="BB46" s="192">
        <f t="shared" si="24"/>
        <v>14023.344382958088</v>
      </c>
      <c r="BC46" s="192">
        <f t="shared" si="24"/>
        <v>14983.210484866024</v>
      </c>
      <c r="BD46" s="192">
        <f t="shared" si="24"/>
        <v>16000.542209742718</v>
      </c>
      <c r="BE46" s="192">
        <f t="shared" si="24"/>
        <v>17078.209193167739</v>
      </c>
      <c r="BF46" s="192">
        <f t="shared" si="24"/>
        <v>18219.177879687839</v>
      </c>
      <c r="BG46" s="192">
        <f t="shared" si="24"/>
        <v>19426.51122703619</v>
      </c>
      <c r="BH46" s="192">
        <f t="shared" si="24"/>
        <v>20704.610105311163</v>
      </c>
      <c r="BI46" s="192">
        <f t="shared" si="24"/>
        <v>22053.512484928404</v>
      </c>
      <c r="BJ46" s="192">
        <f t="shared" si="24"/>
        <v>23477.183756364338</v>
      </c>
      <c r="BK46" s="192">
        <f t="shared" si="24"/>
        <v>24979.632141470196</v>
      </c>
      <c r="BL46" s="192">
        <f t="shared" si="24"/>
        <v>26564.882114870252</v>
      </c>
      <c r="BM46" s="192">
        <f t="shared" si="24"/>
        <v>28236.993347107698</v>
      </c>
      <c r="BN46" s="192">
        <f t="shared" ref="BN46:CB46" si="25">BN15*BN58^$B5*(BN38/1000)^(1-$B5)</f>
        <v>30000.087341390772</v>
      </c>
      <c r="BO46" s="192">
        <f t="shared" si="25"/>
        <v>31858.371000687552</v>
      </c>
      <c r="BP46" s="192">
        <f t="shared" si="25"/>
        <v>33816.155097732255</v>
      </c>
      <c r="BQ46" s="192">
        <f t="shared" si="25"/>
        <v>35877.868185672371</v>
      </c>
      <c r="BR46" s="192">
        <f t="shared" si="25"/>
        <v>38048.066992977256</v>
      </c>
      <c r="BS46" s="192">
        <f t="shared" si="25"/>
        <v>40331.444253312293</v>
      </c>
      <c r="BT46" s="192">
        <f t="shared" si="25"/>
        <v>42732.834706552821</v>
      </c>
      <c r="BU46" s="192">
        <f t="shared" si="25"/>
        <v>45257.219807693538</v>
      </c>
      <c r="BV46" s="192">
        <f t="shared" si="25"/>
        <v>47909.731524488125</v>
      </c>
      <c r="BW46" s="192">
        <f t="shared" si="25"/>
        <v>50695.655489951583</v>
      </c>
      <c r="BX46" s="192">
        <f t="shared" si="25"/>
        <v>53620.433693629355</v>
      </c>
      <c r="BY46" s="192">
        <f t="shared" si="25"/>
        <v>56689.666837334415</v>
      </c>
      <c r="BZ46" s="192">
        <f t="shared" si="25"/>
        <v>59909.116440176098</v>
      </c>
      <c r="CA46" s="192">
        <f t="shared" si="25"/>
        <v>63284.706749180099</v>
      </c>
      <c r="CB46" s="192">
        <f t="shared" si="25"/>
        <v>66822.526492018325</v>
      </c>
      <c r="CC46" s="192">
        <f>CC15*CC58^$B5*(CC38/1000)^(1-$B5)</f>
        <v>70528.830494747133</v>
      </c>
      <c r="CD46" s="192">
        <f>CD15*CD58^$B5*(CD38/1000)^(1-$B5)</f>
        <v>74410.041178157961</v>
      </c>
    </row>
    <row r="47" spans="1:82" s="193" customFormat="1" ht="17.399999999999999" customHeight="1" x14ac:dyDescent="0.25">
      <c r="A47" s="112" t="s">
        <v>470</v>
      </c>
      <c r="B47" s="193">
        <f xml:space="preserve"> $B$20*(B43^$B$21)</f>
        <v>5.3925478767153714E-3</v>
      </c>
      <c r="C47" s="193">
        <f xml:space="preserve"> $B$20*(C43^$B$21)</f>
        <v>7.0378899624491554E-3</v>
      </c>
      <c r="D47" s="148">
        <f xml:space="preserve"> $B$20*(D43^$B$21)</f>
        <v>8.3132732423045683E-3</v>
      </c>
      <c r="E47" s="148">
        <f t="shared" ref="E47:BP47" si="26">E43*$B$19 +( $B$20*(E43^$B$21))</f>
        <v>9.4814208249267042E-3</v>
      </c>
      <c r="F47" s="148">
        <f t="shared" si="26"/>
        <v>1.0647866486632424E-2</v>
      </c>
      <c r="G47" s="148">
        <f t="shared" si="26"/>
        <v>1.1840705250301618E-2</v>
      </c>
      <c r="H47" s="148">
        <f t="shared" si="26"/>
        <v>1.3057271970158608E-2</v>
      </c>
      <c r="I47" s="193">
        <f t="shared" si="26"/>
        <v>1.4302586279110664E-2</v>
      </c>
      <c r="J47" s="193">
        <f t="shared" si="26"/>
        <v>1.5572646592991278E-2</v>
      </c>
      <c r="K47" s="193">
        <f t="shared" si="26"/>
        <v>1.68557737471382E-2</v>
      </c>
      <c r="L47" s="193">
        <f t="shared" si="26"/>
        <v>1.8136536957355183E-2</v>
      </c>
      <c r="M47" s="193">
        <f t="shared" si="26"/>
        <v>1.939673030316456E-2</v>
      </c>
      <c r="N47" s="193">
        <f t="shared" si="26"/>
        <v>2.0604738832056966E-2</v>
      </c>
      <c r="O47" s="193">
        <f t="shared" si="26"/>
        <v>2.1743206014427172E-2</v>
      </c>
      <c r="P47" s="193">
        <f t="shared" si="26"/>
        <v>2.2786255880314184E-2</v>
      </c>
      <c r="Q47" s="193">
        <f t="shared" si="26"/>
        <v>2.3703865112994046E-2</v>
      </c>
      <c r="R47" s="325">
        <f t="shared" si="26"/>
        <v>2.4462531877586572E-2</v>
      </c>
      <c r="S47" s="193">
        <f t="shared" si="26"/>
        <v>2.4925547095055241E-2</v>
      </c>
      <c r="T47" s="193">
        <f t="shared" si="26"/>
        <v>2.5013886558855912E-2</v>
      </c>
      <c r="U47" s="193">
        <f t="shared" si="26"/>
        <v>2.4829070792041212E-2</v>
      </c>
      <c r="V47" s="193">
        <f t="shared" si="26"/>
        <v>2.4368467523575927E-2</v>
      </c>
      <c r="W47" s="193">
        <f t="shared" si="26"/>
        <v>2.3606609009103528E-2</v>
      </c>
      <c r="X47" s="193">
        <f t="shared" si="26"/>
        <v>2.2771433659700132E-2</v>
      </c>
      <c r="Y47" s="193">
        <f t="shared" si="26"/>
        <v>2.1954392377235128E-2</v>
      </c>
      <c r="Z47" s="193">
        <f t="shared" si="26"/>
        <v>2.1164651873342447E-2</v>
      </c>
      <c r="AA47" s="193">
        <f t="shared" si="26"/>
        <v>2.0393402324139585E-2</v>
      </c>
      <c r="AB47" s="193">
        <f t="shared" si="26"/>
        <v>1.9630098039145377E-2</v>
      </c>
      <c r="AC47" s="193">
        <f t="shared" si="26"/>
        <v>1.8865828546269114E-2</v>
      </c>
      <c r="AD47" s="193">
        <f t="shared" si="26"/>
        <v>1.8093600607025521E-2</v>
      </c>
      <c r="AE47" s="193">
        <f t="shared" si="26"/>
        <v>1.7308559065022228E-2</v>
      </c>
      <c r="AF47" s="193">
        <f t="shared" si="26"/>
        <v>1.6507187219220173E-2</v>
      </c>
      <c r="AG47" s="193">
        <f t="shared" si="26"/>
        <v>1.5686974635328293E-2</v>
      </c>
      <c r="AH47" s="193">
        <f t="shared" si="26"/>
        <v>1.4846278667378279E-2</v>
      </c>
      <c r="AI47" s="193">
        <f t="shared" si="26"/>
        <v>1.3984278346917659E-2</v>
      </c>
      <c r="AJ47" s="193">
        <f t="shared" si="26"/>
        <v>1.3100983015446356E-2</v>
      </c>
      <c r="AK47" s="193">
        <f t="shared" si="26"/>
        <v>1.2478059618397758E-2</v>
      </c>
      <c r="AL47" s="193">
        <f t="shared" si="26"/>
        <v>1.1647460922257772E-2</v>
      </c>
      <c r="AM47" s="193">
        <f t="shared" si="26"/>
        <v>1.1237716446970736E-2</v>
      </c>
      <c r="AN47" s="193">
        <f t="shared" si="26"/>
        <v>1.0873703141674459E-2</v>
      </c>
      <c r="AO47" s="193">
        <f t="shared" si="26"/>
        <v>1.0478122852781499E-2</v>
      </c>
      <c r="AP47" s="193">
        <f t="shared" si="26"/>
        <v>1.0046091909084003E-2</v>
      </c>
      <c r="AQ47" s="193">
        <f t="shared" si="26"/>
        <v>9.5834191031653141E-3</v>
      </c>
      <c r="AR47" s="193">
        <f t="shared" si="26"/>
        <v>9.0951444800905657E-3</v>
      </c>
      <c r="AS47" s="193">
        <f t="shared" si="26"/>
        <v>8.584767439398195E-3</v>
      </c>
      <c r="AT47" s="193">
        <f t="shared" si="26"/>
        <v>8.0550016925347596E-3</v>
      </c>
      <c r="AU47" s="193">
        <f t="shared" si="26"/>
        <v>7.5083646117477558E-3</v>
      </c>
      <c r="AV47" s="193">
        <f t="shared" si="26"/>
        <v>6.9474943669627217E-3</v>
      </c>
      <c r="AW47" s="193">
        <f t="shared" si="26"/>
        <v>6.3753094935300484E-3</v>
      </c>
      <c r="AX47" s="193">
        <f t="shared" si="26"/>
        <v>5.7950968981468915E-3</v>
      </c>
      <c r="AY47" s="193">
        <f t="shared" si="26"/>
        <v>5.210571573355389E-3</v>
      </c>
      <c r="AZ47" s="193">
        <f t="shared" si="26"/>
        <v>4.6259267178957765E-3</v>
      </c>
      <c r="BA47" s="193">
        <f t="shared" si="26"/>
        <v>4.0458817838144095E-3</v>
      </c>
      <c r="BB47" s="193">
        <f t="shared" si="26"/>
        <v>3.4757315281065413E-3</v>
      </c>
      <c r="BC47" s="193">
        <f t="shared" si="26"/>
        <v>2.9213976074827625E-3</v>
      </c>
      <c r="BD47" s="193">
        <f t="shared" si="26"/>
        <v>2.3894838264542232E-3</v>
      </c>
      <c r="BE47" s="193">
        <f t="shared" si="26"/>
        <v>1.887336005547777E-3</v>
      </c>
      <c r="BF47" s="193">
        <f t="shared" si="26"/>
        <v>1.4231070786530976E-3</v>
      </c>
      <c r="BG47" s="193">
        <f t="shared" si="26"/>
        <v>1.5506745527693782E-3</v>
      </c>
      <c r="BH47" s="193">
        <f t="shared" si="26"/>
        <v>1.7374560925742049E-3</v>
      </c>
      <c r="BI47" s="193">
        <f t="shared" si="26"/>
        <v>1.8957755266255111E-3</v>
      </c>
      <c r="BJ47" s="193">
        <f t="shared" si="26"/>
        <v>2.0133563587994428E-3</v>
      </c>
      <c r="BK47" s="193">
        <f t="shared" si="26"/>
        <v>2.0955677709488833E-3</v>
      </c>
      <c r="BL47" s="193">
        <f t="shared" si="26"/>
        <v>2.1507493702541368E-3</v>
      </c>
      <c r="BM47" s="193">
        <f t="shared" si="26"/>
        <v>2.1862489697616313E-3</v>
      </c>
      <c r="BN47" s="193">
        <f t="shared" si="26"/>
        <v>2.2077188637692276E-3</v>
      </c>
      <c r="BO47" s="193">
        <f t="shared" si="26"/>
        <v>2.2193009787943303E-3</v>
      </c>
      <c r="BP47" s="193">
        <f t="shared" si="26"/>
        <v>2.2239720190720962E-3</v>
      </c>
      <c r="BQ47" s="193">
        <f t="shared" ref="BQ47:CB47" si="27">BQ43*$B$19 +( $B$20*(BQ43^$B$21))</f>
        <v>2.2238533023950708E-3</v>
      </c>
      <c r="BR47" s="193">
        <f t="shared" si="27"/>
        <v>2.2204501543693542E-3</v>
      </c>
      <c r="BS47" s="193">
        <f t="shared" si="27"/>
        <v>2.2148277745575851E-3</v>
      </c>
      <c r="BT47" s="193">
        <f t="shared" si="27"/>
        <v>2.2077379927958572E-3</v>
      </c>
      <c r="BU47" s="193">
        <f t="shared" si="27"/>
        <v>2.1997099402930134E-3</v>
      </c>
      <c r="BV47" s="193">
        <f t="shared" si="27"/>
        <v>2.191114699575219E-3</v>
      </c>
      <c r="BW47" s="193">
        <f t="shared" si="27"/>
        <v>2.1822113264998058E-3</v>
      </c>
      <c r="BX47" s="193">
        <f t="shared" si="27"/>
        <v>2.1731795768197906E-3</v>
      </c>
      <c r="BY47" s="193">
        <f t="shared" si="27"/>
        <v>2.1641431570148598E-3</v>
      </c>
      <c r="BZ47" s="193">
        <f t="shared" si="27"/>
        <v>2.1551862280485977E-3</v>
      </c>
      <c r="CA47" s="193">
        <f t="shared" si="27"/>
        <v>2.1463651088259473E-3</v>
      </c>
      <c r="CB47" s="193">
        <f t="shared" si="27"/>
        <v>2.1377165671375925E-3</v>
      </c>
      <c r="CC47" s="193">
        <f>CC43*$B$19 +( $B$20*(CC43^$B$21))</f>
        <v>2.1292636866682003E-3</v>
      </c>
      <c r="CD47" s="193">
        <f>CD43*$B$19 +( $B$20*(CD43^$B$21))</f>
        <v>2.1210200137414285E-3</v>
      </c>
    </row>
    <row r="48" spans="1:82" s="192" customFormat="1" ht="17.399999999999999" customHeight="1" x14ac:dyDescent="0.25">
      <c r="A48" s="113" t="s">
        <v>469</v>
      </c>
      <c r="B48" s="192">
        <f t="shared" ref="B48:BM48" si="28">B47*B46</f>
        <v>0.72740852929868371</v>
      </c>
      <c r="C48" s="192">
        <f t="shared" si="28"/>
        <v>1.1031429335498686</v>
      </c>
      <c r="D48" s="148">
        <f t="shared" si="28"/>
        <v>1.5010271815006915</v>
      </c>
      <c r="E48" s="148">
        <f t="shared" si="28"/>
        <v>1.9568416420965165</v>
      </c>
      <c r="F48" s="148">
        <f t="shared" si="28"/>
        <v>2.4968604697698029</v>
      </c>
      <c r="G48" s="148">
        <f t="shared" si="28"/>
        <v>3.1383209749469829</v>
      </c>
      <c r="H48" s="148">
        <f t="shared" si="28"/>
        <v>3.8939235039674922</v>
      </c>
      <c r="I48" s="192">
        <f t="shared" si="28"/>
        <v>4.779971014947022</v>
      </c>
      <c r="J48" s="192">
        <f t="shared" si="28"/>
        <v>5.8121979853201218</v>
      </c>
      <c r="K48" s="192">
        <f t="shared" si="28"/>
        <v>7.004309583610409</v>
      </c>
      <c r="L48" s="192">
        <f t="shared" si="28"/>
        <v>8.3682923753541232</v>
      </c>
      <c r="M48" s="192">
        <f t="shared" si="28"/>
        <v>9.9137755732182828</v>
      </c>
      <c r="N48" s="192">
        <f t="shared" si="28"/>
        <v>11.640858871122903</v>
      </c>
      <c r="O48" s="192">
        <f t="shared" si="28"/>
        <v>13.552507823874036</v>
      </c>
      <c r="P48" s="192">
        <f t="shared" si="28"/>
        <v>15.64285976779219</v>
      </c>
      <c r="Q48" s="192">
        <f t="shared" si="28"/>
        <v>17.895785276468661</v>
      </c>
      <c r="R48" s="324">
        <f t="shared" si="28"/>
        <v>20.282460680860272</v>
      </c>
      <c r="S48" s="192">
        <f t="shared" si="28"/>
        <v>22.666801644147277</v>
      </c>
      <c r="T48" s="192">
        <f t="shared" si="28"/>
        <v>24.921440967674634</v>
      </c>
      <c r="U48" s="192">
        <f t="shared" si="28"/>
        <v>27.066002474167398</v>
      </c>
      <c r="V48" s="192">
        <f t="shared" si="28"/>
        <v>29.037180778937628</v>
      </c>
      <c r="W48" s="192">
        <f t="shared" si="28"/>
        <v>30.714921397373477</v>
      </c>
      <c r="X48" s="192">
        <f t="shared" si="28"/>
        <v>32.306573932454171</v>
      </c>
      <c r="Y48" s="192">
        <f t="shared" si="28"/>
        <v>33.959047776098949</v>
      </c>
      <c r="Z48" s="192">
        <f t="shared" si="28"/>
        <v>35.676355422751037</v>
      </c>
      <c r="AA48" s="192">
        <f t="shared" si="28"/>
        <v>37.43891048733169</v>
      </c>
      <c r="AB48" s="192">
        <f t="shared" si="28"/>
        <v>39.220835020518912</v>
      </c>
      <c r="AC48" s="192">
        <f t="shared" si="28"/>
        <v>40.993643791342251</v>
      </c>
      <c r="AD48" s="192">
        <f t="shared" si="28"/>
        <v>42.726385514362228</v>
      </c>
      <c r="AE48" s="192">
        <f t="shared" si="28"/>
        <v>44.386425419883309</v>
      </c>
      <c r="AF48" s="192">
        <f t="shared" si="28"/>
        <v>45.938366634052407</v>
      </c>
      <c r="AG48" s="192">
        <f t="shared" si="28"/>
        <v>47.343037758701364</v>
      </c>
      <c r="AH48" s="192">
        <f t="shared" si="28"/>
        <v>48.557269732353866</v>
      </c>
      <c r="AI48" s="192">
        <f t="shared" si="28"/>
        <v>49.533891279419649</v>
      </c>
      <c r="AJ48" s="192">
        <f t="shared" si="28"/>
        <v>50.221903712881947</v>
      </c>
      <c r="AK48" s="192">
        <f t="shared" si="28"/>
        <v>51.7308435115335</v>
      </c>
      <c r="AL48" s="192">
        <f t="shared" si="28"/>
        <v>52.177437715274571</v>
      </c>
      <c r="AM48" s="192">
        <f t="shared" si="28"/>
        <v>54.345514858758044</v>
      </c>
      <c r="AN48" s="192">
        <f t="shared" si="28"/>
        <v>56.7858216137897</v>
      </c>
      <c r="AO48" s="192">
        <f t="shared" si="28"/>
        <v>59.009269044280259</v>
      </c>
      <c r="AP48" s="192">
        <f t="shared" si="28"/>
        <v>60.942710263668104</v>
      </c>
      <c r="AQ48" s="192">
        <f t="shared" si="28"/>
        <v>62.564211808201868</v>
      </c>
      <c r="AR48" s="192">
        <f t="shared" si="28"/>
        <v>63.847407721228457</v>
      </c>
      <c r="AS48" s="192">
        <f t="shared" si="28"/>
        <v>64.755254477206933</v>
      </c>
      <c r="AT48" s="192">
        <f t="shared" si="28"/>
        <v>65.243243237979001</v>
      </c>
      <c r="AU48" s="192">
        <f t="shared" si="28"/>
        <v>65.263080676533349</v>
      </c>
      <c r="AV48" s="192">
        <f t="shared" si="28"/>
        <v>64.765637139423518</v>
      </c>
      <c r="AW48" s="192">
        <f t="shared" si="28"/>
        <v>63.703497206190107</v>
      </c>
      <c r="AX48" s="192">
        <f t="shared" si="28"/>
        <v>62.033537412644122</v>
      </c>
      <c r="AY48" s="192">
        <f t="shared" si="28"/>
        <v>59.719826154568416</v>
      </c>
      <c r="AZ48" s="192">
        <f t="shared" si="28"/>
        <v>56.737042867543465</v>
      </c>
      <c r="BA48" s="192">
        <f t="shared" si="28"/>
        <v>53.074567605418352</v>
      </c>
      <c r="BB48" s="192">
        <f t="shared" si="28"/>
        <v>48.741380201343198</v>
      </c>
      <c r="BC48" s="192">
        <f t="shared" si="28"/>
        <v>43.771915262898247</v>
      </c>
      <c r="BD48" s="192">
        <f t="shared" si="28"/>
        <v>38.233036824678344</v>
      </c>
      <c r="BE48" s="192">
        <f t="shared" si="28"/>
        <v>32.23231912054252</v>
      </c>
      <c r="BF48" s="192">
        <f t="shared" si="28"/>
        <v>25.927841007823698</v>
      </c>
      <c r="BG48" s="192">
        <f t="shared" si="28"/>
        <v>30.124196608853648</v>
      </c>
      <c r="BH48" s="192">
        <f t="shared" si="28"/>
        <v>35.97335097184633</v>
      </c>
      <c r="BI48" s="192">
        <f t="shared" si="28"/>
        <v>41.808509245057429</v>
      </c>
      <c r="BJ48" s="192">
        <f t="shared" si="28"/>
        <v>47.267937202579134</v>
      </c>
      <c r="BK48" s="192">
        <f t="shared" si="28"/>
        <v>52.346512045823779</v>
      </c>
      <c r="BL48" s="192">
        <f t="shared" si="28"/>
        <v>57.134403479432578</v>
      </c>
      <c r="BM48" s="192">
        <f t="shared" si="28"/>
        <v>61.73309761428024</v>
      </c>
      <c r="BN48" s="192">
        <f t="shared" ref="BN48:CB48" si="29">BN47*BN46</f>
        <v>66.23175873831282</v>
      </c>
      <c r="BO48" s="192">
        <f t="shared" si="29"/>
        <v>70.703313944618799</v>
      </c>
      <c r="BP48" s="192">
        <f t="shared" si="29"/>
        <v>75.206182729958755</v>
      </c>
      <c r="BQ48" s="192">
        <f t="shared" si="29"/>
        <v>79.787115647602548</v>
      </c>
      <c r="BR48" s="192">
        <f t="shared" si="29"/>
        <v>84.483836228011882</v>
      </c>
      <c r="BS48" s="192">
        <f t="shared" si="29"/>
        <v>89.327202920256966</v>
      </c>
      <c r="BT48" s="192">
        <f t="shared" si="29"/>
        <v>94.342902721522066</v>
      </c>
      <c r="BU48" s="192">
        <f t="shared" si="29"/>
        <v>99.552756281009337</v>
      </c>
      <c r="BV48" s="192">
        <f t="shared" si="29"/>
        <v>104.9757169960082</v>
      </c>
      <c r="BW48" s="192">
        <f t="shared" si="29"/>
        <v>110.62863361450441</v>
      </c>
      <c r="BX48" s="192">
        <f t="shared" si="29"/>
        <v>116.52683140321508</v>
      </c>
      <c r="BY48" s="192">
        <f t="shared" si="29"/>
        <v>122.6845545594695</v>
      </c>
      <c r="BZ48" s="192">
        <f t="shared" si="29"/>
        <v>129.11530268642736</v>
      </c>
      <c r="CA48" s="192">
        <f t="shared" si="29"/>
        <v>135.8320864887221</v>
      </c>
      <c r="CB48" s="192">
        <f t="shared" si="29"/>
        <v>142.84762193997824</v>
      </c>
      <c r="CC48" s="192">
        <f>CC47*CC46</f>
        <v>150.17447763564186</v>
      </c>
      <c r="CD48" s="192">
        <f>CD47*CD46</f>
        <v>157.82518656219685</v>
      </c>
    </row>
    <row r="49" spans="1:82" s="192" customFormat="1" ht="17.399999999999999" customHeight="1" x14ac:dyDescent="0.25">
      <c r="A49" s="111" t="s">
        <v>3</v>
      </c>
      <c r="B49" s="192">
        <f t="shared" ref="B49:BM49" si="30">+B46-B48</f>
        <v>134.1640279361207</v>
      </c>
      <c r="C49" s="192">
        <f t="shared" si="30"/>
        <v>155.64027582345207</v>
      </c>
      <c r="D49" s="148">
        <f t="shared" si="30"/>
        <v>179.05687555436361</v>
      </c>
      <c r="E49" s="148">
        <f t="shared" si="30"/>
        <v>204.4301206317401</v>
      </c>
      <c r="F49" s="148">
        <f t="shared" si="30"/>
        <v>231.99710814867771</v>
      </c>
      <c r="G49" s="148">
        <f t="shared" si="30"/>
        <v>261.90678475193027</v>
      </c>
      <c r="H49" s="148">
        <f t="shared" si="30"/>
        <v>294.32484017551741</v>
      </c>
      <c r="I49" s="192">
        <f t="shared" si="30"/>
        <v>329.42329276317861</v>
      </c>
      <c r="J49" s="192">
        <f t="shared" si="30"/>
        <v>367.41902835844058</v>
      </c>
      <c r="K49" s="192">
        <f t="shared" si="30"/>
        <v>408.53933075503687</v>
      </c>
      <c r="L49" s="192">
        <f t="shared" si="30"/>
        <v>453.03690284083643</v>
      </c>
      <c r="M49" s="192">
        <f t="shared" si="30"/>
        <v>501.19172614120515</v>
      </c>
      <c r="N49" s="192">
        <f t="shared" si="30"/>
        <v>553.31941390903933</v>
      </c>
      <c r="O49" s="192">
        <f t="shared" si="30"/>
        <v>609.74599814997362</v>
      </c>
      <c r="P49" s="192">
        <f t="shared" si="30"/>
        <v>670.86131406212542</v>
      </c>
      <c r="Q49" s="192">
        <f t="shared" si="30"/>
        <v>737.07751511826325</v>
      </c>
      <c r="R49" s="324">
        <f t="shared" si="30"/>
        <v>808.84106514042935</v>
      </c>
      <c r="S49" s="192">
        <f t="shared" si="30"/>
        <v>886.7135043409495</v>
      </c>
      <c r="T49" s="192">
        <f t="shared" si="30"/>
        <v>971.38278824661563</v>
      </c>
      <c r="U49" s="192">
        <f t="shared" si="30"/>
        <v>1063.0272475254749</v>
      </c>
      <c r="V49" s="192">
        <f t="shared" si="30"/>
        <v>1162.5511187661539</v>
      </c>
      <c r="W49" s="192">
        <f t="shared" si="30"/>
        <v>1270.4004308977715</v>
      </c>
      <c r="X49" s="192">
        <f t="shared" si="30"/>
        <v>1386.4259668134937</v>
      </c>
      <c r="Y49" s="192">
        <f t="shared" si="30"/>
        <v>1512.8406628509026</v>
      </c>
      <c r="Z49" s="192">
        <f t="shared" si="30"/>
        <v>1649.9812039952967</v>
      </c>
      <c r="AA49" s="192">
        <f t="shared" si="30"/>
        <v>1798.3955369611654</v>
      </c>
      <c r="AB49" s="192">
        <f t="shared" si="30"/>
        <v>1958.7740268648702</v>
      </c>
      <c r="AC49" s="192">
        <f t="shared" si="30"/>
        <v>2131.9108586959928</v>
      </c>
      <c r="AD49" s="192">
        <f t="shared" si="30"/>
        <v>2318.6822938488872</v>
      </c>
      <c r="AE49" s="192">
        <f t="shared" si="30"/>
        <v>2520.0341744197085</v>
      </c>
      <c r="AF49" s="192">
        <f t="shared" si="30"/>
        <v>2736.9928513849686</v>
      </c>
      <c r="AG49" s="192">
        <f t="shared" si="30"/>
        <v>2970.6409176740526</v>
      </c>
      <c r="AH49" s="192">
        <f t="shared" si="30"/>
        <v>3222.1121566100692</v>
      </c>
      <c r="AI49" s="192">
        <f t="shared" si="30"/>
        <v>3492.578905004963</v>
      </c>
      <c r="AJ49" s="192">
        <f t="shared" si="30"/>
        <v>3783.223544897286</v>
      </c>
      <c r="AK49" s="192">
        <f t="shared" si="30"/>
        <v>4094.0133742241392</v>
      </c>
      <c r="AL49" s="192">
        <f t="shared" si="30"/>
        <v>4427.5489218354023</v>
      </c>
      <c r="AM49" s="192">
        <f t="shared" si="30"/>
        <v>4781.6471990709069</v>
      </c>
      <c r="AN49" s="192">
        <f t="shared" si="30"/>
        <v>5165.5216916521249</v>
      </c>
      <c r="AO49" s="192">
        <f t="shared" si="30"/>
        <v>5572.6549014722723</v>
      </c>
      <c r="AP49" s="192">
        <f t="shared" si="30"/>
        <v>6005.3675340773898</v>
      </c>
      <c r="AQ49" s="192">
        <f t="shared" si="30"/>
        <v>6465.8168528931737</v>
      </c>
      <c r="AR49" s="192">
        <f t="shared" si="30"/>
        <v>6956.0969000345831</v>
      </c>
      <c r="AS49" s="192">
        <f t="shared" si="30"/>
        <v>7478.2859442889621</v>
      </c>
      <c r="AT49" s="192">
        <f t="shared" si="30"/>
        <v>8034.4748857408567</v>
      </c>
      <c r="AU49" s="192">
        <f t="shared" si="30"/>
        <v>8626.7869263810971</v>
      </c>
      <c r="AV49" s="192">
        <f t="shared" si="30"/>
        <v>9257.3919233477391</v>
      </c>
      <c r="AW49" s="192">
        <f t="shared" si="30"/>
        <v>9928.516844541813</v>
      </c>
      <c r="AX49" s="192">
        <f t="shared" si="30"/>
        <v>10642.453117932273</v>
      </c>
      <c r="AY49" s="192">
        <f t="shared" si="30"/>
        <v>11401.561400640165</v>
      </c>
      <c r="AZ49" s="192">
        <f t="shared" si="30"/>
        <v>12208.274127337891</v>
      </c>
      <c r="BA49" s="192">
        <f t="shared" si="30"/>
        <v>13065.096066480752</v>
      </c>
      <c r="BB49" s="192">
        <f t="shared" si="30"/>
        <v>13974.603002756745</v>
      </c>
      <c r="BC49" s="192">
        <f t="shared" si="30"/>
        <v>14939.438569603126</v>
      </c>
      <c r="BD49" s="192">
        <f t="shared" si="30"/>
        <v>15962.30917291804</v>
      </c>
      <c r="BE49" s="192">
        <f t="shared" si="30"/>
        <v>17045.976874047195</v>
      </c>
      <c r="BF49" s="192">
        <f t="shared" si="30"/>
        <v>18193.250038680017</v>
      </c>
      <c r="BG49" s="192">
        <f t="shared" si="30"/>
        <v>19396.387030427337</v>
      </c>
      <c r="BH49" s="192">
        <f t="shared" si="30"/>
        <v>20668.636754339317</v>
      </c>
      <c r="BI49" s="192">
        <f t="shared" si="30"/>
        <v>22011.703975683347</v>
      </c>
      <c r="BJ49" s="192">
        <f t="shared" si="30"/>
        <v>23429.915819161761</v>
      </c>
      <c r="BK49" s="192">
        <f t="shared" si="30"/>
        <v>24927.285629424372</v>
      </c>
      <c r="BL49" s="192">
        <f t="shared" si="30"/>
        <v>26507.747711390821</v>
      </c>
      <c r="BM49" s="192">
        <f t="shared" si="30"/>
        <v>28175.260249493418</v>
      </c>
      <c r="BN49" s="192">
        <f t="shared" ref="BN49:CB49" si="31">+BN46-BN48</f>
        <v>29933.855582652461</v>
      </c>
      <c r="BO49" s="192">
        <f t="shared" si="31"/>
        <v>31787.667686742934</v>
      </c>
      <c r="BP49" s="192">
        <f t="shared" si="31"/>
        <v>33740.948915002293</v>
      </c>
      <c r="BQ49" s="192">
        <f t="shared" si="31"/>
        <v>35798.081070024768</v>
      </c>
      <c r="BR49" s="192">
        <f t="shared" si="31"/>
        <v>37963.583156749242</v>
      </c>
      <c r="BS49" s="192">
        <f t="shared" si="31"/>
        <v>40242.117050392037</v>
      </c>
      <c r="BT49" s="192">
        <f t="shared" si="31"/>
        <v>42638.491803831297</v>
      </c>
      <c r="BU49" s="192">
        <f t="shared" si="31"/>
        <v>45157.667051412529</v>
      </c>
      <c r="BV49" s="192">
        <f t="shared" si="31"/>
        <v>47804.755807492118</v>
      </c>
      <c r="BW49" s="192">
        <f t="shared" si="31"/>
        <v>50585.026856337077</v>
      </c>
      <c r="BX49" s="192">
        <f t="shared" si="31"/>
        <v>53503.90686222614</v>
      </c>
      <c r="BY49" s="192">
        <f t="shared" si="31"/>
        <v>56566.982282774945</v>
      </c>
      <c r="BZ49" s="192">
        <f t="shared" si="31"/>
        <v>59780.001137489671</v>
      </c>
      <c r="CA49" s="192">
        <f t="shared" si="31"/>
        <v>63148.874662691378</v>
      </c>
      <c r="CB49" s="192">
        <f t="shared" si="31"/>
        <v>66679.678870078351</v>
      </c>
      <c r="CC49" s="192">
        <f>+CC46-CC48</f>
        <v>70378.656017111498</v>
      </c>
      <c r="CD49" s="192">
        <f>+CD46-CD48</f>
        <v>74252.21599159576</v>
      </c>
    </row>
    <row r="50" spans="1:82" s="193" customFormat="1" ht="17.399999999999999" customHeight="1" x14ac:dyDescent="0.25">
      <c r="A50" s="112" t="s">
        <v>423</v>
      </c>
      <c r="B50" s="193">
        <f t="shared" ref="B50:BM50" si="32">(B23*(B71)^$B27)</f>
        <v>4.518501212649147E-5</v>
      </c>
      <c r="C50" s="193">
        <f t="shared" si="32"/>
        <v>2.397099834226244E-4</v>
      </c>
      <c r="D50" s="148">
        <f t="shared" si="32"/>
        <v>1.6302501564860186E-3</v>
      </c>
      <c r="E50" s="148">
        <f t="shared" si="32"/>
        <v>1.9849336234074831E-3</v>
      </c>
      <c r="F50" s="148">
        <f t="shared" si="32"/>
        <v>2.4492185026775354E-3</v>
      </c>
      <c r="G50" s="148">
        <f t="shared" si="32"/>
        <v>2.9637972790308052E-3</v>
      </c>
      <c r="H50" s="148">
        <f t="shared" si="32"/>
        <v>3.5759187294144216E-3</v>
      </c>
      <c r="I50" s="193">
        <f t="shared" si="32"/>
        <v>4.1816894106860838E-3</v>
      </c>
      <c r="J50" s="193">
        <f t="shared" si="32"/>
        <v>4.8747460120495811E-3</v>
      </c>
      <c r="K50" s="193">
        <f t="shared" si="32"/>
        <v>5.6646598457673423E-3</v>
      </c>
      <c r="L50" s="193">
        <f t="shared" si="32"/>
        <v>6.5610383415107441E-3</v>
      </c>
      <c r="M50" s="193">
        <f t="shared" si="32"/>
        <v>7.5736861394343812E-3</v>
      </c>
      <c r="N50" s="193">
        <f t="shared" si="32"/>
        <v>8.8774954533051391E-3</v>
      </c>
      <c r="O50" s="193">
        <f t="shared" si="32"/>
        <v>1.0194393926029438E-2</v>
      </c>
      <c r="P50" s="193">
        <f t="shared" si="32"/>
        <v>1.1667345864118274E-2</v>
      </c>
      <c r="Q50" s="193">
        <f t="shared" si="32"/>
        <v>1.3307959516857516E-2</v>
      </c>
      <c r="R50" s="325">
        <f t="shared" si="32"/>
        <v>1.5127061213181862E-2</v>
      </c>
      <c r="S50" s="193">
        <f t="shared" si="32"/>
        <v>1.7031704914258376E-2</v>
      </c>
      <c r="T50" s="193">
        <f t="shared" si="32"/>
        <v>2.1098308218043597E-2</v>
      </c>
      <c r="U50" s="193">
        <f t="shared" si="32"/>
        <v>2.329672820286811E-2</v>
      </c>
      <c r="V50" s="193">
        <f t="shared" si="32"/>
        <v>2.5678240485321389E-2</v>
      </c>
      <c r="W50" s="193">
        <f t="shared" si="32"/>
        <v>2.8204260425408984E-2</v>
      </c>
      <c r="X50" s="193">
        <f t="shared" si="32"/>
        <v>2.7184551984311585E-2</v>
      </c>
      <c r="Y50" s="193">
        <f t="shared" si="32"/>
        <v>2.6235085653224386E-2</v>
      </c>
      <c r="Z50" s="193">
        <f t="shared" si="32"/>
        <v>2.5349740722570391E-2</v>
      </c>
      <c r="AA50" s="193">
        <f t="shared" si="32"/>
        <v>2.4523025893533463E-2</v>
      </c>
      <c r="AB50" s="193">
        <f t="shared" si="32"/>
        <v>2.3750005327810998E-2</v>
      </c>
      <c r="AC50" s="193">
        <f t="shared" si="32"/>
        <v>2.3026234381563388E-2</v>
      </c>
      <c r="AD50" s="193">
        <f t="shared" si="32"/>
        <v>2.234570631002929E-2</v>
      </c>
      <c r="AE50" s="193">
        <f t="shared" si="32"/>
        <v>2.168529088255464E-2</v>
      </c>
      <c r="AF50" s="193">
        <f t="shared" si="32"/>
        <v>2.1044393680675334E-2</v>
      </c>
      <c r="AG50" s="193">
        <f t="shared" si="32"/>
        <v>2.0422437853647828E-2</v>
      </c>
      <c r="AH50" s="193">
        <f t="shared" si="32"/>
        <v>1.9818863599244518E-2</v>
      </c>
      <c r="AI50" s="193">
        <f t="shared" si="32"/>
        <v>1.9233127659893951E-2</v>
      </c>
      <c r="AJ50" s="193">
        <f t="shared" si="32"/>
        <v>1.8664702833712354E-2</v>
      </c>
      <c r="AK50" s="193">
        <f t="shared" si="32"/>
        <v>1.8113077499986342E-2</v>
      </c>
      <c r="AL50" s="193">
        <f t="shared" si="32"/>
        <v>1.7577755158679726E-2</v>
      </c>
      <c r="AM50" s="193">
        <f t="shared" si="32"/>
        <v>1.5114917204996659E-2</v>
      </c>
      <c r="AN50" s="193">
        <f t="shared" si="32"/>
        <v>1.4668203891544508E-2</v>
      </c>
      <c r="AO50" s="193">
        <f t="shared" si="32"/>
        <v>1.4234692951728217E-2</v>
      </c>
      <c r="AP50" s="193">
        <f t="shared" si="32"/>
        <v>1.3813994196439075E-2</v>
      </c>
      <c r="AQ50" s="193">
        <f t="shared" si="32"/>
        <v>1.3405728968399313E-2</v>
      </c>
      <c r="AR50" s="193">
        <f t="shared" si="32"/>
        <v>1.300952980134496E-2</v>
      </c>
      <c r="AS50" s="193">
        <f t="shared" si="32"/>
        <v>1.2625040089281425E-2</v>
      </c>
      <c r="AT50" s="193">
        <f t="shared" si="32"/>
        <v>1.2251913765514016E-2</v>
      </c>
      <c r="AU50" s="193">
        <f t="shared" si="32"/>
        <v>1.1889814991164562E-2</v>
      </c>
      <c r="AV50" s="193">
        <f t="shared" si="32"/>
        <v>1.1538417852893742E-2</v>
      </c>
      <c r="AW50" s="193">
        <f t="shared" si="32"/>
        <v>1.1197406069557101E-2</v>
      </c>
      <c r="AX50" s="193">
        <f t="shared" si="32"/>
        <v>1.0866472707530645E-2</v>
      </c>
      <c r="AY50" s="193">
        <f t="shared" si="32"/>
        <v>1.054531990444988E-2</v>
      </c>
      <c r="AZ50" s="193">
        <f t="shared" si="32"/>
        <v>1.0233658601113567E-2</v>
      </c>
      <c r="BA50" s="193">
        <f t="shared" si="32"/>
        <v>9.931208281310935E-3</v>
      </c>
      <c r="BB50" s="193">
        <f t="shared" si="32"/>
        <v>9.637696719338151E-3</v>
      </c>
      <c r="BC50" s="193">
        <f t="shared" si="32"/>
        <v>9.3528597349768205E-3</v>
      </c>
      <c r="BD50" s="193">
        <f t="shared" si="32"/>
        <v>9.0764409557139367E-3</v>
      </c>
      <c r="BE50" s="193">
        <f t="shared" si="32"/>
        <v>8.8081915859893421E-3</v>
      </c>
      <c r="BF50" s="193">
        <f t="shared" si="32"/>
        <v>8.5478701832629074E-3</v>
      </c>
      <c r="BG50" s="193">
        <f t="shared" si="32"/>
        <v>7.3069629601466056E-3</v>
      </c>
      <c r="BH50" s="193">
        <f t="shared" si="32"/>
        <v>7.0910095684786597E-3</v>
      </c>
      <c r="BI50" s="193">
        <f t="shared" si="32"/>
        <v>6.8814385640798498E-3</v>
      </c>
      <c r="BJ50" s="193">
        <f t="shared" si="32"/>
        <v>6.6780613188997485E-3</v>
      </c>
      <c r="BK50" s="193">
        <f t="shared" si="32"/>
        <v>6.4806947796893187E-3</v>
      </c>
      <c r="BL50" s="193">
        <f t="shared" si="32"/>
        <v>6.2891613032406346E-3</v>
      </c>
      <c r="BM50" s="193">
        <f t="shared" si="32"/>
        <v>6.1032884964959877E-3</v>
      </c>
      <c r="BN50" s="193">
        <f t="shared" ref="BN50:CB50" si="33">(BN23*(BN71)^$B27)</f>
        <v>5.9229090613825202E-3</v>
      </c>
      <c r="BO50" s="193">
        <f t="shared" si="33"/>
        <v>5.7478606442326538E-3</v>
      </c>
      <c r="BP50" s="193">
        <f t="shared" si="33"/>
        <v>5.5779856896548295E-3</v>
      </c>
      <c r="BQ50" s="193">
        <f t="shared" si="33"/>
        <v>5.4131312987230227E-3</v>
      </c>
      <c r="BR50" s="193">
        <f t="shared" si="33"/>
        <v>5.2531490913573934E-3</v>
      </c>
      <c r="BS50" s="193">
        <f t="shared" si="33"/>
        <v>5.0978950727721866E-3</v>
      </c>
      <c r="BT50" s="193">
        <f t="shared" si="33"/>
        <v>4.9472295038707143E-3</v>
      </c>
      <c r="BU50" s="193">
        <f t="shared" si="33"/>
        <v>4.8010167754707371E-3</v>
      </c>
      <c r="BV50" s="193">
        <f t="shared" si="33"/>
        <v>4.6591252862470383E-3</v>
      </c>
      <c r="BW50" s="193">
        <f t="shared" si="33"/>
        <v>4.5214273242813524E-3</v>
      </c>
      <c r="BX50" s="193">
        <f t="shared" si="33"/>
        <v>4.3877989521130195E-3</v>
      </c>
      <c r="BY50" s="193">
        <f t="shared" si="33"/>
        <v>4.2581198951869058E-3</v>
      </c>
      <c r="BZ50" s="193">
        <f t="shared" si="33"/>
        <v>4.1322734335981735E-3</v>
      </c>
      <c r="CA50" s="193">
        <f t="shared" si="33"/>
        <v>4.0101462970365057E-3</v>
      </c>
      <c r="CB50" s="193">
        <f t="shared" si="33"/>
        <v>3.8916285628351655E-3</v>
      </c>
      <c r="CC50" s="193">
        <f>(CC23*(CC71)^$B27)</f>
        <v>3.7766135570331855E-3</v>
      </c>
      <c r="CD50" s="193">
        <f>(CD23*(CD71)^$B27)</f>
        <v>3.6649977583615989E-3</v>
      </c>
    </row>
    <row r="51" spans="1:82" s="192" customFormat="1" ht="17.399999999999999" customHeight="1" x14ac:dyDescent="0.25">
      <c r="A51" s="113" t="s">
        <v>471</v>
      </c>
      <c r="B51" s="192">
        <f t="shared" ref="B51:BM51" si="34">+B46*B50</f>
        <v>6.0950711924498292E-3</v>
      </c>
      <c r="C51" s="192">
        <f t="shared" si="34"/>
        <v>3.7572962311846411E-2</v>
      </c>
      <c r="D51" s="148">
        <f t="shared" si="34"/>
        <v>0.29435454918993009</v>
      </c>
      <c r="E51" s="148">
        <f t="shared" si="34"/>
        <v>0.40966442085027005</v>
      </c>
      <c r="F51" s="148">
        <f t="shared" si="34"/>
        <v>0.57432696670658701</v>
      </c>
      <c r="G51" s="148">
        <f t="shared" si="34"/>
        <v>0.78553996317375085</v>
      </c>
      <c r="H51" s="148">
        <f t="shared" si="34"/>
        <v>1.0664060625042833</v>
      </c>
      <c r="I51" s="192">
        <f t="shared" si="34"/>
        <v>1.3975342491577161</v>
      </c>
      <c r="J51" s="192">
        <f t="shared" si="34"/>
        <v>1.8194074321916218</v>
      </c>
      <c r="K51" s="192">
        <f t="shared" si="34"/>
        <v>2.3539133735903217</v>
      </c>
      <c r="L51" s="192">
        <f t="shared" si="34"/>
        <v>3.0272971767856762</v>
      </c>
      <c r="M51" s="192">
        <f t="shared" si="34"/>
        <v>3.870952654123184</v>
      </c>
      <c r="N51" s="192">
        <f t="shared" si="34"/>
        <v>5.0154322529039215</v>
      </c>
      <c r="O51" s="192">
        <f t="shared" si="34"/>
        <v>6.3541505034030168</v>
      </c>
      <c r="P51" s="192">
        <f t="shared" si="34"/>
        <v>8.0096816332344218</v>
      </c>
      <c r="Q51" s="192">
        <f t="shared" si="34"/>
        <v>10.047154117961401</v>
      </c>
      <c r="R51" s="324">
        <f t="shared" si="34"/>
        <v>12.54220232838782</v>
      </c>
      <c r="S51" s="192">
        <f t="shared" si="34"/>
        <v>15.488297026376159</v>
      </c>
      <c r="T51" s="192">
        <f t="shared" si="34"/>
        <v>21.02033370690345</v>
      </c>
      <c r="U51" s="192">
        <f t="shared" si="34"/>
        <v>25.395606161022823</v>
      </c>
      <c r="V51" s="192">
        <f t="shared" si="34"/>
        <v>30.597890915214041</v>
      </c>
      <c r="W51" s="192">
        <f t="shared" si="34"/>
        <v>36.696996239630025</v>
      </c>
      <c r="X51" s="192">
        <f t="shared" si="34"/>
        <v>38.567608505742676</v>
      </c>
      <c r="Y51" s="192">
        <f t="shared" si="34"/>
        <v>40.58042289668208</v>
      </c>
      <c r="Z51" s="192">
        <f t="shared" si="34"/>
        <v>42.730982078288299</v>
      </c>
      <c r="AA51" s="192">
        <f t="shared" si="34"/>
        <v>45.020215691020191</v>
      </c>
      <c r="AB51" s="192">
        <f t="shared" si="34"/>
        <v>47.452388614716995</v>
      </c>
      <c r="AC51" s="192">
        <f t="shared" si="34"/>
        <v>50.033808363027759</v>
      </c>
      <c r="AD51" s="192">
        <f t="shared" si="34"/>
        <v>52.767344827005296</v>
      </c>
      <c r="AE51" s="192">
        <f t="shared" si="34"/>
        <v>55.6102066527368</v>
      </c>
      <c r="AF51" s="192">
        <f t="shared" si="34"/>
        <v>58.565100138233589</v>
      </c>
      <c r="AG51" s="192">
        <f t="shared" si="34"/>
        <v>61.634589773131673</v>
      </c>
      <c r="AH51" s="192">
        <f t="shared" si="34"/>
        <v>64.820951238899795</v>
      </c>
      <c r="AI51" s="192">
        <f t="shared" si="34"/>
        <v>68.125907596681472</v>
      </c>
      <c r="AJ51" s="192">
        <f t="shared" si="34"/>
        <v>71.550120127555928</v>
      </c>
      <c r="AK51" s="192">
        <f t="shared" si="34"/>
        <v>75.092186310966483</v>
      </c>
      <c r="AL51" s="192">
        <f t="shared" si="34"/>
        <v>78.743533126065458</v>
      </c>
      <c r="AM51" s="192">
        <f t="shared" si="34"/>
        <v>73.095629475013979</v>
      </c>
      <c r="AN51" s="192">
        <f t="shared" si="34"/>
        <v>76.601871388929197</v>
      </c>
      <c r="AO51" s="192">
        <f t="shared" si="34"/>
        <v>80.165010274552316</v>
      </c>
      <c r="AP51" s="192">
        <f t="shared" si="34"/>
        <v>83.799974509126287</v>
      </c>
      <c r="AQ51" s="192">
        <f t="shared" si="34"/>
        <v>87.517707155816765</v>
      </c>
      <c r="AR51" s="192">
        <f t="shared" si="34"/>
        <v>91.326174675531149</v>
      </c>
      <c r="AS51" s="192">
        <f t="shared" si="34"/>
        <v>95.231197529524309</v>
      </c>
      <c r="AT51" s="192">
        <f t="shared" si="34"/>
        <v>99.237048041219239</v>
      </c>
      <c r="AU51" s="192">
        <f t="shared" si="34"/>
        <v>103.34686647786586</v>
      </c>
      <c r="AV51" s="192">
        <f t="shared" si="34"/>
        <v>107.56294922341345</v>
      </c>
      <c r="AW51" s="192">
        <f t="shared" si="34"/>
        <v>111.88694870304103</v>
      </c>
      <c r="AX51" s="192">
        <f t="shared" si="34"/>
        <v>116.32001208843155</v>
      </c>
      <c r="AY51" s="192">
        <f t="shared" si="34"/>
        <v>120.86287705141625</v>
      </c>
      <c r="AZ51" s="192">
        <f t="shared" si="34"/>
        <v>125.51593705472682</v>
      </c>
      <c r="BA51" s="192">
        <f t="shared" si="34"/>
        <v>130.27928483688649</v>
      </c>
      <c r="BB51" s="192">
        <f t="shared" si="34"/>
        <v>135.15274015378426</v>
      </c>
      <c r="BC51" s="192">
        <f t="shared" si="34"/>
        <v>140.13586604458595</v>
      </c>
      <c r="BD51" s="192">
        <f t="shared" si="34"/>
        <v>145.22797662613837</v>
      </c>
      <c r="BE51" s="192">
        <f t="shared" si="34"/>
        <v>150.42813851902591</v>
      </c>
      <c r="BF51" s="192">
        <f t="shared" si="34"/>
        <v>155.73516736134678</v>
      </c>
      <c r="BG51" s="192">
        <f t="shared" si="34"/>
        <v>141.94879798082562</v>
      </c>
      <c r="BH51" s="192">
        <f t="shared" si="34"/>
        <v>146.81658836838142</v>
      </c>
      <c r="BI51" s="192">
        <f t="shared" si="34"/>
        <v>151.75989128720275</v>
      </c>
      <c r="BJ51" s="192">
        <f t="shared" si="34"/>
        <v>156.78207272007819</v>
      </c>
      <c r="BK51" s="192">
        <f t="shared" si="34"/>
        <v>161.88537161778541</v>
      </c>
      <c r="BL51" s="192">
        <f t="shared" si="34"/>
        <v>167.07082862199121</v>
      </c>
      <c r="BM51" s="192">
        <f t="shared" si="34"/>
        <v>172.33851667103616</v>
      </c>
      <c r="BN51" s="192">
        <f t="shared" ref="BN51:CB51" si="35">+BN46*BN50</f>
        <v>177.68778915659044</v>
      </c>
      <c r="BO51" s="192">
        <f t="shared" si="35"/>
        <v>183.11747686421484</v>
      </c>
      <c r="BP51" s="192">
        <f t="shared" si="35"/>
        <v>188.62602921429874</v>
      </c>
      <c r="BQ51" s="192">
        <f t="shared" si="35"/>
        <v>194.21161120732211</v>
      </c>
      <c r="BR51" s="192">
        <f t="shared" si="35"/>
        <v>199.8721685520637</v>
      </c>
      <c r="BS51" s="192">
        <f t="shared" si="35"/>
        <v>205.60547093674685</v>
      </c>
      <c r="BT51" s="192">
        <f t="shared" si="35"/>
        <v>211.40914064428856</v>
      </c>
      <c r="BU51" s="192">
        <f t="shared" si="35"/>
        <v>217.28067150790321</v>
      </c>
      <c r="BV51" s="192">
        <f t="shared" si="35"/>
        <v>223.21744160304948</v>
      </c>
      <c r="BW51" s="192">
        <f t="shared" si="35"/>
        <v>229.21672195462105</v>
      </c>
      <c r="BX51" s="192">
        <f t="shared" si="35"/>
        <v>235.27568277275253</v>
      </c>
      <c r="BY51" s="192">
        <f t="shared" si="35"/>
        <v>241.39139821157102</v>
      </c>
      <c r="BZ51" s="192">
        <f t="shared" si="35"/>
        <v>247.56085029607928</v>
      </c>
      <c r="CA51" s="192">
        <f t="shared" si="35"/>
        <v>253.78093242926573</v>
      </c>
      <c r="CB51" s="192">
        <f t="shared" si="35"/>
        <v>260.04845273714807</v>
      </c>
      <c r="CC51" s="192">
        <f>+CC46*CC50</f>
        <v>266.36013740815758</v>
      </c>
      <c r="CD51" s="192">
        <f>+CD46*CD50</f>
        <v>272.71263411754319</v>
      </c>
    </row>
    <row r="52" spans="1:82" s="192" customFormat="1" ht="17.399999999999999" customHeight="1" x14ac:dyDescent="0.25">
      <c r="A52" s="111" t="s">
        <v>468</v>
      </c>
      <c r="B52" s="192">
        <f t="shared" ref="B52:BM52" si="36">+B49-B51</f>
        <v>134.15793286492826</v>
      </c>
      <c r="C52" s="192">
        <f t="shared" si="36"/>
        <v>155.60270286114022</v>
      </c>
      <c r="D52" s="148">
        <f t="shared" si="36"/>
        <v>178.76252100517368</v>
      </c>
      <c r="E52" s="148">
        <f t="shared" si="36"/>
        <v>204.02045621088982</v>
      </c>
      <c r="F52" s="148">
        <f t="shared" si="36"/>
        <v>231.42278118197112</v>
      </c>
      <c r="G52" s="148">
        <f t="shared" si="36"/>
        <v>261.12124478875654</v>
      </c>
      <c r="H52" s="148">
        <f t="shared" si="36"/>
        <v>293.25843411301315</v>
      </c>
      <c r="I52" s="192">
        <f t="shared" si="36"/>
        <v>328.02575851402088</v>
      </c>
      <c r="J52" s="192">
        <f t="shared" si="36"/>
        <v>365.59962092624897</v>
      </c>
      <c r="K52" s="192">
        <f t="shared" si="36"/>
        <v>406.18541738144654</v>
      </c>
      <c r="L52" s="192">
        <f t="shared" si="36"/>
        <v>450.00960566405075</v>
      </c>
      <c r="M52" s="192">
        <f t="shared" si="36"/>
        <v>497.32077348708196</v>
      </c>
      <c r="N52" s="192">
        <f t="shared" si="36"/>
        <v>548.30398165613542</v>
      </c>
      <c r="O52" s="192">
        <f t="shared" si="36"/>
        <v>603.39184764657057</v>
      </c>
      <c r="P52" s="192">
        <f t="shared" si="36"/>
        <v>662.85163242889098</v>
      </c>
      <c r="Q52" s="192">
        <f t="shared" si="36"/>
        <v>727.03036100030181</v>
      </c>
      <c r="R52" s="324">
        <f t="shared" si="36"/>
        <v>796.29886281204153</v>
      </c>
      <c r="S52" s="192">
        <f t="shared" si="36"/>
        <v>871.22520731457337</v>
      </c>
      <c r="T52" s="192">
        <f t="shared" si="36"/>
        <v>950.36245453971219</v>
      </c>
      <c r="U52" s="192">
        <f t="shared" si="36"/>
        <v>1037.631641364452</v>
      </c>
      <c r="V52" s="192">
        <f t="shared" si="36"/>
        <v>1131.9532278509398</v>
      </c>
      <c r="W52" s="192">
        <f t="shared" si="36"/>
        <v>1233.7034346581415</v>
      </c>
      <c r="X52" s="192">
        <f t="shared" si="36"/>
        <v>1347.8583583077509</v>
      </c>
      <c r="Y52" s="192">
        <f t="shared" si="36"/>
        <v>1472.2602399542207</v>
      </c>
      <c r="Z52" s="192">
        <f t="shared" si="36"/>
        <v>1607.2502219170085</v>
      </c>
      <c r="AA52" s="192">
        <f t="shared" si="36"/>
        <v>1753.3753212701452</v>
      </c>
      <c r="AB52" s="192">
        <f t="shared" si="36"/>
        <v>1911.3216382501532</v>
      </c>
      <c r="AC52" s="192">
        <f t="shared" si="36"/>
        <v>2081.8770503329652</v>
      </c>
      <c r="AD52" s="192">
        <f t="shared" si="36"/>
        <v>2265.914949021882</v>
      </c>
      <c r="AE52" s="192">
        <f t="shared" si="36"/>
        <v>2464.4239677669716</v>
      </c>
      <c r="AF52" s="192">
        <f t="shared" si="36"/>
        <v>2678.4277512467352</v>
      </c>
      <c r="AG52" s="192">
        <f t="shared" si="36"/>
        <v>2909.006327900921</v>
      </c>
      <c r="AH52" s="192">
        <f t="shared" si="36"/>
        <v>3157.2912053711693</v>
      </c>
      <c r="AI52" s="192">
        <f t="shared" si="36"/>
        <v>3424.4529974082816</v>
      </c>
      <c r="AJ52" s="192">
        <f t="shared" si="36"/>
        <v>3711.67342476973</v>
      </c>
      <c r="AK52" s="192">
        <f t="shared" si="36"/>
        <v>4018.9211879131726</v>
      </c>
      <c r="AL52" s="192">
        <f t="shared" si="36"/>
        <v>4348.8053887093365</v>
      </c>
      <c r="AM52" s="192">
        <f t="shared" si="36"/>
        <v>4708.5515695958929</v>
      </c>
      <c r="AN52" s="192">
        <f t="shared" si="36"/>
        <v>5088.919820263196</v>
      </c>
      <c r="AO52" s="192">
        <f t="shared" si="36"/>
        <v>5492.4898911977198</v>
      </c>
      <c r="AP52" s="192">
        <f t="shared" si="36"/>
        <v>5921.5675595682633</v>
      </c>
      <c r="AQ52" s="192">
        <f t="shared" si="36"/>
        <v>6378.2991457373573</v>
      </c>
      <c r="AR52" s="192">
        <f t="shared" si="36"/>
        <v>6864.7707253590515</v>
      </c>
      <c r="AS52" s="192">
        <f t="shared" si="36"/>
        <v>7383.0547467594379</v>
      </c>
      <c r="AT52" s="192">
        <f t="shared" si="36"/>
        <v>7935.2378376996376</v>
      </c>
      <c r="AU52" s="192">
        <f t="shared" si="36"/>
        <v>8523.4400599032306</v>
      </c>
      <c r="AV52" s="192">
        <f t="shared" si="36"/>
        <v>9149.8289741243261</v>
      </c>
      <c r="AW52" s="192">
        <f t="shared" si="36"/>
        <v>9816.6298958387724</v>
      </c>
      <c r="AX52" s="192">
        <f t="shared" si="36"/>
        <v>10526.133105843841</v>
      </c>
      <c r="AY52" s="192">
        <f t="shared" si="36"/>
        <v>11280.698523588748</v>
      </c>
      <c r="AZ52" s="192">
        <f t="shared" si="36"/>
        <v>12082.758190283164</v>
      </c>
      <c r="BA52" s="192">
        <f t="shared" si="36"/>
        <v>12934.816781643865</v>
      </c>
      <c r="BB52" s="192">
        <f t="shared" si="36"/>
        <v>13839.450262602961</v>
      </c>
      <c r="BC52" s="192">
        <f t="shared" si="36"/>
        <v>14799.30270355854</v>
      </c>
      <c r="BD52" s="192">
        <f t="shared" si="36"/>
        <v>15817.081196291902</v>
      </c>
      <c r="BE52" s="192">
        <f t="shared" si="36"/>
        <v>16895.548735528169</v>
      </c>
      <c r="BF52" s="192">
        <f t="shared" si="36"/>
        <v>18037.514871318668</v>
      </c>
      <c r="BG52" s="192">
        <f t="shared" si="36"/>
        <v>19254.438232446511</v>
      </c>
      <c r="BH52" s="192">
        <f t="shared" si="36"/>
        <v>20521.820165970938</v>
      </c>
      <c r="BI52" s="192">
        <f t="shared" si="36"/>
        <v>21859.944084396146</v>
      </c>
      <c r="BJ52" s="192">
        <f t="shared" si="36"/>
        <v>23273.133746441683</v>
      </c>
      <c r="BK52" s="192">
        <f t="shared" si="36"/>
        <v>24765.400257806588</v>
      </c>
      <c r="BL52" s="192">
        <f t="shared" si="36"/>
        <v>26340.676882768828</v>
      </c>
      <c r="BM52" s="192">
        <f t="shared" si="36"/>
        <v>28002.921732822382</v>
      </c>
      <c r="BN52" s="192">
        <f t="shared" ref="BN52:CB52" si="37">+BN49-BN51</f>
        <v>29756.167793495872</v>
      </c>
      <c r="BO52" s="192">
        <f t="shared" si="37"/>
        <v>31604.550209878718</v>
      </c>
      <c r="BP52" s="192">
        <f t="shared" si="37"/>
        <v>33552.322885787995</v>
      </c>
      <c r="BQ52" s="192">
        <f t="shared" si="37"/>
        <v>35603.869458817448</v>
      </c>
      <c r="BR52" s="192">
        <f t="shared" si="37"/>
        <v>37763.710988197177</v>
      </c>
      <c r="BS52" s="192">
        <f t="shared" si="37"/>
        <v>40036.511579455291</v>
      </c>
      <c r="BT52" s="192">
        <f t="shared" si="37"/>
        <v>42427.082663187008</v>
      </c>
      <c r="BU52" s="192">
        <f t="shared" si="37"/>
        <v>44940.386379904623</v>
      </c>
      <c r="BV52" s="192">
        <f t="shared" si="37"/>
        <v>47581.538365889071</v>
      </c>
      <c r="BW52" s="192">
        <f t="shared" si="37"/>
        <v>50355.810134382453</v>
      </c>
      <c r="BX52" s="192">
        <f t="shared" si="37"/>
        <v>53268.63117945339</v>
      </c>
      <c r="BY52" s="192">
        <f t="shared" si="37"/>
        <v>56325.590884563375</v>
      </c>
      <c r="BZ52" s="192">
        <f t="shared" si="37"/>
        <v>59532.440287193589</v>
      </c>
      <c r="CA52" s="192">
        <f t="shared" si="37"/>
        <v>62895.09373026211</v>
      </c>
      <c r="CB52" s="192">
        <f t="shared" si="37"/>
        <v>66419.630417341206</v>
      </c>
      <c r="CC52" s="192">
        <f>+CC49-CC51</f>
        <v>70112.295879703335</v>
      </c>
      <c r="CD52" s="192">
        <f>+CD49-CD51</f>
        <v>73979.503357478214</v>
      </c>
    </row>
    <row r="53" spans="1:82" s="194" customFormat="1" ht="17.399999999999999" customHeight="1" thickBot="1" x14ac:dyDescent="0.3">
      <c r="A53" s="114" t="s">
        <v>17</v>
      </c>
      <c r="B53" s="115"/>
      <c r="C53" s="115"/>
      <c r="D53" s="350"/>
      <c r="E53" s="350"/>
      <c r="F53" s="350"/>
      <c r="G53" s="350"/>
      <c r="H53" s="350"/>
      <c r="I53" s="115"/>
      <c r="J53" s="115"/>
      <c r="K53" s="115"/>
      <c r="L53" s="115"/>
      <c r="M53" s="115"/>
      <c r="N53" s="115"/>
      <c r="O53" s="115"/>
      <c r="P53" s="115"/>
      <c r="Q53" s="115"/>
      <c r="R53" s="326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</row>
    <row r="54" spans="1:82" s="195" customFormat="1" ht="17.399999999999999" customHeight="1" thickTop="1" x14ac:dyDescent="0.25">
      <c r="A54" s="116" t="s">
        <v>53</v>
      </c>
      <c r="B54" s="195">
        <f t="shared" ref="B54:BM55" si="38">+B150</f>
        <v>42.771304964437469</v>
      </c>
      <c r="C54" s="195">
        <f t="shared" si="38"/>
        <v>42.910322570830182</v>
      </c>
      <c r="D54" s="351">
        <f t="shared" si="38"/>
        <v>39.161087138650821</v>
      </c>
      <c r="E54" s="351">
        <f t="shared" si="38"/>
        <v>39.610176158234353</v>
      </c>
      <c r="F54" s="351">
        <f t="shared" si="38"/>
        <v>39.689695199427639</v>
      </c>
      <c r="G54" s="351">
        <f t="shared" si="38"/>
        <v>39.539044105365676</v>
      </c>
      <c r="H54" s="351">
        <f t="shared" si="38"/>
        <v>39.025153885293903</v>
      </c>
      <c r="I54" s="195">
        <f t="shared" si="38"/>
        <v>38.806874362397721</v>
      </c>
      <c r="J54" s="195">
        <f t="shared" si="38"/>
        <v>38.33004541214072</v>
      </c>
      <c r="K54" s="195">
        <f t="shared" si="38"/>
        <v>37.564562931415566</v>
      </c>
      <c r="L54" s="195">
        <f t="shared" si="38"/>
        <v>36.476972340695376</v>
      </c>
      <c r="M54" s="195">
        <f t="shared" si="38"/>
        <v>35.029434239983438</v>
      </c>
      <c r="N54" s="195">
        <f t="shared" si="38"/>
        <v>32.830843748315466</v>
      </c>
      <c r="O54" s="195">
        <f t="shared" si="38"/>
        <v>30.445897937607356</v>
      </c>
      <c r="P54" s="195">
        <f t="shared" si="38"/>
        <v>27.536673769229271</v>
      </c>
      <c r="Q54" s="195">
        <f t="shared" si="38"/>
        <v>24.038687036923282</v>
      </c>
      <c r="R54" s="327">
        <f t="shared" si="38"/>
        <v>19.881301952450411</v>
      </c>
      <c r="S54" s="195">
        <f t="shared" si="38"/>
        <v>15.533358271486698</v>
      </c>
      <c r="T54" s="195">
        <f t="shared" si="38"/>
        <v>6.6276378310587045</v>
      </c>
      <c r="U54" s="195">
        <f t="shared" si="38"/>
        <v>0.93693649415035984</v>
      </c>
      <c r="V54" s="195">
        <f t="shared" si="38"/>
        <v>-5.5880928693548402</v>
      </c>
      <c r="W54" s="195">
        <f t="shared" si="38"/>
        <v>-12.94593657030364</v>
      </c>
      <c r="X54" s="195">
        <f t="shared" si="38"/>
        <v>-13.663962670455703</v>
      </c>
      <c r="Y54" s="195">
        <f t="shared" si="38"/>
        <v>-14.439991104649168</v>
      </c>
      <c r="Z54" s="195">
        <f t="shared" si="38"/>
        <v>-15.273178575756695</v>
      </c>
      <c r="AA54" s="195">
        <f t="shared" si="38"/>
        <v>-16.164593473980936</v>
      </c>
      <c r="AB54" s="195">
        <f t="shared" si="38"/>
        <v>-17.116524814958328</v>
      </c>
      <c r="AC54" s="195">
        <f t="shared" si="38"/>
        <v>-18.132044342427989</v>
      </c>
      <c r="AD54" s="195">
        <f t="shared" si="38"/>
        <v>-19.213032772806695</v>
      </c>
      <c r="AE54" s="195">
        <f t="shared" si="38"/>
        <v>-20.344722439786732</v>
      </c>
      <c r="AF54" s="195">
        <f t="shared" si="38"/>
        <v>-21.528750528418243</v>
      </c>
      <c r="AG54" s="195">
        <f t="shared" si="38"/>
        <v>-22.76673178170854</v>
      </c>
      <c r="AH54" s="195">
        <f t="shared" si="38"/>
        <v>-24.060202631830194</v>
      </c>
      <c r="AI54" s="195">
        <f t="shared" si="38"/>
        <v>-25.410520170210255</v>
      </c>
      <c r="AJ54" s="195">
        <f t="shared" si="38"/>
        <v>-26.818666247877871</v>
      </c>
      <c r="AK54" s="195">
        <f t="shared" si="38"/>
        <v>-28.284860243755926</v>
      </c>
      <c r="AL54" s="195">
        <f t="shared" si="38"/>
        <v>-29.806607323734571</v>
      </c>
      <c r="AM54" s="195">
        <f t="shared" si="38"/>
        <v>-15.69029898177306</v>
      </c>
      <c r="AN54" s="195">
        <f t="shared" si="38"/>
        <v>-16.524433327412169</v>
      </c>
      <c r="AO54" s="195">
        <f t="shared" si="38"/>
        <v>-17.378932867314312</v>
      </c>
      <c r="AP54" s="195">
        <f t="shared" si="38"/>
        <v>-18.257287650936625</v>
      </c>
      <c r="AQ54" s="195">
        <f t="shared" si="38"/>
        <v>-19.162183357027292</v>
      </c>
      <c r="AR54" s="195">
        <f t="shared" si="38"/>
        <v>-20.095702124943077</v>
      </c>
      <c r="AS54" s="195">
        <f t="shared" si="38"/>
        <v>-21.059490364535492</v>
      </c>
      <c r="AT54" s="195">
        <f t="shared" si="38"/>
        <v>-22.054880135545226</v>
      </c>
      <c r="AU54" s="195">
        <f t="shared" si="38"/>
        <v>-23.082973756358079</v>
      </c>
      <c r="AV54" s="195">
        <f t="shared" si="38"/>
        <v>-24.144702376606755</v>
      </c>
      <c r="AW54" s="195">
        <f t="shared" si="38"/>
        <v>-25.240866499757693</v>
      </c>
      <c r="AX54" s="195">
        <f t="shared" si="38"/>
        <v>-26.372163917472086</v>
      </c>
      <c r="AY54" s="195">
        <f t="shared" si="38"/>
        <v>-27.539208753508731</v>
      </c>
      <c r="AZ54" s="195">
        <f t="shared" si="38"/>
        <v>-28.742544149151971</v>
      </c>
      <c r="BA54" s="195">
        <f t="shared" si="38"/>
        <v>-29.982650348391186</v>
      </c>
      <c r="BB54" s="195">
        <f t="shared" si="38"/>
        <v>-31.259949416173896</v>
      </c>
      <c r="BC54" s="195">
        <f t="shared" si="38"/>
        <v>-32.574807458667507</v>
      </c>
      <c r="BD54" s="195">
        <f t="shared" si="38"/>
        <v>-33.927534956608511</v>
      </c>
      <c r="BE54" s="195">
        <f t="shared" si="38"/>
        <v>-35.318385637610106</v>
      </c>
      <c r="BF54" s="195">
        <f t="shared" si="38"/>
        <v>-36.747554179065638</v>
      </c>
      <c r="BG54" s="195">
        <f t="shared" si="38"/>
        <v>0</v>
      </c>
      <c r="BH54" s="195">
        <f t="shared" si="38"/>
        <v>0</v>
      </c>
      <c r="BI54" s="195">
        <f t="shared" si="38"/>
        <v>0</v>
      </c>
      <c r="BJ54" s="195">
        <f t="shared" si="38"/>
        <v>0</v>
      </c>
      <c r="BK54" s="195">
        <f t="shared" si="38"/>
        <v>0</v>
      </c>
      <c r="BL54" s="195">
        <f t="shared" si="38"/>
        <v>0</v>
      </c>
      <c r="BM54" s="195">
        <f t="shared" si="38"/>
        <v>0</v>
      </c>
      <c r="BN54" s="195">
        <f t="shared" ref="BN54:CB55" si="39">+BN150</f>
        <v>0</v>
      </c>
      <c r="BO54" s="195">
        <f t="shared" si="39"/>
        <v>0</v>
      </c>
      <c r="BP54" s="195">
        <f t="shared" si="39"/>
        <v>0</v>
      </c>
      <c r="BQ54" s="195">
        <f t="shared" si="39"/>
        <v>0</v>
      </c>
      <c r="BR54" s="195">
        <f t="shared" si="39"/>
        <v>0</v>
      </c>
      <c r="BS54" s="195">
        <f t="shared" si="39"/>
        <v>0</v>
      </c>
      <c r="BT54" s="195">
        <f t="shared" si="39"/>
        <v>0</v>
      </c>
      <c r="BU54" s="195">
        <f t="shared" si="39"/>
        <v>0</v>
      </c>
      <c r="BV54" s="195">
        <f t="shared" si="39"/>
        <v>0</v>
      </c>
      <c r="BW54" s="195">
        <f t="shared" si="39"/>
        <v>0</v>
      </c>
      <c r="BX54" s="195">
        <f t="shared" si="39"/>
        <v>0</v>
      </c>
      <c r="BY54" s="195">
        <f t="shared" si="39"/>
        <v>0</v>
      </c>
      <c r="BZ54" s="195">
        <f t="shared" si="39"/>
        <v>0</v>
      </c>
      <c r="CA54" s="195">
        <f t="shared" si="39"/>
        <v>0</v>
      </c>
      <c r="CB54" s="195">
        <f t="shared" si="39"/>
        <v>0</v>
      </c>
      <c r="CC54" s="195">
        <f>+CC150</f>
        <v>0</v>
      </c>
      <c r="CD54" s="195">
        <f>+CD150</f>
        <v>0</v>
      </c>
    </row>
    <row r="55" spans="1:82" s="195" customFormat="1" ht="17.399999999999999" customHeight="1" x14ac:dyDescent="0.25">
      <c r="A55" s="116" t="s">
        <v>54</v>
      </c>
      <c r="B55" s="196">
        <f t="shared" si="38"/>
        <v>37.336200094628666</v>
      </c>
      <c r="C55" s="196">
        <f t="shared" si="38"/>
        <v>38.131322570830179</v>
      </c>
      <c r="D55" s="352">
        <f t="shared" si="38"/>
        <v>35.432521860355486</v>
      </c>
      <c r="E55" s="352">
        <f t="shared" si="38"/>
        <v>36.380195631335937</v>
      </c>
      <c r="F55" s="352">
        <f t="shared" si="38"/>
        <v>36.915396607896625</v>
      </c>
      <c r="G55" s="352">
        <f t="shared" si="38"/>
        <v>37.168540823530883</v>
      </c>
      <c r="H55" s="352">
        <f t="shared" si="38"/>
        <v>37.017635870961968</v>
      </c>
      <c r="I55" s="196">
        <f t="shared" si="38"/>
        <v>37.093653987624961</v>
      </c>
      <c r="J55" s="196">
        <f t="shared" si="38"/>
        <v>36.877832036288112</v>
      </c>
      <c r="K55" s="196">
        <f t="shared" si="38"/>
        <v>36.343351040765391</v>
      </c>
      <c r="L55" s="196">
        <f t="shared" si="38"/>
        <v>35.459704958715605</v>
      </c>
      <c r="M55" s="196">
        <f t="shared" si="38"/>
        <v>34.191730408568468</v>
      </c>
      <c r="N55" s="196">
        <f t="shared" si="38"/>
        <v>32.157896538615297</v>
      </c>
      <c r="O55" s="196">
        <f t="shared" si="38"/>
        <v>29.911272255487425</v>
      </c>
      <c r="P55" s="196">
        <f t="shared" si="38"/>
        <v>27.122672408100595</v>
      </c>
      <c r="Q55" s="196">
        <f t="shared" si="38"/>
        <v>23.729441462915776</v>
      </c>
      <c r="R55" s="304">
        <f t="shared" si="38"/>
        <v>19.662592026517785</v>
      </c>
      <c r="S55" s="196">
        <f t="shared" si="38"/>
        <v>15.387323051641006</v>
      </c>
      <c r="T55" s="196">
        <f t="shared" si="38"/>
        <v>6.5744244394286238</v>
      </c>
      <c r="U55" s="196">
        <f t="shared" si="38"/>
        <v>0.93051436848364488</v>
      </c>
      <c r="V55" s="196">
        <f t="shared" si="38"/>
        <v>-5.5554153564776678</v>
      </c>
      <c r="W55" s="196">
        <f t="shared" si="38"/>
        <v>-12.88137936671605</v>
      </c>
      <c r="X55" s="196">
        <f t="shared" si="38"/>
        <v>-13.605861187226871</v>
      </c>
      <c r="Y55" s="196">
        <f t="shared" si="38"/>
        <v>-14.387699769743218</v>
      </c>
      <c r="Z55" s="196">
        <f t="shared" si="38"/>
        <v>-15.226116374341341</v>
      </c>
      <c r="AA55" s="196">
        <f t="shared" si="38"/>
        <v>-16.122237492707118</v>
      </c>
      <c r="AB55" s="196">
        <f t="shared" si="38"/>
        <v>-17.07840443181189</v>
      </c>
      <c r="AC55" s="196">
        <f t="shared" si="38"/>
        <v>-18.097735997596192</v>
      </c>
      <c r="AD55" s="196">
        <f t="shared" si="38"/>
        <v>-19.182155262458082</v>
      </c>
      <c r="AE55" s="196">
        <f t="shared" si="38"/>
        <v>-20.316932680472981</v>
      </c>
      <c r="AF55" s="196">
        <f t="shared" si="38"/>
        <v>-21.503739745035865</v>
      </c>
      <c r="AG55" s="196">
        <f t="shared" si="38"/>
        <v>-22.7442220766644</v>
      </c>
      <c r="AH55" s="196">
        <f t="shared" si="38"/>
        <v>-24.03994389729047</v>
      </c>
      <c r="AI55" s="196">
        <f t="shared" si="38"/>
        <v>-25.392287309124505</v>
      </c>
      <c r="AJ55" s="196">
        <f t="shared" si="38"/>
        <v>-26.802256672900697</v>
      </c>
      <c r="AK55" s="196">
        <f t="shared" si="38"/>
        <v>-28.270091626276464</v>
      </c>
      <c r="AL55" s="196">
        <f t="shared" si="38"/>
        <v>-29.793315568003059</v>
      </c>
      <c r="AM55" s="196">
        <f t="shared" si="38"/>
        <v>-15.684317691693877</v>
      </c>
      <c r="AN55" s="196">
        <f t="shared" si="38"/>
        <v>-16.519050166340907</v>
      </c>
      <c r="AO55" s="196">
        <f t="shared" si="38"/>
        <v>-17.374088022350175</v>
      </c>
      <c r="AP55" s="196">
        <f t="shared" si="38"/>
        <v>-18.252927290468904</v>
      </c>
      <c r="AQ55" s="196">
        <f t="shared" si="38"/>
        <v>-19.158259032606342</v>
      </c>
      <c r="AR55" s="196">
        <f t="shared" si="38"/>
        <v>-20.092170232964222</v>
      </c>
      <c r="AS55" s="196">
        <f t="shared" si="38"/>
        <v>-21.056311661754521</v>
      </c>
      <c r="AT55" s="196">
        <f t="shared" si="38"/>
        <v>-22.05201930304235</v>
      </c>
      <c r="AU55" s="196">
        <f t="shared" si="38"/>
        <v>-23.080399007105495</v>
      </c>
      <c r="AV55" s="196">
        <f t="shared" si="38"/>
        <v>-24.142385102279427</v>
      </c>
      <c r="AW55" s="196">
        <f t="shared" si="38"/>
        <v>-25.238780952863099</v>
      </c>
      <c r="AX55" s="196">
        <f t="shared" si="38"/>
        <v>-26.370286925266949</v>
      </c>
      <c r="AY55" s="196">
        <f t="shared" si="38"/>
        <v>-27.537519460524109</v>
      </c>
      <c r="AZ55" s="196">
        <f t="shared" si="38"/>
        <v>-28.74102378546581</v>
      </c>
      <c r="BA55" s="196">
        <f t="shared" si="38"/>
        <v>-29.981282021073643</v>
      </c>
      <c r="BB55" s="196">
        <f t="shared" si="38"/>
        <v>-31.258717921588104</v>
      </c>
      <c r="BC55" s="196">
        <f t="shared" si="38"/>
        <v>-32.5736991135403</v>
      </c>
      <c r="BD55" s="196">
        <f t="shared" si="38"/>
        <v>-33.926537445994022</v>
      </c>
      <c r="BE55" s="196">
        <f t="shared" si="38"/>
        <v>-35.317487878057072</v>
      </c>
      <c r="BF55" s="196">
        <f t="shared" si="38"/>
        <v>-36.7467461954679</v>
      </c>
      <c r="BG55" s="196">
        <f t="shared" si="38"/>
        <v>0</v>
      </c>
      <c r="BH55" s="196">
        <f t="shared" si="38"/>
        <v>0</v>
      </c>
      <c r="BI55" s="196">
        <f t="shared" si="38"/>
        <v>0</v>
      </c>
      <c r="BJ55" s="196">
        <f t="shared" si="38"/>
        <v>0</v>
      </c>
      <c r="BK55" s="196">
        <f t="shared" si="38"/>
        <v>0</v>
      </c>
      <c r="BL55" s="196">
        <f t="shared" si="38"/>
        <v>0</v>
      </c>
      <c r="BM55" s="196">
        <f t="shared" si="38"/>
        <v>0</v>
      </c>
      <c r="BN55" s="196">
        <f t="shared" si="39"/>
        <v>0</v>
      </c>
      <c r="BO55" s="196">
        <f t="shared" si="39"/>
        <v>0</v>
      </c>
      <c r="BP55" s="196">
        <f t="shared" si="39"/>
        <v>0</v>
      </c>
      <c r="BQ55" s="196">
        <f t="shared" si="39"/>
        <v>0</v>
      </c>
      <c r="BR55" s="196">
        <f t="shared" si="39"/>
        <v>0</v>
      </c>
      <c r="BS55" s="196">
        <f t="shared" si="39"/>
        <v>0</v>
      </c>
      <c r="BT55" s="196">
        <f t="shared" si="39"/>
        <v>0</v>
      </c>
      <c r="BU55" s="196">
        <f t="shared" si="39"/>
        <v>0</v>
      </c>
      <c r="BV55" s="196">
        <f t="shared" si="39"/>
        <v>0</v>
      </c>
      <c r="BW55" s="196">
        <f t="shared" si="39"/>
        <v>0</v>
      </c>
      <c r="BX55" s="196">
        <f t="shared" si="39"/>
        <v>0</v>
      </c>
      <c r="BY55" s="196">
        <f t="shared" si="39"/>
        <v>0</v>
      </c>
      <c r="BZ55" s="196">
        <f t="shared" si="39"/>
        <v>0</v>
      </c>
      <c r="CA55" s="196">
        <f t="shared" si="39"/>
        <v>0</v>
      </c>
      <c r="CB55" s="196">
        <f t="shared" si="39"/>
        <v>0</v>
      </c>
      <c r="CC55" s="196">
        <f>+CC151</f>
        <v>0</v>
      </c>
      <c r="CD55" s="196">
        <f>+CD151</f>
        <v>0</v>
      </c>
    </row>
    <row r="56" spans="1:82" ht="17.399999999999999" customHeight="1" thickBot="1" x14ac:dyDescent="0.3">
      <c r="A56" s="97" t="s">
        <v>5</v>
      </c>
      <c r="B56" s="197"/>
      <c r="C56" s="197"/>
      <c r="D56" s="353"/>
      <c r="E56" s="353"/>
      <c r="F56" s="353"/>
      <c r="G56" s="353"/>
      <c r="H56" s="353"/>
      <c r="I56" s="197"/>
      <c r="J56" s="197"/>
      <c r="K56" s="197"/>
      <c r="L56" s="197"/>
      <c r="M56" s="197"/>
      <c r="N56" s="197"/>
      <c r="O56" s="197"/>
      <c r="P56" s="197"/>
      <c r="Q56" s="197"/>
      <c r="R56" s="328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7"/>
      <c r="BF56" s="197"/>
      <c r="BG56" s="197"/>
      <c r="BH56" s="197"/>
      <c r="BI56" s="197"/>
      <c r="BJ56" s="197"/>
      <c r="BK56" s="197"/>
      <c r="BL56" s="197"/>
      <c r="BM56" s="197"/>
      <c r="BN56" s="197"/>
      <c r="BO56" s="197"/>
      <c r="BP56" s="197"/>
      <c r="BQ56" s="197"/>
      <c r="BR56" s="197"/>
      <c r="BS56" s="197"/>
      <c r="BT56" s="197"/>
      <c r="BU56" s="197"/>
      <c r="BV56" s="197"/>
      <c r="BW56" s="197"/>
      <c r="BX56" s="197"/>
      <c r="BY56" s="197"/>
      <c r="BZ56" s="197"/>
      <c r="CA56" s="197"/>
      <c r="CB56" s="197"/>
      <c r="CC56" s="197"/>
      <c r="CD56" s="197"/>
    </row>
    <row r="57" spans="1:82" s="192" customFormat="1" ht="17.399999999999999" customHeight="1" thickTop="1" x14ac:dyDescent="0.25">
      <c r="A57" s="113" t="s">
        <v>425</v>
      </c>
      <c r="B57" s="198">
        <f t="shared" ref="B57:BM57" si="40">(B69)*B52</f>
        <v>34.393905133182386</v>
      </c>
      <c r="C57" s="192">
        <f t="shared" si="40"/>
        <v>39.481560117644626</v>
      </c>
      <c r="D57" s="148">
        <f t="shared" si="40"/>
        <v>44.895582554200978</v>
      </c>
      <c r="E57" s="148">
        <f t="shared" si="40"/>
        <v>50.917005227647984</v>
      </c>
      <c r="F57" s="148">
        <f t="shared" si="40"/>
        <v>57.490415402301011</v>
      </c>
      <c r="G57" s="148">
        <f t="shared" si="40"/>
        <v>64.655221822963156</v>
      </c>
      <c r="H57" s="148">
        <f t="shared" si="40"/>
        <v>72.44685690969041</v>
      </c>
      <c r="I57" s="199">
        <f t="shared" si="40"/>
        <v>80.951004088692088</v>
      </c>
      <c r="J57" s="192">
        <f t="shared" si="40"/>
        <v>90.21838713854504</v>
      </c>
      <c r="K57" s="192">
        <f t="shared" si="40"/>
        <v>100.31983348769765</v>
      </c>
      <c r="L57" s="192">
        <f t="shared" si="40"/>
        <v>111.33432178781048</v>
      </c>
      <c r="M57" s="192">
        <f t="shared" si="40"/>
        <v>123.34948889134877</v>
      </c>
      <c r="N57" s="192">
        <f t="shared" si="40"/>
        <v>136.44028519805394</v>
      </c>
      <c r="O57" s="192">
        <f t="shared" si="40"/>
        <v>150.7454064162574</v>
      </c>
      <c r="P57" s="192">
        <f t="shared" si="40"/>
        <v>166.36198733985884</v>
      </c>
      <c r="Q57" s="192">
        <f t="shared" si="40"/>
        <v>183.39912694692754</v>
      </c>
      <c r="R57" s="315">
        <f t="shared" si="40"/>
        <v>201.94657487769155</v>
      </c>
      <c r="S57" s="192">
        <f t="shared" si="40"/>
        <v>222.29049012966459</v>
      </c>
      <c r="T57" s="192">
        <f t="shared" si="40"/>
        <v>243.99553083801584</v>
      </c>
      <c r="U57" s="192">
        <f t="shared" si="40"/>
        <v>267.98702478262334</v>
      </c>
      <c r="V57" s="192">
        <f t="shared" si="40"/>
        <v>293.73934006955056</v>
      </c>
      <c r="W57" s="192">
        <f t="shared" si="40"/>
        <v>320.75442030603858</v>
      </c>
      <c r="X57" s="192">
        <f t="shared" si="40"/>
        <v>352.54947977326458</v>
      </c>
      <c r="Y57" s="192">
        <f t="shared" si="40"/>
        <v>387.12391312290293</v>
      </c>
      <c r="Z57" s="192">
        <f t="shared" si="40"/>
        <v>424.69669375337162</v>
      </c>
      <c r="AA57" s="192">
        <f t="shared" si="40"/>
        <v>465.51053829849207</v>
      </c>
      <c r="AB57" s="192">
        <f t="shared" si="40"/>
        <v>509.82500794264428</v>
      </c>
      <c r="AC57" s="192">
        <f t="shared" si="40"/>
        <v>557.91428336127944</v>
      </c>
      <c r="AD57" s="192">
        <f t="shared" si="40"/>
        <v>610.06804342954672</v>
      </c>
      <c r="AE57" s="192">
        <f t="shared" si="40"/>
        <v>666.61960052648237</v>
      </c>
      <c r="AF57" s="192">
        <f t="shared" si="40"/>
        <v>727.89172252525429</v>
      </c>
      <c r="AG57" s="192">
        <f t="shared" si="40"/>
        <v>794.21138576769783</v>
      </c>
      <c r="AH57" s="192">
        <f t="shared" si="40"/>
        <v>865.89129679961945</v>
      </c>
      <c r="AI57" s="192">
        <f t="shared" si="40"/>
        <v>943.19021243209886</v>
      </c>
      <c r="AJ57" s="192">
        <f t="shared" si="40"/>
        <v>1026.2297192906317</v>
      </c>
      <c r="AK57" s="192">
        <f t="shared" si="40"/>
        <v>1114.499305592265</v>
      </c>
      <c r="AL57" s="192">
        <f t="shared" si="40"/>
        <v>1207.6069815982114</v>
      </c>
      <c r="AM57" s="192">
        <f t="shared" si="40"/>
        <v>1318.3944394868502</v>
      </c>
      <c r="AN57" s="192">
        <f t="shared" si="40"/>
        <v>1424.897549673695</v>
      </c>
      <c r="AO57" s="192">
        <f t="shared" si="40"/>
        <v>1537.8971695353616</v>
      </c>
      <c r="AP57" s="192">
        <f t="shared" si="40"/>
        <v>1658.038916679114</v>
      </c>
      <c r="AQ57" s="192">
        <f t="shared" si="40"/>
        <v>1785.9237608064602</v>
      </c>
      <c r="AR57" s="192">
        <f t="shared" si="40"/>
        <v>1922.1358031005345</v>
      </c>
      <c r="AS57" s="192">
        <f t="shared" si="40"/>
        <v>2067.255329092643</v>
      </c>
      <c r="AT57" s="192">
        <f t="shared" si="40"/>
        <v>2221.8665945558987</v>
      </c>
      <c r="AU57" s="192">
        <f t="shared" si="40"/>
        <v>2386.563216772905</v>
      </c>
      <c r="AV57" s="192">
        <f t="shared" si="40"/>
        <v>2561.9521127548114</v>
      </c>
      <c r="AW57" s="192">
        <f t="shared" si="40"/>
        <v>2748.6563708348567</v>
      </c>
      <c r="AX57" s="192">
        <f t="shared" si="40"/>
        <v>2947.3172696362758</v>
      </c>
      <c r="AY57" s="192">
        <f t="shared" si="40"/>
        <v>3158.5955866048498</v>
      </c>
      <c r="AZ57" s="192">
        <f t="shared" si="40"/>
        <v>3383.1722932792864</v>
      </c>
      <c r="BA57" s="192">
        <f t="shared" si="40"/>
        <v>3621.7486988602827</v>
      </c>
      <c r="BB57" s="192">
        <f t="shared" si="40"/>
        <v>3875.0460735288293</v>
      </c>
      <c r="BC57" s="192">
        <f t="shared" si="40"/>
        <v>4143.8047569963919</v>
      </c>
      <c r="BD57" s="192">
        <f t="shared" si="40"/>
        <v>4428.7827349617328</v>
      </c>
      <c r="BE57" s="192">
        <f t="shared" si="40"/>
        <v>4730.7536459478879</v>
      </c>
      <c r="BF57" s="192">
        <f t="shared" si="40"/>
        <v>5050.5041639692272</v>
      </c>
      <c r="BG57" s="192">
        <f t="shared" si="40"/>
        <v>5391.2427050850238</v>
      </c>
      <c r="BH57" s="192">
        <f t="shared" si="40"/>
        <v>5746.109646471863</v>
      </c>
      <c r="BI57" s="192">
        <f t="shared" si="40"/>
        <v>6120.7843436309213</v>
      </c>
      <c r="BJ57" s="192">
        <f t="shared" si="40"/>
        <v>6516.4774490036716</v>
      </c>
      <c r="BK57" s="192">
        <f t="shared" si="40"/>
        <v>6934.312072185845</v>
      </c>
      <c r="BL57" s="192">
        <f t="shared" si="40"/>
        <v>7375.3895271752726</v>
      </c>
      <c r="BM57" s="192">
        <f t="shared" si="40"/>
        <v>7840.818085190268</v>
      </c>
      <c r="BN57" s="192">
        <f t="shared" ref="BN57:CB57" si="41">(BN69)*BN52</f>
        <v>8331.726982178845</v>
      </c>
      <c r="BO57" s="192">
        <f t="shared" si="41"/>
        <v>8849.2740587660428</v>
      </c>
      <c r="BP57" s="192">
        <f t="shared" si="41"/>
        <v>9394.6504080206396</v>
      </c>
      <c r="BQ57" s="192">
        <f t="shared" si="41"/>
        <v>9969.0834484688858</v>
      </c>
      <c r="BR57" s="192">
        <f t="shared" si="41"/>
        <v>10573.839076695211</v>
      </c>
      <c r="BS57" s="192">
        <f t="shared" si="41"/>
        <v>11210.223242247483</v>
      </c>
      <c r="BT57" s="192">
        <f t="shared" si="41"/>
        <v>11879.583145692362</v>
      </c>
      <c r="BU57" s="192">
        <f t="shared" si="41"/>
        <v>12583.308186373295</v>
      </c>
      <c r="BV57" s="192">
        <f t="shared" si="41"/>
        <v>13322.830742448941</v>
      </c>
      <c r="BW57" s="192">
        <f t="shared" si="41"/>
        <v>14099.626837627087</v>
      </c>
      <c r="BX57" s="192">
        <f t="shared" si="41"/>
        <v>14915.216730246952</v>
      </c>
      <c r="BY57" s="192">
        <f t="shared" si="41"/>
        <v>15771.165447677746</v>
      </c>
      <c r="BZ57" s="192">
        <f t="shared" si="41"/>
        <v>16669.083280414208</v>
      </c>
      <c r="CA57" s="192">
        <f t="shared" si="41"/>
        <v>17610.626244473391</v>
      </c>
      <c r="CB57" s="192">
        <f t="shared" si="41"/>
        <v>18597.496516855539</v>
      </c>
      <c r="CC57" s="192">
        <f>(CC69)*CC52</f>
        <v>19631.442846316935</v>
      </c>
      <c r="CD57" s="192">
        <f>(CD69)*CD52</f>
        <v>20714.260940093904</v>
      </c>
    </row>
    <row r="58" spans="1:82" s="192" customFormat="1" ht="17.399999999999999" customHeight="1" x14ac:dyDescent="0.25">
      <c r="A58" s="113" t="s">
        <v>424</v>
      </c>
      <c r="B58" s="198">
        <f>+B8</f>
        <v>295</v>
      </c>
      <c r="C58" s="192">
        <f t="shared" ref="C58:BN58" si="42">+B58*(1-$B$6)^5+B57*5</f>
        <v>346.16407566591198</v>
      </c>
      <c r="D58" s="148">
        <f t="shared" si="42"/>
        <v>401.81422562818756</v>
      </c>
      <c r="E58" s="148">
        <f t="shared" si="42"/>
        <v>461.74519486219344</v>
      </c>
      <c r="F58" s="148">
        <f t="shared" si="42"/>
        <v>527.24094625241662</v>
      </c>
      <c r="G58" s="148">
        <f t="shared" si="42"/>
        <v>598.78258336409453</v>
      </c>
      <c r="H58" s="148">
        <f t="shared" si="42"/>
        <v>676.85123676548005</v>
      </c>
      <c r="I58" s="199">
        <f t="shared" si="42"/>
        <v>761.90817134610052</v>
      </c>
      <c r="J58" s="192">
        <f t="shared" si="42"/>
        <v>854.65417654161956</v>
      </c>
      <c r="K58" s="192">
        <f t="shared" si="42"/>
        <v>955.75668039878633</v>
      </c>
      <c r="L58" s="192">
        <f t="shared" si="42"/>
        <v>1065.9639296471678</v>
      </c>
      <c r="M58" s="192">
        <f t="shared" si="42"/>
        <v>1186.1126497564087</v>
      </c>
      <c r="N58" s="192">
        <f t="shared" si="42"/>
        <v>1317.135103011406</v>
      </c>
      <c r="O58" s="192">
        <f t="shared" si="42"/>
        <v>1459.9565329674751</v>
      </c>
      <c r="P58" s="192">
        <f t="shared" si="42"/>
        <v>1615.8167652332518</v>
      </c>
      <c r="Q58" s="192">
        <f t="shared" si="42"/>
        <v>1785.9335784018772</v>
      </c>
      <c r="R58" s="315">
        <f t="shared" si="42"/>
        <v>1971.5715534451624</v>
      </c>
      <c r="S58" s="192">
        <f t="shared" si="42"/>
        <v>2173.926160982292</v>
      </c>
      <c r="T58" s="192">
        <f t="shared" si="42"/>
        <v>2395.1341094467571</v>
      </c>
      <c r="U58" s="192">
        <f t="shared" si="42"/>
        <v>2634.280394477295</v>
      </c>
      <c r="V58" s="192">
        <f t="shared" si="42"/>
        <v>2895.4513540480152</v>
      </c>
      <c r="W58" s="192">
        <f t="shared" si="42"/>
        <v>3178.4317703995657</v>
      </c>
      <c r="X58" s="192">
        <f t="shared" si="42"/>
        <v>3480.604277633433</v>
      </c>
      <c r="Y58" s="192">
        <f t="shared" si="42"/>
        <v>3818.0094187660893</v>
      </c>
      <c r="Z58" s="192">
        <f t="shared" si="42"/>
        <v>4190.1159473017033</v>
      </c>
      <c r="AA58" s="192">
        <f t="shared" si="42"/>
        <v>4597.7050344890413</v>
      </c>
      <c r="AB58" s="192">
        <f t="shared" si="42"/>
        <v>5042.4515373078957</v>
      </c>
      <c r="AC58" s="192">
        <f t="shared" si="42"/>
        <v>5526.6422479781613</v>
      </c>
      <c r="AD58" s="192">
        <f t="shared" si="42"/>
        <v>6052.9983978150231</v>
      </c>
      <c r="AE58" s="192">
        <f t="shared" si="42"/>
        <v>6624.5752410735276</v>
      </c>
      <c r="AF58" s="192">
        <f t="shared" si="42"/>
        <v>7244.8434367339205</v>
      </c>
      <c r="AG58" s="192">
        <f t="shared" si="42"/>
        <v>7917.4662135832859</v>
      </c>
      <c r="AH58" s="192">
        <f t="shared" si="42"/>
        <v>8646.2415532972846</v>
      </c>
      <c r="AI58" s="192">
        <f t="shared" si="42"/>
        <v>9434.975658804613</v>
      </c>
      <c r="AJ58" s="192">
        <f t="shared" si="42"/>
        <v>10287.209838928033</v>
      </c>
      <c r="AK58" s="192">
        <f t="shared" si="42"/>
        <v>11205.643134241775</v>
      </c>
      <c r="AL58" s="192">
        <f t="shared" si="42"/>
        <v>12189.316742299754</v>
      </c>
      <c r="AM58" s="192">
        <f t="shared" si="42"/>
        <v>13235.704551151641</v>
      </c>
      <c r="AN58" s="192">
        <f t="shared" si="42"/>
        <v>14407.523377843787</v>
      </c>
      <c r="AO58" s="192">
        <f t="shared" si="42"/>
        <v>15631.986227751455</v>
      </c>
      <c r="AP58" s="192">
        <f t="shared" si="42"/>
        <v>16920.017395301766</v>
      </c>
      <c r="AQ58" s="192">
        <f t="shared" si="42"/>
        <v>18281.295655147311</v>
      </c>
      <c r="AR58" s="192">
        <f t="shared" si="42"/>
        <v>19724.54107544024</v>
      </c>
      <c r="AS58" s="192">
        <f t="shared" si="42"/>
        <v>21257.823275139381</v>
      </c>
      <c r="AT58" s="192">
        <f t="shared" si="42"/>
        <v>22888.808711200272</v>
      </c>
      <c r="AU58" s="192">
        <f t="shared" si="42"/>
        <v>24624.945628656147</v>
      </c>
      <c r="AV58" s="192">
        <f t="shared" si="42"/>
        <v>26473.600228129697</v>
      </c>
      <c r="AW58" s="192">
        <f t="shared" si="42"/>
        <v>28442.156762482366</v>
      </c>
      <c r="AX58" s="192">
        <f t="shared" si="42"/>
        <v>30538.091000852502</v>
      </c>
      <c r="AY58" s="192">
        <f t="shared" si="42"/>
        <v>32769.023703274783</v>
      </c>
      <c r="AZ58" s="192">
        <f t="shared" si="42"/>
        <v>35142.758739570985</v>
      </c>
      <c r="BA58" s="192">
        <f t="shared" si="42"/>
        <v>37667.309074525707</v>
      </c>
      <c r="BB58" s="192">
        <f t="shared" si="42"/>
        <v>40350.912829718101</v>
      </c>
      <c r="BC58" s="192">
        <f t="shared" si="42"/>
        <v>43202.040884464397</v>
      </c>
      <c r="BD58" s="192">
        <f t="shared" si="42"/>
        <v>46229.396906849346</v>
      </c>
      <c r="BE58" s="192">
        <f t="shared" si="42"/>
        <v>49441.910254334143</v>
      </c>
      <c r="BF58" s="192">
        <f t="shared" si="42"/>
        <v>52848.72181582122</v>
      </c>
      <c r="BG58" s="192">
        <f t="shared" si="42"/>
        <v>56459.162564870421</v>
      </c>
      <c r="BH58" s="192">
        <f t="shared" si="42"/>
        <v>60294.784428355466</v>
      </c>
      <c r="BI58" s="192">
        <f t="shared" si="42"/>
        <v>64334.01548945895</v>
      </c>
      <c r="BJ58" s="192">
        <f t="shared" si="42"/>
        <v>68592.514524525235</v>
      </c>
      <c r="BK58" s="192">
        <f t="shared" si="42"/>
        <v>73085.581146605284</v>
      </c>
      <c r="BL58" s="192">
        <f t="shared" si="42"/>
        <v>77827.865172188191</v>
      </c>
      <c r="BM58" s="192">
        <f t="shared" si="42"/>
        <v>82833.52374140179</v>
      </c>
      <c r="BN58" s="192">
        <f t="shared" si="42"/>
        <v>88116.457860011695</v>
      </c>
      <c r="BO58" s="192">
        <f t="shared" ref="BO58:CB58" si="43">+BN58*(1-$B$6)^5+BN57*5</f>
        <v>93690.522112652543</v>
      </c>
      <c r="BP58" s="192">
        <f t="shared" si="43"/>
        <v>99569.686696130433</v>
      </c>
      <c r="BQ58" s="192">
        <f t="shared" si="43"/>
        <v>105768.15633730128</v>
      </c>
      <c r="BR58" s="192">
        <f t="shared" si="43"/>
        <v>112300.45587795747</v>
      </c>
      <c r="BS58" s="192">
        <f t="shared" si="43"/>
        <v>119181.49157485118</v>
      </c>
      <c r="BT58" s="192">
        <f t="shared" si="43"/>
        <v>126426.59517127131</v>
      </c>
      <c r="BU58" s="192">
        <f t="shared" si="43"/>
        <v>134051.55591114581</v>
      </c>
      <c r="BV58" s="192">
        <f t="shared" si="43"/>
        <v>142072.64418183899</v>
      </c>
      <c r="BW58" s="192">
        <f t="shared" si="43"/>
        <v>150506.62937517883</v>
      </c>
      <c r="BX58" s="192">
        <f t="shared" si="43"/>
        <v>159370.79376788481</v>
      </c>
      <c r="BY58" s="192">
        <f t="shared" si="43"/>
        <v>168682.94366323308</v>
      </c>
      <c r="BZ58" s="192">
        <f t="shared" si="43"/>
        <v>178461.41864209127</v>
      </c>
      <c r="CA58" s="192">
        <f t="shared" si="43"/>
        <v>188725.09949603956</v>
      </c>
      <c r="CB58" s="192">
        <f t="shared" si="43"/>
        <v>199493.41522378341</v>
      </c>
      <c r="CC58" s="192">
        <f>+CB58*(1-$B$6)^5+CB57*5</f>
        <v>210786.34933976957</v>
      </c>
      <c r="CD58" s="192">
        <f>+CC58*(1-$B$6)^5+CC57*5</f>
        <v>222624.44565322524</v>
      </c>
    </row>
    <row r="59" spans="1:82" ht="17.399999999999999" customHeight="1" x14ac:dyDescent="0.25">
      <c r="A59" s="117" t="s">
        <v>23</v>
      </c>
      <c r="B59" s="200"/>
      <c r="C59" s="200"/>
      <c r="I59" s="200"/>
      <c r="J59" s="200"/>
      <c r="K59" s="200"/>
      <c r="L59" s="200"/>
      <c r="M59" s="200"/>
      <c r="N59" s="200">
        <v>411.36919999999998</v>
      </c>
      <c r="O59" s="200"/>
      <c r="P59" s="200"/>
      <c r="Q59" s="200"/>
      <c r="R59" s="327"/>
      <c r="S59" s="200"/>
      <c r="T59" s="200">
        <v>707.30889000000002</v>
      </c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200"/>
      <c r="AL59" s="200"/>
      <c r="AM59" s="200"/>
      <c r="AN59" s="200"/>
      <c r="AO59" s="200"/>
      <c r="AP59" s="200"/>
      <c r="AQ59" s="200"/>
      <c r="AR59" s="200"/>
      <c r="AS59" s="200"/>
      <c r="AT59" s="200"/>
      <c r="AU59" s="200"/>
      <c r="AV59" s="200"/>
      <c r="AW59" s="200"/>
      <c r="AX59" s="200"/>
      <c r="AY59" s="200"/>
      <c r="AZ59" s="200"/>
      <c r="BA59" s="200"/>
      <c r="BB59" s="200"/>
      <c r="BC59" s="200"/>
      <c r="BD59" s="200"/>
      <c r="BE59" s="200"/>
      <c r="BF59" s="200"/>
      <c r="BG59" s="200"/>
      <c r="BH59" s="200"/>
      <c r="BI59" s="200"/>
      <c r="BJ59" s="200"/>
      <c r="BK59" s="200"/>
      <c r="BL59" s="200"/>
      <c r="BM59" s="200"/>
      <c r="BN59" s="200"/>
      <c r="BO59" s="200"/>
      <c r="BP59" s="200"/>
      <c r="BQ59" s="200"/>
      <c r="BR59" s="200"/>
      <c r="BS59" s="200"/>
      <c r="BT59" s="200"/>
      <c r="BU59" s="200"/>
      <c r="BV59" s="200"/>
      <c r="BW59" s="200"/>
      <c r="BX59" s="200"/>
      <c r="BY59" s="200"/>
      <c r="BZ59" s="200"/>
      <c r="CA59" s="200"/>
      <c r="CB59" s="200"/>
      <c r="CC59" s="200"/>
      <c r="CD59" s="200"/>
    </row>
    <row r="60" spans="1:82" s="202" customFormat="1" ht="17.399999999999999" customHeight="1" x14ac:dyDescent="0.25">
      <c r="A60" s="118" t="s">
        <v>18</v>
      </c>
      <c r="B60" s="201">
        <f t="shared" ref="B60:BM60" si="44">B52-B57</f>
        <v>99.76402773174587</v>
      </c>
      <c r="C60" s="202">
        <f t="shared" si="44"/>
        <v>116.1211427434956</v>
      </c>
      <c r="D60" s="148">
        <f t="shared" si="44"/>
        <v>133.8669384509727</v>
      </c>
      <c r="E60" s="148">
        <f t="shared" si="44"/>
        <v>153.10345098324183</v>
      </c>
      <c r="F60" s="148">
        <f t="shared" si="44"/>
        <v>173.93236577967011</v>
      </c>
      <c r="G60" s="148">
        <f t="shared" si="44"/>
        <v>196.4660229657934</v>
      </c>
      <c r="H60" s="148">
        <f t="shared" si="44"/>
        <v>220.81157720332274</v>
      </c>
      <c r="I60" s="199">
        <f t="shared" si="44"/>
        <v>247.07475442532879</v>
      </c>
      <c r="J60" s="202">
        <f t="shared" si="44"/>
        <v>275.38123378770393</v>
      </c>
      <c r="K60" s="202">
        <f t="shared" si="44"/>
        <v>305.86558389374886</v>
      </c>
      <c r="L60" s="202">
        <f t="shared" si="44"/>
        <v>338.67528387624026</v>
      </c>
      <c r="M60" s="202">
        <f t="shared" si="44"/>
        <v>373.97128459573321</v>
      </c>
      <c r="N60" s="202">
        <f t="shared" si="44"/>
        <v>411.86369645808145</v>
      </c>
      <c r="O60" s="202">
        <f t="shared" si="44"/>
        <v>452.64644123031314</v>
      </c>
      <c r="P60" s="202">
        <f t="shared" si="44"/>
        <v>496.48964508903214</v>
      </c>
      <c r="Q60" s="202">
        <f t="shared" si="44"/>
        <v>543.63123405337433</v>
      </c>
      <c r="R60" s="315">
        <f t="shared" si="44"/>
        <v>594.35228793434999</v>
      </c>
      <c r="S60" s="202">
        <f t="shared" si="44"/>
        <v>648.93471718490878</v>
      </c>
      <c r="T60" s="202">
        <f t="shared" si="44"/>
        <v>706.36692370169635</v>
      </c>
      <c r="U60" s="202">
        <f t="shared" si="44"/>
        <v>769.64461658182859</v>
      </c>
      <c r="V60" s="202">
        <f t="shared" si="44"/>
        <v>838.2138877813893</v>
      </c>
      <c r="W60" s="202">
        <f t="shared" si="44"/>
        <v>912.94901435210295</v>
      </c>
      <c r="X60" s="202">
        <f t="shared" si="44"/>
        <v>995.30887853448633</v>
      </c>
      <c r="Y60" s="202">
        <f t="shared" si="44"/>
        <v>1085.1363268313178</v>
      </c>
      <c r="Z60" s="202">
        <f t="shared" si="44"/>
        <v>1182.5535281636369</v>
      </c>
      <c r="AA60" s="202">
        <f t="shared" si="44"/>
        <v>1287.8647829716531</v>
      </c>
      <c r="AB60" s="202">
        <f t="shared" si="44"/>
        <v>1401.4966303075089</v>
      </c>
      <c r="AC60" s="202">
        <f t="shared" si="44"/>
        <v>1523.9627669716856</v>
      </c>
      <c r="AD60" s="202">
        <f t="shared" si="44"/>
        <v>1655.8469055923351</v>
      </c>
      <c r="AE60" s="202">
        <f t="shared" si="44"/>
        <v>1797.8043672404892</v>
      </c>
      <c r="AF60" s="202">
        <f t="shared" si="44"/>
        <v>1950.5360287214808</v>
      </c>
      <c r="AG60" s="202">
        <f t="shared" si="44"/>
        <v>2114.7949421332232</v>
      </c>
      <c r="AH60" s="202">
        <f t="shared" si="44"/>
        <v>2291.39990857155</v>
      </c>
      <c r="AI60" s="202">
        <f t="shared" si="44"/>
        <v>2481.262784976183</v>
      </c>
      <c r="AJ60" s="202">
        <f t="shared" si="44"/>
        <v>2685.4437054790983</v>
      </c>
      <c r="AK60" s="202">
        <f t="shared" si="44"/>
        <v>2904.4218823209076</v>
      </c>
      <c r="AL60" s="202">
        <f t="shared" si="44"/>
        <v>3141.1984071111251</v>
      </c>
      <c r="AM60" s="202">
        <f t="shared" si="44"/>
        <v>3390.1571301090426</v>
      </c>
      <c r="AN60" s="202">
        <f t="shared" si="44"/>
        <v>3664.0222705895012</v>
      </c>
      <c r="AO60" s="202">
        <f t="shared" si="44"/>
        <v>3954.5927216623581</v>
      </c>
      <c r="AP60" s="202">
        <f t="shared" si="44"/>
        <v>4263.5286428891495</v>
      </c>
      <c r="AQ60" s="202">
        <f t="shared" si="44"/>
        <v>4592.3753849308969</v>
      </c>
      <c r="AR60" s="202">
        <f t="shared" si="44"/>
        <v>4942.6349222585168</v>
      </c>
      <c r="AS60" s="202">
        <f t="shared" si="44"/>
        <v>5315.7994176667944</v>
      </c>
      <c r="AT60" s="202">
        <f t="shared" si="44"/>
        <v>5713.3712431437389</v>
      </c>
      <c r="AU60" s="202">
        <f t="shared" si="44"/>
        <v>6136.8768431303251</v>
      </c>
      <c r="AV60" s="202">
        <f t="shared" si="44"/>
        <v>6587.8768613695147</v>
      </c>
      <c r="AW60" s="202">
        <f t="shared" si="44"/>
        <v>7067.9735250039157</v>
      </c>
      <c r="AX60" s="202">
        <f t="shared" si="44"/>
        <v>7578.8158362075646</v>
      </c>
      <c r="AY60" s="202">
        <f t="shared" si="44"/>
        <v>8122.102936983898</v>
      </c>
      <c r="AZ60" s="202">
        <f t="shared" si="44"/>
        <v>8699.5858970038789</v>
      </c>
      <c r="BA60" s="202">
        <f t="shared" si="44"/>
        <v>9313.0680827835822</v>
      </c>
      <c r="BB60" s="202">
        <f t="shared" si="44"/>
        <v>9964.4041890741319</v>
      </c>
      <c r="BC60" s="202">
        <f t="shared" si="44"/>
        <v>10655.497946562147</v>
      </c>
      <c r="BD60" s="202">
        <f t="shared" si="44"/>
        <v>11388.298461330169</v>
      </c>
      <c r="BE60" s="202">
        <f t="shared" si="44"/>
        <v>12164.795089580282</v>
      </c>
      <c r="BF60" s="202">
        <f t="shared" si="44"/>
        <v>12987.01070734944</v>
      </c>
      <c r="BG60" s="202">
        <f t="shared" si="44"/>
        <v>13863.195527361488</v>
      </c>
      <c r="BH60" s="202">
        <f t="shared" si="44"/>
        <v>14775.710519499075</v>
      </c>
      <c r="BI60" s="202">
        <f t="shared" si="44"/>
        <v>15739.159740765224</v>
      </c>
      <c r="BJ60" s="202">
        <f t="shared" si="44"/>
        <v>16756.65629743801</v>
      </c>
      <c r="BK60" s="202">
        <f t="shared" si="44"/>
        <v>17831.088185620742</v>
      </c>
      <c r="BL60" s="202">
        <f t="shared" si="44"/>
        <v>18965.287355593555</v>
      </c>
      <c r="BM60" s="202">
        <f t="shared" si="44"/>
        <v>20162.103647632113</v>
      </c>
      <c r="BN60" s="202">
        <f t="shared" ref="BN60:CB60" si="45">BN52-BN57</f>
        <v>21424.440811317028</v>
      </c>
      <c r="BO60" s="202">
        <f t="shared" si="45"/>
        <v>22755.276151112674</v>
      </c>
      <c r="BP60" s="202">
        <f t="shared" si="45"/>
        <v>24157.672477767355</v>
      </c>
      <c r="BQ60" s="202">
        <f t="shared" si="45"/>
        <v>25634.786010348562</v>
      </c>
      <c r="BR60" s="202">
        <f t="shared" si="45"/>
        <v>27189.871911501967</v>
      </c>
      <c r="BS60" s="202">
        <f t="shared" si="45"/>
        <v>28826.288337207807</v>
      </c>
      <c r="BT60" s="202">
        <f t="shared" si="45"/>
        <v>30547.499517494645</v>
      </c>
      <c r="BU60" s="202">
        <f t="shared" si="45"/>
        <v>32357.078193531328</v>
      </c>
      <c r="BV60" s="202">
        <f t="shared" si="45"/>
        <v>34258.707623440132</v>
      </c>
      <c r="BW60" s="202">
        <f t="shared" si="45"/>
        <v>36256.183296755364</v>
      </c>
      <c r="BX60" s="202">
        <f t="shared" si="45"/>
        <v>38353.414449206437</v>
      </c>
      <c r="BY60" s="202">
        <f t="shared" si="45"/>
        <v>40554.425436885627</v>
      </c>
      <c r="BZ60" s="202">
        <f t="shared" si="45"/>
        <v>42863.357006779377</v>
      </c>
      <c r="CA60" s="202">
        <f t="shared" si="45"/>
        <v>45284.467485788715</v>
      </c>
      <c r="CB60" s="202">
        <f t="shared" si="45"/>
        <v>47822.133900485671</v>
      </c>
      <c r="CC60" s="202">
        <f>CC52-CC57</f>
        <v>50480.853033386404</v>
      </c>
      <c r="CD60" s="202">
        <f>CD52-CD57</f>
        <v>53265.24241738431</v>
      </c>
    </row>
    <row r="61" spans="1:82" s="202" customFormat="1" ht="17.399999999999999" customHeight="1" x14ac:dyDescent="0.25">
      <c r="A61" s="118" t="s">
        <v>37</v>
      </c>
      <c r="B61" s="201">
        <f>+C61</f>
        <v>10.232815133182395</v>
      </c>
      <c r="C61" s="201">
        <f t="shared" ref="C61:BN61" si="46">+(C58-B58)/(C2-B2)</f>
        <v>10.232815133182395</v>
      </c>
      <c r="D61" s="186">
        <f t="shared" si="46"/>
        <v>11.130029992455116</v>
      </c>
      <c r="E61" s="186">
        <f t="shared" si="46"/>
        <v>11.986193846801177</v>
      </c>
      <c r="F61" s="186">
        <f t="shared" si="46"/>
        <v>13.099150278044636</v>
      </c>
      <c r="G61" s="186">
        <f t="shared" si="46"/>
        <v>14.308327422335584</v>
      </c>
      <c r="H61" s="186">
        <f t="shared" si="46"/>
        <v>15.613730680277104</v>
      </c>
      <c r="I61" s="187">
        <f t="shared" si="46"/>
        <v>17.011386916124092</v>
      </c>
      <c r="J61" s="201">
        <f t="shared" si="46"/>
        <v>18.54920103910381</v>
      </c>
      <c r="K61" s="201">
        <f t="shared" si="46"/>
        <v>20.220500771433354</v>
      </c>
      <c r="L61" s="201">
        <f t="shared" si="46"/>
        <v>22.04144984967629</v>
      </c>
      <c r="M61" s="201">
        <f t="shared" si="46"/>
        <v>24.029744021848181</v>
      </c>
      <c r="N61" s="201">
        <f t="shared" si="46"/>
        <v>26.204490650999468</v>
      </c>
      <c r="O61" s="201">
        <f t="shared" si="46"/>
        <v>28.564285991213819</v>
      </c>
      <c r="P61" s="201">
        <f t="shared" si="46"/>
        <v>31.172046453155325</v>
      </c>
      <c r="Q61" s="201">
        <f t="shared" si="46"/>
        <v>34.023362633725085</v>
      </c>
      <c r="R61" s="317">
        <f t="shared" si="46"/>
        <v>37.127595008657046</v>
      </c>
      <c r="S61" s="201">
        <f t="shared" si="46"/>
        <v>40.470921507425921</v>
      </c>
      <c r="T61" s="201">
        <f t="shared" si="46"/>
        <v>44.241589692893015</v>
      </c>
      <c r="U61" s="201">
        <f t="shared" si="46"/>
        <v>47.829257006107582</v>
      </c>
      <c r="V61" s="201">
        <f t="shared" si="46"/>
        <v>52.234191914144048</v>
      </c>
      <c r="W61" s="201">
        <f t="shared" si="46"/>
        <v>56.596083270310103</v>
      </c>
      <c r="X61" s="201">
        <f t="shared" si="46"/>
        <v>60.434501446773446</v>
      </c>
      <c r="Y61" s="201">
        <f t="shared" si="46"/>
        <v>67.481028226531265</v>
      </c>
      <c r="Z61" s="201">
        <f t="shared" si="46"/>
        <v>74.421305707122798</v>
      </c>
      <c r="AA61" s="201">
        <f t="shared" si="46"/>
        <v>81.517817437467599</v>
      </c>
      <c r="AB61" s="201">
        <f t="shared" si="46"/>
        <v>88.94930056377089</v>
      </c>
      <c r="AC61" s="201">
        <f t="shared" si="46"/>
        <v>96.838142134053129</v>
      </c>
      <c r="AD61" s="201">
        <f t="shared" si="46"/>
        <v>105.27122996737235</v>
      </c>
      <c r="AE61" s="201">
        <f t="shared" si="46"/>
        <v>114.31536865170092</v>
      </c>
      <c r="AF61" s="201">
        <f t="shared" si="46"/>
        <v>124.05363913207857</v>
      </c>
      <c r="AG61" s="201">
        <f t="shared" si="46"/>
        <v>134.5245553698731</v>
      </c>
      <c r="AH61" s="201">
        <f t="shared" si="46"/>
        <v>145.75506794279971</v>
      </c>
      <c r="AI61" s="201">
        <f t="shared" si="46"/>
        <v>157.74682110146568</v>
      </c>
      <c r="AJ61" s="201">
        <f t="shared" si="46"/>
        <v>170.44683602468393</v>
      </c>
      <c r="AK61" s="201">
        <f t="shared" si="46"/>
        <v>183.68665906274836</v>
      </c>
      <c r="AL61" s="201">
        <f t="shared" si="46"/>
        <v>196.73472161159589</v>
      </c>
      <c r="AM61" s="201">
        <f t="shared" si="46"/>
        <v>209.27756177037736</v>
      </c>
      <c r="AN61" s="201">
        <f t="shared" si="46"/>
        <v>234.36376533842923</v>
      </c>
      <c r="AO61" s="201">
        <f t="shared" si="46"/>
        <v>244.8925699815336</v>
      </c>
      <c r="AP61" s="201">
        <f t="shared" si="46"/>
        <v>257.60623351006217</v>
      </c>
      <c r="AQ61" s="201">
        <f t="shared" si="46"/>
        <v>272.25565196910901</v>
      </c>
      <c r="AR61" s="201">
        <f t="shared" si="46"/>
        <v>288.64908405858586</v>
      </c>
      <c r="AS61" s="201">
        <f t="shared" si="46"/>
        <v>306.65643993982815</v>
      </c>
      <c r="AT61" s="201">
        <f t="shared" si="46"/>
        <v>326.1970872121783</v>
      </c>
      <c r="AU61" s="201">
        <f t="shared" si="46"/>
        <v>347.22738349117498</v>
      </c>
      <c r="AV61" s="201">
        <f t="shared" si="46"/>
        <v>369.73091989470993</v>
      </c>
      <c r="AW61" s="201">
        <f t="shared" si="46"/>
        <v>393.71130687053375</v>
      </c>
      <c r="AX61" s="201">
        <f t="shared" si="46"/>
        <v>419.18684767402738</v>
      </c>
      <c r="AY61" s="201">
        <f t="shared" si="46"/>
        <v>446.18654048445603</v>
      </c>
      <c r="AZ61" s="201">
        <f t="shared" si="46"/>
        <v>474.74700725924049</v>
      </c>
      <c r="BA61" s="201">
        <f t="shared" si="46"/>
        <v>504.9100669909443</v>
      </c>
      <c r="BB61" s="201">
        <f t="shared" si="46"/>
        <v>536.72075103847897</v>
      </c>
      <c r="BC61" s="201">
        <f t="shared" si="46"/>
        <v>570.22561094925913</v>
      </c>
      <c r="BD61" s="201">
        <f t="shared" si="46"/>
        <v>605.47120447698978</v>
      </c>
      <c r="BE61" s="201">
        <f t="shared" si="46"/>
        <v>642.50266949695947</v>
      </c>
      <c r="BF61" s="201">
        <f t="shared" si="46"/>
        <v>681.36231229741531</v>
      </c>
      <c r="BG61" s="201">
        <f t="shared" si="46"/>
        <v>722.08814980984027</v>
      </c>
      <c r="BH61" s="201">
        <f t="shared" si="46"/>
        <v>767.12437269700899</v>
      </c>
      <c r="BI61" s="201">
        <f t="shared" si="46"/>
        <v>807.84621222069688</v>
      </c>
      <c r="BJ61" s="201">
        <f t="shared" si="46"/>
        <v>851.69980701325699</v>
      </c>
      <c r="BK61" s="201">
        <f t="shared" si="46"/>
        <v>898.61332441600973</v>
      </c>
      <c r="BL61" s="201">
        <f t="shared" si="46"/>
        <v>948.45680511658134</v>
      </c>
      <c r="BM61" s="201">
        <f t="shared" si="46"/>
        <v>1001.1317138427199</v>
      </c>
      <c r="BN61" s="201">
        <f t="shared" si="46"/>
        <v>1056.5868237219809</v>
      </c>
      <c r="BO61" s="201">
        <f t="shared" ref="BO61:CB61" si="47">+(BO58-BN58)/(BO2-BN2)</f>
        <v>1114.8128505281697</v>
      </c>
      <c r="BP61" s="201">
        <f t="shared" si="47"/>
        <v>1175.832916695578</v>
      </c>
      <c r="BQ61" s="201">
        <f t="shared" si="47"/>
        <v>1239.6939282341687</v>
      </c>
      <c r="BR61" s="201">
        <f t="shared" si="47"/>
        <v>1306.4599081312394</v>
      </c>
      <c r="BS61" s="201">
        <f t="shared" si="47"/>
        <v>1376.2071393787423</v>
      </c>
      <c r="BT61" s="201">
        <f t="shared" si="47"/>
        <v>1449.0207192840257</v>
      </c>
      <c r="BU61" s="201">
        <f t="shared" si="47"/>
        <v>1524.9921479748998</v>
      </c>
      <c r="BV61" s="201">
        <f t="shared" si="47"/>
        <v>1604.2176541386348</v>
      </c>
      <c r="BW61" s="201">
        <f t="shared" si="47"/>
        <v>1686.7970386679692</v>
      </c>
      <c r="BX61" s="201">
        <f t="shared" si="47"/>
        <v>1772.8328785411954</v>
      </c>
      <c r="BY61" s="201">
        <f t="shared" si="47"/>
        <v>1862.4299790696532</v>
      </c>
      <c r="BZ61" s="201">
        <f t="shared" si="47"/>
        <v>1955.6949957716395</v>
      </c>
      <c r="CA61" s="201">
        <f t="shared" si="47"/>
        <v>2052.7361707896575</v>
      </c>
      <c r="CB61" s="201">
        <f t="shared" si="47"/>
        <v>2153.6631455487686</v>
      </c>
      <c r="CC61" s="201">
        <f>+(CC58-CB58)/(CC2-CB2)</f>
        <v>2258.5868231972331</v>
      </c>
      <c r="CD61" s="201">
        <f>+(CD58-CC58)/(CD2-CC2)</f>
        <v>2367.6192626911334</v>
      </c>
    </row>
    <row r="62" spans="1:82" s="202" customFormat="1" ht="17.399999999999999" customHeight="1" x14ac:dyDescent="0.25">
      <c r="A62" s="118" t="s">
        <v>50</v>
      </c>
      <c r="B62" s="201">
        <f t="shared" ref="B62:AG62" si="48">+SUM(B60:B61)</f>
        <v>109.99684286492827</v>
      </c>
      <c r="C62" s="201">
        <f t="shared" si="48"/>
        <v>126.353957876678</v>
      </c>
      <c r="D62" s="186">
        <f t="shared" si="48"/>
        <v>144.99696844342782</v>
      </c>
      <c r="E62" s="186">
        <f t="shared" si="48"/>
        <v>165.089644830043</v>
      </c>
      <c r="F62" s="186">
        <f t="shared" si="48"/>
        <v>187.03151605771475</v>
      </c>
      <c r="G62" s="186">
        <f t="shared" si="48"/>
        <v>210.77435038812899</v>
      </c>
      <c r="H62" s="186">
        <f t="shared" si="48"/>
        <v>236.42530788359986</v>
      </c>
      <c r="I62" s="187">
        <f t="shared" si="48"/>
        <v>264.0861413414529</v>
      </c>
      <c r="J62" s="201">
        <f t="shared" si="48"/>
        <v>293.93043482680775</v>
      </c>
      <c r="K62" s="201">
        <f t="shared" si="48"/>
        <v>326.08608466518223</v>
      </c>
      <c r="L62" s="201">
        <f t="shared" si="48"/>
        <v>360.71673372591653</v>
      </c>
      <c r="M62" s="201">
        <f t="shared" si="48"/>
        <v>398.00102861758137</v>
      </c>
      <c r="N62" s="201">
        <f t="shared" si="48"/>
        <v>438.0681871090809</v>
      </c>
      <c r="O62" s="201">
        <f t="shared" si="48"/>
        <v>481.21072722152695</v>
      </c>
      <c r="P62" s="201">
        <f t="shared" si="48"/>
        <v>527.66169154218744</v>
      </c>
      <c r="Q62" s="201">
        <f t="shared" si="48"/>
        <v>577.65459668709946</v>
      </c>
      <c r="R62" s="317">
        <f t="shared" si="48"/>
        <v>631.47988294300706</v>
      </c>
      <c r="S62" s="201">
        <f t="shared" si="48"/>
        <v>689.40563869233472</v>
      </c>
      <c r="T62" s="201">
        <f t="shared" si="48"/>
        <v>750.60851339458941</v>
      </c>
      <c r="U62" s="201">
        <f t="shared" si="48"/>
        <v>817.47387358793617</v>
      </c>
      <c r="V62" s="201">
        <f t="shared" si="48"/>
        <v>890.44807969553335</v>
      </c>
      <c r="W62" s="201">
        <f t="shared" si="48"/>
        <v>969.5450976224131</v>
      </c>
      <c r="X62" s="201">
        <f t="shared" si="48"/>
        <v>1055.7433799812597</v>
      </c>
      <c r="Y62" s="201">
        <f t="shared" si="48"/>
        <v>1152.617355057849</v>
      </c>
      <c r="Z62" s="201">
        <f t="shared" si="48"/>
        <v>1256.9748338707598</v>
      </c>
      <c r="AA62" s="201">
        <f t="shared" si="48"/>
        <v>1369.3826004091206</v>
      </c>
      <c r="AB62" s="201">
        <f t="shared" si="48"/>
        <v>1490.4459308712799</v>
      </c>
      <c r="AC62" s="201">
        <f t="shared" si="48"/>
        <v>1620.8009091057388</v>
      </c>
      <c r="AD62" s="201">
        <f t="shared" si="48"/>
        <v>1761.1181355597075</v>
      </c>
      <c r="AE62" s="201">
        <f t="shared" si="48"/>
        <v>1912.1197358921902</v>
      </c>
      <c r="AF62" s="201">
        <f t="shared" si="48"/>
        <v>2074.5896678535591</v>
      </c>
      <c r="AG62" s="201">
        <f t="shared" si="48"/>
        <v>2249.3194975030965</v>
      </c>
      <c r="AH62" s="201">
        <f t="shared" ref="AH62:BM62" si="49">+SUM(AH60:AH61)</f>
        <v>2437.1549765143495</v>
      </c>
      <c r="AI62" s="201">
        <f t="shared" si="49"/>
        <v>2639.0096060776486</v>
      </c>
      <c r="AJ62" s="201">
        <f t="shared" si="49"/>
        <v>2855.8905415037821</v>
      </c>
      <c r="AK62" s="201">
        <f t="shared" si="49"/>
        <v>3088.1085413836558</v>
      </c>
      <c r="AL62" s="201">
        <f t="shared" si="49"/>
        <v>3337.933128722721</v>
      </c>
      <c r="AM62" s="201">
        <f t="shared" si="49"/>
        <v>3599.4346918794199</v>
      </c>
      <c r="AN62" s="201">
        <f t="shared" si="49"/>
        <v>3898.3860359279306</v>
      </c>
      <c r="AO62" s="201">
        <f t="shared" si="49"/>
        <v>4199.4852916438922</v>
      </c>
      <c r="AP62" s="201">
        <f t="shared" si="49"/>
        <v>4521.1348763992119</v>
      </c>
      <c r="AQ62" s="201">
        <f t="shared" si="49"/>
        <v>4864.6310369000057</v>
      </c>
      <c r="AR62" s="201">
        <f t="shared" si="49"/>
        <v>5231.2840063171025</v>
      </c>
      <c r="AS62" s="201">
        <f t="shared" si="49"/>
        <v>5622.4558576066229</v>
      </c>
      <c r="AT62" s="201">
        <f t="shared" si="49"/>
        <v>6039.5683303559172</v>
      </c>
      <c r="AU62" s="201">
        <f t="shared" si="49"/>
        <v>6484.1042266214999</v>
      </c>
      <c r="AV62" s="201">
        <f t="shared" si="49"/>
        <v>6957.6077812642243</v>
      </c>
      <c r="AW62" s="201">
        <f t="shared" si="49"/>
        <v>7461.6848318744496</v>
      </c>
      <c r="AX62" s="201">
        <f t="shared" si="49"/>
        <v>7998.002683881592</v>
      </c>
      <c r="AY62" s="201">
        <f t="shared" si="49"/>
        <v>8568.2894774683537</v>
      </c>
      <c r="AZ62" s="201">
        <f t="shared" si="49"/>
        <v>9174.3329042631194</v>
      </c>
      <c r="BA62" s="201">
        <f t="shared" si="49"/>
        <v>9817.9781497745262</v>
      </c>
      <c r="BB62" s="201">
        <f t="shared" si="49"/>
        <v>10501.124940112612</v>
      </c>
      <c r="BC62" s="201">
        <f t="shared" si="49"/>
        <v>11225.723557511406</v>
      </c>
      <c r="BD62" s="201">
        <f t="shared" si="49"/>
        <v>11993.769665807158</v>
      </c>
      <c r="BE62" s="201">
        <f t="shared" si="49"/>
        <v>12807.297759077243</v>
      </c>
      <c r="BF62" s="201">
        <f t="shared" si="49"/>
        <v>13668.373019646855</v>
      </c>
      <c r="BG62" s="201">
        <f t="shared" si="49"/>
        <v>14585.283677171328</v>
      </c>
      <c r="BH62" s="201">
        <f t="shared" si="49"/>
        <v>15542.834892196084</v>
      </c>
      <c r="BI62" s="201">
        <f t="shared" si="49"/>
        <v>16547.005952985921</v>
      </c>
      <c r="BJ62" s="201">
        <f t="shared" si="49"/>
        <v>17608.356104451268</v>
      </c>
      <c r="BK62" s="201">
        <f t="shared" si="49"/>
        <v>18729.70151003675</v>
      </c>
      <c r="BL62" s="201">
        <f t="shared" si="49"/>
        <v>19913.744160710135</v>
      </c>
      <c r="BM62" s="201">
        <f t="shared" si="49"/>
        <v>21163.235361474832</v>
      </c>
      <c r="BN62" s="201">
        <f t="shared" ref="BN62:CB62" si="50">+SUM(BN60:BN61)</f>
        <v>22481.027635039009</v>
      </c>
      <c r="BO62" s="201">
        <f t="shared" si="50"/>
        <v>23870.089001640845</v>
      </c>
      <c r="BP62" s="201">
        <f t="shared" si="50"/>
        <v>25333.505394462933</v>
      </c>
      <c r="BQ62" s="201">
        <f t="shared" si="50"/>
        <v>26874.479938582732</v>
      </c>
      <c r="BR62" s="201">
        <f t="shared" si="50"/>
        <v>28496.331819633207</v>
      </c>
      <c r="BS62" s="201">
        <f t="shared" si="50"/>
        <v>30202.495476586548</v>
      </c>
      <c r="BT62" s="201">
        <f t="shared" si="50"/>
        <v>31996.52023677867</v>
      </c>
      <c r="BU62" s="201">
        <f t="shared" si="50"/>
        <v>33882.070341506231</v>
      </c>
      <c r="BV62" s="201">
        <f t="shared" si="50"/>
        <v>35862.925277578768</v>
      </c>
      <c r="BW62" s="201">
        <f t="shared" si="50"/>
        <v>37942.98033542333</v>
      </c>
      <c r="BX62" s="201">
        <f t="shared" si="50"/>
        <v>40126.247327747631</v>
      </c>
      <c r="BY62" s="201">
        <f t="shared" si="50"/>
        <v>42416.85541595528</v>
      </c>
      <c r="BZ62" s="201">
        <f t="shared" si="50"/>
        <v>44819.05200255102</v>
      </c>
      <c r="CA62" s="201">
        <f t="shared" si="50"/>
        <v>47337.203656578371</v>
      </c>
      <c r="CB62" s="201">
        <f t="shared" si="50"/>
        <v>49975.797046034437</v>
      </c>
      <c r="CC62" s="201">
        <f>+SUM(CC60:CC61)</f>
        <v>52739.439856583638</v>
      </c>
      <c r="CD62" s="201">
        <f>+SUM(CD60:CD61)</f>
        <v>55632.861680075446</v>
      </c>
    </row>
    <row r="63" spans="1:82" s="202" customFormat="1" ht="17.399999999999999" customHeight="1" x14ac:dyDescent="0.25">
      <c r="A63" s="118" t="s">
        <v>28</v>
      </c>
      <c r="B63" s="202">
        <f t="shared" ref="B63:BM63" si="51">(B60/B38)*1000</f>
        <v>12.867962663228711</v>
      </c>
      <c r="C63" s="202">
        <f t="shared" si="51"/>
        <v>14.270111909272854</v>
      </c>
      <c r="D63" s="148">
        <f t="shared" si="51"/>
        <v>15.784016692155605</v>
      </c>
      <c r="E63" s="148">
        <f t="shared" si="51"/>
        <v>17.424616361285022</v>
      </c>
      <c r="F63" s="148">
        <f t="shared" si="51"/>
        <v>19.205285050630049</v>
      </c>
      <c r="G63" s="148">
        <f t="shared" si="51"/>
        <v>21.139509674603151</v>
      </c>
      <c r="H63" s="148">
        <f t="shared" si="51"/>
        <v>23.23941376307544</v>
      </c>
      <c r="I63" s="199">
        <f t="shared" si="51"/>
        <v>25.516445265885636</v>
      </c>
      <c r="J63" s="202">
        <f t="shared" si="51"/>
        <v>27.98370950817359</v>
      </c>
      <c r="K63" s="202">
        <f t="shared" si="51"/>
        <v>30.654816611581634</v>
      </c>
      <c r="L63" s="202">
        <f t="shared" si="51"/>
        <v>33.544335336604526</v>
      </c>
      <c r="M63" s="202">
        <f t="shared" si="51"/>
        <v>36.667873357202438</v>
      </c>
      <c r="N63" s="202">
        <f t="shared" si="51"/>
        <v>40.035849741905174</v>
      </c>
      <c r="O63" s="202">
        <f t="shared" si="51"/>
        <v>43.676391351885826</v>
      </c>
      <c r="P63" s="202">
        <f t="shared" si="51"/>
        <v>47.605275173010803</v>
      </c>
      <c r="Q63" s="202">
        <f t="shared" si="51"/>
        <v>51.844683925669671</v>
      </c>
      <c r="R63" s="315">
        <f t="shared" si="51"/>
        <v>56.420736032745943</v>
      </c>
      <c r="S63" s="202">
        <f t="shared" si="51"/>
        <v>61.359459318668605</v>
      </c>
      <c r="T63" s="202">
        <f t="shared" si="51"/>
        <v>66.564879319450981</v>
      </c>
      <c r="U63" s="202">
        <f t="shared" si="51"/>
        <v>72.318904503642173</v>
      </c>
      <c r="V63" s="202">
        <f t="shared" si="51"/>
        <v>78.567869420953286</v>
      </c>
      <c r="W63" s="202">
        <f t="shared" si="51"/>
        <v>85.392658402350747</v>
      </c>
      <c r="X63" s="202">
        <f t="shared" si="51"/>
        <v>92.928432245232017</v>
      </c>
      <c r="Y63" s="202">
        <f t="shared" si="51"/>
        <v>101.15918746882022</v>
      </c>
      <c r="Z63" s="202">
        <f t="shared" si="51"/>
        <v>110.09541743206545</v>
      </c>
      <c r="AA63" s="202">
        <f t="shared" si="51"/>
        <v>119.76478317045472</v>
      </c>
      <c r="AB63" s="202">
        <f t="shared" si="51"/>
        <v>130.20640294177082</v>
      </c>
      <c r="AC63" s="202">
        <f t="shared" si="51"/>
        <v>141.46752406830689</v>
      </c>
      <c r="AD63" s="202">
        <f t="shared" si="51"/>
        <v>153.60189838877633</v>
      </c>
      <c r="AE63" s="202">
        <f t="shared" si="51"/>
        <v>166.66991308398792</v>
      </c>
      <c r="AF63" s="202">
        <f t="shared" si="51"/>
        <v>180.73616610311248</v>
      </c>
      <c r="AG63" s="202">
        <f t="shared" si="51"/>
        <v>195.87007868025063</v>
      </c>
      <c r="AH63" s="202">
        <f t="shared" si="51"/>
        <v>212.1471510226977</v>
      </c>
      <c r="AI63" s="202">
        <f t="shared" si="51"/>
        <v>229.65148750665543</v>
      </c>
      <c r="AJ63" s="202">
        <f t="shared" si="51"/>
        <v>248.48090195740349</v>
      </c>
      <c r="AK63" s="202">
        <f t="shared" si="51"/>
        <v>268.67945362786253</v>
      </c>
      <c r="AL63" s="202">
        <f t="shared" si="51"/>
        <v>290.52448432177289</v>
      </c>
      <c r="AM63" s="202">
        <f t="shared" si="51"/>
        <v>313.49634602029772</v>
      </c>
      <c r="AN63" s="202">
        <f t="shared" si="51"/>
        <v>338.77150925114893</v>
      </c>
      <c r="AO63" s="202">
        <f t="shared" si="51"/>
        <v>365.59135572342547</v>
      </c>
      <c r="AP63" s="202">
        <f t="shared" si="51"/>
        <v>394.10926246212074</v>
      </c>
      <c r="AQ63" s="202">
        <f t="shared" si="51"/>
        <v>424.46795591459818</v>
      </c>
      <c r="AR63" s="202">
        <f t="shared" si="51"/>
        <v>456.80613169881093</v>
      </c>
      <c r="AS63" s="202">
        <f t="shared" si="51"/>
        <v>491.26156644624183</v>
      </c>
      <c r="AT63" s="202">
        <f t="shared" si="51"/>
        <v>527.97297391192342</v>
      </c>
      <c r="AU63" s="202">
        <f t="shared" si="51"/>
        <v>567.08128968289134</v>
      </c>
      <c r="AV63" s="202">
        <f t="shared" si="51"/>
        <v>608.73060915504584</v>
      </c>
      <c r="AW63" s="202">
        <f t="shared" si="51"/>
        <v>653.06887115283109</v>
      </c>
      <c r="AX63" s="202">
        <f t="shared" si="51"/>
        <v>700.24833838768791</v>
      </c>
      <c r="AY63" s="202">
        <f t="shared" si="51"/>
        <v>750.42590876133534</v>
      </c>
      <c r="AZ63" s="202">
        <f t="shared" si="51"/>
        <v>803.76328074312607</v>
      </c>
      <c r="BA63" s="202">
        <f t="shared" si="51"/>
        <v>860.42698753800653</v>
      </c>
      <c r="BB63" s="202">
        <f t="shared" si="51"/>
        <v>920.58830757512419</v>
      </c>
      <c r="BC63" s="202">
        <f t="shared" si="51"/>
        <v>984.42305265696871</v>
      </c>
      <c r="BD63" s="202">
        <f t="shared" si="51"/>
        <v>1052.1112296773415</v>
      </c>
      <c r="BE63" s="202">
        <f t="shared" si="51"/>
        <v>1123.8365670090564</v>
      </c>
      <c r="BF63" s="202">
        <f t="shared" si="51"/>
        <v>1199.7858926129416</v>
      </c>
      <c r="BG63" s="202">
        <f t="shared" si="51"/>
        <v>1280.7213362873388</v>
      </c>
      <c r="BH63" s="202">
        <f t="shared" si="51"/>
        <v>1365.0133094599644</v>
      </c>
      <c r="BI63" s="202">
        <f t="shared" si="51"/>
        <v>1454.01094169312</v>
      </c>
      <c r="BJ63" s="202">
        <f t="shared" si="51"/>
        <v>1548.0017880190546</v>
      </c>
      <c r="BK63" s="202">
        <f t="shared" si="51"/>
        <v>1647.2526083301832</v>
      </c>
      <c r="BL63" s="202">
        <f t="shared" si="51"/>
        <v>1752.0249864526966</v>
      </c>
      <c r="BM63" s="202">
        <f t="shared" si="51"/>
        <v>1862.5821606083839</v>
      </c>
      <c r="BN63" s="202">
        <f t="shared" ref="BN63:CB63" si="52">(BN60/BN38)*1000</f>
        <v>1979.1923509131516</v>
      </c>
      <c r="BO63" s="202">
        <f t="shared" si="52"/>
        <v>2102.1305741775423</v>
      </c>
      <c r="BP63" s="202">
        <f t="shared" si="52"/>
        <v>2231.6797478822727</v>
      </c>
      <c r="BQ63" s="202">
        <f t="shared" si="52"/>
        <v>2368.1314200604247</v>
      </c>
      <c r="BR63" s="202">
        <f t="shared" si="52"/>
        <v>2511.7862805346317</v>
      </c>
      <c r="BS63" s="202">
        <f t="shared" si="52"/>
        <v>2662.9545349263331</v>
      </c>
      <c r="BT63" s="202">
        <f t="shared" si="52"/>
        <v>2821.9561891499175</v>
      </c>
      <c r="BU63" s="202">
        <f t="shared" si="52"/>
        <v>2989.1212744549894</v>
      </c>
      <c r="BV63" s="202">
        <f t="shared" si="52"/>
        <v>3164.7900326331755</v>
      </c>
      <c r="BW63" s="202">
        <f t="shared" si="52"/>
        <v>3349.3130743155098</v>
      </c>
      <c r="BX63" s="202">
        <f t="shared" si="52"/>
        <v>3543.0515188294121</v>
      </c>
      <c r="BY63" s="202">
        <f t="shared" si="52"/>
        <v>3746.3771210709046</v>
      </c>
      <c r="BZ63" s="202">
        <f t="shared" si="52"/>
        <v>3959.6723888078373</v>
      </c>
      <c r="CA63" s="202">
        <f t="shared" si="52"/>
        <v>4183.3306924577564</v>
      </c>
      <c r="CB63" s="202">
        <f t="shared" si="52"/>
        <v>4417.7563684715024</v>
      </c>
      <c r="CC63" s="202">
        <f>(CC60/CC38)*1000</f>
        <v>4663.3648168562713</v>
      </c>
      <c r="CD63" s="202">
        <f>(CD60/CD38)*1000</f>
        <v>4920.5825929897346</v>
      </c>
    </row>
    <row r="64" spans="1:82" s="203" customFormat="1" ht="17.399999999999999" customHeight="1" x14ac:dyDescent="0.25">
      <c r="A64" s="119" t="s">
        <v>51</v>
      </c>
      <c r="B64" s="203">
        <f t="shared" ref="B64:BM64" si="53">((B63)^(1-$B$11)-1)/(1-$B$11)-1</f>
        <v>1.7250833755198189</v>
      </c>
      <c r="C64" s="203">
        <f t="shared" si="53"/>
        <v>1.8429066309573932</v>
      </c>
      <c r="D64" s="148">
        <f t="shared" si="53"/>
        <v>1.9583605633524019</v>
      </c>
      <c r="E64" s="148">
        <f t="shared" si="53"/>
        <v>2.0721548007931228</v>
      </c>
      <c r="F64" s="148">
        <f t="shared" si="53"/>
        <v>2.1846761291664034</v>
      </c>
      <c r="G64" s="148">
        <f t="shared" si="53"/>
        <v>2.2961814960771965</v>
      </c>
      <c r="H64" s="148">
        <f t="shared" si="53"/>
        <v>2.406757409762077</v>
      </c>
      <c r="I64" s="203">
        <f t="shared" si="53"/>
        <v>2.5164089667436618</v>
      </c>
      <c r="J64" s="203">
        <f t="shared" si="53"/>
        <v>2.6251872773766993</v>
      </c>
      <c r="K64" s="203">
        <f t="shared" si="53"/>
        <v>2.7331252818492158</v>
      </c>
      <c r="L64" s="203">
        <f t="shared" si="53"/>
        <v>2.8402582289750828</v>
      </c>
      <c r="M64" s="203">
        <f t="shared" si="53"/>
        <v>2.9466232644356678</v>
      </c>
      <c r="N64" s="203">
        <f t="shared" si="53"/>
        <v>3.0520693947002115</v>
      </c>
      <c r="O64" s="203">
        <f t="shared" si="53"/>
        <v>3.1569629433228537</v>
      </c>
      <c r="P64" s="203">
        <f t="shared" si="53"/>
        <v>3.2612263483050548</v>
      </c>
      <c r="Q64" s="203">
        <f t="shared" si="53"/>
        <v>3.3649322003851596</v>
      </c>
      <c r="R64" s="323">
        <f t="shared" si="53"/>
        <v>3.4681950040843397</v>
      </c>
      <c r="S64" s="203">
        <f t="shared" si="53"/>
        <v>3.5710701522258335</v>
      </c>
      <c r="T64" s="203">
        <f t="shared" si="53"/>
        <v>3.6713124310045417</v>
      </c>
      <c r="U64" s="203">
        <f t="shared" si="53"/>
        <v>3.7737977415612098</v>
      </c>
      <c r="V64" s="203">
        <f t="shared" si="53"/>
        <v>3.8766699646194756</v>
      </c>
      <c r="W64" s="203">
        <f t="shared" si="53"/>
        <v>3.9804939931832992</v>
      </c>
      <c r="X64" s="203">
        <f t="shared" si="53"/>
        <v>4.08634705489456</v>
      </c>
      <c r="Y64" s="203">
        <f t="shared" si="53"/>
        <v>4.1930217890146535</v>
      </c>
      <c r="Z64" s="203">
        <f t="shared" si="53"/>
        <v>4.2998797966994848</v>
      </c>
      <c r="AA64" s="203">
        <f t="shared" si="53"/>
        <v>4.4065942761573549</v>
      </c>
      <c r="AB64" s="203">
        <f t="shared" si="53"/>
        <v>4.5130049160796482</v>
      </c>
      <c r="AC64" s="203">
        <f t="shared" si="53"/>
        <v>4.6190389100706541</v>
      </c>
      <c r="AD64" s="203">
        <f t="shared" si="53"/>
        <v>4.7246707434803126</v>
      </c>
      <c r="AE64" s="203">
        <f t="shared" si="53"/>
        <v>4.8299078090111669</v>
      </c>
      <c r="AF64" s="203">
        <f t="shared" si="53"/>
        <v>4.9347609284335503</v>
      </c>
      <c r="AG64" s="203">
        <f t="shared" si="53"/>
        <v>5.0392457621088704</v>
      </c>
      <c r="AH64" s="203">
        <f t="shared" si="53"/>
        <v>5.1433872441293804</v>
      </c>
      <c r="AI64" s="203">
        <f t="shared" si="53"/>
        <v>5.2472289053671872</v>
      </c>
      <c r="AJ64" s="203">
        <f t="shared" si="53"/>
        <v>5.3508510668680254</v>
      </c>
      <c r="AK64" s="203">
        <f t="shared" si="53"/>
        <v>5.4540224936566606</v>
      </c>
      <c r="AL64" s="203">
        <f t="shared" si="53"/>
        <v>5.5576187836760207</v>
      </c>
      <c r="AM64" s="203">
        <f t="shared" si="53"/>
        <v>5.6588628161417622</v>
      </c>
      <c r="AN64" s="203">
        <f t="shared" si="53"/>
        <v>5.7624173827997218</v>
      </c>
      <c r="AO64" s="203">
        <f t="shared" si="53"/>
        <v>5.8645636926806901</v>
      </c>
      <c r="AP64" s="203">
        <f t="shared" si="53"/>
        <v>5.9656459301003908</v>
      </c>
      <c r="AQ64" s="203">
        <f t="shared" si="53"/>
        <v>6.0658855573987349</v>
      </c>
      <c r="AR64" s="203">
        <f t="shared" si="53"/>
        <v>6.1654305040361237</v>
      </c>
      <c r="AS64" s="203">
        <f t="shared" si="53"/>
        <v>6.2643805617154937</v>
      </c>
      <c r="AT64" s="203">
        <f t="shared" si="53"/>
        <v>6.3628027824088775</v>
      </c>
      <c r="AU64" s="203">
        <f t="shared" si="53"/>
        <v>6.4607416027130018</v>
      </c>
      <c r="AV64" s="203">
        <f t="shared" si="53"/>
        <v>6.5582257009318194</v>
      </c>
      <c r="AW64" s="203">
        <f t="shared" si="53"/>
        <v>6.655272672319053</v>
      </c>
      <c r="AX64" s="203">
        <f t="shared" si="53"/>
        <v>6.7518922100312988</v>
      </c>
      <c r="AY64" s="203">
        <f t="shared" si="53"/>
        <v>6.8480882568485084</v>
      </c>
      <c r="AZ64" s="203">
        <f t="shared" si="53"/>
        <v>6.9438604478442949</v>
      </c>
      <c r="BA64" s="203">
        <f t="shared" si="53"/>
        <v>7.0392050645423225</v>
      </c>
      <c r="BB64" s="203">
        <f t="shared" si="53"/>
        <v>7.1341156517939481</v>
      </c>
      <c r="BC64" s="203">
        <f t="shared" si="53"/>
        <v>7.2285834004958076</v>
      </c>
      <c r="BD64" s="203">
        <f t="shared" si="53"/>
        <v>7.3225973659983641</v>
      </c>
      <c r="BE64" s="203">
        <f t="shared" si="53"/>
        <v>7.4161445692532553</v>
      </c>
      <c r="BF64" s="203">
        <f t="shared" si="53"/>
        <v>7.5092100125620203</v>
      </c>
      <c r="BG64" s="203">
        <f t="shared" si="53"/>
        <v>7.6024165972015307</v>
      </c>
      <c r="BH64" s="203">
        <f t="shared" si="53"/>
        <v>7.6937189374020072</v>
      </c>
      <c r="BI64" s="203">
        <f t="shared" si="53"/>
        <v>7.7844794162173443</v>
      </c>
      <c r="BJ64" s="203">
        <f t="shared" si="53"/>
        <v>7.8747723264901577</v>
      </c>
      <c r="BK64" s="203">
        <f t="shared" si="53"/>
        <v>7.964631384118908</v>
      </c>
      <c r="BL64" s="203">
        <f t="shared" si="53"/>
        <v>8.0540721341034924</v>
      </c>
      <c r="BM64" s="203">
        <f t="shared" si="53"/>
        <v>8.1431014159009649</v>
      </c>
      <c r="BN64" s="203">
        <f t="shared" ref="BN64:CB64" si="54">((BN63)^(1-$B$11)-1)/(1-$B$11)-1</f>
        <v>8.2317217349897263</v>
      </c>
      <c r="BO64" s="203">
        <f t="shared" si="54"/>
        <v>8.3199334425572911</v>
      </c>
      <c r="BP64" s="203">
        <f t="shared" si="54"/>
        <v>8.4077358860108315</v>
      </c>
      <c r="BQ64" s="203">
        <f t="shared" si="54"/>
        <v>8.4951280303736407</v>
      </c>
      <c r="BR64" s="203">
        <f t="shared" si="54"/>
        <v>8.5821087889810705</v>
      </c>
      <c r="BS64" s="203">
        <f t="shared" si="54"/>
        <v>8.6686771892984478</v>
      </c>
      <c r="BT64" s="203">
        <f t="shared" si="54"/>
        <v>8.7548324451330668</v>
      </c>
      <c r="BU64" s="203">
        <f t="shared" si="54"/>
        <v>8.8405739770512923</v>
      </c>
      <c r="BV64" s="203">
        <f t="shared" si="54"/>
        <v>8.9259014057124304</v>
      </c>
      <c r="BW64" s="203">
        <f t="shared" si="54"/>
        <v>9.0108145325467692</v>
      </c>
      <c r="BX64" s="203">
        <f t="shared" si="54"/>
        <v>9.0953133159564956</v>
      </c>
      <c r="BY64" s="203">
        <f t="shared" si="54"/>
        <v>9.1793978474432834</v>
      </c>
      <c r="BZ64" s="203">
        <f t="shared" si="54"/>
        <v>9.263068329826103</v>
      </c>
      <c r="CA64" s="203">
        <f t="shared" si="54"/>
        <v>9.3463250584208613</v>
      </c>
      <c r="CB64" s="203">
        <f t="shared" si="54"/>
        <v>9.4291684053422298</v>
      </c>
      <c r="CC64" s="203">
        <f>((CC63)^(1-$B$11)-1)/(1-$B$11)-1</f>
        <v>9.5115988067246882</v>
      </c>
      <c r="CD64" s="203">
        <f>((CD63)^(1-$B$11)-1)/(1-$B$11)-1</f>
        <v>9.5936167525001181</v>
      </c>
    </row>
    <row r="65" spans="1:82" s="202" customFormat="1" ht="17.399999999999999" customHeight="1" x14ac:dyDescent="0.25">
      <c r="A65" s="118" t="s">
        <v>52</v>
      </c>
      <c r="B65" s="201">
        <f t="shared" ref="B65:BM65" si="55">+B64*B38*B13</f>
        <v>13374.398902067604</v>
      </c>
      <c r="C65" s="201">
        <f t="shared" si="55"/>
        <v>13183.139778507139</v>
      </c>
      <c r="D65" s="186">
        <f t="shared" si="55"/>
        <v>12864.469076684289</v>
      </c>
      <c r="E65" s="186">
        <f t="shared" si="55"/>
        <v>12453.164226895298</v>
      </c>
      <c r="F65" s="186">
        <f t="shared" si="55"/>
        <v>11977.210939186531</v>
      </c>
      <c r="G65" s="186">
        <f t="shared" si="55"/>
        <v>11459.407789172852</v>
      </c>
      <c r="H65" s="186">
        <f t="shared" si="55"/>
        <v>10917.630028438994</v>
      </c>
      <c r="I65" s="201">
        <f t="shared" si="55"/>
        <v>10365.891180658877</v>
      </c>
      <c r="J65" s="201">
        <f t="shared" si="55"/>
        <v>9815.3685122427778</v>
      </c>
      <c r="K65" s="201">
        <f t="shared" si="55"/>
        <v>9274.5162752811975</v>
      </c>
      <c r="L65" s="201">
        <f t="shared" si="55"/>
        <v>8749.5843712405822</v>
      </c>
      <c r="M65" s="201">
        <f t="shared" si="55"/>
        <v>8245.0079811552969</v>
      </c>
      <c r="N65" s="201">
        <f t="shared" si="55"/>
        <v>7763.2752799702621</v>
      </c>
      <c r="O65" s="201">
        <f t="shared" si="55"/>
        <v>7307.0827049011323</v>
      </c>
      <c r="P65" s="201">
        <f t="shared" si="55"/>
        <v>6876.9916552499826</v>
      </c>
      <c r="Q65" s="201">
        <f t="shared" si="55"/>
        <v>6473.2701100461509</v>
      </c>
      <c r="R65" s="304">
        <f t="shared" si="55"/>
        <v>6095.728514230208</v>
      </c>
      <c r="S65" s="201">
        <f t="shared" si="55"/>
        <v>5743.6724862846113</v>
      </c>
      <c r="T65" s="201">
        <f t="shared" si="55"/>
        <v>5412.7601045737165</v>
      </c>
      <c r="U65" s="201">
        <f t="shared" si="55"/>
        <v>5109.2311666243204</v>
      </c>
      <c r="V65" s="201">
        <f t="shared" si="55"/>
        <v>4828.5836685195109</v>
      </c>
      <c r="W65" s="201">
        <f t="shared" si="55"/>
        <v>4569.9672625294606</v>
      </c>
      <c r="X65" s="201">
        <f t="shared" si="55"/>
        <v>4332.9192750795046</v>
      </c>
      <c r="Y65" s="201">
        <f t="shared" si="55"/>
        <v>4114.4837154055067</v>
      </c>
      <c r="Z65" s="201">
        <f t="shared" si="55"/>
        <v>3912.7119207704454</v>
      </c>
      <c r="AA65" s="201">
        <f t="shared" si="55"/>
        <v>3726.1713464209461</v>
      </c>
      <c r="AB65" s="201">
        <f t="shared" si="55"/>
        <v>3553.701967651325</v>
      </c>
      <c r="AC65" s="201">
        <f t="shared" si="55"/>
        <v>3394.2992640136508</v>
      </c>
      <c r="AD65" s="201">
        <f t="shared" si="55"/>
        <v>3247.0605056805307</v>
      </c>
      <c r="AE65" s="201">
        <f t="shared" si="55"/>
        <v>3111.1637502988774</v>
      </c>
      <c r="AF65" s="201">
        <f t="shared" si="55"/>
        <v>2985.8431178908481</v>
      </c>
      <c r="AG65" s="201">
        <f t="shared" si="55"/>
        <v>2870.3888045945355</v>
      </c>
      <c r="AH65" s="201">
        <f t="shared" si="55"/>
        <v>2764.1477565447462</v>
      </c>
      <c r="AI65" s="201">
        <f t="shared" si="55"/>
        <v>2666.5256478390552</v>
      </c>
      <c r="AJ65" s="201">
        <f t="shared" si="55"/>
        <v>2576.9915818301502</v>
      </c>
      <c r="AK65" s="201">
        <f t="shared" si="55"/>
        <v>2494.9128432141051</v>
      </c>
      <c r="AL65" s="201">
        <f t="shared" si="55"/>
        <v>2420.2058835205466</v>
      </c>
      <c r="AM65" s="201">
        <f t="shared" si="55"/>
        <v>2351.240773619119</v>
      </c>
      <c r="AN65" s="201">
        <f t="shared" si="55"/>
        <v>2289.5940187607971</v>
      </c>
      <c r="AO65" s="201">
        <f t="shared" si="55"/>
        <v>2233.3596752511648</v>
      </c>
      <c r="AP65" s="201">
        <f t="shared" si="55"/>
        <v>2182.4016132490888</v>
      </c>
      <c r="AQ65" s="201">
        <f t="shared" si="55"/>
        <v>2136.5456768096642</v>
      </c>
      <c r="AR65" s="201">
        <f t="shared" si="55"/>
        <v>2095.6077674851954</v>
      </c>
      <c r="AS65" s="201">
        <f t="shared" si="55"/>
        <v>2059.4079385268933</v>
      </c>
      <c r="AT65" s="201">
        <f t="shared" si="55"/>
        <v>2027.7782450837688</v>
      </c>
      <c r="AU65" s="201">
        <f t="shared" si="55"/>
        <v>2000.5672838650908</v>
      </c>
      <c r="AV65" s="201">
        <f t="shared" si="55"/>
        <v>1977.6428053626319</v>
      </c>
      <c r="AW65" s="201">
        <f t="shared" si="55"/>
        <v>1958.8931751767645</v>
      </c>
      <c r="AX65" s="201">
        <f t="shared" si="55"/>
        <v>1840.667806148412</v>
      </c>
      <c r="AY65" s="201">
        <f t="shared" si="55"/>
        <v>1729.1089053921796</v>
      </c>
      <c r="AZ65" s="201">
        <f t="shared" si="55"/>
        <v>1623.8855310312886</v>
      </c>
      <c r="BA65" s="201">
        <f t="shared" si="55"/>
        <v>1524.6777442667003</v>
      </c>
      <c r="BB65" s="201">
        <f t="shared" si="55"/>
        <v>1431.1771584912526</v>
      </c>
      <c r="BC65" s="201">
        <f t="shared" si="55"/>
        <v>1343.0872323083572</v>
      </c>
      <c r="BD65" s="201">
        <f t="shared" si="55"/>
        <v>1260.1233807502672</v>
      </c>
      <c r="BE65" s="201">
        <f t="shared" si="55"/>
        <v>1182.0129553002748</v>
      </c>
      <c r="BF65" s="201">
        <f t="shared" si="55"/>
        <v>1108.4951279225763</v>
      </c>
      <c r="BG65" s="201">
        <f t="shared" si="55"/>
        <v>1039.4082007215434</v>
      </c>
      <c r="BH65" s="201">
        <f t="shared" si="55"/>
        <v>974.23842773428191</v>
      </c>
      <c r="BI65" s="201">
        <f t="shared" si="55"/>
        <v>912.96173273826162</v>
      </c>
      <c r="BJ65" s="201">
        <f t="shared" si="55"/>
        <v>855.37139279877169</v>
      </c>
      <c r="BK65" s="201">
        <f t="shared" si="55"/>
        <v>801.26434221022657</v>
      </c>
      <c r="BL65" s="201">
        <f t="shared" si="55"/>
        <v>750.44491374559357</v>
      </c>
      <c r="BM65" s="201">
        <f t="shared" si="55"/>
        <v>702.72612499899981</v>
      </c>
      <c r="BN65" s="201">
        <f t="shared" ref="BN65:CB65" si="56">+BN64*BN38*BN13</f>
        <v>657.93002299163743</v>
      </c>
      <c r="BO65" s="201">
        <f t="shared" si="56"/>
        <v>615.88763626810317</v>
      </c>
      <c r="BP65" s="201">
        <f t="shared" si="56"/>
        <v>576.43875266884322</v>
      </c>
      <c r="BQ65" s="201">
        <f t="shared" si="56"/>
        <v>539.431617042423</v>
      </c>
      <c r="BR65" s="201">
        <f t="shared" si="56"/>
        <v>504.72259348567553</v>
      </c>
      <c r="BS65" s="201">
        <f t="shared" si="56"/>
        <v>472.17581473223566</v>
      </c>
      <c r="BT65" s="201">
        <f t="shared" si="56"/>
        <v>441.66283061107589</v>
      </c>
      <c r="BU65" s="201">
        <f t="shared" si="56"/>
        <v>413.06226192080982</v>
      </c>
      <c r="BV65" s="201">
        <f t="shared" si="56"/>
        <v>386.25946305595011</v>
      </c>
      <c r="BW65" s="201">
        <f t="shared" si="56"/>
        <v>361.14619507859555</v>
      </c>
      <c r="BX65" s="201">
        <f t="shared" si="56"/>
        <v>337.6203100350283</v>
      </c>
      <c r="BY65" s="201">
        <f t="shared" si="56"/>
        <v>315.58544683498258</v>
      </c>
      <c r="BZ65" s="201">
        <f t="shared" si="56"/>
        <v>294.95073875454949</v>
      </c>
      <c r="CA65" s="201">
        <f t="shared" si="56"/>
        <v>275.63053248732143</v>
      </c>
      <c r="CB65" s="201">
        <f t="shared" si="56"/>
        <v>257.5441185948045</v>
      </c>
      <c r="CC65" s="201">
        <f>+CC64*CC38*CC13</f>
        <v>240.61547316522828</v>
      </c>
      <c r="CD65" s="201">
        <f>+CD64*CD38*CD13</f>
        <v>224.77301046340571</v>
      </c>
    </row>
    <row r="66" spans="1:82" ht="17.399999999999999" customHeight="1" x14ac:dyDescent="0.25">
      <c r="A66" s="96" t="s">
        <v>426</v>
      </c>
      <c r="B66" s="204">
        <f>SUM(B65:CD65)*5*B34+B35</f>
        <v>6659.62281158736</v>
      </c>
      <c r="C66" s="205">
        <v>6659.3306695010015</v>
      </c>
      <c r="D66" s="362">
        <f>+B66-C66</f>
        <v>0.29214208635858085</v>
      </c>
      <c r="F66" s="124" t="s">
        <v>207</v>
      </c>
      <c r="G66" s="351">
        <f>+B170</f>
        <v>6659.4768547208996</v>
      </c>
      <c r="H66" s="351">
        <f>+B66-G66</f>
        <v>0.1459568664604376</v>
      </c>
      <c r="J66" s="143"/>
      <c r="K66" s="143"/>
      <c r="L66" s="143"/>
      <c r="M66" s="143"/>
      <c r="N66" s="143"/>
      <c r="O66" s="143"/>
      <c r="P66" s="143"/>
      <c r="Q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 t="e">
        <f t="shared" ref="AC66:AK66" si="57">+AC65/AC59</f>
        <v>#DIV/0!</v>
      </c>
      <c r="AD66" s="143" t="e">
        <f t="shared" si="57"/>
        <v>#DIV/0!</v>
      </c>
      <c r="AE66" s="143" t="e">
        <f t="shared" si="57"/>
        <v>#DIV/0!</v>
      </c>
      <c r="AF66" s="143" t="e">
        <f t="shared" si="57"/>
        <v>#DIV/0!</v>
      </c>
      <c r="AG66" s="143" t="e">
        <f t="shared" si="57"/>
        <v>#DIV/0!</v>
      </c>
      <c r="AH66" s="143" t="e">
        <f t="shared" si="57"/>
        <v>#DIV/0!</v>
      </c>
      <c r="AI66" s="143" t="e">
        <f t="shared" si="57"/>
        <v>#DIV/0!</v>
      </c>
      <c r="AJ66" s="143" t="e">
        <f t="shared" si="57"/>
        <v>#DIV/0!</v>
      </c>
      <c r="AK66" s="143" t="e">
        <f t="shared" si="57"/>
        <v>#DIV/0!</v>
      </c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 t="e">
        <f t="shared" ref="BG66:BL66" si="58">+BG65/BG59</f>
        <v>#DIV/0!</v>
      </c>
      <c r="BH66" s="143" t="e">
        <f t="shared" si="58"/>
        <v>#DIV/0!</v>
      </c>
      <c r="BI66" s="143" t="e">
        <f t="shared" si="58"/>
        <v>#DIV/0!</v>
      </c>
      <c r="BJ66" s="143" t="e">
        <f t="shared" si="58"/>
        <v>#DIV/0!</v>
      </c>
      <c r="BK66" s="143" t="e">
        <f t="shared" si="58"/>
        <v>#DIV/0!</v>
      </c>
      <c r="BL66" s="143" t="e">
        <f t="shared" si="58"/>
        <v>#DIV/0!</v>
      </c>
      <c r="BM66" s="143"/>
      <c r="BN66" s="143"/>
      <c r="BO66" s="143"/>
      <c r="BP66" s="143"/>
      <c r="BQ66" s="143"/>
      <c r="BR66" s="143"/>
      <c r="BS66" s="143"/>
      <c r="BT66" s="143"/>
      <c r="BU66" s="143"/>
      <c r="BV66" s="143"/>
      <c r="BW66" s="143"/>
      <c r="BX66" s="143"/>
      <c r="BY66" s="143"/>
      <c r="BZ66" s="143"/>
      <c r="CA66" s="143"/>
      <c r="CB66" s="143"/>
      <c r="CC66" s="143"/>
      <c r="CD66" s="143"/>
    </row>
    <row r="67" spans="1:82" s="208" customFormat="1" ht="17.399999999999999" customHeight="1" thickBot="1" x14ac:dyDescent="0.3">
      <c r="A67" s="120" t="s">
        <v>460</v>
      </c>
      <c r="B67" s="206"/>
      <c r="C67" s="207"/>
      <c r="D67" s="175"/>
      <c r="E67" s="175"/>
      <c r="F67" s="175"/>
      <c r="G67" s="175"/>
      <c r="H67" s="175"/>
      <c r="I67" s="207"/>
      <c r="J67" s="207"/>
      <c r="K67" s="207"/>
      <c r="L67" s="207"/>
      <c r="M67" s="207"/>
      <c r="N67" s="207"/>
      <c r="O67" s="207"/>
      <c r="P67" s="207"/>
      <c r="Q67" s="207"/>
      <c r="R67" s="329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</row>
    <row r="68" spans="1:82" s="209" customFormat="1" ht="17.399999999999999" customHeight="1" thickTop="1" x14ac:dyDescent="0.25">
      <c r="A68" s="121" t="s">
        <v>195</v>
      </c>
      <c r="B68" s="209">
        <v>2020</v>
      </c>
      <c r="C68" s="209">
        <f>+B68+Parameters!$B$14</f>
        <v>2025</v>
      </c>
      <c r="D68" s="209">
        <f>+C68+Parameters!$B$14</f>
        <v>2030</v>
      </c>
      <c r="E68" s="209">
        <f>+D68+Parameters!$B$14</f>
        <v>2035</v>
      </c>
      <c r="F68" s="209">
        <f>+E68+Parameters!$B$14</f>
        <v>2040</v>
      </c>
      <c r="G68" s="209">
        <f>+F68+Parameters!$B$14</f>
        <v>2045</v>
      </c>
      <c r="H68" s="209">
        <f>+G68+Parameters!$B$14</f>
        <v>2050</v>
      </c>
      <c r="I68" s="209">
        <f>+H68+Parameters!$B$14</f>
        <v>2055</v>
      </c>
      <c r="J68" s="209">
        <f>+I68+Parameters!$B$14</f>
        <v>2060</v>
      </c>
      <c r="K68" s="209">
        <f>+J68+Parameters!$B$14</f>
        <v>2065</v>
      </c>
      <c r="L68" s="209">
        <f>+K68+Parameters!$B$14</f>
        <v>2070</v>
      </c>
      <c r="M68" s="209">
        <f>+L68+Parameters!$B$14</f>
        <v>2075</v>
      </c>
      <c r="N68" s="209">
        <f>+M68+Parameters!$B$14</f>
        <v>2080</v>
      </c>
      <c r="O68" s="209">
        <f>+N68+Parameters!$B$14</f>
        <v>2085</v>
      </c>
      <c r="P68" s="209">
        <f>+O68+Parameters!$B$14</f>
        <v>2090</v>
      </c>
      <c r="Q68" s="209">
        <f>+P68+Parameters!$B$14</f>
        <v>2095</v>
      </c>
      <c r="R68" s="330">
        <f>+Q68+Parameters!$B$14</f>
        <v>2100</v>
      </c>
      <c r="S68" s="209">
        <f>+R68+Parameters!$B$14</f>
        <v>2105</v>
      </c>
      <c r="T68" s="209">
        <f>+S68+Parameters!$B$14</f>
        <v>2110</v>
      </c>
      <c r="U68" s="209">
        <f>+T68+Parameters!$B$14</f>
        <v>2115</v>
      </c>
      <c r="V68" s="209">
        <f>+U68+Parameters!$B$14</f>
        <v>2120</v>
      </c>
      <c r="W68" s="209">
        <f>+V68+Parameters!$B$14</f>
        <v>2125</v>
      </c>
      <c r="X68" s="209">
        <f>+W68+Parameters!$B$14</f>
        <v>2130</v>
      </c>
      <c r="Y68" s="209">
        <f>+X68+Parameters!$B$14</f>
        <v>2135</v>
      </c>
      <c r="Z68" s="209">
        <f>+Y68+Parameters!$B$14</f>
        <v>2140</v>
      </c>
      <c r="AA68" s="209">
        <f>+Z68+Parameters!$B$14</f>
        <v>2145</v>
      </c>
      <c r="AB68" s="209">
        <f>+AA68+Parameters!$B$14</f>
        <v>2150</v>
      </c>
      <c r="AC68" s="209">
        <f>+AB68+Parameters!$B$14</f>
        <v>2155</v>
      </c>
      <c r="AD68" s="209">
        <f>+AC68+Parameters!$B$14</f>
        <v>2160</v>
      </c>
      <c r="AE68" s="209">
        <f>+AD68+Parameters!$B$14</f>
        <v>2165</v>
      </c>
      <c r="AF68" s="209">
        <f>+AE68+Parameters!$B$14</f>
        <v>2170</v>
      </c>
      <c r="AG68" s="209">
        <f>+AF68+Parameters!$B$14</f>
        <v>2175</v>
      </c>
      <c r="AH68" s="209">
        <f>+AG68+Parameters!$B$14</f>
        <v>2180</v>
      </c>
      <c r="AI68" s="209">
        <f>+AH68+Parameters!$B$14</f>
        <v>2185</v>
      </c>
      <c r="AJ68" s="209">
        <f>+AI68+Parameters!$B$14</f>
        <v>2190</v>
      </c>
      <c r="AK68" s="209">
        <f>+AJ68+Parameters!$B$14</f>
        <v>2195</v>
      </c>
      <c r="AL68" s="209">
        <f>+AK68+Parameters!$B$14</f>
        <v>2200</v>
      </c>
      <c r="AM68" s="209">
        <f>+AL68+Parameters!$B$14</f>
        <v>2205</v>
      </c>
      <c r="AN68" s="209">
        <f>+AM68+Parameters!$B$14</f>
        <v>2210</v>
      </c>
      <c r="AO68" s="209">
        <f>+AN68+Parameters!$B$14</f>
        <v>2215</v>
      </c>
      <c r="AP68" s="209">
        <f>+AO68+Parameters!$B$14</f>
        <v>2220</v>
      </c>
      <c r="AQ68" s="209">
        <f>+AP68+Parameters!$B$14</f>
        <v>2225</v>
      </c>
      <c r="AR68" s="209">
        <f>+AQ68+Parameters!$B$14</f>
        <v>2230</v>
      </c>
      <c r="AS68" s="209">
        <f>+AR68+Parameters!$B$14</f>
        <v>2235</v>
      </c>
      <c r="AT68" s="209">
        <f>+AS68+Parameters!$B$14</f>
        <v>2240</v>
      </c>
      <c r="AU68" s="209">
        <f>+AT68+Parameters!$B$14</f>
        <v>2245</v>
      </c>
      <c r="AV68" s="209">
        <f>+AU68+Parameters!$B$14</f>
        <v>2250</v>
      </c>
      <c r="AW68" s="209">
        <f>+AV68+Parameters!$B$14</f>
        <v>2255</v>
      </c>
      <c r="AX68" s="209">
        <f>+AW68+Parameters!$B$14</f>
        <v>2260</v>
      </c>
      <c r="AY68" s="209">
        <f>+AX68+Parameters!$B$14</f>
        <v>2265</v>
      </c>
      <c r="AZ68" s="209">
        <f>+AY68+Parameters!$B$14</f>
        <v>2270</v>
      </c>
      <c r="BA68" s="209">
        <f>+AZ68+Parameters!$B$14</f>
        <v>2275</v>
      </c>
      <c r="BB68" s="209">
        <f>+BA68+Parameters!$B$14</f>
        <v>2280</v>
      </c>
      <c r="BC68" s="209">
        <f>+BB68+Parameters!$B$14</f>
        <v>2285</v>
      </c>
      <c r="BD68" s="209">
        <f>+BC68+Parameters!$B$14</f>
        <v>2290</v>
      </c>
      <c r="BE68" s="209">
        <f>+BD68+Parameters!$B$14</f>
        <v>2295</v>
      </c>
      <c r="BF68" s="209">
        <f>+BE68+Parameters!$B$14</f>
        <v>2300</v>
      </c>
      <c r="BG68" s="209">
        <f>+BF68+Parameters!$B$14</f>
        <v>2305</v>
      </c>
      <c r="BH68" s="209">
        <f>+BG68+Parameters!$B$14</f>
        <v>2310</v>
      </c>
      <c r="BI68" s="209">
        <f>+BH68+Parameters!$B$14</f>
        <v>2315</v>
      </c>
      <c r="BJ68" s="209">
        <f>+BI68+Parameters!$B$14</f>
        <v>2320</v>
      </c>
      <c r="BK68" s="209">
        <f>+BJ68+Parameters!$B$14</f>
        <v>2325</v>
      </c>
      <c r="BL68" s="209">
        <f>+BK68+Parameters!$B$14</f>
        <v>2330</v>
      </c>
      <c r="BM68" s="209">
        <f>+BL68+Parameters!$B$14</f>
        <v>2335</v>
      </c>
      <c r="BN68" s="209">
        <f>+BM68+Parameters!$B$14</f>
        <v>2340</v>
      </c>
      <c r="BO68" s="209">
        <f>+BN68+Parameters!$B$14</f>
        <v>2345</v>
      </c>
      <c r="BP68" s="209">
        <f>+BO68+Parameters!$B$14</f>
        <v>2350</v>
      </c>
      <c r="BQ68" s="209">
        <f>+BP68+Parameters!$B$14</f>
        <v>2355</v>
      </c>
      <c r="BR68" s="209">
        <f>+BQ68+Parameters!$B$14</f>
        <v>2360</v>
      </c>
      <c r="BS68" s="209">
        <f>+BR68+Parameters!$B$14</f>
        <v>2365</v>
      </c>
      <c r="BT68" s="209">
        <f>+BS68+Parameters!$B$14</f>
        <v>2370</v>
      </c>
      <c r="BU68" s="209">
        <f>+BT68+Parameters!$B$14</f>
        <v>2375</v>
      </c>
      <c r="BV68" s="209">
        <f>+BU68+Parameters!$B$14</f>
        <v>2380</v>
      </c>
      <c r="BW68" s="209">
        <f>+BV68+Parameters!$B$14</f>
        <v>2385</v>
      </c>
      <c r="BX68" s="209">
        <f>+BW68+Parameters!$B$14</f>
        <v>2390</v>
      </c>
      <c r="BY68" s="209">
        <f>+BX68+Parameters!$B$14</f>
        <v>2395</v>
      </c>
      <c r="BZ68" s="209">
        <f>+BY68+Parameters!$B$14</f>
        <v>2400</v>
      </c>
      <c r="CA68" s="209">
        <f>+BZ68+Parameters!$B$14</f>
        <v>2405</v>
      </c>
      <c r="CB68" s="209">
        <f>+CA68+Parameters!$B$14</f>
        <v>2410</v>
      </c>
      <c r="CC68" s="209">
        <f>+CB68+Parameters!$B$14</f>
        <v>2415</v>
      </c>
      <c r="CD68" s="209">
        <f>+CC68+Parameters!$B$14</f>
        <v>2420</v>
      </c>
    </row>
    <row r="69" spans="1:82" s="211" customFormat="1" ht="17.399999999999999" customHeight="1" x14ac:dyDescent="0.25">
      <c r="A69" s="210" t="s">
        <v>514</v>
      </c>
      <c r="B69" s="211">
        <v>0.25636877670000002</v>
      </c>
      <c r="C69" s="211">
        <v>0.25373312539999998</v>
      </c>
      <c r="D69" s="211">
        <v>0.25114650599999999</v>
      </c>
      <c r="E69" s="211">
        <v>0.24956813729999999</v>
      </c>
      <c r="F69" s="211">
        <v>0.24842159059999999</v>
      </c>
      <c r="G69" s="211">
        <v>0.2476061336</v>
      </c>
      <c r="H69" s="211">
        <v>0.24704100030000001</v>
      </c>
      <c r="I69" s="211">
        <v>0.24678246140000001</v>
      </c>
      <c r="J69" s="211">
        <v>0.2467682732</v>
      </c>
      <c r="K69" s="211">
        <v>0.2469803917</v>
      </c>
      <c r="L69" s="211">
        <v>0.2474043229</v>
      </c>
      <c r="M69" s="211">
        <v>0.24802802430000001</v>
      </c>
      <c r="N69" s="211">
        <v>0.248840588</v>
      </c>
      <c r="O69" s="211">
        <v>0.24983003500000001</v>
      </c>
      <c r="P69" s="211">
        <v>0.25097922249999999</v>
      </c>
      <c r="Q69" s="211">
        <v>0.2522578654</v>
      </c>
      <c r="R69" s="319">
        <v>0.2536065092</v>
      </c>
      <c r="S69" s="211">
        <v>0.25514699099999999</v>
      </c>
      <c r="T69" s="211">
        <v>0.25673944679999999</v>
      </c>
      <c r="U69" s="211">
        <v>0.25826797689999997</v>
      </c>
      <c r="V69" s="211">
        <v>0.25949777149999997</v>
      </c>
      <c r="W69" s="211">
        <v>0.25999313229999998</v>
      </c>
      <c r="X69" s="211">
        <v>0.26156270619999999</v>
      </c>
      <c r="Y69" s="211">
        <v>0.26294530179999998</v>
      </c>
      <c r="Z69" s="211">
        <v>0.26423806820000001</v>
      </c>
      <c r="AA69" s="211">
        <v>0.26549394910000002</v>
      </c>
      <c r="AB69" s="211">
        <v>0.26673951559999998</v>
      </c>
      <c r="AC69" s="211">
        <v>0.26798618260000001</v>
      </c>
      <c r="AD69" s="211">
        <v>0.26923695600000003</v>
      </c>
      <c r="AE69" s="211">
        <v>0.27049712599999998</v>
      </c>
      <c r="AF69" s="211">
        <v>0.27176082019999998</v>
      </c>
      <c r="AG69" s="211">
        <v>0.27301810180000002</v>
      </c>
      <c r="AH69" s="211">
        <v>0.2742513251</v>
      </c>
      <c r="AI69" s="211">
        <v>0.2754279919</v>
      </c>
      <c r="AJ69" s="211">
        <v>0.27648707249999999</v>
      </c>
      <c r="AK69" s="211">
        <v>0.2773130533</v>
      </c>
      <c r="AL69" s="211">
        <v>0.27768705970000002</v>
      </c>
      <c r="AM69" s="211">
        <v>0.28000000000000003</v>
      </c>
      <c r="AN69" s="211">
        <v>0.28000000000000003</v>
      </c>
      <c r="AO69" s="211">
        <v>0.28000000000000003</v>
      </c>
      <c r="AP69" s="211">
        <v>0.28000000000000003</v>
      </c>
      <c r="AQ69" s="211">
        <v>0.28000000000000003</v>
      </c>
      <c r="AR69" s="211">
        <v>0.28000000000000003</v>
      </c>
      <c r="AS69" s="211">
        <v>0.28000000000000003</v>
      </c>
      <c r="AT69" s="211">
        <v>0.28000000000000003</v>
      </c>
      <c r="AU69" s="211">
        <v>0.28000000000000003</v>
      </c>
      <c r="AV69" s="211">
        <v>0.28000000000000003</v>
      </c>
      <c r="AW69" s="211">
        <v>0.28000000000000003</v>
      </c>
      <c r="AX69" s="211">
        <v>0.28000000000000003</v>
      </c>
      <c r="AY69" s="211">
        <v>0.28000000000000003</v>
      </c>
      <c r="AZ69" s="211">
        <v>0.28000000000000003</v>
      </c>
      <c r="BA69" s="211">
        <v>0.28000000000000003</v>
      </c>
      <c r="BB69" s="211">
        <v>0.28000000000000003</v>
      </c>
      <c r="BC69" s="211">
        <v>0.28000000000000003</v>
      </c>
      <c r="BD69" s="211">
        <v>0.28000000000000003</v>
      </c>
      <c r="BE69" s="211">
        <v>0.28000000000000003</v>
      </c>
      <c r="BF69" s="211">
        <v>0.28000000000000003</v>
      </c>
      <c r="BG69" s="211">
        <v>0.28000000000000003</v>
      </c>
      <c r="BH69" s="211">
        <v>0.28000000000000003</v>
      </c>
      <c r="BI69" s="211">
        <v>0.28000000000000003</v>
      </c>
      <c r="BJ69" s="211">
        <v>0.28000000000000003</v>
      </c>
      <c r="BK69" s="211">
        <v>0.28000000000000003</v>
      </c>
      <c r="BL69" s="211">
        <v>0.28000000000000003</v>
      </c>
      <c r="BM69" s="211">
        <v>0.28000000000000003</v>
      </c>
      <c r="BN69" s="211">
        <v>0.28000000000000003</v>
      </c>
      <c r="BO69" s="211">
        <v>0.28000000000000003</v>
      </c>
      <c r="BP69" s="211">
        <v>0.28000000000000003</v>
      </c>
      <c r="BQ69" s="211">
        <v>0.28000000000000003</v>
      </c>
      <c r="BR69" s="211">
        <v>0.28000000000000003</v>
      </c>
      <c r="BS69" s="211">
        <v>0.28000000000000003</v>
      </c>
      <c r="BT69" s="211">
        <v>0.28000000000000003</v>
      </c>
      <c r="BU69" s="211">
        <v>0.28000000000000003</v>
      </c>
      <c r="BV69" s="211">
        <v>0.28000000000000003</v>
      </c>
      <c r="BW69" s="211">
        <v>0.28000000000000003</v>
      </c>
      <c r="BX69" s="211">
        <v>0.28000000000000003</v>
      </c>
      <c r="BY69" s="211">
        <v>0.28000000000000003</v>
      </c>
      <c r="BZ69" s="211">
        <v>0.28000000000000003</v>
      </c>
      <c r="CA69" s="211">
        <v>0.28000000000000003</v>
      </c>
      <c r="CB69" s="211">
        <v>0.28000000000000003</v>
      </c>
      <c r="CC69" s="211">
        <v>0.28000000000000003</v>
      </c>
      <c r="CD69" s="211">
        <v>0.28000000000000003</v>
      </c>
    </row>
    <row r="70" spans="1:82" s="124" customFormat="1" ht="17.399999999999999" customHeight="1" x14ac:dyDescent="0.25">
      <c r="A70" s="212" t="s">
        <v>519</v>
      </c>
      <c r="B70" s="124">
        <f t="shared" ref="B70:AG70" si="59">+B189</f>
        <v>0.25636877670000002</v>
      </c>
      <c r="C70" s="124">
        <f t="shared" si="59"/>
        <v>0.25373312539999998</v>
      </c>
      <c r="D70" s="124">
        <f t="shared" si="59"/>
        <v>0.25114650599999999</v>
      </c>
      <c r="E70" s="124">
        <f t="shared" si="59"/>
        <v>0.24956813729999999</v>
      </c>
      <c r="F70" s="124">
        <f t="shared" si="59"/>
        <v>0.24842159059999999</v>
      </c>
      <c r="G70" s="124">
        <f t="shared" si="59"/>
        <v>0.2476061336</v>
      </c>
      <c r="H70" s="124">
        <f t="shared" si="59"/>
        <v>0.24704100030000001</v>
      </c>
      <c r="I70" s="124">
        <f t="shared" si="59"/>
        <v>0.24678246140000001</v>
      </c>
      <c r="J70" s="124">
        <f t="shared" si="59"/>
        <v>0.2467682732</v>
      </c>
      <c r="K70" s="124">
        <f t="shared" si="59"/>
        <v>0.2469803917</v>
      </c>
      <c r="L70" s="124">
        <f t="shared" si="59"/>
        <v>0.2474043229</v>
      </c>
      <c r="M70" s="124">
        <f t="shared" si="59"/>
        <v>0.24802802430000001</v>
      </c>
      <c r="N70" s="124">
        <f t="shared" si="59"/>
        <v>0.248840588</v>
      </c>
      <c r="O70" s="124">
        <f t="shared" si="59"/>
        <v>0.24983003500000001</v>
      </c>
      <c r="P70" s="124">
        <f t="shared" si="59"/>
        <v>0.25097922249999999</v>
      </c>
      <c r="Q70" s="124">
        <f t="shared" si="59"/>
        <v>0.2522578654</v>
      </c>
      <c r="R70" s="319">
        <f t="shared" si="59"/>
        <v>0.2536065092</v>
      </c>
      <c r="S70" s="124">
        <f t="shared" si="59"/>
        <v>0.25514699099999999</v>
      </c>
      <c r="T70" s="124">
        <f t="shared" si="59"/>
        <v>0.25673944679999999</v>
      </c>
      <c r="U70" s="124">
        <f t="shared" si="59"/>
        <v>0.25826797689999997</v>
      </c>
      <c r="V70" s="124">
        <f t="shared" si="59"/>
        <v>0.25949777149999997</v>
      </c>
      <c r="W70" s="124">
        <f t="shared" si="59"/>
        <v>0.25999313229999998</v>
      </c>
      <c r="X70" s="124">
        <f t="shared" si="59"/>
        <v>0.26156270619999999</v>
      </c>
      <c r="Y70" s="124">
        <f t="shared" si="59"/>
        <v>0.26294530179999998</v>
      </c>
      <c r="Z70" s="124">
        <f t="shared" si="59"/>
        <v>0.26423806820000001</v>
      </c>
      <c r="AA70" s="124">
        <f t="shared" si="59"/>
        <v>0.26549394910000002</v>
      </c>
      <c r="AB70" s="124">
        <f t="shared" si="59"/>
        <v>0.26673951559999998</v>
      </c>
      <c r="AC70" s="124">
        <f t="shared" si="59"/>
        <v>0.26798618260000001</v>
      </c>
      <c r="AD70" s="124">
        <f t="shared" si="59"/>
        <v>0.26923695600000003</v>
      </c>
      <c r="AE70" s="124">
        <f t="shared" si="59"/>
        <v>0.27049712599999998</v>
      </c>
      <c r="AF70" s="124">
        <f t="shared" si="59"/>
        <v>0.27176082019999998</v>
      </c>
      <c r="AG70" s="124">
        <f t="shared" si="59"/>
        <v>0.27301810180000002</v>
      </c>
      <c r="AH70" s="124">
        <f t="shared" ref="AH70:BM70" si="60">+AH189</f>
        <v>0.2742513251</v>
      </c>
      <c r="AI70" s="124">
        <f t="shared" si="60"/>
        <v>0.2754279919</v>
      </c>
      <c r="AJ70" s="124">
        <f t="shared" si="60"/>
        <v>0.27648707249999999</v>
      </c>
      <c r="AK70" s="124">
        <f t="shared" si="60"/>
        <v>0.2773130533</v>
      </c>
      <c r="AL70" s="124">
        <f t="shared" si="60"/>
        <v>0.27768705970000002</v>
      </c>
      <c r="AM70" s="124">
        <f t="shared" si="60"/>
        <v>0.28000000000000003</v>
      </c>
      <c r="AN70" s="124">
        <f t="shared" si="60"/>
        <v>0.28000000000000003</v>
      </c>
      <c r="AO70" s="124">
        <f t="shared" si="60"/>
        <v>0.28000000000000003</v>
      </c>
      <c r="AP70" s="124">
        <f t="shared" si="60"/>
        <v>0.28000000000000003</v>
      </c>
      <c r="AQ70" s="124">
        <f t="shared" si="60"/>
        <v>0.28000000000000003</v>
      </c>
      <c r="AR70" s="124">
        <f t="shared" si="60"/>
        <v>0.28000000000000003</v>
      </c>
      <c r="AS70" s="124">
        <f t="shared" si="60"/>
        <v>0.28000000000000003</v>
      </c>
      <c r="AT70" s="124">
        <f t="shared" si="60"/>
        <v>0.28000000000000003</v>
      </c>
      <c r="AU70" s="124">
        <f t="shared" si="60"/>
        <v>0.28000000000000003</v>
      </c>
      <c r="AV70" s="124">
        <f t="shared" si="60"/>
        <v>0.28000000000000003</v>
      </c>
      <c r="AW70" s="124">
        <f t="shared" si="60"/>
        <v>0.28000000000000003</v>
      </c>
      <c r="AX70" s="124">
        <f t="shared" si="60"/>
        <v>0.28000000000000003</v>
      </c>
      <c r="AY70" s="124">
        <f t="shared" si="60"/>
        <v>0.28000000000000003</v>
      </c>
      <c r="AZ70" s="124">
        <f t="shared" si="60"/>
        <v>0.28000000000000003</v>
      </c>
      <c r="BA70" s="124">
        <f t="shared" si="60"/>
        <v>0.28000000000000003</v>
      </c>
      <c r="BB70" s="124">
        <f t="shared" si="60"/>
        <v>0.28000000000000003</v>
      </c>
      <c r="BC70" s="124">
        <f t="shared" si="60"/>
        <v>0.28000000000000003</v>
      </c>
      <c r="BD70" s="124">
        <f t="shared" si="60"/>
        <v>0.28000000000000003</v>
      </c>
      <c r="BE70" s="124">
        <f t="shared" si="60"/>
        <v>0.28000000000000003</v>
      </c>
      <c r="BF70" s="124">
        <f t="shared" si="60"/>
        <v>0.28000000000000003</v>
      </c>
      <c r="BG70" s="124">
        <f t="shared" si="60"/>
        <v>0.28000000000000003</v>
      </c>
      <c r="BH70" s="124">
        <f t="shared" si="60"/>
        <v>0.28000000000000003</v>
      </c>
      <c r="BI70" s="124">
        <f t="shared" si="60"/>
        <v>0.28000000000000003</v>
      </c>
      <c r="BJ70" s="124">
        <f t="shared" si="60"/>
        <v>0.28000000000000003</v>
      </c>
      <c r="BK70" s="124">
        <f t="shared" si="60"/>
        <v>0.28000000000000003</v>
      </c>
      <c r="BL70" s="124">
        <f t="shared" si="60"/>
        <v>0.28000000000000003</v>
      </c>
      <c r="BM70" s="124">
        <f t="shared" si="60"/>
        <v>0.28000000000000003</v>
      </c>
      <c r="BN70" s="124">
        <f t="shared" ref="BN70:CB70" si="61">+BN189</f>
        <v>0.28000000000000003</v>
      </c>
      <c r="BO70" s="124">
        <f t="shared" si="61"/>
        <v>0.28000000000000003</v>
      </c>
      <c r="BP70" s="124">
        <f t="shared" si="61"/>
        <v>0.28000000000000003</v>
      </c>
      <c r="BQ70" s="124">
        <f t="shared" si="61"/>
        <v>0.28000000000000003</v>
      </c>
      <c r="BR70" s="124">
        <f t="shared" si="61"/>
        <v>0.28000000000000003</v>
      </c>
      <c r="BS70" s="124">
        <f t="shared" si="61"/>
        <v>0.28000000000000003</v>
      </c>
      <c r="BT70" s="124">
        <f t="shared" si="61"/>
        <v>0.28000000000000003</v>
      </c>
      <c r="BU70" s="124">
        <f t="shared" si="61"/>
        <v>0.28000000000000003</v>
      </c>
      <c r="BV70" s="124">
        <f t="shared" si="61"/>
        <v>0.28000000000000003</v>
      </c>
      <c r="BW70" s="124">
        <f t="shared" si="61"/>
        <v>0.28000000000000003</v>
      </c>
      <c r="BX70" s="124">
        <f t="shared" si="61"/>
        <v>0.28000000000000003</v>
      </c>
      <c r="BY70" s="124">
        <f t="shared" si="61"/>
        <v>0.28000000000000003</v>
      </c>
      <c r="BZ70" s="124">
        <f t="shared" si="61"/>
        <v>0.28000000000000003</v>
      </c>
      <c r="CA70" s="124">
        <f t="shared" si="61"/>
        <v>0.28000000000000003</v>
      </c>
      <c r="CB70" s="124">
        <f t="shared" si="61"/>
        <v>0.28000000000000003</v>
      </c>
      <c r="CC70" s="124">
        <f>+CC189</f>
        <v>0.28000000000000003</v>
      </c>
      <c r="CD70" s="124">
        <f>+CD189</f>
        <v>0.28000000000000003</v>
      </c>
    </row>
    <row r="71" spans="1:82" s="211" customFormat="1" ht="17.399999999999999" customHeight="1" x14ac:dyDescent="0.25">
      <c r="A71" s="125" t="s">
        <v>472</v>
      </c>
      <c r="B71" s="126">
        <v>0.05</v>
      </c>
      <c r="C71" s="126">
        <v>0.1</v>
      </c>
      <c r="D71" s="126">
        <v>0.21980220165404307</v>
      </c>
      <c r="E71" s="126">
        <v>0.24903384555150593</v>
      </c>
      <c r="F71" s="126">
        <v>0.28331031815349261</v>
      </c>
      <c r="G71" s="126">
        <v>0.31958167410094335</v>
      </c>
      <c r="H71" s="126">
        <v>0.35974587853640272</v>
      </c>
      <c r="I71" s="126">
        <v>0.39289521904230051</v>
      </c>
      <c r="J71" s="211">
        <v>0.42820764370414705</v>
      </c>
      <c r="K71" s="211">
        <v>0.46573536483277095</v>
      </c>
      <c r="L71" s="211">
        <v>0.50550943073479382</v>
      </c>
      <c r="M71" s="211">
        <v>0.5475496939590131</v>
      </c>
      <c r="N71" s="211">
        <v>0.59615113021510679</v>
      </c>
      <c r="O71" s="211">
        <v>0.64351178027056677</v>
      </c>
      <c r="P71" s="211">
        <v>0.69327115082524271</v>
      </c>
      <c r="Q71" s="211">
        <v>0.74542612138839626</v>
      </c>
      <c r="R71" s="211">
        <v>0.79995102484771308</v>
      </c>
      <c r="S71" s="211">
        <v>0.85158324336221214</v>
      </c>
      <c r="T71" s="211">
        <v>0.93990978489999999</v>
      </c>
      <c r="U71" s="211">
        <v>0.99194215129999996</v>
      </c>
      <c r="V71" s="211">
        <v>1.0455561269</v>
      </c>
      <c r="W71" s="211">
        <v>1.1000000000000001</v>
      </c>
      <c r="X71" s="211">
        <v>1.1000000000000001</v>
      </c>
      <c r="Y71" s="211">
        <v>1.1000000000000001</v>
      </c>
      <c r="Z71" s="211">
        <v>1.1000000000000001</v>
      </c>
      <c r="AA71" s="211">
        <v>1.1000000000000001</v>
      </c>
      <c r="AB71" s="211">
        <v>1.1000000000000001</v>
      </c>
      <c r="AC71" s="211">
        <v>1.1000000000000001</v>
      </c>
      <c r="AD71" s="211">
        <v>1.1000000000000001</v>
      </c>
      <c r="AE71" s="211">
        <v>1.1000000000000001</v>
      </c>
      <c r="AF71" s="211">
        <v>1.1000000000000001</v>
      </c>
      <c r="AG71" s="211">
        <v>1.1000000000000001</v>
      </c>
      <c r="AH71" s="211">
        <v>1.1000000000000001</v>
      </c>
      <c r="AI71" s="211">
        <v>1.1000000000000001</v>
      </c>
      <c r="AJ71" s="211">
        <v>1.1000000000000001</v>
      </c>
      <c r="AK71" s="211">
        <v>1.1000000000000001</v>
      </c>
      <c r="AL71" s="211">
        <v>1.1000000000000001</v>
      </c>
      <c r="AM71" s="211">
        <v>1.05</v>
      </c>
      <c r="AN71" s="211">
        <v>1.05</v>
      </c>
      <c r="AO71" s="211">
        <v>1.05</v>
      </c>
      <c r="AP71" s="211">
        <v>1.05</v>
      </c>
      <c r="AQ71" s="211">
        <v>1.05</v>
      </c>
      <c r="AR71" s="211">
        <v>1.05</v>
      </c>
      <c r="AS71" s="211">
        <v>1.05</v>
      </c>
      <c r="AT71" s="211">
        <v>1.05</v>
      </c>
      <c r="AU71" s="211">
        <v>1.05</v>
      </c>
      <c r="AV71" s="211">
        <v>1.05</v>
      </c>
      <c r="AW71" s="211">
        <v>1.05</v>
      </c>
      <c r="AX71" s="211">
        <v>1.05</v>
      </c>
      <c r="AY71" s="211">
        <v>1.05</v>
      </c>
      <c r="AZ71" s="211">
        <v>1.05</v>
      </c>
      <c r="BA71" s="211">
        <v>1.05</v>
      </c>
      <c r="BB71" s="211">
        <v>1.05</v>
      </c>
      <c r="BC71" s="211">
        <v>1.05</v>
      </c>
      <c r="BD71" s="211">
        <v>1.05</v>
      </c>
      <c r="BE71" s="211">
        <v>1.05</v>
      </c>
      <c r="BF71" s="211">
        <v>1.05</v>
      </c>
      <c r="BG71" s="211">
        <v>1</v>
      </c>
      <c r="BH71" s="211">
        <v>1</v>
      </c>
      <c r="BI71" s="211">
        <v>1</v>
      </c>
      <c r="BJ71" s="211">
        <v>1</v>
      </c>
      <c r="BK71" s="211">
        <v>1</v>
      </c>
      <c r="BL71" s="211">
        <v>1</v>
      </c>
      <c r="BM71" s="211">
        <v>1</v>
      </c>
      <c r="BN71" s="211">
        <v>1</v>
      </c>
      <c r="BO71" s="211">
        <v>1</v>
      </c>
      <c r="BP71" s="211">
        <v>1</v>
      </c>
      <c r="BQ71" s="211">
        <v>1</v>
      </c>
      <c r="BR71" s="211">
        <v>1</v>
      </c>
      <c r="BS71" s="211">
        <v>1</v>
      </c>
      <c r="BT71" s="211">
        <v>1</v>
      </c>
      <c r="BU71" s="211">
        <v>1</v>
      </c>
      <c r="BV71" s="211">
        <v>1</v>
      </c>
      <c r="BW71" s="211">
        <v>1</v>
      </c>
      <c r="BX71" s="211">
        <v>1</v>
      </c>
      <c r="BY71" s="211">
        <v>1</v>
      </c>
      <c r="BZ71" s="211">
        <v>1</v>
      </c>
      <c r="CA71" s="211">
        <v>1</v>
      </c>
      <c r="CB71" s="211">
        <v>1</v>
      </c>
      <c r="CC71" s="211">
        <v>1</v>
      </c>
      <c r="CD71" s="211">
        <v>1</v>
      </c>
    </row>
    <row r="72" spans="1:82" s="123" customFormat="1" ht="17.399999999999999" customHeight="1" x14ac:dyDescent="0.25">
      <c r="A72" s="122" t="s">
        <v>447</v>
      </c>
      <c r="B72" s="123">
        <f t="shared" ref="B72:AG72" si="62">+B180</f>
        <v>0.05</v>
      </c>
      <c r="C72" s="123">
        <f t="shared" si="62"/>
        <v>0.1</v>
      </c>
      <c r="D72" s="123">
        <f t="shared" si="62"/>
        <v>0.24</v>
      </c>
      <c r="E72" s="123">
        <f t="shared" si="62"/>
        <v>0.27468931159999999</v>
      </c>
      <c r="F72" s="123">
        <f t="shared" si="62"/>
        <v>0.30992068820000002</v>
      </c>
      <c r="G72" s="123">
        <f t="shared" si="62"/>
        <v>0.3489027442</v>
      </c>
      <c r="H72" s="123">
        <f t="shared" si="62"/>
        <v>0.39194426830000001</v>
      </c>
      <c r="I72" s="123">
        <f t="shared" si="62"/>
        <v>0.42714712100000002</v>
      </c>
      <c r="J72" s="123">
        <f t="shared" si="62"/>
        <v>0.46449981820000003</v>
      </c>
      <c r="K72" s="123">
        <f t="shared" si="62"/>
        <v>0.50401703080000004</v>
      </c>
      <c r="L72" s="123">
        <f t="shared" si="62"/>
        <v>0.54570127609999997</v>
      </c>
      <c r="M72" s="123">
        <f t="shared" si="62"/>
        <v>0.5895433793</v>
      </c>
      <c r="N72" s="123">
        <f t="shared" si="62"/>
        <v>0.63552221009999998</v>
      </c>
      <c r="O72" s="123">
        <f t="shared" si="62"/>
        <v>0.68360496079999999</v>
      </c>
      <c r="P72" s="123">
        <f t="shared" si="62"/>
        <v>0.73374887749999995</v>
      </c>
      <c r="Q72" s="123">
        <f t="shared" si="62"/>
        <v>0.7859061705</v>
      </c>
      <c r="R72" s="331">
        <f t="shared" si="62"/>
        <v>0.8400367701</v>
      </c>
      <c r="S72" s="123">
        <f t="shared" si="62"/>
        <v>0.88929646289999997</v>
      </c>
      <c r="T72" s="123">
        <f t="shared" si="62"/>
        <v>0.93990978489999999</v>
      </c>
      <c r="U72" s="123">
        <f t="shared" si="62"/>
        <v>0.99194215129999996</v>
      </c>
      <c r="V72" s="123">
        <f t="shared" si="62"/>
        <v>1.0455561269</v>
      </c>
      <c r="W72" s="123">
        <f t="shared" si="62"/>
        <v>1.1000000000000001</v>
      </c>
      <c r="X72" s="123">
        <f t="shared" si="62"/>
        <v>1.1000000000000001</v>
      </c>
      <c r="Y72" s="123">
        <f t="shared" si="62"/>
        <v>1.1000000000000001</v>
      </c>
      <c r="Z72" s="123">
        <f t="shared" si="62"/>
        <v>1.1000000000000001</v>
      </c>
      <c r="AA72" s="123">
        <f t="shared" si="62"/>
        <v>1.1000000000000001</v>
      </c>
      <c r="AB72" s="123">
        <f t="shared" si="62"/>
        <v>1.1000000000000001</v>
      </c>
      <c r="AC72" s="123">
        <f t="shared" si="62"/>
        <v>1.1000000000000001</v>
      </c>
      <c r="AD72" s="123">
        <f t="shared" si="62"/>
        <v>1.1000000000000001</v>
      </c>
      <c r="AE72" s="123">
        <f t="shared" si="62"/>
        <v>1.1000000000000001</v>
      </c>
      <c r="AF72" s="123">
        <f t="shared" si="62"/>
        <v>1.1000000000000001</v>
      </c>
      <c r="AG72" s="123">
        <f t="shared" si="62"/>
        <v>1.1000000000000001</v>
      </c>
      <c r="AH72" s="123">
        <f t="shared" ref="AH72:BM72" si="63">+AH180</f>
        <v>1.1000000000000001</v>
      </c>
      <c r="AI72" s="123">
        <f t="shared" si="63"/>
        <v>1.1000000000000001</v>
      </c>
      <c r="AJ72" s="123">
        <f t="shared" si="63"/>
        <v>1.1000000000000001</v>
      </c>
      <c r="AK72" s="123">
        <f t="shared" si="63"/>
        <v>1.1000000000000001</v>
      </c>
      <c r="AL72" s="123">
        <f t="shared" si="63"/>
        <v>1.1000000000000001</v>
      </c>
      <c r="AM72" s="123">
        <f t="shared" si="63"/>
        <v>1.05</v>
      </c>
      <c r="AN72" s="123">
        <f t="shared" si="63"/>
        <v>1.05</v>
      </c>
      <c r="AO72" s="123">
        <f t="shared" si="63"/>
        <v>1.05</v>
      </c>
      <c r="AP72" s="123">
        <f t="shared" si="63"/>
        <v>1.05</v>
      </c>
      <c r="AQ72" s="123">
        <f t="shared" si="63"/>
        <v>1.05</v>
      </c>
      <c r="AR72" s="123">
        <f t="shared" si="63"/>
        <v>1.05</v>
      </c>
      <c r="AS72" s="123">
        <f t="shared" si="63"/>
        <v>1.05</v>
      </c>
      <c r="AT72" s="123">
        <f t="shared" si="63"/>
        <v>1.05</v>
      </c>
      <c r="AU72" s="123">
        <f t="shared" si="63"/>
        <v>1.05</v>
      </c>
      <c r="AV72" s="123">
        <f t="shared" si="63"/>
        <v>1.05</v>
      </c>
      <c r="AW72" s="123">
        <f t="shared" si="63"/>
        <v>1.05</v>
      </c>
      <c r="AX72" s="123">
        <f t="shared" si="63"/>
        <v>1.05</v>
      </c>
      <c r="AY72" s="123">
        <f t="shared" si="63"/>
        <v>1.05</v>
      </c>
      <c r="AZ72" s="123">
        <f t="shared" si="63"/>
        <v>1.05</v>
      </c>
      <c r="BA72" s="123">
        <f t="shared" si="63"/>
        <v>1.05</v>
      </c>
      <c r="BB72" s="123">
        <f t="shared" si="63"/>
        <v>1.05</v>
      </c>
      <c r="BC72" s="123">
        <f t="shared" si="63"/>
        <v>1.05</v>
      </c>
      <c r="BD72" s="123">
        <f t="shared" si="63"/>
        <v>1.05</v>
      </c>
      <c r="BE72" s="123">
        <f t="shared" si="63"/>
        <v>1.05</v>
      </c>
      <c r="BF72" s="123">
        <f t="shared" si="63"/>
        <v>1.05</v>
      </c>
      <c r="BG72" s="123">
        <f t="shared" si="63"/>
        <v>1</v>
      </c>
      <c r="BH72" s="123">
        <f t="shared" si="63"/>
        <v>1</v>
      </c>
      <c r="BI72" s="123">
        <f t="shared" si="63"/>
        <v>1</v>
      </c>
      <c r="BJ72" s="123">
        <f t="shared" si="63"/>
        <v>1</v>
      </c>
      <c r="BK72" s="123">
        <f t="shared" si="63"/>
        <v>1</v>
      </c>
      <c r="BL72" s="123">
        <f t="shared" si="63"/>
        <v>1</v>
      </c>
      <c r="BM72" s="123">
        <f t="shared" si="63"/>
        <v>1</v>
      </c>
      <c r="BN72" s="123">
        <f t="shared" ref="BN72:CB72" si="64">+BN180</f>
        <v>1</v>
      </c>
      <c r="BO72" s="123">
        <f t="shared" si="64"/>
        <v>1</v>
      </c>
      <c r="BP72" s="123">
        <f t="shared" si="64"/>
        <v>1</v>
      </c>
      <c r="BQ72" s="123">
        <f t="shared" si="64"/>
        <v>1</v>
      </c>
      <c r="BR72" s="123">
        <f t="shared" si="64"/>
        <v>1</v>
      </c>
      <c r="BS72" s="123">
        <f t="shared" si="64"/>
        <v>1</v>
      </c>
      <c r="BT72" s="123">
        <f t="shared" si="64"/>
        <v>1</v>
      </c>
      <c r="BU72" s="123">
        <f t="shared" si="64"/>
        <v>1</v>
      </c>
      <c r="BV72" s="123">
        <f t="shared" si="64"/>
        <v>1</v>
      </c>
      <c r="BW72" s="123">
        <f t="shared" si="64"/>
        <v>1</v>
      </c>
      <c r="BX72" s="123">
        <f t="shared" si="64"/>
        <v>1</v>
      </c>
      <c r="BY72" s="123">
        <f t="shared" si="64"/>
        <v>1</v>
      </c>
      <c r="BZ72" s="123">
        <f t="shared" si="64"/>
        <v>1</v>
      </c>
      <c r="CA72" s="123">
        <f t="shared" si="64"/>
        <v>1</v>
      </c>
      <c r="CB72" s="123">
        <f t="shared" si="64"/>
        <v>1</v>
      </c>
      <c r="CC72" s="123">
        <f>+CC180</f>
        <v>1</v>
      </c>
      <c r="CD72" s="123">
        <f>+CD180</f>
        <v>1</v>
      </c>
    </row>
    <row r="73" spans="1:82" s="126" customFormat="1" ht="17.399999999999999" customHeight="1" x14ac:dyDescent="0.25">
      <c r="A73" s="125" t="s">
        <v>517</v>
      </c>
      <c r="B73" s="126">
        <f t="shared" ref="B73:BM73" si="65">+B25*B71^($B$27-1)</f>
        <v>5.7603328700505134</v>
      </c>
      <c r="C73" s="126">
        <f t="shared" si="65"/>
        <v>16.610429012740575</v>
      </c>
      <c r="D73" s="126">
        <f t="shared" si="65"/>
        <v>55.707976868454352</v>
      </c>
      <c r="E73" s="126">
        <f t="shared" si="65"/>
        <v>64.709016819440151</v>
      </c>
      <c r="F73" s="126">
        <f t="shared" si="65"/>
        <v>75.658287004366002</v>
      </c>
      <c r="G73" s="126">
        <f t="shared" si="65"/>
        <v>87.267581654269492</v>
      </c>
      <c r="H73" s="126">
        <f t="shared" si="65"/>
        <v>100.32300966373171</v>
      </c>
      <c r="I73" s="126">
        <f t="shared" si="65"/>
        <v>114.94194643164131</v>
      </c>
      <c r="J73" s="126">
        <f t="shared" si="65"/>
        <v>131.25363773120091</v>
      </c>
      <c r="K73" s="126">
        <f t="shared" si="65"/>
        <v>149.38794681965635</v>
      </c>
      <c r="L73" s="126">
        <f t="shared" si="65"/>
        <v>169.46817745261009</v>
      </c>
      <c r="M73" s="126">
        <f t="shared" si="65"/>
        <v>191.61413010620393</v>
      </c>
      <c r="N73" s="126">
        <f t="shared" si="65"/>
        <v>218.44825971768989</v>
      </c>
      <c r="O73" s="126">
        <f t="shared" si="65"/>
        <v>245.63900228970692</v>
      </c>
      <c r="P73" s="126">
        <f t="shared" si="65"/>
        <v>275.3470671241439</v>
      </c>
      <c r="Q73" s="126">
        <f t="shared" si="65"/>
        <v>307.68855985769051</v>
      </c>
      <c r="R73" s="331">
        <f t="shared" si="65"/>
        <v>342.76300651784851</v>
      </c>
      <c r="S73" s="126">
        <f t="shared" si="65"/>
        <v>376.95056976443021</v>
      </c>
      <c r="T73" s="126">
        <f t="shared" si="65"/>
        <v>439.22538628865442</v>
      </c>
      <c r="U73" s="126">
        <f t="shared" si="65"/>
        <v>476.38298395880309</v>
      </c>
      <c r="V73" s="126">
        <f t="shared" si="65"/>
        <v>515.65873324614324</v>
      </c>
      <c r="W73" s="126">
        <f t="shared" si="65"/>
        <v>556.49778381832175</v>
      </c>
      <c r="X73" s="126">
        <f t="shared" si="65"/>
        <v>553.72223954230174</v>
      </c>
      <c r="Y73" s="126">
        <f t="shared" si="65"/>
        <v>550.9605383511099</v>
      </c>
      <c r="Z73" s="126">
        <f t="shared" si="65"/>
        <v>548.21261120207282</v>
      </c>
      <c r="AA73" s="126">
        <f t="shared" si="65"/>
        <v>545.47838939686858</v>
      </c>
      <c r="AB73" s="126">
        <f t="shared" si="65"/>
        <v>542.75780457980954</v>
      </c>
      <c r="AC73" s="126">
        <f t="shared" si="65"/>
        <v>540.05078873613365</v>
      </c>
      <c r="AD73" s="126">
        <f t="shared" si="65"/>
        <v>537.35727419030388</v>
      </c>
      <c r="AE73" s="126">
        <f t="shared" si="65"/>
        <v>534.67719360431624</v>
      </c>
      <c r="AF73" s="126">
        <f t="shared" si="65"/>
        <v>532.01047997601654</v>
      </c>
      <c r="AG73" s="126">
        <f t="shared" si="65"/>
        <v>529.35706663742508</v>
      </c>
      <c r="AH73" s="126">
        <f t="shared" si="65"/>
        <v>526.71688725307035</v>
      </c>
      <c r="AI73" s="126">
        <f t="shared" si="65"/>
        <v>524.08987581833003</v>
      </c>
      <c r="AJ73" s="126">
        <f t="shared" si="65"/>
        <v>521.47596665778156</v>
      </c>
      <c r="AK73" s="126">
        <f t="shared" si="65"/>
        <v>518.87509442355974</v>
      </c>
      <c r="AL73" s="126">
        <f t="shared" si="65"/>
        <v>516.28719409372331</v>
      </c>
      <c r="AM73" s="126">
        <f t="shared" si="65"/>
        <v>476.86391817184483</v>
      </c>
      <c r="AN73" s="126">
        <f t="shared" si="65"/>
        <v>474.48554945770371</v>
      </c>
      <c r="AO73" s="126">
        <f t="shared" si="65"/>
        <v>472.11904290701182</v>
      </c>
      <c r="AP73" s="126">
        <f t="shared" si="65"/>
        <v>469.76433935698219</v>
      </c>
      <c r="AQ73" s="126">
        <f t="shared" si="65"/>
        <v>467.42137993990337</v>
      </c>
      <c r="AR73" s="126">
        <f t="shared" si="65"/>
        <v>465.0901060816679</v>
      </c>
      <c r="AS73" s="126">
        <f t="shared" si="65"/>
        <v>462.77045950030805</v>
      </c>
      <c r="AT73" s="126">
        <f t="shared" si="65"/>
        <v>460.46238220453824</v>
      </c>
      <c r="AU73" s="126">
        <f t="shared" si="65"/>
        <v>458.16581649230608</v>
      </c>
      <c r="AV73" s="126">
        <f t="shared" si="65"/>
        <v>455.88070494934897</v>
      </c>
      <c r="AW73" s="126">
        <f t="shared" si="65"/>
        <v>453.60699044775942</v>
      </c>
      <c r="AX73" s="126">
        <f t="shared" si="65"/>
        <v>451.34461614455648</v>
      </c>
      <c r="AY73" s="126">
        <f t="shared" si="65"/>
        <v>449.0935254802647</v>
      </c>
      <c r="AZ73" s="126">
        <f t="shared" si="65"/>
        <v>446.85366217750027</v>
      </c>
      <c r="BA73" s="126">
        <f t="shared" si="65"/>
        <v>444.62497023956388</v>
      </c>
      <c r="BB73" s="126">
        <f t="shared" si="65"/>
        <v>442.40739394904102</v>
      </c>
      <c r="BC73" s="126">
        <f t="shared" si="65"/>
        <v>440.20087786640903</v>
      </c>
      <c r="BD73" s="126">
        <f t="shared" si="65"/>
        <v>438.00536682865078</v>
      </c>
      <c r="BE73" s="126">
        <f t="shared" si="65"/>
        <v>435.82080594787607</v>
      </c>
      <c r="BF73" s="126">
        <f t="shared" si="65"/>
        <v>433.64714060994908</v>
      </c>
      <c r="BG73" s="126">
        <f t="shared" si="65"/>
        <v>399.08199644995676</v>
      </c>
      <c r="BH73" s="126">
        <f t="shared" si="65"/>
        <v>397.09156668883674</v>
      </c>
      <c r="BI73" s="126">
        <f t="shared" si="65"/>
        <v>395.11106423756581</v>
      </c>
      <c r="BJ73" s="126">
        <f t="shared" si="65"/>
        <v>393.14043958347952</v>
      </c>
      <c r="BK73" s="126">
        <f t="shared" si="65"/>
        <v>391.17964346085887</v>
      </c>
      <c r="BL73" s="126">
        <f t="shared" si="65"/>
        <v>389.22862684969874</v>
      </c>
      <c r="BM73" s="126">
        <f t="shared" si="65"/>
        <v>387.28734097448216</v>
      </c>
      <c r="BN73" s="126">
        <f t="shared" ref="BN73:CB73" si="66">+BN25*BN71^($B$27-1)</f>
        <v>385.35573730296119</v>
      </c>
      <c r="BO73" s="126">
        <f t="shared" si="66"/>
        <v>383.43376754494341</v>
      </c>
      <c r="BP73" s="126">
        <f t="shared" si="66"/>
        <v>381.52138365108482</v>
      </c>
      <c r="BQ73" s="126">
        <f t="shared" si="66"/>
        <v>379.61853781168838</v>
      </c>
      <c r="BR73" s="126">
        <f t="shared" si="66"/>
        <v>377.72518245550907</v>
      </c>
      <c r="BS73" s="126">
        <f t="shared" si="66"/>
        <v>375.84127024856434</v>
      </c>
      <c r="BT73" s="126">
        <f t="shared" si="66"/>
        <v>373.96675409295091</v>
      </c>
      <c r="BU73" s="126">
        <f t="shared" si="66"/>
        <v>372.10158712566727</v>
      </c>
      <c r="BV73" s="126">
        <f t="shared" si="66"/>
        <v>370.24572271744205</v>
      </c>
      <c r="BW73" s="126">
        <f t="shared" si="66"/>
        <v>368.39911447156845</v>
      </c>
      <c r="BX73" s="126">
        <f t="shared" si="66"/>
        <v>366.56171622274411</v>
      </c>
      <c r="BY73" s="126">
        <f t="shared" si="66"/>
        <v>364.73348203591712</v>
      </c>
      <c r="BZ73" s="126">
        <f t="shared" si="66"/>
        <v>362.91436620513758</v>
      </c>
      <c r="CA73" s="126">
        <f t="shared" si="66"/>
        <v>361.10432325241493</v>
      </c>
      <c r="CB73" s="126">
        <f t="shared" si="66"/>
        <v>359.30330792658111</v>
      </c>
      <c r="CC73" s="126">
        <f>+CC25*CC71^($B$27-1)</f>
        <v>357.5112752021592</v>
      </c>
      <c r="CD73" s="126">
        <f>+CD25*CD71^($B$27-1)</f>
        <v>355.72818027823774</v>
      </c>
    </row>
    <row r="74" spans="1:82" s="126" customFormat="1" ht="17.399999999999999" customHeight="1" x14ac:dyDescent="0.25">
      <c r="A74" s="122" t="s">
        <v>515</v>
      </c>
      <c r="B74" s="213">
        <f t="shared" ref="B74:AG74" si="67">B179</f>
        <v>5.7603328701000001</v>
      </c>
      <c r="C74" s="213">
        <f t="shared" si="67"/>
        <v>16.610429012699999</v>
      </c>
      <c r="D74" s="213">
        <f t="shared" si="67"/>
        <v>64.121564797000005</v>
      </c>
      <c r="E74" s="213">
        <f t="shared" si="67"/>
        <v>75.700407765700007</v>
      </c>
      <c r="F74" s="213">
        <f t="shared" si="67"/>
        <v>87.344906777800006</v>
      </c>
      <c r="G74" s="213">
        <f t="shared" si="67"/>
        <v>100.42664855229999</v>
      </c>
      <c r="H74" s="213">
        <f t="shared" si="67"/>
        <v>115.0710663278</v>
      </c>
      <c r="I74" s="213">
        <f t="shared" si="67"/>
        <v>131.3892187317</v>
      </c>
      <c r="J74" s="213">
        <f t="shared" si="67"/>
        <v>149.4999893019</v>
      </c>
      <c r="K74" s="213">
        <f t="shared" si="67"/>
        <v>169.51383540590001</v>
      </c>
      <c r="L74" s="213">
        <f t="shared" si="67"/>
        <v>191.53550467069999</v>
      </c>
      <c r="M74" s="213">
        <f t="shared" si="67"/>
        <v>215.66272749679999</v>
      </c>
      <c r="N74" s="213">
        <f t="shared" si="67"/>
        <v>241.9845102049</v>
      </c>
      <c r="O74" s="213">
        <f t="shared" si="67"/>
        <v>270.57972508080002</v>
      </c>
      <c r="P74" s="213">
        <f t="shared" si="67"/>
        <v>301.51669880460003</v>
      </c>
      <c r="Q74" s="213">
        <f t="shared" si="67"/>
        <v>334.85523671660002</v>
      </c>
      <c r="R74" s="173">
        <f t="shared" si="67"/>
        <v>370.65492849629999</v>
      </c>
      <c r="S74" s="213">
        <f t="shared" si="67"/>
        <v>404.01318301380002</v>
      </c>
      <c r="T74" s="213">
        <f t="shared" si="67"/>
        <v>439.22538628450002</v>
      </c>
      <c r="U74" s="213">
        <f t="shared" si="67"/>
        <v>476.38298392569999</v>
      </c>
      <c r="V74" s="213">
        <f t="shared" si="67"/>
        <v>515.65873325480004</v>
      </c>
      <c r="W74" s="213">
        <f t="shared" si="67"/>
        <v>556.49778381830004</v>
      </c>
      <c r="X74" s="213">
        <f t="shared" si="67"/>
        <v>553.72223954230003</v>
      </c>
      <c r="Y74" s="213">
        <f t="shared" si="67"/>
        <v>550.96053835110001</v>
      </c>
      <c r="Z74" s="213">
        <f t="shared" si="67"/>
        <v>548.21261120209999</v>
      </c>
      <c r="AA74" s="213">
        <f t="shared" si="67"/>
        <v>545.47838939689996</v>
      </c>
      <c r="AB74" s="213">
        <f t="shared" si="67"/>
        <v>542.75780457979999</v>
      </c>
      <c r="AC74" s="213">
        <f t="shared" si="67"/>
        <v>540.0507887361</v>
      </c>
      <c r="AD74" s="213">
        <f t="shared" si="67"/>
        <v>537.35727419030002</v>
      </c>
      <c r="AE74" s="213">
        <f t="shared" si="67"/>
        <v>534.67719360429999</v>
      </c>
      <c r="AF74" s="213">
        <f t="shared" si="67"/>
        <v>532.01047997600006</v>
      </c>
      <c r="AG74" s="213">
        <f t="shared" si="67"/>
        <v>529.35706663739995</v>
      </c>
      <c r="AH74" s="213">
        <f t="shared" ref="AH74:BM74" si="68">AH179</f>
        <v>526.71688725310003</v>
      </c>
      <c r="AI74" s="213">
        <f t="shared" si="68"/>
        <v>524.08987581830002</v>
      </c>
      <c r="AJ74" s="213">
        <f t="shared" si="68"/>
        <v>521.47596665779997</v>
      </c>
      <c r="AK74" s="213">
        <f t="shared" si="68"/>
        <v>518.87509442359999</v>
      </c>
      <c r="AL74" s="213">
        <f t="shared" si="68"/>
        <v>516.28719409370001</v>
      </c>
      <c r="AM74" s="213">
        <f t="shared" si="68"/>
        <v>476.86391817179998</v>
      </c>
      <c r="AN74" s="213">
        <f t="shared" si="68"/>
        <v>474.48554945770002</v>
      </c>
      <c r="AO74" s="213">
        <f t="shared" si="68"/>
        <v>472.11904290699999</v>
      </c>
      <c r="AP74" s="213">
        <f t="shared" si="68"/>
        <v>469.76433935699998</v>
      </c>
      <c r="AQ74" s="213">
        <f t="shared" si="68"/>
        <v>467.42137993990002</v>
      </c>
      <c r="AR74" s="213">
        <f t="shared" si="68"/>
        <v>465.09010608170001</v>
      </c>
      <c r="AS74" s="213">
        <f t="shared" si="68"/>
        <v>462.77045950029998</v>
      </c>
      <c r="AT74" s="213">
        <f t="shared" si="68"/>
        <v>460.46238220449999</v>
      </c>
      <c r="AU74" s="213">
        <f t="shared" si="68"/>
        <v>458.1658164923</v>
      </c>
      <c r="AV74" s="213">
        <f t="shared" si="68"/>
        <v>455.88070494930002</v>
      </c>
      <c r="AW74" s="213">
        <f t="shared" si="68"/>
        <v>453.6069904478</v>
      </c>
      <c r="AX74" s="213">
        <f t="shared" si="68"/>
        <v>451.34461614460002</v>
      </c>
      <c r="AY74" s="213">
        <f t="shared" si="68"/>
        <v>449.0935254803</v>
      </c>
      <c r="AZ74" s="213">
        <f t="shared" si="68"/>
        <v>446.85366217749998</v>
      </c>
      <c r="BA74" s="213">
        <f t="shared" si="68"/>
        <v>444.62497023959997</v>
      </c>
      <c r="BB74" s="213">
        <f t="shared" si="68"/>
        <v>442.40739394899998</v>
      </c>
      <c r="BC74" s="213">
        <f t="shared" si="68"/>
        <v>440.20087786639999</v>
      </c>
      <c r="BD74" s="213">
        <f t="shared" si="68"/>
        <v>438.00536682870001</v>
      </c>
      <c r="BE74" s="213">
        <f t="shared" si="68"/>
        <v>435.8208059479</v>
      </c>
      <c r="BF74" s="213">
        <f t="shared" si="68"/>
        <v>433.64714060990002</v>
      </c>
      <c r="BG74" s="213">
        <f t="shared" si="68"/>
        <v>399.08199645000002</v>
      </c>
      <c r="BH74" s="213">
        <f t="shared" si="68"/>
        <v>397.09156668880001</v>
      </c>
      <c r="BI74" s="213">
        <f t="shared" si="68"/>
        <v>395.11106423759998</v>
      </c>
      <c r="BJ74" s="213">
        <f t="shared" si="68"/>
        <v>393.14043958349998</v>
      </c>
      <c r="BK74" s="213">
        <f t="shared" si="68"/>
        <v>391.17964346090002</v>
      </c>
      <c r="BL74" s="213">
        <f t="shared" si="68"/>
        <v>389.22862684969999</v>
      </c>
      <c r="BM74" s="213">
        <f t="shared" si="68"/>
        <v>387.28734097450001</v>
      </c>
      <c r="BN74" s="213">
        <f t="shared" ref="BN74:CB74" si="69">BN179</f>
        <v>385.35573730300001</v>
      </c>
      <c r="BO74" s="213">
        <f t="shared" si="69"/>
        <v>383.43376754489998</v>
      </c>
      <c r="BP74" s="213">
        <f t="shared" si="69"/>
        <v>381.5213836511</v>
      </c>
      <c r="BQ74" s="213">
        <f t="shared" si="69"/>
        <v>379.61853781169998</v>
      </c>
      <c r="BR74" s="213">
        <f t="shared" si="69"/>
        <v>377.72518245549998</v>
      </c>
      <c r="BS74" s="213">
        <f t="shared" si="69"/>
        <v>375.84127024859998</v>
      </c>
      <c r="BT74" s="213">
        <f t="shared" si="69"/>
        <v>373.96675409300002</v>
      </c>
      <c r="BU74" s="213">
        <f t="shared" si="69"/>
        <v>372.10158712570001</v>
      </c>
      <c r="BV74" s="213">
        <f t="shared" si="69"/>
        <v>370.24572271739999</v>
      </c>
      <c r="BW74" s="213">
        <f t="shared" si="69"/>
        <v>368.3991144716</v>
      </c>
      <c r="BX74" s="213">
        <f t="shared" si="69"/>
        <v>366.5617162227</v>
      </c>
      <c r="BY74" s="213">
        <f t="shared" si="69"/>
        <v>364.73348203590001</v>
      </c>
      <c r="BZ74" s="213">
        <f t="shared" si="69"/>
        <v>362.91436620510001</v>
      </c>
      <c r="CA74" s="213">
        <f t="shared" si="69"/>
        <v>361.10432325239998</v>
      </c>
      <c r="CB74" s="213">
        <f t="shared" si="69"/>
        <v>359.30330792659998</v>
      </c>
      <c r="CC74" s="213">
        <f>CC179</f>
        <v>357.51127520220001</v>
      </c>
      <c r="CD74" s="213">
        <f>CD179</f>
        <v>355.7281802782</v>
      </c>
    </row>
    <row r="75" spans="1:82" s="127" customFormat="1" ht="17.399999999999999" customHeight="1" x14ac:dyDescent="0.25">
      <c r="A75" s="214" t="s">
        <v>518</v>
      </c>
      <c r="B75" s="215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73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  <c r="AH75" s="186"/>
      <c r="AI75" s="186"/>
      <c r="AJ75" s="186"/>
      <c r="AK75" s="186"/>
      <c r="AL75" s="186"/>
      <c r="AM75" s="186"/>
      <c r="AN75" s="186"/>
      <c r="AO75" s="186"/>
      <c r="AP75" s="186"/>
      <c r="AQ75" s="186"/>
      <c r="AR75" s="186"/>
      <c r="AS75" s="186"/>
      <c r="AT75" s="186"/>
      <c r="AU75" s="186"/>
      <c r="AV75" s="186"/>
      <c r="AW75" s="186"/>
      <c r="AX75" s="186"/>
      <c r="AY75" s="186"/>
      <c r="AZ75" s="186"/>
      <c r="BA75" s="186"/>
      <c r="BB75" s="186"/>
      <c r="BC75" s="186"/>
      <c r="BD75" s="186"/>
      <c r="BE75" s="186"/>
      <c r="BF75" s="186"/>
      <c r="BG75" s="186"/>
      <c r="BH75" s="186"/>
      <c r="BI75" s="186"/>
      <c r="BJ75" s="186"/>
      <c r="BK75" s="186"/>
      <c r="BL75" s="186"/>
      <c r="BM75" s="186"/>
      <c r="BN75" s="186"/>
      <c r="BO75" s="186"/>
      <c r="BP75" s="186"/>
      <c r="BQ75" s="186"/>
      <c r="BR75" s="186"/>
      <c r="BS75" s="186"/>
      <c r="BT75" s="186"/>
      <c r="BU75" s="186"/>
      <c r="BV75" s="186"/>
      <c r="BW75" s="186"/>
      <c r="BX75" s="186"/>
      <c r="BY75" s="186"/>
      <c r="BZ75" s="186"/>
      <c r="CA75" s="186"/>
      <c r="CB75" s="186"/>
      <c r="CC75" s="186"/>
      <c r="CD75" s="186"/>
    </row>
    <row r="76" spans="1:82" s="127" customFormat="1" ht="17.399999999999999" customHeight="1" x14ac:dyDescent="0.25">
      <c r="A76" s="214" t="s">
        <v>735</v>
      </c>
      <c r="B76" s="215">
        <f>-B75</f>
        <v>0</v>
      </c>
      <c r="C76" s="186">
        <v>39.293370749271588</v>
      </c>
      <c r="D76" s="186">
        <v>49.083241082854755</v>
      </c>
      <c r="E76" s="186">
        <f>-E75*(1.0445)^15</f>
        <v>0</v>
      </c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73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  <c r="AH76" s="186"/>
      <c r="AI76" s="186"/>
      <c r="AJ76" s="186"/>
      <c r="AK76" s="186"/>
      <c r="AL76" s="186"/>
      <c r="AM76" s="186"/>
      <c r="AN76" s="186"/>
      <c r="AO76" s="186"/>
      <c r="AP76" s="186"/>
      <c r="AQ76" s="186"/>
      <c r="AR76" s="186"/>
      <c r="AS76" s="186"/>
      <c r="AT76" s="186"/>
      <c r="AU76" s="186"/>
      <c r="AV76" s="186"/>
      <c r="AW76" s="186"/>
      <c r="AX76" s="186"/>
      <c r="AY76" s="186"/>
      <c r="AZ76" s="186"/>
      <c r="BA76" s="186"/>
      <c r="BB76" s="186"/>
      <c r="BC76" s="186"/>
      <c r="BD76" s="186"/>
      <c r="BE76" s="186"/>
      <c r="BF76" s="186"/>
      <c r="BG76" s="186"/>
      <c r="BH76" s="186"/>
      <c r="BI76" s="186"/>
      <c r="BJ76" s="186"/>
      <c r="BK76" s="186"/>
      <c r="BL76" s="186"/>
      <c r="BM76" s="186"/>
      <c r="BN76" s="186"/>
      <c r="BO76" s="186"/>
      <c r="BP76" s="186"/>
      <c r="BQ76" s="186"/>
      <c r="BR76" s="186"/>
      <c r="BS76" s="186"/>
      <c r="BT76" s="186"/>
      <c r="BU76" s="186"/>
      <c r="BV76" s="186"/>
      <c r="BW76" s="186"/>
      <c r="BX76" s="186"/>
      <c r="BY76" s="186"/>
      <c r="BZ76" s="186"/>
      <c r="CA76" s="186"/>
      <c r="CB76" s="186"/>
      <c r="CC76" s="186"/>
      <c r="CD76" s="186"/>
    </row>
    <row r="77" spans="1:82" s="128" customFormat="1" ht="17.399999999999999" customHeight="1" x14ac:dyDescent="0.25">
      <c r="A77" s="216" t="s">
        <v>516</v>
      </c>
      <c r="B77" s="128">
        <f t="shared" ref="B77:AG77" si="70">+B181</f>
        <v>50.206566825099998</v>
      </c>
      <c r="C77" s="128">
        <f t="shared" si="70"/>
        <v>59.066549206099999</v>
      </c>
      <c r="D77" s="123">
        <f t="shared" si="70"/>
        <v>69.4915776231</v>
      </c>
      <c r="E77" s="123">
        <f t="shared" si="70"/>
        <v>81.088921039699997</v>
      </c>
      <c r="F77" s="123">
        <f t="shared" si="70"/>
        <v>94.047574617899997</v>
      </c>
      <c r="G77" s="123">
        <f t="shared" si="70"/>
        <v>108.4926357622</v>
      </c>
      <c r="H77" s="123">
        <f t="shared" si="70"/>
        <v>124.5398308848</v>
      </c>
      <c r="I77" s="128">
        <f t="shared" si="70"/>
        <v>142.28697864520001</v>
      </c>
      <c r="J77" s="128">
        <f t="shared" si="70"/>
        <v>161.8438861075</v>
      </c>
      <c r="K77" s="128">
        <f t="shared" si="70"/>
        <v>183.30824312799999</v>
      </c>
      <c r="L77" s="128">
        <f t="shared" si="70"/>
        <v>206.7710032626</v>
      </c>
      <c r="M77" s="128">
        <f t="shared" si="70"/>
        <v>232.31518615339999</v>
      </c>
      <c r="N77" s="128">
        <f t="shared" si="70"/>
        <v>260.01390659179998</v>
      </c>
      <c r="O77" s="128">
        <f t="shared" si="70"/>
        <v>289.92825844880002</v>
      </c>
      <c r="P77" s="128">
        <f t="shared" si="70"/>
        <v>322.10548434830002</v>
      </c>
      <c r="Q77" s="128">
        <f t="shared" si="70"/>
        <v>356.57830130119999</v>
      </c>
      <c r="R77" s="332">
        <f t="shared" si="70"/>
        <v>393.36792741580001</v>
      </c>
      <c r="S77" s="128">
        <f t="shared" si="70"/>
        <v>432.48838525100001</v>
      </c>
      <c r="T77" s="128">
        <f t="shared" si="70"/>
        <v>474.06973654350003</v>
      </c>
      <c r="U77" s="128">
        <f t="shared" si="70"/>
        <v>518.19934746659999</v>
      </c>
      <c r="V77" s="128">
        <f t="shared" si="70"/>
        <v>565.02771320329998</v>
      </c>
      <c r="W77" s="128">
        <f t="shared" si="70"/>
        <v>614.87714268729997</v>
      </c>
      <c r="X77" s="128">
        <f t="shared" si="70"/>
        <v>668.19044127239999</v>
      </c>
      <c r="Y77" s="128">
        <f t="shared" si="70"/>
        <v>724.94298040930005</v>
      </c>
      <c r="Z77" s="128">
        <f t="shared" si="70"/>
        <v>784.8762308798</v>
      </c>
      <c r="AA77" s="128">
        <f t="shared" si="70"/>
        <v>847.72602280299998</v>
      </c>
      <c r="AB77" s="128">
        <f t="shared" si="70"/>
        <v>913.2150016137</v>
      </c>
      <c r="AC77" s="128">
        <f t="shared" si="70"/>
        <v>981.03924129029997</v>
      </c>
      <c r="AD77" s="128">
        <f t="shared" si="70"/>
        <v>1050.8602524712001</v>
      </c>
      <c r="AE77" s="128">
        <f t="shared" si="70"/>
        <v>1122.3077083121</v>
      </c>
      <c r="AF77" s="128">
        <f t="shared" si="70"/>
        <v>1194.9712002819999</v>
      </c>
      <c r="AG77" s="128">
        <f t="shared" si="70"/>
        <v>1268.4124743898001</v>
      </c>
      <c r="AH77" s="128">
        <f t="shared" ref="AH77:BM77" si="71">+AH181</f>
        <v>1342.1898988216999</v>
      </c>
      <c r="AI77" s="128">
        <f t="shared" si="71"/>
        <v>1415.8997587279</v>
      </c>
      <c r="AJ77" s="128">
        <f t="shared" si="71"/>
        <v>1489.240384747</v>
      </c>
      <c r="AK77" s="128">
        <f t="shared" si="71"/>
        <v>1562.0862022557999</v>
      </c>
      <c r="AL77" s="128">
        <f t="shared" si="71"/>
        <v>1634.4305941988</v>
      </c>
      <c r="AM77" s="128">
        <f t="shared" si="71"/>
        <v>1700.9507150852</v>
      </c>
      <c r="AN77" s="128">
        <f t="shared" si="71"/>
        <v>1767.7728507434999</v>
      </c>
      <c r="AO77" s="128">
        <f t="shared" si="71"/>
        <v>1826.8420049264</v>
      </c>
      <c r="AP77" s="128">
        <f t="shared" si="71"/>
        <v>1876.5796336154001</v>
      </c>
      <c r="AQ77" s="128">
        <f t="shared" si="71"/>
        <v>1915.5808833313999</v>
      </c>
      <c r="AR77" s="128">
        <f t="shared" si="71"/>
        <v>1942.4290046204001</v>
      </c>
      <c r="AS77" s="128">
        <f t="shared" si="71"/>
        <v>1955.6946560269</v>
      </c>
      <c r="AT77" s="128">
        <f t="shared" si="71"/>
        <v>1953.9982205694</v>
      </c>
      <c r="AU77" s="128">
        <f t="shared" si="71"/>
        <v>1936.1125165967001</v>
      </c>
      <c r="AV77" s="128">
        <f t="shared" si="71"/>
        <v>1901.1327502656</v>
      </c>
      <c r="AW77" s="128">
        <f t="shared" si="71"/>
        <v>1848.8581990883999</v>
      </c>
      <c r="AX77" s="128">
        <f t="shared" si="71"/>
        <v>1880.918546374</v>
      </c>
      <c r="AY77" s="128">
        <f t="shared" si="71"/>
        <v>1910.1227724884</v>
      </c>
      <c r="AZ77" s="128">
        <f t="shared" si="71"/>
        <v>1937.7867570501001</v>
      </c>
      <c r="BA77" s="128">
        <f t="shared" si="71"/>
        <v>1966.0181090671999</v>
      </c>
      <c r="BB77" s="128">
        <f t="shared" si="71"/>
        <v>1998.0482030318001</v>
      </c>
      <c r="BC77" s="128">
        <f t="shared" si="71"/>
        <v>2038.7369946458</v>
      </c>
      <c r="BD77" s="128">
        <f t="shared" si="71"/>
        <v>2095.3348338506999</v>
      </c>
      <c r="BE77" s="128">
        <f t="shared" si="71"/>
        <v>2178.4617856158002</v>
      </c>
      <c r="BF77" s="128">
        <f t="shared" si="71"/>
        <v>2302.1963508868998</v>
      </c>
      <c r="BG77" s="128">
        <f t="shared" si="71"/>
        <v>2465.9961488137001</v>
      </c>
      <c r="BH77" s="128">
        <f t="shared" si="71"/>
        <v>2635.5459888633</v>
      </c>
      <c r="BI77" s="128">
        <f t="shared" si="71"/>
        <v>2793.6278823734001</v>
      </c>
      <c r="BJ77" s="128">
        <f t="shared" si="71"/>
        <v>2940.1937683886999</v>
      </c>
      <c r="BK77" s="128">
        <f t="shared" si="71"/>
        <v>3076.3027651880002</v>
      </c>
      <c r="BL77" s="128">
        <f t="shared" si="71"/>
        <v>3202.4117762297001</v>
      </c>
      <c r="BM77" s="128">
        <f t="shared" si="71"/>
        <v>3318.1396398300999</v>
      </c>
      <c r="BN77" s="128">
        <f t="shared" ref="BN77:CB77" si="72">+BN181</f>
        <v>3422.3352791330999</v>
      </c>
      <c r="BO77" s="128">
        <f t="shared" si="72"/>
        <v>3513.1795359591001</v>
      </c>
      <c r="BP77" s="128">
        <f t="shared" si="72"/>
        <v>3588.2624837018998</v>
      </c>
      <c r="BQ77" s="128">
        <f t="shared" si="72"/>
        <v>3644.6320566875002</v>
      </c>
      <c r="BR77" s="128">
        <f t="shared" si="72"/>
        <v>3678.8213107581</v>
      </c>
      <c r="BS77" s="128">
        <f t="shared" si="72"/>
        <v>3686.8623487918999</v>
      </c>
      <c r="BT77" s="128">
        <f t="shared" si="72"/>
        <v>3664.2935940328998</v>
      </c>
      <c r="BU77" s="128">
        <f t="shared" si="72"/>
        <v>3606.1659469056999</v>
      </c>
      <c r="BV77" s="128">
        <f t="shared" si="72"/>
        <v>3507.0531663267002</v>
      </c>
      <c r="BW77" s="128">
        <f t="shared" si="72"/>
        <v>3361.0734445385001</v>
      </c>
      <c r="BX77" s="128">
        <f t="shared" si="72"/>
        <v>3161.9347708334999</v>
      </c>
      <c r="BY77" s="128">
        <f t="shared" si="72"/>
        <v>2903.0323682835001</v>
      </c>
      <c r="BZ77" s="128">
        <f t="shared" si="72"/>
        <v>2577.6704720661</v>
      </c>
      <c r="CA77" s="128">
        <f t="shared" si="72"/>
        <v>2179.6123044627002</v>
      </c>
      <c r="CB77" s="128">
        <f t="shared" si="72"/>
        <v>1704.5860426412</v>
      </c>
      <c r="CC77" s="128">
        <f>+CC181</f>
        <v>1154.8236607342001</v>
      </c>
      <c r="CD77" s="128">
        <f>+CD181</f>
        <v>553.88595444249995</v>
      </c>
    </row>
    <row r="78" spans="1:82" ht="17.399999999999999" customHeight="1" thickBot="1" x14ac:dyDescent="0.3">
      <c r="A78" s="129" t="s">
        <v>62</v>
      </c>
    </row>
    <row r="79" spans="1:82" ht="17.399999999999999" customHeight="1" thickTop="1" x14ac:dyDescent="0.25">
      <c r="A79" s="130" t="s">
        <v>55</v>
      </c>
      <c r="B79" s="141"/>
    </row>
    <row r="80" spans="1:82" ht="17.399999999999999" customHeight="1" x14ac:dyDescent="0.25">
      <c r="A80" s="130" t="s">
        <v>56</v>
      </c>
      <c r="B80" s="140">
        <f t="shared" ref="B80:BM80" si="73">+(C13/B13)^-0.2</f>
        <v>1.0261094318118749</v>
      </c>
      <c r="C80" s="140">
        <f t="shared" si="73"/>
        <v>1.0256463476949884</v>
      </c>
      <c r="D80" s="143">
        <f t="shared" si="73"/>
        <v>1.0251833158610553</v>
      </c>
      <c r="E80" s="143">
        <f t="shared" si="73"/>
        <v>1.0247203363336792</v>
      </c>
      <c r="F80" s="143">
        <f t="shared" si="73"/>
        <v>1.024257409136476</v>
      </c>
      <c r="G80" s="143">
        <f t="shared" si="73"/>
        <v>1.0237945342930772</v>
      </c>
      <c r="H80" s="143">
        <f t="shared" si="73"/>
        <v>1.0233317118271243</v>
      </c>
      <c r="I80" s="140">
        <f t="shared" si="73"/>
        <v>1.0228689417622765</v>
      </c>
      <c r="J80" s="140">
        <f t="shared" si="73"/>
        <v>1.0224062241221994</v>
      </c>
      <c r="K80" s="140">
        <f t="shared" si="73"/>
        <v>1.021943558930581</v>
      </c>
      <c r="L80" s="140">
        <f t="shared" si="73"/>
        <v>1.0214809462111154</v>
      </c>
      <c r="M80" s="140">
        <f t="shared" si="73"/>
        <v>1.0210183859875144</v>
      </c>
      <c r="N80" s="140">
        <f t="shared" si="73"/>
        <v>1.0205558782834994</v>
      </c>
      <c r="O80" s="140">
        <f t="shared" si="73"/>
        <v>1.0200934231228098</v>
      </c>
      <c r="P80" s="140">
        <f t="shared" si="73"/>
        <v>1.019631020529193</v>
      </c>
      <c r="Q80" s="140">
        <f t="shared" si="73"/>
        <v>1.0191686705264165</v>
      </c>
      <c r="R80" s="333">
        <f t="shared" si="73"/>
        <v>1.0187063731382535</v>
      </c>
      <c r="S80" s="140">
        <f t="shared" si="73"/>
        <v>1.0182441283884973</v>
      </c>
      <c r="T80" s="140">
        <f t="shared" si="73"/>
        <v>1.0177819363009499</v>
      </c>
      <c r="U80" s="140">
        <f t="shared" si="73"/>
        <v>1.0173197968994319</v>
      </c>
      <c r="V80" s="140">
        <f t="shared" si="73"/>
        <v>1.0168577102077703</v>
      </c>
      <c r="W80" s="140">
        <f t="shared" si="73"/>
        <v>1.0163956762498112</v>
      </c>
      <c r="X80" s="140">
        <f t="shared" si="73"/>
        <v>1.0159336950494151</v>
      </c>
      <c r="Y80" s="140">
        <f t="shared" si="73"/>
        <v>1.0154717666304505</v>
      </c>
      <c r="Z80" s="140">
        <f t="shared" si="73"/>
        <v>1.0150098910168002</v>
      </c>
      <c r="AA80" s="140">
        <f t="shared" si="73"/>
        <v>1.0145480682323644</v>
      </c>
      <c r="AB80" s="140">
        <f t="shared" si="73"/>
        <v>1.0140862983010588</v>
      </c>
      <c r="AC80" s="140">
        <f t="shared" si="73"/>
        <v>1.013624581246801</v>
      </c>
      <c r="AD80" s="140">
        <f t="shared" si="73"/>
        <v>1.0131629170935395</v>
      </c>
      <c r="AE80" s="140">
        <f t="shared" si="73"/>
        <v>1.0127013058652163</v>
      </c>
      <c r="AF80" s="140">
        <f t="shared" si="73"/>
        <v>1.0122397475858054</v>
      </c>
      <c r="AG80" s="140">
        <f t="shared" si="73"/>
        <v>1.0117782422792836</v>
      </c>
      <c r="AH80" s="140">
        <f t="shared" si="73"/>
        <v>1.011316789969642</v>
      </c>
      <c r="AI80" s="140">
        <f t="shared" si="73"/>
        <v>1.0108553906808901</v>
      </c>
      <c r="AJ80" s="140">
        <f t="shared" si="73"/>
        <v>1.0103940444370449</v>
      </c>
      <c r="AK80" s="140">
        <f t="shared" si="73"/>
        <v>1.0099327512621463</v>
      </c>
      <c r="AL80" s="140">
        <f t="shared" si="73"/>
        <v>1.0094715111802324</v>
      </c>
      <c r="AM80" s="140">
        <f t="shared" si="73"/>
        <v>1.009010324215371</v>
      </c>
      <c r="AN80" s="140">
        <f t="shared" si="73"/>
        <v>1.0085491903916386</v>
      </c>
      <c r="AO80" s="140">
        <f t="shared" si="73"/>
        <v>1.0080881097331185</v>
      </c>
      <c r="AP80" s="140">
        <f t="shared" si="73"/>
        <v>1.0076270822639093</v>
      </c>
      <c r="AQ80" s="140">
        <f t="shared" si="73"/>
        <v>1.0071661080081327</v>
      </c>
      <c r="AR80" s="140">
        <f t="shared" si="73"/>
        <v>1.0067051869899146</v>
      </c>
      <c r="AS80" s="140">
        <f t="shared" si="73"/>
        <v>1.0062443192334034</v>
      </c>
      <c r="AT80" s="140">
        <f t="shared" si="73"/>
        <v>1.0057835047627475</v>
      </c>
      <c r="AU80" s="140">
        <f t="shared" si="73"/>
        <v>1.0053227436021248</v>
      </c>
      <c r="AV80" s="140">
        <f t="shared" si="73"/>
        <v>1.0048620357757074</v>
      </c>
      <c r="AW80" s="140">
        <f t="shared" si="73"/>
        <v>1.0154572951581249</v>
      </c>
      <c r="AX80" s="140">
        <f t="shared" si="73"/>
        <v>1.0154572951581251</v>
      </c>
      <c r="AY80" s="140">
        <f t="shared" si="73"/>
        <v>1.0154572951581249</v>
      </c>
      <c r="AZ80" s="140">
        <f t="shared" si="73"/>
        <v>1.0154572951581249</v>
      </c>
      <c r="BA80" s="140">
        <f t="shared" si="73"/>
        <v>1.0154572951581249</v>
      </c>
      <c r="BB80" s="140">
        <f t="shared" si="73"/>
        <v>1.0154572951581249</v>
      </c>
      <c r="BC80" s="140">
        <f t="shared" si="73"/>
        <v>1.0154572951581249</v>
      </c>
      <c r="BD80" s="140">
        <f t="shared" si="73"/>
        <v>1.0154572951581249</v>
      </c>
      <c r="BE80" s="140">
        <f t="shared" si="73"/>
        <v>1.0154572951581249</v>
      </c>
      <c r="BF80" s="140">
        <f t="shared" si="73"/>
        <v>1.0154572951581249</v>
      </c>
      <c r="BG80" s="140">
        <f t="shared" si="73"/>
        <v>1.0154572951581249</v>
      </c>
      <c r="BH80" s="140">
        <f t="shared" si="73"/>
        <v>1.0154572951581251</v>
      </c>
      <c r="BI80" s="140">
        <f t="shared" si="73"/>
        <v>1.0154572951581249</v>
      </c>
      <c r="BJ80" s="140">
        <f t="shared" si="73"/>
        <v>1.0154572951581249</v>
      </c>
      <c r="BK80" s="140">
        <f t="shared" si="73"/>
        <v>1.0154572951581249</v>
      </c>
      <c r="BL80" s="140">
        <f t="shared" si="73"/>
        <v>1.0154572951581249</v>
      </c>
      <c r="BM80" s="140">
        <f t="shared" si="73"/>
        <v>1.0154572951581251</v>
      </c>
      <c r="BN80" s="140">
        <f t="shared" ref="BN80:CB80" si="74">+(BO13/BN13)^-0.2</f>
        <v>1.0154572951581249</v>
      </c>
      <c r="BO80" s="140">
        <f t="shared" si="74"/>
        <v>1.0154572951581249</v>
      </c>
      <c r="BP80" s="140">
        <f t="shared" si="74"/>
        <v>1.0154572951581249</v>
      </c>
      <c r="BQ80" s="140">
        <f t="shared" si="74"/>
        <v>1.0154572951581249</v>
      </c>
      <c r="BR80" s="140">
        <f t="shared" si="74"/>
        <v>1.0154572951581249</v>
      </c>
      <c r="BS80" s="140">
        <f t="shared" si="74"/>
        <v>1.0154572951581249</v>
      </c>
      <c r="BT80" s="140">
        <f t="shared" si="74"/>
        <v>1.0154572951581249</v>
      </c>
      <c r="BU80" s="140">
        <f t="shared" si="74"/>
        <v>1.0154572951581251</v>
      </c>
      <c r="BV80" s="140">
        <f t="shared" si="74"/>
        <v>1.0154572951581249</v>
      </c>
      <c r="BW80" s="140">
        <f t="shared" si="74"/>
        <v>1.0154572951581249</v>
      </c>
      <c r="BX80" s="140">
        <f t="shared" si="74"/>
        <v>1.0154572951581249</v>
      </c>
      <c r="BY80" s="140">
        <f t="shared" si="74"/>
        <v>1.0154572951581249</v>
      </c>
      <c r="BZ80" s="140">
        <f t="shared" si="74"/>
        <v>1.0154572951581249</v>
      </c>
      <c r="CA80" s="140">
        <f t="shared" si="74"/>
        <v>1.0154572951581251</v>
      </c>
      <c r="CB80" s="140">
        <f t="shared" si="74"/>
        <v>1.0154572951581249</v>
      </c>
      <c r="CC80" s="140">
        <f>+(CD13/CC13)^-0.2</f>
        <v>1.0154572951581249</v>
      </c>
      <c r="CD80" s="140" t="e">
        <f>+(CE13/CD13)^-0.2</f>
        <v>#DIV/0!</v>
      </c>
    </row>
    <row r="81" spans="1:82" s="188" customFormat="1" ht="17.399999999999999" customHeight="1" x14ac:dyDescent="0.25">
      <c r="A81" s="131" t="s">
        <v>57</v>
      </c>
      <c r="B81" s="188">
        <f t="shared" ref="B81:BM81" si="75">+((C63/B63)^($B$11))^0.2</f>
        <v>1.0198454003432063</v>
      </c>
      <c r="C81" s="188">
        <f t="shared" si="75"/>
        <v>1.0193424932470776</v>
      </c>
      <c r="D81" s="148">
        <f t="shared" si="75"/>
        <v>1.0189659734469907</v>
      </c>
      <c r="E81" s="148">
        <f t="shared" si="75"/>
        <v>1.0186592452944159</v>
      </c>
      <c r="F81" s="148">
        <f t="shared" si="75"/>
        <v>1.0183992924912391</v>
      </c>
      <c r="G81" s="148">
        <f t="shared" si="75"/>
        <v>1.0181569945643174</v>
      </c>
      <c r="H81" s="148">
        <f t="shared" si="75"/>
        <v>1.0179186013686226</v>
      </c>
      <c r="I81" s="199">
        <f t="shared" si="75"/>
        <v>1.0176915563355591</v>
      </c>
      <c r="J81" s="188">
        <f t="shared" si="75"/>
        <v>1.0174726716487348</v>
      </c>
      <c r="K81" s="188">
        <f t="shared" si="75"/>
        <v>1.0172621578337713</v>
      </c>
      <c r="L81" s="188">
        <f t="shared" si="75"/>
        <v>1.0170601563684256</v>
      </c>
      <c r="M81" s="188">
        <f t="shared" si="75"/>
        <v>1.0168362780349955</v>
      </c>
      <c r="N81" s="188">
        <f t="shared" si="75"/>
        <v>1.016673638098611</v>
      </c>
      <c r="O81" s="188">
        <f t="shared" si="75"/>
        <v>1.016500467975227</v>
      </c>
      <c r="P81" s="188">
        <f t="shared" si="75"/>
        <v>1.0163407496559185</v>
      </c>
      <c r="Q81" s="188">
        <f t="shared" si="75"/>
        <v>1.0162008599602781</v>
      </c>
      <c r="R81" s="315">
        <f t="shared" si="75"/>
        <v>1.0160711669544455</v>
      </c>
      <c r="S81" s="188">
        <f t="shared" si="75"/>
        <v>1.0155915732964167</v>
      </c>
      <c r="T81" s="188">
        <f t="shared" si="75"/>
        <v>1.0158773351626065</v>
      </c>
      <c r="U81" s="188">
        <f t="shared" si="75"/>
        <v>1.0158713120257488</v>
      </c>
      <c r="V81" s="188">
        <f t="shared" si="75"/>
        <v>1.015952389173886</v>
      </c>
      <c r="W81" s="188">
        <f t="shared" si="75"/>
        <v>1.0161979969270385</v>
      </c>
      <c r="X81" s="188">
        <f t="shared" si="75"/>
        <v>1.0162551914565443</v>
      </c>
      <c r="Y81" s="188">
        <f t="shared" si="75"/>
        <v>1.0162139279102858</v>
      </c>
      <c r="Z81" s="188">
        <f t="shared" si="75"/>
        <v>1.0161232278051922</v>
      </c>
      <c r="AA81" s="188">
        <f t="shared" si="75"/>
        <v>1.016009127827515</v>
      </c>
      <c r="AB81" s="188">
        <f t="shared" si="75"/>
        <v>1.0158852113154495</v>
      </c>
      <c r="AC81" s="188">
        <f t="shared" si="75"/>
        <v>1.0157587398756107</v>
      </c>
      <c r="AD81" s="188">
        <f t="shared" si="75"/>
        <v>1.0156346728672752</v>
      </c>
      <c r="AE81" s="188">
        <f t="shared" si="75"/>
        <v>1.0155134802568266</v>
      </c>
      <c r="AF81" s="188">
        <f t="shared" si="75"/>
        <v>1.0153958314265865</v>
      </c>
      <c r="AG81" s="188">
        <f t="shared" si="75"/>
        <v>1.015283036905962</v>
      </c>
      <c r="AH81" s="188">
        <f t="shared" si="75"/>
        <v>1.0151777513587443</v>
      </c>
      <c r="AI81" s="188">
        <f t="shared" si="75"/>
        <v>1.0150852399769132</v>
      </c>
      <c r="AJ81" s="188">
        <f t="shared" si="75"/>
        <v>1.0149598762625898</v>
      </c>
      <c r="AK81" s="188">
        <f t="shared" si="75"/>
        <v>1.0149629138632572</v>
      </c>
      <c r="AL81" s="188">
        <f t="shared" si="75"/>
        <v>1.0145640077587814</v>
      </c>
      <c r="AM81" s="188">
        <f t="shared" si="75"/>
        <v>1.0148413051819665</v>
      </c>
      <c r="AN81" s="188">
        <f t="shared" si="75"/>
        <v>1.014581449606383</v>
      </c>
      <c r="AO81" s="188">
        <f t="shared" si="75"/>
        <v>1.0143735992543295</v>
      </c>
      <c r="AP81" s="188">
        <f t="shared" si="75"/>
        <v>1.0141994505331045</v>
      </c>
      <c r="AQ81" s="188">
        <f t="shared" si="75"/>
        <v>1.0140480467013944</v>
      </c>
      <c r="AR81" s="188">
        <f t="shared" si="75"/>
        <v>1.0139122358639625</v>
      </c>
      <c r="AS81" s="188">
        <f t="shared" si="75"/>
        <v>1.013787172280854</v>
      </c>
      <c r="AT81" s="188">
        <f t="shared" si="75"/>
        <v>1.0136695224730272</v>
      </c>
      <c r="AU81" s="188">
        <f t="shared" si="75"/>
        <v>1.0135569737513865</v>
      </c>
      <c r="AV81" s="188">
        <f t="shared" si="75"/>
        <v>1.0134479072462304</v>
      </c>
      <c r="AW81" s="188">
        <f t="shared" si="75"/>
        <v>1.0133411750462178</v>
      </c>
      <c r="AX81" s="188">
        <f t="shared" si="75"/>
        <v>1.0132359474730908</v>
      </c>
      <c r="AY81" s="188">
        <f t="shared" si="75"/>
        <v>1.0131316084119926</v>
      </c>
      <c r="AZ81" s="188">
        <f t="shared" si="75"/>
        <v>1.0130276835883056</v>
      </c>
      <c r="BA81" s="188">
        <f t="shared" si="75"/>
        <v>1.0129237913437663</v>
      </c>
      <c r="BB81" s="188">
        <f t="shared" si="75"/>
        <v>1.012819608699377</v>
      </c>
      <c r="BC81" s="188">
        <f t="shared" si="75"/>
        <v>1.0127148477459409</v>
      </c>
      <c r="BD81" s="188">
        <f t="shared" si="75"/>
        <v>1.0126092389800989</v>
      </c>
      <c r="BE81" s="188">
        <f t="shared" si="75"/>
        <v>1.0125025193397141</v>
      </c>
      <c r="BF81" s="188">
        <f t="shared" si="75"/>
        <v>1.0124805050820986</v>
      </c>
      <c r="BG81" s="188">
        <f t="shared" si="75"/>
        <v>1.0121843679364786</v>
      </c>
      <c r="BH81" s="188">
        <f t="shared" si="75"/>
        <v>1.0120730254422374</v>
      </c>
      <c r="BI81" s="188">
        <f t="shared" si="75"/>
        <v>1.0119725185573352</v>
      </c>
      <c r="BJ81" s="188">
        <f t="shared" si="75"/>
        <v>1.0118773197437323</v>
      </c>
      <c r="BK81" s="188">
        <f t="shared" si="75"/>
        <v>1.0117849553461402</v>
      </c>
      <c r="BL81" s="188">
        <f t="shared" si="75"/>
        <v>1.0116942397360178</v>
      </c>
      <c r="BM81" s="188">
        <f t="shared" si="75"/>
        <v>1.0116045808871819</v>
      </c>
      <c r="BN81" s="188">
        <f t="shared" ref="BN81:CB81" si="76">+((BO63/BN63)^($B$11))^0.2</f>
        <v>1.0115156817949618</v>
      </c>
      <c r="BO81" s="188">
        <f t="shared" si="76"/>
        <v>1.0114274004315666</v>
      </c>
      <c r="BP81" s="188">
        <f t="shared" si="76"/>
        <v>1.0113396779221118</v>
      </c>
      <c r="BQ81" s="188">
        <f t="shared" si="76"/>
        <v>1.0112524992513166</v>
      </c>
      <c r="BR81" s="188">
        <f t="shared" si="76"/>
        <v>1.0111658711123648</v>
      </c>
      <c r="BS81" s="188">
        <f t="shared" si="76"/>
        <v>1.0110798094317106</v>
      </c>
      <c r="BT81" s="188">
        <f t="shared" si="76"/>
        <v>1.0109943325402821</v>
      </c>
      <c r="BU81" s="188">
        <f t="shared" si="76"/>
        <v>1.0109094576592201</v>
      </c>
      <c r="BV81" s="188">
        <f t="shared" si="76"/>
        <v>1.0108251993042578</v>
      </c>
      <c r="BW81" s="188">
        <f t="shared" si="76"/>
        <v>1.0107415687656929</v>
      </c>
      <c r="BX81" s="188">
        <f t="shared" si="76"/>
        <v>1.0106585741583909</v>
      </c>
      <c r="BY81" s="188">
        <f t="shared" si="76"/>
        <v>1.01057622074437</v>
      </c>
      <c r="BZ81" s="188">
        <f t="shared" si="76"/>
        <v>1.0104945113584065</v>
      </c>
      <c r="CA81" s="188">
        <f t="shared" si="76"/>
        <v>1.0104134468447044</v>
      </c>
      <c r="CB81" s="188">
        <f t="shared" si="76"/>
        <v>1.010333026458847</v>
      </c>
      <c r="CC81" s="188">
        <f>+((CD63/CC63)^($B$11))^0.2</f>
        <v>1.010253248215917</v>
      </c>
      <c r="CD81" s="188">
        <f>+((CE63/CD63)^($B$11))^0.2</f>
        <v>0</v>
      </c>
    </row>
    <row r="82" spans="1:82" s="188" customFormat="1" ht="17.399999999999999" customHeight="1" x14ac:dyDescent="0.25">
      <c r="A82" s="131" t="s">
        <v>58</v>
      </c>
      <c r="B82" s="188">
        <f t="shared" ref="B82:BM82" si="77">+B81*B80</f>
        <v>1.0464729842821214</v>
      </c>
      <c r="C82" s="188">
        <f t="shared" si="77"/>
        <v>1.0454849052491686</v>
      </c>
      <c r="D82" s="148">
        <f t="shared" si="77"/>
        <v>1.0446269154079739</v>
      </c>
      <c r="E82" s="148">
        <f t="shared" si="77"/>
        <v>1.0438408444475056</v>
      </c>
      <c r="F82" s="148">
        <f t="shared" si="77"/>
        <v>1.0431030207934968</v>
      </c>
      <c r="G82" s="148">
        <f t="shared" si="77"/>
        <v>1.0423835660872145</v>
      </c>
      <c r="H82" s="148">
        <f t="shared" si="77"/>
        <v>1.0416683848392247</v>
      </c>
      <c r="I82" s="199">
        <f t="shared" si="77"/>
        <v>1.0409650852693575</v>
      </c>
      <c r="J82" s="188">
        <f t="shared" si="77"/>
        <v>1.0402703923679093</v>
      </c>
      <c r="K82" s="188">
        <f t="shared" si="77"/>
        <v>1.0395845099420467</v>
      </c>
      <c r="L82" s="188">
        <f t="shared" si="77"/>
        <v>1.0389075708808444</v>
      </c>
      <c r="M82" s="188">
        <f t="shared" si="77"/>
        <v>1.0382085354128425</v>
      </c>
      <c r="N82" s="188">
        <f t="shared" si="77"/>
        <v>1.0375722576574085</v>
      </c>
      <c r="O82" s="188">
        <f t="shared" si="77"/>
        <v>1.0369254419827874</v>
      </c>
      <c r="P82" s="188">
        <f t="shared" si="77"/>
        <v>1.0362925557770692</v>
      </c>
      <c r="Q82" s="188">
        <f t="shared" si="77"/>
        <v>1.0356800794335177</v>
      </c>
      <c r="R82" s="315">
        <f t="shared" si="77"/>
        <v>1.0350781733385161</v>
      </c>
      <c r="S82" s="188">
        <f t="shared" si="77"/>
        <v>1.0341201563499125</v>
      </c>
      <c r="T82" s="188">
        <f t="shared" si="77"/>
        <v>1.0339416012260467</v>
      </c>
      <c r="U82" s="188">
        <f t="shared" si="77"/>
        <v>1.033465996825994</v>
      </c>
      <c r="V82" s="188">
        <f t="shared" si="77"/>
        <v>1.0330790201354711</v>
      </c>
      <c r="W82" s="188">
        <f t="shared" si="77"/>
        <v>1.0328592502903609</v>
      </c>
      <c r="X82" s="188">
        <f t="shared" si="77"/>
        <v>1.0324478917695978</v>
      </c>
      <c r="Y82" s="188">
        <f t="shared" si="77"/>
        <v>1.0319365526495272</v>
      </c>
      <c r="Z82" s="188">
        <f t="shared" si="77"/>
        <v>1.0313751267141873</v>
      </c>
      <c r="AA82" s="188">
        <f t="shared" si="77"/>
        <v>1.0307900979438547</v>
      </c>
      <c r="AB82" s="188">
        <f t="shared" si="77"/>
        <v>1.0301952734416731</v>
      </c>
      <c r="AC82" s="188">
        <f t="shared" si="77"/>
        <v>1.0295980273541943</v>
      </c>
      <c r="AD82" s="188">
        <f t="shared" si="77"/>
        <v>1.0290033878635512</v>
      </c>
      <c r="AE82" s="188">
        <f t="shared" si="77"/>
        <v>1.0284118275798189</v>
      </c>
      <c r="AF82" s="188">
        <f t="shared" si="77"/>
        <v>1.0278240201029269</v>
      </c>
      <c r="AG82" s="188">
        <f t="shared" si="77"/>
        <v>1.0272412864966873</v>
      </c>
      <c r="AH82" s="188">
        <f t="shared" si="77"/>
        <v>1.0266663047527247</v>
      </c>
      <c r="AI82" s="188">
        <f t="shared" si="77"/>
        <v>1.0261043868312678</v>
      </c>
      <c r="AJ82" s="188">
        <f t="shared" si="77"/>
        <v>1.0255094143182808</v>
      </c>
      <c r="AK82" s="188">
        <f t="shared" si="77"/>
        <v>1.0250442880269641</v>
      </c>
      <c r="AL82" s="188">
        <f t="shared" si="77"/>
        <v>1.0241734621013301</v>
      </c>
      <c r="AM82" s="188">
        <f t="shared" si="77"/>
        <v>1.0239853543688062</v>
      </c>
      <c r="AN82" s="188">
        <f t="shared" si="77"/>
        <v>1.0232552995868927</v>
      </c>
      <c r="AO82" s="188">
        <f t="shared" si="77"/>
        <v>1.0225779642354769</v>
      </c>
      <c r="AP82" s="188">
        <f t="shared" si="77"/>
        <v>1.0219348331743321</v>
      </c>
      <c r="AQ82" s="188">
        <f t="shared" si="77"/>
        <v>1.0213148245294925</v>
      </c>
      <c r="AR82" s="188">
        <f t="shared" si="77"/>
        <v>1.0207107069967929</v>
      </c>
      <c r="AS82" s="188">
        <f t="shared" si="77"/>
        <v>1.020117583019305</v>
      </c>
      <c r="AT82" s="188">
        <f t="shared" si="77"/>
        <v>1.0195320849841019</v>
      </c>
      <c r="AU82" s="188">
        <f t="shared" si="77"/>
        <v>1.0189518776488107</v>
      </c>
      <c r="AV82" s="188">
        <f t="shared" si="77"/>
        <v>1.0183753272280773</v>
      </c>
      <c r="AW82" s="188">
        <f t="shared" si="77"/>
        <v>1.0290046886847883</v>
      </c>
      <c r="AX82" s="188">
        <f t="shared" si="77"/>
        <v>1.0288978345780049</v>
      </c>
      <c r="AY82" s="188">
        <f t="shared" si="77"/>
        <v>1.0287918827172426</v>
      </c>
      <c r="AZ82" s="188">
        <f t="shared" si="77"/>
        <v>1.0286863514968816</v>
      </c>
      <c r="BA82" s="188">
        <f t="shared" si="77"/>
        <v>1.0285808533592538</v>
      </c>
      <c r="BB82" s="188">
        <f t="shared" si="77"/>
        <v>1.0284750603329798</v>
      </c>
      <c r="BC82" s="188">
        <f t="shared" si="77"/>
        <v>1.0283686800585654</v>
      </c>
      <c r="BD82" s="188">
        <f t="shared" si="77"/>
        <v>1.0282614388668585</v>
      </c>
      <c r="BE82" s="188">
        <f t="shared" si="77"/>
        <v>1.0281530696294932</v>
      </c>
      <c r="BF82" s="188">
        <f t="shared" si="77"/>
        <v>1.028130715091</v>
      </c>
      <c r="BG82" s="188">
        <f t="shared" si="77"/>
        <v>1.0278300004661127</v>
      </c>
      <c r="BH82" s="188">
        <f t="shared" si="77"/>
        <v>1.0277169369180748</v>
      </c>
      <c r="BI82" s="188">
        <f t="shared" si="77"/>
        <v>1.0276148764685868</v>
      </c>
      <c r="BJ82" s="188">
        <f t="shared" si="77"/>
        <v>1.0275182061388235</v>
      </c>
      <c r="BK82" s="188">
        <f t="shared" si="77"/>
        <v>1.0274244140374758</v>
      </c>
      <c r="BL82" s="188">
        <f t="shared" si="77"/>
        <v>1.0273322962093923</v>
      </c>
      <c r="BM82" s="188">
        <f t="shared" si="77"/>
        <v>1.0272412514772664</v>
      </c>
      <c r="BN82" s="188">
        <f t="shared" ref="BN82:CB82" si="78">+BN81*BN80</f>
        <v>1.0271509782455384</v>
      </c>
      <c r="BO82" s="188">
        <f t="shared" si="78"/>
        <v>1.0270613322910522</v>
      </c>
      <c r="BP82" s="188">
        <f t="shared" si="78"/>
        <v>1.0269722538288768</v>
      </c>
      <c r="BQ82" s="188">
        <f t="shared" si="78"/>
        <v>1.0268837276116356</v>
      </c>
      <c r="BR82" s="188">
        <f t="shared" si="78"/>
        <v>1.026795760435971</v>
      </c>
      <c r="BS82" s="188">
        <f t="shared" si="78"/>
        <v>1.0267083684745173</v>
      </c>
      <c r="BT82" s="188">
        <f t="shared" si="78"/>
        <v>1.0266215703415487</v>
      </c>
      <c r="BU82" s="188">
        <f t="shared" si="78"/>
        <v>1.0265353835243989</v>
      </c>
      <c r="BV82" s="188">
        <f t="shared" si="78"/>
        <v>1.0264498227631742</v>
      </c>
      <c r="BW82" s="188">
        <f t="shared" si="78"/>
        <v>1.0263648995226904</v>
      </c>
      <c r="BX82" s="188">
        <f t="shared" si="78"/>
        <v>1.0262806220432468</v>
      </c>
      <c r="BY82" s="188">
        <f t="shared" si="78"/>
        <v>1.0261969956681982</v>
      </c>
      <c r="BZ82" s="188">
        <f t="shared" si="78"/>
        <v>1.0261140232761385</v>
      </c>
      <c r="CA82" s="188">
        <f t="shared" si="78"/>
        <v>1.0260317057243216</v>
      </c>
      <c r="CB82" s="188">
        <f t="shared" si="78"/>
        <v>1.0259500422568231</v>
      </c>
      <c r="CC82" s="188">
        <f>+CC81*CC80</f>
        <v>1.0258690308580449</v>
      </c>
      <c r="CD82" s="188" t="e">
        <f>+CD81*CD80</f>
        <v>#DIV/0!</v>
      </c>
    </row>
    <row r="83" spans="1:82" s="193" customFormat="1" ht="17.399999999999999" customHeight="1" x14ac:dyDescent="0.25">
      <c r="A83" s="112" t="s">
        <v>2</v>
      </c>
      <c r="C83" s="193">
        <f>+B82-1</f>
        <v>4.6472984282121432E-2</v>
      </c>
      <c r="D83" s="148">
        <f t="shared" ref="D83:BO83" si="79">+D82-1</f>
        <v>4.4626915407973922E-2</v>
      </c>
      <c r="E83" s="148">
        <f t="shared" si="79"/>
        <v>4.3840844447505578E-2</v>
      </c>
      <c r="F83" s="148">
        <f t="shared" si="79"/>
        <v>4.3103020793496816E-2</v>
      </c>
      <c r="G83" s="148">
        <f t="shared" si="79"/>
        <v>4.2383566087214497E-2</v>
      </c>
      <c r="H83" s="148">
        <f t="shared" si="79"/>
        <v>4.1668384839224748E-2</v>
      </c>
      <c r="I83" s="217">
        <f t="shared" si="79"/>
        <v>4.0965085269357493E-2</v>
      </c>
      <c r="J83" s="193">
        <f t="shared" si="79"/>
        <v>4.0270392367909302E-2</v>
      </c>
      <c r="K83" s="193">
        <f t="shared" si="79"/>
        <v>3.9584509942046653E-2</v>
      </c>
      <c r="L83" s="193">
        <f t="shared" si="79"/>
        <v>3.89075708808444E-2</v>
      </c>
      <c r="M83" s="193">
        <f t="shared" si="79"/>
        <v>3.8208535412842526E-2</v>
      </c>
      <c r="N83" s="193">
        <f t="shared" si="79"/>
        <v>3.7572257657408459E-2</v>
      </c>
      <c r="O83" s="193">
        <f t="shared" si="79"/>
        <v>3.6925441982787355E-2</v>
      </c>
      <c r="P83" s="193">
        <f t="shared" si="79"/>
        <v>3.6292555777069246E-2</v>
      </c>
      <c r="Q83" s="193">
        <f t="shared" si="79"/>
        <v>3.5680079433517697E-2</v>
      </c>
      <c r="R83" s="316">
        <f t="shared" si="79"/>
        <v>3.507817333851615E-2</v>
      </c>
      <c r="S83" s="193">
        <f t="shared" si="79"/>
        <v>3.41201563499125E-2</v>
      </c>
      <c r="T83" s="193">
        <f t="shared" si="79"/>
        <v>3.3941601226046725E-2</v>
      </c>
      <c r="U83" s="193">
        <f t="shared" si="79"/>
        <v>3.3465996825994049E-2</v>
      </c>
      <c r="V83" s="193">
        <f t="shared" si="79"/>
        <v>3.3079020135471149E-2</v>
      </c>
      <c r="W83" s="193">
        <f t="shared" si="79"/>
        <v>3.2859250290360853E-2</v>
      </c>
      <c r="X83" s="193">
        <f t="shared" si="79"/>
        <v>3.2447891769597836E-2</v>
      </c>
      <c r="Y83" s="193">
        <f t="shared" si="79"/>
        <v>3.1936552649527217E-2</v>
      </c>
      <c r="Z83" s="193">
        <f t="shared" si="79"/>
        <v>3.1375126714187296E-2</v>
      </c>
      <c r="AA83" s="193">
        <f t="shared" si="79"/>
        <v>3.0790097943854677E-2</v>
      </c>
      <c r="AB83" s="193">
        <f t="shared" si="79"/>
        <v>3.0195273441673054E-2</v>
      </c>
      <c r="AC83" s="193">
        <f t="shared" si="79"/>
        <v>2.9598027354194256E-2</v>
      </c>
      <c r="AD83" s="193">
        <f t="shared" si="79"/>
        <v>2.9003387863551167E-2</v>
      </c>
      <c r="AE83" s="193">
        <f t="shared" si="79"/>
        <v>2.841182757981886E-2</v>
      </c>
      <c r="AF83" s="193">
        <f t="shared" si="79"/>
        <v>2.782402010292695E-2</v>
      </c>
      <c r="AG83" s="193">
        <f t="shared" si="79"/>
        <v>2.7241286496687334E-2</v>
      </c>
      <c r="AH83" s="193">
        <f t="shared" si="79"/>
        <v>2.666630475272469E-2</v>
      </c>
      <c r="AI83" s="193">
        <f t="shared" si="79"/>
        <v>2.6104386831267812E-2</v>
      </c>
      <c r="AJ83" s="193">
        <f t="shared" si="79"/>
        <v>2.5509414318280799E-2</v>
      </c>
      <c r="AK83" s="193">
        <f t="shared" si="79"/>
        <v>2.5044288026964123E-2</v>
      </c>
      <c r="AL83" s="193">
        <f t="shared" si="79"/>
        <v>2.417346210133009E-2</v>
      </c>
      <c r="AM83" s="193">
        <f t="shared" si="79"/>
        <v>2.3985354368806222E-2</v>
      </c>
      <c r="AN83" s="193">
        <f t="shared" si="79"/>
        <v>2.3255299586892653E-2</v>
      </c>
      <c r="AO83" s="193">
        <f t="shared" si="79"/>
        <v>2.2577964235476866E-2</v>
      </c>
      <c r="AP83" s="193">
        <f t="shared" si="79"/>
        <v>2.1934833174332091E-2</v>
      </c>
      <c r="AQ83" s="193">
        <f t="shared" si="79"/>
        <v>2.1314824529492515E-2</v>
      </c>
      <c r="AR83" s="193">
        <f t="shared" si="79"/>
        <v>2.0710706996792894E-2</v>
      </c>
      <c r="AS83" s="193">
        <f t="shared" si="79"/>
        <v>2.0117583019304996E-2</v>
      </c>
      <c r="AT83" s="193">
        <f t="shared" si="79"/>
        <v>1.9532084984101861E-2</v>
      </c>
      <c r="AU83" s="193">
        <f t="shared" si="79"/>
        <v>1.8951877648810678E-2</v>
      </c>
      <c r="AV83" s="193">
        <f t="shared" si="79"/>
        <v>1.8375327228077332E-2</v>
      </c>
      <c r="AW83" s="193">
        <f t="shared" si="79"/>
        <v>2.9004688684788338E-2</v>
      </c>
      <c r="AX83" s="193">
        <f t="shared" si="79"/>
        <v>2.8897834578004877E-2</v>
      </c>
      <c r="AY83" s="193">
        <f t="shared" si="79"/>
        <v>2.8791882717242645E-2</v>
      </c>
      <c r="AZ83" s="193">
        <f t="shared" si="79"/>
        <v>2.868635149688159E-2</v>
      </c>
      <c r="BA83" s="193">
        <f t="shared" si="79"/>
        <v>2.8580853359253755E-2</v>
      </c>
      <c r="BB83" s="193">
        <f t="shared" si="79"/>
        <v>2.8475060332979751E-2</v>
      </c>
      <c r="BC83" s="193">
        <f t="shared" si="79"/>
        <v>2.836868005856541E-2</v>
      </c>
      <c r="BD83" s="193">
        <f t="shared" si="79"/>
        <v>2.8261438866858501E-2</v>
      </c>
      <c r="BE83" s="193">
        <f t="shared" si="79"/>
        <v>2.8153069629493155E-2</v>
      </c>
      <c r="BF83" s="193">
        <f t="shared" si="79"/>
        <v>2.8130715090999958E-2</v>
      </c>
      <c r="BG83" s="193">
        <f t="shared" si="79"/>
        <v>2.7830000466112725E-2</v>
      </c>
      <c r="BH83" s="193">
        <f t="shared" si="79"/>
        <v>2.7716936918074753E-2</v>
      </c>
      <c r="BI83" s="193">
        <f t="shared" si="79"/>
        <v>2.7614876468586846E-2</v>
      </c>
      <c r="BJ83" s="193">
        <f t="shared" si="79"/>
        <v>2.7518206138823498E-2</v>
      </c>
      <c r="BK83" s="193">
        <f t="shared" si="79"/>
        <v>2.7424414037475753E-2</v>
      </c>
      <c r="BL83" s="193">
        <f t="shared" si="79"/>
        <v>2.7332296209392259E-2</v>
      </c>
      <c r="BM83" s="193">
        <f t="shared" si="79"/>
        <v>2.7241251477266415E-2</v>
      </c>
      <c r="BN83" s="193">
        <f t="shared" si="79"/>
        <v>2.715097824553836E-2</v>
      </c>
      <c r="BO83" s="193">
        <f t="shared" si="79"/>
        <v>2.7061332291052231E-2</v>
      </c>
      <c r="BP83" s="193">
        <f t="shared" ref="BP83:CB83" si="80">+BP82-1</f>
        <v>2.6972253828876802E-2</v>
      </c>
      <c r="BQ83" s="193">
        <f t="shared" si="80"/>
        <v>2.6883727611635599E-2</v>
      </c>
      <c r="BR83" s="193">
        <f t="shared" si="80"/>
        <v>2.6795760435970983E-2</v>
      </c>
      <c r="BS83" s="193">
        <f t="shared" si="80"/>
        <v>2.6708368474517297E-2</v>
      </c>
      <c r="BT83" s="193">
        <f t="shared" si="80"/>
        <v>2.6621570341548662E-2</v>
      </c>
      <c r="BU83" s="193">
        <f t="shared" si="80"/>
        <v>2.6535383524398881E-2</v>
      </c>
      <c r="BV83" s="193">
        <f t="shared" si="80"/>
        <v>2.6449822763174202E-2</v>
      </c>
      <c r="BW83" s="193">
        <f t="shared" si="80"/>
        <v>2.6364899522690388E-2</v>
      </c>
      <c r="BX83" s="193">
        <f t="shared" si="80"/>
        <v>2.6280622043246771E-2</v>
      </c>
      <c r="BY83" s="193">
        <f t="shared" si="80"/>
        <v>2.619699566819822E-2</v>
      </c>
      <c r="BZ83" s="193">
        <f t="shared" si="80"/>
        <v>2.6114023276138543E-2</v>
      </c>
      <c r="CA83" s="193">
        <f t="shared" si="80"/>
        <v>2.6031705724321563E-2</v>
      </c>
      <c r="CB83" s="193">
        <f t="shared" si="80"/>
        <v>2.5950042256823069E-2</v>
      </c>
      <c r="CC83" s="193">
        <f>+CC82-1</f>
        <v>2.5869030858044928E-2</v>
      </c>
      <c r="CD83" s="193" t="e">
        <f>+CD82-1</f>
        <v>#DIV/0!</v>
      </c>
    </row>
    <row r="84" spans="1:82" s="218" customFormat="1" ht="17.399999999999999" customHeight="1" x14ac:dyDescent="0.25">
      <c r="A84" s="132" t="s">
        <v>428</v>
      </c>
      <c r="B84" s="312">
        <f t="shared" ref="B84:AG84" si="81">+B183</f>
        <v>0</v>
      </c>
      <c r="C84" s="312">
        <f t="shared" si="81"/>
        <v>4.5425248600000002E-2</v>
      </c>
      <c r="D84" s="354">
        <f t="shared" si="81"/>
        <v>4.4404996699999998E-2</v>
      </c>
      <c r="E84" s="354">
        <f t="shared" si="81"/>
        <v>4.3626011700000002E-2</v>
      </c>
      <c r="F84" s="354">
        <f t="shared" si="81"/>
        <v>4.2891901599999997E-2</v>
      </c>
      <c r="G84" s="354">
        <f t="shared" si="81"/>
        <v>4.2179525000000002E-2</v>
      </c>
      <c r="H84" s="354">
        <f t="shared" si="81"/>
        <v>4.1488508200000003E-2</v>
      </c>
      <c r="I84" s="219">
        <f t="shared" si="81"/>
        <v>4.0806178700000001E-2</v>
      </c>
      <c r="J84" s="312">
        <f t="shared" si="81"/>
        <v>4.0131265899999997E-2</v>
      </c>
      <c r="K84" s="312">
        <f t="shared" si="81"/>
        <v>3.9464332800000002E-2</v>
      </c>
      <c r="L84" s="312">
        <f t="shared" si="81"/>
        <v>3.8805738899999997E-2</v>
      </c>
      <c r="M84" s="312">
        <f t="shared" si="81"/>
        <v>3.8155755E-2</v>
      </c>
      <c r="N84" s="312">
        <f t="shared" si="81"/>
        <v>3.7514786100000003E-2</v>
      </c>
      <c r="O84" s="312">
        <f t="shared" si="81"/>
        <v>3.6883628299999999E-2</v>
      </c>
      <c r="P84" s="312">
        <f t="shared" si="81"/>
        <v>3.62638484E-2</v>
      </c>
      <c r="Q84" s="312">
        <f t="shared" si="81"/>
        <v>3.5658482700000001E-2</v>
      </c>
      <c r="R84" s="316">
        <f t="shared" si="81"/>
        <v>3.5073436700000002E-2</v>
      </c>
      <c r="S84" s="312">
        <f t="shared" si="81"/>
        <v>3.4514780600000003E-2</v>
      </c>
      <c r="T84" s="312">
        <f t="shared" si="81"/>
        <v>3.39663391E-2</v>
      </c>
      <c r="U84" s="312">
        <f t="shared" si="81"/>
        <v>3.34393812E-2</v>
      </c>
      <c r="V84" s="312">
        <f t="shared" si="81"/>
        <v>3.29581371E-2</v>
      </c>
      <c r="W84" s="312">
        <f t="shared" si="81"/>
        <v>3.2569420500000001E-2</v>
      </c>
      <c r="X84" s="312">
        <f t="shared" si="81"/>
        <v>3.2346058499999997E-2</v>
      </c>
      <c r="Y84" s="312">
        <f t="shared" si="81"/>
        <v>3.1941436699999999E-2</v>
      </c>
      <c r="Z84" s="312">
        <f t="shared" si="81"/>
        <v>3.1441836200000003E-2</v>
      </c>
      <c r="AA84" s="312">
        <f t="shared" si="81"/>
        <v>3.0894756499999999E-2</v>
      </c>
      <c r="AB84" s="312">
        <f t="shared" si="81"/>
        <v>3.0325329000000002E-2</v>
      </c>
      <c r="AC84" s="312">
        <f t="shared" si="81"/>
        <v>2.9746608500000001E-2</v>
      </c>
      <c r="AD84" s="312">
        <f t="shared" si="81"/>
        <v>2.9165542199999998E-2</v>
      </c>
      <c r="AE84" s="312">
        <f t="shared" si="81"/>
        <v>2.85868793E-2</v>
      </c>
      <c r="AF84" s="312">
        <f t="shared" si="81"/>
        <v>2.8011004400000001E-2</v>
      </c>
      <c r="AG84" s="312">
        <f t="shared" si="81"/>
        <v>2.7438517900000001E-2</v>
      </c>
      <c r="AH84" s="312">
        <f t="shared" ref="AH84:BM84" si="82">+AH183</f>
        <v>2.6870667599999998E-2</v>
      </c>
      <c r="AI84" s="312">
        <f t="shared" si="82"/>
        <v>2.6310035400000001E-2</v>
      </c>
      <c r="AJ84" s="312">
        <f t="shared" si="82"/>
        <v>2.5761781599999999E-2</v>
      </c>
      <c r="AK84" s="312">
        <f t="shared" si="82"/>
        <v>2.5235953500000002E-2</v>
      </c>
      <c r="AL84" s="312">
        <f t="shared" si="82"/>
        <v>2.47517334E-2</v>
      </c>
      <c r="AM84" s="312">
        <f t="shared" si="82"/>
        <v>2.3892777600000002E-2</v>
      </c>
      <c r="AN84" s="312">
        <f t="shared" si="82"/>
        <v>2.37018318E-2</v>
      </c>
      <c r="AO84" s="312">
        <f t="shared" si="82"/>
        <v>2.2984358699999999E-2</v>
      </c>
      <c r="AP84" s="312">
        <f t="shared" si="82"/>
        <v>2.23195952E-2</v>
      </c>
      <c r="AQ84" s="312">
        <f t="shared" si="82"/>
        <v>2.1688749E-2</v>
      </c>
      <c r="AR84" s="312">
        <f t="shared" si="82"/>
        <v>2.1080624900000001E-2</v>
      </c>
      <c r="AS84" s="312">
        <f t="shared" si="82"/>
        <v>2.0487942700000001E-2</v>
      </c>
      <c r="AT84" s="312">
        <f t="shared" si="82"/>
        <v>1.9905786299999999E-2</v>
      </c>
      <c r="AU84" s="312">
        <f t="shared" si="82"/>
        <v>1.9330783399999999E-2</v>
      </c>
      <c r="AV84" s="312">
        <f t="shared" si="82"/>
        <v>1.8760599400000001E-2</v>
      </c>
      <c r="AW84" s="312">
        <f t="shared" si="82"/>
        <v>1.8193603900000001E-2</v>
      </c>
      <c r="AX84" s="312">
        <f t="shared" si="82"/>
        <v>2.8575968899999998E-2</v>
      </c>
      <c r="AY84" s="312">
        <f t="shared" si="82"/>
        <v>2.8470905099999999E-2</v>
      </c>
      <c r="AZ84" s="312">
        <f t="shared" si="82"/>
        <v>2.83665998E-2</v>
      </c>
      <c r="BA84" s="312">
        <f t="shared" si="82"/>
        <v>2.8262598600000001E-2</v>
      </c>
      <c r="BB84" s="312">
        <f t="shared" si="82"/>
        <v>2.8158553900000001E-2</v>
      </c>
      <c r="BC84" s="312">
        <f t="shared" si="82"/>
        <v>2.8054195699999999E-2</v>
      </c>
      <c r="BD84" s="312">
        <f t="shared" si="82"/>
        <v>2.7949313699999999E-2</v>
      </c>
      <c r="BE84" s="312">
        <f t="shared" si="82"/>
        <v>2.78437445E-2</v>
      </c>
      <c r="BF84" s="312">
        <f t="shared" si="82"/>
        <v>2.7737362599999999E-2</v>
      </c>
      <c r="BG84" s="312">
        <f t="shared" si="82"/>
        <v>2.7735534199999998E-2</v>
      </c>
      <c r="BH84" s="312">
        <f t="shared" si="82"/>
        <v>2.74488014E-2</v>
      </c>
      <c r="BI84" s="312">
        <f t="shared" si="82"/>
        <v>2.7340758199999999E-2</v>
      </c>
      <c r="BJ84" s="312">
        <f t="shared" si="82"/>
        <v>2.7242147099999999E-2</v>
      </c>
      <c r="BK84" s="312">
        <f t="shared" si="82"/>
        <v>2.7148055800000001E-2</v>
      </c>
      <c r="BL84" s="312">
        <f t="shared" si="82"/>
        <v>2.70563529E-2</v>
      </c>
      <c r="BM84" s="312">
        <f t="shared" si="82"/>
        <v>2.6966084099999999E-2</v>
      </c>
      <c r="BN84" s="312">
        <f t="shared" ref="BN84:CB84" si="83">+BN183</f>
        <v>2.6876806999999999E-2</v>
      </c>
      <c r="BO84" s="312">
        <f t="shared" si="83"/>
        <v>2.6788313500000001E-2</v>
      </c>
      <c r="BP84" s="312">
        <f t="shared" si="83"/>
        <v>2.6700507500000002E-2</v>
      </c>
      <c r="BQ84" s="312">
        <f t="shared" si="83"/>
        <v>2.6613347999999998E-2</v>
      </c>
      <c r="BR84" s="312">
        <f t="shared" si="83"/>
        <v>2.6526820900000001E-2</v>
      </c>
      <c r="BS84" s="312">
        <f t="shared" si="83"/>
        <v>2.64409242E-2</v>
      </c>
      <c r="BT84" s="312">
        <f t="shared" si="83"/>
        <v>2.63556611E-2</v>
      </c>
      <c r="BU84" s="312">
        <f t="shared" si="83"/>
        <v>2.6271035700000001E-2</v>
      </c>
      <c r="BV84" s="312">
        <f t="shared" si="83"/>
        <v>2.61870516E-2</v>
      </c>
      <c r="BW84" s="312">
        <f t="shared" si="83"/>
        <v>2.6103711299999999E-2</v>
      </c>
      <c r="BX84" s="312">
        <f t="shared" si="83"/>
        <v>2.60210157E-2</v>
      </c>
      <c r="BY84" s="312">
        <f t="shared" si="83"/>
        <v>2.59389644E-2</v>
      </c>
      <c r="BZ84" s="312">
        <f t="shared" si="83"/>
        <v>2.5857556E-2</v>
      </c>
      <c r="CA84" s="312">
        <f t="shared" si="83"/>
        <v>2.57767881E-2</v>
      </c>
      <c r="CB84" s="312">
        <f t="shared" si="83"/>
        <v>2.56966577E-2</v>
      </c>
      <c r="CC84" s="312">
        <f>+CC183</f>
        <v>2.5617160999999999E-2</v>
      </c>
      <c r="CD84" s="312">
        <f>+CD183</f>
        <v>2.5538294100000001E-2</v>
      </c>
    </row>
    <row r="85" spans="1:82" s="188" customFormat="1" ht="17.399999999999999" customHeight="1" x14ac:dyDescent="0.25">
      <c r="A85" s="133" t="s">
        <v>59</v>
      </c>
      <c r="B85" s="185">
        <v>1</v>
      </c>
      <c r="C85" s="220">
        <f t="shared" ref="C85:BN85" si="84">+B85/(1+C83)^5</f>
        <v>0.79681939147069758</v>
      </c>
      <c r="D85" s="186">
        <f t="shared" si="84"/>
        <v>0.64055118229409946</v>
      </c>
      <c r="E85" s="186">
        <f t="shared" si="84"/>
        <v>0.51687128487698442</v>
      </c>
      <c r="F85" s="186">
        <f t="shared" si="84"/>
        <v>0.41854907819536658</v>
      </c>
      <c r="G85" s="186">
        <f t="shared" si="84"/>
        <v>0.34010154966236517</v>
      </c>
      <c r="H85" s="186">
        <f t="shared" si="84"/>
        <v>0.2773072309825611</v>
      </c>
      <c r="I85" s="187">
        <f t="shared" si="84"/>
        <v>0.22687172765420233</v>
      </c>
      <c r="J85" s="220">
        <f t="shared" si="84"/>
        <v>0.1862298048862697</v>
      </c>
      <c r="K85" s="220">
        <f t="shared" si="84"/>
        <v>0.15337345090869339</v>
      </c>
      <c r="L85" s="220">
        <f t="shared" si="84"/>
        <v>0.12672597277691033</v>
      </c>
      <c r="M85" s="220">
        <f t="shared" si="84"/>
        <v>0.10506127295824143</v>
      </c>
      <c r="N85" s="220">
        <f t="shared" si="84"/>
        <v>8.7367699968588841E-2</v>
      </c>
      <c r="O85" s="220">
        <f t="shared" si="84"/>
        <v>7.2880820014445194E-2</v>
      </c>
      <c r="P85" s="220">
        <f t="shared" si="84"/>
        <v>6.0981957142035775E-2</v>
      </c>
      <c r="Q85" s="220">
        <f t="shared" si="84"/>
        <v>5.1176813764011675E-2</v>
      </c>
      <c r="R85" s="317">
        <f t="shared" si="84"/>
        <v>4.3073234934041221E-2</v>
      </c>
      <c r="S85" s="220">
        <f t="shared" si="84"/>
        <v>3.6421050993969507E-2</v>
      </c>
      <c r="T85" s="220">
        <f t="shared" si="84"/>
        <v>3.0822823909036186E-2</v>
      </c>
      <c r="U85" s="220">
        <f t="shared" si="84"/>
        <v>2.6145169704539731E-2</v>
      </c>
      <c r="V85" s="220">
        <f t="shared" si="84"/>
        <v>2.2218961447522726E-2</v>
      </c>
      <c r="W85" s="220">
        <f t="shared" si="84"/>
        <v>1.8902447405911738E-2</v>
      </c>
      <c r="X85" s="220">
        <f t="shared" si="84"/>
        <v>1.6113034218704393E-2</v>
      </c>
      <c r="Y85" s="220">
        <f t="shared" si="84"/>
        <v>1.3769315436317668E-2</v>
      </c>
      <c r="Z85" s="220">
        <f t="shared" si="84"/>
        <v>1.1798562073371538E-2</v>
      </c>
      <c r="AA85" s="220">
        <f t="shared" si="84"/>
        <v>1.0138597733680149E-2</v>
      </c>
      <c r="AB85" s="220">
        <f t="shared" si="84"/>
        <v>8.7373579275301112E-3</v>
      </c>
      <c r="AC85" s="220">
        <f t="shared" si="84"/>
        <v>7.5516459077329349E-3</v>
      </c>
      <c r="AD85" s="220">
        <f t="shared" si="84"/>
        <v>6.545722575224385E-3</v>
      </c>
      <c r="AE85" s="220">
        <f t="shared" si="84"/>
        <v>5.6901312115049153E-3</v>
      </c>
      <c r="AF85" s="220">
        <f t="shared" si="84"/>
        <v>4.9605344122993162E-3</v>
      </c>
      <c r="AG85" s="220">
        <f t="shared" si="84"/>
        <v>4.3367674674092164E-3</v>
      </c>
      <c r="AH85" s="220">
        <f t="shared" si="84"/>
        <v>3.8020654874713075E-3</v>
      </c>
      <c r="AI85" s="220">
        <f t="shared" si="84"/>
        <v>3.3424265419577095E-3</v>
      </c>
      <c r="AJ85" s="220">
        <f t="shared" si="84"/>
        <v>2.9468878848941823E-3</v>
      </c>
      <c r="AK85" s="220">
        <f t="shared" si="84"/>
        <v>2.6040568653034365E-3</v>
      </c>
      <c r="AL85" s="220">
        <f t="shared" si="84"/>
        <v>2.3109091476320944E-3</v>
      </c>
      <c r="AM85" s="220">
        <f t="shared" si="84"/>
        <v>2.052646419201715E-3</v>
      </c>
      <c r="AN85" s="220">
        <f t="shared" si="84"/>
        <v>1.8297600152824935E-3</v>
      </c>
      <c r="AO85" s="220">
        <f t="shared" si="84"/>
        <v>1.6364848309580228E-3</v>
      </c>
      <c r="AP85" s="220">
        <f t="shared" si="84"/>
        <v>1.4682363477492126E-3</v>
      </c>
      <c r="AQ85" s="220">
        <f t="shared" si="84"/>
        <v>1.3212889174829849E-3</v>
      </c>
      <c r="AR85" s="220">
        <f t="shared" si="84"/>
        <v>1.1925715377062891E-3</v>
      </c>
      <c r="AS85" s="220">
        <f t="shared" si="84"/>
        <v>1.0795264157836084E-3</v>
      </c>
      <c r="AT85" s="220">
        <f t="shared" si="84"/>
        <v>9.8000611445806744E-4</v>
      </c>
      <c r="AU85" s="220">
        <f t="shared" si="84"/>
        <v>8.9219629554021778E-4</v>
      </c>
      <c r="AV85" s="220">
        <f t="shared" si="84"/>
        <v>8.145562331727601E-4</v>
      </c>
      <c r="AW85" s="220">
        <f t="shared" si="84"/>
        <v>7.0604812355105212E-4</v>
      </c>
      <c r="AX85" s="220">
        <f t="shared" si="84"/>
        <v>6.1231237554365992E-4</v>
      </c>
      <c r="AY85" s="220">
        <f t="shared" si="84"/>
        <v>5.3129458835873421E-4</v>
      </c>
      <c r="AZ85" s="220">
        <f t="shared" si="84"/>
        <v>4.6123313961596177E-4</v>
      </c>
      <c r="BA85" s="220">
        <f t="shared" si="84"/>
        <v>4.0061603161665815E-4</v>
      </c>
      <c r="BB85" s="220">
        <f t="shared" si="84"/>
        <v>3.481444692923979E-4</v>
      </c>
      <c r="BC85" s="220">
        <f t="shared" si="84"/>
        <v>3.0270200224891521E-4</v>
      </c>
      <c r="BD85" s="220">
        <f t="shared" si="84"/>
        <v>2.6332830648666391E-4</v>
      </c>
      <c r="BE85" s="220">
        <f t="shared" si="84"/>
        <v>2.2919686013003187E-4</v>
      </c>
      <c r="BF85" s="220">
        <f t="shared" si="84"/>
        <v>1.9951106869119646E-4</v>
      </c>
      <c r="BG85" s="220">
        <f t="shared" si="84"/>
        <v>1.739244128883796E-4</v>
      </c>
      <c r="BH85" s="220">
        <f t="shared" si="84"/>
        <v>1.5170258349891494E-4</v>
      </c>
      <c r="BI85" s="220">
        <f t="shared" si="84"/>
        <v>1.3238569597863448E-4</v>
      </c>
      <c r="BJ85" s="220">
        <f t="shared" si="84"/>
        <v>1.1558285946791526E-4</v>
      </c>
      <c r="BK85" s="220">
        <f t="shared" si="84"/>
        <v>1.0095876460482395E-4</v>
      </c>
      <c r="BL85" s="220">
        <f t="shared" si="84"/>
        <v>8.8224523513874355E-5</v>
      </c>
      <c r="BM85" s="220">
        <f t="shared" si="84"/>
        <v>7.7130663113871974E-5</v>
      </c>
      <c r="BN85" s="220">
        <f t="shared" si="84"/>
        <v>6.7461445812024405E-5</v>
      </c>
      <c r="BO85" s="220">
        <f t="shared" ref="BO85:CB85" si="85">+BN85/(1+BO83)^5</f>
        <v>5.9030131471645388E-5</v>
      </c>
      <c r="BP85" s="220">
        <f t="shared" si="85"/>
        <v>5.1674965975843836E-5</v>
      </c>
      <c r="BQ85" s="220">
        <f t="shared" si="85"/>
        <v>4.525575762108803E-5</v>
      </c>
      <c r="BR85" s="220">
        <f t="shared" si="85"/>
        <v>3.9650941648343645E-5</v>
      </c>
      <c r="BS85" s="220">
        <f t="shared" si="85"/>
        <v>3.4755056288427175E-5</v>
      </c>
      <c r="BT85" s="220">
        <f t="shared" si="85"/>
        <v>3.0476568861638595E-5</v>
      </c>
      <c r="BU85" s="220">
        <f t="shared" si="85"/>
        <v>2.6736001275863363E-5</v>
      </c>
      <c r="BV85" s="220">
        <f t="shared" si="85"/>
        <v>2.3464312444596292E-5</v>
      </c>
      <c r="BW85" s="220">
        <f t="shared" si="85"/>
        <v>2.0601501616071263E-5</v>
      </c>
      <c r="BX85" s="220">
        <f t="shared" si="85"/>
        <v>1.8095401885973382E-5</v>
      </c>
      <c r="BY85" s="220">
        <f t="shared" si="85"/>
        <v>1.5900637568687498E-5</v>
      </c>
      <c r="BZ85" s="220">
        <f t="shared" si="85"/>
        <v>1.397772282140552E-5</v>
      </c>
      <c r="CA85" s="220">
        <f t="shared" si="85"/>
        <v>1.2292282083439571E-5</v>
      </c>
      <c r="CB85" s="220">
        <f t="shared" si="85"/>
        <v>1.0814375604382285E-5</v>
      </c>
      <c r="CC85" s="220">
        <f>+CB85/(1+CC83)^5</f>
        <v>9.5179156613085122E-6</v>
      </c>
      <c r="CD85" s="220" t="e">
        <f>+CC85/(1+CD83)^5</f>
        <v>#DIV/0!</v>
      </c>
    </row>
    <row r="86" spans="1:82" s="188" customFormat="1" ht="17.399999999999999" customHeight="1" x14ac:dyDescent="0.25">
      <c r="A86" s="133" t="s">
        <v>402</v>
      </c>
      <c r="B86" s="185">
        <v>1</v>
      </c>
      <c r="C86" s="220">
        <v>0.7974824140882234</v>
      </c>
      <c r="D86" s="186">
        <v>0.64110784332961979</v>
      </c>
      <c r="E86" s="186">
        <v>0.51730779583043607</v>
      </c>
      <c r="F86" s="186">
        <v>0.41892356004798614</v>
      </c>
      <c r="G86" s="186">
        <v>0.34045169313556206</v>
      </c>
      <c r="H86" s="186">
        <v>0.2776537536800161</v>
      </c>
      <c r="I86" s="187">
        <v>0.22722721516069588</v>
      </c>
      <c r="J86" s="220">
        <v>0.18659971649696008</v>
      </c>
      <c r="K86" s="220">
        <v>0.15375994974228699</v>
      </c>
      <c r="L86" s="220">
        <v>0.12712968492784549</v>
      </c>
      <c r="M86" s="220">
        <v>0.10546630319832712</v>
      </c>
      <c r="N86" s="220">
        <v>8.7788209828840572E-2</v>
      </c>
      <c r="O86" s="220">
        <v>7.33175183956465E-2</v>
      </c>
      <c r="P86" s="220">
        <v>6.1435833946297584E-2</v>
      </c>
      <c r="Q86" s="220">
        <v>5.1650011377798247E-2</v>
      </c>
      <c r="R86" s="317">
        <v>4.3561751108618076E-2</v>
      </c>
      <c r="S86" s="220">
        <v>3.6856946151054878E-2</v>
      </c>
      <c r="T86" s="220">
        <v>3.1283352385625025E-2</v>
      </c>
      <c r="U86" s="220">
        <v>2.6637132534510097E-2</v>
      </c>
      <c r="V86" s="220">
        <v>2.275308989227582E-2</v>
      </c>
      <c r="W86" s="220">
        <v>1.9497045489527354E-2</v>
      </c>
      <c r="X86" s="220">
        <v>1.675977244414301E-2</v>
      </c>
      <c r="Y86" s="220">
        <v>1.4452149462750271E-2</v>
      </c>
      <c r="Z86" s="220">
        <v>1.2501283753017775E-2</v>
      </c>
      <c r="AA86" s="220">
        <v>1.0847404557732913E-2</v>
      </c>
      <c r="AB86" s="220">
        <v>9.4413669410184833E-3</v>
      </c>
      <c r="AC86" s="220">
        <v>8.2426026766968391E-3</v>
      </c>
      <c r="AD86" s="220">
        <v>7.2172375387279742E-3</v>
      </c>
      <c r="AE86" s="220">
        <v>6.337122150827954E-3</v>
      </c>
      <c r="AF86" s="220">
        <v>5.5785745759977263E-3</v>
      </c>
      <c r="AG86" s="220">
        <v>4.9212833364259889E-3</v>
      </c>
      <c r="AH86" s="220">
        <v>4.3472549754799304E-3</v>
      </c>
      <c r="AI86" s="220">
        <v>3.8396757597143009E-3</v>
      </c>
      <c r="AJ86" s="220">
        <v>3.3681743667724907E-3</v>
      </c>
      <c r="AK86" s="220">
        <v>2.9757409044228636E-3</v>
      </c>
      <c r="AL86" s="220">
        <v>2.6408802823757634E-3</v>
      </c>
      <c r="AM86" s="220">
        <v>2.3521183223772918E-3</v>
      </c>
      <c r="AN86" s="220">
        <v>2.1016446318423278E-3</v>
      </c>
      <c r="AO86" s="220">
        <v>1.8834463156055022E-3</v>
      </c>
      <c r="AP86" s="220">
        <v>1.6926173128411989E-3</v>
      </c>
      <c r="AQ86" s="220">
        <v>1.5250126853061292E-3</v>
      </c>
      <c r="AR86" s="220">
        <v>1.3770107553619775E-3</v>
      </c>
      <c r="AS86" s="220">
        <v>1.2452969797828058E-3</v>
      </c>
      <c r="AT86" s="220">
        <v>1.12661541921936E-3</v>
      </c>
      <c r="AU86" s="220">
        <v>1.0174320787862854E-3</v>
      </c>
      <c r="AV86" s="220">
        <v>9.1330930223382928E-4</v>
      </c>
      <c r="AW86" s="220">
        <v>8.0784856783902136E-4</v>
      </c>
      <c r="AX86" s="220">
        <v>7.0894449209651293E-4</v>
      </c>
      <c r="AY86" s="220">
        <v>6.1961816567643053E-4</v>
      </c>
      <c r="AZ86" s="220">
        <v>5.4047450382994401E-4</v>
      </c>
      <c r="BA86" s="220">
        <v>4.7104043932237361E-4</v>
      </c>
      <c r="BB86" s="220">
        <v>4.1042909487982993E-4</v>
      </c>
      <c r="BC86" s="220">
        <v>3.5764884717231409E-4</v>
      </c>
      <c r="BD86" s="220">
        <v>3.1173789570352944E-4</v>
      </c>
      <c r="BE86" s="220">
        <v>2.718166660371675E-4</v>
      </c>
      <c r="BF86" s="220">
        <v>2.3712598364025476E-4</v>
      </c>
      <c r="BG86" s="220">
        <v>2.0695879465498977E-4</v>
      </c>
      <c r="BH86" s="220">
        <v>1.8071149848445869E-4</v>
      </c>
      <c r="BI86" s="220">
        <v>1.5786383520048996E-4</v>
      </c>
      <c r="BJ86" s="220">
        <v>1.3796618356443611E-4</v>
      </c>
      <c r="BK86" s="220">
        <v>1.2062963170826213E-4</v>
      </c>
      <c r="BL86" s="220">
        <v>1.0551759773357582E-4</v>
      </c>
      <c r="BM86" s="220">
        <v>9.2338662395380445E-5</v>
      </c>
      <c r="BN86" s="220">
        <v>8.0840379155301643E-5</v>
      </c>
      <c r="BO86" s="220">
        <v>7.0803955816060488E-5</v>
      </c>
      <c r="BP86" s="220">
        <v>6.2039677991770589E-5</v>
      </c>
      <c r="BQ86" s="220">
        <v>5.4382957118807789E-5</v>
      </c>
      <c r="BR86" s="220">
        <v>4.7690938288355235E-5</v>
      </c>
      <c r="BS86" s="220">
        <v>4.1839569457173301E-5</v>
      </c>
      <c r="BT86" s="220">
        <v>3.6721074636943669E-5</v>
      </c>
      <c r="BU86" s="220">
        <v>3.2241776529319435E-5</v>
      </c>
      <c r="BV86" s="220">
        <v>2.8320216220355656E-5</v>
      </c>
      <c r="BW86" s="220">
        <v>2.4885523408118364E-5</v>
      </c>
      <c r="BX86" s="220">
        <v>2.1876017603072342E-5</v>
      </c>
      <c r="BY86" s="220">
        <v>1.9237989177226256E-5</v>
      </c>
      <c r="BZ86" s="220">
        <v>1.6924648685133298E-5</v>
      </c>
      <c r="CA86" s="220">
        <v>1.4895221385376992E-5</v>
      </c>
      <c r="CB86" s="220">
        <v>1.1499548654172256E-5</v>
      </c>
      <c r="CC86" s="220">
        <v>1.1499548654172256E-5</v>
      </c>
      <c r="CD86" s="220">
        <v>1.1499548654172256E-5</v>
      </c>
    </row>
    <row r="87" spans="1:82" s="222" customFormat="1" ht="17.399999999999999" customHeight="1" x14ac:dyDescent="0.25">
      <c r="A87" s="82" t="s">
        <v>567</v>
      </c>
      <c r="B87" s="221">
        <f t="shared" ref="B87:BM87" si="86">+C83</f>
        <v>4.6472984282121432E-2</v>
      </c>
      <c r="C87" s="221">
        <f t="shared" si="86"/>
        <v>4.4626915407973922E-2</v>
      </c>
      <c r="D87" s="355">
        <f t="shared" si="86"/>
        <v>4.3840844447505578E-2</v>
      </c>
      <c r="E87" s="355">
        <f t="shared" si="86"/>
        <v>4.3103020793496816E-2</v>
      </c>
      <c r="F87" s="355">
        <f t="shared" si="86"/>
        <v>4.2383566087214497E-2</v>
      </c>
      <c r="G87" s="355">
        <f t="shared" si="86"/>
        <v>4.1668384839224748E-2</v>
      </c>
      <c r="H87" s="355">
        <f t="shared" si="86"/>
        <v>4.0965085269357493E-2</v>
      </c>
      <c r="I87" s="221">
        <f t="shared" si="86"/>
        <v>4.0270392367909302E-2</v>
      </c>
      <c r="J87" s="221">
        <f t="shared" si="86"/>
        <v>3.9584509942046653E-2</v>
      </c>
      <c r="K87" s="221">
        <f t="shared" si="86"/>
        <v>3.89075708808444E-2</v>
      </c>
      <c r="L87" s="221">
        <f t="shared" si="86"/>
        <v>3.8208535412842526E-2</v>
      </c>
      <c r="M87" s="221">
        <f t="shared" si="86"/>
        <v>3.7572257657408459E-2</v>
      </c>
      <c r="N87" s="221">
        <f t="shared" si="86"/>
        <v>3.6925441982787355E-2</v>
      </c>
      <c r="O87" s="221">
        <f t="shared" si="86"/>
        <v>3.6292555777069246E-2</v>
      </c>
      <c r="P87" s="221">
        <f t="shared" si="86"/>
        <v>3.5680079433517697E-2</v>
      </c>
      <c r="Q87" s="221">
        <f t="shared" si="86"/>
        <v>3.507817333851615E-2</v>
      </c>
      <c r="R87" s="334">
        <f t="shared" si="86"/>
        <v>3.41201563499125E-2</v>
      </c>
      <c r="S87" s="221">
        <f t="shared" si="86"/>
        <v>3.3941601226046725E-2</v>
      </c>
      <c r="T87" s="221">
        <f t="shared" si="86"/>
        <v>3.3465996825994049E-2</v>
      </c>
      <c r="U87" s="221">
        <f t="shared" si="86"/>
        <v>3.3079020135471149E-2</v>
      </c>
      <c r="V87" s="221">
        <f t="shared" si="86"/>
        <v>3.2859250290360853E-2</v>
      </c>
      <c r="W87" s="221">
        <f t="shared" si="86"/>
        <v>3.2447891769597836E-2</v>
      </c>
      <c r="X87" s="221">
        <f t="shared" si="86"/>
        <v>3.1936552649527217E-2</v>
      </c>
      <c r="Y87" s="221">
        <f t="shared" si="86"/>
        <v>3.1375126714187296E-2</v>
      </c>
      <c r="Z87" s="221">
        <f t="shared" si="86"/>
        <v>3.0790097943854677E-2</v>
      </c>
      <c r="AA87" s="221">
        <f t="shared" si="86"/>
        <v>3.0195273441673054E-2</v>
      </c>
      <c r="AB87" s="221">
        <f t="shared" si="86"/>
        <v>2.9598027354194256E-2</v>
      </c>
      <c r="AC87" s="221">
        <f t="shared" si="86"/>
        <v>2.9003387863551167E-2</v>
      </c>
      <c r="AD87" s="221">
        <f t="shared" si="86"/>
        <v>2.841182757981886E-2</v>
      </c>
      <c r="AE87" s="221">
        <f t="shared" si="86"/>
        <v>2.782402010292695E-2</v>
      </c>
      <c r="AF87" s="221">
        <f t="shared" si="86"/>
        <v>2.7241286496687334E-2</v>
      </c>
      <c r="AG87" s="221">
        <f t="shared" si="86"/>
        <v>2.666630475272469E-2</v>
      </c>
      <c r="AH87" s="221">
        <f t="shared" si="86"/>
        <v>2.6104386831267812E-2</v>
      </c>
      <c r="AI87" s="221">
        <f t="shared" si="86"/>
        <v>2.5509414318280799E-2</v>
      </c>
      <c r="AJ87" s="221">
        <f t="shared" si="86"/>
        <v>2.5044288026964123E-2</v>
      </c>
      <c r="AK87" s="221">
        <f t="shared" si="86"/>
        <v>2.417346210133009E-2</v>
      </c>
      <c r="AL87" s="221">
        <f t="shared" si="86"/>
        <v>2.3985354368806222E-2</v>
      </c>
      <c r="AM87" s="221">
        <f t="shared" si="86"/>
        <v>2.3255299586892653E-2</v>
      </c>
      <c r="AN87" s="221">
        <f t="shared" si="86"/>
        <v>2.2577964235476866E-2</v>
      </c>
      <c r="AO87" s="221">
        <f t="shared" si="86"/>
        <v>2.1934833174332091E-2</v>
      </c>
      <c r="AP87" s="221">
        <f t="shared" si="86"/>
        <v>2.1314824529492515E-2</v>
      </c>
      <c r="AQ87" s="221">
        <f t="shared" si="86"/>
        <v>2.0710706996792894E-2</v>
      </c>
      <c r="AR87" s="221">
        <f t="shared" si="86"/>
        <v>2.0117583019304996E-2</v>
      </c>
      <c r="AS87" s="221">
        <f t="shared" si="86"/>
        <v>1.9532084984101861E-2</v>
      </c>
      <c r="AT87" s="221">
        <f t="shared" si="86"/>
        <v>1.8951877648810678E-2</v>
      </c>
      <c r="AU87" s="221">
        <f t="shared" si="86"/>
        <v>1.8375327228077332E-2</v>
      </c>
      <c r="AV87" s="221">
        <f t="shared" si="86"/>
        <v>2.9004688684788338E-2</v>
      </c>
      <c r="AW87" s="221">
        <f t="shared" si="86"/>
        <v>2.8897834578004877E-2</v>
      </c>
      <c r="AX87" s="221">
        <f t="shared" si="86"/>
        <v>2.8791882717242645E-2</v>
      </c>
      <c r="AY87" s="221">
        <f t="shared" si="86"/>
        <v>2.868635149688159E-2</v>
      </c>
      <c r="AZ87" s="221">
        <f t="shared" si="86"/>
        <v>2.8580853359253755E-2</v>
      </c>
      <c r="BA87" s="221">
        <f t="shared" si="86"/>
        <v>2.8475060332979751E-2</v>
      </c>
      <c r="BB87" s="221">
        <f t="shared" si="86"/>
        <v>2.836868005856541E-2</v>
      </c>
      <c r="BC87" s="221">
        <f t="shared" si="86"/>
        <v>2.8261438866858501E-2</v>
      </c>
      <c r="BD87" s="221">
        <f t="shared" si="86"/>
        <v>2.8153069629493155E-2</v>
      </c>
      <c r="BE87" s="221">
        <f t="shared" si="86"/>
        <v>2.8130715090999958E-2</v>
      </c>
      <c r="BF87" s="221">
        <f t="shared" si="86"/>
        <v>2.7830000466112725E-2</v>
      </c>
      <c r="BG87" s="221">
        <f t="shared" si="86"/>
        <v>2.7716936918074753E-2</v>
      </c>
      <c r="BH87" s="221">
        <f t="shared" si="86"/>
        <v>2.7614876468586846E-2</v>
      </c>
      <c r="BI87" s="221">
        <f t="shared" si="86"/>
        <v>2.7518206138823498E-2</v>
      </c>
      <c r="BJ87" s="221">
        <f t="shared" si="86"/>
        <v>2.7424414037475753E-2</v>
      </c>
      <c r="BK87" s="221">
        <f t="shared" si="86"/>
        <v>2.7332296209392259E-2</v>
      </c>
      <c r="BL87" s="221">
        <f t="shared" si="86"/>
        <v>2.7241251477266415E-2</v>
      </c>
      <c r="BM87" s="221">
        <f t="shared" si="86"/>
        <v>2.715097824553836E-2</v>
      </c>
      <c r="BN87" s="221">
        <f t="shared" ref="BN87:CB87" si="87">+BO83</f>
        <v>2.7061332291052231E-2</v>
      </c>
      <c r="BO87" s="221">
        <f t="shared" si="87"/>
        <v>2.6972253828876802E-2</v>
      </c>
      <c r="BP87" s="221">
        <f t="shared" si="87"/>
        <v>2.6883727611635599E-2</v>
      </c>
      <c r="BQ87" s="221">
        <f t="shared" si="87"/>
        <v>2.6795760435970983E-2</v>
      </c>
      <c r="BR87" s="221">
        <f t="shared" si="87"/>
        <v>2.6708368474517297E-2</v>
      </c>
      <c r="BS87" s="221">
        <f t="shared" si="87"/>
        <v>2.6621570341548662E-2</v>
      </c>
      <c r="BT87" s="221">
        <f t="shared" si="87"/>
        <v>2.6535383524398881E-2</v>
      </c>
      <c r="BU87" s="221">
        <f t="shared" si="87"/>
        <v>2.6449822763174202E-2</v>
      </c>
      <c r="BV87" s="221">
        <f t="shared" si="87"/>
        <v>2.6364899522690388E-2</v>
      </c>
      <c r="BW87" s="221">
        <f t="shared" si="87"/>
        <v>2.6280622043246771E-2</v>
      </c>
      <c r="BX87" s="221">
        <f t="shared" si="87"/>
        <v>2.619699566819822E-2</v>
      </c>
      <c r="BY87" s="221">
        <f t="shared" si="87"/>
        <v>2.6114023276138543E-2</v>
      </c>
      <c r="BZ87" s="221">
        <f t="shared" si="87"/>
        <v>2.6031705724321563E-2</v>
      </c>
      <c r="CA87" s="221">
        <f t="shared" si="87"/>
        <v>2.5950042256823069E-2</v>
      </c>
      <c r="CB87" s="221">
        <f t="shared" si="87"/>
        <v>2.5869030858044928E-2</v>
      </c>
      <c r="CC87" s="221" t="e">
        <f>+CD83</f>
        <v>#DIV/0!</v>
      </c>
      <c r="CD87" s="221">
        <f>+CE83</f>
        <v>0</v>
      </c>
    </row>
    <row r="88" spans="1:82" s="222" customFormat="1" ht="17.399999999999999" customHeight="1" x14ac:dyDescent="0.25">
      <c r="A88" s="82" t="s">
        <v>428</v>
      </c>
      <c r="B88" s="313">
        <f t="shared" ref="B88:AG88" si="88">+C183</f>
        <v>4.5425248600000002E-2</v>
      </c>
      <c r="C88" s="313">
        <f t="shared" si="88"/>
        <v>4.4404996699999998E-2</v>
      </c>
      <c r="D88" s="355">
        <f t="shared" si="88"/>
        <v>4.3626011700000002E-2</v>
      </c>
      <c r="E88" s="355">
        <f t="shared" si="88"/>
        <v>4.2891901599999997E-2</v>
      </c>
      <c r="F88" s="355">
        <f t="shared" si="88"/>
        <v>4.2179525000000002E-2</v>
      </c>
      <c r="G88" s="355">
        <f t="shared" si="88"/>
        <v>4.1488508200000003E-2</v>
      </c>
      <c r="H88" s="355">
        <f t="shared" si="88"/>
        <v>4.0806178700000001E-2</v>
      </c>
      <c r="I88" s="313">
        <f t="shared" si="88"/>
        <v>4.0131265899999997E-2</v>
      </c>
      <c r="J88" s="313">
        <f t="shared" si="88"/>
        <v>3.9464332800000002E-2</v>
      </c>
      <c r="K88" s="313">
        <f t="shared" si="88"/>
        <v>3.8805738899999997E-2</v>
      </c>
      <c r="L88" s="313">
        <f t="shared" si="88"/>
        <v>3.8155755E-2</v>
      </c>
      <c r="M88" s="313">
        <f t="shared" si="88"/>
        <v>3.7514786100000003E-2</v>
      </c>
      <c r="N88" s="313">
        <f t="shared" si="88"/>
        <v>3.6883628299999999E-2</v>
      </c>
      <c r="O88" s="313">
        <f t="shared" si="88"/>
        <v>3.62638484E-2</v>
      </c>
      <c r="P88" s="313">
        <f t="shared" si="88"/>
        <v>3.5658482700000001E-2</v>
      </c>
      <c r="Q88" s="313">
        <f t="shared" si="88"/>
        <v>3.5073436700000002E-2</v>
      </c>
      <c r="R88" s="345">
        <f t="shared" si="88"/>
        <v>3.4514780600000003E-2</v>
      </c>
      <c r="S88" s="313">
        <f t="shared" si="88"/>
        <v>3.39663391E-2</v>
      </c>
      <c r="T88" s="313">
        <f t="shared" si="88"/>
        <v>3.34393812E-2</v>
      </c>
      <c r="U88" s="313">
        <f t="shared" si="88"/>
        <v>3.29581371E-2</v>
      </c>
      <c r="V88" s="313">
        <f t="shared" si="88"/>
        <v>3.2569420500000001E-2</v>
      </c>
      <c r="W88" s="313">
        <f t="shared" si="88"/>
        <v>3.2346058499999997E-2</v>
      </c>
      <c r="X88" s="313">
        <f t="shared" si="88"/>
        <v>3.1941436699999999E-2</v>
      </c>
      <c r="Y88" s="313">
        <f t="shared" si="88"/>
        <v>3.1441836200000003E-2</v>
      </c>
      <c r="Z88" s="313">
        <f t="shared" si="88"/>
        <v>3.0894756499999999E-2</v>
      </c>
      <c r="AA88" s="313">
        <f t="shared" si="88"/>
        <v>3.0325329000000002E-2</v>
      </c>
      <c r="AB88" s="313">
        <f t="shared" si="88"/>
        <v>2.9746608500000001E-2</v>
      </c>
      <c r="AC88" s="313">
        <f t="shared" si="88"/>
        <v>2.9165542199999998E-2</v>
      </c>
      <c r="AD88" s="313">
        <f t="shared" si="88"/>
        <v>2.85868793E-2</v>
      </c>
      <c r="AE88" s="313">
        <f t="shared" si="88"/>
        <v>2.8011004400000001E-2</v>
      </c>
      <c r="AF88" s="313">
        <f t="shared" si="88"/>
        <v>2.7438517900000001E-2</v>
      </c>
      <c r="AG88" s="313">
        <f t="shared" si="88"/>
        <v>2.6870667599999998E-2</v>
      </c>
      <c r="AH88" s="313">
        <f t="shared" ref="AH88:BM88" si="89">+AI183</f>
        <v>2.6310035400000001E-2</v>
      </c>
      <c r="AI88" s="313">
        <f t="shared" si="89"/>
        <v>2.5761781599999999E-2</v>
      </c>
      <c r="AJ88" s="313">
        <f t="shared" si="89"/>
        <v>2.5235953500000002E-2</v>
      </c>
      <c r="AK88" s="313">
        <f t="shared" si="89"/>
        <v>2.47517334E-2</v>
      </c>
      <c r="AL88" s="313">
        <f t="shared" si="89"/>
        <v>2.3892777600000002E-2</v>
      </c>
      <c r="AM88" s="313">
        <f t="shared" si="89"/>
        <v>2.37018318E-2</v>
      </c>
      <c r="AN88" s="313">
        <f t="shared" si="89"/>
        <v>2.2984358699999999E-2</v>
      </c>
      <c r="AO88" s="313">
        <f t="shared" si="89"/>
        <v>2.23195952E-2</v>
      </c>
      <c r="AP88" s="313">
        <f t="shared" si="89"/>
        <v>2.1688749E-2</v>
      </c>
      <c r="AQ88" s="313">
        <f t="shared" si="89"/>
        <v>2.1080624900000001E-2</v>
      </c>
      <c r="AR88" s="313">
        <f t="shared" si="89"/>
        <v>2.0487942700000001E-2</v>
      </c>
      <c r="AS88" s="313">
        <f t="shared" si="89"/>
        <v>1.9905786299999999E-2</v>
      </c>
      <c r="AT88" s="313">
        <f t="shared" si="89"/>
        <v>1.9330783399999999E-2</v>
      </c>
      <c r="AU88" s="313">
        <f t="shared" si="89"/>
        <v>1.8760599400000001E-2</v>
      </c>
      <c r="AV88" s="313">
        <f t="shared" si="89"/>
        <v>1.8193603900000001E-2</v>
      </c>
      <c r="AW88" s="313">
        <f t="shared" si="89"/>
        <v>2.8575968899999998E-2</v>
      </c>
      <c r="AX88" s="313">
        <f t="shared" si="89"/>
        <v>2.8470905099999999E-2</v>
      </c>
      <c r="AY88" s="313">
        <f t="shared" si="89"/>
        <v>2.83665998E-2</v>
      </c>
      <c r="AZ88" s="313">
        <f t="shared" si="89"/>
        <v>2.8262598600000001E-2</v>
      </c>
      <c r="BA88" s="313">
        <f t="shared" si="89"/>
        <v>2.8158553900000001E-2</v>
      </c>
      <c r="BB88" s="313">
        <f t="shared" si="89"/>
        <v>2.8054195699999999E-2</v>
      </c>
      <c r="BC88" s="313">
        <f t="shared" si="89"/>
        <v>2.7949313699999999E-2</v>
      </c>
      <c r="BD88" s="313">
        <f t="shared" si="89"/>
        <v>2.78437445E-2</v>
      </c>
      <c r="BE88" s="313">
        <f t="shared" si="89"/>
        <v>2.7737362599999999E-2</v>
      </c>
      <c r="BF88" s="313">
        <f t="shared" si="89"/>
        <v>2.7735534199999998E-2</v>
      </c>
      <c r="BG88" s="313">
        <f t="shared" si="89"/>
        <v>2.74488014E-2</v>
      </c>
      <c r="BH88" s="313">
        <f t="shared" si="89"/>
        <v>2.7340758199999999E-2</v>
      </c>
      <c r="BI88" s="313">
        <f t="shared" si="89"/>
        <v>2.7242147099999999E-2</v>
      </c>
      <c r="BJ88" s="313">
        <f t="shared" si="89"/>
        <v>2.7148055800000001E-2</v>
      </c>
      <c r="BK88" s="313">
        <f t="shared" si="89"/>
        <v>2.70563529E-2</v>
      </c>
      <c r="BL88" s="313">
        <f t="shared" si="89"/>
        <v>2.6966084099999999E-2</v>
      </c>
      <c r="BM88" s="313">
        <f t="shared" si="89"/>
        <v>2.6876806999999999E-2</v>
      </c>
      <c r="BN88" s="313">
        <f t="shared" ref="BN88:CB88" si="90">+BO183</f>
        <v>2.6788313500000001E-2</v>
      </c>
      <c r="BO88" s="313">
        <f t="shared" si="90"/>
        <v>2.6700507500000002E-2</v>
      </c>
      <c r="BP88" s="313">
        <f t="shared" si="90"/>
        <v>2.6613347999999998E-2</v>
      </c>
      <c r="BQ88" s="313">
        <f t="shared" si="90"/>
        <v>2.6526820900000001E-2</v>
      </c>
      <c r="BR88" s="313">
        <f t="shared" si="90"/>
        <v>2.64409242E-2</v>
      </c>
      <c r="BS88" s="313">
        <f t="shared" si="90"/>
        <v>2.63556611E-2</v>
      </c>
      <c r="BT88" s="313">
        <f t="shared" si="90"/>
        <v>2.6271035700000001E-2</v>
      </c>
      <c r="BU88" s="313">
        <f t="shared" si="90"/>
        <v>2.61870516E-2</v>
      </c>
      <c r="BV88" s="313">
        <f t="shared" si="90"/>
        <v>2.6103711299999999E-2</v>
      </c>
      <c r="BW88" s="313">
        <f t="shared" si="90"/>
        <v>2.60210157E-2</v>
      </c>
      <c r="BX88" s="313">
        <f t="shared" si="90"/>
        <v>2.59389644E-2</v>
      </c>
      <c r="BY88" s="313">
        <f t="shared" si="90"/>
        <v>2.5857556E-2</v>
      </c>
      <c r="BZ88" s="313">
        <f t="shared" si="90"/>
        <v>2.57767881E-2</v>
      </c>
      <c r="CA88" s="313">
        <f t="shared" si="90"/>
        <v>2.56966577E-2</v>
      </c>
      <c r="CB88" s="313">
        <f t="shared" si="90"/>
        <v>2.5617160999999999E-2</v>
      </c>
      <c r="CC88" s="313">
        <f>+CD183</f>
        <v>2.5538294100000001E-2</v>
      </c>
      <c r="CD88" s="313">
        <f>+CE183</f>
        <v>0</v>
      </c>
    </row>
    <row r="89" spans="1:82" ht="17.399999999999999" customHeight="1" x14ac:dyDescent="0.25"/>
    <row r="90" spans="1:82" ht="17.399999999999999" customHeight="1" x14ac:dyDescent="0.25">
      <c r="A90" s="134" t="s">
        <v>489</v>
      </c>
    </row>
    <row r="91" spans="1:82" s="155" customFormat="1" ht="17.399999999999999" customHeight="1" x14ac:dyDescent="0.25">
      <c r="A91" s="223" t="s">
        <v>566</v>
      </c>
      <c r="B91" s="155" t="s">
        <v>321</v>
      </c>
      <c r="C91" s="224"/>
      <c r="D91" s="143" t="s">
        <v>448</v>
      </c>
      <c r="E91" s="348"/>
      <c r="F91" s="168" t="s">
        <v>312</v>
      </c>
      <c r="G91" s="167"/>
      <c r="H91" s="143" t="s">
        <v>207</v>
      </c>
      <c r="I91" s="225"/>
      <c r="J91" s="143" t="s">
        <v>400</v>
      </c>
      <c r="K91" s="148"/>
      <c r="L91" s="155" t="s">
        <v>311</v>
      </c>
      <c r="M91" s="226"/>
      <c r="N91" s="155" t="s">
        <v>312</v>
      </c>
      <c r="P91" s="227"/>
      <c r="Q91" s="155" t="s">
        <v>313</v>
      </c>
      <c r="R91" s="318"/>
      <c r="AH91" s="228"/>
      <c r="AR91" s="229"/>
      <c r="AS91" s="229"/>
      <c r="AT91" s="229"/>
      <c r="AU91" s="229"/>
      <c r="AV91" s="229"/>
      <c r="AW91" s="229"/>
      <c r="AX91" s="229"/>
    </row>
    <row r="92" spans="1:82" s="231" customFormat="1" ht="17.399999999999999" customHeight="1" x14ac:dyDescent="0.25">
      <c r="A92" s="230">
        <f>+A1</f>
        <v>0.29214208635858085</v>
      </c>
      <c r="D92" s="350"/>
      <c r="E92" s="350"/>
      <c r="F92" s="350"/>
      <c r="G92" s="350"/>
      <c r="H92" s="350"/>
      <c r="Q92" s="232"/>
      <c r="R92" s="335"/>
    </row>
    <row r="93" spans="1:82" s="231" customFormat="1" ht="17.399999999999999" customHeight="1" x14ac:dyDescent="0.25">
      <c r="A93" s="231" t="s">
        <v>63</v>
      </c>
      <c r="B93" s="231">
        <v>52</v>
      </c>
      <c r="C93" s="231">
        <f t="shared" ref="C93:BN93" si="91">+B93+1</f>
        <v>53</v>
      </c>
      <c r="D93" s="350">
        <f t="shared" si="91"/>
        <v>54</v>
      </c>
      <c r="E93" s="350">
        <f t="shared" si="91"/>
        <v>55</v>
      </c>
      <c r="F93" s="350">
        <f t="shared" si="91"/>
        <v>56</v>
      </c>
      <c r="G93" s="350">
        <f t="shared" si="91"/>
        <v>57</v>
      </c>
      <c r="H93" s="350">
        <f t="shared" si="91"/>
        <v>58</v>
      </c>
      <c r="I93" s="231">
        <f t="shared" si="91"/>
        <v>59</v>
      </c>
      <c r="J93" s="231">
        <f t="shared" si="91"/>
        <v>60</v>
      </c>
      <c r="K93" s="231">
        <f t="shared" si="91"/>
        <v>61</v>
      </c>
      <c r="L93" s="231">
        <f t="shared" si="91"/>
        <v>62</v>
      </c>
      <c r="M93" s="231">
        <f t="shared" si="91"/>
        <v>63</v>
      </c>
      <c r="N93" s="231">
        <f t="shared" si="91"/>
        <v>64</v>
      </c>
      <c r="O93" s="231">
        <f t="shared" si="91"/>
        <v>65</v>
      </c>
      <c r="P93" s="231">
        <f t="shared" si="91"/>
        <v>66</v>
      </c>
      <c r="Q93" s="232">
        <f t="shared" si="91"/>
        <v>67</v>
      </c>
      <c r="R93" s="335">
        <f t="shared" si="91"/>
        <v>68</v>
      </c>
      <c r="S93" s="231">
        <f t="shared" si="91"/>
        <v>69</v>
      </c>
      <c r="T93" s="231">
        <f t="shared" si="91"/>
        <v>70</v>
      </c>
      <c r="U93" s="231">
        <f t="shared" si="91"/>
        <v>71</v>
      </c>
      <c r="V93" s="231">
        <f t="shared" si="91"/>
        <v>72</v>
      </c>
      <c r="W93" s="231">
        <f t="shared" si="91"/>
        <v>73</v>
      </c>
      <c r="X93" s="231">
        <f t="shared" si="91"/>
        <v>74</v>
      </c>
      <c r="Y93" s="231">
        <f t="shared" si="91"/>
        <v>75</v>
      </c>
      <c r="Z93" s="231">
        <f t="shared" si="91"/>
        <v>76</v>
      </c>
      <c r="AA93" s="231">
        <f t="shared" si="91"/>
        <v>77</v>
      </c>
      <c r="AB93" s="231">
        <f t="shared" si="91"/>
        <v>78</v>
      </c>
      <c r="AC93" s="231">
        <f t="shared" si="91"/>
        <v>79</v>
      </c>
      <c r="AD93" s="231">
        <f t="shared" si="91"/>
        <v>80</v>
      </c>
      <c r="AE93" s="231">
        <f t="shared" si="91"/>
        <v>81</v>
      </c>
      <c r="AF93" s="231">
        <f t="shared" si="91"/>
        <v>82</v>
      </c>
      <c r="AG93" s="231">
        <f t="shared" si="91"/>
        <v>83</v>
      </c>
      <c r="AH93" s="231">
        <f t="shared" si="91"/>
        <v>84</v>
      </c>
      <c r="AI93" s="231">
        <f t="shared" si="91"/>
        <v>85</v>
      </c>
      <c r="AJ93" s="231">
        <f t="shared" si="91"/>
        <v>86</v>
      </c>
      <c r="AK93" s="231">
        <f t="shared" si="91"/>
        <v>87</v>
      </c>
      <c r="AL93" s="231">
        <f t="shared" si="91"/>
        <v>88</v>
      </c>
      <c r="AM93" s="231">
        <f t="shared" si="91"/>
        <v>89</v>
      </c>
      <c r="AN93" s="231">
        <f t="shared" si="91"/>
        <v>90</v>
      </c>
      <c r="AO93" s="231">
        <f t="shared" si="91"/>
        <v>91</v>
      </c>
      <c r="AP93" s="231">
        <f t="shared" si="91"/>
        <v>92</v>
      </c>
      <c r="AQ93" s="231">
        <f t="shared" si="91"/>
        <v>93</v>
      </c>
      <c r="AR93" s="231">
        <f t="shared" si="91"/>
        <v>94</v>
      </c>
      <c r="AS93" s="231">
        <f t="shared" si="91"/>
        <v>95</v>
      </c>
      <c r="AT93" s="231">
        <f t="shared" si="91"/>
        <v>96</v>
      </c>
      <c r="AU93" s="231">
        <f t="shared" si="91"/>
        <v>97</v>
      </c>
      <c r="AV93" s="231">
        <f t="shared" si="91"/>
        <v>98</v>
      </c>
      <c r="AW93" s="231">
        <f t="shared" si="91"/>
        <v>99</v>
      </c>
      <c r="AX93" s="231">
        <f t="shared" si="91"/>
        <v>100</v>
      </c>
      <c r="AY93" s="231">
        <f t="shared" si="91"/>
        <v>101</v>
      </c>
      <c r="AZ93" s="231">
        <f t="shared" si="91"/>
        <v>102</v>
      </c>
      <c r="BA93" s="231">
        <f t="shared" si="91"/>
        <v>103</v>
      </c>
      <c r="BB93" s="231">
        <f t="shared" si="91"/>
        <v>104</v>
      </c>
      <c r="BC93" s="231">
        <f t="shared" si="91"/>
        <v>105</v>
      </c>
      <c r="BD93" s="231">
        <f t="shared" si="91"/>
        <v>106</v>
      </c>
      <c r="BE93" s="231">
        <f t="shared" si="91"/>
        <v>107</v>
      </c>
      <c r="BF93" s="231">
        <f t="shared" si="91"/>
        <v>108</v>
      </c>
      <c r="BG93" s="231">
        <f t="shared" si="91"/>
        <v>109</v>
      </c>
      <c r="BH93" s="231">
        <f t="shared" si="91"/>
        <v>110</v>
      </c>
      <c r="BI93" s="231">
        <f t="shared" si="91"/>
        <v>111</v>
      </c>
      <c r="BJ93" s="231">
        <f t="shared" si="91"/>
        <v>112</v>
      </c>
      <c r="BK93" s="231">
        <f t="shared" si="91"/>
        <v>113</v>
      </c>
      <c r="BL93" s="231">
        <f t="shared" si="91"/>
        <v>114</v>
      </c>
      <c r="BM93" s="231">
        <f t="shared" si="91"/>
        <v>115</v>
      </c>
      <c r="BN93" s="231">
        <f t="shared" si="91"/>
        <v>116</v>
      </c>
      <c r="BO93" s="231">
        <f t="shared" ref="BO93:CB93" si="92">+BN93+1</f>
        <v>117</v>
      </c>
      <c r="BP93" s="231">
        <f t="shared" si="92"/>
        <v>118</v>
      </c>
      <c r="BQ93" s="231">
        <f t="shared" si="92"/>
        <v>119</v>
      </c>
      <c r="BR93" s="231">
        <f t="shared" si="92"/>
        <v>120</v>
      </c>
      <c r="BS93" s="231">
        <f t="shared" si="92"/>
        <v>121</v>
      </c>
      <c r="BT93" s="231">
        <f t="shared" si="92"/>
        <v>122</v>
      </c>
      <c r="BU93" s="231">
        <f t="shared" si="92"/>
        <v>123</v>
      </c>
      <c r="BV93" s="231">
        <f t="shared" si="92"/>
        <v>124</v>
      </c>
      <c r="BW93" s="231">
        <f t="shared" si="92"/>
        <v>125</v>
      </c>
      <c r="BX93" s="231">
        <f t="shared" si="92"/>
        <v>126</v>
      </c>
      <c r="BY93" s="231">
        <f t="shared" si="92"/>
        <v>127</v>
      </c>
      <c r="BZ93" s="231">
        <f t="shared" si="92"/>
        <v>128</v>
      </c>
      <c r="CA93" s="231">
        <f t="shared" si="92"/>
        <v>129</v>
      </c>
      <c r="CB93" s="231">
        <f t="shared" si="92"/>
        <v>130</v>
      </c>
      <c r="CC93" s="231">
        <f>+CB93+1</f>
        <v>131</v>
      </c>
      <c r="CD93" s="231">
        <f>+CC93+1</f>
        <v>132</v>
      </c>
    </row>
    <row r="94" spans="1:82" s="231" customFormat="1" ht="17.399999999999999" customHeight="1" x14ac:dyDescent="0.25">
      <c r="A94" s="233" t="s">
        <v>314</v>
      </c>
      <c r="B94" s="231">
        <v>5</v>
      </c>
      <c r="D94" s="350"/>
      <c r="E94" s="350"/>
      <c r="F94" s="350"/>
      <c r="G94" s="350"/>
      <c r="H94" s="350"/>
      <c r="Q94" s="232"/>
      <c r="R94" s="335"/>
    </row>
    <row r="95" spans="1:82" s="235" customFormat="1" ht="17.399999999999999" customHeight="1" x14ac:dyDescent="0.25">
      <c r="A95" s="234" t="s">
        <v>48</v>
      </c>
      <c r="B95" s="235">
        <v>2020</v>
      </c>
      <c r="C95" s="235">
        <f t="shared" ref="C95:BN95" si="93">+B95+5</f>
        <v>2025</v>
      </c>
      <c r="D95" s="350">
        <f t="shared" si="93"/>
        <v>2030</v>
      </c>
      <c r="E95" s="350">
        <f t="shared" si="93"/>
        <v>2035</v>
      </c>
      <c r="F95" s="350">
        <f t="shared" si="93"/>
        <v>2040</v>
      </c>
      <c r="G95" s="350">
        <f t="shared" si="93"/>
        <v>2045</v>
      </c>
      <c r="H95" s="350">
        <f t="shared" si="93"/>
        <v>2050</v>
      </c>
      <c r="I95" s="235">
        <f t="shared" si="93"/>
        <v>2055</v>
      </c>
      <c r="J95" s="235">
        <f t="shared" si="93"/>
        <v>2060</v>
      </c>
      <c r="K95" s="235">
        <f t="shared" si="93"/>
        <v>2065</v>
      </c>
      <c r="L95" s="235">
        <f t="shared" si="93"/>
        <v>2070</v>
      </c>
      <c r="M95" s="235">
        <f t="shared" si="93"/>
        <v>2075</v>
      </c>
      <c r="N95" s="235">
        <f t="shared" si="93"/>
        <v>2080</v>
      </c>
      <c r="O95" s="235">
        <f t="shared" si="93"/>
        <v>2085</v>
      </c>
      <c r="P95" s="235">
        <f t="shared" si="93"/>
        <v>2090</v>
      </c>
      <c r="Q95" s="232">
        <f t="shared" si="93"/>
        <v>2095</v>
      </c>
      <c r="R95" s="336">
        <f t="shared" si="93"/>
        <v>2100</v>
      </c>
      <c r="S95" s="235">
        <f t="shared" si="93"/>
        <v>2105</v>
      </c>
      <c r="T95" s="235">
        <f t="shared" si="93"/>
        <v>2110</v>
      </c>
      <c r="U95" s="235">
        <f t="shared" si="93"/>
        <v>2115</v>
      </c>
      <c r="V95" s="235">
        <f t="shared" si="93"/>
        <v>2120</v>
      </c>
      <c r="W95" s="235">
        <f t="shared" si="93"/>
        <v>2125</v>
      </c>
      <c r="X95" s="235">
        <f t="shared" si="93"/>
        <v>2130</v>
      </c>
      <c r="Y95" s="235">
        <f t="shared" si="93"/>
        <v>2135</v>
      </c>
      <c r="Z95" s="235">
        <f t="shared" si="93"/>
        <v>2140</v>
      </c>
      <c r="AA95" s="235">
        <f t="shared" si="93"/>
        <v>2145</v>
      </c>
      <c r="AB95" s="235">
        <f t="shared" si="93"/>
        <v>2150</v>
      </c>
      <c r="AC95" s="235">
        <f t="shared" si="93"/>
        <v>2155</v>
      </c>
      <c r="AD95" s="235">
        <f t="shared" si="93"/>
        <v>2160</v>
      </c>
      <c r="AE95" s="235">
        <f t="shared" si="93"/>
        <v>2165</v>
      </c>
      <c r="AF95" s="235">
        <f t="shared" si="93"/>
        <v>2170</v>
      </c>
      <c r="AG95" s="235">
        <f t="shared" si="93"/>
        <v>2175</v>
      </c>
      <c r="AH95" s="235">
        <f t="shared" si="93"/>
        <v>2180</v>
      </c>
      <c r="AI95" s="235">
        <f t="shared" si="93"/>
        <v>2185</v>
      </c>
      <c r="AJ95" s="235">
        <f t="shared" si="93"/>
        <v>2190</v>
      </c>
      <c r="AK95" s="235">
        <f t="shared" si="93"/>
        <v>2195</v>
      </c>
      <c r="AL95" s="235">
        <f t="shared" si="93"/>
        <v>2200</v>
      </c>
      <c r="AM95" s="235">
        <f t="shared" si="93"/>
        <v>2205</v>
      </c>
      <c r="AN95" s="235">
        <f t="shared" si="93"/>
        <v>2210</v>
      </c>
      <c r="AO95" s="235">
        <f t="shared" si="93"/>
        <v>2215</v>
      </c>
      <c r="AP95" s="235">
        <f t="shared" si="93"/>
        <v>2220</v>
      </c>
      <c r="AQ95" s="235">
        <f t="shared" si="93"/>
        <v>2225</v>
      </c>
      <c r="AR95" s="235">
        <f t="shared" si="93"/>
        <v>2230</v>
      </c>
      <c r="AS95" s="235">
        <f t="shared" si="93"/>
        <v>2235</v>
      </c>
      <c r="AT95" s="235">
        <f t="shared" si="93"/>
        <v>2240</v>
      </c>
      <c r="AU95" s="235">
        <f t="shared" si="93"/>
        <v>2245</v>
      </c>
      <c r="AV95" s="235">
        <f t="shared" si="93"/>
        <v>2250</v>
      </c>
      <c r="AW95" s="235">
        <f t="shared" si="93"/>
        <v>2255</v>
      </c>
      <c r="AX95" s="235">
        <f t="shared" si="93"/>
        <v>2260</v>
      </c>
      <c r="AY95" s="235">
        <f t="shared" si="93"/>
        <v>2265</v>
      </c>
      <c r="AZ95" s="235">
        <f t="shared" si="93"/>
        <v>2270</v>
      </c>
      <c r="BA95" s="235">
        <f t="shared" si="93"/>
        <v>2275</v>
      </c>
      <c r="BB95" s="235">
        <f t="shared" si="93"/>
        <v>2280</v>
      </c>
      <c r="BC95" s="235">
        <f t="shared" si="93"/>
        <v>2285</v>
      </c>
      <c r="BD95" s="235">
        <f t="shared" si="93"/>
        <v>2290</v>
      </c>
      <c r="BE95" s="235">
        <f t="shared" si="93"/>
        <v>2295</v>
      </c>
      <c r="BF95" s="235">
        <f t="shared" si="93"/>
        <v>2300</v>
      </c>
      <c r="BG95" s="235">
        <f t="shared" si="93"/>
        <v>2305</v>
      </c>
      <c r="BH95" s="235">
        <f t="shared" si="93"/>
        <v>2310</v>
      </c>
      <c r="BI95" s="235">
        <f t="shared" si="93"/>
        <v>2315</v>
      </c>
      <c r="BJ95" s="235">
        <f t="shared" si="93"/>
        <v>2320</v>
      </c>
      <c r="BK95" s="235">
        <f t="shared" si="93"/>
        <v>2325</v>
      </c>
      <c r="BL95" s="235">
        <f t="shared" si="93"/>
        <v>2330</v>
      </c>
      <c r="BM95" s="235">
        <f t="shared" si="93"/>
        <v>2335</v>
      </c>
      <c r="BN95" s="235">
        <f t="shared" si="93"/>
        <v>2340</v>
      </c>
      <c r="BO95" s="235">
        <f t="shared" ref="BO95:CB95" si="94">+BN95+5</f>
        <v>2345</v>
      </c>
      <c r="BP95" s="235">
        <f t="shared" si="94"/>
        <v>2350</v>
      </c>
      <c r="BQ95" s="235">
        <f t="shared" si="94"/>
        <v>2355</v>
      </c>
      <c r="BR95" s="235">
        <f t="shared" si="94"/>
        <v>2360</v>
      </c>
      <c r="BS95" s="235">
        <f t="shared" si="94"/>
        <v>2365</v>
      </c>
      <c r="BT95" s="235">
        <f t="shared" si="94"/>
        <v>2370</v>
      </c>
      <c r="BU95" s="235">
        <f t="shared" si="94"/>
        <v>2375</v>
      </c>
      <c r="BV95" s="235">
        <f t="shared" si="94"/>
        <v>2380</v>
      </c>
      <c r="BW95" s="235">
        <f t="shared" si="94"/>
        <v>2385</v>
      </c>
      <c r="BX95" s="235">
        <f t="shared" si="94"/>
        <v>2390</v>
      </c>
      <c r="BY95" s="235">
        <f t="shared" si="94"/>
        <v>2395</v>
      </c>
      <c r="BZ95" s="235">
        <f t="shared" si="94"/>
        <v>2400</v>
      </c>
      <c r="CA95" s="235">
        <f t="shared" si="94"/>
        <v>2405</v>
      </c>
      <c r="CB95" s="235">
        <f t="shared" si="94"/>
        <v>2410</v>
      </c>
      <c r="CC95" s="235">
        <f>+CB95+5</f>
        <v>2415</v>
      </c>
      <c r="CD95" s="235">
        <f>+CC95+5</f>
        <v>2420</v>
      </c>
    </row>
    <row r="96" spans="1:82" s="235" customFormat="1" ht="17.399999999999999" customHeight="1" x14ac:dyDescent="0.25">
      <c r="A96" s="234" t="s">
        <v>429</v>
      </c>
      <c r="D96" s="350"/>
      <c r="E96" s="350"/>
      <c r="F96" s="350"/>
      <c r="G96" s="350"/>
      <c r="H96" s="350"/>
      <c r="Q96" s="232"/>
      <c r="R96" s="336"/>
    </row>
    <row r="97" spans="1:82" s="236" customFormat="1" ht="17.399999999999999" customHeight="1" x14ac:dyDescent="0.25">
      <c r="A97" s="236" t="s">
        <v>454</v>
      </c>
      <c r="B97" s="237">
        <f>+B201</f>
        <v>42.941200100499998</v>
      </c>
      <c r="C97" s="238">
        <f t="shared" ref="C97:BN97" si="95">+C54</f>
        <v>42.910322570830182</v>
      </c>
      <c r="D97" s="271">
        <f t="shared" si="95"/>
        <v>39.161087138650821</v>
      </c>
      <c r="E97" s="271">
        <f t="shared" si="95"/>
        <v>39.610176158234353</v>
      </c>
      <c r="F97" s="271">
        <f t="shared" si="95"/>
        <v>39.689695199427639</v>
      </c>
      <c r="G97" s="271">
        <f t="shared" si="95"/>
        <v>39.539044105365676</v>
      </c>
      <c r="H97" s="271">
        <f t="shared" si="95"/>
        <v>39.025153885293903</v>
      </c>
      <c r="I97" s="238">
        <f t="shared" si="95"/>
        <v>38.806874362397721</v>
      </c>
      <c r="J97" s="238">
        <f t="shared" si="95"/>
        <v>38.33004541214072</v>
      </c>
      <c r="K97" s="238">
        <f t="shared" si="95"/>
        <v>37.564562931415566</v>
      </c>
      <c r="L97" s="238">
        <f t="shared" si="95"/>
        <v>36.476972340695376</v>
      </c>
      <c r="M97" s="238">
        <f t="shared" si="95"/>
        <v>35.029434239983438</v>
      </c>
      <c r="N97" s="238">
        <f t="shared" si="95"/>
        <v>32.830843748315466</v>
      </c>
      <c r="O97" s="238">
        <f t="shared" si="95"/>
        <v>30.445897937607356</v>
      </c>
      <c r="P97" s="238">
        <f t="shared" si="95"/>
        <v>27.536673769229271</v>
      </c>
      <c r="Q97" s="239">
        <f t="shared" si="95"/>
        <v>24.038687036923282</v>
      </c>
      <c r="R97" s="252">
        <f t="shared" si="95"/>
        <v>19.881301952450411</v>
      </c>
      <c r="S97" s="238">
        <f t="shared" si="95"/>
        <v>15.533358271486698</v>
      </c>
      <c r="T97" s="238">
        <f t="shared" si="95"/>
        <v>6.6276378310587045</v>
      </c>
      <c r="U97" s="238">
        <f t="shared" si="95"/>
        <v>0.93693649415035984</v>
      </c>
      <c r="V97" s="238">
        <f t="shared" si="95"/>
        <v>-5.5880928693548402</v>
      </c>
      <c r="W97" s="238">
        <f t="shared" si="95"/>
        <v>-12.94593657030364</v>
      </c>
      <c r="X97" s="238">
        <f t="shared" si="95"/>
        <v>-13.663962670455703</v>
      </c>
      <c r="Y97" s="238">
        <f t="shared" si="95"/>
        <v>-14.439991104649168</v>
      </c>
      <c r="Z97" s="238">
        <f t="shared" si="95"/>
        <v>-15.273178575756695</v>
      </c>
      <c r="AA97" s="238">
        <f t="shared" si="95"/>
        <v>-16.164593473980936</v>
      </c>
      <c r="AB97" s="238">
        <f t="shared" si="95"/>
        <v>-17.116524814958328</v>
      </c>
      <c r="AC97" s="238">
        <f t="shared" si="95"/>
        <v>-18.132044342427989</v>
      </c>
      <c r="AD97" s="238">
        <f t="shared" si="95"/>
        <v>-19.213032772806695</v>
      </c>
      <c r="AE97" s="238">
        <f t="shared" si="95"/>
        <v>-20.344722439786732</v>
      </c>
      <c r="AF97" s="238">
        <f t="shared" si="95"/>
        <v>-21.528750528418243</v>
      </c>
      <c r="AG97" s="238">
        <f t="shared" si="95"/>
        <v>-22.76673178170854</v>
      </c>
      <c r="AH97" s="238">
        <f t="shared" si="95"/>
        <v>-24.060202631830194</v>
      </c>
      <c r="AI97" s="238">
        <f t="shared" si="95"/>
        <v>-25.410520170210255</v>
      </c>
      <c r="AJ97" s="238">
        <f t="shared" si="95"/>
        <v>-26.818666247877871</v>
      </c>
      <c r="AK97" s="238">
        <f t="shared" si="95"/>
        <v>-28.284860243755926</v>
      </c>
      <c r="AL97" s="238">
        <f t="shared" si="95"/>
        <v>-29.806607323734571</v>
      </c>
      <c r="AM97" s="238">
        <f t="shared" si="95"/>
        <v>-15.69029898177306</v>
      </c>
      <c r="AN97" s="238">
        <f t="shared" si="95"/>
        <v>-16.524433327412169</v>
      </c>
      <c r="AO97" s="238">
        <f t="shared" si="95"/>
        <v>-17.378932867314312</v>
      </c>
      <c r="AP97" s="238">
        <f t="shared" si="95"/>
        <v>-18.257287650936625</v>
      </c>
      <c r="AQ97" s="238">
        <f t="shared" si="95"/>
        <v>-19.162183357027292</v>
      </c>
      <c r="AR97" s="238">
        <f t="shared" si="95"/>
        <v>-20.095702124943077</v>
      </c>
      <c r="AS97" s="238">
        <f t="shared" si="95"/>
        <v>-21.059490364535492</v>
      </c>
      <c r="AT97" s="238">
        <f t="shared" si="95"/>
        <v>-22.054880135545226</v>
      </c>
      <c r="AU97" s="238">
        <f t="shared" si="95"/>
        <v>-23.082973756358079</v>
      </c>
      <c r="AV97" s="238">
        <f t="shared" si="95"/>
        <v>-24.144702376606755</v>
      </c>
      <c r="AW97" s="238">
        <f t="shared" si="95"/>
        <v>-25.240866499757693</v>
      </c>
      <c r="AX97" s="238">
        <f t="shared" si="95"/>
        <v>-26.372163917472086</v>
      </c>
      <c r="AY97" s="238">
        <f t="shared" si="95"/>
        <v>-27.539208753508731</v>
      </c>
      <c r="AZ97" s="238">
        <f t="shared" si="95"/>
        <v>-28.742544149151971</v>
      </c>
      <c r="BA97" s="238">
        <f t="shared" si="95"/>
        <v>-29.982650348391186</v>
      </c>
      <c r="BB97" s="238">
        <f t="shared" si="95"/>
        <v>-31.259949416173896</v>
      </c>
      <c r="BC97" s="238">
        <f t="shared" si="95"/>
        <v>-32.574807458667507</v>
      </c>
      <c r="BD97" s="238">
        <f t="shared" si="95"/>
        <v>-33.927534956608511</v>
      </c>
      <c r="BE97" s="238">
        <f t="shared" si="95"/>
        <v>-35.318385637610106</v>
      </c>
      <c r="BF97" s="238">
        <f t="shared" si="95"/>
        <v>-36.747554179065638</v>
      </c>
      <c r="BG97" s="238">
        <f t="shared" si="95"/>
        <v>0</v>
      </c>
      <c r="BH97" s="238">
        <f t="shared" si="95"/>
        <v>0</v>
      </c>
      <c r="BI97" s="238">
        <f t="shared" si="95"/>
        <v>0</v>
      </c>
      <c r="BJ97" s="238">
        <f t="shared" si="95"/>
        <v>0</v>
      </c>
      <c r="BK97" s="238">
        <f t="shared" si="95"/>
        <v>0</v>
      </c>
      <c r="BL97" s="238">
        <f t="shared" si="95"/>
        <v>0</v>
      </c>
      <c r="BM97" s="238">
        <f t="shared" si="95"/>
        <v>0</v>
      </c>
      <c r="BN97" s="238">
        <f t="shared" si="95"/>
        <v>0</v>
      </c>
      <c r="BO97" s="238">
        <f t="shared" ref="BO97:CB97" si="96">+BO54</f>
        <v>0</v>
      </c>
      <c r="BP97" s="238">
        <f t="shared" si="96"/>
        <v>0</v>
      </c>
      <c r="BQ97" s="238">
        <f t="shared" si="96"/>
        <v>0</v>
      </c>
      <c r="BR97" s="238">
        <f t="shared" si="96"/>
        <v>0</v>
      </c>
      <c r="BS97" s="238">
        <f t="shared" si="96"/>
        <v>0</v>
      </c>
      <c r="BT97" s="238">
        <f t="shared" si="96"/>
        <v>0</v>
      </c>
      <c r="BU97" s="238">
        <f t="shared" si="96"/>
        <v>0</v>
      </c>
      <c r="BV97" s="238">
        <f t="shared" si="96"/>
        <v>0</v>
      </c>
      <c r="BW97" s="238">
        <f t="shared" si="96"/>
        <v>0</v>
      </c>
      <c r="BX97" s="238">
        <f t="shared" si="96"/>
        <v>0</v>
      </c>
      <c r="BY97" s="238">
        <f t="shared" si="96"/>
        <v>0</v>
      </c>
      <c r="BZ97" s="238">
        <f t="shared" si="96"/>
        <v>0</v>
      </c>
      <c r="CA97" s="238">
        <f t="shared" si="96"/>
        <v>0</v>
      </c>
      <c r="CB97" s="238">
        <f t="shared" si="96"/>
        <v>0</v>
      </c>
      <c r="CC97" s="238">
        <f>+CC54</f>
        <v>0</v>
      </c>
      <c r="CD97" s="238">
        <f>+CD54</f>
        <v>0</v>
      </c>
    </row>
    <row r="98" spans="1:82" s="236" customFormat="1" ht="17.399999999999999" customHeight="1" x14ac:dyDescent="0.25">
      <c r="A98" s="236" t="s">
        <v>455</v>
      </c>
      <c r="B98" s="240">
        <f t="shared" ref="B98:BM98" si="97">+B97/3.667</f>
        <v>11.710171829970003</v>
      </c>
      <c r="C98" s="240">
        <f t="shared" si="97"/>
        <v>11.701751451003595</v>
      </c>
      <c r="D98" s="167">
        <f t="shared" si="97"/>
        <v>10.679325644573446</v>
      </c>
      <c r="E98" s="167">
        <f t="shared" si="97"/>
        <v>10.801793334669854</v>
      </c>
      <c r="F98" s="167">
        <f t="shared" si="97"/>
        <v>10.823478374537126</v>
      </c>
      <c r="G98" s="167">
        <f t="shared" si="97"/>
        <v>10.78239544733179</v>
      </c>
      <c r="H98" s="167">
        <f t="shared" si="97"/>
        <v>10.64225630905206</v>
      </c>
      <c r="I98" s="240">
        <f t="shared" si="97"/>
        <v>10.582730941477427</v>
      </c>
      <c r="J98" s="240">
        <f t="shared" si="97"/>
        <v>10.452698503447156</v>
      </c>
      <c r="K98" s="240">
        <f t="shared" si="97"/>
        <v>10.24394953133776</v>
      </c>
      <c r="L98" s="240">
        <f t="shared" si="97"/>
        <v>9.9473608782916223</v>
      </c>
      <c r="M98" s="240">
        <f t="shared" si="97"/>
        <v>9.5526136460276625</v>
      </c>
      <c r="N98" s="240">
        <f t="shared" si="97"/>
        <v>8.9530525629439506</v>
      </c>
      <c r="O98" s="240">
        <f t="shared" si="97"/>
        <v>8.302671921900016</v>
      </c>
      <c r="P98" s="240">
        <f t="shared" si="97"/>
        <v>7.5093192716741948</v>
      </c>
      <c r="Q98" s="241">
        <f t="shared" si="97"/>
        <v>6.5554096091964231</v>
      </c>
      <c r="R98" s="327">
        <f t="shared" si="97"/>
        <v>5.4216803797246831</v>
      </c>
      <c r="S98" s="240">
        <f t="shared" si="97"/>
        <v>4.2359853481010905</v>
      </c>
      <c r="T98" s="240">
        <f t="shared" si="97"/>
        <v>1.8073732836265899</v>
      </c>
      <c r="U98" s="240">
        <f t="shared" si="97"/>
        <v>0.25550490704945727</v>
      </c>
      <c r="V98" s="240">
        <f t="shared" si="97"/>
        <v>-1.5238867928428799</v>
      </c>
      <c r="W98" s="240">
        <f t="shared" si="97"/>
        <v>-3.5303890292619693</v>
      </c>
      <c r="X98" s="240">
        <f t="shared" si="97"/>
        <v>-3.7261965286216809</v>
      </c>
      <c r="Y98" s="240">
        <f t="shared" si="97"/>
        <v>-3.9378214084126451</v>
      </c>
      <c r="Z98" s="240">
        <f t="shared" si="97"/>
        <v>-4.1650336994155159</v>
      </c>
      <c r="AA98" s="240">
        <f t="shared" si="97"/>
        <v>-4.4081247542898652</v>
      </c>
      <c r="AB98" s="240">
        <f t="shared" si="97"/>
        <v>-4.6677187932801552</v>
      </c>
      <c r="AC98" s="240">
        <f t="shared" si="97"/>
        <v>-4.9446534885268587</v>
      </c>
      <c r="AD98" s="240">
        <f t="shared" si="97"/>
        <v>-5.2394417160640021</v>
      </c>
      <c r="AE98" s="240">
        <f t="shared" si="97"/>
        <v>-5.5480562966421418</v>
      </c>
      <c r="AF98" s="240">
        <f t="shared" si="97"/>
        <v>-5.8709436946872771</v>
      </c>
      <c r="AG98" s="240">
        <f t="shared" si="97"/>
        <v>-6.2085442546246359</v>
      </c>
      <c r="AH98" s="240">
        <f t="shared" si="97"/>
        <v>-6.561276965320479</v>
      </c>
      <c r="AI98" s="240">
        <f t="shared" si="97"/>
        <v>-6.9295119089747086</v>
      </c>
      <c r="AJ98" s="240">
        <f t="shared" si="97"/>
        <v>-7.3135168387995293</v>
      </c>
      <c r="AK98" s="240">
        <f t="shared" si="97"/>
        <v>-7.7133515799716195</v>
      </c>
      <c r="AL98" s="240">
        <f t="shared" si="97"/>
        <v>-8.1283357850380611</v>
      </c>
      <c r="AM98" s="240">
        <f t="shared" si="97"/>
        <v>-4.2787834692590838</v>
      </c>
      <c r="AN98" s="240">
        <f t="shared" si="97"/>
        <v>-4.5062539752964739</v>
      </c>
      <c r="AO98" s="240">
        <f t="shared" si="97"/>
        <v>-4.7392781203475085</v>
      </c>
      <c r="AP98" s="240">
        <f t="shared" si="97"/>
        <v>-4.9788076495600286</v>
      </c>
      <c r="AQ98" s="240">
        <f t="shared" si="97"/>
        <v>-5.2255749541934255</v>
      </c>
      <c r="AR98" s="240">
        <f t="shared" si="97"/>
        <v>-5.4801478388173104</v>
      </c>
      <c r="AS98" s="240">
        <f t="shared" si="97"/>
        <v>-5.7429752834839087</v>
      </c>
      <c r="AT98" s="240">
        <f t="shared" si="97"/>
        <v>-6.0144205441901351</v>
      </c>
      <c r="AU98" s="240">
        <f t="shared" si="97"/>
        <v>-6.2947842258953042</v>
      </c>
      <c r="AV98" s="240">
        <f t="shared" si="97"/>
        <v>-6.5843202554149869</v>
      </c>
      <c r="AW98" s="240">
        <f t="shared" si="97"/>
        <v>-6.883246932031005</v>
      </c>
      <c r="AX98" s="240">
        <f t="shared" si="97"/>
        <v>-7.1917545452610003</v>
      </c>
      <c r="AY98" s="240">
        <f t="shared" si="97"/>
        <v>-7.5100105681780018</v>
      </c>
      <c r="AZ98" s="240">
        <f t="shared" si="97"/>
        <v>-7.8381631167581052</v>
      </c>
      <c r="BA98" s="240">
        <f t="shared" si="97"/>
        <v>-8.1763431547289844</v>
      </c>
      <c r="BB98" s="240">
        <f t="shared" si="97"/>
        <v>-8.5246657802492223</v>
      </c>
      <c r="BC98" s="240">
        <f t="shared" si="97"/>
        <v>-8.8832308313791959</v>
      </c>
      <c r="BD98" s="240">
        <f t="shared" si="97"/>
        <v>-9.2521229769862323</v>
      </c>
      <c r="BE98" s="240">
        <f t="shared" si="97"/>
        <v>-9.6314114092200995</v>
      </c>
      <c r="BF98" s="240">
        <f t="shared" si="97"/>
        <v>-10.021149217089075</v>
      </c>
      <c r="BG98" s="240">
        <f t="shared" si="97"/>
        <v>0</v>
      </c>
      <c r="BH98" s="240">
        <f t="shared" si="97"/>
        <v>0</v>
      </c>
      <c r="BI98" s="240">
        <f t="shared" si="97"/>
        <v>0</v>
      </c>
      <c r="BJ98" s="240">
        <f t="shared" si="97"/>
        <v>0</v>
      </c>
      <c r="BK98" s="240">
        <f t="shared" si="97"/>
        <v>0</v>
      </c>
      <c r="BL98" s="240">
        <f t="shared" si="97"/>
        <v>0</v>
      </c>
      <c r="BM98" s="240">
        <f t="shared" si="97"/>
        <v>0</v>
      </c>
      <c r="BN98" s="240">
        <f t="shared" ref="BN98:CB98" si="98">+BN97/3.667</f>
        <v>0</v>
      </c>
      <c r="BO98" s="240">
        <f t="shared" si="98"/>
        <v>0</v>
      </c>
      <c r="BP98" s="240">
        <f t="shared" si="98"/>
        <v>0</v>
      </c>
      <c r="BQ98" s="240">
        <f t="shared" si="98"/>
        <v>0</v>
      </c>
      <c r="BR98" s="240">
        <f t="shared" si="98"/>
        <v>0</v>
      </c>
      <c r="BS98" s="240">
        <f t="shared" si="98"/>
        <v>0</v>
      </c>
      <c r="BT98" s="240">
        <f t="shared" si="98"/>
        <v>0</v>
      </c>
      <c r="BU98" s="240">
        <f t="shared" si="98"/>
        <v>0</v>
      </c>
      <c r="BV98" s="240">
        <f t="shared" si="98"/>
        <v>0</v>
      </c>
      <c r="BW98" s="240">
        <f t="shared" si="98"/>
        <v>0</v>
      </c>
      <c r="BX98" s="240">
        <f t="shared" si="98"/>
        <v>0</v>
      </c>
      <c r="BY98" s="240">
        <f t="shared" si="98"/>
        <v>0</v>
      </c>
      <c r="BZ98" s="240">
        <f t="shared" si="98"/>
        <v>0</v>
      </c>
      <c r="CA98" s="240">
        <f t="shared" si="98"/>
        <v>0</v>
      </c>
      <c r="CB98" s="240">
        <f t="shared" si="98"/>
        <v>0</v>
      </c>
      <c r="CC98" s="240">
        <f>+CC97/3.667</f>
        <v>0</v>
      </c>
      <c r="CD98" s="240">
        <f>+CD97/3.667</f>
        <v>0</v>
      </c>
    </row>
    <row r="99" spans="1:82" s="236" customFormat="1" ht="17.399999999999999" customHeight="1" x14ac:dyDescent="0.25">
      <c r="A99" s="242" t="s">
        <v>456</v>
      </c>
      <c r="B99" s="237">
        <f>+B206</f>
        <v>633.5</v>
      </c>
      <c r="C99" s="236">
        <f t="shared" ref="C99:BN99" si="99">+B97*5/3.666+B99</f>
        <v>692.06683046985813</v>
      </c>
      <c r="D99" s="350">
        <f t="shared" si="99"/>
        <v>750.59154756046121</v>
      </c>
      <c r="E99" s="350">
        <f t="shared" si="99"/>
        <v>804.00274114836463</v>
      </c>
      <c r="F99" s="350">
        <f t="shared" si="99"/>
        <v>858.02644021851518</v>
      </c>
      <c r="G99" s="350">
        <f t="shared" si="99"/>
        <v>912.15859406388836</v>
      </c>
      <c r="H99" s="350">
        <f t="shared" si="99"/>
        <v>966.08527724087378</v>
      </c>
      <c r="I99" s="236">
        <f t="shared" si="99"/>
        <v>1019.311073592884</v>
      </c>
      <c r="J99" s="236">
        <f t="shared" si="99"/>
        <v>1072.2391619213042</v>
      </c>
      <c r="K99" s="236">
        <f t="shared" si="99"/>
        <v>1124.5169107103668</v>
      </c>
      <c r="L99" s="236">
        <f t="shared" si="99"/>
        <v>1175.7506299294278</v>
      </c>
      <c r="M99" s="236">
        <f t="shared" si="99"/>
        <v>1225.5010013706381</v>
      </c>
      <c r="N99" s="236">
        <f t="shared" si="99"/>
        <v>1273.2770982609591</v>
      </c>
      <c r="O99" s="236">
        <f t="shared" si="99"/>
        <v>1318.0545720038879</v>
      </c>
      <c r="P99" s="236">
        <f t="shared" si="99"/>
        <v>1359.579255497624</v>
      </c>
      <c r="Q99" s="232">
        <f t="shared" si="99"/>
        <v>1397.1360936989731</v>
      </c>
      <c r="R99" s="252">
        <f t="shared" si="99"/>
        <v>1429.9220825654807</v>
      </c>
      <c r="S99" s="236">
        <f t="shared" si="99"/>
        <v>1457.0378790090847</v>
      </c>
      <c r="T99" s="236">
        <f t="shared" si="99"/>
        <v>1478.2235831436819</v>
      </c>
      <c r="U99" s="236">
        <f t="shared" si="99"/>
        <v>1487.2629146099378</v>
      </c>
      <c r="V99" s="236">
        <f t="shared" si="99"/>
        <v>1488.5407876243273</v>
      </c>
      <c r="W99" s="236">
        <f t="shared" si="99"/>
        <v>1480.9192752547763</v>
      </c>
      <c r="X99" s="236">
        <f t="shared" si="99"/>
        <v>1463.2625150661461</v>
      </c>
      <c r="Y99" s="236">
        <f t="shared" si="99"/>
        <v>1444.6264503219347</v>
      </c>
      <c r="Z99" s="236">
        <f t="shared" si="99"/>
        <v>1424.9319725469086</v>
      </c>
      <c r="AA99" s="236">
        <f t="shared" si="99"/>
        <v>1404.101123425582</v>
      </c>
      <c r="AB99" s="236">
        <f t="shared" si="99"/>
        <v>1382.0544874818002</v>
      </c>
      <c r="AC99" s="236">
        <f t="shared" si="99"/>
        <v>1358.7095272868214</v>
      </c>
      <c r="AD99" s="236">
        <f t="shared" si="99"/>
        <v>1333.9795159087146</v>
      </c>
      <c r="AE99" s="236">
        <f t="shared" si="99"/>
        <v>1307.7751613358739</v>
      </c>
      <c r="AF99" s="236">
        <f t="shared" si="99"/>
        <v>1280.0273129455484</v>
      </c>
      <c r="AG99" s="236">
        <f t="shared" si="99"/>
        <v>1250.6645871839305</v>
      </c>
      <c r="AH99" s="236">
        <f t="shared" si="99"/>
        <v>1219.6133981745081</v>
      </c>
      <c r="AI99" s="236">
        <f t="shared" si="99"/>
        <v>1186.7980645249852</v>
      </c>
      <c r="AJ99" s="236">
        <f t="shared" si="99"/>
        <v>1152.141053927317</v>
      </c>
      <c r="AK99" s="236">
        <f t="shared" si="99"/>
        <v>1115.5634949422135</v>
      </c>
      <c r="AL99" s="236">
        <f t="shared" si="99"/>
        <v>1076.9862169229066</v>
      </c>
      <c r="AM99" s="236">
        <f t="shared" si="99"/>
        <v>1036.3334518878075</v>
      </c>
      <c r="AN99" s="236">
        <f t="shared" si="99"/>
        <v>1014.933698775733</v>
      </c>
      <c r="AO99" s="236">
        <f t="shared" si="99"/>
        <v>992.39628289000984</v>
      </c>
      <c r="AP99" s="236">
        <f t="shared" si="99"/>
        <v>968.69342846104871</v>
      </c>
      <c r="AQ99" s="236">
        <f t="shared" si="99"/>
        <v>943.79259969545046</v>
      </c>
      <c r="AR99" s="236">
        <f t="shared" si="99"/>
        <v>917.65759784462216</v>
      </c>
      <c r="AS99" s="236">
        <f t="shared" si="99"/>
        <v>890.24938436270304</v>
      </c>
      <c r="AT99" s="236">
        <f t="shared" si="99"/>
        <v>861.52667519121439</v>
      </c>
      <c r="AU99" s="236">
        <f t="shared" si="99"/>
        <v>831.44636949625362</v>
      </c>
      <c r="AV99" s="236">
        <f t="shared" si="99"/>
        <v>799.96386300913127</v>
      </c>
      <c r="AW99" s="236">
        <f t="shared" si="99"/>
        <v>767.03328148075332</v>
      </c>
      <c r="AX99" s="236">
        <f t="shared" si="99"/>
        <v>732.60765886788136</v>
      </c>
      <c r="AY99" s="236">
        <f t="shared" si="99"/>
        <v>696.63907742015624</v>
      </c>
      <c r="AZ99" s="236">
        <f t="shared" si="99"/>
        <v>659.07878179343948</v>
      </c>
      <c r="BA99" s="236">
        <f t="shared" si="99"/>
        <v>619.87727586169922</v>
      </c>
      <c r="BB99" s="236">
        <f t="shared" si="99"/>
        <v>578.98440850164582</v>
      </c>
      <c r="BC99" s="236">
        <f t="shared" si="99"/>
        <v>536.34945294221609</v>
      </c>
      <c r="BD99" s="236">
        <f t="shared" si="99"/>
        <v>491.92118308587743</v>
      </c>
      <c r="BE99" s="236">
        <f t="shared" si="99"/>
        <v>445.64794937528211</v>
      </c>
      <c r="BF99" s="236">
        <f t="shared" si="99"/>
        <v>397.47775619796334</v>
      </c>
      <c r="BG99" s="236">
        <f t="shared" si="99"/>
        <v>347.35834242400585</v>
      </c>
      <c r="BH99" s="236">
        <f t="shared" si="99"/>
        <v>347.35834242400585</v>
      </c>
      <c r="BI99" s="236">
        <f t="shared" si="99"/>
        <v>347.35834242400585</v>
      </c>
      <c r="BJ99" s="236">
        <f t="shared" si="99"/>
        <v>347.35834242400585</v>
      </c>
      <c r="BK99" s="236">
        <f t="shared" si="99"/>
        <v>347.35834242400585</v>
      </c>
      <c r="BL99" s="236">
        <f t="shared" si="99"/>
        <v>347.35834242400585</v>
      </c>
      <c r="BM99" s="236">
        <f t="shared" si="99"/>
        <v>347.35834242400585</v>
      </c>
      <c r="BN99" s="236">
        <f t="shared" si="99"/>
        <v>347.35834242400585</v>
      </c>
      <c r="BO99" s="236">
        <f t="shared" ref="BO99:CB99" si="100">+BN97*5/3.666+BN99</f>
        <v>347.35834242400585</v>
      </c>
      <c r="BP99" s="236">
        <f t="shared" si="100"/>
        <v>347.35834242400585</v>
      </c>
      <c r="BQ99" s="236">
        <f t="shared" si="100"/>
        <v>347.35834242400585</v>
      </c>
      <c r="BR99" s="236">
        <f t="shared" si="100"/>
        <v>347.35834242400585</v>
      </c>
      <c r="BS99" s="236">
        <f t="shared" si="100"/>
        <v>347.35834242400585</v>
      </c>
      <c r="BT99" s="236">
        <f t="shared" si="100"/>
        <v>347.35834242400585</v>
      </c>
      <c r="BU99" s="236">
        <f t="shared" si="100"/>
        <v>347.35834242400585</v>
      </c>
      <c r="BV99" s="236">
        <f t="shared" si="100"/>
        <v>347.35834242400585</v>
      </c>
      <c r="BW99" s="236">
        <f t="shared" si="100"/>
        <v>347.35834242400585</v>
      </c>
      <c r="BX99" s="236">
        <f t="shared" si="100"/>
        <v>347.35834242400585</v>
      </c>
      <c r="BY99" s="236">
        <f t="shared" si="100"/>
        <v>347.35834242400585</v>
      </c>
      <c r="BZ99" s="236">
        <f t="shared" si="100"/>
        <v>347.35834242400585</v>
      </c>
      <c r="CA99" s="236">
        <f t="shared" si="100"/>
        <v>347.35834242400585</v>
      </c>
      <c r="CB99" s="236">
        <f t="shared" si="100"/>
        <v>347.35834242400585</v>
      </c>
      <c r="CC99" s="236">
        <f>+CB97*5/3.666+CB99</f>
        <v>347.35834242400585</v>
      </c>
      <c r="CD99" s="236">
        <f>+CC97*5/3.666+CC99</f>
        <v>347.35834242400585</v>
      </c>
    </row>
    <row r="100" spans="1:82" s="236" customFormat="1" ht="17.399999999999999" customHeight="1" x14ac:dyDescent="0.25">
      <c r="A100" s="243" t="s">
        <v>457</v>
      </c>
      <c r="B100" s="243">
        <f>Parameters!C78</f>
        <v>588</v>
      </c>
      <c r="C100" s="243">
        <f>+B100/2.13</f>
        <v>276.05633802816902</v>
      </c>
      <c r="D100" s="350"/>
      <c r="E100" s="350"/>
      <c r="F100" s="350"/>
      <c r="G100" s="350"/>
      <c r="H100" s="350"/>
      <c r="Q100" s="232"/>
      <c r="R100" s="252"/>
    </row>
    <row r="101" spans="1:82" s="155" customFormat="1" ht="17.399999999999999" customHeight="1" x14ac:dyDescent="0.25">
      <c r="A101" s="231"/>
      <c r="B101" s="231"/>
      <c r="C101" s="231"/>
      <c r="D101" s="350"/>
      <c r="E101" s="350"/>
      <c r="F101" s="350"/>
      <c r="G101" s="350"/>
      <c r="H101" s="350"/>
      <c r="I101" s="231"/>
      <c r="J101" s="231"/>
      <c r="K101" s="231"/>
      <c r="L101" s="231"/>
      <c r="M101" s="231"/>
      <c r="N101" s="231"/>
      <c r="O101" s="231"/>
      <c r="P101" s="231"/>
      <c r="Q101" s="232"/>
      <c r="R101" s="335"/>
      <c r="S101" s="231"/>
      <c r="T101" s="231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  <c r="AE101" s="231"/>
      <c r="AF101" s="231"/>
      <c r="AG101" s="231"/>
      <c r="AH101" s="231"/>
      <c r="AI101" s="231"/>
      <c r="AJ101" s="231"/>
      <c r="AK101" s="231"/>
      <c r="AL101" s="231"/>
      <c r="AM101" s="231"/>
      <c r="AN101" s="231"/>
      <c r="AO101" s="231"/>
      <c r="AP101" s="231"/>
      <c r="AQ101" s="231"/>
      <c r="AR101" s="231"/>
      <c r="AS101" s="231"/>
      <c r="AT101" s="231"/>
      <c r="AU101" s="231"/>
      <c r="AV101" s="231"/>
      <c r="AW101" s="231"/>
      <c r="AX101" s="231"/>
      <c r="AY101" s="231"/>
    </row>
    <row r="102" spans="1:82" s="244" customFormat="1" ht="17.399999999999999" customHeight="1" x14ac:dyDescent="0.25">
      <c r="A102" s="244" t="s">
        <v>369</v>
      </c>
      <c r="B102" s="244">
        <f t="shared" ref="B102:AG102" si="101">+B231</f>
        <v>0.46399999999999997</v>
      </c>
      <c r="C102" s="244">
        <f t="shared" si="101"/>
        <v>0.5022975999999999</v>
      </c>
      <c r="D102" s="244">
        <f t="shared" si="101"/>
        <v>0.53626326479999964</v>
      </c>
      <c r="E102" s="244">
        <f t="shared" si="101"/>
        <v>0.55701264100000003</v>
      </c>
      <c r="F102" s="244">
        <f t="shared" si="101"/>
        <v>0.57651855079999992</v>
      </c>
      <c r="G102" s="244">
        <f t="shared" si="101"/>
        <v>0.59466569280000003</v>
      </c>
      <c r="H102" s="244">
        <f t="shared" si="101"/>
        <v>0.61099116860000002</v>
      </c>
      <c r="I102" s="244">
        <f t="shared" si="101"/>
        <v>0.6250237179</v>
      </c>
      <c r="J102" s="244">
        <f t="shared" si="101"/>
        <v>0.63772444690000007</v>
      </c>
      <c r="K102" s="244">
        <f t="shared" si="101"/>
        <v>0.6487843092000003</v>
      </c>
      <c r="L102" s="244">
        <f t="shared" si="101"/>
        <v>0.65791405700000016</v>
      </c>
      <c r="M102" s="244">
        <f t="shared" si="101"/>
        <v>0.66484285319999969</v>
      </c>
      <c r="N102" s="244">
        <f t="shared" si="101"/>
        <v>0.66931721640000008</v>
      </c>
      <c r="O102" s="244">
        <f t="shared" si="101"/>
        <v>0.67110034170000032</v>
      </c>
      <c r="P102" s="244">
        <f t="shared" si="101"/>
        <v>0.66997167380000011</v>
      </c>
      <c r="Q102" s="244">
        <f t="shared" si="101"/>
        <v>0.66572648999999995</v>
      </c>
      <c r="R102" s="337">
        <f t="shared" si="101"/>
        <v>0.65817499310000027</v>
      </c>
      <c r="S102" s="244">
        <f t="shared" si="101"/>
        <v>0.62720222620000055</v>
      </c>
      <c r="T102" s="244">
        <f t="shared" si="101"/>
        <v>0.59324300780000083</v>
      </c>
      <c r="U102" s="244">
        <f t="shared" si="101"/>
        <v>0.5565120837999995</v>
      </c>
      <c r="V102" s="244">
        <f t="shared" si="101"/>
        <v>0.51718466720000045</v>
      </c>
      <c r="W102" s="244">
        <f t="shared" si="101"/>
        <v>0.4753875528</v>
      </c>
      <c r="X102" s="244">
        <f t="shared" si="101"/>
        <v>0.43134118289999979</v>
      </c>
      <c r="Y102" s="244">
        <f t="shared" si="101"/>
        <v>0.39341725860000043</v>
      </c>
      <c r="Z102" s="244">
        <f t="shared" si="101"/>
        <v>0.36076475959999987</v>
      </c>
      <c r="AA102" s="244">
        <f t="shared" si="101"/>
        <v>0.33265095799999989</v>
      </c>
      <c r="AB102" s="244">
        <f t="shared" si="101"/>
        <v>0.3084449749</v>
      </c>
      <c r="AC102" s="244">
        <f t="shared" si="101"/>
        <v>0.28760362329999989</v>
      </c>
      <c r="AD102" s="244">
        <f t="shared" si="101"/>
        <v>0.26965921969999984</v>
      </c>
      <c r="AE102" s="244">
        <f t="shared" si="101"/>
        <v>0.2542090882000001</v>
      </c>
      <c r="AF102" s="244">
        <f t="shared" si="101"/>
        <v>0.2409065249000002</v>
      </c>
      <c r="AG102" s="244">
        <f t="shared" si="101"/>
        <v>0.22945301800000006</v>
      </c>
      <c r="AH102" s="244">
        <f t="shared" ref="AH102:BM102" si="102">+AH231</f>
        <v>0.21959154849999996</v>
      </c>
      <c r="AI102" s="244">
        <f t="shared" si="102"/>
        <v>0.21110082319999979</v>
      </c>
      <c r="AJ102" s="244">
        <f t="shared" si="102"/>
        <v>0.20379030879999993</v>
      </c>
      <c r="AK102" s="244">
        <f t="shared" si="102"/>
        <v>0.19749595590000002</v>
      </c>
      <c r="AL102" s="244">
        <f t="shared" si="102"/>
        <v>0.19207651809999993</v>
      </c>
      <c r="AM102" s="244">
        <f t="shared" si="102"/>
        <v>0.18741038199999993</v>
      </c>
      <c r="AN102" s="244">
        <f t="shared" si="102"/>
        <v>0.19079408890000016</v>
      </c>
      <c r="AO102" s="244">
        <f t="shared" si="102"/>
        <v>0.19370746059999999</v>
      </c>
      <c r="AP102" s="244">
        <f t="shared" si="102"/>
        <v>0.19621587360000015</v>
      </c>
      <c r="AQ102" s="244">
        <f t="shared" si="102"/>
        <v>0.19837561709999996</v>
      </c>
      <c r="AR102" s="244">
        <f t="shared" si="102"/>
        <v>0.20023515629999999</v>
      </c>
      <c r="AS102" s="244">
        <f t="shared" si="102"/>
        <v>0.20183621960000009</v>
      </c>
      <c r="AT102" s="244">
        <f t="shared" si="102"/>
        <v>0.20321473499999998</v>
      </c>
      <c r="AU102" s="244">
        <f t="shared" si="102"/>
        <v>0.20440163689999991</v>
      </c>
      <c r="AV102" s="244">
        <f t="shared" si="102"/>
        <v>0.20542355940000001</v>
      </c>
      <c r="AW102" s="244">
        <f t="shared" si="102"/>
        <v>0.20630343460000011</v>
      </c>
      <c r="AX102" s="244">
        <f t="shared" si="102"/>
        <v>0.20706100719999998</v>
      </c>
      <c r="AY102" s="244">
        <f t="shared" si="102"/>
        <v>0.20771327719999999</v>
      </c>
      <c r="AZ102" s="244">
        <f t="shared" si="102"/>
        <v>0.20827488169999997</v>
      </c>
      <c r="BA102" s="244">
        <f t="shared" si="102"/>
        <v>0.20875842320000004</v>
      </c>
      <c r="BB102" s="244">
        <f t="shared" si="102"/>
        <v>0.20917475229999999</v>
      </c>
      <c r="BC102" s="244">
        <f t="shared" si="102"/>
        <v>0.2095332117</v>
      </c>
      <c r="BD102" s="244">
        <f t="shared" si="102"/>
        <v>0.2098418453</v>
      </c>
      <c r="BE102" s="244">
        <f t="shared" si="102"/>
        <v>0.2101075788</v>
      </c>
      <c r="BF102" s="244">
        <f t="shared" si="102"/>
        <v>0.21033637530000002</v>
      </c>
      <c r="BG102" s="244">
        <f t="shared" si="102"/>
        <v>0.21053336920000001</v>
      </c>
      <c r="BH102" s="244">
        <f t="shared" si="102"/>
        <v>0.21810423079999999</v>
      </c>
      <c r="BI102" s="244">
        <f t="shared" si="102"/>
        <v>0.2246227428</v>
      </c>
      <c r="BJ102" s="244">
        <f t="shared" si="102"/>
        <v>0.23023518160000001</v>
      </c>
      <c r="BK102" s="244">
        <f t="shared" si="102"/>
        <v>0.23506749130000001</v>
      </c>
      <c r="BL102" s="244">
        <f t="shared" si="102"/>
        <v>0.23922811000000002</v>
      </c>
      <c r="BM102" s="244">
        <f t="shared" si="102"/>
        <v>0.24281040269999998</v>
      </c>
      <c r="BN102" s="244">
        <f t="shared" ref="BN102:CB102" si="103">+BN231</f>
        <v>0.24589475669999999</v>
      </c>
      <c r="BO102" s="244">
        <f t="shared" si="103"/>
        <v>0.24855038560000003</v>
      </c>
      <c r="BP102" s="244">
        <f t="shared" si="103"/>
        <v>0.25083688190000003</v>
      </c>
      <c r="BQ102" s="244">
        <f t="shared" si="103"/>
        <v>0.25280555540000005</v>
      </c>
      <c r="BR102" s="244">
        <f t="shared" si="103"/>
        <v>0.25450058310000001</v>
      </c>
      <c r="BS102" s="244">
        <f t="shared" si="103"/>
        <v>0.25596000210000003</v>
      </c>
      <c r="BT102" s="244">
        <f t="shared" si="103"/>
        <v>0.25721656180000002</v>
      </c>
      <c r="BU102" s="244">
        <f t="shared" si="103"/>
        <v>0.25829845970000004</v>
      </c>
      <c r="BV102" s="244">
        <f t="shared" si="103"/>
        <v>0.25922997379999996</v>
      </c>
      <c r="BW102" s="244">
        <f t="shared" si="103"/>
        <v>0.26003200739999999</v>
      </c>
      <c r="BX102" s="244">
        <f t="shared" si="103"/>
        <v>0.26072255840000003</v>
      </c>
      <c r="BY102" s="244">
        <f t="shared" si="103"/>
        <v>0.26131712280000002</v>
      </c>
      <c r="BZ102" s="244">
        <f t="shared" si="103"/>
        <v>0.26182904270000001</v>
      </c>
      <c r="CA102" s="244">
        <f t="shared" si="103"/>
        <v>0.26226980569999997</v>
      </c>
      <c r="CB102" s="244">
        <f t="shared" si="103"/>
        <v>0.26264930280000004</v>
      </c>
      <c r="CC102" s="244">
        <f>+CC231</f>
        <v>0.26297604969999999</v>
      </c>
      <c r="CD102" s="244">
        <f>+CD231</f>
        <v>0.26325737879999994</v>
      </c>
    </row>
    <row r="103" spans="1:82" s="244" customFormat="1" ht="17.399999999999999" customHeight="1" x14ac:dyDescent="0.25">
      <c r="A103" s="244" t="s">
        <v>450</v>
      </c>
      <c r="B103" s="244">
        <f t="shared" ref="B103:AG103" si="104">+B178</f>
        <v>0.51800000000000002</v>
      </c>
      <c r="C103" s="244">
        <f t="shared" si="104"/>
        <v>0.53636010000000001</v>
      </c>
      <c r="D103" s="244">
        <f t="shared" si="104"/>
        <v>0.55038826490000003</v>
      </c>
      <c r="E103" s="244">
        <f t="shared" si="104"/>
        <v>0.55120014100000003</v>
      </c>
      <c r="F103" s="244">
        <f t="shared" si="104"/>
        <v>0.55076855089999999</v>
      </c>
      <c r="G103" s="244">
        <f t="shared" si="104"/>
        <v>0.54897819280000004</v>
      </c>
      <c r="H103" s="244">
        <f t="shared" si="104"/>
        <v>0.54536616859999998</v>
      </c>
      <c r="I103" s="244">
        <f t="shared" si="104"/>
        <v>0.53946121790000001</v>
      </c>
      <c r="J103" s="244">
        <f t="shared" si="104"/>
        <v>0.53222444700000004</v>
      </c>
      <c r="K103" s="244">
        <f t="shared" si="104"/>
        <v>0.52334680919999998</v>
      </c>
      <c r="L103" s="244">
        <f t="shared" si="104"/>
        <v>0.51253905690000001</v>
      </c>
      <c r="M103" s="244">
        <f t="shared" si="104"/>
        <v>0.4995303532</v>
      </c>
      <c r="N103" s="244">
        <f t="shared" si="104"/>
        <v>0.48406721650000001</v>
      </c>
      <c r="O103" s="244">
        <f t="shared" si="104"/>
        <v>0.46591284160000002</v>
      </c>
      <c r="P103" s="244">
        <f t="shared" si="104"/>
        <v>0.44484667379999998</v>
      </c>
      <c r="Q103" s="245">
        <f t="shared" si="104"/>
        <v>0.42066398999999999</v>
      </c>
      <c r="R103" s="337">
        <f t="shared" si="104"/>
        <v>0.39317499309999998</v>
      </c>
      <c r="S103" s="244">
        <f t="shared" si="104"/>
        <v>0.36220222619999998</v>
      </c>
      <c r="T103" s="244">
        <f t="shared" si="104"/>
        <v>0.32824300779999999</v>
      </c>
      <c r="U103" s="244">
        <f t="shared" si="104"/>
        <v>0.29151208379999999</v>
      </c>
      <c r="V103" s="244">
        <f t="shared" si="104"/>
        <v>0.25218466719999999</v>
      </c>
      <c r="W103" s="244">
        <f t="shared" si="104"/>
        <v>0.21038755279999999</v>
      </c>
      <c r="X103" s="244">
        <f t="shared" si="104"/>
        <v>0.166341183</v>
      </c>
      <c r="Y103" s="244">
        <f t="shared" si="104"/>
        <v>0.12841725849999999</v>
      </c>
      <c r="Z103" s="244">
        <f t="shared" si="104"/>
        <v>9.5764759599999999E-2</v>
      </c>
      <c r="AA103" s="244">
        <f t="shared" si="104"/>
        <v>6.7650957999999997E-2</v>
      </c>
      <c r="AB103" s="244">
        <f t="shared" si="104"/>
        <v>4.3444974800000001E-2</v>
      </c>
      <c r="AC103" s="244">
        <f t="shared" si="104"/>
        <v>2.26036233E-2</v>
      </c>
      <c r="AD103" s="244">
        <f t="shared" si="104"/>
        <v>4.6592196999999998E-3</v>
      </c>
      <c r="AE103" s="244">
        <f t="shared" si="104"/>
        <v>-1.0790911800000001E-2</v>
      </c>
      <c r="AF103" s="244">
        <f t="shared" si="104"/>
        <v>-2.4093475100000001E-2</v>
      </c>
      <c r="AG103" s="244">
        <f t="shared" si="104"/>
        <v>-3.5546982099999999E-2</v>
      </c>
      <c r="AH103" s="244">
        <f t="shared" ref="AH103:BM103" si="105">+AH178</f>
        <v>-4.5408451500000002E-2</v>
      </c>
      <c r="AI103" s="244">
        <f t="shared" si="105"/>
        <v>-5.3899176799999997E-2</v>
      </c>
      <c r="AJ103" s="244">
        <f t="shared" si="105"/>
        <v>-6.1209691199999999E-2</v>
      </c>
      <c r="AK103" s="244">
        <f t="shared" si="105"/>
        <v>-6.7504044099999994E-2</v>
      </c>
      <c r="AL103" s="244">
        <f t="shared" si="105"/>
        <v>-7.2923481999999998E-2</v>
      </c>
      <c r="AM103" s="244">
        <f t="shared" si="105"/>
        <v>-7.7589617999999999E-2</v>
      </c>
      <c r="AN103" s="244">
        <f t="shared" si="105"/>
        <v>-7.4205911099999994E-2</v>
      </c>
      <c r="AO103" s="244">
        <f t="shared" si="105"/>
        <v>-7.1292539500000002E-2</v>
      </c>
      <c r="AP103" s="244">
        <f t="shared" si="105"/>
        <v>-6.8784126500000001E-2</v>
      </c>
      <c r="AQ103" s="244">
        <f t="shared" si="105"/>
        <v>-6.6624382900000001E-2</v>
      </c>
      <c r="AR103" s="244">
        <f t="shared" si="105"/>
        <v>-6.4764843700000005E-2</v>
      </c>
      <c r="AS103" s="244">
        <f t="shared" si="105"/>
        <v>-6.3163780399999994E-2</v>
      </c>
      <c r="AT103" s="244">
        <f t="shared" si="105"/>
        <v>-6.1785264899999998E-2</v>
      </c>
      <c r="AU103" s="244">
        <f t="shared" si="105"/>
        <v>-6.0598363099999997E-2</v>
      </c>
      <c r="AV103" s="244">
        <f t="shared" si="105"/>
        <v>-5.9576440600000002E-2</v>
      </c>
      <c r="AW103" s="244">
        <f t="shared" si="105"/>
        <v>-5.8696565399999998E-2</v>
      </c>
      <c r="AX103" s="244">
        <f t="shared" si="105"/>
        <v>-5.7938992799999998E-2</v>
      </c>
      <c r="AY103" s="244">
        <f t="shared" si="105"/>
        <v>-5.7286722800000002E-2</v>
      </c>
      <c r="AZ103" s="244">
        <f t="shared" si="105"/>
        <v>-5.6725118300000002E-2</v>
      </c>
      <c r="BA103" s="244">
        <f t="shared" si="105"/>
        <v>-5.62415769E-2</v>
      </c>
      <c r="BB103" s="244">
        <f t="shared" si="105"/>
        <v>-5.5825247699999997E-2</v>
      </c>
      <c r="BC103" s="244">
        <f t="shared" si="105"/>
        <v>-5.54667883E-2</v>
      </c>
      <c r="BD103" s="244">
        <f t="shared" si="105"/>
        <v>-5.5158154700000003E-2</v>
      </c>
      <c r="BE103" s="244">
        <f t="shared" si="105"/>
        <v>-5.4892421199999999E-2</v>
      </c>
      <c r="BF103" s="244">
        <f t="shared" si="105"/>
        <v>-5.4663624600000002E-2</v>
      </c>
      <c r="BG103" s="244">
        <f t="shared" si="105"/>
        <v>-5.4466630799999999E-2</v>
      </c>
      <c r="BH103" s="244">
        <f t="shared" si="105"/>
        <v>-4.6895769099999998E-2</v>
      </c>
      <c r="BI103" s="244">
        <f t="shared" si="105"/>
        <v>-4.0377257200000002E-2</v>
      </c>
      <c r="BJ103" s="244">
        <f t="shared" si="105"/>
        <v>-3.4764818500000003E-2</v>
      </c>
      <c r="BK103" s="244">
        <f t="shared" si="105"/>
        <v>-2.9932508699999999E-2</v>
      </c>
      <c r="BL103" s="244">
        <f t="shared" si="105"/>
        <v>-2.5771889999999999E-2</v>
      </c>
      <c r="BM103" s="244">
        <f t="shared" si="105"/>
        <v>-2.2189597299999999E-2</v>
      </c>
      <c r="BN103" s="244">
        <f t="shared" ref="BN103:CB103" si="106">+BN178</f>
        <v>-1.9105243300000001E-2</v>
      </c>
      <c r="BO103" s="244">
        <f t="shared" si="106"/>
        <v>-1.64496144E-2</v>
      </c>
      <c r="BP103" s="244">
        <f t="shared" si="106"/>
        <v>-1.4163118000000001E-2</v>
      </c>
      <c r="BQ103" s="244">
        <f t="shared" si="106"/>
        <v>-1.21944446E-2</v>
      </c>
      <c r="BR103" s="244">
        <f t="shared" si="106"/>
        <v>-1.04994168E-2</v>
      </c>
      <c r="BS103" s="244">
        <f t="shared" si="106"/>
        <v>-9.0399978999999991E-3</v>
      </c>
      <c r="BT103" s="244">
        <f t="shared" si="106"/>
        <v>-7.7834382000000002E-3</v>
      </c>
      <c r="BU103" s="244">
        <f t="shared" si="106"/>
        <v>-6.7015403000000003E-3</v>
      </c>
      <c r="BV103" s="244">
        <f t="shared" si="106"/>
        <v>-5.7700262000000002E-3</v>
      </c>
      <c r="BW103" s="244">
        <f t="shared" si="106"/>
        <v>-4.9679924999999998E-3</v>
      </c>
      <c r="BX103" s="244">
        <f t="shared" si="106"/>
        <v>-4.2774416000000001E-3</v>
      </c>
      <c r="BY103" s="244">
        <f t="shared" si="106"/>
        <v>-3.6828771999999998E-3</v>
      </c>
      <c r="BZ103" s="244">
        <f t="shared" si="106"/>
        <v>-3.1709573E-3</v>
      </c>
      <c r="CA103" s="244">
        <f t="shared" si="106"/>
        <v>-2.7301942000000001E-3</v>
      </c>
      <c r="CB103" s="244">
        <f t="shared" si="106"/>
        <v>-2.3506972000000002E-3</v>
      </c>
      <c r="CC103" s="244">
        <f>+CC178</f>
        <v>-2.0239503000000002E-3</v>
      </c>
      <c r="CD103" s="244">
        <f>+CD178</f>
        <v>-1.7426212E-3</v>
      </c>
    </row>
    <row r="104" spans="1:82" s="244" customFormat="1" ht="17.399999999999999" customHeight="1" x14ac:dyDescent="0.25">
      <c r="A104" s="244" t="s">
        <v>449</v>
      </c>
      <c r="B104" s="244">
        <f t="shared" ref="B104:AG104" si="107">+B176</f>
        <v>-5.3999999999999999E-2</v>
      </c>
      <c r="C104" s="244">
        <f t="shared" si="107"/>
        <v>-3.4062500000000002E-2</v>
      </c>
      <c r="D104" s="244">
        <f t="shared" si="107"/>
        <v>-1.4125E-2</v>
      </c>
      <c r="E104" s="244">
        <f t="shared" si="107"/>
        <v>5.8125E-3</v>
      </c>
      <c r="F104" s="244">
        <f t="shared" si="107"/>
        <v>2.5749999999999999E-2</v>
      </c>
      <c r="G104" s="244">
        <f t="shared" si="107"/>
        <v>4.5687499999999999E-2</v>
      </c>
      <c r="H104" s="244">
        <f t="shared" si="107"/>
        <v>6.5625000000000003E-2</v>
      </c>
      <c r="I104" s="244">
        <f t="shared" si="107"/>
        <v>8.55625E-2</v>
      </c>
      <c r="J104" s="244">
        <f t="shared" si="107"/>
        <v>0.1055</v>
      </c>
      <c r="K104" s="244">
        <f t="shared" si="107"/>
        <v>0.12543750000000001</v>
      </c>
      <c r="L104" s="244">
        <f t="shared" si="107"/>
        <v>0.145375</v>
      </c>
      <c r="M104" s="244">
        <f t="shared" si="107"/>
        <v>0.1653125</v>
      </c>
      <c r="N104" s="244">
        <f t="shared" si="107"/>
        <v>0.18525</v>
      </c>
      <c r="O104" s="244">
        <f t="shared" si="107"/>
        <v>0.20518749999999999</v>
      </c>
      <c r="P104" s="244">
        <f t="shared" si="107"/>
        <v>0.22512499999999999</v>
      </c>
      <c r="Q104" s="245">
        <f t="shared" si="107"/>
        <v>0.24506249999999999</v>
      </c>
      <c r="R104" s="337">
        <f t="shared" si="107"/>
        <v>0.26500000000000001</v>
      </c>
      <c r="S104" s="244">
        <f t="shared" si="107"/>
        <v>0.26500000000000001</v>
      </c>
      <c r="T104" s="244">
        <f t="shared" si="107"/>
        <v>0.26500000000000001</v>
      </c>
      <c r="U104" s="244">
        <f t="shared" si="107"/>
        <v>0.26500000000000001</v>
      </c>
      <c r="V104" s="244">
        <f t="shared" si="107"/>
        <v>0.26500000000000001</v>
      </c>
      <c r="W104" s="244">
        <f t="shared" si="107"/>
        <v>0.26500000000000001</v>
      </c>
      <c r="X104" s="244">
        <f t="shared" si="107"/>
        <v>0.26500000000000001</v>
      </c>
      <c r="Y104" s="244">
        <f t="shared" si="107"/>
        <v>0.26500000000000001</v>
      </c>
      <c r="Z104" s="244">
        <f t="shared" si="107"/>
        <v>0.26500000000000001</v>
      </c>
      <c r="AA104" s="244">
        <f t="shared" si="107"/>
        <v>0.26500000000000001</v>
      </c>
      <c r="AB104" s="244">
        <f t="shared" si="107"/>
        <v>0.26500000000000001</v>
      </c>
      <c r="AC104" s="244">
        <f t="shared" si="107"/>
        <v>0.26500000000000001</v>
      </c>
      <c r="AD104" s="244">
        <f t="shared" si="107"/>
        <v>0.26500000000000001</v>
      </c>
      <c r="AE104" s="244">
        <f t="shared" si="107"/>
        <v>0.26500000000000001</v>
      </c>
      <c r="AF104" s="244">
        <f t="shared" si="107"/>
        <v>0.26500000000000001</v>
      </c>
      <c r="AG104" s="244">
        <f t="shared" si="107"/>
        <v>0.26500000000000001</v>
      </c>
      <c r="AH104" s="244">
        <f t="shared" ref="AH104:BM104" si="108">+AH176</f>
        <v>0.26500000000000001</v>
      </c>
      <c r="AI104" s="244">
        <f t="shared" si="108"/>
        <v>0.26500000000000001</v>
      </c>
      <c r="AJ104" s="244">
        <f t="shared" si="108"/>
        <v>0.26500000000000001</v>
      </c>
      <c r="AK104" s="244">
        <f t="shared" si="108"/>
        <v>0.26500000000000001</v>
      </c>
      <c r="AL104" s="244">
        <f t="shared" si="108"/>
        <v>0.26500000000000001</v>
      </c>
      <c r="AM104" s="244">
        <f t="shared" si="108"/>
        <v>0.26500000000000001</v>
      </c>
      <c r="AN104" s="244">
        <f t="shared" si="108"/>
        <v>0.26500000000000001</v>
      </c>
      <c r="AO104" s="244">
        <f t="shared" si="108"/>
        <v>0.26500000000000001</v>
      </c>
      <c r="AP104" s="244">
        <f t="shared" si="108"/>
        <v>0.26500000000000001</v>
      </c>
      <c r="AQ104" s="244">
        <f t="shared" si="108"/>
        <v>0.26500000000000001</v>
      </c>
      <c r="AR104" s="244">
        <f t="shared" si="108"/>
        <v>0.26500000000000001</v>
      </c>
      <c r="AS104" s="244">
        <f t="shared" si="108"/>
        <v>0.26500000000000001</v>
      </c>
      <c r="AT104" s="244">
        <f t="shared" si="108"/>
        <v>0.26500000000000001</v>
      </c>
      <c r="AU104" s="244">
        <f t="shared" si="108"/>
        <v>0.26500000000000001</v>
      </c>
      <c r="AV104" s="244">
        <f t="shared" si="108"/>
        <v>0.26500000000000001</v>
      </c>
      <c r="AW104" s="244">
        <f t="shared" si="108"/>
        <v>0.26500000000000001</v>
      </c>
      <c r="AX104" s="244">
        <f t="shared" si="108"/>
        <v>0.26500000000000001</v>
      </c>
      <c r="AY104" s="244">
        <f t="shared" si="108"/>
        <v>0.26500000000000001</v>
      </c>
      <c r="AZ104" s="244">
        <f t="shared" si="108"/>
        <v>0.26500000000000001</v>
      </c>
      <c r="BA104" s="244">
        <f t="shared" si="108"/>
        <v>0.26500000000000001</v>
      </c>
      <c r="BB104" s="244">
        <f t="shared" si="108"/>
        <v>0.26500000000000001</v>
      </c>
      <c r="BC104" s="244">
        <f t="shared" si="108"/>
        <v>0.26500000000000001</v>
      </c>
      <c r="BD104" s="244">
        <f t="shared" si="108"/>
        <v>0.26500000000000001</v>
      </c>
      <c r="BE104" s="244">
        <f t="shared" si="108"/>
        <v>0.26500000000000001</v>
      </c>
      <c r="BF104" s="244">
        <f t="shared" si="108"/>
        <v>0.26500000000000001</v>
      </c>
      <c r="BG104" s="244">
        <f t="shared" si="108"/>
        <v>0.26500000000000001</v>
      </c>
      <c r="BH104" s="244">
        <f t="shared" si="108"/>
        <v>0.26500000000000001</v>
      </c>
      <c r="BI104" s="244">
        <f t="shared" si="108"/>
        <v>0.26500000000000001</v>
      </c>
      <c r="BJ104" s="244">
        <f t="shared" si="108"/>
        <v>0.26500000000000001</v>
      </c>
      <c r="BK104" s="244">
        <f t="shared" si="108"/>
        <v>0.26500000000000001</v>
      </c>
      <c r="BL104" s="244">
        <f t="shared" si="108"/>
        <v>0.26500000000000001</v>
      </c>
      <c r="BM104" s="244">
        <f t="shared" si="108"/>
        <v>0.26500000000000001</v>
      </c>
      <c r="BN104" s="244">
        <f t="shared" ref="BN104:CB104" si="109">+BN176</f>
        <v>0.26500000000000001</v>
      </c>
      <c r="BO104" s="244">
        <f t="shared" si="109"/>
        <v>0.26500000000000001</v>
      </c>
      <c r="BP104" s="244">
        <f t="shared" si="109"/>
        <v>0.26500000000000001</v>
      </c>
      <c r="BQ104" s="244">
        <f t="shared" si="109"/>
        <v>0.26500000000000001</v>
      </c>
      <c r="BR104" s="244">
        <f t="shared" si="109"/>
        <v>0.26500000000000001</v>
      </c>
      <c r="BS104" s="244">
        <f t="shared" si="109"/>
        <v>0.26500000000000001</v>
      </c>
      <c r="BT104" s="244">
        <f t="shared" si="109"/>
        <v>0.26500000000000001</v>
      </c>
      <c r="BU104" s="244">
        <f t="shared" si="109"/>
        <v>0.26500000000000001</v>
      </c>
      <c r="BV104" s="244">
        <f t="shared" si="109"/>
        <v>0.26500000000000001</v>
      </c>
      <c r="BW104" s="244">
        <f t="shared" si="109"/>
        <v>0.26500000000000001</v>
      </c>
      <c r="BX104" s="244">
        <f t="shared" si="109"/>
        <v>0.26500000000000001</v>
      </c>
      <c r="BY104" s="244">
        <f t="shared" si="109"/>
        <v>0.26500000000000001</v>
      </c>
      <c r="BZ104" s="244">
        <f t="shared" si="109"/>
        <v>0.26500000000000001</v>
      </c>
      <c r="CA104" s="244">
        <f t="shared" si="109"/>
        <v>0.26500000000000001</v>
      </c>
      <c r="CB104" s="244">
        <f t="shared" si="109"/>
        <v>0.26500000000000001</v>
      </c>
      <c r="CC104" s="244">
        <f>+CC176</f>
        <v>0.26500000000000001</v>
      </c>
      <c r="CD104" s="244">
        <f>+CD176</f>
        <v>0.26500000000000001</v>
      </c>
    </row>
    <row r="105" spans="1:82" s="211" customFormat="1" ht="17.399999999999999" customHeight="1" x14ac:dyDescent="0.25">
      <c r="A105" s="246" t="s">
        <v>451</v>
      </c>
      <c r="B105" s="211">
        <f t="shared" ref="B105:AJ105" si="110">+B103/(1-B71)</f>
        <v>0.54526315789473689</v>
      </c>
      <c r="C105" s="211">
        <f t="shared" si="110"/>
        <v>0.59595566666666666</v>
      </c>
      <c r="D105" s="211">
        <f t="shared" si="110"/>
        <v>0.70544708799081446</v>
      </c>
      <c r="E105" s="211">
        <f t="shared" si="110"/>
        <v>0.73398799364639644</v>
      </c>
      <c r="F105" s="211">
        <f t="shared" si="110"/>
        <v>0.76848957763836967</v>
      </c>
      <c r="G105" s="211">
        <f t="shared" si="110"/>
        <v>0.806824525301577</v>
      </c>
      <c r="H105" s="211">
        <f t="shared" si="110"/>
        <v>0.8517964200735062</v>
      </c>
      <c r="I105" s="211">
        <f t="shared" si="110"/>
        <v>0.88858008505386388</v>
      </c>
      <c r="J105" s="211">
        <f t="shared" si="110"/>
        <v>0.93080021294412008</v>
      </c>
      <c r="K105" s="211">
        <f t="shared" si="110"/>
        <v>0.97956476014211247</v>
      </c>
      <c r="L105" s="211">
        <f t="shared" si="110"/>
        <v>1.0364991543956301</v>
      </c>
      <c r="M105" s="211">
        <f t="shared" si="110"/>
        <v>1.1040557306082321</v>
      </c>
      <c r="N105" s="211">
        <f t="shared" si="110"/>
        <v>1.1986345702981278</v>
      </c>
      <c r="O105" s="211">
        <f t="shared" si="110"/>
        <v>1.3069515788028498</v>
      </c>
      <c r="P105" s="211">
        <f t="shared" si="110"/>
        <v>1.4502929052707094</v>
      </c>
      <c r="Q105" s="224">
        <f t="shared" si="110"/>
        <v>1.6524240126057681</v>
      </c>
      <c r="R105" s="319">
        <f t="shared" si="110"/>
        <v>1.9653936882240772</v>
      </c>
      <c r="S105" s="211">
        <f t="shared" si="110"/>
        <v>2.4404402468109248</v>
      </c>
      <c r="T105" s="211">
        <f t="shared" si="110"/>
        <v>5.4625034584041607</v>
      </c>
      <c r="U105" s="211">
        <f t="shared" si="110"/>
        <v>36.177408468838422</v>
      </c>
      <c r="V105" s="211">
        <f t="shared" si="110"/>
        <v>-5.5356915602937269</v>
      </c>
      <c r="W105" s="211">
        <f t="shared" si="110"/>
        <v>-2.1038755279999979</v>
      </c>
      <c r="X105" s="211">
        <f t="shared" si="110"/>
        <v>-1.6634118299999985</v>
      </c>
      <c r="Y105" s="211">
        <f t="shared" si="110"/>
        <v>-1.2841725849999988</v>
      </c>
      <c r="Z105" s="211">
        <f t="shared" si="110"/>
        <v>-0.95764759599999916</v>
      </c>
      <c r="AA105" s="211">
        <f t="shared" si="110"/>
        <v>-0.67650957999999939</v>
      </c>
      <c r="AB105" s="211">
        <f t="shared" si="110"/>
        <v>-0.43444974799999964</v>
      </c>
      <c r="AC105" s="211">
        <f t="shared" si="110"/>
        <v>-0.22603623299999981</v>
      </c>
      <c r="AD105" s="211">
        <f t="shared" si="110"/>
        <v>-4.659219699999996E-2</v>
      </c>
      <c r="AE105" s="211">
        <f t="shared" si="110"/>
        <v>0.10790911799999992</v>
      </c>
      <c r="AF105" s="211">
        <f t="shared" si="110"/>
        <v>0.24093475099999981</v>
      </c>
      <c r="AG105" s="211">
        <f t="shared" si="110"/>
        <v>0.35546982099999969</v>
      </c>
      <c r="AH105" s="211">
        <f t="shared" si="110"/>
        <v>0.45408451499999963</v>
      </c>
      <c r="AI105" s="211">
        <f t="shared" si="110"/>
        <v>0.53899176799999948</v>
      </c>
      <c r="AJ105" s="211">
        <f t="shared" si="110"/>
        <v>0.61209691199999949</v>
      </c>
      <c r="AK105" s="211">
        <v>0</v>
      </c>
      <c r="AL105" s="211">
        <v>0</v>
      </c>
      <c r="AM105" s="211">
        <v>0</v>
      </c>
      <c r="AN105" s="211">
        <v>0</v>
      </c>
      <c r="AO105" s="211">
        <v>0</v>
      </c>
      <c r="AP105" s="211">
        <v>0</v>
      </c>
      <c r="AQ105" s="211">
        <v>0</v>
      </c>
      <c r="AR105" s="211">
        <v>0</v>
      </c>
      <c r="AS105" s="211">
        <v>0</v>
      </c>
      <c r="AT105" s="211">
        <v>0</v>
      </c>
      <c r="AU105" s="211">
        <v>0</v>
      </c>
      <c r="AV105" s="211">
        <v>0</v>
      </c>
      <c r="AW105" s="211">
        <v>0</v>
      </c>
      <c r="AX105" s="211">
        <v>0</v>
      </c>
      <c r="AY105" s="211">
        <v>0</v>
      </c>
      <c r="AZ105" s="211">
        <v>0</v>
      </c>
      <c r="BA105" s="211">
        <v>0</v>
      </c>
      <c r="BB105" s="211">
        <v>0</v>
      </c>
      <c r="BC105" s="211">
        <v>0</v>
      </c>
      <c r="BD105" s="211">
        <v>0</v>
      </c>
      <c r="BE105" s="211">
        <v>0</v>
      </c>
      <c r="BF105" s="211">
        <v>0</v>
      </c>
      <c r="BG105" s="211">
        <v>0</v>
      </c>
      <c r="BH105" s="211">
        <v>0</v>
      </c>
      <c r="BI105" s="211">
        <v>0</v>
      </c>
      <c r="BJ105" s="211">
        <v>0</v>
      </c>
      <c r="BK105" s="211">
        <v>0</v>
      </c>
      <c r="BL105" s="211">
        <v>0</v>
      </c>
      <c r="BM105" s="211">
        <v>0</v>
      </c>
      <c r="BN105" s="211">
        <v>0</v>
      </c>
      <c r="BO105" s="211">
        <v>0</v>
      </c>
      <c r="BP105" s="211">
        <v>0</v>
      </c>
      <c r="BQ105" s="211">
        <v>0</v>
      </c>
      <c r="BR105" s="211">
        <v>0</v>
      </c>
      <c r="BS105" s="211">
        <v>0</v>
      </c>
      <c r="BT105" s="211">
        <v>0</v>
      </c>
      <c r="BU105" s="211">
        <v>0</v>
      </c>
      <c r="BV105" s="211">
        <v>0</v>
      </c>
      <c r="BW105" s="211">
        <v>0</v>
      </c>
      <c r="BX105" s="211">
        <v>0</v>
      </c>
      <c r="BY105" s="211">
        <v>0</v>
      </c>
      <c r="BZ105" s="211">
        <v>0</v>
      </c>
      <c r="CA105" s="211">
        <v>0</v>
      </c>
      <c r="CB105" s="211">
        <v>0</v>
      </c>
      <c r="CC105" s="211">
        <v>0</v>
      </c>
      <c r="CD105" s="211">
        <v>0</v>
      </c>
    </row>
    <row r="106" spans="1:82" s="215" customFormat="1" ht="17.399999999999999" customHeight="1" x14ac:dyDescent="0.25">
      <c r="A106" s="247" t="s">
        <v>473</v>
      </c>
      <c r="B106" s="215">
        <f t="shared" ref="B106:BM106" si="111">+B105*(1-B71)</f>
        <v>0.51800000000000002</v>
      </c>
      <c r="C106" s="215">
        <f t="shared" si="111"/>
        <v>0.53636010000000001</v>
      </c>
      <c r="D106" s="215">
        <f t="shared" si="111"/>
        <v>0.55038826490000003</v>
      </c>
      <c r="E106" s="215">
        <f t="shared" si="111"/>
        <v>0.55120014100000003</v>
      </c>
      <c r="F106" s="215">
        <f t="shared" si="111"/>
        <v>0.55076855089999999</v>
      </c>
      <c r="G106" s="215">
        <f t="shared" si="111"/>
        <v>0.54897819280000004</v>
      </c>
      <c r="H106" s="215">
        <f t="shared" si="111"/>
        <v>0.54536616859999998</v>
      </c>
      <c r="I106" s="215">
        <f t="shared" si="111"/>
        <v>0.53946121790000001</v>
      </c>
      <c r="J106" s="215">
        <f t="shared" si="111"/>
        <v>0.53222444700000004</v>
      </c>
      <c r="K106" s="215">
        <f t="shared" si="111"/>
        <v>0.52334680919999998</v>
      </c>
      <c r="L106" s="215">
        <f t="shared" si="111"/>
        <v>0.51253905690000001</v>
      </c>
      <c r="M106" s="215">
        <f t="shared" si="111"/>
        <v>0.49953035320000005</v>
      </c>
      <c r="N106" s="215">
        <f t="shared" si="111"/>
        <v>0.48406721650000006</v>
      </c>
      <c r="O106" s="215">
        <f t="shared" si="111"/>
        <v>0.46591284160000002</v>
      </c>
      <c r="P106" s="215">
        <f t="shared" si="111"/>
        <v>0.44484667379999998</v>
      </c>
      <c r="Q106" s="248">
        <f t="shared" si="111"/>
        <v>0.42066398999999999</v>
      </c>
      <c r="R106" s="319">
        <f t="shared" si="111"/>
        <v>0.39317499309999998</v>
      </c>
      <c r="S106" s="215">
        <f t="shared" si="111"/>
        <v>0.36220222619999998</v>
      </c>
      <c r="T106" s="215">
        <f t="shared" si="111"/>
        <v>0.32824300779999999</v>
      </c>
      <c r="U106" s="215">
        <f t="shared" si="111"/>
        <v>0.29151208379999999</v>
      </c>
      <c r="V106" s="215">
        <f t="shared" si="111"/>
        <v>0.25218466719999999</v>
      </c>
      <c r="W106" s="215">
        <f t="shared" si="111"/>
        <v>0.21038755279999999</v>
      </c>
      <c r="X106" s="215">
        <f t="shared" si="111"/>
        <v>0.166341183</v>
      </c>
      <c r="Y106" s="215">
        <f t="shared" si="111"/>
        <v>0.12841725849999999</v>
      </c>
      <c r="Z106" s="215">
        <f t="shared" si="111"/>
        <v>9.5764759599999999E-2</v>
      </c>
      <c r="AA106" s="215">
        <f t="shared" si="111"/>
        <v>6.7650957999999997E-2</v>
      </c>
      <c r="AB106" s="215">
        <f t="shared" si="111"/>
        <v>4.3444974800000001E-2</v>
      </c>
      <c r="AC106" s="215">
        <f t="shared" si="111"/>
        <v>2.26036233E-2</v>
      </c>
      <c r="AD106" s="215">
        <f t="shared" si="111"/>
        <v>4.6592196999999998E-3</v>
      </c>
      <c r="AE106" s="215">
        <f t="shared" si="111"/>
        <v>-1.0790911800000001E-2</v>
      </c>
      <c r="AF106" s="215">
        <f t="shared" si="111"/>
        <v>-2.4093475100000001E-2</v>
      </c>
      <c r="AG106" s="215">
        <f t="shared" si="111"/>
        <v>-3.5546982099999999E-2</v>
      </c>
      <c r="AH106" s="215">
        <f t="shared" si="111"/>
        <v>-4.5408451500000002E-2</v>
      </c>
      <c r="AI106" s="215">
        <f t="shared" si="111"/>
        <v>-5.3899176799999997E-2</v>
      </c>
      <c r="AJ106" s="215">
        <f t="shared" si="111"/>
        <v>-6.1209691200000006E-2</v>
      </c>
      <c r="AK106" s="215">
        <f t="shared" si="111"/>
        <v>0</v>
      </c>
      <c r="AL106" s="215">
        <f t="shared" si="111"/>
        <v>0</v>
      </c>
      <c r="AM106" s="215">
        <f t="shared" si="111"/>
        <v>0</v>
      </c>
      <c r="AN106" s="215">
        <f t="shared" si="111"/>
        <v>0</v>
      </c>
      <c r="AO106" s="215">
        <f t="shared" si="111"/>
        <v>0</v>
      </c>
      <c r="AP106" s="215">
        <f t="shared" si="111"/>
        <v>0</v>
      </c>
      <c r="AQ106" s="215">
        <f t="shared" si="111"/>
        <v>0</v>
      </c>
      <c r="AR106" s="215">
        <f t="shared" si="111"/>
        <v>0</v>
      </c>
      <c r="AS106" s="215">
        <f t="shared" si="111"/>
        <v>0</v>
      </c>
      <c r="AT106" s="215">
        <f t="shared" si="111"/>
        <v>0</v>
      </c>
      <c r="AU106" s="215">
        <f t="shared" si="111"/>
        <v>0</v>
      </c>
      <c r="AV106" s="215">
        <f t="shared" si="111"/>
        <v>0</v>
      </c>
      <c r="AW106" s="215">
        <f t="shared" si="111"/>
        <v>0</v>
      </c>
      <c r="AX106" s="215">
        <f t="shared" si="111"/>
        <v>0</v>
      </c>
      <c r="AY106" s="215">
        <f t="shared" si="111"/>
        <v>0</v>
      </c>
      <c r="AZ106" s="215">
        <f t="shared" si="111"/>
        <v>0</v>
      </c>
      <c r="BA106" s="215">
        <f t="shared" si="111"/>
        <v>0</v>
      </c>
      <c r="BB106" s="215">
        <f t="shared" si="111"/>
        <v>0</v>
      </c>
      <c r="BC106" s="215">
        <f t="shared" si="111"/>
        <v>0</v>
      </c>
      <c r="BD106" s="215">
        <f t="shared" si="111"/>
        <v>0</v>
      </c>
      <c r="BE106" s="215">
        <f t="shared" si="111"/>
        <v>0</v>
      </c>
      <c r="BF106" s="215">
        <f t="shared" si="111"/>
        <v>0</v>
      </c>
      <c r="BG106" s="215">
        <f t="shared" si="111"/>
        <v>0</v>
      </c>
      <c r="BH106" s="215">
        <f t="shared" si="111"/>
        <v>0</v>
      </c>
      <c r="BI106" s="215">
        <f t="shared" si="111"/>
        <v>0</v>
      </c>
      <c r="BJ106" s="215">
        <f t="shared" si="111"/>
        <v>0</v>
      </c>
      <c r="BK106" s="215">
        <f t="shared" si="111"/>
        <v>0</v>
      </c>
      <c r="BL106" s="215">
        <f t="shared" si="111"/>
        <v>0</v>
      </c>
      <c r="BM106" s="215">
        <f t="shared" si="111"/>
        <v>0</v>
      </c>
      <c r="BN106" s="215">
        <f t="shared" ref="BN106:CB106" si="112">+BN105*(1-BN71)</f>
        <v>0</v>
      </c>
      <c r="BO106" s="215">
        <f t="shared" si="112"/>
        <v>0</v>
      </c>
      <c r="BP106" s="215">
        <f t="shared" si="112"/>
        <v>0</v>
      </c>
      <c r="BQ106" s="215">
        <f t="shared" si="112"/>
        <v>0</v>
      </c>
      <c r="BR106" s="215">
        <f t="shared" si="112"/>
        <v>0</v>
      </c>
      <c r="BS106" s="215">
        <f t="shared" si="112"/>
        <v>0</v>
      </c>
      <c r="BT106" s="215">
        <f t="shared" si="112"/>
        <v>0</v>
      </c>
      <c r="BU106" s="215">
        <f t="shared" si="112"/>
        <v>0</v>
      </c>
      <c r="BV106" s="215">
        <f t="shared" si="112"/>
        <v>0</v>
      </c>
      <c r="BW106" s="215">
        <f t="shared" si="112"/>
        <v>0</v>
      </c>
      <c r="BX106" s="215">
        <f t="shared" si="112"/>
        <v>0</v>
      </c>
      <c r="BY106" s="215">
        <f t="shared" si="112"/>
        <v>0</v>
      </c>
      <c r="BZ106" s="215">
        <f t="shared" si="112"/>
        <v>0</v>
      </c>
      <c r="CA106" s="215">
        <f t="shared" si="112"/>
        <v>0</v>
      </c>
      <c r="CB106" s="215">
        <f t="shared" si="112"/>
        <v>0</v>
      </c>
      <c r="CC106" s="215">
        <f>+CC105*(1-CC71)</f>
        <v>0</v>
      </c>
      <c r="CD106" s="215">
        <f>+CD105*(1-CD71)</f>
        <v>0</v>
      </c>
    </row>
    <row r="107" spans="1:82" s="155" customFormat="1" ht="17.399999999999999" customHeight="1" x14ac:dyDescent="0.25">
      <c r="A107" s="231"/>
      <c r="B107" s="231"/>
      <c r="C107" s="231"/>
      <c r="D107" s="350"/>
      <c r="E107" s="350"/>
      <c r="F107" s="350"/>
      <c r="G107" s="350"/>
      <c r="H107" s="350"/>
      <c r="I107" s="231"/>
      <c r="J107" s="231"/>
      <c r="K107" s="231"/>
      <c r="L107" s="231"/>
      <c r="M107" s="231"/>
      <c r="N107" s="231"/>
      <c r="O107" s="231"/>
      <c r="P107" s="231"/>
      <c r="Q107" s="232"/>
      <c r="R107" s="335"/>
      <c r="S107" s="231"/>
      <c r="T107" s="231"/>
      <c r="U107" s="231"/>
      <c r="V107" s="231"/>
      <c r="W107" s="231"/>
      <c r="X107" s="231"/>
      <c r="Y107" s="231"/>
      <c r="Z107" s="231"/>
      <c r="AA107" s="231"/>
      <c r="AB107" s="231"/>
      <c r="AC107" s="231"/>
      <c r="AD107" s="231"/>
      <c r="AE107" s="231"/>
      <c r="AF107" s="231"/>
      <c r="AG107" s="231"/>
      <c r="AH107" s="231"/>
      <c r="AI107" s="231"/>
      <c r="AJ107" s="231"/>
      <c r="AK107" s="231"/>
      <c r="AL107" s="231"/>
      <c r="AM107" s="231"/>
      <c r="AN107" s="231"/>
      <c r="AO107" s="231"/>
      <c r="AP107" s="231"/>
      <c r="AQ107" s="231"/>
      <c r="AR107" s="231"/>
      <c r="AS107" s="231"/>
      <c r="AT107" s="231"/>
      <c r="AU107" s="231"/>
      <c r="AV107" s="231"/>
      <c r="AW107" s="231"/>
      <c r="AX107" s="231"/>
      <c r="AY107" s="231"/>
    </row>
    <row r="108" spans="1:82" s="155" customFormat="1" ht="17.399999999999999" customHeight="1" x14ac:dyDescent="0.25">
      <c r="A108" s="249" t="s">
        <v>315</v>
      </c>
      <c r="B108" s="250"/>
      <c r="C108" s="164"/>
      <c r="D108" s="168"/>
      <c r="E108" s="168"/>
      <c r="F108" s="168"/>
      <c r="G108" s="168"/>
      <c r="H108" s="168"/>
      <c r="I108" s="164"/>
      <c r="J108" s="164"/>
      <c r="K108" s="164"/>
      <c r="Q108" s="164"/>
      <c r="R108" s="338"/>
      <c r="AG108" s="228"/>
      <c r="AQ108" s="229"/>
      <c r="AR108" s="229"/>
      <c r="AS108" s="229"/>
      <c r="AT108" s="229"/>
      <c r="AU108" s="229"/>
      <c r="AV108" s="229"/>
      <c r="AW108" s="229"/>
    </row>
    <row r="109" spans="1:82" s="238" customFormat="1" ht="17.399999999999999" customHeight="1" x14ac:dyDescent="0.25">
      <c r="A109" s="238" t="s">
        <v>316</v>
      </c>
      <c r="B109" s="237">
        <f>+B209</f>
        <v>150.09299999999999</v>
      </c>
      <c r="C109" s="238">
        <f>B109*(EXP(-$B$94/(Parameters!$C$63*C124)))+Parameters!$C$59*Parameters!$C$63*C124*(C98)*(1-EXP(-$B$94/(Parameters!$C$63*C124)))</f>
        <v>162.80542160859218</v>
      </c>
      <c r="D109" s="271">
        <f>C109*(EXP(-$B$94/(Parameters!$C$63*D124)))+Parameters!$C$59*Parameters!$C$63*D124*(D98)*(1-EXP(-$B$94/(Parameters!$C$63*D124)))</f>
        <v>174.40704850561863</v>
      </c>
      <c r="E109" s="271">
        <f>D109*(EXP(-$B$94/(Parameters!$C$63*E124)))+Parameters!$C$59*Parameters!$C$63*E124*(E98)*(1-EXP(-$B$94/(Parameters!$C$63*E124)))</f>
        <v>186.14178388494736</v>
      </c>
      <c r="F109" s="271">
        <f>E109*(EXP(-$B$94/(Parameters!$C$63*F124)))+Parameters!$C$59*Parameters!$C$63*F124*(F98)*(1-EXP(-$B$94/(Parameters!$C$63*F124)))</f>
        <v>197.90010850058627</v>
      </c>
      <c r="G109" s="271">
        <f>F109*(EXP(-$B$94/(Parameters!$C$63*G124)))+Parameters!$C$59*Parameters!$C$63*G124*(G98)*(1-EXP(-$B$94/(Parameters!$C$63*G124)))</f>
        <v>209.61382601074271</v>
      </c>
      <c r="H109" s="271">
        <f>G109*(EXP(-$B$94/(Parameters!$C$63*H124)))+Parameters!$C$59*Parameters!$C$63*H124*(H98)*(1-EXP(-$B$94/(Parameters!$C$63*H124)))</f>
        <v>221.17531438955359</v>
      </c>
      <c r="I109" s="238">
        <f>H109*(EXP(-$B$94/(Parameters!$C$63*I124)))+Parameters!$C$59*Parameters!$C$63*I124*(I98)*(1-EXP(-$B$94/(Parameters!$C$63*I124)))</f>
        <v>232.67216254005572</v>
      </c>
      <c r="J109" s="238">
        <f>I109*(EXP(-$B$94/(Parameters!$C$63*J124)))+Parameters!$C$59*Parameters!$C$63*J124*(J98)*(1-EXP(-$B$94/(Parameters!$C$63*J124)))</f>
        <v>244.02776499936314</v>
      </c>
      <c r="K109" s="238">
        <f>J109*(EXP(-$B$94/(Parameters!$C$63*K124)))+Parameters!$C$59*Parameters!$C$63*K124*(K98)*(1-EXP(-$B$94/(Parameters!$C$63*K124)))</f>
        <v>255.15659768544197</v>
      </c>
      <c r="L109" s="238">
        <f>K109*(EXP(-$B$94/(Parameters!$C$63*L124)))+Parameters!$C$59*Parameters!$C$63*L124*(L98)*(1-EXP(-$B$94/(Parameters!$C$63*L124)))</f>
        <v>265.96322369978566</v>
      </c>
      <c r="M109" s="238">
        <f>L109*(EXP(-$B$94/(Parameters!$C$63*M124)))+Parameters!$C$59*Parameters!$C$63*M124*(M98)*(1-EXP(-$B$94/(Parameters!$C$63*M124)))</f>
        <v>276.34099411038125</v>
      </c>
      <c r="N109" s="238">
        <f>M109*(EXP(-$B$94/(Parameters!$C$63*N124)))+Parameters!$C$59*Parameters!$C$63*N124*(N98)*(1-EXP(-$B$94/(Parameters!$C$63*N124)))</f>
        <v>286.06737872438987</v>
      </c>
      <c r="O109" s="238">
        <f>N109*(EXP(-$B$94/(Parameters!$C$63*O124)))+Parameters!$C$59*Parameters!$C$63*O124*(O98)*(1-EXP(-$B$94/(Parameters!$C$63*O124)))</f>
        <v>295.08716187536777</v>
      </c>
      <c r="P109" s="238">
        <f>O109*(EXP(-$B$94/(Parameters!$C$63*P124)))+Parameters!$C$59*Parameters!$C$63*P124*(P98)*(1-EXP(-$B$94/(Parameters!$C$63*P124)))</f>
        <v>303.24500286455878</v>
      </c>
      <c r="Q109" s="239">
        <f>P109*(EXP(-$B$94/(Parameters!$C$63*Q124)))+Parameters!$C$59*Parameters!$C$63*Q124*(Q98)*(1-EXP(-$B$94/(Parameters!$C$63*Q124)))</f>
        <v>310.36645510790044</v>
      </c>
      <c r="R109" s="252">
        <f>Q109*(EXP(-$B$94/(Parameters!$C$63*R124)))+Parameters!$C$59*Parameters!$C$63*R124*(R98)*(1-EXP(-$B$94/(Parameters!$C$63*R124)))</f>
        <v>316.25614295940971</v>
      </c>
      <c r="S109" s="238">
        <f>R109*(EXP(-$B$94/(Parameters!$C$63*S124)))+Parameters!$C$59*Parameters!$C$63*S124*(S98)*(1-EXP(-$B$94/(Parameters!$C$63*S124)))</f>
        <v>320.85760337384301</v>
      </c>
      <c r="T109" s="238">
        <f>S109*(EXP(-$B$94/(Parameters!$C$63*T124)))+Parameters!$C$59*Parameters!$C$63*T124*(T98)*(1-EXP(-$B$94/(Parameters!$C$63*T124)))</f>
        <v>322.82040275936373</v>
      </c>
      <c r="U109" s="238">
        <f>T109*(EXP(-$B$94/(Parameters!$C$63*U124)))+Parameters!$C$59*Parameters!$C$63*U124*(U98)*(1-EXP(-$B$94/(Parameters!$C$63*U124)))</f>
        <v>323.09712337865068</v>
      </c>
      <c r="V109" s="238">
        <f>U109*(EXP(-$B$94/(Parameters!$C$63*V124)))+Parameters!$C$59*Parameters!$C$63*V124*(V98)*(1-EXP(-$B$94/(Parameters!$C$63*V124)))</f>
        <v>321.4405518018819</v>
      </c>
      <c r="W109" s="238">
        <f>V109*(EXP(-$B$94/(Parameters!$C$63*W124)))+Parameters!$C$59*Parameters!$C$63*W124*(W98)*(1-EXP(-$B$94/(Parameters!$C$63*W124)))</f>
        <v>317.60392961959707</v>
      </c>
      <c r="X109" s="238">
        <f>W109*(EXP(-$B$94/(Parameters!$C$63*X124)))+Parameters!$C$59*Parameters!$C$63*X124*(X98)*(1-EXP(-$B$94/(Parameters!$C$63*X124)))</f>
        <v>313.5545707660342</v>
      </c>
      <c r="Y109" s="238">
        <f>X109*(EXP(-$B$94/(Parameters!$C$63*Y124)))+Parameters!$C$59*Parameters!$C$63*Y124*(Y98)*(1-EXP(-$B$94/(Parameters!$C$63*Y124)))</f>
        <v>309.27527697898466</v>
      </c>
      <c r="Z109" s="238">
        <f>Y109*(EXP(-$B$94/(Parameters!$C$63*Z124)))+Parameters!$C$59*Parameters!$C$63*Z124*(Z98)*(1-EXP(-$B$94/(Parameters!$C$63*Z124)))</f>
        <v>304.74911168754545</v>
      </c>
      <c r="AA109" s="238">
        <f>Z109*(EXP(-$B$94/(Parameters!$C$63*AA124)))+Parameters!$C$59*Parameters!$C$63*AA124*(AA98)*(1-EXP(-$B$94/(Parameters!$C$63*AA124)))</f>
        <v>299.95882245037609</v>
      </c>
      <c r="AB109" s="238">
        <f>AA109*(EXP(-$B$94/(Parameters!$C$63*AB124)))+Parameters!$C$59*Parameters!$C$63*AB124*(AB98)*(1-EXP(-$B$94/(Parameters!$C$63*AB124)))</f>
        <v>294.88647869329634</v>
      </c>
      <c r="AC109" s="238">
        <f>AB109*(EXP(-$B$94/(Parameters!$C$63*AC124)))+Parameters!$C$59*Parameters!$C$63*AC124*(AC98)*(1-EXP(-$B$94/(Parameters!$C$63*AC124)))</f>
        <v>289.51323963840377</v>
      </c>
      <c r="AD109" s="238">
        <f>AC109*(EXP(-$B$94/(Parameters!$C$63*AD124)))+Parameters!$C$59*Parameters!$C$63*AD124*(AD98)*(1-EXP(-$B$94/(Parameters!$C$63*AD124)))</f>
        <v>283.81970716703916</v>
      </c>
      <c r="AE109" s="238">
        <f>AD109*(EXP(-$B$94/(Parameters!$C$63*AE124)))+Parameters!$C$59*Parameters!$C$63*AE124*(AE98)*(1-EXP(-$B$94/(Parameters!$C$63*AE124)))</f>
        <v>277.79085858465351</v>
      </c>
      <c r="AF109" s="238">
        <f>AE109*(EXP(-$B$94/(Parameters!$C$63*AF124)))+Parameters!$C$59*Parameters!$C$63*AF124*(AF98)*(1-EXP(-$B$94/(Parameters!$C$63*AF124)))</f>
        <v>271.41118600787621</v>
      </c>
      <c r="AG109" s="238">
        <f>AF109*(EXP(-$B$94/(Parameters!$C$63*AG124)))+Parameters!$C$59*Parameters!$C$63*AG124*(AG98)*(1-EXP(-$B$94/(Parameters!$C$63*AG124)))</f>
        <v>264.66470305773305</v>
      </c>
      <c r="AH109" s="238">
        <f>AG109*(EXP(-$B$94/(Parameters!$C$63*AH124)))+Parameters!$C$59*Parameters!$C$63*AH124*(AH98)*(1-EXP(-$B$94/(Parameters!$C$63*AH124)))</f>
        <v>257.53496808262094</v>
      </c>
      <c r="AI109" s="238">
        <f>AH109*(EXP(-$B$94/(Parameters!$C$63*AI124)))+Parameters!$C$59*Parameters!$C$63*AI124*(AI98)*(1-EXP(-$B$94/(Parameters!$C$63*AI124)))</f>
        <v>250.00513731664313</v>
      </c>
      <c r="AJ109" s="238">
        <f>AI109*(EXP(-$B$94/(Parameters!$C$63*AJ124)))+Parameters!$C$59*Parameters!$C$63*AJ124*(AJ98)*(1-EXP(-$B$94/(Parameters!$C$63*AJ124)))</f>
        <v>242.05807608402577</v>
      </c>
      <c r="AK109" s="238">
        <f>AJ109*(EXP(-$B$94/(Parameters!$C$63*AK124)))+Parameters!$C$59*Parameters!$C$63*AK124*(AK98)*(1-EXP(-$B$94/(Parameters!$C$63*AK124)))</f>
        <v>233.67658474414355</v>
      </c>
      <c r="AL109" s="238">
        <f>AK109*(EXP(-$B$94/(Parameters!$C$63*AL124)))+Parameters!$C$59*Parameters!$C$63*AL124*(AL98)*(1-EXP(-$B$94/(Parameters!$C$63*AL124)))</f>
        <v>224.84421298362344</v>
      </c>
      <c r="AM109" s="238">
        <f>AL109*(EXP(-$B$94/(Parameters!$C$63*AM124)))+Parameters!$C$59*Parameters!$C$63*AM124*(AM98)*(1-EXP(-$B$94/(Parameters!$C$63*AM124)))</f>
        <v>220.19436341794125</v>
      </c>
      <c r="AN109" s="238">
        <f>AM109*(EXP(-$B$94/(Parameters!$C$63*AN124)))+Parameters!$C$59*Parameters!$C$63*AN124*(AN98)*(1-EXP(-$B$94/(Parameters!$C$63*AN124)))</f>
        <v>215.29733502004746</v>
      </c>
      <c r="AO109" s="238">
        <f>AN109*(EXP(-$B$94/(Parameters!$C$63*AO124)))+Parameters!$C$59*Parameters!$C$63*AO124*(AO98)*(1-EXP(-$B$94/(Parameters!$C$63*AO124)))</f>
        <v>210.14712117368816</v>
      </c>
      <c r="AP109" s="238">
        <f>AO109*(EXP(-$B$94/(Parameters!$C$63*AP124)))+Parameters!$C$59*Parameters!$C$63*AP124*(AP98)*(1-EXP(-$B$94/(Parameters!$C$63*AP124)))</f>
        <v>204.73665453887702</v>
      </c>
      <c r="AQ109" s="238">
        <f>AP109*(EXP(-$B$94/(Parameters!$C$63*AQ124)))+Parameters!$C$59*Parameters!$C$63*AQ124*(AQ98)*(1-EXP(-$B$94/(Parameters!$C$63*AQ124)))</f>
        <v>199.05807113135643</v>
      </c>
      <c r="AR109" s="238">
        <f>AQ109*(EXP(-$B$94/(Parameters!$C$63*AR124)))+Parameters!$C$59*Parameters!$C$63*AR124*(AR98)*(1-EXP(-$B$94/(Parameters!$C$63*AR124)))</f>
        <v>193.10289003281034</v>
      </c>
      <c r="AS109" s="238">
        <f>AR109*(EXP(-$B$94/(Parameters!$C$63*AS124)))+Parameters!$C$59*Parameters!$C$63*AS124*(AS98)*(1-EXP(-$B$94/(Parameters!$C$63*AS124)))</f>
        <v>186.8621426639674</v>
      </c>
      <c r="AT109" s="238">
        <f>AS109*(EXP(-$B$94/(Parameters!$C$63*AT124)))+Parameters!$C$59*Parameters!$C$63*AT124*(AT98)*(1-EXP(-$B$94/(Parameters!$C$63*AT124)))</f>
        <v>180.32646595306724</v>
      </c>
      <c r="AU109" s="238">
        <f>AT109*(EXP(-$B$94/(Parameters!$C$63*AU124)))+Parameters!$C$59*Parameters!$C$63*AU124*(AU98)*(1-EXP(-$B$94/(Parameters!$C$63*AU124)))</f>
        <v>173.48617042799748</v>
      </c>
      <c r="AV109" s="238">
        <f>AU109*(EXP(-$B$94/(Parameters!$C$63*AV124)))+Parameters!$C$59*Parameters!$C$63*AV124*(AV98)*(1-EXP(-$B$94/(Parameters!$C$63*AV124)))</f>
        <v>166.33129096966411</v>
      </c>
      <c r="AW109" s="238">
        <f>AV109*(EXP(-$B$94/(Parameters!$C$63*AW124)))+Parameters!$C$59*Parameters!$C$63*AW124*(AW98)*(1-EXP(-$B$94/(Parameters!$C$63*AW124)))</f>
        <v>158.85162557793063</v>
      </c>
      <c r="AX109" s="238">
        <f>AW109*(EXP(-$B$94/(Parameters!$C$63*AX124)))+Parameters!$C$59*Parameters!$C$63*AX124*(AX98)*(1-EXP(-$B$94/(Parameters!$C$63*AX124)))</f>
        <v>151.03676587906151</v>
      </c>
      <c r="AY109" s="238">
        <f>AX109*(EXP(-$B$94/(Parameters!$C$63*AY124)))+Parameters!$C$59*Parameters!$C$63*AY124*(AY98)*(1-EXP(-$B$94/(Parameters!$C$63*AY124)))</f>
        <v>142.87612201335406</v>
      </c>
      <c r="AZ109" s="238">
        <f>AY109*(EXP(-$B$94/(Parameters!$C$63*AZ124)))+Parameters!$C$59*Parameters!$C$63*AZ124*(AZ98)*(1-EXP(-$B$94/(Parameters!$C$63*AZ124)))</f>
        <v>134.35894378967805</v>
      </c>
      <c r="BA109" s="238">
        <f>AZ109*(EXP(-$B$94/(Parameters!$C$63*BA124)))+Parameters!$C$59*Parameters!$C$63*BA124*(BA98)*(1-EXP(-$B$94/(Parameters!$C$63*BA124)))</f>
        <v>125.47433947842133</v>
      </c>
      <c r="BB109" s="238">
        <f>BA109*(EXP(-$B$94/(Parameters!$C$63*BB124)))+Parameters!$C$59*Parameters!$C$63*BB124*(BB98)*(1-EXP(-$B$94/(Parameters!$C$63*BB124)))</f>
        <v>116.21129324789372</v>
      </c>
      <c r="BC109" s="238">
        <f>BB109*(EXP(-$B$94/(Parameters!$C$63*BC124)))+Parameters!$C$59*Parameters!$C$63*BC124*(BC98)*(1-EXP(-$B$94/(Parameters!$C$63*BC124)))</f>
        <v>106.55868199711644</v>
      </c>
      <c r="BD109" s="238">
        <f>BC109*(EXP(-$B$94/(Parameters!$C$63*BD124)))+Parameters!$C$59*Parameters!$C$63*BD124*(BD98)*(1-EXP(-$B$94/(Parameters!$C$63*BD124)))</f>
        <v>96.505292159365155</v>
      </c>
      <c r="BE109" s="238">
        <f>BD109*(EXP(-$B$94/(Parameters!$C$63*BE124)))+Parameters!$C$59*Parameters!$C$63*BE124*(BE98)*(1-EXP(-$B$94/(Parameters!$C$63*BE124)))</f>
        <v>86.03983692965933</v>
      </c>
      <c r="BF109" s="238">
        <f>BE109*(EXP(-$B$94/(Parameters!$C$63*BF124)))+Parameters!$C$59*Parameters!$C$63*BF124*(BF98)*(1-EXP(-$B$94/(Parameters!$C$63*BF124)))</f>
        <v>75.150974289783065</v>
      </c>
      <c r="BG109" s="238">
        <f>BF109*(EXP(-$B$94/(Parameters!$C$63*BG124)))+Parameters!$C$59*Parameters!$C$63*BG124*(BG98)*(1-EXP(-$B$94/(Parameters!$C$63*BG124)))</f>
        <v>75.150079998774942</v>
      </c>
      <c r="BH109" s="238">
        <f>BG109*(EXP(-$B$94/(Parameters!$C$63*BH124)))+Parameters!$C$59*Parameters!$C$63*BH124*(BH98)*(1-EXP(-$B$94/(Parameters!$C$63*BH124)))</f>
        <v>75.149123476838383</v>
      </c>
      <c r="BI109" s="238">
        <f>BH109*(EXP(-$B$94/(Parameters!$C$63*BI124)))+Parameters!$C$59*Parameters!$C$63*BI124*(BI98)*(1-EXP(-$B$94/(Parameters!$C$63*BI124)))</f>
        <v>75.14817170951703</v>
      </c>
      <c r="BJ109" s="238">
        <f>BI109*(EXP(-$B$94/(Parameters!$C$63*BJ124)))+Parameters!$C$59*Parameters!$C$63*BJ124*(BJ98)*(1-EXP(-$B$94/(Parameters!$C$63*BJ124)))</f>
        <v>75.147224982499878</v>
      </c>
      <c r="BK109" s="238">
        <f>BJ109*(EXP(-$B$94/(Parameters!$C$63*BK124)))+Parameters!$C$59*Parameters!$C$63*BK124*(BK98)*(1-EXP(-$B$94/(Parameters!$C$63*BK124)))</f>
        <v>75.146281568819106</v>
      </c>
      <c r="BL109" s="238">
        <f>BK109*(EXP(-$B$94/(Parameters!$C$63*BL124)))+Parameters!$C$59*Parameters!$C$63*BL124*(BL98)*(1-EXP(-$B$94/(Parameters!$C$63*BL124)))</f>
        <v>75.145339839186562</v>
      </c>
      <c r="BM109" s="238">
        <f>BL109*(EXP(-$B$94/(Parameters!$C$63*BM124)))+Parameters!$C$59*Parameters!$C$63*BM124*(BM98)*(1-EXP(-$B$94/(Parameters!$C$63*BM124)))</f>
        <v>75.144398576641294</v>
      </c>
      <c r="BN109" s="238">
        <f>BM109*(EXP(-$B$94/(Parameters!$C$63*BN124)))+Parameters!$C$59*Parameters!$C$63*BN124*(BN98)*(1-EXP(-$B$94/(Parameters!$C$63*BN124)))</f>
        <v>75.143456932566053</v>
      </c>
      <c r="BO109" s="238">
        <f>BN109*(EXP(-$B$94/(Parameters!$C$63*BO124)))+Parameters!$C$59*Parameters!$C$63*BO124*(BO98)*(1-EXP(-$B$94/(Parameters!$C$63*BO124)))</f>
        <v>75.142514331290329</v>
      </c>
      <c r="BP109" s="238">
        <f>BO109*(EXP(-$B$94/(Parameters!$C$63*BP124)))+Parameters!$C$59*Parameters!$C$63*BP124*(BP98)*(1-EXP(-$B$94/(Parameters!$C$63*BP124)))</f>
        <v>75.141570389140441</v>
      </c>
      <c r="BQ109" s="238">
        <f>BP109*(EXP(-$B$94/(Parameters!$C$63*BQ124)))+Parameters!$C$59*Parameters!$C$63*BQ124*(BQ98)*(1-EXP(-$B$94/(Parameters!$C$63*BQ124)))</f>
        <v>75.140624855672129</v>
      </c>
      <c r="BR109" s="238">
        <f>BQ109*(EXP(-$B$94/(Parameters!$C$63*BR124)))+Parameters!$C$59*Parameters!$C$63*BR124*(BR98)*(1-EXP(-$B$94/(Parameters!$C$63*BR124)))</f>
        <v>75.139677572776449</v>
      </c>
      <c r="BS109" s="238">
        <f>BR109*(EXP(-$B$94/(Parameters!$C$63*BS124)))+Parameters!$C$59*Parameters!$C$63*BS124*(BS98)*(1-EXP(-$B$94/(Parameters!$C$63*BS124)))</f>
        <v>75.138728446454081</v>
      </c>
      <c r="BT109" s="238">
        <f>BS109*(EXP(-$B$94/(Parameters!$C$63*BT124)))+Parameters!$C$59*Parameters!$C$63*BT124*(BT98)*(1-EXP(-$B$94/(Parameters!$C$63*BT124)))</f>
        <v>75.137777427275623</v>
      </c>
      <c r="BU109" s="238">
        <f>BT109*(EXP(-$B$94/(Parameters!$C$63*BU124)))+Parameters!$C$59*Parameters!$C$63*BU124*(BU98)*(1-EXP(-$B$94/(Parameters!$C$63*BU124)))</f>
        <v>75.136824496777493</v>
      </c>
      <c r="BV109" s="238">
        <f>BU109*(EXP(-$B$94/(Parameters!$C$63*BV124)))+Parameters!$C$59*Parameters!$C$63*BV124*(BV98)*(1-EXP(-$B$94/(Parameters!$C$63*BV124)))</f>
        <v>75.135869657939253</v>
      </c>
      <c r="BW109" s="238">
        <f>BV109*(EXP(-$B$94/(Parameters!$C$63*BW124)))+Parameters!$C$59*Parameters!$C$63*BW124*(BW98)*(1-EXP(-$B$94/(Parameters!$C$63*BW124)))</f>
        <v>75.134912928490621</v>
      </c>
      <c r="BX109" s="238">
        <f>BW109*(EXP(-$B$94/(Parameters!$C$63*BX124)))+Parameters!$C$59*Parameters!$C$63*BX124*(BX98)*(1-EXP(-$B$94/(Parameters!$C$63*BX124)))</f>
        <v>75.133954336194918</v>
      </c>
      <c r="BY109" s="238">
        <f>BX109*(EXP(-$B$94/(Parameters!$C$63*BY124)))+Parameters!$C$59*Parameters!$C$63*BY124*(BY98)*(1-EXP(-$B$94/(Parameters!$C$63*BY124)))</f>
        <v>75.132993915520586</v>
      </c>
      <c r="BZ109" s="238">
        <f>BY109*(EXP(-$B$94/(Parameters!$C$63*BZ124)))+Parameters!$C$59*Parameters!$C$63*BZ124*(BZ98)*(1-EXP(-$B$94/(Parameters!$C$63*BZ124)))</f>
        <v>75.13203170529205</v>
      </c>
      <c r="CA109" s="238">
        <f>BZ109*(EXP(-$B$94/(Parameters!$C$63*CA124)))+Parameters!$C$59*Parameters!$C$63*CA124*(CA98)*(1-EXP(-$B$94/(Parameters!$C$63*CA124)))</f>
        <v>75.131067747033001</v>
      </c>
      <c r="CB109" s="238">
        <f>CA109*(EXP(-$B$94/(Parameters!$C$63*CB124)))+Parameters!$C$59*Parameters!$C$63*CB124*(CB98)*(1-EXP(-$B$94/(Parameters!$C$63*CB124)))</f>
        <v>75.130102083800423</v>
      </c>
      <c r="CC109" s="238">
        <f>CB109*(EXP(-$B$94/(Parameters!$C$63*CC124)))+Parameters!$C$59*Parameters!$C$63*CC124*(CC98)*(1-EXP(-$B$94/(Parameters!$C$63*CC124)))</f>
        <v>75.129134759366551</v>
      </c>
      <c r="CD109" s="238">
        <f>CC109*(EXP(-$B$94/(Parameters!$C$63*CD124)))+Parameters!$C$59*Parameters!$C$63*CD124*(CD98)*(1-EXP(-$B$94/(Parameters!$C$63*CD124)))</f>
        <v>75.12816581764757</v>
      </c>
    </row>
    <row r="110" spans="1:82" s="238" customFormat="1" ht="17.399999999999999" customHeight="1" x14ac:dyDescent="0.25">
      <c r="A110" s="238" t="s">
        <v>317</v>
      </c>
      <c r="B110" s="237">
        <f>+B210</f>
        <v>102.69799999999999</v>
      </c>
      <c r="C110" s="238">
        <f>+B110*(EXP(-$B$94/(Parameters!$C$64*C124)))+Parameters!$C$60*Parameters!$C$64*C124*(C98)*(1-EXP(-$B$94/(Parameters!$C$64*C124)))</f>
        <v>113.12530361543804</v>
      </c>
      <c r="D110" s="271">
        <f>+C110*(EXP(-$B$94/(Parameters!$C$64*D124)))+Parameters!$C$60*Parameters!$C$64*D124*(D98)*(1-EXP(-$B$94/(Parameters!$C$64*D124)))</f>
        <v>122.49842264743427</v>
      </c>
      <c r="E110" s="271">
        <f>+D110*(EXP(-$B$94/(Parameters!$C$64*E124)))+Parameters!$C$60*Parameters!$C$64*E124*(E98)*(1-EXP(-$B$94/(Parameters!$C$64*E124)))</f>
        <v>132.06644650016958</v>
      </c>
      <c r="F110" s="271">
        <f>+E110*(EXP(-$B$94/(Parameters!$C$64*F124)))+Parameters!$C$60*Parameters!$C$64*F124*(F98)*(1-EXP(-$B$94/(Parameters!$C$64*F124)))</f>
        <v>141.68594764189737</v>
      </c>
      <c r="G110" s="271">
        <f>+F110*(EXP(-$B$94/(Parameters!$C$64*G124)))+Parameters!$C$60*Parameters!$C$64*G124*(G98)*(1-EXP(-$B$94/(Parameters!$C$64*G124)))</f>
        <v>151.29175578777097</v>
      </c>
      <c r="H110" s="271">
        <f>+G110*(EXP(-$B$94/(Parameters!$C$64*H124)))+Parameters!$C$60*Parameters!$C$64*H124*(H98)*(1-EXP(-$B$94/(Parameters!$C$64*H124)))</f>
        <v>160.78066481559367</v>
      </c>
      <c r="I110" s="238">
        <f>+H110*(EXP(-$B$94/(Parameters!$C$64*I124)))+Parameters!$C$60*Parameters!$C$64*I124*(I98)*(1-EXP(-$B$94/(Parameters!$C$64*I124)))</f>
        <v>170.24930780092183</v>
      </c>
      <c r="J110" s="238">
        <f>+I110*(EXP(-$B$94/(Parameters!$C$64*J124)))+Parameters!$C$60*Parameters!$C$64*J124*(J98)*(1-EXP(-$B$94/(Parameters!$C$64*J124)))</f>
        <v>179.62174191345994</v>
      </c>
      <c r="K110" s="238">
        <f>+J110*(EXP(-$B$94/(Parameters!$C$64*K124)))+Parameters!$C$60*Parameters!$C$64*K124*(K98)*(1-EXP(-$B$94/(Parameters!$C$64*K124)))</f>
        <v>188.81459597934256</v>
      </c>
      <c r="L110" s="238">
        <f>+K110*(EXP(-$B$94/(Parameters!$C$64*L124)))+Parameters!$C$60*Parameters!$C$64*L124*(L98)*(1-EXP(-$B$94/(Parameters!$C$64*L124)))</f>
        <v>197.73329716430715</v>
      </c>
      <c r="M110" s="238">
        <f>+L110*(EXP(-$B$94/(Parameters!$C$64*M124)))+Parameters!$C$60*Parameters!$C$64*M124*(M98)*(1-EXP(-$B$94/(Parameters!$C$64*M124)))</f>
        <v>206.27066113974607</v>
      </c>
      <c r="N110" s="238">
        <f>+M110*(EXP(-$B$94/(Parameters!$C$64*N124)))+Parameters!$C$60*Parameters!$C$64*N124*(N98)*(1-EXP(-$B$94/(Parameters!$C$64*N124)))</f>
        <v>214.19959389776619</v>
      </c>
      <c r="O110" s="238">
        <f>+N110*(EXP(-$B$94/(Parameters!$C$64*O124)))+Parameters!$C$60*Parameters!$C$64*O124*(O98)*(1-EXP(-$B$94/(Parameters!$C$64*O124)))</f>
        <v>221.46494238266089</v>
      </c>
      <c r="P110" s="238">
        <f>+O110*(EXP(-$B$94/(Parameters!$C$64*P124)))+Parameters!$C$60*Parameters!$C$64*P124*(P98)*(1-EXP(-$B$94/(Parameters!$C$64*P124)))</f>
        <v>227.90557760241197</v>
      </c>
      <c r="Q110" s="239">
        <f>+P110*(EXP(-$B$94/(Parameters!$C$64*Q124)))+Parameters!$C$60*Parameters!$C$64*Q124*(Q98)*(1-EXP(-$B$94/(Parameters!$C$64*Q124)))</f>
        <v>233.34112697742651</v>
      </c>
      <c r="R110" s="252">
        <f>+Q110*(EXP(-$B$94/(Parameters!$C$64*R124)))+Parameters!$C$60*Parameters!$C$64*R124*(R98)*(1-EXP(-$B$94/(Parameters!$C$64*R124)))</f>
        <v>237.5691483339678</v>
      </c>
      <c r="S110" s="238">
        <f>+R110*(EXP(-$B$94/(Parameters!$C$64*S124)))+Parameters!$C$60*Parameters!$C$64*S124*(S98)*(1-EXP(-$B$94/(Parameters!$C$64*S124)))</f>
        <v>240.52936863498098</v>
      </c>
      <c r="T110" s="238">
        <f>+S110*(EXP(-$B$94/(Parameters!$C$64*T124)))+Parameters!$C$60*Parameters!$C$64*T124*(T98)*(1-EXP(-$B$94/(Parameters!$C$64*T124)))</f>
        <v>240.82498304828042</v>
      </c>
      <c r="U110" s="238">
        <f>+T110*(EXP(-$B$94/(Parameters!$C$64*U124)))+Parameters!$C$60*Parameters!$C$64*U124*(U98)*(1-EXP(-$B$94/(Parameters!$C$64*U124)))</f>
        <v>239.44183775640005</v>
      </c>
      <c r="V110" s="238">
        <f>+U110*(EXP(-$B$94/(Parameters!$C$64*V124)))+Parameters!$C$60*Parameters!$C$64*V124*(V98)*(1-EXP(-$B$94/(Parameters!$C$64*V124)))</f>
        <v>236.11021917284646</v>
      </c>
      <c r="W110" s="238">
        <f>+V110*(EXP(-$B$94/(Parameters!$C$64*W124)))+Parameters!$C$60*Parameters!$C$64*W124*(W98)*(1-EXP(-$B$94/(Parameters!$C$64*W124)))</f>
        <v>230.57398002512932</v>
      </c>
      <c r="X110" s="238">
        <f>+W110*(EXP(-$B$94/(Parameters!$C$64*X124)))+Parameters!$C$60*Parameters!$C$64*X124*(X98)*(1-EXP(-$B$94/(Parameters!$C$64*X124)))</f>
        <v>224.85227328467667</v>
      </c>
      <c r="Y110" s="238">
        <f>+X110*(EXP(-$B$94/(Parameters!$C$64*Y124)))+Parameters!$C$60*Parameters!$C$64*Y124*(Y98)*(1-EXP(-$B$94/(Parameters!$C$64*Y124)))</f>
        <v>218.90491448396892</v>
      </c>
      <c r="Z110" s="238">
        <f>+Y110*(EXP(-$B$94/(Parameters!$C$64*Z124)))+Parameters!$C$60*Parameters!$C$64*Z124*(Z98)*(1-EXP(-$B$94/(Parameters!$C$64*Z124)))</f>
        <v>212.71414770546161</v>
      </c>
      <c r="AA110" s="238">
        <f>+Z110*(EXP(-$B$94/(Parameters!$C$64*AA124)))+Parameters!$C$60*Parameters!$C$64*AA124*(AA98)*(1-EXP(-$B$94/(Parameters!$C$64*AA124)))</f>
        <v>206.26330597093533</v>
      </c>
      <c r="AB110" s="238">
        <f>+AA110*(EXP(-$B$94/(Parameters!$C$64*AB124)))+Parameters!$C$60*Parameters!$C$64*AB124*(AB98)*(1-EXP(-$B$94/(Parameters!$C$64*AB124)))</f>
        <v>199.53534697192308</v>
      </c>
      <c r="AC110" s="238">
        <f>+AB110*(EXP(-$B$94/(Parameters!$C$64*AC124)))+Parameters!$C$60*Parameters!$C$64*AC124*(AC98)*(1-EXP(-$B$94/(Parameters!$C$64*AC124)))</f>
        <v>192.51237035261246</v>
      </c>
      <c r="AD110" s="238">
        <f>+AC110*(EXP(-$B$94/(Parameters!$C$64*AD124)))+Parameters!$C$60*Parameters!$C$64*AD124*(AD98)*(1-EXP(-$B$94/(Parameters!$C$64*AD124)))</f>
        <v>185.17597639032883</v>
      </c>
      <c r="AE110" s="238">
        <f>+AD110*(EXP(-$B$94/(Parameters!$C$64*AE124)))+Parameters!$C$60*Parameters!$C$64*AE124*(AE98)*(1-EXP(-$B$94/(Parameters!$C$64*AE124)))</f>
        <v>177.51239165105071</v>
      </c>
      <c r="AF110" s="238">
        <f>+AE110*(EXP(-$B$94/(Parameters!$C$64*AF124)))+Parameters!$C$60*Parameters!$C$64*AF124*(AF98)*(1-EXP(-$B$94/(Parameters!$C$64*AF124)))</f>
        <v>169.50751626301741</v>
      </c>
      <c r="AG110" s="238">
        <f>+AF110*(EXP(-$B$94/(Parameters!$C$64*AG124)))+Parameters!$C$60*Parameters!$C$64*AG124*(AG98)*(1-EXP(-$B$94/(Parameters!$C$64*AG124)))</f>
        <v>161.14707756150645</v>
      </c>
      <c r="AH110" s="238">
        <f>+AG110*(EXP(-$B$94/(Parameters!$C$64*AH124)))+Parameters!$C$60*Parameters!$C$64*AH124*(AH98)*(1-EXP(-$B$94/(Parameters!$C$64*AH124)))</f>
        <v>152.41677095936831</v>
      </c>
      <c r="AI110" s="238">
        <f>+AH110*(EXP(-$B$94/(Parameters!$C$64*AI124)))+Parameters!$C$60*Parameters!$C$64*AI124*(AI98)*(1-EXP(-$B$94/(Parameters!$C$64*AI124)))</f>
        <v>143.30244966572545</v>
      </c>
      <c r="AJ110" s="238">
        <f>+AI110*(EXP(-$B$94/(Parameters!$C$64*AJ124)))+Parameters!$C$60*Parameters!$C$64*AJ124*(AJ98)*(1-EXP(-$B$94/(Parameters!$C$64*AJ124)))</f>
        <v>133.79040015734915</v>
      </c>
      <c r="AK110" s="238">
        <f>+AJ110*(EXP(-$B$94/(Parameters!$C$64*AK124)))+Parameters!$C$60*Parameters!$C$64*AK124*(AK98)*(1-EXP(-$B$94/(Parameters!$C$64*AK124)))</f>
        <v>123.86777004381989</v>
      </c>
      <c r="AL110" s="238">
        <f>+AK110*(EXP(-$B$94/(Parameters!$C$64*AL124)))+Parameters!$C$60*Parameters!$C$64*AL124*(AL98)*(1-EXP(-$B$94/(Parameters!$C$64*AL124)))</f>
        <v>113.53676521076765</v>
      </c>
      <c r="AM110" s="238">
        <f>+AL110*(EXP(-$B$94/(Parameters!$C$64*AM124)))+Parameters!$C$60*Parameters!$C$64*AM124*(AM98)*(1-EXP(-$B$94/(Parameters!$C$64*AM124)))</f>
        <v>107.54632789115307</v>
      </c>
      <c r="AN110" s="238">
        <f>+AM110*(EXP(-$B$94/(Parameters!$C$64*AN124)))+Parameters!$C$60*Parameters!$C$64*AN124*(AN98)*(1-EXP(-$B$94/(Parameters!$C$64*AN124)))</f>
        <v>101.30355634240519</v>
      </c>
      <c r="AO110" s="238">
        <f>+AN110*(EXP(-$B$94/(Parameters!$C$64*AO124)))+Parameters!$C$60*Parameters!$C$64*AO124*(AO98)*(1-EXP(-$B$94/(Parameters!$C$64*AO124)))</f>
        <v>94.840521208510808</v>
      </c>
      <c r="AP110" s="238">
        <f>+AO110*(EXP(-$B$94/(Parameters!$C$64*AP124)))+Parameters!$C$60*Parameters!$C$64*AP124*(AP98)*(1-EXP(-$B$94/(Parameters!$C$64*AP124)))</f>
        <v>88.154800081604321</v>
      </c>
      <c r="AQ110" s="238">
        <f>+AP110*(EXP(-$B$94/(Parameters!$C$64*AQ124)))+Parameters!$C$60*Parameters!$C$64*AQ124*(AQ98)*(1-EXP(-$B$94/(Parameters!$C$64*AQ124)))</f>
        <v>81.242591619024751</v>
      </c>
      <c r="AR110" s="238">
        <f>+AQ110*(EXP(-$B$94/(Parameters!$C$64*AR124)))+Parameters!$C$60*Parameters!$C$64*AR124*(AR98)*(1-EXP(-$B$94/(Parameters!$C$64*AR124)))</f>
        <v>74.100091666041621</v>
      </c>
      <c r="AS110" s="238">
        <f>+AR110*(EXP(-$B$94/(Parameters!$C$64*AS124)))+Parameters!$C$60*Parameters!$C$64*AS124*(AS98)*(1-EXP(-$B$94/(Parameters!$C$64*AS124)))</f>
        <v>66.723916305176701</v>
      </c>
      <c r="AT110" s="238">
        <f>+AS110*(EXP(-$B$94/(Parameters!$C$64*AT124)))+Parameters!$C$60*Parameters!$C$64*AT124*(AT98)*(1-EXP(-$B$94/(Parameters!$C$64*AT124)))</f>
        <v>59.111338136817523</v>
      </c>
      <c r="AU110" s="238">
        <f>+AT110*(EXP(-$B$94/(Parameters!$C$64*AU124)))+Parameters!$C$60*Parameters!$C$64*AU124*(AU98)*(1-EXP(-$B$94/(Parameters!$C$64*AU124)))</f>
        <v>51.260511165744127</v>
      </c>
      <c r="AV110" s="238">
        <f>+AU110*(EXP(-$B$94/(Parameters!$C$64*AV124)))+Parameters!$C$60*Parameters!$C$64*AV124*(AV98)*(1-EXP(-$B$94/(Parameters!$C$64*AV124)))</f>
        <v>43.170721189025819</v>
      </c>
      <c r="AW110" s="238">
        <f>+AV110*(EXP(-$B$94/(Parameters!$C$64*AW124)))+Parameters!$C$60*Parameters!$C$64*AW124*(AW98)*(1-EXP(-$B$94/(Parameters!$C$64*AW124)))</f>
        <v>34.842672128289472</v>
      </c>
      <c r="AX110" s="238">
        <f>+AW110*(EXP(-$B$94/(Parameters!$C$64*AX124)))+Parameters!$C$60*Parameters!$C$64*AX124*(AX98)*(1-EXP(-$B$94/(Parameters!$C$64*AX124)))</f>
        <v>26.278816681221294</v>
      </c>
      <c r="AY110" s="238">
        <f>+AX110*(EXP(-$B$94/(Parameters!$C$64*AY124)))+Parameters!$C$60*Parameters!$C$64*AY124*(AY98)*(1-EXP(-$B$94/(Parameters!$C$64*AY124)))</f>
        <v>17.483741692498292</v>
      </c>
      <c r="AZ110" s="238">
        <f>+AY110*(EXP(-$B$94/(Parameters!$C$64*AZ124)))+Parameters!$C$60*Parameters!$C$64*AZ124*(AZ98)*(1-EXP(-$B$94/(Parameters!$C$64*AZ124)))</f>
        <v>8.464620941206638</v>
      </c>
      <c r="BA110" s="238">
        <f>+AZ110*(EXP(-$B$94/(Parameters!$C$64*BA124)))+Parameters!$C$60*Parameters!$C$64*BA124*(BA98)*(1-EXP(-$B$94/(Parameters!$C$64*BA124)))</f>
        <v>-0.76824971663093677</v>
      </c>
      <c r="BB110" s="238">
        <f>+BA110*(EXP(-$B$94/(Parameters!$C$64*BB124)))+Parameters!$C$60*Parameters!$C$64*BB124*(BB98)*(1-EXP(-$B$94/(Parameters!$C$64*BB124)))</f>
        <v>-10.200817558004198</v>
      </c>
      <c r="BC110" s="238">
        <f>+BB110*(EXP(-$B$94/(Parameters!$C$64*BC124)))+Parameters!$C$60*Parameters!$C$64*BC124*(BC98)*(1-EXP(-$B$94/(Parameters!$C$64*BC124)))</f>
        <v>-19.814518708815697</v>
      </c>
      <c r="BD110" s="238">
        <f>+BC110*(EXP(-$B$94/(Parameters!$C$64*BD124)))+Parameters!$C$60*Parameters!$C$64*BD124*(BD98)*(1-EXP(-$B$94/(Parameters!$C$64*BD124)))</f>
        <v>-29.585381828730906</v>
      </c>
      <c r="BE110" s="238">
        <f>+BD110*(EXP(-$B$94/(Parameters!$C$64*BE124)))+Parameters!$C$60*Parameters!$C$64*BE124*(BE98)*(1-EXP(-$B$94/(Parameters!$C$64*BE124)))</f>
        <v>-39.482964641075483</v>
      </c>
      <c r="BF110" s="238">
        <f>+BE110*(EXP(-$B$94/(Parameters!$C$64*BF124)))+Parameters!$C$60*Parameters!$C$64*BF124*(BF98)*(1-EXP(-$B$94/(Parameters!$C$64*BF124)))</f>
        <v>-49.469096189138668</v>
      </c>
      <c r="BG110" s="238">
        <f>+BF110*(EXP(-$B$94/(Parameters!$C$64*BG124)))+Parameters!$C$60*Parameters!$C$64*BG124*(BG98)*(1-EXP(-$B$94/(Parameters!$C$64*BG124)))</f>
        <v>-47.998787507983629</v>
      </c>
      <c r="BH110" s="238">
        <f>+BG110*(EXP(-$B$94/(Parameters!$C$64*BH124)))+Parameters!$C$60*Parameters!$C$64*BH124*(BH98)*(1-EXP(-$B$94/(Parameters!$C$64*BH124)))</f>
        <v>-46.474479980500099</v>
      </c>
      <c r="BI110" s="238">
        <f>+BH110*(EXP(-$B$94/(Parameters!$C$64*BI124)))+Parameters!$C$60*Parameters!$C$64*BI124*(BI98)*(1-EXP(-$B$94/(Parameters!$C$64*BI124)))</f>
        <v>-45.005780995532163</v>
      </c>
      <c r="BJ110" s="238">
        <f>+BI110*(EXP(-$B$94/(Parameters!$C$64*BJ124)))+Parameters!$C$60*Parameters!$C$64*BJ124*(BJ98)*(1-EXP(-$B$94/(Parameters!$C$64*BJ124)))</f>
        <v>-43.590891021388572</v>
      </c>
      <c r="BK110" s="238">
        <f>+BJ110*(EXP(-$B$94/(Parameters!$C$64*BK124)))+Parameters!$C$60*Parameters!$C$64*BK124*(BK98)*(1-EXP(-$B$94/(Parameters!$C$64*BK124)))</f>
        <v>-42.225185599253237</v>
      </c>
      <c r="BL110" s="238">
        <f>+BK110*(EXP(-$B$94/(Parameters!$C$64*BL124)))+Parameters!$C$60*Parameters!$C$64*BL124*(BL98)*(1-EXP(-$B$94/(Parameters!$C$64*BL124)))</f>
        <v>-40.904575679066951</v>
      </c>
      <c r="BM110" s="238">
        <f>+BL110*(EXP(-$B$94/(Parameters!$C$64*BM124)))+Parameters!$C$60*Parameters!$C$64*BM124*(BM98)*(1-EXP(-$B$94/(Parameters!$C$64*BM124)))</f>
        <v>-39.625877105046122</v>
      </c>
      <c r="BN110" s="238">
        <f>+BM110*(EXP(-$B$94/(Parameters!$C$64*BN124)))+Parameters!$C$60*Parameters!$C$64*BN124*(BN98)*(1-EXP(-$B$94/(Parameters!$C$64*BN124)))</f>
        <v>-38.386641872298817</v>
      </c>
      <c r="BO110" s="238">
        <f>+BN110*(EXP(-$B$94/(Parameters!$C$64*BO124)))+Parameters!$C$60*Parameters!$C$64*BO124*(BO98)*(1-EXP(-$B$94/(Parameters!$C$64*BO124)))</f>
        <v>-37.184945880093935</v>
      </c>
      <c r="BP110" s="238">
        <f>+BO110*(EXP(-$B$94/(Parameters!$C$64*BP124)))+Parameters!$C$60*Parameters!$C$64*BP124*(BP98)*(1-EXP(-$B$94/(Parameters!$C$64*BP124)))</f>
        <v>-36.019224949663432</v>
      </c>
      <c r="BQ110" s="238">
        <f>+BP110*(EXP(-$B$94/(Parameters!$C$64*BQ124)))+Parameters!$C$60*Parameters!$C$64*BQ124*(BQ98)*(1-EXP(-$B$94/(Parameters!$C$64*BQ124)))</f>
        <v>-34.888161139972773</v>
      </c>
      <c r="BR110" s="238">
        <f>+BQ110*(EXP(-$B$94/(Parameters!$C$64*BR124)))+Parameters!$C$60*Parameters!$C$64*BR124*(BR98)*(1-EXP(-$B$94/(Parameters!$C$64*BR124)))</f>
        <v>-33.790606259468717</v>
      </c>
      <c r="BS110" s="238">
        <f>+BR110*(EXP(-$B$94/(Parameters!$C$64*BS124)))+Parameters!$C$60*Parameters!$C$64*BS124*(BS98)*(1-EXP(-$B$94/(Parameters!$C$64*BS124)))</f>
        <v>-32.725530673824707</v>
      </c>
      <c r="BT110" s="238">
        <f>+BS110*(EXP(-$B$94/(Parameters!$C$64*BT124)))+Parameters!$C$60*Parameters!$C$64*BT124*(BT98)*(1-EXP(-$B$94/(Parameters!$C$64*BT124)))</f>
        <v>-31.691988961737803</v>
      </c>
      <c r="BU110" s="238">
        <f>+BT110*(EXP(-$B$94/(Parameters!$C$64*BU124)))+Parameters!$C$60*Parameters!$C$64*BU124*(BU98)*(1-EXP(-$B$94/(Parameters!$C$64*BU124)))</f>
        <v>-30.689096787070316</v>
      </c>
      <c r="BV110" s="238">
        <f>+BU110*(EXP(-$B$94/(Parameters!$C$64*BV124)))+Parameters!$C$60*Parameters!$C$64*BV124*(BV98)*(1-EXP(-$B$94/(Parameters!$C$64*BV124)))</f>
        <v>-29.7160152796381</v>
      </c>
      <c r="BW110" s="238">
        <f>+BV110*(EXP(-$B$94/(Parameters!$C$64*BW124)))+Parameters!$C$60*Parameters!$C$64*BW124*(BW98)*(1-EXP(-$B$94/(Parameters!$C$64*BW124)))</f>
        <v>-28.771940473357159</v>
      </c>
      <c r="BX110" s="238">
        <f>+BW110*(EXP(-$B$94/(Parameters!$C$64*BX124)))+Parameters!$C$60*Parameters!$C$64*BX124*(BX98)*(1-EXP(-$B$94/(Parameters!$C$64*BX124)))</f>
        <v>-27.856096166870522</v>
      </c>
      <c r="BY110" s="238">
        <f>+BX110*(EXP(-$B$94/(Parameters!$C$64*BY124)))+Parameters!$C$60*Parameters!$C$64*BY124*(BY98)*(1-EXP(-$B$94/(Parameters!$C$64*BY124)))</f>
        <v>-26.967729106822947</v>
      </c>
      <c r="BZ110" s="238">
        <f>+BY110*(EXP(-$B$94/(Parameters!$C$64*BZ124)))+Parameters!$C$60*Parameters!$C$64*BZ124*(BZ98)*(1-EXP(-$B$94/(Parameters!$C$64*BZ124)))</f>
        <v>-26.106105748738301</v>
      </c>
      <c r="CA110" s="238">
        <f>+BZ110*(EXP(-$B$94/(Parameters!$C$64*CA124)))+Parameters!$C$60*Parameters!$C$64*CA124*(CA98)*(1-EXP(-$B$94/(Parameters!$C$64*CA124)))</f>
        <v>-25.270510088290436</v>
      </c>
      <c r="CB110" s="238">
        <f>+CA110*(EXP(-$B$94/(Parameters!$C$64*CB124)))+Parameters!$C$60*Parameters!$C$64*CB124*(CB98)*(1-EXP(-$B$94/(Parameters!$C$64*CB124)))</f>
        <v>-24.46024221659442</v>
      </c>
      <c r="CC110" s="238">
        <f>+CB110*(EXP(-$B$94/(Parameters!$C$64*CC124)))+Parameters!$C$60*Parameters!$C$64*CC124*(CC98)*(1-EXP(-$B$94/(Parameters!$C$64*CC124)))</f>
        <v>-23.674617362613262</v>
      </c>
      <c r="CD110" s="238">
        <f>+CC110*(EXP(-$B$94/(Parameters!$C$64*CD124)))+Parameters!$C$60*Parameters!$C$64*CD124*(CD98)*(1-EXP(-$B$94/(Parameters!$C$64*CD124)))</f>
        <v>-22.912965260613877</v>
      </c>
    </row>
    <row r="111" spans="1:82" s="238" customFormat="1" ht="17.399999999999999" customHeight="1" x14ac:dyDescent="0.25">
      <c r="A111" s="238" t="s">
        <v>318</v>
      </c>
      <c r="B111" s="237">
        <f>+B211</f>
        <v>39.533999999999999</v>
      </c>
      <c r="C111" s="238">
        <f>B111*(EXP(-$B$94/(Parameters!$C$65*C124)))+Parameters!$C$61*Parameters!$C$65*C124*(C98)*(1-EXP(-$B$94/(Parameters!$C$65*C124)))</f>
        <v>44.735848531352573</v>
      </c>
      <c r="D111" s="271">
        <f>C111*(EXP(-$B$94/(Parameters!$C$65*D124)))+Parameters!$C$61*Parameters!$C$65*D124*(D98)*(1-EXP(-$B$94/(Parameters!$C$65*D124)))</f>
        <v>48.717029929325648</v>
      </c>
      <c r="E111" s="271">
        <f>D111*(EXP(-$B$94/(Parameters!$C$65*E124)))+Parameters!$C$61*Parameters!$C$65*E124*(E98)*(1-EXP(-$B$94/(Parameters!$C$65*E124)))</f>
        <v>53.035719139142941</v>
      </c>
      <c r="F111" s="271">
        <f>E111*(EXP(-$B$94/(Parameters!$C$65*F124)))+Parameters!$C$61*Parameters!$C$65*F124*(F98)*(1-EXP(-$B$94/(Parameters!$C$65*F124)))</f>
        <v>57.404112922620158</v>
      </c>
      <c r="G111" s="271">
        <f>F111*(EXP(-$B$94/(Parameters!$C$65*G124)))+Parameters!$C$61*Parameters!$C$65*G124*(G98)*(1-EXP(-$B$94/(Parameters!$C$65*G124)))</f>
        <v>61.76832673678679</v>
      </c>
      <c r="H111" s="271">
        <f>G111*(EXP(-$B$94/(Parameters!$C$65*H124)))+Parameters!$C$61*Parameters!$C$65*H124*(H98)*(1-EXP(-$B$94/(Parameters!$C$65*H124)))</f>
        <v>66.039409127746424</v>
      </c>
      <c r="I111" s="238">
        <f>H111*(EXP(-$B$94/(Parameters!$C$65*I124)))+Parameters!$C$61*Parameters!$C$65*I124*(I98)*(1-EXP(-$B$94/(Parameters!$C$65*I124)))</f>
        <v>70.367870047750742</v>
      </c>
      <c r="J111" s="238">
        <f>I111*(EXP(-$B$94/(Parameters!$C$65*J124)))+Parameters!$C$61*Parameters!$C$65*J124*(J98)*(1-EXP(-$B$94/(Parameters!$C$65*J124)))</f>
        <v>74.671261801620801</v>
      </c>
      <c r="K111" s="238">
        <f>J111*(EXP(-$B$94/(Parameters!$C$65*K124)))+Parameters!$C$61*Parameters!$C$65*K124*(K98)*(1-EXP(-$B$94/(Parameters!$C$65*K124)))</f>
        <v>78.869828604398592</v>
      </c>
      <c r="L111" s="238">
        <f>K111*(EXP(-$B$94/(Parameters!$C$65*L124)))+Parameters!$C$61*Parameters!$C$65*L124*(L98)*(1-EXP(-$B$94/(Parameters!$C$65*L124)))</f>
        <v>82.87123430859549</v>
      </c>
      <c r="M111" s="238">
        <f>L111*(EXP(-$B$94/(Parameters!$C$65*M124)))+Parameters!$C$61*Parameters!$C$65*M124*(M98)*(1-EXP(-$B$94/(Parameters!$C$65*M124)))</f>
        <v>86.568016547166195</v>
      </c>
      <c r="N111" s="238">
        <f>M111*(EXP(-$B$94/(Parameters!$C$65*N124)))+Parameters!$C$61*Parameters!$C$65*N124*(N98)*(1-EXP(-$B$94/(Parameters!$C$65*N124)))</f>
        <v>89.708538887787498</v>
      </c>
      <c r="O111" s="238">
        <f>N111*(EXP(-$B$94/(Parameters!$C$65*O124)))+Parameters!$C$61*Parameters!$C$65*O124*(O98)*(1-EXP(-$B$94/(Parameters!$C$65*O124)))</f>
        <v>92.259248379420129</v>
      </c>
      <c r="P111" s="238">
        <f>O111*(EXP(-$B$94/(Parameters!$C$65*P124)))+Parameters!$C$61*Parameters!$C$65*P124*(P98)*(1-EXP(-$B$94/(Parameters!$C$65*P124)))</f>
        <v>94.04415282194455</v>
      </c>
      <c r="Q111" s="239">
        <f>P111*(EXP(-$B$94/(Parameters!$C$65*Q124)))+Parameters!$C$61*Parameters!$C$65*Q124*(Q98)*(1-EXP(-$B$94/(Parameters!$C$65*Q124)))</f>
        <v>94.86942691371847</v>
      </c>
      <c r="R111" s="252">
        <f>Q111*(EXP(-$B$94/(Parameters!$C$65*R124)))+Parameters!$C$61*Parameters!$C$65*R124*(R98)*(1-EXP(-$B$94/(Parameters!$C$65*R124)))</f>
        <v>94.517205510547186</v>
      </c>
      <c r="S111" s="238">
        <f>R111*(EXP(-$B$94/(Parameters!$C$65*S124)))+Parameters!$C$61*Parameters!$C$65*S124*(S98)*(1-EXP(-$B$94/(Parameters!$C$65*S124)))</f>
        <v>92.946621086328022</v>
      </c>
      <c r="T111" s="238">
        <f>S111*(EXP(-$B$94/(Parameters!$C$65*T124)))+Parameters!$C$61*Parameters!$C$65*T124*(T98)*(1-EXP(-$B$94/(Parameters!$C$65*T124)))</f>
        <v>88.466959003483765</v>
      </c>
      <c r="U111" s="238">
        <f>T111*(EXP(-$B$94/(Parameters!$C$65*U124)))+Parameters!$C$61*Parameters!$C$65*U124*(U98)*(1-EXP(-$B$94/(Parameters!$C$65*U124)))</f>
        <v>82.417787509857291</v>
      </c>
      <c r="V111" s="238">
        <f>U111*(EXP(-$B$94/(Parameters!$C$65*V124)))+Parameters!$C$61*Parameters!$C$65*V124*(V98)*(1-EXP(-$B$94/(Parameters!$C$65*V124)))</f>
        <v>74.481621705150488</v>
      </c>
      <c r="W111" s="238">
        <f>V111*(EXP(-$B$94/(Parameters!$C$65*W124)))+Parameters!$C$61*Parameters!$C$65*W124*(W98)*(1-EXP(-$B$94/(Parameters!$C$65*W124)))</f>
        <v>64.416921146321911</v>
      </c>
      <c r="X111" s="238">
        <f>W111*(EXP(-$B$94/(Parameters!$C$65*X124)))+Parameters!$C$61*Parameters!$C$65*X124*(X98)*(1-EXP(-$B$94/(Parameters!$C$65*X124)))</f>
        <v>54.784334423665946</v>
      </c>
      <c r="Y111" s="238">
        <f>X111*(EXP(-$B$94/(Parameters!$C$65*Y124)))+Parameters!$C$61*Parameters!$C$65*Y124*(Y98)*(1-EXP(-$B$94/(Parameters!$C$65*Y124)))</f>
        <v>45.479044929208499</v>
      </c>
      <c r="Z111" s="238">
        <f>Y111*(EXP(-$B$94/(Parameters!$C$65*Z124)))+Parameters!$C$61*Parameters!$C$65*Z124*(Z98)*(1-EXP(-$B$94/(Parameters!$C$65*Z124)))</f>
        <v>36.474191041313389</v>
      </c>
      <c r="AA111" s="238">
        <f>Z111*(EXP(-$B$94/(Parameters!$C$65*AA124)))+Parameters!$C$61*Parameters!$C$65*AA124*(AA98)*(1-EXP(-$B$94/(Parameters!$C$65*AA124)))</f>
        <v>27.749105352403042</v>
      </c>
      <c r="AB111" s="238">
        <f>AA111*(EXP(-$B$94/(Parameters!$C$65*AB124)))+Parameters!$C$61*Parameters!$C$65*AB124*(AB98)*(1-EXP(-$B$94/(Parameters!$C$65*AB124)))</f>
        <v>19.285507596345411</v>
      </c>
      <c r="AC111" s="238">
        <f>AB111*(EXP(-$B$94/(Parameters!$C$65*AC124)))+Parameters!$C$61*Parameters!$C$65*AC124*(AC98)*(1-EXP(-$B$94/(Parameters!$C$65*AC124)))</f>
        <v>11.06696219069168</v>
      </c>
      <c r="AD111" s="238">
        <f>AC111*(EXP(-$B$94/(Parameters!$C$65*AD124)))+Parameters!$C$61*Parameters!$C$65*AD124*(AD98)*(1-EXP(-$B$94/(Parameters!$C$65*AD124)))</f>
        <v>3.0797979287224866</v>
      </c>
      <c r="AE111" s="238">
        <f>AD111*(EXP(-$B$94/(Parameters!$C$65*AE124)))+Parameters!$C$61*Parameters!$C$65*AE124*(AE98)*(1-EXP(-$B$94/(Parameters!$C$65*AE124)))</f>
        <v>-4.6801711080078565</v>
      </c>
      <c r="AF111" s="238">
        <f>AE111*(EXP(-$B$94/(Parameters!$C$65*AF124)))+Parameters!$C$61*Parameters!$C$65*AF124*(AF98)*(1-EXP(-$B$94/(Parameters!$C$65*AF124)))</f>
        <v>-12.21364226005184</v>
      </c>
      <c r="AG111" s="238">
        <f>AF111*(EXP(-$B$94/(Parameters!$C$65*AG124)))+Parameters!$C$61*Parameters!$C$65*AG124*(AG98)*(1-EXP(-$B$94/(Parameters!$C$65*AG124)))</f>
        <v>-19.517281329134608</v>
      </c>
      <c r="AH111" s="238">
        <f>AG111*(EXP(-$B$94/(Parameters!$C$65*AH124)))+Parameters!$C$61*Parameters!$C$65*AH124*(AH98)*(1-EXP(-$B$94/(Parameters!$C$65*AH124)))</f>
        <v>-26.583210115863693</v>
      </c>
      <c r="AI111" s="238">
        <f>AH111*(EXP(-$B$94/(Parameters!$C$65*AI124)))+Parameters!$C$61*Parameters!$C$65*AI124*(AI98)*(1-EXP(-$B$94/(Parameters!$C$65*AI124)))</f>
        <v>-33.398461545750564</v>
      </c>
      <c r="AJ111" s="238">
        <f>AI111*(EXP(-$B$94/(Parameters!$C$65*AJ124)))+Parameters!$C$61*Parameters!$C$65*AJ124*(AJ98)*(1-EXP(-$B$94/(Parameters!$C$65*AJ124)))</f>
        <v>-39.944369877427235</v>
      </c>
      <c r="AK111" s="238">
        <f>AJ111*(EXP(-$B$94/(Parameters!$C$65*AK124)))+Parameters!$C$61*Parameters!$C$65*AK124*(AK98)*(1-EXP(-$B$94/(Parameters!$C$65*AK124)))</f>
        <v>-46.195843756106228</v>
      </c>
      <c r="AL111" s="238">
        <f>AK111*(EXP(-$B$94/(Parameters!$C$65*AL124)))+Parameters!$C$61*Parameters!$C$65*AL124*(AL98)*(1-EXP(-$B$94/(Parameters!$C$65*AL124)))</f>
        <v>-52.175974529493239</v>
      </c>
      <c r="AM111" s="238">
        <f>AL111*(EXP(-$B$94/(Parameters!$C$65*AM124)))+Parameters!$C$61*Parameters!$C$65*AM124*(AM98)*(1-EXP(-$B$94/(Parameters!$C$65*AM124)))</f>
        <v>-52.114895344500027</v>
      </c>
      <c r="AN111" s="238">
        <f>AM111*(EXP(-$B$94/(Parameters!$C$65*AN124)))+Parameters!$C$61*Parameters!$C$65*AN124*(AN98)*(1-EXP(-$B$94/(Parameters!$C$65*AN124)))</f>
        <v>-52.039091654431317</v>
      </c>
      <c r="AO111" s="238">
        <f>AN111*(EXP(-$B$94/(Parameters!$C$65*AO124)))+Parameters!$C$61*Parameters!$C$65*AO124*(AO98)*(1-EXP(-$B$94/(Parameters!$C$65*AO124)))</f>
        <v>-52.108857375442312</v>
      </c>
      <c r="AP111" s="238">
        <f>AO111*(EXP(-$B$94/(Parameters!$C$65*AP124)))+Parameters!$C$61*Parameters!$C$65*AP124*(AP98)*(1-EXP(-$B$94/(Parameters!$C$65*AP124)))</f>
        <v>-52.303601775080473</v>
      </c>
      <c r="AQ111" s="238">
        <f>AP111*(EXP(-$B$94/(Parameters!$C$65*AQ124)))+Parameters!$C$61*Parameters!$C$65*AQ124*(AQ98)*(1-EXP(-$B$94/(Parameters!$C$65*AQ124)))</f>
        <v>-52.596948570176124</v>
      </c>
      <c r="AR111" s="238">
        <f>AQ111*(EXP(-$B$94/(Parameters!$C$65*AR124)))+Parameters!$C$61*Parameters!$C$65*AR124*(AR98)*(1-EXP(-$B$94/(Parameters!$C$65*AR124)))</f>
        <v>-52.962294831618784</v>
      </c>
      <c r="AS111" s="238">
        <f>AR111*(EXP(-$B$94/(Parameters!$C$65*AS124)))+Parameters!$C$61*Parameters!$C$65*AS124*(AS98)*(1-EXP(-$B$94/(Parameters!$C$65*AS124)))</f>
        <v>-53.373462856952798</v>
      </c>
      <c r="AT111" s="238">
        <f>AS111*(EXP(-$B$94/(Parameters!$C$65*AT124)))+Parameters!$C$61*Parameters!$C$65*AT124*(AT98)*(1-EXP(-$B$94/(Parameters!$C$65*AT124)))</f>
        <v>-53.804420870388583</v>
      </c>
      <c r="AU111" s="238">
        <f>AT111*(EXP(-$B$94/(Parameters!$C$65*AU124)))+Parameters!$C$61*Parameters!$C$65*AU124*(AU98)*(1-EXP(-$B$94/(Parameters!$C$65*AU124)))</f>
        <v>-54.228979936816799</v>
      </c>
      <c r="AV111" s="238">
        <f>AU111*(EXP(-$B$94/(Parameters!$C$65*AV124)))+Parameters!$C$61*Parameters!$C$65*AV124*(AV98)*(1-EXP(-$B$94/(Parameters!$C$65*AV124)))</f>
        <v>-54.620621276738383</v>
      </c>
      <c r="AW111" s="238">
        <f>AV111*(EXP(-$B$94/(Parameters!$C$65*AW124)))+Parameters!$C$61*Parameters!$C$65*AW124*(AW98)*(1-EXP(-$B$94/(Parameters!$C$65*AW124)))</f>
        <v>-54.952455761721993</v>
      </c>
      <c r="AX111" s="238">
        <f>AW111*(EXP(-$B$94/(Parameters!$C$65*AX124)))+Parameters!$C$61*Parameters!$C$65*AX124*(AX98)*(1-EXP(-$B$94/(Parameters!$C$65*AX124)))</f>
        <v>-55.197303310950389</v>
      </c>
      <c r="AY111" s="238">
        <f>AX111*(EXP(-$B$94/(Parameters!$C$65*AY124)))+Parameters!$C$61*Parameters!$C$65*AY124*(AY98)*(1-EXP(-$B$94/(Parameters!$C$65*AY124)))</f>
        <v>-55.327889562968863</v>
      </c>
      <c r="AZ111" s="238">
        <f>AY111*(EXP(-$B$94/(Parameters!$C$65*AZ124)))+Parameters!$C$61*Parameters!$C$65*AZ124*(AZ98)*(1-EXP(-$B$94/(Parameters!$C$65*AZ124)))</f>
        <v>-55.317166116372803</v>
      </c>
      <c r="BA111" s="238">
        <f>AZ111*(EXP(-$B$94/(Parameters!$C$65*BA124)))+Parameters!$C$61*Parameters!$C$65*BA124*(BA98)*(1-EXP(-$B$94/(Parameters!$C$65*BA124)))</f>
        <v>-55.138765359044257</v>
      </c>
      <c r="BB111" s="238">
        <f>BA111*(EXP(-$B$94/(Parameters!$C$65*BB124)))+Parameters!$C$61*Parameters!$C$65*BB124*(BB98)*(1-EXP(-$B$94/(Parameters!$C$65*BB124)))</f>
        <v>-54.767601631518012</v>
      </c>
      <c r="BC111" s="238">
        <f>BB111*(EXP(-$B$94/(Parameters!$C$65*BC124)))+Parameters!$C$61*Parameters!$C$65*BC124*(BC98)*(1-EXP(-$B$94/(Parameters!$C$65*BC124)))</f>
        <v>-54.180627289025985</v>
      </c>
      <c r="BD111" s="238">
        <f>BC111*(EXP(-$B$94/(Parameters!$C$65*BD124)))+Parameters!$C$61*Parameters!$C$65*BD124*(BD98)*(1-EXP(-$B$94/(Parameters!$C$65*BD124)))</f>
        <v>-53.357744646575163</v>
      </c>
      <c r="BE111" s="238">
        <f>BD111*(EXP(-$B$94/(Parameters!$C$65*BE124)))+Parameters!$C$61*Parameters!$C$65*BE124*(BE98)*(1-EXP(-$B$94/(Parameters!$C$65*BE124)))</f>
        <v>-52.282861938669512</v>
      </c>
      <c r="BF111" s="238">
        <f>BE111*(EXP(-$B$94/(Parameters!$C$65*BF124)))+Parameters!$C$61*Parameters!$C$65*BF124*(BF98)*(1-EXP(-$B$94/(Parameters!$C$65*BF124)))</f>
        <v>-50.945062403506611</v>
      </c>
      <c r="BG111" s="238">
        <f>BF111*(EXP(-$B$94/(Parameters!$C$65*BG124)))+Parameters!$C$61*Parameters!$C$65*BG124*(BG98)*(1-EXP(-$B$94/(Parameters!$C$65*BG124)))</f>
        <v>-36.781253191448819</v>
      </c>
      <c r="BH111" s="238">
        <f>BG111*(EXP(-$B$94/(Parameters!$C$65*BH124)))+Parameters!$C$61*Parameters!$C$65*BH124*(BH98)*(1-EXP(-$B$94/(Parameters!$C$65*BH124)))</f>
        <v>-25.959973054925396</v>
      </c>
      <c r="BI111" s="238">
        <f>BH111*(EXP(-$B$94/(Parameters!$C$65*BI124)))+Parameters!$C$61*Parameters!$C$65*BI124*(BI98)*(1-EXP(-$B$94/(Parameters!$C$65*BI124)))</f>
        <v>-18.354063226155255</v>
      </c>
      <c r="BJ111" s="238">
        <f>BI111*(EXP(-$B$94/(Parameters!$C$65*BJ124)))+Parameters!$C$61*Parameters!$C$65*BJ124*(BJ98)*(1-EXP(-$B$94/(Parameters!$C$65*BJ124)))</f>
        <v>-13.000369812320452</v>
      </c>
      <c r="BK111" s="238">
        <f>BJ111*(EXP(-$B$94/(Parameters!$C$65*BK124)))+Parameters!$C$61*Parameters!$C$65*BK124*(BK98)*(1-EXP(-$B$94/(Parameters!$C$65*BK124)))</f>
        <v>-9.2193753639388021</v>
      </c>
      <c r="BL111" s="238">
        <f>BK111*(EXP(-$B$94/(Parameters!$C$65*BL124)))+Parameters!$C$61*Parameters!$C$65*BL124*(BL98)*(1-EXP(-$B$94/(Parameters!$C$65*BL124)))</f>
        <v>-6.5420196925806584</v>
      </c>
      <c r="BM111" s="238">
        <f>BL111*(EXP(-$B$94/(Parameters!$C$65*BM124)))+Parameters!$C$61*Parameters!$C$65*BM124*(BM98)*(1-EXP(-$B$94/(Parameters!$C$65*BM124)))</f>
        <v>-4.6429523661445975</v>
      </c>
      <c r="BN111" s="238">
        <f>BM111*(EXP(-$B$94/(Parameters!$C$65*BN124)))+Parameters!$C$61*Parameters!$C$65*BN124*(BN98)*(1-EXP(-$B$94/(Parameters!$C$65*BN124)))</f>
        <v>-3.2946886557982498</v>
      </c>
      <c r="BO111" s="238">
        <f>BN111*(EXP(-$B$94/(Parameters!$C$65*BO124)))+Parameters!$C$61*Parameters!$C$65*BO124*(BO98)*(1-EXP(-$B$94/(Parameters!$C$65*BO124)))</f>
        <v>-2.3371211314655689</v>
      </c>
      <c r="BP111" s="238">
        <f>BO111*(EXP(-$B$94/(Parameters!$C$65*BP124)))+Parameters!$C$61*Parameters!$C$65*BP124*(BP98)*(1-EXP(-$B$94/(Parameters!$C$65*BP124)))</f>
        <v>-1.6570440107669155</v>
      </c>
      <c r="BQ111" s="238">
        <f>BP111*(EXP(-$B$94/(Parameters!$C$65*BQ124)))+Parameters!$C$61*Parameters!$C$65*BQ124*(BQ98)*(1-EXP(-$B$94/(Parameters!$C$65*BQ124)))</f>
        <v>-1.1741760315540022</v>
      </c>
      <c r="BR111" s="238">
        <f>BQ111*(EXP(-$B$94/(Parameters!$C$65*BR124)))+Parameters!$C$61*Parameters!$C$65*BR124*(BR98)*(1-EXP(-$B$94/(Parameters!$C$65*BR124)))</f>
        <v>-0.83148362160686895</v>
      </c>
      <c r="BS111" s="238">
        <f>BR111*(EXP(-$B$94/(Parameters!$C$65*BS124)))+Parameters!$C$61*Parameters!$C$65*BS124*(BS98)*(1-EXP(-$B$94/(Parameters!$C$65*BS124)))</f>
        <v>-0.58841078493987331</v>
      </c>
      <c r="BT111" s="238">
        <f>BS111*(EXP(-$B$94/(Parameters!$C$65*BT124)))+Parameters!$C$61*Parameters!$C$65*BT124*(BT98)*(1-EXP(-$B$94/(Parameters!$C$65*BT124)))</f>
        <v>-0.4161080853955732</v>
      </c>
      <c r="BU111" s="238">
        <f>BT111*(EXP(-$B$94/(Parameters!$C$65*BU124)))+Parameters!$C$61*Parameters!$C$65*BU124*(BU98)*(1-EXP(-$B$94/(Parameters!$C$65*BU124)))</f>
        <v>-0.29405417995138744</v>
      </c>
      <c r="BV111" s="238">
        <f>BU111*(EXP(-$B$94/(Parameters!$C$65*BV124)))+Parameters!$C$61*Parameters!$C$65*BV124*(BV98)*(1-EXP(-$B$94/(Parameters!$C$65*BV124)))</f>
        <v>-0.20765609937240218</v>
      </c>
      <c r="BW111" s="238">
        <f>BV111*(EXP(-$B$94/(Parameters!$C$65*BW124)))+Parameters!$C$61*Parameters!$C$65*BW124*(BW98)*(1-EXP(-$B$94/(Parameters!$C$65*BW124)))</f>
        <v>-0.14654160794970508</v>
      </c>
      <c r="BX111" s="238">
        <f>BW111*(EXP(-$B$94/(Parameters!$C$65*BX124)))+Parameters!$C$61*Parameters!$C$65*BX124*(BX98)*(1-EXP(-$B$94/(Parameters!$C$65*BX124)))</f>
        <v>-0.10334287056306037</v>
      </c>
      <c r="BY111" s="238">
        <f>BX111*(EXP(-$B$94/(Parameters!$C$65*BY124)))+Parameters!$C$61*Parameters!$C$65*BY124*(BY98)*(1-EXP(-$B$94/(Parameters!$C$65*BY124)))</f>
        <v>-7.2829753391530805E-2</v>
      </c>
      <c r="BZ111" s="238">
        <f>BY111*(EXP(-$B$94/(Parameters!$C$65*BZ124)))+Parameters!$C$61*Parameters!$C$65*BZ124*(BZ98)*(1-EXP(-$B$94/(Parameters!$C$65*BZ124)))</f>
        <v>-5.1292284287557117E-2</v>
      </c>
      <c r="CA111" s="238">
        <f>BZ111*(EXP(-$B$94/(Parameters!$C$65*CA124)))+Parameters!$C$61*Parameters!$C$65*CA124*(CA98)*(1-EXP(-$B$94/(Parameters!$C$65*CA124)))</f>
        <v>-3.6100788227386708E-2</v>
      </c>
      <c r="CB111" s="238">
        <f>CA111*(EXP(-$B$94/(Parameters!$C$65*CB124)))+Parameters!$C$61*Parameters!$C$65*CB124*(CB98)*(1-EXP(-$B$94/(Parameters!$C$65*CB124)))</f>
        <v>-2.5392740436360955E-2</v>
      </c>
      <c r="CC111" s="238">
        <f>CB111*(EXP(-$B$94/(Parameters!$C$65*CC124)))+Parameters!$C$61*Parameters!$C$65*CC124*(CC98)*(1-EXP(-$B$94/(Parameters!$C$65*CC124)))</f>
        <v>-1.7849975471601099E-2</v>
      </c>
      <c r="CD111" s="238">
        <f>CC111*(EXP(-$B$94/(Parameters!$C$65*CD124)))+Parameters!$C$61*Parameters!$C$65*CD124*(CD98)*(1-EXP(-$B$94/(Parameters!$C$65*CD124)))</f>
        <v>-1.2540295626327153E-2</v>
      </c>
    </row>
    <row r="112" spans="1:82" s="238" customFormat="1" ht="17.399999999999999" customHeight="1" x14ac:dyDescent="0.25">
      <c r="A112" s="238" t="s">
        <v>319</v>
      </c>
      <c r="B112" s="237">
        <f>+B212</f>
        <v>6.1864999999999997</v>
      </c>
      <c r="C112" s="238">
        <f>B112*(EXP(-$B$94/(Parameters!$C$66*C124)))+Parameters!$C$62*Parameters!$C$66*C124*(C98)*(1-EXP(-$B$94/(Parameters!$C$66*C124)))</f>
        <v>7.0136003914469205</v>
      </c>
      <c r="D112" s="271">
        <f>C112*(EXP(-$B$94/(Parameters!$C$66*D124)))+Parameters!$C$62*Parameters!$C$66*D124*(D98)*(1-EXP(-$B$94/(Parameters!$C$66*D124)))</f>
        <v>7.2885899732678068</v>
      </c>
      <c r="E112" s="271">
        <f>D112*(EXP(-$B$94/(Parameters!$C$66*E124)))+Parameters!$C$62*Parameters!$C$66*E124*(E98)*(1-EXP(-$B$94/(Parameters!$C$66*E124)))</f>
        <v>8.0473321145667729</v>
      </c>
      <c r="F112" s="271">
        <f>E112*(EXP(-$B$94/(Parameters!$C$66*F124)))+Parameters!$C$62*Parameters!$C$66*F124*(F98)*(1-EXP(-$B$94/(Parameters!$C$66*F124)))</f>
        <v>8.7605706901260607</v>
      </c>
      <c r="G112" s="271">
        <f>F112*(EXP(-$B$94/(Parameters!$C$66*G124)))+Parameters!$C$62*Parameters!$C$66*G124*(G98)*(1-EXP(-$B$94/(Parameters!$C$66*G124)))</f>
        <v>9.4522569288453013</v>
      </c>
      <c r="H112" s="271">
        <f>G112*(EXP(-$B$94/(Parameters!$C$66*H124)))+Parameters!$C$62*Parameters!$C$66*H124*(H98)*(1-EXP(-$B$94/(Parameters!$C$66*H124)))</f>
        <v>10.097666713650705</v>
      </c>
      <c r="I112" s="238">
        <f>H112*(EXP(-$B$94/(Parameters!$C$66*I124)))+Parameters!$C$62*Parameters!$C$66*I124*(I98)*(1-EXP(-$B$94/(Parameters!$C$66*I124)))</f>
        <v>10.815703547635003</v>
      </c>
      <c r="J112" s="238">
        <f>I112*(EXP(-$B$94/(Parameters!$C$66*J124)))+Parameters!$C$62*Parameters!$C$66*J124*(J98)*(1-EXP(-$B$94/(Parameters!$C$66*J124)))</f>
        <v>11.516488592308583</v>
      </c>
      <c r="K112" s="238">
        <f>J112*(EXP(-$B$94/(Parameters!$C$66*K124)))+Parameters!$C$62*Parameters!$C$66*K124*(K98)*(1-EXP(-$B$94/(Parameters!$C$66*K124)))</f>
        <v>12.16790951522546</v>
      </c>
      <c r="L112" s="238">
        <f>K112*(EXP(-$B$94/(Parameters!$C$66*L124)))+Parameters!$C$62*Parameters!$C$66*L124*(L98)*(1-EXP(-$B$94/(Parameters!$C$66*L124)))</f>
        <v>12.737840665821592</v>
      </c>
      <c r="M112" s="238">
        <f>L112*(EXP(-$B$94/(Parameters!$C$66*M124)))+Parameters!$C$62*Parameters!$C$66*M124*(M98)*(1-EXP(-$B$94/(Parameters!$C$66*M124)))</f>
        <v>13.188478275478444</v>
      </c>
      <c r="N112" s="238">
        <f>M112*(EXP(-$B$94/(Parameters!$C$66*N124)))+Parameters!$C$62*Parameters!$C$66*N124*(N98)*(1-EXP(-$B$94/(Parameters!$C$66*N124)))</f>
        <v>13.388917310965269</v>
      </c>
      <c r="O112" s="238">
        <f>N112*(EXP(-$B$94/(Parameters!$C$66*O124)))+Parameters!$C$62*Parameters!$C$66*O124*(O98)*(1-EXP(-$B$94/(Parameters!$C$66*O124)))</f>
        <v>13.399864496089041</v>
      </c>
      <c r="P112" s="238">
        <f>O112*(EXP(-$B$94/(Parameters!$C$66*P124)))+Parameters!$C$62*Parameters!$C$66*P124*(P98)*(1-EXP(-$B$94/(Parameters!$C$66*P124)))</f>
        <v>13.131370809040167</v>
      </c>
      <c r="Q112" s="239">
        <f>P112*(EXP(-$B$94/(Parameters!$C$66*Q124)))+Parameters!$C$62*Parameters!$C$66*Q124*(Q98)*(1-EXP(-$B$94/(Parameters!$C$66*Q124)))</f>
        <v>12.506631265486247</v>
      </c>
      <c r="R112" s="252">
        <f>Q112*(EXP(-$B$94/(Parameters!$C$66*R124)))+Parameters!$C$62*Parameters!$C$66*R124*(R98)*(1-EXP(-$B$94/(Parameters!$C$66*R124)))</f>
        <v>11.44587140778054</v>
      </c>
      <c r="S112" s="238">
        <f>R112*(EXP(-$B$94/(Parameters!$C$66*S124)))+Parameters!$C$62*Parameters!$C$66*S124*(S98)*(1-EXP(-$B$94/(Parameters!$C$66*S124)))</f>
        <v>10.014811913782733</v>
      </c>
      <c r="T112" s="238">
        <f>S112*(EXP(-$B$94/(Parameters!$C$66*T124)))+Parameters!$C$62*Parameters!$C$66*T124*(T98)*(1-EXP(-$B$94/(Parameters!$C$66*T124)))</f>
        <v>7.0149987517978403</v>
      </c>
      <c r="U112" s="238">
        <f>T112*(EXP(-$B$94/(Parameters!$C$66*U124)))+Parameters!$C$62*Parameters!$C$66*U124*(U98)*(1-EXP(-$B$94/(Parameters!$C$66*U124)))</f>
        <v>3.9710689476438463</v>
      </c>
      <c r="V112" s="238">
        <f>U112*(EXP(-$B$94/(Parameters!$C$66*V124)))+Parameters!$C$62*Parameters!$C$66*V124*(V98)*(1-EXP(-$B$94/(Parameters!$C$66*V124)))</f>
        <v>0.55841857313056931</v>
      </c>
      <c r="W112" s="238">
        <f>V112*(EXP(-$B$94/(Parameters!$C$66*W124)))+Parameters!$C$62*Parameters!$C$66*W124*(W98)*(1-EXP(-$B$94/(Parameters!$C$66*W124)))</f>
        <v>-3.332561951344899</v>
      </c>
      <c r="X112" s="238">
        <f>W112*(EXP(-$B$94/(Parameters!$C$66*X124)))+Parameters!$C$62*Parameters!$C$66*X124*(X98)*(1-EXP(-$B$94/(Parameters!$C$66*X124)))</f>
        <v>-5.6182179665637966</v>
      </c>
      <c r="Y112" s="238">
        <f>X112*(EXP(-$B$94/(Parameters!$C$66*Y124)))+Parameters!$C$62*Parameters!$C$66*Y124*(Y98)*(1-EXP(-$B$94/(Parameters!$C$66*Y124)))</f>
        <v>-7.0053844560808418</v>
      </c>
      <c r="Z112" s="238">
        <f>Y112*(EXP(-$B$94/(Parameters!$C$66*Z124)))+Parameters!$C$62*Parameters!$C$66*Z124*(Z98)*(1-EXP(-$B$94/(Parameters!$C$66*Z124)))</f>
        <v>-7.8995503983070563</v>
      </c>
      <c r="AA112" s="238">
        <f>Z112*(EXP(-$B$94/(Parameters!$C$66*AA124)))+Parameters!$C$62*Parameters!$C$66*AA124*(AA98)*(1-EXP(-$B$94/(Parameters!$C$66*AA124)))</f>
        <v>-8.527804738901704</v>
      </c>
      <c r="AB112" s="238">
        <f>AA112*(EXP(-$B$94/(Parameters!$C$66*AB124)))+Parameters!$C$62*Parameters!$C$66*AB124*(AB98)*(1-EXP(-$B$94/(Parameters!$C$66*AB124)))</f>
        <v>-9.0150221259089882</v>
      </c>
      <c r="AC112" s="238">
        <f>AB112*(EXP(-$B$94/(Parameters!$C$66*AC124)))+Parameters!$C$62*Parameters!$C$66*AC124*(AC98)*(1-EXP(-$B$94/(Parameters!$C$66*AC124)))</f>
        <v>-9.4280564354193306</v>
      </c>
      <c r="AD112" s="238">
        <f>AC112*(EXP(-$B$94/(Parameters!$C$66*AD124)))+Parameters!$C$62*Parameters!$C$66*AD124*(AD98)*(1-EXP(-$B$94/(Parameters!$C$66*AD124)))</f>
        <v>-9.800782992168136</v>
      </c>
      <c r="AE112" s="238">
        <f>AD112*(EXP(-$B$94/(Parameters!$C$66*AE124)))+Parameters!$C$62*Parameters!$C$66*AE124*(AE98)*(1-EXP(-$B$94/(Parameters!$C$66*AE124)))</f>
        <v>-10.144272325768084</v>
      </c>
      <c r="AF112" s="238">
        <f>AE112*(EXP(-$B$94/(Parameters!$C$66*AF124)))+Parameters!$C$62*Parameters!$C$66*AF124*(AF98)*(1-EXP(-$B$94/(Parameters!$C$66*AF124)))</f>
        <v>-10.461835322901241</v>
      </c>
      <c r="AG112" s="238">
        <f>AF112*(EXP(-$B$94/(Parameters!$C$66*AG124)))+Parameters!$C$62*Parameters!$C$66*AG124*(AG98)*(1-EXP(-$B$94/(Parameters!$C$66*AG124)))</f>
        <v>-10.752688058297505</v>
      </c>
      <c r="AH112" s="238">
        <f>AG112*(EXP(-$B$94/(Parameters!$C$66*AH124)))+Parameters!$C$62*Parameters!$C$66*AH124*(AH98)*(1-EXP(-$B$94/(Parameters!$C$66*AH124)))</f>
        <v>-11.013811384030541</v>
      </c>
      <c r="AI112" s="238">
        <f>AH112*(EXP(-$B$94/(Parameters!$C$66*AI124)))+Parameters!$C$62*Parameters!$C$66*AI124*(AI98)*(1-EXP(-$B$94/(Parameters!$C$66*AI124)))</f>
        <v>-11.240959578380139</v>
      </c>
      <c r="AJ112" s="238">
        <f>AI112*(EXP(-$B$94/(Parameters!$C$66*AJ124)))+Parameters!$C$62*Parameters!$C$66*AJ124*(AJ98)*(1-EXP(-$B$94/(Parameters!$C$66*AJ124)))</f>
        <v>-11.429203285100343</v>
      </c>
      <c r="AK112" s="238">
        <f>AJ112*(EXP(-$B$94/(Parameters!$C$66*AK124)))+Parameters!$C$62*Parameters!$C$66*AK124*(AK98)*(1-EXP(-$B$94/(Parameters!$C$66*AK124)))</f>
        <v>-11.573201700463567</v>
      </c>
      <c r="AL112" s="238">
        <f>AK112*(EXP(-$B$94/(Parameters!$C$66*AL124)))+Parameters!$C$62*Parameters!$C$66*AL124*(AL98)*(1-EXP(-$B$94/(Parameters!$C$66*AL124)))</f>
        <v>-11.743623118879277</v>
      </c>
      <c r="AM112" s="238">
        <f>AL112*(EXP(-$B$94/(Parameters!$C$66*AM124)))+Parameters!$C$62*Parameters!$C$66*AM124*(AM98)*(1-EXP(-$B$94/(Parameters!$C$66*AM124)))</f>
        <v>-8.0961951728268531</v>
      </c>
      <c r="AN112" s="238">
        <f>AM112*(EXP(-$B$94/(Parameters!$C$66*AN124)))+Parameters!$C$62*Parameters!$C$66*AN124*(AN98)*(1-EXP(-$B$94/(Parameters!$C$66*AN124)))</f>
        <v>-6.6901036879615141</v>
      </c>
      <c r="AO112" s="238">
        <f>AN112*(EXP(-$B$94/(Parameters!$C$66*AO124)))+Parameters!$C$62*Parameters!$C$66*AO124*(AO98)*(1-EXP(-$B$94/(Parameters!$C$66*AO124)))</f>
        <v>-6.2782253029758479</v>
      </c>
      <c r="AP112" s="238">
        <f>AO112*(EXP(-$B$94/(Parameters!$C$66*AP124)))+Parameters!$C$62*Parameters!$C$66*AP124*(AP98)*(1-EXP(-$B$94/(Parameters!$C$66*AP124)))</f>
        <v>-6.2189308677831878</v>
      </c>
      <c r="AQ112" s="238">
        <f>AP112*(EXP(-$B$94/(Parameters!$C$66*AQ124)))+Parameters!$C$62*Parameters!$C$66*AQ124*(AQ98)*(1-EXP(-$B$94/(Parameters!$C$66*AQ124)))</f>
        <v>-6.2721824488977926</v>
      </c>
      <c r="AR112" s="238">
        <f>AQ112*(EXP(-$B$94/(Parameters!$C$66*AR124)))+Parameters!$C$62*Parameters!$C$66*AR124*(AR98)*(1-EXP(-$B$94/(Parameters!$C$66*AR124)))</f>
        <v>-6.3513821394049614</v>
      </c>
      <c r="AS112" s="238">
        <f>AR112*(EXP(-$B$94/(Parameters!$C$66*AS124)))+Parameters!$C$62*Parameters!$C$66*AS124*(AS98)*(1-EXP(-$B$94/(Parameters!$C$66*AS124)))</f>
        <v>-6.426052738367007</v>
      </c>
      <c r="AT112" s="238">
        <f>AS112*(EXP(-$B$94/(Parameters!$C$66*AT124)))+Parameters!$C$62*Parameters!$C$66*AT124*(AT98)*(1-EXP(-$B$94/(Parameters!$C$66*AT124)))</f>
        <v>-6.4854414319611742</v>
      </c>
      <c r="AU112" s="238">
        <f>AT112*(EXP(-$B$94/(Parameters!$C$66*AU124)))+Parameters!$C$62*Parameters!$C$66*AU124*(AU98)*(1-EXP(-$B$94/(Parameters!$C$66*AU124)))</f>
        <v>-6.5254573449141988</v>
      </c>
      <c r="AV112" s="238">
        <f>AU112*(EXP(-$B$94/(Parameters!$C$66*AV124)))+Parameters!$C$62*Parameters!$C$66*AV124*(AV98)*(1-EXP(-$B$94/(Parameters!$C$66*AV124)))</f>
        <v>-6.5441981245506673</v>
      </c>
      <c r="AW112" s="238">
        <f>AV112*(EXP(-$B$94/(Parameters!$C$66*AW124)))+Parameters!$C$62*Parameters!$C$66*AW124*(AW98)*(1-EXP(-$B$94/(Parameters!$C$66*AW124)))</f>
        <v>-6.5405111081544032</v>
      </c>
      <c r="AX112" s="238">
        <f>AW112*(EXP(-$B$94/(Parameters!$C$66*AX124)))+Parameters!$C$62*Parameters!$C$66*AX124*(AX98)*(1-EXP(-$B$94/(Parameters!$C$66*AX124)))</f>
        <v>-6.5135774705159175</v>
      </c>
      <c r="AY112" s="238">
        <f>AX112*(EXP(-$B$94/(Parameters!$C$66*AY124)))+Parameters!$C$62*Parameters!$C$66*AY124*(AY98)*(1-EXP(-$B$94/(Parameters!$C$66*AY124)))</f>
        <v>-6.4628216297694081</v>
      </c>
      <c r="AZ112" s="238">
        <f>AY112*(EXP(-$B$94/(Parameters!$C$66*AZ124)))+Parameters!$C$62*Parameters!$C$66*AZ124*(AZ98)*(1-EXP(-$B$94/(Parameters!$C$66*AZ124)))</f>
        <v>-6.3879153039421963</v>
      </c>
      <c r="BA112" s="238">
        <f>AZ112*(EXP(-$B$94/(Parameters!$C$66*BA124)))+Parameters!$C$62*Parameters!$C$66*BA124*(BA98)*(1-EXP(-$B$94/(Parameters!$C$66*BA124)))</f>
        <v>-6.2888038390816128</v>
      </c>
      <c r="BB112" s="238">
        <f>BA112*(EXP(-$B$94/(Parameters!$C$66*BB124)))+Parameters!$C$62*Parameters!$C$66*BB124*(BB98)*(1-EXP(-$B$94/(Parameters!$C$66*BB124)))</f>
        <v>-6.1657330490727986</v>
      </c>
      <c r="BC112" s="238">
        <f>BB112*(EXP(-$B$94/(Parameters!$C$66*BC124)))+Parameters!$C$62*Parameters!$C$66*BC124*(BC98)*(1-EXP(-$B$94/(Parameters!$C$66*BC124)))</f>
        <v>-6.0192699212075231</v>
      </c>
      <c r="BD112" s="238">
        <f>BC112*(EXP(-$B$94/(Parameters!$C$66*BD124)))+Parameters!$C$62*Parameters!$C$66*BD124*(BD98)*(1-EXP(-$B$94/(Parameters!$C$66*BD124)))</f>
        <v>-5.8503147292110809</v>
      </c>
      <c r="BE112" s="238">
        <f>BD112*(EXP(-$B$94/(Parameters!$C$66*BE124)))+Parameters!$C$62*Parameters!$C$66*BE124*(BE98)*(1-EXP(-$B$94/(Parameters!$C$66*BE124)))</f>
        <v>-5.6601032682338044</v>
      </c>
      <c r="BF112" s="238">
        <f>BE112*(EXP(-$B$94/(Parameters!$C$66*BF124)))+Parameters!$C$62*Parameters!$C$66*BF124*(BF98)*(1-EXP(-$B$94/(Parameters!$C$66*BF124)))</f>
        <v>-5.450198464206899</v>
      </c>
      <c r="BG112" s="238">
        <f>BF112*(EXP(-$B$94/(Parameters!$C$66*BG124)))+Parameters!$C$62*Parameters!$C$66*BG124*(BG98)*(1-EXP(-$B$94/(Parameters!$C$66*BG124)))</f>
        <v>-0.34327718244401217</v>
      </c>
      <c r="BH112" s="238">
        <f>BG112*(EXP(-$B$94/(Parameters!$C$66*BH124)))+Parameters!$C$62*Parameters!$C$66*BH124*(BH98)*(1-EXP(-$B$94/(Parameters!$C$66*BH124)))</f>
        <v>-1.7836271560797572E-2</v>
      </c>
      <c r="BI112" s="238">
        <f>BH112*(EXP(-$B$94/(Parameters!$C$66*BI124)))+Parameters!$C$62*Parameters!$C$66*BI124*(BI98)*(1-EXP(-$B$94/(Parameters!$C$66*BI124)))</f>
        <v>-9.4044002554622547E-4</v>
      </c>
      <c r="BJ112" s="238">
        <f>BI112*(EXP(-$B$94/(Parameters!$C$66*BJ124)))+Parameters!$C$62*Parameters!$C$66*BJ124*(BJ98)*(1-EXP(-$B$94/(Parameters!$C$66*BJ124)))</f>
        <v>-5.0362801167657285E-5</v>
      </c>
      <c r="BK112" s="238">
        <f>BJ112*(EXP(-$B$94/(Parameters!$C$66*BK124)))+Parameters!$C$62*Parameters!$C$66*BK124*(BK98)*(1-EXP(-$B$94/(Parameters!$C$66*BK124)))</f>
        <v>-2.7247189596281353E-6</v>
      </c>
      <c r="BL112" s="238">
        <f>BK112*(EXP(-$B$94/(Parameters!$C$66*BL124)))+Parameters!$C$62*Parameters!$C$66*BL124*(BL98)*(1-EXP(-$B$94/(Parameters!$C$66*BL124)))</f>
        <v>-1.4817637952438181E-7</v>
      </c>
      <c r="BM112" s="238">
        <f>BL112*(EXP(-$B$94/(Parameters!$C$66*BM124)))+Parameters!$C$62*Parameters!$C$66*BM124*(BM98)*(1-EXP(-$B$94/(Parameters!$C$66*BM124)))</f>
        <v>-8.0695182465088147E-9</v>
      </c>
      <c r="BN112" s="238">
        <f>BM112*(EXP(-$B$94/(Parameters!$C$66*BN124)))+Parameters!$C$62*Parameters!$C$66*BN124*(BN98)*(1-EXP(-$B$94/(Parameters!$C$66*BN124)))</f>
        <v>-4.3892273307056628E-10</v>
      </c>
      <c r="BO112" s="238">
        <f>BN112*(EXP(-$B$94/(Parameters!$C$66*BO124)))+Parameters!$C$62*Parameters!$C$66*BO124*(BO98)*(1-EXP(-$B$94/(Parameters!$C$66*BO124)))</f>
        <v>-2.3802760293437545E-11</v>
      </c>
      <c r="BP112" s="238">
        <f>BO112*(EXP(-$B$94/(Parameters!$C$66*BP124)))+Parameters!$C$62*Parameters!$C$66*BP124*(BP98)*(1-EXP(-$B$94/(Parameters!$C$66*BP124)))</f>
        <v>-1.2854348873072375E-12</v>
      </c>
      <c r="BQ112" s="238">
        <f>BP112*(EXP(-$B$94/(Parameters!$C$66*BQ124)))+Parameters!$C$62*Parameters!$C$66*BQ124*(BQ98)*(1-EXP(-$B$94/(Parameters!$C$66*BQ124)))</f>
        <v>-6.9074852917372241E-14</v>
      </c>
      <c r="BR112" s="238">
        <f>BQ112*(EXP(-$B$94/(Parameters!$C$66*BR124)))+Parameters!$C$62*Parameters!$C$66*BR124*(BR98)*(1-EXP(-$B$94/(Parameters!$C$66*BR124)))</f>
        <v>-3.6916844851298166E-15</v>
      </c>
      <c r="BS112" s="238">
        <f>BR112*(EXP(-$B$94/(Parameters!$C$66*BS124)))+Parameters!$C$62*Parameters!$C$66*BS124*(BS98)*(1-EXP(-$B$94/(Parameters!$C$66*BS124)))</f>
        <v>-1.9617225441264011E-16</v>
      </c>
      <c r="BT112" s="238">
        <f>BS112*(EXP(-$B$94/(Parameters!$C$66*BT124)))+Parameters!$C$62*Parameters!$C$66*BT124*(BT98)*(1-EXP(-$B$94/(Parameters!$C$66*BT124)))</f>
        <v>-1.0363167419389256E-17</v>
      </c>
      <c r="BU112" s="238">
        <f>BT112*(EXP(-$B$94/(Parameters!$C$66*BU124)))+Parameters!$C$62*Parameters!$C$66*BU124*(BU98)*(1-EXP(-$B$94/(Parameters!$C$66*BU124)))</f>
        <v>-5.4420744362760794E-19</v>
      </c>
      <c r="BV112" s="238">
        <f>BU112*(EXP(-$B$94/(Parameters!$C$66*BV124)))+Parameters!$C$62*Parameters!$C$66*BV124*(BV98)*(1-EXP(-$B$94/(Parameters!$C$66*BV124)))</f>
        <v>-2.8409093528119094E-20</v>
      </c>
      <c r="BW112" s="238">
        <f>BV112*(EXP(-$B$94/(Parameters!$C$66*BW124)))+Parameters!$C$62*Parameters!$C$66*BW124*(BW98)*(1-EXP(-$B$94/(Parameters!$C$66*BW124)))</f>
        <v>-1.4743307491798481E-21</v>
      </c>
      <c r="BX112" s="238">
        <f>BW112*(EXP(-$B$94/(Parameters!$C$66*BX124)))+Parameters!$C$62*Parameters!$C$66*BX124*(BX98)*(1-EXP(-$B$94/(Parameters!$C$66*BX124)))</f>
        <v>-7.6070156028082159E-23</v>
      </c>
      <c r="BY112" s="238">
        <f>BX112*(EXP(-$B$94/(Parameters!$C$66*BY124)))+Parameters!$C$62*Parameters!$C$66*BY124*(BY98)*(1-EXP(-$B$94/(Parameters!$C$66*BY124)))</f>
        <v>-3.9026690378694204E-24</v>
      </c>
      <c r="BZ112" s="238">
        <f>BY112*(EXP(-$B$94/(Parameters!$C$66*BZ124)))+Parameters!$C$62*Parameters!$C$66*BZ124*(BZ98)*(1-EXP(-$B$94/(Parameters!$C$66*BZ124)))</f>
        <v>-1.9910823334489088E-25</v>
      </c>
      <c r="CA112" s="238">
        <f>BZ112*(EXP(-$B$94/(Parameters!$C$66*CA124)))+Parameters!$C$62*Parameters!$C$66*CA124*(CA98)*(1-EXP(-$B$94/(Parameters!$C$66*CA124)))</f>
        <v>-1.0103049267783669E-26</v>
      </c>
      <c r="CB112" s="238">
        <f>CA112*(EXP(-$B$94/(Parameters!$C$66*CB124)))+Parameters!$C$62*Parameters!$C$66*CB124*(CB98)*(1-EXP(-$B$94/(Parameters!$C$66*CB124)))</f>
        <v>-5.0992841877101537E-28</v>
      </c>
      <c r="CC112" s="238">
        <f>CB112*(EXP(-$B$94/(Parameters!$C$66*CC124)))+Parameters!$C$62*Parameters!$C$66*CC124*(CC98)*(1-EXP(-$B$94/(Parameters!$C$66*CC124)))</f>
        <v>-2.5604609477054054E-29</v>
      </c>
      <c r="CD112" s="238">
        <f>CC112*(EXP(-$B$94/(Parameters!$C$66*CD124)))+Parameters!$C$62*Parameters!$C$66*CD124*(CD98)*(1-EXP(-$B$94/(Parameters!$C$66*CD124)))</f>
        <v>-1.279199227332418E-30</v>
      </c>
    </row>
    <row r="113" spans="1:82" s="155" customFormat="1" ht="17.399999999999999" customHeight="1" x14ac:dyDescent="0.25">
      <c r="A113" s="231"/>
      <c r="B113" s="231"/>
      <c r="C113" s="231"/>
      <c r="D113" s="350"/>
      <c r="E113" s="350"/>
      <c r="F113" s="350"/>
      <c r="G113" s="350"/>
      <c r="H113" s="350"/>
      <c r="I113" s="231"/>
      <c r="J113" s="231"/>
      <c r="K113" s="231"/>
      <c r="L113" s="231"/>
      <c r="M113" s="231"/>
      <c r="N113" s="231"/>
      <c r="O113" s="231"/>
      <c r="P113" s="231"/>
      <c r="Q113" s="232"/>
      <c r="R113" s="335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1"/>
      <c r="AE113" s="231"/>
      <c r="AF113" s="231"/>
      <c r="AG113" s="231"/>
      <c r="AH113" s="231"/>
      <c r="AI113" s="231"/>
      <c r="AJ113" s="231"/>
      <c r="AK113" s="231"/>
      <c r="AL113" s="231"/>
      <c r="AM113" s="231"/>
      <c r="AN113" s="231"/>
      <c r="AO113" s="231"/>
      <c r="AP113" s="231"/>
      <c r="AQ113" s="231"/>
      <c r="AR113" s="231"/>
      <c r="AS113" s="231"/>
      <c r="AT113" s="231"/>
      <c r="AU113" s="231"/>
      <c r="AV113" s="231"/>
      <c r="AW113" s="231"/>
      <c r="AX113" s="231"/>
      <c r="AY113" s="231"/>
    </row>
    <row r="114" spans="1:82" s="238" customFormat="1" ht="17.399999999999999" customHeight="1" x14ac:dyDescent="0.25">
      <c r="A114" s="238" t="s">
        <v>474</v>
      </c>
      <c r="B114" s="237">
        <f t="shared" ref="B114:BM114" si="113">$B$100+B109+B110+B111+B112</f>
        <v>886.51149999999996</v>
      </c>
      <c r="C114" s="238">
        <f t="shared" si="113"/>
        <v>915.6801741468297</v>
      </c>
      <c r="D114" s="271">
        <f t="shared" si="113"/>
        <v>940.91109105564635</v>
      </c>
      <c r="E114" s="271">
        <f t="shared" si="113"/>
        <v>967.29128163882672</v>
      </c>
      <c r="F114" s="271">
        <f t="shared" si="113"/>
        <v>993.7507397552298</v>
      </c>
      <c r="G114" s="271">
        <f t="shared" si="113"/>
        <v>1020.1261654641457</v>
      </c>
      <c r="H114" s="271">
        <f t="shared" si="113"/>
        <v>1046.0930550465444</v>
      </c>
      <c r="I114" s="238">
        <f t="shared" si="113"/>
        <v>1072.1050439363632</v>
      </c>
      <c r="J114" s="238">
        <f t="shared" si="113"/>
        <v>1097.8372573067525</v>
      </c>
      <c r="K114" s="238">
        <f t="shared" si="113"/>
        <v>1123.0089317844086</v>
      </c>
      <c r="L114" s="238">
        <f t="shared" si="113"/>
        <v>1147.3055958385096</v>
      </c>
      <c r="M114" s="238">
        <f t="shared" si="113"/>
        <v>1170.3681500727721</v>
      </c>
      <c r="N114" s="238">
        <f t="shared" si="113"/>
        <v>1191.3644288209089</v>
      </c>
      <c r="O114" s="238">
        <f t="shared" si="113"/>
        <v>1210.211217133538</v>
      </c>
      <c r="P114" s="238">
        <f t="shared" si="113"/>
        <v>1226.3261040979555</v>
      </c>
      <c r="Q114" s="239">
        <f t="shared" si="113"/>
        <v>1239.0836402645316</v>
      </c>
      <c r="R114" s="252">
        <f t="shared" si="113"/>
        <v>1247.7883682117053</v>
      </c>
      <c r="S114" s="238">
        <f t="shared" si="113"/>
        <v>1252.3484050089346</v>
      </c>
      <c r="T114" s="238">
        <f t="shared" si="113"/>
        <v>1247.1273435629257</v>
      </c>
      <c r="U114" s="238">
        <f t="shared" si="113"/>
        <v>1236.9278175925517</v>
      </c>
      <c r="V114" s="238">
        <f t="shared" si="113"/>
        <v>1220.5908112530094</v>
      </c>
      <c r="W114" s="238">
        <f t="shared" si="113"/>
        <v>1197.2622688397034</v>
      </c>
      <c r="X114" s="238">
        <f t="shared" si="113"/>
        <v>1175.5729605078129</v>
      </c>
      <c r="Y114" s="238">
        <f t="shared" si="113"/>
        <v>1154.6538519360813</v>
      </c>
      <c r="Z114" s="238">
        <f t="shared" si="113"/>
        <v>1134.0379000360133</v>
      </c>
      <c r="AA114" s="238">
        <f t="shared" si="113"/>
        <v>1113.4434290348129</v>
      </c>
      <c r="AB114" s="238">
        <f t="shared" si="113"/>
        <v>1092.6923111356559</v>
      </c>
      <c r="AC114" s="238">
        <f t="shared" si="113"/>
        <v>1071.6645157462883</v>
      </c>
      <c r="AD114" s="238">
        <f t="shared" si="113"/>
        <v>1050.2746984939224</v>
      </c>
      <c r="AE114" s="238">
        <f t="shared" si="113"/>
        <v>1028.4788068019282</v>
      </c>
      <c r="AF114" s="238">
        <f t="shared" si="113"/>
        <v>1006.2432246879405</v>
      </c>
      <c r="AG114" s="238">
        <f t="shared" si="113"/>
        <v>983.5418112318074</v>
      </c>
      <c r="AH114" s="238">
        <f t="shared" si="113"/>
        <v>960.35471754209493</v>
      </c>
      <c r="AI114" s="238">
        <f t="shared" si="113"/>
        <v>936.6681658582379</v>
      </c>
      <c r="AJ114" s="238">
        <f t="shared" si="113"/>
        <v>912.47490307884732</v>
      </c>
      <c r="AK114" s="238">
        <f t="shared" si="113"/>
        <v>887.77530933139371</v>
      </c>
      <c r="AL114" s="238">
        <f t="shared" si="113"/>
        <v>862.46138054601852</v>
      </c>
      <c r="AM114" s="238">
        <f t="shared" si="113"/>
        <v>855.52960079176751</v>
      </c>
      <c r="AN114" s="238">
        <f t="shared" si="113"/>
        <v>845.87169602005986</v>
      </c>
      <c r="AO114" s="238">
        <f t="shared" si="113"/>
        <v>834.60055970378085</v>
      </c>
      <c r="AP114" s="238">
        <f t="shared" si="113"/>
        <v>822.36892197761767</v>
      </c>
      <c r="AQ114" s="238">
        <f t="shared" si="113"/>
        <v>809.43153173130736</v>
      </c>
      <c r="AR114" s="238">
        <f t="shared" si="113"/>
        <v>795.88930472782818</v>
      </c>
      <c r="AS114" s="238">
        <f t="shared" si="113"/>
        <v>781.78654337382432</v>
      </c>
      <c r="AT114" s="238">
        <f t="shared" si="113"/>
        <v>767.14794178753505</v>
      </c>
      <c r="AU114" s="238">
        <f t="shared" si="113"/>
        <v>751.99224431201048</v>
      </c>
      <c r="AV114" s="238">
        <f t="shared" si="113"/>
        <v>736.33719275740089</v>
      </c>
      <c r="AW114" s="238">
        <f t="shared" si="113"/>
        <v>720.20133083634369</v>
      </c>
      <c r="AX114" s="238">
        <f t="shared" si="113"/>
        <v>703.60470177881655</v>
      </c>
      <c r="AY114" s="238">
        <f t="shared" si="113"/>
        <v>686.56915251311398</v>
      </c>
      <c r="AZ114" s="238">
        <f t="shared" si="113"/>
        <v>669.11848331056956</v>
      </c>
      <c r="BA114" s="238">
        <f t="shared" si="113"/>
        <v>651.27852056366453</v>
      </c>
      <c r="BB114" s="238">
        <f t="shared" si="113"/>
        <v>633.07714100929866</v>
      </c>
      <c r="BC114" s="238">
        <f t="shared" si="113"/>
        <v>614.54426607806715</v>
      </c>
      <c r="BD114" s="238">
        <f t="shared" si="113"/>
        <v>595.71185095484805</v>
      </c>
      <c r="BE114" s="238">
        <f t="shared" si="113"/>
        <v>576.61390708168062</v>
      </c>
      <c r="BF114" s="238">
        <f t="shared" si="113"/>
        <v>557.28661723293089</v>
      </c>
      <c r="BG114" s="238">
        <f t="shared" si="113"/>
        <v>578.02676211689845</v>
      </c>
      <c r="BH114" s="238">
        <f t="shared" si="113"/>
        <v>590.6968341698522</v>
      </c>
      <c r="BI114" s="238">
        <f t="shared" si="113"/>
        <v>599.78738704780392</v>
      </c>
      <c r="BJ114" s="238">
        <f t="shared" si="113"/>
        <v>606.55591378598979</v>
      </c>
      <c r="BK114" s="238">
        <f t="shared" si="113"/>
        <v>611.70171788090818</v>
      </c>
      <c r="BL114" s="238">
        <f t="shared" si="113"/>
        <v>615.69874431936262</v>
      </c>
      <c r="BM114" s="238">
        <f t="shared" si="113"/>
        <v>618.875569097381</v>
      </c>
      <c r="BN114" s="238">
        <f t="shared" ref="BN114:CB114" si="114">$B$100+BN109+BN110+BN111+BN112</f>
        <v>621.46212640403007</v>
      </c>
      <c r="BO114" s="238">
        <f t="shared" si="114"/>
        <v>623.62044731970718</v>
      </c>
      <c r="BP114" s="238">
        <f t="shared" si="114"/>
        <v>625.46530142870893</v>
      </c>
      <c r="BQ114" s="238">
        <f t="shared" si="114"/>
        <v>627.07828768414527</v>
      </c>
      <c r="BR114" s="238">
        <f t="shared" si="114"/>
        <v>628.5175876917009</v>
      </c>
      <c r="BS114" s="238">
        <f t="shared" si="114"/>
        <v>629.82478698768944</v>
      </c>
      <c r="BT114" s="238">
        <f t="shared" si="114"/>
        <v>631.02968038014228</v>
      </c>
      <c r="BU114" s="238">
        <f t="shared" si="114"/>
        <v>632.15367352975591</v>
      </c>
      <c r="BV114" s="238">
        <f t="shared" si="114"/>
        <v>633.21219827892867</v>
      </c>
      <c r="BW114" s="238">
        <f t="shared" si="114"/>
        <v>634.21643084718369</v>
      </c>
      <c r="BX114" s="238">
        <f t="shared" si="114"/>
        <v>635.17451529876132</v>
      </c>
      <c r="BY114" s="238">
        <f t="shared" si="114"/>
        <v>636.09243505530617</v>
      </c>
      <c r="BZ114" s="238">
        <f t="shared" si="114"/>
        <v>636.97463367226624</v>
      </c>
      <c r="CA114" s="238">
        <f t="shared" si="114"/>
        <v>637.82445687051529</v>
      </c>
      <c r="CB114" s="238">
        <f t="shared" si="114"/>
        <v>638.64446712676965</v>
      </c>
      <c r="CC114" s="238">
        <f>$B$100+CC109+CC110+CC111+CC112</f>
        <v>639.43666742128175</v>
      </c>
      <c r="CD114" s="238">
        <f>$B$100+CD109+CD110+CD111+CD112</f>
        <v>640.20266026140735</v>
      </c>
    </row>
    <row r="115" spans="1:82" s="252" customFormat="1" ht="17.399999999999999" customHeight="1" x14ac:dyDescent="0.25">
      <c r="A115" s="251" t="s">
        <v>475</v>
      </c>
      <c r="B115" s="252">
        <f t="shared" ref="B115:AG115" si="115">+B173</f>
        <v>886.51280139999994</v>
      </c>
      <c r="C115" s="252">
        <f t="shared" si="115"/>
        <v>915.71854828979997</v>
      </c>
      <c r="D115" s="319">
        <f t="shared" si="115"/>
        <v>939.76411195729997</v>
      </c>
      <c r="E115" s="319">
        <f t="shared" si="115"/>
        <v>964.66660233319999</v>
      </c>
      <c r="F115" s="319">
        <f t="shared" si="115"/>
        <v>989.77972888149998</v>
      </c>
      <c r="G115" s="319">
        <f t="shared" si="115"/>
        <v>1014.690605751</v>
      </c>
      <c r="H115" s="319">
        <f t="shared" si="115"/>
        <v>1039.0031835953</v>
      </c>
      <c r="I115" s="252">
        <f t="shared" si="115"/>
        <v>1063.1594622655</v>
      </c>
      <c r="J115" s="252">
        <f t="shared" si="115"/>
        <v>1086.8160763225001</v>
      </c>
      <c r="K115" s="252">
        <f t="shared" si="115"/>
        <v>1109.6534696481999</v>
      </c>
      <c r="L115" s="252">
        <f t="shared" si="115"/>
        <v>1131.3293506359</v>
      </c>
      <c r="M115" s="252">
        <f t="shared" si="115"/>
        <v>1151.4652340877999</v>
      </c>
      <c r="N115" s="252">
        <f t="shared" si="115"/>
        <v>1169.6395310938999</v>
      </c>
      <c r="O115" s="252">
        <f t="shared" si="115"/>
        <v>1185.3821592339</v>
      </c>
      <c r="P115" s="252">
        <f t="shared" si="115"/>
        <v>1198.1695781187</v>
      </c>
      <c r="Q115" s="253">
        <f t="shared" si="115"/>
        <v>1207.4198027604</v>
      </c>
      <c r="R115" s="252">
        <f t="shared" si="115"/>
        <v>1212.4865799678</v>
      </c>
      <c r="S115" s="252">
        <f t="shared" si="115"/>
        <v>1213.4977696756</v>
      </c>
      <c r="T115" s="252">
        <f t="shared" si="115"/>
        <v>1209.7456609786</v>
      </c>
      <c r="U115" s="252">
        <f t="shared" si="115"/>
        <v>1200.4896284189001</v>
      </c>
      <c r="V115" s="252">
        <f t="shared" si="115"/>
        <v>1184.9171229809999</v>
      </c>
      <c r="W115" s="252">
        <f t="shared" si="115"/>
        <v>1162.2873736826</v>
      </c>
      <c r="X115" s="252">
        <f t="shared" si="115"/>
        <v>1141.2249193572</v>
      </c>
      <c r="Y115" s="252">
        <f t="shared" si="115"/>
        <v>1120.9012125899999</v>
      </c>
      <c r="Z115" s="252">
        <f t="shared" si="115"/>
        <v>1100.8524602133</v>
      </c>
      <c r="AA115" s="252">
        <f t="shared" si="115"/>
        <v>1080.8071420074</v>
      </c>
      <c r="AB115" s="252">
        <f t="shared" si="115"/>
        <v>1060.5961568255</v>
      </c>
      <c r="AC115" s="252">
        <f t="shared" si="115"/>
        <v>1040.1052571149</v>
      </c>
      <c r="AD115" s="252">
        <f t="shared" si="115"/>
        <v>1019.2520566676</v>
      </c>
      <c r="AE115" s="252">
        <f t="shared" si="115"/>
        <v>997.99368505780001</v>
      </c>
      <c r="AF115" s="252">
        <f t="shared" si="115"/>
        <v>976.29665383240001</v>
      </c>
      <c r="AG115" s="252">
        <f t="shared" si="115"/>
        <v>954.13481697580005</v>
      </c>
      <c r="AH115" s="252">
        <f t="shared" ref="AH115:BM115" si="116">+AH173</f>
        <v>931.48866738920003</v>
      </c>
      <c r="AI115" s="252">
        <f t="shared" si="116"/>
        <v>908.34545254</v>
      </c>
      <c r="AJ115" s="252">
        <f t="shared" si="116"/>
        <v>884.69991926470004</v>
      </c>
      <c r="AK115" s="252">
        <f t="shared" si="116"/>
        <v>860.55574104890002</v>
      </c>
      <c r="AL115" s="252">
        <f t="shared" si="116"/>
        <v>835.92794474269999</v>
      </c>
      <c r="AM115" s="252">
        <f t="shared" si="116"/>
        <v>829.78752977449994</v>
      </c>
      <c r="AN115" s="252">
        <f t="shared" si="116"/>
        <v>820.48185367129997</v>
      </c>
      <c r="AO115" s="252">
        <f t="shared" si="116"/>
        <v>809.6469670258</v>
      </c>
      <c r="AP115" s="252">
        <f t="shared" si="116"/>
        <v>797.89510856909999</v>
      </c>
      <c r="AQ115" s="252">
        <f t="shared" si="116"/>
        <v>785.45490327740004</v>
      </c>
      <c r="AR115" s="252">
        <f t="shared" si="116"/>
        <v>772.41738403520003</v>
      </c>
      <c r="AS115" s="252">
        <f t="shared" si="116"/>
        <v>758.82654431569995</v>
      </c>
      <c r="AT115" s="252">
        <f t="shared" si="116"/>
        <v>744.71173514120005</v>
      </c>
      <c r="AU115" s="252">
        <f t="shared" si="116"/>
        <v>730.09908172109999</v>
      </c>
      <c r="AV115" s="252">
        <f t="shared" si="116"/>
        <v>715.01558469129998</v>
      </c>
      <c r="AW115" s="252">
        <f t="shared" si="116"/>
        <v>699.49074973400002</v>
      </c>
      <c r="AX115" s="252">
        <f t="shared" si="116"/>
        <v>683.55738725480001</v>
      </c>
      <c r="AY115" s="252">
        <f t="shared" si="116"/>
        <v>667.25209455770005</v>
      </c>
      <c r="AZ115" s="252">
        <f t="shared" si="116"/>
        <v>650.61553916599996</v>
      </c>
      <c r="BA115" s="252">
        <f t="shared" si="116"/>
        <v>633.69251827530002</v>
      </c>
      <c r="BB115" s="252">
        <f t="shared" si="116"/>
        <v>616.53171201459998</v>
      </c>
      <c r="BC115" s="252">
        <f t="shared" si="116"/>
        <v>599.18503735640002</v>
      </c>
      <c r="BD115" s="252">
        <f t="shared" si="116"/>
        <v>581.70656082539995</v>
      </c>
      <c r="BE115" s="252">
        <f t="shared" si="116"/>
        <v>564.15108701760005</v>
      </c>
      <c r="BF115" s="252">
        <f t="shared" si="116"/>
        <v>546.572853882</v>
      </c>
      <c r="BG115" s="252">
        <f t="shared" si="116"/>
        <v>567.90072696029995</v>
      </c>
      <c r="BH115" s="252">
        <f t="shared" si="116"/>
        <v>579.84125077459998</v>
      </c>
      <c r="BI115" s="252">
        <f t="shared" si="116"/>
        <v>588.16515787410003</v>
      </c>
      <c r="BJ115" s="252">
        <f t="shared" si="116"/>
        <v>594.19133290230002</v>
      </c>
      <c r="BK115" s="252">
        <f t="shared" si="116"/>
        <v>598.7172852361</v>
      </c>
      <c r="BL115" s="252">
        <f t="shared" si="116"/>
        <v>602.25553922680001</v>
      </c>
      <c r="BM115" s="252">
        <f t="shared" si="116"/>
        <v>605.13615645569996</v>
      </c>
      <c r="BN115" s="252">
        <f t="shared" ref="BN115:CB115" si="117">+BN173</f>
        <v>607.57191943279997</v>
      </c>
      <c r="BO115" s="252">
        <f t="shared" si="117"/>
        <v>609.70020207350001</v>
      </c>
      <c r="BP115" s="252">
        <f t="shared" si="117"/>
        <v>611.60987911250004</v>
      </c>
      <c r="BQ115" s="252">
        <f t="shared" si="117"/>
        <v>613.35863665390002</v>
      </c>
      <c r="BR115" s="252">
        <f t="shared" si="117"/>
        <v>614.98411269530004</v>
      </c>
      <c r="BS115" s="252">
        <f t="shared" si="117"/>
        <v>616.51106538090005</v>
      </c>
      <c r="BT115" s="252">
        <f t="shared" si="117"/>
        <v>617.95598217830002</v>
      </c>
      <c r="BU115" s="252">
        <f t="shared" si="117"/>
        <v>619.33004058100005</v>
      </c>
      <c r="BV115" s="252">
        <f t="shared" si="117"/>
        <v>620.64100761500004</v>
      </c>
      <c r="BW115" s="252">
        <f t="shared" si="117"/>
        <v>621.89445690340006</v>
      </c>
      <c r="BX115" s="252">
        <f t="shared" si="117"/>
        <v>623.0945474092</v>
      </c>
      <c r="BY115" s="252">
        <f t="shared" si="117"/>
        <v>624.24452104600005</v>
      </c>
      <c r="BZ115" s="252">
        <f t="shared" si="117"/>
        <v>625.34702024160003</v>
      </c>
      <c r="CA115" s="252">
        <f t="shared" si="117"/>
        <v>626.40429037319996</v>
      </c>
      <c r="CB115" s="252">
        <f t="shared" si="117"/>
        <v>627.41830869930004</v>
      </c>
      <c r="CC115" s="252">
        <f>+CC173</f>
        <v>628.39086644209999</v>
      </c>
      <c r="CD115" s="252">
        <f>+CD173</f>
        <v>629.3236210563</v>
      </c>
    </row>
    <row r="116" spans="1:82" s="238" customFormat="1" ht="17.399999999999999" customHeight="1" x14ac:dyDescent="0.25">
      <c r="A116" s="238" t="s">
        <v>477</v>
      </c>
      <c r="B116" s="238">
        <f t="shared" ref="B116:BM116" si="118">+B114/2.13</f>
        <v>416.2025821596244</v>
      </c>
      <c r="C116" s="238">
        <f t="shared" si="118"/>
        <v>429.89679537409847</v>
      </c>
      <c r="D116" s="271">
        <f t="shared" si="118"/>
        <v>441.74229627025653</v>
      </c>
      <c r="E116" s="271">
        <f t="shared" si="118"/>
        <v>454.12736227174963</v>
      </c>
      <c r="F116" s="271">
        <f t="shared" si="118"/>
        <v>466.54964307757268</v>
      </c>
      <c r="G116" s="271">
        <f t="shared" si="118"/>
        <v>478.93247204889474</v>
      </c>
      <c r="H116" s="271">
        <f t="shared" si="118"/>
        <v>491.12350002185184</v>
      </c>
      <c r="I116" s="238">
        <f t="shared" si="118"/>
        <v>503.3357013785743</v>
      </c>
      <c r="J116" s="238">
        <f t="shared" si="118"/>
        <v>515.41655272617493</v>
      </c>
      <c r="K116" s="238">
        <f t="shared" si="118"/>
        <v>527.23424027437022</v>
      </c>
      <c r="L116" s="238">
        <f t="shared" si="118"/>
        <v>538.64112480681206</v>
      </c>
      <c r="M116" s="238">
        <f t="shared" si="118"/>
        <v>549.46861505763945</v>
      </c>
      <c r="N116" s="238">
        <f t="shared" si="118"/>
        <v>559.32602292061449</v>
      </c>
      <c r="O116" s="238">
        <f t="shared" si="118"/>
        <v>568.1742803443841</v>
      </c>
      <c r="P116" s="238">
        <f t="shared" si="118"/>
        <v>575.73995497556598</v>
      </c>
      <c r="Q116" s="239">
        <f t="shared" si="118"/>
        <v>581.72940857489755</v>
      </c>
      <c r="R116" s="252">
        <f t="shared" si="118"/>
        <v>585.81613531065977</v>
      </c>
      <c r="S116" s="238">
        <f t="shared" si="118"/>
        <v>587.95699765677682</v>
      </c>
      <c r="T116" s="238">
        <f t="shared" si="118"/>
        <v>585.5057950999651</v>
      </c>
      <c r="U116" s="238">
        <f t="shared" si="118"/>
        <v>580.71728525471917</v>
      </c>
      <c r="V116" s="238">
        <f t="shared" si="118"/>
        <v>573.04732922676499</v>
      </c>
      <c r="W116" s="238">
        <f t="shared" si="118"/>
        <v>562.09496189657443</v>
      </c>
      <c r="X116" s="238">
        <f t="shared" si="118"/>
        <v>551.9121880318371</v>
      </c>
      <c r="Y116" s="238">
        <f t="shared" si="118"/>
        <v>542.09101029862973</v>
      </c>
      <c r="Z116" s="238">
        <f t="shared" si="118"/>
        <v>532.41215964132084</v>
      </c>
      <c r="AA116" s="238">
        <f t="shared" si="118"/>
        <v>522.74339391305773</v>
      </c>
      <c r="AB116" s="238">
        <f t="shared" si="118"/>
        <v>513.00108504021409</v>
      </c>
      <c r="AC116" s="238">
        <f t="shared" si="118"/>
        <v>503.12888063206026</v>
      </c>
      <c r="AD116" s="238">
        <f t="shared" si="118"/>
        <v>493.08671290794484</v>
      </c>
      <c r="AE116" s="238">
        <f t="shared" si="118"/>
        <v>482.85389990700855</v>
      </c>
      <c r="AF116" s="238">
        <f t="shared" si="118"/>
        <v>472.41465947790635</v>
      </c>
      <c r="AG116" s="238">
        <f t="shared" si="118"/>
        <v>461.75671888817249</v>
      </c>
      <c r="AH116" s="238">
        <f t="shared" si="118"/>
        <v>450.87075940943424</v>
      </c>
      <c r="AI116" s="238">
        <f t="shared" si="118"/>
        <v>439.75031260950141</v>
      </c>
      <c r="AJ116" s="238">
        <f t="shared" si="118"/>
        <v>428.39197327645417</v>
      </c>
      <c r="AK116" s="238">
        <f t="shared" si="118"/>
        <v>416.79591987389381</v>
      </c>
      <c r="AL116" s="238">
        <f t="shared" si="118"/>
        <v>404.9114462657364</v>
      </c>
      <c r="AM116" s="238">
        <f t="shared" si="118"/>
        <v>401.65708957359976</v>
      </c>
      <c r="AN116" s="238">
        <f t="shared" si="118"/>
        <v>397.12286198124878</v>
      </c>
      <c r="AO116" s="238">
        <f t="shared" si="118"/>
        <v>391.83124868722109</v>
      </c>
      <c r="AP116" s="238">
        <f t="shared" si="118"/>
        <v>386.0886957641398</v>
      </c>
      <c r="AQ116" s="238">
        <f t="shared" si="118"/>
        <v>380.01480362972177</v>
      </c>
      <c r="AR116" s="238">
        <f t="shared" si="118"/>
        <v>373.65695057644518</v>
      </c>
      <c r="AS116" s="238">
        <f t="shared" si="118"/>
        <v>367.03593585625555</v>
      </c>
      <c r="AT116" s="238">
        <f t="shared" si="118"/>
        <v>360.16335295189441</v>
      </c>
      <c r="AU116" s="238">
        <f t="shared" si="118"/>
        <v>353.04800202441811</v>
      </c>
      <c r="AV116" s="238">
        <f t="shared" si="118"/>
        <v>345.69821256216005</v>
      </c>
      <c r="AW116" s="238">
        <f t="shared" si="118"/>
        <v>338.12269053349473</v>
      </c>
      <c r="AX116" s="238">
        <f t="shared" si="118"/>
        <v>330.33084590554768</v>
      </c>
      <c r="AY116" s="238">
        <f t="shared" si="118"/>
        <v>322.33293545216623</v>
      </c>
      <c r="AZ116" s="238">
        <f t="shared" si="118"/>
        <v>314.14013300965706</v>
      </c>
      <c r="BA116" s="238">
        <f t="shared" si="118"/>
        <v>305.76456364491293</v>
      </c>
      <c r="BB116" s="238">
        <f t="shared" si="118"/>
        <v>297.21931502783974</v>
      </c>
      <c r="BC116" s="238">
        <f t="shared" si="118"/>
        <v>288.51843477843528</v>
      </c>
      <c r="BD116" s="238">
        <f t="shared" si="118"/>
        <v>279.67692533091457</v>
      </c>
      <c r="BE116" s="238">
        <f t="shared" si="118"/>
        <v>270.71075449844164</v>
      </c>
      <c r="BF116" s="238">
        <f t="shared" si="118"/>
        <v>261.6369094990286</v>
      </c>
      <c r="BG116" s="238">
        <f t="shared" si="118"/>
        <v>271.37406672154856</v>
      </c>
      <c r="BH116" s="238">
        <f t="shared" si="118"/>
        <v>277.32245735673814</v>
      </c>
      <c r="BI116" s="238">
        <f t="shared" si="118"/>
        <v>281.59032255765442</v>
      </c>
      <c r="BJ116" s="238">
        <f t="shared" si="118"/>
        <v>284.76803464130978</v>
      </c>
      <c r="BK116" s="238">
        <f t="shared" si="118"/>
        <v>287.1839051084076</v>
      </c>
      <c r="BL116" s="238">
        <f t="shared" si="118"/>
        <v>289.06044334242375</v>
      </c>
      <c r="BM116" s="238">
        <f t="shared" si="118"/>
        <v>290.55191037435731</v>
      </c>
      <c r="BN116" s="238">
        <f t="shared" ref="BN116:CB116" si="119">+BN114/2.13</f>
        <v>291.76625652771367</v>
      </c>
      <c r="BO116" s="238">
        <f t="shared" si="119"/>
        <v>292.77955273225689</v>
      </c>
      <c r="BP116" s="238">
        <f t="shared" si="119"/>
        <v>293.64568142192911</v>
      </c>
      <c r="BQ116" s="238">
        <f t="shared" si="119"/>
        <v>294.40295196438746</v>
      </c>
      <c r="BR116" s="238">
        <f t="shared" si="119"/>
        <v>295.07867966746522</v>
      </c>
      <c r="BS116" s="238">
        <f t="shared" si="119"/>
        <v>295.6923882571312</v>
      </c>
      <c r="BT116" s="238">
        <f t="shared" si="119"/>
        <v>296.25806590617009</v>
      </c>
      <c r="BU116" s="238">
        <f t="shared" si="119"/>
        <v>296.78576222054272</v>
      </c>
      <c r="BV116" s="238">
        <f t="shared" si="119"/>
        <v>297.28272219668014</v>
      </c>
      <c r="BW116" s="238">
        <f t="shared" si="119"/>
        <v>297.75419288600176</v>
      </c>
      <c r="BX116" s="238">
        <f t="shared" si="119"/>
        <v>298.20399779284571</v>
      </c>
      <c r="BY116" s="238">
        <f t="shared" si="119"/>
        <v>298.63494603535503</v>
      </c>
      <c r="BZ116" s="238">
        <f t="shared" si="119"/>
        <v>299.0491237897964</v>
      </c>
      <c r="CA116" s="238">
        <f t="shared" si="119"/>
        <v>299.44810181714337</v>
      </c>
      <c r="CB116" s="238">
        <f t="shared" si="119"/>
        <v>299.83308315810785</v>
      </c>
      <c r="CC116" s="238">
        <f>+CC114/2.13</f>
        <v>300.20500817900552</v>
      </c>
      <c r="CD116" s="238">
        <f>+CD114/2.13</f>
        <v>300.56462923070768</v>
      </c>
    </row>
    <row r="117" spans="1:82" s="252" customFormat="1" ht="17.399999999999999" customHeight="1" x14ac:dyDescent="0.25">
      <c r="A117" s="251" t="s">
        <v>476</v>
      </c>
      <c r="B117" s="252">
        <f t="shared" ref="B117:AG117" si="120">+B172</f>
        <v>416.20319314549999</v>
      </c>
      <c r="C117" s="252">
        <f t="shared" si="120"/>
        <v>429.91481140370001</v>
      </c>
      <c r="D117" s="319">
        <f t="shared" si="120"/>
        <v>441.20380843070001</v>
      </c>
      <c r="E117" s="319">
        <f t="shared" si="120"/>
        <v>452.8951184663</v>
      </c>
      <c r="F117" s="319">
        <f t="shared" si="120"/>
        <v>464.68531872369999</v>
      </c>
      <c r="G117" s="319">
        <f t="shared" si="120"/>
        <v>476.38056608030001</v>
      </c>
      <c r="H117" s="319">
        <f t="shared" si="120"/>
        <v>487.79492187580001</v>
      </c>
      <c r="I117" s="252">
        <f t="shared" si="120"/>
        <v>499.1358977772</v>
      </c>
      <c r="J117" s="252">
        <f t="shared" si="120"/>
        <v>510.24228935330001</v>
      </c>
      <c r="K117" s="252">
        <f t="shared" si="120"/>
        <v>520.96407025739995</v>
      </c>
      <c r="L117" s="252">
        <f t="shared" si="120"/>
        <v>531.14054020469996</v>
      </c>
      <c r="M117" s="252">
        <f t="shared" si="120"/>
        <v>540.59400661400002</v>
      </c>
      <c r="N117" s="252">
        <f t="shared" si="120"/>
        <v>549.12654041969995</v>
      </c>
      <c r="O117" s="252">
        <f t="shared" si="120"/>
        <v>556.51744564969999</v>
      </c>
      <c r="P117" s="252">
        <f t="shared" si="120"/>
        <v>562.52092869420005</v>
      </c>
      <c r="Q117" s="253">
        <f t="shared" si="120"/>
        <v>566.86375716450004</v>
      </c>
      <c r="R117" s="252">
        <f t="shared" si="120"/>
        <v>569.2425258065</v>
      </c>
      <c r="S117" s="252">
        <f t="shared" si="120"/>
        <v>569.71726275850006</v>
      </c>
      <c r="T117" s="252">
        <f t="shared" si="120"/>
        <v>567.95570937959997</v>
      </c>
      <c r="U117" s="252">
        <f t="shared" si="120"/>
        <v>563.61015418730005</v>
      </c>
      <c r="V117" s="252">
        <f t="shared" si="120"/>
        <v>556.29911877040001</v>
      </c>
      <c r="W117" s="252">
        <f t="shared" si="120"/>
        <v>545.67482332520001</v>
      </c>
      <c r="X117" s="252">
        <f t="shared" si="120"/>
        <v>535.78634711610005</v>
      </c>
      <c r="Y117" s="252">
        <f t="shared" si="120"/>
        <v>526.24470074650003</v>
      </c>
      <c r="Z117" s="252">
        <f t="shared" si="120"/>
        <v>516.83214094519997</v>
      </c>
      <c r="AA117" s="252">
        <f t="shared" si="120"/>
        <v>507.42119343069999</v>
      </c>
      <c r="AB117" s="252">
        <f t="shared" si="120"/>
        <v>497.93246799320002</v>
      </c>
      <c r="AC117" s="252">
        <f t="shared" si="120"/>
        <v>488.31232728399999</v>
      </c>
      <c r="AD117" s="252">
        <f t="shared" si="120"/>
        <v>478.52209233219997</v>
      </c>
      <c r="AE117" s="252">
        <f t="shared" si="120"/>
        <v>468.54163617739999</v>
      </c>
      <c r="AF117" s="252">
        <f t="shared" si="120"/>
        <v>458.35523654100001</v>
      </c>
      <c r="AG117" s="252">
        <f t="shared" si="120"/>
        <v>447.95061829849999</v>
      </c>
      <c r="AH117" s="252">
        <f t="shared" ref="AH117:BM117" si="121">+AH172</f>
        <v>437.31862318740002</v>
      </c>
      <c r="AI117" s="252">
        <f t="shared" si="121"/>
        <v>426.4532641033</v>
      </c>
      <c r="AJ117" s="252">
        <f t="shared" si="121"/>
        <v>415.35207477220001</v>
      </c>
      <c r="AK117" s="252">
        <f t="shared" si="121"/>
        <v>404.0167798352</v>
      </c>
      <c r="AL117" s="252">
        <f t="shared" si="121"/>
        <v>392.45443415149998</v>
      </c>
      <c r="AM117" s="252">
        <f t="shared" si="121"/>
        <v>389.57161022280002</v>
      </c>
      <c r="AN117" s="252">
        <f t="shared" si="121"/>
        <v>385.2027482025</v>
      </c>
      <c r="AO117" s="252">
        <f t="shared" si="121"/>
        <v>380.11594696050003</v>
      </c>
      <c r="AP117" s="252">
        <f t="shared" si="121"/>
        <v>374.59864252070003</v>
      </c>
      <c r="AQ117" s="252">
        <f t="shared" si="121"/>
        <v>368.75817055279998</v>
      </c>
      <c r="AR117" s="252">
        <f t="shared" si="121"/>
        <v>362.63726950009999</v>
      </c>
      <c r="AS117" s="252">
        <f t="shared" si="121"/>
        <v>356.25659357550001</v>
      </c>
      <c r="AT117" s="252">
        <f t="shared" si="121"/>
        <v>349.62992260150003</v>
      </c>
      <c r="AU117" s="252">
        <f t="shared" si="121"/>
        <v>342.76952193480003</v>
      </c>
      <c r="AV117" s="252">
        <f t="shared" si="121"/>
        <v>335.68806793020002</v>
      </c>
      <c r="AW117" s="252">
        <f t="shared" si="121"/>
        <v>328.39941302070002</v>
      </c>
      <c r="AX117" s="252">
        <f t="shared" si="121"/>
        <v>320.9189611525</v>
      </c>
      <c r="AY117" s="252">
        <f t="shared" si="121"/>
        <v>313.26389415860001</v>
      </c>
      <c r="AZ117" s="252">
        <f t="shared" si="121"/>
        <v>305.45330477279998</v>
      </c>
      <c r="BA117" s="252">
        <f t="shared" si="121"/>
        <v>297.5082245424</v>
      </c>
      <c r="BB117" s="252">
        <f t="shared" si="121"/>
        <v>289.45150798809999</v>
      </c>
      <c r="BC117" s="252">
        <f t="shared" si="121"/>
        <v>281.3075292753</v>
      </c>
      <c r="BD117" s="252">
        <f t="shared" si="121"/>
        <v>273.10167174899999</v>
      </c>
      <c r="BE117" s="252">
        <f t="shared" si="121"/>
        <v>264.85966526649997</v>
      </c>
      <c r="BF117" s="252">
        <f t="shared" si="121"/>
        <v>256.60697365350001</v>
      </c>
      <c r="BG117" s="252">
        <f t="shared" si="121"/>
        <v>266.62005960580001</v>
      </c>
      <c r="BH117" s="252">
        <f t="shared" si="121"/>
        <v>272.22593933079997</v>
      </c>
      <c r="BI117" s="252">
        <f t="shared" si="121"/>
        <v>276.13387693620001</v>
      </c>
      <c r="BJ117" s="252">
        <f t="shared" si="121"/>
        <v>278.9630670903</v>
      </c>
      <c r="BK117" s="252">
        <f t="shared" si="121"/>
        <v>281.08792734090002</v>
      </c>
      <c r="BL117" s="252">
        <f t="shared" si="121"/>
        <v>282.7490794492</v>
      </c>
      <c r="BM117" s="252">
        <f t="shared" si="121"/>
        <v>284.10148190410001</v>
      </c>
      <c r="BN117" s="252">
        <f t="shared" ref="BN117:CB117" si="122">+BN172</f>
        <v>285.24503259750003</v>
      </c>
      <c r="BO117" s="252">
        <f t="shared" si="122"/>
        <v>286.24422632559998</v>
      </c>
      <c r="BP117" s="252">
        <f t="shared" si="122"/>
        <v>287.14078831569998</v>
      </c>
      <c r="BQ117" s="252">
        <f t="shared" si="122"/>
        <v>287.96180124599999</v>
      </c>
      <c r="BR117" s="252">
        <f t="shared" si="122"/>
        <v>288.72493553769999</v>
      </c>
      <c r="BS117" s="252">
        <f t="shared" si="122"/>
        <v>289.44181473280003</v>
      </c>
      <c r="BT117" s="252">
        <f t="shared" si="122"/>
        <v>290.1201794264</v>
      </c>
      <c r="BU117" s="252">
        <f t="shared" si="122"/>
        <v>290.76527726810002</v>
      </c>
      <c r="BV117" s="252">
        <f t="shared" si="122"/>
        <v>291.38075474879997</v>
      </c>
      <c r="BW117" s="252">
        <f t="shared" si="122"/>
        <v>291.96922859310001</v>
      </c>
      <c r="BX117" s="252">
        <f t="shared" si="122"/>
        <v>292.53265136580001</v>
      </c>
      <c r="BY117" s="252">
        <f t="shared" si="122"/>
        <v>293.07254509199998</v>
      </c>
      <c r="BZ117" s="252">
        <f t="shared" si="122"/>
        <v>293.59015034819998</v>
      </c>
      <c r="CA117" s="252">
        <f t="shared" si="122"/>
        <v>294.08652130199999</v>
      </c>
      <c r="CB117" s="252">
        <f t="shared" si="122"/>
        <v>294.56258624380001</v>
      </c>
      <c r="CC117" s="252">
        <f>+CC172</f>
        <v>295.01918612309998</v>
      </c>
      <c r="CD117" s="252">
        <f>+CD172</f>
        <v>295.45709908750001</v>
      </c>
    </row>
    <row r="118" spans="1:82" s="155" customFormat="1" ht="17.399999999999999" customHeight="1" x14ac:dyDescent="0.25">
      <c r="A118" s="231"/>
      <c r="B118" s="231"/>
      <c r="C118" s="231"/>
      <c r="D118" s="350"/>
      <c r="E118" s="350"/>
      <c r="F118" s="350"/>
      <c r="G118" s="350"/>
      <c r="H118" s="350"/>
      <c r="I118" s="231"/>
      <c r="J118" s="231"/>
      <c r="K118" s="231"/>
      <c r="L118" s="231"/>
      <c r="M118" s="231"/>
      <c r="N118" s="231"/>
      <c r="O118" s="231"/>
      <c r="P118" s="231"/>
      <c r="Q118" s="232"/>
      <c r="R118" s="335"/>
      <c r="S118" s="231"/>
      <c r="T118" s="231"/>
      <c r="U118" s="231"/>
      <c r="V118" s="231"/>
      <c r="W118" s="231"/>
      <c r="X118" s="231"/>
      <c r="Y118" s="231"/>
      <c r="Z118" s="231"/>
      <c r="AA118" s="231"/>
      <c r="AB118" s="231"/>
      <c r="AC118" s="231"/>
      <c r="AD118" s="231"/>
      <c r="AE118" s="231"/>
      <c r="AF118" s="231"/>
      <c r="AG118" s="231"/>
      <c r="AH118" s="231"/>
      <c r="AI118" s="231"/>
      <c r="AJ118" s="231"/>
      <c r="AK118" s="231"/>
      <c r="AL118" s="231"/>
      <c r="AM118" s="231"/>
      <c r="AN118" s="231"/>
      <c r="AO118" s="231"/>
      <c r="AP118" s="231"/>
      <c r="AQ118" s="231"/>
      <c r="AR118" s="231"/>
      <c r="AS118" s="231"/>
      <c r="AT118" s="231"/>
      <c r="AU118" s="231"/>
      <c r="AV118" s="231"/>
      <c r="AW118" s="231"/>
      <c r="AX118" s="231"/>
      <c r="AY118" s="231"/>
    </row>
    <row r="119" spans="1:82" s="254" customFormat="1" ht="17.399999999999999" customHeight="1" x14ac:dyDescent="0.25">
      <c r="A119" s="254" t="s">
        <v>478</v>
      </c>
      <c r="B119" s="255">
        <f>+B120</f>
        <v>334.9871986</v>
      </c>
      <c r="C119" s="254">
        <f t="shared" ref="C119:BN119" si="123">C99-((C114-$B$100))</f>
        <v>364.38665632302843</v>
      </c>
      <c r="D119" s="215">
        <f t="shared" si="123"/>
        <v>397.68045650481486</v>
      </c>
      <c r="E119" s="215">
        <f t="shared" si="123"/>
        <v>424.71145950953792</v>
      </c>
      <c r="F119" s="215">
        <f t="shared" si="123"/>
        <v>452.27570046328538</v>
      </c>
      <c r="G119" s="215">
        <f t="shared" si="123"/>
        <v>480.03242859974262</v>
      </c>
      <c r="H119" s="215">
        <f t="shared" si="123"/>
        <v>507.99222219432943</v>
      </c>
      <c r="I119" s="254">
        <f t="shared" si="123"/>
        <v>535.20602965652074</v>
      </c>
      <c r="J119" s="254">
        <f t="shared" si="123"/>
        <v>562.40190461455177</v>
      </c>
      <c r="K119" s="254">
        <f t="shared" si="123"/>
        <v>589.50797892595824</v>
      </c>
      <c r="L119" s="254">
        <f t="shared" si="123"/>
        <v>616.44503409091817</v>
      </c>
      <c r="M119" s="254">
        <f t="shared" si="123"/>
        <v>643.13285129786595</v>
      </c>
      <c r="N119" s="254">
        <f t="shared" si="123"/>
        <v>669.91266944005019</v>
      </c>
      <c r="O119" s="254">
        <f t="shared" si="123"/>
        <v>695.84335487034991</v>
      </c>
      <c r="P119" s="254">
        <f t="shared" si="123"/>
        <v>721.25315139966847</v>
      </c>
      <c r="Q119" s="248">
        <f t="shared" si="123"/>
        <v>746.05245343444153</v>
      </c>
      <c r="R119" s="252">
        <f t="shared" si="123"/>
        <v>770.1337143537753</v>
      </c>
      <c r="S119" s="254">
        <f t="shared" si="123"/>
        <v>792.68947400015008</v>
      </c>
      <c r="T119" s="254">
        <f t="shared" si="123"/>
        <v>819.09623958075622</v>
      </c>
      <c r="U119" s="254">
        <f t="shared" si="123"/>
        <v>838.33509701738603</v>
      </c>
      <c r="V119" s="254">
        <f t="shared" si="123"/>
        <v>855.94997637131792</v>
      </c>
      <c r="W119" s="254">
        <f t="shared" si="123"/>
        <v>871.65700641507283</v>
      </c>
      <c r="X119" s="254">
        <f t="shared" si="123"/>
        <v>875.68955455833316</v>
      </c>
      <c r="Y119" s="254">
        <f t="shared" si="123"/>
        <v>877.97259838585342</v>
      </c>
      <c r="Z119" s="254">
        <f t="shared" si="123"/>
        <v>878.89407251089528</v>
      </c>
      <c r="AA119" s="254">
        <f t="shared" si="123"/>
        <v>878.65769439076917</v>
      </c>
      <c r="AB119" s="254">
        <f t="shared" si="123"/>
        <v>877.36217634614422</v>
      </c>
      <c r="AC119" s="254">
        <f t="shared" si="123"/>
        <v>875.0450115405331</v>
      </c>
      <c r="AD119" s="254">
        <f t="shared" si="123"/>
        <v>871.70481741479216</v>
      </c>
      <c r="AE119" s="254">
        <f t="shared" si="123"/>
        <v>867.29635453394576</v>
      </c>
      <c r="AF119" s="254">
        <f t="shared" si="123"/>
        <v>861.78408825760789</v>
      </c>
      <c r="AG119" s="254">
        <f t="shared" si="123"/>
        <v>855.12277595212311</v>
      </c>
      <c r="AH119" s="254">
        <f t="shared" si="123"/>
        <v>847.25868063241319</v>
      </c>
      <c r="AI119" s="254">
        <f t="shared" si="123"/>
        <v>838.12989866674729</v>
      </c>
      <c r="AJ119" s="254">
        <f t="shared" si="123"/>
        <v>827.66615084846967</v>
      </c>
      <c r="AK119" s="254">
        <f t="shared" si="123"/>
        <v>815.78818561081982</v>
      </c>
      <c r="AL119" s="254">
        <f t="shared" si="123"/>
        <v>802.52483637688806</v>
      </c>
      <c r="AM119" s="254">
        <f t="shared" si="123"/>
        <v>768.80385109604003</v>
      </c>
      <c r="AN119" s="254">
        <f t="shared" si="123"/>
        <v>757.06200275567312</v>
      </c>
      <c r="AO119" s="254">
        <f t="shared" si="123"/>
        <v>745.795723186229</v>
      </c>
      <c r="AP119" s="254">
        <f t="shared" si="123"/>
        <v>734.32450648343104</v>
      </c>
      <c r="AQ119" s="254">
        <f t="shared" si="123"/>
        <v>722.3610679641431</v>
      </c>
      <c r="AR119" s="254">
        <f t="shared" si="123"/>
        <v>709.76829311679398</v>
      </c>
      <c r="AS119" s="254">
        <f t="shared" si="123"/>
        <v>696.46284098887872</v>
      </c>
      <c r="AT119" s="254">
        <f t="shared" si="123"/>
        <v>682.37873340367935</v>
      </c>
      <c r="AU119" s="254">
        <f t="shared" si="123"/>
        <v>667.45412518424314</v>
      </c>
      <c r="AV119" s="254">
        <f t="shared" si="123"/>
        <v>651.62667025173039</v>
      </c>
      <c r="AW119" s="254">
        <f t="shared" si="123"/>
        <v>634.83195064440963</v>
      </c>
      <c r="AX119" s="254">
        <f t="shared" si="123"/>
        <v>617.00295708906481</v>
      </c>
      <c r="AY119" s="254">
        <f t="shared" si="123"/>
        <v>598.06992490704226</v>
      </c>
      <c r="AZ119" s="254">
        <f t="shared" si="123"/>
        <v>577.96029848286992</v>
      </c>
      <c r="BA119" s="254">
        <f t="shared" si="123"/>
        <v>556.59875529803469</v>
      </c>
      <c r="BB119" s="254">
        <f t="shared" si="123"/>
        <v>533.90726749234716</v>
      </c>
      <c r="BC119" s="254">
        <f t="shared" si="123"/>
        <v>509.80518686414894</v>
      </c>
      <c r="BD119" s="254">
        <f t="shared" si="123"/>
        <v>484.20933213102938</v>
      </c>
      <c r="BE119" s="254">
        <f t="shared" si="123"/>
        <v>457.03404229360149</v>
      </c>
      <c r="BF119" s="254">
        <f t="shared" si="123"/>
        <v>428.19113896503245</v>
      </c>
      <c r="BG119" s="254">
        <f t="shared" si="123"/>
        <v>357.3315803071074</v>
      </c>
      <c r="BH119" s="254">
        <f t="shared" si="123"/>
        <v>344.66150825415366</v>
      </c>
      <c r="BI119" s="254">
        <f t="shared" si="123"/>
        <v>335.57095537620194</v>
      </c>
      <c r="BJ119" s="254">
        <f t="shared" si="123"/>
        <v>328.80242863801607</v>
      </c>
      <c r="BK119" s="254">
        <f t="shared" si="123"/>
        <v>323.65662454309768</v>
      </c>
      <c r="BL119" s="254">
        <f t="shared" si="123"/>
        <v>319.65959810464324</v>
      </c>
      <c r="BM119" s="254">
        <f t="shared" si="123"/>
        <v>316.48277332662485</v>
      </c>
      <c r="BN119" s="254">
        <f t="shared" si="123"/>
        <v>313.89621601997578</v>
      </c>
      <c r="BO119" s="254">
        <f t="shared" ref="BO119:CB119" si="124">BO99-((BO114-$B$100))</f>
        <v>311.73789510429867</v>
      </c>
      <c r="BP119" s="254">
        <f t="shared" si="124"/>
        <v>309.89304099529693</v>
      </c>
      <c r="BQ119" s="254">
        <f t="shared" si="124"/>
        <v>308.28005473986059</v>
      </c>
      <c r="BR119" s="254">
        <f t="shared" si="124"/>
        <v>306.84075473230496</v>
      </c>
      <c r="BS119" s="254">
        <f t="shared" si="124"/>
        <v>305.53355543631642</v>
      </c>
      <c r="BT119" s="254">
        <f t="shared" si="124"/>
        <v>304.32866204386357</v>
      </c>
      <c r="BU119" s="254">
        <f t="shared" si="124"/>
        <v>303.20466889424995</v>
      </c>
      <c r="BV119" s="254">
        <f t="shared" si="124"/>
        <v>302.14614414507719</v>
      </c>
      <c r="BW119" s="254">
        <f t="shared" si="124"/>
        <v>301.14191157682217</v>
      </c>
      <c r="BX119" s="254">
        <f t="shared" si="124"/>
        <v>300.18382712524453</v>
      </c>
      <c r="BY119" s="254">
        <f t="shared" si="124"/>
        <v>299.26590736869969</v>
      </c>
      <c r="BZ119" s="254">
        <f t="shared" si="124"/>
        <v>298.38370875173962</v>
      </c>
      <c r="CA119" s="254">
        <f t="shared" si="124"/>
        <v>297.53388555349056</v>
      </c>
      <c r="CB119" s="254">
        <f t="shared" si="124"/>
        <v>296.7138752972362</v>
      </c>
      <c r="CC119" s="254">
        <f>CC99-((CC114-$B$100))</f>
        <v>295.9216750027241</v>
      </c>
      <c r="CD119" s="254">
        <f>CD99-((CD114-$B$100))</f>
        <v>295.15568216259851</v>
      </c>
    </row>
    <row r="120" spans="1:82" s="252" customFormat="1" ht="17.399999999999999" customHeight="1" x14ac:dyDescent="0.25">
      <c r="A120" s="252" t="s">
        <v>479</v>
      </c>
      <c r="B120" s="256">
        <f t="shared" ref="B120:AG120" si="125">+B217</f>
        <v>334.9871986</v>
      </c>
      <c r="C120" s="256">
        <f t="shared" si="125"/>
        <v>364.3482821801</v>
      </c>
      <c r="D120" s="356">
        <f t="shared" si="125"/>
        <v>398.8274358809</v>
      </c>
      <c r="E120" s="356">
        <f t="shared" si="125"/>
        <v>425.9534224816</v>
      </c>
      <c r="F120" s="356">
        <f t="shared" si="125"/>
        <v>453.01557408359997</v>
      </c>
      <c r="G120" s="356">
        <f t="shared" si="125"/>
        <v>480.22143464240003</v>
      </c>
      <c r="H120" s="356">
        <f t="shared" si="125"/>
        <v>507.50423933019999</v>
      </c>
      <c r="I120" s="256">
        <f t="shared" si="125"/>
        <v>533.88793661119996</v>
      </c>
      <c r="J120" s="256">
        <f t="shared" si="125"/>
        <v>560.1625753994</v>
      </c>
      <c r="K120" s="256">
        <f t="shared" si="125"/>
        <v>586.27277170000002</v>
      </c>
      <c r="L120" s="256">
        <f t="shared" si="125"/>
        <v>612.14646096989998</v>
      </c>
      <c r="M120" s="256">
        <f t="shared" si="125"/>
        <v>637.70341014450003</v>
      </c>
      <c r="N120" s="256">
        <f t="shared" si="125"/>
        <v>662.85663150089999</v>
      </c>
      <c r="O120" s="256">
        <f t="shared" si="125"/>
        <v>687.51181625950005</v>
      </c>
      <c r="P120" s="256">
        <f t="shared" si="125"/>
        <v>711.56584706160004</v>
      </c>
      <c r="Q120" s="257">
        <f t="shared" si="125"/>
        <v>734.90465898000002</v>
      </c>
      <c r="R120" s="256">
        <f t="shared" si="125"/>
        <v>757.40080322029996</v>
      </c>
      <c r="S120" s="256">
        <f t="shared" si="125"/>
        <v>778.06446406980001</v>
      </c>
      <c r="T120" s="256">
        <f t="shared" si="125"/>
        <v>797.61368955600005</v>
      </c>
      <c r="U120" s="256">
        <f t="shared" si="125"/>
        <v>815.90638377590005</v>
      </c>
      <c r="V120" s="256">
        <f t="shared" si="125"/>
        <v>832.75679456709997</v>
      </c>
      <c r="W120" s="256">
        <f t="shared" si="125"/>
        <v>847.76318656230001</v>
      </c>
      <c r="X120" s="256">
        <f t="shared" si="125"/>
        <v>851.16203593700004</v>
      </c>
      <c r="Y120" s="256">
        <f t="shared" si="125"/>
        <v>852.84064586049999</v>
      </c>
      <c r="Z120" s="256">
        <f t="shared" si="125"/>
        <v>853.1841224126</v>
      </c>
      <c r="AA120" s="256">
        <f t="shared" si="125"/>
        <v>852.38631848240004</v>
      </c>
      <c r="AB120" s="256">
        <f t="shared" si="125"/>
        <v>850.53711525400001</v>
      </c>
      <c r="AC120" s="256">
        <f t="shared" si="125"/>
        <v>847.66835021719999</v>
      </c>
      <c r="AD120" s="256">
        <f t="shared" si="125"/>
        <v>843.77576235940001</v>
      </c>
      <c r="AE120" s="256">
        <f t="shared" si="125"/>
        <v>838.81297861769997</v>
      </c>
      <c r="AF120" s="256">
        <f t="shared" si="125"/>
        <v>832.74437982200004</v>
      </c>
      <c r="AG120" s="256">
        <f t="shared" si="125"/>
        <v>825.52475945469996</v>
      </c>
      <c r="AH120" s="256">
        <f t="shared" ref="AH120:BM120" si="126">+AH217</f>
        <v>817.10006331700004</v>
      </c>
      <c r="AI120" s="256">
        <f t="shared" si="126"/>
        <v>807.40738501379997</v>
      </c>
      <c r="AJ120" s="256">
        <f t="shared" si="126"/>
        <v>796.37446935440005</v>
      </c>
      <c r="AK120" s="256">
        <f t="shared" si="126"/>
        <v>783.91880019919995</v>
      </c>
      <c r="AL120" s="256">
        <f t="shared" si="126"/>
        <v>769.94621709909995</v>
      </c>
      <c r="AM120" s="256">
        <f t="shared" si="126"/>
        <v>735.40838787749999</v>
      </c>
      <c r="AN120" s="256">
        <f t="shared" si="126"/>
        <v>723.30032843959998</v>
      </c>
      <c r="AO120" s="256">
        <f t="shared" si="126"/>
        <v>711.58263293569996</v>
      </c>
      <c r="AP120" s="256">
        <f t="shared" si="126"/>
        <v>699.61544164880002</v>
      </c>
      <c r="AQ120" s="256">
        <f t="shared" si="126"/>
        <v>687.13774686850002</v>
      </c>
      <c r="AR120" s="256">
        <f t="shared" si="126"/>
        <v>674.02244876040004</v>
      </c>
      <c r="AS120" s="256">
        <f t="shared" si="126"/>
        <v>660.18662468039997</v>
      </c>
      <c r="AT120" s="256">
        <f t="shared" si="126"/>
        <v>645.55973136919999</v>
      </c>
      <c r="AU120" s="256">
        <f t="shared" si="126"/>
        <v>630.07262340169996</v>
      </c>
      <c r="AV120" s="256">
        <f t="shared" si="126"/>
        <v>613.65377146039998</v>
      </c>
      <c r="AW120" s="256">
        <f t="shared" si="126"/>
        <v>596.2278715873</v>
      </c>
      <c r="AX120" s="256">
        <f t="shared" si="126"/>
        <v>577.71522833129995</v>
      </c>
      <c r="AY120" s="256">
        <f t="shared" si="126"/>
        <v>558.03141661860002</v>
      </c>
      <c r="AZ120" s="256">
        <f t="shared" si="126"/>
        <v>537.08711595939997</v>
      </c>
      <c r="BA120" s="256">
        <f t="shared" si="126"/>
        <v>514.78815072800001</v>
      </c>
      <c r="BB120" s="256">
        <f t="shared" si="126"/>
        <v>491.03582512579999</v>
      </c>
      <c r="BC120" s="256">
        <f t="shared" si="126"/>
        <v>465.72765041529999</v>
      </c>
      <c r="BD120" s="256">
        <f t="shared" si="126"/>
        <v>438.75850944209998</v>
      </c>
      <c r="BE120" s="256">
        <f t="shared" si="126"/>
        <v>410.02214355230001</v>
      </c>
      <c r="BF120" s="256">
        <f t="shared" si="126"/>
        <v>379.41253238629997</v>
      </c>
      <c r="BG120" s="256">
        <f t="shared" si="126"/>
        <v>307.94877520530002</v>
      </c>
      <c r="BH120" s="256">
        <f t="shared" si="126"/>
        <v>296.00825139109998</v>
      </c>
      <c r="BI120" s="256">
        <f t="shared" si="126"/>
        <v>287.68434429109999</v>
      </c>
      <c r="BJ120" s="256">
        <f t="shared" si="126"/>
        <v>281.65816926320002</v>
      </c>
      <c r="BK120" s="256">
        <f t="shared" si="126"/>
        <v>277.13221692939999</v>
      </c>
      <c r="BL120" s="256">
        <f t="shared" si="126"/>
        <v>273.59396293899999</v>
      </c>
      <c r="BM120" s="256">
        <f t="shared" si="126"/>
        <v>270.71334570980002</v>
      </c>
      <c r="BN120" s="256">
        <f t="shared" ref="BN120:CB120" si="127">+BN217</f>
        <v>268.27758273260002</v>
      </c>
      <c r="BO120" s="256">
        <f t="shared" si="127"/>
        <v>266.14930009220001</v>
      </c>
      <c r="BP120" s="256">
        <f t="shared" si="127"/>
        <v>264.23962305290001</v>
      </c>
      <c r="BQ120" s="256">
        <f t="shared" si="127"/>
        <v>262.49086551149998</v>
      </c>
      <c r="BR120" s="256">
        <f t="shared" si="127"/>
        <v>260.8653894702</v>
      </c>
      <c r="BS120" s="256">
        <f t="shared" si="127"/>
        <v>259.33843678469998</v>
      </c>
      <c r="BT120" s="256">
        <f t="shared" si="127"/>
        <v>257.89351998720002</v>
      </c>
      <c r="BU120" s="256">
        <f t="shared" si="127"/>
        <v>256.51946158440001</v>
      </c>
      <c r="BV120" s="256">
        <f t="shared" si="127"/>
        <v>255.20849455039999</v>
      </c>
      <c r="BW120" s="256">
        <f t="shared" si="127"/>
        <v>253.9550452622</v>
      </c>
      <c r="BX120" s="256">
        <f t="shared" si="127"/>
        <v>252.75495475630001</v>
      </c>
      <c r="BY120" s="256">
        <f t="shared" si="127"/>
        <v>251.60498111960001</v>
      </c>
      <c r="BZ120" s="256">
        <f t="shared" si="127"/>
        <v>250.50248192390001</v>
      </c>
      <c r="CA120" s="256">
        <f t="shared" si="127"/>
        <v>249.44521179239999</v>
      </c>
      <c r="CB120" s="256">
        <f t="shared" si="127"/>
        <v>248.4311934664</v>
      </c>
      <c r="CC120" s="256">
        <f>+CC217</f>
        <v>247.45863572319999</v>
      </c>
      <c r="CD120" s="256">
        <f>+CD217</f>
        <v>246.5258811093</v>
      </c>
    </row>
    <row r="121" spans="1:82" s="236" customFormat="1" ht="17.399999999999999" customHeight="1" x14ac:dyDescent="0.25">
      <c r="C121" s="232"/>
      <c r="D121" s="350"/>
      <c r="E121" s="350"/>
      <c r="F121" s="350"/>
      <c r="G121" s="350"/>
      <c r="H121" s="350"/>
      <c r="I121" s="232"/>
      <c r="J121" s="232"/>
      <c r="K121" s="232"/>
      <c r="Q121" s="232"/>
      <c r="R121" s="252"/>
    </row>
    <row r="122" spans="1:82" s="254" customFormat="1" ht="17.399999999999999" customHeight="1" x14ac:dyDescent="0.25">
      <c r="A122" s="254" t="s">
        <v>730</v>
      </c>
      <c r="B122" s="254">
        <f>+B123</f>
        <v>43.959136523399998</v>
      </c>
      <c r="C122" s="254">
        <f>Parameters!$B$114+Parameters!$B$116*B119+Parameters!$B$115*B138</f>
        <v>44.744649935168596</v>
      </c>
      <c r="D122" s="215">
        <f>Parameters!$B$114+Parameters!$B$116*C119+Parameters!$B$115*C138</f>
        <v>46.161076595610155</v>
      </c>
      <c r="E122" s="215">
        <f>Parameters!$B$114+Parameters!$B$116*D119+Parameters!$B$115*D138</f>
        <v>47.31805873217467</v>
      </c>
      <c r="F122" s="215">
        <f>Parameters!$B$114+Parameters!$B$116*E119+Parameters!$B$115*E138</f>
        <v>48.284941539402887</v>
      </c>
      <c r="G122" s="215">
        <f>Parameters!$B$114+Parameters!$B$116*F119+Parameters!$B$115*F138</f>
        <v>49.221690163130773</v>
      </c>
      <c r="H122" s="215">
        <f>Parameters!$B$114+Parameters!$B$116*G119+Parameters!$B$115*G138</f>
        <v>50.142421129808859</v>
      </c>
      <c r="I122" s="254">
        <f>Parameters!$B$114+Parameters!$B$116*H119+Parameters!$B$115*H138</f>
        <v>51.048875439512486</v>
      </c>
      <c r="J122" s="254">
        <f>Parameters!$B$114+Parameters!$B$116*I119+Parameters!$B$115*I138</f>
        <v>51.93282052300453</v>
      </c>
      <c r="K122" s="254">
        <f>Parameters!$B$114+Parameters!$B$116*J119+Parameters!$B$115*J138</f>
        <v>52.803972750122639</v>
      </c>
      <c r="L122" s="254">
        <f>Parameters!$B$114+Parameters!$B$116*K119+Parameters!$B$115*K138</f>
        <v>53.658473630077587</v>
      </c>
      <c r="M122" s="254">
        <f>Parameters!$B$114+Parameters!$B$116*L119+Parameters!$B$115*L138</f>
        <v>54.491387407224103</v>
      </c>
      <c r="N122" s="254">
        <f>Parameters!$B$114+Parameters!$B$116*M119+Parameters!$B$115*M138</f>
        <v>55.297255652992739</v>
      </c>
      <c r="O122" s="254">
        <f>Parameters!$B$114+Parameters!$B$116*N119+Parameters!$B$115*N138</f>
        <v>56.072097802846415</v>
      </c>
      <c r="P122" s="254">
        <f>Parameters!$B$114+Parameters!$B$116*O119+Parameters!$B$115*O138</f>
        <v>56.800436014322528</v>
      </c>
      <c r="Q122" s="254">
        <f>Parameters!$B$114+Parameters!$B$116*P119+Parameters!$B$115*P138</f>
        <v>57.480966416664558</v>
      </c>
      <c r="R122" s="252">
        <f>Parameters!$B$114+Parameters!$B$116*Q119+Parameters!$B$115*Q138</f>
        <v>58.105721641933933</v>
      </c>
      <c r="S122" s="254">
        <f>Parameters!$B$114+Parameters!$B$116*R119+Parameters!$B$115*R138</f>
        <v>58.665521686800652</v>
      </c>
      <c r="T122" s="254">
        <f>Parameters!$B$114+Parameters!$B$116*S119+Parameters!$B$115*S138</f>
        <v>59.10979762531317</v>
      </c>
      <c r="U122" s="254">
        <f>Parameters!$B$114+Parameters!$B$116*T119+Parameters!$B$115*T138</f>
        <v>59.488184043318434</v>
      </c>
      <c r="V122" s="254">
        <f>Parameters!$B$114+Parameters!$B$116*U119+Parameters!$B$115*U138</f>
        <v>59.686478869449346</v>
      </c>
      <c r="W122" s="254">
        <f>Parameters!$B$114+Parameters!$B$116*V119+Parameters!$B$115*V138</f>
        <v>59.77658549362657</v>
      </c>
      <c r="X122" s="254">
        <f>Parameters!$B$114+Parameters!$B$116*W119+Parameters!$B$115*W138</f>
        <v>59.744123362254605</v>
      </c>
      <c r="Y122" s="254">
        <f>Parameters!$B$114+Parameters!$B$116*X119+Parameters!$B$115*X138</f>
        <v>59.528764797723845</v>
      </c>
      <c r="Z122" s="254">
        <f>Parameters!$B$114+Parameters!$B$116*Y119+Parameters!$B$115*Y138</f>
        <v>59.29117724802164</v>
      </c>
      <c r="AA122" s="254">
        <f>Parameters!$B$114+Parameters!$B$116*Z119+Parameters!$B$115*Z138</f>
        <v>59.039664593456799</v>
      </c>
      <c r="AB122" s="254">
        <f>Parameters!$B$114+Parameters!$B$116*AA119+Parameters!$B$115*AA138</f>
        <v>58.774145241983604</v>
      </c>
      <c r="AC122" s="254">
        <f>Parameters!$B$114+Parameters!$B$116*AB119+Parameters!$B$115*AB138</f>
        <v>58.492319875577628</v>
      </c>
      <c r="AD122" s="254">
        <f>Parameters!$B$114+Parameters!$B$116*AC119+Parameters!$B$115*AC138</f>
        <v>58.191374688829058</v>
      </c>
      <c r="AE122" s="254">
        <f>Parameters!$B$114+Parameters!$B$116*AD119+Parameters!$B$115*AD138</f>
        <v>57.868401791780613</v>
      </c>
      <c r="AF122" s="254">
        <f>Parameters!$B$114+Parameters!$B$116*AE119+Parameters!$B$115*AE138</f>
        <v>57.520444393022665</v>
      </c>
      <c r="AG122" s="254">
        <f>Parameters!$B$114+Parameters!$B$116*AF119+Parameters!$B$115*AF138</f>
        <v>57.144945062916833</v>
      </c>
      <c r="AH122" s="254">
        <f>Parameters!$B$114+Parameters!$B$116*AG119+Parameters!$B$115*AG138</f>
        <v>56.739369656043799</v>
      </c>
      <c r="AI122" s="254">
        <f>Parameters!$B$114+Parameters!$B$116*AH119+Parameters!$B$115*AH138</f>
        <v>56.301164713551984</v>
      </c>
      <c r="AJ122" s="254">
        <f>Parameters!$B$114+Parameters!$B$116*AI119+Parameters!$B$115*AI138</f>
        <v>55.827730627805074</v>
      </c>
      <c r="AK122" s="254">
        <f>Parameters!$B$114+Parameters!$B$116*AJ119+Parameters!$B$115*AJ138</f>
        <v>55.316404136363701</v>
      </c>
      <c r="AL122" s="254">
        <f>Parameters!$B$114+Parameters!$B$116*AK119+Parameters!$B$115*AK138</f>
        <v>54.888408639610049</v>
      </c>
      <c r="AM122" s="254">
        <f>Parameters!$B$114+Parameters!$B$116*AL119+Parameters!$B$115*AL138</f>
        <v>54.341224390634039</v>
      </c>
      <c r="AN122" s="254">
        <f>Parameters!$B$114+Parameters!$B$116*AM119+Parameters!$B$115*AM138</f>
        <v>53.70519613349029</v>
      </c>
      <c r="AO122" s="254">
        <f>Parameters!$B$114+Parameters!$B$116*AN119+Parameters!$B$115*AN138</f>
        <v>53.379363847876647</v>
      </c>
      <c r="AP122" s="254">
        <f>Parameters!$B$114+Parameters!$B$116*AO119+Parameters!$B$115*AO138</f>
        <v>53.041875178526411</v>
      </c>
      <c r="AQ122" s="254">
        <f>Parameters!$B$114+Parameters!$B$116*AP119+Parameters!$B$115*AP138</f>
        <v>52.680266734330516</v>
      </c>
      <c r="AR122" s="254">
        <f>Parameters!$B$114+Parameters!$B$116*AQ119+Parameters!$B$115*AQ138</f>
        <v>52.292231810029534</v>
      </c>
      <c r="AS122" s="254">
        <f>Parameters!$B$114+Parameters!$B$116*AR119+Parameters!$B$115*AR138</f>
        <v>51.877078905380223</v>
      </c>
      <c r="AT122" s="254">
        <f>Parameters!$B$114+Parameters!$B$116*AS119+Parameters!$B$115*AS138</f>
        <v>51.43401830321455</v>
      </c>
      <c r="AU122" s="254">
        <f>Parameters!$B$114+Parameters!$B$116*AT119+Parameters!$B$115*AT138</f>
        <v>50.961983075272073</v>
      </c>
      <c r="AV122" s="254">
        <f>Parameters!$B$114+Parameters!$B$116*AU119+Parameters!$B$115*AU138</f>
        <v>50.459703006200442</v>
      </c>
      <c r="AW122" s="254">
        <f>Parameters!$B$114+Parameters!$B$116*AV119+Parameters!$B$115*AV138</f>
        <v>49.9257741884757</v>
      </c>
      <c r="AX122" s="254">
        <f>Parameters!$B$114+Parameters!$B$116*AW119+Parameters!$B$115*AW138</f>
        <v>49.358697220148784</v>
      </c>
      <c r="AY122" s="254">
        <f>Parameters!$B$114+Parameters!$B$116*AX119+Parameters!$B$115*AX138</f>
        <v>48.756895030640756</v>
      </c>
      <c r="AZ122" s="254">
        <f>Parameters!$B$114+Parameters!$B$116*AY119+Parameters!$B$115*AY138</f>
        <v>48.118720737801539</v>
      </c>
      <c r="BA122" s="254">
        <f>Parameters!$B$114+Parameters!$B$116*AZ119+Parameters!$B$115*AZ138</f>
        <v>47.442461196400188</v>
      </c>
      <c r="BB122" s="254">
        <f>Parameters!$B$114+Parameters!$B$116*BA119+Parameters!$B$115*BA138</f>
        <v>46.726338809545979</v>
      </c>
      <c r="BC122" s="254">
        <f>Parameters!$B$114+Parameters!$B$116*BB119+Parameters!$B$115*BB138</f>
        <v>45.968512673189352</v>
      </c>
      <c r="BD122" s="254">
        <f>Parameters!$B$114+Parameters!$B$116*BC119+Parameters!$B$115*BC138</f>
        <v>45.167079518900287</v>
      </c>
      <c r="BE122" s="254">
        <f>Parameters!$B$114+Parameters!$B$116*BD119+Parameters!$B$115*BD138</f>
        <v>44.32007478161961</v>
      </c>
      <c r="BF122" s="254">
        <f>Parameters!$B$114+Parameters!$B$116*BE119+Parameters!$B$115*BE138</f>
        <v>43.425474275041793</v>
      </c>
      <c r="BG122" s="254">
        <f>Parameters!$B$114+Parameters!$B$116*BF119+Parameters!$B$115*BF138</f>
        <v>42.481197391735087</v>
      </c>
      <c r="BH122" s="254">
        <f>Parameters!$B$114+Parameters!$B$116*BG119+Parameters!$B$115*BG138</f>
        <v>41.70166850182995</v>
      </c>
      <c r="BI122" s="254">
        <f>Parameters!$B$114+Parameters!$B$116*BH119+Parameters!$B$115*BH138</f>
        <v>41.759253496621234</v>
      </c>
      <c r="BJ122" s="254">
        <f>Parameters!$B$114+Parameters!$B$116*BI119+Parameters!$B$115*BI138</f>
        <v>41.820623946063549</v>
      </c>
      <c r="BK122" s="254">
        <f>Parameters!$B$114+Parameters!$B$116*BJ119+Parameters!$B$115*BJ138</f>
        <v>41.861096106796175</v>
      </c>
      <c r="BL122" s="254">
        <f>Parameters!$B$114+Parameters!$B$116*BK119+Parameters!$B$115*BK138</f>
        <v>41.881650080240945</v>
      </c>
      <c r="BM122" s="254">
        <f>Parameters!$B$114+Parameters!$B$116*BL119+Parameters!$B$115*BL138</f>
        <v>41.887252634269316</v>
      </c>
      <c r="BN122" s="254">
        <f>Parameters!$B$114+Parameters!$B$116*BM119+Parameters!$B$115*BM138</f>
        <v>41.882412381234239</v>
      </c>
      <c r="BO122" s="254">
        <f>Parameters!$B$114+Parameters!$B$116*BN119+Parameters!$B$115*BN138</f>
        <v>41.870496197466309</v>
      </c>
      <c r="BP122" s="254">
        <f>Parameters!$B$114+Parameters!$B$116*BO119+Parameters!$B$115*BO138</f>
        <v>41.853881790228264</v>
      </c>
      <c r="BQ122" s="254">
        <f>Parameters!$B$114+Parameters!$B$116*BP119+Parameters!$B$115*BP138</f>
        <v>41.834221461878258</v>
      </c>
      <c r="BR122" s="254">
        <f>Parameters!$B$114+Parameters!$B$116*BQ119+Parameters!$B$115*BQ138</f>
        <v>41.812659815083713</v>
      </c>
      <c r="BS122" s="254">
        <f>Parameters!$B$114+Parameters!$B$116*BR119+Parameters!$B$115*BR138</f>
        <v>41.78998994357633</v>
      </c>
      <c r="BT122" s="254">
        <f>Parameters!$B$114+Parameters!$B$116*BS119+Parameters!$B$115*BS138</f>
        <v>41.76676131139719</v>
      </c>
      <c r="BU122" s="254">
        <f>Parameters!$B$114+Parameters!$B$116*BT119+Parameters!$B$115*BT138</f>
        <v>41.743353801491899</v>
      </c>
      <c r="BV122" s="254">
        <f>Parameters!$B$114+Parameters!$B$116*BU119+Parameters!$B$115*BU138</f>
        <v>41.7200287554681</v>
      </c>
      <c r="BW122" s="254">
        <f>Parameters!$B$114+Parameters!$B$116*BV119+Parameters!$B$115*BV138</f>
        <v>41.696964388207633</v>
      </c>
      <c r="BX122" s="254">
        <f>Parameters!$B$114+Parameters!$B$116*BW119+Parameters!$B$115*BW138</f>
        <v>41.674280513061952</v>
      </c>
      <c r="BY122" s="254">
        <f>Parameters!$B$114+Parameters!$B$116*BX119+Parameters!$B$115*BX138</f>
        <v>41.652055887966128</v>
      </c>
      <c r="BZ122" s="254">
        <f>Parameters!$B$114+Parameters!$B$116*BY119+Parameters!$B$115*BY138</f>
        <v>41.630340426708869</v>
      </c>
      <c r="CA122" s="254">
        <f>Parameters!$B$114+Parameters!$B$116*BZ119+Parameters!$B$115*BZ138</f>
        <v>41.609163814651019</v>
      </c>
      <c r="CB122" s="254">
        <f>Parameters!$B$114+Parameters!$B$116*CA119+Parameters!$B$115*CA138</f>
        <v>41.588541595337496</v>
      </c>
      <c r="CC122" s="254">
        <f>Parameters!$B$114+Parameters!$B$116*CB119+Parameters!$B$115*CB138</f>
        <v>41.56847947264874</v>
      </c>
      <c r="CD122" s="254">
        <f>Parameters!$B$114+Parameters!$B$116*CC119+Parameters!$B$115*CC138</f>
        <v>41.548976351414375</v>
      </c>
    </row>
    <row r="123" spans="1:82" s="251" customFormat="1" ht="17.399999999999999" customHeight="1" x14ac:dyDescent="0.25">
      <c r="A123" s="251" t="s">
        <v>403</v>
      </c>
      <c r="B123" s="251">
        <f t="shared" ref="B123:AG123" si="128">+B216</f>
        <v>43.959136523399998</v>
      </c>
      <c r="C123" s="251">
        <f t="shared" si="128"/>
        <v>45.257092997299999</v>
      </c>
      <c r="D123" s="258">
        <f t="shared" si="128"/>
        <v>46.418129862400001</v>
      </c>
      <c r="E123" s="258">
        <f t="shared" si="128"/>
        <v>47.357637914500003</v>
      </c>
      <c r="F123" s="258">
        <f t="shared" si="128"/>
        <v>48.269116689500002</v>
      </c>
      <c r="G123" s="258">
        <f t="shared" si="128"/>
        <v>49.1694129316</v>
      </c>
      <c r="H123" s="258">
        <f t="shared" si="128"/>
        <v>50.057741837199998</v>
      </c>
      <c r="I123" s="251">
        <f t="shared" si="128"/>
        <v>50.918504232899998</v>
      </c>
      <c r="J123" s="251">
        <f t="shared" si="128"/>
        <v>51.766577110999997</v>
      </c>
      <c r="K123" s="251">
        <f t="shared" si="128"/>
        <v>52.598522751700003</v>
      </c>
      <c r="L123" s="251">
        <f t="shared" si="128"/>
        <v>53.409909926200001</v>
      </c>
      <c r="M123" s="251">
        <f t="shared" si="128"/>
        <v>54.1958307684</v>
      </c>
      <c r="N123" s="251">
        <f t="shared" si="128"/>
        <v>54.9509695319</v>
      </c>
      <c r="O123" s="251">
        <f t="shared" si="128"/>
        <v>55.669545734899998</v>
      </c>
      <c r="P123" s="251">
        <f t="shared" si="128"/>
        <v>56.345205937400003</v>
      </c>
      <c r="Q123" s="251">
        <f t="shared" si="128"/>
        <v>56.970876781800001</v>
      </c>
      <c r="R123" s="252">
        <f t="shared" si="128"/>
        <v>57.538575539100002</v>
      </c>
      <c r="S123" s="251">
        <f t="shared" si="128"/>
        <v>58.001909799000003</v>
      </c>
      <c r="T123" s="251">
        <f t="shared" si="128"/>
        <v>58.388381301899997</v>
      </c>
      <c r="U123" s="251">
        <f t="shared" si="128"/>
        <v>58.694272808000001</v>
      </c>
      <c r="V123" s="251">
        <f t="shared" si="128"/>
        <v>58.909530887199999</v>
      </c>
      <c r="W123" s="251">
        <f t="shared" si="128"/>
        <v>59.017813177100003</v>
      </c>
      <c r="X123" s="251">
        <f t="shared" si="128"/>
        <v>58.884920246299998</v>
      </c>
      <c r="Y123" s="251">
        <f t="shared" si="128"/>
        <v>58.719888759500002</v>
      </c>
      <c r="Z123" s="251">
        <f t="shared" si="128"/>
        <v>58.532358297999998</v>
      </c>
      <c r="AA123" s="251">
        <f t="shared" si="128"/>
        <v>58.324018408199997</v>
      </c>
      <c r="AB123" s="251">
        <f t="shared" si="128"/>
        <v>58.093994066299999</v>
      </c>
      <c r="AC123" s="251">
        <f t="shared" si="128"/>
        <v>57.840514731900001</v>
      </c>
      <c r="AD123" s="251">
        <f t="shared" si="128"/>
        <v>57.561413614700001</v>
      </c>
      <c r="AE123" s="251">
        <f t="shared" si="128"/>
        <v>57.254099633000003</v>
      </c>
      <c r="AF123" s="251">
        <f t="shared" si="128"/>
        <v>56.916371407500002</v>
      </c>
      <c r="AG123" s="251">
        <f t="shared" si="128"/>
        <v>56.545951166400002</v>
      </c>
      <c r="AH123" s="251">
        <f t="shared" ref="AH123:BM123" si="129">+AH216</f>
        <v>56.1404614247</v>
      </c>
      <c r="AI123" s="251">
        <f t="shared" si="129"/>
        <v>55.697406836799999</v>
      </c>
      <c r="AJ123" s="251">
        <f t="shared" si="129"/>
        <v>55.214158741600002</v>
      </c>
      <c r="AK123" s="251">
        <f t="shared" si="129"/>
        <v>54.687943282500001</v>
      </c>
      <c r="AL123" s="251">
        <f t="shared" si="129"/>
        <v>54.115836310100001</v>
      </c>
      <c r="AM123" s="251">
        <f t="shared" si="129"/>
        <v>53.308293191600001</v>
      </c>
      <c r="AN123" s="251">
        <f t="shared" si="129"/>
        <v>52.952812862899997</v>
      </c>
      <c r="AO123" s="251">
        <f t="shared" si="129"/>
        <v>52.595415365699999</v>
      </c>
      <c r="AP123" s="251">
        <f t="shared" si="129"/>
        <v>52.2186756682</v>
      </c>
      <c r="AQ123" s="251">
        <f t="shared" si="129"/>
        <v>51.817804449599997</v>
      </c>
      <c r="AR123" s="251">
        <f t="shared" si="129"/>
        <v>51.390923365399999</v>
      </c>
      <c r="AS123" s="251">
        <f t="shared" si="129"/>
        <v>50.936659264200003</v>
      </c>
      <c r="AT123" s="251">
        <f t="shared" si="129"/>
        <v>50.453619525999997</v>
      </c>
      <c r="AU123" s="251">
        <f t="shared" si="129"/>
        <v>49.940309715600002</v>
      </c>
      <c r="AV123" s="251">
        <f t="shared" si="129"/>
        <v>49.395138031099997</v>
      </c>
      <c r="AW123" s="251">
        <f t="shared" si="129"/>
        <v>48.816429344200003</v>
      </c>
      <c r="AX123" s="251">
        <f t="shared" si="129"/>
        <v>48.202436999</v>
      </c>
      <c r="AY123" s="251">
        <f t="shared" si="129"/>
        <v>47.5513532533</v>
      </c>
      <c r="AZ123" s="251">
        <f t="shared" si="129"/>
        <v>46.8613204866</v>
      </c>
      <c r="BA123" s="251">
        <f t="shared" si="129"/>
        <v>46.130444653300003</v>
      </c>
      <c r="BB123" s="251">
        <f t="shared" si="129"/>
        <v>45.356811698800001</v>
      </c>
      <c r="BC123" s="251">
        <f t="shared" si="129"/>
        <v>44.538506810999998</v>
      </c>
      <c r="BD123" s="251">
        <f t="shared" si="129"/>
        <v>43.673635262300003</v>
      </c>
      <c r="BE123" s="251">
        <f t="shared" si="129"/>
        <v>42.760342205800001</v>
      </c>
      <c r="BF123" s="251">
        <f t="shared" si="129"/>
        <v>41.7968276577</v>
      </c>
      <c r="BG123" s="251">
        <f t="shared" si="129"/>
        <v>40.575203366799997</v>
      </c>
      <c r="BH123" s="251">
        <f t="shared" si="129"/>
        <v>40.519810213500001</v>
      </c>
      <c r="BI123" s="251">
        <f t="shared" si="129"/>
        <v>40.496015771400003</v>
      </c>
      <c r="BJ123" s="251">
        <f t="shared" si="129"/>
        <v>40.475682553200002</v>
      </c>
      <c r="BK123" s="251">
        <f t="shared" si="129"/>
        <v>40.453330909000002</v>
      </c>
      <c r="BL123" s="251">
        <f t="shared" si="129"/>
        <v>40.428688330200004</v>
      </c>
      <c r="BM123" s="251">
        <f t="shared" si="129"/>
        <v>40.402465638300001</v>
      </c>
      <c r="BN123" s="251">
        <f t="shared" ref="BN123:CB123" si="130">+BN216</f>
        <v>40.3753582505</v>
      </c>
      <c r="BO123" s="251">
        <f t="shared" si="130"/>
        <v>40.347878336100003</v>
      </c>
      <c r="BP123" s="251">
        <f t="shared" si="130"/>
        <v>40.320375503400001</v>
      </c>
      <c r="BQ123" s="251">
        <f t="shared" si="130"/>
        <v>40.2930834334</v>
      </c>
      <c r="BR123" s="251">
        <f t="shared" si="130"/>
        <v>40.266157881700003</v>
      </c>
      <c r="BS123" s="251">
        <f t="shared" si="130"/>
        <v>40.239702815699999</v>
      </c>
      <c r="BT123" s="251">
        <f t="shared" si="130"/>
        <v>40.2137875325</v>
      </c>
      <c r="BU123" s="251">
        <f t="shared" si="130"/>
        <v>40.188457759099997</v>
      </c>
      <c r="BV123" s="251">
        <f t="shared" si="130"/>
        <v>40.163742891699997</v>
      </c>
      <c r="BW123" s="251">
        <f t="shared" si="130"/>
        <v>40.1396607788</v>
      </c>
      <c r="BX123" s="251">
        <f t="shared" si="130"/>
        <v>40.116220935599998</v>
      </c>
      <c r="BY123" s="251">
        <f t="shared" si="130"/>
        <v>40.093426747800002</v>
      </c>
      <c r="BZ123" s="251">
        <f t="shared" si="130"/>
        <v>40.071277015900002</v>
      </c>
      <c r="CA123" s="251">
        <f t="shared" si="130"/>
        <v>40.049767062500003</v>
      </c>
      <c r="CB123" s="251">
        <f t="shared" si="130"/>
        <v>40.028889546000002</v>
      </c>
      <c r="CC123" s="251">
        <f>+CC216</f>
        <v>40.008635072399997</v>
      </c>
      <c r="CD123" s="251">
        <f>+CD216</f>
        <v>39.988992665700003</v>
      </c>
    </row>
    <row r="124" spans="1:82" s="254" customFormat="1" ht="22.2" customHeight="1" x14ac:dyDescent="0.25">
      <c r="A124" s="251" t="s">
        <v>742</v>
      </c>
      <c r="B124" s="251">
        <f>+B125</f>
        <v>0.44715359049999998</v>
      </c>
      <c r="C124" s="254">
        <f>+EXP(Parameters!$B$94+Parameters!$B$95*C122)</f>
        <v>0.51082359469464145</v>
      </c>
      <c r="D124" s="215">
        <f>+EXP(Parameters!$B$94+Parameters!$B$95*D122)</f>
        <v>0.57725421900558072</v>
      </c>
      <c r="E124" s="215">
        <f>+EXP(Parameters!$B$94+Parameters!$B$95*E122)</f>
        <v>0.63787817895241339</v>
      </c>
      <c r="F124" s="215">
        <f>+EXP(Parameters!$B$94+Parameters!$B$95*F122)</f>
        <v>0.69339756563102439</v>
      </c>
      <c r="G124" s="215">
        <f>+EXP(Parameters!$B$94+Parameters!$B$95*G122)</f>
        <v>0.75179125494459043</v>
      </c>
      <c r="H124" s="215">
        <f>+EXP(Parameters!$B$94+Parameters!$B$95*H122)</f>
        <v>0.81397635370264809</v>
      </c>
      <c r="I124" s="254">
        <f>+EXP(Parameters!$B$94+Parameters!$B$95*I122)</f>
        <v>0.8802197990049242</v>
      </c>
      <c r="J124" s="254">
        <f>+EXP(Parameters!$B$94+Parameters!$B$95*J122)</f>
        <v>0.95000676210936907</v>
      </c>
      <c r="K124" s="254">
        <f>+EXP(Parameters!$B$94+Parameters!$B$95*K122)</f>
        <v>1.0241951316701339</v>
      </c>
      <c r="L124" s="254">
        <f>+EXP(Parameters!$B$94+Parameters!$B$95*L122)</f>
        <v>1.1025912086354486</v>
      </c>
      <c r="M124" s="254">
        <f>+EXP(Parameters!$B$94+Parameters!$B$95*M122)</f>
        <v>1.1847784044525267</v>
      </c>
      <c r="N124" s="254">
        <f>+EXP(Parameters!$B$94+Parameters!$B$95*N122)</f>
        <v>1.2701233636830926</v>
      </c>
      <c r="O124" s="254">
        <f>+EXP(Parameters!$B$94+Parameters!$B$95*O122)</f>
        <v>1.3579745663741047</v>
      </c>
      <c r="P124" s="254">
        <f>+EXP(Parameters!$B$94+Parameters!$B$95*P122)</f>
        <v>1.4460859972021591</v>
      </c>
      <c r="Q124" s="254">
        <f>+EXP(Parameters!$B$94+Parameters!$B$95*Q122)</f>
        <v>1.5335730996883232</v>
      </c>
      <c r="R124" s="252">
        <f>+EXP(Parameters!$B$94+Parameters!$B$95*R122)</f>
        <v>1.6185423039717739</v>
      </c>
      <c r="S124" s="254">
        <f>+EXP(Parameters!$B$94+Parameters!$B$95*S122)</f>
        <v>1.6986688327023605</v>
      </c>
      <c r="T124" s="254">
        <f>+EXP(Parameters!$B$94+Parameters!$B$95*T122)</f>
        <v>1.7650737056521069</v>
      </c>
      <c r="U124" s="254">
        <f>+EXP(Parameters!$B$94+Parameters!$B$95*U122)</f>
        <v>1.8236732917501106</v>
      </c>
      <c r="V124" s="254">
        <f>+EXP(Parameters!$B$94+Parameters!$B$95*V122)</f>
        <v>1.855155495609824</v>
      </c>
      <c r="W124" s="254">
        <f>+EXP(Parameters!$B$94+Parameters!$B$95*W122)</f>
        <v>1.8696402709899309</v>
      </c>
      <c r="X124" s="254">
        <f>+EXP(Parameters!$B$94+Parameters!$B$95*X122)</f>
        <v>1.8644089477609718</v>
      </c>
      <c r="Y124" s="254">
        <f>+EXP(Parameters!$B$94+Parameters!$B$95*Y122)</f>
        <v>1.8300723011281872</v>
      </c>
      <c r="Z124" s="254">
        <f>+EXP(Parameters!$B$94+Parameters!$B$95*Z122)</f>
        <v>1.7929246636437082</v>
      </c>
      <c r="AA124" s="254">
        <f>+EXP(Parameters!$B$94+Parameters!$B$95*AA122)</f>
        <v>1.7544210868977042</v>
      </c>
      <c r="AB124" s="254">
        <f>+EXP(Parameters!$B$94+Parameters!$B$95*AB122)</f>
        <v>1.7146701235256554</v>
      </c>
      <c r="AC124" s="254">
        <f>+EXP(Parameters!$B$94+Parameters!$B$95*AC122)</f>
        <v>1.6734628498758974</v>
      </c>
      <c r="AD124" s="254">
        <f>+EXP(Parameters!$B$94+Parameters!$B$95*AD122)</f>
        <v>1.6305527191673899</v>
      </c>
      <c r="AE124" s="254">
        <f>+EXP(Parameters!$B$94+Parameters!$B$95*AE122)</f>
        <v>1.5857250382795616</v>
      </c>
      <c r="AF124" s="254">
        <f>+EXP(Parameters!$B$94+Parameters!$B$95*AF122)</f>
        <v>1.5388077090294265</v>
      </c>
      <c r="AG124" s="254">
        <f>+EXP(Parameters!$B$94+Parameters!$B$95*AG122)</f>
        <v>1.4897328217578185</v>
      </c>
      <c r="AH124" s="254">
        <f>+EXP(Parameters!$B$94+Parameters!$B$95*AH122)</f>
        <v>1.4384838400408311</v>
      </c>
      <c r="AI124" s="254">
        <f>+EXP(Parameters!$B$94+Parameters!$B$95*AI122)</f>
        <v>1.3850914161490115</v>
      </c>
      <c r="AJ124" s="254">
        <f>+EXP(Parameters!$B$94+Parameters!$B$95*AJ122)</f>
        <v>1.329631479584378</v>
      </c>
      <c r="AK124" s="254">
        <f>+EXP(Parameters!$B$94+Parameters!$B$95*AK122)</f>
        <v>1.2722243537623203</v>
      </c>
      <c r="AL124" s="254">
        <f>+EXP(Parameters!$B$94+Parameters!$B$95*AL122)</f>
        <v>1.2260829879181678</v>
      </c>
      <c r="AM124" s="254">
        <f>+EXP(Parameters!$B$94+Parameters!$B$95*AM122)</f>
        <v>1.1695212545319542</v>
      </c>
      <c r="AN124" s="254">
        <f>+EXP(Parameters!$B$94+Parameters!$B$95*AN122)</f>
        <v>1.10704675953493</v>
      </c>
      <c r="AO124" s="254">
        <f>+EXP(Parameters!$B$94+Parameters!$B$95*AO122)</f>
        <v>1.0763457904701141</v>
      </c>
      <c r="AP124" s="254">
        <f>+EXP(Parameters!$B$94+Parameters!$B$95*AP122)</f>
        <v>1.045443861905758</v>
      </c>
      <c r="AQ124" s="254">
        <f>+EXP(Parameters!$B$94+Parameters!$B$95*AQ122)</f>
        <v>1.0133173150348862</v>
      </c>
      <c r="AR124" s="254">
        <f>+EXP(Parameters!$B$94+Parameters!$B$95*AR122)</f>
        <v>0.97994022998681662</v>
      </c>
      <c r="AS124" s="254">
        <f>+EXP(Parameters!$B$94+Parameters!$B$95*AS122)</f>
        <v>0.94544695277146573</v>
      </c>
      <c r="AT124" s="254">
        <f>+EXP(Parameters!$B$94+Parameters!$B$95*AT122)</f>
        <v>0.90997319098293006</v>
      </c>
      <c r="AU124" s="254">
        <f>+EXP(Parameters!$B$94+Parameters!$B$95*AU122)</f>
        <v>0.87364276773182126</v>
      </c>
      <c r="AV124" s="254">
        <f>+EXP(Parameters!$B$94+Parameters!$B$95*AV122)</f>
        <v>0.83657602927986552</v>
      </c>
      <c r="AW124" s="254">
        <f>+EXP(Parameters!$B$94+Parameters!$B$95*AW122)</f>
        <v>0.79889657978872786</v>
      </c>
      <c r="AX124" s="254">
        <f>+EXP(Parameters!$B$94+Parameters!$B$95*AX122)</f>
        <v>0.76073450607895077</v>
      </c>
      <c r="AY124" s="254">
        <f>+EXP(Parameters!$B$94+Parameters!$B$95*AY122)</f>
        <v>0.72222739908335221</v>
      </c>
      <c r="AZ124" s="254">
        <f>+EXP(Parameters!$B$94+Parameters!$B$95*AZ122)</f>
        <v>0.68352020981164574</v>
      </c>
      <c r="BA124" s="254">
        <f>+EXP(Parameters!$B$94+Parameters!$B$95*BA122)</f>
        <v>0.64476446812641253</v>
      </c>
      <c r="BB124" s="254">
        <f>+EXP(Parameters!$B$94+Parameters!$B$95*BB122)</f>
        <v>0.60611709618210152</v>
      </c>
      <c r="BC124" s="254">
        <f>+EXP(Parameters!$B$94+Parameters!$B$95*BC122)</f>
        <v>0.567738916963345</v>
      </c>
      <c r="BD124" s="254">
        <f>+EXP(Parameters!$B$94+Parameters!$B$95*BD122)</f>
        <v>0.52979291169120013</v>
      </c>
      <c r="BE124" s="254">
        <f>+EXP(Parameters!$B$94+Parameters!$B$95*BE122)</f>
        <v>0.4924422711167436</v>
      </c>
      <c r="BF124" s="254">
        <f>+EXP(Parameters!$B$94+Parameters!$B$95*BF122)</f>
        <v>0.4558482930086758</v>
      </c>
      <c r="BG124" s="254">
        <f>+EXP(Parameters!$B$94+Parameters!$B$95*BG122)</f>
        <v>0.42016819167723657</v>
      </c>
      <c r="BH124" s="254">
        <f>+EXP(Parameters!$B$94+Parameters!$B$95*BH122)</f>
        <v>0.39282738254617666</v>
      </c>
      <c r="BI124" s="254">
        <f>+EXP(Parameters!$B$94+Parameters!$B$95*BI122)</f>
        <v>0.39478476464914353</v>
      </c>
      <c r="BJ124" s="254">
        <f>+EXP(Parameters!$B$94+Parameters!$B$95*BJ122)</f>
        <v>0.39688155605309949</v>
      </c>
      <c r="BK124" s="254">
        <f>+EXP(Parameters!$B$94+Parameters!$B$95*BK122)</f>
        <v>0.39827042370812421</v>
      </c>
      <c r="BL124" s="254">
        <f>+EXP(Parameters!$B$94+Parameters!$B$95*BL122)</f>
        <v>0.39897762641233864</v>
      </c>
      <c r="BM124" s="254">
        <f>+EXP(Parameters!$B$94+Parameters!$B$95*BM122)</f>
        <v>0.39917061177660162</v>
      </c>
      <c r="BN124" s="254">
        <f>+EXP(Parameters!$B$94+Parameters!$B$95*BN122)</f>
        <v>0.39900387911871843</v>
      </c>
      <c r="BO124" s="254">
        <f>+EXP(Parameters!$B$94+Parameters!$B$95*BO122)</f>
        <v>0.39859369792030064</v>
      </c>
      <c r="BP124" s="254">
        <f>+EXP(Parameters!$B$94+Parameters!$B$95*BP122)</f>
        <v>0.39802249728998751</v>
      </c>
      <c r="BQ124" s="254">
        <f>+EXP(Parameters!$B$94+Parameters!$B$95*BQ122)</f>
        <v>0.39734763569964593</v>
      </c>
      <c r="BR124" s="254">
        <f>+EXP(Parameters!$B$94+Parameters!$B$95*BR122)</f>
        <v>0.39660882485963217</v>
      </c>
      <c r="BS124" s="254">
        <f>+EXP(Parameters!$B$94+Parameters!$B$95*BS122)</f>
        <v>0.39583352203673039</v>
      </c>
      <c r="BT124" s="254">
        <f>+EXP(Parameters!$B$94+Parameters!$B$95*BT122)</f>
        <v>0.39504068181992458</v>
      </c>
      <c r="BU124" s="254">
        <f>+EXP(Parameters!$B$94+Parameters!$B$95*BU122)</f>
        <v>0.39424334255698468</v>
      </c>
      <c r="BV124" s="254">
        <f>+EXP(Parameters!$B$94+Parameters!$B$95*BV122)</f>
        <v>0.39345041313087947</v>
      </c>
      <c r="BW124" s="254">
        <f>+EXP(Parameters!$B$94+Parameters!$B$95*BW122)</f>
        <v>0.39266791358853365</v>
      </c>
      <c r="BX124" s="254">
        <f>+EXP(Parameters!$B$94+Parameters!$B$95*BX122)</f>
        <v>0.39189984087975149</v>
      </c>
      <c r="BY124" s="254">
        <f>+EXP(Parameters!$B$94+Parameters!$B$95*BY122)</f>
        <v>0.39114877539109161</v>
      </c>
      <c r="BZ124" s="254">
        <f>+EXP(Parameters!$B$94+Parameters!$B$95*BZ122)</f>
        <v>0.39041630706452796</v>
      </c>
      <c r="CA124" s="254">
        <f>+EXP(Parameters!$B$94+Parameters!$B$95*CA122)</f>
        <v>0.38970333528118067</v>
      </c>
      <c r="CB124" s="254">
        <f>+EXP(Parameters!$B$94+Parameters!$B$95*CB122)</f>
        <v>0.38901028008430971</v>
      </c>
      <c r="CC124" s="254">
        <f>+EXP(Parameters!$B$94+Parameters!$B$95*CC122)</f>
        <v>0.38833723097234163</v>
      </c>
      <c r="CD124" s="254">
        <f>+EXP(Parameters!$B$94+Parameters!$B$95*CD122)</f>
        <v>0.38768405166227277</v>
      </c>
    </row>
    <row r="125" spans="1:82" s="251" customFormat="1" ht="17.399999999999999" customHeight="1" x14ac:dyDescent="0.25">
      <c r="A125" s="251" t="s">
        <v>480</v>
      </c>
      <c r="B125" s="251">
        <f t="shared" ref="B125:AG125" si="131">+B215</f>
        <v>0.44715359049999998</v>
      </c>
      <c r="C125" s="251">
        <f t="shared" si="131"/>
        <v>0.51186955700000003</v>
      </c>
      <c r="D125" s="258">
        <f t="shared" si="131"/>
        <v>0.57565992269999999</v>
      </c>
      <c r="E125" s="258">
        <f t="shared" si="131"/>
        <v>0.63150132079999999</v>
      </c>
      <c r="F125" s="258">
        <f t="shared" si="131"/>
        <v>0.68943135369999997</v>
      </c>
      <c r="G125" s="258">
        <f t="shared" si="131"/>
        <v>0.75044968369999998</v>
      </c>
      <c r="H125" s="258">
        <f t="shared" si="131"/>
        <v>0.81456258879999999</v>
      </c>
      <c r="I125" s="251">
        <f t="shared" si="131"/>
        <v>0.88062106220000003</v>
      </c>
      <c r="J125" s="251">
        <f t="shared" si="131"/>
        <v>0.94975789990000004</v>
      </c>
      <c r="K125" s="251">
        <f t="shared" si="131"/>
        <v>1.0217797754</v>
      </c>
      <c r="L125" s="251">
        <f t="shared" si="131"/>
        <v>1.0963418698</v>
      </c>
      <c r="M125" s="251">
        <f t="shared" si="131"/>
        <v>1.1729569980000001</v>
      </c>
      <c r="N125" s="251">
        <f t="shared" si="131"/>
        <v>1.2509718006999999</v>
      </c>
      <c r="O125" s="251">
        <f t="shared" si="131"/>
        <v>1.3295315787999999</v>
      </c>
      <c r="P125" s="251">
        <f t="shared" si="131"/>
        <v>1.4075401278999999</v>
      </c>
      <c r="Q125" s="251">
        <f t="shared" si="131"/>
        <v>1.483617545</v>
      </c>
      <c r="R125" s="252">
        <f t="shared" si="131"/>
        <v>1.556058908</v>
      </c>
      <c r="S125" s="251">
        <f t="shared" si="131"/>
        <v>1.6177347339000001</v>
      </c>
      <c r="T125" s="251">
        <f t="shared" si="131"/>
        <v>1.6710240049</v>
      </c>
      <c r="U125" s="251">
        <f t="shared" si="131"/>
        <v>1.7144418476000001</v>
      </c>
      <c r="V125" s="251">
        <f t="shared" si="131"/>
        <v>1.7456733035000001</v>
      </c>
      <c r="W125" s="251">
        <f t="shared" si="131"/>
        <v>1.7616003176999999</v>
      </c>
      <c r="X125" s="251">
        <f t="shared" si="131"/>
        <v>1.7420737248</v>
      </c>
      <c r="Y125" s="251">
        <f t="shared" si="131"/>
        <v>1.7181287199999999</v>
      </c>
      <c r="Z125" s="251">
        <f t="shared" si="131"/>
        <v>1.6913208985999999</v>
      </c>
      <c r="AA125" s="251">
        <f t="shared" si="131"/>
        <v>1.6620294813000001</v>
      </c>
      <c r="AB125" s="251">
        <f t="shared" si="131"/>
        <v>1.6302766355</v>
      </c>
      <c r="AC125" s="251">
        <f t="shared" si="131"/>
        <v>1.5959825160000001</v>
      </c>
      <c r="AD125" s="251">
        <f t="shared" si="131"/>
        <v>1.5590440845</v>
      </c>
      <c r="AE125" s="251">
        <f t="shared" si="131"/>
        <v>1.5193392213000001</v>
      </c>
      <c r="AF125" s="251">
        <f t="shared" si="131"/>
        <v>1.4768366679</v>
      </c>
      <c r="AG125" s="251">
        <f t="shared" si="131"/>
        <v>1.4315345965999999</v>
      </c>
      <c r="AH125" s="251">
        <f t="shared" ref="AH125:BM125" si="132">+AH215</f>
        <v>1.3834597074999999</v>
      </c>
      <c r="AI125" s="251">
        <f t="shared" si="132"/>
        <v>1.3326668989999999</v>
      </c>
      <c r="AJ125" s="251">
        <f t="shared" si="132"/>
        <v>1.2792391069</v>
      </c>
      <c r="AK125" s="251">
        <f t="shared" si="132"/>
        <v>1.223287341</v>
      </c>
      <c r="AL125" s="251">
        <f t="shared" si="132"/>
        <v>1.164951187</v>
      </c>
      <c r="AM125" s="251">
        <f t="shared" si="132"/>
        <v>1.0867586682999999</v>
      </c>
      <c r="AN125" s="251">
        <f t="shared" si="132"/>
        <v>1.0537928403000001</v>
      </c>
      <c r="AO125" s="251">
        <f t="shared" si="132"/>
        <v>1.0215026345</v>
      </c>
      <c r="AP125" s="251">
        <f t="shared" si="132"/>
        <v>0.98836017629999995</v>
      </c>
      <c r="AQ125" s="251">
        <f t="shared" si="132"/>
        <v>0.95406931679999996</v>
      </c>
      <c r="AR125" s="251">
        <f t="shared" si="132"/>
        <v>0.91861911549999997</v>
      </c>
      <c r="AS125" s="251">
        <f t="shared" si="132"/>
        <v>0.88205796219999999</v>
      </c>
      <c r="AT125" s="251">
        <f t="shared" si="132"/>
        <v>0.84444730859999995</v>
      </c>
      <c r="AU125" s="251">
        <f t="shared" si="132"/>
        <v>0.80585628050000002</v>
      </c>
      <c r="AV125" s="251">
        <f t="shared" si="132"/>
        <v>0.76636409780000003</v>
      </c>
      <c r="AW125" s="251">
        <f t="shared" si="132"/>
        <v>0.72606353310000005</v>
      </c>
      <c r="AX125" s="251">
        <f t="shared" si="132"/>
        <v>0.68506456319999998</v>
      </c>
      <c r="AY125" s="251">
        <f t="shared" si="132"/>
        <v>0.64349840780000001</v>
      </c>
      <c r="AZ125" s="251">
        <f t="shared" si="132"/>
        <v>0.6015221261</v>
      </c>
      <c r="BA125" s="251">
        <f t="shared" si="132"/>
        <v>0.55932366479999995</v>
      </c>
      <c r="BB125" s="251">
        <f t="shared" si="132"/>
        <v>0.51712680109999998</v>
      </c>
      <c r="BC125" s="251">
        <f t="shared" si="132"/>
        <v>0.47519477199999999</v>
      </c>
      <c r="BD125" s="251">
        <f t="shared" si="132"/>
        <v>0.43383056619999999</v>
      </c>
      <c r="BE125" s="251">
        <f t="shared" si="132"/>
        <v>0.39337118809999999</v>
      </c>
      <c r="BF125" s="251">
        <f t="shared" si="132"/>
        <v>0.35417332039999999</v>
      </c>
      <c r="BG125" s="251">
        <f t="shared" si="132"/>
        <v>0.30941005510000003</v>
      </c>
      <c r="BH125" s="251">
        <f t="shared" si="132"/>
        <v>0.30750618909999999</v>
      </c>
      <c r="BI125" s="251">
        <f t="shared" si="132"/>
        <v>0.30669163980000003</v>
      </c>
      <c r="BJ125" s="251">
        <f t="shared" si="132"/>
        <v>0.30599713010000001</v>
      </c>
      <c r="BK125" s="251">
        <f t="shared" si="132"/>
        <v>0.30523532660000002</v>
      </c>
      <c r="BL125" s="251">
        <f t="shared" si="132"/>
        <v>0.3043974398</v>
      </c>
      <c r="BM125" s="251">
        <f t="shared" si="132"/>
        <v>0.30350812399999999</v>
      </c>
      <c r="BN125" s="251">
        <f t="shared" ref="BN125:CB125" si="133">+BN215</f>
        <v>0.30259129029999998</v>
      </c>
      <c r="BO125" s="251">
        <f t="shared" si="133"/>
        <v>0.3016644315</v>
      </c>
      <c r="BP125" s="251">
        <f t="shared" si="133"/>
        <v>0.30073939039999997</v>
      </c>
      <c r="BQ125" s="251">
        <f t="shared" si="133"/>
        <v>0.29982399539999999</v>
      </c>
      <c r="BR125" s="251">
        <f t="shared" si="133"/>
        <v>0.29892338540000002</v>
      </c>
      <c r="BS125" s="251">
        <f t="shared" si="133"/>
        <v>0.29804091830000001</v>
      </c>
      <c r="BT125" s="251">
        <f t="shared" si="133"/>
        <v>0.2971787649</v>
      </c>
      <c r="BU125" s="251">
        <f t="shared" si="133"/>
        <v>0.29633829389999999</v>
      </c>
      <c r="BV125" s="251">
        <f t="shared" si="133"/>
        <v>0.29552032210000001</v>
      </c>
      <c r="BW125" s="251">
        <f t="shared" si="133"/>
        <v>0.29472527999999998</v>
      </c>
      <c r="BX125" s="251">
        <f t="shared" si="133"/>
        <v>0.29395332289999998</v>
      </c>
      <c r="BY125" s="251">
        <f t="shared" si="133"/>
        <v>0.29320440640000001</v>
      </c>
      <c r="BZ125" s="251">
        <f t="shared" si="133"/>
        <v>0.29247833950000002</v>
      </c>
      <c r="CA125" s="251">
        <f t="shared" si="133"/>
        <v>0.29177482269999999</v>
      </c>
      <c r="CB125" s="251">
        <f t="shared" si="133"/>
        <v>0.2910934758</v>
      </c>
      <c r="CC125" s="251">
        <f>+CC215</f>
        <v>0.29043385799999999</v>
      </c>
      <c r="CD125" s="251">
        <f>+CD215</f>
        <v>0.2897954841</v>
      </c>
    </row>
    <row r="126" spans="1:82" s="260" customFormat="1" ht="17.399999999999999" customHeight="1" x14ac:dyDescent="0.25">
      <c r="B126" s="261"/>
      <c r="C126" s="261"/>
      <c r="D126" s="357"/>
      <c r="E126" s="357"/>
      <c r="F126" s="357"/>
      <c r="G126" s="357"/>
      <c r="H126" s="357"/>
      <c r="I126" s="261"/>
      <c r="J126" s="261"/>
      <c r="K126" s="261"/>
      <c r="Q126" s="261">
        <f>+EXP(Parameters!$B$94+Parameters!$B$95*Q122)</f>
        <v>1.5335730996883232</v>
      </c>
      <c r="R126" s="338"/>
      <c r="AG126" s="262"/>
      <c r="AQ126" s="263"/>
      <c r="AR126" s="263"/>
      <c r="AS126" s="263"/>
      <c r="AT126" s="263"/>
      <c r="AU126" s="263"/>
      <c r="AV126" s="263"/>
      <c r="AW126" s="263"/>
    </row>
    <row r="127" spans="1:82" s="155" customFormat="1" ht="17.399999999999999" customHeight="1" x14ac:dyDescent="0.25">
      <c r="A127" s="249" t="s">
        <v>320</v>
      </c>
      <c r="B127" s="264"/>
      <c r="C127" s="264"/>
      <c r="D127" s="168"/>
      <c r="E127" s="168"/>
      <c r="F127" s="168"/>
      <c r="G127" s="168"/>
      <c r="H127" s="168"/>
      <c r="I127" s="164"/>
      <c r="J127" s="164"/>
      <c r="K127" s="164"/>
      <c r="Q127" s="164"/>
      <c r="R127" s="338"/>
      <c r="AG127" s="228"/>
      <c r="AQ127" s="229"/>
      <c r="AR127" s="229"/>
      <c r="AS127" s="229"/>
      <c r="AT127" s="229"/>
      <c r="AU127" s="229"/>
      <c r="AV127" s="229"/>
      <c r="AW127" s="229"/>
    </row>
    <row r="128" spans="1:82" s="215" customFormat="1" ht="17.399999999999999" customHeight="1" x14ac:dyDescent="0.25">
      <c r="A128" s="215" t="s">
        <v>481</v>
      </c>
      <c r="B128" s="215">
        <f t="shared" ref="B128:BM128" si="134">+B130+B132+B134</f>
        <v>2.7918301410427691</v>
      </c>
      <c r="C128" s="215">
        <f t="shared" si="134"/>
        <v>3.0136761910640972</v>
      </c>
      <c r="D128" s="215">
        <f t="shared" si="134"/>
        <v>3.201755309836587</v>
      </c>
      <c r="E128" s="215">
        <f t="shared" si="134"/>
        <v>3.3792802066975849</v>
      </c>
      <c r="F128" s="215">
        <f t="shared" si="134"/>
        <v>3.5517952964106039</v>
      </c>
      <c r="G128" s="215">
        <f t="shared" si="134"/>
        <v>3.7184636468414594</v>
      </c>
      <c r="H128" s="215">
        <f t="shared" si="134"/>
        <v>3.8773050767076391</v>
      </c>
      <c r="I128" s="215">
        <f t="shared" si="134"/>
        <v>4.0305974697374838</v>
      </c>
      <c r="J128" s="215">
        <f t="shared" si="134"/>
        <v>4.1777747001047194</v>
      </c>
      <c r="K128" s="215">
        <f t="shared" si="134"/>
        <v>4.3173659832546356</v>
      </c>
      <c r="L128" s="215">
        <f t="shared" si="134"/>
        <v>4.4478553728942805</v>
      </c>
      <c r="M128" s="215">
        <f t="shared" si="134"/>
        <v>4.5676250645279461</v>
      </c>
      <c r="N128" s="215">
        <f t="shared" si="134"/>
        <v>4.6729132629506029</v>
      </c>
      <c r="O128" s="215">
        <f t="shared" si="134"/>
        <v>4.7636875920377246</v>
      </c>
      <c r="P128" s="215">
        <f t="shared" si="134"/>
        <v>4.8375582938615169</v>
      </c>
      <c r="Q128" s="248">
        <f t="shared" si="134"/>
        <v>4.8919915638456102</v>
      </c>
      <c r="R128" s="319">
        <f t="shared" si="134"/>
        <v>4.9241318516543924</v>
      </c>
      <c r="S128" s="215">
        <f t="shared" si="134"/>
        <v>4.9138415425047697</v>
      </c>
      <c r="T128" s="215">
        <f t="shared" si="134"/>
        <v>4.8561954586206797</v>
      </c>
      <c r="U128" s="215">
        <f t="shared" si="134"/>
        <v>4.7729039657150185</v>
      </c>
      <c r="V128" s="215">
        <f t="shared" si="134"/>
        <v>4.6581925554469867</v>
      </c>
      <c r="W128" s="215">
        <f t="shared" si="134"/>
        <v>4.506982609107653</v>
      </c>
      <c r="X128" s="215">
        <f t="shared" si="134"/>
        <v>4.3592819443926425</v>
      </c>
      <c r="Y128" s="215">
        <f t="shared" si="134"/>
        <v>4.2195566244615303</v>
      </c>
      <c r="Z128" s="215">
        <f t="shared" si="134"/>
        <v>4.0847572894615709</v>
      </c>
      <c r="AA128" s="215">
        <f t="shared" si="134"/>
        <v>3.952731945922495</v>
      </c>
      <c r="AB128" s="215">
        <f t="shared" si="134"/>
        <v>3.8218616446977656</v>
      </c>
      <c r="AC128" s="215">
        <f t="shared" si="134"/>
        <v>3.6908471778304248</v>
      </c>
      <c r="AD128" s="215">
        <f t="shared" si="134"/>
        <v>3.5585923251538563</v>
      </c>
      <c r="AE128" s="215">
        <f t="shared" si="134"/>
        <v>3.4242414290705141</v>
      </c>
      <c r="AF128" s="215">
        <f t="shared" si="134"/>
        <v>3.2870141903629215</v>
      </c>
      <c r="AG128" s="215">
        <f t="shared" si="134"/>
        <v>3.1461820178200011</v>
      </c>
      <c r="AH128" s="215">
        <f t="shared" si="134"/>
        <v>3.0010538605329509</v>
      </c>
      <c r="AI128" s="215">
        <f t="shared" si="134"/>
        <v>2.8509678063710036</v>
      </c>
      <c r="AJ128" s="215">
        <f t="shared" si="134"/>
        <v>2.6952873946913463</v>
      </c>
      <c r="AK128" s="215">
        <f t="shared" si="134"/>
        <v>2.6009072304878589</v>
      </c>
      <c r="AL128" s="215">
        <f t="shared" si="134"/>
        <v>2.4368897484651848</v>
      </c>
      <c r="AM128" s="215">
        <f t="shared" si="134"/>
        <v>2.3911363542880633</v>
      </c>
      <c r="AN128" s="215">
        <f t="shared" si="134"/>
        <v>2.3267671843101438</v>
      </c>
      <c r="AO128" s="215">
        <f t="shared" si="134"/>
        <v>2.2507100508746136</v>
      </c>
      <c r="AP128" s="215">
        <f t="shared" si="134"/>
        <v>2.1670004880132741</v>
      </c>
      <c r="AQ128" s="215">
        <f t="shared" si="134"/>
        <v>2.0770950805204604</v>
      </c>
      <c r="AR128" s="215">
        <f t="shared" si="134"/>
        <v>1.9814339224765858</v>
      </c>
      <c r="AS128" s="215">
        <f t="shared" si="134"/>
        <v>1.8800672868374857</v>
      </c>
      <c r="AT128" s="215">
        <f t="shared" si="134"/>
        <v>1.7728964659115767</v>
      </c>
      <c r="AU128" s="215">
        <f t="shared" si="134"/>
        <v>1.659763396672532</v>
      </c>
      <c r="AV128" s="215">
        <f t="shared" si="134"/>
        <v>1.540483148762831</v>
      </c>
      <c r="AW128" s="215">
        <f t="shared" si="134"/>
        <v>1.4148555537844261</v>
      </c>
      <c r="AX128" s="215">
        <f t="shared" si="134"/>
        <v>1.282669446078629</v>
      </c>
      <c r="AY128" s="215">
        <f t="shared" si="134"/>
        <v>1.1437043123057256</v>
      </c>
      <c r="AZ128" s="215">
        <f t="shared" si="134"/>
        <v>0.99773097938577948</v>
      </c>
      <c r="BA128" s="215">
        <f t="shared" si="134"/>
        <v>0.84451187244001014</v>
      </c>
      <c r="BB128" s="215">
        <f t="shared" si="134"/>
        <v>0.68380103544930493</v>
      </c>
      <c r="BC128" s="215">
        <f t="shared" si="134"/>
        <v>0.51534405624349455</v>
      </c>
      <c r="BD128" s="215">
        <f t="shared" si="134"/>
        <v>0.3388781244510366</v>
      </c>
      <c r="BE128" s="215">
        <f t="shared" si="134"/>
        <v>0.1541326480648085</v>
      </c>
      <c r="BF128" s="215">
        <f t="shared" si="134"/>
        <v>-3.9168820083257061E-2</v>
      </c>
      <c r="BG128" s="215">
        <f t="shared" si="134"/>
        <v>0.16800812932271655</v>
      </c>
      <c r="BH128" s="215">
        <f t="shared" si="134"/>
        <v>0.29094477853835271</v>
      </c>
      <c r="BI128" s="215">
        <f t="shared" si="134"/>
        <v>0.3775356638682259</v>
      </c>
      <c r="BJ128" s="215">
        <f t="shared" si="134"/>
        <v>0.44116023595416287</v>
      </c>
      <c r="BK128" s="215">
        <f t="shared" si="134"/>
        <v>0.48905783844422385</v>
      </c>
      <c r="BL128" s="215">
        <f t="shared" si="134"/>
        <v>0.52598529183333076</v>
      </c>
      <c r="BM128" s="215">
        <f t="shared" si="134"/>
        <v>0.55516453801839538</v>
      </c>
      <c r="BN128" s="215">
        <f t="shared" ref="BN128:CB128" si="135">+BN130+BN132+BN134</f>
        <v>0.57881174630834487</v>
      </c>
      <c r="BO128" s="215">
        <f t="shared" si="135"/>
        <v>0.59846866243698438</v>
      </c>
      <c r="BP128" s="215">
        <f t="shared" si="135"/>
        <v>0.61521682529453292</v>
      </c>
      <c r="BQ128" s="215">
        <f t="shared" si="135"/>
        <v>0.62981959187734016</v>
      </c>
      <c r="BR128" s="215">
        <f t="shared" si="135"/>
        <v>0.64281825601537701</v>
      </c>
      <c r="BS128" s="215">
        <f t="shared" si="135"/>
        <v>0.65459811861303163</v>
      </c>
      <c r="BT128" s="215">
        <f t="shared" si="135"/>
        <v>0.66543441508362533</v>
      </c>
      <c r="BU128" s="215">
        <f t="shared" si="135"/>
        <v>0.67552449184080765</v>
      </c>
      <c r="BV128" s="215">
        <f t="shared" si="135"/>
        <v>0.68501046924922937</v>
      </c>
      <c r="BW128" s="215">
        <f t="shared" si="135"/>
        <v>0.69399525995212263</v>
      </c>
      <c r="BX128" s="215">
        <f t="shared" si="135"/>
        <v>0.70255391579895765</v>
      </c>
      <c r="BY128" s="215">
        <f t="shared" si="135"/>
        <v>0.71074167612130512</v>
      </c>
      <c r="BZ128" s="215">
        <f t="shared" si="135"/>
        <v>0.7185996800752289</v>
      </c>
      <c r="CA128" s="215">
        <f t="shared" si="135"/>
        <v>0.72615902194254134</v>
      </c>
      <c r="CB128" s="215">
        <f t="shared" si="135"/>
        <v>0.73344362988206924</v>
      </c>
      <c r="CC128" s="215">
        <f>+CC130+CC132+CC134</f>
        <v>0.74047230898294902</v>
      </c>
      <c r="CD128" s="215">
        <f>+CD130+CD132+CD134</f>
        <v>0.74726019073521677</v>
      </c>
    </row>
    <row r="129" spans="1:82" s="265" customFormat="1" ht="17.399999999999999" customHeight="1" x14ac:dyDescent="0.25">
      <c r="A129" s="265" t="s">
        <v>452</v>
      </c>
      <c r="B129" s="265">
        <f t="shared" ref="B129:AG129" si="136">+B175</f>
        <v>2.7918384643</v>
      </c>
      <c r="C129" s="265">
        <f t="shared" si="136"/>
        <v>3.0139137946000001</v>
      </c>
      <c r="D129" s="265">
        <f t="shared" si="136"/>
        <v>3.1948395667999998</v>
      </c>
      <c r="E129" s="265">
        <f t="shared" si="136"/>
        <v>3.3638747014999999</v>
      </c>
      <c r="F129" s="265">
        <f t="shared" si="136"/>
        <v>3.5290935186999999</v>
      </c>
      <c r="G129" s="265">
        <f t="shared" si="136"/>
        <v>3.6881724048</v>
      </c>
      <c r="H129" s="265">
        <f t="shared" si="136"/>
        <v>3.8387473860000001</v>
      </c>
      <c r="I129" s="265">
        <f t="shared" si="136"/>
        <v>3.9830905875</v>
      </c>
      <c r="J129" s="265">
        <f t="shared" si="136"/>
        <v>4.1205680691</v>
      </c>
      <c r="K129" s="265">
        <f t="shared" si="136"/>
        <v>4.2495334359000001</v>
      </c>
      <c r="L129" s="265">
        <f t="shared" si="136"/>
        <v>4.3683485929000003</v>
      </c>
      <c r="M129" s="265">
        <f t="shared" si="136"/>
        <v>4.4753032283999996</v>
      </c>
      <c r="N129" s="265">
        <f t="shared" si="136"/>
        <v>4.5685685694</v>
      </c>
      <c r="O129" s="265">
        <f t="shared" si="136"/>
        <v>4.6461546049000004</v>
      </c>
      <c r="P129" s="265">
        <f t="shared" si="136"/>
        <v>4.7058617841999997</v>
      </c>
      <c r="Q129" s="266">
        <f t="shared" si="136"/>
        <v>4.7452209695000001</v>
      </c>
      <c r="R129" s="319">
        <f t="shared" si="136"/>
        <v>4.7614122195000004</v>
      </c>
      <c r="S129" s="265">
        <f t="shared" si="136"/>
        <v>4.7351659754000002</v>
      </c>
      <c r="T129" s="265">
        <f t="shared" si="136"/>
        <v>4.6836487265000004</v>
      </c>
      <c r="U129" s="265">
        <f t="shared" si="136"/>
        <v>4.6033701595999998</v>
      </c>
      <c r="V129" s="265">
        <f t="shared" si="136"/>
        <v>4.4900141830000004</v>
      </c>
      <c r="W129" s="265">
        <f t="shared" si="136"/>
        <v>4.3388870665999999</v>
      </c>
      <c r="X129" s="265">
        <f t="shared" si="136"/>
        <v>4.1911529036999999</v>
      </c>
      <c r="Y129" s="265">
        <f t="shared" si="136"/>
        <v>4.0513475864000004</v>
      </c>
      <c r="Z129" s="265">
        <f t="shared" si="136"/>
        <v>3.9163657130999998</v>
      </c>
      <c r="AA129" s="265">
        <f t="shared" si="136"/>
        <v>3.7840596962999999</v>
      </c>
      <c r="AB129" s="265">
        <f t="shared" si="136"/>
        <v>3.652825322</v>
      </c>
      <c r="AC129" s="265">
        <f t="shared" si="136"/>
        <v>3.5213706169000001</v>
      </c>
      <c r="AD129" s="265">
        <f t="shared" si="136"/>
        <v>3.3885968541999998</v>
      </c>
      <c r="AE129" s="265">
        <f t="shared" si="136"/>
        <v>3.2536421977000001</v>
      </c>
      <c r="AF129" s="265">
        <f t="shared" si="136"/>
        <v>3.1157150097000001</v>
      </c>
      <c r="AG129" s="265">
        <f t="shared" si="136"/>
        <v>2.9740745295000002</v>
      </c>
      <c r="AH129" s="265">
        <f t="shared" ref="AH129:BM129" si="137">+AH175</f>
        <v>2.8280192528999999</v>
      </c>
      <c r="AI129" s="265">
        <f t="shared" si="137"/>
        <v>2.6768807496</v>
      </c>
      <c r="AJ129" s="265">
        <f t="shared" si="137"/>
        <v>2.5200224118999999</v>
      </c>
      <c r="AK129" s="265">
        <f t="shared" si="137"/>
        <v>2.3568442352000001</v>
      </c>
      <c r="AL129" s="265">
        <f t="shared" si="137"/>
        <v>2.1867968887</v>
      </c>
      <c r="AM129" s="265">
        <f t="shared" si="137"/>
        <v>2.1403288591999998</v>
      </c>
      <c r="AN129" s="265">
        <f t="shared" si="137"/>
        <v>2.0797693056000002</v>
      </c>
      <c r="AO129" s="265">
        <f t="shared" si="137"/>
        <v>2.007311391</v>
      </c>
      <c r="AP129" s="265">
        <f t="shared" si="137"/>
        <v>1.9269208549000001</v>
      </c>
      <c r="AQ129" s="265">
        <f t="shared" si="137"/>
        <v>1.83998492</v>
      </c>
      <c r="AR129" s="265">
        <f t="shared" si="137"/>
        <v>1.7469435583999999</v>
      </c>
      <c r="AS129" s="265">
        <f t="shared" si="137"/>
        <v>1.6478954047000001</v>
      </c>
      <c r="AT129" s="265">
        <f t="shared" si="137"/>
        <v>1.5428178659</v>
      </c>
      <c r="AU129" s="265">
        <f t="shared" si="137"/>
        <v>1.4316467503999999</v>
      </c>
      <c r="AV129" s="265">
        <f t="shared" si="137"/>
        <v>1.3143065923999999</v>
      </c>
      <c r="AW129" s="265">
        <f t="shared" si="137"/>
        <v>1.1907245123000001</v>
      </c>
      <c r="AX129" s="265">
        <f t="shared" si="137"/>
        <v>1.0608389961</v>
      </c>
      <c r="AY129" s="265">
        <f t="shared" si="137"/>
        <v>0.92460726920000003</v>
      </c>
      <c r="AZ129" s="265">
        <f t="shared" si="137"/>
        <v>0.78201214200000002</v>
      </c>
      <c r="BA129" s="265">
        <f t="shared" si="137"/>
        <v>0.63306805450000003</v>
      </c>
      <c r="BB129" s="265">
        <f t="shared" si="137"/>
        <v>0.47782541849999999</v>
      </c>
      <c r="BC129" s="265">
        <f t="shared" si="137"/>
        <v>0.3163720015</v>
      </c>
      <c r="BD129" s="265">
        <f t="shared" si="137"/>
        <v>0.14883024889999999</v>
      </c>
      <c r="BE129" s="265">
        <f t="shared" si="137"/>
        <v>-2.4649273999999999E-2</v>
      </c>
      <c r="BF129" s="265">
        <f t="shared" si="137"/>
        <v>-0.20389484599999999</v>
      </c>
      <c r="BG129" s="265">
        <f t="shared" si="137"/>
        <v>1.33362008E-2</v>
      </c>
      <c r="BH129" s="265">
        <f t="shared" si="137"/>
        <v>0.1388825735</v>
      </c>
      <c r="BI129" s="265">
        <f t="shared" si="137"/>
        <v>0.2262150544</v>
      </c>
      <c r="BJ129" s="265">
        <f t="shared" si="137"/>
        <v>0.28962300940000002</v>
      </c>
      <c r="BK129" s="265">
        <f t="shared" si="137"/>
        <v>0.33747844570000002</v>
      </c>
      <c r="BL129" s="265">
        <f t="shared" si="137"/>
        <v>0.37504734820000002</v>
      </c>
      <c r="BM129" s="265">
        <f t="shared" si="137"/>
        <v>0.40568387719999999</v>
      </c>
      <c r="BN129" s="265">
        <f t="shared" ref="BN129:CB129" si="138">+BN175</f>
        <v>0.43154417719999999</v>
      </c>
      <c r="BO129" s="265">
        <f t="shared" si="138"/>
        <v>0.45402599110000003</v>
      </c>
      <c r="BP129" s="265">
        <f t="shared" si="138"/>
        <v>0.47404341370000003</v>
      </c>
      <c r="BQ129" s="265">
        <f t="shared" si="138"/>
        <v>0.49220041730000003</v>
      </c>
      <c r="BR129" s="265">
        <f t="shared" si="138"/>
        <v>0.50890121710000003</v>
      </c>
      <c r="BS129" s="265">
        <f t="shared" si="138"/>
        <v>0.5244207931</v>
      </c>
      <c r="BT129" s="265">
        <f t="shared" si="138"/>
        <v>0.53895009390000004</v>
      </c>
      <c r="BU129" s="265">
        <f t="shared" si="138"/>
        <v>0.55262508300000002</v>
      </c>
      <c r="BV129" s="265">
        <f t="shared" si="138"/>
        <v>0.56554544559999997</v>
      </c>
      <c r="BW129" s="265">
        <f t="shared" si="138"/>
        <v>0.57778666749999996</v>
      </c>
      <c r="BX129" s="265">
        <f t="shared" si="138"/>
        <v>0.5894078613</v>
      </c>
      <c r="BY129" s="265">
        <f t="shared" si="138"/>
        <v>0.60045686070000004</v>
      </c>
      <c r="BZ129" s="265">
        <f t="shared" si="138"/>
        <v>0.61097355740000003</v>
      </c>
      <c r="CA129" s="265">
        <f t="shared" si="138"/>
        <v>0.62099210569999996</v>
      </c>
      <c r="CB129" s="265">
        <f t="shared" si="138"/>
        <v>0.63054239570000004</v>
      </c>
      <c r="CC129" s="265">
        <f>+CC175</f>
        <v>0.6396510513</v>
      </c>
      <c r="CD129" s="265">
        <f>+CD175</f>
        <v>0.64834211919999996</v>
      </c>
    </row>
    <row r="130" spans="1:82" s="215" customFormat="1" ht="17.399999999999999" customHeight="1" x14ac:dyDescent="0.25">
      <c r="A130" s="215" t="s">
        <v>482</v>
      </c>
      <c r="B130" s="215">
        <f>Parameters!$C$79*(LN(B116/$C$100)/LN(2))</f>
        <v>2.3278301410427686</v>
      </c>
      <c r="C130" s="215">
        <f>Parameters!$C$79*(LN(C116/$C$100)/LN(2))</f>
        <v>2.5113785910640973</v>
      </c>
      <c r="D130" s="215">
        <f>Parameters!$C$79*(LN(D116/$C$100)/LN(2))</f>
        <v>2.6654920449365869</v>
      </c>
      <c r="E130" s="215">
        <f>Parameters!$C$79*(LN(E116/$C$100)/LN(2))</f>
        <v>2.8222675656975849</v>
      </c>
      <c r="F130" s="215">
        <f>Parameters!$C$79*(LN(F116/$C$100)/LN(2))</f>
        <v>2.9752767455106039</v>
      </c>
      <c r="G130" s="215">
        <f>Parameters!$C$79*(LN(G116/$C$100)/LN(2))</f>
        <v>3.1237979540414593</v>
      </c>
      <c r="H130" s="215">
        <f>Parameters!$C$79*(LN(H116/$C$100)/LN(2))</f>
        <v>3.2663139081076396</v>
      </c>
      <c r="I130" s="215">
        <f>Parameters!$C$79*(LN(I116/$C$100)/LN(2))</f>
        <v>3.4055737518374838</v>
      </c>
      <c r="J130" s="215">
        <f>Parameters!$C$79*(LN(J116/$C$100)/LN(2))</f>
        <v>3.5400502531047193</v>
      </c>
      <c r="K130" s="215">
        <f>Parameters!$C$79*(LN(K116/$C$100)/LN(2))</f>
        <v>3.6685816740546353</v>
      </c>
      <c r="L130" s="215">
        <f>Parameters!$C$79*(LN(L116/$C$100)/LN(2))</f>
        <v>3.7899413159942807</v>
      </c>
      <c r="M130" s="215">
        <f>Parameters!$C$79*(LN(M116/$C$100)/LN(2))</f>
        <v>3.9027822113279464</v>
      </c>
      <c r="N130" s="215">
        <f>Parameters!$C$79*(LN(N116/$C$100)/LN(2))</f>
        <v>4.0035960464506033</v>
      </c>
      <c r="O130" s="215">
        <f>Parameters!$C$79*(LN(O116/$C$100)/LN(2))</f>
        <v>4.0925872504377248</v>
      </c>
      <c r="P130" s="215">
        <f>Parameters!$C$79*(LN(P116/$C$100)/LN(2))</f>
        <v>4.1675866200615168</v>
      </c>
      <c r="Q130" s="248">
        <f>Parameters!$C$79*(LN(Q116/$C$100)/LN(2))</f>
        <v>4.2262650738456102</v>
      </c>
      <c r="R130" s="319">
        <f>Parameters!$C$79*(LN(R116/$C$100)/LN(2))</f>
        <v>4.265956858554393</v>
      </c>
      <c r="S130" s="215">
        <f>Parameters!$C$79*(LN(S116/$C$100)/LN(2))</f>
        <v>4.28663931630477</v>
      </c>
      <c r="T130" s="215">
        <f>Parameters!$C$79*(LN(T116/$C$100)/LN(2))</f>
        <v>4.2629524508206798</v>
      </c>
      <c r="U130" s="215">
        <f>Parameters!$C$79*(LN(U116/$C$100)/LN(2))</f>
        <v>4.216391881915019</v>
      </c>
      <c r="V130" s="215">
        <f>Parameters!$C$79*(LN(V116/$C$100)/LN(2))</f>
        <v>4.1410078882469872</v>
      </c>
      <c r="W130" s="215">
        <f>Parameters!$C$79*(LN(W116/$C$100)/LN(2))</f>
        <v>4.031595056307653</v>
      </c>
      <c r="X130" s="215">
        <f>Parameters!$C$79*(LN(X116/$C$100)/LN(2))</f>
        <v>3.9279407613926431</v>
      </c>
      <c r="Y130" s="215">
        <f>Parameters!$C$79*(LN(Y116/$C$100)/LN(2))</f>
        <v>3.8261393659615308</v>
      </c>
      <c r="Z130" s="215">
        <f>Parameters!$C$79*(LN(Z116/$C$100)/LN(2))</f>
        <v>3.723992529861571</v>
      </c>
      <c r="AA130" s="215">
        <f>Parameters!$C$79*(LN(AA116/$C$100)/LN(2))</f>
        <v>3.6200809879224947</v>
      </c>
      <c r="AB130" s="215">
        <f>Parameters!$C$79*(LN(AB116/$C$100)/LN(2))</f>
        <v>3.5134166698977656</v>
      </c>
      <c r="AC130" s="215">
        <f>Parameters!$C$79*(LN(AC116/$C$100)/LN(2))</f>
        <v>3.4032435545304245</v>
      </c>
      <c r="AD130" s="215">
        <f>Parameters!$C$79*(LN(AD116/$C$100)/LN(2))</f>
        <v>3.288933105453856</v>
      </c>
      <c r="AE130" s="215">
        <f>Parameters!$C$79*(LN(AE116/$C$100)/LN(2))</f>
        <v>3.170032340870514</v>
      </c>
      <c r="AF130" s="215">
        <f>Parameters!$C$79*(LN(AF116/$C$100)/LN(2))</f>
        <v>3.0461076654629213</v>
      </c>
      <c r="AG130" s="215">
        <f>Parameters!$C$79*(LN(AG116/$C$100)/LN(2))</f>
        <v>2.916728999920001</v>
      </c>
      <c r="AH130" s="215">
        <f>Parameters!$C$79*(LN(AH116/$C$100)/LN(2))</f>
        <v>2.7814623120329509</v>
      </c>
      <c r="AI130" s="215">
        <f>Parameters!$C$79*(LN(AI116/$C$100)/LN(2))</f>
        <v>2.6398669831710033</v>
      </c>
      <c r="AJ130" s="215">
        <f>Parameters!$C$79*(LN(AJ116/$C$100)/LN(2))</f>
        <v>2.4914970858913463</v>
      </c>
      <c r="AK130" s="215">
        <f>Parameters!$C$79*(LN(AK116/$C$100)/LN(2))</f>
        <v>2.3359072304878588</v>
      </c>
      <c r="AL130" s="215">
        <f>Parameters!$C$79*(LN(AL116/$C$100)/LN(2))</f>
        <v>2.1718897484651847</v>
      </c>
      <c r="AM130" s="215">
        <f>Parameters!$C$79*(LN(AM116/$C$100)/LN(2))</f>
        <v>2.1261363542880631</v>
      </c>
      <c r="AN130" s="215">
        <f>Parameters!$C$79*(LN(AN116/$C$100)/LN(2))</f>
        <v>2.0617671843101437</v>
      </c>
      <c r="AO130" s="215">
        <f>Parameters!$C$79*(LN(AO116/$C$100)/LN(2))</f>
        <v>1.9857100508746135</v>
      </c>
      <c r="AP130" s="215">
        <f>Parameters!$C$79*(LN(AP116/$C$100)/LN(2))</f>
        <v>1.9020004880132741</v>
      </c>
      <c r="AQ130" s="215">
        <f>Parameters!$C$79*(LN(AQ116/$C$100)/LN(2))</f>
        <v>1.8120950805204605</v>
      </c>
      <c r="AR130" s="215">
        <f>Parameters!$C$79*(LN(AR116/$C$100)/LN(2))</f>
        <v>1.7164339224765859</v>
      </c>
      <c r="AS130" s="215">
        <f>Parameters!$C$79*(LN(AS116/$C$100)/LN(2))</f>
        <v>1.6150672868374856</v>
      </c>
      <c r="AT130" s="215">
        <f>Parameters!$C$79*(LN(AT116/$C$100)/LN(2))</f>
        <v>1.5078964659115768</v>
      </c>
      <c r="AU130" s="215">
        <f>Parameters!$C$79*(LN(AU116/$C$100)/LN(2))</f>
        <v>1.3947633966725319</v>
      </c>
      <c r="AV130" s="215">
        <f>Parameters!$C$79*(LN(AV116/$C$100)/LN(2))</f>
        <v>1.2754831487628311</v>
      </c>
      <c r="AW130" s="215">
        <f>Parameters!$C$79*(LN(AW116/$C$100)/LN(2))</f>
        <v>1.1498555537844262</v>
      </c>
      <c r="AX130" s="215">
        <f>Parameters!$C$79*(LN(AX116/$C$100)/LN(2))</f>
        <v>1.0176694460786289</v>
      </c>
      <c r="AY130" s="215">
        <f>Parameters!$C$79*(LN(AY116/$C$100)/LN(2))</f>
        <v>0.87870431230572554</v>
      </c>
      <c r="AZ130" s="215">
        <f>Parameters!$C$79*(LN(AZ116/$C$100)/LN(2))</f>
        <v>0.73273097938577947</v>
      </c>
      <c r="BA130" s="215">
        <f>Parameters!$C$79*(LN(BA116/$C$100)/LN(2))</f>
        <v>0.57951187244001012</v>
      </c>
      <c r="BB130" s="215">
        <f>Parameters!$C$79*(LN(BB116/$C$100)/LN(2))</f>
        <v>0.41880103544930497</v>
      </c>
      <c r="BC130" s="215">
        <f>Parameters!$C$79*(LN(BC116/$C$100)/LN(2))</f>
        <v>0.25034405624349454</v>
      </c>
      <c r="BD130" s="215">
        <f>Parameters!$C$79*(LN(BD116/$C$100)/LN(2))</f>
        <v>7.3878124451036559E-2</v>
      </c>
      <c r="BE130" s="215">
        <f>Parameters!$C$79*(LN(BE116/$C$100)/LN(2))</f>
        <v>-0.11086735193519151</v>
      </c>
      <c r="BF130" s="215">
        <f>Parameters!$C$79*(LN(BF116/$C$100)/LN(2))</f>
        <v>-0.30416882008325707</v>
      </c>
      <c r="BG130" s="215">
        <f>Parameters!$C$79*(LN(BG116/$C$100)/LN(2))</f>
        <v>-9.6991870677283459E-2</v>
      </c>
      <c r="BH130" s="215">
        <f>Parameters!$C$79*(LN(BH116/$C$100)/LN(2))</f>
        <v>2.5944778538352704E-2</v>
      </c>
      <c r="BI130" s="215">
        <f>Parameters!$C$79*(LN(BI116/$C$100)/LN(2))</f>
        <v>0.11253566386822586</v>
      </c>
      <c r="BJ130" s="215">
        <f>Parameters!$C$79*(LN(BJ116/$C$100)/LN(2))</f>
        <v>0.17616023595416289</v>
      </c>
      <c r="BK130" s="215">
        <f>Parameters!$C$79*(LN(BK116/$C$100)/LN(2))</f>
        <v>0.22405783844422383</v>
      </c>
      <c r="BL130" s="215">
        <f>Parameters!$C$79*(LN(BL116/$C$100)/LN(2))</f>
        <v>0.2609852918333308</v>
      </c>
      <c r="BM130" s="215">
        <f>Parameters!$C$79*(LN(BM116/$C$100)/LN(2))</f>
        <v>0.29016453801839537</v>
      </c>
      <c r="BN130" s="215">
        <f>Parameters!$C$79*(LN(BN116/$C$100)/LN(2))</f>
        <v>0.3138117463083448</v>
      </c>
      <c r="BO130" s="215">
        <f>Parameters!$C$79*(LN(BO116/$C$100)/LN(2))</f>
        <v>0.33346866243698431</v>
      </c>
      <c r="BP130" s="215">
        <f>Parameters!$C$79*(LN(BP116/$C$100)/LN(2))</f>
        <v>0.35021682529453285</v>
      </c>
      <c r="BQ130" s="215">
        <f>Parameters!$C$79*(LN(BQ116/$C$100)/LN(2))</f>
        <v>0.36481959187734014</v>
      </c>
      <c r="BR130" s="215">
        <f>Parameters!$C$79*(LN(BR116/$C$100)/LN(2))</f>
        <v>0.377818256015377</v>
      </c>
      <c r="BS130" s="215">
        <f>Parameters!$C$79*(LN(BS116/$C$100)/LN(2))</f>
        <v>0.38959811861303167</v>
      </c>
      <c r="BT130" s="215">
        <f>Parameters!$C$79*(LN(BT116/$C$100)/LN(2))</f>
        <v>0.40043441508362537</v>
      </c>
      <c r="BU130" s="215">
        <f>Parameters!$C$79*(LN(BU116/$C$100)/LN(2))</f>
        <v>0.41052449184080758</v>
      </c>
      <c r="BV130" s="215">
        <f>Parameters!$C$79*(LN(BV116/$C$100)/LN(2))</f>
        <v>0.42001046924922941</v>
      </c>
      <c r="BW130" s="215">
        <f>Parameters!$C$79*(LN(BW116/$C$100)/LN(2))</f>
        <v>0.42899525995212257</v>
      </c>
      <c r="BX130" s="215">
        <f>Parameters!$C$79*(LN(BX116/$C$100)/LN(2))</f>
        <v>0.43755391579895764</v>
      </c>
      <c r="BY130" s="215">
        <f>Parameters!$C$79*(LN(BY116/$C$100)/LN(2))</f>
        <v>0.44574167612130511</v>
      </c>
      <c r="BZ130" s="215">
        <f>Parameters!$C$79*(LN(BZ116/$C$100)/LN(2))</f>
        <v>0.45359968007522888</v>
      </c>
      <c r="CA130" s="215">
        <f>Parameters!$C$79*(LN(CA116/$C$100)/LN(2))</f>
        <v>0.46115902194254127</v>
      </c>
      <c r="CB130" s="215">
        <f>Parameters!$C$79*(LN(CB116/$C$100)/LN(2))</f>
        <v>0.46844362988206922</v>
      </c>
      <c r="CC130" s="215">
        <f>Parameters!$C$79*(LN(CC116/$C$100)/LN(2))</f>
        <v>0.47547230898294907</v>
      </c>
      <c r="CD130" s="215">
        <f>Parameters!$C$79*(LN(CD116/$C$100)/LN(2))</f>
        <v>0.48226019073521681</v>
      </c>
    </row>
    <row r="131" spans="1:82" s="265" customFormat="1" ht="17.399999999999999" customHeight="1" x14ac:dyDescent="0.25">
      <c r="A131" s="265" t="s">
        <v>483</v>
      </c>
      <c r="B131" s="265">
        <f t="shared" ref="B131:AG131" si="139">+B177</f>
        <v>2.3278384643000001</v>
      </c>
      <c r="C131" s="265">
        <f t="shared" si="139"/>
        <v>2.5116161946000002</v>
      </c>
      <c r="D131" s="265">
        <f t="shared" si="139"/>
        <v>2.6585763020000002</v>
      </c>
      <c r="E131" s="265">
        <f t="shared" si="139"/>
        <v>2.8068620604999999</v>
      </c>
      <c r="F131" s="265">
        <f t="shared" si="139"/>
        <v>2.9525749679</v>
      </c>
      <c r="G131" s="265">
        <f t="shared" si="139"/>
        <v>3.0935067119999999</v>
      </c>
      <c r="H131" s="265">
        <f t="shared" si="139"/>
        <v>3.2277562174000001</v>
      </c>
      <c r="I131" s="265">
        <f t="shared" si="139"/>
        <v>3.3580668696</v>
      </c>
      <c r="J131" s="265">
        <f t="shared" si="139"/>
        <v>3.4828436221999999</v>
      </c>
      <c r="K131" s="265">
        <f t="shared" si="139"/>
        <v>3.6007491266999998</v>
      </c>
      <c r="L131" s="265">
        <f t="shared" si="139"/>
        <v>3.7104345359000002</v>
      </c>
      <c r="M131" s="265">
        <f t="shared" si="139"/>
        <v>3.8104603751999999</v>
      </c>
      <c r="N131" s="265">
        <f t="shared" si="139"/>
        <v>3.8992513529999999</v>
      </c>
      <c r="O131" s="265">
        <f t="shared" si="139"/>
        <v>3.9750542632000001</v>
      </c>
      <c r="P131" s="265">
        <f t="shared" si="139"/>
        <v>4.0358901103999996</v>
      </c>
      <c r="Q131" s="266">
        <f t="shared" si="139"/>
        <v>4.0794944795000001</v>
      </c>
      <c r="R131" s="319">
        <f t="shared" si="139"/>
        <v>4.1032372264000001</v>
      </c>
      <c r="S131" s="265">
        <f t="shared" si="139"/>
        <v>4.1079637491999996</v>
      </c>
      <c r="T131" s="265">
        <f t="shared" si="139"/>
        <v>4.0904057186999996</v>
      </c>
      <c r="U131" s="265">
        <f t="shared" si="139"/>
        <v>4.0468580758000003</v>
      </c>
      <c r="V131" s="265">
        <f t="shared" si="139"/>
        <v>3.9728295158</v>
      </c>
      <c r="W131" s="265">
        <f t="shared" si="139"/>
        <v>3.8634995137999999</v>
      </c>
      <c r="X131" s="265">
        <f t="shared" si="139"/>
        <v>3.7598117208000001</v>
      </c>
      <c r="Y131" s="265">
        <f t="shared" si="139"/>
        <v>3.6579303277999999</v>
      </c>
      <c r="Z131" s="265">
        <f t="shared" si="139"/>
        <v>3.5556009534999999</v>
      </c>
      <c r="AA131" s="265">
        <f t="shared" si="139"/>
        <v>3.4514087383000001</v>
      </c>
      <c r="AB131" s="265">
        <f t="shared" si="139"/>
        <v>3.3443803471</v>
      </c>
      <c r="AC131" s="265">
        <f t="shared" si="139"/>
        <v>3.2337669936000002</v>
      </c>
      <c r="AD131" s="265">
        <f t="shared" si="139"/>
        <v>3.1189376344999999</v>
      </c>
      <c r="AE131" s="265">
        <f t="shared" si="139"/>
        <v>2.9994331095</v>
      </c>
      <c r="AF131" s="265">
        <f t="shared" si="139"/>
        <v>2.8748084848</v>
      </c>
      <c r="AG131" s="265">
        <f t="shared" si="139"/>
        <v>2.7446215115000001</v>
      </c>
      <c r="AH131" s="265">
        <f t="shared" ref="AH131:BM131" si="140">+AH177</f>
        <v>2.6084277043999999</v>
      </c>
      <c r="AI131" s="265">
        <f t="shared" si="140"/>
        <v>2.4657799264000002</v>
      </c>
      <c r="AJ131" s="265">
        <f t="shared" si="140"/>
        <v>2.3162321030999999</v>
      </c>
      <c r="AK131" s="265">
        <f t="shared" si="140"/>
        <v>2.1593482793000001</v>
      </c>
      <c r="AL131" s="265">
        <f t="shared" si="140"/>
        <v>1.9947203706000001</v>
      </c>
      <c r="AM131" s="265">
        <f t="shared" si="140"/>
        <v>1.9529184771999999</v>
      </c>
      <c r="AN131" s="265">
        <f t="shared" si="140"/>
        <v>1.8889752167</v>
      </c>
      <c r="AO131" s="265">
        <f t="shared" si="140"/>
        <v>1.8136039304</v>
      </c>
      <c r="AP131" s="265">
        <f t="shared" si="140"/>
        <v>1.7307049812999999</v>
      </c>
      <c r="AQ131" s="265">
        <f t="shared" si="140"/>
        <v>1.6416093029000001</v>
      </c>
      <c r="AR131" s="265">
        <f t="shared" si="140"/>
        <v>1.5467084020999999</v>
      </c>
      <c r="AS131" s="265">
        <f t="shared" si="140"/>
        <v>1.4460591851</v>
      </c>
      <c r="AT131" s="265">
        <f t="shared" si="140"/>
        <v>1.3396031309</v>
      </c>
      <c r="AU131" s="265">
        <f t="shared" si="140"/>
        <v>1.2272451135</v>
      </c>
      <c r="AV131" s="265">
        <f t="shared" si="140"/>
        <v>1.1088830329999999</v>
      </c>
      <c r="AW131" s="265">
        <f t="shared" si="140"/>
        <v>0.98442107769999998</v>
      </c>
      <c r="AX131" s="265">
        <f t="shared" si="140"/>
        <v>0.85377798890000001</v>
      </c>
      <c r="AY131" s="265">
        <f t="shared" si="140"/>
        <v>0.71689399200000004</v>
      </c>
      <c r="AZ131" s="265">
        <f t="shared" si="140"/>
        <v>0.57373726030000005</v>
      </c>
      <c r="BA131" s="265">
        <f t="shared" si="140"/>
        <v>0.42430963129999999</v>
      </c>
      <c r="BB131" s="265">
        <f t="shared" si="140"/>
        <v>0.2686506662</v>
      </c>
      <c r="BC131" s="265">
        <f t="shared" si="140"/>
        <v>0.1068387898</v>
      </c>
      <c r="BD131" s="265">
        <f t="shared" si="140"/>
        <v>-6.10115964E-2</v>
      </c>
      <c r="BE131" s="265">
        <f t="shared" si="140"/>
        <v>-0.2347568528</v>
      </c>
      <c r="BF131" s="265">
        <f t="shared" si="140"/>
        <v>-0.41423122130000001</v>
      </c>
      <c r="BG131" s="265">
        <f t="shared" si="140"/>
        <v>-0.19719716840000001</v>
      </c>
      <c r="BH131" s="265">
        <f t="shared" si="140"/>
        <v>-7.9221657299999998E-2</v>
      </c>
      <c r="BI131" s="265">
        <f t="shared" si="140"/>
        <v>1.5923116000000001E-3</v>
      </c>
      <c r="BJ131" s="265">
        <f t="shared" si="140"/>
        <v>5.9387827800000001E-2</v>
      </c>
      <c r="BK131" s="265">
        <f t="shared" si="140"/>
        <v>0.1024109544</v>
      </c>
      <c r="BL131" s="265">
        <f t="shared" si="140"/>
        <v>0.1358192382</v>
      </c>
      <c r="BM131" s="265">
        <f t="shared" si="140"/>
        <v>0.1628734745</v>
      </c>
      <c r="BN131" s="265">
        <f t="shared" ref="BN131:CB131" si="141">+BN177</f>
        <v>0.1856494205</v>
      </c>
      <c r="BO131" s="265">
        <f t="shared" si="141"/>
        <v>0.20547560549999999</v>
      </c>
      <c r="BP131" s="265">
        <f t="shared" si="141"/>
        <v>0.2232065318</v>
      </c>
      <c r="BQ131" s="265">
        <f t="shared" si="141"/>
        <v>0.23939486190000001</v>
      </c>
      <c r="BR131" s="265">
        <f t="shared" si="141"/>
        <v>0.25440063400000001</v>
      </c>
      <c r="BS131" s="265">
        <f t="shared" si="141"/>
        <v>0.26846079099999998</v>
      </c>
      <c r="BT131" s="265">
        <f t="shared" si="141"/>
        <v>0.28173353210000002</v>
      </c>
      <c r="BU131" s="265">
        <f t="shared" si="141"/>
        <v>0.29432662329999998</v>
      </c>
      <c r="BV131" s="265">
        <f t="shared" si="141"/>
        <v>0.30631547180000002</v>
      </c>
      <c r="BW131" s="265">
        <f t="shared" si="141"/>
        <v>0.31775466009999997</v>
      </c>
      <c r="BX131" s="265">
        <f t="shared" si="141"/>
        <v>0.32868530289999998</v>
      </c>
      <c r="BY131" s="265">
        <f t="shared" si="141"/>
        <v>0.33913973790000002</v>
      </c>
      <c r="BZ131" s="265">
        <f t="shared" si="141"/>
        <v>0.34914451470000002</v>
      </c>
      <c r="CA131" s="265">
        <f t="shared" si="141"/>
        <v>0.35872229999999999</v>
      </c>
      <c r="CB131" s="265">
        <f t="shared" si="141"/>
        <v>0.3678930929</v>
      </c>
      <c r="CC131" s="265">
        <f>+CC177</f>
        <v>0.3766750016</v>
      </c>
      <c r="CD131" s="265">
        <f>+CD177</f>
        <v>0.38508474040000001</v>
      </c>
    </row>
    <row r="132" spans="1:82" s="215" customFormat="1" ht="17.399999999999999" customHeight="1" x14ac:dyDescent="0.25">
      <c r="A132" s="215" t="s">
        <v>453</v>
      </c>
      <c r="B132" s="215">
        <f t="shared" ref="B132:BM132" si="142">+B106</f>
        <v>0.51800000000000002</v>
      </c>
      <c r="C132" s="215">
        <f t="shared" si="142"/>
        <v>0.53636010000000001</v>
      </c>
      <c r="D132" s="215">
        <f t="shared" si="142"/>
        <v>0.55038826490000003</v>
      </c>
      <c r="E132" s="215">
        <f t="shared" si="142"/>
        <v>0.55120014100000003</v>
      </c>
      <c r="F132" s="215">
        <f t="shared" si="142"/>
        <v>0.55076855089999999</v>
      </c>
      <c r="G132" s="215">
        <f t="shared" si="142"/>
        <v>0.54897819280000004</v>
      </c>
      <c r="H132" s="215">
        <f t="shared" si="142"/>
        <v>0.54536616859999998</v>
      </c>
      <c r="I132" s="215">
        <f t="shared" si="142"/>
        <v>0.53946121790000001</v>
      </c>
      <c r="J132" s="215">
        <f t="shared" si="142"/>
        <v>0.53222444700000004</v>
      </c>
      <c r="K132" s="215">
        <f t="shared" si="142"/>
        <v>0.52334680919999998</v>
      </c>
      <c r="L132" s="215">
        <f t="shared" si="142"/>
        <v>0.51253905690000001</v>
      </c>
      <c r="M132" s="215">
        <f t="shared" si="142"/>
        <v>0.49953035320000005</v>
      </c>
      <c r="N132" s="215">
        <f t="shared" si="142"/>
        <v>0.48406721650000006</v>
      </c>
      <c r="O132" s="215">
        <f t="shared" si="142"/>
        <v>0.46591284160000002</v>
      </c>
      <c r="P132" s="215">
        <f t="shared" si="142"/>
        <v>0.44484667379999998</v>
      </c>
      <c r="Q132" s="248">
        <f t="shared" si="142"/>
        <v>0.42066398999999999</v>
      </c>
      <c r="R132" s="319">
        <f t="shared" si="142"/>
        <v>0.39317499309999998</v>
      </c>
      <c r="S132" s="215">
        <f t="shared" si="142"/>
        <v>0.36220222619999998</v>
      </c>
      <c r="T132" s="215">
        <f t="shared" si="142"/>
        <v>0.32824300779999999</v>
      </c>
      <c r="U132" s="215">
        <f t="shared" si="142"/>
        <v>0.29151208379999999</v>
      </c>
      <c r="V132" s="215">
        <f t="shared" si="142"/>
        <v>0.25218466719999999</v>
      </c>
      <c r="W132" s="215">
        <f t="shared" si="142"/>
        <v>0.21038755279999999</v>
      </c>
      <c r="X132" s="215">
        <f t="shared" si="142"/>
        <v>0.166341183</v>
      </c>
      <c r="Y132" s="215">
        <f t="shared" si="142"/>
        <v>0.12841725849999999</v>
      </c>
      <c r="Z132" s="215">
        <f t="shared" si="142"/>
        <v>9.5764759599999999E-2</v>
      </c>
      <c r="AA132" s="215">
        <f t="shared" si="142"/>
        <v>6.7650957999999997E-2</v>
      </c>
      <c r="AB132" s="215">
        <f t="shared" si="142"/>
        <v>4.3444974800000001E-2</v>
      </c>
      <c r="AC132" s="215">
        <f t="shared" si="142"/>
        <v>2.26036233E-2</v>
      </c>
      <c r="AD132" s="215">
        <f t="shared" si="142"/>
        <v>4.6592196999999998E-3</v>
      </c>
      <c r="AE132" s="215">
        <f t="shared" si="142"/>
        <v>-1.0790911800000001E-2</v>
      </c>
      <c r="AF132" s="215">
        <f t="shared" si="142"/>
        <v>-2.4093475100000001E-2</v>
      </c>
      <c r="AG132" s="215">
        <f t="shared" si="142"/>
        <v>-3.5546982099999999E-2</v>
      </c>
      <c r="AH132" s="215">
        <f t="shared" si="142"/>
        <v>-4.5408451500000002E-2</v>
      </c>
      <c r="AI132" s="215">
        <f t="shared" si="142"/>
        <v>-5.3899176799999997E-2</v>
      </c>
      <c r="AJ132" s="215">
        <f t="shared" si="142"/>
        <v>-6.1209691200000006E-2</v>
      </c>
      <c r="AK132" s="215">
        <f t="shared" si="142"/>
        <v>0</v>
      </c>
      <c r="AL132" s="215">
        <f t="shared" si="142"/>
        <v>0</v>
      </c>
      <c r="AM132" s="215">
        <f t="shared" si="142"/>
        <v>0</v>
      </c>
      <c r="AN132" s="215">
        <f t="shared" si="142"/>
        <v>0</v>
      </c>
      <c r="AO132" s="215">
        <f t="shared" si="142"/>
        <v>0</v>
      </c>
      <c r="AP132" s="215">
        <f t="shared" si="142"/>
        <v>0</v>
      </c>
      <c r="AQ132" s="215">
        <f t="shared" si="142"/>
        <v>0</v>
      </c>
      <c r="AR132" s="215">
        <f t="shared" si="142"/>
        <v>0</v>
      </c>
      <c r="AS132" s="215">
        <f t="shared" si="142"/>
        <v>0</v>
      </c>
      <c r="AT132" s="215">
        <f t="shared" si="142"/>
        <v>0</v>
      </c>
      <c r="AU132" s="215">
        <f t="shared" si="142"/>
        <v>0</v>
      </c>
      <c r="AV132" s="215">
        <f t="shared" si="142"/>
        <v>0</v>
      </c>
      <c r="AW132" s="215">
        <f t="shared" si="142"/>
        <v>0</v>
      </c>
      <c r="AX132" s="215">
        <f t="shared" si="142"/>
        <v>0</v>
      </c>
      <c r="AY132" s="215">
        <f t="shared" si="142"/>
        <v>0</v>
      </c>
      <c r="AZ132" s="215">
        <f t="shared" si="142"/>
        <v>0</v>
      </c>
      <c r="BA132" s="215">
        <f t="shared" si="142"/>
        <v>0</v>
      </c>
      <c r="BB132" s="215">
        <f t="shared" si="142"/>
        <v>0</v>
      </c>
      <c r="BC132" s="215">
        <f t="shared" si="142"/>
        <v>0</v>
      </c>
      <c r="BD132" s="215">
        <f t="shared" si="142"/>
        <v>0</v>
      </c>
      <c r="BE132" s="215">
        <f t="shared" si="142"/>
        <v>0</v>
      </c>
      <c r="BF132" s="215">
        <f t="shared" si="142"/>
        <v>0</v>
      </c>
      <c r="BG132" s="215">
        <f t="shared" si="142"/>
        <v>0</v>
      </c>
      <c r="BH132" s="215">
        <f t="shared" si="142"/>
        <v>0</v>
      </c>
      <c r="BI132" s="215">
        <f t="shared" si="142"/>
        <v>0</v>
      </c>
      <c r="BJ132" s="215">
        <f t="shared" si="142"/>
        <v>0</v>
      </c>
      <c r="BK132" s="215">
        <f t="shared" si="142"/>
        <v>0</v>
      </c>
      <c r="BL132" s="215">
        <f t="shared" si="142"/>
        <v>0</v>
      </c>
      <c r="BM132" s="215">
        <f t="shared" si="142"/>
        <v>0</v>
      </c>
      <c r="BN132" s="215">
        <f t="shared" ref="BN132:CB132" si="143">+BN106</f>
        <v>0</v>
      </c>
      <c r="BO132" s="215">
        <f t="shared" si="143"/>
        <v>0</v>
      </c>
      <c r="BP132" s="215">
        <f t="shared" si="143"/>
        <v>0</v>
      </c>
      <c r="BQ132" s="215">
        <f t="shared" si="143"/>
        <v>0</v>
      </c>
      <c r="BR132" s="215">
        <f t="shared" si="143"/>
        <v>0</v>
      </c>
      <c r="BS132" s="215">
        <f t="shared" si="143"/>
        <v>0</v>
      </c>
      <c r="BT132" s="215">
        <f t="shared" si="143"/>
        <v>0</v>
      </c>
      <c r="BU132" s="215">
        <f t="shared" si="143"/>
        <v>0</v>
      </c>
      <c r="BV132" s="215">
        <f t="shared" si="143"/>
        <v>0</v>
      </c>
      <c r="BW132" s="215">
        <f t="shared" si="143"/>
        <v>0</v>
      </c>
      <c r="BX132" s="215">
        <f t="shared" si="143"/>
        <v>0</v>
      </c>
      <c r="BY132" s="215">
        <f t="shared" si="143"/>
        <v>0</v>
      </c>
      <c r="BZ132" s="215">
        <f t="shared" si="143"/>
        <v>0</v>
      </c>
      <c r="CA132" s="215">
        <f t="shared" si="143"/>
        <v>0</v>
      </c>
      <c r="CB132" s="215">
        <f t="shared" si="143"/>
        <v>0</v>
      </c>
      <c r="CC132" s="215">
        <f>+CC106</f>
        <v>0</v>
      </c>
      <c r="CD132" s="215">
        <f>+CD106</f>
        <v>0</v>
      </c>
    </row>
    <row r="133" spans="1:82" s="265" customFormat="1" ht="17.399999999999999" customHeight="1" x14ac:dyDescent="0.25">
      <c r="A133" s="265" t="s">
        <v>484</v>
      </c>
      <c r="B133" s="265">
        <f t="shared" ref="B133:BM134" si="144">+B103</f>
        <v>0.51800000000000002</v>
      </c>
      <c r="C133" s="265">
        <f t="shared" si="144"/>
        <v>0.53636010000000001</v>
      </c>
      <c r="D133" s="265">
        <f t="shared" si="144"/>
        <v>0.55038826490000003</v>
      </c>
      <c r="E133" s="265">
        <f t="shared" si="144"/>
        <v>0.55120014100000003</v>
      </c>
      <c r="F133" s="265">
        <f t="shared" si="144"/>
        <v>0.55076855089999999</v>
      </c>
      <c r="G133" s="265">
        <f t="shared" si="144"/>
        <v>0.54897819280000004</v>
      </c>
      <c r="H133" s="265">
        <f t="shared" si="144"/>
        <v>0.54536616859999998</v>
      </c>
      <c r="I133" s="265">
        <f t="shared" si="144"/>
        <v>0.53946121790000001</v>
      </c>
      <c r="J133" s="265">
        <f t="shared" si="144"/>
        <v>0.53222444700000004</v>
      </c>
      <c r="K133" s="265">
        <f t="shared" si="144"/>
        <v>0.52334680919999998</v>
      </c>
      <c r="L133" s="265">
        <f t="shared" si="144"/>
        <v>0.51253905690000001</v>
      </c>
      <c r="M133" s="265">
        <f t="shared" si="144"/>
        <v>0.4995303532</v>
      </c>
      <c r="N133" s="265">
        <f t="shared" si="144"/>
        <v>0.48406721650000001</v>
      </c>
      <c r="O133" s="265">
        <f t="shared" si="144"/>
        <v>0.46591284160000002</v>
      </c>
      <c r="P133" s="265">
        <f t="shared" si="144"/>
        <v>0.44484667379999998</v>
      </c>
      <c r="Q133" s="266">
        <f t="shared" si="144"/>
        <v>0.42066398999999999</v>
      </c>
      <c r="R133" s="319">
        <f t="shared" si="144"/>
        <v>0.39317499309999998</v>
      </c>
      <c r="S133" s="265">
        <f t="shared" si="144"/>
        <v>0.36220222619999998</v>
      </c>
      <c r="T133" s="265">
        <f t="shared" si="144"/>
        <v>0.32824300779999999</v>
      </c>
      <c r="U133" s="265">
        <f t="shared" si="144"/>
        <v>0.29151208379999999</v>
      </c>
      <c r="V133" s="265">
        <f t="shared" si="144"/>
        <v>0.25218466719999999</v>
      </c>
      <c r="W133" s="265">
        <f t="shared" si="144"/>
        <v>0.21038755279999999</v>
      </c>
      <c r="X133" s="265">
        <f t="shared" si="144"/>
        <v>0.166341183</v>
      </c>
      <c r="Y133" s="265">
        <f t="shared" si="144"/>
        <v>0.12841725849999999</v>
      </c>
      <c r="Z133" s="265">
        <f t="shared" si="144"/>
        <v>9.5764759599999999E-2</v>
      </c>
      <c r="AA133" s="265">
        <f t="shared" si="144"/>
        <v>6.7650957999999997E-2</v>
      </c>
      <c r="AB133" s="265">
        <f t="shared" si="144"/>
        <v>4.3444974800000001E-2</v>
      </c>
      <c r="AC133" s="265">
        <f t="shared" si="144"/>
        <v>2.26036233E-2</v>
      </c>
      <c r="AD133" s="265">
        <f t="shared" si="144"/>
        <v>4.6592196999999998E-3</v>
      </c>
      <c r="AE133" s="265">
        <f t="shared" si="144"/>
        <v>-1.0790911800000001E-2</v>
      </c>
      <c r="AF133" s="265">
        <f t="shared" si="144"/>
        <v>-2.4093475100000001E-2</v>
      </c>
      <c r="AG133" s="265">
        <f t="shared" si="144"/>
        <v>-3.5546982099999999E-2</v>
      </c>
      <c r="AH133" s="265">
        <f t="shared" si="144"/>
        <v>-4.5408451500000002E-2</v>
      </c>
      <c r="AI133" s="265">
        <f t="shared" si="144"/>
        <v>-5.3899176799999997E-2</v>
      </c>
      <c r="AJ133" s="265">
        <f t="shared" si="144"/>
        <v>-6.1209691199999999E-2</v>
      </c>
      <c r="AK133" s="265">
        <f t="shared" si="144"/>
        <v>-6.7504044099999994E-2</v>
      </c>
      <c r="AL133" s="265">
        <f t="shared" si="144"/>
        <v>-7.2923481999999998E-2</v>
      </c>
      <c r="AM133" s="265">
        <f t="shared" si="144"/>
        <v>-7.7589617999999999E-2</v>
      </c>
      <c r="AN133" s="265">
        <f t="shared" si="144"/>
        <v>-7.4205911099999994E-2</v>
      </c>
      <c r="AO133" s="265">
        <f t="shared" si="144"/>
        <v>-7.1292539500000002E-2</v>
      </c>
      <c r="AP133" s="265">
        <f t="shared" si="144"/>
        <v>-6.8784126500000001E-2</v>
      </c>
      <c r="AQ133" s="265">
        <f t="shared" si="144"/>
        <v>-6.6624382900000001E-2</v>
      </c>
      <c r="AR133" s="265">
        <f t="shared" si="144"/>
        <v>-6.4764843700000005E-2</v>
      </c>
      <c r="AS133" s="265">
        <f t="shared" si="144"/>
        <v>-6.3163780399999994E-2</v>
      </c>
      <c r="AT133" s="265">
        <f t="shared" si="144"/>
        <v>-6.1785264899999998E-2</v>
      </c>
      <c r="AU133" s="265">
        <f t="shared" si="144"/>
        <v>-6.0598363099999997E-2</v>
      </c>
      <c r="AV133" s="265">
        <f t="shared" si="144"/>
        <v>-5.9576440600000002E-2</v>
      </c>
      <c r="AW133" s="265">
        <f t="shared" si="144"/>
        <v>-5.8696565399999998E-2</v>
      </c>
      <c r="AX133" s="265">
        <f t="shared" si="144"/>
        <v>-5.7938992799999998E-2</v>
      </c>
      <c r="AY133" s="265">
        <f t="shared" si="144"/>
        <v>-5.7286722800000002E-2</v>
      </c>
      <c r="AZ133" s="265">
        <f t="shared" si="144"/>
        <v>-5.6725118300000002E-2</v>
      </c>
      <c r="BA133" s="265">
        <f t="shared" si="144"/>
        <v>-5.62415769E-2</v>
      </c>
      <c r="BB133" s="265">
        <f t="shared" si="144"/>
        <v>-5.5825247699999997E-2</v>
      </c>
      <c r="BC133" s="265">
        <f t="shared" si="144"/>
        <v>-5.54667883E-2</v>
      </c>
      <c r="BD133" s="265">
        <f t="shared" si="144"/>
        <v>-5.5158154700000003E-2</v>
      </c>
      <c r="BE133" s="265">
        <f t="shared" si="144"/>
        <v>-5.4892421199999999E-2</v>
      </c>
      <c r="BF133" s="265">
        <f t="shared" si="144"/>
        <v>-5.4663624600000002E-2</v>
      </c>
      <c r="BG133" s="265">
        <f t="shared" si="144"/>
        <v>-5.4466630799999999E-2</v>
      </c>
      <c r="BH133" s="265">
        <f t="shared" si="144"/>
        <v>-4.6895769099999998E-2</v>
      </c>
      <c r="BI133" s="265">
        <f t="shared" si="144"/>
        <v>-4.0377257200000002E-2</v>
      </c>
      <c r="BJ133" s="265">
        <f t="shared" si="144"/>
        <v>-3.4764818500000003E-2</v>
      </c>
      <c r="BK133" s="265">
        <f t="shared" si="144"/>
        <v>-2.9932508699999999E-2</v>
      </c>
      <c r="BL133" s="265">
        <f t="shared" si="144"/>
        <v>-2.5771889999999999E-2</v>
      </c>
      <c r="BM133" s="265">
        <f t="shared" si="144"/>
        <v>-2.2189597299999999E-2</v>
      </c>
      <c r="BN133" s="265">
        <f t="shared" ref="BN133:CB134" si="145">+BN103</f>
        <v>-1.9105243300000001E-2</v>
      </c>
      <c r="BO133" s="265">
        <f t="shared" si="145"/>
        <v>-1.64496144E-2</v>
      </c>
      <c r="BP133" s="265">
        <f t="shared" si="145"/>
        <v>-1.4163118000000001E-2</v>
      </c>
      <c r="BQ133" s="265">
        <f t="shared" si="145"/>
        <v>-1.21944446E-2</v>
      </c>
      <c r="BR133" s="265">
        <f t="shared" si="145"/>
        <v>-1.04994168E-2</v>
      </c>
      <c r="BS133" s="265">
        <f t="shared" si="145"/>
        <v>-9.0399978999999991E-3</v>
      </c>
      <c r="BT133" s="265">
        <f t="shared" si="145"/>
        <v>-7.7834382000000002E-3</v>
      </c>
      <c r="BU133" s="265">
        <f t="shared" si="145"/>
        <v>-6.7015403000000003E-3</v>
      </c>
      <c r="BV133" s="265">
        <f t="shared" si="145"/>
        <v>-5.7700262000000002E-3</v>
      </c>
      <c r="BW133" s="265">
        <f t="shared" si="145"/>
        <v>-4.9679924999999998E-3</v>
      </c>
      <c r="BX133" s="265">
        <f t="shared" si="145"/>
        <v>-4.2774416000000001E-3</v>
      </c>
      <c r="BY133" s="265">
        <f t="shared" si="145"/>
        <v>-3.6828771999999998E-3</v>
      </c>
      <c r="BZ133" s="265">
        <f t="shared" si="145"/>
        <v>-3.1709573E-3</v>
      </c>
      <c r="CA133" s="265">
        <f t="shared" si="145"/>
        <v>-2.7301942000000001E-3</v>
      </c>
      <c r="CB133" s="265">
        <f t="shared" si="145"/>
        <v>-2.3506972000000002E-3</v>
      </c>
      <c r="CC133" s="265">
        <f>+CC103</f>
        <v>-2.0239503000000002E-3</v>
      </c>
      <c r="CD133" s="265">
        <f>+CD103</f>
        <v>-1.7426212E-3</v>
      </c>
    </row>
    <row r="134" spans="1:82" s="267" customFormat="1" ht="17.399999999999999" customHeight="1" x14ac:dyDescent="0.25">
      <c r="A134" s="267" t="s">
        <v>396</v>
      </c>
      <c r="B134" s="267">
        <f t="shared" si="144"/>
        <v>-5.3999999999999999E-2</v>
      </c>
      <c r="C134" s="267">
        <f t="shared" si="144"/>
        <v>-3.4062500000000002E-2</v>
      </c>
      <c r="D134" s="267">
        <f t="shared" si="144"/>
        <v>-1.4125E-2</v>
      </c>
      <c r="E134" s="267">
        <f t="shared" si="144"/>
        <v>5.8125E-3</v>
      </c>
      <c r="F134" s="267">
        <f t="shared" si="144"/>
        <v>2.5749999999999999E-2</v>
      </c>
      <c r="G134" s="267">
        <f t="shared" si="144"/>
        <v>4.5687499999999999E-2</v>
      </c>
      <c r="H134" s="267">
        <f t="shared" si="144"/>
        <v>6.5625000000000003E-2</v>
      </c>
      <c r="I134" s="267">
        <f t="shared" si="144"/>
        <v>8.55625E-2</v>
      </c>
      <c r="J134" s="267">
        <f t="shared" si="144"/>
        <v>0.1055</v>
      </c>
      <c r="K134" s="267">
        <f t="shared" si="144"/>
        <v>0.12543750000000001</v>
      </c>
      <c r="L134" s="267">
        <f t="shared" si="144"/>
        <v>0.145375</v>
      </c>
      <c r="M134" s="267">
        <f t="shared" si="144"/>
        <v>0.1653125</v>
      </c>
      <c r="N134" s="267">
        <f t="shared" si="144"/>
        <v>0.18525</v>
      </c>
      <c r="O134" s="267">
        <f t="shared" si="144"/>
        <v>0.20518749999999999</v>
      </c>
      <c r="P134" s="267">
        <f t="shared" si="144"/>
        <v>0.22512499999999999</v>
      </c>
      <c r="Q134" s="268">
        <f t="shared" si="144"/>
        <v>0.24506249999999999</v>
      </c>
      <c r="R134" s="319">
        <f t="shared" si="144"/>
        <v>0.26500000000000001</v>
      </c>
      <c r="S134" s="267">
        <f t="shared" si="144"/>
        <v>0.26500000000000001</v>
      </c>
      <c r="T134" s="267">
        <f t="shared" si="144"/>
        <v>0.26500000000000001</v>
      </c>
      <c r="U134" s="267">
        <f t="shared" si="144"/>
        <v>0.26500000000000001</v>
      </c>
      <c r="V134" s="267">
        <f t="shared" si="144"/>
        <v>0.26500000000000001</v>
      </c>
      <c r="W134" s="267">
        <f t="shared" si="144"/>
        <v>0.26500000000000001</v>
      </c>
      <c r="X134" s="267">
        <f t="shared" si="144"/>
        <v>0.26500000000000001</v>
      </c>
      <c r="Y134" s="267">
        <f t="shared" si="144"/>
        <v>0.26500000000000001</v>
      </c>
      <c r="Z134" s="267">
        <f t="shared" si="144"/>
        <v>0.26500000000000001</v>
      </c>
      <c r="AA134" s="267">
        <f t="shared" si="144"/>
        <v>0.26500000000000001</v>
      </c>
      <c r="AB134" s="267">
        <f t="shared" si="144"/>
        <v>0.26500000000000001</v>
      </c>
      <c r="AC134" s="267">
        <f t="shared" si="144"/>
        <v>0.26500000000000001</v>
      </c>
      <c r="AD134" s="267">
        <f t="shared" si="144"/>
        <v>0.26500000000000001</v>
      </c>
      <c r="AE134" s="267">
        <f t="shared" si="144"/>
        <v>0.26500000000000001</v>
      </c>
      <c r="AF134" s="267">
        <f t="shared" si="144"/>
        <v>0.26500000000000001</v>
      </c>
      <c r="AG134" s="267">
        <f t="shared" si="144"/>
        <v>0.26500000000000001</v>
      </c>
      <c r="AH134" s="267">
        <f t="shared" si="144"/>
        <v>0.26500000000000001</v>
      </c>
      <c r="AI134" s="267">
        <f t="shared" si="144"/>
        <v>0.26500000000000001</v>
      </c>
      <c r="AJ134" s="267">
        <f t="shared" si="144"/>
        <v>0.26500000000000001</v>
      </c>
      <c r="AK134" s="267">
        <f t="shared" si="144"/>
        <v>0.26500000000000001</v>
      </c>
      <c r="AL134" s="267">
        <f t="shared" si="144"/>
        <v>0.26500000000000001</v>
      </c>
      <c r="AM134" s="267">
        <f t="shared" si="144"/>
        <v>0.26500000000000001</v>
      </c>
      <c r="AN134" s="267">
        <f t="shared" si="144"/>
        <v>0.26500000000000001</v>
      </c>
      <c r="AO134" s="267">
        <f t="shared" si="144"/>
        <v>0.26500000000000001</v>
      </c>
      <c r="AP134" s="267">
        <f t="shared" si="144"/>
        <v>0.26500000000000001</v>
      </c>
      <c r="AQ134" s="267">
        <f t="shared" si="144"/>
        <v>0.26500000000000001</v>
      </c>
      <c r="AR134" s="267">
        <f t="shared" si="144"/>
        <v>0.26500000000000001</v>
      </c>
      <c r="AS134" s="267">
        <f t="shared" si="144"/>
        <v>0.26500000000000001</v>
      </c>
      <c r="AT134" s="267">
        <f t="shared" si="144"/>
        <v>0.26500000000000001</v>
      </c>
      <c r="AU134" s="267">
        <f t="shared" si="144"/>
        <v>0.26500000000000001</v>
      </c>
      <c r="AV134" s="267">
        <f t="shared" si="144"/>
        <v>0.26500000000000001</v>
      </c>
      <c r="AW134" s="267">
        <f t="shared" si="144"/>
        <v>0.26500000000000001</v>
      </c>
      <c r="AX134" s="267">
        <f t="shared" si="144"/>
        <v>0.26500000000000001</v>
      </c>
      <c r="AY134" s="267">
        <f t="shared" si="144"/>
        <v>0.26500000000000001</v>
      </c>
      <c r="AZ134" s="267">
        <f t="shared" si="144"/>
        <v>0.26500000000000001</v>
      </c>
      <c r="BA134" s="267">
        <f t="shared" si="144"/>
        <v>0.26500000000000001</v>
      </c>
      <c r="BB134" s="267">
        <f t="shared" si="144"/>
        <v>0.26500000000000001</v>
      </c>
      <c r="BC134" s="267">
        <f t="shared" si="144"/>
        <v>0.26500000000000001</v>
      </c>
      <c r="BD134" s="267">
        <f t="shared" si="144"/>
        <v>0.26500000000000001</v>
      </c>
      <c r="BE134" s="267">
        <f t="shared" si="144"/>
        <v>0.26500000000000001</v>
      </c>
      <c r="BF134" s="267">
        <f t="shared" si="144"/>
        <v>0.26500000000000001</v>
      </c>
      <c r="BG134" s="267">
        <f t="shared" si="144"/>
        <v>0.26500000000000001</v>
      </c>
      <c r="BH134" s="267">
        <f t="shared" si="144"/>
        <v>0.26500000000000001</v>
      </c>
      <c r="BI134" s="267">
        <f t="shared" si="144"/>
        <v>0.26500000000000001</v>
      </c>
      <c r="BJ134" s="267">
        <f t="shared" si="144"/>
        <v>0.26500000000000001</v>
      </c>
      <c r="BK134" s="267">
        <f t="shared" si="144"/>
        <v>0.26500000000000001</v>
      </c>
      <c r="BL134" s="267">
        <f t="shared" si="144"/>
        <v>0.26500000000000001</v>
      </c>
      <c r="BM134" s="267">
        <f t="shared" si="144"/>
        <v>0.26500000000000001</v>
      </c>
      <c r="BN134" s="267">
        <f t="shared" si="145"/>
        <v>0.26500000000000001</v>
      </c>
      <c r="BO134" s="267">
        <f t="shared" si="145"/>
        <v>0.26500000000000001</v>
      </c>
      <c r="BP134" s="267">
        <f t="shared" si="145"/>
        <v>0.26500000000000001</v>
      </c>
      <c r="BQ134" s="267">
        <f t="shared" si="145"/>
        <v>0.26500000000000001</v>
      </c>
      <c r="BR134" s="267">
        <f t="shared" si="145"/>
        <v>0.26500000000000001</v>
      </c>
      <c r="BS134" s="267">
        <f t="shared" si="145"/>
        <v>0.26500000000000001</v>
      </c>
      <c r="BT134" s="267">
        <f t="shared" si="145"/>
        <v>0.26500000000000001</v>
      </c>
      <c r="BU134" s="267">
        <f t="shared" si="145"/>
        <v>0.26500000000000001</v>
      </c>
      <c r="BV134" s="267">
        <f t="shared" si="145"/>
        <v>0.26500000000000001</v>
      </c>
      <c r="BW134" s="267">
        <f t="shared" si="145"/>
        <v>0.26500000000000001</v>
      </c>
      <c r="BX134" s="267">
        <f t="shared" si="145"/>
        <v>0.26500000000000001</v>
      </c>
      <c r="BY134" s="267">
        <f t="shared" si="145"/>
        <v>0.26500000000000001</v>
      </c>
      <c r="BZ134" s="267">
        <f t="shared" si="145"/>
        <v>0.26500000000000001</v>
      </c>
      <c r="CA134" s="267">
        <f t="shared" si="145"/>
        <v>0.26500000000000001</v>
      </c>
      <c r="CB134" s="267">
        <f t="shared" si="145"/>
        <v>0.26500000000000001</v>
      </c>
      <c r="CC134" s="267">
        <f>+CC104</f>
        <v>0.26500000000000001</v>
      </c>
      <c r="CD134" s="267">
        <f>+CD104</f>
        <v>0.26500000000000001</v>
      </c>
    </row>
    <row r="135" spans="1:82" s="135" customFormat="1" ht="17.399999999999999" customHeight="1" x14ac:dyDescent="0.25">
      <c r="A135" s="269" t="s">
        <v>485</v>
      </c>
      <c r="B135" s="231"/>
      <c r="C135" s="231"/>
      <c r="D135" s="350"/>
      <c r="E135" s="350"/>
      <c r="F135" s="350"/>
      <c r="G135" s="350"/>
      <c r="H135" s="350"/>
      <c r="I135" s="231"/>
      <c r="J135" s="231"/>
      <c r="K135" s="231"/>
      <c r="L135" s="231"/>
      <c r="M135" s="231"/>
      <c r="N135" s="231"/>
      <c r="O135" s="231"/>
      <c r="P135" s="231"/>
      <c r="Q135" s="232"/>
      <c r="R135" s="335"/>
      <c r="S135" s="231"/>
      <c r="T135" s="231"/>
      <c r="U135" s="231"/>
      <c r="V135" s="231"/>
      <c r="W135" s="231"/>
      <c r="X135" s="231"/>
      <c r="Y135" s="231"/>
      <c r="Z135" s="231"/>
      <c r="AA135" s="231"/>
      <c r="AB135" s="231"/>
      <c r="AC135" s="231"/>
      <c r="AD135" s="231"/>
      <c r="AE135" s="231"/>
      <c r="AF135" s="231"/>
      <c r="AG135" s="231"/>
      <c r="AH135" s="231"/>
      <c r="AI135" s="231"/>
      <c r="AJ135" s="231"/>
      <c r="AK135" s="231"/>
      <c r="AL135" s="231"/>
      <c r="AM135" s="231"/>
      <c r="AN135" s="231"/>
      <c r="AO135" s="231"/>
      <c r="AP135" s="231"/>
      <c r="AQ135" s="231"/>
      <c r="AR135" s="231"/>
      <c r="AS135" s="231"/>
      <c r="AT135" s="231"/>
      <c r="AU135" s="231"/>
      <c r="AV135" s="231"/>
      <c r="AW135" s="231"/>
      <c r="AX135" s="231"/>
      <c r="AY135" s="231"/>
      <c r="AZ135" s="231"/>
      <c r="BA135" s="231"/>
      <c r="BB135" s="231"/>
      <c r="BC135" s="231"/>
      <c r="BD135" s="231"/>
      <c r="BE135" s="231"/>
      <c r="BF135" s="231"/>
      <c r="BG135" s="231"/>
      <c r="BH135" s="231"/>
      <c r="BI135" s="231"/>
      <c r="BJ135" s="231"/>
      <c r="BK135" s="231"/>
      <c r="BL135" s="231"/>
      <c r="BM135" s="231"/>
      <c r="BN135" s="231"/>
      <c r="BO135" s="231"/>
      <c r="BP135" s="231"/>
      <c r="BQ135" s="231"/>
      <c r="BR135" s="231"/>
      <c r="BS135" s="231"/>
      <c r="BT135" s="231"/>
      <c r="BU135" s="231"/>
      <c r="BV135" s="231"/>
      <c r="BW135" s="231"/>
      <c r="BX135" s="231"/>
      <c r="BY135" s="231"/>
      <c r="BZ135" s="231"/>
      <c r="CA135" s="231"/>
      <c r="CB135" s="231"/>
      <c r="CC135" s="231"/>
      <c r="CD135" s="231"/>
    </row>
    <row r="136" spans="1:82" s="215" customFormat="1" ht="17.399999999999999" customHeight="1" x14ac:dyDescent="0.25">
      <c r="A136" s="215" t="s">
        <v>487</v>
      </c>
      <c r="B136" s="270">
        <f>+B213</f>
        <v>0.1477</v>
      </c>
      <c r="C136" s="271">
        <f>B136*EXP(-$B$94/Parameters!$C$69)+Parameters!$C$67*C128*(1-EXP(-$B$94/Parameters!$C$69))</f>
        <v>0.16507317428002183</v>
      </c>
      <c r="D136" s="271">
        <f>C136*EXP(-$B$94/Parameters!$C$69)+Parameters!$C$67*D128*(1-EXP(-$B$94/Parameters!$C$69))</f>
        <v>0.18335961580967594</v>
      </c>
      <c r="E136" s="271">
        <f>D136*EXP(-$B$94/Parameters!$C$69)+Parameters!$C$67*E128*(1-EXP(-$B$94/Parameters!$C$69))</f>
        <v>0.2024684928324979</v>
      </c>
      <c r="F136" s="271">
        <f>E136*EXP(-$B$94/Parameters!$C$69)+Parameters!$C$67*F128*(1-EXP(-$B$94/Parameters!$C$69))</f>
        <v>0.22234853653312475</v>
      </c>
      <c r="G136" s="271">
        <f>F136*EXP(-$B$94/Parameters!$C$69)+Parameters!$C$67*G128*(1-EXP(-$B$94/Parameters!$C$69))</f>
        <v>0.2429438682627062</v>
      </c>
      <c r="H136" s="271">
        <f>G136*EXP(-$B$94/Parameters!$C$69)+Parameters!$C$67*H128*(1-EXP(-$B$94/Parameters!$C$69))</f>
        <v>0.26418633099903921</v>
      </c>
      <c r="I136" s="271">
        <f>H136*EXP(-$B$94/Parameters!$C$69)+Parameters!$C$67*I128*(1-EXP(-$B$94/Parameters!$C$69))</f>
        <v>0.28602466838054286</v>
      </c>
      <c r="J136" s="271">
        <f>I136*EXP(-$B$94/Parameters!$C$69)+Parameters!$C$67*J128*(1-EXP(-$B$94/Parameters!$C$69))</f>
        <v>0.3084048533220648</v>
      </c>
      <c r="K136" s="271">
        <f>J136*EXP(-$B$94/Parameters!$C$69)+Parameters!$C$67*K128*(1-EXP(-$B$94/Parameters!$C$69))</f>
        <v>0.33126400147487056</v>
      </c>
      <c r="L136" s="271">
        <f>K136*EXP(-$B$94/Parameters!$C$69)+Parameters!$C$67*L128*(1-EXP(-$B$94/Parameters!$C$69))</f>
        <v>0.35453025015901551</v>
      </c>
      <c r="M136" s="271">
        <f>L136*EXP(-$B$94/Parameters!$C$69)+Parameters!$C$67*M128*(1-EXP(-$B$94/Parameters!$C$69))</f>
        <v>0.37812225473992073</v>
      </c>
      <c r="N136" s="271">
        <f>M136*EXP(-$B$94/Parameters!$C$69)+Parameters!$C$67*N128*(1-EXP(-$B$94/Parameters!$C$69))</f>
        <v>0.40193482498737032</v>
      </c>
      <c r="O136" s="271">
        <f>N136*EXP(-$B$94/Parameters!$C$69)+Parameters!$C$67*O128*(1-EXP(-$B$94/Parameters!$C$69))</f>
        <v>0.4258647559302855</v>
      </c>
      <c r="P136" s="271">
        <f>O136*EXP(-$B$94/Parameters!$C$69)+Parameters!$C$67*P128*(1-EXP(-$B$94/Parameters!$C$69))</f>
        <v>0.44979477442652172</v>
      </c>
      <c r="Q136" s="239">
        <f>P136*EXP(-$B$94/Parameters!$C$69)+Parameters!$C$67*Q128*(1-EXP(-$B$94/Parameters!$C$69))</f>
        <v>0.47359285568831144</v>
      </c>
      <c r="R136" s="319">
        <f>Q136*EXP(-$B$94/Parameters!$C$69)+Parameters!$C$67*R128*(1-EXP(-$B$94/Parameters!$C$69))</f>
        <v>0.49711034716762981</v>
      </c>
      <c r="S136" s="271">
        <f>R136*EXP(-$B$94/Parameters!$C$69)+Parameters!$C$67*S128*(1-EXP(-$B$94/Parameters!$C$69))</f>
        <v>0.52006493387080188</v>
      </c>
      <c r="T136" s="271">
        <f>S136*EXP(-$B$94/Parameters!$C$69)+Parameters!$C$67*T128*(1-EXP(-$B$94/Parameters!$C$69))</f>
        <v>0.54214676633889025</v>
      </c>
      <c r="U136" s="271">
        <f>T136*EXP(-$B$94/Parameters!$C$69)+Parameters!$C$67*U128*(1-EXP(-$B$94/Parameters!$C$69))</f>
        <v>0.56319995184536176</v>
      </c>
      <c r="V136" s="271">
        <f>U136*EXP(-$B$94/Parameters!$C$69)+Parameters!$C$67*V128*(1-EXP(-$B$94/Parameters!$C$69))</f>
        <v>0.58303264411024436</v>
      </c>
      <c r="W136" s="271">
        <f>V136*EXP(-$B$94/Parameters!$C$69)+Parameters!$C$67*W128*(1-EXP(-$B$94/Parameters!$C$69))</f>
        <v>0.60142252363804061</v>
      </c>
      <c r="X136" s="271">
        <f>W136*EXP(-$B$94/Parameters!$C$69)+Parameters!$C$67*X128*(1-EXP(-$B$94/Parameters!$C$69))</f>
        <v>0.6184236727033805</v>
      </c>
      <c r="Y136" s="271">
        <f>X136*EXP(-$B$94/Parameters!$C$69)+Parameters!$C$67*Y128*(1-EXP(-$B$94/Parameters!$C$69))</f>
        <v>0.63411937422312958</v>
      </c>
      <c r="Z136" s="271">
        <f>Y136*EXP(-$B$94/Parameters!$C$69)+Parameters!$C$67*Z128*(1-EXP(-$B$94/Parameters!$C$69))</f>
        <v>0.64857045333932295</v>
      </c>
      <c r="AA136" s="271">
        <f>Z136*EXP(-$B$94/Parameters!$C$69)+Parameters!$C$67*AA128*(1-EXP(-$B$94/Parameters!$C$69))</f>
        <v>0.66182184330785476</v>
      </c>
      <c r="AB136" s="271">
        <f>AA136*EXP(-$B$94/Parameters!$C$69)+Parameters!$C$67*AB128*(1-EXP(-$B$94/Parameters!$C$69))</f>
        <v>0.67390653919379728</v>
      </c>
      <c r="AC136" s="271">
        <f>AB136*EXP(-$B$94/Parameters!$C$69)+Parameters!$C$67*AC128*(1-EXP(-$B$94/Parameters!$C$69))</f>
        <v>0.6848480198852398</v>
      </c>
      <c r="AD136" s="271">
        <f>AC136*EXP(-$B$94/Parameters!$C$69)+Parameters!$C$67*AD128*(1-EXP(-$B$94/Parameters!$C$69))</f>
        <v>0.69466182632043005</v>
      </c>
      <c r="AE136" s="271">
        <f>AD136*EXP(-$B$94/Parameters!$C$69)+Parameters!$C$67*AE128*(1-EXP(-$B$94/Parameters!$C$69))</f>
        <v>0.70335736184508357</v>
      </c>
      <c r="AF136" s="271">
        <f>AE136*EXP(-$B$94/Parameters!$C$69)+Parameters!$C$67*AF128*(1-EXP(-$B$94/Parameters!$C$69))</f>
        <v>0.71093853272762109</v>
      </c>
      <c r="AG136" s="271">
        <f>AF136*EXP(-$B$94/Parameters!$C$69)+Parameters!$C$67*AG128*(1-EXP(-$B$94/Parameters!$C$69))</f>
        <v>0.71740421460880888</v>
      </c>
      <c r="AH136" s="271">
        <f>AG136*EXP(-$B$94/Parameters!$C$69)+Parameters!$C$67*AH128*(1-EXP(-$B$94/Parameters!$C$69))</f>
        <v>0.72274861294304227</v>
      </c>
      <c r="AI136" s="271">
        <f>AH136*EXP(-$B$94/Parameters!$C$69)+Parameters!$C$67*AI128*(1-EXP(-$B$94/Parameters!$C$69))</f>
        <v>0.72696155881864288</v>
      </c>
      <c r="AJ136" s="271">
        <f>AI136*EXP(-$B$94/Parameters!$C$69)+Parameters!$C$67*AJ128*(1-EXP(-$B$94/Parameters!$C$69))</f>
        <v>0.730028773531885</v>
      </c>
      <c r="AK136" s="271">
        <f>AJ136*EXP(-$B$94/Parameters!$C$69)+Parameters!$C$67*AK128*(1-EXP(-$B$94/Parameters!$C$69))</f>
        <v>0.73239063934355275</v>
      </c>
      <c r="AL136" s="271">
        <f>AK136*EXP(-$B$94/Parameters!$C$69)+Parameters!$C$67*AL128*(1-EXP(-$B$94/Parameters!$C$69))</f>
        <v>0.73358895220538978</v>
      </c>
      <c r="AM136" s="271">
        <f>AL136*EXP(-$B$94/Parameters!$C$69)+Parameters!$C$67*AM128*(1-EXP(-$B$94/Parameters!$C$69))</f>
        <v>0.73445137786474324</v>
      </c>
      <c r="AN136" s="271">
        <f>AM136*EXP(-$B$94/Parameters!$C$69)+Parameters!$C$67*AN128*(1-EXP(-$B$94/Parameters!$C$69))</f>
        <v>0.73485851562240478</v>
      </c>
      <c r="AO136" s="271">
        <f>AN136*EXP(-$B$94/Parameters!$C$69)+Parameters!$C$67*AO128*(1-EXP(-$B$94/Parameters!$C$69))</f>
        <v>0.7347405229427364</v>
      </c>
      <c r="AP136" s="271">
        <f>AO136*EXP(-$B$94/Parameters!$C$69)+Parameters!$C$67*AP128*(1-EXP(-$B$94/Parameters!$C$69))</f>
        <v>0.7340564316000302</v>
      </c>
      <c r="AQ136" s="271">
        <f>AP136*EXP(-$B$94/Parameters!$C$69)+Parameters!$C$67*AQ128*(1-EXP(-$B$94/Parameters!$C$69))</f>
        <v>0.73277602562676925</v>
      </c>
      <c r="AR136" s="271">
        <f>AQ136*EXP(-$B$94/Parameters!$C$69)+Parameters!$C$67*AR128*(1-EXP(-$B$94/Parameters!$C$69))</f>
        <v>0.73087271169807211</v>
      </c>
      <c r="AS136" s="271">
        <f>AR136*EXP(-$B$94/Parameters!$C$69)+Parameters!$C$67*AS128*(1-EXP(-$B$94/Parameters!$C$69))</f>
        <v>0.72832079544451711</v>
      </c>
      <c r="AT136" s="271">
        <f>AS136*EXP(-$B$94/Parameters!$C$69)+Parameters!$C$67*AT128*(1-EXP(-$B$94/Parameters!$C$69))</f>
        <v>0.72509445070024769</v>
      </c>
      <c r="AU136" s="271">
        <f>AT136*EXP(-$B$94/Parameters!$C$69)+Parameters!$C$67*AU128*(1-EXP(-$B$94/Parameters!$C$69))</f>
        <v>0.72116731911250809</v>
      </c>
      <c r="AV136" s="271">
        <f>AU136*EXP(-$B$94/Parameters!$C$69)+Parameters!$C$67*AV128*(1-EXP(-$B$94/Parameters!$C$69))</f>
        <v>0.71651233880986309</v>
      </c>
      <c r="AW136" s="271">
        <f>AV136*EXP(-$B$94/Parameters!$C$69)+Parameters!$C$67*AW128*(1-EXP(-$B$94/Parameters!$C$69))</f>
        <v>0.71110165565063121</v>
      </c>
      <c r="AX136" s="271">
        <f>AW136*EXP(-$B$94/Parameters!$C$69)+Parameters!$C$67*AX128*(1-EXP(-$B$94/Parameters!$C$69))</f>
        <v>0.70490656513609928</v>
      </c>
      <c r="AY136" s="271">
        <f>AX136*EXP(-$B$94/Parameters!$C$69)+Parameters!$C$67*AY128*(1-EXP(-$B$94/Parameters!$C$69))</f>
        <v>0.69789746674572162</v>
      </c>
      <c r="AZ136" s="271">
        <f>AY136*EXP(-$B$94/Parameters!$C$69)+Parameters!$C$67*AZ128*(1-EXP(-$B$94/Parameters!$C$69))</f>
        <v>0.69004382390224983</v>
      </c>
      <c r="BA136" s="271">
        <f>AZ136*EXP(-$B$94/Parameters!$C$69)+Parameters!$C$67*BA128*(1-EXP(-$B$94/Parameters!$C$69))</f>
        <v>0.68131412652812628</v>
      </c>
      <c r="BB136" s="271">
        <f>BA136*EXP(-$B$94/Parameters!$C$69)+Parameters!$C$67*BB128*(1-EXP(-$B$94/Parameters!$C$69))</f>
        <v>0.67167585452714751</v>
      </c>
      <c r="BC136" s="271">
        <f>BB136*EXP(-$B$94/Parameters!$C$69)+Parameters!$C$67*BC128*(1-EXP(-$B$94/Parameters!$C$69))</f>
        <v>0.66109544152219368</v>
      </c>
      <c r="BD136" s="271">
        <f>BC136*EXP(-$B$94/Parameters!$C$69)+Parameters!$C$67*BD128*(1-EXP(-$B$94/Parameters!$C$69))</f>
        <v>0.64953823974675229</v>
      </c>
      <c r="BE136" s="271">
        <f>BD136*EXP(-$B$94/Parameters!$C$69)+Parameters!$C$67*BE128*(1-EXP(-$B$94/Parameters!$C$69))</f>
        <v>0.63696848986027954</v>
      </c>
      <c r="BF136" s="271">
        <f>BE136*EXP(-$B$94/Parameters!$C$69)+Parameters!$C$67*BF128*(1-EXP(-$B$94/Parameters!$C$69))</f>
        <v>0.62334930448134429</v>
      </c>
      <c r="BG136" s="271">
        <f>BF136*EXP(-$B$94/Parameters!$C$69)+Parameters!$C$67*BG128*(1-EXP(-$B$94/Parameters!$C$69))</f>
        <v>0.6114228136201133</v>
      </c>
      <c r="BH136" s="271">
        <f>BG136*EXP(-$B$94/Parameters!$C$69)+Parameters!$C$67*BH128*(1-EXP(-$B$94/Parameters!$C$69))</f>
        <v>0.60058135524434841</v>
      </c>
      <c r="BI136" s="271">
        <f>BH136*EXP(-$B$94/Parameters!$C$69)+Parameters!$C$67*BI128*(1-EXP(-$B$94/Parameters!$C$69))</f>
        <v>0.59055531543424378</v>
      </c>
      <c r="BJ136" s="271">
        <f>BI136*EXP(-$B$94/Parameters!$C$69)+Parameters!$C$67*BJ128*(1-EXP(-$B$94/Parameters!$C$69))</f>
        <v>0.58117160826800829</v>
      </c>
      <c r="BK136" s="271">
        <f>BJ136*EXP(-$B$94/Parameters!$C$69)+Parameters!$C$67*BK128*(1-EXP(-$B$94/Parameters!$C$69))</f>
        <v>0.57230994740550423</v>
      </c>
      <c r="BL136" s="271">
        <f>BK136*EXP(-$B$94/Parameters!$C$69)+Parameters!$C$67*BL128*(1-EXP(-$B$94/Parameters!$C$69))</f>
        <v>0.56388487742243654</v>
      </c>
      <c r="BM136" s="271">
        <f>BL136*EXP(-$B$94/Parameters!$C$69)+Parameters!$C$67*BM128*(1-EXP(-$B$94/Parameters!$C$69))</f>
        <v>0.55583461842489124</v>
      </c>
      <c r="BN136" s="271">
        <f>BM136*EXP(-$B$94/Parameters!$C$69)+Parameters!$C$67*BN128*(1-EXP(-$B$94/Parameters!$C$69))</f>
        <v>0.54811373831533994</v>
      </c>
      <c r="BO136" s="271">
        <f>BN136*EXP(-$B$94/Parameters!$C$69)+Parameters!$C$67*BO128*(1-EXP(-$B$94/Parameters!$C$69))</f>
        <v>0.54068822926345506</v>
      </c>
      <c r="BP136" s="271">
        <f>BO136*EXP(-$B$94/Parameters!$C$69)+Parameters!$C$67*BP128*(1-EXP(-$B$94/Parameters!$C$69))</f>
        <v>0.53353214239493552</v>
      </c>
      <c r="BQ136" s="271">
        <f>BP136*EXP(-$B$94/Parameters!$C$69)+Parameters!$C$67*BQ128*(1-EXP(-$B$94/Parameters!$C$69))</f>
        <v>0.52662525769138591</v>
      </c>
      <c r="BR136" s="271">
        <f>BQ136*EXP(-$B$94/Parameters!$C$69)+Parameters!$C$67*BR128*(1-EXP(-$B$94/Parameters!$C$69))</f>
        <v>0.51995145559520417</v>
      </c>
      <c r="BS136" s="271">
        <f>BR136*EXP(-$B$94/Parameters!$C$69)+Parameters!$C$67*BS128*(1-EXP(-$B$94/Parameters!$C$69))</f>
        <v>0.51349757151385256</v>
      </c>
      <c r="BT136" s="271">
        <f>BS136*EXP(-$B$94/Parameters!$C$69)+Parameters!$C$67*BT128*(1-EXP(-$B$94/Parameters!$C$69))</f>
        <v>0.50725258628621128</v>
      </c>
      <c r="BU136" s="271">
        <f>BT136*EXP(-$B$94/Parameters!$C$69)+Parameters!$C$67*BU128*(1-EXP(-$B$94/Parameters!$C$69))</f>
        <v>0.50120705216887074</v>
      </c>
      <c r="BV136" s="271">
        <f>BU136*EXP(-$B$94/Parameters!$C$69)+Parameters!$C$67*BV128*(1-EXP(-$B$94/Parameters!$C$69))</f>
        <v>0.49535268478713401</v>
      </c>
      <c r="BW136" s="271">
        <f>BV136*EXP(-$B$94/Parameters!$C$69)+Parameters!$C$67*BW128*(1-EXP(-$B$94/Parameters!$C$69))</f>
        <v>0.48968207243989709</v>
      </c>
      <c r="BX136" s="271">
        <f>BW136*EXP(-$B$94/Parameters!$C$69)+Parameters!$C$67*BX128*(1-EXP(-$B$94/Parameters!$C$69))</f>
        <v>0.48418846856915876</v>
      </c>
      <c r="BY136" s="271">
        <f>BX136*EXP(-$B$94/Parameters!$C$69)+Parameters!$C$67*BY128*(1-EXP(-$B$94/Parameters!$C$69))</f>
        <v>0.47886564324562458</v>
      </c>
      <c r="BZ136" s="271">
        <f>BY136*EXP(-$B$94/Parameters!$C$69)+Parameters!$C$67*BZ128*(1-EXP(-$B$94/Parameters!$C$69))</f>
        <v>0.47370777656708496</v>
      </c>
      <c r="CA136" s="271">
        <f>BZ136*EXP(-$B$94/Parameters!$C$69)+Parameters!$C$67*CA128*(1-EXP(-$B$94/Parameters!$C$69))</f>
        <v>0.46870938183596828</v>
      </c>
      <c r="CB136" s="271">
        <f>CA136*EXP(-$B$94/Parameters!$C$69)+Parameters!$C$67*CB128*(1-EXP(-$B$94/Parameters!$C$69))</f>
        <v>0.46386524990042666</v>
      </c>
      <c r="CC136" s="271">
        <f>CB136*EXP(-$B$94/Parameters!$C$69)+Parameters!$C$67*CC128*(1-EXP(-$B$94/Parameters!$C$69))</f>
        <v>0.45917040853906127</v>
      </c>
      <c r="CD136" s="271">
        <f>CC136*EXP(-$B$94/Parameters!$C$69)+Parameters!$C$67*CD128*(1-EXP(-$B$94/Parameters!$C$69))</f>
        <v>0.45462009254218588</v>
      </c>
    </row>
    <row r="137" spans="1:82" s="215" customFormat="1" ht="17.399999999999999" customHeight="1" x14ac:dyDescent="0.25">
      <c r="A137" s="215" t="s">
        <v>488</v>
      </c>
      <c r="B137" s="270">
        <f>+B214</f>
        <v>1.0994539999999999</v>
      </c>
      <c r="C137" s="271">
        <f>B137*EXP(-$B$94/Parameters!$C$70)+Parameters!$C$68*C128*(1-EXP(-$B$94/Parameters!$C$70))</f>
        <v>1.2596953602941152</v>
      </c>
      <c r="D137" s="271">
        <f>C137*EXP(-$B$94/Parameters!$C$70)+Parameters!$C$68*D128*(1-EXP(-$B$94/Parameters!$C$70))</f>
        <v>1.3651328861556369</v>
      </c>
      <c r="E137" s="271">
        <f>D137*EXP(-$B$94/Parameters!$C$70)+Parameters!$C$68*E128*(1-EXP(-$B$94/Parameters!$C$70))</f>
        <v>1.4512431749161709</v>
      </c>
      <c r="F137" s="271">
        <f>E137*EXP(-$B$94/Parameters!$C$70)+Parameters!$C$68*F128*(1-EXP(-$B$94/Parameters!$C$70))</f>
        <v>1.530136738705612</v>
      </c>
      <c r="G137" s="271">
        <f>F137*EXP(-$B$94/Parameters!$C$70)+Parameters!$C$68*G128*(1-EXP(-$B$94/Parameters!$C$70))</f>
        <v>1.6050982477669709</v>
      </c>
      <c r="H137" s="271">
        <f>G137*EXP(-$B$94/Parameters!$C$70)+Parameters!$C$68*H128*(1-EXP(-$B$94/Parameters!$C$70))</f>
        <v>1.6764729976790205</v>
      </c>
      <c r="I137" s="271">
        <f>H137*EXP(-$B$94/Parameters!$C$70)+Parameters!$C$68*I128*(1-EXP(-$B$94/Parameters!$C$70))</f>
        <v>1.7450709408516099</v>
      </c>
      <c r="J137" s="271">
        <f>I137*EXP(-$B$94/Parameters!$C$70)+Parameters!$C$68*J128*(1-EXP(-$B$94/Parameters!$C$70))</f>
        <v>1.8109529980200261</v>
      </c>
      <c r="K137" s="271">
        <f>J137*EXP(-$B$94/Parameters!$C$70)+Parameters!$C$68*K128*(1-EXP(-$B$94/Parameters!$C$70))</f>
        <v>1.8736792968207214</v>
      </c>
      <c r="L137" s="271">
        <f>K137*EXP(-$B$94/Parameters!$C$70)+Parameters!$C$68*L128*(1-EXP(-$B$94/Parameters!$C$70))</f>
        <v>1.9326493129734303</v>
      </c>
      <c r="M137" s="271">
        <f>L137*EXP(-$B$94/Parameters!$C$70)+Parameters!$C$68*M128*(1-EXP(-$B$94/Parameters!$C$70))</f>
        <v>1.9871837962976331</v>
      </c>
      <c r="N137" s="271">
        <f>M137*EXP(-$B$94/Parameters!$C$70)+Parameters!$C$68*N128*(1-EXP(-$B$94/Parameters!$C$70))</f>
        <v>2.0359132446965349</v>
      </c>
      <c r="O137" s="271">
        <f>N137*EXP(-$B$94/Parameters!$C$70)+Parameters!$C$68*O128*(1-EXP(-$B$94/Parameters!$C$70))</f>
        <v>2.0784266870740642</v>
      </c>
      <c r="P137" s="271">
        <f>O137*EXP(-$B$94/Parameters!$C$70)+Parameters!$C$68*P128*(1-EXP(-$B$94/Parameters!$C$70))</f>
        <v>2.1138601306933529</v>
      </c>
      <c r="Q137" s="239">
        <f>P137*EXP(-$B$94/Parameters!$C$70)+Parameters!$C$68*Q128*(1-EXP(-$B$94/Parameters!$C$70))</f>
        <v>2.1411721422642849</v>
      </c>
      <c r="R137" s="319">
        <f>Q137*EXP(-$B$94/Parameters!$C$70)+Parameters!$C$68*R128*(1-EXP(-$B$94/Parameters!$C$70))</f>
        <v>2.1591692193940442</v>
      </c>
      <c r="S137" s="271">
        <f>R137*EXP(-$B$94/Parameters!$C$70)+Parameters!$C$68*S128*(1-EXP(-$B$94/Parameters!$C$70))</f>
        <v>2.1612351941309198</v>
      </c>
      <c r="T137" s="271">
        <f>S137*EXP(-$B$94/Parameters!$C$70)+Parameters!$C$68*T128*(1-EXP(-$B$94/Parameters!$C$70))</f>
        <v>2.1439006018302624</v>
      </c>
      <c r="U137" s="271">
        <f>T137*EXP(-$B$94/Parameters!$C$70)+Parameters!$C$68*U128*(1-EXP(-$B$94/Parameters!$C$70))</f>
        <v>2.1129060530253767</v>
      </c>
      <c r="V137" s="271">
        <f>U137*EXP(-$B$94/Parameters!$C$70)+Parameters!$C$68*V128*(1-EXP(-$B$94/Parameters!$C$70))</f>
        <v>2.068134984736226</v>
      </c>
      <c r="W137" s="271">
        <f>V137*EXP(-$B$94/Parameters!$C$70)+Parameters!$C$68*W128*(1-EXP(-$B$94/Parameters!$C$70))</f>
        <v>2.0079728175219955</v>
      </c>
      <c r="X137" s="271">
        <f>W137*EXP(-$B$94/Parameters!$C$70)+Parameters!$C$68*X128*(1-EXP(-$B$94/Parameters!$C$70))</f>
        <v>1.9443972814530359</v>
      </c>
      <c r="Y137" s="271">
        <f>X137*EXP(-$B$94/Parameters!$C$70)+Parameters!$C$68*Y128*(1-EXP(-$B$94/Parameters!$C$70))</f>
        <v>1.8823044608205124</v>
      </c>
      <c r="Z137" s="271">
        <f>Y137*EXP(-$B$94/Parameters!$C$70)+Parameters!$C$68*Z128*(1-EXP(-$B$94/Parameters!$C$70))</f>
        <v>1.822178635402012</v>
      </c>
      <c r="AA137" s="271">
        <f>Z137*EXP(-$B$94/Parameters!$C$70)+Parameters!$C$68*AA128*(1-EXP(-$B$94/Parameters!$C$70))</f>
        <v>1.7634918720422792</v>
      </c>
      <c r="AB137" s="271">
        <f>AA137*EXP(-$B$94/Parameters!$C$70)+Parameters!$C$68*AB128*(1-EXP(-$B$94/Parameters!$C$70))</f>
        <v>1.7055858140189211</v>
      </c>
      <c r="AC137" s="271">
        <f>AB137*EXP(-$B$94/Parameters!$C$70)+Parameters!$C$68*AC128*(1-EXP(-$B$94/Parameters!$C$70))</f>
        <v>1.6478634285259508</v>
      </c>
      <c r="AD137" s="271">
        <f>AC137*EXP(-$B$94/Parameters!$C$70)+Parameters!$C$68*AD128*(1-EXP(-$B$94/Parameters!$C$70))</f>
        <v>1.5898088036366047</v>
      </c>
      <c r="AE137" s="271">
        <f>AD137*EXP(-$B$94/Parameters!$C$70)+Parameters!$C$68*AE128*(1-EXP(-$B$94/Parameters!$C$70))</f>
        <v>1.5310046366975341</v>
      </c>
      <c r="AF137" s="271">
        <f>AE137*EXP(-$B$94/Parameters!$C$70)+Parameters!$C$68*AF128*(1-EXP(-$B$94/Parameters!$C$70))</f>
        <v>1.4710859424499747</v>
      </c>
      <c r="AG137" s="271">
        <f>AF137*EXP(-$B$94/Parameters!$C$70)+Parameters!$C$68*AG128*(1-EXP(-$B$94/Parameters!$C$70))</f>
        <v>1.409719142004771</v>
      </c>
      <c r="AH137" s="271">
        <f>AG137*EXP(-$B$94/Parameters!$C$70)+Parameters!$C$68*AH128*(1-EXP(-$B$94/Parameters!$C$70))</f>
        <v>1.3465915325710416</v>
      </c>
      <c r="AI137" s="271">
        <f>AH137*EXP(-$B$94/Parameters!$C$70)+Parameters!$C$68*AI128*(1-EXP(-$B$94/Parameters!$C$70))</f>
        <v>1.2814055903788522</v>
      </c>
      <c r="AJ137" s="271">
        <f>AI137*EXP(-$B$94/Parameters!$C$70)+Parameters!$C$68*AJ128*(1-EXP(-$B$94/Parameters!$C$70))</f>
        <v>1.2138761554895043</v>
      </c>
      <c r="AK137" s="271">
        <f>AJ137*EXP(-$B$94/Parameters!$C$70)+Parameters!$C$68*AK128*(1-EXP(-$B$94/Parameters!$C$70))</f>
        <v>1.1647372445343545</v>
      </c>
      <c r="AL137" s="271">
        <f>AK137*EXP(-$B$94/Parameters!$C$70)+Parameters!$C$68*AL128*(1-EXP(-$B$94/Parameters!$C$70))</f>
        <v>1.099310790250521</v>
      </c>
      <c r="AM137" s="271">
        <f>AL137*EXP(-$B$94/Parameters!$C$70)+Parameters!$C$68*AM128*(1-EXP(-$B$94/Parameters!$C$70))</f>
        <v>1.0659200582669408</v>
      </c>
      <c r="AN137" s="271">
        <f>AM137*EXP(-$B$94/Parameters!$C$70)+Parameters!$C$68*AN128*(1-EXP(-$B$94/Parameters!$C$70))</f>
        <v>1.0361139758423252</v>
      </c>
      <c r="AO137" s="271">
        <f>AN137*EXP(-$B$94/Parameters!$C$70)+Parameters!$C$68*AO128*(1-EXP(-$B$94/Parameters!$C$70))</f>
        <v>1.0037199562851289</v>
      </c>
      <c r="AP137" s="271">
        <f>AO137*EXP(-$B$94/Parameters!$C$70)+Parameters!$C$68*AP128*(1-EXP(-$B$94/Parameters!$C$70))</f>
        <v>0.96818694380487769</v>
      </c>
      <c r="AQ137" s="271">
        <f>AP137*EXP(-$B$94/Parameters!$C$70)+Parameters!$C$68*AQ128*(1-EXP(-$B$94/Parameters!$C$70))</f>
        <v>0.92980691410495042</v>
      </c>
      <c r="AR137" s="271">
        <f>AQ137*EXP(-$B$94/Parameters!$C$70)+Parameters!$C$68*AR128*(1-EXP(-$B$94/Parameters!$C$70))</f>
        <v>0.88880229407965872</v>
      </c>
      <c r="AS137" s="271">
        <f>AR137*EXP(-$B$94/Parameters!$C$70)+Parameters!$C$68*AS128*(1-EXP(-$B$94/Parameters!$C$70))</f>
        <v>0.84525383983478952</v>
      </c>
      <c r="AT137" s="271">
        <f>AS137*EXP(-$B$94/Parameters!$C$70)+Parameters!$C$68*AT128*(1-EXP(-$B$94/Parameters!$C$70))</f>
        <v>0.79915447351245716</v>
      </c>
      <c r="AU137" s="271">
        <f>AT137*EXP(-$B$94/Parameters!$C$70)+Parameters!$C$68*AU128*(1-EXP(-$B$94/Parameters!$C$70))</f>
        <v>0.750452934248796</v>
      </c>
      <c r="AV137" s="271">
        <f>AU137*EXP(-$B$94/Parameters!$C$70)+Parameters!$C$68*AV128*(1-EXP(-$B$94/Parameters!$C$70))</f>
        <v>0.69907666637546706</v>
      </c>
      <c r="AW137" s="271">
        <f>AV137*EXP(-$B$94/Parameters!$C$70)+Parameters!$C$68*AW128*(1-EXP(-$B$94/Parameters!$C$70))</f>
        <v>0.64494213852170712</v>
      </c>
      <c r="AX137" s="271">
        <f>AW137*EXP(-$B$94/Parameters!$C$70)+Parameters!$C$68*AX128*(1-EXP(-$B$94/Parameters!$C$70))</f>
        <v>0.58795918405901704</v>
      </c>
      <c r="AY137" s="271">
        <f>AX137*EXP(-$B$94/Parameters!$C$70)+Parameters!$C$68*AY128*(1-EXP(-$B$94/Parameters!$C$70))</f>
        <v>0.52803278503029616</v>
      </c>
      <c r="AZ137" s="271">
        <f>AY137*EXP(-$B$94/Parameters!$C$70)+Parameters!$C$68*AZ128*(1-EXP(-$B$94/Parameters!$C$70))</f>
        <v>0.46506380844722989</v>
      </c>
      <c r="BA137" s="271">
        <f>AZ137*EXP(-$B$94/Parameters!$C$70)+Parameters!$C$68*BA128*(1-EXP(-$B$94/Parameters!$C$70))</f>
        <v>0.39894930209828627</v>
      </c>
      <c r="BB137" s="271">
        <f>BA137*EXP(-$B$94/Parameters!$C$70)+Parameters!$C$68*BB128*(1-EXP(-$B$94/Parameters!$C$70))</f>
        <v>0.32958258756977721</v>
      </c>
      <c r="BC137" s="271">
        <f>BB137*EXP(-$B$94/Parameters!$C$70)+Parameters!$C$68*BC128*(1-EXP(-$B$94/Parameters!$C$70))</f>
        <v>0.25685326413279053</v>
      </c>
      <c r="BD137" s="271">
        <f>BC137*EXP(-$B$94/Parameters!$C$70)+Parameters!$C$68*BD128*(1-EXP(-$B$94/Parameters!$C$70))</f>
        <v>0.18064722791486237</v>
      </c>
      <c r="BE137" s="271">
        <f>BD137*EXP(-$B$94/Parameters!$C$70)+Parameters!$C$68*BE128*(1-EXP(-$B$94/Parameters!$C$70))</f>
        <v>0.10084686938638704</v>
      </c>
      <c r="BF137" s="271">
        <f>BE137*EXP(-$B$94/Parameters!$C$70)+Parameters!$C$68*BF128*(1-EXP(-$B$94/Parameters!$C$70))</f>
        <v>1.7331730686767639E-2</v>
      </c>
      <c r="BG137" s="271">
        <f>BF137*EXP(-$B$94/Parameters!$C$70)+Parameters!$C$68*BG128*(1-EXP(-$B$94/Parameters!$C$70))</f>
        <v>5.7357389964355465E-2</v>
      </c>
      <c r="BH137" s="271">
        <f>BG137*EXP(-$B$94/Parameters!$C$70)+Parameters!$C$68*BH128*(1-EXP(-$B$94/Parameters!$C$70))</f>
        <v>0.10733182504819437</v>
      </c>
      <c r="BI137" s="271">
        <f>BH137*EXP(-$B$94/Parameters!$C$70)+Parameters!$C$68*BI128*(1-EXP(-$B$94/Parameters!$C$70))</f>
        <v>0.1489078327431389</v>
      </c>
      <c r="BJ137" s="271">
        <f>BI137*EXP(-$B$94/Parameters!$C$70)+Parameters!$C$68*BJ128*(1-EXP(-$B$94/Parameters!$C$70))</f>
        <v>0.18087828134931538</v>
      </c>
      <c r="BK137" s="271">
        <f>BJ137*EXP(-$B$94/Parameters!$C$70)+Parameters!$C$68*BK128*(1-EXP(-$B$94/Parameters!$C$70))</f>
        <v>0.20514267792968471</v>
      </c>
      <c r="BL137" s="271">
        <f>BK137*EXP(-$B$94/Parameters!$C$70)+Parameters!$C$68*BL128*(1-EXP(-$B$94/Parameters!$C$70))</f>
        <v>0.22373738182585284</v>
      </c>
      <c r="BM137" s="271">
        <f>BL137*EXP(-$B$94/Parameters!$C$70)+Parameters!$C$68*BM128*(1-EXP(-$B$94/Parameters!$C$70))</f>
        <v>0.23826116156987062</v>
      </c>
      <c r="BN137" s="271">
        <f>BM137*EXP(-$B$94/Parameters!$C$70)+Parameters!$C$68*BN128*(1-EXP(-$B$94/Parameters!$C$70))</f>
        <v>0.24987169451853342</v>
      </c>
      <c r="BO137" s="271">
        <f>BN137*EXP(-$B$94/Parameters!$C$70)+Parameters!$C$68*BO128*(1-EXP(-$B$94/Parameters!$C$70))</f>
        <v>0.25938765745932202</v>
      </c>
      <c r="BP137" s="271">
        <f>BO137*EXP(-$B$94/Parameters!$C$70)+Parameters!$C$68*BP128*(1-EXP(-$B$94/Parameters!$C$70))</f>
        <v>0.26738527559099839</v>
      </c>
      <c r="BQ137" s="271">
        <f>BP137*EXP(-$B$94/Parameters!$C$70)+Parameters!$C$68*BQ128*(1-EXP(-$B$94/Parameters!$C$70))</f>
        <v>0.2742707833341958</v>
      </c>
      <c r="BR137" s="271">
        <f>BQ137*EXP(-$B$94/Parameters!$C$70)+Parameters!$C$68*BR128*(1-EXP(-$B$94/Parameters!$C$70))</f>
        <v>0.28033154784689945</v>
      </c>
      <c r="BS137" s="271">
        <f>BR137*EXP(-$B$94/Parameters!$C$70)+Parameters!$C$68*BS128*(1-EXP(-$B$94/Parameters!$C$70))</f>
        <v>0.28577159541252656</v>
      </c>
      <c r="BT137" s="271">
        <f>BS137*EXP(-$B$94/Parameters!$C$70)+Parameters!$C$68*BT128*(1-EXP(-$B$94/Parameters!$C$70))</f>
        <v>0.29073630365712011</v>
      </c>
      <c r="BU137" s="271">
        <f>BT137*EXP(-$B$94/Parameters!$C$70)+Parameters!$C$68*BU128*(1-EXP(-$B$94/Parameters!$C$70))</f>
        <v>0.29532964299798464</v>
      </c>
      <c r="BV137" s="271">
        <f>BU137*EXP(-$B$94/Parameters!$C$70)+Parameters!$C$68*BV128*(1-EXP(-$B$94/Parameters!$C$70))</f>
        <v>0.29962627642316664</v>
      </c>
      <c r="BW137" s="271">
        <f>BV137*EXP(-$B$94/Parameters!$C$70)+Parameters!$C$68*BW128*(1-EXP(-$B$94/Parameters!$C$70))</f>
        <v>0.30368008634920335</v>
      </c>
      <c r="BX137" s="271">
        <f>BW137*EXP(-$B$94/Parameters!$C$70)+Parameters!$C$68*BX128*(1-EXP(-$B$94/Parameters!$C$70))</f>
        <v>0.30753020184194652</v>
      </c>
      <c r="BY137" s="271">
        <f>BX137*EXP(-$B$94/Parameters!$C$70)+Parameters!$C$68*BY128*(1-EXP(-$B$94/Parameters!$C$70))</f>
        <v>0.31120526758115563</v>
      </c>
      <c r="BZ137" s="271">
        <f>BY137*EXP(-$B$94/Parameters!$C$70)+Parameters!$C$68*BZ128*(1-EXP(-$B$94/Parameters!$C$70))</f>
        <v>0.3147264711903317</v>
      </c>
      <c r="CA137" s="271">
        <f>BZ137*EXP(-$B$94/Parameters!$C$70)+Parameters!$C$68*CA128*(1-EXP(-$B$94/Parameters!$C$70))</f>
        <v>0.31810969143308954</v>
      </c>
      <c r="CB137" s="271">
        <f>CA137*EXP(-$B$94/Parameters!$C$70)+Parameters!$C$68*CB128*(1-EXP(-$B$94/Parameters!$C$70))</f>
        <v>0.32136702291949032</v>
      </c>
      <c r="CC137" s="271">
        <f>CB137*EXP(-$B$94/Parameters!$C$70)+Parameters!$C$68*CC128*(1-EXP(-$B$94/Parameters!$C$70))</f>
        <v>0.32450785822967687</v>
      </c>
      <c r="CD137" s="271">
        <f>CC137*EXP(-$B$94/Parameters!$C$70)+Parameters!$C$68*CD128*(1-EXP(-$B$94/Parameters!$C$70))</f>
        <v>0.32753965575787214</v>
      </c>
    </row>
    <row r="138" spans="1:82" s="168" customFormat="1" ht="17.399999999999999" customHeight="1" x14ac:dyDescent="0.25">
      <c r="A138" s="267" t="s">
        <v>486</v>
      </c>
      <c r="B138" s="270">
        <f t="shared" ref="B138:BM138" si="146">+B136+B137</f>
        <v>1.2471539999999999</v>
      </c>
      <c r="C138" s="271">
        <f t="shared" si="146"/>
        <v>1.424768534574137</v>
      </c>
      <c r="D138" s="271">
        <f t="shared" si="146"/>
        <v>1.5484925019653129</v>
      </c>
      <c r="E138" s="271">
        <f t="shared" si="146"/>
        <v>1.6537116677486687</v>
      </c>
      <c r="F138" s="271">
        <f t="shared" si="146"/>
        <v>1.7524852752387368</v>
      </c>
      <c r="G138" s="271">
        <f t="shared" si="146"/>
        <v>1.8480421160296769</v>
      </c>
      <c r="H138" s="271">
        <f t="shared" si="146"/>
        <v>1.9406593286780596</v>
      </c>
      <c r="I138" s="271">
        <f t="shared" si="146"/>
        <v>2.0310956092321528</v>
      </c>
      <c r="J138" s="271">
        <f t="shared" si="146"/>
        <v>2.119357851342091</v>
      </c>
      <c r="K138" s="271">
        <f t="shared" si="146"/>
        <v>2.2049432982955919</v>
      </c>
      <c r="L138" s="271">
        <f t="shared" si="146"/>
        <v>2.2871795631324456</v>
      </c>
      <c r="M138" s="271">
        <f t="shared" si="146"/>
        <v>2.3653060510375536</v>
      </c>
      <c r="N138" s="271">
        <f t="shared" si="146"/>
        <v>2.4378480696839051</v>
      </c>
      <c r="O138" s="271">
        <f t="shared" si="146"/>
        <v>2.5042914430043499</v>
      </c>
      <c r="P138" s="271">
        <f t="shared" si="146"/>
        <v>2.5636549051198747</v>
      </c>
      <c r="Q138" s="239">
        <f t="shared" si="146"/>
        <v>2.6147649979525962</v>
      </c>
      <c r="R138" s="319">
        <f t="shared" si="146"/>
        <v>2.6562795665616741</v>
      </c>
      <c r="S138" s="271">
        <f t="shared" si="146"/>
        <v>2.6813001280017215</v>
      </c>
      <c r="T138" s="271">
        <f t="shared" si="146"/>
        <v>2.6860473681691528</v>
      </c>
      <c r="U138" s="271">
        <f t="shared" si="146"/>
        <v>2.6761060048707384</v>
      </c>
      <c r="V138" s="271">
        <f t="shared" si="146"/>
        <v>2.6511676288464705</v>
      </c>
      <c r="W138" s="271">
        <f t="shared" si="146"/>
        <v>2.6093953411600364</v>
      </c>
      <c r="X138" s="271">
        <f t="shared" si="146"/>
        <v>2.5628209541564164</v>
      </c>
      <c r="Y138" s="271">
        <f t="shared" si="146"/>
        <v>2.5164238350436419</v>
      </c>
      <c r="Z138" s="271">
        <f t="shared" si="146"/>
        <v>2.4707490887413348</v>
      </c>
      <c r="AA138" s="271">
        <f t="shared" si="146"/>
        <v>2.4253137153501338</v>
      </c>
      <c r="AB138" s="271">
        <f t="shared" si="146"/>
        <v>2.3794923532127186</v>
      </c>
      <c r="AC138" s="271">
        <f t="shared" si="146"/>
        <v>2.3327114484111906</v>
      </c>
      <c r="AD138" s="271">
        <f t="shared" si="146"/>
        <v>2.2844706299570348</v>
      </c>
      <c r="AE138" s="271">
        <f t="shared" si="146"/>
        <v>2.2343619985426177</v>
      </c>
      <c r="AF138" s="271">
        <f t="shared" si="146"/>
        <v>2.1820244751775957</v>
      </c>
      <c r="AG138" s="271">
        <f t="shared" si="146"/>
        <v>2.1271233566135797</v>
      </c>
      <c r="AH138" s="271">
        <f t="shared" si="146"/>
        <v>2.0693401455140839</v>
      </c>
      <c r="AI138" s="271">
        <f t="shared" si="146"/>
        <v>2.008367149197495</v>
      </c>
      <c r="AJ138" s="271">
        <f t="shared" si="146"/>
        <v>1.9439049290213894</v>
      </c>
      <c r="AK138" s="271">
        <f t="shared" si="146"/>
        <v>1.8971278838779071</v>
      </c>
      <c r="AL138" s="271">
        <f t="shared" si="146"/>
        <v>1.8328997424559108</v>
      </c>
      <c r="AM138" s="271">
        <f t="shared" si="146"/>
        <v>1.800371436131684</v>
      </c>
      <c r="AN138" s="271">
        <f t="shared" si="146"/>
        <v>1.77097249146473</v>
      </c>
      <c r="AO138" s="271">
        <f t="shared" si="146"/>
        <v>1.7384604792278653</v>
      </c>
      <c r="AP138" s="271">
        <f t="shared" si="146"/>
        <v>1.7022433754049078</v>
      </c>
      <c r="AQ138" s="271">
        <f t="shared" si="146"/>
        <v>1.6625829397317196</v>
      </c>
      <c r="AR138" s="271">
        <f t="shared" si="146"/>
        <v>1.6196750057777307</v>
      </c>
      <c r="AS138" s="271">
        <f t="shared" si="146"/>
        <v>1.5735746352793067</v>
      </c>
      <c r="AT138" s="271">
        <f t="shared" si="146"/>
        <v>1.5242489242127049</v>
      </c>
      <c r="AU138" s="271">
        <f t="shared" si="146"/>
        <v>1.4716202533613041</v>
      </c>
      <c r="AV138" s="271">
        <f t="shared" si="146"/>
        <v>1.4155890051853302</v>
      </c>
      <c r="AW138" s="271">
        <f t="shared" si="146"/>
        <v>1.3560437941723382</v>
      </c>
      <c r="AX138" s="271">
        <f t="shared" si="146"/>
        <v>1.2928657491951163</v>
      </c>
      <c r="AY138" s="271">
        <f t="shared" si="146"/>
        <v>1.2259302517760178</v>
      </c>
      <c r="AZ138" s="271">
        <f t="shared" si="146"/>
        <v>1.1551076323494798</v>
      </c>
      <c r="BA138" s="271">
        <f t="shared" si="146"/>
        <v>1.0802634286264126</v>
      </c>
      <c r="BB138" s="271">
        <f t="shared" si="146"/>
        <v>1.0012584420969248</v>
      </c>
      <c r="BC138" s="271">
        <f t="shared" si="146"/>
        <v>0.91794870565498421</v>
      </c>
      <c r="BD138" s="271">
        <f t="shared" si="146"/>
        <v>0.83018546766161472</v>
      </c>
      <c r="BE138" s="271">
        <f t="shared" si="146"/>
        <v>0.73781535924666652</v>
      </c>
      <c r="BF138" s="271">
        <f t="shared" si="146"/>
        <v>0.64068103516811192</v>
      </c>
      <c r="BG138" s="271">
        <f t="shared" si="146"/>
        <v>0.66878020358446877</v>
      </c>
      <c r="BH138" s="271">
        <f t="shared" si="146"/>
        <v>0.7079131802925428</v>
      </c>
      <c r="BI138" s="271">
        <f t="shared" si="146"/>
        <v>0.73946314817738268</v>
      </c>
      <c r="BJ138" s="271">
        <f t="shared" si="146"/>
        <v>0.76204988961732367</v>
      </c>
      <c r="BK138" s="271">
        <f t="shared" si="146"/>
        <v>0.777452625335189</v>
      </c>
      <c r="BL138" s="271">
        <f t="shared" si="146"/>
        <v>0.78762225924828932</v>
      </c>
      <c r="BM138" s="271">
        <f t="shared" si="146"/>
        <v>0.79409577999476189</v>
      </c>
      <c r="BN138" s="271">
        <f t="shared" ref="BN138:CB138" si="147">+BN136+BN137</f>
        <v>0.79798543283387335</v>
      </c>
      <c r="BO138" s="271">
        <f t="shared" si="147"/>
        <v>0.80007588672277707</v>
      </c>
      <c r="BP138" s="271">
        <f t="shared" si="147"/>
        <v>0.80091741798593397</v>
      </c>
      <c r="BQ138" s="271">
        <f t="shared" si="147"/>
        <v>0.80089604102558165</v>
      </c>
      <c r="BR138" s="271">
        <f t="shared" si="147"/>
        <v>0.80028300344210357</v>
      </c>
      <c r="BS138" s="271">
        <f t="shared" si="147"/>
        <v>0.79926916692637917</v>
      </c>
      <c r="BT138" s="271">
        <f t="shared" si="147"/>
        <v>0.79798888994333139</v>
      </c>
      <c r="BU138" s="271">
        <f t="shared" si="147"/>
        <v>0.79653669516685532</v>
      </c>
      <c r="BV138" s="271">
        <f t="shared" si="147"/>
        <v>0.79497896121030065</v>
      </c>
      <c r="BW138" s="271">
        <f t="shared" si="147"/>
        <v>0.79336215878910044</v>
      </c>
      <c r="BX138" s="271">
        <f t="shared" si="147"/>
        <v>0.79171867041110522</v>
      </c>
      <c r="BY138" s="271">
        <f t="shared" si="147"/>
        <v>0.79007091082678027</v>
      </c>
      <c r="BZ138" s="271">
        <f t="shared" si="147"/>
        <v>0.78843424775741666</v>
      </c>
      <c r="CA138" s="271">
        <f t="shared" si="147"/>
        <v>0.78681907326905787</v>
      </c>
      <c r="CB138" s="271">
        <f t="shared" si="147"/>
        <v>0.78523227281991703</v>
      </c>
      <c r="CC138" s="271">
        <f>+CC136+CC137</f>
        <v>0.78367826676873809</v>
      </c>
      <c r="CD138" s="271">
        <f>+CD136+CD137</f>
        <v>0.78215974830005797</v>
      </c>
    </row>
    <row r="139" spans="1:82" s="258" customFormat="1" ht="17.399999999999999" customHeight="1" x14ac:dyDescent="0.25">
      <c r="A139" s="258" t="s">
        <v>459</v>
      </c>
      <c r="B139" s="258">
        <f t="shared" ref="B139:AG139" si="148">+B174</f>
        <v>1.24715</v>
      </c>
      <c r="C139" s="258">
        <f t="shared" si="148"/>
        <v>1.4248440902999999</v>
      </c>
      <c r="D139" s="258">
        <f t="shared" si="148"/>
        <v>1.5463165860000001</v>
      </c>
      <c r="E139" s="258">
        <f t="shared" si="148"/>
        <v>1.6481447509</v>
      </c>
      <c r="F139" s="258">
        <f t="shared" si="148"/>
        <v>1.7435344014</v>
      </c>
      <c r="G139" s="258">
        <f t="shared" si="148"/>
        <v>1.8355835949999999</v>
      </c>
      <c r="H139" s="258">
        <f t="shared" si="148"/>
        <v>1.924408473</v>
      </c>
      <c r="I139" s="258">
        <f t="shared" si="148"/>
        <v>2.0107163115</v>
      </c>
      <c r="J139" s="258">
        <f t="shared" si="148"/>
        <v>2.0944749528000002</v>
      </c>
      <c r="K139" s="258">
        <f t="shared" si="148"/>
        <v>2.1751116660999998</v>
      </c>
      <c r="L139" s="258">
        <f t="shared" si="148"/>
        <v>2.2518912767999999</v>
      </c>
      <c r="M139" s="258">
        <f t="shared" si="148"/>
        <v>2.3240014347</v>
      </c>
      <c r="N139" s="258">
        <f t="shared" si="148"/>
        <v>2.3905626730999998</v>
      </c>
      <c r="O139" s="258">
        <f t="shared" si="148"/>
        <v>2.4506173412000001</v>
      </c>
      <c r="P139" s="258">
        <f t="shared" si="148"/>
        <v>2.5031104064999998</v>
      </c>
      <c r="Q139" s="259">
        <f t="shared" si="148"/>
        <v>2.5468639283000001</v>
      </c>
      <c r="R139" s="319">
        <f t="shared" si="148"/>
        <v>2.5805426838000001</v>
      </c>
      <c r="S139" s="258">
        <f t="shared" si="148"/>
        <v>2.597523405</v>
      </c>
      <c r="T139" s="258">
        <f t="shared" si="148"/>
        <v>2.6011335414999999</v>
      </c>
      <c r="U139" s="258">
        <f t="shared" si="148"/>
        <v>2.5911288153999998</v>
      </c>
      <c r="V139" s="258">
        <f t="shared" si="148"/>
        <v>2.5659428067999999</v>
      </c>
      <c r="W139" s="258">
        <f t="shared" si="148"/>
        <v>2.5234844255</v>
      </c>
      <c r="X139" s="258">
        <f t="shared" si="148"/>
        <v>2.4760724042</v>
      </c>
      <c r="Y139" s="258">
        <f t="shared" si="148"/>
        <v>2.4287914738</v>
      </c>
      <c r="Z139" s="258">
        <f t="shared" si="148"/>
        <v>2.3821992729999999</v>
      </c>
      <c r="AA139" s="258">
        <f t="shared" si="148"/>
        <v>2.3358171324999999</v>
      </c>
      <c r="AB139" s="258">
        <f t="shared" si="148"/>
        <v>2.2890249403</v>
      </c>
      <c r="AC139" s="258">
        <f t="shared" si="148"/>
        <v>2.2412523595999998</v>
      </c>
      <c r="AD139" s="258">
        <f t="shared" si="148"/>
        <v>2.1919985905999999</v>
      </c>
      <c r="AE139" s="258">
        <f t="shared" si="148"/>
        <v>2.1408530707</v>
      </c>
      <c r="AF139" s="258">
        <f t="shared" si="148"/>
        <v>2.0874497456999999</v>
      </c>
      <c r="AG139" s="258">
        <f t="shared" si="148"/>
        <v>2.0314479560000001</v>
      </c>
      <c r="AH139" s="258">
        <f t="shared" ref="AH139:BM139" si="149">+AH174</f>
        <v>1.9725234626000001</v>
      </c>
      <c r="AI139" s="258">
        <f t="shared" si="149"/>
        <v>1.9103641108</v>
      </c>
      <c r="AJ139" s="258">
        <f t="shared" si="149"/>
        <v>1.8446683851000001</v>
      </c>
      <c r="AK139" s="258">
        <f t="shared" si="149"/>
        <v>1.7751467176</v>
      </c>
      <c r="AL139" s="258">
        <f t="shared" si="149"/>
        <v>1.7015265750999999</v>
      </c>
      <c r="AM139" s="258">
        <f t="shared" si="149"/>
        <v>1.6651941949</v>
      </c>
      <c r="AN139" s="258">
        <f t="shared" si="149"/>
        <v>1.6350796213000001</v>
      </c>
      <c r="AO139" s="258">
        <f t="shared" si="149"/>
        <v>1.6027239712000001</v>
      </c>
      <c r="AP139" s="258">
        <f t="shared" si="149"/>
        <v>1.5668624914</v>
      </c>
      <c r="AQ139" s="258">
        <f t="shared" si="149"/>
        <v>1.5275359566</v>
      </c>
      <c r="AR139" s="258">
        <f t="shared" si="149"/>
        <v>1.4848731905999999</v>
      </c>
      <c r="AS139" s="258">
        <f t="shared" si="149"/>
        <v>1.4389227840000001</v>
      </c>
      <c r="AT139" s="258">
        <f t="shared" si="149"/>
        <v>1.3896721801</v>
      </c>
      <c r="AU139" s="258">
        <f t="shared" si="149"/>
        <v>1.3370780002</v>
      </c>
      <c r="AV139" s="258">
        <f t="shared" si="149"/>
        <v>1.2810843633</v>
      </c>
      <c r="AW139" s="258">
        <f t="shared" si="149"/>
        <v>1.2216326012000001</v>
      </c>
      <c r="AX139" s="258">
        <f t="shared" si="149"/>
        <v>1.1586669053</v>
      </c>
      <c r="AY139" s="258">
        <f t="shared" si="149"/>
        <v>1.0921383764000001</v>
      </c>
      <c r="AZ139" s="258">
        <f t="shared" si="149"/>
        <v>1.0220084714</v>
      </c>
      <c r="BA139" s="258">
        <f t="shared" si="149"/>
        <v>0.94825205030000004</v>
      </c>
      <c r="BB139" s="258">
        <f t="shared" si="149"/>
        <v>0.87085978900000005</v>
      </c>
      <c r="BC139" s="258">
        <f t="shared" si="149"/>
        <v>0.78983948449999997</v>
      </c>
      <c r="BD139" s="258">
        <f t="shared" si="149"/>
        <v>0.70521574620000005</v>
      </c>
      <c r="BE139" s="258">
        <f t="shared" si="149"/>
        <v>0.61702796599999998</v>
      </c>
      <c r="BF139" s="258">
        <f t="shared" si="149"/>
        <v>0.52532762119999998</v>
      </c>
      <c r="BG139" s="258">
        <f t="shared" si="149"/>
        <v>0.55802560329999995</v>
      </c>
      <c r="BH139" s="258">
        <f t="shared" si="149"/>
        <v>0.59919650349999998</v>
      </c>
      <c r="BI139" s="258">
        <f t="shared" si="149"/>
        <v>0.63145575750000005</v>
      </c>
      <c r="BJ139" s="258">
        <f t="shared" si="149"/>
        <v>0.65406418659999999</v>
      </c>
      <c r="BK139" s="258">
        <f t="shared" si="149"/>
        <v>0.66934424670000003</v>
      </c>
      <c r="BL139" s="258">
        <f t="shared" si="149"/>
        <v>0.67956855569999997</v>
      </c>
      <c r="BM139" s="258">
        <f t="shared" si="149"/>
        <v>0.68641346209999998</v>
      </c>
      <c r="BN139" s="258">
        <f t="shared" ref="BN139:CB139" si="150">+BN174</f>
        <v>0.69101660949999999</v>
      </c>
      <c r="BO139" s="258">
        <f t="shared" si="150"/>
        <v>0.69412764329999999</v>
      </c>
      <c r="BP139" s="258">
        <f t="shared" si="150"/>
        <v>0.69623593409999995</v>
      </c>
      <c r="BQ139" s="258">
        <f t="shared" si="150"/>
        <v>0.69766074160000002</v>
      </c>
      <c r="BR139" s="258">
        <f t="shared" si="150"/>
        <v>0.69861116010000002</v>
      </c>
      <c r="BS139" s="258">
        <f t="shared" si="150"/>
        <v>0.6992250941</v>
      </c>
      <c r="BT139" s="258">
        <f t="shared" si="150"/>
        <v>0.69959439440000004</v>
      </c>
      <c r="BU139" s="258">
        <f t="shared" si="150"/>
        <v>0.69978102980000001</v>
      </c>
      <c r="BV139" s="258">
        <f t="shared" si="150"/>
        <v>0.69982748989999999</v>
      </c>
      <c r="BW139" s="258">
        <f t="shared" si="150"/>
        <v>0.69976348590000004</v>
      </c>
      <c r="BX139" s="258">
        <f t="shared" si="150"/>
        <v>0.69961027499999995</v>
      </c>
      <c r="BY139" s="258">
        <f t="shared" si="150"/>
        <v>0.69938345899999999</v>
      </c>
      <c r="BZ139" s="258">
        <f t="shared" si="150"/>
        <v>0.69909480420000003</v>
      </c>
      <c r="CA139" s="258">
        <f t="shared" si="150"/>
        <v>0.69875343059999995</v>
      </c>
      <c r="CB139" s="258">
        <f t="shared" si="150"/>
        <v>0.69836659550000002</v>
      </c>
      <c r="CC139" s="258">
        <f>+CC174</f>
        <v>0.6979402146</v>
      </c>
      <c r="CD139" s="258">
        <f>+CD174</f>
        <v>0.69747921359999998</v>
      </c>
    </row>
    <row r="140" spans="1:82" s="155" customFormat="1" ht="17.399999999999999" customHeight="1" x14ac:dyDescent="0.25">
      <c r="C140" s="231"/>
      <c r="D140" s="168"/>
      <c r="E140" s="168"/>
      <c r="F140" s="168"/>
      <c r="G140" s="168"/>
      <c r="H140" s="168"/>
      <c r="I140" s="163"/>
      <c r="J140" s="164"/>
      <c r="K140" s="164"/>
      <c r="L140" s="164"/>
      <c r="M140" s="272"/>
      <c r="N140" s="272"/>
      <c r="O140" s="272"/>
      <c r="P140" s="272"/>
      <c r="Q140" s="272"/>
      <c r="R140" s="318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3"/>
      <c r="AI140" s="272"/>
      <c r="AJ140" s="272"/>
      <c r="AK140" s="272"/>
      <c r="AL140" s="272"/>
      <c r="AM140" s="272"/>
      <c r="AN140" s="272"/>
      <c r="AO140" s="272"/>
      <c r="AP140" s="272"/>
      <c r="AQ140" s="272"/>
      <c r="AR140" s="229"/>
      <c r="AS140" s="229"/>
      <c r="AT140" s="229"/>
      <c r="AU140" s="229"/>
      <c r="AV140" s="229"/>
      <c r="AW140" s="229"/>
      <c r="AX140" s="229"/>
    </row>
    <row r="141" spans="1:82" s="155" customFormat="1" ht="17.399999999999999" customHeight="1" x14ac:dyDescent="0.25">
      <c r="A141" s="274" t="s">
        <v>458</v>
      </c>
      <c r="C141" s="231"/>
      <c r="D141" s="168"/>
      <c r="E141" s="168"/>
      <c r="F141" s="168"/>
      <c r="G141" s="168"/>
      <c r="H141" s="168"/>
      <c r="I141" s="163"/>
      <c r="J141" s="164"/>
      <c r="K141" s="164"/>
      <c r="L141" s="164"/>
      <c r="M141" s="272"/>
      <c r="N141" s="272"/>
      <c r="O141" s="272"/>
      <c r="P141" s="272"/>
      <c r="Q141" s="272"/>
      <c r="R141" s="318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3"/>
      <c r="AI141" s="272"/>
      <c r="AJ141" s="272"/>
      <c r="AK141" s="272"/>
      <c r="AL141" s="272"/>
      <c r="AM141" s="272"/>
      <c r="AN141" s="272"/>
      <c r="AO141" s="272"/>
      <c r="AP141" s="272"/>
      <c r="AQ141" s="272"/>
      <c r="AR141" s="229"/>
      <c r="AS141" s="229"/>
      <c r="AT141" s="229"/>
      <c r="AU141" s="229"/>
      <c r="AV141" s="229"/>
      <c r="AW141" s="229"/>
      <c r="AX141" s="229"/>
    </row>
    <row r="142" spans="1:82" s="155" customFormat="1" ht="17.399999999999999" customHeight="1" x14ac:dyDescent="0.25">
      <c r="A142" s="275" t="s">
        <v>573</v>
      </c>
      <c r="C142" s="231"/>
      <c r="D142" s="168"/>
      <c r="E142" s="168"/>
      <c r="F142" s="168"/>
      <c r="G142" s="168"/>
      <c r="H142" s="168"/>
      <c r="I142" s="163"/>
      <c r="J142" s="164"/>
      <c r="K142" s="164"/>
      <c r="L142" s="164"/>
      <c r="M142" s="272"/>
      <c r="N142" s="272"/>
      <c r="O142" s="272"/>
      <c r="P142" s="272"/>
      <c r="Q142" s="272"/>
      <c r="R142" s="318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3"/>
      <c r="AI142" s="272"/>
      <c r="AJ142" s="272"/>
      <c r="AK142" s="272"/>
      <c r="AL142" s="272"/>
      <c r="AM142" s="272"/>
      <c r="AN142" s="272"/>
      <c r="AO142" s="272"/>
      <c r="AP142" s="272"/>
      <c r="AQ142" s="272"/>
      <c r="AR142" s="229"/>
      <c r="AS142" s="229"/>
      <c r="AT142" s="229"/>
      <c r="AU142" s="229"/>
      <c r="AV142" s="229"/>
      <c r="AW142" s="229"/>
      <c r="AX142" s="229"/>
    </row>
    <row r="143" spans="1:82" s="109" customFormat="1" ht="17.399999999999999" customHeight="1" x14ac:dyDescent="0.25">
      <c r="A143" s="109" t="s">
        <v>430</v>
      </c>
      <c r="B143" s="109">
        <f>+Parameters!$C$42*(1-Parameters!$C$43)^(A1)</f>
        <v>5.7211630208513702</v>
      </c>
      <c r="C143" s="109">
        <f>+Parameters!$C$42*(1-Parameters!$C$43)^(B1)</f>
        <v>5.3100000000000005</v>
      </c>
      <c r="D143" s="350">
        <f>+Parameters!$C$42*(1-Parameters!$C$43)^(C1)</f>
        <v>4.7790000000000008</v>
      </c>
      <c r="E143" s="350">
        <f>+Parameters!$C$42*(1-Parameters!$C$43)^(D1)</f>
        <v>4.3011000000000008</v>
      </c>
      <c r="F143" s="350">
        <f>+Parameters!$C$42*(1-Parameters!$C$43)^(E1)</f>
        <v>3.8709900000000008</v>
      </c>
      <c r="G143" s="350">
        <f>+Parameters!$C$42*(1-Parameters!$C$43)^(F1)</f>
        <v>3.4838910000000012</v>
      </c>
      <c r="H143" s="350">
        <f>+Parameters!$C$42*(1-Parameters!$C$43)^(G1)</f>
        <v>3.1355019000000013</v>
      </c>
      <c r="I143" s="109">
        <f>+Parameters!$C$42*(1-Parameters!$C$43)^(H1)</f>
        <v>2.8219517100000009</v>
      </c>
      <c r="J143" s="109">
        <f>+Parameters!$C$42*(1-Parameters!$C$43)^(I1)</f>
        <v>2.5397565390000012</v>
      </c>
      <c r="K143" s="109">
        <f>+Parameters!$C$42*(1-Parameters!$C$43)^(J1)</f>
        <v>2.2857808851000012</v>
      </c>
      <c r="L143" s="109">
        <f>+Parameters!$C$42*(1-Parameters!$C$43)^(K1)</f>
        <v>2.0572027965900008</v>
      </c>
      <c r="M143" s="109">
        <f>+Parameters!$C$42*(1-Parameters!$C$43)^(L1)</f>
        <v>1.8514825169310012</v>
      </c>
      <c r="N143" s="109">
        <f>+Parameters!$C$42*(1-Parameters!$C$43)^(M1)</f>
        <v>1.6663342652379012</v>
      </c>
      <c r="O143" s="109">
        <f>+Parameters!$C$42*(1-Parameters!$C$43)^(N1)</f>
        <v>1.4997008387141113</v>
      </c>
      <c r="P143" s="109">
        <f>+Parameters!$C$42*(1-Parameters!$C$43)^(O1)</f>
        <v>1.3497307548427</v>
      </c>
      <c r="Q143" s="109">
        <f>+Parameters!$C$42*(1-Parameters!$C$43)^(P1)</f>
        <v>1.2147576793584298</v>
      </c>
      <c r="R143" s="339">
        <f>+Parameters!$C$42*(1-Parameters!$C$43)^(Q1)</f>
        <v>1.0932819114225871</v>
      </c>
      <c r="S143" s="109">
        <f>+Parameters!$C$42*(1-Parameters!$C$43)^(R1)</f>
        <v>0.98395372028032846</v>
      </c>
      <c r="T143" s="109">
        <f>+Parameters!$C$42*(1-Parameters!$C$43)^(S1)</f>
        <v>0.88555834825229551</v>
      </c>
      <c r="U143" s="109">
        <f>+Parameters!$C$42*(1-Parameters!$C$43)^(T1)</f>
        <v>0.79700251342706618</v>
      </c>
      <c r="V143" s="109">
        <f>+Parameters!$C$42*(1-Parameters!$C$43)^(U1)</f>
        <v>0.71730226208435954</v>
      </c>
      <c r="W143" s="109">
        <f>+Parameters!$C$42*(1-Parameters!$C$43)^(V1)</f>
        <v>0.6455720358759236</v>
      </c>
      <c r="X143" s="109">
        <f>+Parameters!$C$42*(1-Parameters!$C$43)^(W1)</f>
        <v>0.58101483228833128</v>
      </c>
      <c r="Y143" s="109">
        <f>+Parameters!$C$42*(1-Parameters!$C$43)^(X1)</f>
        <v>0.52291334905949816</v>
      </c>
      <c r="Z143" s="109">
        <f>+Parameters!$C$42*(1-Parameters!$C$43)^(Y1)</f>
        <v>0.47062201415354837</v>
      </c>
      <c r="AA143" s="109">
        <f>+Parameters!$C$42*(1-Parameters!$C$43)^(Z1)</f>
        <v>0.42355981273819354</v>
      </c>
      <c r="AB143" s="109">
        <f>+Parameters!$C$42*(1-Parameters!$C$43)^(AA1)</f>
        <v>0.38120383146437425</v>
      </c>
      <c r="AC143" s="109">
        <f>+Parameters!$C$42*(1-Parameters!$C$43)^(AB1)</f>
        <v>0.34308344831793686</v>
      </c>
      <c r="AD143" s="109">
        <f>+Parameters!$C$42*(1-Parameters!$C$43)^(AC1)</f>
        <v>0.30877510348614318</v>
      </c>
      <c r="AE143" s="109">
        <f>+Parameters!$C$42*(1-Parameters!$C$43)^(AD1)</f>
        <v>0.27789759313752888</v>
      </c>
      <c r="AF143" s="109">
        <f>+Parameters!$C$42*(1-Parameters!$C$43)^(AE1)</f>
        <v>0.25010783382377599</v>
      </c>
      <c r="AG143" s="109">
        <f>+Parameters!$C$42*(1-Parameters!$C$43)^(AF1)</f>
        <v>0.22509705044139836</v>
      </c>
      <c r="AH143" s="109">
        <f>+Parameters!$C$42*(1-Parameters!$C$43)^(AG1)</f>
        <v>0.20258734539725856</v>
      </c>
      <c r="AI143" s="109">
        <f>+Parameters!$C$42*(1-Parameters!$C$43)^(AH1)</f>
        <v>0.18232861085753271</v>
      </c>
      <c r="AJ143" s="109">
        <f>+Parameters!$C$42*(1-Parameters!$C$43)^(AI1)</f>
        <v>0.16409574977177943</v>
      </c>
      <c r="AK143" s="109">
        <f>+Parameters!$C$42*(1-Parameters!$C$43)^(AJ1)</f>
        <v>0.1476861747946015</v>
      </c>
      <c r="AL143" s="109">
        <f>+Parameters!$C$42*(1-Parameters!$C$43)^(AK1)</f>
        <v>0.13291755731514138</v>
      </c>
      <c r="AM143" s="109">
        <f>+Parameters!$C$42*(1-Parameters!$C$43)^(AL1)</f>
        <v>0.11962580158362725</v>
      </c>
      <c r="AN143" s="109">
        <f>+Parameters!$C$42*(1-Parameters!$C$43)^(AM1)</f>
        <v>0.10766322142526451</v>
      </c>
      <c r="AO143" s="109">
        <f>+Parameters!$C$42*(1-Parameters!$C$43)^(AN1)</f>
        <v>9.6896899282738064E-2</v>
      </c>
      <c r="AP143" s="109">
        <f>+Parameters!$C$42*(1-Parameters!$C$43)^(AO1)</f>
        <v>8.7207209354464257E-2</v>
      </c>
      <c r="AQ143" s="109">
        <f>+Parameters!$C$42*(1-Parameters!$C$43)^(AP1)</f>
        <v>7.8486488419017841E-2</v>
      </c>
      <c r="AR143" s="109">
        <f>+Parameters!$C$42*(1-Parameters!$C$43)^(AQ1)</f>
        <v>7.0637839577116057E-2</v>
      </c>
      <c r="AS143" s="109">
        <f>+Parameters!$C$42*(1-Parameters!$C$43)^(AR1)</f>
        <v>6.3574055619404463E-2</v>
      </c>
      <c r="AT143" s="109">
        <f>+Parameters!$C$42*(1-Parameters!$C$43)^(AS1)</f>
        <v>5.721665005746402E-2</v>
      </c>
      <c r="AU143" s="109">
        <f>+Parameters!$C$42*(1-Parameters!$C$43)^(AT1)</f>
        <v>5.149498505171763E-2</v>
      </c>
      <c r="AV143" s="109">
        <f>+Parameters!$C$42*(1-Parameters!$C$43)^(AU1)</f>
        <v>4.6345486546545855E-2</v>
      </c>
      <c r="AW143" s="109">
        <f>+Parameters!$C$42*(1-Parameters!$C$43)^(AV1)</f>
        <v>4.1710937891891273E-2</v>
      </c>
      <c r="AX143" s="109">
        <f>+Parameters!$C$42*(1-Parameters!$C$43)^(AW1)</f>
        <v>3.7539844102702148E-2</v>
      </c>
      <c r="AY143" s="109">
        <f>+Parameters!$C$42*(1-Parameters!$C$43)^(AX1)</f>
        <v>3.3785859692431933E-2</v>
      </c>
      <c r="AZ143" s="109">
        <f>+Parameters!$C$42*(1-Parameters!$C$43)^(AY1)</f>
        <v>3.0407273723188737E-2</v>
      </c>
      <c r="BA143" s="109">
        <f>+Parameters!$C$42*(1-Parameters!$C$43)^(AZ1)</f>
        <v>2.736654635086987E-2</v>
      </c>
      <c r="BB143" s="109">
        <f>+Parameters!$C$42*(1-Parameters!$C$43)^(BA1)</f>
        <v>2.4629891715782885E-2</v>
      </c>
      <c r="BC143" s="109">
        <f>+Parameters!$C$42*(1-Parameters!$C$43)^(BB1)</f>
        <v>2.21669025442046E-2</v>
      </c>
      <c r="BD143" s="109">
        <f>+Parameters!$C$42*(1-Parameters!$C$43)^(BC1)</f>
        <v>1.995021228978414E-2</v>
      </c>
      <c r="BE143" s="109">
        <f>+Parameters!$C$42*(1-Parameters!$C$43)^(BD1)</f>
        <v>1.7955191060805724E-2</v>
      </c>
      <c r="BF143" s="109">
        <f>+Parameters!$C$42*(1-Parameters!$C$43)^(BE1)</f>
        <v>1.6159671954725154E-2</v>
      </c>
      <c r="BG143" s="109">
        <f>+Parameters!$C$42*(1-Parameters!$C$43)^(BF1)</f>
        <v>1.4543704759252639E-2</v>
      </c>
      <c r="BH143" s="109">
        <f>+Parameters!$C$42*(1-Parameters!$C$43)^(BG1)</f>
        <v>1.3089334283327377E-2</v>
      </c>
      <c r="BI143" s="109">
        <f>+Parameters!$C$42*(1-Parameters!$C$43)^(BH1)</f>
        <v>1.1780400854994639E-2</v>
      </c>
      <c r="BJ143" s="109">
        <f>+Parameters!$C$42*(1-Parameters!$C$43)^(BI1)</f>
        <v>1.0602360769495176E-2</v>
      </c>
      <c r="BK143" s="109">
        <f>+Parameters!$C$42*(1-Parameters!$C$43)^(BJ1)</f>
        <v>9.5421246925456588E-3</v>
      </c>
      <c r="BL143" s="109">
        <f>+Parameters!$C$42*(1-Parameters!$C$43)^(BK1)</f>
        <v>8.5879122232910936E-3</v>
      </c>
      <c r="BM143" s="109">
        <f>+Parameters!$C$42*(1-Parameters!$C$43)^(BL1)</f>
        <v>7.7291210009619834E-3</v>
      </c>
      <c r="BN143" s="109">
        <f>+Parameters!$C$42*(1-Parameters!$C$43)^(BM1)</f>
        <v>6.9562089008657858E-3</v>
      </c>
      <c r="BO143" s="109">
        <f>+Parameters!$C$42*(1-Parameters!$C$43)^(BN1)</f>
        <v>6.2605880107792075E-3</v>
      </c>
      <c r="BP143" s="109">
        <f>+Parameters!$C$42*(1-Parameters!$C$43)^(BO1)</f>
        <v>5.6345292097012868E-3</v>
      </c>
      <c r="BQ143" s="109">
        <f>+Parameters!$C$42*(1-Parameters!$C$43)^(BP1)</f>
        <v>5.0710762887311587E-3</v>
      </c>
      <c r="BR143" s="109">
        <f>+Parameters!$C$42*(1-Parameters!$C$43)^(BQ1)</f>
        <v>4.5639686598580431E-3</v>
      </c>
      <c r="BS143" s="109">
        <f>+Parameters!$C$42*(1-Parameters!$C$43)^(BR1)</f>
        <v>4.1075717938722396E-3</v>
      </c>
      <c r="BT143" s="109">
        <f>+Parameters!$C$42*(1-Parameters!$C$43)^(BS1)</f>
        <v>3.6968146144850155E-3</v>
      </c>
      <c r="BU143" s="109">
        <f>+Parameters!$C$42*(1-Parameters!$C$43)^(BT1)</f>
        <v>3.3271331530365135E-3</v>
      </c>
      <c r="BV143" s="109">
        <f>+Parameters!$C$42*(1-Parameters!$C$43)^(BU1)</f>
        <v>2.9944198377328626E-3</v>
      </c>
      <c r="BW143" s="109">
        <f>+Parameters!$C$42*(1-Parameters!$C$43)^(BV1)</f>
        <v>2.6949778539595765E-3</v>
      </c>
      <c r="BX143" s="109">
        <f>+Parameters!$C$42*(1-Parameters!$C$43)^(BW1)</f>
        <v>2.425480068563619E-3</v>
      </c>
      <c r="BY143" s="109">
        <f>+Parameters!$C$42*(1-Parameters!$C$43)^(BX1)</f>
        <v>2.1829320617072572E-3</v>
      </c>
      <c r="BZ143" s="109">
        <f>+Parameters!$C$42*(1-Parameters!$C$43)^(BY1)</f>
        <v>1.9646388555365317E-3</v>
      </c>
      <c r="CA143" s="109">
        <f>+Parameters!$C$42*(1-Parameters!$C$43)^(BZ1)</f>
        <v>1.7681749699828787E-3</v>
      </c>
      <c r="CB143" s="109">
        <f>+Parameters!$C$42*(1-Parameters!$C$43)^(CA1)</f>
        <v>1.5913574729845908E-3</v>
      </c>
      <c r="CC143" s="109">
        <f>+Parameters!$C$42*(1-Parameters!$C$43)^(CB1)</f>
        <v>1.4322217256861316E-3</v>
      </c>
      <c r="CD143" s="109">
        <f>+Parameters!$C$42*(1-Parameters!$C$43)^(CC1)</f>
        <v>1.2889995531175187E-3</v>
      </c>
    </row>
    <row r="144" spans="1:82" s="276" customFormat="1" ht="17.399999999999999" customHeight="1" x14ac:dyDescent="0.25">
      <c r="A144" s="276" t="s">
        <v>431</v>
      </c>
      <c r="B144" s="277">
        <f>+Parameters!$C$48+((Parameters!$C$49-Parameters!$C$48)/16)*(B93-$B$93)</f>
        <v>9.9600000000000009</v>
      </c>
      <c r="C144" s="109">
        <f>+Parameters!$C$48+((Parameters!$C$49-Parameters!$C$48)/16)*(B1)</f>
        <v>10.30625</v>
      </c>
      <c r="D144" s="350">
        <f>+Parameters!$C$48+((Parameters!$C$49-Parameters!$C$48)/16)*(C1)</f>
        <v>10.6525</v>
      </c>
      <c r="E144" s="350">
        <f>+Parameters!$C$48+((Parameters!$C$49-Parameters!$C$48)/16)*(D1)</f>
        <v>10.998750000000001</v>
      </c>
      <c r="F144" s="350">
        <f>+Parameters!$C$48+((Parameters!$C$49-Parameters!$C$48)/16)*(E1)</f>
        <v>11.345000000000001</v>
      </c>
      <c r="G144" s="350">
        <f>+Parameters!$C$48+((Parameters!$C$49-Parameters!$C$48)/16)*(F1)</f>
        <v>11.69125</v>
      </c>
      <c r="H144" s="350">
        <f>+Parameters!$C$48+((Parameters!$C$49-Parameters!$C$48)/16)*(G1)</f>
        <v>12.037500000000001</v>
      </c>
      <c r="I144" s="109">
        <f>+Parameters!$C$48+((Parameters!$C$49-Parameters!$C$48)/16)*(H1)</f>
        <v>12.383750000000001</v>
      </c>
      <c r="J144" s="109">
        <f>+Parameters!$C$48+((Parameters!$C$49-Parameters!$C$48)/16)*(I1)</f>
        <v>12.73</v>
      </c>
      <c r="K144" s="109">
        <f>+Parameters!$C$48+((Parameters!$C$49-Parameters!$C$48)/16)*(J1)</f>
        <v>13.07625</v>
      </c>
      <c r="L144" s="109">
        <f>+Parameters!$C$48+((Parameters!$C$49-Parameters!$C$48)/16)*(K1)</f>
        <v>13.422499999999999</v>
      </c>
      <c r="M144" s="109">
        <f>+Parameters!$C$48+((Parameters!$C$49-Parameters!$C$48)/16)*(L1)</f>
        <v>13.768750000000001</v>
      </c>
      <c r="N144" s="109">
        <f>+Parameters!$C$48+((Parameters!$C$49-Parameters!$C$48)/16)*(M1)</f>
        <v>14.115</v>
      </c>
      <c r="O144" s="109">
        <f>+Parameters!$C$48+((Parameters!$C$49-Parameters!$C$48)/16)*(N1)</f>
        <v>14.46125</v>
      </c>
      <c r="P144" s="109">
        <f>+Parameters!$C$48+((Parameters!$C$49-Parameters!$C$48)/16)*(O1)</f>
        <v>14.807500000000001</v>
      </c>
      <c r="Q144" s="109">
        <f>+Parameters!$C$48+((Parameters!$C$49-Parameters!$C$48)/16)*(P1)</f>
        <v>15.15375</v>
      </c>
      <c r="R144" s="339">
        <f>+Parameters!$C$48+((Parameters!$C$49-Parameters!$C$48)/16)*(Q1)</f>
        <v>15.5</v>
      </c>
      <c r="S144" s="109">
        <f>+Parameters!$C$48+((Parameters!$C$49-Parameters!$C$48)/16)*(R1)</f>
        <v>15.84625</v>
      </c>
      <c r="T144" s="109">
        <f>+Parameters!$C$48+((Parameters!$C$49-Parameters!$C$48)/16)*(S1)</f>
        <v>16.192499999999999</v>
      </c>
      <c r="U144" s="109">
        <f>+Parameters!$C$48+((Parameters!$C$49-Parameters!$C$48)/16)*(T1)</f>
        <v>16.53875</v>
      </c>
      <c r="V144" s="109">
        <f>+Parameters!$C$48+((Parameters!$C$49-Parameters!$C$48)/16)*(U1)</f>
        <v>16.884999999999998</v>
      </c>
      <c r="W144" s="109">
        <f>+Parameters!$C$48+((Parameters!$C$49-Parameters!$C$48)/16)*(V1)</f>
        <v>17.231249999999999</v>
      </c>
      <c r="X144" s="109">
        <f>+Parameters!$C$48+((Parameters!$C$49-Parameters!$C$48)/16)*(W1)</f>
        <v>17.577500000000001</v>
      </c>
      <c r="Y144" s="109">
        <f>+Parameters!$C$48+((Parameters!$C$49-Parameters!$C$48)/16)*(X1)</f>
        <v>17.923749999999998</v>
      </c>
      <c r="Z144" s="109">
        <f>+Parameters!$C$48+((Parameters!$C$49-Parameters!$C$48)/16)*(Y1)</f>
        <v>18.27</v>
      </c>
      <c r="AA144" s="109">
        <f>+Parameters!$C$48+((Parameters!$C$49-Parameters!$C$48)/16)*(Z1)</f>
        <v>18.616250000000001</v>
      </c>
      <c r="AB144" s="109">
        <f>+Parameters!$C$48+((Parameters!$C$49-Parameters!$C$48)/16)*(AA1)</f>
        <v>18.962499999999999</v>
      </c>
      <c r="AC144" s="109">
        <f>+Parameters!$C$48+((Parameters!$C$49-Parameters!$C$48)/16)*(AB1)</f>
        <v>19.30875</v>
      </c>
      <c r="AD144" s="109">
        <f>+Parameters!$C$48+((Parameters!$C$49-Parameters!$C$48)/16)*(AC1)</f>
        <v>19.655000000000001</v>
      </c>
      <c r="AE144" s="109">
        <f>+Parameters!$C$48+((Parameters!$C$49-Parameters!$C$48)/16)*(AD1)</f>
        <v>20.001249999999999</v>
      </c>
      <c r="AF144" s="109">
        <f>+Parameters!$C$48+((Parameters!$C$49-Parameters!$C$48)/16)*(AE1)</f>
        <v>20.3475</v>
      </c>
      <c r="AG144" s="109">
        <f>+Parameters!$C$48+((Parameters!$C$49-Parameters!$C$48)/16)*(AF1)</f>
        <v>20.693750000000001</v>
      </c>
      <c r="AH144" s="109">
        <f>+Parameters!$C$48+((Parameters!$C$49-Parameters!$C$48)/16)*(AG1)</f>
        <v>21.04</v>
      </c>
      <c r="AI144" s="109">
        <f>+Parameters!$C$48+((Parameters!$C$49-Parameters!$C$48)/16)*(AH1)</f>
        <v>21.386249999999997</v>
      </c>
      <c r="AJ144" s="109">
        <f>+Parameters!$C$48+((Parameters!$C$49-Parameters!$C$48)/16)*(AI1)</f>
        <v>21.732499999999998</v>
      </c>
      <c r="AK144" s="109">
        <f>+Parameters!$C$48+((Parameters!$C$49-Parameters!$C$48)/16)*(AJ1)</f>
        <v>22.078749999999999</v>
      </c>
      <c r="AL144" s="109">
        <f>+Parameters!$C$48+((Parameters!$C$49-Parameters!$C$48)/16)*(AK1)</f>
        <v>22.424999999999997</v>
      </c>
      <c r="AM144" s="109">
        <f>+Parameters!$C$48+((Parameters!$C$49-Parameters!$C$48)/16)*(AL1)</f>
        <v>22.771249999999998</v>
      </c>
      <c r="AN144" s="109">
        <f>+Parameters!$C$48+((Parameters!$C$49-Parameters!$C$48)/16)*(AM1)</f>
        <v>23.1175</v>
      </c>
      <c r="AO144" s="109">
        <f>+Parameters!$C$48+((Parameters!$C$49-Parameters!$C$48)/16)*(AN1)</f>
        <v>23.463749999999997</v>
      </c>
      <c r="AP144" s="109">
        <f>+Parameters!$C$48+((Parameters!$C$49-Parameters!$C$48)/16)*(AO1)</f>
        <v>23.81</v>
      </c>
      <c r="AQ144" s="109">
        <f>+Parameters!$C$48+((Parameters!$C$49-Parameters!$C$48)/16)*(AP1)</f>
        <v>24.15625</v>
      </c>
      <c r="AR144" s="109">
        <f>+Parameters!$C$48+((Parameters!$C$49-Parameters!$C$48)/16)*(AQ1)</f>
        <v>24.502499999999998</v>
      </c>
      <c r="AS144" s="109">
        <f>+Parameters!$C$48+((Parameters!$C$49-Parameters!$C$48)/16)*(AR1)</f>
        <v>24.848749999999999</v>
      </c>
      <c r="AT144" s="109">
        <f>+Parameters!$C$48+((Parameters!$C$49-Parameters!$C$48)/16)*(AS1)</f>
        <v>25.195</v>
      </c>
      <c r="AU144" s="109">
        <f>+Parameters!$C$48+((Parameters!$C$49-Parameters!$C$48)/16)*(AT1)</f>
        <v>25.541249999999998</v>
      </c>
      <c r="AV144" s="109">
        <f>+Parameters!$C$48+((Parameters!$C$49-Parameters!$C$48)/16)*(AU1)</f>
        <v>25.887499999999999</v>
      </c>
      <c r="AW144" s="109">
        <f>+Parameters!$C$48+((Parameters!$C$49-Parameters!$C$48)/16)*(AV1)</f>
        <v>26.233749999999997</v>
      </c>
      <c r="AX144" s="109">
        <f>+Parameters!$C$48+((Parameters!$C$49-Parameters!$C$48)/16)*(AW1)</f>
        <v>26.58</v>
      </c>
      <c r="AY144" s="109">
        <f>+Parameters!$C$48+((Parameters!$C$49-Parameters!$C$48)/16)*(AX1)</f>
        <v>26.92625</v>
      </c>
      <c r="AZ144" s="109">
        <f>+Parameters!$C$48+((Parameters!$C$49-Parameters!$C$48)/16)*(AY1)</f>
        <v>27.272499999999997</v>
      </c>
      <c r="BA144" s="109">
        <f>+Parameters!$C$48+((Parameters!$C$49-Parameters!$C$48)/16)*(AZ1)</f>
        <v>27.618749999999999</v>
      </c>
      <c r="BB144" s="109">
        <f>+Parameters!$C$48+((Parameters!$C$49-Parameters!$C$48)/16)*(BA1)</f>
        <v>27.964999999999996</v>
      </c>
      <c r="BC144" s="109">
        <f>+Parameters!$C$48+((Parameters!$C$49-Parameters!$C$48)/16)*(BB1)</f>
        <v>28.311249999999998</v>
      </c>
      <c r="BD144" s="109">
        <f>+Parameters!$C$48+((Parameters!$C$49-Parameters!$C$48)/16)*(BC1)</f>
        <v>28.657499999999999</v>
      </c>
      <c r="BE144" s="109">
        <f>+Parameters!$C$48+((Parameters!$C$49-Parameters!$C$48)/16)*(BD1)</f>
        <v>29.003749999999997</v>
      </c>
      <c r="BF144" s="109">
        <f>+Parameters!$C$48+((Parameters!$C$49-Parameters!$C$48)/16)*(BE1)</f>
        <v>29.349999999999998</v>
      </c>
      <c r="BG144" s="109">
        <f>+Parameters!$C$48+((Parameters!$C$49-Parameters!$C$48)/16)*(BF1)</f>
        <v>29.696249999999999</v>
      </c>
      <c r="BH144" s="109">
        <f>+Parameters!$C$48+((Parameters!$C$49-Parameters!$C$48)/16)*(BG1)</f>
        <v>30.042499999999997</v>
      </c>
      <c r="BI144" s="109">
        <f>+Parameters!$C$48+((Parameters!$C$49-Parameters!$C$48)/16)*(BH1)</f>
        <v>30.388749999999998</v>
      </c>
      <c r="BJ144" s="109">
        <f>+Parameters!$C$48+((Parameters!$C$49-Parameters!$C$48)/16)*(BI1)</f>
        <v>30.734999999999999</v>
      </c>
      <c r="BK144" s="109">
        <f>+Parameters!$C$48+((Parameters!$C$49-Parameters!$C$48)/16)*(BJ1)</f>
        <v>31.081249999999997</v>
      </c>
      <c r="BL144" s="109">
        <f>+Parameters!$C$48+((Parameters!$C$49-Parameters!$C$48)/16)*(BK1)</f>
        <v>31.427499999999998</v>
      </c>
      <c r="BM144" s="109">
        <f>+Parameters!$C$48+((Parameters!$C$49-Parameters!$C$48)/16)*(BL1)</f>
        <v>31.773749999999996</v>
      </c>
      <c r="BN144" s="109">
        <f>+Parameters!$C$48+((Parameters!$C$49-Parameters!$C$48)/16)*(BM1)</f>
        <v>32.119999999999997</v>
      </c>
      <c r="BO144" s="109">
        <f>+Parameters!$C$48+((Parameters!$C$49-Parameters!$C$48)/16)*(BN1)</f>
        <v>32.466250000000002</v>
      </c>
      <c r="BP144" s="109">
        <f>+Parameters!$C$48+((Parameters!$C$49-Parameters!$C$48)/16)*(BO1)</f>
        <v>32.8125</v>
      </c>
      <c r="BQ144" s="109">
        <f>+Parameters!$C$48+((Parameters!$C$49-Parameters!$C$48)/16)*(BP1)</f>
        <v>33.158749999999998</v>
      </c>
      <c r="BR144" s="109">
        <f>+Parameters!$C$48+((Parameters!$C$49-Parameters!$C$48)/16)*(BQ1)</f>
        <v>33.504999999999995</v>
      </c>
      <c r="BS144" s="109">
        <f>+Parameters!$C$48+((Parameters!$C$49-Parameters!$C$48)/16)*(BR1)</f>
        <v>33.851249999999993</v>
      </c>
      <c r="BT144" s="109">
        <f>+Parameters!$C$48+((Parameters!$C$49-Parameters!$C$48)/16)*(BS1)</f>
        <v>34.197499999999998</v>
      </c>
      <c r="BU144" s="109">
        <f>+Parameters!$C$48+((Parameters!$C$49-Parameters!$C$48)/16)*(BT1)</f>
        <v>34.543749999999996</v>
      </c>
      <c r="BV144" s="109">
        <f>+Parameters!$C$48+((Parameters!$C$49-Parameters!$C$48)/16)*(BU1)</f>
        <v>34.89</v>
      </c>
      <c r="BW144" s="109">
        <f>+Parameters!$C$48+((Parameters!$C$49-Parameters!$C$48)/16)*(BV1)</f>
        <v>35.236249999999998</v>
      </c>
      <c r="BX144" s="109">
        <f>+Parameters!$C$48+((Parameters!$C$49-Parameters!$C$48)/16)*(BW1)</f>
        <v>35.582499999999996</v>
      </c>
      <c r="BY144" s="109">
        <f>+Parameters!$C$48+((Parameters!$C$49-Parameters!$C$48)/16)*(BX1)</f>
        <v>35.928749999999994</v>
      </c>
      <c r="BZ144" s="109">
        <f>+Parameters!$C$48+((Parameters!$C$49-Parameters!$C$48)/16)*(BY1)</f>
        <v>36.274999999999999</v>
      </c>
      <c r="CA144" s="109">
        <f>+Parameters!$C$48+((Parameters!$C$49-Parameters!$C$48)/16)*(BZ1)</f>
        <v>36.621249999999996</v>
      </c>
      <c r="CB144" s="109">
        <f>+Parameters!$C$48+((Parameters!$C$49-Parameters!$C$48)/16)*(CA1)</f>
        <v>36.967500000000001</v>
      </c>
      <c r="CC144" s="109">
        <f>+Parameters!$C$48+((Parameters!$C$49-Parameters!$C$48)/16)*(CB1)</f>
        <v>37.313749999999999</v>
      </c>
      <c r="CD144" s="109">
        <f>+Parameters!$C$48+((Parameters!$C$49-Parameters!$C$48)/16)*(CC1)</f>
        <v>37.659999999999997</v>
      </c>
    </row>
    <row r="145" spans="1:82" s="278" customFormat="1" ht="17.399999999999999" customHeight="1" x14ac:dyDescent="0.25">
      <c r="A145" s="278" t="s">
        <v>571</v>
      </c>
      <c r="B145" s="277">
        <f>+Parameters!$C$50+((Parameters!$C$51-Parameters!$C$50)/16)*(B93-$B$93)</f>
        <v>1.4</v>
      </c>
      <c r="C145" s="109">
        <f>+Parameters!$C$50+((Parameters!$C$51-Parameters!$C$50)/16)*(B1)</f>
        <v>1.3881249999999998</v>
      </c>
      <c r="D145" s="350">
        <f>+Parameters!$C$50+((Parameters!$C$51-Parameters!$C$50)/16)*(C1)</f>
        <v>1.37625</v>
      </c>
      <c r="E145" s="350">
        <f>+Parameters!$C$50+((Parameters!$C$51-Parameters!$C$50)/16)*(D1)</f>
        <v>1.3643749999999999</v>
      </c>
      <c r="F145" s="350">
        <f>+Parameters!$C$50+((Parameters!$C$51-Parameters!$C$50)/16)*(E1)</f>
        <v>1.3525</v>
      </c>
      <c r="G145" s="350">
        <f>+Parameters!$C$50+((Parameters!$C$51-Parameters!$C$50)/16)*(F1)</f>
        <v>1.340625</v>
      </c>
      <c r="H145" s="350">
        <f>+Parameters!$C$50+((Parameters!$C$51-Parameters!$C$50)/16)*(G1)</f>
        <v>1.3287499999999999</v>
      </c>
      <c r="I145" s="109">
        <f>+Parameters!$C$50+((Parameters!$C$51-Parameters!$C$50)/16)*(H1)</f>
        <v>1.316875</v>
      </c>
      <c r="J145" s="109">
        <f>+Parameters!$C$50+((Parameters!$C$51-Parameters!$C$50)/16)*(I1)</f>
        <v>1.3049999999999999</v>
      </c>
      <c r="K145" s="109">
        <f>+Parameters!$C$50+((Parameters!$C$51-Parameters!$C$50)/16)*(J1)</f>
        <v>1.2931249999999999</v>
      </c>
      <c r="L145" s="109">
        <f>+Parameters!$C$50+((Parameters!$C$51-Parameters!$C$50)/16)*(K1)</f>
        <v>1.28125</v>
      </c>
      <c r="M145" s="109">
        <f>+Parameters!$C$50+((Parameters!$C$51-Parameters!$C$50)/16)*(L1)</f>
        <v>1.2693749999999999</v>
      </c>
      <c r="N145" s="109">
        <f>+Parameters!$C$50+((Parameters!$C$51-Parameters!$C$50)/16)*(M1)</f>
        <v>1.2574999999999998</v>
      </c>
      <c r="O145" s="109">
        <f>+Parameters!$C$50+((Parameters!$C$51-Parameters!$C$50)/16)*(N1)</f>
        <v>1.245625</v>
      </c>
      <c r="P145" s="109">
        <f>+Parameters!$C$50+((Parameters!$C$51-Parameters!$C$50)/16)*(O1)</f>
        <v>1.2337499999999999</v>
      </c>
      <c r="Q145" s="109">
        <f>+Parameters!$C$50+((Parameters!$C$51-Parameters!$C$50)/16)*(P1)</f>
        <v>1.221875</v>
      </c>
      <c r="R145" s="339">
        <f>+Parameters!$C$50+((Parameters!$C$51-Parameters!$C$50)/16)*(Q1)</f>
        <v>1.21</v>
      </c>
      <c r="S145" s="109">
        <f>+R145</f>
        <v>1.21</v>
      </c>
      <c r="T145" s="109">
        <f t="shared" ref="T145:CB145" si="151">+S145</f>
        <v>1.21</v>
      </c>
      <c r="U145" s="109">
        <f t="shared" si="151"/>
        <v>1.21</v>
      </c>
      <c r="V145" s="109">
        <f t="shared" si="151"/>
        <v>1.21</v>
      </c>
      <c r="W145" s="109">
        <f t="shared" si="151"/>
        <v>1.21</v>
      </c>
      <c r="X145" s="109">
        <f t="shared" si="151"/>
        <v>1.21</v>
      </c>
      <c r="Y145" s="109">
        <f t="shared" si="151"/>
        <v>1.21</v>
      </c>
      <c r="Z145" s="109">
        <f t="shared" si="151"/>
        <v>1.21</v>
      </c>
      <c r="AA145" s="109">
        <f t="shared" si="151"/>
        <v>1.21</v>
      </c>
      <c r="AB145" s="109">
        <f t="shared" si="151"/>
        <v>1.21</v>
      </c>
      <c r="AC145" s="109">
        <f t="shared" si="151"/>
        <v>1.21</v>
      </c>
      <c r="AD145" s="109">
        <f t="shared" si="151"/>
        <v>1.21</v>
      </c>
      <c r="AE145" s="109">
        <f t="shared" si="151"/>
        <v>1.21</v>
      </c>
      <c r="AF145" s="109">
        <f t="shared" si="151"/>
        <v>1.21</v>
      </c>
      <c r="AG145" s="109">
        <f t="shared" si="151"/>
        <v>1.21</v>
      </c>
      <c r="AH145" s="109">
        <f t="shared" si="151"/>
        <v>1.21</v>
      </c>
      <c r="AI145" s="109">
        <f t="shared" si="151"/>
        <v>1.21</v>
      </c>
      <c r="AJ145" s="109">
        <f t="shared" si="151"/>
        <v>1.21</v>
      </c>
      <c r="AK145" s="109">
        <f t="shared" si="151"/>
        <v>1.21</v>
      </c>
      <c r="AL145" s="109">
        <f t="shared" si="151"/>
        <v>1.21</v>
      </c>
      <c r="AM145" s="109">
        <f t="shared" si="151"/>
        <v>1.21</v>
      </c>
      <c r="AN145" s="109">
        <f t="shared" si="151"/>
        <v>1.21</v>
      </c>
      <c r="AO145" s="109">
        <f t="shared" si="151"/>
        <v>1.21</v>
      </c>
      <c r="AP145" s="109">
        <f t="shared" si="151"/>
        <v>1.21</v>
      </c>
      <c r="AQ145" s="109">
        <f t="shared" si="151"/>
        <v>1.21</v>
      </c>
      <c r="AR145" s="109">
        <f t="shared" si="151"/>
        <v>1.21</v>
      </c>
      <c r="AS145" s="109">
        <f t="shared" si="151"/>
        <v>1.21</v>
      </c>
      <c r="AT145" s="109">
        <f t="shared" si="151"/>
        <v>1.21</v>
      </c>
      <c r="AU145" s="109">
        <f t="shared" si="151"/>
        <v>1.21</v>
      </c>
      <c r="AV145" s="109">
        <f t="shared" si="151"/>
        <v>1.21</v>
      </c>
      <c r="AW145" s="109">
        <f t="shared" si="151"/>
        <v>1.21</v>
      </c>
      <c r="AX145" s="109">
        <f t="shared" si="151"/>
        <v>1.21</v>
      </c>
      <c r="AY145" s="109">
        <f t="shared" si="151"/>
        <v>1.21</v>
      </c>
      <c r="AZ145" s="109">
        <f t="shared" si="151"/>
        <v>1.21</v>
      </c>
      <c r="BA145" s="109">
        <f t="shared" si="151"/>
        <v>1.21</v>
      </c>
      <c r="BB145" s="109">
        <f t="shared" si="151"/>
        <v>1.21</v>
      </c>
      <c r="BC145" s="109">
        <f t="shared" si="151"/>
        <v>1.21</v>
      </c>
      <c r="BD145" s="109">
        <f t="shared" si="151"/>
        <v>1.21</v>
      </c>
      <c r="BE145" s="109">
        <f t="shared" si="151"/>
        <v>1.21</v>
      </c>
      <c r="BF145" s="109">
        <f t="shared" si="151"/>
        <v>1.21</v>
      </c>
      <c r="BG145" s="109">
        <f t="shared" si="151"/>
        <v>1.21</v>
      </c>
      <c r="BH145" s="109">
        <f t="shared" si="151"/>
        <v>1.21</v>
      </c>
      <c r="BI145" s="109">
        <f t="shared" si="151"/>
        <v>1.21</v>
      </c>
      <c r="BJ145" s="109">
        <f t="shared" si="151"/>
        <v>1.21</v>
      </c>
      <c r="BK145" s="109">
        <f t="shared" si="151"/>
        <v>1.21</v>
      </c>
      <c r="BL145" s="109">
        <f t="shared" si="151"/>
        <v>1.21</v>
      </c>
      <c r="BM145" s="109">
        <f t="shared" si="151"/>
        <v>1.21</v>
      </c>
      <c r="BN145" s="109">
        <f t="shared" si="151"/>
        <v>1.21</v>
      </c>
      <c r="BO145" s="109">
        <f t="shared" si="151"/>
        <v>1.21</v>
      </c>
      <c r="BP145" s="109">
        <f t="shared" si="151"/>
        <v>1.21</v>
      </c>
      <c r="BQ145" s="109">
        <f t="shared" si="151"/>
        <v>1.21</v>
      </c>
      <c r="BR145" s="109">
        <f t="shared" si="151"/>
        <v>1.21</v>
      </c>
      <c r="BS145" s="109">
        <f t="shared" si="151"/>
        <v>1.21</v>
      </c>
      <c r="BT145" s="109">
        <f t="shared" si="151"/>
        <v>1.21</v>
      </c>
      <c r="BU145" s="109">
        <f t="shared" si="151"/>
        <v>1.21</v>
      </c>
      <c r="BV145" s="109">
        <f t="shared" si="151"/>
        <v>1.21</v>
      </c>
      <c r="BW145" s="109">
        <f t="shared" si="151"/>
        <v>1.21</v>
      </c>
      <c r="BX145" s="109">
        <f t="shared" si="151"/>
        <v>1.21</v>
      </c>
      <c r="BY145" s="109">
        <f t="shared" si="151"/>
        <v>1.21</v>
      </c>
      <c r="BZ145" s="109">
        <f t="shared" si="151"/>
        <v>1.21</v>
      </c>
      <c r="CA145" s="109">
        <f t="shared" si="151"/>
        <v>1.21</v>
      </c>
      <c r="CB145" s="109">
        <f t="shared" si="151"/>
        <v>1.21</v>
      </c>
      <c r="CC145" s="109">
        <f>+CB145</f>
        <v>1.21</v>
      </c>
      <c r="CD145" s="109">
        <f>+CC145</f>
        <v>1.21</v>
      </c>
    </row>
    <row r="146" spans="1:82" s="278" customFormat="1" ht="17.399999999999999" customHeight="1" x14ac:dyDescent="0.25">
      <c r="A146" s="278" t="s">
        <v>432</v>
      </c>
      <c r="B146" s="277">
        <f t="shared" ref="B146:BM146" si="152">+B148*B145</f>
        <v>0.40789667603999996</v>
      </c>
      <c r="C146" s="279">
        <f t="shared" si="152"/>
        <v>0.37521364223692227</v>
      </c>
      <c r="D146" s="350">
        <f t="shared" si="152"/>
        <v>0.34616102942914972</v>
      </c>
      <c r="E146" s="350">
        <f t="shared" si="152"/>
        <v>0.32025517792592179</v>
      </c>
      <c r="F146" s="350">
        <f t="shared" si="152"/>
        <v>0.29708586134177428</v>
      </c>
      <c r="G146" s="350">
        <f t="shared" si="152"/>
        <v>0.27630391241246077</v>
      </c>
      <c r="H146" s="350">
        <f t="shared" si="152"/>
        <v>0.2576111215623279</v>
      </c>
      <c r="I146" s="279">
        <f t="shared" si="152"/>
        <v>0.24075195900562271</v>
      </c>
      <c r="J146" s="279">
        <f t="shared" si="152"/>
        <v>0.22550676580903287</v>
      </c>
      <c r="K146" s="279">
        <f t="shared" si="152"/>
        <v>0.21168613288877425</v>
      </c>
      <c r="L146" s="279">
        <f t="shared" si="152"/>
        <v>0.19912624431001735</v>
      </c>
      <c r="M146" s="279">
        <f t="shared" si="152"/>
        <v>0.18768500623240253</v>
      </c>
      <c r="N146" s="279">
        <f t="shared" si="152"/>
        <v>0.17723881823227708</v>
      </c>
      <c r="O146" s="279">
        <f t="shared" si="152"/>
        <v>0.1676798716840768</v>
      </c>
      <c r="P146" s="279">
        <f t="shared" si="152"/>
        <v>0.158913882046755</v>
      </c>
      <c r="Q146" s="279">
        <f t="shared" si="152"/>
        <v>0.15085817954056988</v>
      </c>
      <c r="R146" s="340">
        <f t="shared" si="152"/>
        <v>0.14344009678938965</v>
      </c>
      <c r="S146" s="279">
        <f t="shared" si="152"/>
        <v>0.13794944600164097</v>
      </c>
      <c r="T146" s="279">
        <f t="shared" si="152"/>
        <v>0.13287625401123465</v>
      </c>
      <c r="U146" s="279">
        <f t="shared" si="152"/>
        <v>0.12818160199266654</v>
      </c>
      <c r="V146" s="279">
        <f t="shared" si="152"/>
        <v>0.12383085772589808</v>
      </c>
      <c r="W146" s="279">
        <f t="shared" si="152"/>
        <v>0.1197931375279843</v>
      </c>
      <c r="X146" s="279">
        <f t="shared" si="152"/>
        <v>0.11604084324370578</v>
      </c>
      <c r="Y146" s="279">
        <f t="shared" si="152"/>
        <v>0.11254926285402796</v>
      </c>
      <c r="Z146" s="279">
        <f t="shared" si="152"/>
        <v>0.10929622514381583</v>
      </c>
      <c r="AA146" s="279">
        <f t="shared" si="152"/>
        <v>0.1062618004215376</v>
      </c>
      <c r="AB146" s="279">
        <f t="shared" si="152"/>
        <v>0.10342804056559063</v>
      </c>
      <c r="AC146" s="279">
        <f t="shared" si="152"/>
        <v>0.10077875273406781</v>
      </c>
      <c r="AD146" s="279">
        <f t="shared" si="152"/>
        <v>9.8290516463388752E-2</v>
      </c>
      <c r="AE146" s="279">
        <f t="shared" si="152"/>
        <v>9.5863714965127064E-2</v>
      </c>
      <c r="AF146" s="279">
        <f t="shared" si="152"/>
        <v>9.3496831409347239E-2</v>
      </c>
      <c r="AG146" s="279">
        <f t="shared" si="152"/>
        <v>9.1188386416778289E-2</v>
      </c>
      <c r="AH146" s="279">
        <f t="shared" si="152"/>
        <v>8.893693713415364E-2</v>
      </c>
      <c r="AI146" s="279">
        <f t="shared" si="152"/>
        <v>8.6741076332380734E-2</v>
      </c>
      <c r="AJ146" s="279">
        <f t="shared" si="152"/>
        <v>8.4599431526977145E-2</v>
      </c>
      <c r="AK146" s="279">
        <f t="shared" si="152"/>
        <v>8.2510664120223037E-2</v>
      </c>
      <c r="AL146" s="279">
        <f t="shared" si="152"/>
        <v>8.0473468564494041E-2</v>
      </c>
      <c r="AM146" s="279">
        <f t="shared" si="152"/>
        <v>7.8486571546251466E-2</v>
      </c>
      <c r="AN146" s="279">
        <f t="shared" si="152"/>
        <v>7.654873119017995E-2</v>
      </c>
      <c r="AO146" s="279">
        <f t="shared" si="152"/>
        <v>7.4658736282974897E-2</v>
      </c>
      <c r="AP146" s="279">
        <f t="shared" si="152"/>
        <v>7.2815405516294729E-2</v>
      </c>
      <c r="AQ146" s="279">
        <f t="shared" si="152"/>
        <v>7.1017586748404776E-2</v>
      </c>
      <c r="AR146" s="279">
        <f t="shared" si="152"/>
        <v>6.9264156284051137E-2</v>
      </c>
      <c r="AS146" s="279">
        <f t="shared" si="152"/>
        <v>6.7554018172114594E-2</v>
      </c>
      <c r="AT146" s="279">
        <f t="shared" si="152"/>
        <v>6.5886103520605463E-2</v>
      </c>
      <c r="AU146" s="279">
        <f t="shared" si="152"/>
        <v>6.4259369828571333E-2</v>
      </c>
      <c r="AV146" s="279">
        <f t="shared" si="152"/>
        <v>6.2672800334499998E-2</v>
      </c>
      <c r="AW146" s="279">
        <f t="shared" si="152"/>
        <v>6.1125403380810454E-2</v>
      </c>
      <c r="AX146" s="279">
        <f t="shared" si="152"/>
        <v>5.961621179403459E-2</v>
      </c>
      <c r="AY146" s="279">
        <f t="shared" si="152"/>
        <v>5.8144282280302328E-2</v>
      </c>
      <c r="AZ146" s="279">
        <f t="shared" si="152"/>
        <v>5.6708694835752207E-2</v>
      </c>
      <c r="BA146" s="279">
        <f t="shared" si="152"/>
        <v>5.5308552171499041E-2</v>
      </c>
      <c r="BB146" s="279">
        <f t="shared" si="152"/>
        <v>5.3942979152799171E-2</v>
      </c>
      <c r="BC146" s="279">
        <f t="shared" si="152"/>
        <v>5.2611122252062742E-2</v>
      </c>
      <c r="BD146" s="279">
        <f t="shared" si="152"/>
        <v>5.1312149015371157E-2</v>
      </c>
      <c r="BE146" s="279">
        <f t="shared" si="152"/>
        <v>5.0045247542166341E-2</v>
      </c>
      <c r="BF146" s="279">
        <f t="shared" si="152"/>
        <v>4.8809625977786375E-2</v>
      </c>
      <c r="BG146" s="279">
        <f t="shared" si="152"/>
        <v>4.7604512018530658E-2</v>
      </c>
      <c r="BH146" s="279">
        <f t="shared" si="152"/>
        <v>4.6429152428944839E-2</v>
      </c>
      <c r="BI146" s="279">
        <f t="shared" si="152"/>
        <v>4.5282812571024234E-2</v>
      </c>
      <c r="BJ146" s="279">
        <f t="shared" si="152"/>
        <v>4.4164775945041118E-2</v>
      </c>
      <c r="BK146" s="279">
        <f t="shared" si="152"/>
        <v>4.307434374170907E-2</v>
      </c>
      <c r="BL146" s="279">
        <f t="shared" si="152"/>
        <v>4.2010834405404436E-2</v>
      </c>
      <c r="BM146" s="279">
        <f t="shared" si="152"/>
        <v>4.0973583208171849E-2</v>
      </c>
      <c r="BN146" s="279">
        <f t="shared" ref="BN146:CB146" si="153">+BN148*BN145</f>
        <v>3.9961941834247651E-2</v>
      </c>
      <c r="BO146" s="279">
        <f t="shared" si="153"/>
        <v>3.8975277974841425E-2</v>
      </c>
      <c r="BP146" s="279">
        <f t="shared" si="153"/>
        <v>3.8012974932922397E-2</v>
      </c>
      <c r="BQ146" s="279">
        <f t="shared" si="153"/>
        <v>3.7074431237763758E-2</v>
      </c>
      <c r="BR146" s="279">
        <f t="shared" si="153"/>
        <v>3.6159060269003833E-2</v>
      </c>
      <c r="BS146" s="279">
        <f t="shared" si="153"/>
        <v>3.5266289889989311E-2</v>
      </c>
      <c r="BT146" s="279">
        <f t="shared" si="153"/>
        <v>3.4395562090171146E-2</v>
      </c>
      <c r="BU146" s="279">
        <f t="shared" si="153"/>
        <v>3.3546332636329876E-2</v>
      </c>
      <c r="BV146" s="279">
        <f t="shared" si="153"/>
        <v>3.2718070732412077E-2</v>
      </c>
      <c r="BW146" s="279">
        <f t="shared" si="153"/>
        <v>3.1910258687765584E-2</v>
      </c>
      <c r="BX146" s="279">
        <f t="shared" si="153"/>
        <v>3.1122391593565987E-2</v>
      </c>
      <c r="BY146" s="279">
        <f t="shared" si="153"/>
        <v>3.0353977007232164E-2</v>
      </c>
      <c r="BZ146" s="279">
        <f t="shared" si="153"/>
        <v>2.9604534644633633E-2</v>
      </c>
      <c r="CA146" s="279">
        <f t="shared" si="153"/>
        <v>2.8873596079897354E-2</v>
      </c>
      <c r="CB146" s="279">
        <f t="shared" si="153"/>
        <v>2.8160704452626299E-2</v>
      </c>
      <c r="CC146" s="279">
        <f>+CC148*CC145</f>
        <v>2.7465414182346829E-2</v>
      </c>
      <c r="CD146" s="279">
        <f>+CD148*CD145</f>
        <v>2.6787290690006405E-2</v>
      </c>
    </row>
    <row r="147" spans="1:82" s="278" customFormat="1" ht="17.399999999999999" customHeight="1" x14ac:dyDescent="0.25">
      <c r="A147" s="278" t="s">
        <v>404</v>
      </c>
      <c r="B147" s="280">
        <f t="shared" ref="B147:BM147" si="154">+B149*B146/$B$27/1000</f>
        <v>0.10906173237607246</v>
      </c>
      <c r="C147" s="279">
        <f t="shared" si="154"/>
        <v>9.5430263253806741E-2</v>
      </c>
      <c r="D147" s="350">
        <f t="shared" si="154"/>
        <v>8.3747326383787887E-2</v>
      </c>
      <c r="E147" s="350">
        <f t="shared" si="154"/>
        <v>7.3701141363295433E-2</v>
      </c>
      <c r="F147" s="350">
        <f t="shared" si="154"/>
        <v>6.5034725721187445E-2</v>
      </c>
      <c r="G147" s="350">
        <f t="shared" si="154"/>
        <v>5.7535466623630287E-2</v>
      </c>
      <c r="H147" s="350">
        <f t="shared" si="154"/>
        <v>5.1026818309461104E-2</v>
      </c>
      <c r="I147" s="109">
        <f t="shared" si="154"/>
        <v>4.7449565328596156E-2</v>
      </c>
      <c r="J147" s="109">
        <f t="shared" si="154"/>
        <v>4.4223235399711902E-2</v>
      </c>
      <c r="K147" s="109">
        <f t="shared" si="154"/>
        <v>4.1305879435739622E-2</v>
      </c>
      <c r="L147" s="109">
        <f t="shared" si="154"/>
        <v>3.8661303636160167E-2</v>
      </c>
      <c r="M147" s="109">
        <f t="shared" si="154"/>
        <v>3.6258188139440081E-2</v>
      </c>
      <c r="N147" s="109">
        <f t="shared" si="154"/>
        <v>3.4069353482822508E-2</v>
      </c>
      <c r="O147" s="109">
        <f t="shared" si="154"/>
        <v>3.2071148089304585E-2</v>
      </c>
      <c r="P147" s="109">
        <f t="shared" si="154"/>
        <v>3.0242935191033993E-2</v>
      </c>
      <c r="Q147" s="232">
        <f t="shared" si="154"/>
        <v>2.8566661720644568E-2</v>
      </c>
      <c r="R147" s="339">
        <f t="shared" si="154"/>
        <v>2.7026494988630145E-2</v>
      </c>
      <c r="S147" s="109">
        <f t="shared" si="154"/>
        <v>2.5862329781391E-2</v>
      </c>
      <c r="T147" s="109">
        <f t="shared" si="154"/>
        <v>2.4786978400925367E-2</v>
      </c>
      <c r="U147" s="109">
        <f t="shared" si="154"/>
        <v>2.3791971709586066E-2</v>
      </c>
      <c r="V147" s="109">
        <f t="shared" si="154"/>
        <v>2.2869788509807403E-2</v>
      </c>
      <c r="W147" s="109">
        <f t="shared" si="154"/>
        <v>2.201373502690411E-2</v>
      </c>
      <c r="X147" s="109">
        <f t="shared" si="154"/>
        <v>2.1217841389260885E-2</v>
      </c>
      <c r="Y147" s="109">
        <f t="shared" si="154"/>
        <v>2.0476772489943441E-2</v>
      </c>
      <c r="Z147" s="109">
        <f t="shared" si="154"/>
        <v>1.9785751047903723E-2</v>
      </c>
      <c r="AA147" s="109">
        <f t="shared" si="154"/>
        <v>1.9140491044105295E-2</v>
      </c>
      <c r="AB147" s="109">
        <f t="shared" si="154"/>
        <v>1.8537140002543102E-2</v>
      </c>
      <c r="AC147" s="109">
        <f t="shared" si="154"/>
        <v>1.7972228829885206E-2</v>
      </c>
      <c r="AD147" s="109">
        <f t="shared" si="154"/>
        <v>1.7441069195873831E-2</v>
      </c>
      <c r="AE147" s="109">
        <f t="shared" si="154"/>
        <v>1.692560770144623E-2</v>
      </c>
      <c r="AF147" s="109">
        <f t="shared" si="154"/>
        <v>1.6425380396462724E-2</v>
      </c>
      <c r="AG147" s="281">
        <f t="shared" si="154"/>
        <v>1.5939937042582474E-2</v>
      </c>
      <c r="AH147" s="109">
        <f t="shared" si="154"/>
        <v>1.5468840708018579E-2</v>
      </c>
      <c r="AI147" s="109">
        <f t="shared" si="154"/>
        <v>1.5011667374269972E-2</v>
      </c>
      <c r="AJ147" s="109">
        <f t="shared" si="154"/>
        <v>1.4568005554476154E-2</v>
      </c>
      <c r="AK147" s="109">
        <f t="shared" si="154"/>
        <v>1.4137455923051245E-2</v>
      </c>
      <c r="AL147" s="109">
        <f t="shared" si="154"/>
        <v>1.3719630956263985E-2</v>
      </c>
      <c r="AM147" s="109">
        <f t="shared" si="154"/>
        <v>1.3314154583440228E-2</v>
      </c>
      <c r="AN147" s="109">
        <f t="shared" si="154"/>
        <v>1.2920661848473968E-2</v>
      </c>
      <c r="AO147" s="109">
        <f t="shared" si="154"/>
        <v>1.2538798581342176E-2</v>
      </c>
      <c r="AP147" s="109">
        <f t="shared" si="154"/>
        <v>1.2168221079327883E-2</v>
      </c>
      <c r="AQ147" s="109">
        <f t="shared" si="154"/>
        <v>1.1808595797664551E-2</v>
      </c>
      <c r="AR147" s="109">
        <f t="shared" si="154"/>
        <v>1.1459599049323243E-2</v>
      </c>
      <c r="AS147" s="109">
        <f t="shared" si="154"/>
        <v>1.112091671367247E-2</v>
      </c>
      <c r="AT147" s="109">
        <f t="shared" si="154"/>
        <v>1.0792243953748401E-2</v>
      </c>
      <c r="AU147" s="109">
        <f t="shared" si="154"/>
        <v>1.0473284941881029E-2</v>
      </c>
      <c r="AV147" s="109">
        <f t="shared" si="154"/>
        <v>1.016375259342929E-2</v>
      </c>
      <c r="AW147" s="109">
        <f t="shared" si="154"/>
        <v>9.8633683083855211E-3</v>
      </c>
      <c r="AX147" s="109">
        <f t="shared" si="154"/>
        <v>9.571861720616635E-3</v>
      </c>
      <c r="AY147" s="109">
        <f t="shared" si="154"/>
        <v>9.2889704545163522E-3</v>
      </c>
      <c r="AZ147" s="109">
        <f t="shared" si="154"/>
        <v>9.0144398888494497E-3</v>
      </c>
      <c r="BA147" s="109">
        <f t="shared" si="154"/>
        <v>8.7480229275754585E-3</v>
      </c>
      <c r="BB147" s="109">
        <f t="shared" si="154"/>
        <v>8.4894797774455466E-3</v>
      </c>
      <c r="BC147" s="109">
        <f t="shared" si="154"/>
        <v>8.2385777321724151E-3</v>
      </c>
      <c r="BD147" s="109">
        <f t="shared" si="154"/>
        <v>7.9950909629789152E-3</v>
      </c>
      <c r="BE147" s="109">
        <f t="shared" si="154"/>
        <v>7.758800315336929E-3</v>
      </c>
      <c r="BF147" s="109">
        <f t="shared" si="154"/>
        <v>7.5294931117134796E-3</v>
      </c>
      <c r="BG147" s="109">
        <f t="shared" si="154"/>
        <v>7.3069629601466056E-3</v>
      </c>
      <c r="BH147" s="109">
        <f t="shared" si="154"/>
        <v>7.0910095684786597E-3</v>
      </c>
      <c r="BI147" s="109">
        <f t="shared" si="154"/>
        <v>6.8814385640798498E-3</v>
      </c>
      <c r="BJ147" s="109">
        <f t="shared" si="154"/>
        <v>6.6780613188997485E-3</v>
      </c>
      <c r="BK147" s="109">
        <f t="shared" si="154"/>
        <v>6.4806947796893187E-3</v>
      </c>
      <c r="BL147" s="109">
        <f t="shared" si="154"/>
        <v>6.2891613032406346E-3</v>
      </c>
      <c r="BM147" s="109">
        <f t="shared" si="154"/>
        <v>6.1032884964959877E-3</v>
      </c>
      <c r="BN147" s="109">
        <f t="shared" ref="BN147:CB147" si="155">+BN149*BN146/$B$27/1000</f>
        <v>5.9229090613825202E-3</v>
      </c>
      <c r="BO147" s="109">
        <f t="shared" si="155"/>
        <v>5.7478606442326538E-3</v>
      </c>
      <c r="BP147" s="109">
        <f t="shared" si="155"/>
        <v>5.5779856896548295E-3</v>
      </c>
      <c r="BQ147" s="109">
        <f t="shared" si="155"/>
        <v>5.4131312987230227E-3</v>
      </c>
      <c r="BR147" s="109">
        <f t="shared" si="155"/>
        <v>5.2531490913573934E-3</v>
      </c>
      <c r="BS147" s="109">
        <f t="shared" si="155"/>
        <v>5.0978950727721866E-3</v>
      </c>
      <c r="BT147" s="109">
        <f t="shared" si="155"/>
        <v>4.9472295038707143E-3</v>
      </c>
      <c r="BU147" s="109">
        <f t="shared" si="155"/>
        <v>4.8010167754707371E-3</v>
      </c>
      <c r="BV147" s="109">
        <f t="shared" si="155"/>
        <v>4.6591252862470383E-3</v>
      </c>
      <c r="BW147" s="109">
        <f t="shared" si="155"/>
        <v>4.5214273242813524E-3</v>
      </c>
      <c r="BX147" s="109">
        <f t="shared" si="155"/>
        <v>4.3877989521130195E-3</v>
      </c>
      <c r="BY147" s="109">
        <f t="shared" si="155"/>
        <v>4.2581198951869058E-3</v>
      </c>
      <c r="BZ147" s="109">
        <f t="shared" si="155"/>
        <v>4.1322734335981735E-3</v>
      </c>
      <c r="CA147" s="109">
        <f t="shared" si="155"/>
        <v>4.0101462970365057E-3</v>
      </c>
      <c r="CB147" s="109">
        <f t="shared" si="155"/>
        <v>3.8916285628351655E-3</v>
      </c>
      <c r="CC147" s="109">
        <f>+CC149*CC146/$B$27/1000</f>
        <v>3.7766135570331855E-3</v>
      </c>
      <c r="CD147" s="109">
        <f>+CD149*CD146/$B$27/1000</f>
        <v>3.6649977583615989E-3</v>
      </c>
    </row>
    <row r="148" spans="1:82" s="278" customFormat="1" ht="17.399999999999999" customHeight="1" x14ac:dyDescent="0.25">
      <c r="A148" s="282" t="s">
        <v>392</v>
      </c>
      <c r="B148" s="277">
        <f t="shared" ref="B148:BM148" si="156">+B29</f>
        <v>0.29135476859999998</v>
      </c>
      <c r="C148" s="109">
        <f t="shared" si="156"/>
        <v>0.27030248877941276</v>
      </c>
      <c r="D148" s="350">
        <f t="shared" si="156"/>
        <v>0.25152481702390533</v>
      </c>
      <c r="E148" s="350">
        <f t="shared" si="156"/>
        <v>0.23472665354167427</v>
      </c>
      <c r="F148" s="350">
        <f t="shared" si="156"/>
        <v>0.21965682908818801</v>
      </c>
      <c r="G148" s="350">
        <f t="shared" si="156"/>
        <v>0.20610082044752318</v>
      </c>
      <c r="H148" s="350">
        <f t="shared" si="156"/>
        <v>0.19387478574775385</v>
      </c>
      <c r="I148" s="109">
        <f t="shared" si="156"/>
        <v>0.18282066179828968</v>
      </c>
      <c r="J148" s="109">
        <f t="shared" si="156"/>
        <v>0.17280211939389492</v>
      </c>
      <c r="K148" s="109">
        <f t="shared" si="156"/>
        <v>0.16370121441374522</v>
      </c>
      <c r="L148" s="109">
        <f t="shared" si="156"/>
        <v>0.15541560531513549</v>
      </c>
      <c r="M148" s="109">
        <f t="shared" si="156"/>
        <v>0.14785623336870707</v>
      </c>
      <c r="N148" s="109">
        <f t="shared" si="156"/>
        <v>0.14094538229206927</v>
      </c>
      <c r="O148" s="109">
        <f t="shared" si="156"/>
        <v>0.13461505002233964</v>
      </c>
      <c r="P148" s="109">
        <f t="shared" si="156"/>
        <v>0.12880557815339819</v>
      </c>
      <c r="Q148" s="232">
        <f t="shared" si="156"/>
        <v>0.12346449476466077</v>
      </c>
      <c r="R148" s="339">
        <f t="shared" si="156"/>
        <v>0.11854553453668568</v>
      </c>
      <c r="S148" s="109">
        <f t="shared" si="156"/>
        <v>0.11400780661292644</v>
      </c>
      <c r="T148" s="109">
        <f t="shared" si="156"/>
        <v>0.10981508595969806</v>
      </c>
      <c r="U148" s="109">
        <f t="shared" si="156"/>
        <v>0.10593520825840209</v>
      </c>
      <c r="V148" s="109">
        <f t="shared" si="156"/>
        <v>0.10233955183958519</v>
      </c>
      <c r="W148" s="109">
        <f t="shared" si="156"/>
        <v>9.9002592998334138E-2</v>
      </c>
      <c r="X148" s="109">
        <f t="shared" si="156"/>
        <v>9.5901523341905603E-2</v>
      </c>
      <c r="Y148" s="109">
        <f t="shared" si="156"/>
        <v>9.3015919714072692E-2</v>
      </c>
      <c r="Z148" s="109">
        <f t="shared" si="156"/>
        <v>9.0327458796542012E-2</v>
      </c>
      <c r="AA148" s="109">
        <f t="shared" si="156"/>
        <v>8.7819669769865785E-2</v>
      </c>
      <c r="AB148" s="109">
        <f t="shared" si="156"/>
        <v>8.5477719475694741E-2</v>
      </c>
      <c r="AC148" s="109">
        <f t="shared" si="156"/>
        <v>8.3288225400056037E-2</v>
      </c>
      <c r="AD148" s="109">
        <f t="shared" si="156"/>
        <v>8.1231831787924591E-2</v>
      </c>
      <c r="AE148" s="109">
        <f t="shared" si="156"/>
        <v>7.9226210714981052E-2</v>
      </c>
      <c r="AF148" s="109">
        <f t="shared" si="156"/>
        <v>7.7270108602766313E-2</v>
      </c>
      <c r="AG148" s="281">
        <f t="shared" si="156"/>
        <v>7.5362302823783714E-2</v>
      </c>
      <c r="AH148" s="109">
        <f t="shared" si="156"/>
        <v>7.3501600937317058E-2</v>
      </c>
      <c r="AI148" s="109">
        <f t="shared" si="156"/>
        <v>7.1686839944116315E-2</v>
      </c>
      <c r="AJ148" s="109">
        <f t="shared" si="156"/>
        <v>6.9916885559485248E-2</v>
      </c>
      <c r="AK148" s="109">
        <f t="shared" si="156"/>
        <v>6.8190631504316562E-2</v>
      </c>
      <c r="AL148" s="109">
        <f t="shared" si="156"/>
        <v>6.6506998813631438E-2</v>
      </c>
      <c r="AM148" s="109">
        <f t="shared" si="156"/>
        <v>6.4864935162191301E-2</v>
      </c>
      <c r="AN148" s="109">
        <f t="shared" si="156"/>
        <v>6.3263414206760293E-2</v>
      </c>
      <c r="AO148" s="109">
        <f t="shared" si="156"/>
        <v>6.170143494460735E-2</v>
      </c>
      <c r="AP148" s="109">
        <f t="shared" si="156"/>
        <v>6.0178021087846881E-2</v>
      </c>
      <c r="AQ148" s="109">
        <f t="shared" si="156"/>
        <v>5.8692220453227084E-2</v>
      </c>
      <c r="AR148" s="109">
        <f t="shared" si="156"/>
        <v>5.7243104366984411E-2</v>
      </c>
      <c r="AS148" s="109">
        <f t="shared" si="156"/>
        <v>5.5829767084392232E-2</v>
      </c>
      <c r="AT148" s="109">
        <f t="shared" si="156"/>
        <v>5.4451325223640885E-2</v>
      </c>
      <c r="AU148" s="109">
        <f t="shared" si="156"/>
        <v>5.3106917213695322E-2</v>
      </c>
      <c r="AV148" s="109">
        <f t="shared" si="156"/>
        <v>5.1795702755785128E-2</v>
      </c>
      <c r="AW148" s="109">
        <f t="shared" si="156"/>
        <v>5.0516862298190461E-2</v>
      </c>
      <c r="AX148" s="109">
        <f t="shared" si="156"/>
        <v>4.9269596523995533E-2</v>
      </c>
      <c r="AY148" s="109">
        <f t="shared" si="156"/>
        <v>4.8053125851489527E-2</v>
      </c>
      <c r="AZ148" s="109">
        <f t="shared" si="156"/>
        <v>4.686668994690265E-2</v>
      </c>
      <c r="BA148" s="109">
        <f t="shared" si="156"/>
        <v>4.5709547249172762E-2</v>
      </c>
      <c r="BB148" s="109">
        <f t="shared" si="156"/>
        <v>4.4580974506445596E-2</v>
      </c>
      <c r="BC148" s="109">
        <f t="shared" si="156"/>
        <v>4.3480266324018794E-2</v>
      </c>
      <c r="BD148" s="109">
        <f t="shared" si="156"/>
        <v>4.2406734723447241E-2</v>
      </c>
      <c r="BE148" s="109">
        <f t="shared" si="156"/>
        <v>4.1359708712534166E-2</v>
      </c>
      <c r="BF148" s="109">
        <f t="shared" si="156"/>
        <v>4.0338533865939157E-2</v>
      </c>
      <c r="BG148" s="109">
        <f t="shared" si="156"/>
        <v>3.9342571916141038E-2</v>
      </c>
      <c r="BH148" s="109">
        <f t="shared" si="156"/>
        <v>3.8371200354499868E-2</v>
      </c>
      <c r="BI148" s="109">
        <f t="shared" si="156"/>
        <v>3.742381204216879E-2</v>
      </c>
      <c r="BJ148" s="109">
        <f t="shared" si="156"/>
        <v>3.6499814830612494E-2</v>
      </c>
      <c r="BK148" s="109">
        <f t="shared" si="156"/>
        <v>3.5598631191495103E-2</v>
      </c>
      <c r="BL148" s="109">
        <f t="shared" si="156"/>
        <v>3.4719697855706146E-2</v>
      </c>
      <c r="BM148" s="109">
        <f t="shared" si="156"/>
        <v>3.3862465461299049E-2</v>
      </c>
      <c r="BN148" s="109">
        <f t="shared" ref="BN148:CB148" si="157">+BN29</f>
        <v>3.3026398210122029E-2</v>
      </c>
      <c r="BO148" s="109">
        <f t="shared" si="157"/>
        <v>3.2210973532926797E-2</v>
      </c>
      <c r="BP148" s="109">
        <f t="shared" si="157"/>
        <v>3.1415681762745784E-2</v>
      </c>
      <c r="BQ148" s="109">
        <f t="shared" si="157"/>
        <v>3.0640025816333682E-2</v>
      </c>
      <c r="BR148" s="109">
        <f t="shared" si="157"/>
        <v>2.9883520883474245E-2</v>
      </c>
      <c r="BS148" s="109">
        <f t="shared" si="157"/>
        <v>2.9145694123958107E-2</v>
      </c>
      <c r="BT148" s="109">
        <f t="shared" si="157"/>
        <v>2.8426084372042273E-2</v>
      </c>
      <c r="BU148" s="109">
        <f t="shared" si="157"/>
        <v>2.7724241848206509E-2</v>
      </c>
      <c r="BV148" s="109">
        <f t="shared" si="157"/>
        <v>2.7039727878026509E-2</v>
      </c>
      <c r="BW148" s="109">
        <f t="shared" si="157"/>
        <v>2.6372114617988086E-2</v>
      </c>
      <c r="BX148" s="109">
        <f t="shared" si="157"/>
        <v>2.5720984788071066E-2</v>
      </c>
      <c r="BY148" s="109">
        <f t="shared" si="157"/>
        <v>2.5085931410935673E-2</v>
      </c>
      <c r="BZ148" s="109">
        <f t="shared" si="157"/>
        <v>2.4466557557548459E-2</v>
      </c>
      <c r="CA148" s="109">
        <f t="shared" si="157"/>
        <v>2.3862476099088724E-2</v>
      </c>
      <c r="CB148" s="109">
        <f t="shared" si="157"/>
        <v>2.3273309464980414E-2</v>
      </c>
      <c r="CC148" s="109">
        <f>+CC29</f>
        <v>2.2698689406898207E-2</v>
      </c>
      <c r="CD148" s="109">
        <f>+CD29</f>
        <v>2.2138256768600335E-2</v>
      </c>
    </row>
    <row r="149" spans="1:82" s="229" customFormat="1" ht="17.399999999999999" customHeight="1" x14ac:dyDescent="0.25">
      <c r="A149" s="283" t="s">
        <v>393</v>
      </c>
      <c r="B149" s="284">
        <f t="shared" ref="B149:BM149" si="158">+B25</f>
        <v>695.17728590164177</v>
      </c>
      <c r="C149" s="236">
        <f t="shared" si="158"/>
        <v>661.27308959418701</v>
      </c>
      <c r="D149" s="350">
        <f t="shared" si="158"/>
        <v>629.02242045248761</v>
      </c>
      <c r="E149" s="350">
        <f t="shared" si="158"/>
        <v>598.34463500506592</v>
      </c>
      <c r="F149" s="350">
        <f t="shared" si="158"/>
        <v>569.16302280895854</v>
      </c>
      <c r="G149" s="350">
        <f t="shared" si="158"/>
        <v>541.40461463365239</v>
      </c>
      <c r="H149" s="350">
        <f t="shared" si="158"/>
        <v>515</v>
      </c>
      <c r="I149" s="236">
        <f t="shared" si="158"/>
        <v>512.43142678423135</v>
      </c>
      <c r="J149" s="236">
        <f t="shared" si="158"/>
        <v>509.87566438082149</v>
      </c>
      <c r="K149" s="236">
        <f t="shared" si="158"/>
        <v>507.33264889557722</v>
      </c>
      <c r="L149" s="236">
        <f t="shared" si="158"/>
        <v>504.80231675297892</v>
      </c>
      <c r="M149" s="236">
        <f t="shared" si="158"/>
        <v>502.28460469459128</v>
      </c>
      <c r="N149" s="236">
        <f t="shared" si="158"/>
        <v>499.77944977748166</v>
      </c>
      <c r="O149" s="236">
        <f t="shared" si="158"/>
        <v>497.28678937264669</v>
      </c>
      <c r="P149" s="236">
        <f t="shared" si="158"/>
        <v>494.80656116344642</v>
      </c>
      <c r="Q149" s="232">
        <f t="shared" si="158"/>
        <v>492.33870314404641</v>
      </c>
      <c r="R149" s="252">
        <f t="shared" si="158"/>
        <v>489.88315361786766</v>
      </c>
      <c r="S149" s="236">
        <f t="shared" si="158"/>
        <v>487.43985119604412</v>
      </c>
      <c r="T149" s="236">
        <f t="shared" si="158"/>
        <v>485.00873479588802</v>
      </c>
      <c r="U149" s="236">
        <f t="shared" si="158"/>
        <v>482.58974363936272</v>
      </c>
      <c r="V149" s="236">
        <f t="shared" si="158"/>
        <v>480.18281725156328</v>
      </c>
      <c r="W149" s="236">
        <f t="shared" si="158"/>
        <v>477.78789545920466</v>
      </c>
      <c r="X149" s="236">
        <f t="shared" si="158"/>
        <v>475.40491838911737</v>
      </c>
      <c r="Y149" s="236">
        <f t="shared" si="158"/>
        <v>473.0338264667505</v>
      </c>
      <c r="Z149" s="236">
        <f t="shared" si="158"/>
        <v>470.6745604146825</v>
      </c>
      <c r="AA149" s="236">
        <f t="shared" si="158"/>
        <v>468.32706125113918</v>
      </c>
      <c r="AB149" s="236">
        <f t="shared" si="158"/>
        <v>465.99127028851916</v>
      </c>
      <c r="AC149" s="236">
        <f t="shared" si="158"/>
        <v>463.6671291319268</v>
      </c>
      <c r="AD149" s="236">
        <f t="shared" si="158"/>
        <v>461.35457967771208</v>
      </c>
      <c r="AE149" s="236">
        <f t="shared" si="158"/>
        <v>459.05356411201819</v>
      </c>
      <c r="AF149" s="236">
        <f t="shared" si="158"/>
        <v>456.76402490933617</v>
      </c>
      <c r="AG149" s="285">
        <f t="shared" si="158"/>
        <v>454.4859048310667</v>
      </c>
      <c r="AH149" s="236">
        <f t="shared" si="158"/>
        <v>452.21914692408916</v>
      </c>
      <c r="AI149" s="236">
        <f t="shared" si="158"/>
        <v>449.96369451933782</v>
      </c>
      <c r="AJ149" s="236">
        <f t="shared" si="158"/>
        <v>447.71949123038507</v>
      </c>
      <c r="AK149" s="236">
        <f t="shared" si="158"/>
        <v>445.48648095203185</v>
      </c>
      <c r="AL149" s="236">
        <f t="shared" si="158"/>
        <v>443.26460785890487</v>
      </c>
      <c r="AM149" s="236">
        <f t="shared" si="158"/>
        <v>441.05381640406108</v>
      </c>
      <c r="AN149" s="236">
        <f t="shared" si="158"/>
        <v>438.85405131759893</v>
      </c>
      <c r="AO149" s="236">
        <f t="shared" si="158"/>
        <v>436.66525760527674</v>
      </c>
      <c r="AP149" s="236">
        <f t="shared" si="158"/>
        <v>434.48738054713766</v>
      </c>
      <c r="AQ149" s="236">
        <f t="shared" si="158"/>
        <v>432.32036569614183</v>
      </c>
      <c r="AR149" s="236">
        <f t="shared" si="158"/>
        <v>430.16415887680512</v>
      </c>
      <c r="AS149" s="236">
        <f t="shared" si="158"/>
        <v>428.01870618384476</v>
      </c>
      <c r="AT149" s="236">
        <f t="shared" si="158"/>
        <v>425.88395398083162</v>
      </c>
      <c r="AU149" s="236">
        <f t="shared" si="158"/>
        <v>423.7598488988495</v>
      </c>
      <c r="AV149" s="236">
        <f t="shared" si="158"/>
        <v>421.64633783516069</v>
      </c>
      <c r="AW149" s="236">
        <f t="shared" si="158"/>
        <v>419.54336795187851</v>
      </c>
      <c r="AX149" s="236">
        <f t="shared" si="158"/>
        <v>417.45088667464637</v>
      </c>
      <c r="AY149" s="236">
        <f t="shared" si="158"/>
        <v>415.36884169132338</v>
      </c>
      <c r="AZ149" s="236">
        <f t="shared" si="158"/>
        <v>413.29718095067648</v>
      </c>
      <c r="BA149" s="236">
        <f t="shared" si="158"/>
        <v>411.23585266107926</v>
      </c>
      <c r="BB149" s="236">
        <f t="shared" si="158"/>
        <v>409.18480528921708</v>
      </c>
      <c r="BC149" s="236">
        <f t="shared" si="158"/>
        <v>407.14398755879887</v>
      </c>
      <c r="BD149" s="236">
        <f t="shared" si="158"/>
        <v>405.11334844927507</v>
      </c>
      <c r="BE149" s="236">
        <f t="shared" si="158"/>
        <v>403.09283719456215</v>
      </c>
      <c r="BF149" s="236">
        <f t="shared" si="158"/>
        <v>401.08240328177357</v>
      </c>
      <c r="BG149" s="236">
        <f t="shared" si="158"/>
        <v>399.08199644995676</v>
      </c>
      <c r="BH149" s="236">
        <f t="shared" si="158"/>
        <v>397.09156668883674</v>
      </c>
      <c r="BI149" s="236">
        <f t="shared" si="158"/>
        <v>395.11106423756581</v>
      </c>
      <c r="BJ149" s="236">
        <f t="shared" si="158"/>
        <v>393.14043958347952</v>
      </c>
      <c r="BK149" s="236">
        <f t="shared" si="158"/>
        <v>391.17964346085887</v>
      </c>
      <c r="BL149" s="236">
        <f t="shared" si="158"/>
        <v>389.22862684969874</v>
      </c>
      <c r="BM149" s="236">
        <f t="shared" si="158"/>
        <v>387.28734097448216</v>
      </c>
      <c r="BN149" s="236">
        <f t="shared" ref="BN149:CB149" si="159">+BN25</f>
        <v>385.35573730296119</v>
      </c>
      <c r="BO149" s="236">
        <f t="shared" si="159"/>
        <v>383.43376754494341</v>
      </c>
      <c r="BP149" s="236">
        <f t="shared" si="159"/>
        <v>381.52138365108482</v>
      </c>
      <c r="BQ149" s="236">
        <f t="shared" si="159"/>
        <v>379.61853781168838</v>
      </c>
      <c r="BR149" s="236">
        <f t="shared" si="159"/>
        <v>377.72518245550907</v>
      </c>
      <c r="BS149" s="236">
        <f t="shared" si="159"/>
        <v>375.84127024856434</v>
      </c>
      <c r="BT149" s="236">
        <f t="shared" si="159"/>
        <v>373.96675409295091</v>
      </c>
      <c r="BU149" s="236">
        <f t="shared" si="159"/>
        <v>372.10158712566727</v>
      </c>
      <c r="BV149" s="236">
        <f t="shared" si="159"/>
        <v>370.24572271744205</v>
      </c>
      <c r="BW149" s="236">
        <f t="shared" si="159"/>
        <v>368.39911447156845</v>
      </c>
      <c r="BX149" s="236">
        <f t="shared" si="159"/>
        <v>366.56171622274411</v>
      </c>
      <c r="BY149" s="236">
        <f t="shared" si="159"/>
        <v>364.73348203591712</v>
      </c>
      <c r="BZ149" s="236">
        <f t="shared" si="159"/>
        <v>362.91436620513758</v>
      </c>
      <c r="CA149" s="236">
        <f t="shared" si="159"/>
        <v>361.10432325241493</v>
      </c>
      <c r="CB149" s="236">
        <f t="shared" si="159"/>
        <v>359.30330792658111</v>
      </c>
      <c r="CC149" s="236">
        <f>+CC25</f>
        <v>357.5112752021592</v>
      </c>
      <c r="CD149" s="236">
        <f>+CD25</f>
        <v>355.72818027823774</v>
      </c>
    </row>
    <row r="150" spans="1:82" s="278" customFormat="1" ht="17.399999999999999" customHeight="1" x14ac:dyDescent="0.25">
      <c r="A150" s="282" t="s">
        <v>572</v>
      </c>
      <c r="B150" s="277">
        <f t="shared" ref="B150:AJ150" si="160">+(B148*B46+B143)*(1-B71)</f>
        <v>42.771304964437469</v>
      </c>
      <c r="C150" s="109">
        <f t="shared" si="160"/>
        <v>42.910322570830182</v>
      </c>
      <c r="D150" s="350">
        <f t="shared" si="160"/>
        <v>39.161087138650821</v>
      </c>
      <c r="E150" s="350">
        <f t="shared" si="160"/>
        <v>39.610176158234353</v>
      </c>
      <c r="F150" s="350">
        <f t="shared" si="160"/>
        <v>39.689695199427639</v>
      </c>
      <c r="G150" s="350">
        <f t="shared" si="160"/>
        <v>39.539044105365676</v>
      </c>
      <c r="H150" s="350">
        <f t="shared" si="160"/>
        <v>39.025153885293903</v>
      </c>
      <c r="I150" s="109">
        <f t="shared" si="160"/>
        <v>38.806874362397721</v>
      </c>
      <c r="J150" s="109">
        <f t="shared" si="160"/>
        <v>38.33004541214072</v>
      </c>
      <c r="K150" s="109">
        <f t="shared" si="160"/>
        <v>37.564562931415566</v>
      </c>
      <c r="L150" s="109">
        <f t="shared" si="160"/>
        <v>36.476972340695376</v>
      </c>
      <c r="M150" s="109">
        <f t="shared" si="160"/>
        <v>35.029434239983438</v>
      </c>
      <c r="N150" s="109">
        <f t="shared" si="160"/>
        <v>32.830843748315466</v>
      </c>
      <c r="O150" s="109">
        <f t="shared" si="160"/>
        <v>30.445897937607356</v>
      </c>
      <c r="P150" s="109">
        <f t="shared" si="160"/>
        <v>27.536673769229271</v>
      </c>
      <c r="Q150" s="232">
        <f t="shared" si="160"/>
        <v>24.038687036923282</v>
      </c>
      <c r="R150" s="339">
        <f t="shared" si="160"/>
        <v>19.881301952450411</v>
      </c>
      <c r="S150" s="109">
        <f t="shared" si="160"/>
        <v>15.533358271486698</v>
      </c>
      <c r="T150" s="109">
        <f t="shared" si="160"/>
        <v>6.6276378310587045</v>
      </c>
      <c r="U150" s="109">
        <f t="shared" si="160"/>
        <v>0.93693649415035984</v>
      </c>
      <c r="V150" s="109">
        <f t="shared" si="160"/>
        <v>-5.5880928693548402</v>
      </c>
      <c r="W150" s="109">
        <f t="shared" si="160"/>
        <v>-12.94593657030364</v>
      </c>
      <c r="X150" s="109">
        <f t="shared" si="160"/>
        <v>-13.663962670455703</v>
      </c>
      <c r="Y150" s="109">
        <f t="shared" si="160"/>
        <v>-14.439991104649168</v>
      </c>
      <c r="Z150" s="109">
        <f t="shared" si="160"/>
        <v>-15.273178575756695</v>
      </c>
      <c r="AA150" s="109">
        <f t="shared" si="160"/>
        <v>-16.164593473980936</v>
      </c>
      <c r="AB150" s="109">
        <f t="shared" si="160"/>
        <v>-17.116524814958328</v>
      </c>
      <c r="AC150" s="109">
        <f t="shared" si="160"/>
        <v>-18.132044342427989</v>
      </c>
      <c r="AD150" s="109">
        <f t="shared" si="160"/>
        <v>-19.213032772806695</v>
      </c>
      <c r="AE150" s="109">
        <f t="shared" si="160"/>
        <v>-20.344722439786732</v>
      </c>
      <c r="AF150" s="109">
        <f t="shared" si="160"/>
        <v>-21.528750528418243</v>
      </c>
      <c r="AG150" s="281">
        <f t="shared" si="160"/>
        <v>-22.76673178170854</v>
      </c>
      <c r="AH150" s="109">
        <f t="shared" si="160"/>
        <v>-24.060202631830194</v>
      </c>
      <c r="AI150" s="109">
        <f t="shared" si="160"/>
        <v>-25.410520170210255</v>
      </c>
      <c r="AJ150" s="109">
        <f t="shared" si="160"/>
        <v>-26.818666247877871</v>
      </c>
      <c r="AK150" s="109">
        <f t="shared" ref="AK150:CD150" si="161">+(AK148*AK46+AK143)*(1-AK71)</f>
        <v>-28.284860243755926</v>
      </c>
      <c r="AL150" s="109">
        <f t="shared" si="161"/>
        <v>-29.806607323734571</v>
      </c>
      <c r="AM150" s="109">
        <f t="shared" si="161"/>
        <v>-15.69029898177306</v>
      </c>
      <c r="AN150" s="109">
        <f t="shared" si="161"/>
        <v>-16.524433327412169</v>
      </c>
      <c r="AO150" s="109">
        <f t="shared" si="161"/>
        <v>-17.378932867314312</v>
      </c>
      <c r="AP150" s="109">
        <f t="shared" si="161"/>
        <v>-18.257287650936625</v>
      </c>
      <c r="AQ150" s="109">
        <f t="shared" si="161"/>
        <v>-19.162183357027292</v>
      </c>
      <c r="AR150" s="109">
        <f t="shared" si="161"/>
        <v>-20.095702124943077</v>
      </c>
      <c r="AS150" s="109">
        <f t="shared" si="161"/>
        <v>-21.059490364535492</v>
      </c>
      <c r="AT150" s="109">
        <f t="shared" si="161"/>
        <v>-22.054880135545226</v>
      </c>
      <c r="AU150" s="109">
        <f t="shared" si="161"/>
        <v>-23.082973756358079</v>
      </c>
      <c r="AV150" s="109">
        <f t="shared" si="161"/>
        <v>-24.144702376606755</v>
      </c>
      <c r="AW150" s="109">
        <f t="shared" si="161"/>
        <v>-25.240866499757693</v>
      </c>
      <c r="AX150" s="109">
        <f t="shared" si="161"/>
        <v>-26.372163917472086</v>
      </c>
      <c r="AY150" s="109">
        <f t="shared" si="161"/>
        <v>-27.539208753508731</v>
      </c>
      <c r="AZ150" s="109">
        <f t="shared" si="161"/>
        <v>-28.742544149151971</v>
      </c>
      <c r="BA150" s="109">
        <f t="shared" si="161"/>
        <v>-29.982650348391186</v>
      </c>
      <c r="BB150" s="109">
        <f t="shared" si="161"/>
        <v>-31.259949416173896</v>
      </c>
      <c r="BC150" s="109">
        <f t="shared" si="161"/>
        <v>-32.574807458667507</v>
      </c>
      <c r="BD150" s="109">
        <f t="shared" si="161"/>
        <v>-33.927534956608511</v>
      </c>
      <c r="BE150" s="109">
        <f t="shared" si="161"/>
        <v>-35.318385637610106</v>
      </c>
      <c r="BF150" s="109">
        <f t="shared" si="161"/>
        <v>-36.747554179065638</v>
      </c>
      <c r="BG150" s="109">
        <f t="shared" si="161"/>
        <v>0</v>
      </c>
      <c r="BH150" s="109">
        <f t="shared" si="161"/>
        <v>0</v>
      </c>
      <c r="BI150" s="109">
        <f t="shared" si="161"/>
        <v>0</v>
      </c>
      <c r="BJ150" s="109">
        <f t="shared" si="161"/>
        <v>0</v>
      </c>
      <c r="BK150" s="109">
        <f t="shared" si="161"/>
        <v>0</v>
      </c>
      <c r="BL150" s="109">
        <f t="shared" si="161"/>
        <v>0</v>
      </c>
      <c r="BM150" s="109">
        <f t="shared" si="161"/>
        <v>0</v>
      </c>
      <c r="BN150" s="109">
        <f t="shared" si="161"/>
        <v>0</v>
      </c>
      <c r="BO150" s="109">
        <f t="shared" si="161"/>
        <v>0</v>
      </c>
      <c r="BP150" s="109">
        <f t="shared" si="161"/>
        <v>0</v>
      </c>
      <c r="BQ150" s="109">
        <f t="shared" si="161"/>
        <v>0</v>
      </c>
      <c r="BR150" s="109">
        <f t="shared" si="161"/>
        <v>0</v>
      </c>
      <c r="BS150" s="109">
        <f t="shared" si="161"/>
        <v>0</v>
      </c>
      <c r="BT150" s="109">
        <f t="shared" si="161"/>
        <v>0</v>
      </c>
      <c r="BU150" s="109">
        <f t="shared" si="161"/>
        <v>0</v>
      </c>
      <c r="BV150" s="109">
        <f t="shared" si="161"/>
        <v>0</v>
      </c>
      <c r="BW150" s="109">
        <f t="shared" si="161"/>
        <v>0</v>
      </c>
      <c r="BX150" s="109">
        <f t="shared" si="161"/>
        <v>0</v>
      </c>
      <c r="BY150" s="109">
        <f t="shared" si="161"/>
        <v>0</v>
      </c>
      <c r="BZ150" s="109">
        <f t="shared" si="161"/>
        <v>0</v>
      </c>
      <c r="CA150" s="109">
        <f t="shared" si="161"/>
        <v>0</v>
      </c>
      <c r="CB150" s="109">
        <f t="shared" si="161"/>
        <v>0</v>
      </c>
      <c r="CC150" s="109">
        <f t="shared" si="161"/>
        <v>0</v>
      </c>
      <c r="CD150" s="109">
        <f t="shared" si="161"/>
        <v>0</v>
      </c>
    </row>
    <row r="151" spans="1:82" s="278" customFormat="1" ht="17.399999999999999" customHeight="1" x14ac:dyDescent="0.25">
      <c r="A151" s="282" t="s">
        <v>394</v>
      </c>
      <c r="B151" s="277">
        <f t="shared" ref="B151:AJ151" si="162">+(B148*B46)*(1-B71)</f>
        <v>37.336200094628666</v>
      </c>
      <c r="C151" s="109">
        <f t="shared" si="162"/>
        <v>38.131322570830179</v>
      </c>
      <c r="D151" s="350">
        <f t="shared" si="162"/>
        <v>35.432521860355486</v>
      </c>
      <c r="E151" s="350">
        <f t="shared" si="162"/>
        <v>36.380195631335937</v>
      </c>
      <c r="F151" s="350">
        <f t="shared" si="162"/>
        <v>36.915396607896625</v>
      </c>
      <c r="G151" s="350">
        <f t="shared" si="162"/>
        <v>37.168540823530883</v>
      </c>
      <c r="H151" s="350">
        <f t="shared" si="162"/>
        <v>37.017635870961968</v>
      </c>
      <c r="I151" s="109">
        <f t="shared" si="162"/>
        <v>37.093653987624961</v>
      </c>
      <c r="J151" s="109">
        <f t="shared" si="162"/>
        <v>36.877832036288112</v>
      </c>
      <c r="K151" s="109">
        <f t="shared" si="162"/>
        <v>36.343351040765391</v>
      </c>
      <c r="L151" s="109">
        <f t="shared" si="162"/>
        <v>35.459704958715605</v>
      </c>
      <c r="M151" s="109">
        <f t="shared" si="162"/>
        <v>34.191730408568468</v>
      </c>
      <c r="N151" s="109">
        <f t="shared" si="162"/>
        <v>32.157896538615297</v>
      </c>
      <c r="O151" s="109">
        <f t="shared" si="162"/>
        <v>29.911272255487425</v>
      </c>
      <c r="P151" s="109">
        <f t="shared" si="162"/>
        <v>27.122672408100595</v>
      </c>
      <c r="Q151" s="232">
        <f t="shared" si="162"/>
        <v>23.729441462915776</v>
      </c>
      <c r="R151" s="339">
        <f t="shared" si="162"/>
        <v>19.662592026517785</v>
      </c>
      <c r="S151" s="109">
        <f t="shared" si="162"/>
        <v>15.387323051641006</v>
      </c>
      <c r="T151" s="109">
        <f t="shared" si="162"/>
        <v>6.5744244394286238</v>
      </c>
      <c r="U151" s="109">
        <f t="shared" si="162"/>
        <v>0.93051436848364488</v>
      </c>
      <c r="V151" s="109">
        <f t="shared" si="162"/>
        <v>-5.5554153564776678</v>
      </c>
      <c r="W151" s="109">
        <f t="shared" si="162"/>
        <v>-12.88137936671605</v>
      </c>
      <c r="X151" s="109">
        <f t="shared" si="162"/>
        <v>-13.605861187226871</v>
      </c>
      <c r="Y151" s="109">
        <f t="shared" si="162"/>
        <v>-14.387699769743218</v>
      </c>
      <c r="Z151" s="109">
        <f t="shared" si="162"/>
        <v>-15.226116374341341</v>
      </c>
      <c r="AA151" s="109">
        <f t="shared" si="162"/>
        <v>-16.122237492707118</v>
      </c>
      <c r="AB151" s="109">
        <f t="shared" si="162"/>
        <v>-17.07840443181189</v>
      </c>
      <c r="AC151" s="109">
        <f t="shared" si="162"/>
        <v>-18.097735997596192</v>
      </c>
      <c r="AD151" s="109">
        <f t="shared" si="162"/>
        <v>-19.182155262458082</v>
      </c>
      <c r="AE151" s="109">
        <f t="shared" si="162"/>
        <v>-20.316932680472981</v>
      </c>
      <c r="AF151" s="109">
        <f t="shared" si="162"/>
        <v>-21.503739745035865</v>
      </c>
      <c r="AG151" s="281">
        <f t="shared" si="162"/>
        <v>-22.7442220766644</v>
      </c>
      <c r="AH151" s="109">
        <f t="shared" si="162"/>
        <v>-24.03994389729047</v>
      </c>
      <c r="AI151" s="109">
        <f t="shared" si="162"/>
        <v>-25.392287309124505</v>
      </c>
      <c r="AJ151" s="109">
        <f t="shared" si="162"/>
        <v>-26.802256672900697</v>
      </c>
      <c r="AK151" s="109">
        <f t="shared" ref="AK151:CD151" si="163">+(AK148*AK46)*(1-AK71)</f>
        <v>-28.270091626276464</v>
      </c>
      <c r="AL151" s="109">
        <f t="shared" si="163"/>
        <v>-29.793315568003059</v>
      </c>
      <c r="AM151" s="109">
        <f t="shared" si="163"/>
        <v>-15.684317691693877</v>
      </c>
      <c r="AN151" s="109">
        <f t="shared" si="163"/>
        <v>-16.519050166340907</v>
      </c>
      <c r="AO151" s="109">
        <f t="shared" si="163"/>
        <v>-17.374088022350175</v>
      </c>
      <c r="AP151" s="109">
        <f t="shared" si="163"/>
        <v>-18.252927290468904</v>
      </c>
      <c r="AQ151" s="109">
        <f t="shared" si="163"/>
        <v>-19.158259032606342</v>
      </c>
      <c r="AR151" s="109">
        <f t="shared" si="163"/>
        <v>-20.092170232964222</v>
      </c>
      <c r="AS151" s="109">
        <f t="shared" si="163"/>
        <v>-21.056311661754521</v>
      </c>
      <c r="AT151" s="109">
        <f t="shared" si="163"/>
        <v>-22.05201930304235</v>
      </c>
      <c r="AU151" s="109">
        <f t="shared" si="163"/>
        <v>-23.080399007105495</v>
      </c>
      <c r="AV151" s="109">
        <f t="shared" si="163"/>
        <v>-24.142385102279427</v>
      </c>
      <c r="AW151" s="109">
        <f t="shared" si="163"/>
        <v>-25.238780952863099</v>
      </c>
      <c r="AX151" s="109">
        <f t="shared" si="163"/>
        <v>-26.370286925266949</v>
      </c>
      <c r="AY151" s="109">
        <f t="shared" si="163"/>
        <v>-27.537519460524109</v>
      </c>
      <c r="AZ151" s="109">
        <f t="shared" si="163"/>
        <v>-28.74102378546581</v>
      </c>
      <c r="BA151" s="109">
        <f t="shared" si="163"/>
        <v>-29.981282021073643</v>
      </c>
      <c r="BB151" s="109">
        <f t="shared" si="163"/>
        <v>-31.258717921588104</v>
      </c>
      <c r="BC151" s="109">
        <f t="shared" si="163"/>
        <v>-32.5736991135403</v>
      </c>
      <c r="BD151" s="109">
        <f t="shared" si="163"/>
        <v>-33.926537445994022</v>
      </c>
      <c r="BE151" s="109">
        <f t="shared" si="163"/>
        <v>-35.317487878057072</v>
      </c>
      <c r="BF151" s="109">
        <f t="shared" si="163"/>
        <v>-36.7467461954679</v>
      </c>
      <c r="BG151" s="109">
        <f t="shared" si="163"/>
        <v>0</v>
      </c>
      <c r="BH151" s="109">
        <f t="shared" si="163"/>
        <v>0</v>
      </c>
      <c r="BI151" s="109">
        <f t="shared" si="163"/>
        <v>0</v>
      </c>
      <c r="BJ151" s="109">
        <f t="shared" si="163"/>
        <v>0</v>
      </c>
      <c r="BK151" s="109">
        <f t="shared" si="163"/>
        <v>0</v>
      </c>
      <c r="BL151" s="109">
        <f t="shared" si="163"/>
        <v>0</v>
      </c>
      <c r="BM151" s="109">
        <f t="shared" si="163"/>
        <v>0</v>
      </c>
      <c r="BN151" s="109">
        <f t="shared" si="163"/>
        <v>0</v>
      </c>
      <c r="BO151" s="109">
        <f t="shared" si="163"/>
        <v>0</v>
      </c>
      <c r="BP151" s="109">
        <f t="shared" si="163"/>
        <v>0</v>
      </c>
      <c r="BQ151" s="109">
        <f t="shared" si="163"/>
        <v>0</v>
      </c>
      <c r="BR151" s="109">
        <f t="shared" si="163"/>
        <v>0</v>
      </c>
      <c r="BS151" s="109">
        <f t="shared" si="163"/>
        <v>0</v>
      </c>
      <c r="BT151" s="109">
        <f t="shared" si="163"/>
        <v>0</v>
      </c>
      <c r="BU151" s="109">
        <f t="shared" si="163"/>
        <v>0</v>
      </c>
      <c r="BV151" s="109">
        <f t="shared" si="163"/>
        <v>0</v>
      </c>
      <c r="BW151" s="109">
        <f t="shared" si="163"/>
        <v>0</v>
      </c>
      <c r="BX151" s="109">
        <f t="shared" si="163"/>
        <v>0</v>
      </c>
      <c r="BY151" s="109">
        <f t="shared" si="163"/>
        <v>0</v>
      </c>
      <c r="BZ151" s="109">
        <f t="shared" si="163"/>
        <v>0</v>
      </c>
      <c r="CA151" s="109">
        <f t="shared" si="163"/>
        <v>0</v>
      </c>
      <c r="CB151" s="109">
        <f t="shared" si="163"/>
        <v>0</v>
      </c>
      <c r="CC151" s="109">
        <f t="shared" si="163"/>
        <v>0</v>
      </c>
      <c r="CD151" s="109">
        <f t="shared" si="163"/>
        <v>0</v>
      </c>
    </row>
    <row r="152" spans="1:82" s="278" customFormat="1" ht="17.399999999999999" customHeight="1" x14ac:dyDescent="0.25">
      <c r="A152" s="282" t="s">
        <v>395</v>
      </c>
      <c r="B152" s="277">
        <f t="shared" ref="B152:AJ152" si="164">+(B148*B46+B143+B144)*(1-B71)</f>
        <v>52.233304964437473</v>
      </c>
      <c r="C152" s="109">
        <f t="shared" si="164"/>
        <v>52.18594757083018</v>
      </c>
      <c r="D152" s="350">
        <f t="shared" si="164"/>
        <v>47.472144185531128</v>
      </c>
      <c r="E152" s="350">
        <f t="shared" si="164"/>
        <v>47.869865149474727</v>
      </c>
      <c r="F152" s="350">
        <f t="shared" si="164"/>
        <v>47.820539639976261</v>
      </c>
      <c r="G152" s="350">
        <f t="shared" si="164"/>
        <v>47.493984858033023</v>
      </c>
      <c r="H152" s="350">
        <f t="shared" si="164"/>
        <v>46.732212872411957</v>
      </c>
      <c r="I152" s="109">
        <f t="shared" si="164"/>
        <v>46.325108193582636</v>
      </c>
      <c r="J152" s="109">
        <f t="shared" si="164"/>
        <v>45.60896210778693</v>
      </c>
      <c r="K152" s="109">
        <f t="shared" si="164"/>
        <v>44.550740867021048</v>
      </c>
      <c r="L152" s="109">
        <f t="shared" si="164"/>
        <v>43.1142720066576</v>
      </c>
      <c r="M152" s="109">
        <f t="shared" si="164"/>
        <v>41.259109391285271</v>
      </c>
      <c r="N152" s="109">
        <f t="shared" si="164"/>
        <v>38.531170545329232</v>
      </c>
      <c r="O152" s="109">
        <f t="shared" si="164"/>
        <v>35.60116320516962</v>
      </c>
      <c r="P152" s="109">
        <f t="shared" si="164"/>
        <v>32.078561203384488</v>
      </c>
      <c r="Q152" s="232">
        <f t="shared" si="164"/>
        <v>27.896435949933871</v>
      </c>
      <c r="R152" s="339">
        <f t="shared" si="164"/>
        <v>22.982061067310855</v>
      </c>
      <c r="S152" s="109">
        <f t="shared" si="164"/>
        <v>17.885207301358243</v>
      </c>
      <c r="T152" s="109">
        <f t="shared" si="164"/>
        <v>7.6006486390654544</v>
      </c>
      <c r="U152" s="109">
        <f t="shared" si="164"/>
        <v>1.0702032393374854</v>
      </c>
      <c r="V152" s="109">
        <f t="shared" si="164"/>
        <v>-6.3573080720613397</v>
      </c>
      <c r="W152" s="109">
        <f t="shared" si="164"/>
        <v>-14.669061570303642</v>
      </c>
      <c r="X152" s="109">
        <f t="shared" si="164"/>
        <v>-15.421712670455705</v>
      </c>
      <c r="Y152" s="109">
        <f t="shared" si="164"/>
        <v>-16.23236610464917</v>
      </c>
      <c r="Z152" s="109">
        <f t="shared" si="164"/>
        <v>-17.100178575756697</v>
      </c>
      <c r="AA152" s="109">
        <f t="shared" si="164"/>
        <v>-18.02621847398094</v>
      </c>
      <c r="AB152" s="109">
        <f t="shared" si="164"/>
        <v>-19.01277481495833</v>
      </c>
      <c r="AC152" s="109">
        <f t="shared" si="164"/>
        <v>-20.062919342427989</v>
      </c>
      <c r="AD152" s="109">
        <f t="shared" si="164"/>
        <v>-21.178532772806697</v>
      </c>
      <c r="AE152" s="109">
        <f t="shared" si="164"/>
        <v>-22.344847439786736</v>
      </c>
      <c r="AF152" s="109">
        <f t="shared" si="164"/>
        <v>-23.563500528418242</v>
      </c>
      <c r="AG152" s="281">
        <f t="shared" si="164"/>
        <v>-24.836106781708541</v>
      </c>
      <c r="AH152" s="109">
        <f t="shared" si="164"/>
        <v>-26.1642026318302</v>
      </c>
      <c r="AI152" s="109">
        <f t="shared" si="164"/>
        <v>-27.549145170210256</v>
      </c>
      <c r="AJ152" s="109">
        <f t="shared" si="164"/>
        <v>-28.991916247877874</v>
      </c>
      <c r="AK152" s="109">
        <f t="shared" ref="AK152:CD152" si="165">+(AK148*AK46+AK143+AK144)*(1-AK71)</f>
        <v>-30.492735243755931</v>
      </c>
      <c r="AL152" s="109">
        <f t="shared" si="165"/>
        <v>-32.049107323734574</v>
      </c>
      <c r="AM152" s="109">
        <f t="shared" si="165"/>
        <v>-16.82886148177306</v>
      </c>
      <c r="AN152" s="109">
        <f t="shared" si="165"/>
        <v>-17.68030832741217</v>
      </c>
      <c r="AO152" s="109">
        <f t="shared" si="165"/>
        <v>-18.552120367314313</v>
      </c>
      <c r="AP152" s="109">
        <f t="shared" si="165"/>
        <v>-19.447787650936625</v>
      </c>
      <c r="AQ152" s="109">
        <f t="shared" si="165"/>
        <v>-20.369995857027291</v>
      </c>
      <c r="AR152" s="109">
        <f t="shared" si="165"/>
        <v>-21.320827124943079</v>
      </c>
      <c r="AS152" s="109">
        <f t="shared" si="165"/>
        <v>-22.301927864535493</v>
      </c>
      <c r="AT152" s="109">
        <f t="shared" si="165"/>
        <v>-23.314630135545226</v>
      </c>
      <c r="AU152" s="109">
        <f t="shared" si="165"/>
        <v>-24.360036256358079</v>
      </c>
      <c r="AV152" s="109">
        <f t="shared" si="165"/>
        <v>-25.439077376606754</v>
      </c>
      <c r="AW152" s="109">
        <f t="shared" si="165"/>
        <v>-26.552553999757691</v>
      </c>
      <c r="AX152" s="109">
        <f t="shared" si="165"/>
        <v>-27.701163917472091</v>
      </c>
      <c r="AY152" s="109">
        <f t="shared" si="165"/>
        <v>-28.885521253508731</v>
      </c>
      <c r="AZ152" s="109">
        <f t="shared" si="165"/>
        <v>-30.106169149151974</v>
      </c>
      <c r="BA152" s="109">
        <f t="shared" si="165"/>
        <v>-31.363587848391187</v>
      </c>
      <c r="BB152" s="109">
        <f t="shared" si="165"/>
        <v>-32.6581994161739</v>
      </c>
      <c r="BC152" s="109">
        <f t="shared" si="165"/>
        <v>-33.990369958667507</v>
      </c>
      <c r="BD152" s="109">
        <f t="shared" si="165"/>
        <v>-35.360409956608514</v>
      </c>
      <c r="BE152" s="109">
        <f t="shared" si="165"/>
        <v>-36.768573137610112</v>
      </c>
      <c r="BF152" s="109">
        <f t="shared" si="165"/>
        <v>-38.215054179065639</v>
      </c>
      <c r="BG152" s="109">
        <f t="shared" si="165"/>
        <v>0</v>
      </c>
      <c r="BH152" s="109">
        <f t="shared" si="165"/>
        <v>0</v>
      </c>
      <c r="BI152" s="109">
        <f t="shared" si="165"/>
        <v>0</v>
      </c>
      <c r="BJ152" s="109">
        <f t="shared" si="165"/>
        <v>0</v>
      </c>
      <c r="BK152" s="109">
        <f t="shared" si="165"/>
        <v>0</v>
      </c>
      <c r="BL152" s="109">
        <f t="shared" si="165"/>
        <v>0</v>
      </c>
      <c r="BM152" s="109">
        <f t="shared" si="165"/>
        <v>0</v>
      </c>
      <c r="BN152" s="109">
        <f t="shared" si="165"/>
        <v>0</v>
      </c>
      <c r="BO152" s="109">
        <f t="shared" si="165"/>
        <v>0</v>
      </c>
      <c r="BP152" s="109">
        <f t="shared" si="165"/>
        <v>0</v>
      </c>
      <c r="BQ152" s="109">
        <f t="shared" si="165"/>
        <v>0</v>
      </c>
      <c r="BR152" s="109">
        <f t="shared" si="165"/>
        <v>0</v>
      </c>
      <c r="BS152" s="109">
        <f t="shared" si="165"/>
        <v>0</v>
      </c>
      <c r="BT152" s="109">
        <f t="shared" si="165"/>
        <v>0</v>
      </c>
      <c r="BU152" s="109">
        <f t="shared" si="165"/>
        <v>0</v>
      </c>
      <c r="BV152" s="109">
        <f t="shared" si="165"/>
        <v>0</v>
      </c>
      <c r="BW152" s="109">
        <f t="shared" si="165"/>
        <v>0</v>
      </c>
      <c r="BX152" s="109">
        <f t="shared" si="165"/>
        <v>0</v>
      </c>
      <c r="BY152" s="109">
        <f t="shared" si="165"/>
        <v>0</v>
      </c>
      <c r="BZ152" s="109">
        <f t="shared" si="165"/>
        <v>0</v>
      </c>
      <c r="CA152" s="109">
        <f t="shared" si="165"/>
        <v>0</v>
      </c>
      <c r="CB152" s="109">
        <f t="shared" si="165"/>
        <v>0</v>
      </c>
      <c r="CC152" s="109">
        <f t="shared" si="165"/>
        <v>0</v>
      </c>
      <c r="CD152" s="109">
        <f t="shared" si="165"/>
        <v>0</v>
      </c>
    </row>
    <row r="153" spans="1:82" s="109" customFormat="1" ht="17.399999999999999" customHeight="1" x14ac:dyDescent="0.25">
      <c r="A153" s="286"/>
      <c r="B153" s="277"/>
      <c r="D153" s="350"/>
      <c r="E153" s="350"/>
      <c r="F153" s="350"/>
      <c r="G153" s="350"/>
      <c r="H153" s="350"/>
      <c r="Q153" s="232"/>
      <c r="R153" s="339"/>
      <c r="AG153" s="281"/>
    </row>
    <row r="154" spans="1:82" ht="17.399999999999999" customHeight="1" x14ac:dyDescent="0.25"/>
    <row r="155" spans="1:82" s="288" customFormat="1" ht="17.399999999999999" customHeight="1" x14ac:dyDescent="0.25">
      <c r="A155" s="89" t="s">
        <v>541</v>
      </c>
      <c r="B155" s="287"/>
      <c r="D155" s="358"/>
      <c r="E155" s="358"/>
      <c r="F155" s="358"/>
      <c r="G155" s="358"/>
      <c r="H155" s="358"/>
      <c r="I155" s="289"/>
      <c r="R155" s="341"/>
    </row>
    <row r="156" spans="1:82" s="291" customFormat="1" ht="17.399999999999999" customHeight="1" x14ac:dyDescent="0.25">
      <c r="A156" s="90" t="s">
        <v>542</v>
      </c>
      <c r="B156" s="290"/>
      <c r="D156" s="359"/>
      <c r="E156" s="359"/>
      <c r="F156" s="359"/>
      <c r="G156" s="359"/>
      <c r="H156" s="359"/>
      <c r="I156" s="292"/>
      <c r="R156" s="342"/>
    </row>
    <row r="157" spans="1:82" s="293" customFormat="1" ht="17.399999999999999" customHeight="1" x14ac:dyDescent="0.25">
      <c r="A157" s="90" t="s">
        <v>568</v>
      </c>
      <c r="B157" s="290">
        <v>0.01</v>
      </c>
      <c r="D157" s="170"/>
      <c r="E157" s="170"/>
      <c r="F157" s="170"/>
      <c r="G157" s="170"/>
      <c r="H157" s="170"/>
      <c r="I157" s="153"/>
      <c r="R157" s="315"/>
    </row>
    <row r="158" spans="1:82" s="295" customFormat="1" ht="17.399999999999999" customHeight="1" x14ac:dyDescent="0.25">
      <c r="A158" s="90" t="s">
        <v>569</v>
      </c>
      <c r="B158" s="294">
        <v>0</v>
      </c>
      <c r="C158" s="294">
        <f t="shared" ref="C158:BN158" si="166">+MIN($B$157^2*5*(C1-1),$B$157^2*5*47)</f>
        <v>5.0000000000000001E-4</v>
      </c>
      <c r="D158" s="294">
        <f t="shared" si="166"/>
        <v>1E-3</v>
      </c>
      <c r="E158" s="294">
        <f t="shared" si="166"/>
        <v>1.5E-3</v>
      </c>
      <c r="F158" s="294">
        <f t="shared" si="166"/>
        <v>2E-3</v>
      </c>
      <c r="G158" s="294">
        <f t="shared" si="166"/>
        <v>2.5000000000000001E-3</v>
      </c>
      <c r="H158" s="294">
        <f t="shared" si="166"/>
        <v>3.0000000000000001E-3</v>
      </c>
      <c r="I158" s="294">
        <f t="shared" si="166"/>
        <v>3.5000000000000001E-3</v>
      </c>
      <c r="J158" s="294">
        <f t="shared" si="166"/>
        <v>4.0000000000000001E-3</v>
      </c>
      <c r="K158" s="294">
        <f t="shared" si="166"/>
        <v>4.5000000000000005E-3</v>
      </c>
      <c r="L158" s="294">
        <f t="shared" si="166"/>
        <v>5.0000000000000001E-3</v>
      </c>
      <c r="M158" s="294">
        <f t="shared" si="166"/>
        <v>5.4999999999999997E-3</v>
      </c>
      <c r="N158" s="294">
        <f t="shared" si="166"/>
        <v>6.0000000000000001E-3</v>
      </c>
      <c r="O158" s="294">
        <f t="shared" si="166"/>
        <v>6.5000000000000006E-3</v>
      </c>
      <c r="P158" s="294">
        <f t="shared" si="166"/>
        <v>7.0000000000000001E-3</v>
      </c>
      <c r="Q158" s="294">
        <f t="shared" si="166"/>
        <v>7.4999999999999997E-3</v>
      </c>
      <c r="R158" s="294">
        <f t="shared" si="166"/>
        <v>8.0000000000000002E-3</v>
      </c>
      <c r="S158" s="294">
        <f t="shared" si="166"/>
        <v>8.5000000000000006E-3</v>
      </c>
      <c r="T158" s="294">
        <f t="shared" si="166"/>
        <v>9.0000000000000011E-3</v>
      </c>
      <c r="U158" s="294">
        <f t="shared" si="166"/>
        <v>9.4999999999999998E-3</v>
      </c>
      <c r="V158" s="294">
        <f t="shared" si="166"/>
        <v>0.01</v>
      </c>
      <c r="W158" s="294">
        <f t="shared" si="166"/>
        <v>1.0500000000000001E-2</v>
      </c>
      <c r="X158" s="294">
        <f t="shared" si="166"/>
        <v>1.0999999999999999E-2</v>
      </c>
      <c r="Y158" s="294">
        <f t="shared" si="166"/>
        <v>1.15E-2</v>
      </c>
      <c r="Z158" s="294">
        <f t="shared" si="166"/>
        <v>1.2E-2</v>
      </c>
      <c r="AA158" s="294">
        <f t="shared" si="166"/>
        <v>1.2500000000000001E-2</v>
      </c>
      <c r="AB158" s="294">
        <f t="shared" si="166"/>
        <v>1.3000000000000001E-2</v>
      </c>
      <c r="AC158" s="294">
        <f t="shared" si="166"/>
        <v>1.35E-2</v>
      </c>
      <c r="AD158" s="294">
        <f t="shared" si="166"/>
        <v>1.4E-2</v>
      </c>
      <c r="AE158" s="294">
        <f t="shared" si="166"/>
        <v>1.4500000000000001E-2</v>
      </c>
      <c r="AF158" s="294">
        <f t="shared" si="166"/>
        <v>1.4999999999999999E-2</v>
      </c>
      <c r="AG158" s="294">
        <f t="shared" si="166"/>
        <v>1.55E-2</v>
      </c>
      <c r="AH158" s="294">
        <f t="shared" si="166"/>
        <v>1.6E-2</v>
      </c>
      <c r="AI158" s="294">
        <f t="shared" si="166"/>
        <v>1.6500000000000001E-2</v>
      </c>
      <c r="AJ158" s="294">
        <f t="shared" si="166"/>
        <v>1.7000000000000001E-2</v>
      </c>
      <c r="AK158" s="294">
        <f t="shared" si="166"/>
        <v>1.7500000000000002E-2</v>
      </c>
      <c r="AL158" s="294">
        <f t="shared" si="166"/>
        <v>1.8000000000000002E-2</v>
      </c>
      <c r="AM158" s="294">
        <f t="shared" si="166"/>
        <v>1.8499999999999999E-2</v>
      </c>
      <c r="AN158" s="294">
        <f t="shared" si="166"/>
        <v>1.9E-2</v>
      </c>
      <c r="AO158" s="294">
        <f t="shared" si="166"/>
        <v>1.95E-2</v>
      </c>
      <c r="AP158" s="294">
        <f t="shared" si="166"/>
        <v>0.02</v>
      </c>
      <c r="AQ158" s="294">
        <f t="shared" si="166"/>
        <v>2.0500000000000001E-2</v>
      </c>
      <c r="AR158" s="294">
        <f t="shared" si="166"/>
        <v>2.1000000000000001E-2</v>
      </c>
      <c r="AS158" s="294">
        <f t="shared" si="166"/>
        <v>2.1500000000000002E-2</v>
      </c>
      <c r="AT158" s="294">
        <f t="shared" si="166"/>
        <v>2.1999999999999999E-2</v>
      </c>
      <c r="AU158" s="294">
        <f t="shared" si="166"/>
        <v>2.2499999999999999E-2</v>
      </c>
      <c r="AV158" s="294">
        <f t="shared" si="166"/>
        <v>2.3E-2</v>
      </c>
      <c r="AW158" s="294">
        <f t="shared" si="166"/>
        <v>2.35E-2</v>
      </c>
      <c r="AX158" s="294">
        <f t="shared" si="166"/>
        <v>2.35E-2</v>
      </c>
      <c r="AY158" s="294">
        <f t="shared" si="166"/>
        <v>2.35E-2</v>
      </c>
      <c r="AZ158" s="294">
        <f t="shared" si="166"/>
        <v>2.35E-2</v>
      </c>
      <c r="BA158" s="294">
        <f t="shared" si="166"/>
        <v>2.35E-2</v>
      </c>
      <c r="BB158" s="294">
        <f t="shared" si="166"/>
        <v>2.35E-2</v>
      </c>
      <c r="BC158" s="294">
        <f t="shared" si="166"/>
        <v>2.35E-2</v>
      </c>
      <c r="BD158" s="294">
        <f t="shared" si="166"/>
        <v>2.35E-2</v>
      </c>
      <c r="BE158" s="294">
        <f t="shared" si="166"/>
        <v>2.35E-2</v>
      </c>
      <c r="BF158" s="294">
        <f t="shared" si="166"/>
        <v>2.35E-2</v>
      </c>
      <c r="BG158" s="294">
        <f t="shared" si="166"/>
        <v>2.35E-2</v>
      </c>
      <c r="BH158" s="294">
        <f t="shared" si="166"/>
        <v>2.35E-2</v>
      </c>
      <c r="BI158" s="294">
        <f t="shared" si="166"/>
        <v>2.35E-2</v>
      </c>
      <c r="BJ158" s="294">
        <f t="shared" si="166"/>
        <v>2.35E-2</v>
      </c>
      <c r="BK158" s="294">
        <f t="shared" si="166"/>
        <v>2.35E-2</v>
      </c>
      <c r="BL158" s="294">
        <f t="shared" si="166"/>
        <v>2.35E-2</v>
      </c>
      <c r="BM158" s="294">
        <f t="shared" si="166"/>
        <v>2.35E-2</v>
      </c>
      <c r="BN158" s="294">
        <f t="shared" si="166"/>
        <v>2.35E-2</v>
      </c>
      <c r="BO158" s="294">
        <f t="shared" ref="BO158:CD158" si="167">+MIN($B$157^2*5*(BO1-1),$B$157^2*5*47)</f>
        <v>2.35E-2</v>
      </c>
      <c r="BP158" s="294">
        <f t="shared" si="167"/>
        <v>2.35E-2</v>
      </c>
      <c r="BQ158" s="294">
        <f t="shared" si="167"/>
        <v>2.35E-2</v>
      </c>
      <c r="BR158" s="294">
        <f t="shared" si="167"/>
        <v>2.35E-2</v>
      </c>
      <c r="BS158" s="294">
        <f t="shared" si="167"/>
        <v>2.35E-2</v>
      </c>
      <c r="BT158" s="294">
        <f t="shared" si="167"/>
        <v>2.35E-2</v>
      </c>
      <c r="BU158" s="294">
        <f t="shared" si="167"/>
        <v>2.35E-2</v>
      </c>
      <c r="BV158" s="294">
        <f t="shared" si="167"/>
        <v>2.35E-2</v>
      </c>
      <c r="BW158" s="294">
        <f t="shared" si="167"/>
        <v>2.35E-2</v>
      </c>
      <c r="BX158" s="294">
        <f t="shared" si="167"/>
        <v>2.35E-2</v>
      </c>
      <c r="BY158" s="294">
        <f t="shared" si="167"/>
        <v>2.35E-2</v>
      </c>
      <c r="BZ158" s="294">
        <f t="shared" si="167"/>
        <v>2.35E-2</v>
      </c>
      <c r="CA158" s="294">
        <f t="shared" si="167"/>
        <v>2.35E-2</v>
      </c>
      <c r="CB158" s="294">
        <f t="shared" si="167"/>
        <v>2.35E-2</v>
      </c>
      <c r="CC158" s="294">
        <f t="shared" si="167"/>
        <v>2.35E-2</v>
      </c>
      <c r="CD158" s="294">
        <f t="shared" si="167"/>
        <v>2.35E-2</v>
      </c>
    </row>
    <row r="159" spans="1:82" s="298" customFormat="1" ht="17.399999999999999" customHeight="1" x14ac:dyDescent="0.25">
      <c r="A159" s="90" t="s">
        <v>570</v>
      </c>
      <c r="B159" s="296">
        <f t="shared" ref="B159:BM159" si="168">-0.5*B158*$B$11^2</f>
        <v>0</v>
      </c>
      <c r="C159" s="296">
        <f t="shared" si="168"/>
        <v>-2.25625E-4</v>
      </c>
      <c r="D159" s="169">
        <f t="shared" si="168"/>
        <v>-4.5124999999999999E-4</v>
      </c>
      <c r="E159" s="169">
        <f t="shared" si="168"/>
        <v>-6.7687499999999996E-4</v>
      </c>
      <c r="F159" s="169">
        <f t="shared" si="168"/>
        <v>-9.0249999999999998E-4</v>
      </c>
      <c r="G159" s="169">
        <f t="shared" si="168"/>
        <v>-1.128125E-3</v>
      </c>
      <c r="H159" s="169">
        <f t="shared" si="168"/>
        <v>-1.3537499999999999E-3</v>
      </c>
      <c r="I159" s="297">
        <f t="shared" si="168"/>
        <v>-1.579375E-3</v>
      </c>
      <c r="J159" s="296">
        <f t="shared" si="168"/>
        <v>-1.805E-3</v>
      </c>
      <c r="K159" s="296">
        <f t="shared" si="168"/>
        <v>-2.0306250000000003E-3</v>
      </c>
      <c r="L159" s="296">
        <f t="shared" si="168"/>
        <v>-2.25625E-3</v>
      </c>
      <c r="M159" s="296">
        <f t="shared" si="168"/>
        <v>-2.4818749999999997E-3</v>
      </c>
      <c r="N159" s="296">
        <f t="shared" si="168"/>
        <v>-2.7074999999999998E-3</v>
      </c>
      <c r="O159" s="296">
        <f t="shared" si="168"/>
        <v>-2.933125E-3</v>
      </c>
      <c r="P159" s="296">
        <f t="shared" si="168"/>
        <v>-3.1587500000000001E-3</v>
      </c>
      <c r="Q159" s="296">
        <f t="shared" si="168"/>
        <v>-3.3843749999999998E-3</v>
      </c>
      <c r="R159" s="301">
        <f t="shared" si="168"/>
        <v>-3.6099999999999999E-3</v>
      </c>
      <c r="S159" s="296">
        <f t="shared" si="168"/>
        <v>-3.8356250000000001E-3</v>
      </c>
      <c r="T159" s="296">
        <f t="shared" si="168"/>
        <v>-4.0612500000000006E-3</v>
      </c>
      <c r="U159" s="296">
        <f t="shared" si="168"/>
        <v>-4.2868749999999999E-3</v>
      </c>
      <c r="V159" s="296">
        <f t="shared" si="168"/>
        <v>-4.5125E-3</v>
      </c>
      <c r="W159" s="296">
        <f t="shared" si="168"/>
        <v>-4.7381250000000001E-3</v>
      </c>
      <c r="X159" s="296">
        <f t="shared" si="168"/>
        <v>-4.9637499999999994E-3</v>
      </c>
      <c r="Y159" s="296">
        <f t="shared" si="168"/>
        <v>-5.1893749999999995E-3</v>
      </c>
      <c r="Z159" s="296">
        <f t="shared" si="168"/>
        <v>-5.4149999999999997E-3</v>
      </c>
      <c r="AA159" s="296">
        <f t="shared" si="168"/>
        <v>-5.6406249999999998E-3</v>
      </c>
      <c r="AB159" s="296">
        <f t="shared" si="168"/>
        <v>-5.8662499999999999E-3</v>
      </c>
      <c r="AC159" s="296">
        <f t="shared" si="168"/>
        <v>-6.0918750000000001E-3</v>
      </c>
      <c r="AD159" s="296">
        <f t="shared" si="168"/>
        <v>-6.3175000000000002E-3</v>
      </c>
      <c r="AE159" s="296">
        <f t="shared" si="168"/>
        <v>-6.5431250000000003E-3</v>
      </c>
      <c r="AF159" s="296">
        <f t="shared" si="168"/>
        <v>-6.7687499999999996E-3</v>
      </c>
      <c r="AG159" s="296">
        <f t="shared" si="168"/>
        <v>-6.9943749999999997E-3</v>
      </c>
      <c r="AH159" s="296">
        <f t="shared" si="168"/>
        <v>-7.2199999999999999E-3</v>
      </c>
      <c r="AI159" s="296">
        <f t="shared" si="168"/>
        <v>-7.445625E-3</v>
      </c>
      <c r="AJ159" s="296">
        <f t="shared" si="168"/>
        <v>-7.6712500000000001E-3</v>
      </c>
      <c r="AK159" s="296">
        <f t="shared" si="168"/>
        <v>-7.8968750000000011E-3</v>
      </c>
      <c r="AL159" s="296">
        <f t="shared" si="168"/>
        <v>-8.1225000000000012E-3</v>
      </c>
      <c r="AM159" s="296">
        <f t="shared" si="168"/>
        <v>-8.3481249999999996E-3</v>
      </c>
      <c r="AN159" s="296">
        <f t="shared" si="168"/>
        <v>-8.5737499999999998E-3</v>
      </c>
      <c r="AO159" s="296">
        <f t="shared" si="168"/>
        <v>-8.7993749999999999E-3</v>
      </c>
      <c r="AP159" s="296">
        <f t="shared" si="168"/>
        <v>-9.025E-3</v>
      </c>
      <c r="AQ159" s="296">
        <f t="shared" si="168"/>
        <v>-9.2506250000000002E-3</v>
      </c>
      <c r="AR159" s="296">
        <f t="shared" si="168"/>
        <v>-9.4762500000000003E-3</v>
      </c>
      <c r="AS159" s="296">
        <f t="shared" si="168"/>
        <v>-9.7018750000000004E-3</v>
      </c>
      <c r="AT159" s="296">
        <f t="shared" si="168"/>
        <v>-9.9274999999999988E-3</v>
      </c>
      <c r="AU159" s="296">
        <f t="shared" si="168"/>
        <v>-1.0153124999999999E-2</v>
      </c>
      <c r="AV159" s="296">
        <f t="shared" si="168"/>
        <v>-1.0378749999999999E-2</v>
      </c>
      <c r="AW159" s="296">
        <f t="shared" si="168"/>
        <v>-1.0604374999999999E-2</v>
      </c>
      <c r="AX159" s="296">
        <f t="shared" si="168"/>
        <v>-1.0604374999999999E-2</v>
      </c>
      <c r="AY159" s="296">
        <f t="shared" si="168"/>
        <v>-1.0604374999999999E-2</v>
      </c>
      <c r="AZ159" s="296">
        <f t="shared" si="168"/>
        <v>-1.0604374999999999E-2</v>
      </c>
      <c r="BA159" s="296">
        <f t="shared" si="168"/>
        <v>-1.0604374999999999E-2</v>
      </c>
      <c r="BB159" s="296">
        <f t="shared" si="168"/>
        <v>-1.0604374999999999E-2</v>
      </c>
      <c r="BC159" s="296">
        <f t="shared" si="168"/>
        <v>-1.0604374999999999E-2</v>
      </c>
      <c r="BD159" s="296">
        <f t="shared" si="168"/>
        <v>-1.0604374999999999E-2</v>
      </c>
      <c r="BE159" s="296">
        <f t="shared" si="168"/>
        <v>-1.0604374999999999E-2</v>
      </c>
      <c r="BF159" s="296">
        <f t="shared" si="168"/>
        <v>-1.0604374999999999E-2</v>
      </c>
      <c r="BG159" s="296">
        <f t="shared" si="168"/>
        <v>-1.0604374999999999E-2</v>
      </c>
      <c r="BH159" s="296">
        <f t="shared" si="168"/>
        <v>-1.0604374999999999E-2</v>
      </c>
      <c r="BI159" s="296">
        <f t="shared" si="168"/>
        <v>-1.0604374999999999E-2</v>
      </c>
      <c r="BJ159" s="296">
        <f t="shared" si="168"/>
        <v>-1.0604374999999999E-2</v>
      </c>
      <c r="BK159" s="296">
        <f t="shared" si="168"/>
        <v>-1.0604374999999999E-2</v>
      </c>
      <c r="BL159" s="296">
        <f t="shared" si="168"/>
        <v>-1.0604374999999999E-2</v>
      </c>
      <c r="BM159" s="296">
        <f t="shared" si="168"/>
        <v>-1.0604374999999999E-2</v>
      </c>
      <c r="BN159" s="296">
        <f t="shared" ref="BN159:CB159" si="169">-0.5*BN158*$B$11^2</f>
        <v>-1.0604374999999999E-2</v>
      </c>
      <c r="BO159" s="296">
        <f t="shared" si="169"/>
        <v>-1.0604374999999999E-2</v>
      </c>
      <c r="BP159" s="296">
        <f t="shared" si="169"/>
        <v>-1.0604374999999999E-2</v>
      </c>
      <c r="BQ159" s="296">
        <f t="shared" si="169"/>
        <v>-1.0604374999999999E-2</v>
      </c>
      <c r="BR159" s="296">
        <f t="shared" si="169"/>
        <v>-1.0604374999999999E-2</v>
      </c>
      <c r="BS159" s="296">
        <f t="shared" si="169"/>
        <v>-1.0604374999999999E-2</v>
      </c>
      <c r="BT159" s="296">
        <f t="shared" si="169"/>
        <v>-1.0604374999999999E-2</v>
      </c>
      <c r="BU159" s="296">
        <f t="shared" si="169"/>
        <v>-1.0604374999999999E-2</v>
      </c>
      <c r="BV159" s="296">
        <f t="shared" si="169"/>
        <v>-1.0604374999999999E-2</v>
      </c>
      <c r="BW159" s="296">
        <f t="shared" si="169"/>
        <v>-1.0604374999999999E-2</v>
      </c>
      <c r="BX159" s="296">
        <f t="shared" si="169"/>
        <v>-1.0604374999999999E-2</v>
      </c>
      <c r="BY159" s="296">
        <f t="shared" si="169"/>
        <v>-1.0604374999999999E-2</v>
      </c>
      <c r="BZ159" s="296">
        <f t="shared" si="169"/>
        <v>-1.0604374999999999E-2</v>
      </c>
      <c r="CA159" s="296">
        <f t="shared" si="169"/>
        <v>-1.0604374999999999E-2</v>
      </c>
      <c r="CB159" s="296">
        <f t="shared" si="169"/>
        <v>-1.0604374999999999E-2</v>
      </c>
      <c r="CC159" s="296">
        <f>-0.5*CC158*$B$11^2</f>
        <v>-1.0604374999999999E-2</v>
      </c>
      <c r="CD159" s="296">
        <f>-0.5*CD158*$B$11^2</f>
        <v>-1.0604374999999999E-2</v>
      </c>
    </row>
    <row r="160" spans="1:82" s="293" customFormat="1" ht="17.399999999999999" customHeight="1" x14ac:dyDescent="0.25">
      <c r="A160" s="91"/>
      <c r="B160" s="158"/>
      <c r="D160" s="170"/>
      <c r="E160" s="170"/>
      <c r="F160" s="170"/>
      <c r="G160" s="170"/>
      <c r="H160" s="170"/>
      <c r="I160" s="153"/>
      <c r="R160" s="315"/>
    </row>
    <row r="161" spans="1:82" ht="17.399999999999999" customHeight="1" x14ac:dyDescent="0.25"/>
    <row r="162" spans="1:82" s="155" customFormat="1" ht="17.399999999999999" customHeight="1" x14ac:dyDescent="0.25">
      <c r="A162" s="155" t="str">
        <f>+GAMS!A353</f>
        <v>SCENARIO: BASE</v>
      </c>
      <c r="D162" s="168"/>
      <c r="E162" s="168"/>
      <c r="F162" s="168"/>
      <c r="G162" s="168"/>
      <c r="H162" s="171"/>
      <c r="R162" s="338"/>
    </row>
    <row r="163" spans="1:82" s="155" customFormat="1" ht="17.399999999999999" customHeight="1" x14ac:dyDescent="0.25">
      <c r="A163" s="155" t="str">
        <f>+GAMS!A354</f>
        <v>Results of DICE2023-opt-b-4-3-11</v>
      </c>
      <c r="D163" s="168"/>
      <c r="E163" s="168"/>
      <c r="F163" s="168"/>
      <c r="G163" s="168"/>
      <c r="H163" s="171"/>
      <c r="R163" s="338"/>
    </row>
    <row r="164" spans="1:82" s="155" customFormat="1" ht="17.399999999999999" customHeight="1" x14ac:dyDescent="0.25">
      <c r="A164" s="155" t="str">
        <f>+GAMS!A355</f>
        <v>BASE</v>
      </c>
      <c r="D164" s="168"/>
      <c r="E164" s="168"/>
      <c r="F164" s="168"/>
      <c r="G164" s="168"/>
      <c r="H164" s="171"/>
      <c r="R164" s="338"/>
    </row>
    <row r="165" spans="1:82" s="155" customFormat="1" ht="17.399999999999999" customHeight="1" x14ac:dyDescent="0.25">
      <c r="A165" s="155" t="str">
        <f>+GAMS!A356</f>
        <v>This is optimal if ifopt = 1 and baseline if ifopt = 0</v>
      </c>
      <c r="D165" s="168"/>
      <c r="E165" s="168"/>
      <c r="F165" s="168"/>
      <c r="G165" s="168"/>
      <c r="H165" s="171"/>
      <c r="R165" s="338"/>
    </row>
    <row r="166" spans="1:82" s="155" customFormat="1" ht="17.399999999999999" customHeight="1" x14ac:dyDescent="0.25">
      <c r="A166" s="155" t="str">
        <f>+GAMS!A357</f>
        <v>ifopt =</v>
      </c>
      <c r="D166" s="168"/>
      <c r="E166" s="168"/>
      <c r="F166" s="168"/>
      <c r="G166" s="168"/>
      <c r="H166" s="171"/>
      <c r="R166" s="338"/>
    </row>
    <row r="167" spans="1:82" s="155" customFormat="1" ht="21.6" customHeight="1" x14ac:dyDescent="0.4">
      <c r="A167" s="305"/>
      <c r="D167" s="168"/>
      <c r="E167" s="168"/>
      <c r="F167" s="168"/>
      <c r="G167" s="168"/>
      <c r="H167" s="171"/>
      <c r="R167" s="338"/>
    </row>
    <row r="168" spans="1:82" s="310" customFormat="1" ht="21.6" customHeight="1" x14ac:dyDescent="0.25">
      <c r="A168" s="310" t="s">
        <v>207</v>
      </c>
      <c r="D168" s="265"/>
      <c r="E168" s="265"/>
      <c r="F168" s="265"/>
      <c r="G168" s="265"/>
      <c r="H168" s="265"/>
      <c r="R168" s="338"/>
    </row>
    <row r="169" spans="1:82" s="311" customFormat="1" ht="21.6" customHeight="1" x14ac:dyDescent="0.25">
      <c r="A169" s="311" t="str">
        <f>+GAMS!A10</f>
        <v>Year</v>
      </c>
      <c r="B169" s="265">
        <f>+GAMS!B10</f>
        <v>2020</v>
      </c>
      <c r="C169" s="265">
        <f>+GAMS!C10</f>
        <v>2025</v>
      </c>
      <c r="D169" s="265">
        <f>+GAMS!D10</f>
        <v>2030</v>
      </c>
      <c r="E169" s="265">
        <f>+GAMS!E10</f>
        <v>2035</v>
      </c>
      <c r="F169" s="265">
        <f>+GAMS!F10</f>
        <v>2040</v>
      </c>
      <c r="G169" s="265">
        <f>+GAMS!G10</f>
        <v>2045</v>
      </c>
      <c r="H169" s="265">
        <f>+GAMS!H10</f>
        <v>2050</v>
      </c>
      <c r="I169" s="265">
        <f>+GAMS!I10</f>
        <v>2055</v>
      </c>
      <c r="J169" s="265">
        <f>+GAMS!J10</f>
        <v>2060</v>
      </c>
      <c r="K169" s="265">
        <f>+GAMS!K10</f>
        <v>2065</v>
      </c>
      <c r="L169" s="265">
        <f>+GAMS!L10</f>
        <v>2070</v>
      </c>
      <c r="M169" s="265">
        <f>+GAMS!M10</f>
        <v>2075</v>
      </c>
      <c r="N169" s="265">
        <f>+GAMS!N10</f>
        <v>2080</v>
      </c>
      <c r="O169" s="265">
        <f>+GAMS!O10</f>
        <v>2085</v>
      </c>
      <c r="P169" s="265">
        <f>+GAMS!P10</f>
        <v>2090</v>
      </c>
      <c r="Q169" s="265">
        <f>+GAMS!Q10</f>
        <v>2095</v>
      </c>
      <c r="R169" s="265">
        <f>+GAMS!R10</f>
        <v>2100</v>
      </c>
      <c r="S169" s="265">
        <f>+GAMS!S10</f>
        <v>2105</v>
      </c>
      <c r="T169" s="265">
        <f>+GAMS!T10</f>
        <v>2110</v>
      </c>
      <c r="U169" s="265">
        <f>+GAMS!U10</f>
        <v>2115</v>
      </c>
      <c r="V169" s="265">
        <f>+GAMS!V10</f>
        <v>2120</v>
      </c>
      <c r="W169" s="265">
        <f>+GAMS!W10</f>
        <v>2125</v>
      </c>
      <c r="X169" s="265">
        <f>+GAMS!X10</f>
        <v>2130</v>
      </c>
      <c r="Y169" s="265">
        <f>+GAMS!Y10</f>
        <v>2135</v>
      </c>
      <c r="Z169" s="265">
        <f>+GAMS!Z10</f>
        <v>2140</v>
      </c>
      <c r="AA169" s="265">
        <f>+GAMS!AA10</f>
        <v>2145</v>
      </c>
      <c r="AB169" s="265">
        <f>+GAMS!AB10</f>
        <v>2150</v>
      </c>
      <c r="AC169" s="265">
        <f>+GAMS!AC10</f>
        <v>2155</v>
      </c>
      <c r="AD169" s="265">
        <f>+GAMS!AD10</f>
        <v>2160</v>
      </c>
      <c r="AE169" s="265">
        <f>+GAMS!AE10</f>
        <v>2165</v>
      </c>
      <c r="AF169" s="265">
        <f>+GAMS!AF10</f>
        <v>2170</v>
      </c>
      <c r="AG169" s="265">
        <f>+GAMS!AG10</f>
        <v>2175</v>
      </c>
      <c r="AH169" s="265">
        <f>+GAMS!AH10</f>
        <v>2180</v>
      </c>
      <c r="AI169" s="265">
        <f>+GAMS!AI10</f>
        <v>2185</v>
      </c>
      <c r="AJ169" s="265">
        <f>+GAMS!AJ10</f>
        <v>2190</v>
      </c>
      <c r="AK169" s="265">
        <f>+GAMS!AK10</f>
        <v>2195</v>
      </c>
      <c r="AL169" s="265">
        <f>+GAMS!AL10</f>
        <v>2200</v>
      </c>
      <c r="AM169" s="265">
        <f>+GAMS!AM10</f>
        <v>2205</v>
      </c>
      <c r="AN169" s="265">
        <f>+GAMS!AN10</f>
        <v>2210</v>
      </c>
      <c r="AO169" s="265">
        <f>+GAMS!AO10</f>
        <v>2215</v>
      </c>
      <c r="AP169" s="265">
        <f>+GAMS!AP10</f>
        <v>2220</v>
      </c>
      <c r="AQ169" s="265">
        <f>+GAMS!AQ10</f>
        <v>2225</v>
      </c>
      <c r="AR169" s="265">
        <f>+GAMS!AR10</f>
        <v>2230</v>
      </c>
      <c r="AS169" s="265">
        <f>+GAMS!AS10</f>
        <v>2235</v>
      </c>
      <c r="AT169" s="265">
        <f>+GAMS!AT10</f>
        <v>2240</v>
      </c>
      <c r="AU169" s="265">
        <f>+GAMS!AU10</f>
        <v>2245</v>
      </c>
      <c r="AV169" s="265">
        <f>+GAMS!AV10</f>
        <v>2250</v>
      </c>
      <c r="AW169" s="265">
        <f>+GAMS!AW10</f>
        <v>2255</v>
      </c>
      <c r="AX169" s="265">
        <f>+GAMS!AX10</f>
        <v>2260</v>
      </c>
      <c r="AY169" s="265">
        <f>+GAMS!AY10</f>
        <v>2265</v>
      </c>
      <c r="AZ169" s="265">
        <f>+GAMS!AZ10</f>
        <v>2270</v>
      </c>
      <c r="BA169" s="265">
        <f>+GAMS!BA10</f>
        <v>2275</v>
      </c>
      <c r="BB169" s="265">
        <f>+GAMS!BB10</f>
        <v>2280</v>
      </c>
      <c r="BC169" s="265">
        <f>+GAMS!BC10</f>
        <v>2285</v>
      </c>
      <c r="BD169" s="265">
        <f>+GAMS!BD10</f>
        <v>2290</v>
      </c>
      <c r="BE169" s="265">
        <f>+GAMS!BE10</f>
        <v>2295</v>
      </c>
      <c r="BF169" s="265">
        <f>+GAMS!BF10</f>
        <v>2300</v>
      </c>
      <c r="BG169" s="265">
        <f>+GAMS!BG10</f>
        <v>2305</v>
      </c>
      <c r="BH169" s="265">
        <f>+GAMS!BH10</f>
        <v>2310</v>
      </c>
      <c r="BI169" s="265">
        <f>+GAMS!BI10</f>
        <v>2315</v>
      </c>
      <c r="BJ169" s="265">
        <f>+GAMS!BJ10</f>
        <v>2320</v>
      </c>
      <c r="BK169" s="265">
        <f>+GAMS!BK10</f>
        <v>2325</v>
      </c>
      <c r="BL169" s="265">
        <f>+GAMS!BL10</f>
        <v>2330</v>
      </c>
      <c r="BM169" s="265">
        <f>+GAMS!BM10</f>
        <v>2335</v>
      </c>
      <c r="BN169" s="265">
        <f>+GAMS!BN10</f>
        <v>2340</v>
      </c>
      <c r="BO169" s="265">
        <f>+GAMS!BO10</f>
        <v>2345</v>
      </c>
      <c r="BP169" s="265">
        <f>+GAMS!BP10</f>
        <v>2350</v>
      </c>
      <c r="BQ169" s="265">
        <f>+GAMS!BQ10</f>
        <v>2355</v>
      </c>
      <c r="BR169" s="265">
        <f>+GAMS!BR10</f>
        <v>2360</v>
      </c>
      <c r="BS169" s="265">
        <f>+GAMS!BS10</f>
        <v>2365</v>
      </c>
      <c r="BT169" s="265">
        <f>+GAMS!BT10</f>
        <v>2370</v>
      </c>
      <c r="BU169" s="265">
        <f>+GAMS!BU10</f>
        <v>2375</v>
      </c>
      <c r="BV169" s="265">
        <f>+GAMS!BV10</f>
        <v>2380</v>
      </c>
      <c r="BW169" s="265">
        <f>+GAMS!BW10</f>
        <v>2385</v>
      </c>
      <c r="BX169" s="265">
        <f>+GAMS!BX10</f>
        <v>2390</v>
      </c>
      <c r="BY169" s="265">
        <f>+GAMS!BY10</f>
        <v>2395</v>
      </c>
      <c r="BZ169" s="265">
        <f>+GAMS!BZ10</f>
        <v>2400</v>
      </c>
      <c r="CA169" s="265">
        <f>+GAMS!CA10</f>
        <v>2405</v>
      </c>
      <c r="CB169" s="265">
        <f>+GAMS!CB10</f>
        <v>2410</v>
      </c>
      <c r="CC169" s="265">
        <f>+GAMS!CC10</f>
        <v>2415</v>
      </c>
      <c r="CD169" s="265">
        <f>+GAMS!CD10</f>
        <v>2420</v>
      </c>
    </row>
    <row r="170" spans="1:82" s="265" customFormat="1" ht="21.6" customHeight="1" x14ac:dyDescent="0.25">
      <c r="A170" s="311" t="str">
        <f>+GAMS!A11</f>
        <v>Objective function (2019$)</v>
      </c>
      <c r="B170" s="265">
        <f>+GAMS!B11</f>
        <v>6659.4768547208996</v>
      </c>
      <c r="C170" s="265">
        <f>+GAMS!C11</f>
        <v>0</v>
      </c>
      <c r="D170" s="265">
        <f>+GAMS!D11</f>
        <v>0</v>
      </c>
      <c r="E170" s="265">
        <f>+GAMS!E11</f>
        <v>0</v>
      </c>
      <c r="F170" s="265">
        <f>+GAMS!F11</f>
        <v>0</v>
      </c>
      <c r="G170" s="265">
        <f>+GAMS!G11</f>
        <v>0</v>
      </c>
      <c r="H170" s="265">
        <f>+GAMS!H11</f>
        <v>0</v>
      </c>
      <c r="I170" s="265">
        <f>+GAMS!I11</f>
        <v>0</v>
      </c>
      <c r="J170" s="265">
        <f>+GAMS!J11</f>
        <v>0</v>
      </c>
      <c r="K170" s="265">
        <f>+GAMS!K11</f>
        <v>0</v>
      </c>
      <c r="L170" s="265">
        <f>+GAMS!L11</f>
        <v>0</v>
      </c>
      <c r="M170" s="265">
        <f>+GAMS!M11</f>
        <v>0</v>
      </c>
      <c r="N170" s="265">
        <f>+GAMS!N11</f>
        <v>0</v>
      </c>
      <c r="O170" s="265">
        <f>+GAMS!O11</f>
        <v>0</v>
      </c>
      <c r="P170" s="265">
        <f>+GAMS!P11</f>
        <v>0</v>
      </c>
      <c r="Q170" s="265">
        <f>+GAMS!Q11</f>
        <v>0</v>
      </c>
      <c r="R170" s="265">
        <f>+GAMS!R11</f>
        <v>0</v>
      </c>
      <c r="S170" s="265">
        <f>+GAMS!S11</f>
        <v>0</v>
      </c>
      <c r="T170" s="265">
        <f>+GAMS!T11</f>
        <v>0</v>
      </c>
      <c r="U170" s="265">
        <f>+GAMS!U11</f>
        <v>0</v>
      </c>
      <c r="V170" s="265">
        <f>+GAMS!V11</f>
        <v>0</v>
      </c>
      <c r="W170" s="265">
        <f>+GAMS!W11</f>
        <v>0</v>
      </c>
      <c r="X170" s="265">
        <f>+GAMS!X11</f>
        <v>0</v>
      </c>
      <c r="Y170" s="265">
        <f>+GAMS!Y11</f>
        <v>0</v>
      </c>
      <c r="Z170" s="265">
        <f>+GAMS!Z11</f>
        <v>0</v>
      </c>
      <c r="AA170" s="265">
        <f>+GAMS!AA11</f>
        <v>0</v>
      </c>
      <c r="AB170" s="265">
        <f>+GAMS!AB11</f>
        <v>0</v>
      </c>
      <c r="AC170" s="265">
        <f>+GAMS!AC11</f>
        <v>0</v>
      </c>
      <c r="AD170" s="265">
        <f>+GAMS!AD11</f>
        <v>0</v>
      </c>
      <c r="AE170" s="265">
        <f>+GAMS!AE11</f>
        <v>0</v>
      </c>
      <c r="AF170" s="265">
        <f>+GAMS!AF11</f>
        <v>0</v>
      </c>
      <c r="AG170" s="265">
        <f>+GAMS!AG11</f>
        <v>0</v>
      </c>
      <c r="AH170" s="265">
        <f>+GAMS!AH11</f>
        <v>0</v>
      </c>
      <c r="AI170" s="265">
        <f>+GAMS!AI11</f>
        <v>0</v>
      </c>
      <c r="AJ170" s="265">
        <f>+GAMS!AJ11</f>
        <v>0</v>
      </c>
      <c r="AK170" s="265">
        <f>+GAMS!AK11</f>
        <v>0</v>
      </c>
      <c r="AL170" s="265">
        <f>+GAMS!AL11</f>
        <v>0</v>
      </c>
      <c r="AM170" s="265">
        <f>+GAMS!AM11</f>
        <v>0</v>
      </c>
      <c r="AN170" s="265">
        <f>+GAMS!AN11</f>
        <v>0</v>
      </c>
      <c r="AO170" s="265">
        <f>+GAMS!AO11</f>
        <v>0</v>
      </c>
      <c r="AP170" s="265">
        <f>+GAMS!AP11</f>
        <v>0</v>
      </c>
      <c r="AQ170" s="265">
        <f>+GAMS!AQ11</f>
        <v>0</v>
      </c>
      <c r="AR170" s="265">
        <f>+GAMS!AR11</f>
        <v>0</v>
      </c>
      <c r="AS170" s="265">
        <f>+GAMS!AS11</f>
        <v>0</v>
      </c>
      <c r="AT170" s="265">
        <f>+GAMS!AT11</f>
        <v>0</v>
      </c>
      <c r="AU170" s="265">
        <f>+GAMS!AU11</f>
        <v>0</v>
      </c>
      <c r="AV170" s="265">
        <f>+GAMS!AV11</f>
        <v>0</v>
      </c>
      <c r="AW170" s="265">
        <f>+GAMS!AW11</f>
        <v>0</v>
      </c>
      <c r="AX170" s="265">
        <f>+GAMS!AX11</f>
        <v>0</v>
      </c>
      <c r="AY170" s="265">
        <f>+GAMS!AY11</f>
        <v>0</v>
      </c>
      <c r="AZ170" s="265">
        <f>+GAMS!AZ11</f>
        <v>0</v>
      </c>
      <c r="BA170" s="265">
        <f>+GAMS!BA11</f>
        <v>0</v>
      </c>
      <c r="BB170" s="265">
        <f>+GAMS!BB11</f>
        <v>0</v>
      </c>
      <c r="BC170" s="265">
        <f>+GAMS!BC11</f>
        <v>0</v>
      </c>
      <c r="BD170" s="265">
        <f>+GAMS!BD11</f>
        <v>0</v>
      </c>
      <c r="BE170" s="265">
        <f>+GAMS!BE11</f>
        <v>0</v>
      </c>
      <c r="BF170" s="265">
        <f>+GAMS!BF11</f>
        <v>0</v>
      </c>
      <c r="BG170" s="265">
        <f>+GAMS!BG11</f>
        <v>0</v>
      </c>
      <c r="BH170" s="265">
        <f>+GAMS!BH11</f>
        <v>0</v>
      </c>
      <c r="BI170" s="265">
        <f>+GAMS!BI11</f>
        <v>0</v>
      </c>
      <c r="BJ170" s="265">
        <f>+GAMS!BJ11</f>
        <v>0</v>
      </c>
      <c r="BK170" s="265">
        <f>+GAMS!BK11</f>
        <v>0</v>
      </c>
      <c r="BL170" s="265">
        <f>+GAMS!BL11</f>
        <v>0</v>
      </c>
      <c r="BM170" s="265">
        <f>+GAMS!BM11</f>
        <v>0</v>
      </c>
      <c r="BN170" s="265">
        <f>+GAMS!BN11</f>
        <v>0</v>
      </c>
      <c r="BO170" s="265">
        <f>+GAMS!BO11</f>
        <v>0</v>
      </c>
      <c r="BP170" s="265">
        <f>+GAMS!BP11</f>
        <v>0</v>
      </c>
      <c r="BQ170" s="265">
        <f>+GAMS!BQ11</f>
        <v>0</v>
      </c>
      <c r="BR170" s="265">
        <f>+GAMS!BR11</f>
        <v>0</v>
      </c>
      <c r="BS170" s="265">
        <f>+GAMS!BS11</f>
        <v>0</v>
      </c>
      <c r="BT170" s="265">
        <f>+GAMS!BT11</f>
        <v>0</v>
      </c>
      <c r="BU170" s="265">
        <f>+GAMS!BU11</f>
        <v>0</v>
      </c>
      <c r="BV170" s="265">
        <f>+GAMS!BV11</f>
        <v>0</v>
      </c>
      <c r="BW170" s="265">
        <f>+GAMS!BW11</f>
        <v>0</v>
      </c>
      <c r="BX170" s="265">
        <f>+GAMS!BX11</f>
        <v>0</v>
      </c>
      <c r="BY170" s="265">
        <f>+GAMS!BY11</f>
        <v>0</v>
      </c>
      <c r="BZ170" s="265">
        <f>+GAMS!BZ11</f>
        <v>0</v>
      </c>
      <c r="CA170" s="265">
        <f>+GAMS!CA11</f>
        <v>0</v>
      </c>
      <c r="CB170" s="265">
        <f>+GAMS!CB11</f>
        <v>0</v>
      </c>
      <c r="CC170" s="265">
        <f>+GAMS!CC11</f>
        <v>0</v>
      </c>
      <c r="CD170" s="265">
        <f>+GAMS!CD11</f>
        <v>0</v>
      </c>
    </row>
    <row r="171" spans="1:82" s="265" customFormat="1" ht="21.6" customHeight="1" x14ac:dyDescent="0.25">
      <c r="A171" s="311" t="str">
        <f>+GAMS!A12</f>
        <v>Industrial CO2 GtCO2/yr</v>
      </c>
      <c r="B171" s="265">
        <f>+GAMS!B12</f>
        <v>37.336200100500001</v>
      </c>
      <c r="C171" s="265">
        <f>+GAMS!C12</f>
        <v>38.131322774799997</v>
      </c>
      <c r="D171" s="265">
        <f>+GAMS!D12</f>
        <v>34.515239318900001</v>
      </c>
      <c r="E171" s="265">
        <f>+GAMS!E12</f>
        <v>35.135280137499997</v>
      </c>
      <c r="F171" s="265">
        <f>+GAMS!F12</f>
        <v>35.540701767599998</v>
      </c>
      <c r="G171" s="265">
        <f>+GAMS!G12</f>
        <v>35.5613826035</v>
      </c>
      <c r="H171" s="265">
        <f>+GAMS!H12</f>
        <v>35.149350464999998</v>
      </c>
      <c r="I171" s="265">
        <f>+GAMS!I12</f>
        <v>34.993031424900003</v>
      </c>
      <c r="J171" s="265">
        <f>+GAMS!J12</f>
        <v>34.528332625600001</v>
      </c>
      <c r="K171" s="265">
        <f>+GAMS!K12</f>
        <v>33.7296365228</v>
      </c>
      <c r="L171" s="265">
        <f>+GAMS!L12</f>
        <v>32.567400276299999</v>
      </c>
      <c r="M171" s="265">
        <f>+GAMS!M12</f>
        <v>31.007783206500001</v>
      </c>
      <c r="N171" s="265">
        <f>+GAMS!N12</f>
        <v>29.012334586200001</v>
      </c>
      <c r="O171" s="265">
        <f>+GAMS!O12</f>
        <v>26.537653003799999</v>
      </c>
      <c r="P171" s="265">
        <f>+GAMS!P12</f>
        <v>23.534914277599999</v>
      </c>
      <c r="Q171" s="265">
        <f>+GAMS!Q12</f>
        <v>19.949061882900001</v>
      </c>
      <c r="R171" s="265">
        <f>+GAMS!R12</f>
        <v>15.7171155227</v>
      </c>
      <c r="S171" s="265">
        <f>+GAMS!S12</f>
        <v>11.4735188721</v>
      </c>
      <c r="T171" s="265">
        <f>+GAMS!T12</f>
        <v>6.5724669384999999</v>
      </c>
      <c r="U171" s="265">
        <f>+GAMS!U12</f>
        <v>0.93053807879999995</v>
      </c>
      <c r="V171" s="265">
        <f>+GAMS!V12</f>
        <v>-5.5567680629999998</v>
      </c>
      <c r="W171" s="265">
        <f>+GAMS!W12</f>
        <v>-12.886397945200001</v>
      </c>
      <c r="X171" s="265">
        <f>+GAMS!X12</f>
        <v>-13.6124835221</v>
      </c>
      <c r="Y171" s="265">
        <f>+GAMS!Y12</f>
        <v>-14.3956169006</v>
      </c>
      <c r="Z171" s="265">
        <f>+GAMS!Z12</f>
        <v>-15.2351149482</v>
      </c>
      <c r="AA171" s="265">
        <f>+GAMS!AA12</f>
        <v>-16.1321741605</v>
      </c>
      <c r="AB171" s="265">
        <f>+GAMS!AB12</f>
        <v>-17.0891858102</v>
      </c>
      <c r="AC171" s="265">
        <f>+GAMS!AC12</f>
        <v>-18.1093036394</v>
      </c>
      <c r="AD171" s="265">
        <f>+GAMS!AD12</f>
        <v>-19.194473594200002</v>
      </c>
      <c r="AE171" s="265">
        <f>+GAMS!AE12</f>
        <v>-20.329970172300001</v>
      </c>
      <c r="AF171" s="265">
        <f>+GAMS!AF12</f>
        <v>-21.5174736536</v>
      </c>
      <c r="AG171" s="265">
        <f>+GAMS!AG12</f>
        <v>-22.758634379499998</v>
      </c>
      <c r="AH171" s="265">
        <f>+GAMS!AH12</f>
        <v>-24.055018125099998</v>
      </c>
      <c r="AI171" s="265">
        <f>+GAMS!AI12</f>
        <v>-25.408005897500001</v>
      </c>
      <c r="AJ171" s="265">
        <f>+GAMS!AJ12</f>
        <v>-26.8185985177</v>
      </c>
      <c r="AK171" s="265">
        <f>+GAMS!AK12</f>
        <v>-28.287029564099999</v>
      </c>
      <c r="AL171" s="265">
        <f>+GAMS!AL12</f>
        <v>-29.811996883599999</v>
      </c>
      <c r="AM171" s="265">
        <f>+GAMS!AM12</f>
        <v>-15.6945696083</v>
      </c>
      <c r="AN171" s="265">
        <f>+GAMS!AN12</f>
        <v>-16.530170070499999</v>
      </c>
      <c r="AO171" s="265">
        <f>+GAMS!AO12</f>
        <v>-17.385962427100001</v>
      </c>
      <c r="AP171" s="265">
        <f>+GAMS!AP12</f>
        <v>-18.265443972700002</v>
      </c>
      <c r="AQ171" s="265">
        <f>+GAMS!AQ12</f>
        <v>-19.171321357299998</v>
      </c>
      <c r="AR171" s="265">
        <f>+GAMS!AR12</f>
        <v>-20.105698005200001</v>
      </c>
      <c r="AS171" s="265">
        <f>+GAMS!AS12</f>
        <v>-21.070237560500001</v>
      </c>
      <c r="AT171" s="265">
        <f>+GAMS!AT12</f>
        <v>-22.0662842164</v>
      </c>
      <c r="AU171" s="265">
        <f>+GAMS!AU12</f>
        <v>-23.094947516000001</v>
      </c>
      <c r="AV171" s="265">
        <f>+GAMS!AV12</f>
        <v>-24.157161503400001</v>
      </c>
      <c r="AW171" s="265">
        <f>+GAMS!AW12</f>
        <v>-25.253725858700001</v>
      </c>
      <c r="AX171" s="265">
        <f>+GAMS!AX12</f>
        <v>-26.385334360800002</v>
      </c>
      <c r="AY171" s="265">
        <f>+GAMS!AY12</f>
        <v>-27.552594363899999</v>
      </c>
      <c r="AZ171" s="265">
        <f>+GAMS!AZ12</f>
        <v>-28.7560398607</v>
      </c>
      <c r="BA171" s="265">
        <f>+GAMS!BA12</f>
        <v>-29.9961399548</v>
      </c>
      <c r="BB171" s="265">
        <f>+GAMS!BB12</f>
        <v>-31.273304062200001</v>
      </c>
      <c r="BC171" s="265">
        <f>+GAMS!BC12</f>
        <v>-32.587884809199998</v>
      </c>
      <c r="BD171" s="265">
        <f>+GAMS!BD12</f>
        <v>-33.940179355300003</v>
      </c>
      <c r="BE171" s="265">
        <f>+GAMS!BE12</f>
        <v>-35.330429682499997</v>
      </c>
      <c r="BF171" s="265">
        <f>+GAMS!BF12</f>
        <v>-36.758822240699999</v>
      </c>
      <c r="BG171" s="265">
        <f>+GAMS!BG12</f>
        <v>0</v>
      </c>
      <c r="BH171" s="265">
        <f>+GAMS!BH12</f>
        <v>0</v>
      </c>
      <c r="BI171" s="265">
        <f>+GAMS!BI12</f>
        <v>0</v>
      </c>
      <c r="BJ171" s="265">
        <f>+GAMS!BJ12</f>
        <v>0</v>
      </c>
      <c r="BK171" s="265">
        <f>+GAMS!BK12</f>
        <v>0</v>
      </c>
      <c r="BL171" s="265">
        <f>+GAMS!BL12</f>
        <v>0</v>
      </c>
      <c r="BM171" s="265">
        <f>+GAMS!BM12</f>
        <v>0</v>
      </c>
      <c r="BN171" s="265">
        <f>+GAMS!BN12</f>
        <v>0</v>
      </c>
      <c r="BO171" s="265">
        <f>+GAMS!BO12</f>
        <v>0</v>
      </c>
      <c r="BP171" s="265">
        <f>+GAMS!BP12</f>
        <v>0</v>
      </c>
      <c r="BQ171" s="265">
        <f>+GAMS!BQ12</f>
        <v>0</v>
      </c>
      <c r="BR171" s="265">
        <f>+GAMS!BR12</f>
        <v>0</v>
      </c>
      <c r="BS171" s="265">
        <f>+GAMS!BS12</f>
        <v>0</v>
      </c>
      <c r="BT171" s="265">
        <f>+GAMS!BT12</f>
        <v>0</v>
      </c>
      <c r="BU171" s="265">
        <f>+GAMS!BU12</f>
        <v>0</v>
      </c>
      <c r="BV171" s="265">
        <f>+GAMS!BV12</f>
        <v>0</v>
      </c>
      <c r="BW171" s="265">
        <f>+GAMS!BW12</f>
        <v>0</v>
      </c>
      <c r="BX171" s="265">
        <f>+GAMS!BX12</f>
        <v>0</v>
      </c>
      <c r="BY171" s="265">
        <f>+GAMS!BY12</f>
        <v>0</v>
      </c>
      <c r="BZ171" s="265">
        <f>+GAMS!BZ12</f>
        <v>0</v>
      </c>
      <c r="CA171" s="265">
        <f>+GAMS!CA12</f>
        <v>0</v>
      </c>
      <c r="CB171" s="265">
        <f>+GAMS!CB12</f>
        <v>0</v>
      </c>
      <c r="CC171" s="265">
        <f>+GAMS!CC12</f>
        <v>0</v>
      </c>
      <c r="CD171" s="265">
        <f>+GAMS!CD12</f>
        <v>0</v>
      </c>
    </row>
    <row r="172" spans="1:82" s="265" customFormat="1" ht="21.6" customHeight="1" x14ac:dyDescent="0.25">
      <c r="A172" s="311" t="str">
        <f>+GAMS!A13</f>
        <v>Atmospheric concentration C (ppm)</v>
      </c>
      <c r="B172" s="265">
        <f>+GAMS!B13</f>
        <v>416.20319314549999</v>
      </c>
      <c r="C172" s="265">
        <f>+GAMS!C13</f>
        <v>429.91481140370001</v>
      </c>
      <c r="D172" s="265">
        <f>+GAMS!D13</f>
        <v>441.20380843070001</v>
      </c>
      <c r="E172" s="265">
        <f>+GAMS!E13</f>
        <v>452.8951184663</v>
      </c>
      <c r="F172" s="265">
        <f>+GAMS!F13</f>
        <v>464.68531872369999</v>
      </c>
      <c r="G172" s="265">
        <f>+GAMS!G13</f>
        <v>476.38056608030001</v>
      </c>
      <c r="H172" s="265">
        <f>+GAMS!H13</f>
        <v>487.79492187580001</v>
      </c>
      <c r="I172" s="265">
        <f>+GAMS!I13</f>
        <v>499.1358977772</v>
      </c>
      <c r="J172" s="265">
        <f>+GAMS!J13</f>
        <v>510.24228935330001</v>
      </c>
      <c r="K172" s="265">
        <f>+GAMS!K13</f>
        <v>520.96407025739995</v>
      </c>
      <c r="L172" s="265">
        <f>+GAMS!L13</f>
        <v>531.14054020469996</v>
      </c>
      <c r="M172" s="265">
        <f>+GAMS!M13</f>
        <v>540.59400661400002</v>
      </c>
      <c r="N172" s="265">
        <f>+GAMS!N13</f>
        <v>549.12654041969995</v>
      </c>
      <c r="O172" s="265">
        <f>+GAMS!O13</f>
        <v>556.51744564969999</v>
      </c>
      <c r="P172" s="265">
        <f>+GAMS!P13</f>
        <v>562.52092869420005</v>
      </c>
      <c r="Q172" s="265">
        <f>+GAMS!Q13</f>
        <v>566.86375716450004</v>
      </c>
      <c r="R172" s="265">
        <f>+GAMS!R13</f>
        <v>569.2425258065</v>
      </c>
      <c r="S172" s="265">
        <f>+GAMS!S13</f>
        <v>569.71726275850006</v>
      </c>
      <c r="T172" s="265">
        <f>+GAMS!T13</f>
        <v>567.95570937959997</v>
      </c>
      <c r="U172" s="265">
        <f>+GAMS!U13</f>
        <v>563.61015418730005</v>
      </c>
      <c r="V172" s="265">
        <f>+GAMS!V13</f>
        <v>556.29911877040001</v>
      </c>
      <c r="W172" s="265">
        <f>+GAMS!W13</f>
        <v>545.67482332520001</v>
      </c>
      <c r="X172" s="265">
        <f>+GAMS!X13</f>
        <v>535.78634711610005</v>
      </c>
      <c r="Y172" s="265">
        <f>+GAMS!Y13</f>
        <v>526.24470074650003</v>
      </c>
      <c r="Z172" s="265">
        <f>+GAMS!Z13</f>
        <v>516.83214094519997</v>
      </c>
      <c r="AA172" s="265">
        <f>+GAMS!AA13</f>
        <v>507.42119343069999</v>
      </c>
      <c r="AB172" s="265">
        <f>+GAMS!AB13</f>
        <v>497.93246799320002</v>
      </c>
      <c r="AC172" s="265">
        <f>+GAMS!AC13</f>
        <v>488.31232728399999</v>
      </c>
      <c r="AD172" s="265">
        <f>+GAMS!AD13</f>
        <v>478.52209233219997</v>
      </c>
      <c r="AE172" s="265">
        <f>+GAMS!AE13</f>
        <v>468.54163617739999</v>
      </c>
      <c r="AF172" s="265">
        <f>+GAMS!AF13</f>
        <v>458.35523654100001</v>
      </c>
      <c r="AG172" s="265">
        <f>+GAMS!AG13</f>
        <v>447.95061829849999</v>
      </c>
      <c r="AH172" s="265">
        <f>+GAMS!AH13</f>
        <v>437.31862318740002</v>
      </c>
      <c r="AI172" s="265">
        <f>+GAMS!AI13</f>
        <v>426.4532641033</v>
      </c>
      <c r="AJ172" s="265">
        <f>+GAMS!AJ13</f>
        <v>415.35207477220001</v>
      </c>
      <c r="AK172" s="265">
        <f>+GAMS!AK13</f>
        <v>404.0167798352</v>
      </c>
      <c r="AL172" s="265">
        <f>+GAMS!AL13</f>
        <v>392.45443415149998</v>
      </c>
      <c r="AM172" s="265">
        <f>+GAMS!AM13</f>
        <v>389.57161022280002</v>
      </c>
      <c r="AN172" s="265">
        <f>+GAMS!AN13</f>
        <v>385.2027482025</v>
      </c>
      <c r="AO172" s="265">
        <f>+GAMS!AO13</f>
        <v>380.11594696050003</v>
      </c>
      <c r="AP172" s="265">
        <f>+GAMS!AP13</f>
        <v>374.59864252070003</v>
      </c>
      <c r="AQ172" s="265">
        <f>+GAMS!AQ13</f>
        <v>368.75817055279998</v>
      </c>
      <c r="AR172" s="265">
        <f>+GAMS!AR13</f>
        <v>362.63726950009999</v>
      </c>
      <c r="AS172" s="265">
        <f>+GAMS!AS13</f>
        <v>356.25659357550001</v>
      </c>
      <c r="AT172" s="265">
        <f>+GAMS!AT13</f>
        <v>349.62992260150003</v>
      </c>
      <c r="AU172" s="265">
        <f>+GAMS!AU13</f>
        <v>342.76952193480003</v>
      </c>
      <c r="AV172" s="265">
        <f>+GAMS!AV13</f>
        <v>335.68806793020002</v>
      </c>
      <c r="AW172" s="265">
        <f>+GAMS!AW13</f>
        <v>328.39941302070002</v>
      </c>
      <c r="AX172" s="265">
        <f>+GAMS!AX13</f>
        <v>320.9189611525</v>
      </c>
      <c r="AY172" s="265">
        <f>+GAMS!AY13</f>
        <v>313.26389415860001</v>
      </c>
      <c r="AZ172" s="265">
        <f>+GAMS!AZ13</f>
        <v>305.45330477279998</v>
      </c>
      <c r="BA172" s="265">
        <f>+GAMS!BA13</f>
        <v>297.5082245424</v>
      </c>
      <c r="BB172" s="265">
        <f>+GAMS!BB13</f>
        <v>289.45150798809999</v>
      </c>
      <c r="BC172" s="265">
        <f>+GAMS!BC13</f>
        <v>281.3075292753</v>
      </c>
      <c r="BD172" s="265">
        <f>+GAMS!BD13</f>
        <v>273.10167174899999</v>
      </c>
      <c r="BE172" s="265">
        <f>+GAMS!BE13</f>
        <v>264.85966526649997</v>
      </c>
      <c r="BF172" s="265">
        <f>+GAMS!BF13</f>
        <v>256.60697365350001</v>
      </c>
      <c r="BG172" s="265">
        <f>+GAMS!BG13</f>
        <v>266.62005960580001</v>
      </c>
      <c r="BH172" s="265">
        <f>+GAMS!BH13</f>
        <v>272.22593933079997</v>
      </c>
      <c r="BI172" s="265">
        <f>+GAMS!BI13</f>
        <v>276.13387693620001</v>
      </c>
      <c r="BJ172" s="265">
        <f>+GAMS!BJ13</f>
        <v>278.9630670903</v>
      </c>
      <c r="BK172" s="265">
        <f>+GAMS!BK13</f>
        <v>281.08792734090002</v>
      </c>
      <c r="BL172" s="265">
        <f>+GAMS!BL13</f>
        <v>282.7490794492</v>
      </c>
      <c r="BM172" s="265">
        <f>+GAMS!BM13</f>
        <v>284.10148190410001</v>
      </c>
      <c r="BN172" s="265">
        <f>+GAMS!BN13</f>
        <v>285.24503259750003</v>
      </c>
      <c r="BO172" s="265">
        <f>+GAMS!BO13</f>
        <v>286.24422632559998</v>
      </c>
      <c r="BP172" s="265">
        <f>+GAMS!BP13</f>
        <v>287.14078831569998</v>
      </c>
      <c r="BQ172" s="265">
        <f>+GAMS!BQ13</f>
        <v>287.96180124599999</v>
      </c>
      <c r="BR172" s="265">
        <f>+GAMS!BR13</f>
        <v>288.72493553769999</v>
      </c>
      <c r="BS172" s="265">
        <f>+GAMS!BS13</f>
        <v>289.44181473280003</v>
      </c>
      <c r="BT172" s="265">
        <f>+GAMS!BT13</f>
        <v>290.1201794264</v>
      </c>
      <c r="BU172" s="265">
        <f>+GAMS!BU13</f>
        <v>290.76527726810002</v>
      </c>
      <c r="BV172" s="265">
        <f>+GAMS!BV13</f>
        <v>291.38075474879997</v>
      </c>
      <c r="BW172" s="265">
        <f>+GAMS!BW13</f>
        <v>291.96922859310001</v>
      </c>
      <c r="BX172" s="265">
        <f>+GAMS!BX13</f>
        <v>292.53265136580001</v>
      </c>
      <c r="BY172" s="265">
        <f>+GAMS!BY13</f>
        <v>293.07254509199998</v>
      </c>
      <c r="BZ172" s="265">
        <f>+GAMS!BZ13</f>
        <v>293.59015034819998</v>
      </c>
      <c r="CA172" s="265">
        <f>+GAMS!CA13</f>
        <v>294.08652130199999</v>
      </c>
      <c r="CB172" s="265">
        <f>+GAMS!CB13</f>
        <v>294.56258624380001</v>
      </c>
      <c r="CC172" s="265">
        <f>+GAMS!CC13</f>
        <v>295.01918612309998</v>
      </c>
      <c r="CD172" s="265">
        <f>+GAMS!CD13</f>
        <v>295.45709908750001</v>
      </c>
    </row>
    <row r="173" spans="1:82" s="265" customFormat="1" ht="21.6" customHeight="1" x14ac:dyDescent="0.25">
      <c r="A173" s="311" t="str">
        <f>+GAMS!A14</f>
        <v>Atmospheric concentrations GtC</v>
      </c>
      <c r="B173" s="265">
        <f>+GAMS!B14</f>
        <v>886.51280139999994</v>
      </c>
      <c r="C173" s="265">
        <f>+GAMS!C14</f>
        <v>915.71854828979997</v>
      </c>
      <c r="D173" s="265">
        <f>+GAMS!D14</f>
        <v>939.76411195729997</v>
      </c>
      <c r="E173" s="265">
        <f>+GAMS!E14</f>
        <v>964.66660233319999</v>
      </c>
      <c r="F173" s="265">
        <f>+GAMS!F14</f>
        <v>989.77972888149998</v>
      </c>
      <c r="G173" s="265">
        <f>+GAMS!G14</f>
        <v>1014.690605751</v>
      </c>
      <c r="H173" s="265">
        <f>+GAMS!H14</f>
        <v>1039.0031835953</v>
      </c>
      <c r="I173" s="265">
        <f>+GAMS!I14</f>
        <v>1063.1594622655</v>
      </c>
      <c r="J173" s="265">
        <f>+GAMS!J14</f>
        <v>1086.8160763225001</v>
      </c>
      <c r="K173" s="265">
        <f>+GAMS!K14</f>
        <v>1109.6534696481999</v>
      </c>
      <c r="L173" s="265">
        <f>+GAMS!L14</f>
        <v>1131.3293506359</v>
      </c>
      <c r="M173" s="265">
        <f>+GAMS!M14</f>
        <v>1151.4652340877999</v>
      </c>
      <c r="N173" s="265">
        <f>+GAMS!N14</f>
        <v>1169.6395310938999</v>
      </c>
      <c r="O173" s="265">
        <f>+GAMS!O14</f>
        <v>1185.3821592339</v>
      </c>
      <c r="P173" s="265">
        <f>+GAMS!P14</f>
        <v>1198.1695781187</v>
      </c>
      <c r="Q173" s="265">
        <f>+GAMS!Q14</f>
        <v>1207.4198027604</v>
      </c>
      <c r="R173" s="265">
        <f>+GAMS!R14</f>
        <v>1212.4865799678</v>
      </c>
      <c r="S173" s="265">
        <f>+GAMS!S14</f>
        <v>1213.4977696756</v>
      </c>
      <c r="T173" s="265">
        <f>+GAMS!T14</f>
        <v>1209.7456609786</v>
      </c>
      <c r="U173" s="265">
        <f>+GAMS!U14</f>
        <v>1200.4896284189001</v>
      </c>
      <c r="V173" s="265">
        <f>+GAMS!V14</f>
        <v>1184.9171229809999</v>
      </c>
      <c r="W173" s="265">
        <f>+GAMS!W14</f>
        <v>1162.2873736826</v>
      </c>
      <c r="X173" s="265">
        <f>+GAMS!X14</f>
        <v>1141.2249193572</v>
      </c>
      <c r="Y173" s="265">
        <f>+GAMS!Y14</f>
        <v>1120.9012125899999</v>
      </c>
      <c r="Z173" s="265">
        <f>+GAMS!Z14</f>
        <v>1100.8524602133</v>
      </c>
      <c r="AA173" s="265">
        <f>+GAMS!AA14</f>
        <v>1080.8071420074</v>
      </c>
      <c r="AB173" s="265">
        <f>+GAMS!AB14</f>
        <v>1060.5961568255</v>
      </c>
      <c r="AC173" s="265">
        <f>+GAMS!AC14</f>
        <v>1040.1052571149</v>
      </c>
      <c r="AD173" s="265">
        <f>+GAMS!AD14</f>
        <v>1019.2520566676</v>
      </c>
      <c r="AE173" s="265">
        <f>+GAMS!AE14</f>
        <v>997.99368505780001</v>
      </c>
      <c r="AF173" s="265">
        <f>+GAMS!AF14</f>
        <v>976.29665383240001</v>
      </c>
      <c r="AG173" s="265">
        <f>+GAMS!AG14</f>
        <v>954.13481697580005</v>
      </c>
      <c r="AH173" s="265">
        <f>+GAMS!AH14</f>
        <v>931.48866738920003</v>
      </c>
      <c r="AI173" s="265">
        <f>+GAMS!AI14</f>
        <v>908.34545254</v>
      </c>
      <c r="AJ173" s="265">
        <f>+GAMS!AJ14</f>
        <v>884.69991926470004</v>
      </c>
      <c r="AK173" s="265">
        <f>+GAMS!AK14</f>
        <v>860.55574104890002</v>
      </c>
      <c r="AL173" s="265">
        <f>+GAMS!AL14</f>
        <v>835.92794474269999</v>
      </c>
      <c r="AM173" s="265">
        <f>+GAMS!AM14</f>
        <v>829.78752977449994</v>
      </c>
      <c r="AN173" s="265">
        <f>+GAMS!AN14</f>
        <v>820.48185367129997</v>
      </c>
      <c r="AO173" s="265">
        <f>+GAMS!AO14</f>
        <v>809.6469670258</v>
      </c>
      <c r="AP173" s="265">
        <f>+GAMS!AP14</f>
        <v>797.89510856909999</v>
      </c>
      <c r="AQ173" s="265">
        <f>+GAMS!AQ14</f>
        <v>785.45490327740004</v>
      </c>
      <c r="AR173" s="265">
        <f>+GAMS!AR14</f>
        <v>772.41738403520003</v>
      </c>
      <c r="AS173" s="265">
        <f>+GAMS!AS14</f>
        <v>758.82654431569995</v>
      </c>
      <c r="AT173" s="265">
        <f>+GAMS!AT14</f>
        <v>744.71173514120005</v>
      </c>
      <c r="AU173" s="265">
        <f>+GAMS!AU14</f>
        <v>730.09908172109999</v>
      </c>
      <c r="AV173" s="265">
        <f>+GAMS!AV14</f>
        <v>715.01558469129998</v>
      </c>
      <c r="AW173" s="265">
        <f>+GAMS!AW14</f>
        <v>699.49074973400002</v>
      </c>
      <c r="AX173" s="265">
        <f>+GAMS!AX14</f>
        <v>683.55738725480001</v>
      </c>
      <c r="AY173" s="265">
        <f>+GAMS!AY14</f>
        <v>667.25209455770005</v>
      </c>
      <c r="AZ173" s="265">
        <f>+GAMS!AZ14</f>
        <v>650.61553916599996</v>
      </c>
      <c r="BA173" s="265">
        <f>+GAMS!BA14</f>
        <v>633.69251827530002</v>
      </c>
      <c r="BB173" s="265">
        <f>+GAMS!BB14</f>
        <v>616.53171201459998</v>
      </c>
      <c r="BC173" s="265">
        <f>+GAMS!BC14</f>
        <v>599.18503735640002</v>
      </c>
      <c r="BD173" s="265">
        <f>+GAMS!BD14</f>
        <v>581.70656082539995</v>
      </c>
      <c r="BE173" s="265">
        <f>+GAMS!BE14</f>
        <v>564.15108701760005</v>
      </c>
      <c r="BF173" s="265">
        <f>+GAMS!BF14</f>
        <v>546.572853882</v>
      </c>
      <c r="BG173" s="265">
        <f>+GAMS!BG14</f>
        <v>567.90072696029995</v>
      </c>
      <c r="BH173" s="265">
        <f>+GAMS!BH14</f>
        <v>579.84125077459998</v>
      </c>
      <c r="BI173" s="265">
        <f>+GAMS!BI14</f>
        <v>588.16515787410003</v>
      </c>
      <c r="BJ173" s="265">
        <f>+GAMS!BJ14</f>
        <v>594.19133290230002</v>
      </c>
      <c r="BK173" s="265">
        <f>+GAMS!BK14</f>
        <v>598.7172852361</v>
      </c>
      <c r="BL173" s="265">
        <f>+GAMS!BL14</f>
        <v>602.25553922680001</v>
      </c>
      <c r="BM173" s="265">
        <f>+GAMS!BM14</f>
        <v>605.13615645569996</v>
      </c>
      <c r="BN173" s="265">
        <f>+GAMS!BN14</f>
        <v>607.57191943279997</v>
      </c>
      <c r="BO173" s="265">
        <f>+GAMS!BO14</f>
        <v>609.70020207350001</v>
      </c>
      <c r="BP173" s="265">
        <f>+GAMS!BP14</f>
        <v>611.60987911250004</v>
      </c>
      <c r="BQ173" s="265">
        <f>+GAMS!BQ14</f>
        <v>613.35863665390002</v>
      </c>
      <c r="BR173" s="265">
        <f>+GAMS!BR14</f>
        <v>614.98411269530004</v>
      </c>
      <c r="BS173" s="265">
        <f>+GAMS!BS14</f>
        <v>616.51106538090005</v>
      </c>
      <c r="BT173" s="265">
        <f>+GAMS!BT14</f>
        <v>617.95598217830002</v>
      </c>
      <c r="BU173" s="265">
        <f>+GAMS!BU14</f>
        <v>619.33004058100005</v>
      </c>
      <c r="BV173" s="265">
        <f>+GAMS!BV14</f>
        <v>620.64100761500004</v>
      </c>
      <c r="BW173" s="265">
        <f>+GAMS!BW14</f>
        <v>621.89445690340006</v>
      </c>
      <c r="BX173" s="265">
        <f>+GAMS!BX14</f>
        <v>623.0945474092</v>
      </c>
      <c r="BY173" s="265">
        <f>+GAMS!BY14</f>
        <v>624.24452104600005</v>
      </c>
      <c r="BZ173" s="265">
        <f>+GAMS!BZ14</f>
        <v>625.34702024160003</v>
      </c>
      <c r="CA173" s="265">
        <f>+GAMS!CA14</f>
        <v>626.40429037319996</v>
      </c>
      <c r="CB173" s="265">
        <f>+GAMS!CB14</f>
        <v>627.41830869930004</v>
      </c>
      <c r="CC173" s="265">
        <f>+GAMS!CC14</f>
        <v>628.39086644209999</v>
      </c>
      <c r="CD173" s="265">
        <f>+GAMS!CD14</f>
        <v>629.3236210563</v>
      </c>
    </row>
    <row r="174" spans="1:82" s="265" customFormat="1" ht="21.6" customHeight="1" x14ac:dyDescent="0.25">
      <c r="A174" s="311" t="str">
        <f>+GAMS!A15</f>
        <v xml:space="preserve">Atmospheric temperaturer (deg c above preind) </v>
      </c>
      <c r="B174" s="265">
        <f>+GAMS!B15</f>
        <v>1.24715</v>
      </c>
      <c r="C174" s="265">
        <f>+GAMS!C15</f>
        <v>1.4248440902999999</v>
      </c>
      <c r="D174" s="265">
        <f>+GAMS!D15</f>
        <v>1.5463165860000001</v>
      </c>
      <c r="E174" s="265">
        <f>+GAMS!E15</f>
        <v>1.6481447509</v>
      </c>
      <c r="F174" s="265">
        <f>+GAMS!F15</f>
        <v>1.7435344014</v>
      </c>
      <c r="G174" s="265">
        <f>+GAMS!G15</f>
        <v>1.8355835949999999</v>
      </c>
      <c r="H174" s="265">
        <f>+GAMS!H15</f>
        <v>1.924408473</v>
      </c>
      <c r="I174" s="265">
        <f>+GAMS!I15</f>
        <v>2.0107163115</v>
      </c>
      <c r="J174" s="265">
        <f>+GAMS!J15</f>
        <v>2.0944749528000002</v>
      </c>
      <c r="K174" s="265">
        <f>+GAMS!K15</f>
        <v>2.1751116660999998</v>
      </c>
      <c r="L174" s="265">
        <f>+GAMS!L15</f>
        <v>2.2518912767999999</v>
      </c>
      <c r="M174" s="265">
        <f>+GAMS!M15</f>
        <v>2.3240014347</v>
      </c>
      <c r="N174" s="265">
        <f>+GAMS!N15</f>
        <v>2.3905626730999998</v>
      </c>
      <c r="O174" s="265">
        <f>+GAMS!O15</f>
        <v>2.4506173412000001</v>
      </c>
      <c r="P174" s="265">
        <f>+GAMS!P15</f>
        <v>2.5031104064999998</v>
      </c>
      <c r="Q174" s="265">
        <f>+GAMS!Q15</f>
        <v>2.5468639283000001</v>
      </c>
      <c r="R174" s="265">
        <f>+GAMS!R15</f>
        <v>2.5805426838000001</v>
      </c>
      <c r="S174" s="265">
        <f>+GAMS!S15</f>
        <v>2.597523405</v>
      </c>
      <c r="T174" s="265">
        <f>+GAMS!T15</f>
        <v>2.6011335414999999</v>
      </c>
      <c r="U174" s="265">
        <f>+GAMS!U15</f>
        <v>2.5911288153999998</v>
      </c>
      <c r="V174" s="265">
        <f>+GAMS!V15</f>
        <v>2.5659428067999999</v>
      </c>
      <c r="W174" s="265">
        <f>+GAMS!W15</f>
        <v>2.5234844255</v>
      </c>
      <c r="X174" s="265">
        <f>+GAMS!X15</f>
        <v>2.4760724042</v>
      </c>
      <c r="Y174" s="265">
        <f>+GAMS!Y15</f>
        <v>2.4287914738</v>
      </c>
      <c r="Z174" s="265">
        <f>+GAMS!Z15</f>
        <v>2.3821992729999999</v>
      </c>
      <c r="AA174" s="265">
        <f>+GAMS!AA15</f>
        <v>2.3358171324999999</v>
      </c>
      <c r="AB174" s="265">
        <f>+GAMS!AB15</f>
        <v>2.2890249403</v>
      </c>
      <c r="AC174" s="265">
        <f>+GAMS!AC15</f>
        <v>2.2412523595999998</v>
      </c>
      <c r="AD174" s="265">
        <f>+GAMS!AD15</f>
        <v>2.1919985905999999</v>
      </c>
      <c r="AE174" s="265">
        <f>+GAMS!AE15</f>
        <v>2.1408530707</v>
      </c>
      <c r="AF174" s="265">
        <f>+GAMS!AF15</f>
        <v>2.0874497456999999</v>
      </c>
      <c r="AG174" s="265">
        <f>+GAMS!AG15</f>
        <v>2.0314479560000001</v>
      </c>
      <c r="AH174" s="265">
        <f>+GAMS!AH15</f>
        <v>1.9725234626000001</v>
      </c>
      <c r="AI174" s="265">
        <f>+GAMS!AI15</f>
        <v>1.9103641108</v>
      </c>
      <c r="AJ174" s="265">
        <f>+GAMS!AJ15</f>
        <v>1.8446683851000001</v>
      </c>
      <c r="AK174" s="265">
        <f>+GAMS!AK15</f>
        <v>1.7751467176</v>
      </c>
      <c r="AL174" s="265">
        <f>+GAMS!AL15</f>
        <v>1.7015265750999999</v>
      </c>
      <c r="AM174" s="265">
        <f>+GAMS!AM15</f>
        <v>1.6651941949</v>
      </c>
      <c r="AN174" s="265">
        <f>+GAMS!AN15</f>
        <v>1.6350796213000001</v>
      </c>
      <c r="AO174" s="265">
        <f>+GAMS!AO15</f>
        <v>1.6027239712000001</v>
      </c>
      <c r="AP174" s="265">
        <f>+GAMS!AP15</f>
        <v>1.5668624914</v>
      </c>
      <c r="AQ174" s="265">
        <f>+GAMS!AQ15</f>
        <v>1.5275359566</v>
      </c>
      <c r="AR174" s="265">
        <f>+GAMS!AR15</f>
        <v>1.4848731905999999</v>
      </c>
      <c r="AS174" s="265">
        <f>+GAMS!AS15</f>
        <v>1.4389227840000001</v>
      </c>
      <c r="AT174" s="265">
        <f>+GAMS!AT15</f>
        <v>1.3896721801</v>
      </c>
      <c r="AU174" s="265">
        <f>+GAMS!AU15</f>
        <v>1.3370780002</v>
      </c>
      <c r="AV174" s="265">
        <f>+GAMS!AV15</f>
        <v>1.2810843633</v>
      </c>
      <c r="AW174" s="265">
        <f>+GAMS!AW15</f>
        <v>1.2216326012000001</v>
      </c>
      <c r="AX174" s="265">
        <f>+GAMS!AX15</f>
        <v>1.1586669053</v>
      </c>
      <c r="AY174" s="265">
        <f>+GAMS!AY15</f>
        <v>1.0921383764000001</v>
      </c>
      <c r="AZ174" s="265">
        <f>+GAMS!AZ15</f>
        <v>1.0220084714</v>
      </c>
      <c r="BA174" s="265">
        <f>+GAMS!BA15</f>
        <v>0.94825205030000004</v>
      </c>
      <c r="BB174" s="265">
        <f>+GAMS!BB15</f>
        <v>0.87085978900000005</v>
      </c>
      <c r="BC174" s="265">
        <f>+GAMS!BC15</f>
        <v>0.78983948449999997</v>
      </c>
      <c r="BD174" s="265">
        <f>+GAMS!BD15</f>
        <v>0.70521574620000005</v>
      </c>
      <c r="BE174" s="265">
        <f>+GAMS!BE15</f>
        <v>0.61702796599999998</v>
      </c>
      <c r="BF174" s="265">
        <f>+GAMS!BF15</f>
        <v>0.52532762119999998</v>
      </c>
      <c r="BG174" s="265">
        <f>+GAMS!BG15</f>
        <v>0.55802560329999995</v>
      </c>
      <c r="BH174" s="265">
        <f>+GAMS!BH15</f>
        <v>0.59919650349999998</v>
      </c>
      <c r="BI174" s="265">
        <f>+GAMS!BI15</f>
        <v>0.63145575750000005</v>
      </c>
      <c r="BJ174" s="265">
        <f>+GAMS!BJ15</f>
        <v>0.65406418659999999</v>
      </c>
      <c r="BK174" s="265">
        <f>+GAMS!BK15</f>
        <v>0.66934424670000003</v>
      </c>
      <c r="BL174" s="265">
        <f>+GAMS!BL15</f>
        <v>0.67956855569999997</v>
      </c>
      <c r="BM174" s="265">
        <f>+GAMS!BM15</f>
        <v>0.68641346209999998</v>
      </c>
      <c r="BN174" s="265">
        <f>+GAMS!BN15</f>
        <v>0.69101660949999999</v>
      </c>
      <c r="BO174" s="265">
        <f>+GAMS!BO15</f>
        <v>0.69412764329999999</v>
      </c>
      <c r="BP174" s="265">
        <f>+GAMS!BP15</f>
        <v>0.69623593409999995</v>
      </c>
      <c r="BQ174" s="265">
        <f>+GAMS!BQ15</f>
        <v>0.69766074160000002</v>
      </c>
      <c r="BR174" s="265">
        <f>+GAMS!BR15</f>
        <v>0.69861116010000002</v>
      </c>
      <c r="BS174" s="265">
        <f>+GAMS!BS15</f>
        <v>0.6992250941</v>
      </c>
      <c r="BT174" s="265">
        <f>+GAMS!BT15</f>
        <v>0.69959439440000004</v>
      </c>
      <c r="BU174" s="265">
        <f>+GAMS!BU15</f>
        <v>0.69978102980000001</v>
      </c>
      <c r="BV174" s="265">
        <f>+GAMS!BV15</f>
        <v>0.69982748989999999</v>
      </c>
      <c r="BW174" s="265">
        <f>+GAMS!BW15</f>
        <v>0.69976348590000004</v>
      </c>
      <c r="BX174" s="265">
        <f>+GAMS!BX15</f>
        <v>0.69961027499999995</v>
      </c>
      <c r="BY174" s="265">
        <f>+GAMS!BY15</f>
        <v>0.69938345899999999</v>
      </c>
      <c r="BZ174" s="265">
        <f>+GAMS!BZ15</f>
        <v>0.69909480420000003</v>
      </c>
      <c r="CA174" s="265">
        <f>+GAMS!CA15</f>
        <v>0.69875343059999995</v>
      </c>
      <c r="CB174" s="265">
        <f>+GAMS!CB15</f>
        <v>0.69836659550000002</v>
      </c>
      <c r="CC174" s="265">
        <f>+GAMS!CC15</f>
        <v>0.6979402146</v>
      </c>
      <c r="CD174" s="265">
        <f>+GAMS!CD15</f>
        <v>0.69747921359999998</v>
      </c>
    </row>
    <row r="175" spans="1:82" s="265" customFormat="1" ht="21.6" customHeight="1" x14ac:dyDescent="0.25">
      <c r="A175" s="311" t="str">
        <f>+GAMS!A16</f>
        <v>Total forcings w/m2</v>
      </c>
      <c r="B175" s="265">
        <f>+GAMS!B16</f>
        <v>2.7918384643</v>
      </c>
      <c r="C175" s="265">
        <f>+GAMS!C16</f>
        <v>3.0139137946000001</v>
      </c>
      <c r="D175" s="265">
        <f>+GAMS!D16</f>
        <v>3.1948395667999998</v>
      </c>
      <c r="E175" s="265">
        <f>+GAMS!E16</f>
        <v>3.3638747014999999</v>
      </c>
      <c r="F175" s="265">
        <f>+GAMS!F16</f>
        <v>3.5290935186999999</v>
      </c>
      <c r="G175" s="265">
        <f>+GAMS!G16</f>
        <v>3.6881724048</v>
      </c>
      <c r="H175" s="265">
        <f>+GAMS!H16</f>
        <v>3.8387473860000001</v>
      </c>
      <c r="I175" s="265">
        <f>+GAMS!I16</f>
        <v>3.9830905875</v>
      </c>
      <c r="J175" s="265">
        <f>+GAMS!J16</f>
        <v>4.1205680691</v>
      </c>
      <c r="K175" s="265">
        <f>+GAMS!K16</f>
        <v>4.2495334359000001</v>
      </c>
      <c r="L175" s="265">
        <f>+GAMS!L16</f>
        <v>4.3683485929000003</v>
      </c>
      <c r="M175" s="265">
        <f>+GAMS!M16</f>
        <v>4.4753032283999996</v>
      </c>
      <c r="N175" s="265">
        <f>+GAMS!N16</f>
        <v>4.5685685694</v>
      </c>
      <c r="O175" s="265">
        <f>+GAMS!O16</f>
        <v>4.6461546049000004</v>
      </c>
      <c r="P175" s="265">
        <f>+GAMS!P16</f>
        <v>4.7058617841999997</v>
      </c>
      <c r="Q175" s="265">
        <f>+GAMS!Q16</f>
        <v>4.7452209695000001</v>
      </c>
      <c r="R175" s="265">
        <f>+GAMS!R16</f>
        <v>4.7614122195000004</v>
      </c>
      <c r="S175" s="265">
        <f>+GAMS!S16</f>
        <v>4.7351659754000002</v>
      </c>
      <c r="T175" s="265">
        <f>+GAMS!T16</f>
        <v>4.6836487265000004</v>
      </c>
      <c r="U175" s="265">
        <f>+GAMS!U16</f>
        <v>4.6033701595999998</v>
      </c>
      <c r="V175" s="265">
        <f>+GAMS!V16</f>
        <v>4.4900141830000004</v>
      </c>
      <c r="W175" s="265">
        <f>+GAMS!W16</f>
        <v>4.3388870665999999</v>
      </c>
      <c r="X175" s="265">
        <f>+GAMS!X16</f>
        <v>4.1911529036999999</v>
      </c>
      <c r="Y175" s="265">
        <f>+GAMS!Y16</f>
        <v>4.0513475864000004</v>
      </c>
      <c r="Z175" s="265">
        <f>+GAMS!Z16</f>
        <v>3.9163657130999998</v>
      </c>
      <c r="AA175" s="265">
        <f>+GAMS!AA16</f>
        <v>3.7840596962999999</v>
      </c>
      <c r="AB175" s="265">
        <f>+GAMS!AB16</f>
        <v>3.652825322</v>
      </c>
      <c r="AC175" s="265">
        <f>+GAMS!AC16</f>
        <v>3.5213706169000001</v>
      </c>
      <c r="AD175" s="265">
        <f>+GAMS!AD16</f>
        <v>3.3885968541999998</v>
      </c>
      <c r="AE175" s="265">
        <f>+GAMS!AE16</f>
        <v>3.2536421977000001</v>
      </c>
      <c r="AF175" s="265">
        <f>+GAMS!AF16</f>
        <v>3.1157150097000001</v>
      </c>
      <c r="AG175" s="265">
        <f>+GAMS!AG16</f>
        <v>2.9740745295000002</v>
      </c>
      <c r="AH175" s="265">
        <f>+GAMS!AH16</f>
        <v>2.8280192528999999</v>
      </c>
      <c r="AI175" s="265">
        <f>+GAMS!AI16</f>
        <v>2.6768807496</v>
      </c>
      <c r="AJ175" s="265">
        <f>+GAMS!AJ16</f>
        <v>2.5200224118999999</v>
      </c>
      <c r="AK175" s="265">
        <f>+GAMS!AK16</f>
        <v>2.3568442352000001</v>
      </c>
      <c r="AL175" s="265">
        <f>+GAMS!AL16</f>
        <v>2.1867968887</v>
      </c>
      <c r="AM175" s="265">
        <f>+GAMS!AM16</f>
        <v>2.1403288591999998</v>
      </c>
      <c r="AN175" s="265">
        <f>+GAMS!AN16</f>
        <v>2.0797693056000002</v>
      </c>
      <c r="AO175" s="265">
        <f>+GAMS!AO16</f>
        <v>2.007311391</v>
      </c>
      <c r="AP175" s="265">
        <f>+GAMS!AP16</f>
        <v>1.9269208549000001</v>
      </c>
      <c r="AQ175" s="265">
        <f>+GAMS!AQ16</f>
        <v>1.83998492</v>
      </c>
      <c r="AR175" s="265">
        <f>+GAMS!AR16</f>
        <v>1.7469435583999999</v>
      </c>
      <c r="AS175" s="265">
        <f>+GAMS!AS16</f>
        <v>1.6478954047000001</v>
      </c>
      <c r="AT175" s="265">
        <f>+GAMS!AT16</f>
        <v>1.5428178659</v>
      </c>
      <c r="AU175" s="265">
        <f>+GAMS!AU16</f>
        <v>1.4316467503999999</v>
      </c>
      <c r="AV175" s="265">
        <f>+GAMS!AV16</f>
        <v>1.3143065923999999</v>
      </c>
      <c r="AW175" s="265">
        <f>+GAMS!AW16</f>
        <v>1.1907245123000001</v>
      </c>
      <c r="AX175" s="265">
        <f>+GAMS!AX16</f>
        <v>1.0608389961</v>
      </c>
      <c r="AY175" s="265">
        <f>+GAMS!AY16</f>
        <v>0.92460726920000003</v>
      </c>
      <c r="AZ175" s="265">
        <f>+GAMS!AZ16</f>
        <v>0.78201214200000002</v>
      </c>
      <c r="BA175" s="265">
        <f>+GAMS!BA16</f>
        <v>0.63306805450000003</v>
      </c>
      <c r="BB175" s="265">
        <f>+GAMS!BB16</f>
        <v>0.47782541849999999</v>
      </c>
      <c r="BC175" s="265">
        <f>+GAMS!BC16</f>
        <v>0.3163720015</v>
      </c>
      <c r="BD175" s="265">
        <f>+GAMS!BD16</f>
        <v>0.14883024889999999</v>
      </c>
      <c r="BE175" s="265">
        <f>+GAMS!BE16</f>
        <v>-2.4649273999999999E-2</v>
      </c>
      <c r="BF175" s="265">
        <f>+GAMS!BF16</f>
        <v>-0.20389484599999999</v>
      </c>
      <c r="BG175" s="265">
        <f>+GAMS!BG16</f>
        <v>1.33362008E-2</v>
      </c>
      <c r="BH175" s="265">
        <f>+GAMS!BH16</f>
        <v>0.1388825735</v>
      </c>
      <c r="BI175" s="265">
        <f>+GAMS!BI16</f>
        <v>0.2262150544</v>
      </c>
      <c r="BJ175" s="265">
        <f>+GAMS!BJ16</f>
        <v>0.28962300940000002</v>
      </c>
      <c r="BK175" s="265">
        <f>+GAMS!BK16</f>
        <v>0.33747844570000002</v>
      </c>
      <c r="BL175" s="265">
        <f>+GAMS!BL16</f>
        <v>0.37504734820000002</v>
      </c>
      <c r="BM175" s="265">
        <f>+GAMS!BM16</f>
        <v>0.40568387719999999</v>
      </c>
      <c r="BN175" s="265">
        <f>+GAMS!BN16</f>
        <v>0.43154417719999999</v>
      </c>
      <c r="BO175" s="265">
        <f>+GAMS!BO16</f>
        <v>0.45402599110000003</v>
      </c>
      <c r="BP175" s="265">
        <f>+GAMS!BP16</f>
        <v>0.47404341370000003</v>
      </c>
      <c r="BQ175" s="265">
        <f>+GAMS!BQ16</f>
        <v>0.49220041730000003</v>
      </c>
      <c r="BR175" s="265">
        <f>+GAMS!BR16</f>
        <v>0.50890121710000003</v>
      </c>
      <c r="BS175" s="265">
        <f>+GAMS!BS16</f>
        <v>0.5244207931</v>
      </c>
      <c r="BT175" s="265">
        <f>+GAMS!BT16</f>
        <v>0.53895009390000004</v>
      </c>
      <c r="BU175" s="265">
        <f>+GAMS!BU16</f>
        <v>0.55262508300000002</v>
      </c>
      <c r="BV175" s="265">
        <f>+GAMS!BV16</f>
        <v>0.56554544559999997</v>
      </c>
      <c r="BW175" s="265">
        <f>+GAMS!BW16</f>
        <v>0.57778666749999996</v>
      </c>
      <c r="BX175" s="265">
        <f>+GAMS!BX16</f>
        <v>0.5894078613</v>
      </c>
      <c r="BY175" s="265">
        <f>+GAMS!BY16</f>
        <v>0.60045686070000004</v>
      </c>
      <c r="BZ175" s="265">
        <f>+GAMS!BZ16</f>
        <v>0.61097355740000003</v>
      </c>
      <c r="CA175" s="265">
        <f>+GAMS!CA16</f>
        <v>0.62099210569999996</v>
      </c>
      <c r="CB175" s="265">
        <f>+GAMS!CB16</f>
        <v>0.63054239570000004</v>
      </c>
      <c r="CC175" s="265">
        <f>+GAMS!CC16</f>
        <v>0.6396510513</v>
      </c>
      <c r="CD175" s="265">
        <f>+GAMS!CD16</f>
        <v>0.64834211919999996</v>
      </c>
    </row>
    <row r="176" spans="1:82" s="265" customFormat="1" ht="21.6" customHeight="1" x14ac:dyDescent="0.25">
      <c r="A176" s="311" t="str">
        <f>+GAMS!A17</f>
        <v>Forcings, exogenous w/m2</v>
      </c>
      <c r="B176" s="265">
        <f>+GAMS!B17</f>
        <v>-5.3999999999999999E-2</v>
      </c>
      <c r="C176" s="265">
        <f>+GAMS!C17</f>
        <v>-3.4062500000000002E-2</v>
      </c>
      <c r="D176" s="265">
        <f>+GAMS!D17</f>
        <v>-1.4125E-2</v>
      </c>
      <c r="E176" s="265">
        <f>+GAMS!E17</f>
        <v>5.8125E-3</v>
      </c>
      <c r="F176" s="265">
        <f>+GAMS!F17</f>
        <v>2.5749999999999999E-2</v>
      </c>
      <c r="G176" s="265">
        <f>+GAMS!G17</f>
        <v>4.5687499999999999E-2</v>
      </c>
      <c r="H176" s="265">
        <f>+GAMS!H17</f>
        <v>6.5625000000000003E-2</v>
      </c>
      <c r="I176" s="265">
        <f>+GAMS!I17</f>
        <v>8.55625E-2</v>
      </c>
      <c r="J176" s="265">
        <f>+GAMS!J17</f>
        <v>0.1055</v>
      </c>
      <c r="K176" s="265">
        <f>+GAMS!K17</f>
        <v>0.12543750000000001</v>
      </c>
      <c r="L176" s="265">
        <f>+GAMS!L17</f>
        <v>0.145375</v>
      </c>
      <c r="M176" s="265">
        <f>+GAMS!M17</f>
        <v>0.1653125</v>
      </c>
      <c r="N176" s="265">
        <f>+GAMS!N17</f>
        <v>0.18525</v>
      </c>
      <c r="O176" s="265">
        <f>+GAMS!O17</f>
        <v>0.20518749999999999</v>
      </c>
      <c r="P176" s="265">
        <f>+GAMS!P17</f>
        <v>0.22512499999999999</v>
      </c>
      <c r="Q176" s="265">
        <f>+GAMS!Q17</f>
        <v>0.24506249999999999</v>
      </c>
      <c r="R176" s="265">
        <f>+GAMS!R17</f>
        <v>0.26500000000000001</v>
      </c>
      <c r="S176" s="265">
        <f>+GAMS!S17</f>
        <v>0.26500000000000001</v>
      </c>
      <c r="T176" s="265">
        <f>+GAMS!T17</f>
        <v>0.26500000000000001</v>
      </c>
      <c r="U176" s="265">
        <f>+GAMS!U17</f>
        <v>0.26500000000000001</v>
      </c>
      <c r="V176" s="265">
        <f>+GAMS!V17</f>
        <v>0.26500000000000001</v>
      </c>
      <c r="W176" s="265">
        <f>+GAMS!W17</f>
        <v>0.26500000000000001</v>
      </c>
      <c r="X176" s="265">
        <f>+GAMS!X17</f>
        <v>0.26500000000000001</v>
      </c>
      <c r="Y176" s="265">
        <f>+GAMS!Y17</f>
        <v>0.26500000000000001</v>
      </c>
      <c r="Z176" s="265">
        <f>+GAMS!Z17</f>
        <v>0.26500000000000001</v>
      </c>
      <c r="AA176" s="265">
        <f>+GAMS!AA17</f>
        <v>0.26500000000000001</v>
      </c>
      <c r="AB176" s="265">
        <f>+GAMS!AB17</f>
        <v>0.26500000000000001</v>
      </c>
      <c r="AC176" s="265">
        <f>+GAMS!AC17</f>
        <v>0.26500000000000001</v>
      </c>
      <c r="AD176" s="265">
        <f>+GAMS!AD17</f>
        <v>0.26500000000000001</v>
      </c>
      <c r="AE176" s="265">
        <f>+GAMS!AE17</f>
        <v>0.26500000000000001</v>
      </c>
      <c r="AF176" s="265">
        <f>+GAMS!AF17</f>
        <v>0.26500000000000001</v>
      </c>
      <c r="AG176" s="265">
        <f>+GAMS!AG17</f>
        <v>0.26500000000000001</v>
      </c>
      <c r="AH176" s="265">
        <f>+GAMS!AH17</f>
        <v>0.26500000000000001</v>
      </c>
      <c r="AI176" s="265">
        <f>+GAMS!AI17</f>
        <v>0.26500000000000001</v>
      </c>
      <c r="AJ176" s="265">
        <f>+GAMS!AJ17</f>
        <v>0.26500000000000001</v>
      </c>
      <c r="AK176" s="265">
        <f>+GAMS!AK17</f>
        <v>0.26500000000000001</v>
      </c>
      <c r="AL176" s="265">
        <f>+GAMS!AL17</f>
        <v>0.26500000000000001</v>
      </c>
      <c r="AM176" s="265">
        <f>+GAMS!AM17</f>
        <v>0.26500000000000001</v>
      </c>
      <c r="AN176" s="265">
        <f>+GAMS!AN17</f>
        <v>0.26500000000000001</v>
      </c>
      <c r="AO176" s="265">
        <f>+GAMS!AO17</f>
        <v>0.26500000000000001</v>
      </c>
      <c r="AP176" s="265">
        <f>+GAMS!AP17</f>
        <v>0.26500000000000001</v>
      </c>
      <c r="AQ176" s="265">
        <f>+GAMS!AQ17</f>
        <v>0.26500000000000001</v>
      </c>
      <c r="AR176" s="265">
        <f>+GAMS!AR17</f>
        <v>0.26500000000000001</v>
      </c>
      <c r="AS176" s="265">
        <f>+GAMS!AS17</f>
        <v>0.26500000000000001</v>
      </c>
      <c r="AT176" s="265">
        <f>+GAMS!AT17</f>
        <v>0.26500000000000001</v>
      </c>
      <c r="AU176" s="265">
        <f>+GAMS!AU17</f>
        <v>0.26500000000000001</v>
      </c>
      <c r="AV176" s="265">
        <f>+GAMS!AV17</f>
        <v>0.26500000000000001</v>
      </c>
      <c r="AW176" s="265">
        <f>+GAMS!AW17</f>
        <v>0.26500000000000001</v>
      </c>
      <c r="AX176" s="265">
        <f>+GAMS!AX17</f>
        <v>0.26500000000000001</v>
      </c>
      <c r="AY176" s="265">
        <f>+GAMS!AY17</f>
        <v>0.26500000000000001</v>
      </c>
      <c r="AZ176" s="265">
        <f>+GAMS!AZ17</f>
        <v>0.26500000000000001</v>
      </c>
      <c r="BA176" s="265">
        <f>+GAMS!BA17</f>
        <v>0.26500000000000001</v>
      </c>
      <c r="BB176" s="265">
        <f>+GAMS!BB17</f>
        <v>0.26500000000000001</v>
      </c>
      <c r="BC176" s="265">
        <f>+GAMS!BC17</f>
        <v>0.26500000000000001</v>
      </c>
      <c r="BD176" s="265">
        <f>+GAMS!BD17</f>
        <v>0.26500000000000001</v>
      </c>
      <c r="BE176" s="265">
        <f>+GAMS!BE17</f>
        <v>0.26500000000000001</v>
      </c>
      <c r="BF176" s="265">
        <f>+GAMS!BF17</f>
        <v>0.26500000000000001</v>
      </c>
      <c r="BG176" s="265">
        <f>+GAMS!BG17</f>
        <v>0.26500000000000001</v>
      </c>
      <c r="BH176" s="265">
        <f>+GAMS!BH17</f>
        <v>0.26500000000000001</v>
      </c>
      <c r="BI176" s="265">
        <f>+GAMS!BI17</f>
        <v>0.26500000000000001</v>
      </c>
      <c r="BJ176" s="265">
        <f>+GAMS!BJ17</f>
        <v>0.26500000000000001</v>
      </c>
      <c r="BK176" s="265">
        <f>+GAMS!BK17</f>
        <v>0.26500000000000001</v>
      </c>
      <c r="BL176" s="265">
        <f>+GAMS!BL17</f>
        <v>0.26500000000000001</v>
      </c>
      <c r="BM176" s="265">
        <f>+GAMS!BM17</f>
        <v>0.26500000000000001</v>
      </c>
      <c r="BN176" s="265">
        <f>+GAMS!BN17</f>
        <v>0.26500000000000001</v>
      </c>
      <c r="BO176" s="265">
        <f>+GAMS!BO17</f>
        <v>0.26500000000000001</v>
      </c>
      <c r="BP176" s="265">
        <f>+GAMS!BP17</f>
        <v>0.26500000000000001</v>
      </c>
      <c r="BQ176" s="265">
        <f>+GAMS!BQ17</f>
        <v>0.26500000000000001</v>
      </c>
      <c r="BR176" s="265">
        <f>+GAMS!BR17</f>
        <v>0.26500000000000001</v>
      </c>
      <c r="BS176" s="265">
        <f>+GAMS!BS17</f>
        <v>0.26500000000000001</v>
      </c>
      <c r="BT176" s="265">
        <f>+GAMS!BT17</f>
        <v>0.26500000000000001</v>
      </c>
      <c r="BU176" s="265">
        <f>+GAMS!BU17</f>
        <v>0.26500000000000001</v>
      </c>
      <c r="BV176" s="265">
        <f>+GAMS!BV17</f>
        <v>0.26500000000000001</v>
      </c>
      <c r="BW176" s="265">
        <f>+GAMS!BW17</f>
        <v>0.26500000000000001</v>
      </c>
      <c r="BX176" s="265">
        <f>+GAMS!BX17</f>
        <v>0.26500000000000001</v>
      </c>
      <c r="BY176" s="265">
        <f>+GAMS!BY17</f>
        <v>0.26500000000000001</v>
      </c>
      <c r="BZ176" s="265">
        <f>+GAMS!BZ17</f>
        <v>0.26500000000000001</v>
      </c>
      <c r="CA176" s="265">
        <f>+GAMS!CA17</f>
        <v>0.26500000000000001</v>
      </c>
      <c r="CB176" s="265">
        <f>+GAMS!CB17</f>
        <v>0.26500000000000001</v>
      </c>
      <c r="CC176" s="265">
        <f>+GAMS!CC17</f>
        <v>0.26500000000000001</v>
      </c>
      <c r="CD176" s="265">
        <f>+GAMS!CD17</f>
        <v>0.26500000000000001</v>
      </c>
    </row>
    <row r="177" spans="1:82" s="265" customFormat="1" ht="21.6" customHeight="1" x14ac:dyDescent="0.25">
      <c r="A177" s="311" t="str">
        <f>+GAMS!A18</f>
        <v>CO2 forcings w/m2</v>
      </c>
      <c r="B177" s="265">
        <f>+GAMS!B18</f>
        <v>2.3278384643000001</v>
      </c>
      <c r="C177" s="265">
        <f>+GAMS!C18</f>
        <v>2.5116161946000002</v>
      </c>
      <c r="D177" s="265">
        <f>+GAMS!D18</f>
        <v>2.6585763020000002</v>
      </c>
      <c r="E177" s="265">
        <f>+GAMS!E18</f>
        <v>2.8068620604999999</v>
      </c>
      <c r="F177" s="265">
        <f>+GAMS!F18</f>
        <v>2.9525749679</v>
      </c>
      <c r="G177" s="265">
        <f>+GAMS!G18</f>
        <v>3.0935067119999999</v>
      </c>
      <c r="H177" s="265">
        <f>+GAMS!H18</f>
        <v>3.2277562174000001</v>
      </c>
      <c r="I177" s="265">
        <f>+GAMS!I18</f>
        <v>3.3580668696</v>
      </c>
      <c r="J177" s="265">
        <f>+GAMS!J18</f>
        <v>3.4828436221999999</v>
      </c>
      <c r="K177" s="265">
        <f>+GAMS!K18</f>
        <v>3.6007491266999998</v>
      </c>
      <c r="L177" s="265">
        <f>+GAMS!L18</f>
        <v>3.7104345359000002</v>
      </c>
      <c r="M177" s="265">
        <f>+GAMS!M18</f>
        <v>3.8104603751999999</v>
      </c>
      <c r="N177" s="265">
        <f>+GAMS!N18</f>
        <v>3.8992513529999999</v>
      </c>
      <c r="O177" s="265">
        <f>+GAMS!O18</f>
        <v>3.9750542632000001</v>
      </c>
      <c r="P177" s="265">
        <f>+GAMS!P18</f>
        <v>4.0358901103999996</v>
      </c>
      <c r="Q177" s="265">
        <f>+GAMS!Q18</f>
        <v>4.0794944795000001</v>
      </c>
      <c r="R177" s="265">
        <f>+GAMS!R18</f>
        <v>4.1032372264000001</v>
      </c>
      <c r="S177" s="265">
        <f>+GAMS!S18</f>
        <v>4.1079637491999996</v>
      </c>
      <c r="T177" s="265">
        <f>+GAMS!T18</f>
        <v>4.0904057186999996</v>
      </c>
      <c r="U177" s="265">
        <f>+GAMS!U18</f>
        <v>4.0468580758000003</v>
      </c>
      <c r="V177" s="265">
        <f>+GAMS!V18</f>
        <v>3.9728295158</v>
      </c>
      <c r="W177" s="265">
        <f>+GAMS!W18</f>
        <v>3.8634995137999999</v>
      </c>
      <c r="X177" s="265">
        <f>+GAMS!X18</f>
        <v>3.7598117208000001</v>
      </c>
      <c r="Y177" s="265">
        <f>+GAMS!Y18</f>
        <v>3.6579303277999999</v>
      </c>
      <c r="Z177" s="265">
        <f>+GAMS!Z18</f>
        <v>3.5556009534999999</v>
      </c>
      <c r="AA177" s="265">
        <f>+GAMS!AA18</f>
        <v>3.4514087383000001</v>
      </c>
      <c r="AB177" s="265">
        <f>+GAMS!AB18</f>
        <v>3.3443803471</v>
      </c>
      <c r="AC177" s="265">
        <f>+GAMS!AC18</f>
        <v>3.2337669936000002</v>
      </c>
      <c r="AD177" s="265">
        <f>+GAMS!AD18</f>
        <v>3.1189376344999999</v>
      </c>
      <c r="AE177" s="265">
        <f>+GAMS!AE18</f>
        <v>2.9994331095</v>
      </c>
      <c r="AF177" s="265">
        <f>+GAMS!AF18</f>
        <v>2.8748084848</v>
      </c>
      <c r="AG177" s="265">
        <f>+GAMS!AG18</f>
        <v>2.7446215115000001</v>
      </c>
      <c r="AH177" s="265">
        <f>+GAMS!AH18</f>
        <v>2.6084277043999999</v>
      </c>
      <c r="AI177" s="265">
        <f>+GAMS!AI18</f>
        <v>2.4657799264000002</v>
      </c>
      <c r="AJ177" s="265">
        <f>+GAMS!AJ18</f>
        <v>2.3162321030999999</v>
      </c>
      <c r="AK177" s="265">
        <f>+GAMS!AK18</f>
        <v>2.1593482793000001</v>
      </c>
      <c r="AL177" s="265">
        <f>+GAMS!AL18</f>
        <v>1.9947203706000001</v>
      </c>
      <c r="AM177" s="265">
        <f>+GAMS!AM18</f>
        <v>1.9529184771999999</v>
      </c>
      <c r="AN177" s="265">
        <f>+GAMS!AN18</f>
        <v>1.8889752167</v>
      </c>
      <c r="AO177" s="265">
        <f>+GAMS!AO18</f>
        <v>1.8136039304</v>
      </c>
      <c r="AP177" s="265">
        <f>+GAMS!AP18</f>
        <v>1.7307049812999999</v>
      </c>
      <c r="AQ177" s="265">
        <f>+GAMS!AQ18</f>
        <v>1.6416093029000001</v>
      </c>
      <c r="AR177" s="265">
        <f>+GAMS!AR18</f>
        <v>1.5467084020999999</v>
      </c>
      <c r="AS177" s="265">
        <f>+GAMS!AS18</f>
        <v>1.4460591851</v>
      </c>
      <c r="AT177" s="265">
        <f>+GAMS!AT18</f>
        <v>1.3396031309</v>
      </c>
      <c r="AU177" s="265">
        <f>+GAMS!AU18</f>
        <v>1.2272451135</v>
      </c>
      <c r="AV177" s="265">
        <f>+GAMS!AV18</f>
        <v>1.1088830329999999</v>
      </c>
      <c r="AW177" s="265">
        <f>+GAMS!AW18</f>
        <v>0.98442107769999998</v>
      </c>
      <c r="AX177" s="265">
        <f>+GAMS!AX18</f>
        <v>0.85377798890000001</v>
      </c>
      <c r="AY177" s="265">
        <f>+GAMS!AY18</f>
        <v>0.71689399200000004</v>
      </c>
      <c r="AZ177" s="265">
        <f>+GAMS!AZ18</f>
        <v>0.57373726030000005</v>
      </c>
      <c r="BA177" s="265">
        <f>+GAMS!BA18</f>
        <v>0.42430963129999999</v>
      </c>
      <c r="BB177" s="265">
        <f>+GAMS!BB18</f>
        <v>0.2686506662</v>
      </c>
      <c r="BC177" s="265">
        <f>+GAMS!BC18</f>
        <v>0.1068387898</v>
      </c>
      <c r="BD177" s="265">
        <f>+GAMS!BD18</f>
        <v>-6.10115964E-2</v>
      </c>
      <c r="BE177" s="265">
        <f>+GAMS!BE18</f>
        <v>-0.2347568528</v>
      </c>
      <c r="BF177" s="265">
        <f>+GAMS!BF18</f>
        <v>-0.41423122130000001</v>
      </c>
      <c r="BG177" s="265">
        <f>+GAMS!BG18</f>
        <v>-0.19719716840000001</v>
      </c>
      <c r="BH177" s="265">
        <f>+GAMS!BH18</f>
        <v>-7.9221657299999998E-2</v>
      </c>
      <c r="BI177" s="265">
        <f>+GAMS!BI18</f>
        <v>1.5923116000000001E-3</v>
      </c>
      <c r="BJ177" s="265">
        <f>+GAMS!BJ18</f>
        <v>5.9387827800000001E-2</v>
      </c>
      <c r="BK177" s="265">
        <f>+GAMS!BK18</f>
        <v>0.1024109544</v>
      </c>
      <c r="BL177" s="265">
        <f>+GAMS!BL18</f>
        <v>0.1358192382</v>
      </c>
      <c r="BM177" s="265">
        <f>+GAMS!BM18</f>
        <v>0.1628734745</v>
      </c>
      <c r="BN177" s="265">
        <f>+GAMS!BN18</f>
        <v>0.1856494205</v>
      </c>
      <c r="BO177" s="265">
        <f>+GAMS!BO18</f>
        <v>0.20547560549999999</v>
      </c>
      <c r="BP177" s="265">
        <f>+GAMS!BP18</f>
        <v>0.2232065318</v>
      </c>
      <c r="BQ177" s="265">
        <f>+GAMS!BQ18</f>
        <v>0.23939486190000001</v>
      </c>
      <c r="BR177" s="265">
        <f>+GAMS!BR18</f>
        <v>0.25440063400000001</v>
      </c>
      <c r="BS177" s="265">
        <f>+GAMS!BS18</f>
        <v>0.26846079099999998</v>
      </c>
      <c r="BT177" s="265">
        <f>+GAMS!BT18</f>
        <v>0.28173353210000002</v>
      </c>
      <c r="BU177" s="265">
        <f>+GAMS!BU18</f>
        <v>0.29432662329999998</v>
      </c>
      <c r="BV177" s="265">
        <f>+GAMS!BV18</f>
        <v>0.30631547180000002</v>
      </c>
      <c r="BW177" s="265">
        <f>+GAMS!BW18</f>
        <v>0.31775466009999997</v>
      </c>
      <c r="BX177" s="265">
        <f>+GAMS!BX18</f>
        <v>0.32868530289999998</v>
      </c>
      <c r="BY177" s="265">
        <f>+GAMS!BY18</f>
        <v>0.33913973790000002</v>
      </c>
      <c r="BZ177" s="265">
        <f>+GAMS!BZ18</f>
        <v>0.34914451470000002</v>
      </c>
      <c r="CA177" s="265">
        <f>+GAMS!CA18</f>
        <v>0.35872229999999999</v>
      </c>
      <c r="CB177" s="265">
        <f>+GAMS!CB18</f>
        <v>0.3678930929</v>
      </c>
      <c r="CC177" s="265">
        <f>+GAMS!CC18</f>
        <v>0.3766750016</v>
      </c>
      <c r="CD177" s="265">
        <f>+GAMS!CD18</f>
        <v>0.38508474040000001</v>
      </c>
    </row>
    <row r="178" spans="1:82" s="265" customFormat="1" ht="21.6" customHeight="1" x14ac:dyDescent="0.25">
      <c r="A178" s="311" t="str">
        <f>+GAMS!A19</f>
        <v>Actual other abatable GHG forcings w/m2</v>
      </c>
      <c r="B178" s="265">
        <f>+GAMS!B19</f>
        <v>0.51800000000000002</v>
      </c>
      <c r="C178" s="265">
        <f>+GAMS!C19</f>
        <v>0.53636010000000001</v>
      </c>
      <c r="D178" s="265">
        <f>+GAMS!D19</f>
        <v>0.55038826490000003</v>
      </c>
      <c r="E178" s="265">
        <f>+GAMS!E19</f>
        <v>0.55120014100000003</v>
      </c>
      <c r="F178" s="265">
        <f>+GAMS!F19</f>
        <v>0.55076855089999999</v>
      </c>
      <c r="G178" s="265">
        <f>+GAMS!G19</f>
        <v>0.54897819280000004</v>
      </c>
      <c r="H178" s="265">
        <f>+GAMS!H19</f>
        <v>0.54536616859999998</v>
      </c>
      <c r="I178" s="265">
        <f>+GAMS!I19</f>
        <v>0.53946121790000001</v>
      </c>
      <c r="J178" s="265">
        <f>+GAMS!J19</f>
        <v>0.53222444700000004</v>
      </c>
      <c r="K178" s="265">
        <f>+GAMS!K19</f>
        <v>0.52334680919999998</v>
      </c>
      <c r="L178" s="265">
        <f>+GAMS!L19</f>
        <v>0.51253905690000001</v>
      </c>
      <c r="M178" s="265">
        <f>+GAMS!M19</f>
        <v>0.4995303532</v>
      </c>
      <c r="N178" s="265">
        <f>+GAMS!N19</f>
        <v>0.48406721650000001</v>
      </c>
      <c r="O178" s="265">
        <f>+GAMS!O19</f>
        <v>0.46591284160000002</v>
      </c>
      <c r="P178" s="265">
        <f>+GAMS!P19</f>
        <v>0.44484667379999998</v>
      </c>
      <c r="Q178" s="265">
        <f>+GAMS!Q19</f>
        <v>0.42066398999999999</v>
      </c>
      <c r="R178" s="265">
        <f>+GAMS!R19</f>
        <v>0.39317499309999998</v>
      </c>
      <c r="S178" s="265">
        <f>+GAMS!S19</f>
        <v>0.36220222619999998</v>
      </c>
      <c r="T178" s="265">
        <f>+GAMS!T19</f>
        <v>0.32824300779999999</v>
      </c>
      <c r="U178" s="265">
        <f>+GAMS!U19</f>
        <v>0.29151208379999999</v>
      </c>
      <c r="V178" s="265">
        <f>+GAMS!V19</f>
        <v>0.25218466719999999</v>
      </c>
      <c r="W178" s="265">
        <f>+GAMS!W19</f>
        <v>0.21038755279999999</v>
      </c>
      <c r="X178" s="265">
        <f>+GAMS!X19</f>
        <v>0.166341183</v>
      </c>
      <c r="Y178" s="265">
        <f>+GAMS!Y19</f>
        <v>0.12841725849999999</v>
      </c>
      <c r="Z178" s="265">
        <f>+GAMS!Z19</f>
        <v>9.5764759599999999E-2</v>
      </c>
      <c r="AA178" s="265">
        <f>+GAMS!AA19</f>
        <v>6.7650957999999997E-2</v>
      </c>
      <c r="AB178" s="265">
        <f>+GAMS!AB19</f>
        <v>4.3444974800000001E-2</v>
      </c>
      <c r="AC178" s="265">
        <f>+GAMS!AC19</f>
        <v>2.26036233E-2</v>
      </c>
      <c r="AD178" s="265">
        <f>+GAMS!AD19</f>
        <v>4.6592196999999998E-3</v>
      </c>
      <c r="AE178" s="265">
        <f>+GAMS!AE19</f>
        <v>-1.0790911800000001E-2</v>
      </c>
      <c r="AF178" s="265">
        <f>+GAMS!AF19</f>
        <v>-2.4093475100000001E-2</v>
      </c>
      <c r="AG178" s="265">
        <f>+GAMS!AG19</f>
        <v>-3.5546982099999999E-2</v>
      </c>
      <c r="AH178" s="265">
        <f>+GAMS!AH19</f>
        <v>-4.5408451500000002E-2</v>
      </c>
      <c r="AI178" s="265">
        <f>+GAMS!AI19</f>
        <v>-5.3899176799999997E-2</v>
      </c>
      <c r="AJ178" s="265">
        <f>+GAMS!AJ19</f>
        <v>-6.1209691199999999E-2</v>
      </c>
      <c r="AK178" s="265">
        <f>+GAMS!AK19</f>
        <v>-6.7504044099999994E-2</v>
      </c>
      <c r="AL178" s="265">
        <f>+GAMS!AL19</f>
        <v>-7.2923481999999998E-2</v>
      </c>
      <c r="AM178" s="265">
        <f>+GAMS!AM19</f>
        <v>-7.7589617999999999E-2</v>
      </c>
      <c r="AN178" s="265">
        <f>+GAMS!AN19</f>
        <v>-7.4205911099999994E-2</v>
      </c>
      <c r="AO178" s="265">
        <f>+GAMS!AO19</f>
        <v>-7.1292539500000002E-2</v>
      </c>
      <c r="AP178" s="265">
        <f>+GAMS!AP19</f>
        <v>-6.8784126500000001E-2</v>
      </c>
      <c r="AQ178" s="265">
        <f>+GAMS!AQ19</f>
        <v>-6.6624382900000001E-2</v>
      </c>
      <c r="AR178" s="265">
        <f>+GAMS!AR19</f>
        <v>-6.4764843700000005E-2</v>
      </c>
      <c r="AS178" s="265">
        <f>+GAMS!AS19</f>
        <v>-6.3163780399999994E-2</v>
      </c>
      <c r="AT178" s="265">
        <f>+GAMS!AT19</f>
        <v>-6.1785264899999998E-2</v>
      </c>
      <c r="AU178" s="265">
        <f>+GAMS!AU19</f>
        <v>-6.0598363099999997E-2</v>
      </c>
      <c r="AV178" s="265">
        <f>+GAMS!AV19</f>
        <v>-5.9576440600000002E-2</v>
      </c>
      <c r="AW178" s="265">
        <f>+GAMS!AW19</f>
        <v>-5.8696565399999998E-2</v>
      </c>
      <c r="AX178" s="265">
        <f>+GAMS!AX19</f>
        <v>-5.7938992799999998E-2</v>
      </c>
      <c r="AY178" s="265">
        <f>+GAMS!AY19</f>
        <v>-5.7286722800000002E-2</v>
      </c>
      <c r="AZ178" s="265">
        <f>+GAMS!AZ19</f>
        <v>-5.6725118300000002E-2</v>
      </c>
      <c r="BA178" s="265">
        <f>+GAMS!BA19</f>
        <v>-5.62415769E-2</v>
      </c>
      <c r="BB178" s="265">
        <f>+GAMS!BB19</f>
        <v>-5.5825247699999997E-2</v>
      </c>
      <c r="BC178" s="265">
        <f>+GAMS!BC19</f>
        <v>-5.54667883E-2</v>
      </c>
      <c r="BD178" s="265">
        <f>+GAMS!BD19</f>
        <v>-5.5158154700000003E-2</v>
      </c>
      <c r="BE178" s="265">
        <f>+GAMS!BE19</f>
        <v>-5.4892421199999999E-2</v>
      </c>
      <c r="BF178" s="265">
        <f>+GAMS!BF19</f>
        <v>-5.4663624600000002E-2</v>
      </c>
      <c r="BG178" s="265">
        <f>+GAMS!BG19</f>
        <v>-5.4466630799999999E-2</v>
      </c>
      <c r="BH178" s="265">
        <f>+GAMS!BH19</f>
        <v>-4.6895769099999998E-2</v>
      </c>
      <c r="BI178" s="265">
        <f>+GAMS!BI19</f>
        <v>-4.0377257200000002E-2</v>
      </c>
      <c r="BJ178" s="265">
        <f>+GAMS!BJ19</f>
        <v>-3.4764818500000003E-2</v>
      </c>
      <c r="BK178" s="265">
        <f>+GAMS!BK19</f>
        <v>-2.9932508699999999E-2</v>
      </c>
      <c r="BL178" s="265">
        <f>+GAMS!BL19</f>
        <v>-2.5771889999999999E-2</v>
      </c>
      <c r="BM178" s="265">
        <f>+GAMS!BM19</f>
        <v>-2.2189597299999999E-2</v>
      </c>
      <c r="BN178" s="265">
        <f>+GAMS!BN19</f>
        <v>-1.9105243300000001E-2</v>
      </c>
      <c r="BO178" s="265">
        <f>+GAMS!BO19</f>
        <v>-1.64496144E-2</v>
      </c>
      <c r="BP178" s="265">
        <f>+GAMS!BP19</f>
        <v>-1.4163118000000001E-2</v>
      </c>
      <c r="BQ178" s="265">
        <f>+GAMS!BQ19</f>
        <v>-1.21944446E-2</v>
      </c>
      <c r="BR178" s="265">
        <f>+GAMS!BR19</f>
        <v>-1.04994168E-2</v>
      </c>
      <c r="BS178" s="265">
        <f>+GAMS!BS19</f>
        <v>-9.0399978999999991E-3</v>
      </c>
      <c r="BT178" s="265">
        <f>+GAMS!BT19</f>
        <v>-7.7834382000000002E-3</v>
      </c>
      <c r="BU178" s="265">
        <f>+GAMS!BU19</f>
        <v>-6.7015403000000003E-3</v>
      </c>
      <c r="BV178" s="265">
        <f>+GAMS!BV19</f>
        <v>-5.7700262000000002E-3</v>
      </c>
      <c r="BW178" s="265">
        <f>+GAMS!BW19</f>
        <v>-4.9679924999999998E-3</v>
      </c>
      <c r="BX178" s="265">
        <f>+GAMS!BX19</f>
        <v>-4.2774416000000001E-3</v>
      </c>
      <c r="BY178" s="265">
        <f>+GAMS!BY19</f>
        <v>-3.6828771999999998E-3</v>
      </c>
      <c r="BZ178" s="265">
        <f>+GAMS!BZ19</f>
        <v>-3.1709573E-3</v>
      </c>
      <c r="CA178" s="265">
        <f>+GAMS!CA19</f>
        <v>-2.7301942000000001E-3</v>
      </c>
      <c r="CB178" s="265">
        <f>+GAMS!CB19</f>
        <v>-2.3506972000000002E-3</v>
      </c>
      <c r="CC178" s="265">
        <f>+GAMS!CC19</f>
        <v>-2.0239503000000002E-3</v>
      </c>
      <c r="CD178" s="265">
        <f>+GAMS!CD19</f>
        <v>-1.7426212E-3</v>
      </c>
    </row>
    <row r="179" spans="1:82" s="265" customFormat="1" ht="21.6" customHeight="1" x14ac:dyDescent="0.25">
      <c r="A179" s="311" t="str">
        <f>+GAMS!A20</f>
        <v>Carbon price (2019 $ per t CO2)</v>
      </c>
      <c r="B179" s="265">
        <f>+GAMS!B20</f>
        <v>5.7603328701000001</v>
      </c>
      <c r="C179" s="265">
        <f>+GAMS!C20</f>
        <v>16.610429012699999</v>
      </c>
      <c r="D179" s="265">
        <f>+GAMS!D20</f>
        <v>64.121564797000005</v>
      </c>
      <c r="E179" s="265">
        <f>+GAMS!E20</f>
        <v>75.700407765700007</v>
      </c>
      <c r="F179" s="265">
        <f>+GAMS!F20</f>
        <v>87.344906777800006</v>
      </c>
      <c r="G179" s="265">
        <f>+GAMS!G20</f>
        <v>100.42664855229999</v>
      </c>
      <c r="H179" s="265">
        <f>+GAMS!H20</f>
        <v>115.0710663278</v>
      </c>
      <c r="I179" s="265">
        <f>+GAMS!I20</f>
        <v>131.3892187317</v>
      </c>
      <c r="J179" s="265">
        <f>+GAMS!J20</f>
        <v>149.4999893019</v>
      </c>
      <c r="K179" s="265">
        <f>+GAMS!K20</f>
        <v>169.51383540590001</v>
      </c>
      <c r="L179" s="265">
        <f>+GAMS!L20</f>
        <v>191.53550467069999</v>
      </c>
      <c r="M179" s="265">
        <f>+GAMS!M20</f>
        <v>215.66272749679999</v>
      </c>
      <c r="N179" s="265">
        <f>+GAMS!N20</f>
        <v>241.9845102049</v>
      </c>
      <c r="O179" s="265">
        <f>+GAMS!O20</f>
        <v>270.57972508080002</v>
      </c>
      <c r="P179" s="265">
        <f>+GAMS!P20</f>
        <v>301.51669880460003</v>
      </c>
      <c r="Q179" s="265">
        <f>+GAMS!Q20</f>
        <v>334.85523671660002</v>
      </c>
      <c r="R179" s="265">
        <f>+GAMS!R20</f>
        <v>370.65492849629999</v>
      </c>
      <c r="S179" s="265">
        <f>+GAMS!S20</f>
        <v>404.01318301380002</v>
      </c>
      <c r="T179" s="265">
        <f>+GAMS!T20</f>
        <v>439.22538628450002</v>
      </c>
      <c r="U179" s="265">
        <f>+GAMS!U20</f>
        <v>476.38298392569999</v>
      </c>
      <c r="V179" s="265">
        <f>+GAMS!V20</f>
        <v>515.65873325480004</v>
      </c>
      <c r="W179" s="265">
        <f>+GAMS!W20</f>
        <v>556.49778381830004</v>
      </c>
      <c r="X179" s="265">
        <f>+GAMS!X20</f>
        <v>553.72223954230003</v>
      </c>
      <c r="Y179" s="265">
        <f>+GAMS!Y20</f>
        <v>550.96053835110001</v>
      </c>
      <c r="Z179" s="265">
        <f>+GAMS!Z20</f>
        <v>548.21261120209999</v>
      </c>
      <c r="AA179" s="265">
        <f>+GAMS!AA20</f>
        <v>545.47838939689996</v>
      </c>
      <c r="AB179" s="265">
        <f>+GAMS!AB20</f>
        <v>542.75780457979999</v>
      </c>
      <c r="AC179" s="265">
        <f>+GAMS!AC20</f>
        <v>540.0507887361</v>
      </c>
      <c r="AD179" s="265">
        <f>+GAMS!AD20</f>
        <v>537.35727419030002</v>
      </c>
      <c r="AE179" s="265">
        <f>+GAMS!AE20</f>
        <v>534.67719360429999</v>
      </c>
      <c r="AF179" s="265">
        <f>+GAMS!AF20</f>
        <v>532.01047997600006</v>
      </c>
      <c r="AG179" s="265">
        <f>+GAMS!AG20</f>
        <v>529.35706663739995</v>
      </c>
      <c r="AH179" s="265">
        <f>+GAMS!AH20</f>
        <v>526.71688725310003</v>
      </c>
      <c r="AI179" s="265">
        <f>+GAMS!AI20</f>
        <v>524.08987581830002</v>
      </c>
      <c r="AJ179" s="265">
        <f>+GAMS!AJ20</f>
        <v>521.47596665779997</v>
      </c>
      <c r="AK179" s="265">
        <f>+GAMS!AK20</f>
        <v>518.87509442359999</v>
      </c>
      <c r="AL179" s="265">
        <f>+GAMS!AL20</f>
        <v>516.28719409370001</v>
      </c>
      <c r="AM179" s="265">
        <f>+GAMS!AM20</f>
        <v>476.86391817179998</v>
      </c>
      <c r="AN179" s="265">
        <f>+GAMS!AN20</f>
        <v>474.48554945770002</v>
      </c>
      <c r="AO179" s="265">
        <f>+GAMS!AO20</f>
        <v>472.11904290699999</v>
      </c>
      <c r="AP179" s="265">
        <f>+GAMS!AP20</f>
        <v>469.76433935699998</v>
      </c>
      <c r="AQ179" s="265">
        <f>+GAMS!AQ20</f>
        <v>467.42137993990002</v>
      </c>
      <c r="AR179" s="265">
        <f>+GAMS!AR20</f>
        <v>465.09010608170001</v>
      </c>
      <c r="AS179" s="265">
        <f>+GAMS!AS20</f>
        <v>462.77045950029998</v>
      </c>
      <c r="AT179" s="265">
        <f>+GAMS!AT20</f>
        <v>460.46238220449999</v>
      </c>
      <c r="AU179" s="265">
        <f>+GAMS!AU20</f>
        <v>458.1658164923</v>
      </c>
      <c r="AV179" s="265">
        <f>+GAMS!AV20</f>
        <v>455.88070494930002</v>
      </c>
      <c r="AW179" s="265">
        <f>+GAMS!AW20</f>
        <v>453.6069904478</v>
      </c>
      <c r="AX179" s="265">
        <f>+GAMS!AX20</f>
        <v>451.34461614460002</v>
      </c>
      <c r="AY179" s="265">
        <f>+GAMS!AY20</f>
        <v>449.0935254803</v>
      </c>
      <c r="AZ179" s="265">
        <f>+GAMS!AZ20</f>
        <v>446.85366217749998</v>
      </c>
      <c r="BA179" s="265">
        <f>+GAMS!BA20</f>
        <v>444.62497023959997</v>
      </c>
      <c r="BB179" s="265">
        <f>+GAMS!BB20</f>
        <v>442.40739394899998</v>
      </c>
      <c r="BC179" s="265">
        <f>+GAMS!BC20</f>
        <v>440.20087786639999</v>
      </c>
      <c r="BD179" s="265">
        <f>+GAMS!BD20</f>
        <v>438.00536682870001</v>
      </c>
      <c r="BE179" s="265">
        <f>+GAMS!BE20</f>
        <v>435.8208059479</v>
      </c>
      <c r="BF179" s="265">
        <f>+GAMS!BF20</f>
        <v>433.64714060990002</v>
      </c>
      <c r="BG179" s="265">
        <f>+GAMS!BG20</f>
        <v>399.08199645000002</v>
      </c>
      <c r="BH179" s="265">
        <f>+GAMS!BH20</f>
        <v>397.09156668880001</v>
      </c>
      <c r="BI179" s="265">
        <f>+GAMS!BI20</f>
        <v>395.11106423759998</v>
      </c>
      <c r="BJ179" s="265">
        <f>+GAMS!BJ20</f>
        <v>393.14043958349998</v>
      </c>
      <c r="BK179" s="265">
        <f>+GAMS!BK20</f>
        <v>391.17964346090002</v>
      </c>
      <c r="BL179" s="265">
        <f>+GAMS!BL20</f>
        <v>389.22862684969999</v>
      </c>
      <c r="BM179" s="265">
        <f>+GAMS!BM20</f>
        <v>387.28734097450001</v>
      </c>
      <c r="BN179" s="265">
        <f>+GAMS!BN20</f>
        <v>385.35573730300001</v>
      </c>
      <c r="BO179" s="265">
        <f>+GAMS!BO20</f>
        <v>383.43376754489998</v>
      </c>
      <c r="BP179" s="265">
        <f>+GAMS!BP20</f>
        <v>381.5213836511</v>
      </c>
      <c r="BQ179" s="265">
        <f>+GAMS!BQ20</f>
        <v>379.61853781169998</v>
      </c>
      <c r="BR179" s="265">
        <f>+GAMS!BR20</f>
        <v>377.72518245549998</v>
      </c>
      <c r="BS179" s="265">
        <f>+GAMS!BS20</f>
        <v>375.84127024859998</v>
      </c>
      <c r="BT179" s="265">
        <f>+GAMS!BT20</f>
        <v>373.96675409300002</v>
      </c>
      <c r="BU179" s="265">
        <f>+GAMS!BU20</f>
        <v>372.10158712570001</v>
      </c>
      <c r="BV179" s="265">
        <f>+GAMS!BV20</f>
        <v>370.24572271739999</v>
      </c>
      <c r="BW179" s="265">
        <f>+GAMS!BW20</f>
        <v>368.3991144716</v>
      </c>
      <c r="BX179" s="265">
        <f>+GAMS!BX20</f>
        <v>366.5617162227</v>
      </c>
      <c r="BY179" s="265">
        <f>+GAMS!BY20</f>
        <v>364.73348203590001</v>
      </c>
      <c r="BZ179" s="265">
        <f>+GAMS!BZ20</f>
        <v>362.91436620510001</v>
      </c>
      <c r="CA179" s="265">
        <f>+GAMS!CA20</f>
        <v>361.10432325239998</v>
      </c>
      <c r="CB179" s="265">
        <f>+GAMS!CB20</f>
        <v>359.30330792659998</v>
      </c>
      <c r="CC179" s="265">
        <f>+GAMS!CC20</f>
        <v>357.51127520220001</v>
      </c>
      <c r="CD179" s="265">
        <f>+GAMS!CD20</f>
        <v>355.7281802782</v>
      </c>
    </row>
    <row r="180" spans="1:82" s="265" customFormat="1" ht="21.6" customHeight="1" x14ac:dyDescent="0.25">
      <c r="A180" s="311" t="str">
        <f>+GAMS!A21</f>
        <v>Emissions control rate</v>
      </c>
      <c r="B180" s="265">
        <f>+GAMS!B21</f>
        <v>0.05</v>
      </c>
      <c r="C180" s="265">
        <f>+GAMS!C21</f>
        <v>0.1</v>
      </c>
      <c r="D180" s="265">
        <f>+GAMS!D21</f>
        <v>0.24</v>
      </c>
      <c r="E180" s="265">
        <f>+GAMS!E21</f>
        <v>0.27468931159999999</v>
      </c>
      <c r="F180" s="265">
        <f>+GAMS!F21</f>
        <v>0.30992068820000002</v>
      </c>
      <c r="G180" s="265">
        <f>+GAMS!G21</f>
        <v>0.3489027442</v>
      </c>
      <c r="H180" s="265">
        <f>+GAMS!H21</f>
        <v>0.39194426830000001</v>
      </c>
      <c r="I180" s="265">
        <f>+GAMS!I21</f>
        <v>0.42714712100000002</v>
      </c>
      <c r="J180" s="265">
        <f>+GAMS!J21</f>
        <v>0.46449981820000003</v>
      </c>
      <c r="K180" s="265">
        <f>+GAMS!K21</f>
        <v>0.50401703080000004</v>
      </c>
      <c r="L180" s="265">
        <f>+GAMS!L21</f>
        <v>0.54570127609999997</v>
      </c>
      <c r="M180" s="265">
        <f>+GAMS!M21</f>
        <v>0.5895433793</v>
      </c>
      <c r="N180" s="265">
        <f>+GAMS!N21</f>
        <v>0.63552221009999998</v>
      </c>
      <c r="O180" s="265">
        <f>+GAMS!O21</f>
        <v>0.68360496079999999</v>
      </c>
      <c r="P180" s="265">
        <f>+GAMS!P21</f>
        <v>0.73374887749999995</v>
      </c>
      <c r="Q180" s="265">
        <f>+GAMS!Q21</f>
        <v>0.7859061705</v>
      </c>
      <c r="R180" s="265">
        <f>+GAMS!R21</f>
        <v>0.8400367701</v>
      </c>
      <c r="S180" s="265">
        <f>+GAMS!S21</f>
        <v>0.88929646289999997</v>
      </c>
      <c r="T180" s="265">
        <f>+GAMS!T21</f>
        <v>0.93990978489999999</v>
      </c>
      <c r="U180" s="265">
        <f>+GAMS!U21</f>
        <v>0.99194215129999996</v>
      </c>
      <c r="V180" s="265">
        <f>+GAMS!V21</f>
        <v>1.0455561269</v>
      </c>
      <c r="W180" s="265">
        <f>+GAMS!W21</f>
        <v>1.1000000000000001</v>
      </c>
      <c r="X180" s="265">
        <f>+GAMS!X21</f>
        <v>1.1000000000000001</v>
      </c>
      <c r="Y180" s="265">
        <f>+GAMS!Y21</f>
        <v>1.1000000000000001</v>
      </c>
      <c r="Z180" s="265">
        <f>+GAMS!Z21</f>
        <v>1.1000000000000001</v>
      </c>
      <c r="AA180" s="265">
        <f>+GAMS!AA21</f>
        <v>1.1000000000000001</v>
      </c>
      <c r="AB180" s="265">
        <f>+GAMS!AB21</f>
        <v>1.1000000000000001</v>
      </c>
      <c r="AC180" s="265">
        <f>+GAMS!AC21</f>
        <v>1.1000000000000001</v>
      </c>
      <c r="AD180" s="265">
        <f>+GAMS!AD21</f>
        <v>1.1000000000000001</v>
      </c>
      <c r="AE180" s="265">
        <f>+GAMS!AE21</f>
        <v>1.1000000000000001</v>
      </c>
      <c r="AF180" s="265">
        <f>+GAMS!AF21</f>
        <v>1.1000000000000001</v>
      </c>
      <c r="AG180" s="265">
        <f>+GAMS!AG21</f>
        <v>1.1000000000000001</v>
      </c>
      <c r="AH180" s="265">
        <f>+GAMS!AH21</f>
        <v>1.1000000000000001</v>
      </c>
      <c r="AI180" s="265">
        <f>+GAMS!AI21</f>
        <v>1.1000000000000001</v>
      </c>
      <c r="AJ180" s="265">
        <f>+GAMS!AJ21</f>
        <v>1.1000000000000001</v>
      </c>
      <c r="AK180" s="265">
        <f>+GAMS!AK21</f>
        <v>1.1000000000000001</v>
      </c>
      <c r="AL180" s="265">
        <f>+GAMS!AL21</f>
        <v>1.1000000000000001</v>
      </c>
      <c r="AM180" s="265">
        <f>+GAMS!AM21</f>
        <v>1.05</v>
      </c>
      <c r="AN180" s="265">
        <f>+GAMS!AN21</f>
        <v>1.05</v>
      </c>
      <c r="AO180" s="265">
        <f>+GAMS!AO21</f>
        <v>1.05</v>
      </c>
      <c r="AP180" s="265">
        <f>+GAMS!AP21</f>
        <v>1.05</v>
      </c>
      <c r="AQ180" s="265">
        <f>+GAMS!AQ21</f>
        <v>1.05</v>
      </c>
      <c r="AR180" s="265">
        <f>+GAMS!AR21</f>
        <v>1.05</v>
      </c>
      <c r="AS180" s="265">
        <f>+GAMS!AS21</f>
        <v>1.05</v>
      </c>
      <c r="AT180" s="265">
        <f>+GAMS!AT21</f>
        <v>1.05</v>
      </c>
      <c r="AU180" s="265">
        <f>+GAMS!AU21</f>
        <v>1.05</v>
      </c>
      <c r="AV180" s="265">
        <f>+GAMS!AV21</f>
        <v>1.05</v>
      </c>
      <c r="AW180" s="265">
        <f>+GAMS!AW21</f>
        <v>1.05</v>
      </c>
      <c r="AX180" s="265">
        <f>+GAMS!AX21</f>
        <v>1.05</v>
      </c>
      <c r="AY180" s="265">
        <f>+GAMS!AY21</f>
        <v>1.05</v>
      </c>
      <c r="AZ180" s="265">
        <f>+GAMS!AZ21</f>
        <v>1.05</v>
      </c>
      <c r="BA180" s="265">
        <f>+GAMS!BA21</f>
        <v>1.05</v>
      </c>
      <c r="BB180" s="265">
        <f>+GAMS!BB21</f>
        <v>1.05</v>
      </c>
      <c r="BC180" s="265">
        <f>+GAMS!BC21</f>
        <v>1.05</v>
      </c>
      <c r="BD180" s="265">
        <f>+GAMS!BD21</f>
        <v>1.05</v>
      </c>
      <c r="BE180" s="265">
        <f>+GAMS!BE21</f>
        <v>1.05</v>
      </c>
      <c r="BF180" s="265">
        <f>+GAMS!BF21</f>
        <v>1.05</v>
      </c>
      <c r="BG180" s="265">
        <f>+GAMS!BG21</f>
        <v>1</v>
      </c>
      <c r="BH180" s="265">
        <f>+GAMS!BH21</f>
        <v>1</v>
      </c>
      <c r="BI180" s="265">
        <f>+GAMS!BI21</f>
        <v>1</v>
      </c>
      <c r="BJ180" s="265">
        <f>+GAMS!BJ21</f>
        <v>1</v>
      </c>
      <c r="BK180" s="265">
        <f>+GAMS!BK21</f>
        <v>1</v>
      </c>
      <c r="BL180" s="265">
        <f>+GAMS!BL21</f>
        <v>1</v>
      </c>
      <c r="BM180" s="265">
        <f>+GAMS!BM21</f>
        <v>1</v>
      </c>
      <c r="BN180" s="265">
        <f>+GAMS!BN21</f>
        <v>1</v>
      </c>
      <c r="BO180" s="265">
        <f>+GAMS!BO21</f>
        <v>1</v>
      </c>
      <c r="BP180" s="265">
        <f>+GAMS!BP21</f>
        <v>1</v>
      </c>
      <c r="BQ180" s="265">
        <f>+GAMS!BQ21</f>
        <v>1</v>
      </c>
      <c r="BR180" s="265">
        <f>+GAMS!BR21</f>
        <v>1</v>
      </c>
      <c r="BS180" s="265">
        <f>+GAMS!BS21</f>
        <v>1</v>
      </c>
      <c r="BT180" s="265">
        <f>+GAMS!BT21</f>
        <v>1</v>
      </c>
      <c r="BU180" s="265">
        <f>+GAMS!BU21</f>
        <v>1</v>
      </c>
      <c r="BV180" s="265">
        <f>+GAMS!BV21</f>
        <v>1</v>
      </c>
      <c r="BW180" s="265">
        <f>+GAMS!BW21</f>
        <v>1</v>
      </c>
      <c r="BX180" s="265">
        <f>+GAMS!BX21</f>
        <v>1</v>
      </c>
      <c r="BY180" s="265">
        <f>+GAMS!BY21</f>
        <v>1</v>
      </c>
      <c r="BZ180" s="265">
        <f>+GAMS!BZ21</f>
        <v>1</v>
      </c>
      <c r="CA180" s="265">
        <f>+GAMS!CA21</f>
        <v>1</v>
      </c>
      <c r="CB180" s="265">
        <f>+GAMS!CB21</f>
        <v>1</v>
      </c>
      <c r="CC180" s="265">
        <f>+GAMS!CC21</f>
        <v>1</v>
      </c>
      <c r="CD180" s="265">
        <f>+GAMS!CD21</f>
        <v>1</v>
      </c>
    </row>
    <row r="181" spans="1:82" s="265" customFormat="1" ht="21.6" customHeight="1" x14ac:dyDescent="0.25">
      <c r="A181" s="311" t="str">
        <f>+GAMS!A22</f>
        <v>Social cost of carbon $/tCO2</v>
      </c>
      <c r="B181" s="265">
        <f>+GAMS!B22</f>
        <v>50.206566825099998</v>
      </c>
      <c r="C181" s="265">
        <f>+GAMS!C22</f>
        <v>59.066549206099999</v>
      </c>
      <c r="D181" s="265">
        <f>+GAMS!D22</f>
        <v>69.4915776231</v>
      </c>
      <c r="E181" s="265">
        <f>+GAMS!E22</f>
        <v>81.088921039699997</v>
      </c>
      <c r="F181" s="265">
        <f>+GAMS!F22</f>
        <v>94.047574617899997</v>
      </c>
      <c r="G181" s="265">
        <f>+GAMS!G22</f>
        <v>108.4926357622</v>
      </c>
      <c r="H181" s="265">
        <f>+GAMS!H22</f>
        <v>124.5398308848</v>
      </c>
      <c r="I181" s="265">
        <f>+GAMS!I22</f>
        <v>142.28697864520001</v>
      </c>
      <c r="J181" s="265">
        <f>+GAMS!J22</f>
        <v>161.8438861075</v>
      </c>
      <c r="K181" s="265">
        <f>+GAMS!K22</f>
        <v>183.30824312799999</v>
      </c>
      <c r="L181" s="265">
        <f>+GAMS!L22</f>
        <v>206.7710032626</v>
      </c>
      <c r="M181" s="265">
        <f>+GAMS!M22</f>
        <v>232.31518615339999</v>
      </c>
      <c r="N181" s="265">
        <f>+GAMS!N22</f>
        <v>260.01390659179998</v>
      </c>
      <c r="O181" s="265">
        <f>+GAMS!O22</f>
        <v>289.92825844880002</v>
      </c>
      <c r="P181" s="265">
        <f>+GAMS!P22</f>
        <v>322.10548434830002</v>
      </c>
      <c r="Q181" s="265">
        <f>+GAMS!Q22</f>
        <v>356.57830130119999</v>
      </c>
      <c r="R181" s="265">
        <f>+GAMS!R22</f>
        <v>393.36792741580001</v>
      </c>
      <c r="S181" s="265">
        <f>+GAMS!S22</f>
        <v>432.48838525100001</v>
      </c>
      <c r="T181" s="265">
        <f>+GAMS!T22</f>
        <v>474.06973654350003</v>
      </c>
      <c r="U181" s="265">
        <f>+GAMS!U22</f>
        <v>518.19934746659999</v>
      </c>
      <c r="V181" s="265">
        <f>+GAMS!V22</f>
        <v>565.02771320329998</v>
      </c>
      <c r="W181" s="265">
        <f>+GAMS!W22</f>
        <v>614.87714268729997</v>
      </c>
      <c r="X181" s="265">
        <f>+GAMS!X22</f>
        <v>668.19044127239999</v>
      </c>
      <c r="Y181" s="265">
        <f>+GAMS!Y22</f>
        <v>724.94298040930005</v>
      </c>
      <c r="Z181" s="265">
        <f>+GAMS!Z22</f>
        <v>784.8762308798</v>
      </c>
      <c r="AA181" s="265">
        <f>+GAMS!AA22</f>
        <v>847.72602280299998</v>
      </c>
      <c r="AB181" s="265">
        <f>+GAMS!AB22</f>
        <v>913.2150016137</v>
      </c>
      <c r="AC181" s="265">
        <f>+GAMS!AC22</f>
        <v>981.03924129029997</v>
      </c>
      <c r="AD181" s="265">
        <f>+GAMS!AD22</f>
        <v>1050.8602524712001</v>
      </c>
      <c r="AE181" s="265">
        <f>+GAMS!AE22</f>
        <v>1122.3077083121</v>
      </c>
      <c r="AF181" s="265">
        <f>+GAMS!AF22</f>
        <v>1194.9712002819999</v>
      </c>
      <c r="AG181" s="265">
        <f>+GAMS!AG22</f>
        <v>1268.4124743898001</v>
      </c>
      <c r="AH181" s="265">
        <f>+GAMS!AH22</f>
        <v>1342.1898988216999</v>
      </c>
      <c r="AI181" s="265">
        <f>+GAMS!AI22</f>
        <v>1415.8997587279</v>
      </c>
      <c r="AJ181" s="265">
        <f>+GAMS!AJ22</f>
        <v>1489.240384747</v>
      </c>
      <c r="AK181" s="265">
        <f>+GAMS!AK22</f>
        <v>1562.0862022557999</v>
      </c>
      <c r="AL181" s="265">
        <f>+GAMS!AL22</f>
        <v>1634.4305941988</v>
      </c>
      <c r="AM181" s="265">
        <f>+GAMS!AM22</f>
        <v>1700.9507150852</v>
      </c>
      <c r="AN181" s="265">
        <f>+GAMS!AN22</f>
        <v>1767.7728507434999</v>
      </c>
      <c r="AO181" s="265">
        <f>+GAMS!AO22</f>
        <v>1826.8420049264</v>
      </c>
      <c r="AP181" s="265">
        <f>+GAMS!AP22</f>
        <v>1876.5796336154001</v>
      </c>
      <c r="AQ181" s="265">
        <f>+GAMS!AQ22</f>
        <v>1915.5808833313999</v>
      </c>
      <c r="AR181" s="265">
        <f>+GAMS!AR22</f>
        <v>1942.4290046204001</v>
      </c>
      <c r="AS181" s="265">
        <f>+GAMS!AS22</f>
        <v>1955.6946560269</v>
      </c>
      <c r="AT181" s="265">
        <f>+GAMS!AT22</f>
        <v>1953.9982205694</v>
      </c>
      <c r="AU181" s="265">
        <f>+GAMS!AU22</f>
        <v>1936.1125165967001</v>
      </c>
      <c r="AV181" s="265">
        <f>+GAMS!AV22</f>
        <v>1901.1327502656</v>
      </c>
      <c r="AW181" s="265">
        <f>+GAMS!AW22</f>
        <v>1848.8581990883999</v>
      </c>
      <c r="AX181" s="265">
        <f>+GAMS!AX22</f>
        <v>1880.918546374</v>
      </c>
      <c r="AY181" s="265">
        <f>+GAMS!AY22</f>
        <v>1910.1227724884</v>
      </c>
      <c r="AZ181" s="265">
        <f>+GAMS!AZ22</f>
        <v>1937.7867570501001</v>
      </c>
      <c r="BA181" s="265">
        <f>+GAMS!BA22</f>
        <v>1966.0181090671999</v>
      </c>
      <c r="BB181" s="265">
        <f>+GAMS!BB22</f>
        <v>1998.0482030318001</v>
      </c>
      <c r="BC181" s="265">
        <f>+GAMS!BC22</f>
        <v>2038.7369946458</v>
      </c>
      <c r="BD181" s="265">
        <f>+GAMS!BD22</f>
        <v>2095.3348338506999</v>
      </c>
      <c r="BE181" s="265">
        <f>+GAMS!BE22</f>
        <v>2178.4617856158002</v>
      </c>
      <c r="BF181" s="265">
        <f>+GAMS!BF22</f>
        <v>2302.1963508868998</v>
      </c>
      <c r="BG181" s="265">
        <f>+GAMS!BG22</f>
        <v>2465.9961488137001</v>
      </c>
      <c r="BH181" s="265">
        <f>+GAMS!BH22</f>
        <v>2635.5459888633</v>
      </c>
      <c r="BI181" s="265">
        <f>+GAMS!BI22</f>
        <v>2793.6278823734001</v>
      </c>
      <c r="BJ181" s="265">
        <f>+GAMS!BJ22</f>
        <v>2940.1937683886999</v>
      </c>
      <c r="BK181" s="265">
        <f>+GAMS!BK22</f>
        <v>3076.3027651880002</v>
      </c>
      <c r="BL181" s="265">
        <f>+GAMS!BL22</f>
        <v>3202.4117762297001</v>
      </c>
      <c r="BM181" s="265">
        <f>+GAMS!BM22</f>
        <v>3318.1396398300999</v>
      </c>
      <c r="BN181" s="265">
        <f>+GAMS!BN22</f>
        <v>3422.3352791330999</v>
      </c>
      <c r="BO181" s="265">
        <f>+GAMS!BO22</f>
        <v>3513.1795359591001</v>
      </c>
      <c r="BP181" s="265">
        <f>+GAMS!BP22</f>
        <v>3588.2624837018998</v>
      </c>
      <c r="BQ181" s="265">
        <f>+GAMS!BQ22</f>
        <v>3644.6320566875002</v>
      </c>
      <c r="BR181" s="265">
        <f>+GAMS!BR22</f>
        <v>3678.8213107581</v>
      </c>
      <c r="BS181" s="265">
        <f>+GAMS!BS22</f>
        <v>3686.8623487918999</v>
      </c>
      <c r="BT181" s="265">
        <f>+GAMS!BT22</f>
        <v>3664.2935940328998</v>
      </c>
      <c r="BU181" s="265">
        <f>+GAMS!BU22</f>
        <v>3606.1659469056999</v>
      </c>
      <c r="BV181" s="265">
        <f>+GAMS!BV22</f>
        <v>3507.0531663267002</v>
      </c>
      <c r="BW181" s="265">
        <f>+GAMS!BW22</f>
        <v>3361.0734445385001</v>
      </c>
      <c r="BX181" s="265">
        <f>+GAMS!BX22</f>
        <v>3161.9347708334999</v>
      </c>
      <c r="BY181" s="265">
        <f>+GAMS!BY22</f>
        <v>2903.0323682835001</v>
      </c>
      <c r="BZ181" s="265">
        <f>+GAMS!BZ22</f>
        <v>2577.6704720661</v>
      </c>
      <c r="CA181" s="265">
        <f>+GAMS!CA22</f>
        <v>2179.6123044627002</v>
      </c>
      <c r="CB181" s="265">
        <f>+GAMS!CB22</f>
        <v>1704.5860426412</v>
      </c>
      <c r="CC181" s="265">
        <f>+GAMS!CC22</f>
        <v>1154.8236607342001</v>
      </c>
      <c r="CD181" s="265">
        <f>+GAMS!CD22</f>
        <v>553.88595444249995</v>
      </c>
    </row>
    <row r="182" spans="1:82" s="265" customFormat="1" ht="21.6" customHeight="1" x14ac:dyDescent="0.25">
      <c r="A182" s="311" t="str">
        <f>+GAMS!A23</f>
        <v>Output, net net trill 2019$</v>
      </c>
      <c r="B182" s="265">
        <f>+GAMS!B23</f>
        <v>134.15793753099999</v>
      </c>
      <c r="C182" s="265">
        <f>+GAMS!C23</f>
        <v>155.60258666620001</v>
      </c>
      <c r="D182" s="265">
        <f>+GAMS!D23</f>
        <v>178.6911272456</v>
      </c>
      <c r="E182" s="265">
        <f>+GAMS!E23</f>
        <v>203.90276181670001</v>
      </c>
      <c r="F182" s="265">
        <f>+GAMS!F23</f>
        <v>231.27092490589999</v>
      </c>
      <c r="G182" s="265">
        <f>+GAMS!G23</f>
        <v>260.92192654069999</v>
      </c>
      <c r="H182" s="265">
        <f>+GAMS!H23</f>
        <v>293.00154671600001</v>
      </c>
      <c r="I182" s="265">
        <f>+GAMS!I23</f>
        <v>327.70837718230001</v>
      </c>
      <c r="J182" s="265">
        <f>+GAMS!J23</f>
        <v>365.21333469199999</v>
      </c>
      <c r="K182" s="265">
        <f>+GAMS!K23</f>
        <v>405.72146417210001</v>
      </c>
      <c r="L182" s="265">
        <f>+GAMS!L23</f>
        <v>449.45931906329997</v>
      </c>
      <c r="M182" s="265">
        <f>+GAMS!M23</f>
        <v>496.67618292679998</v>
      </c>
      <c r="N182" s="265">
        <f>+GAMS!N23</f>
        <v>547.64568165599997</v>
      </c>
      <c r="O182" s="265">
        <f>+GAMS!O23</f>
        <v>602.66760466059998</v>
      </c>
      <c r="P182" s="265">
        <f>+GAMS!P23</f>
        <v>662.06950485070001</v>
      </c>
      <c r="Q182" s="265">
        <f>+GAMS!Q23</f>
        <v>726.20705444689997</v>
      </c>
      <c r="R182" s="265">
        <f>+GAMS!R23</f>
        <v>795.46072586050002</v>
      </c>
      <c r="S182" s="265">
        <f>+GAMS!S23</f>
        <v>870.48172367029997</v>
      </c>
      <c r="T182" s="265">
        <f>+GAMS!T23</f>
        <v>951.62980065670001</v>
      </c>
      <c r="U182" s="265">
        <f>+GAMS!U23</f>
        <v>1039.3497373846001</v>
      </c>
      <c r="V182" s="265">
        <f>+GAMS!V23</f>
        <v>1134.0661583301001</v>
      </c>
      <c r="W182" s="265">
        <f>+GAMS!W23</f>
        <v>1236.1740625344</v>
      </c>
      <c r="X182" s="265">
        <f>+GAMS!X23</f>
        <v>1350.6655089905</v>
      </c>
      <c r="Y182" s="265">
        <f>+GAMS!Y23</f>
        <v>1475.3956684799</v>
      </c>
      <c r="Z182" s="265">
        <f>+GAMS!Z23</f>
        <v>1610.7129880144</v>
      </c>
      <c r="AA182" s="265">
        <f>+GAMS!AA23</f>
        <v>1757.1697446232999</v>
      </c>
      <c r="AB182" s="265">
        <f>+GAMS!AB23</f>
        <v>1915.4557074349</v>
      </c>
      <c r="AC182" s="265">
        <f>+GAMS!AC23</f>
        <v>2086.3612270883</v>
      </c>
      <c r="AD182" s="265">
        <f>+GAMS!AD23</f>
        <v>2270.7612384345998</v>
      </c>
      <c r="AE182" s="265">
        <f>+GAMS!AE23</f>
        <v>2469.6451743336002</v>
      </c>
      <c r="AF182" s="265">
        <f>+GAMS!AF23</f>
        <v>2684.0367670137998</v>
      </c>
      <c r="AG182" s="265">
        <f>+GAMS!AG23</f>
        <v>2915.0153962161999</v>
      </c>
      <c r="AH182" s="265">
        <f>+GAMS!AH23</f>
        <v>3163.7111005547999</v>
      </c>
      <c r="AI182" s="265">
        <f>+GAMS!AI23</f>
        <v>3431.2920537620998</v>
      </c>
      <c r="AJ182" s="265">
        <f>+GAMS!AJ23</f>
        <v>3718.9363311820998</v>
      </c>
      <c r="AK182" s="265">
        <f>+GAMS!AK23</f>
        <v>4027.7714627618998</v>
      </c>
      <c r="AL182" s="265">
        <f>+GAMS!AL23</f>
        <v>4358.7483316125999</v>
      </c>
      <c r="AM182" s="265">
        <f>+GAMS!AM23</f>
        <v>4719.4888817054998</v>
      </c>
      <c r="AN182" s="265">
        <f>+GAMS!AN23</f>
        <v>5100.7314898988998</v>
      </c>
      <c r="AO182" s="265">
        <f>+GAMS!AO23</f>
        <v>5505.1047938121001</v>
      </c>
      <c r="AP182" s="265">
        <f>+GAMS!AP23</f>
        <v>5934.9427516694996</v>
      </c>
      <c r="AQ182" s="265">
        <f>+GAMS!AQ23</f>
        <v>6392.4056354473996</v>
      </c>
      <c r="AR182" s="265">
        <f>+GAMS!AR23</f>
        <v>6879.5850180388998</v>
      </c>
      <c r="AS182" s="265">
        <f>+GAMS!AS23</f>
        <v>7398.5527945580998</v>
      </c>
      <c r="AT182" s="265">
        <f>+GAMS!AT23</f>
        <v>7951.3902073687996</v>
      </c>
      <c r="AU182" s="265">
        <f>+GAMS!AU23</f>
        <v>8540.2077058998002</v>
      </c>
      <c r="AV182" s="265">
        <f>+GAMS!AV23</f>
        <v>9167.1592437461004</v>
      </c>
      <c r="AW182" s="265">
        <f>+GAMS!AW23</f>
        <v>9834.4525462334004</v>
      </c>
      <c r="AX182" s="265">
        <f>+GAMS!AX23</f>
        <v>10544.3562346279</v>
      </c>
      <c r="AY182" s="265">
        <f>+GAMS!AY23</f>
        <v>11299.2044316049</v>
      </c>
      <c r="AZ182" s="265">
        <f>+GAMS!AZ23</f>
        <v>12101.399329591401</v>
      </c>
      <c r="BA182" s="265">
        <f>+GAMS!BA23</f>
        <v>12953.4121150028</v>
      </c>
      <c r="BB182" s="265">
        <f>+GAMS!BB23</f>
        <v>13857.7825873935</v>
      </c>
      <c r="BC182" s="265">
        <f>+GAMS!BC23</f>
        <v>14817.117774960299</v>
      </c>
      <c r="BD182" s="265">
        <f>+GAMS!BD23</f>
        <v>15834.089798700899</v>
      </c>
      <c r="BE182" s="265">
        <f>+GAMS!BE23</f>
        <v>16911.433141565802</v>
      </c>
      <c r="BF182" s="265">
        <f>+GAMS!BF23</f>
        <v>18051.9413170156</v>
      </c>
      <c r="BG182" s="265">
        <f>+GAMS!BG23</f>
        <v>19269.1555010429</v>
      </c>
      <c r="BH182" s="265">
        <f>+GAMS!BH23</f>
        <v>20537.405362203401</v>
      </c>
      <c r="BI182" s="265">
        <f>+GAMS!BI23</f>
        <v>21876.664393090701</v>
      </c>
      <c r="BJ182" s="265">
        <f>+GAMS!BJ23</f>
        <v>23291.147570642901</v>
      </c>
      <c r="BK182" s="265">
        <f>+GAMS!BK23</f>
        <v>24784.793472115201</v>
      </c>
      <c r="BL182" s="265">
        <f>+GAMS!BL23</f>
        <v>26361.4842247001</v>
      </c>
      <c r="BM182" s="265">
        <f>+GAMS!BM23</f>
        <v>28025.144737298098</v>
      </c>
      <c r="BN182" s="265">
        <f>+GAMS!BN23</f>
        <v>29779.789211490101</v>
      </c>
      <c r="BO182" s="265">
        <f>+GAMS!BO23</f>
        <v>31629.544807640901</v>
      </c>
      <c r="BP182" s="265">
        <f>+GAMS!BP23</f>
        <v>33578.665018647</v>
      </c>
      <c r="BQ182" s="265">
        <f>+GAMS!BQ23</f>
        <v>35631.538033286597</v>
      </c>
      <c r="BR182" s="265">
        <f>+GAMS!BR23</f>
        <v>37792.692445779197</v>
      </c>
      <c r="BS182" s="265">
        <f>+GAMS!BS23</f>
        <v>40066.801460436298</v>
      </c>
      <c r="BT182" s="265">
        <f>+GAMS!BT23</f>
        <v>42458.686202038902</v>
      </c>
      <c r="BU182" s="265">
        <f>+GAMS!BU23</f>
        <v>44973.318477409797</v>
      </c>
      <c r="BV182" s="265">
        <f>+GAMS!BV23</f>
        <v>47615.823190305302</v>
      </c>
      <c r="BW182" s="265">
        <f>+GAMS!BW23</f>
        <v>50391.4805289168</v>
      </c>
      <c r="BX182" s="265">
        <f>+GAMS!BX23</f>
        <v>53305.727995540801</v>
      </c>
      <c r="BY182" s="265">
        <f>+GAMS!BY23</f>
        <v>56364.162317617702</v>
      </c>
      <c r="BZ182" s="265">
        <f>+GAMS!BZ23</f>
        <v>59572.541260783102</v>
      </c>
      <c r="CA182" s="265">
        <f>+GAMS!CA23</f>
        <v>62936.785353332598</v>
      </c>
      <c r="CB182" s="265">
        <f>+GAMS!CB23</f>
        <v>66462.979524820897</v>
      </c>
      <c r="CC182" s="265">
        <f>+GAMS!CC23</f>
        <v>70157.374657667795</v>
      </c>
      <c r="CD182" s="265">
        <f>+GAMS!CD23</f>
        <v>74026.389048527897</v>
      </c>
    </row>
    <row r="183" spans="1:82" s="265" customFormat="1" ht="21.6" customHeight="1" x14ac:dyDescent="0.25">
      <c r="A183" s="311" t="str">
        <f>+GAMS!A24</f>
        <v>Short Interest rate, %/yr</v>
      </c>
      <c r="B183" s="265">
        <f>+GAMS!B24</f>
        <v>0</v>
      </c>
      <c r="C183" s="265">
        <f>+GAMS!C24</f>
        <v>4.5425248600000002E-2</v>
      </c>
      <c r="D183" s="265">
        <f>+GAMS!D24</f>
        <v>4.4404996699999998E-2</v>
      </c>
      <c r="E183" s="265">
        <f>+GAMS!E24</f>
        <v>4.3626011700000002E-2</v>
      </c>
      <c r="F183" s="265">
        <f>+GAMS!F24</f>
        <v>4.2891901599999997E-2</v>
      </c>
      <c r="G183" s="265">
        <f>+GAMS!G24</f>
        <v>4.2179525000000002E-2</v>
      </c>
      <c r="H183" s="265">
        <f>+GAMS!H24</f>
        <v>4.1488508200000003E-2</v>
      </c>
      <c r="I183" s="265">
        <f>+GAMS!I24</f>
        <v>4.0806178700000001E-2</v>
      </c>
      <c r="J183" s="265">
        <f>+GAMS!J24</f>
        <v>4.0131265899999997E-2</v>
      </c>
      <c r="K183" s="265">
        <f>+GAMS!K24</f>
        <v>3.9464332800000002E-2</v>
      </c>
      <c r="L183" s="265">
        <f>+GAMS!L24</f>
        <v>3.8805738899999997E-2</v>
      </c>
      <c r="M183" s="265">
        <f>+GAMS!M24</f>
        <v>3.8155755E-2</v>
      </c>
      <c r="N183" s="265">
        <f>+GAMS!N24</f>
        <v>3.7514786100000003E-2</v>
      </c>
      <c r="O183" s="265">
        <f>+GAMS!O24</f>
        <v>3.6883628299999999E-2</v>
      </c>
      <c r="P183" s="265">
        <f>+GAMS!P24</f>
        <v>3.62638484E-2</v>
      </c>
      <c r="Q183" s="265">
        <f>+GAMS!Q24</f>
        <v>3.5658482700000001E-2</v>
      </c>
      <c r="R183" s="265">
        <f>+GAMS!R24</f>
        <v>3.5073436700000002E-2</v>
      </c>
      <c r="S183" s="265">
        <f>+GAMS!S24</f>
        <v>3.4514780600000003E-2</v>
      </c>
      <c r="T183" s="265">
        <f>+GAMS!T24</f>
        <v>3.39663391E-2</v>
      </c>
      <c r="U183" s="265">
        <f>+GAMS!U24</f>
        <v>3.34393812E-2</v>
      </c>
      <c r="V183" s="265">
        <f>+GAMS!V24</f>
        <v>3.29581371E-2</v>
      </c>
      <c r="W183" s="265">
        <f>+GAMS!W24</f>
        <v>3.2569420500000001E-2</v>
      </c>
      <c r="X183" s="265">
        <f>+GAMS!X24</f>
        <v>3.2346058499999997E-2</v>
      </c>
      <c r="Y183" s="265">
        <f>+GAMS!Y24</f>
        <v>3.1941436699999999E-2</v>
      </c>
      <c r="Z183" s="265">
        <f>+GAMS!Z24</f>
        <v>3.1441836200000003E-2</v>
      </c>
      <c r="AA183" s="265">
        <f>+GAMS!AA24</f>
        <v>3.0894756499999999E-2</v>
      </c>
      <c r="AB183" s="265">
        <f>+GAMS!AB24</f>
        <v>3.0325329000000002E-2</v>
      </c>
      <c r="AC183" s="265">
        <f>+GAMS!AC24</f>
        <v>2.9746608500000001E-2</v>
      </c>
      <c r="AD183" s="265">
        <f>+GAMS!AD24</f>
        <v>2.9165542199999998E-2</v>
      </c>
      <c r="AE183" s="265">
        <f>+GAMS!AE24</f>
        <v>2.85868793E-2</v>
      </c>
      <c r="AF183" s="265">
        <f>+GAMS!AF24</f>
        <v>2.8011004400000001E-2</v>
      </c>
      <c r="AG183" s="265">
        <f>+GAMS!AG24</f>
        <v>2.7438517900000001E-2</v>
      </c>
      <c r="AH183" s="265">
        <f>+GAMS!AH24</f>
        <v>2.6870667599999998E-2</v>
      </c>
      <c r="AI183" s="265">
        <f>+GAMS!AI24</f>
        <v>2.6310035400000001E-2</v>
      </c>
      <c r="AJ183" s="265">
        <f>+GAMS!AJ24</f>
        <v>2.5761781599999999E-2</v>
      </c>
      <c r="AK183" s="265">
        <f>+GAMS!AK24</f>
        <v>2.5235953500000002E-2</v>
      </c>
      <c r="AL183" s="265">
        <f>+GAMS!AL24</f>
        <v>2.47517334E-2</v>
      </c>
      <c r="AM183" s="265">
        <f>+GAMS!AM24</f>
        <v>2.3892777600000002E-2</v>
      </c>
      <c r="AN183" s="265">
        <f>+GAMS!AN24</f>
        <v>2.37018318E-2</v>
      </c>
      <c r="AO183" s="265">
        <f>+GAMS!AO24</f>
        <v>2.2984358699999999E-2</v>
      </c>
      <c r="AP183" s="265">
        <f>+GAMS!AP24</f>
        <v>2.23195952E-2</v>
      </c>
      <c r="AQ183" s="265">
        <f>+GAMS!AQ24</f>
        <v>2.1688749E-2</v>
      </c>
      <c r="AR183" s="265">
        <f>+GAMS!AR24</f>
        <v>2.1080624900000001E-2</v>
      </c>
      <c r="AS183" s="265">
        <f>+GAMS!AS24</f>
        <v>2.0487942700000001E-2</v>
      </c>
      <c r="AT183" s="265">
        <f>+GAMS!AT24</f>
        <v>1.9905786299999999E-2</v>
      </c>
      <c r="AU183" s="265">
        <f>+GAMS!AU24</f>
        <v>1.9330783399999999E-2</v>
      </c>
      <c r="AV183" s="265">
        <f>+GAMS!AV24</f>
        <v>1.8760599400000001E-2</v>
      </c>
      <c r="AW183" s="265">
        <f>+GAMS!AW24</f>
        <v>1.8193603900000001E-2</v>
      </c>
      <c r="AX183" s="265">
        <f>+GAMS!AX24</f>
        <v>2.8575968899999998E-2</v>
      </c>
      <c r="AY183" s="265">
        <f>+GAMS!AY24</f>
        <v>2.8470905099999999E-2</v>
      </c>
      <c r="AZ183" s="265">
        <f>+GAMS!AZ24</f>
        <v>2.83665998E-2</v>
      </c>
      <c r="BA183" s="265">
        <f>+GAMS!BA24</f>
        <v>2.8262598600000001E-2</v>
      </c>
      <c r="BB183" s="265">
        <f>+GAMS!BB24</f>
        <v>2.8158553900000001E-2</v>
      </c>
      <c r="BC183" s="265">
        <f>+GAMS!BC24</f>
        <v>2.8054195699999999E-2</v>
      </c>
      <c r="BD183" s="265">
        <f>+GAMS!BD24</f>
        <v>2.7949313699999999E-2</v>
      </c>
      <c r="BE183" s="265">
        <f>+GAMS!BE24</f>
        <v>2.78437445E-2</v>
      </c>
      <c r="BF183" s="265">
        <f>+GAMS!BF24</f>
        <v>2.7737362599999999E-2</v>
      </c>
      <c r="BG183" s="265">
        <f>+GAMS!BG24</f>
        <v>2.7735534199999998E-2</v>
      </c>
      <c r="BH183" s="265">
        <f>+GAMS!BH24</f>
        <v>2.74488014E-2</v>
      </c>
      <c r="BI183" s="265">
        <f>+GAMS!BI24</f>
        <v>2.7340758199999999E-2</v>
      </c>
      <c r="BJ183" s="265">
        <f>+GAMS!BJ24</f>
        <v>2.7242147099999999E-2</v>
      </c>
      <c r="BK183" s="265">
        <f>+GAMS!BK24</f>
        <v>2.7148055800000001E-2</v>
      </c>
      <c r="BL183" s="265">
        <f>+GAMS!BL24</f>
        <v>2.70563529E-2</v>
      </c>
      <c r="BM183" s="265">
        <f>+GAMS!BM24</f>
        <v>2.6966084099999999E-2</v>
      </c>
      <c r="BN183" s="265">
        <f>+GAMS!BN24</f>
        <v>2.6876806999999999E-2</v>
      </c>
      <c r="BO183" s="265">
        <f>+GAMS!BO24</f>
        <v>2.6788313500000001E-2</v>
      </c>
      <c r="BP183" s="265">
        <f>+GAMS!BP24</f>
        <v>2.6700507500000002E-2</v>
      </c>
      <c r="BQ183" s="265">
        <f>+GAMS!BQ24</f>
        <v>2.6613347999999998E-2</v>
      </c>
      <c r="BR183" s="265">
        <f>+GAMS!BR24</f>
        <v>2.6526820900000001E-2</v>
      </c>
      <c r="BS183" s="265">
        <f>+GAMS!BS24</f>
        <v>2.64409242E-2</v>
      </c>
      <c r="BT183" s="265">
        <f>+GAMS!BT24</f>
        <v>2.63556611E-2</v>
      </c>
      <c r="BU183" s="265">
        <f>+GAMS!BU24</f>
        <v>2.6271035700000001E-2</v>
      </c>
      <c r="BV183" s="265">
        <f>+GAMS!BV24</f>
        <v>2.61870516E-2</v>
      </c>
      <c r="BW183" s="265">
        <f>+GAMS!BW24</f>
        <v>2.6103711299999999E-2</v>
      </c>
      <c r="BX183" s="265">
        <f>+GAMS!BX24</f>
        <v>2.60210157E-2</v>
      </c>
      <c r="BY183" s="265">
        <f>+GAMS!BY24</f>
        <v>2.59389644E-2</v>
      </c>
      <c r="BZ183" s="265">
        <f>+GAMS!BZ24</f>
        <v>2.5857556E-2</v>
      </c>
      <c r="CA183" s="265">
        <f>+GAMS!CA24</f>
        <v>2.57767881E-2</v>
      </c>
      <c r="CB183" s="265">
        <f>+GAMS!CB24</f>
        <v>2.56966577E-2</v>
      </c>
      <c r="CC183" s="265">
        <f>+GAMS!CC24</f>
        <v>2.5617160999999999E-2</v>
      </c>
      <c r="CD183" s="265">
        <f>+GAMS!CD24</f>
        <v>2.5538294100000001E-2</v>
      </c>
    </row>
    <row r="184" spans="1:82" s="265" customFormat="1" ht="21.6" customHeight="1" x14ac:dyDescent="0.25">
      <c r="A184" s="311" t="str">
        <f>+GAMS!A25</f>
        <v>Population</v>
      </c>
      <c r="B184" s="265">
        <f>+GAMS!B25</f>
        <v>7752.9</v>
      </c>
      <c r="C184" s="265">
        <f>+GAMS!C25</f>
        <v>8137.3673508501997</v>
      </c>
      <c r="D184" s="265">
        <f>+GAMS!D25</f>
        <v>8481.1706083345998</v>
      </c>
      <c r="E184" s="265">
        <f>+GAMS!E25</f>
        <v>8786.6181848005999</v>
      </c>
      <c r="F184" s="265">
        <f>+GAMS!F25</f>
        <v>9056.4844687875993</v>
      </c>
      <c r="G184" s="265">
        <f>+GAMS!G25</f>
        <v>9293.7833464428004</v>
      </c>
      <c r="H184" s="265">
        <f>+GAMS!H25</f>
        <v>9501.5984247487995</v>
      </c>
      <c r="I184" s="265">
        <f>+GAMS!I25</f>
        <v>9682.9613941427997</v>
      </c>
      <c r="J184" s="265">
        <f>+GAMS!J25</f>
        <v>9840.7694557889008</v>
      </c>
      <c r="K184" s="265">
        <f>+GAMS!K25</f>
        <v>9977.7332798718999</v>
      </c>
      <c r="L184" s="265">
        <f>+GAMS!L25</f>
        <v>10096.3480265077</v>
      </c>
      <c r="M184" s="265">
        <f>+GAMS!M25</f>
        <v>10198.8812100628</v>
      </c>
      <c r="N184" s="265">
        <f>+GAMS!N25</f>
        <v>10287.372420298299</v>
      </c>
      <c r="O184" s="265">
        <f>+GAMS!O25</f>
        <v>10363.641024815801</v>
      </c>
      <c r="P184" s="265">
        <f>+GAMS!P25</f>
        <v>10429.2989229587</v>
      </c>
      <c r="Q184" s="265">
        <f>+GAMS!Q25</f>
        <v>10485.7661941345</v>
      </c>
      <c r="R184" s="265">
        <f>+GAMS!R25</f>
        <v>10534.288095593</v>
      </c>
      <c r="S184" s="265">
        <f>+GAMS!S25</f>
        <v>10575.952337107199</v>
      </c>
      <c r="T184" s="265">
        <f>+GAMS!T25</f>
        <v>10611.7059164455</v>
      </c>
      <c r="U184" s="265">
        <f>+GAMS!U25</f>
        <v>10642.371062784399</v>
      </c>
      <c r="V184" s="265">
        <f>+GAMS!V25</f>
        <v>10668.6600255173</v>
      </c>
      <c r="W184" s="265">
        <f>+GAMS!W25</f>
        <v>10691.188580293299</v>
      </c>
      <c r="X184" s="265">
        <f>+GAMS!X25</f>
        <v>10710.488216436601</v>
      </c>
      <c r="Y184" s="265">
        <f>+GAMS!Y25</f>
        <v>10727.017031110299</v>
      </c>
      <c r="Z184" s="265">
        <f>+GAMS!Z25</f>
        <v>10741.169394205999</v>
      </c>
      <c r="AA184" s="265">
        <f>+GAMS!AA25</f>
        <v>10753.2844704332</v>
      </c>
      <c r="AB184" s="265">
        <f>+GAMS!AB25</f>
        <v>10763.653696310699</v>
      </c>
      <c r="AC184" s="265">
        <f>+GAMS!AC25</f>
        <v>10772.5273133065</v>
      </c>
      <c r="AD184" s="265">
        <f>+GAMS!AD25</f>
        <v>10780.120056858101</v>
      </c>
      <c r="AE184" s="265">
        <f>+GAMS!AE25</f>
        <v>10786.6160962989</v>
      </c>
      <c r="AF184" s="265">
        <f>+GAMS!AF25</f>
        <v>10792.173314159299</v>
      </c>
      <c r="AG184" s="265">
        <f>+GAMS!AG25</f>
        <v>10796.9270058115</v>
      </c>
      <c r="AH184" s="265">
        <f>+GAMS!AH25</f>
        <v>10800.9930726168</v>
      </c>
      <c r="AI184" s="265">
        <f>+GAMS!AI25</f>
        <v>10804.4707740213</v>
      </c>
      <c r="AJ184" s="265">
        <f>+GAMS!AJ25</f>
        <v>10807.445096683799</v>
      </c>
      <c r="AK184" s="265">
        <f>+GAMS!AK25</f>
        <v>10809.988791862401</v>
      </c>
      <c r="AL184" s="265">
        <f>+GAMS!AL25</f>
        <v>10812.164126009</v>
      </c>
      <c r="AM184" s="265">
        <f>+GAMS!AM25</f>
        <v>10814.024383842599</v>
      </c>
      <c r="AN184" s="265">
        <f>+GAMS!AN25</f>
        <v>10815.6151581011</v>
      </c>
      <c r="AO184" s="265">
        <f>+GAMS!AO25</f>
        <v>10816.975455661601</v>
      </c>
      <c r="AP184" s="265">
        <f>+GAMS!AP25</f>
        <v>10818.138645749101</v>
      </c>
      <c r="AQ184" s="265">
        <f>+GAMS!AQ25</f>
        <v>10819.1332724651</v>
      </c>
      <c r="AR184" s="265">
        <f>+GAMS!AR25</f>
        <v>10819.9837508253</v>
      </c>
      <c r="AS184" s="265">
        <f>+GAMS!AS25</f>
        <v>10820.710962839999</v>
      </c>
      <c r="AT184" s="265">
        <f>+GAMS!AT25</f>
        <v>10821.3327678716</v>
      </c>
      <c r="AU184" s="265">
        <f>+GAMS!AU25</f>
        <v>10821.8644395093</v>
      </c>
      <c r="AV184" s="265">
        <f>+GAMS!AV25</f>
        <v>10822.3190394744</v>
      </c>
      <c r="AW184" s="265">
        <f>+GAMS!AW25</f>
        <v>10822.7077375885</v>
      </c>
      <c r="AX184" s="265">
        <f>+GAMS!AX25</f>
        <v>10823.0400855469</v>
      </c>
      <c r="AY184" s="265">
        <f>+GAMS!AY25</f>
        <v>10823.324251144801</v>
      </c>
      <c r="AZ184" s="265">
        <f>+GAMS!AZ25</f>
        <v>10823.5672186475</v>
      </c>
      <c r="BA184" s="265">
        <f>+GAMS!BA25</f>
        <v>10823.7749601877</v>
      </c>
      <c r="BB184" s="265">
        <f>+GAMS!BB25</f>
        <v>10823.952582366501</v>
      </c>
      <c r="BC184" s="265">
        <f>+GAMS!BC25</f>
        <v>10824.1044516408</v>
      </c>
      <c r="BD184" s="265">
        <f>+GAMS!BD25</f>
        <v>10824.2343015602</v>
      </c>
      <c r="BE184" s="265">
        <f>+GAMS!BE25</f>
        <v>10824.345324476601</v>
      </c>
      <c r="BF184" s="265">
        <f>+GAMS!BF25</f>
        <v>10824.4402499731</v>
      </c>
      <c r="BG184" s="265">
        <f>+GAMS!BG25</f>
        <v>10824.521411932799</v>
      </c>
      <c r="BH184" s="265">
        <f>+GAMS!BH25</f>
        <v>10824.590805890901</v>
      </c>
      <c r="BI184" s="265">
        <f>+GAMS!BI25</f>
        <v>10824.650138077899</v>
      </c>
      <c r="BJ184" s="265">
        <f>+GAMS!BJ25</f>
        <v>10824.700867355699</v>
      </c>
      <c r="BK184" s="265">
        <f>+GAMS!BK25</f>
        <v>10824.7442410767</v>
      </c>
      <c r="BL184" s="265">
        <f>+GAMS!BL25</f>
        <v>10824.781325746</v>
      </c>
      <c r="BM184" s="265">
        <f>+GAMS!BM25</f>
        <v>10824.813033238999</v>
      </c>
      <c r="BN184" s="265">
        <f>+GAMS!BN25</f>
        <v>10824.8401432192</v>
      </c>
      <c r="BO184" s="265">
        <f>+GAMS!BO25</f>
        <v>10824.863322306101</v>
      </c>
      <c r="BP184" s="265">
        <f>+GAMS!BP25</f>
        <v>10824.883140464701</v>
      </c>
      <c r="BQ184" s="265">
        <f>+GAMS!BQ25</f>
        <v>10824.900085019101</v>
      </c>
      <c r="BR184" s="265">
        <f>+GAMS!BR25</f>
        <v>10824.914572634199</v>
      </c>
      <c r="BS184" s="265">
        <f>+GAMS!BS25</f>
        <v>10824.9269595604</v>
      </c>
      <c r="BT184" s="265">
        <f>+GAMS!BT25</f>
        <v>10824.937550393601</v>
      </c>
      <c r="BU184" s="265">
        <f>+GAMS!BU25</f>
        <v>10824.946605564201</v>
      </c>
      <c r="BV184" s="265">
        <f>+GAMS!BV25</f>
        <v>10824.954347741101</v>
      </c>
      <c r="BW184" s="265">
        <f>+GAMS!BW25</f>
        <v>10824.960967306701</v>
      </c>
      <c r="BX184" s="265">
        <f>+GAMS!BX25</f>
        <v>10824.966627038501</v>
      </c>
      <c r="BY184" s="265">
        <f>+GAMS!BY25</f>
        <v>10824.971466111499</v>
      </c>
      <c r="BZ184" s="265">
        <f>+GAMS!BZ25</f>
        <v>10824.975603520699</v>
      </c>
      <c r="CA184" s="265">
        <f>+GAMS!CA25</f>
        <v>10824.979141006799</v>
      </c>
      <c r="CB184" s="265">
        <f>+GAMS!CB25</f>
        <v>10824.9821655583</v>
      </c>
      <c r="CC184" s="265">
        <f>+GAMS!CC25</f>
        <v>10824.984751550501</v>
      </c>
      <c r="CD184" s="265">
        <f>+GAMS!CD25</f>
        <v>10824.9869625744</v>
      </c>
    </row>
    <row r="185" spans="1:82" s="265" customFormat="1" ht="21.6" customHeight="1" x14ac:dyDescent="0.25">
      <c r="A185" s="311" t="str">
        <f>+GAMS!A26</f>
        <v>TFP</v>
      </c>
      <c r="B185" s="265">
        <f>+GAMS!B26</f>
        <v>5.84</v>
      </c>
      <c r="C185" s="265">
        <f>+GAMS!C26</f>
        <v>6.2526766594999996</v>
      </c>
      <c r="D185" s="265">
        <f>+GAMS!D26</f>
        <v>6.6909818123000004</v>
      </c>
      <c r="E185" s="265">
        <f>+GAMS!E26</f>
        <v>7.1562633642</v>
      </c>
      <c r="F185" s="265">
        <f>+GAMS!F26</f>
        <v>7.6499251324999999</v>
      </c>
      <c r="G185" s="265">
        <f>+GAMS!G26</f>
        <v>8.1734283574000006</v>
      </c>
      <c r="H185" s="265">
        <f>+GAMS!H26</f>
        <v>8.7282932152000008</v>
      </c>
      <c r="I185" s="265">
        <f>+GAMS!I26</f>
        <v>9.3161003334999997</v>
      </c>
      <c r="J185" s="265">
        <f>+GAMS!J26</f>
        <v>9.9384923038000004</v>
      </c>
      <c r="K185" s="265">
        <f>+GAMS!K26</f>
        <v>10.5971751914</v>
      </c>
      <c r="L185" s="265">
        <f>+GAMS!L26</f>
        <v>11.2939200404</v>
      </c>
      <c r="M185" s="265">
        <f>+GAMS!M26</f>
        <v>12.030564370700001</v>
      </c>
      <c r="N185" s="265">
        <f>+GAMS!N26</f>
        <v>12.8090136659</v>
      </c>
      <c r="O185" s="265">
        <f>+GAMS!O26</f>
        <v>13.6312428495</v>
      </c>
      <c r="P185" s="265">
        <f>+GAMS!P26</f>
        <v>14.4992977474</v>
      </c>
      <c r="Q185" s="265">
        <f>+GAMS!Q26</f>
        <v>15.415296533899999</v>
      </c>
      <c r="R185" s="265">
        <f>+GAMS!R26</f>
        <v>16.3814311601</v>
      </c>
      <c r="S185" s="265">
        <f>+GAMS!S26</f>
        <v>17.399968761</v>
      </c>
      <c r="T185" s="265">
        <f>+GAMS!T26</f>
        <v>18.473253040300001</v>
      </c>
      <c r="U185" s="265">
        <f>+GAMS!U26</f>
        <v>19.603705629699999</v>
      </c>
      <c r="V185" s="265">
        <f>+GAMS!V26</f>
        <v>20.793827420500001</v>
      </c>
      <c r="W185" s="265">
        <f>+GAMS!W26</f>
        <v>22.046199865399998</v>
      </c>
      <c r="X185" s="265">
        <f>+GAMS!X26</f>
        <v>23.363486248099999</v>
      </c>
      <c r="Y185" s="265">
        <f>+GAMS!Y26</f>
        <v>24.748432918300001</v>
      </c>
      <c r="Z185" s="265">
        <f>+GAMS!Z26</f>
        <v>26.203870489300002</v>
      </c>
      <c r="AA185" s="265">
        <f>+GAMS!AA26</f>
        <v>27.7327149967</v>
      </c>
      <c r="AB185" s="265">
        <f>+GAMS!AB26</f>
        <v>29.337969015100001</v>
      </c>
      <c r="AC185" s="265">
        <f>+GAMS!AC26</f>
        <v>31.0227227309</v>
      </c>
      <c r="AD185" s="265">
        <f>+GAMS!AD26</f>
        <v>32.790154968300001</v>
      </c>
      <c r="AE185" s="265">
        <f>+GAMS!AE26</f>
        <v>34.643534167699997</v>
      </c>
      <c r="AF185" s="265">
        <f>+GAMS!AF26</f>
        <v>36.586219311800001</v>
      </c>
      <c r="AG185" s="265">
        <f>+GAMS!AG26</f>
        <v>38.621660799700003</v>
      </c>
      <c r="AH185" s="265">
        <f>+GAMS!AH26</f>
        <v>40.753401264899999</v>
      </c>
      <c r="AI185" s="265">
        <f>+GAMS!AI26</f>
        <v>42.985076336200002</v>
      </c>
      <c r="AJ185" s="265">
        <f>+GAMS!AJ26</f>
        <v>45.320415338899998</v>
      </c>
      <c r="AK185" s="265">
        <f>+GAMS!AK26</f>
        <v>47.763241934200003</v>
      </c>
      <c r="AL185" s="265">
        <f>+GAMS!AL26</f>
        <v>50.317474695000001</v>
      </c>
      <c r="AM185" s="265">
        <f>+GAMS!AM26</f>
        <v>52.9871276163</v>
      </c>
      <c r="AN185" s="265">
        <f>+GAMS!AN26</f>
        <v>55.776310557499997</v>
      </c>
      <c r="AO185" s="265">
        <f>+GAMS!AO26</f>
        <v>58.6892296157</v>
      </c>
      <c r="AP185" s="265">
        <f>+GAMS!AP26</f>
        <v>61.730187428199997</v>
      </c>
      <c r="AQ185" s="265">
        <f>+GAMS!AQ26</f>
        <v>64.903583401500001</v>
      </c>
      <c r="AR185" s="265">
        <f>+GAMS!AR26</f>
        <v>68.213913866400006</v>
      </c>
      <c r="AS185" s="265">
        <f>+GAMS!AS26</f>
        <v>71.665772156599999</v>
      </c>
      <c r="AT185" s="265">
        <f>+GAMS!AT26</f>
        <v>75.263848611</v>
      </c>
      <c r="AU185" s="265">
        <f>+GAMS!AU26</f>
        <v>79.012930495800006</v>
      </c>
      <c r="AV185" s="265">
        <f>+GAMS!AV26</f>
        <v>82.917901847500005</v>
      </c>
      <c r="AW185" s="265">
        <f>+GAMS!AW26</f>
        <v>86.983743234599999</v>
      </c>
      <c r="AX185" s="265">
        <f>+GAMS!AX26</f>
        <v>91.215531436299997</v>
      </c>
      <c r="AY185" s="265">
        <f>+GAMS!AY26</f>
        <v>95.618439039099997</v>
      </c>
      <c r="AZ185" s="265">
        <f>+GAMS!AZ26</f>
        <v>100.1977339475</v>
      </c>
      <c r="BA185" s="265">
        <f>+GAMS!BA26</f>
        <v>104.95877881129999</v>
      </c>
      <c r="BB185" s="265">
        <f>+GAMS!BB26</f>
        <v>109.90703036639999</v>
      </c>
      <c r="BC185" s="265">
        <f>+GAMS!BC26</f>
        <v>115.04803868889999</v>
      </c>
      <c r="BD185" s="265">
        <f>+GAMS!BD26</f>
        <v>120.3874463631</v>
      </c>
      <c r="BE185" s="265">
        <f>+GAMS!BE26</f>
        <v>125.9309875623</v>
      </c>
      <c r="BF185" s="265">
        <f>+GAMS!BF26</f>
        <v>131.68448704139999</v>
      </c>
      <c r="BG185" s="265">
        <f>+GAMS!BG26</f>
        <v>137.6538590424</v>
      </c>
      <c r="BH185" s="265">
        <f>+GAMS!BH26</f>
        <v>143.84510611260001</v>
      </c>
      <c r="BI185" s="265">
        <f>+GAMS!BI26</f>
        <v>150.26431783390001</v>
      </c>
      <c r="BJ185" s="265">
        <f>+GAMS!BJ26</f>
        <v>156.91766946609999</v>
      </c>
      <c r="BK185" s="265">
        <f>+GAMS!BK26</f>
        <v>163.81142050189999</v>
      </c>
      <c r="BL185" s="265">
        <f>+GAMS!BL26</f>
        <v>170.95191313539999</v>
      </c>
      <c r="BM185" s="265">
        <f>+GAMS!BM26</f>
        <v>178.34557064469999</v>
      </c>
      <c r="BN185" s="265">
        <f>+GAMS!BN26</f>
        <v>185.99889568789999</v>
      </c>
      <c r="BO185" s="265">
        <f>+GAMS!BO26</f>
        <v>193.91846851490001</v>
      </c>
      <c r="BP185" s="265">
        <f>+GAMS!BP26</f>
        <v>202.11094509439999</v>
      </c>
      <c r="BQ185" s="265">
        <f>+GAMS!BQ26</f>
        <v>210.58305515800001</v>
      </c>
      <c r="BR185" s="265">
        <f>+GAMS!BR26</f>
        <v>219.34160016179999</v>
      </c>
      <c r="BS185" s="265">
        <f>+GAMS!BS26</f>
        <v>228.39345116699999</v>
      </c>
      <c r="BT185" s="265">
        <f>+GAMS!BT26</f>
        <v>237.74554664070001</v>
      </c>
      <c r="BU185" s="265">
        <f>+GAMS!BU26</f>
        <v>247.40489017780001</v>
      </c>
      <c r="BV185" s="265">
        <f>+GAMS!BV26</f>
        <v>257.37854814600001</v>
      </c>
      <c r="BW185" s="265">
        <f>+GAMS!BW26</f>
        <v>267.67364725559997</v>
      </c>
      <c r="BX185" s="265">
        <f>+GAMS!BX26</f>
        <v>278.29737205449999</v>
      </c>
      <c r="BY185" s="265">
        <f>+GAMS!BY26</f>
        <v>289.25696235179998</v>
      </c>
      <c r="BZ185" s="265">
        <f>+GAMS!BZ26</f>
        <v>300.5597105704</v>
      </c>
      <c r="CA185" s="265">
        <f>+GAMS!CA26</f>
        <v>312.21295903160001</v>
      </c>
      <c r="CB185" s="265">
        <f>+GAMS!CB26</f>
        <v>324.22409717239998</v>
      </c>
      <c r="CC185" s="265">
        <f>+GAMS!CC26</f>
        <v>336.6005586988</v>
      </c>
      <c r="CD185" s="265">
        <f>+GAMS!CD26</f>
        <v>349.34981867729999</v>
      </c>
    </row>
    <row r="186" spans="1:82" s="265" customFormat="1" ht="21.6" customHeight="1" x14ac:dyDescent="0.25">
      <c r="A186" s="311" t="str">
        <f>+GAMS!A27</f>
        <v>Output, gross-gross, 2019$</v>
      </c>
      <c r="B186" s="265">
        <f>+GAMS!B27</f>
        <v>134.89143646540001</v>
      </c>
      <c r="C186" s="265">
        <f>+GAMS!C27</f>
        <v>156.74341957070001</v>
      </c>
      <c r="D186" s="265">
        <f>+GAMS!D27</f>
        <v>180.557883344</v>
      </c>
      <c r="E186" s="265">
        <f>+GAMS!E27</f>
        <v>206.3749285632</v>
      </c>
      <c r="F186" s="265">
        <f>+GAMS!F27</f>
        <v>234.46729937309999</v>
      </c>
      <c r="G186" s="265">
        <f>+GAMS!G27</f>
        <v>265.00438005149999</v>
      </c>
      <c r="H186" s="265">
        <f>+GAMS!H27</f>
        <v>298.16220152649998</v>
      </c>
      <c r="I186" s="265">
        <f>+GAMS!I27</f>
        <v>334.12824522850002</v>
      </c>
      <c r="J186" s="265">
        <f>+GAMS!J27</f>
        <v>373.13580044589997</v>
      </c>
      <c r="K186" s="265">
        <f>+GAMS!K27</f>
        <v>415.42535120589997</v>
      </c>
      <c r="L186" s="265">
        <f>+GAMS!L27</f>
        <v>461.26122782120001</v>
      </c>
      <c r="M186" s="265">
        <f>+GAMS!M27</f>
        <v>510.93283721289998</v>
      </c>
      <c r="N186" s="265">
        <f>+GAMS!N27</f>
        <v>564.75587358580003</v>
      </c>
      <c r="O186" s="265">
        <f>+GAMS!O27</f>
        <v>623.07342530070002</v>
      </c>
      <c r="P186" s="265">
        <f>+GAMS!P27</f>
        <v>686.25654897209995</v>
      </c>
      <c r="Q186" s="265">
        <f>+GAMS!Q27</f>
        <v>754.70329034060001</v>
      </c>
      <c r="R186" s="265">
        <f>+GAMS!R27</f>
        <v>828.83385315470002</v>
      </c>
      <c r="S186" s="265">
        <f>+GAMS!S27</f>
        <v>909.07674126869995</v>
      </c>
      <c r="T186" s="265">
        <f>+GAMS!T27</f>
        <v>996.00758453139997</v>
      </c>
      <c r="U186" s="265">
        <f>+GAMS!U27</f>
        <v>1090.121020477</v>
      </c>
      <c r="V186" s="265">
        <f>+GAMS!V27</f>
        <v>1191.87844286</v>
      </c>
      <c r="W186" s="265">
        <f>+GAMS!W27</f>
        <v>1301.6222659289999</v>
      </c>
      <c r="X186" s="265">
        <f>+GAMS!X27</f>
        <v>1419.4230754227001</v>
      </c>
      <c r="Y186" s="265">
        <f>+GAMS!Y27</f>
        <v>1547.6508690774999</v>
      </c>
      <c r="Z186" s="265">
        <f>+GAMS!Z27</f>
        <v>1686.6537760248</v>
      </c>
      <c r="AA186" s="265">
        <f>+GAMS!AA27</f>
        <v>1836.9659325965999</v>
      </c>
      <c r="AB186" s="265">
        <f>+GAMS!AB27</f>
        <v>1999.256170181</v>
      </c>
      <c r="AC186" s="265">
        <f>+GAMS!AC27</f>
        <v>2174.2933709484</v>
      </c>
      <c r="AD186" s="265">
        <f>+GAMS!AD27</f>
        <v>2362.9251204425</v>
      </c>
      <c r="AE186" s="265">
        <f>+GAMS!AE27</f>
        <v>2566.0662027889998</v>
      </c>
      <c r="AF186" s="265">
        <f>+GAMS!AF27</f>
        <v>2784.7086071560998</v>
      </c>
      <c r="AG186" s="265">
        <f>+GAMS!AG27</f>
        <v>3019.8963570871001</v>
      </c>
      <c r="AH186" s="265">
        <f>+GAMS!AH27</f>
        <v>3272.7202964980002</v>
      </c>
      <c r="AI186" s="265">
        <f>+GAMS!AI27</f>
        <v>3544.3054699203999</v>
      </c>
      <c r="AJ186" s="265">
        <f>+GAMS!AJ27</f>
        <v>3835.7827724818999</v>
      </c>
      <c r="AK186" s="265">
        <f>+GAMS!AK27</f>
        <v>4148.2281268891002</v>
      </c>
      <c r="AL186" s="265">
        <f>+GAMS!AL27</f>
        <v>4482.5352836016</v>
      </c>
      <c r="AM186" s="265">
        <f>+GAMS!AM27</f>
        <v>4839.1537173655997</v>
      </c>
      <c r="AN186" s="265">
        <f>+GAMS!AN27</f>
        <v>5225.8229421059004</v>
      </c>
      <c r="AO186" s="265">
        <f>+GAMS!AO27</f>
        <v>5635.5131578306</v>
      </c>
      <c r="AP186" s="265">
        <f>+GAMS!AP27</f>
        <v>6070.4701283441</v>
      </c>
      <c r="AQ186" s="265">
        <f>+GAMS!AQ27</f>
        <v>6532.8321901163999</v>
      </c>
      <c r="AR186" s="265">
        <f>+GAMS!AR27</f>
        <v>7024.6707352251997</v>
      </c>
      <c r="AS186" s="265">
        <f>+GAMS!AS27</f>
        <v>7548.0298978539004</v>
      </c>
      <c r="AT186" s="265">
        <f>+GAMS!AT27</f>
        <v>8104.9576377760004</v>
      </c>
      <c r="AU186" s="265">
        <f>+GAMS!AU27</f>
        <v>8697.5289563312999</v>
      </c>
      <c r="AV186" s="265">
        <f>+GAMS!AV27</f>
        <v>9327.8632065136007</v>
      </c>
      <c r="AW186" s="265">
        <f>+GAMS!AW27</f>
        <v>9998.1371390840995</v>
      </c>
      <c r="AX186" s="265">
        <f>+GAMS!AX27</f>
        <v>10710.5948569058</v>
      </c>
      <c r="AY186" s="265">
        <f>+GAMS!AY27</f>
        <v>11467.5554904447</v>
      </c>
      <c r="AZ186" s="265">
        <f>+GAMS!AZ27</f>
        <v>12271.4191630441</v>
      </c>
      <c r="BA186" s="265">
        <f>+GAMS!BA27</f>
        <v>13124.6716518952</v>
      </c>
      <c r="BB186" s="265">
        <f>+GAMS!BB27</f>
        <v>14029.888042373001</v>
      </c>
      <c r="BC186" s="265">
        <f>+GAMS!BC27</f>
        <v>14989.735601532801</v>
      </c>
      <c r="BD186" s="265">
        <f>+GAMS!BD27</f>
        <v>16006.976048172201</v>
      </c>
      <c r="BE186" s="265">
        <f>+GAMS!BE27</f>
        <v>17084.467360496601</v>
      </c>
      <c r="BF186" s="265">
        <f>+GAMS!BF27</f>
        <v>18225.1652264074</v>
      </c>
      <c r="BG186" s="265">
        <f>+GAMS!BG27</f>
        <v>19432.124196270801</v>
      </c>
      <c r="BH186" s="265">
        <f>+GAMS!BH27</f>
        <v>20710.039883634901</v>
      </c>
      <c r="BI186" s="265">
        <f>+GAMS!BI27</f>
        <v>22058.956467537599</v>
      </c>
      <c r="BJ186" s="265">
        <f>+GAMS!BJ27</f>
        <v>23482.796396718401</v>
      </c>
      <c r="BK186" s="265">
        <f>+GAMS!BK27</f>
        <v>24985.5268471528</v>
      </c>
      <c r="BL186" s="265">
        <f>+GAMS!BL27</f>
        <v>26571.137633324801</v>
      </c>
      <c r="BM186" s="265">
        <f>+GAMS!BM27</f>
        <v>28243.660633978401</v>
      </c>
      <c r="BN186" s="265">
        <f>+GAMS!BN27</f>
        <v>30007.196205511998</v>
      </c>
      <c r="BO186" s="265">
        <f>+GAMS!BO27</f>
        <v>31865.936103166699</v>
      </c>
      <c r="BP186" s="265">
        <f>+GAMS!BP27</f>
        <v>33824.181042889002</v>
      </c>
      <c r="BQ186" s="265">
        <f>+GAMS!BQ27</f>
        <v>35886.353608004298</v>
      </c>
      <c r="BR186" s="265">
        <f>+GAMS!BR27</f>
        <v>38057.007673901498</v>
      </c>
      <c r="BS186" s="265">
        <f>+GAMS!BS27</f>
        <v>40340.835380238801</v>
      </c>
      <c r="BT186" s="265">
        <f>+GAMS!BT27</f>
        <v>42742.672422008698</v>
      </c>
      <c r="BU186" s="265">
        <f>+GAMS!BU27</f>
        <v>45267.502201175099</v>
      </c>
      <c r="BV186" s="265">
        <f>+GAMS!BV27</f>
        <v>47920.459206993401</v>
      </c>
      <c r="BW186" s="265">
        <f>+GAMS!BW27</f>
        <v>50706.8318700768</v>
      </c>
      <c r="BX186" s="265">
        <f>+GAMS!BX27</f>
        <v>53632.065050764701</v>
      </c>
      <c r="BY186" s="265">
        <f>+GAMS!BY27</f>
        <v>56701.762265348603</v>
      </c>
      <c r="BZ186" s="265">
        <f>+GAMS!BZ27</f>
        <v>59921.687715738</v>
      </c>
      <c r="CA186" s="265">
        <f>+GAMS!CA27</f>
        <v>63297.768163102097</v>
      </c>
      <c r="CB186" s="265">
        <f>+GAMS!CB27</f>
        <v>66836.094669658196</v>
      </c>
      <c r="CC186" s="265">
        <f>+GAMS!CC27</f>
        <v>70542.924222192101</v>
      </c>
      <c r="CD186" s="265">
        <f>+GAMS!CD27</f>
        <v>74424.681244125706</v>
      </c>
    </row>
    <row r="187" spans="1:82" s="265" customFormat="1" ht="21.6" customHeight="1" x14ac:dyDescent="0.25">
      <c r="A187" s="311" t="str">
        <f>+GAMS!A28</f>
        <v>Change TFP, %/year</v>
      </c>
      <c r="B187" s="265">
        <f>+GAMS!B28</f>
        <v>6.6000000000000003E-2</v>
      </c>
      <c r="C187" s="265">
        <f>+GAMS!C28</f>
        <v>6.5506851599999999E-2</v>
      </c>
      <c r="D187" s="265">
        <f>+GAMS!D28</f>
        <v>6.5017387999999995E-2</v>
      </c>
      <c r="E187" s="265">
        <f>+GAMS!E28</f>
        <v>6.4531581700000007E-2</v>
      </c>
      <c r="F187" s="265">
        <f>+GAMS!F28</f>
        <v>6.4049405200000006E-2</v>
      </c>
      <c r="G187" s="265">
        <f>+GAMS!G28</f>
        <v>6.3570831600000002E-2</v>
      </c>
      <c r="H187" s="265">
        <f>+GAMS!H28</f>
        <v>6.3095833800000001E-2</v>
      </c>
      <c r="I187" s="265">
        <f>+GAMS!I28</f>
        <v>6.2624385199999993E-2</v>
      </c>
      <c r="J187" s="265">
        <f>+GAMS!J28</f>
        <v>6.21564592E-2</v>
      </c>
      <c r="K187" s="265">
        <f>+GAMS!K28</f>
        <v>6.1692029600000003E-2</v>
      </c>
      <c r="L187" s="265">
        <f>+GAMS!L28</f>
        <v>6.12310701E-2</v>
      </c>
      <c r="M187" s="265">
        <f>+GAMS!M28</f>
        <v>6.0773554899999999E-2</v>
      </c>
      <c r="N187" s="265">
        <f>+GAMS!N28</f>
        <v>6.0319458200000002E-2</v>
      </c>
      <c r="O187" s="265">
        <f>+GAMS!O28</f>
        <v>5.9868754500000003E-2</v>
      </c>
      <c r="P187" s="265">
        <f>+GAMS!P28</f>
        <v>5.9421418500000003E-2</v>
      </c>
      <c r="Q187" s="265">
        <f>+GAMS!Q28</f>
        <v>5.8977424899999999E-2</v>
      </c>
      <c r="R187" s="265">
        <f>+GAMS!R28</f>
        <v>5.8536748800000003E-2</v>
      </c>
      <c r="S187" s="265">
        <f>+GAMS!S28</f>
        <v>5.8099365399999998E-2</v>
      </c>
      <c r="T187" s="265">
        <f>+GAMS!T28</f>
        <v>5.7665250199999997E-2</v>
      </c>
      <c r="U187" s="265">
        <f>+GAMS!U28</f>
        <v>5.7234378599999997E-2</v>
      </c>
      <c r="V187" s="265">
        <f>+GAMS!V28</f>
        <v>5.68067264E-2</v>
      </c>
      <c r="W187" s="265">
        <f>+GAMS!W28</f>
        <v>5.6382269700000001E-2</v>
      </c>
      <c r="X187" s="265">
        <f>+GAMS!X28</f>
        <v>5.5960984499999998E-2</v>
      </c>
      <c r="Y187" s="265">
        <f>+GAMS!Y28</f>
        <v>5.5542847100000001E-2</v>
      </c>
      <c r="Z187" s="265">
        <f>+GAMS!Z28</f>
        <v>5.5127834000000001E-2</v>
      </c>
      <c r="AA187" s="265">
        <f>+GAMS!AA28</f>
        <v>5.4715921799999997E-2</v>
      </c>
      <c r="AB187" s="265">
        <f>+GAMS!AB28</f>
        <v>5.4307087400000002E-2</v>
      </c>
      <c r="AC187" s="265">
        <f>+GAMS!AC28</f>
        <v>5.3901307900000001E-2</v>
      </c>
      <c r="AD187" s="265">
        <f>+GAMS!AD28</f>
        <v>5.3498560200000003E-2</v>
      </c>
      <c r="AE187" s="265">
        <f>+GAMS!AE28</f>
        <v>5.3098821900000003E-2</v>
      </c>
      <c r="AF187" s="265">
        <f>+GAMS!AF28</f>
        <v>5.2702070400000002E-2</v>
      </c>
      <c r="AG187" s="265">
        <f>+GAMS!AG28</f>
        <v>5.2308283499999997E-2</v>
      </c>
      <c r="AH187" s="265">
        <f>+GAMS!AH28</f>
        <v>5.19174388E-2</v>
      </c>
      <c r="AI187" s="265">
        <f>+GAMS!AI28</f>
        <v>5.15295146E-2</v>
      </c>
      <c r="AJ187" s="265">
        <f>+GAMS!AJ28</f>
        <v>5.11444889E-2</v>
      </c>
      <c r="AK187" s="265">
        <f>+GAMS!AK28</f>
        <v>5.0762340000000003E-2</v>
      </c>
      <c r="AL187" s="265">
        <f>+GAMS!AL28</f>
        <v>5.0383046600000002E-2</v>
      </c>
      <c r="AM187" s="265">
        <f>+GAMS!AM28</f>
        <v>5.0006587300000002E-2</v>
      </c>
      <c r="AN187" s="265">
        <f>+GAMS!AN28</f>
        <v>4.9632940799999997E-2</v>
      </c>
      <c r="AO187" s="265">
        <f>+GAMS!AO28</f>
        <v>4.9262086199999999E-2</v>
      </c>
      <c r="AP187" s="265">
        <f>+GAMS!AP28</f>
        <v>4.88940026E-2</v>
      </c>
      <c r="AQ187" s="265">
        <f>+GAMS!AQ28</f>
        <v>4.8528669300000001E-2</v>
      </c>
      <c r="AR187" s="265">
        <f>+GAMS!AR28</f>
        <v>4.8166065700000003E-2</v>
      </c>
      <c r="AS187" s="265">
        <f>+GAMS!AS28</f>
        <v>4.7806171500000001E-2</v>
      </c>
      <c r="AT187" s="265">
        <f>+GAMS!AT28</f>
        <v>4.7448966400000001E-2</v>
      </c>
      <c r="AU187" s="265">
        <f>+GAMS!AU28</f>
        <v>4.7094430299999997E-2</v>
      </c>
      <c r="AV187" s="265">
        <f>+GAMS!AV28</f>
        <v>4.6742543300000002E-2</v>
      </c>
      <c r="AW187" s="265">
        <f>+GAMS!AW28</f>
        <v>4.63932856E-2</v>
      </c>
      <c r="AX187" s="265">
        <f>+GAMS!AX28</f>
        <v>4.6046637500000001E-2</v>
      </c>
      <c r="AY187" s="265">
        <f>+GAMS!AY28</f>
        <v>4.5702579600000001E-2</v>
      </c>
      <c r="AZ187" s="265">
        <f>+GAMS!AZ28</f>
        <v>4.5361092399999997E-2</v>
      </c>
      <c r="BA187" s="265">
        <f>+GAMS!BA28</f>
        <v>4.5022156799999997E-2</v>
      </c>
      <c r="BB187" s="265">
        <f>+GAMS!BB28</f>
        <v>4.4685753699999997E-2</v>
      </c>
      <c r="BC187" s="265">
        <f>+GAMS!BC28</f>
        <v>4.43518642E-2</v>
      </c>
      <c r="BD187" s="265">
        <f>+GAMS!BD28</f>
        <v>4.4020469499999999E-2</v>
      </c>
      <c r="BE187" s="265">
        <f>+GAMS!BE28</f>
        <v>4.3691551000000002E-2</v>
      </c>
      <c r="BF187" s="265">
        <f>+GAMS!BF28</f>
        <v>4.3365090100000003E-2</v>
      </c>
      <c r="BG187" s="265">
        <f>+GAMS!BG28</f>
        <v>4.3041068500000002E-2</v>
      </c>
      <c r="BH187" s="265">
        <f>+GAMS!BH28</f>
        <v>4.2719467999999997E-2</v>
      </c>
      <c r="BI187" s="265">
        <f>+GAMS!BI28</f>
        <v>4.2400270499999997E-2</v>
      </c>
      <c r="BJ187" s="265">
        <f>+GAMS!BJ28</f>
        <v>4.2083457999999997E-2</v>
      </c>
      <c r="BK187" s="265">
        <f>+GAMS!BK28</f>
        <v>4.1769012699999997E-2</v>
      </c>
      <c r="BL187" s="265">
        <f>+GAMS!BL28</f>
        <v>4.1456916900000002E-2</v>
      </c>
      <c r="BM187" s="265">
        <f>+GAMS!BM28</f>
        <v>4.11471531E-2</v>
      </c>
      <c r="BN187" s="265">
        <f>+GAMS!BN28</f>
        <v>4.0839703900000003E-2</v>
      </c>
      <c r="BO187" s="265">
        <f>+GAMS!BO28</f>
        <v>4.0534551799999999E-2</v>
      </c>
      <c r="BP187" s="265">
        <f>+GAMS!BP28</f>
        <v>4.0231679899999997E-2</v>
      </c>
      <c r="BQ187" s="265">
        <f>+GAMS!BQ28</f>
        <v>3.9931070999999999E-2</v>
      </c>
      <c r="BR187" s="265">
        <f>+GAMS!BR28</f>
        <v>3.9632708199999998E-2</v>
      </c>
      <c r="BS187" s="265">
        <f>+GAMS!BS28</f>
        <v>3.9336574800000003E-2</v>
      </c>
      <c r="BT187" s="265">
        <f>+GAMS!BT28</f>
        <v>3.9042654000000003E-2</v>
      </c>
      <c r="BU187" s="265">
        <f>+GAMS!BU28</f>
        <v>3.8750929500000003E-2</v>
      </c>
      <c r="BV187" s="265">
        <f>+GAMS!BV28</f>
        <v>3.8461384699999997E-2</v>
      </c>
      <c r="BW187" s="265">
        <f>+GAMS!BW28</f>
        <v>3.8174003300000002E-2</v>
      </c>
      <c r="BX187" s="265">
        <f>+GAMS!BX28</f>
        <v>3.7888769199999998E-2</v>
      </c>
      <c r="BY187" s="265">
        <f>+GAMS!BY28</f>
        <v>3.7605666400000001E-2</v>
      </c>
      <c r="BZ187" s="265">
        <f>+GAMS!BZ28</f>
        <v>3.7324678999999999E-2</v>
      </c>
      <c r="CA187" s="265">
        <f>+GAMS!CA28</f>
        <v>3.7045791000000002E-2</v>
      </c>
      <c r="CB187" s="265">
        <f>+GAMS!CB28</f>
        <v>3.6768986900000002E-2</v>
      </c>
      <c r="CC187" s="265">
        <f>+GAMS!CC28</f>
        <v>3.6494250999999998E-2</v>
      </c>
      <c r="CD187" s="265">
        <f>+GAMS!CD28</f>
        <v>3.6221568000000003E-2</v>
      </c>
    </row>
    <row r="188" spans="1:82" s="265" customFormat="1" ht="21.6" customHeight="1" x14ac:dyDescent="0.25">
      <c r="A188" s="311" t="str">
        <f>+GAMS!A29</f>
        <v>Capital stock, 2019$</v>
      </c>
      <c r="B188" s="265">
        <f>+GAMS!B29</f>
        <v>295</v>
      </c>
      <c r="C188" s="265">
        <f>+GAMS!C29</f>
        <v>346.16408165630003</v>
      </c>
      <c r="D188" s="265">
        <f>+GAMS!D29</f>
        <v>401.81408177899999</v>
      </c>
      <c r="E188" s="265">
        <f>+GAMS!E29</f>
        <v>461.6554584109</v>
      </c>
      <c r="F188" s="265">
        <f>+GAMS!F29</f>
        <v>527.0410938837</v>
      </c>
      <c r="G188" s="265">
        <f>+GAMS!G29</f>
        <v>598.47595060180004</v>
      </c>
      <c r="H188" s="265">
        <f>+GAMS!H29</f>
        <v>676.42341109790004</v>
      </c>
      <c r="I188" s="265">
        <f>+GAMS!I29</f>
        <v>761.33823596809998</v>
      </c>
      <c r="J188" s="265">
        <f>+GAMS!J29</f>
        <v>853.9260147302</v>
      </c>
      <c r="K188" s="265">
        <f>+GAMS!K29</f>
        <v>954.85009220680001</v>
      </c>
      <c r="L188" s="265">
        <f>+GAMS!L29</f>
        <v>1064.8556615779</v>
      </c>
      <c r="M188" s="265">
        <f>+GAMS!M29</f>
        <v>1184.7775122083999</v>
      </c>
      <c r="N188" s="265">
        <f>+GAMS!N29</f>
        <v>1315.5473351114999</v>
      </c>
      <c r="O188" s="265">
        <f>+GAMS!O29</f>
        <v>1458.1999130040001</v>
      </c>
      <c r="P188" s="265">
        <f>+GAMS!P29</f>
        <v>1613.8748103193</v>
      </c>
      <c r="Q188" s="265">
        <f>+GAMS!Q29</f>
        <v>1783.8053846047001</v>
      </c>
      <c r="R188" s="265">
        <f>+GAMS!R29</f>
        <v>1969.2764485439</v>
      </c>
      <c r="S188" s="265">
        <f>+GAMS!S29</f>
        <v>2171.5081395995999</v>
      </c>
      <c r="T188" s="265">
        <f>+GAMS!T29</f>
        <v>2392.7578037527001</v>
      </c>
      <c r="U188" s="265">
        <f>+GAMS!U29</f>
        <v>2634.5040982703999</v>
      </c>
      <c r="V188" s="265">
        <f>+GAMS!V29</f>
        <v>2897.8020947374998</v>
      </c>
      <c r="W188" s="265">
        <f>+GAMS!W29</f>
        <v>3182.5613629097002</v>
      </c>
      <c r="X188" s="265">
        <f>+GAMS!X29</f>
        <v>3486.2544923734999</v>
      </c>
      <c r="Y188" s="265">
        <f>+GAMS!Y29</f>
        <v>3825.0170439049002</v>
      </c>
      <c r="Z188" s="265">
        <f>+GAMS!Z29</f>
        <v>4198.3761105392005</v>
      </c>
      <c r="AA188" s="265">
        <f>+GAMS!AA29</f>
        <v>4607.1575510948996</v>
      </c>
      <c r="AB188" s="265">
        <f>+GAMS!AB29</f>
        <v>5053.0701356555001</v>
      </c>
      <c r="AC188" s="265">
        <f>+GAMS!AC29</f>
        <v>5538.4260218789996</v>
      </c>
      <c r="AD188" s="265">
        <f>+GAMS!AD29</f>
        <v>6065.9650850841999</v>
      </c>
      <c r="AE188" s="265">
        <f>+GAMS!AE29</f>
        <v>6638.7559417780003</v>
      </c>
      <c r="AF188" s="265">
        <f>+GAMS!AF29</f>
        <v>7260.2786051377998</v>
      </c>
      <c r="AG188" s="265">
        <f>+GAMS!AG29</f>
        <v>7934.2020793996999</v>
      </c>
      <c r="AH188" s="265">
        <f>+GAMS!AH29</f>
        <v>8664.3268362244999</v>
      </c>
      <c r="AI188" s="265">
        <f>+GAMS!AI29</f>
        <v>9454.4581621030993</v>
      </c>
      <c r="AJ188" s="265">
        <f>+GAMS!AJ29</f>
        <v>10308.132400541001</v>
      </c>
      <c r="AK188" s="265">
        <f>+GAMS!AK29</f>
        <v>11228.038197083601</v>
      </c>
      <c r="AL188" s="265">
        <f>+GAMS!AL29</f>
        <v>12214.8122868425</v>
      </c>
      <c r="AM188" s="265">
        <f>+GAMS!AM29</f>
        <v>13264.5645489947</v>
      </c>
      <c r="AN188" s="265">
        <f>+GAMS!AN29</f>
        <v>14439.877154923601</v>
      </c>
      <c r="AO188" s="265">
        <f>+GAMS!AO29</f>
        <v>15667.627147069299</v>
      </c>
      <c r="AP188" s="265">
        <f>+GAMS!AP29</f>
        <v>16958.723865409898</v>
      </c>
      <c r="AQ188" s="265">
        <f>+GAMS!AQ29</f>
        <v>18322.876707623102</v>
      </c>
      <c r="AR188" s="265">
        <f>+GAMS!AR29</f>
        <v>19768.8433567108</v>
      </c>
      <c r="AS188" s="265">
        <f>+GAMS!AS29</f>
        <v>21304.7233389586</v>
      </c>
      <c r="AT188" s="265">
        <f>+GAMS!AT29</f>
        <v>22938.199996803</v>
      </c>
      <c r="AU188" s="265">
        <f>+GAMS!AU29</f>
        <v>24676.7240064285</v>
      </c>
      <c r="AV188" s="265">
        <f>+GAMS!AV29</f>
        <v>26527.649546815599</v>
      </c>
      <c r="AW188" s="265">
        <f>+GAMS!AW29</f>
        <v>28498.334722143802</v>
      </c>
      <c r="AX188" s="265">
        <f>+GAMS!AX29</f>
        <v>30596.215234805499</v>
      </c>
      <c r="AY188" s="265">
        <f>+GAMS!AY29</f>
        <v>32828.857862479301</v>
      </c>
      <c r="AZ188" s="265">
        <f>+GAMS!AZ29</f>
        <v>35203.998483462201</v>
      </c>
      <c r="BA188" s="265">
        <f>+GAMS!BA29</f>
        <v>37729.568125927603</v>
      </c>
      <c r="BB188" s="265">
        <f>+GAMS!BB29</f>
        <v>40413.709643682902</v>
      </c>
      <c r="BC188" s="265">
        <f>+GAMS!BC29</f>
        <v>43264.7870298493</v>
      </c>
      <c r="BD188" s="265">
        <f>+GAMS!BD29</f>
        <v>46291.388978200201</v>
      </c>
      <c r="BE188" s="265">
        <f>+GAMS!BE29</f>
        <v>49502.327995918698</v>
      </c>
      <c r="BF188" s="265">
        <f>+GAMS!BF29</f>
        <v>52906.636056502197</v>
      </c>
      <c r="BG188" s="265">
        <f>+GAMS!BG29</f>
        <v>56513.557368825801</v>
      </c>
      <c r="BH188" s="265">
        <f>+GAMS!BH29</f>
        <v>60347.508192178102</v>
      </c>
      <c r="BI188" s="265">
        <f>+GAMS!BI29</f>
        <v>64386.967619483999</v>
      </c>
      <c r="BJ188" s="265">
        <f>+GAMS!BJ29</f>
        <v>68647.190659956104</v>
      </c>
      <c r="BK188" s="265">
        <f>+GAMS!BK29</f>
        <v>73143.086211697606</v>
      </c>
      <c r="BL188" s="265">
        <f>+GAMS!BL29</f>
        <v>77888.971838106605</v>
      </c>
      <c r="BM188" s="265">
        <f>+GAMS!BM29</f>
        <v>82898.736895263704</v>
      </c>
      <c r="BN188" s="265">
        <f>+GAMS!BN29</f>
        <v>88186.077781501604</v>
      </c>
      <c r="BO188" s="265">
        <f>+GAMS!BO29</f>
        <v>93764.701965284999</v>
      </c>
      <c r="BP188" s="265">
        <f>+GAMS!BP29</f>
        <v>99648.481594178404</v>
      </c>
      <c r="BQ188" s="265" t="str">
        <f>+GAMS!BQ29</f>
        <v>105851.5629226522</v>
      </c>
      <c r="BR188" s="265" t="str">
        <f>+GAMS!BR29</f>
        <v>112388.4426367981</v>
      </c>
      <c r="BS188" s="265" t="str">
        <f>+GAMS!BS29</f>
        <v>119274.0209166938</v>
      </c>
      <c r="BT188" s="265" t="str">
        <f>+GAMS!BT29</f>
        <v>126523.6386557094</v>
      </c>
      <c r="BU188" s="265" t="str">
        <f>+GAMS!BU29</f>
        <v>134153.1040726643</v>
      </c>
      <c r="BV188" s="265" t="str">
        <f>+GAMS!BV29</f>
        <v>142178.7122922413</v>
      </c>
      <c r="BW188" s="265" t="str">
        <f>+GAMS!BW29</f>
        <v>150617.2602878730</v>
      </c>
      <c r="BX188" s="265" t="str">
        <f>+GAMS!BX29</f>
        <v>159486.0587678697</v>
      </c>
      <c r="BY188" s="265" t="str">
        <f>+GAMS!BY29</f>
        <v>168802.9420355965</v>
      </c>
      <c r="BZ188" s="265" t="str">
        <f>+GAMS!BZ29</f>
        <v>178586.2764872642</v>
      </c>
      <c r="CA188" s="265" t="str">
        <f>+GAMS!CA29</f>
        <v>188854.9681680610</v>
      </c>
      <c r="CB188" s="265" t="str">
        <f>+GAMS!CB29</f>
        <v>199628.4696482240</v>
      </c>
      <c r="CC188" s="265" t="str">
        <f>+GAMS!CC29</f>
        <v>210926.7863773290</v>
      </c>
      <c r="CD188" s="265" t="str">
        <f>+GAMS!CD29</f>
        <v>222770.4826086840</v>
      </c>
    </row>
    <row r="189" spans="1:82" s="265" customFormat="1" ht="21.6" customHeight="1" x14ac:dyDescent="0.25">
      <c r="A189" s="311" t="str">
        <f>+GAMS!A30</f>
        <v>Savings rate, fraction gross output</v>
      </c>
      <c r="B189" s="265">
        <f>+GAMS!B30</f>
        <v>0.25636877670000002</v>
      </c>
      <c r="C189" s="265">
        <f>+GAMS!C30</f>
        <v>0.25373312539999998</v>
      </c>
      <c r="D189" s="265">
        <f>+GAMS!D30</f>
        <v>0.25114650599999999</v>
      </c>
      <c r="E189" s="265">
        <f>+GAMS!E30</f>
        <v>0.24956813729999999</v>
      </c>
      <c r="F189" s="265">
        <f>+GAMS!F30</f>
        <v>0.24842159059999999</v>
      </c>
      <c r="G189" s="265">
        <f>+GAMS!G30</f>
        <v>0.2476061336</v>
      </c>
      <c r="H189" s="265">
        <f>+GAMS!H30</f>
        <v>0.24704100030000001</v>
      </c>
      <c r="I189" s="265">
        <f>+GAMS!I30</f>
        <v>0.24678246140000001</v>
      </c>
      <c r="J189" s="265">
        <f>+GAMS!J30</f>
        <v>0.2467682732</v>
      </c>
      <c r="K189" s="265">
        <f>+GAMS!K30</f>
        <v>0.2469803917</v>
      </c>
      <c r="L189" s="265">
        <f>+GAMS!L30</f>
        <v>0.2474043229</v>
      </c>
      <c r="M189" s="265">
        <f>+GAMS!M30</f>
        <v>0.24802802430000001</v>
      </c>
      <c r="N189" s="265">
        <f>+GAMS!N30</f>
        <v>0.248840588</v>
      </c>
      <c r="O189" s="265">
        <f>+GAMS!O30</f>
        <v>0.24983003500000001</v>
      </c>
      <c r="P189" s="265">
        <f>+GAMS!P30</f>
        <v>0.25097922249999999</v>
      </c>
      <c r="Q189" s="265">
        <f>+GAMS!Q30</f>
        <v>0.2522578654</v>
      </c>
      <c r="R189" s="265">
        <f>+GAMS!R30</f>
        <v>0.2536065092</v>
      </c>
      <c r="S189" s="265">
        <f>+GAMS!S30</f>
        <v>0.25514699099999999</v>
      </c>
      <c r="T189" s="265">
        <f>+GAMS!T30</f>
        <v>0.25673944679999999</v>
      </c>
      <c r="U189" s="265">
        <f>+GAMS!U30</f>
        <v>0.25826797689999997</v>
      </c>
      <c r="V189" s="265">
        <f>+GAMS!V30</f>
        <v>0.25949777149999997</v>
      </c>
      <c r="W189" s="265">
        <f>+GAMS!W30</f>
        <v>0.25999313229999998</v>
      </c>
      <c r="X189" s="265">
        <f>+GAMS!X30</f>
        <v>0.26156270619999999</v>
      </c>
      <c r="Y189" s="265">
        <f>+GAMS!Y30</f>
        <v>0.26294530179999998</v>
      </c>
      <c r="Z189" s="265">
        <f>+GAMS!Z30</f>
        <v>0.26423806820000001</v>
      </c>
      <c r="AA189" s="265">
        <f>+GAMS!AA30</f>
        <v>0.26549394910000002</v>
      </c>
      <c r="AB189" s="265">
        <f>+GAMS!AB30</f>
        <v>0.26673951559999998</v>
      </c>
      <c r="AC189" s="265">
        <f>+GAMS!AC30</f>
        <v>0.26798618260000001</v>
      </c>
      <c r="AD189" s="265">
        <f>+GAMS!AD30</f>
        <v>0.26923695600000003</v>
      </c>
      <c r="AE189" s="265">
        <f>+GAMS!AE30</f>
        <v>0.27049712599999998</v>
      </c>
      <c r="AF189" s="265">
        <f>+GAMS!AF30</f>
        <v>0.27176082019999998</v>
      </c>
      <c r="AG189" s="265">
        <f>+GAMS!AG30</f>
        <v>0.27301810180000002</v>
      </c>
      <c r="AH189" s="265">
        <f>+GAMS!AH30</f>
        <v>0.2742513251</v>
      </c>
      <c r="AI189" s="265">
        <f>+GAMS!AI30</f>
        <v>0.2754279919</v>
      </c>
      <c r="AJ189" s="265">
        <f>+GAMS!AJ30</f>
        <v>0.27648707249999999</v>
      </c>
      <c r="AK189" s="265">
        <f>+GAMS!AK30</f>
        <v>0.2773130533</v>
      </c>
      <c r="AL189" s="265">
        <f>+GAMS!AL30</f>
        <v>0.27768705970000002</v>
      </c>
      <c r="AM189" s="265">
        <f>+GAMS!AM30</f>
        <v>0.28000000000000003</v>
      </c>
      <c r="AN189" s="265">
        <f>+GAMS!AN30</f>
        <v>0.28000000000000003</v>
      </c>
      <c r="AO189" s="265">
        <f>+GAMS!AO30</f>
        <v>0.28000000000000003</v>
      </c>
      <c r="AP189" s="265">
        <f>+GAMS!AP30</f>
        <v>0.28000000000000003</v>
      </c>
      <c r="AQ189" s="265">
        <f>+GAMS!AQ30</f>
        <v>0.28000000000000003</v>
      </c>
      <c r="AR189" s="265">
        <f>+GAMS!AR30</f>
        <v>0.28000000000000003</v>
      </c>
      <c r="AS189" s="265">
        <f>+GAMS!AS30</f>
        <v>0.28000000000000003</v>
      </c>
      <c r="AT189" s="265">
        <f>+GAMS!AT30</f>
        <v>0.28000000000000003</v>
      </c>
      <c r="AU189" s="265">
        <f>+GAMS!AU30</f>
        <v>0.28000000000000003</v>
      </c>
      <c r="AV189" s="265">
        <f>+GAMS!AV30</f>
        <v>0.28000000000000003</v>
      </c>
      <c r="AW189" s="265">
        <f>+GAMS!AW30</f>
        <v>0.28000000000000003</v>
      </c>
      <c r="AX189" s="265">
        <f>+GAMS!AX30</f>
        <v>0.28000000000000003</v>
      </c>
      <c r="AY189" s="265">
        <f>+GAMS!AY30</f>
        <v>0.28000000000000003</v>
      </c>
      <c r="AZ189" s="265">
        <f>+GAMS!AZ30</f>
        <v>0.28000000000000003</v>
      </c>
      <c r="BA189" s="265">
        <f>+GAMS!BA30</f>
        <v>0.28000000000000003</v>
      </c>
      <c r="BB189" s="265">
        <f>+GAMS!BB30</f>
        <v>0.28000000000000003</v>
      </c>
      <c r="BC189" s="265">
        <f>+GAMS!BC30</f>
        <v>0.28000000000000003</v>
      </c>
      <c r="BD189" s="265">
        <f>+GAMS!BD30</f>
        <v>0.28000000000000003</v>
      </c>
      <c r="BE189" s="265">
        <f>+GAMS!BE30</f>
        <v>0.28000000000000003</v>
      </c>
      <c r="BF189" s="265">
        <f>+GAMS!BF30</f>
        <v>0.28000000000000003</v>
      </c>
      <c r="BG189" s="265">
        <f>+GAMS!BG30</f>
        <v>0.28000000000000003</v>
      </c>
      <c r="BH189" s="265">
        <f>+GAMS!BH30</f>
        <v>0.28000000000000003</v>
      </c>
      <c r="BI189" s="265">
        <f>+GAMS!BI30</f>
        <v>0.28000000000000003</v>
      </c>
      <c r="BJ189" s="265">
        <f>+GAMS!BJ30</f>
        <v>0.28000000000000003</v>
      </c>
      <c r="BK189" s="265">
        <f>+GAMS!BK30</f>
        <v>0.28000000000000003</v>
      </c>
      <c r="BL189" s="265">
        <f>+GAMS!BL30</f>
        <v>0.28000000000000003</v>
      </c>
      <c r="BM189" s="265">
        <f>+GAMS!BM30</f>
        <v>0.28000000000000003</v>
      </c>
      <c r="BN189" s="265">
        <f>+GAMS!BN30</f>
        <v>0.28000000000000003</v>
      </c>
      <c r="BO189" s="265">
        <f>+GAMS!BO30</f>
        <v>0.28000000000000003</v>
      </c>
      <c r="BP189" s="265">
        <f>+GAMS!BP30</f>
        <v>0.28000000000000003</v>
      </c>
      <c r="BQ189" s="265">
        <f>+GAMS!BQ30</f>
        <v>0.28000000000000003</v>
      </c>
      <c r="BR189" s="265">
        <f>+GAMS!BR30</f>
        <v>0.28000000000000003</v>
      </c>
      <c r="BS189" s="265">
        <f>+GAMS!BS30</f>
        <v>0.28000000000000003</v>
      </c>
      <c r="BT189" s="265">
        <f>+GAMS!BT30</f>
        <v>0.28000000000000003</v>
      </c>
      <c r="BU189" s="265">
        <f>+GAMS!BU30</f>
        <v>0.28000000000000003</v>
      </c>
      <c r="BV189" s="265">
        <f>+GAMS!BV30</f>
        <v>0.28000000000000003</v>
      </c>
      <c r="BW189" s="265">
        <f>+GAMS!BW30</f>
        <v>0.28000000000000003</v>
      </c>
      <c r="BX189" s="265">
        <f>+GAMS!BX30</f>
        <v>0.28000000000000003</v>
      </c>
      <c r="BY189" s="265">
        <f>+GAMS!BY30</f>
        <v>0.28000000000000003</v>
      </c>
      <c r="BZ189" s="265">
        <f>+GAMS!BZ30</f>
        <v>0.28000000000000003</v>
      </c>
      <c r="CA189" s="265">
        <f>+GAMS!CA30</f>
        <v>0.28000000000000003</v>
      </c>
      <c r="CB189" s="265">
        <f>+GAMS!CB30</f>
        <v>0.28000000000000003</v>
      </c>
      <c r="CC189" s="265">
        <f>+GAMS!CC30</f>
        <v>0.28000000000000003</v>
      </c>
      <c r="CD189" s="265">
        <f>+GAMS!CD30</f>
        <v>0.28000000000000003</v>
      </c>
    </row>
    <row r="190" spans="1:82" s="265" customFormat="1" ht="21.6" customHeight="1" x14ac:dyDescent="0.25">
      <c r="A190" s="311" t="str">
        <f>+GAMS!A31</f>
        <v>Gross investment, 2019$</v>
      </c>
      <c r="B190" s="265">
        <f>+GAMS!B31</f>
        <v>34.393906331300002</v>
      </c>
      <c r="C190" s="265">
        <f>+GAMS!C31</f>
        <v>39.481530640400003</v>
      </c>
      <c r="D190" s="265">
        <f>+GAMS!D31</f>
        <v>44.877652252200001</v>
      </c>
      <c r="E190" s="265">
        <f>+GAMS!E31</f>
        <v>50.8876324493</v>
      </c>
      <c r="F190" s="265">
        <f>+GAMS!F31</f>
        <v>57.452691014899997</v>
      </c>
      <c r="G190" s="265">
        <f>+GAMS!G31</f>
        <v>64.6058694054</v>
      </c>
      <c r="H190" s="265">
        <f>+GAMS!H31</f>
        <v>72.383395189799998</v>
      </c>
      <c r="I190" s="265">
        <f>+GAMS!I31</f>
        <v>80.872679954700004</v>
      </c>
      <c r="J190" s="265">
        <f>+GAMS!J31</f>
        <v>90.123063953699997</v>
      </c>
      <c r="K190" s="265">
        <f>+GAMS!K31</f>
        <v>100.20524612609999</v>
      </c>
      <c r="L190" s="265">
        <f>+GAMS!L31</f>
        <v>111.1981785207</v>
      </c>
      <c r="M190" s="265">
        <f>+GAMS!M31</f>
        <v>123.1896123855</v>
      </c>
      <c r="N190" s="265">
        <f>+GAMS!N31</f>
        <v>136.27647341880001</v>
      </c>
      <c r="O190" s="265">
        <f>+GAMS!O31</f>
        <v>150.5644687379</v>
      </c>
      <c r="P190" s="265">
        <f>+GAMS!P31</f>
        <v>166.1656895719</v>
      </c>
      <c r="Q190" s="265">
        <f>+GAMS!Q31</f>
        <v>183.1914413977</v>
      </c>
      <c r="R190" s="265">
        <f>+GAMS!R31</f>
        <v>201.73401789979999</v>
      </c>
      <c r="S190" s="265">
        <f>+GAMS!S31</f>
        <v>222.10079248010001</v>
      </c>
      <c r="T190" s="265">
        <f>+GAMS!T31</f>
        <v>244.32090854649999</v>
      </c>
      <c r="U190" s="265">
        <f>+GAMS!U31</f>
        <v>268.43075395</v>
      </c>
      <c r="V190" s="265">
        <f>+GAMS!V31</f>
        <v>294.28764079759998</v>
      </c>
      <c r="W190" s="265">
        <f>+GAMS!W31</f>
        <v>321.3967666378</v>
      </c>
      <c r="X190" s="265">
        <f>+GAMS!X31</f>
        <v>353.2837257406</v>
      </c>
      <c r="Y190" s="265">
        <f>+GAMS!Y31</f>
        <v>387.94835925680002</v>
      </c>
      <c r="Z190" s="265">
        <f>+GAMS!Z31</f>
        <v>425.61168831650002</v>
      </c>
      <c r="AA190" s="265">
        <f>+GAMS!AA31</f>
        <v>466.51793466189997</v>
      </c>
      <c r="AB190" s="265">
        <f>+GAMS!AB31</f>
        <v>510.92772749519997</v>
      </c>
      <c r="AC190" s="265">
        <f>+GAMS!AC31</f>
        <v>559.11598068499995</v>
      </c>
      <c r="AD190" s="265">
        <f>+GAMS!AD31</f>
        <v>611.37284373729995</v>
      </c>
      <c r="AE190" s="265">
        <f>+GAMS!AE31</f>
        <v>668.03192181550003</v>
      </c>
      <c r="AF190" s="265">
        <f>+GAMS!AF31</f>
        <v>729.41603317040006</v>
      </c>
      <c r="AG190" s="265">
        <f>+GAMS!AG31</f>
        <v>795.85197007190004</v>
      </c>
      <c r="AH190" s="265">
        <f>+GAMS!AH31</f>
        <v>867.65196171620005</v>
      </c>
      <c r="AI190" s="265">
        <f>+GAMS!AI31</f>
        <v>945.07388008019996</v>
      </c>
      <c r="AJ190" s="265">
        <f>+GAMS!AJ31</f>
        <v>1028.2378191775999</v>
      </c>
      <c r="AK190" s="265">
        <f>+GAMS!AK31</f>
        <v>1116.9536023692999</v>
      </c>
      <c r="AL190" s="265">
        <f>+GAMS!AL31</f>
        <v>1210.3680083474001</v>
      </c>
      <c r="AM190" s="265">
        <f>+GAMS!AM31</f>
        <v>1321.4568868776</v>
      </c>
      <c r="AN190" s="265">
        <f>+GAMS!AN31</f>
        <v>1428.2048171716999</v>
      </c>
      <c r="AO190" s="265">
        <f>+GAMS!AO31</f>
        <v>1541.4293422674</v>
      </c>
      <c r="AP190" s="265">
        <f>+GAMS!AP31</f>
        <v>1661.7839704675</v>
      </c>
      <c r="AQ190" s="265">
        <f>+GAMS!AQ31</f>
        <v>1789.8735779253</v>
      </c>
      <c r="AR190" s="265">
        <f>+GAMS!AR31</f>
        <v>1926.2838050508999</v>
      </c>
      <c r="AS190" s="265">
        <f>+GAMS!AS31</f>
        <v>2071.5947824763002</v>
      </c>
      <c r="AT190" s="265">
        <f>+GAMS!AT31</f>
        <v>2226.3892580633001</v>
      </c>
      <c r="AU190" s="265">
        <f>+GAMS!AU31</f>
        <v>2391.2581576519001</v>
      </c>
      <c r="AV190" s="265">
        <f>+GAMS!AV31</f>
        <v>2566.8045882489</v>
      </c>
      <c r="AW190" s="265">
        <f>+GAMS!AW31</f>
        <v>2753.6467129453999</v>
      </c>
      <c r="AX190" s="265">
        <f>+GAMS!AX31</f>
        <v>2952.4197456958</v>
      </c>
      <c r="AY190" s="265">
        <f>+GAMS!AY31</f>
        <v>3163.7772408494002</v>
      </c>
      <c r="AZ190" s="265">
        <f>+GAMS!AZ31</f>
        <v>3388.3918122855998</v>
      </c>
      <c r="BA190" s="265">
        <f>+GAMS!BA31</f>
        <v>3626.9553922007999</v>
      </c>
      <c r="BB190" s="265">
        <f>+GAMS!BB31</f>
        <v>3880.1791244701999</v>
      </c>
      <c r="BC190" s="265">
        <f>+GAMS!BC31</f>
        <v>4148.7929769888997</v>
      </c>
      <c r="BD190" s="265">
        <f>+GAMS!BD31</f>
        <v>4433.5451436363001</v>
      </c>
      <c r="BE190" s="265">
        <f>+GAMS!BE31</f>
        <v>4735.2012796383997</v>
      </c>
      <c r="BF190" s="265">
        <f>+GAMS!BF31</f>
        <v>5054.5435687644003</v>
      </c>
      <c r="BG190" s="265">
        <f>+GAMS!BG31</f>
        <v>5395.3635402919999</v>
      </c>
      <c r="BH190" s="265">
        <f>+GAMS!BH31</f>
        <v>5750.4735014169</v>
      </c>
      <c r="BI190" s="265">
        <f>+GAMS!BI31</f>
        <v>6125.4660300654004</v>
      </c>
      <c r="BJ190" s="265">
        <f>+GAMS!BJ31</f>
        <v>6521.5213197800003</v>
      </c>
      <c r="BK190" s="265">
        <f>+GAMS!BK31</f>
        <v>6939.7421721923001</v>
      </c>
      <c r="BL190" s="265">
        <f>+GAMS!BL31</f>
        <v>7381.2155829160001</v>
      </c>
      <c r="BM190" s="265">
        <f>+GAMS!BM31</f>
        <v>7847.0405264435003</v>
      </c>
      <c r="BN190" s="265">
        <f>+GAMS!BN31</f>
        <v>8338.3409792172006</v>
      </c>
      <c r="BO190" s="265">
        <f>+GAMS!BO31</f>
        <v>8856.2725461395003</v>
      </c>
      <c r="BP190" s="265">
        <f>+GAMS!BP31</f>
        <v>9402.0262052211001</v>
      </c>
      <c r="BQ190" s="265">
        <f>+GAMS!BQ31</f>
        <v>9976.8306493202999</v>
      </c>
      <c r="BR190" s="265">
        <f>+GAMS!BR31</f>
        <v>10581.9538848182</v>
      </c>
      <c r="BS190" s="265">
        <f>+GAMS!BS31</f>
        <v>11218.7044089222</v>
      </c>
      <c r="BT190" s="265">
        <f>+GAMS!BT31</f>
        <v>11888.4321365709</v>
      </c>
      <c r="BU190" s="265">
        <f>+GAMS!BU31</f>
        <v>12592.5291736747</v>
      </c>
      <c r="BV190" s="265">
        <f>+GAMS!BV31</f>
        <v>13332.430493285499</v>
      </c>
      <c r="BW190" s="265">
        <f>+GAMS!BW31</f>
        <v>14109.614548096701</v>
      </c>
      <c r="BX190" s="265">
        <f>+GAMS!BX31</f>
        <v>14925.6038387514</v>
      </c>
      <c r="BY190" s="265">
        <f>+GAMS!BY31</f>
        <v>15781.965448933001</v>
      </c>
      <c r="BZ190" s="265">
        <f>+GAMS!BZ31</f>
        <v>16680.311553019299</v>
      </c>
      <c r="CA190" s="265">
        <f>+GAMS!CA31</f>
        <v>17622.299898933099</v>
      </c>
      <c r="CB190" s="265">
        <f>+GAMS!CB31</f>
        <v>18609.634266949899</v>
      </c>
      <c r="CC190" s="265">
        <f>+GAMS!CC31</f>
        <v>19644.064904146999</v>
      </c>
      <c r="CD190" s="265">
        <f>+GAMS!CD31</f>
        <v>20727.388933587801</v>
      </c>
    </row>
    <row r="191" spans="1:82" s="265" customFormat="1" ht="21.6" customHeight="1" x14ac:dyDescent="0.25">
      <c r="A191" s="311" t="str">
        <f>+GAMS!A32</f>
        <v>Y gross-net, 2019$</v>
      </c>
      <c r="B191" s="265">
        <f>+GAMS!B32</f>
        <v>134.1640326022</v>
      </c>
      <c r="C191" s="265">
        <f>+GAMS!C32</f>
        <v>155.64015962869999</v>
      </c>
      <c r="D191" s="265">
        <f>+GAMS!D32</f>
        <v>179.0610717964</v>
      </c>
      <c r="E191" s="265">
        <f>+GAMS!E32</f>
        <v>204.43135277249999</v>
      </c>
      <c r="F191" s="265">
        <f>+GAMS!F32</f>
        <v>231.99616043250001</v>
      </c>
      <c r="G191" s="265">
        <f>+GAMS!G32</f>
        <v>261.90870598399999</v>
      </c>
      <c r="H191" s="265">
        <f>+GAMS!H32</f>
        <v>294.33394572920002</v>
      </c>
      <c r="I191" s="265">
        <f>+GAMS!I32</f>
        <v>329.44476562040001</v>
      </c>
      <c r="J191" s="265">
        <f>+GAMS!J32</f>
        <v>367.46073200759997</v>
      </c>
      <c r="K191" s="265">
        <f>+GAMS!K32</f>
        <v>408.6112284546</v>
      </c>
      <c r="L191" s="265">
        <f>+GAMS!L32</f>
        <v>453.15169885249998</v>
      </c>
      <c r="M191" s="265">
        <f>+GAMS!M32</f>
        <v>501.36551411779999</v>
      </c>
      <c r="N191" s="265">
        <f>+GAMS!N32</f>
        <v>553.5662657478</v>
      </c>
      <c r="O191" s="265">
        <f>+GAMS!O32</f>
        <v>610.10031606489997</v>
      </c>
      <c r="P191" s="265">
        <f>+GAMS!P32</f>
        <v>671.34920216180001</v>
      </c>
      <c r="Q191" s="265">
        <f>+GAMS!Q32</f>
        <v>737.73095632909997</v>
      </c>
      <c r="R191" s="265">
        <f>+GAMS!R32</f>
        <v>809.69819443580002</v>
      </c>
      <c r="S191" s="265">
        <f>+GAMS!S32</f>
        <v>887.81135248739997</v>
      </c>
      <c r="T191" s="265">
        <f>+GAMS!T32</f>
        <v>972.64387566560004</v>
      </c>
      <c r="U191" s="265">
        <f>+GAMS!U32</f>
        <v>1064.7459905081</v>
      </c>
      <c r="V191" s="265">
        <f>+GAMS!V32</f>
        <v>1164.6714996208</v>
      </c>
      <c r="W191" s="265">
        <f>+GAMS!W32</f>
        <v>1272.8853559039001</v>
      </c>
      <c r="X191" s="265">
        <f>+GAMS!X32</f>
        <v>1389.2518893782001</v>
      </c>
      <c r="Y191" s="265">
        <f>+GAMS!Y32</f>
        <v>1515.9984215978</v>
      </c>
      <c r="Z191" s="265">
        <f>+GAMS!Z32</f>
        <v>1653.4692239321</v>
      </c>
      <c r="AA191" s="265">
        <f>+GAMS!AA32</f>
        <v>1802.2177077609999</v>
      </c>
      <c r="AB191" s="265">
        <f>+GAMS!AB32</f>
        <v>1962.9380521358</v>
      </c>
      <c r="AC191" s="265">
        <f>+GAMS!AC32</f>
        <v>2136.4270158699001</v>
      </c>
      <c r="AD191" s="265">
        <f>+GAMS!AD32</f>
        <v>2323.5624692169999</v>
      </c>
      <c r="AE191" s="265">
        <f>+GAMS!AE32</f>
        <v>2525.2910663737998</v>
      </c>
      <c r="AF191" s="265">
        <f>+GAMS!AF32</f>
        <v>2742.6392712380002</v>
      </c>
      <c r="AG191" s="265">
        <f>+GAMS!AG32</f>
        <v>2976.6890419030001</v>
      </c>
      <c r="AH191" s="265">
        <f>+GAMS!AH32</f>
        <v>3228.5726977198001</v>
      </c>
      <c r="AI191" s="265">
        <f>+GAMS!AI32</f>
        <v>3499.4601333414998</v>
      </c>
      <c r="AJ191" s="265">
        <f>+GAMS!AJ32</f>
        <v>3790.5300767764002</v>
      </c>
      <c r="AK191" s="265">
        <f>+GAMS!AK32</f>
        <v>4102.9086403237998</v>
      </c>
      <c r="AL191" s="265">
        <f>+GAMS!AL32</f>
        <v>4437.5412393303004</v>
      </c>
      <c r="AM191" s="265">
        <f>+GAMS!AM32</f>
        <v>4792.6322894973</v>
      </c>
      <c r="AN191" s="265">
        <f>+GAMS!AN32</f>
        <v>5177.3849263269003</v>
      </c>
      <c r="AO191" s="265">
        <f>+GAMS!AO32</f>
        <v>5585.3245932519003</v>
      </c>
      <c r="AP191" s="265">
        <f>+GAMS!AP32</f>
        <v>6018.8001908053002</v>
      </c>
      <c r="AQ191" s="265">
        <f>+GAMS!AQ32</f>
        <v>6479.9830131979998</v>
      </c>
      <c r="AR191" s="265">
        <f>+GAMS!AR32</f>
        <v>6970.9726813279003</v>
      </c>
      <c r="AS191" s="265">
        <f>+GAMS!AS32</f>
        <v>7493.8469746286</v>
      </c>
      <c r="AT191" s="265">
        <f>+GAMS!AT32</f>
        <v>8050.6914494355997</v>
      </c>
      <c r="AU191" s="265">
        <f>+GAMS!AU32</f>
        <v>8643.6197160871998</v>
      </c>
      <c r="AV191" s="265">
        <f>+GAMS!AV32</f>
        <v>9274.7880271145004</v>
      </c>
      <c r="AW191" s="265">
        <f>+GAMS!AW32</f>
        <v>9946.4057477366005</v>
      </c>
      <c r="AX191" s="265">
        <f>+GAMS!AX32</f>
        <v>10660.7426213402</v>
      </c>
      <c r="AY191" s="265">
        <f>+GAMS!AY32</f>
        <v>11420.133472792701</v>
      </c>
      <c r="AZ191" s="265">
        <f>+GAMS!AZ32</f>
        <v>12226.980843877</v>
      </c>
      <c r="BA191" s="265">
        <f>+GAMS!BA32</f>
        <v>13083.755962822201</v>
      </c>
      <c r="BB191" s="265">
        <f>+GAMS!BB32</f>
        <v>13992.9983933735</v>
      </c>
      <c r="BC191" s="265">
        <f>+GAMS!BC32</f>
        <v>14957.314669527999</v>
      </c>
      <c r="BD191" s="265">
        <f>+GAMS!BD32</f>
        <v>15979.3761717046</v>
      </c>
      <c r="BE191" s="265">
        <f>+GAMS!BE32</f>
        <v>17061.916403245399</v>
      </c>
      <c r="BF191" s="265">
        <f>+GAMS!BF32</f>
        <v>18207.727663464</v>
      </c>
      <c r="BG191" s="265">
        <f>+GAMS!BG32</f>
        <v>19411.1453128045</v>
      </c>
      <c r="BH191" s="265">
        <f>+GAMS!BH32</f>
        <v>20684.260453204999</v>
      </c>
      <c r="BI191" s="265">
        <f>+GAMS!BI32</f>
        <v>22028.4617468338</v>
      </c>
      <c r="BJ191" s="265">
        <f>+GAMS!BJ32</f>
        <v>23447.9671249442</v>
      </c>
      <c r="BK191" s="265">
        <f>+GAMS!BK32</f>
        <v>24946.717045546899</v>
      </c>
      <c r="BL191" s="265">
        <f>+GAMS!BL32</f>
        <v>26528.594395313001</v>
      </c>
      <c r="BM191" s="265">
        <f>+GAMS!BM32</f>
        <v>28197.523946371599</v>
      </c>
      <c r="BN191" s="265">
        <f>+GAMS!BN32</f>
        <v>29957.519105830401</v>
      </c>
      <c r="BO191" s="265">
        <f>+GAMS!BO32</f>
        <v>31812.705767688902</v>
      </c>
      <c r="BP191" s="265">
        <f>+GAMS!BP32</f>
        <v>33767.3358164983</v>
      </c>
      <c r="BQ191" s="265">
        <f>+GAMS!BQ32</f>
        <v>35825.795577229801</v>
      </c>
      <c r="BR191" s="265">
        <f>+GAMS!BR32</f>
        <v>37992.6115810927</v>
      </c>
      <c r="BS191" s="265">
        <f>+GAMS!BS32</f>
        <v>40272.454806385198</v>
      </c>
      <c r="BT191" s="265">
        <f>+GAMS!BT32</f>
        <v>42670.144012152698</v>
      </c>
      <c r="BU191" s="265">
        <f>+GAMS!BU32</f>
        <v>45190.648514895598</v>
      </c>
      <c r="BV191" s="265">
        <f>+GAMS!BV32</f>
        <v>47839.090613560402</v>
      </c>
      <c r="BW191" s="265">
        <f>+GAMS!BW32</f>
        <v>50620.747784098203</v>
      </c>
      <c r="BX191" s="265">
        <f>+GAMS!BX32</f>
        <v>53541.054714407299</v>
      </c>
      <c r="BY191" s="265">
        <f>+GAMS!BY32</f>
        <v>56605.605219650002</v>
      </c>
      <c r="BZ191" s="265">
        <f>+GAMS!BZ32</f>
        <v>59820.154059066299</v>
      </c>
      <c r="CA191" s="265">
        <f>+GAMS!CA32</f>
        <v>63190.618663982597</v>
      </c>
      <c r="CB191" s="265">
        <f>+GAMS!CB32</f>
        <v>66723.080779906799</v>
      </c>
      <c r="CC191" s="265">
        <f>+GAMS!CC32</f>
        <v>70423.7880216802</v>
      </c>
      <c r="CD191" s="265">
        <f>+GAMS!CD32</f>
        <v>74299.155338497498</v>
      </c>
    </row>
    <row r="192" spans="1:82" s="265" customFormat="1" ht="21.6" customHeight="1" x14ac:dyDescent="0.25">
      <c r="A192" s="311" t="str">
        <f>+GAMS!A33</f>
        <v xml:space="preserve">Consumption per capita, 2019$ </v>
      </c>
      <c r="B192" s="265">
        <f>+GAMS!B33</f>
        <v>12.8679631105</v>
      </c>
      <c r="C192" s="265">
        <f>+GAMS!C33</f>
        <v>14.2701012526</v>
      </c>
      <c r="D192" s="265">
        <f>+GAMS!D33</f>
        <v>15.7777129093</v>
      </c>
      <c r="E192" s="265">
        <f>+GAMS!E33</f>
        <v>17.4145645286</v>
      </c>
      <c r="F192" s="265">
        <f>+GAMS!F33</f>
        <v>19.1926828219</v>
      </c>
      <c r="G192" s="265">
        <f>+GAMS!G33</f>
        <v>21.123373530199999</v>
      </c>
      <c r="H192" s="265">
        <f>+GAMS!H33</f>
        <v>23.219056590699999</v>
      </c>
      <c r="I192" s="265">
        <f>+GAMS!I33</f>
        <v>25.491756827300001</v>
      </c>
      <c r="J192" s="265">
        <f>+GAMS!J33</f>
        <v>27.954142404599999</v>
      </c>
      <c r="K192" s="265">
        <f>+GAMS!K33</f>
        <v>30.6198020609</v>
      </c>
      <c r="L192" s="265">
        <f>+GAMS!L33</f>
        <v>33.503316214400002</v>
      </c>
      <c r="M192" s="265">
        <f>+GAMS!M33</f>
        <v>36.620347158599998</v>
      </c>
      <c r="N192" s="265">
        <f>+GAMS!N33</f>
        <v>39.987782246999998</v>
      </c>
      <c r="O192" s="265">
        <f>+GAMS!O33</f>
        <v>43.623967179099999</v>
      </c>
      <c r="P192" s="265">
        <f>+GAMS!P33</f>
        <v>47.549103630300003</v>
      </c>
      <c r="Q192" s="265">
        <f>+GAMS!Q33</f>
        <v>51.785973766300003</v>
      </c>
      <c r="R192" s="265">
        <f>+GAMS!R33</f>
        <v>56.361350911700001</v>
      </c>
      <c r="S192" s="265">
        <f>+GAMS!S33</f>
        <v>61.307096564299997</v>
      </c>
      <c r="T192" s="265">
        <f>+GAMS!T33</f>
        <v>66.653646235500005</v>
      </c>
      <c r="U192" s="265">
        <f>+GAMS!U33</f>
        <v>72.438649139999995</v>
      </c>
      <c r="V192" s="265">
        <f>+GAMS!V33</f>
        <v>78.714526053300006</v>
      </c>
      <c r="W192" s="265">
        <f>+GAMS!W33</f>
        <v>85.563666661200003</v>
      </c>
      <c r="X192" s="265">
        <f>+GAMS!X33</f>
        <v>93.121971948899997</v>
      </c>
      <c r="Y192" s="265">
        <f>+GAMS!Y33</f>
        <v>101.3746231659</v>
      </c>
      <c r="Z192" s="265">
        <f>+GAMS!Z33</f>
        <v>110.33261428100001</v>
      </c>
      <c r="AA192" s="265">
        <f>+GAMS!AA33</f>
        <v>120.0239623075</v>
      </c>
      <c r="AB192" s="265">
        <f>+GAMS!AB33</f>
        <v>130.48803125480001</v>
      </c>
      <c r="AC192" s="265">
        <f>+GAMS!AC33</f>
        <v>141.77223245619999</v>
      </c>
      <c r="AD192" s="265">
        <f>+GAMS!AD33</f>
        <v>153.9304187658</v>
      </c>
      <c r="AE192" s="265">
        <f>+GAMS!AE33</f>
        <v>167.02302524109999</v>
      </c>
      <c r="AF192" s="265">
        <f>+GAMS!AF33</f>
        <v>181.1146538278</v>
      </c>
      <c r="AG192" s="265">
        <f>+GAMS!AG33</f>
        <v>196.27468306520001</v>
      </c>
      <c r="AH192" s="265">
        <f>+GAMS!AH33</f>
        <v>212.57852156760001</v>
      </c>
      <c r="AI192" s="265">
        <f>+GAMS!AI33</f>
        <v>230.11012993439999</v>
      </c>
      <c r="AJ192" s="265">
        <f>+GAMS!AJ33</f>
        <v>248.96712293549999</v>
      </c>
      <c r="AK192" s="265">
        <f>+GAMS!AK33</f>
        <v>269.27112658840002</v>
      </c>
      <c r="AL192" s="265">
        <f>+GAMS!AL33</f>
        <v>291.18872841479998</v>
      </c>
      <c r="AM192" s="265">
        <f>+GAMS!AM33</f>
        <v>314.22455454279998</v>
      </c>
      <c r="AN192" s="265">
        <f>+GAMS!AN33</f>
        <v>339.55781701199999</v>
      </c>
      <c r="AO192" s="265">
        <f>+GAMS!AO33</f>
        <v>366.43102943069999</v>
      </c>
      <c r="AP192" s="265">
        <f>+GAMS!AP33</f>
        <v>394.9994468671</v>
      </c>
      <c r="AQ192" s="265">
        <f>+GAMS!AQ33</f>
        <v>425.40672543850002</v>
      </c>
      <c r="AR192" s="265">
        <f>+GAMS!AR33</f>
        <v>457.79192714689998</v>
      </c>
      <c r="AS192" s="265">
        <f>+GAMS!AS33</f>
        <v>492.29279207029998</v>
      </c>
      <c r="AT192" s="265">
        <f>+GAMS!AT33</f>
        <v>529.04767574499999</v>
      </c>
      <c r="AU192" s="265">
        <f>+GAMS!AU33</f>
        <v>568.19687426489998</v>
      </c>
      <c r="AV192" s="265">
        <f>+GAMS!AV33</f>
        <v>609.88357776390001</v>
      </c>
      <c r="AW192" s="265">
        <f>+GAMS!AW33</f>
        <v>654.25455486479996</v>
      </c>
      <c r="AX192" s="265">
        <f>+GAMS!AX33</f>
        <v>701.46062741380001</v>
      </c>
      <c r="AY192" s="265">
        <f>+GAMS!AY33</f>
        <v>751.65697728170005</v>
      </c>
      <c r="AZ192" s="265">
        <f>+GAMS!AZ33</f>
        <v>805.00331741779996</v>
      </c>
      <c r="BA192" s="265">
        <f>+GAMS!BA33</f>
        <v>861.66395339029998</v>
      </c>
      <c r="BB192" s="265">
        <f>+GAMS!BB33</f>
        <v>921.80775802530002</v>
      </c>
      <c r="BC192" s="265">
        <f>+GAMS!BC33</f>
        <v>985.60807923039999</v>
      </c>
      <c r="BD192" s="265">
        <f>+GAMS!BD33</f>
        <v>1053.2425978086001</v>
      </c>
      <c r="BE192" s="265">
        <f>+GAMS!BE33</f>
        <v>1124.8931456754001</v>
      </c>
      <c r="BF192" s="265">
        <f>+GAMS!BF33</f>
        <v>1200.7454841172</v>
      </c>
      <c r="BG192" s="265">
        <f>+GAMS!BG33</f>
        <v>1281.7002648687001</v>
      </c>
      <c r="BH192" s="265">
        <f>+GAMS!BH33</f>
        <v>1366.0499621602</v>
      </c>
      <c r="BI192" s="265">
        <f>+GAMS!BI33</f>
        <v>1455.1230905483999</v>
      </c>
      <c r="BJ192" s="265">
        <f>+GAMS!BJ33</f>
        <v>1549.1999692514</v>
      </c>
      <c r="BK192" s="265">
        <f>+GAMS!BK33</f>
        <v>1648.5425338924999</v>
      </c>
      <c r="BL192" s="265">
        <f>+GAMS!BL33</f>
        <v>1753.4089669452001</v>
      </c>
      <c r="BM192" s="265">
        <f>+GAMS!BM33</f>
        <v>1864.0602982144001</v>
      </c>
      <c r="BN192" s="265">
        <f>+GAMS!BN33</f>
        <v>1980.7634984526001</v>
      </c>
      <c r="BO192" s="265">
        <f>+GAMS!BO33</f>
        <v>2103.7930534027</v>
      </c>
      <c r="BP192" s="265">
        <f>+GAMS!BP33</f>
        <v>2233.4318532317998</v>
      </c>
      <c r="BQ192" s="265">
        <f>+GAMS!BQ33</f>
        <v>2369.9717486973</v>
      </c>
      <c r="BR192" s="265">
        <f>+GAMS!BR33</f>
        <v>2513.7139308010001</v>
      </c>
      <c r="BS192" s="265">
        <f>+GAMS!BS33</f>
        <v>2664.9692103498001</v>
      </c>
      <c r="BT192" s="265">
        <f>+GAMS!BT33</f>
        <v>2824.0582380410001</v>
      </c>
      <c r="BU192" s="265">
        <f>+GAMS!BU33</f>
        <v>2991.3116880493999</v>
      </c>
      <c r="BV192" s="265">
        <f>+GAMS!BV33</f>
        <v>3167.0704185625</v>
      </c>
      <c r="BW192" s="265">
        <f>+GAMS!BW33</f>
        <v>3351.6856171950999</v>
      </c>
      <c r="BX192" s="265">
        <f>+GAMS!BX33</f>
        <v>3545.5189359127999</v>
      </c>
      <c r="BY192" s="265">
        <f>+GAMS!BY33</f>
        <v>3748.9426180688001</v>
      </c>
      <c r="BZ192" s="265">
        <f>+GAMS!BZ33</f>
        <v>3962.3396189283999</v>
      </c>
      <c r="CA192" s="265">
        <f>+GAMS!CA33</f>
        <v>4186.1037203056003</v>
      </c>
      <c r="CB192" s="265">
        <f>+GAMS!CB33</f>
        <v>4420.6396394928997</v>
      </c>
      <c r="CC192" s="265">
        <f>+GAMS!CC33</f>
        <v>4666.3631324086</v>
      </c>
      <c r="CD192" s="265">
        <f>+GAMS!CD33</f>
        <v>4923.7010907460999</v>
      </c>
    </row>
    <row r="193" spans="1:82" s="265" customFormat="1" ht="21.6" customHeight="1" x14ac:dyDescent="0.25">
      <c r="A193" s="311" t="str">
        <f>+GAMS!A34</f>
        <v>Consumption</v>
      </c>
      <c r="B193" s="265">
        <f>+GAMS!B34</f>
        <v>99.7640311997</v>
      </c>
      <c r="C193" s="265">
        <f>+GAMS!C34</f>
        <v>116.1210560258</v>
      </c>
      <c r="D193" s="265">
        <f>+GAMS!D34</f>
        <v>133.81347499340001</v>
      </c>
      <c r="E193" s="265">
        <f>+GAMS!E34</f>
        <v>153.01512936739999</v>
      </c>
      <c r="F193" s="265">
        <f>+GAMS!F34</f>
        <v>173.81823389100001</v>
      </c>
      <c r="G193" s="265">
        <f>+GAMS!G34</f>
        <v>196.31605713530001</v>
      </c>
      <c r="H193" s="265">
        <f>+GAMS!H34</f>
        <v>220.61815152619999</v>
      </c>
      <c r="I193" s="265">
        <f>+GAMS!I34</f>
        <v>246.83569722760001</v>
      </c>
      <c r="J193" s="265">
        <f>+GAMS!J34</f>
        <v>275.09027073819999</v>
      </c>
      <c r="K193" s="265">
        <f>+GAMS!K34</f>
        <v>305.51621804600001</v>
      </c>
      <c r="L193" s="265">
        <f>+GAMS!L34</f>
        <v>338.26114054269999</v>
      </c>
      <c r="M193" s="265">
        <f>+GAMS!M34</f>
        <v>373.48657054130001</v>
      </c>
      <c r="N193" s="265">
        <f>+GAMS!N34</f>
        <v>411.36920823719998</v>
      </c>
      <c r="O193" s="265">
        <f>+GAMS!O34</f>
        <v>452.10313592270001</v>
      </c>
      <c r="P193" s="265">
        <f>+GAMS!P34</f>
        <v>495.90381527879998</v>
      </c>
      <c r="Q193" s="265">
        <f>+GAMS!Q34</f>
        <v>543.01561304920006</v>
      </c>
      <c r="R193" s="265">
        <f>+GAMS!R34</f>
        <v>593.72670796080001</v>
      </c>
      <c r="S193" s="265">
        <f>+GAMS!S34</f>
        <v>648.38093119020004</v>
      </c>
      <c r="T193" s="265">
        <f>+GAMS!T34</f>
        <v>707.30889211019996</v>
      </c>
      <c r="U193" s="265">
        <f>+GAMS!U34</f>
        <v>770.91898343469995</v>
      </c>
      <c r="V193" s="265">
        <f>+GAMS!V34</f>
        <v>839.77851753250002</v>
      </c>
      <c r="W193" s="265">
        <f>+GAMS!W34</f>
        <v>914.77729589659998</v>
      </c>
      <c r="X193" s="265">
        <f>+GAMS!X34</f>
        <v>997.38178324989997</v>
      </c>
      <c r="Y193" s="265">
        <f>+GAMS!Y34</f>
        <v>1087.4473092231001</v>
      </c>
      <c r="Z193" s="265">
        <f>+GAMS!Z34</f>
        <v>1185.1012996978</v>
      </c>
      <c r="AA193" s="265">
        <f>+GAMS!AA34</f>
        <v>1290.6518099614</v>
      </c>
      <c r="AB193" s="265">
        <f>+GAMS!AB34</f>
        <v>1404.5279799396999</v>
      </c>
      <c r="AC193" s="265">
        <f>+GAMS!AC34</f>
        <v>1527.2452464032999</v>
      </c>
      <c r="AD193" s="265">
        <f>+GAMS!AD34</f>
        <v>1659.3883946973001</v>
      </c>
      <c r="AE193" s="265">
        <f>+GAMS!AE34</f>
        <v>1801.6132525180999</v>
      </c>
      <c r="AF193" s="265">
        <f>+GAMS!AF34</f>
        <v>1954.6207338434999</v>
      </c>
      <c r="AG193" s="265">
        <f>+GAMS!AG34</f>
        <v>2119.1634261442</v>
      </c>
      <c r="AH193" s="265">
        <f>+GAMS!AH34</f>
        <v>2296.0591388386001</v>
      </c>
      <c r="AI193" s="265">
        <f>+GAMS!AI34</f>
        <v>2486.2181736819998</v>
      </c>
      <c r="AJ193" s="265">
        <f>+GAMS!AJ34</f>
        <v>2690.6985120045001</v>
      </c>
      <c r="AK193" s="265">
        <f>+GAMS!AK34</f>
        <v>2910.8178603925999</v>
      </c>
      <c r="AL193" s="265">
        <f>+GAMS!AL34</f>
        <v>3148.3803232651999</v>
      </c>
      <c r="AM193" s="265">
        <f>+GAMS!AM34</f>
        <v>3398.0319948279998</v>
      </c>
      <c r="AN193" s="265">
        <f>+GAMS!AN34</f>
        <v>3672.5266727272001</v>
      </c>
      <c r="AO193" s="265">
        <f>+GAMS!AO34</f>
        <v>3963.6754515447001</v>
      </c>
      <c r="AP193" s="265">
        <f>+GAMS!AP34</f>
        <v>4273.1587812019998</v>
      </c>
      <c r="AQ193" s="265">
        <f>+GAMS!AQ34</f>
        <v>4602.5320575221003</v>
      </c>
      <c r="AR193" s="265">
        <f>+GAMS!AR34</f>
        <v>4953.3012129879999</v>
      </c>
      <c r="AS193" s="265">
        <f>+GAMS!AS34</f>
        <v>5326.9580120818</v>
      </c>
      <c r="AT193" s="265">
        <f>+GAMS!AT34</f>
        <v>5725.0009493055004</v>
      </c>
      <c r="AU193" s="265">
        <f>+GAMS!AU34</f>
        <v>6148.9495482477996</v>
      </c>
      <c r="AV193" s="265">
        <f>+GAMS!AV34</f>
        <v>6600.3546554971999</v>
      </c>
      <c r="AW193" s="265">
        <f>+GAMS!AW34</f>
        <v>7080.8058332881001</v>
      </c>
      <c r="AX193" s="265">
        <f>+GAMS!AX34</f>
        <v>7591.9364889320996</v>
      </c>
      <c r="AY193" s="265">
        <f>+GAMS!AY34</f>
        <v>8135.4271907555003</v>
      </c>
      <c r="AZ193" s="265">
        <f>+GAMS!AZ34</f>
        <v>8713.0075173057994</v>
      </c>
      <c r="BA193" s="265">
        <f>+GAMS!BA34</f>
        <v>9326.4567228020005</v>
      </c>
      <c r="BB193" s="265">
        <f>+GAMS!BB34</f>
        <v>9977.6034629233</v>
      </c>
      <c r="BC193" s="265">
        <f>+GAMS!BC34</f>
        <v>10668.3247979714</v>
      </c>
      <c r="BD193" s="265">
        <f>+GAMS!BD34</f>
        <v>11400.544655064699</v>
      </c>
      <c r="BE193" s="265">
        <f>+GAMS!BE34</f>
        <v>12176.231861927399</v>
      </c>
      <c r="BF193" s="265">
        <f>+GAMS!BF34</f>
        <v>12997.3977482512</v>
      </c>
      <c r="BG193" s="265">
        <f>+GAMS!BG34</f>
        <v>13873.791960750899</v>
      </c>
      <c r="BH193" s="265">
        <f>+GAMS!BH34</f>
        <v>14786.931860786401</v>
      </c>
      <c r="BI193" s="265">
        <f>+GAMS!BI34</f>
        <v>15751.1983630253</v>
      </c>
      <c r="BJ193" s="265">
        <f>+GAMS!BJ34</f>
        <v>16769.626250862901</v>
      </c>
      <c r="BK193" s="265">
        <f>+GAMS!BK34</f>
        <v>17845.051299923001</v>
      </c>
      <c r="BL193" s="265">
        <f>+GAMS!BL34</f>
        <v>18980.2686417841</v>
      </c>
      <c r="BM193" s="265">
        <f>+GAMS!BM34</f>
        <v>20178.104210854599</v>
      </c>
      <c r="BN193" s="265">
        <f>+GAMS!BN34</f>
        <v>21441.4482322728</v>
      </c>
      <c r="BO193" s="265">
        <f>+GAMS!BO34</f>
        <v>22773.272261501501</v>
      </c>
      <c r="BP193" s="265">
        <f>+GAMS!BP34</f>
        <v>24176.638813425801</v>
      </c>
      <c r="BQ193" s="265">
        <f>+GAMS!BQ34</f>
        <v>25654.707383966401</v>
      </c>
      <c r="BR193" s="265">
        <f>+GAMS!BR34</f>
        <v>27210.738560960999</v>
      </c>
      <c r="BS193" s="265">
        <f>+GAMS!BS34</f>
        <v>28848.097051514102</v>
      </c>
      <c r="BT193" s="265">
        <f>+GAMS!BT34</f>
        <v>30570.254065468001</v>
      </c>
      <c r="BU193" s="265">
        <f>+GAMS!BU34</f>
        <v>32380.789303735099</v>
      </c>
      <c r="BV193" s="265">
        <f>+GAMS!BV34</f>
        <v>34283.392697019801</v>
      </c>
      <c r="BW193" s="265">
        <f>+GAMS!BW34</f>
        <v>36281.865980820097</v>
      </c>
      <c r="BX193" s="265">
        <f>+GAMS!BX34</f>
        <v>38380.124156789403</v>
      </c>
      <c r="BY193" s="265">
        <f>+GAMS!BY34</f>
        <v>40582.196868684703</v>
      </c>
      <c r="BZ193" s="265">
        <f>+GAMS!BZ34</f>
        <v>42892.2297077638</v>
      </c>
      <c r="CA193" s="265">
        <f>+GAMS!CA34</f>
        <v>45314.485454399502</v>
      </c>
      <c r="CB193" s="265">
        <f>+GAMS!CB34</f>
        <v>47853.3452578711</v>
      </c>
      <c r="CC193" s="265">
        <f>+GAMS!CC34</f>
        <v>50513.3097535208</v>
      </c>
      <c r="CD193" s="265">
        <f>+GAMS!CD34</f>
        <v>53299.0001149401</v>
      </c>
    </row>
    <row r="194" spans="1:82" s="265" customFormat="1" ht="21.6" customHeight="1" x14ac:dyDescent="0.25">
      <c r="A194" s="311" t="str">
        <f>+GAMS!A35</f>
        <v>Climate damages, fraction of output</v>
      </c>
      <c r="B194" s="265">
        <f>+GAMS!B35</f>
        <v>5.3925133000000004E-3</v>
      </c>
      <c r="C194" s="265">
        <f>+GAMS!C35</f>
        <v>7.0386364000000002E-3</v>
      </c>
      <c r="D194" s="265">
        <f>+GAMS!D35</f>
        <v>8.2899263000000001E-3</v>
      </c>
      <c r="E194" s="265">
        <f>+GAMS!E35</f>
        <v>9.4176933000000001E-3</v>
      </c>
      <c r="F194" s="265">
        <f>+GAMS!F35</f>
        <v>1.0539375599999999E-2</v>
      </c>
      <c r="G194" s="265">
        <f>+GAMS!G35</f>
        <v>1.1681595899999999E-2</v>
      </c>
      <c r="H194" s="265">
        <f>+GAMS!H35</f>
        <v>1.28395074E-2</v>
      </c>
      <c r="I194" s="265">
        <f>+GAMS!I35</f>
        <v>1.4017012000000001E-2</v>
      </c>
      <c r="J194" s="265">
        <f>+GAMS!J35</f>
        <v>1.52091234E-2</v>
      </c>
      <c r="K194" s="265">
        <f>+GAMS!K35</f>
        <v>1.6402760999999998E-2</v>
      </c>
      <c r="L194" s="265">
        <f>+GAMS!L35</f>
        <v>1.7581206700000001E-2</v>
      </c>
      <c r="M194" s="265">
        <f>+GAMS!M35</f>
        <v>1.8725206899999999E-2</v>
      </c>
      <c r="N194" s="265">
        <f>+GAMS!N35</f>
        <v>1.9813176599999999E-2</v>
      </c>
      <c r="O194" s="265">
        <f>+GAMS!O35</f>
        <v>2.0821156399999999E-2</v>
      </c>
      <c r="P194" s="265">
        <f>+GAMS!P35</f>
        <v>2.1722702399999998E-2</v>
      </c>
      <c r="Q194" s="265">
        <f>+GAMS!Q35</f>
        <v>2.2488750500000002E-2</v>
      </c>
      <c r="R194" s="265">
        <f>+GAMS!R35</f>
        <v>2.3087448300000001E-2</v>
      </c>
      <c r="S194" s="265">
        <f>+GAMS!S35</f>
        <v>2.3392292200000001E-2</v>
      </c>
      <c r="T194" s="265">
        <f>+GAMS!T35</f>
        <v>2.3457360399999998E-2</v>
      </c>
      <c r="U194" s="265">
        <f>+GAMS!U35</f>
        <v>2.3277259599999999E-2</v>
      </c>
      <c r="V194" s="265">
        <f>+GAMS!V35</f>
        <v>2.2826944599999999E-2</v>
      </c>
      <c r="W194" s="265">
        <f>+GAMS!W35</f>
        <v>2.2077764600000001E-2</v>
      </c>
      <c r="X194" s="265">
        <f>+GAMS!X35</f>
        <v>2.12559501E-2</v>
      </c>
      <c r="Y194" s="265">
        <f>+GAMS!Y35</f>
        <v>2.0451930199999999E-2</v>
      </c>
      <c r="Z194" s="265">
        <f>+GAMS!Z35</f>
        <v>1.9674786E-2</v>
      </c>
      <c r="AA194" s="265">
        <f>+GAMS!AA35</f>
        <v>1.89160965E-2</v>
      </c>
      <c r="AB194" s="265">
        <f>+GAMS!AB35</f>
        <v>1.8165815200000001E-2</v>
      </c>
      <c r="AC194" s="265">
        <f>+GAMS!AC35</f>
        <v>1.7415476499999999E-2</v>
      </c>
      <c r="AD194" s="265">
        <f>+GAMS!AD35</f>
        <v>1.66584421E-2</v>
      </c>
      <c r="AE194" s="265">
        <f>+GAMS!AE35</f>
        <v>1.5890134199999999E-2</v>
      </c>
      <c r="AF194" s="265">
        <f>+GAMS!AF35</f>
        <v>1.51072668E-2</v>
      </c>
      <c r="AG194" s="265">
        <f>+GAMS!AG35</f>
        <v>1.4307548999999999E-2</v>
      </c>
      <c r="AH194" s="265">
        <f>+GAMS!AH35</f>
        <v>1.34895728E-2</v>
      </c>
      <c r="AI194" s="265">
        <f>+GAMS!AI35</f>
        <v>1.26527854E-2</v>
      </c>
      <c r="AJ194" s="265">
        <f>+GAMS!AJ35</f>
        <v>1.1797512600000001E-2</v>
      </c>
      <c r="AK194" s="265">
        <f>+GAMS!AK35</f>
        <v>1.09250227E-2</v>
      </c>
      <c r="AL194" s="265">
        <f>+GAMS!AL35</f>
        <v>1.0037633000000001E-2</v>
      </c>
      <c r="AM194" s="265">
        <f>+GAMS!AM35</f>
        <v>9.6135461999999998E-3</v>
      </c>
      <c r="AN194" s="265">
        <f>+GAMS!AN35</f>
        <v>9.2689738000000001E-3</v>
      </c>
      <c r="AO194" s="265">
        <f>+GAMS!AO35</f>
        <v>8.9057666000000001E-3</v>
      </c>
      <c r="AP194" s="265">
        <f>+GAMS!AP35</f>
        <v>8.5116862999999997E-3</v>
      </c>
      <c r="AQ194" s="265">
        <f>+GAMS!AQ35</f>
        <v>8.0897803000000001E-3</v>
      </c>
      <c r="AR194" s="265">
        <f>+GAMS!AR35</f>
        <v>7.6442094E-3</v>
      </c>
      <c r="AS194" s="265">
        <f>+GAMS!AS35</f>
        <v>7.1784192999999998E-3</v>
      </c>
      <c r="AT194" s="265">
        <f>+GAMS!AT35</f>
        <v>6.6954314999999997E-3</v>
      </c>
      <c r="AU194" s="265">
        <f>+GAMS!AU35</f>
        <v>6.1982249000000003E-3</v>
      </c>
      <c r="AV194" s="265">
        <f>+GAMS!AV35</f>
        <v>5.6899612000000004E-3</v>
      </c>
      <c r="AW194" s="265">
        <f>+GAMS!AW35</f>
        <v>5.1741030000000002E-3</v>
      </c>
      <c r="AX194" s="265">
        <f>+GAMS!AX35</f>
        <v>4.6544786999999999E-3</v>
      </c>
      <c r="AY194" s="265">
        <f>+GAMS!AY35</f>
        <v>4.1353205000000002E-3</v>
      </c>
      <c r="AZ194" s="265">
        <f>+GAMS!AZ35</f>
        <v>3.6212861000000001E-3</v>
      </c>
      <c r="BA194" s="265">
        <f>+GAMS!BA35</f>
        <v>3.1174637999999998E-3</v>
      </c>
      <c r="BB194" s="265">
        <f>+GAMS!BB35</f>
        <v>2.6293616E-3</v>
      </c>
      <c r="BC194" s="265">
        <f>+GAMS!BC35</f>
        <v>2.1628755E-3</v>
      </c>
      <c r="BD194" s="265">
        <f>+GAMS!BD35</f>
        <v>1.7242405000000001E-3</v>
      </c>
      <c r="BE194" s="265">
        <f>+GAMS!BE35</f>
        <v>1.3199684000000001E-3</v>
      </c>
      <c r="BF194" s="265">
        <f>+GAMS!BF35</f>
        <v>9.567849E-4</v>
      </c>
      <c r="BG194" s="265">
        <f>+GAMS!BG35</f>
        <v>1.0795981E-3</v>
      </c>
      <c r="BH194" s="265">
        <f>+GAMS!BH35</f>
        <v>1.2447794E-3</v>
      </c>
      <c r="BI194" s="265">
        <f>+GAMS!BI35</f>
        <v>1.382419E-3</v>
      </c>
      <c r="BJ194" s="265">
        <f>+GAMS!BJ35</f>
        <v>1.4831824999999999E-3</v>
      </c>
      <c r="BK194" s="265">
        <f>+GAMS!BK35</f>
        <v>1.5532912999999999E-3</v>
      </c>
      <c r="BL194" s="265">
        <f>+GAMS!BL35</f>
        <v>1.6011071000000001E-3</v>
      </c>
      <c r="BM194" s="265">
        <f>+GAMS!BM35</f>
        <v>1.6335236E-3</v>
      </c>
      <c r="BN194" s="265">
        <f>+GAMS!BN35</f>
        <v>1.6555062E-3</v>
      </c>
      <c r="BO194" s="265">
        <f>+GAMS!BO35</f>
        <v>1.6704463E-3</v>
      </c>
      <c r="BP194" s="265">
        <f>+GAMS!BP35</f>
        <v>1.6806091E-3</v>
      </c>
      <c r="BQ194" s="265">
        <f>+GAMS!BQ35</f>
        <v>1.6874946999999999E-3</v>
      </c>
      <c r="BR194" s="265">
        <f>+GAMS!BR35</f>
        <v>1.6920955E-3</v>
      </c>
      <c r="BS194" s="265">
        <f>+GAMS!BS35</f>
        <v>1.6950708E-3</v>
      </c>
      <c r="BT194" s="265">
        <f>+GAMS!BT35</f>
        <v>1.6968618000000001E-3</v>
      </c>
      <c r="BU194" s="265">
        <f>+GAMS!BU35</f>
        <v>1.6977673000000001E-3</v>
      </c>
      <c r="BV194" s="265">
        <f>+GAMS!BV35</f>
        <v>1.6979928E-3</v>
      </c>
      <c r="BW194" s="265">
        <f>+GAMS!BW35</f>
        <v>1.6976821999999999E-3</v>
      </c>
      <c r="BX194" s="265">
        <f>+GAMS!BX35</f>
        <v>1.6969388999999999E-3</v>
      </c>
      <c r="BY194" s="265">
        <f>+GAMS!BY35</f>
        <v>1.6958387999999999E-3</v>
      </c>
      <c r="BZ194" s="265">
        <f>+GAMS!BZ35</f>
        <v>1.6944391999999999E-3</v>
      </c>
      <c r="CA194" s="265">
        <f>+GAMS!CA35</f>
        <v>1.6927848E-3</v>
      </c>
      <c r="CB194" s="265">
        <f>+GAMS!CB35</f>
        <v>1.690911E-3</v>
      </c>
      <c r="CC194" s="265">
        <f>+GAMS!CC35</f>
        <v>1.6888469E-3</v>
      </c>
      <c r="CD194" s="265">
        <f>+GAMS!CD35</f>
        <v>1.6866165999999999E-3</v>
      </c>
    </row>
    <row r="195" spans="1:82" s="265" customFormat="1" ht="21.6" customHeight="1" x14ac:dyDescent="0.25">
      <c r="A195" s="311" t="str">
        <f>+GAMS!A36</f>
        <v>Damages, 2019$</v>
      </c>
      <c r="B195" s="265">
        <f>+GAMS!B36</f>
        <v>0.72740386329999995</v>
      </c>
      <c r="C195" s="265">
        <f>+GAMS!C36</f>
        <v>1.103259942</v>
      </c>
      <c r="D195" s="265">
        <f>+GAMS!D36</f>
        <v>1.4968115475999999</v>
      </c>
      <c r="E195" s="265">
        <f>+GAMS!E36</f>
        <v>1.9435757908</v>
      </c>
      <c r="F195" s="265">
        <f>+GAMS!F36</f>
        <v>2.4711389405999999</v>
      </c>
      <c r="G195" s="265">
        <f>+GAMS!G36</f>
        <v>3.0956740676000001</v>
      </c>
      <c r="H195" s="265">
        <f>+GAMS!H36</f>
        <v>3.8282557973000002</v>
      </c>
      <c r="I195" s="265">
        <f>+GAMS!I36</f>
        <v>4.6834796079999998</v>
      </c>
      <c r="J195" s="265">
        <f>+GAMS!J36</f>
        <v>5.6750684383000003</v>
      </c>
      <c r="K195" s="265">
        <f>+GAMS!K36</f>
        <v>6.8141227513000002</v>
      </c>
      <c r="L195" s="265">
        <f>+GAMS!L36</f>
        <v>8.1095289686999994</v>
      </c>
      <c r="M195" s="265">
        <f>+GAMS!M36</f>
        <v>9.5673230951000008</v>
      </c>
      <c r="N195" s="265">
        <f>+GAMS!N36</f>
        <v>11.189607838000001</v>
      </c>
      <c r="O195" s="265">
        <f>+GAMS!O36</f>
        <v>12.973109235900001</v>
      </c>
      <c r="P195" s="265">
        <f>+GAMS!P36</f>
        <v>14.9073468103</v>
      </c>
      <c r="Q195" s="265">
        <f>+GAMS!Q36</f>
        <v>16.972334011499999</v>
      </c>
      <c r="R195" s="265">
        <f>+GAMS!R36</f>
        <v>19.1356587189</v>
      </c>
      <c r="S195" s="265">
        <f>+GAMS!S36</f>
        <v>21.2653887813</v>
      </c>
      <c r="T195" s="265">
        <f>+GAMS!T36</f>
        <v>23.3637088658</v>
      </c>
      <c r="U195" s="265">
        <f>+GAMS!U36</f>
        <v>25.375029969</v>
      </c>
      <c r="V195" s="265">
        <f>+GAMS!V36</f>
        <v>27.206943239299999</v>
      </c>
      <c r="W195" s="265">
        <f>+GAMS!W36</f>
        <v>28.736910025099998</v>
      </c>
      <c r="X195" s="265">
        <f>+GAMS!X36</f>
        <v>30.171186044599999</v>
      </c>
      <c r="Y195" s="265">
        <f>+GAMS!Y36</f>
        <v>31.652447479599999</v>
      </c>
      <c r="Z195" s="265">
        <f>+GAMS!Z36</f>
        <v>33.184552092700002</v>
      </c>
      <c r="AA195" s="265">
        <f>+GAMS!AA36</f>
        <v>34.748224835599999</v>
      </c>
      <c r="AB195" s="265">
        <f>+GAMS!AB36</f>
        <v>36.318118045200002</v>
      </c>
      <c r="AC195" s="265">
        <f>+GAMS!AC36</f>
        <v>37.8663550785</v>
      </c>
      <c r="AD195" s="265">
        <f>+GAMS!AD36</f>
        <v>39.362651225500002</v>
      </c>
      <c r="AE195" s="265">
        <f>+GAMS!AE36</f>
        <v>40.775136415200002</v>
      </c>
      <c r="AF195" s="265">
        <f>+GAMS!AF36</f>
        <v>42.069335918100002</v>
      </c>
      <c r="AG195" s="265">
        <f>+GAMS!AG36</f>
        <v>43.207315184099997</v>
      </c>
      <c r="AH195" s="265">
        <f>+GAMS!AH36</f>
        <v>44.147598778199999</v>
      </c>
      <c r="AI195" s="265">
        <f>+GAMS!AI36</f>
        <v>44.845336578900003</v>
      </c>
      <c r="AJ195" s="265">
        <f>+GAMS!AJ36</f>
        <v>45.252695705500003</v>
      </c>
      <c r="AK195" s="265">
        <f>+GAMS!AK36</f>
        <v>45.319486565399998</v>
      </c>
      <c r="AL195" s="265">
        <f>+GAMS!AL36</f>
        <v>44.994044271299998</v>
      </c>
      <c r="AM195" s="265">
        <f>+GAMS!AM36</f>
        <v>46.5214278682</v>
      </c>
      <c r="AN195" s="265">
        <f>+GAMS!AN36</f>
        <v>48.438015778999997</v>
      </c>
      <c r="AO195" s="265">
        <f>+GAMS!AO36</f>
        <v>50.188564578700003</v>
      </c>
      <c r="AP195" s="265">
        <f>+GAMS!AP36</f>
        <v>51.669937538699998</v>
      </c>
      <c r="AQ195" s="265">
        <f>+GAMS!AQ36</f>
        <v>52.849176918399998</v>
      </c>
      <c r="AR195" s="265">
        <f>+GAMS!AR36</f>
        <v>53.698053897400001</v>
      </c>
      <c r="AS195" s="265">
        <f>+GAMS!AS36</f>
        <v>54.1829232252</v>
      </c>
      <c r="AT195" s="265">
        <f>+GAMS!AT36</f>
        <v>54.266188340399999</v>
      </c>
      <c r="AU195" s="265">
        <f>+GAMS!AU36</f>
        <v>53.909240244099998</v>
      </c>
      <c r="AV195" s="265">
        <f>+GAMS!AV36</f>
        <v>53.075179399100001</v>
      </c>
      <c r="AW195" s="265">
        <f>+GAMS!AW36</f>
        <v>51.731391347500001</v>
      </c>
      <c r="AX195" s="265">
        <f>+GAMS!AX36</f>
        <v>49.852235565599997</v>
      </c>
      <c r="AY195" s="265">
        <f>+GAMS!AY36</f>
        <v>47.422017652000001</v>
      </c>
      <c r="AZ195" s="265">
        <f>+GAMS!AZ36</f>
        <v>44.438319167099998</v>
      </c>
      <c r="BA195" s="265">
        <f>+GAMS!BA36</f>
        <v>40.915689073000003</v>
      </c>
      <c r="BB195" s="265">
        <f>+GAMS!BB36</f>
        <v>36.889648999400002</v>
      </c>
      <c r="BC195" s="265">
        <f>+GAMS!BC36</f>
        <v>32.420932004900003</v>
      </c>
      <c r="BD195" s="265">
        <f>+GAMS!BD36</f>
        <v>27.5998764675</v>
      </c>
      <c r="BE195" s="265">
        <f>+GAMS!BE36</f>
        <v>22.5509572512</v>
      </c>
      <c r="BF195" s="265">
        <f>+GAMS!BF36</f>
        <v>17.4375629434</v>
      </c>
      <c r="BG195" s="265">
        <f>+GAMS!BG36</f>
        <v>20.978883466300001</v>
      </c>
      <c r="BH195" s="265">
        <f>+GAMS!BH36</f>
        <v>25.7794304299</v>
      </c>
      <c r="BI195" s="265">
        <f>+GAMS!BI36</f>
        <v>30.494720703799999</v>
      </c>
      <c r="BJ195" s="265">
        <f>+GAMS!BJ36</f>
        <v>34.829271774200002</v>
      </c>
      <c r="BK195" s="265">
        <f>+GAMS!BK36</f>
        <v>38.809801605899999</v>
      </c>
      <c r="BL195" s="265">
        <f>+GAMS!BL36</f>
        <v>42.5432380118</v>
      </c>
      <c r="BM195" s="265">
        <f>+GAMS!BM36</f>
        <v>46.136687606800002</v>
      </c>
      <c r="BN195" s="265">
        <f>+GAMS!BN36</f>
        <v>49.677099681599998</v>
      </c>
      <c r="BO195" s="265">
        <f>+GAMS!BO36</f>
        <v>53.230335477799997</v>
      </c>
      <c r="BP195" s="265">
        <f>+GAMS!BP36</f>
        <v>56.845226390699999</v>
      </c>
      <c r="BQ195" s="265">
        <f>+GAMS!BQ36</f>
        <v>60.558030774499997</v>
      </c>
      <c r="BR195" s="265">
        <f>+GAMS!BR36</f>
        <v>64.396092808800006</v>
      </c>
      <c r="BS195" s="265">
        <f>+GAMS!BS36</f>
        <v>68.380573853599998</v>
      </c>
      <c r="BT195" s="265">
        <f>+GAMS!BT36</f>
        <v>72.528409855999996</v>
      </c>
      <c r="BU195" s="265">
        <f>+GAMS!BU36</f>
        <v>76.853686279499996</v>
      </c>
      <c r="BV195" s="265">
        <f>+GAMS!BV36</f>
        <v>81.368593433000001</v>
      </c>
      <c r="BW195" s="265">
        <f>+GAMS!BW36</f>
        <v>86.084085978700003</v>
      </c>
      <c r="BX195" s="265">
        <f>+GAMS!BX36</f>
        <v>91.010336357400007</v>
      </c>
      <c r="BY195" s="265">
        <f>+GAMS!BY36</f>
        <v>96.157045698600001</v>
      </c>
      <c r="BZ195" s="265">
        <f>+GAMS!BZ36</f>
        <v>101.5336566717</v>
      </c>
      <c r="CA195" s="265">
        <f>+GAMS!CA36</f>
        <v>107.14949911950001</v>
      </c>
      <c r="CB195" s="265">
        <f>+GAMS!CB36</f>
        <v>113.0138897514</v>
      </c>
      <c r="CC195" s="265">
        <f>+GAMS!CC36</f>
        <v>119.1362005119</v>
      </c>
      <c r="CD195" s="265">
        <f>+GAMS!CD36</f>
        <v>125.52590562829999</v>
      </c>
    </row>
    <row r="196" spans="1:82" s="265" customFormat="1" ht="21.6" customHeight="1" x14ac:dyDescent="0.25">
      <c r="A196" s="311" t="str">
        <f>+GAMS!A37</f>
        <v>Abatement, 2019$</v>
      </c>
      <c r="B196" s="265">
        <f>+GAMS!B37</f>
        <v>6.0950711999999997E-3</v>
      </c>
      <c r="C196" s="265">
        <f>+GAMS!C37</f>
        <v>3.7572962500000001E-2</v>
      </c>
      <c r="D196" s="265">
        <f>+GAMS!D37</f>
        <v>0.36994455079999999</v>
      </c>
      <c r="E196" s="265">
        <f>+GAMS!E37</f>
        <v>0.52859095580000004</v>
      </c>
      <c r="F196" s="265">
        <f>+GAMS!F37</f>
        <v>0.72523552660000001</v>
      </c>
      <c r="G196" s="265">
        <f>+GAMS!G37</f>
        <v>0.98677944319999999</v>
      </c>
      <c r="H196" s="265">
        <f>+GAMS!H37</f>
        <v>1.3323990132000001</v>
      </c>
      <c r="I196" s="265">
        <f>+GAMS!I37</f>
        <v>1.7363884381000001</v>
      </c>
      <c r="J196" s="265">
        <f>+GAMS!J37</f>
        <v>2.2473973155999998</v>
      </c>
      <c r="K196" s="265">
        <f>+GAMS!K37</f>
        <v>2.8897642824999998</v>
      </c>
      <c r="L196" s="265">
        <f>+GAMS!L37</f>
        <v>3.6923797891999999</v>
      </c>
      <c r="M196" s="265">
        <f>+GAMS!M37</f>
        <v>4.689331191</v>
      </c>
      <c r="N196" s="265">
        <f>+GAMS!N37</f>
        <v>5.9205840918000003</v>
      </c>
      <c r="O196" s="265">
        <f>+GAMS!O37</f>
        <v>7.4327114043</v>
      </c>
      <c r="P196" s="265">
        <f>+GAMS!P37</f>
        <v>9.2796973110999996</v>
      </c>
      <c r="Q196" s="265">
        <f>+GAMS!Q37</f>
        <v>11.523901882100001</v>
      </c>
      <c r="R196" s="265">
        <f>+GAMS!R37</f>
        <v>14.237468575299999</v>
      </c>
      <c r="S196" s="265">
        <f>+GAMS!S37</f>
        <v>17.329628817100001</v>
      </c>
      <c r="T196" s="265">
        <f>+GAMS!T37</f>
        <v>21.014075008900001</v>
      </c>
      <c r="U196" s="265">
        <f>+GAMS!U37</f>
        <v>25.396253123400001</v>
      </c>
      <c r="V196" s="265">
        <f>+GAMS!V37</f>
        <v>30.6053412907</v>
      </c>
      <c r="W196" s="265">
        <f>+GAMS!W37</f>
        <v>36.7112933696</v>
      </c>
      <c r="X196" s="265">
        <f>+GAMS!X37</f>
        <v>38.586380387699997</v>
      </c>
      <c r="Y196" s="265">
        <f>+GAMS!Y37</f>
        <v>40.602753117900001</v>
      </c>
      <c r="Z196" s="265">
        <f>+GAMS!Z37</f>
        <v>42.756235917700003</v>
      </c>
      <c r="AA196" s="265">
        <f>+GAMS!AA37</f>
        <v>45.047963137700002</v>
      </c>
      <c r="AB196" s="265">
        <f>+GAMS!AB37</f>
        <v>47.482344701000002</v>
      </c>
      <c r="AC196" s="265">
        <f>+GAMS!AC37</f>
        <v>50.065788781599998</v>
      </c>
      <c r="AD196" s="265">
        <f>+GAMS!AD37</f>
        <v>52.801230782300003</v>
      </c>
      <c r="AE196" s="265">
        <f>+GAMS!AE37</f>
        <v>55.645892040200003</v>
      </c>
      <c r="AF196" s="265">
        <f>+GAMS!AF37</f>
        <v>58.602504224199997</v>
      </c>
      <c r="AG196" s="265">
        <f>+GAMS!AG37</f>
        <v>61.6736456868</v>
      </c>
      <c r="AH196" s="265">
        <f>+GAMS!AH37</f>
        <v>64.861597165000006</v>
      </c>
      <c r="AI196" s="265">
        <f>+GAMS!AI37</f>
        <v>68.168079579400001</v>
      </c>
      <c r="AJ196" s="265">
        <f>+GAMS!AJ37</f>
        <v>71.593745594400005</v>
      </c>
      <c r="AK196" s="265">
        <f>+GAMS!AK37</f>
        <v>75.137177561800002</v>
      </c>
      <c r="AL196" s="265">
        <f>+GAMS!AL37</f>
        <v>78.792907717700004</v>
      </c>
      <c r="AM196" s="265">
        <f>+GAMS!AM37</f>
        <v>73.143407791800001</v>
      </c>
      <c r="AN196" s="265">
        <f>+GAMS!AN37</f>
        <v>76.653436428000006</v>
      </c>
      <c r="AO196" s="265">
        <f>+GAMS!AO37</f>
        <v>80.219799439799999</v>
      </c>
      <c r="AP196" s="265">
        <f>+GAMS!AP37</f>
        <v>83.857439135800007</v>
      </c>
      <c r="AQ196" s="265">
        <f>+GAMS!AQ37</f>
        <v>87.577377750599993</v>
      </c>
      <c r="AR196" s="265">
        <f>+GAMS!AR37</f>
        <v>91.387663289000002</v>
      </c>
      <c r="AS196" s="265">
        <f>+GAMS!AS37</f>
        <v>95.294180070500005</v>
      </c>
      <c r="AT196" s="265">
        <f>+GAMS!AT37</f>
        <v>99.301242066900002</v>
      </c>
      <c r="AU196" s="265">
        <f>+GAMS!AU37</f>
        <v>103.4120101874</v>
      </c>
      <c r="AV196" s="265">
        <f>+GAMS!AV37</f>
        <v>107.62878336839999</v>
      </c>
      <c r="AW196" s="265">
        <f>+GAMS!AW37</f>
        <v>111.9532015031</v>
      </c>
      <c r="AX196" s="265">
        <f>+GAMS!AX37</f>
        <v>116.3863867124</v>
      </c>
      <c r="AY196" s="265">
        <f>+GAMS!AY37</f>
        <v>120.9290411879</v>
      </c>
      <c r="AZ196" s="265">
        <f>+GAMS!AZ37</f>
        <v>125.58151428559999</v>
      </c>
      <c r="BA196" s="265">
        <f>+GAMS!BA37</f>
        <v>130.3438478194</v>
      </c>
      <c r="BB196" s="265">
        <f>+GAMS!BB37</f>
        <v>135.21580598</v>
      </c>
      <c r="BC196" s="265">
        <f>+GAMS!BC37</f>
        <v>140.19689456770001</v>
      </c>
      <c r="BD196" s="265">
        <f>+GAMS!BD37</f>
        <v>145.28637300369999</v>
      </c>
      <c r="BE196" s="265">
        <f>+GAMS!BE37</f>
        <v>150.48326167959999</v>
      </c>
      <c r="BF196" s="265">
        <f>+GAMS!BF37</f>
        <v>155.7863464484</v>
      </c>
      <c r="BG196" s="265">
        <f>+GAMS!BG37</f>
        <v>141.98981176149999</v>
      </c>
      <c r="BH196" s="265">
        <f>+GAMS!BH37</f>
        <v>146.85509100159999</v>
      </c>
      <c r="BI196" s="265">
        <f>+GAMS!BI37</f>
        <v>151.797353743</v>
      </c>
      <c r="BJ196" s="265">
        <f>+GAMS!BJ37</f>
        <v>156.8195543013</v>
      </c>
      <c r="BK196" s="265">
        <f>+GAMS!BK37</f>
        <v>161.92357343169999</v>
      </c>
      <c r="BL196" s="265">
        <f>+GAMS!BL37</f>
        <v>167.11017061300001</v>
      </c>
      <c r="BM196" s="265">
        <f>+GAMS!BM37</f>
        <v>172.37920907349999</v>
      </c>
      <c r="BN196" s="265">
        <f>+GAMS!BN37</f>
        <v>177.72989434039999</v>
      </c>
      <c r="BO196" s="265">
        <f>+GAMS!BO37</f>
        <v>183.16096004790001</v>
      </c>
      <c r="BP196" s="265">
        <f>+GAMS!BP37</f>
        <v>188.67079785129999</v>
      </c>
      <c r="BQ196" s="265">
        <f>+GAMS!BQ37</f>
        <v>194.25754394320001</v>
      </c>
      <c r="BR196" s="265">
        <f>+GAMS!BR37</f>
        <v>199.91913531349999</v>
      </c>
      <c r="BS196" s="265">
        <f>+GAMS!BS37</f>
        <v>205.65334594890001</v>
      </c>
      <c r="BT196" s="265">
        <f>+GAMS!BT37</f>
        <v>211.45781011380001</v>
      </c>
      <c r="BU196" s="265">
        <f>+GAMS!BU37</f>
        <v>217.33003748580001</v>
      </c>
      <c r="BV196" s="265">
        <f>+GAMS!BV37</f>
        <v>223.2674232551</v>
      </c>
      <c r="BW196" s="265">
        <f>+GAMS!BW37</f>
        <v>229.26725518129999</v>
      </c>
      <c r="BX196" s="265">
        <f>+GAMS!BX37</f>
        <v>235.3267188666</v>
      </c>
      <c r="BY196" s="265">
        <f>+GAMS!BY37</f>
        <v>241.44290203240001</v>
      </c>
      <c r="BZ196" s="265">
        <f>+GAMS!BZ37</f>
        <v>247.61279828319999</v>
      </c>
      <c r="CA196" s="265">
        <f>+GAMS!CA37</f>
        <v>253.83331064999999</v>
      </c>
      <c r="CB196" s="265">
        <f>+GAMS!CB37</f>
        <v>260.10125508589999</v>
      </c>
      <c r="CC196" s="265">
        <f>+GAMS!CC37</f>
        <v>266.4133640124</v>
      </c>
      <c r="CD196" s="265">
        <f>+GAMS!CD37</f>
        <v>272.7662899696</v>
      </c>
    </row>
    <row r="197" spans="1:82" s="265" customFormat="1" ht="21.6" customHeight="1" x14ac:dyDescent="0.25">
      <c r="A197" s="311" t="str">
        <f>+GAMS!A38</f>
        <v>Abatement/0utput</v>
      </c>
      <c r="B197" s="265">
        <f>+GAMS!B38</f>
        <v>4.5432100000000002E-5</v>
      </c>
      <c r="C197" s="265">
        <f>+GAMS!C38</f>
        <v>2.4146749999999999E-4</v>
      </c>
      <c r="D197" s="265">
        <f>+GAMS!D38</f>
        <v>2.0703016999999999E-3</v>
      </c>
      <c r="E197" s="265">
        <f>+GAMS!E38</f>
        <v>2.5923678000000002E-3</v>
      </c>
      <c r="F197" s="265">
        <f>+GAMS!F38</f>
        <v>3.1358699000000002E-3</v>
      </c>
      <c r="G197" s="265">
        <f>+GAMS!G38</f>
        <v>3.7818954000000001E-3</v>
      </c>
      <c r="H197" s="265">
        <f>+GAMS!H38</f>
        <v>4.5474128999999997E-3</v>
      </c>
      <c r="I197" s="265">
        <f>+GAMS!I38</f>
        <v>5.2985780999999996E-3</v>
      </c>
      <c r="J197" s="265">
        <f>+GAMS!J38</f>
        <v>6.1536561999999996E-3</v>
      </c>
      <c r="K197" s="265">
        <f>+GAMS!K38</f>
        <v>7.1225324000000001E-3</v>
      </c>
      <c r="L197" s="265">
        <f>+GAMS!L38</f>
        <v>8.2151589999999997E-3</v>
      </c>
      <c r="M197" s="265">
        <f>+GAMS!M38</f>
        <v>9.4414254999999996E-3</v>
      </c>
      <c r="N197" s="265">
        <f>+GAMS!N38</f>
        <v>1.08109756E-2</v>
      </c>
      <c r="O197" s="265">
        <f>+GAMS!O38</f>
        <v>1.23330196E-2</v>
      </c>
      <c r="P197" s="265">
        <f>+GAMS!P38</f>
        <v>1.40161981E-2</v>
      </c>
      <c r="Q197" s="265">
        <f>+GAMS!Q38</f>
        <v>1.58686174E-2</v>
      </c>
      <c r="R197" s="265">
        <f>+GAMS!R38</f>
        <v>1.7898392900000001E-2</v>
      </c>
      <c r="S197" s="265">
        <f>+GAMS!S38</f>
        <v>1.9908090400000002E-2</v>
      </c>
      <c r="T197" s="265">
        <f>+GAMS!T38</f>
        <v>2.2082195200000002E-2</v>
      </c>
      <c r="U197" s="265">
        <f>+GAMS!U38</f>
        <v>2.4434752000000001E-2</v>
      </c>
      <c r="V197" s="265">
        <f>+GAMS!V38</f>
        <v>2.69872627E-2</v>
      </c>
      <c r="W197" s="265">
        <f>+GAMS!W38</f>
        <v>2.9697511400000001E-2</v>
      </c>
      <c r="X197" s="265">
        <f>+GAMS!X38</f>
        <v>2.8568420600000002E-2</v>
      </c>
      <c r="Y197" s="265">
        <f>+GAMS!Y38</f>
        <v>2.7519907999999999E-2</v>
      </c>
      <c r="Z197" s="265">
        <f>+GAMS!Z38</f>
        <v>2.6544912899999999E-2</v>
      </c>
      <c r="AA197" s="265">
        <f>+GAMS!AA38</f>
        <v>2.5636659900000001E-2</v>
      </c>
      <c r="AB197" s="265">
        <f>+GAMS!AB38</f>
        <v>2.47890591E-2</v>
      </c>
      <c r="AC197" s="265">
        <f>+GAMS!AC38</f>
        <v>2.39967021E-2</v>
      </c>
      <c r="AD197" s="265">
        <f>+GAMS!AD38</f>
        <v>2.3252656399999998E-2</v>
      </c>
      <c r="AE197" s="265">
        <f>+GAMS!AE38</f>
        <v>2.2531938000000001E-2</v>
      </c>
      <c r="AF197" s="265">
        <f>+GAMS!AF38</f>
        <v>2.18337189E-2</v>
      </c>
      <c r="AG197" s="265">
        <f>+GAMS!AG38</f>
        <v>2.1157228100000001E-2</v>
      </c>
      <c r="AH197" s="265">
        <f>+GAMS!AH38</f>
        <v>2.0501744700000001E-2</v>
      </c>
      <c r="AI197" s="265">
        <f>+GAMS!AI38</f>
        <v>1.98665921E-2</v>
      </c>
      <c r="AJ197" s="265">
        <f>+GAMS!AJ38</f>
        <v>1.92511351E-2</v>
      </c>
      <c r="AK197" s="265">
        <f>+GAMS!AK38</f>
        <v>1.8654776800000002E-2</v>
      </c>
      <c r="AL197" s="265">
        <f>+GAMS!AL38</f>
        <v>1.80769574E-2</v>
      </c>
      <c r="AM197" s="265">
        <f>+GAMS!AM38</f>
        <v>1.5498163000000001E-2</v>
      </c>
      <c r="AN197" s="265">
        <f>+GAMS!AN38</f>
        <v>1.50279301E-2</v>
      </c>
      <c r="AO197" s="265">
        <f>+GAMS!AO38</f>
        <v>1.4571893299999999E-2</v>
      </c>
      <c r="AP197" s="265">
        <f>+GAMS!AP38</f>
        <v>1.41294436E-2</v>
      </c>
      <c r="AQ197" s="265">
        <f>+GAMS!AQ38</f>
        <v>1.3700222200000001E-2</v>
      </c>
      <c r="AR197" s="265">
        <f>+GAMS!AR38</f>
        <v>1.3283891799999999E-2</v>
      </c>
      <c r="AS197" s="265">
        <f>+GAMS!AS38</f>
        <v>1.28801108E-2</v>
      </c>
      <c r="AT197" s="265">
        <f>+GAMS!AT38</f>
        <v>1.2488538400000001E-2</v>
      </c>
      <c r="AU197" s="265">
        <f>+GAMS!AU38</f>
        <v>1.21088402E-2</v>
      </c>
      <c r="AV197" s="265">
        <f>+GAMS!AV38</f>
        <v>1.17406909E-2</v>
      </c>
      <c r="AW197" s="265">
        <f>+GAMS!AW38</f>
        <v>1.1383775699999999E-2</v>
      </c>
      <c r="AX197" s="265">
        <f>+GAMS!AX38</f>
        <v>1.10377897E-2</v>
      </c>
      <c r="AY197" s="265">
        <f>+GAMS!AY38</f>
        <v>1.0702438599999999E-2</v>
      </c>
      <c r="AZ197" s="265">
        <f>+GAMS!AZ38</f>
        <v>1.03774374E-2</v>
      </c>
      <c r="BA197" s="265">
        <f>+GAMS!BA38</f>
        <v>1.0062510699999999E-2</v>
      </c>
      <c r="BB197" s="265">
        <f>+GAMS!BB38</f>
        <v>9.7573911999999999E-3</v>
      </c>
      <c r="BC197" s="265">
        <f>+GAMS!BC38</f>
        <v>9.4618194999999995E-3</v>
      </c>
      <c r="BD197" s="265">
        <f>+GAMS!BD38</f>
        <v>9.1755430999999991E-3</v>
      </c>
      <c r="BE197" s="265">
        <f>+GAMS!BE38</f>
        <v>8.8983151E-3</v>
      </c>
      <c r="BF197" s="265">
        <f>+GAMS!BF38</f>
        <v>8.6298943999999992E-3</v>
      </c>
      <c r="BG197" s="265">
        <f>+GAMS!BG38</f>
        <v>7.3687615000000003E-3</v>
      </c>
      <c r="BH197" s="265">
        <f>+GAMS!BH38</f>
        <v>7.1506156000000001E-3</v>
      </c>
      <c r="BI197" s="265">
        <f>+GAMS!BI38</f>
        <v>6.9387796999999998E-3</v>
      </c>
      <c r="BJ197" s="265">
        <f>+GAMS!BJ38</f>
        <v>6.7330111000000002E-3</v>
      </c>
      <c r="BK197" s="265">
        <f>+GAMS!BK38</f>
        <v>6.5331822999999999E-3</v>
      </c>
      <c r="BL197" s="265">
        <f>+GAMS!BL38</f>
        <v>6.3391790999999999E-3</v>
      </c>
      <c r="BM197" s="265">
        <f>+GAMS!BM38</f>
        <v>6.1508767000000002E-3</v>
      </c>
      <c r="BN197" s="265">
        <f>+GAMS!BN38</f>
        <v>5.9681381E-3</v>
      </c>
      <c r="BO197" s="265">
        <f>+GAMS!BO38</f>
        <v>5.7908187000000003E-3</v>
      </c>
      <c r="BP197" s="265">
        <f>+GAMS!BP38</f>
        <v>5.6187701E-3</v>
      </c>
      <c r="BQ197" s="265">
        <f>+GAMS!BQ38</f>
        <v>5.4518428000000004E-3</v>
      </c>
      <c r="BR197" s="265">
        <f>+GAMS!BR38</f>
        <v>5.2898887000000002E-3</v>
      </c>
      <c r="BS197" s="265">
        <f>+GAMS!BS38</f>
        <v>5.1327617000000002E-3</v>
      </c>
      <c r="BT197" s="265">
        <f>+GAMS!BT38</f>
        <v>4.9803191999999996E-3</v>
      </c>
      <c r="BU197" s="265">
        <f>+GAMS!BU38</f>
        <v>4.8324216000000001E-3</v>
      </c>
      <c r="BV197" s="265">
        <f>+GAMS!BV38</f>
        <v>4.6889334000000003E-3</v>
      </c>
      <c r="BW197" s="265">
        <f>+GAMS!BW38</f>
        <v>4.5497224999999997E-3</v>
      </c>
      <c r="BX197" s="265">
        <f>+GAMS!BX38</f>
        <v>4.4146610000000003E-3</v>
      </c>
      <c r="BY197" s="265">
        <f>+GAMS!BY38</f>
        <v>4.2836243999999999E-3</v>
      </c>
      <c r="BZ197" s="265">
        <f>+GAMS!BZ38</f>
        <v>4.1564920999999999E-3</v>
      </c>
      <c r="CA197" s="265">
        <f>+GAMS!CA38</f>
        <v>4.0331471000000004E-3</v>
      </c>
      <c r="CB197" s="265">
        <f>+GAMS!CB38</f>
        <v>3.9134757000000003E-3</v>
      </c>
      <c r="CC197" s="265">
        <f>+GAMS!CC38</f>
        <v>3.7973679000000002E-3</v>
      </c>
      <c r="CD197" s="265">
        <f>+GAMS!CD38</f>
        <v>3.6847169000000001E-3</v>
      </c>
    </row>
    <row r="198" spans="1:82" s="265" customFormat="1" ht="21.6" customHeight="1" x14ac:dyDescent="0.25">
      <c r="A198" s="311" t="str">
        <f>+GAMS!A39</f>
        <v>Sigmabase (CO2/output, no controls, industrial CO2)</v>
      </c>
      <c r="B198" s="265">
        <f>+GAMS!B39</f>
        <v>0.29135476859999998</v>
      </c>
      <c r="C198" s="265">
        <f>+GAMS!C39</f>
        <v>0.27030248880000002</v>
      </c>
      <c r="D198" s="265">
        <f>+GAMS!D39</f>
        <v>0.25152481710000002</v>
      </c>
      <c r="E198" s="265">
        <f>+GAMS!E39</f>
        <v>0.2347266536</v>
      </c>
      <c r="F198" s="265">
        <f>+GAMS!F39</f>
        <v>0.21965682910000001</v>
      </c>
      <c r="G198" s="265">
        <f>+GAMS!G39</f>
        <v>0.2061008205</v>
      </c>
      <c r="H198" s="265">
        <f>+GAMS!H39</f>
        <v>0.1938747858</v>
      </c>
      <c r="I198" s="265">
        <f>+GAMS!I39</f>
        <v>0.18282066180000001</v>
      </c>
      <c r="J198" s="265">
        <f>+GAMS!J39</f>
        <v>0.17280211940000001</v>
      </c>
      <c r="K198" s="265">
        <f>+GAMS!K39</f>
        <v>0.16370121439999999</v>
      </c>
      <c r="L198" s="265">
        <f>+GAMS!L39</f>
        <v>0.15541560530000001</v>
      </c>
      <c r="M198" s="265">
        <f>+GAMS!M39</f>
        <v>0.14785623340000001</v>
      </c>
      <c r="N198" s="265">
        <f>+GAMS!N39</f>
        <v>0.14094538230000001</v>
      </c>
      <c r="O198" s="265">
        <f>+GAMS!O39</f>
        <v>0.13461505000000001</v>
      </c>
      <c r="P198" s="265">
        <f>+GAMS!P39</f>
        <v>0.12880557819999999</v>
      </c>
      <c r="Q198" s="265">
        <f>+GAMS!Q39</f>
        <v>0.1234644948</v>
      </c>
      <c r="R198" s="265">
        <f>+GAMS!R39</f>
        <v>0.1185455346</v>
      </c>
      <c r="S198" s="265">
        <f>+GAMS!S39</f>
        <v>0.1140078066</v>
      </c>
      <c r="T198" s="265">
        <f>+GAMS!T39</f>
        <v>0.10981508600000001</v>
      </c>
      <c r="U198" s="265">
        <f>+GAMS!U39</f>
        <v>0.1059352083</v>
      </c>
      <c r="V198" s="265">
        <f>+GAMS!V39</f>
        <v>0.10233955190000001</v>
      </c>
      <c r="W198" s="265">
        <f>+GAMS!W39</f>
        <v>9.9002593E-2</v>
      </c>
      <c r="X198" s="265">
        <f>+GAMS!X39</f>
        <v>9.5901523399999994E-2</v>
      </c>
      <c r="Y198" s="265">
        <f>+GAMS!Y39</f>
        <v>9.3015919700000005E-2</v>
      </c>
      <c r="Z198" s="265">
        <f>+GAMS!Z39</f>
        <v>9.0327458799999996E-2</v>
      </c>
      <c r="AA198" s="265">
        <f>+GAMS!AA39</f>
        <v>8.78196698E-2</v>
      </c>
      <c r="AB198" s="265">
        <f>+GAMS!AB39</f>
        <v>8.5477719499999993E-2</v>
      </c>
      <c r="AC198" s="265">
        <f>+GAMS!AC39</f>
        <v>8.3288225399999999E-2</v>
      </c>
      <c r="AD198" s="265">
        <f>+GAMS!AD39</f>
        <v>8.1231831800000001E-2</v>
      </c>
      <c r="AE198" s="265">
        <f>+GAMS!AE39</f>
        <v>7.9226210699999994E-2</v>
      </c>
      <c r="AF198" s="265">
        <f>+GAMS!AF39</f>
        <v>7.7270108599999998E-2</v>
      </c>
      <c r="AG198" s="265">
        <f>+GAMS!AG39</f>
        <v>7.5362302800000003E-2</v>
      </c>
      <c r="AH198" s="265">
        <f>+GAMS!AH39</f>
        <v>7.3501600900000005E-2</v>
      </c>
      <c r="AI198" s="265">
        <f>+GAMS!AI39</f>
        <v>7.1686840000000002E-2</v>
      </c>
      <c r="AJ198" s="265">
        <f>+GAMS!AJ39</f>
        <v>6.9916885600000006E-2</v>
      </c>
      <c r="AK198" s="265">
        <f>+GAMS!AK39</f>
        <v>6.8190631500000001E-2</v>
      </c>
      <c r="AL198" s="265">
        <f>+GAMS!AL39</f>
        <v>6.6506998799999995E-2</v>
      </c>
      <c r="AM198" s="265">
        <f>+GAMS!AM39</f>
        <v>6.4864935200000001E-2</v>
      </c>
      <c r="AN198" s="265">
        <f>+GAMS!AN39</f>
        <v>6.3263414200000007E-2</v>
      </c>
      <c r="AO198" s="265">
        <f>+GAMS!AO39</f>
        <v>6.1701434999999999E-2</v>
      </c>
      <c r="AP198" s="265">
        <f>+GAMS!AP39</f>
        <v>6.01780211E-2</v>
      </c>
      <c r="AQ198" s="265">
        <f>+GAMS!AQ39</f>
        <v>5.8692220500000003E-2</v>
      </c>
      <c r="AR198" s="265">
        <f>+GAMS!AR39</f>
        <v>5.7243104400000001E-2</v>
      </c>
      <c r="AS198" s="265">
        <f>+GAMS!AS39</f>
        <v>5.5829767099999997E-2</v>
      </c>
      <c r="AT198" s="265">
        <f>+GAMS!AT39</f>
        <v>5.4451325199999998E-2</v>
      </c>
      <c r="AU198" s="265">
        <f>+GAMS!AU39</f>
        <v>5.3106917199999999E-2</v>
      </c>
      <c r="AV198" s="265">
        <f>+GAMS!AV39</f>
        <v>5.1795702800000003E-2</v>
      </c>
      <c r="AW198" s="265">
        <f>+GAMS!AW39</f>
        <v>5.05168623E-2</v>
      </c>
      <c r="AX198" s="265">
        <f>+GAMS!AX39</f>
        <v>4.9269596499999999E-2</v>
      </c>
      <c r="AY198" s="265">
        <f>+GAMS!AY39</f>
        <v>4.80531259E-2</v>
      </c>
      <c r="AZ198" s="265">
        <f>+GAMS!AZ39</f>
        <v>4.6866690000000003E-2</v>
      </c>
      <c r="BA198" s="265">
        <f>+GAMS!BA39</f>
        <v>4.57095473E-2</v>
      </c>
      <c r="BB198" s="265">
        <f>+GAMS!BB39</f>
        <v>4.4580974500000002E-2</v>
      </c>
      <c r="BC198" s="265">
        <f>+GAMS!BC39</f>
        <v>4.3480266300000001E-2</v>
      </c>
      <c r="BD198" s="265">
        <f>+GAMS!BD39</f>
        <v>4.2406734699999997E-2</v>
      </c>
      <c r="BE198" s="265">
        <f>+GAMS!BE39</f>
        <v>4.1359708699999997E-2</v>
      </c>
      <c r="BF198" s="265">
        <f>+GAMS!BF39</f>
        <v>4.0338533900000001E-2</v>
      </c>
      <c r="BG198" s="265">
        <f>+GAMS!BG39</f>
        <v>3.9342571899999998E-2</v>
      </c>
      <c r="BH198" s="265">
        <f>+GAMS!BH39</f>
        <v>3.83712004E-2</v>
      </c>
      <c r="BI198" s="265">
        <f>+GAMS!BI39</f>
        <v>3.7423812000000001E-2</v>
      </c>
      <c r="BJ198" s="265">
        <f>+GAMS!BJ39</f>
        <v>3.6499814800000002E-2</v>
      </c>
      <c r="BK198" s="265">
        <f>+GAMS!BK39</f>
        <v>3.5598631200000001E-2</v>
      </c>
      <c r="BL198" s="265">
        <f>+GAMS!BL39</f>
        <v>3.4719697899999999E-2</v>
      </c>
      <c r="BM198" s="265">
        <f>+GAMS!BM39</f>
        <v>3.3862465500000001E-2</v>
      </c>
      <c r="BN198" s="265">
        <f>+GAMS!BN39</f>
        <v>3.3026398200000001E-2</v>
      </c>
      <c r="BO198" s="265">
        <f>+GAMS!BO39</f>
        <v>3.2210973499999997E-2</v>
      </c>
      <c r="BP198" s="265">
        <f>+GAMS!BP39</f>
        <v>3.1415681799999998E-2</v>
      </c>
      <c r="BQ198" s="265">
        <f>+GAMS!BQ39</f>
        <v>3.0640025800000002E-2</v>
      </c>
      <c r="BR198" s="265">
        <f>+GAMS!BR39</f>
        <v>2.9883520899999998E-2</v>
      </c>
      <c r="BS198" s="265">
        <f>+GAMS!BS39</f>
        <v>2.9145694100000001E-2</v>
      </c>
      <c r="BT198" s="265">
        <f>+GAMS!BT39</f>
        <v>2.8426084399999999E-2</v>
      </c>
      <c r="BU198" s="265">
        <f>+GAMS!BU39</f>
        <v>2.7724241899999998E-2</v>
      </c>
      <c r="BV198" s="265">
        <f>+GAMS!BV39</f>
        <v>2.7039727900000001E-2</v>
      </c>
      <c r="BW198" s="265">
        <f>+GAMS!BW39</f>
        <v>2.63721146E-2</v>
      </c>
      <c r="BX198" s="265">
        <f>+GAMS!BX39</f>
        <v>2.5720984799999999E-2</v>
      </c>
      <c r="BY198" s="265">
        <f>+GAMS!BY39</f>
        <v>2.5085931400000001E-2</v>
      </c>
      <c r="BZ198" s="265">
        <f>+GAMS!BZ39</f>
        <v>2.4466557600000001E-2</v>
      </c>
      <c r="CA198" s="265">
        <f>+GAMS!CA39</f>
        <v>2.3862476099999998E-2</v>
      </c>
      <c r="CB198" s="265">
        <f>+GAMS!CB39</f>
        <v>2.3273309499999999E-2</v>
      </c>
      <c r="CC198" s="265">
        <f>+GAMS!CC39</f>
        <v>2.2698689399999999E-2</v>
      </c>
      <c r="CD198" s="265">
        <f>+GAMS!CD39</f>
        <v>2.2138256799999999E-2</v>
      </c>
    </row>
    <row r="199" spans="1:82" s="265" customFormat="1" ht="21.6" customHeight="1" x14ac:dyDescent="0.25">
      <c r="A199" s="311" t="str">
        <f>+GAMS!A40</f>
        <v>Sigmatot,(CO2/output, no controls, all CO2)</v>
      </c>
      <c r="B199" s="265">
        <f>+GAMS!B40</f>
        <v>0.40789667610000002</v>
      </c>
      <c r="C199" s="265">
        <f>+GAMS!C40</f>
        <v>0.37521364229999998</v>
      </c>
      <c r="D199" s="265">
        <f>+GAMS!D40</f>
        <v>0.34616102949999999</v>
      </c>
      <c r="E199" s="265">
        <f>+GAMS!E40</f>
        <v>0.32025517799999997</v>
      </c>
      <c r="F199" s="265">
        <f>+GAMS!F40</f>
        <v>0.29708586139999998</v>
      </c>
      <c r="G199" s="265">
        <f>+GAMS!G40</f>
        <v>0.27630391250000003</v>
      </c>
      <c r="H199" s="265">
        <f>+GAMS!H40</f>
        <v>0.25761112159999999</v>
      </c>
      <c r="I199" s="265">
        <f>+GAMS!I40</f>
        <v>0.24075195899999999</v>
      </c>
      <c r="J199" s="265">
        <f>+GAMS!J40</f>
        <v>0.22550676580000001</v>
      </c>
      <c r="K199" s="265">
        <f>+GAMS!K40</f>
        <v>0.21168613289999999</v>
      </c>
      <c r="L199" s="265">
        <f>+GAMS!L40</f>
        <v>0.1991262443</v>
      </c>
      <c r="M199" s="265">
        <f>+GAMS!M40</f>
        <v>0.18768500630000001</v>
      </c>
      <c r="N199" s="265">
        <f>+GAMS!N40</f>
        <v>0.17723881829999999</v>
      </c>
      <c r="O199" s="265">
        <f>+GAMS!O40</f>
        <v>0.16767987170000001</v>
      </c>
      <c r="P199" s="265">
        <f>+GAMS!P40</f>
        <v>0.15891388209999999</v>
      </c>
      <c r="Q199" s="265">
        <f>+GAMS!Q40</f>
        <v>0.1508581796</v>
      </c>
      <c r="R199" s="265">
        <f>+GAMS!R40</f>
        <v>0.1434400968</v>
      </c>
      <c r="S199" s="265">
        <f>+GAMS!S40</f>
        <v>0.137949446</v>
      </c>
      <c r="T199" s="265">
        <f>+GAMS!T40</f>
        <v>0.132876254</v>
      </c>
      <c r="U199" s="265">
        <f>+GAMS!U40</f>
        <v>0.12818160200000001</v>
      </c>
      <c r="V199" s="265">
        <f>+GAMS!V40</f>
        <v>0.1238308577</v>
      </c>
      <c r="W199" s="265">
        <f>+GAMS!W40</f>
        <v>0.11979313749999999</v>
      </c>
      <c r="X199" s="265">
        <f>+GAMS!X40</f>
        <v>0.1160408433</v>
      </c>
      <c r="Y199" s="265">
        <f>+GAMS!Y40</f>
        <v>0.1125492629</v>
      </c>
      <c r="Z199" s="265">
        <f>+GAMS!Z40</f>
        <v>0.1092962252</v>
      </c>
      <c r="AA199" s="265">
        <f>+GAMS!AA40</f>
        <v>0.10626180039999999</v>
      </c>
      <c r="AB199" s="265">
        <f>+GAMS!AB40</f>
        <v>0.10342804060000001</v>
      </c>
      <c r="AC199" s="265">
        <f>+GAMS!AC40</f>
        <v>0.1007787527</v>
      </c>
      <c r="AD199" s="265">
        <f>+GAMS!AD40</f>
        <v>9.8290516499999994E-2</v>
      </c>
      <c r="AE199" s="265">
        <f>+GAMS!AE40</f>
        <v>9.5863715000000002E-2</v>
      </c>
      <c r="AF199" s="265">
        <f>+GAMS!AF40</f>
        <v>9.3496831399999994E-2</v>
      </c>
      <c r="AG199" s="265">
        <f>+GAMS!AG40</f>
        <v>9.1188386400000002E-2</v>
      </c>
      <c r="AH199" s="265">
        <f>+GAMS!AH40</f>
        <v>8.8936937100000002E-2</v>
      </c>
      <c r="AI199" s="265">
        <f>+GAMS!AI40</f>
        <v>8.6741076299999997E-2</v>
      </c>
      <c r="AJ199" s="265">
        <f>+GAMS!AJ40</f>
        <v>8.4599431500000002E-2</v>
      </c>
      <c r="AK199" s="265">
        <f>+GAMS!AK40</f>
        <v>8.2510664100000006E-2</v>
      </c>
      <c r="AL199" s="265">
        <f>+GAMS!AL40</f>
        <v>8.04734686E-2</v>
      </c>
      <c r="AM199" s="265">
        <f>+GAMS!AM40</f>
        <v>7.8486571599999999E-2</v>
      </c>
      <c r="AN199" s="265">
        <f>+GAMS!AN40</f>
        <v>7.6548731199999998E-2</v>
      </c>
      <c r="AO199" s="265">
        <f>+GAMS!AO40</f>
        <v>7.46587363E-2</v>
      </c>
      <c r="AP199" s="265">
        <f>+GAMS!AP40</f>
        <v>7.2815405499999999E-2</v>
      </c>
      <c r="AQ199" s="265">
        <f>+GAMS!AQ40</f>
        <v>7.1017586800000004E-2</v>
      </c>
      <c r="AR199" s="265">
        <f>+GAMS!AR40</f>
        <v>6.9264156300000004E-2</v>
      </c>
      <c r="AS199" s="265">
        <f>+GAMS!AS40</f>
        <v>6.7554018199999996E-2</v>
      </c>
      <c r="AT199" s="265">
        <f>+GAMS!AT40</f>
        <v>6.5886103500000001E-2</v>
      </c>
      <c r="AU199" s="265">
        <f>+GAMS!AU40</f>
        <v>6.4259369799999994E-2</v>
      </c>
      <c r="AV199" s="265">
        <f>+GAMS!AV40</f>
        <v>6.2672800299999998E-2</v>
      </c>
      <c r="AW199" s="265">
        <f>+GAMS!AW40</f>
        <v>6.11254034E-2</v>
      </c>
      <c r="AX199" s="265">
        <f>+GAMS!AX40</f>
        <v>5.9616211799999999E-2</v>
      </c>
      <c r="AY199" s="265">
        <f>+GAMS!AY40</f>
        <v>5.8144282300000003E-2</v>
      </c>
      <c r="AZ199" s="265">
        <f>+GAMS!AZ40</f>
        <v>5.6708694800000001E-2</v>
      </c>
      <c r="BA199" s="265">
        <f>+GAMS!BA40</f>
        <v>5.53085522E-2</v>
      </c>
      <c r="BB199" s="265">
        <f>+GAMS!BB40</f>
        <v>5.3942979199999998E-2</v>
      </c>
      <c r="BC199" s="265">
        <f>+GAMS!BC40</f>
        <v>5.26111223E-2</v>
      </c>
      <c r="BD199" s="265">
        <f>+GAMS!BD40</f>
        <v>5.1312149000000001E-2</v>
      </c>
      <c r="BE199" s="265">
        <f>+GAMS!BE40</f>
        <v>5.0045247600000002E-2</v>
      </c>
      <c r="BF199" s="265">
        <f>+GAMS!BF40</f>
        <v>4.8809626000000002E-2</v>
      </c>
      <c r="BG199" s="265">
        <f>+GAMS!BG40</f>
        <v>4.7604512000000002E-2</v>
      </c>
      <c r="BH199" s="265">
        <f>+GAMS!BH40</f>
        <v>4.64291524E-2</v>
      </c>
      <c r="BI199" s="265">
        <f>+GAMS!BI40</f>
        <v>4.52828126E-2</v>
      </c>
      <c r="BJ199" s="265">
        <f>+GAMS!BJ40</f>
        <v>4.4164776000000003E-2</v>
      </c>
      <c r="BK199" s="265">
        <f>+GAMS!BK40</f>
        <v>4.3074343700000003E-2</v>
      </c>
      <c r="BL199" s="265">
        <f>+GAMS!BL40</f>
        <v>4.2010834400000002E-2</v>
      </c>
      <c r="BM199" s="265">
        <f>+GAMS!BM40</f>
        <v>4.0973583199999997E-2</v>
      </c>
      <c r="BN199" s="265">
        <f>+GAMS!BN40</f>
        <v>3.9961941799999998E-2</v>
      </c>
      <c r="BO199" s="265">
        <f>+GAMS!BO40</f>
        <v>3.8975278000000002E-2</v>
      </c>
      <c r="BP199" s="265">
        <f>+GAMS!BP40</f>
        <v>3.8012974900000003E-2</v>
      </c>
      <c r="BQ199" s="265">
        <f>+GAMS!BQ40</f>
        <v>3.7074431200000001E-2</v>
      </c>
      <c r="BR199" s="265">
        <f>+GAMS!BR40</f>
        <v>3.6159060299999997E-2</v>
      </c>
      <c r="BS199" s="265">
        <f>+GAMS!BS40</f>
        <v>3.5266289899999997E-2</v>
      </c>
      <c r="BT199" s="265">
        <f>+GAMS!BT40</f>
        <v>3.4395562099999999E-2</v>
      </c>
      <c r="BU199" s="265">
        <f>+GAMS!BU40</f>
        <v>3.3546332599999999E-2</v>
      </c>
      <c r="BV199" s="265">
        <f>+GAMS!BV40</f>
        <v>3.2718070699999997E-2</v>
      </c>
      <c r="BW199" s="265">
        <f>+GAMS!BW40</f>
        <v>3.1910258699999999E-2</v>
      </c>
      <c r="BX199" s="265">
        <f>+GAMS!BX40</f>
        <v>3.11223916E-2</v>
      </c>
      <c r="BY199" s="265">
        <f>+GAMS!BY40</f>
        <v>3.0353977000000001E-2</v>
      </c>
      <c r="BZ199" s="265">
        <f>+GAMS!BZ40</f>
        <v>2.9604534599999999E-2</v>
      </c>
      <c r="CA199" s="265">
        <f>+GAMS!CA40</f>
        <v>2.8873596099999999E-2</v>
      </c>
      <c r="CB199" s="265">
        <f>+GAMS!CB40</f>
        <v>2.8160704500000001E-2</v>
      </c>
      <c r="CC199" s="265">
        <f>+GAMS!CC40</f>
        <v>2.74654142E-2</v>
      </c>
      <c r="CD199" s="265">
        <f>+GAMS!CD40</f>
        <v>2.6787290700000001E-2</v>
      </c>
    </row>
    <row r="200" spans="1:82" s="265" customFormat="1" ht="21.6" customHeight="1" x14ac:dyDescent="0.25">
      <c r="A200" s="311" t="str">
        <f>+GAMS!A41</f>
        <v>Cost, backstop technology ($/tCO2)</v>
      </c>
      <c r="B200" s="265">
        <f>+GAMS!B41</f>
        <v>695.17728590160004</v>
      </c>
      <c r="C200" s="265">
        <f>+GAMS!C41</f>
        <v>661.27308959419997</v>
      </c>
      <c r="D200" s="265">
        <f>+GAMS!D41</f>
        <v>629.0224204525</v>
      </c>
      <c r="E200" s="265">
        <f>+GAMS!E41</f>
        <v>598.34463500510003</v>
      </c>
      <c r="F200" s="265">
        <f>+GAMS!F41</f>
        <v>569.16302280900004</v>
      </c>
      <c r="G200" s="265">
        <f>+GAMS!G41</f>
        <v>541.40461463370002</v>
      </c>
      <c r="H200" s="265">
        <f>+GAMS!H41</f>
        <v>515</v>
      </c>
      <c r="I200" s="265">
        <f>+GAMS!I41</f>
        <v>512.43142678419997</v>
      </c>
      <c r="J200" s="265">
        <f>+GAMS!J41</f>
        <v>509.8756643808</v>
      </c>
      <c r="K200" s="265">
        <f>+GAMS!K41</f>
        <v>507.33264889560002</v>
      </c>
      <c r="L200" s="265">
        <f>+GAMS!L41</f>
        <v>504.80231675300001</v>
      </c>
      <c r="M200" s="265">
        <f>+GAMS!M41</f>
        <v>502.28460469459998</v>
      </c>
      <c r="N200" s="265">
        <f>+GAMS!N41</f>
        <v>499.77944977750002</v>
      </c>
      <c r="O200" s="265">
        <f>+GAMS!O41</f>
        <v>497.28678937260003</v>
      </c>
      <c r="P200" s="265">
        <f>+GAMS!P41</f>
        <v>494.80656116339998</v>
      </c>
      <c r="Q200" s="265">
        <f>+GAMS!Q41</f>
        <v>492.33870314400002</v>
      </c>
      <c r="R200" s="265">
        <f>+GAMS!R41</f>
        <v>489.88315361790001</v>
      </c>
      <c r="S200" s="265">
        <f>+GAMS!S41</f>
        <v>487.43985119600001</v>
      </c>
      <c r="T200" s="265">
        <f>+GAMS!T41</f>
        <v>485.00873479590001</v>
      </c>
      <c r="U200" s="265">
        <f>+GAMS!U41</f>
        <v>482.58974363940001</v>
      </c>
      <c r="V200" s="265">
        <f>+GAMS!V41</f>
        <v>480.1828172516</v>
      </c>
      <c r="W200" s="265">
        <f>+GAMS!W41</f>
        <v>477.7878954592</v>
      </c>
      <c r="X200" s="265">
        <f>+GAMS!X41</f>
        <v>475.40491838909998</v>
      </c>
      <c r="Y200" s="265">
        <f>+GAMS!Y41</f>
        <v>473.03382646680001</v>
      </c>
      <c r="Z200" s="265">
        <f>+GAMS!Z41</f>
        <v>470.67456041470001</v>
      </c>
      <c r="AA200" s="265">
        <f>+GAMS!AA41</f>
        <v>468.32706125110002</v>
      </c>
      <c r="AB200" s="265">
        <f>+GAMS!AB41</f>
        <v>465.9912702885</v>
      </c>
      <c r="AC200" s="265">
        <f>+GAMS!AC41</f>
        <v>463.66712913190003</v>
      </c>
      <c r="AD200" s="265">
        <f>+GAMS!AD41</f>
        <v>461.35457967769997</v>
      </c>
      <c r="AE200" s="265">
        <f>+GAMS!AE41</f>
        <v>459.053564112</v>
      </c>
      <c r="AF200" s="265">
        <f>+GAMS!AF41</f>
        <v>456.76402490930002</v>
      </c>
      <c r="AG200" s="265">
        <f>+GAMS!AG41</f>
        <v>454.48590483110002</v>
      </c>
      <c r="AH200" s="265">
        <f>+GAMS!AH41</f>
        <v>452.21914692410002</v>
      </c>
      <c r="AI200" s="265">
        <f>+GAMS!AI41</f>
        <v>449.96369451930002</v>
      </c>
      <c r="AJ200" s="265">
        <f>+GAMS!AJ41</f>
        <v>447.71949123040002</v>
      </c>
      <c r="AK200" s="265">
        <f>+GAMS!AK41</f>
        <v>445.48648095200002</v>
      </c>
      <c r="AL200" s="265">
        <f>+GAMS!AL41</f>
        <v>443.26460785889998</v>
      </c>
      <c r="AM200" s="265">
        <f>+GAMS!AM41</f>
        <v>441.05381640410002</v>
      </c>
      <c r="AN200" s="265">
        <f>+GAMS!AN41</f>
        <v>438.85405131760001</v>
      </c>
      <c r="AO200" s="265">
        <f>+GAMS!AO41</f>
        <v>436.66525760529998</v>
      </c>
      <c r="AP200" s="265">
        <f>+GAMS!AP41</f>
        <v>434.48738054709997</v>
      </c>
      <c r="AQ200" s="265">
        <f>+GAMS!AQ41</f>
        <v>432.3203656961</v>
      </c>
      <c r="AR200" s="265">
        <f>+GAMS!AR41</f>
        <v>430.1641588768</v>
      </c>
      <c r="AS200" s="265">
        <f>+GAMS!AS41</f>
        <v>428.01870618380002</v>
      </c>
      <c r="AT200" s="265">
        <f>+GAMS!AT41</f>
        <v>425.88395398080002</v>
      </c>
      <c r="AU200" s="265">
        <f>+GAMS!AU41</f>
        <v>423.75984889879999</v>
      </c>
      <c r="AV200" s="265">
        <f>+GAMS!AV41</f>
        <v>421.64633783519997</v>
      </c>
      <c r="AW200" s="265">
        <f>+GAMS!AW41</f>
        <v>419.5433679519</v>
      </c>
      <c r="AX200" s="265">
        <f>+GAMS!AX41</f>
        <v>417.45088667459999</v>
      </c>
      <c r="AY200" s="265">
        <f>+GAMS!AY41</f>
        <v>415.36884169130002</v>
      </c>
      <c r="AZ200" s="265">
        <f>+GAMS!AZ41</f>
        <v>413.29718095070001</v>
      </c>
      <c r="BA200" s="265">
        <f>+GAMS!BA41</f>
        <v>411.23585266110001</v>
      </c>
      <c r="BB200" s="265">
        <f>+GAMS!BB41</f>
        <v>409.18480528920003</v>
      </c>
      <c r="BC200" s="265">
        <f>+GAMS!BC41</f>
        <v>407.14398755880001</v>
      </c>
      <c r="BD200" s="265">
        <f>+GAMS!BD41</f>
        <v>405.11334844930002</v>
      </c>
      <c r="BE200" s="265">
        <f>+GAMS!BE41</f>
        <v>403.09283719460001</v>
      </c>
      <c r="BF200" s="265">
        <f>+GAMS!BF41</f>
        <v>401.0824032818</v>
      </c>
      <c r="BG200" s="265">
        <f>+GAMS!BG41</f>
        <v>399.08199645000002</v>
      </c>
      <c r="BH200" s="265">
        <f>+GAMS!BH41</f>
        <v>397.09156668880001</v>
      </c>
      <c r="BI200" s="265">
        <f>+GAMS!BI41</f>
        <v>395.11106423759998</v>
      </c>
      <c r="BJ200" s="265">
        <f>+GAMS!BJ41</f>
        <v>393.14043958349998</v>
      </c>
      <c r="BK200" s="265">
        <f>+GAMS!BK41</f>
        <v>391.17964346090002</v>
      </c>
      <c r="BL200" s="265">
        <f>+GAMS!BL41</f>
        <v>389.22862684969999</v>
      </c>
      <c r="BM200" s="265">
        <f>+GAMS!BM41</f>
        <v>387.28734097450001</v>
      </c>
      <c r="BN200" s="265">
        <f>+GAMS!BN41</f>
        <v>385.35573730300001</v>
      </c>
      <c r="BO200" s="265">
        <f>+GAMS!BO41</f>
        <v>383.43376754489998</v>
      </c>
      <c r="BP200" s="265">
        <f>+GAMS!BP41</f>
        <v>381.5213836511</v>
      </c>
      <c r="BQ200" s="265">
        <f>+GAMS!BQ41</f>
        <v>379.61853781169998</v>
      </c>
      <c r="BR200" s="265">
        <f>+GAMS!BR41</f>
        <v>377.72518245549998</v>
      </c>
      <c r="BS200" s="265">
        <f>+GAMS!BS41</f>
        <v>375.84127024859998</v>
      </c>
      <c r="BT200" s="265">
        <f>+GAMS!BT41</f>
        <v>373.96675409300002</v>
      </c>
      <c r="BU200" s="265">
        <f>+GAMS!BU41</f>
        <v>372.10158712570001</v>
      </c>
      <c r="BV200" s="265">
        <f>+GAMS!BV41</f>
        <v>370.24572271739999</v>
      </c>
      <c r="BW200" s="265">
        <f>+GAMS!BW41</f>
        <v>368.3991144716</v>
      </c>
      <c r="BX200" s="265">
        <f>+GAMS!BX41</f>
        <v>366.5617162227</v>
      </c>
      <c r="BY200" s="265">
        <f>+GAMS!BY41</f>
        <v>364.73348203590001</v>
      </c>
      <c r="BZ200" s="265">
        <f>+GAMS!BZ41</f>
        <v>362.91436620510001</v>
      </c>
      <c r="CA200" s="265">
        <f>+GAMS!CA41</f>
        <v>361.10432325239998</v>
      </c>
      <c r="CB200" s="265">
        <f>+GAMS!CB41</f>
        <v>359.30330792659998</v>
      </c>
      <c r="CC200" s="265">
        <f>+GAMS!CC41</f>
        <v>357.51127520220001</v>
      </c>
      <c r="CD200" s="265">
        <f>+GAMS!CD41</f>
        <v>355.7281802782</v>
      </c>
    </row>
    <row r="201" spans="1:82" s="265" customFormat="1" ht="21.6" customHeight="1" x14ac:dyDescent="0.25">
      <c r="A201" s="311" t="str">
        <f>+GAMS!A42</f>
        <v>Total CO2 Emissions, GTCO2/year</v>
      </c>
      <c r="B201" s="265">
        <f>+GAMS!B42</f>
        <v>42.941200100499998</v>
      </c>
      <c r="C201" s="265">
        <f>+GAMS!C42</f>
        <v>42.910322774800001</v>
      </c>
      <c r="D201" s="265">
        <f>+GAMS!D42</f>
        <v>38.147279318899997</v>
      </c>
      <c r="E201" s="265">
        <f>+GAMS!E42</f>
        <v>38.2549139395</v>
      </c>
      <c r="F201" s="265">
        <f>+GAMS!F42</f>
        <v>38.2119918828</v>
      </c>
      <c r="G201" s="265">
        <f>+GAMS!G42</f>
        <v>37.829734473099997</v>
      </c>
      <c r="H201" s="265">
        <f>+GAMS!H42</f>
        <v>37.055910367000003</v>
      </c>
      <c r="I201" s="265">
        <f>+GAMS!I42</f>
        <v>36.6095945864</v>
      </c>
      <c r="J201" s="265">
        <f>+GAMS!J42</f>
        <v>35.888372713999999</v>
      </c>
      <c r="K201" s="265">
        <f>+GAMS!K42</f>
        <v>34.863344913200002</v>
      </c>
      <c r="L201" s="265">
        <f>+GAMS!L42</f>
        <v>33.501984881699997</v>
      </c>
      <c r="M201" s="265">
        <f>+GAMS!M42</f>
        <v>31.767736463599999</v>
      </c>
      <c r="N201" s="265">
        <f>+GAMS!N42</f>
        <v>29.619676416499999</v>
      </c>
      <c r="O201" s="265">
        <f>+GAMS!O42</f>
        <v>27.012150909599999</v>
      </c>
      <c r="P201" s="265">
        <f>+GAMS!P42</f>
        <v>23.894281606100002</v>
      </c>
      <c r="Q201" s="265">
        <f>+GAMS!Q42</f>
        <v>20.209134006399999</v>
      </c>
      <c r="R201" s="265">
        <f>+GAMS!R42</f>
        <v>15.892000428399999</v>
      </c>
      <c r="S201" s="265">
        <f>+GAMS!S42</f>
        <v>11.5824460293</v>
      </c>
      <c r="T201" s="265">
        <f>+GAMS!T42</f>
        <v>6.6256803301999998</v>
      </c>
      <c r="U201" s="265">
        <f>+GAMS!U42</f>
        <v>0.93696020449999995</v>
      </c>
      <c r="V201" s="265">
        <f>+GAMS!V42</f>
        <v>-5.5894455759000001</v>
      </c>
      <c r="W201" s="265">
        <f>+GAMS!W42</f>
        <v>-12.9509551488</v>
      </c>
      <c r="X201" s="265">
        <f>+GAMS!X42</f>
        <v>-13.6705850053</v>
      </c>
      <c r="Y201" s="265">
        <f>+GAMS!Y42</f>
        <v>-14.4479082355</v>
      </c>
      <c r="Z201" s="265">
        <f>+GAMS!Z42</f>
        <v>-15.282177149600001</v>
      </c>
      <c r="AA201" s="265">
        <f>+GAMS!AA42</f>
        <v>-16.1745301417</v>
      </c>
      <c r="AB201" s="265">
        <f>+GAMS!AB42</f>
        <v>-17.127306193300001</v>
      </c>
      <c r="AC201" s="265">
        <f>+GAMS!AC42</f>
        <v>-18.1436119842</v>
      </c>
      <c r="AD201" s="265">
        <f>+GAMS!AD42</f>
        <v>-19.2253511045</v>
      </c>
      <c r="AE201" s="265">
        <f>+GAMS!AE42</f>
        <v>-20.3577599316</v>
      </c>
      <c r="AF201" s="265">
        <f>+GAMS!AF42</f>
        <v>-21.542484436999999</v>
      </c>
      <c r="AG201" s="265">
        <f>+GAMS!AG42</f>
        <v>-22.781144084600001</v>
      </c>
      <c r="AH201" s="265">
        <f>+GAMS!AH42</f>
        <v>-24.075276859599999</v>
      </c>
      <c r="AI201" s="265">
        <f>+GAMS!AI42</f>
        <v>-25.4262387586</v>
      </c>
      <c r="AJ201" s="265">
        <f>+GAMS!AJ42</f>
        <v>-26.835008092700001</v>
      </c>
      <c r="AK201" s="265">
        <f>+GAMS!AK42</f>
        <v>-28.301798181599999</v>
      </c>
      <c r="AL201" s="265">
        <f>+GAMS!AL42</f>
        <v>-29.825288639299998</v>
      </c>
      <c r="AM201" s="265">
        <f>+GAMS!AM42</f>
        <v>-15.7005508984</v>
      </c>
      <c r="AN201" s="265">
        <f>+GAMS!AN42</f>
        <v>-16.535553231600002</v>
      </c>
      <c r="AO201" s="265">
        <f>+GAMS!AO42</f>
        <v>-17.390807272100002</v>
      </c>
      <c r="AP201" s="265">
        <f>+GAMS!AP42</f>
        <v>-18.2698043332</v>
      </c>
      <c r="AQ201" s="265">
        <f>+GAMS!AQ42</f>
        <v>-19.1752456818</v>
      </c>
      <c r="AR201" s="265">
        <f>+GAMS!AR42</f>
        <v>-20.109229897199999</v>
      </c>
      <c r="AS201" s="265">
        <f>+GAMS!AS42</f>
        <v>-21.0734162633</v>
      </c>
      <c r="AT201" s="265">
        <f>+GAMS!AT42</f>
        <v>-22.069145048900001</v>
      </c>
      <c r="AU201" s="265">
        <f>+GAMS!AU42</f>
        <v>-23.0975222653</v>
      </c>
      <c r="AV201" s="265">
        <f>+GAMS!AV42</f>
        <v>-24.159478777699999</v>
      </c>
      <c r="AW201" s="265">
        <f>+GAMS!AW42</f>
        <v>-25.255811405599999</v>
      </c>
      <c r="AX201" s="265">
        <f>+GAMS!AX42</f>
        <v>-26.387211353000001</v>
      </c>
      <c r="AY201" s="265">
        <f>+GAMS!AY42</f>
        <v>-27.554283656900001</v>
      </c>
      <c r="AZ201" s="265">
        <f>+GAMS!AZ42</f>
        <v>-28.757560224399999</v>
      </c>
      <c r="BA201" s="265">
        <f>+GAMS!BA42</f>
        <v>-29.997508282199998</v>
      </c>
      <c r="BB201" s="265">
        <f>+GAMS!BB42</f>
        <v>-31.2745355568</v>
      </c>
      <c r="BC201" s="265">
        <f>+GAMS!BC42</f>
        <v>-32.588993154299999</v>
      </c>
      <c r="BD201" s="265">
        <f>+GAMS!BD42</f>
        <v>-33.941176865899997</v>
      </c>
      <c r="BE201" s="265">
        <f>+GAMS!BE42</f>
        <v>-35.331327442099997</v>
      </c>
      <c r="BF201" s="265">
        <f>+GAMS!BF42</f>
        <v>-36.759630224299997</v>
      </c>
      <c r="BG201" s="265">
        <f>+GAMS!BG42</f>
        <v>0</v>
      </c>
      <c r="BH201" s="265">
        <f>+GAMS!BH42</f>
        <v>0</v>
      </c>
      <c r="BI201" s="265">
        <f>+GAMS!BI42</f>
        <v>0</v>
      </c>
      <c r="BJ201" s="265">
        <f>+GAMS!BJ42</f>
        <v>0</v>
      </c>
      <c r="BK201" s="265">
        <f>+GAMS!BK42</f>
        <v>0</v>
      </c>
      <c r="BL201" s="265">
        <f>+GAMS!BL42</f>
        <v>0</v>
      </c>
      <c r="BM201" s="265">
        <f>+GAMS!BM42</f>
        <v>0</v>
      </c>
      <c r="BN201" s="265">
        <f>+GAMS!BN42</f>
        <v>0</v>
      </c>
      <c r="BO201" s="265">
        <f>+GAMS!BO42</f>
        <v>0</v>
      </c>
      <c r="BP201" s="265">
        <f>+GAMS!BP42</f>
        <v>0</v>
      </c>
      <c r="BQ201" s="265">
        <f>+GAMS!BQ42</f>
        <v>0</v>
      </c>
      <c r="BR201" s="265">
        <f>+GAMS!BR42</f>
        <v>0</v>
      </c>
      <c r="BS201" s="265">
        <f>+GAMS!BS42</f>
        <v>0</v>
      </c>
      <c r="BT201" s="265">
        <f>+GAMS!BT42</f>
        <v>0</v>
      </c>
      <c r="BU201" s="265">
        <f>+GAMS!BU42</f>
        <v>0</v>
      </c>
      <c r="BV201" s="265">
        <f>+GAMS!BV42</f>
        <v>0</v>
      </c>
      <c r="BW201" s="265">
        <f>+GAMS!BW42</f>
        <v>0</v>
      </c>
      <c r="BX201" s="265">
        <f>+GAMS!BX42</f>
        <v>0</v>
      </c>
      <c r="BY201" s="265">
        <f>+GAMS!BY42</f>
        <v>0</v>
      </c>
      <c r="BZ201" s="265">
        <f>+GAMS!BZ42</f>
        <v>0</v>
      </c>
      <c r="CA201" s="265">
        <f>+GAMS!CA42</f>
        <v>0</v>
      </c>
      <c r="CB201" s="265">
        <f>+GAMS!CB42</f>
        <v>0</v>
      </c>
      <c r="CC201" s="265">
        <f>+GAMS!CC42</f>
        <v>0</v>
      </c>
      <c r="CD201" s="265">
        <f>+GAMS!CD42</f>
        <v>0</v>
      </c>
    </row>
    <row r="202" spans="1:82" s="265" customFormat="1" ht="21.6" customHeight="1" x14ac:dyDescent="0.25">
      <c r="A202" s="311" t="str">
        <f>+GAMS!A43</f>
        <v>Total CO2e Emissions, GTCO2-E/year</v>
      </c>
      <c r="B202" s="265">
        <f>+GAMS!B43</f>
        <v>52.403200100500001</v>
      </c>
      <c r="C202" s="265">
        <f>+GAMS!C43</f>
        <v>52.185947774799999</v>
      </c>
      <c r="D202" s="265">
        <f>+GAMS!D43</f>
        <v>46.243179318899998</v>
      </c>
      <c r="E202" s="265">
        <f>+GAMS!E43</f>
        <v>46.232424873600003</v>
      </c>
      <c r="F202" s="265">
        <f>+GAMS!F43</f>
        <v>46.040941675200003</v>
      </c>
      <c r="G202" s="265">
        <f>+GAMS!G43</f>
        <v>45.441875264799997</v>
      </c>
      <c r="H202" s="265">
        <f>+GAMS!H43</f>
        <v>44.375381236999999</v>
      </c>
      <c r="I202" s="265">
        <f>+GAMS!I43</f>
        <v>43.703661427100002</v>
      </c>
      <c r="J202" s="265">
        <f>+GAMS!J43</f>
        <v>42.705290028299999</v>
      </c>
      <c r="K202" s="265">
        <f>+GAMS!K43</f>
        <v>41.348942214200001</v>
      </c>
      <c r="L202" s="265">
        <f>+GAMS!L43</f>
        <v>39.599809503800003</v>
      </c>
      <c r="M202" s="265">
        <f>+GAMS!M43</f>
        <v>37.419211059399998</v>
      </c>
      <c r="N202" s="265">
        <f>+GAMS!N43</f>
        <v>34.764280421199999</v>
      </c>
      <c r="O202" s="265">
        <f>+GAMS!O43</f>
        <v>31.587618670800001</v>
      </c>
      <c r="P202" s="265">
        <f>+GAMS!P43</f>
        <v>27.8367951028</v>
      </c>
      <c r="Q202" s="265">
        <f>+GAMS!Q43</f>
        <v>23.4534583754</v>
      </c>
      <c r="R202" s="265">
        <f>+GAMS!R43</f>
        <v>18.3714304925</v>
      </c>
      <c r="S202" s="265">
        <f>+GAMS!S43</f>
        <v>13.298350854700001</v>
      </c>
      <c r="T202" s="265">
        <f>+GAMS!T43</f>
        <v>7.5570786642999996</v>
      </c>
      <c r="U202" s="265">
        <f>+GAMS!U43</f>
        <v>1.06185686</v>
      </c>
      <c r="V202" s="265">
        <f>+GAMS!V43</f>
        <v>-6.2955655430000004</v>
      </c>
      <c r="W202" s="265">
        <f>+GAMS!W43</f>
        <v>-14.500955148799999</v>
      </c>
      <c r="X202" s="265">
        <f>+GAMS!X43</f>
        <v>-15.2205850053</v>
      </c>
      <c r="Y202" s="265">
        <f>+GAMS!Y43</f>
        <v>-15.997908235500001</v>
      </c>
      <c r="Z202" s="265">
        <f>+GAMS!Z43</f>
        <v>-16.8321771496</v>
      </c>
      <c r="AA202" s="265">
        <f>+GAMS!AA43</f>
        <v>-17.724530141700001</v>
      </c>
      <c r="AB202" s="265">
        <f>+GAMS!AB43</f>
        <v>-18.677306193300002</v>
      </c>
      <c r="AC202" s="265">
        <f>+GAMS!AC43</f>
        <v>-19.6936119842</v>
      </c>
      <c r="AD202" s="265">
        <f>+GAMS!AD43</f>
        <v>-20.7753511045</v>
      </c>
      <c r="AE202" s="265">
        <f>+GAMS!AE43</f>
        <v>-21.907759931600001</v>
      </c>
      <c r="AF202" s="265">
        <f>+GAMS!AF43</f>
        <v>-23.092484437</v>
      </c>
      <c r="AG202" s="265">
        <f>+GAMS!AG43</f>
        <v>-24.331144084600002</v>
      </c>
      <c r="AH202" s="265">
        <f>+GAMS!AH43</f>
        <v>-25.6252768596</v>
      </c>
      <c r="AI202" s="265">
        <f>+GAMS!AI43</f>
        <v>-26.976238758600001</v>
      </c>
      <c r="AJ202" s="265">
        <f>+GAMS!AJ43</f>
        <v>-28.385008092700001</v>
      </c>
      <c r="AK202" s="265">
        <f>+GAMS!AK43</f>
        <v>-29.8517981816</v>
      </c>
      <c r="AL202" s="265">
        <f>+GAMS!AL43</f>
        <v>-31.375288639299999</v>
      </c>
      <c r="AM202" s="265">
        <f>+GAMS!AM43</f>
        <v>-16.475550898400002</v>
      </c>
      <c r="AN202" s="265">
        <f>+GAMS!AN43</f>
        <v>-17.3105532316</v>
      </c>
      <c r="AO202" s="265">
        <f>+GAMS!AO43</f>
        <v>-18.1658072721</v>
      </c>
      <c r="AP202" s="265">
        <f>+GAMS!AP43</f>
        <v>-19.044804333199998</v>
      </c>
      <c r="AQ202" s="265">
        <f>+GAMS!AQ43</f>
        <v>-19.950245681799998</v>
      </c>
      <c r="AR202" s="265">
        <f>+GAMS!AR43</f>
        <v>-20.884229897200001</v>
      </c>
      <c r="AS202" s="265">
        <f>+GAMS!AS43</f>
        <v>-21.848416263299999</v>
      </c>
      <c r="AT202" s="265">
        <f>+GAMS!AT43</f>
        <v>-22.8441450489</v>
      </c>
      <c r="AU202" s="265">
        <f>+GAMS!AU43</f>
        <v>-23.872522265299999</v>
      </c>
      <c r="AV202" s="265">
        <f>+GAMS!AV43</f>
        <v>-24.934478777700001</v>
      </c>
      <c r="AW202" s="265">
        <f>+GAMS!AW43</f>
        <v>-26.030811405600002</v>
      </c>
      <c r="AX202" s="265">
        <f>+GAMS!AX43</f>
        <v>-27.162211353</v>
      </c>
      <c r="AY202" s="265">
        <f>+GAMS!AY43</f>
        <v>-28.329283656899999</v>
      </c>
      <c r="AZ202" s="265">
        <f>+GAMS!AZ43</f>
        <v>-29.532560224400001</v>
      </c>
      <c r="BA202" s="265">
        <f>+GAMS!BA43</f>
        <v>-30.7725082822</v>
      </c>
      <c r="BB202" s="265">
        <f>+GAMS!BB43</f>
        <v>-32.049535556800002</v>
      </c>
      <c r="BC202" s="265">
        <f>+GAMS!BC43</f>
        <v>-33.363993154299997</v>
      </c>
      <c r="BD202" s="265">
        <f>+GAMS!BD43</f>
        <v>-34.716176865900003</v>
      </c>
      <c r="BE202" s="265">
        <f>+GAMS!BE43</f>
        <v>-36.106327442100003</v>
      </c>
      <c r="BF202" s="265">
        <f>+GAMS!BF43</f>
        <v>-37.534630224300003</v>
      </c>
      <c r="BG202" s="265">
        <f>+GAMS!BG43</f>
        <v>0</v>
      </c>
      <c r="BH202" s="265">
        <f>+GAMS!BH43</f>
        <v>0</v>
      </c>
      <c r="BI202" s="265">
        <f>+GAMS!BI43</f>
        <v>0</v>
      </c>
      <c r="BJ202" s="265">
        <f>+GAMS!BJ43</f>
        <v>0</v>
      </c>
      <c r="BK202" s="265">
        <f>+GAMS!BK43</f>
        <v>0</v>
      </c>
      <c r="BL202" s="265">
        <f>+GAMS!BL43</f>
        <v>0</v>
      </c>
      <c r="BM202" s="265">
        <f>+GAMS!BM43</f>
        <v>0</v>
      </c>
      <c r="BN202" s="265">
        <f>+GAMS!BN43</f>
        <v>0</v>
      </c>
      <c r="BO202" s="265">
        <f>+GAMS!BO43</f>
        <v>0</v>
      </c>
      <c r="BP202" s="265">
        <f>+GAMS!BP43</f>
        <v>0</v>
      </c>
      <c r="BQ202" s="265">
        <f>+GAMS!BQ43</f>
        <v>0</v>
      </c>
      <c r="BR202" s="265">
        <f>+GAMS!BR43</f>
        <v>0</v>
      </c>
      <c r="BS202" s="265">
        <f>+GAMS!BS43</f>
        <v>0</v>
      </c>
      <c r="BT202" s="265">
        <f>+GAMS!BT43</f>
        <v>0</v>
      </c>
      <c r="BU202" s="265">
        <f>+GAMS!BU43</f>
        <v>0</v>
      </c>
      <c r="BV202" s="265">
        <f>+GAMS!BV43</f>
        <v>0</v>
      </c>
      <c r="BW202" s="265">
        <f>+GAMS!BW43</f>
        <v>0</v>
      </c>
      <c r="BX202" s="265">
        <f>+GAMS!BX43</f>
        <v>0</v>
      </c>
      <c r="BY202" s="265">
        <f>+GAMS!BY43</f>
        <v>0</v>
      </c>
      <c r="BZ202" s="265">
        <f>+GAMS!BZ43</f>
        <v>0</v>
      </c>
      <c r="CA202" s="265">
        <f>+GAMS!CA43</f>
        <v>0</v>
      </c>
      <c r="CB202" s="265">
        <f>+GAMS!CB43</f>
        <v>0</v>
      </c>
      <c r="CC202" s="265">
        <f>+GAMS!CC43</f>
        <v>0</v>
      </c>
      <c r="CD202" s="265">
        <f>+GAMS!CD43</f>
        <v>0</v>
      </c>
    </row>
    <row r="203" spans="1:82" s="265" customFormat="1" ht="21.6" customHeight="1" x14ac:dyDescent="0.25">
      <c r="A203" s="311" t="str">
        <f>+GAMS!A44</f>
        <v>Industrial CO2 Emissions, GTCO2/year</v>
      </c>
      <c r="B203" s="265">
        <f>+GAMS!B44</f>
        <v>37.336200100500001</v>
      </c>
      <c r="C203" s="265">
        <f>+GAMS!C44</f>
        <v>38.131322774799997</v>
      </c>
      <c r="D203" s="265">
        <f>+GAMS!D44</f>
        <v>34.515239318900001</v>
      </c>
      <c r="E203" s="265">
        <f>+GAMS!E44</f>
        <v>35.135280137499997</v>
      </c>
      <c r="F203" s="265">
        <f>+GAMS!F44</f>
        <v>35.540701767599998</v>
      </c>
      <c r="G203" s="265">
        <f>+GAMS!G44</f>
        <v>35.5613826035</v>
      </c>
      <c r="H203" s="265">
        <f>+GAMS!H44</f>
        <v>35.149350464999998</v>
      </c>
      <c r="I203" s="265">
        <f>+GAMS!I44</f>
        <v>34.993031424900003</v>
      </c>
      <c r="J203" s="265">
        <f>+GAMS!J44</f>
        <v>34.528332625600001</v>
      </c>
      <c r="K203" s="265">
        <f>+GAMS!K44</f>
        <v>33.7296365228</v>
      </c>
      <c r="L203" s="265">
        <f>+GAMS!L44</f>
        <v>32.567400276299999</v>
      </c>
      <c r="M203" s="265">
        <f>+GAMS!M44</f>
        <v>31.007783206500001</v>
      </c>
      <c r="N203" s="265">
        <f>+GAMS!N44</f>
        <v>29.012334586200001</v>
      </c>
      <c r="O203" s="265">
        <f>+GAMS!O44</f>
        <v>26.537653003799999</v>
      </c>
      <c r="P203" s="265">
        <f>+GAMS!P44</f>
        <v>23.534914277599999</v>
      </c>
      <c r="Q203" s="265">
        <f>+GAMS!Q44</f>
        <v>19.949061882900001</v>
      </c>
      <c r="R203" s="265">
        <f>+GAMS!R44</f>
        <v>15.7171155227</v>
      </c>
      <c r="S203" s="265">
        <f>+GAMS!S44</f>
        <v>11.4735188721</v>
      </c>
      <c r="T203" s="265">
        <f>+GAMS!T44</f>
        <v>6.5724669384999999</v>
      </c>
      <c r="U203" s="265">
        <f>+GAMS!U44</f>
        <v>0.93053807879999995</v>
      </c>
      <c r="V203" s="265">
        <f>+GAMS!V44</f>
        <v>-5.5567680629999998</v>
      </c>
      <c r="W203" s="265">
        <f>+GAMS!W44</f>
        <v>-12.886397945200001</v>
      </c>
      <c r="X203" s="265">
        <f>+GAMS!X44</f>
        <v>-13.6124835221</v>
      </c>
      <c r="Y203" s="265">
        <f>+GAMS!Y44</f>
        <v>-14.3956169006</v>
      </c>
      <c r="Z203" s="265">
        <f>+GAMS!Z44</f>
        <v>-15.2351149482</v>
      </c>
      <c r="AA203" s="265">
        <f>+GAMS!AA44</f>
        <v>-16.1321741605</v>
      </c>
      <c r="AB203" s="265">
        <f>+GAMS!AB44</f>
        <v>-17.0891858102</v>
      </c>
      <c r="AC203" s="265">
        <f>+GAMS!AC44</f>
        <v>-18.1093036394</v>
      </c>
      <c r="AD203" s="265">
        <f>+GAMS!AD44</f>
        <v>-19.194473594200002</v>
      </c>
      <c r="AE203" s="265">
        <f>+GAMS!AE44</f>
        <v>-20.329970172300001</v>
      </c>
      <c r="AF203" s="265">
        <f>+GAMS!AF44</f>
        <v>-21.5174736536</v>
      </c>
      <c r="AG203" s="265">
        <f>+GAMS!AG44</f>
        <v>-22.758634379499998</v>
      </c>
      <c r="AH203" s="265">
        <f>+GAMS!AH44</f>
        <v>-24.055018125099998</v>
      </c>
      <c r="AI203" s="265">
        <f>+GAMS!AI44</f>
        <v>-25.408005897500001</v>
      </c>
      <c r="AJ203" s="265">
        <f>+GAMS!AJ44</f>
        <v>-26.8185985177</v>
      </c>
      <c r="AK203" s="265">
        <f>+GAMS!AK44</f>
        <v>-28.287029564099999</v>
      </c>
      <c r="AL203" s="265">
        <f>+GAMS!AL44</f>
        <v>-29.811996883599999</v>
      </c>
      <c r="AM203" s="265">
        <f>+GAMS!AM44</f>
        <v>-15.6945696083</v>
      </c>
      <c r="AN203" s="265">
        <f>+GAMS!AN44</f>
        <v>-16.530170070499999</v>
      </c>
      <c r="AO203" s="265">
        <f>+GAMS!AO44</f>
        <v>-17.385962427100001</v>
      </c>
      <c r="AP203" s="265">
        <f>+GAMS!AP44</f>
        <v>-18.265443972700002</v>
      </c>
      <c r="AQ203" s="265">
        <f>+GAMS!AQ44</f>
        <v>-19.171321357299998</v>
      </c>
      <c r="AR203" s="265">
        <f>+GAMS!AR44</f>
        <v>-20.105698005200001</v>
      </c>
      <c r="AS203" s="265">
        <f>+GAMS!AS44</f>
        <v>-21.070237560500001</v>
      </c>
      <c r="AT203" s="265">
        <f>+GAMS!AT44</f>
        <v>-22.0662842164</v>
      </c>
      <c r="AU203" s="265">
        <f>+GAMS!AU44</f>
        <v>-23.094947516000001</v>
      </c>
      <c r="AV203" s="265">
        <f>+GAMS!AV44</f>
        <v>-24.157161503400001</v>
      </c>
      <c r="AW203" s="265">
        <f>+GAMS!AW44</f>
        <v>-25.253725858700001</v>
      </c>
      <c r="AX203" s="265">
        <f>+GAMS!AX44</f>
        <v>-26.385334360800002</v>
      </c>
      <c r="AY203" s="265">
        <f>+GAMS!AY44</f>
        <v>-27.552594363899999</v>
      </c>
      <c r="AZ203" s="265">
        <f>+GAMS!AZ44</f>
        <v>-28.7560398607</v>
      </c>
      <c r="BA203" s="265">
        <f>+GAMS!BA44</f>
        <v>-29.9961399548</v>
      </c>
      <c r="BB203" s="265">
        <f>+GAMS!BB44</f>
        <v>-31.273304062200001</v>
      </c>
      <c r="BC203" s="265">
        <f>+GAMS!BC44</f>
        <v>-32.587884809199998</v>
      </c>
      <c r="BD203" s="265">
        <f>+GAMS!BD44</f>
        <v>-33.940179355300003</v>
      </c>
      <c r="BE203" s="265">
        <f>+GAMS!BE44</f>
        <v>-35.330429682499997</v>
      </c>
      <c r="BF203" s="265">
        <f>+GAMS!BF44</f>
        <v>-36.758822240699999</v>
      </c>
      <c r="BG203" s="265">
        <f>+GAMS!BG44</f>
        <v>0</v>
      </c>
      <c r="BH203" s="265">
        <f>+GAMS!BH44</f>
        <v>0</v>
      </c>
      <c r="BI203" s="265">
        <f>+GAMS!BI44</f>
        <v>0</v>
      </c>
      <c r="BJ203" s="265">
        <f>+GAMS!BJ44</f>
        <v>0</v>
      </c>
      <c r="BK203" s="265">
        <f>+GAMS!BK44</f>
        <v>0</v>
      </c>
      <c r="BL203" s="265">
        <f>+GAMS!BL44</f>
        <v>0</v>
      </c>
      <c r="BM203" s="265">
        <f>+GAMS!BM44</f>
        <v>0</v>
      </c>
      <c r="BN203" s="265">
        <f>+GAMS!BN44</f>
        <v>0</v>
      </c>
      <c r="BO203" s="265">
        <f>+GAMS!BO44</f>
        <v>0</v>
      </c>
      <c r="BP203" s="265">
        <f>+GAMS!BP44</f>
        <v>0</v>
      </c>
      <c r="BQ203" s="265">
        <f>+GAMS!BQ44</f>
        <v>0</v>
      </c>
      <c r="BR203" s="265">
        <f>+GAMS!BR44</f>
        <v>0</v>
      </c>
      <c r="BS203" s="265">
        <f>+GAMS!BS44</f>
        <v>0</v>
      </c>
      <c r="BT203" s="265">
        <f>+GAMS!BT44</f>
        <v>0</v>
      </c>
      <c r="BU203" s="265">
        <f>+GAMS!BU44</f>
        <v>0</v>
      </c>
      <c r="BV203" s="265">
        <f>+GAMS!BV44</f>
        <v>0</v>
      </c>
      <c r="BW203" s="265">
        <f>+GAMS!BW44</f>
        <v>0</v>
      </c>
      <c r="BX203" s="265">
        <f>+GAMS!BX44</f>
        <v>0</v>
      </c>
      <c r="BY203" s="265">
        <f>+GAMS!BY44</f>
        <v>0</v>
      </c>
      <c r="BZ203" s="265">
        <f>+GAMS!BZ44</f>
        <v>0</v>
      </c>
      <c r="CA203" s="265">
        <f>+GAMS!CA44</f>
        <v>0</v>
      </c>
      <c r="CB203" s="265">
        <f>+GAMS!CB44</f>
        <v>0</v>
      </c>
      <c r="CC203" s="265">
        <f>+GAMS!CC44</f>
        <v>0</v>
      </c>
      <c r="CD203" s="265">
        <f>+GAMS!CD44</f>
        <v>0</v>
      </c>
    </row>
    <row r="204" spans="1:82" s="265" customFormat="1" ht="21.6" customHeight="1" x14ac:dyDescent="0.25">
      <c r="A204" s="311" t="str">
        <f>+GAMS!A45</f>
        <v>Base abateable non-CO2 emission, GTCO2-E/year</v>
      </c>
      <c r="B204" s="265">
        <f>+GAMS!B45</f>
        <v>9.9600000000000009</v>
      </c>
      <c r="C204" s="265">
        <f>+GAMS!C45</f>
        <v>10.30625</v>
      </c>
      <c r="D204" s="265">
        <f>+GAMS!D45</f>
        <v>10.6525</v>
      </c>
      <c r="E204" s="265">
        <f>+GAMS!E45</f>
        <v>10.998749999999999</v>
      </c>
      <c r="F204" s="265">
        <f>+GAMS!F45</f>
        <v>11.345000000000001</v>
      </c>
      <c r="G204" s="265">
        <f>+GAMS!G45</f>
        <v>11.69125</v>
      </c>
      <c r="H204" s="265">
        <f>+GAMS!H45</f>
        <v>12.0375</v>
      </c>
      <c r="I204" s="265">
        <f>+GAMS!I45</f>
        <v>12.383749999999999</v>
      </c>
      <c r="J204" s="265">
        <f>+GAMS!J45</f>
        <v>12.73</v>
      </c>
      <c r="K204" s="265">
        <f>+GAMS!K45</f>
        <v>13.07625</v>
      </c>
      <c r="L204" s="265">
        <f>+GAMS!L45</f>
        <v>13.422499999999999</v>
      </c>
      <c r="M204" s="265">
        <f>+GAMS!M45</f>
        <v>13.768750000000001</v>
      </c>
      <c r="N204" s="265">
        <f>+GAMS!N45</f>
        <v>14.115</v>
      </c>
      <c r="O204" s="265">
        <f>+GAMS!O45</f>
        <v>14.46125</v>
      </c>
      <c r="P204" s="265">
        <f>+GAMS!P45</f>
        <v>14.807499999999999</v>
      </c>
      <c r="Q204" s="265">
        <f>+GAMS!Q45</f>
        <v>15.15375</v>
      </c>
      <c r="R204" s="265">
        <f>+GAMS!R45</f>
        <v>15.5</v>
      </c>
      <c r="S204" s="265">
        <f>+GAMS!S45</f>
        <v>15.5</v>
      </c>
      <c r="T204" s="265">
        <f>+GAMS!T45</f>
        <v>15.5</v>
      </c>
      <c r="U204" s="265">
        <f>+GAMS!U45</f>
        <v>15.5</v>
      </c>
      <c r="V204" s="265">
        <f>+GAMS!V45</f>
        <v>15.5</v>
      </c>
      <c r="W204" s="265">
        <f>+GAMS!W45</f>
        <v>15.5</v>
      </c>
      <c r="X204" s="265">
        <f>+GAMS!X45</f>
        <v>15.5</v>
      </c>
      <c r="Y204" s="265">
        <f>+GAMS!Y45</f>
        <v>15.5</v>
      </c>
      <c r="Z204" s="265">
        <f>+GAMS!Z45</f>
        <v>15.5</v>
      </c>
      <c r="AA204" s="265">
        <f>+GAMS!AA45</f>
        <v>15.5</v>
      </c>
      <c r="AB204" s="265">
        <f>+GAMS!AB45</f>
        <v>15.5</v>
      </c>
      <c r="AC204" s="265">
        <f>+GAMS!AC45</f>
        <v>15.5</v>
      </c>
      <c r="AD204" s="265">
        <f>+GAMS!AD45</f>
        <v>15.5</v>
      </c>
      <c r="AE204" s="265">
        <f>+GAMS!AE45</f>
        <v>15.5</v>
      </c>
      <c r="AF204" s="265">
        <f>+GAMS!AF45</f>
        <v>15.5</v>
      </c>
      <c r="AG204" s="265">
        <f>+GAMS!AG45</f>
        <v>15.5</v>
      </c>
      <c r="AH204" s="265">
        <f>+GAMS!AH45</f>
        <v>15.5</v>
      </c>
      <c r="AI204" s="265">
        <f>+GAMS!AI45</f>
        <v>15.5</v>
      </c>
      <c r="AJ204" s="265">
        <f>+GAMS!AJ45</f>
        <v>15.5</v>
      </c>
      <c r="AK204" s="265">
        <f>+GAMS!AK45</f>
        <v>15.5</v>
      </c>
      <c r="AL204" s="265">
        <f>+GAMS!AL45</f>
        <v>15.5</v>
      </c>
      <c r="AM204" s="265">
        <f>+GAMS!AM45</f>
        <v>15.5</v>
      </c>
      <c r="AN204" s="265">
        <f>+GAMS!AN45</f>
        <v>15.5</v>
      </c>
      <c r="AO204" s="265">
        <f>+GAMS!AO45</f>
        <v>15.5</v>
      </c>
      <c r="AP204" s="265">
        <f>+GAMS!AP45</f>
        <v>15.5</v>
      </c>
      <c r="AQ204" s="265">
        <f>+GAMS!AQ45</f>
        <v>15.5</v>
      </c>
      <c r="AR204" s="265">
        <f>+GAMS!AR45</f>
        <v>15.5</v>
      </c>
      <c r="AS204" s="265">
        <f>+GAMS!AS45</f>
        <v>15.5</v>
      </c>
      <c r="AT204" s="265">
        <f>+GAMS!AT45</f>
        <v>15.5</v>
      </c>
      <c r="AU204" s="265">
        <f>+GAMS!AU45</f>
        <v>15.5</v>
      </c>
      <c r="AV204" s="265">
        <f>+GAMS!AV45</f>
        <v>15.5</v>
      </c>
      <c r="AW204" s="265">
        <f>+GAMS!AW45</f>
        <v>15.5</v>
      </c>
      <c r="AX204" s="265">
        <f>+GAMS!AX45</f>
        <v>15.5</v>
      </c>
      <c r="AY204" s="265">
        <f>+GAMS!AY45</f>
        <v>15.5</v>
      </c>
      <c r="AZ204" s="265">
        <f>+GAMS!AZ45</f>
        <v>15.5</v>
      </c>
      <c r="BA204" s="265">
        <f>+GAMS!BA45</f>
        <v>15.5</v>
      </c>
      <c r="BB204" s="265">
        <f>+GAMS!BB45</f>
        <v>15.5</v>
      </c>
      <c r="BC204" s="265">
        <f>+GAMS!BC45</f>
        <v>15.5</v>
      </c>
      <c r="BD204" s="265">
        <f>+GAMS!BD45</f>
        <v>15.5</v>
      </c>
      <c r="BE204" s="265">
        <f>+GAMS!BE45</f>
        <v>15.5</v>
      </c>
      <c r="BF204" s="265">
        <f>+GAMS!BF45</f>
        <v>15.5</v>
      </c>
      <c r="BG204" s="265">
        <f>+GAMS!BG45</f>
        <v>15.5</v>
      </c>
      <c r="BH204" s="265">
        <f>+GAMS!BH45</f>
        <v>15.5</v>
      </c>
      <c r="BI204" s="265">
        <f>+GAMS!BI45</f>
        <v>15.5</v>
      </c>
      <c r="BJ204" s="265">
        <f>+GAMS!BJ45</f>
        <v>15.5</v>
      </c>
      <c r="BK204" s="265">
        <f>+GAMS!BK45</f>
        <v>15.5</v>
      </c>
      <c r="BL204" s="265">
        <f>+GAMS!BL45</f>
        <v>15.5</v>
      </c>
      <c r="BM204" s="265">
        <f>+GAMS!BM45</f>
        <v>15.5</v>
      </c>
      <c r="BN204" s="265">
        <f>+GAMS!BN45</f>
        <v>15.5</v>
      </c>
      <c r="BO204" s="265">
        <f>+GAMS!BO45</f>
        <v>15.5</v>
      </c>
      <c r="BP204" s="265">
        <f>+GAMS!BP45</f>
        <v>15.5</v>
      </c>
      <c r="BQ204" s="265">
        <f>+GAMS!BQ45</f>
        <v>15.5</v>
      </c>
      <c r="BR204" s="265">
        <f>+GAMS!BR45</f>
        <v>15.5</v>
      </c>
      <c r="BS204" s="265">
        <f>+GAMS!BS45</f>
        <v>15.5</v>
      </c>
      <c r="BT204" s="265">
        <f>+GAMS!BT45</f>
        <v>15.5</v>
      </c>
      <c r="BU204" s="265">
        <f>+GAMS!BU45</f>
        <v>15.5</v>
      </c>
      <c r="BV204" s="265">
        <f>+GAMS!BV45</f>
        <v>15.5</v>
      </c>
      <c r="BW204" s="265">
        <f>+GAMS!BW45</f>
        <v>15.5</v>
      </c>
      <c r="BX204" s="265">
        <f>+GAMS!BX45</f>
        <v>15.5</v>
      </c>
      <c r="BY204" s="265">
        <f>+GAMS!BY45</f>
        <v>15.5</v>
      </c>
      <c r="BZ204" s="265">
        <f>+GAMS!BZ45</f>
        <v>15.5</v>
      </c>
      <c r="CA204" s="265">
        <f>+GAMS!CA45</f>
        <v>15.5</v>
      </c>
      <c r="CB204" s="265">
        <f>+GAMS!CB45</f>
        <v>15.5</v>
      </c>
      <c r="CC204" s="265">
        <f>+GAMS!CC45</f>
        <v>15.5</v>
      </c>
      <c r="CD204" s="265">
        <f>+GAMS!CD45</f>
        <v>15.5</v>
      </c>
    </row>
    <row r="205" spans="1:82" s="265" customFormat="1" ht="21.6" customHeight="1" x14ac:dyDescent="0.25">
      <c r="A205" s="311" t="str">
        <f>+GAMS!A46</f>
        <v>Land emissions, GtCO2/year</v>
      </c>
      <c r="B205" s="265">
        <f>+GAMS!B46</f>
        <v>5.9</v>
      </c>
      <c r="C205" s="265">
        <f>+GAMS!C46</f>
        <v>5.31</v>
      </c>
      <c r="D205" s="265">
        <f>+GAMS!D46</f>
        <v>4.7789999999999999</v>
      </c>
      <c r="E205" s="265">
        <f>+GAMS!E46</f>
        <v>4.3010999999999999</v>
      </c>
      <c r="F205" s="265">
        <f>+GAMS!F46</f>
        <v>3.8709899999999999</v>
      </c>
      <c r="G205" s="265">
        <f>+GAMS!G46</f>
        <v>3.4838909999999998</v>
      </c>
      <c r="H205" s="265">
        <f>+GAMS!H46</f>
        <v>3.1355019</v>
      </c>
      <c r="I205" s="265">
        <f>+GAMS!I46</f>
        <v>2.82195171</v>
      </c>
      <c r="J205" s="265">
        <f>+GAMS!J46</f>
        <v>2.5397565389999999</v>
      </c>
      <c r="K205" s="265">
        <f>+GAMS!K46</f>
        <v>2.2857808850999999</v>
      </c>
      <c r="L205" s="265">
        <f>+GAMS!L46</f>
        <v>2.0572027965999999</v>
      </c>
      <c r="M205" s="265">
        <f>+GAMS!M46</f>
        <v>1.8514825169</v>
      </c>
      <c r="N205" s="265">
        <f>+GAMS!N46</f>
        <v>1.6663342651999999</v>
      </c>
      <c r="O205" s="265">
        <f>+GAMS!O46</f>
        <v>1.4997008386999999</v>
      </c>
      <c r="P205" s="265">
        <f>+GAMS!P46</f>
        <v>1.3497307547999999</v>
      </c>
      <c r="Q205" s="265">
        <f>+GAMS!Q46</f>
        <v>1.2147576793999999</v>
      </c>
      <c r="R205" s="265">
        <f>+GAMS!R46</f>
        <v>1.0932819114000001</v>
      </c>
      <c r="S205" s="265">
        <f>+GAMS!S46</f>
        <v>0.98395372029999995</v>
      </c>
      <c r="T205" s="265">
        <f>+GAMS!T46</f>
        <v>0.88555834830000002</v>
      </c>
      <c r="U205" s="265">
        <f>+GAMS!U46</f>
        <v>0.79700251339999995</v>
      </c>
      <c r="V205" s="265">
        <f>+GAMS!V46</f>
        <v>0.71730226210000003</v>
      </c>
      <c r="W205" s="265">
        <f>+GAMS!W46</f>
        <v>0.64557203590000001</v>
      </c>
      <c r="X205" s="265">
        <f>+GAMS!X46</f>
        <v>0.58101483229999995</v>
      </c>
      <c r="Y205" s="265">
        <f>+GAMS!Y46</f>
        <v>0.52291334909999998</v>
      </c>
      <c r="Z205" s="265">
        <f>+GAMS!Z46</f>
        <v>0.47062201419999999</v>
      </c>
      <c r="AA205" s="265">
        <f>+GAMS!AA46</f>
        <v>0.42355981269999998</v>
      </c>
      <c r="AB205" s="265">
        <f>+GAMS!AB46</f>
        <v>0.38120383149999998</v>
      </c>
      <c r="AC205" s="265">
        <f>+GAMS!AC46</f>
        <v>0.34308344829999998</v>
      </c>
      <c r="AD205" s="265">
        <f>+GAMS!AD46</f>
        <v>0.30877510349999998</v>
      </c>
      <c r="AE205" s="265">
        <f>+GAMS!AE46</f>
        <v>0.27789759310000001</v>
      </c>
      <c r="AF205" s="265">
        <f>+GAMS!AF46</f>
        <v>0.25010783380000001</v>
      </c>
      <c r="AG205" s="265">
        <f>+GAMS!AG46</f>
        <v>0.2250970504</v>
      </c>
      <c r="AH205" s="265">
        <f>+GAMS!AH46</f>
        <v>0.20258734540000001</v>
      </c>
      <c r="AI205" s="265">
        <f>+GAMS!AI46</f>
        <v>0.18232861089999999</v>
      </c>
      <c r="AJ205" s="265">
        <f>+GAMS!AJ46</f>
        <v>0.1640957498</v>
      </c>
      <c r="AK205" s="265">
        <f>+GAMS!AK46</f>
        <v>0.14768617479999999</v>
      </c>
      <c r="AL205" s="265">
        <f>+GAMS!AL46</f>
        <v>0.13291755729999999</v>
      </c>
      <c r="AM205" s="265">
        <f>+GAMS!AM46</f>
        <v>0.1196258016</v>
      </c>
      <c r="AN205" s="265">
        <f>+GAMS!AN46</f>
        <v>0.10766322139999999</v>
      </c>
      <c r="AO205" s="265">
        <f>+GAMS!AO46</f>
        <v>9.6896899300000006E-2</v>
      </c>
      <c r="AP205" s="265">
        <f>+GAMS!AP46</f>
        <v>8.7207209399999999E-2</v>
      </c>
      <c r="AQ205" s="265">
        <f>+GAMS!AQ46</f>
        <v>7.8486488399999998E-2</v>
      </c>
      <c r="AR205" s="265">
        <f>+GAMS!AR46</f>
        <v>7.0637839600000002E-2</v>
      </c>
      <c r="AS205" s="265">
        <f>+GAMS!AS46</f>
        <v>6.3574055599999998E-2</v>
      </c>
      <c r="AT205" s="265">
        <f>+GAMS!AT46</f>
        <v>5.7216650100000002E-2</v>
      </c>
      <c r="AU205" s="265">
        <f>+GAMS!AU46</f>
        <v>5.1494985100000001E-2</v>
      </c>
      <c r="AV205" s="265">
        <f>+GAMS!AV46</f>
        <v>4.6345486499999998E-2</v>
      </c>
      <c r="AW205" s="265">
        <f>+GAMS!AW46</f>
        <v>4.1710937900000002E-2</v>
      </c>
      <c r="AX205" s="265">
        <f>+GAMS!AX46</f>
        <v>3.7539844099999997E-2</v>
      </c>
      <c r="AY205" s="265">
        <f>+GAMS!AY46</f>
        <v>3.3785859699999997E-2</v>
      </c>
      <c r="AZ205" s="265">
        <f>+GAMS!AZ46</f>
        <v>3.0407273700000001E-2</v>
      </c>
      <c r="BA205" s="265">
        <f>+GAMS!BA46</f>
        <v>2.73665464E-2</v>
      </c>
      <c r="BB205" s="265">
        <f>+GAMS!BB46</f>
        <v>2.46298917E-2</v>
      </c>
      <c r="BC205" s="265">
        <f>+GAMS!BC46</f>
        <v>2.2166902499999998E-2</v>
      </c>
      <c r="BD205" s="265">
        <f>+GAMS!BD46</f>
        <v>1.9950212299999999E-2</v>
      </c>
      <c r="BE205" s="265">
        <f>+GAMS!BE46</f>
        <v>1.79551911E-2</v>
      </c>
      <c r="BF205" s="265">
        <f>+GAMS!BF46</f>
        <v>1.6159672E-2</v>
      </c>
      <c r="BG205" s="265">
        <f>+GAMS!BG46</f>
        <v>1.45437048E-2</v>
      </c>
      <c r="BH205" s="265">
        <f>+GAMS!BH46</f>
        <v>1.30893343E-2</v>
      </c>
      <c r="BI205" s="265">
        <f>+GAMS!BI46</f>
        <v>1.17804009E-2</v>
      </c>
      <c r="BJ205" s="265">
        <f>+GAMS!BJ46</f>
        <v>1.06023608E-2</v>
      </c>
      <c r="BK205" s="265">
        <f>+GAMS!BK46</f>
        <v>9.5421246999999997E-3</v>
      </c>
      <c r="BL205" s="265">
        <f>+GAMS!BL46</f>
        <v>8.5879122000000006E-3</v>
      </c>
      <c r="BM205" s="265">
        <f>+GAMS!BM46</f>
        <v>7.7291210000000003E-3</v>
      </c>
      <c r="BN205" s="265">
        <f>+GAMS!BN46</f>
        <v>6.9562089000000001E-3</v>
      </c>
      <c r="BO205" s="265">
        <f>+GAMS!BO46</f>
        <v>6.2605880000000001E-3</v>
      </c>
      <c r="BP205" s="265">
        <f>+GAMS!BP46</f>
        <v>5.6345292000000002E-3</v>
      </c>
      <c r="BQ205" s="265">
        <f>+GAMS!BQ46</f>
        <v>5.0710763000000004E-3</v>
      </c>
      <c r="BR205" s="265">
        <f>+GAMS!BR46</f>
        <v>4.5639686999999996E-3</v>
      </c>
      <c r="BS205" s="265">
        <f>+GAMS!BS46</f>
        <v>4.1075718000000002E-3</v>
      </c>
      <c r="BT205" s="265">
        <f>+GAMS!BT46</f>
        <v>3.6968145999999999E-3</v>
      </c>
      <c r="BU205" s="265">
        <f>+GAMS!BU46</f>
        <v>3.3271332E-3</v>
      </c>
      <c r="BV205" s="265">
        <f>+GAMS!BV46</f>
        <v>2.9944198000000002E-3</v>
      </c>
      <c r="BW205" s="265">
        <f>+GAMS!BW46</f>
        <v>2.6949779000000002E-3</v>
      </c>
      <c r="BX205" s="265">
        <f>+GAMS!BX46</f>
        <v>2.4254800999999999E-3</v>
      </c>
      <c r="BY205" s="265">
        <f>+GAMS!BY46</f>
        <v>2.1829320999999999E-3</v>
      </c>
      <c r="BZ205" s="265">
        <f>+GAMS!BZ46</f>
        <v>1.9646389000000002E-3</v>
      </c>
      <c r="CA205" s="265">
        <f>+GAMS!CA46</f>
        <v>1.7681750000000001E-3</v>
      </c>
      <c r="CB205" s="265">
        <f>+GAMS!CB46</f>
        <v>1.5913575E-3</v>
      </c>
      <c r="CC205" s="265">
        <f>+GAMS!CC46</f>
        <v>1.4322217E-3</v>
      </c>
      <c r="CD205" s="265">
        <f>+GAMS!CD46</f>
        <v>1.2889996000000001E-3</v>
      </c>
    </row>
    <row r="206" spans="1:82" s="265" customFormat="1" ht="21.6" customHeight="1" x14ac:dyDescent="0.25">
      <c r="A206" s="311" t="str">
        <f>+GAMS!A47</f>
        <v xml:space="preserve">Cumulative CO2 emissions, GtC </v>
      </c>
      <c r="B206" s="265">
        <f>+GAMS!B47</f>
        <v>633.5</v>
      </c>
      <c r="C206" s="265">
        <f>+GAMS!C47</f>
        <v>692.06683046989997</v>
      </c>
      <c r="D206" s="265">
        <f>+GAMS!D47</f>
        <v>750.59154783869997</v>
      </c>
      <c r="E206" s="265">
        <f>+GAMS!E47</f>
        <v>802.62002481479999</v>
      </c>
      <c r="F206" s="265">
        <f>+GAMS!F47</f>
        <v>854.7953029647</v>
      </c>
      <c r="G206" s="265">
        <f>+GAMS!G47</f>
        <v>906.91204039349998</v>
      </c>
      <c r="H206" s="265">
        <f>+GAMS!H47</f>
        <v>958.50742292639995</v>
      </c>
      <c r="I206" s="265">
        <f>+GAMS!I47</f>
        <v>1009.0473988769</v>
      </c>
      <c r="J206" s="265">
        <f>+GAMS!J47</f>
        <v>1058.9786517226</v>
      </c>
      <c r="K206" s="265">
        <f>+GAMS!K47</f>
        <v>1107.9262413488</v>
      </c>
      <c r="L206" s="265">
        <f>+GAMS!L47</f>
        <v>1155.4758116068001</v>
      </c>
      <c r="M206" s="265">
        <f>+GAMS!M47</f>
        <v>1201.1686442332</v>
      </c>
      <c r="N206" s="265">
        <f>+GAMS!N47</f>
        <v>1244.496162596</v>
      </c>
      <c r="O206" s="265">
        <f>+GAMS!O47</f>
        <v>1284.8939754935</v>
      </c>
      <c r="P206" s="265">
        <f>+GAMS!P47</f>
        <v>1321.7354251792001</v>
      </c>
      <c r="Q206" s="265">
        <f>+GAMS!Q47</f>
        <v>1354.3244617396999</v>
      </c>
      <c r="R206" s="265">
        <f>+GAMS!R47</f>
        <v>1381.8873831886999</v>
      </c>
      <c r="S206" s="265">
        <f>+GAMS!S47</f>
        <v>1403.5622337458001</v>
      </c>
      <c r="T206" s="265">
        <f>+GAMS!T47</f>
        <v>1419.3593505342001</v>
      </c>
      <c r="U206" s="265">
        <f>+GAMS!U47</f>
        <v>1428.3960121957</v>
      </c>
      <c r="V206" s="265">
        <f>+GAMS!V47</f>
        <v>1429.6739175482001</v>
      </c>
      <c r="W206" s="265">
        <f>+GAMS!W47</f>
        <v>1422.0505602434</v>
      </c>
      <c r="X206" s="265">
        <f>+GAMS!X47</f>
        <v>1404.3869552942001</v>
      </c>
      <c r="Y206" s="265">
        <f>+GAMS!Y47</f>
        <v>1385.7418584510999</v>
      </c>
      <c r="Z206" s="265">
        <f>+GAMS!Z47</f>
        <v>1366.0365826252</v>
      </c>
      <c r="AA206" s="265">
        <f>+GAMS!AA47</f>
        <v>1345.1934604899</v>
      </c>
      <c r="AB206" s="265">
        <f>+GAMS!AB47</f>
        <v>1323.1332720805001</v>
      </c>
      <c r="AC206" s="265">
        <f>+GAMS!AC47</f>
        <v>1299.7736073323999</v>
      </c>
      <c r="AD206" s="265">
        <f>+GAMS!AD47</f>
        <v>1275.0278190288</v>
      </c>
      <c r="AE206" s="265">
        <f>+GAMS!AE47</f>
        <v>1248.8066636762001</v>
      </c>
      <c r="AF206" s="265">
        <f>+GAMS!AF47</f>
        <v>1221.0410336549</v>
      </c>
      <c r="AG206" s="265">
        <f>+GAMS!AG47</f>
        <v>1191.6595764305</v>
      </c>
      <c r="AH206" s="265">
        <f>+GAMS!AH47</f>
        <v>1160.5887307068001</v>
      </c>
      <c r="AI206" s="265">
        <f>+GAMS!AI47</f>
        <v>1127.7528375541001</v>
      </c>
      <c r="AJ206" s="265">
        <f>+GAMS!AJ47</f>
        <v>1093.0743886197999</v>
      </c>
      <c r="AK206" s="265">
        <f>+GAMS!AK47</f>
        <v>1056.4745412484001</v>
      </c>
      <c r="AL206" s="265">
        <f>+GAMS!AL47</f>
        <v>1017.8741618409</v>
      </c>
      <c r="AM206" s="265">
        <f>+GAMS!AM47</f>
        <v>977.19591765200005</v>
      </c>
      <c r="AN206" s="265">
        <f>+GAMS!AN47</f>
        <v>955.78218211139995</v>
      </c>
      <c r="AO206" s="265">
        <f>+GAMS!AO47</f>
        <v>933.22959996249995</v>
      </c>
      <c r="AP206" s="265">
        <f>+GAMS!AP47</f>
        <v>909.51055021879995</v>
      </c>
      <c r="AQ206" s="265">
        <f>+GAMS!AQ47</f>
        <v>884.5926501463</v>
      </c>
      <c r="AR206" s="265">
        <f>+GAMS!AR47</f>
        <v>858.4398327952</v>
      </c>
      <c r="AS206" s="265">
        <f>+GAMS!AS47</f>
        <v>831.01316899660003</v>
      </c>
      <c r="AT206" s="265">
        <f>+GAMS!AT47</f>
        <v>802.27146650990005</v>
      </c>
      <c r="AU206" s="265">
        <f>+GAMS!AU47</f>
        <v>772.17170512289999</v>
      </c>
      <c r="AV206" s="265">
        <f>+GAMS!AV47</f>
        <v>740.6693561523</v>
      </c>
      <c r="AW206" s="265">
        <f>+GAMS!AW47</f>
        <v>707.71862132180001</v>
      </c>
      <c r="AX206" s="265">
        <f>+GAMS!AX47</f>
        <v>673.27261558589998</v>
      </c>
      <c r="AY206" s="265">
        <f>+GAMS!AY47</f>
        <v>637.28351117650004</v>
      </c>
      <c r="AZ206" s="265">
        <f>+GAMS!AZ47</f>
        <v>599.70265512510002</v>
      </c>
      <c r="BA206" s="265">
        <f>+GAMS!BA47</f>
        <v>560.4806690035</v>
      </c>
      <c r="BB206" s="265">
        <f>+GAMS!BB47</f>
        <v>519.56753714019999</v>
      </c>
      <c r="BC206" s="265">
        <f>+GAMS!BC47</f>
        <v>476.91268777200003</v>
      </c>
      <c r="BD206" s="265">
        <f>+GAMS!BD47</f>
        <v>432.46507026739999</v>
      </c>
      <c r="BE206" s="265">
        <f>+GAMS!BE47</f>
        <v>386.17323057030001</v>
      </c>
      <c r="BF206" s="265">
        <f>+GAMS!BF47</f>
        <v>337.98538626850001</v>
      </c>
      <c r="BG206" s="265">
        <f>+GAMS!BG47</f>
        <v>287.84950216549998</v>
      </c>
      <c r="BH206" s="265">
        <f>+GAMS!BH47</f>
        <v>287.84950216549998</v>
      </c>
      <c r="BI206" s="265">
        <f>+GAMS!BI47</f>
        <v>287.84950216549998</v>
      </c>
      <c r="BJ206" s="265">
        <f>+GAMS!BJ47</f>
        <v>287.84950216549998</v>
      </c>
      <c r="BK206" s="265">
        <f>+GAMS!BK47</f>
        <v>287.84950216549998</v>
      </c>
      <c r="BL206" s="265">
        <f>+GAMS!BL47</f>
        <v>287.84950216549998</v>
      </c>
      <c r="BM206" s="265">
        <f>+GAMS!BM47</f>
        <v>287.84950216549998</v>
      </c>
      <c r="BN206" s="265">
        <f>+GAMS!BN47</f>
        <v>287.84950216549998</v>
      </c>
      <c r="BO206" s="265">
        <f>+GAMS!BO47</f>
        <v>287.84950216549998</v>
      </c>
      <c r="BP206" s="265">
        <f>+GAMS!BP47</f>
        <v>287.84950216549998</v>
      </c>
      <c r="BQ206" s="265">
        <f>+GAMS!BQ47</f>
        <v>287.84950216549998</v>
      </c>
      <c r="BR206" s="265">
        <f>+GAMS!BR47</f>
        <v>287.84950216549998</v>
      </c>
      <c r="BS206" s="265">
        <f>+GAMS!BS47</f>
        <v>287.84950216549998</v>
      </c>
      <c r="BT206" s="265">
        <f>+GAMS!BT47</f>
        <v>287.84950216549998</v>
      </c>
      <c r="BU206" s="265">
        <f>+GAMS!BU47</f>
        <v>287.84950216549998</v>
      </c>
      <c r="BV206" s="265">
        <f>+GAMS!BV47</f>
        <v>287.84950216549998</v>
      </c>
      <c r="BW206" s="265">
        <f>+GAMS!BW47</f>
        <v>287.84950216549998</v>
      </c>
      <c r="BX206" s="265">
        <f>+GAMS!BX47</f>
        <v>287.84950216549998</v>
      </c>
      <c r="BY206" s="265">
        <f>+GAMS!BY47</f>
        <v>287.84950216549998</v>
      </c>
      <c r="BZ206" s="265">
        <f>+GAMS!BZ47</f>
        <v>287.84950216549998</v>
      </c>
      <c r="CA206" s="265">
        <f>+GAMS!CA47</f>
        <v>287.84950216549998</v>
      </c>
      <c r="CB206" s="265">
        <f>+GAMS!CB47</f>
        <v>287.84950216549998</v>
      </c>
      <c r="CC206" s="265">
        <f>+GAMS!CC47</f>
        <v>287.84950216549998</v>
      </c>
      <c r="CD206" s="265">
        <f>+GAMS!CD47</f>
        <v>287.84950216549998</v>
      </c>
    </row>
    <row r="207" spans="1:82" s="265" customFormat="1" ht="21.6" customHeight="1" x14ac:dyDescent="0.25">
      <c r="A207" s="311" t="str">
        <f>+GAMS!A48</f>
        <v xml:space="preserve">Atmospheric fraction CO2 since 1765 </v>
      </c>
      <c r="B207" s="265">
        <f>+GAMS!B48</f>
        <v>0.47121199159999999</v>
      </c>
      <c r="C207" s="265">
        <f>+GAMS!C48</f>
        <v>0.47353597819999999</v>
      </c>
      <c r="D207" s="265">
        <f>+GAMS!D48</f>
        <v>0.46864917179999999</v>
      </c>
      <c r="E207" s="265">
        <f>+GAMS!E48</f>
        <v>0.4692962872</v>
      </c>
      <c r="F207" s="265">
        <f>+GAMS!F48</f>
        <v>0.4700303368</v>
      </c>
      <c r="G207" s="265">
        <f>+GAMS!G48</f>
        <v>0.47048730420000001</v>
      </c>
      <c r="H207" s="265">
        <f>+GAMS!H48</f>
        <v>0.47052653750000001</v>
      </c>
      <c r="I207" s="265">
        <f>+GAMS!I48</f>
        <v>0.4708990461</v>
      </c>
      <c r="J207" s="265">
        <f>+GAMS!J48</f>
        <v>0.47103505890000003</v>
      </c>
      <c r="K207" s="265">
        <f>+GAMS!K48</f>
        <v>0.47083771959999998</v>
      </c>
      <c r="L207" s="265">
        <f>+GAMS!L48</f>
        <v>0.4702213066</v>
      </c>
      <c r="M207" s="265">
        <f>+GAMS!M48</f>
        <v>0.46909751770000002</v>
      </c>
      <c r="N207" s="265">
        <f>+GAMS!N48</f>
        <v>0.46736948160000003</v>
      </c>
      <c r="O207" s="265">
        <f>+GAMS!O48</f>
        <v>0.46492719710000002</v>
      </c>
      <c r="P207" s="265">
        <f>+GAMS!P48</f>
        <v>0.46164274779999998</v>
      </c>
      <c r="Q207" s="265">
        <f>+GAMS!Q48</f>
        <v>0.45736440249999999</v>
      </c>
      <c r="R207" s="265">
        <f>+GAMS!R48</f>
        <v>0.45190844279999998</v>
      </c>
      <c r="S207" s="265">
        <f>+GAMS!S48</f>
        <v>0.44565018220000002</v>
      </c>
      <c r="T207" s="265">
        <f>+GAMS!T48</f>
        <v>0.4380466838</v>
      </c>
      <c r="U207" s="265">
        <f>+GAMS!U48</f>
        <v>0.4287953893</v>
      </c>
      <c r="V207" s="265">
        <f>+GAMS!V48</f>
        <v>0.41751976549999997</v>
      </c>
      <c r="W207" s="265">
        <f>+GAMS!W48</f>
        <v>0.40384455070000003</v>
      </c>
      <c r="X207" s="265">
        <f>+GAMS!X48</f>
        <v>0.39392627029999999</v>
      </c>
      <c r="Y207" s="265">
        <f>+GAMS!Y48</f>
        <v>0.38456023070000001</v>
      </c>
      <c r="Z207" s="265">
        <f>+GAMS!Z48</f>
        <v>0.37543098260000002</v>
      </c>
      <c r="AA207" s="265">
        <f>+GAMS!AA48</f>
        <v>0.36634666519999998</v>
      </c>
      <c r="AB207" s="265">
        <f>+GAMS!AB48</f>
        <v>0.35717955489999997</v>
      </c>
      <c r="AC207" s="265">
        <f>+GAMS!AC48</f>
        <v>0.3478338467</v>
      </c>
      <c r="AD207" s="265">
        <f>+GAMS!AD48</f>
        <v>0.33822952480000001</v>
      </c>
      <c r="AE207" s="265">
        <f>+GAMS!AE48</f>
        <v>0.32830837130000001</v>
      </c>
      <c r="AF207" s="265">
        <f>+GAMS!AF48</f>
        <v>0.31800458780000002</v>
      </c>
      <c r="AG207" s="265">
        <f>+GAMS!AG48</f>
        <v>0.30724782579999999</v>
      </c>
      <c r="AH207" s="265">
        <f>+GAMS!AH48</f>
        <v>0.29596070969999999</v>
      </c>
      <c r="AI207" s="265">
        <f>+GAMS!AI48</f>
        <v>0.28405643419999999</v>
      </c>
      <c r="AJ207" s="265">
        <f>+GAMS!AJ48</f>
        <v>0.27143616170000001</v>
      </c>
      <c r="AK207" s="265">
        <f>+GAMS!AK48</f>
        <v>0.25798609230000003</v>
      </c>
      <c r="AL207" s="265">
        <f>+GAMS!AL48</f>
        <v>0.24357425660000001</v>
      </c>
      <c r="AM207" s="265">
        <f>+GAMS!AM48</f>
        <v>0.24742993999999999</v>
      </c>
      <c r="AN207" s="265">
        <f>+GAMS!AN48</f>
        <v>0.24323727270000001</v>
      </c>
      <c r="AO207" s="265">
        <f>+GAMS!AO48</f>
        <v>0.23750528770000001</v>
      </c>
      <c r="AP207" s="265">
        <f>+GAMS!AP48</f>
        <v>0.23077808850000001</v>
      </c>
      <c r="AQ207" s="265">
        <f>+GAMS!AQ48</f>
        <v>0.2232156247</v>
      </c>
      <c r="AR207" s="265">
        <f>+GAMS!AR48</f>
        <v>0.2148285469</v>
      </c>
      <c r="AS207" s="265">
        <f>+GAMS!AS48</f>
        <v>0.2055641819</v>
      </c>
      <c r="AT207" s="265">
        <f>+GAMS!AT48</f>
        <v>0.1953350452</v>
      </c>
      <c r="AU207" s="265">
        <f>+GAMS!AU48</f>
        <v>0.1840252355</v>
      </c>
      <c r="AV207" s="265">
        <f>+GAMS!AV48</f>
        <v>0.17148756309999999</v>
      </c>
      <c r="AW207" s="265">
        <f>+GAMS!AW48</f>
        <v>0.15753541700000001</v>
      </c>
      <c r="AX207" s="265">
        <f>+GAMS!AX48</f>
        <v>0.1419297081</v>
      </c>
      <c r="AY207" s="265">
        <f>+GAMS!AY48</f>
        <v>0.12435924030000001</v>
      </c>
      <c r="AZ207" s="265">
        <f>+GAMS!AZ48</f>
        <v>0.1044109736</v>
      </c>
      <c r="BA207" s="265">
        <f>+GAMS!BA48</f>
        <v>8.1523806200000007E-2</v>
      </c>
      <c r="BB207" s="265">
        <f>+GAMS!BB48</f>
        <v>5.4914345900000001E-2</v>
      </c>
      <c r="BC207" s="265">
        <f>+GAMS!BC48</f>
        <v>2.3453008099999999E-2</v>
      </c>
      <c r="BD207" s="265">
        <f>+GAMS!BD48</f>
        <v>-1.45524794E-2</v>
      </c>
      <c r="BE207" s="265">
        <f>+GAMS!BE48</f>
        <v>-6.1757031499999997E-2</v>
      </c>
      <c r="BF207" s="265">
        <f>+GAMS!BF48</f>
        <v>-0.1225708169</v>
      </c>
      <c r="BG207" s="265">
        <f>+GAMS!BG48</f>
        <v>-6.9825628299999998E-2</v>
      </c>
      <c r="BH207" s="265">
        <f>+GAMS!BH48</f>
        <v>-2.8343800799999999E-2</v>
      </c>
      <c r="BI207" s="265">
        <f>+GAMS!BI48</f>
        <v>5.7376460000000003E-4</v>
      </c>
      <c r="BJ207" s="265">
        <f>+GAMS!BJ48</f>
        <v>2.1508922699999999E-2</v>
      </c>
      <c r="BK207" s="265">
        <f>+GAMS!BK48</f>
        <v>3.7232250799999998E-2</v>
      </c>
      <c r="BL207" s="265">
        <f>+GAMS!BL48</f>
        <v>4.9524277899999997E-2</v>
      </c>
      <c r="BM207" s="265">
        <f>+GAMS!BM48</f>
        <v>5.9531650200000001E-2</v>
      </c>
      <c r="BN207" s="265">
        <f>+GAMS!BN48</f>
        <v>6.7993582100000005E-2</v>
      </c>
      <c r="BO207" s="265">
        <f>+GAMS!BO48</f>
        <v>7.5387315799999993E-2</v>
      </c>
      <c r="BP207" s="265">
        <f>+GAMS!BP48</f>
        <v>8.2021605400000003E-2</v>
      </c>
      <c r="BQ207" s="265">
        <f>+GAMS!BQ48</f>
        <v>8.8096854700000005E-2</v>
      </c>
      <c r="BR207" s="265">
        <f>+GAMS!BR48</f>
        <v>9.3743819399999997E-2</v>
      </c>
      <c r="BS207" s="265">
        <f>+GAMS!BS48</f>
        <v>9.9048510300000003E-2</v>
      </c>
      <c r="BT207" s="265">
        <f>+GAMS!BT48</f>
        <v>0.1040682055</v>
      </c>
      <c r="BU207" s="265">
        <f>+GAMS!BU48</f>
        <v>0.1088417359</v>
      </c>
      <c r="BV207" s="265">
        <f>+GAMS!BV48</f>
        <v>0.11339608449999999</v>
      </c>
      <c r="BW207" s="265">
        <f>+GAMS!BW48</f>
        <v>0.11775061439999999</v>
      </c>
      <c r="BX207" s="265">
        <f>+GAMS!BX48</f>
        <v>0.12191977380000001</v>
      </c>
      <c r="BY207" s="265">
        <f>+GAMS!BY48</f>
        <v>0.12591482530000001</v>
      </c>
      <c r="BZ207" s="265">
        <f>+GAMS!BZ48</f>
        <v>0.12974494889999999</v>
      </c>
      <c r="CA207" s="265">
        <f>+GAMS!CA48</f>
        <v>0.13341794500000001</v>
      </c>
      <c r="CB207" s="265">
        <f>+GAMS!CB48</f>
        <v>0.13694068270000001</v>
      </c>
      <c r="CC207" s="265">
        <f>+GAMS!CC48</f>
        <v>0.14031938469999999</v>
      </c>
      <c r="CD207" s="265">
        <f>+GAMS!CD48</f>
        <v>0.1435598092</v>
      </c>
    </row>
    <row r="208" spans="1:82" s="265" customFormat="1" ht="21.6" customHeight="1" x14ac:dyDescent="0.25">
      <c r="A208" s="311" t="str">
        <f>+GAMS!A49</f>
        <v xml:space="preserve">Atmospheric fraction CO2 since 2020 </v>
      </c>
      <c r="B208" s="265">
        <f>+GAMS!B49</f>
        <v>0</v>
      </c>
      <c r="C208" s="265">
        <f>+GAMS!C49</f>
        <v>0.4986737658</v>
      </c>
      <c r="D208" s="265">
        <f>+GAMS!D49</f>
        <v>0.45478351760000002</v>
      </c>
      <c r="E208" s="265">
        <f>+GAMS!E49</f>
        <v>0.46212029830000001</v>
      </c>
      <c r="F208" s="265">
        <f>+GAMS!F49</f>
        <v>0.46664760360000002</v>
      </c>
      <c r="G208" s="265">
        <f>+GAMS!G49</f>
        <v>0.46880817489999999</v>
      </c>
      <c r="H208" s="265">
        <f>+GAMS!H49</f>
        <v>0.46919044529999998</v>
      </c>
      <c r="I208" s="265">
        <f>+GAMS!I49</f>
        <v>0.47037113470000003</v>
      </c>
      <c r="J208" s="265">
        <f>+GAMS!J49</f>
        <v>0.47077161080000002</v>
      </c>
      <c r="K208" s="265">
        <f>+GAMS!K49</f>
        <v>0.4703379453</v>
      </c>
      <c r="L208" s="265">
        <f>+GAMS!L49</f>
        <v>0.46901894509999997</v>
      </c>
      <c r="M208" s="265">
        <f>+GAMS!M49</f>
        <v>0.46673782450000001</v>
      </c>
      <c r="N208" s="265">
        <f>+GAMS!N49</f>
        <v>0.46338543900000001</v>
      </c>
      <c r="O208" s="265">
        <f>+GAMS!O49</f>
        <v>0.45881504049999999</v>
      </c>
      <c r="P208" s="265">
        <f>+GAMS!P49</f>
        <v>0.45283454000000001</v>
      </c>
      <c r="Q208" s="265">
        <f>+GAMS!Q49</f>
        <v>0.4451943766</v>
      </c>
      <c r="R208" s="265">
        <f>+GAMS!R49</f>
        <v>0.43556823849999998</v>
      </c>
      <c r="S208" s="265">
        <f>+GAMS!S49</f>
        <v>0.42462147820000001</v>
      </c>
      <c r="T208" s="265">
        <f>+GAMS!T49</f>
        <v>0.411311331</v>
      </c>
      <c r="U208" s="265">
        <f>+GAMS!U49</f>
        <v>0.39499106579999999</v>
      </c>
      <c r="V208" s="265">
        <f>+GAMS!V49</f>
        <v>0.37479790689999998</v>
      </c>
      <c r="W208" s="265">
        <f>+GAMS!W49</f>
        <v>0.34972338200000003</v>
      </c>
      <c r="X208" s="265">
        <f>+GAMS!X49</f>
        <v>0.3304143531</v>
      </c>
      <c r="Y208" s="265">
        <f>+GAMS!Y49</f>
        <v>0.31158650030000001</v>
      </c>
      <c r="Z208" s="265">
        <f>+GAMS!Z49</f>
        <v>0.29259925170000001</v>
      </c>
      <c r="AA208" s="265">
        <f>+GAMS!AA49</f>
        <v>0.27300284270000003</v>
      </c>
      <c r="AB208" s="265">
        <f>+GAMS!AB49</f>
        <v>0.2524288777</v>
      </c>
      <c r="AC208" s="265">
        <f>+GAMS!AC49</f>
        <v>0.23052459489999999</v>
      </c>
      <c r="AD208" s="265">
        <f>+GAMS!AD49</f>
        <v>0.20691114129999999</v>
      </c>
      <c r="AE208" s="265">
        <f>+GAMS!AE49</f>
        <v>0.1811793833</v>
      </c>
      <c r="AF208" s="265">
        <f>+GAMS!AF49</f>
        <v>0.15281290289999999</v>
      </c>
      <c r="AG208" s="265">
        <f>+GAMS!AG49</f>
        <v>0.1211517588</v>
      </c>
      <c r="AH208" s="265">
        <f>+GAMS!AH49</f>
        <v>8.5328830800000005E-2</v>
      </c>
      <c r="AI208" s="265">
        <f>+GAMS!AI49</f>
        <v>4.4173040699999999E-2</v>
      </c>
      <c r="AJ208" s="265">
        <f>+GAMS!AJ49</f>
        <v>-3.9446977999999999E-3</v>
      </c>
      <c r="AK208" s="265">
        <f>+GAMS!AK49</f>
        <v>-6.1367900900000001E-2</v>
      </c>
      <c r="AL208" s="265">
        <f>+GAMS!AL49</f>
        <v>-0.1316031627</v>
      </c>
      <c r="AM208" s="265">
        <f>+GAMS!AM49</f>
        <v>-0.16504493379999999</v>
      </c>
      <c r="AN208" s="265">
        <f>+GAMS!AN49</f>
        <v>-0.20488549889999999</v>
      </c>
      <c r="AO208" s="265">
        <f>+GAMS!AO49</f>
        <v>-0.2564505869</v>
      </c>
      <c r="AP208" s="265">
        <f>+GAMS!AP49</f>
        <v>-0.32106631270000002</v>
      </c>
      <c r="AQ208" s="265">
        <f>+GAMS!AQ49</f>
        <v>-0.40247252970000003</v>
      </c>
      <c r="AR208" s="265">
        <f>+GAMS!AR49</f>
        <v>-0.50722635859999998</v>
      </c>
      <c r="AS208" s="265">
        <f>+GAMS!AS49</f>
        <v>-0.64646955579999998</v>
      </c>
      <c r="AT208" s="265">
        <f>+GAMS!AT49</f>
        <v>-0.84019568469999995</v>
      </c>
      <c r="AU208" s="265">
        <f>+GAMS!AU49</f>
        <v>-1.1279424901999999</v>
      </c>
      <c r="AV208" s="265">
        <f>+GAMS!AV49</f>
        <v>-1.6002447608000001</v>
      </c>
      <c r="AW208" s="265">
        <f>+GAMS!AW49</f>
        <v>-2.5198800938999999</v>
      </c>
      <c r="AX208" s="265">
        <f>+GAMS!AX49</f>
        <v>-5.1028920307999996</v>
      </c>
      <c r="AY208" s="265">
        <f>+GAMS!AY49</f>
        <v>-57.951494550100001</v>
      </c>
      <c r="AZ208" s="265">
        <f>+GAMS!AZ49</f>
        <v>6.9797592948</v>
      </c>
      <c r="BA208" s="265">
        <f>+GAMS!BA49</f>
        <v>3.4623751587</v>
      </c>
      <c r="BB208" s="265">
        <f>+GAMS!BB49</f>
        <v>2.3696592376000001</v>
      </c>
      <c r="BC208" s="265">
        <f>+GAMS!BC49</f>
        <v>1.8349365495000001</v>
      </c>
      <c r="BD208" s="265">
        <f>+GAMS!BD49</f>
        <v>1.5161855511</v>
      </c>
      <c r="BE208" s="265">
        <f>+GAMS!BE49</f>
        <v>1.3033838923000001</v>
      </c>
      <c r="BF208" s="265">
        <f>+GAMS!BF49</f>
        <v>1.1503321434</v>
      </c>
      <c r="BG208" s="265">
        <f>+GAMS!BG49</f>
        <v>0.92177527780000001</v>
      </c>
      <c r="BH208" s="265">
        <f>+GAMS!BH49</f>
        <v>0.88723019759999999</v>
      </c>
      <c r="BI208" s="265">
        <f>+GAMS!BI49</f>
        <v>0.86314833629999999</v>
      </c>
      <c r="BJ208" s="265">
        <f>+GAMS!BJ49</f>
        <v>0.84571403420000002</v>
      </c>
      <c r="BK208" s="265">
        <f>+GAMS!BK49</f>
        <v>0.83262002020000003</v>
      </c>
      <c r="BL208" s="265">
        <f>+GAMS!BL49</f>
        <v>0.82238351220000006</v>
      </c>
      <c r="BM208" s="265">
        <f>+GAMS!BM49</f>
        <v>0.81404961040000001</v>
      </c>
      <c r="BN208" s="265">
        <f>+GAMS!BN49</f>
        <v>0.80700271450000005</v>
      </c>
      <c r="BO208" s="265">
        <f>+GAMS!BO49</f>
        <v>0.8008453888</v>
      </c>
      <c r="BP208" s="265">
        <f>+GAMS!BP49</f>
        <v>0.79532051010000004</v>
      </c>
      <c r="BQ208" s="265">
        <f>+GAMS!BQ49</f>
        <v>0.79026118680000002</v>
      </c>
      <c r="BR208" s="265">
        <f>+GAMS!BR49</f>
        <v>0.78555852879999999</v>
      </c>
      <c r="BS208" s="265">
        <f>+GAMS!BS49</f>
        <v>0.78114090830000005</v>
      </c>
      <c r="BT208" s="265">
        <f>+GAMS!BT49</f>
        <v>0.7769606255</v>
      </c>
      <c r="BU208" s="265">
        <f>+GAMS!BU49</f>
        <v>0.77298534279999997</v>
      </c>
      <c r="BV208" s="265">
        <f>+GAMS!BV49</f>
        <v>0.76919258950000002</v>
      </c>
      <c r="BW208" s="265">
        <f>+GAMS!BW49</f>
        <v>0.76556624049999999</v>
      </c>
      <c r="BX208" s="265">
        <f>+GAMS!BX49</f>
        <v>0.76209426359999999</v>
      </c>
      <c r="BY208" s="265">
        <f>+GAMS!BY49</f>
        <v>0.75876727960000001</v>
      </c>
      <c r="BZ208" s="265">
        <f>+GAMS!BZ49</f>
        <v>0.75557764370000002</v>
      </c>
      <c r="CA208" s="265">
        <f>+GAMS!CA49</f>
        <v>0.7525188599</v>
      </c>
      <c r="CB208" s="265">
        <f>+GAMS!CB49</f>
        <v>0.74958520770000003</v>
      </c>
      <c r="CC208" s="265">
        <f>+GAMS!CC49</f>
        <v>0.74677150489999999</v>
      </c>
      <c r="CD208" s="265">
        <f>+GAMS!CD49</f>
        <v>0.74407295630000003</v>
      </c>
    </row>
    <row r="209" spans="1:82" s="265" customFormat="1" ht="21.6" customHeight="1" x14ac:dyDescent="0.25">
      <c r="A209" s="311" t="str">
        <f>+GAMS!A50</f>
        <v>Permanent C box</v>
      </c>
      <c r="B209" s="265">
        <f>+GAMS!B50</f>
        <v>150.09299999999999</v>
      </c>
      <c r="C209" s="265">
        <f>+GAMS!C50</f>
        <v>162.80542479819999</v>
      </c>
      <c r="D209" s="265">
        <f>+GAMS!D50</f>
        <v>174.10666657260001</v>
      </c>
      <c r="E209" s="265">
        <f>+GAMS!E50</f>
        <v>185.4398393191</v>
      </c>
      <c r="F209" s="265">
        <f>+GAMS!F50</f>
        <v>196.76033209030001</v>
      </c>
      <c r="G209" s="265">
        <f>+GAMS!G50</f>
        <v>207.967602978</v>
      </c>
      <c r="H209" s="265">
        <f>+GAMS!H50</f>
        <v>218.94563458850001</v>
      </c>
      <c r="I209" s="265">
        <f>+GAMS!I50</f>
        <v>229.79146307100001</v>
      </c>
      <c r="J209" s="265">
        <f>+GAMS!J50</f>
        <v>240.42363602469999</v>
      </c>
      <c r="K209" s="265">
        <f>+GAMS!K50</f>
        <v>250.75213817229999</v>
      </c>
      <c r="L209" s="265">
        <f>+GAMS!L50</f>
        <v>260.67731680679998</v>
      </c>
      <c r="M209" s="265">
        <f>+GAMS!M50</f>
        <v>270.08868777790002</v>
      </c>
      <c r="N209" s="265">
        <f>+GAMS!N50</f>
        <v>278.8636415652</v>
      </c>
      <c r="O209" s="265">
        <f>+GAMS!O50</f>
        <v>286.86604164580001</v>
      </c>
      <c r="P209" s="265">
        <f>+GAMS!P50</f>
        <v>293.94467651500003</v>
      </c>
      <c r="Q209" s="265">
        <f>+GAMS!Q50</f>
        <v>299.93146529239999</v>
      </c>
      <c r="R209" s="265">
        <f>+GAMS!R50</f>
        <v>304.63915458769998</v>
      </c>
      <c r="S209" s="265">
        <f>+GAMS!S50</f>
        <v>308.06998509350001</v>
      </c>
      <c r="T209" s="265">
        <f>+GAMS!T50</f>
        <v>310.03219144019999</v>
      </c>
      <c r="U209" s="265">
        <f>+GAMS!U50</f>
        <v>310.30889996510001</v>
      </c>
      <c r="V209" s="265">
        <f>+GAMS!V50</f>
        <v>308.6519097483</v>
      </c>
      <c r="W209" s="265">
        <f>+GAMS!W50</f>
        <v>304.81378449869999</v>
      </c>
      <c r="X209" s="265">
        <f>+GAMS!X50</f>
        <v>300.76244078539997</v>
      </c>
      <c r="Y209" s="265">
        <f>+GAMS!Y50</f>
        <v>296.48078301710001</v>
      </c>
      <c r="Z209" s="265">
        <f>+GAMS!Z50</f>
        <v>291.95193792110001</v>
      </c>
      <c r="AA209" s="265">
        <f>+GAMS!AA50</f>
        <v>287.15869513839999</v>
      </c>
      <c r="AB209" s="265">
        <f>+GAMS!AB50</f>
        <v>282.0831513192</v>
      </c>
      <c r="AC209" s="265">
        <f>+GAMS!AC50</f>
        <v>276.70648260619998</v>
      </c>
      <c r="AD209" s="265">
        <f>+GAMS!AD50</f>
        <v>271.00930108009999</v>
      </c>
      <c r="AE209" s="265">
        <f>+GAMS!AE50</f>
        <v>264.97659307999999</v>
      </c>
      <c r="AF209" s="265">
        <f>+GAMS!AF50</f>
        <v>258.59285721660001</v>
      </c>
      <c r="AG209" s="265">
        <f>+GAMS!AG50</f>
        <v>251.8421122325</v>
      </c>
      <c r="AH209" s="265">
        <f>+GAMS!AH50</f>
        <v>244.70792115040001</v>
      </c>
      <c r="AI209" s="265">
        <f>+GAMS!AI50</f>
        <v>237.17344520180001</v>
      </c>
      <c r="AJ209" s="265">
        <f>+GAMS!AJ50</f>
        <v>229.22155574129999</v>
      </c>
      <c r="AK209" s="265">
        <f>+GAMS!AK50</f>
        <v>220.83506091820001</v>
      </c>
      <c r="AL209" s="265">
        <f>+GAMS!AL50</f>
        <v>211.997160114</v>
      </c>
      <c r="AM209" s="265">
        <f>+GAMS!AM50</f>
        <v>207.34425966059999</v>
      </c>
      <c r="AN209" s="265">
        <f>+GAMS!AN50</f>
        <v>202.44394781170001</v>
      </c>
      <c r="AO209" s="265">
        <f>+GAMS!AO50</f>
        <v>197.2902255523</v>
      </c>
      <c r="AP209" s="265">
        <f>+GAMS!AP50</f>
        <v>191.87605808399999</v>
      </c>
      <c r="AQ209" s="265">
        <f>+GAMS!AQ50</f>
        <v>186.19360996719999</v>
      </c>
      <c r="AR209" s="265">
        <f>+GAMS!AR50</f>
        <v>180.23442395469999</v>
      </c>
      <c r="AS209" s="265">
        <f>+GAMS!AS50</f>
        <v>173.98955121719999</v>
      </c>
      <c r="AT209" s="265">
        <f>+GAMS!AT50</f>
        <v>167.4496458907</v>
      </c>
      <c r="AU209" s="265">
        <f>+GAMS!AU50</f>
        <v>160.60503451260001</v>
      </c>
      <c r="AV209" s="265">
        <f>+GAMS!AV50</f>
        <v>153.4457679539</v>
      </c>
      <c r="AW209" s="265">
        <f>+GAMS!AW50</f>
        <v>145.96166119040001</v>
      </c>
      <c r="AX209" s="265">
        <f>+GAMS!AX50</f>
        <v>138.1423246754</v>
      </c>
      <c r="AY209" s="265">
        <f>+GAMS!AY50</f>
        <v>129.97718998330001</v>
      </c>
      <c r="AZ209" s="265">
        <f>+GAMS!AZ50</f>
        <v>121.45553164</v>
      </c>
      <c r="BA209" s="265">
        <f>+GAMS!BA50</f>
        <v>112.56648652219999</v>
      </c>
      <c r="BB209" s="265">
        <f>+GAMS!BB50</f>
        <v>103.2990718249</v>
      </c>
      <c r="BC209" s="265">
        <f>+GAMS!BC50</f>
        <v>93.642202321100001</v>
      </c>
      <c r="BD209" s="265">
        <f>+GAMS!BD50</f>
        <v>83.584707437299997</v>
      </c>
      <c r="BE209" s="265">
        <f>+GAMS!BE50</f>
        <v>73.115348518900007</v>
      </c>
      <c r="BF209" s="265">
        <f>+GAMS!BF50</f>
        <v>62.222836557800001</v>
      </c>
      <c r="BG209" s="265">
        <f>+GAMS!BG50</f>
        <v>62.221831058299998</v>
      </c>
      <c r="BH209" s="265">
        <f>+GAMS!BH50</f>
        <v>62.220819349800003</v>
      </c>
      <c r="BI209" s="265">
        <f>+GAMS!BI50</f>
        <v>62.219804970699997</v>
      </c>
      <c r="BJ209" s="265">
        <f>+GAMS!BJ50</f>
        <v>62.218788306</v>
      </c>
      <c r="BK209" s="265">
        <f>+GAMS!BK50</f>
        <v>62.217769120600003</v>
      </c>
      <c r="BL209" s="265">
        <f>+GAMS!BL50</f>
        <v>62.216747146499998</v>
      </c>
      <c r="BM209" s="265">
        <f>+GAMS!BM50</f>
        <v>62.215722194800001</v>
      </c>
      <c r="BN209" s="265">
        <f>+GAMS!BN50</f>
        <v>62.214694154500002</v>
      </c>
      <c r="BO209" s="265">
        <f>+GAMS!BO50</f>
        <v>62.2136629727</v>
      </c>
      <c r="BP209" s="265">
        <f>+GAMS!BP50</f>
        <v>62.212628636200002</v>
      </c>
      <c r="BQ209" s="265">
        <f>+GAMS!BQ50</f>
        <v>62.211591159000001</v>
      </c>
      <c r="BR209" s="265">
        <f>+GAMS!BR50</f>
        <v>62.210550573399999</v>
      </c>
      <c r="BS209" s="265">
        <f>+GAMS!BS50</f>
        <v>62.209506924300001</v>
      </c>
      <c r="BT209" s="265">
        <f>+GAMS!BT50</f>
        <v>62.208460264999999</v>
      </c>
      <c r="BU209" s="265">
        <f>+GAMS!BU50</f>
        <v>62.207410654900002</v>
      </c>
      <c r="BV209" s="265">
        <f>+GAMS!BV50</f>
        <v>62.206358157300002</v>
      </c>
      <c r="BW209" s="265">
        <f>+GAMS!BW50</f>
        <v>62.205302838400002</v>
      </c>
      <c r="BX209" s="265">
        <f>+GAMS!BX50</f>
        <v>62.204244766099997</v>
      </c>
      <c r="BY209" s="265">
        <f>+GAMS!BY50</f>
        <v>62.203184009300003</v>
      </c>
      <c r="BZ209" s="265">
        <f>+GAMS!BZ50</f>
        <v>62.2021206374</v>
      </c>
      <c r="CA209" s="265">
        <f>+GAMS!CA50</f>
        <v>62.201054719699997</v>
      </c>
      <c r="CB209" s="265">
        <f>+GAMS!CB50</f>
        <v>62.199986325399998</v>
      </c>
      <c r="CC209" s="265">
        <f>+GAMS!CC50</f>
        <v>62.198915523099998</v>
      </c>
      <c r="CD209" s="265">
        <f>+GAMS!CD50</f>
        <v>62.197842380399997</v>
      </c>
    </row>
    <row r="210" spans="1:82" s="265" customFormat="1" ht="21.6" customHeight="1" x14ac:dyDescent="0.25">
      <c r="A210" s="311" t="str">
        <f>+GAMS!A51</f>
        <v>Slow C box</v>
      </c>
      <c r="B210" s="265">
        <f>+GAMS!B51</f>
        <v>102.69799999999999</v>
      </c>
      <c r="C210" s="265">
        <f>+GAMS!C51</f>
        <v>113.1307111407</v>
      </c>
      <c r="D210" s="265">
        <f>+GAMS!D51</f>
        <v>122.19036357989999</v>
      </c>
      <c r="E210" s="265">
        <f>+GAMS!E51</f>
        <v>131.32940788319999</v>
      </c>
      <c r="F210" s="265">
        <f>+GAMS!F51</f>
        <v>140.5008639719</v>
      </c>
      <c r="G210" s="265">
        <f>+GAMS!G51</f>
        <v>149.60446009200001</v>
      </c>
      <c r="H210" s="265">
        <f>+GAMS!H51</f>
        <v>158.52435841510001</v>
      </c>
      <c r="I210" s="265">
        <f>+GAMS!I51</f>
        <v>167.36002873140001</v>
      </c>
      <c r="J210" s="265">
        <f>+GAMS!J51</f>
        <v>176.02936824049999</v>
      </c>
      <c r="K210" s="265">
        <f>+GAMS!K51</f>
        <v>184.4412336952</v>
      </c>
      <c r="L210" s="265">
        <f>+GAMS!L51</f>
        <v>192.4942118708</v>
      </c>
      <c r="M210" s="265">
        <f>+GAMS!M51</f>
        <v>200.0753817195</v>
      </c>
      <c r="N210" s="265">
        <f>+GAMS!N51</f>
        <v>207.05899223110001</v>
      </c>
      <c r="O210" s="265">
        <f>+GAMS!O51</f>
        <v>213.3050302634</v>
      </c>
      <c r="P210" s="265">
        <f>+GAMS!P51</f>
        <v>218.65763883610001</v>
      </c>
      <c r="Q210" s="265">
        <f>+GAMS!Q51</f>
        <v>222.94328755320001</v>
      </c>
      <c r="R210" s="265">
        <f>+GAMS!R51</f>
        <v>225.96843207929999</v>
      </c>
      <c r="S210" s="265">
        <f>+GAMS!S51</f>
        <v>227.72830009980001</v>
      </c>
      <c r="T210" s="265">
        <f>+GAMS!T51</f>
        <v>228.0231441084</v>
      </c>
      <c r="U210" s="265">
        <f>+GAMS!U51</f>
        <v>226.62835703249999</v>
      </c>
      <c r="V210" s="265">
        <f>+GAMS!V51</f>
        <v>223.28750862269999</v>
      </c>
      <c r="W210" s="265">
        <f>+GAMS!W51</f>
        <v>217.74500275290001</v>
      </c>
      <c r="X210" s="265">
        <f>+GAMS!X51</f>
        <v>212.0059653317</v>
      </c>
      <c r="Y210" s="265">
        <f>+GAMS!Y51</f>
        <v>206.05086501279999</v>
      </c>
      <c r="Z210" s="265">
        <f>+GAMS!Z51</f>
        <v>199.8620251275</v>
      </c>
      <c r="AA210" s="265">
        <f>+GAMS!AA51</f>
        <v>193.4219927874</v>
      </c>
      <c r="AB210" s="265">
        <f>+GAMS!AB51</f>
        <v>186.7128713825</v>
      </c>
      <c r="AC210" s="265">
        <f>+GAMS!AC51</f>
        <v>179.7160224655</v>
      </c>
      <c r="AD210" s="265">
        <f>+GAMS!AD51</f>
        <v>172.41244601380001</v>
      </c>
      <c r="AE210" s="265">
        <f>+GAMS!AE51</f>
        <v>164.7878723414</v>
      </c>
      <c r="AF210" s="265">
        <f>+GAMS!AF51</f>
        <v>156.8278601399</v>
      </c>
      <c r="AG210" s="265">
        <f>+GAMS!AG51</f>
        <v>148.51789178620001</v>
      </c>
      <c r="AH210" s="265">
        <f>+GAMS!AH51</f>
        <v>139.843502578</v>
      </c>
      <c r="AI210" s="265">
        <f>+GAMS!AI51</f>
        <v>130.79046398329999</v>
      </c>
      <c r="AJ210" s="265">
        <f>+GAMS!AJ51</f>
        <v>121.3450574849</v>
      </c>
      <c r="AK210" s="265">
        <f>+GAMS!AK51</f>
        <v>111.4945072626</v>
      </c>
      <c r="AL210" s="265">
        <f>+GAMS!AL51</f>
        <v>101.2277008276</v>
      </c>
      <c r="AM210" s="265">
        <f>+GAMS!AM51</f>
        <v>95.286192002999996</v>
      </c>
      <c r="AN210" s="265">
        <f>+GAMS!AN51</f>
        <v>89.126591400999999</v>
      </c>
      <c r="AO210" s="265">
        <f>+GAMS!AO51</f>
        <v>82.748516367899995</v>
      </c>
      <c r="AP210" s="265">
        <f>+GAMS!AP51</f>
        <v>76.149444253300004</v>
      </c>
      <c r="AQ210" s="265">
        <f>+GAMS!AQ51</f>
        <v>69.326384065900001</v>
      </c>
      <c r="AR210" s="265">
        <f>+GAMS!AR51</f>
        <v>62.276499981699999</v>
      </c>
      <c r="AS210" s="265">
        <f>+GAMS!AS51</f>
        <v>54.997472446000003</v>
      </c>
      <c r="AT210" s="265">
        <f>+GAMS!AT51</f>
        <v>47.487812104299998</v>
      </c>
      <c r="AU210" s="265">
        <f>+GAMS!AU51</f>
        <v>39.747192686799998</v>
      </c>
      <c r="AV210" s="265">
        <f>+GAMS!AV51</f>
        <v>31.7768338978</v>
      </c>
      <c r="AW210" s="265">
        <f>+GAMS!AW51</f>
        <v>23.579960354699999</v>
      </c>
      <c r="AX210" s="265">
        <f>+GAMS!AX51</f>
        <v>15.162365897500001</v>
      </c>
      <c r="AY210" s="265">
        <f>+GAMS!AY51</f>
        <v>6.5331188137999998</v>
      </c>
      <c r="AZ210" s="265">
        <f>+GAMS!AZ51</f>
        <v>-2.2945487937000002</v>
      </c>
      <c r="BA210" s="265">
        <f>+GAMS!BA51</f>
        <v>-11.3021162774</v>
      </c>
      <c r="BB210" s="265">
        <f>+GAMS!BB51</f>
        <v>-20.4643568125</v>
      </c>
      <c r="BC210" s="265">
        <f>+GAMS!BC51</f>
        <v>-29.747567963200002</v>
      </c>
      <c r="BD210" s="265">
        <f>+GAMS!BD51</f>
        <v>-39.107399342999997</v>
      </c>
      <c r="BE210" s="265">
        <f>+GAMS!BE51</f>
        <v>-48.486246255200001</v>
      </c>
      <c r="BF210" s="265">
        <f>+GAMS!BF51</f>
        <v>-57.810207823699997</v>
      </c>
      <c r="BG210" s="265">
        <f>+GAMS!BG51</f>
        <v>-55.489414901300002</v>
      </c>
      <c r="BH210" s="265">
        <f>+GAMS!BH51</f>
        <v>-53.248280715999996</v>
      </c>
      <c r="BI210" s="265">
        <f>+GAMS!BI51</f>
        <v>-51.092067939300001</v>
      </c>
      <c r="BJ210" s="265">
        <f>+GAMS!BJ51</f>
        <v>-49.018568804600001</v>
      </c>
      <c r="BK210" s="265">
        <f>+GAMS!BK51</f>
        <v>-47.024357084599998</v>
      </c>
      <c r="BL210" s="265">
        <f>+GAMS!BL51</f>
        <v>-45.106118375000001</v>
      </c>
      <c r="BM210" s="265">
        <f>+GAMS!BM51</f>
        <v>-43.260849741500003</v>
      </c>
      <c r="BN210" s="265">
        <f>+GAMS!BN51</f>
        <v>-41.485819337199999</v>
      </c>
      <c r="BO210" s="265">
        <f>+GAMS!BO51</f>
        <v>-39.778499123800003</v>
      </c>
      <c r="BP210" s="265">
        <f>+GAMS!BP51</f>
        <v>-38.1365124724</v>
      </c>
      <c r="BQ210" s="265">
        <f>+GAMS!BQ51</f>
        <v>-36.557598814199999</v>
      </c>
      <c r="BR210" s="265">
        <f>+GAMS!BR51</f>
        <v>-35.039590687699999</v>
      </c>
      <c r="BS210" s="265">
        <f>+GAMS!BS51</f>
        <v>-33.580398879699999</v>
      </c>
      <c r="BT210" s="265">
        <f>+GAMS!BT51</f>
        <v>-32.178002693099998</v>
      </c>
      <c r="BU210" s="265">
        <f>+GAMS!BU51</f>
        <v>-30.830443451000001</v>
      </c>
      <c r="BV210" s="265">
        <f>+GAMS!BV51</f>
        <v>-29.535820057900001</v>
      </c>
      <c r="BW210" s="265">
        <f>+GAMS!BW51</f>
        <v>-28.292285881400002</v>
      </c>
      <c r="BX210" s="265">
        <f>+GAMS!BX51</f>
        <v>-27.0980464907</v>
      </c>
      <c r="BY210" s="265">
        <f>+GAMS!BY51</f>
        <v>-25.951357955599999</v>
      </c>
      <c r="BZ210" s="265">
        <f>+GAMS!BZ51</f>
        <v>-24.850525514200001</v>
      </c>
      <c r="CA210" s="265">
        <f>+GAMS!CA51</f>
        <v>-23.7939024826</v>
      </c>
      <c r="CB210" s="265">
        <f>+GAMS!CB51</f>
        <v>-22.779889322700001</v>
      </c>
      <c r="CC210" s="265">
        <f>+GAMS!CC51</f>
        <v>-21.806932809900001</v>
      </c>
      <c r="CD210" s="265">
        <f>+GAMS!CD51</f>
        <v>-20.873525263299999</v>
      </c>
    </row>
    <row r="211" spans="1:82" s="265" customFormat="1" ht="21.6" customHeight="1" x14ac:dyDescent="0.25">
      <c r="A211" s="311" t="str">
        <f>+GAMS!A52</f>
        <v>Medium C box</v>
      </c>
      <c r="B211" s="265">
        <f>+GAMS!B52</f>
        <v>39.533999999999999</v>
      </c>
      <c r="C211" s="265">
        <f>+GAMS!C52</f>
        <v>44.756202895800001</v>
      </c>
      <c r="D211" s="265">
        <f>+GAMS!D52</f>
        <v>48.3582427025</v>
      </c>
      <c r="E211" s="265">
        <f>+GAMS!E52</f>
        <v>52.178263428599998</v>
      </c>
      <c r="F211" s="265">
        <f>+GAMS!F52</f>
        <v>56.127956845900002</v>
      </c>
      <c r="G211" s="265">
        <f>+GAMS!G52</f>
        <v>60.085521790999998</v>
      </c>
      <c r="H211" s="265">
        <f>+GAMS!H52</f>
        <v>63.9260383899</v>
      </c>
      <c r="I211" s="265">
        <f>+GAMS!I52</f>
        <v>67.779604562200007</v>
      </c>
      <c r="J211" s="265">
        <f>+GAMS!J52</f>
        <v>71.552243387999994</v>
      </c>
      <c r="K211" s="265">
        <f>+GAMS!K52</f>
        <v>75.145656946000003</v>
      </c>
      <c r="L211" s="265">
        <f>+GAMS!L52</f>
        <v>78.453392003900007</v>
      </c>
      <c r="M211" s="265">
        <f>+GAMS!M52</f>
        <v>81.358148001299995</v>
      </c>
      <c r="N211" s="265">
        <f>+GAMS!N52</f>
        <v>83.729562348100004</v>
      </c>
      <c r="O211" s="265">
        <f>+GAMS!O52</f>
        <v>85.422259514700002</v>
      </c>
      <c r="P211" s="265">
        <f>+GAMS!P52</f>
        <v>86.274066625000003</v>
      </c>
      <c r="Q211" s="265">
        <f>+GAMS!Q52</f>
        <v>86.104295618600005</v>
      </c>
      <c r="R211" s="265">
        <f>+GAMS!R52</f>
        <v>84.711850765799994</v>
      </c>
      <c r="S211" s="265">
        <f>+GAMS!S52</f>
        <v>82.115786242900001</v>
      </c>
      <c r="T211" s="265">
        <f>+GAMS!T52</f>
        <v>78.1073356717</v>
      </c>
      <c r="U211" s="265">
        <f>+GAMS!U52</f>
        <v>72.460756039299994</v>
      </c>
      <c r="V211" s="265">
        <f>+GAMS!V52</f>
        <v>64.926282540200006</v>
      </c>
      <c r="W211" s="265">
        <f>+GAMS!W52</f>
        <v>55.274579230000001</v>
      </c>
      <c r="X211" s="265">
        <f>+GAMS!X52</f>
        <v>46.035454528800003</v>
      </c>
      <c r="Y211" s="265">
        <f>+GAMS!Y52</f>
        <v>37.162917256999997</v>
      </c>
      <c r="Z211" s="265">
        <f>+GAMS!Z52</f>
        <v>28.621224018300001</v>
      </c>
      <c r="AA211" s="265">
        <f>+GAMS!AA52</f>
        <v>20.3800708809</v>
      </c>
      <c r="AB211" s="265">
        <f>+GAMS!AB52</f>
        <v>12.4131623082</v>
      </c>
      <c r="AC211" s="265">
        <f>+GAMS!AC52</f>
        <v>4.6978527936000001</v>
      </c>
      <c r="AD211" s="265">
        <f>+GAMS!AD52</f>
        <v>-2.7841809046999999</v>
      </c>
      <c r="AE211" s="265">
        <f>+GAMS!AE52</f>
        <v>-10.0404775662</v>
      </c>
      <c r="AF211" s="265">
        <f>+GAMS!AF52</f>
        <v>-17.074013622900001</v>
      </c>
      <c r="AG211" s="265">
        <f>+GAMS!AG52</f>
        <v>-23.8828309805</v>
      </c>
      <c r="AH211" s="265">
        <f>+GAMS!AH52</f>
        <v>-30.459587279699999</v>
      </c>
      <c r="AI211" s="265">
        <f>+GAMS!AI52</f>
        <v>-36.791003260300002</v>
      </c>
      <c r="AJ211" s="265">
        <f>+GAMS!AJ52</f>
        <v>-42.857167195099997</v>
      </c>
      <c r="AK211" s="265">
        <f>+GAMS!AK52</f>
        <v>-48.630628073899999</v>
      </c>
      <c r="AL211" s="265">
        <f>+GAMS!AL52</f>
        <v>-54.075155856499997</v>
      </c>
      <c r="AM211" s="265">
        <f>+GAMS!AM52</f>
        <v>-53.356366105399999</v>
      </c>
      <c r="AN211" s="265">
        <f>+GAMS!AN52</f>
        <v>-52.828230901200001</v>
      </c>
      <c r="AO211" s="265">
        <f>+GAMS!AO52</f>
        <v>-52.4705684905</v>
      </c>
      <c r="AP211" s="265">
        <f>+GAMS!AP52</f>
        <v>-52.254355054100003</v>
      </c>
      <c r="AQ211" s="265">
        <f>+GAMS!AQ52</f>
        <v>-52.149055387200001</v>
      </c>
      <c r="AR211" s="265">
        <f>+GAMS!AR52</f>
        <v>-52.123964788199999</v>
      </c>
      <c r="AS211" s="265">
        <f>+GAMS!AS52</f>
        <v>-52.148122068900001</v>
      </c>
      <c r="AT211" s="265">
        <f>+GAMS!AT52</f>
        <v>-52.189968951300003</v>
      </c>
      <c r="AU211" s="265">
        <f>+GAMS!AU52</f>
        <v>-52.217033962899997</v>
      </c>
      <c r="AV211" s="265">
        <f>+GAMS!AV52</f>
        <v>-52.195703143000003</v>
      </c>
      <c r="AW211" s="265">
        <f>+GAMS!AW52</f>
        <v>-52.091103029099997</v>
      </c>
      <c r="AX211" s="265">
        <f>+GAMS!AX52</f>
        <v>-51.867130702200001</v>
      </c>
      <c r="AY211" s="265">
        <f>+GAMS!AY52</f>
        <v>-51.486689037200001</v>
      </c>
      <c r="AZ211" s="265">
        <f>+GAMS!AZ52</f>
        <v>-50.912216198099998</v>
      </c>
      <c r="BA211" s="265">
        <f>+GAMS!BA52</f>
        <v>-50.106634293399999</v>
      </c>
      <c r="BB211" s="265">
        <f>+GAMS!BB52</f>
        <v>-49.034875813500001</v>
      </c>
      <c r="BC211" s="265">
        <f>+GAMS!BC52</f>
        <v>-47.666159182199998</v>
      </c>
      <c r="BD211" s="265">
        <f>+GAMS!BD52</f>
        <v>-45.977138857</v>
      </c>
      <c r="BE211" s="265">
        <f>+GAMS!BE52</f>
        <v>-43.955893401600001</v>
      </c>
      <c r="BF211" s="265">
        <f>+GAMS!BF52</f>
        <v>-41.606379696799998</v>
      </c>
      <c r="BG211" s="265">
        <f>+GAMS!BG52</f>
        <v>-26.732585903299999</v>
      </c>
      <c r="BH211" s="265">
        <f>+GAMS!BH52</f>
        <v>-17.1290211711</v>
      </c>
      <c r="BI211" s="265">
        <f>+GAMS!BI52</f>
        <v>-10.962527831599999</v>
      </c>
      <c r="BJ211" s="265">
        <f>+GAMS!BJ52</f>
        <v>-7.0088854472</v>
      </c>
      <c r="BK211" s="265">
        <f>+GAMS!BK52</f>
        <v>-4.4761267746</v>
      </c>
      <c r="BL211" s="265">
        <f>+GAMS!BL52</f>
        <v>-2.8550895445000002</v>
      </c>
      <c r="BM211" s="265">
        <f>+GAMS!BM52</f>
        <v>-1.8187159979</v>
      </c>
      <c r="BN211" s="265">
        <f>+GAMS!BN52</f>
        <v>-1.1569553848</v>
      </c>
      <c r="BO211" s="265">
        <f>+GAMS!BO52</f>
        <v>-0.73496177559999998</v>
      </c>
      <c r="BP211" s="265">
        <f>+GAMS!BP52</f>
        <v>-0.4662370515</v>
      </c>
      <c r="BQ211" s="265">
        <f>+GAMS!BQ52</f>
        <v>-0.29535569109999998</v>
      </c>
      <c r="BR211" s="265">
        <f>+GAMS!BR52</f>
        <v>-0.1868471907</v>
      </c>
      <c r="BS211" s="265">
        <f>+GAMS!BS52</f>
        <v>-0.1180426639</v>
      </c>
      <c r="BT211" s="265">
        <f>+GAMS!BT52</f>
        <v>-7.4475393900000006E-2</v>
      </c>
      <c r="BU211" s="265">
        <f>+GAMS!BU52</f>
        <v>-4.6926623200000003E-2</v>
      </c>
      <c r="BV211" s="265">
        <f>+GAMS!BV52</f>
        <v>-2.9530484700000002E-2</v>
      </c>
      <c r="BW211" s="265">
        <f>+GAMS!BW52</f>
        <v>-1.8560053900000002E-2</v>
      </c>
      <c r="BX211" s="265">
        <f>+GAMS!BX52</f>
        <v>-1.1650866500000001E-2</v>
      </c>
      <c r="BY211" s="265">
        <f>+GAMS!BY52</f>
        <v>-7.305008E-3</v>
      </c>
      <c r="BZ211" s="265">
        <f>+GAMS!BZ52</f>
        <v>-4.5748817999999997E-3</v>
      </c>
      <c r="CA211" s="265">
        <f>+GAMS!CA52</f>
        <v>-2.8618641E-3</v>
      </c>
      <c r="CB211" s="265">
        <f>+GAMS!CB52</f>
        <v>-1.7883037E-3</v>
      </c>
      <c r="CC211" s="265">
        <f>+GAMS!CC52</f>
        <v>-1.1162712999999999E-3</v>
      </c>
      <c r="CD211" s="265">
        <f>+GAMS!CD52</f>
        <v>-6.9606119999999995E-4</v>
      </c>
    </row>
    <row r="212" spans="1:82" s="265" customFormat="1" ht="21.6" customHeight="1" x14ac:dyDescent="0.25">
      <c r="A212" s="311" t="str">
        <f>+GAMS!A53</f>
        <v>Fast C box</v>
      </c>
      <c r="B212" s="265">
        <f>+GAMS!B53</f>
        <v>6.1864999999999997</v>
      </c>
      <c r="C212" s="265">
        <f>+GAMS!C53</f>
        <v>7.0262094551000001</v>
      </c>
      <c r="D212" s="265">
        <f>+GAMS!D53</f>
        <v>7.1088391023000002</v>
      </c>
      <c r="E212" s="265">
        <f>+GAMS!E53</f>
        <v>7.7190917023000001</v>
      </c>
      <c r="F212" s="265">
        <f>+GAMS!F53</f>
        <v>8.3905759733000007</v>
      </c>
      <c r="G212" s="265">
        <f>+GAMS!G53</f>
        <v>9.0330208900999995</v>
      </c>
      <c r="H212" s="265">
        <f>+GAMS!H53</f>
        <v>9.6071522018</v>
      </c>
      <c r="I212" s="265">
        <f>+GAMS!I53</f>
        <v>10.2283659009</v>
      </c>
      <c r="J212" s="265">
        <f>+GAMS!J53</f>
        <v>10.810828669199999</v>
      </c>
      <c r="K212" s="265">
        <f>+GAMS!K53</f>
        <v>11.314440834699999</v>
      </c>
      <c r="L212" s="265">
        <f>+GAMS!L53</f>
        <v>11.7044299546</v>
      </c>
      <c r="M212" s="265">
        <f>+GAMS!M53</f>
        <v>11.943016589300001</v>
      </c>
      <c r="N212" s="265">
        <f>+GAMS!N53</f>
        <v>11.987334949599999</v>
      </c>
      <c r="O212" s="265">
        <f>+GAMS!O53</f>
        <v>11.788827810100001</v>
      </c>
      <c r="P212" s="265">
        <f>+GAMS!P53</f>
        <v>11.293196142499999</v>
      </c>
      <c r="Q212" s="265">
        <f>+GAMS!Q53</f>
        <v>10.4407542962</v>
      </c>
      <c r="R212" s="265">
        <f>+GAMS!R53</f>
        <v>9.1671425349</v>
      </c>
      <c r="S212" s="265">
        <f>+GAMS!S53</f>
        <v>7.5836982392000003</v>
      </c>
      <c r="T212" s="265">
        <f>+GAMS!T53</f>
        <v>5.5829897583000001</v>
      </c>
      <c r="U212" s="265">
        <f>+GAMS!U53</f>
        <v>3.0916153819000001</v>
      </c>
      <c r="V212" s="265">
        <f>+GAMS!V53</f>
        <v>5.1422069700000003E-2</v>
      </c>
      <c r="W212" s="265">
        <f>+GAMS!W53</f>
        <v>-3.5459927991</v>
      </c>
      <c r="X212" s="265">
        <f>+GAMS!X53</f>
        <v>-5.5789412888000003</v>
      </c>
      <c r="Y212" s="265">
        <f>+GAMS!Y53</f>
        <v>-6.7933526968000004</v>
      </c>
      <c r="Z212" s="265">
        <f>+GAMS!Z53</f>
        <v>-7.5827268536999997</v>
      </c>
      <c r="AA212" s="265">
        <f>+GAMS!AA53</f>
        <v>-8.1536167992999999</v>
      </c>
      <c r="AB212" s="265">
        <f>+GAMS!AB53</f>
        <v>-8.6130281844999992</v>
      </c>
      <c r="AC212" s="265">
        <f>+GAMS!AC53</f>
        <v>-9.0151007506000003</v>
      </c>
      <c r="AD212" s="265">
        <f>+GAMS!AD53</f>
        <v>-9.3855095217999995</v>
      </c>
      <c r="AE212" s="265">
        <f>+GAMS!AE53</f>
        <v>-9.7303027975000003</v>
      </c>
      <c r="AF212" s="265">
        <f>+GAMS!AF53</f>
        <v>-10.0500499013</v>
      </c>
      <c r="AG212" s="265">
        <f>+GAMS!AG53</f>
        <v>-10.3423560627</v>
      </c>
      <c r="AH212" s="265">
        <f>+GAMS!AH53</f>
        <v>-10.603169059800001</v>
      </c>
      <c r="AI212" s="265">
        <f>+GAMS!AI53</f>
        <v>-10.8274533851</v>
      </c>
      <c r="AJ212" s="265">
        <f>+GAMS!AJ53</f>
        <v>-11.009526766700001</v>
      </c>
      <c r="AK212" s="265">
        <f>+GAMS!AK53</f>
        <v>-11.1431990582</v>
      </c>
      <c r="AL212" s="265">
        <f>+GAMS!AL53</f>
        <v>-11.2217603425</v>
      </c>
      <c r="AM212" s="265">
        <f>+GAMS!AM53</f>
        <v>-7.4865557840000001</v>
      </c>
      <c r="AN212" s="265">
        <f>+GAMS!AN53</f>
        <v>-6.2604546405999999</v>
      </c>
      <c r="AO212" s="265">
        <f>+GAMS!AO53</f>
        <v>-5.9212064042000003</v>
      </c>
      <c r="AP212" s="265">
        <f>+GAMS!AP53</f>
        <v>-5.8760387143999999</v>
      </c>
      <c r="AQ212" s="265">
        <f>+GAMS!AQ53</f>
        <v>-5.9160353688000002</v>
      </c>
      <c r="AR212" s="265">
        <f>+GAMS!AR53</f>
        <v>-5.9695751132000003</v>
      </c>
      <c r="AS212" s="265">
        <f>+GAMS!AS53</f>
        <v>-6.0123572786999997</v>
      </c>
      <c r="AT212" s="265">
        <f>+GAMS!AT53</f>
        <v>-6.0357539025999998</v>
      </c>
      <c r="AU212" s="265">
        <f>+GAMS!AU53</f>
        <v>-6.0361115157</v>
      </c>
      <c r="AV212" s="265">
        <f>+GAMS!AV53</f>
        <v>-6.0113140175000002</v>
      </c>
      <c r="AW212" s="265">
        <f>+GAMS!AW53</f>
        <v>-5.9597687821000003</v>
      </c>
      <c r="AX212" s="265">
        <f>+GAMS!AX53</f>
        <v>-5.8801726162000003</v>
      </c>
      <c r="AY212" s="265">
        <f>+GAMS!AY53</f>
        <v>-5.7715252024000003</v>
      </c>
      <c r="AZ212" s="265">
        <f>+GAMS!AZ53</f>
        <v>-5.6332274823999997</v>
      </c>
      <c r="BA212" s="265">
        <f>+GAMS!BA53</f>
        <v>-5.4652176765</v>
      </c>
      <c r="BB212" s="265">
        <f>+GAMS!BB53</f>
        <v>-5.2681271846</v>
      </c>
      <c r="BC212" s="265">
        <f>+GAMS!BC53</f>
        <v>-5.0434378195000003</v>
      </c>
      <c r="BD212" s="265">
        <f>+GAMS!BD53</f>
        <v>-4.7936084121000002</v>
      </c>
      <c r="BE212" s="265">
        <f>+GAMS!BE53</f>
        <v>-4.5221218448</v>
      </c>
      <c r="BF212" s="265">
        <f>+GAMS!BF53</f>
        <v>-4.2333951556000002</v>
      </c>
      <c r="BG212" s="265">
        <f>+GAMS!BG53</f>
        <v>-9.9103293600000003E-2</v>
      </c>
      <c r="BH212" s="265">
        <f>+GAMS!BH53</f>
        <v>-2.2666883999999999E-3</v>
      </c>
      <c r="BI212" s="265">
        <f>+GAMS!BI53</f>
        <v>-5.1326100000000003E-5</v>
      </c>
      <c r="BJ212" s="265">
        <f>+GAMS!BJ53</f>
        <v>-1.1523E-6</v>
      </c>
      <c r="BK212" s="265">
        <f>+GAMS!BK53</f>
        <v>-2.5600000000000001E-8</v>
      </c>
      <c r="BL212" s="265">
        <f>+GAMS!BL53</f>
        <v>-6E-10</v>
      </c>
      <c r="BM212" s="265">
        <f>+GAMS!BM53</f>
        <v>0</v>
      </c>
      <c r="BN212" s="265">
        <f>+GAMS!BN53</f>
        <v>0</v>
      </c>
      <c r="BO212" s="265">
        <f>+GAMS!BO53</f>
        <v>0</v>
      </c>
      <c r="BP212" s="265">
        <f>+GAMS!BP53</f>
        <v>0</v>
      </c>
      <c r="BQ212" s="265">
        <f>+GAMS!BQ53</f>
        <v>0</v>
      </c>
      <c r="BR212" s="265">
        <f>+GAMS!BR53</f>
        <v>0</v>
      </c>
      <c r="BS212" s="265">
        <f>+GAMS!BS53</f>
        <v>0</v>
      </c>
      <c r="BT212" s="265">
        <f>+GAMS!BT53</f>
        <v>0</v>
      </c>
      <c r="BU212" s="265">
        <f>+GAMS!BU53</f>
        <v>0</v>
      </c>
      <c r="BV212" s="265">
        <f>+GAMS!BV53</f>
        <v>0</v>
      </c>
      <c r="BW212" s="265">
        <f>+GAMS!BW53</f>
        <v>0</v>
      </c>
      <c r="BX212" s="265">
        <f>+GAMS!BX53</f>
        <v>0</v>
      </c>
      <c r="BY212" s="265">
        <f>+GAMS!BY53</f>
        <v>0</v>
      </c>
      <c r="BZ212" s="265">
        <f>+GAMS!BZ53</f>
        <v>0</v>
      </c>
      <c r="CA212" s="265">
        <f>+GAMS!CA53</f>
        <v>0</v>
      </c>
      <c r="CB212" s="265">
        <f>+GAMS!CB53</f>
        <v>0</v>
      </c>
      <c r="CC212" s="265">
        <f>+GAMS!CC53</f>
        <v>0</v>
      </c>
      <c r="CD212" s="265">
        <f>+GAMS!CD53</f>
        <v>0</v>
      </c>
    </row>
    <row r="213" spans="1:82" s="265" customFormat="1" ht="21.6" customHeight="1" x14ac:dyDescent="0.25">
      <c r="A213" s="311" t="str">
        <f>+GAMS!A54</f>
        <v>Temp Box 1</v>
      </c>
      <c r="B213" s="265">
        <f>+GAMS!B54</f>
        <v>0.1477</v>
      </c>
      <c r="C213" s="265">
        <f>+GAMS!C54</f>
        <v>0.16507478810000001</v>
      </c>
      <c r="D213" s="265">
        <f>+GAMS!D54</f>
        <v>0.1833142227</v>
      </c>
      <c r="E213" s="265">
        <f>+GAMS!E54</f>
        <v>0.202319414</v>
      </c>
      <c r="F213" s="265">
        <f>+GAMS!F54</f>
        <v>0.2220483879</v>
      </c>
      <c r="G213" s="265">
        <f>+GAMS!G54</f>
        <v>0.24244426760000001</v>
      </c>
      <c r="H213" s="265">
        <f>+GAMS!H54</f>
        <v>0.26343531219999999</v>
      </c>
      <c r="I213" s="265">
        <f>+GAMS!I54</f>
        <v>0.28496671730000001</v>
      </c>
      <c r="J213" s="265">
        <f>+GAMS!J54</f>
        <v>0.30698052170000001</v>
      </c>
      <c r="K213" s="265">
        <f>+GAMS!K54</f>
        <v>0.3294087966</v>
      </c>
      <c r="L213" s="265">
        <f>+GAMS!L54</f>
        <v>0.35217391100000001</v>
      </c>
      <c r="M213" s="265">
        <f>+GAMS!M54</f>
        <v>0.37518824439999998</v>
      </c>
      <c r="N213" s="265">
        <f>+GAMS!N54</f>
        <v>0.39835359180000002</v>
      </c>
      <c r="O213" s="265">
        <f>+GAMS!O54</f>
        <v>0.42156029049999999</v>
      </c>
      <c r="P213" s="265">
        <f>+GAMS!P54</f>
        <v>0.44468603680000002</v>
      </c>
      <c r="Q213" s="265">
        <f>+GAMS!Q54</f>
        <v>0.46759432010000002</v>
      </c>
      <c r="R213" s="265">
        <f>+GAMS!R54</f>
        <v>0.49013233789999999</v>
      </c>
      <c r="S213" s="265">
        <f>+GAMS!S54</f>
        <v>0.51201960820000003</v>
      </c>
      <c r="T213" s="265">
        <f>+GAMS!T54</f>
        <v>0.53309812739999995</v>
      </c>
      <c r="U213" s="265">
        <f>+GAMS!U54</f>
        <v>0.55318949709999998</v>
      </c>
      <c r="V213" s="265">
        <f>+GAMS!V54</f>
        <v>0.57208974300000004</v>
      </c>
      <c r="W213" s="265">
        <f>+GAMS!W54</f>
        <v>0.58956728609999998</v>
      </c>
      <c r="X213" s="265">
        <f>+GAMS!X54</f>
        <v>0.60567499719999995</v>
      </c>
      <c r="Y213" s="265">
        <f>+GAMS!Y54</f>
        <v>0.62049544700000003</v>
      </c>
      <c r="Z213" s="265">
        <f>+GAMS!Z54</f>
        <v>0.63408838290000002</v>
      </c>
      <c r="AA213" s="265">
        <f>+GAMS!AA54</f>
        <v>0.64649771310000004</v>
      </c>
      <c r="AB213" s="265">
        <f>+GAMS!AB54</f>
        <v>0.6577555289</v>
      </c>
      <c r="AC213" s="265">
        <f>+GAMS!AC54</f>
        <v>0.66788447380000004</v>
      </c>
      <c r="AD213" s="265">
        <f>+GAMS!AD54</f>
        <v>0.67689925350000002</v>
      </c>
      <c r="AE213" s="265">
        <f>+GAMS!AE54</f>
        <v>0.68480841179999996</v>
      </c>
      <c r="AF213" s="265">
        <f>+GAMS!AF54</f>
        <v>0.69161493669999996</v>
      </c>
      <c r="AG213" s="265">
        <f>+GAMS!AG54</f>
        <v>0.69731672170000003</v>
      </c>
      <c r="AH213" s="265">
        <f>+GAMS!AH54</f>
        <v>0.70190693989999997</v>
      </c>
      <c r="AI213" s="265">
        <f>+GAMS!AI54</f>
        <v>0.70537436760000005</v>
      </c>
      <c r="AJ213" s="265">
        <f>+GAMS!AJ54</f>
        <v>0.70770369219999996</v>
      </c>
      <c r="AK213" s="265">
        <f>+GAMS!AK54</f>
        <v>0.70887584670000003</v>
      </c>
      <c r="AL213" s="265">
        <f>+GAMS!AL54</f>
        <v>0.7088684328</v>
      </c>
      <c r="AM213" s="265">
        <f>+GAMS!AM54</f>
        <v>0.70854555419999998</v>
      </c>
      <c r="AN213" s="265">
        <f>+GAMS!AN54</f>
        <v>0.70781811149999996</v>
      </c>
      <c r="AO213" s="265">
        <f>+GAMS!AO54</f>
        <v>0.70661376990000002</v>
      </c>
      <c r="AP213" s="265">
        <f>+GAMS!AP54</f>
        <v>0.70488864689999997</v>
      </c>
      <c r="AQ213" s="265">
        <f>+GAMS!AQ54</f>
        <v>0.70260920230000001</v>
      </c>
      <c r="AR213" s="265">
        <f>+GAMS!AR54</f>
        <v>0.69974558730000003</v>
      </c>
      <c r="AS213" s="265">
        <f>+GAMS!AS54</f>
        <v>0.69626924899999998</v>
      </c>
      <c r="AT213" s="265">
        <f>+GAMS!AT54</f>
        <v>0.69215207940000001</v>
      </c>
      <c r="AU213" s="265">
        <f>+GAMS!AU54</f>
        <v>0.68736612370000005</v>
      </c>
      <c r="AV213" s="265">
        <f>+GAMS!AV54</f>
        <v>0.68188350090000005</v>
      </c>
      <c r="AW213" s="265">
        <f>+GAMS!AW54</f>
        <v>0.67567641919999999</v>
      </c>
      <c r="AX213" s="265">
        <f>+GAMS!AX54</f>
        <v>0.66871725150000005</v>
      </c>
      <c r="AY213" s="265">
        <f>+GAMS!AY54</f>
        <v>0.66097865960000002</v>
      </c>
      <c r="AZ213" s="265">
        <f>+GAMS!AZ54</f>
        <v>0.65243376149999999</v>
      </c>
      <c r="BA213" s="265">
        <f>+GAMS!BA54</f>
        <v>0.64305633689999997</v>
      </c>
      <c r="BB213" s="265">
        <f>+GAMS!BB54</f>
        <v>0.63282105740000005</v>
      </c>
      <c r="BC213" s="265">
        <f>+GAMS!BC54</f>
        <v>0.62170372190000001</v>
      </c>
      <c r="BD213" s="265">
        <f>+GAMS!BD54</f>
        <v>0.60968146840000004</v>
      </c>
      <c r="BE213" s="265">
        <f>+GAMS!BE54</f>
        <v>0.59673293640000002</v>
      </c>
      <c r="BF213" s="265">
        <f>+GAMS!BF54</f>
        <v>0.5828383801</v>
      </c>
      <c r="BG213" s="265">
        <f>+GAMS!BG54</f>
        <v>0.57071058060000002</v>
      </c>
      <c r="BH213" s="265">
        <f>+GAMS!BH54</f>
        <v>0.55968975939999999</v>
      </c>
      <c r="BI213" s="265">
        <f>+GAMS!BI54</f>
        <v>0.54949315399999998</v>
      </c>
      <c r="BJ213" s="265">
        <f>+GAMS!BJ54</f>
        <v>0.53994098550000003</v>
      </c>
      <c r="BK213" s="265">
        <f>+GAMS!BK54</f>
        <v>0.53091410859999999</v>
      </c>
      <c r="BL213" s="265">
        <f>+GAMS!BL54</f>
        <v>0.5223316428</v>
      </c>
      <c r="BM213" s="265">
        <f>+GAMS!BM54</f>
        <v>0.51413718580000001</v>
      </c>
      <c r="BN213" s="265">
        <f>+GAMS!BN54</f>
        <v>0.50629016240000002</v>
      </c>
      <c r="BO213" s="265">
        <f>+GAMS!BO54</f>
        <v>0.4987603417</v>
      </c>
      <c r="BP213" s="265">
        <f>+GAMS!BP54</f>
        <v>0.49152433540000001</v>
      </c>
      <c r="BQ213" s="265">
        <f>+GAMS!BQ54</f>
        <v>0.48456334779999999</v>
      </c>
      <c r="BR213" s="265">
        <f>+GAMS!BR54</f>
        <v>0.47786172259999998</v>
      </c>
      <c r="BS213" s="265">
        <f>+GAMS!BS54</f>
        <v>0.47140599960000001</v>
      </c>
      <c r="BT213" s="265">
        <f>+GAMS!BT54</f>
        <v>0.46518429760000002</v>
      </c>
      <c r="BU213" s="265">
        <f>+GAMS!BU54</f>
        <v>0.45918590799999998</v>
      </c>
      <c r="BV213" s="265">
        <f>+GAMS!BV54</f>
        <v>0.45340102399999999</v>
      </c>
      <c r="BW213" s="265">
        <f>+GAMS!BW54</f>
        <v>0.44782055669999998</v>
      </c>
      <c r="BX213" s="265">
        <f>+GAMS!BX54</f>
        <v>0.4424360094</v>
      </c>
      <c r="BY213" s="265">
        <f>+GAMS!BY54</f>
        <v>0.4372393886</v>
      </c>
      <c r="BZ213" s="265">
        <f>+GAMS!BZ54</f>
        <v>0.43222313919999999</v>
      </c>
      <c r="CA213" s="265">
        <f>+GAMS!CA54</f>
        <v>0.42738009630000001</v>
      </c>
      <c r="CB213" s="265">
        <f>+GAMS!CB54</f>
        <v>0.42270344840000001</v>
      </c>
      <c r="CC213" s="265">
        <f>+GAMS!CC54</f>
        <v>0.41818670759999998</v>
      </c>
      <c r="CD213" s="265">
        <f>+GAMS!CD54</f>
        <v>0.41382368549999998</v>
      </c>
    </row>
    <row r="214" spans="1:82" s="265" customFormat="1" ht="21.6" customHeight="1" x14ac:dyDescent="0.25">
      <c r="A214" s="311" t="str">
        <f>+GAMS!A55</f>
        <v>Temp Box 2</v>
      </c>
      <c r="B214" s="265">
        <f>+GAMS!B55</f>
        <v>1.0994539999999999</v>
      </c>
      <c r="C214" s="265">
        <f>+GAMS!C55</f>
        <v>1.2597693021</v>
      </c>
      <c r="D214" s="265">
        <f>+GAMS!D55</f>
        <v>1.3630023632999999</v>
      </c>
      <c r="E214" s="265">
        <f>+GAMS!E55</f>
        <v>1.4458253368</v>
      </c>
      <c r="F214" s="265">
        <f>+GAMS!F55</f>
        <v>1.5214860134999999</v>
      </c>
      <c r="G214" s="265">
        <f>+GAMS!G55</f>
        <v>1.5931393274000001</v>
      </c>
      <c r="H214" s="265">
        <f>+GAMS!H55</f>
        <v>1.6609731608</v>
      </c>
      <c r="I214" s="265">
        <f>+GAMS!I55</f>
        <v>1.7257495942000001</v>
      </c>
      <c r="J214" s="265">
        <f>+GAMS!J55</f>
        <v>1.7874944311000001</v>
      </c>
      <c r="K214" s="265">
        <f>+GAMS!K55</f>
        <v>1.8457028695</v>
      </c>
      <c r="L214" s="265">
        <f>+GAMS!L55</f>
        <v>1.8997173657999999</v>
      </c>
      <c r="M214" s="265">
        <f>+GAMS!M55</f>
        <v>1.9488131903000001</v>
      </c>
      <c r="N214" s="265">
        <f>+GAMS!N55</f>
        <v>1.9922090812</v>
      </c>
      <c r="O214" s="265">
        <f>+GAMS!O55</f>
        <v>2.0290570506000001</v>
      </c>
      <c r="P214" s="265">
        <f>+GAMS!P55</f>
        <v>2.0584243697</v>
      </c>
      <c r="Q214" s="265">
        <f>+GAMS!Q55</f>
        <v>2.0792696081000002</v>
      </c>
      <c r="R214" s="265">
        <f>+GAMS!R55</f>
        <v>2.0904103459000001</v>
      </c>
      <c r="S214" s="265">
        <f>+GAMS!S55</f>
        <v>2.0855037966999999</v>
      </c>
      <c r="T214" s="265">
        <f>+GAMS!T55</f>
        <v>2.0680354141000001</v>
      </c>
      <c r="U214" s="265">
        <f>+GAMS!U55</f>
        <v>2.0379393183999999</v>
      </c>
      <c r="V214" s="265">
        <f>+GAMS!V55</f>
        <v>1.9938530639000001</v>
      </c>
      <c r="W214" s="265">
        <f>+GAMS!W55</f>
        <v>1.9339171394000001</v>
      </c>
      <c r="X214" s="265">
        <f>+GAMS!X55</f>
        <v>1.870397407</v>
      </c>
      <c r="Y214" s="265">
        <f>+GAMS!Y55</f>
        <v>1.8082960267999999</v>
      </c>
      <c r="Z214" s="265">
        <f>+GAMS!Z55</f>
        <v>1.7481108901</v>
      </c>
      <c r="AA214" s="265">
        <f>+GAMS!AA55</f>
        <v>1.6893194194000001</v>
      </c>
      <c r="AB214" s="265">
        <f>+GAMS!AB55</f>
        <v>1.6312694113999999</v>
      </c>
      <c r="AC214" s="265">
        <f>+GAMS!AC55</f>
        <v>1.5733678858</v>
      </c>
      <c r="AD214" s="265">
        <f>+GAMS!AD55</f>
        <v>1.5150993371999999</v>
      </c>
      <c r="AE214" s="265">
        <f>+GAMS!AE55</f>
        <v>1.4560446588</v>
      </c>
      <c r="AF214" s="265">
        <f>+GAMS!AF55</f>
        <v>1.3958348090999999</v>
      </c>
      <c r="AG214" s="265">
        <f>+GAMS!AG55</f>
        <v>1.3341312344</v>
      </c>
      <c r="AH214" s="265">
        <f>+GAMS!AH55</f>
        <v>1.2706165225999999</v>
      </c>
      <c r="AI214" s="265">
        <f>+GAMS!AI55</f>
        <v>1.2049897432000001</v>
      </c>
      <c r="AJ214" s="265">
        <f>+GAMS!AJ55</f>
        <v>1.1369646928999999</v>
      </c>
      <c r="AK214" s="265">
        <f>+GAMS!AK55</f>
        <v>1.0662708708999999</v>
      </c>
      <c r="AL214" s="265">
        <f>+GAMS!AL55</f>
        <v>0.99265814220000004</v>
      </c>
      <c r="AM214" s="265">
        <f>+GAMS!AM55</f>
        <v>0.95664864080000001</v>
      </c>
      <c r="AN214" s="265">
        <f>+GAMS!AN55</f>
        <v>0.92726150969999999</v>
      </c>
      <c r="AO214" s="265">
        <f>+GAMS!AO55</f>
        <v>0.89611020129999996</v>
      </c>
      <c r="AP214" s="265">
        <f>+GAMS!AP55</f>
        <v>0.86197384450000003</v>
      </c>
      <c r="AQ214" s="265">
        <f>+GAMS!AQ55</f>
        <v>0.82492675429999995</v>
      </c>
      <c r="AR214" s="265">
        <f>+GAMS!AR55</f>
        <v>0.78512760329999998</v>
      </c>
      <c r="AS214" s="265">
        <f>+GAMS!AS55</f>
        <v>0.74265353499999998</v>
      </c>
      <c r="AT214" s="265">
        <f>+GAMS!AT55</f>
        <v>0.69752010070000003</v>
      </c>
      <c r="AU214" s="265">
        <f>+GAMS!AU55</f>
        <v>0.64971187649999995</v>
      </c>
      <c r="AV214" s="265">
        <f>+GAMS!AV55</f>
        <v>0.59920086240000003</v>
      </c>
      <c r="AW214" s="265">
        <f>+GAMS!AW55</f>
        <v>0.54595618199999996</v>
      </c>
      <c r="AX214" s="265">
        <f>+GAMS!AX55</f>
        <v>0.4899496538</v>
      </c>
      <c r="AY214" s="265">
        <f>+GAMS!AY55</f>
        <v>0.43115971679999998</v>
      </c>
      <c r="AZ214" s="265">
        <f>+GAMS!AZ55</f>
        <v>0.36957470990000002</v>
      </c>
      <c r="BA214" s="265">
        <f>+GAMS!BA55</f>
        <v>0.30519571340000001</v>
      </c>
      <c r="BB214" s="265">
        <f>+GAMS!BB55</f>
        <v>0.23803873170000001</v>
      </c>
      <c r="BC214" s="265">
        <f>+GAMS!BC55</f>
        <v>0.16813576259999999</v>
      </c>
      <c r="BD214" s="265">
        <f>+GAMS!BD55</f>
        <v>9.5534277799999998E-2</v>
      </c>
      <c r="BE214" s="265">
        <f>+GAMS!BE55</f>
        <v>2.0295029499999999E-2</v>
      </c>
      <c r="BF214" s="265">
        <f>+GAMS!BF55</f>
        <v>-5.75107589E-2</v>
      </c>
      <c r="BG214" s="265">
        <f>+GAMS!BG55</f>
        <v>-1.2684977300000001E-2</v>
      </c>
      <c r="BH214" s="265">
        <f>+GAMS!BH55</f>
        <v>3.9506744099999998E-2</v>
      </c>
      <c r="BI214" s="265">
        <f>+GAMS!BI55</f>
        <v>8.1962603499999995E-2</v>
      </c>
      <c r="BJ214" s="265">
        <f>+GAMS!BJ55</f>
        <v>0.1141232011</v>
      </c>
      <c r="BK214" s="265">
        <f>+GAMS!BK55</f>
        <v>0.13843013809999999</v>
      </c>
      <c r="BL214" s="265">
        <f>+GAMS!BL55</f>
        <v>0.15723691279999999</v>
      </c>
      <c r="BM214" s="265">
        <f>+GAMS!BM55</f>
        <v>0.1722762763</v>
      </c>
      <c r="BN214" s="265">
        <f>+GAMS!BN55</f>
        <v>0.1847264471</v>
      </c>
      <c r="BO214" s="265">
        <f>+GAMS!BO55</f>
        <v>0.19536730159999999</v>
      </c>
      <c r="BP214" s="265">
        <f>+GAMS!BP55</f>
        <v>0.2047115987</v>
      </c>
      <c r="BQ214" s="265">
        <f>+GAMS!BQ55</f>
        <v>0.21309739380000001</v>
      </c>
      <c r="BR214" s="265">
        <f>+GAMS!BR55</f>
        <v>0.22074943750000001</v>
      </c>
      <c r="BS214" s="265">
        <f>+GAMS!BS55</f>
        <v>0.22781909450000001</v>
      </c>
      <c r="BT214" s="265">
        <f>+GAMS!BT55</f>
        <v>0.2344100968</v>
      </c>
      <c r="BU214" s="265">
        <f>+GAMS!BU55</f>
        <v>0.2405951217</v>
      </c>
      <c r="BV214" s="265">
        <f>+GAMS!BV55</f>
        <v>0.2464264659</v>
      </c>
      <c r="BW214" s="265">
        <f>+GAMS!BW55</f>
        <v>0.25194292930000001</v>
      </c>
      <c r="BX214" s="265">
        <f>+GAMS!BX55</f>
        <v>0.2571742655</v>
      </c>
      <c r="BY214" s="265">
        <f>+GAMS!BY55</f>
        <v>0.26214407029999998</v>
      </c>
      <c r="BZ214" s="265">
        <f>+GAMS!BZ55</f>
        <v>0.26687166499999998</v>
      </c>
      <c r="CA214" s="265">
        <f>+GAMS!CA55</f>
        <v>0.27137333429999999</v>
      </c>
      <c r="CB214" s="265">
        <f>+GAMS!CB55</f>
        <v>0.27566314710000001</v>
      </c>
      <c r="CC214" s="265">
        <f>+GAMS!CC55</f>
        <v>0.2797535069</v>
      </c>
      <c r="CD214" s="265">
        <f>+GAMS!CD55</f>
        <v>0.2836555281</v>
      </c>
    </row>
    <row r="215" spans="1:82" s="265" customFormat="1" ht="21.6" customHeight="1" x14ac:dyDescent="0.25">
      <c r="A215" s="311" t="str">
        <f>+GAMS!A56</f>
        <v>Alpha</v>
      </c>
      <c r="B215" s="265">
        <f>+GAMS!B56</f>
        <v>0.44715359049999998</v>
      </c>
      <c r="C215" s="265">
        <f>+GAMS!C56</f>
        <v>0.51186955700000003</v>
      </c>
      <c r="D215" s="265">
        <f>+GAMS!D56</f>
        <v>0.57565992269999999</v>
      </c>
      <c r="E215" s="265">
        <f>+GAMS!E56</f>
        <v>0.63150132079999999</v>
      </c>
      <c r="F215" s="265">
        <f>+GAMS!F56</f>
        <v>0.68943135369999997</v>
      </c>
      <c r="G215" s="265">
        <f>+GAMS!G56</f>
        <v>0.75044968369999998</v>
      </c>
      <c r="H215" s="265">
        <f>+GAMS!H56</f>
        <v>0.81456258879999999</v>
      </c>
      <c r="I215" s="265">
        <f>+GAMS!I56</f>
        <v>0.88062106220000003</v>
      </c>
      <c r="J215" s="265">
        <f>+GAMS!J56</f>
        <v>0.94975789990000004</v>
      </c>
      <c r="K215" s="265">
        <f>+GAMS!K56</f>
        <v>1.0217797754</v>
      </c>
      <c r="L215" s="265">
        <f>+GAMS!L56</f>
        <v>1.0963418698</v>
      </c>
      <c r="M215" s="265">
        <f>+GAMS!M56</f>
        <v>1.1729569980000001</v>
      </c>
      <c r="N215" s="265">
        <f>+GAMS!N56</f>
        <v>1.2509718006999999</v>
      </c>
      <c r="O215" s="265">
        <f>+GAMS!O56</f>
        <v>1.3295315787999999</v>
      </c>
      <c r="P215" s="265">
        <f>+GAMS!P56</f>
        <v>1.4075401278999999</v>
      </c>
      <c r="Q215" s="265">
        <f>+GAMS!Q56</f>
        <v>1.483617545</v>
      </c>
      <c r="R215" s="265">
        <f>+GAMS!R56</f>
        <v>1.556058908</v>
      </c>
      <c r="S215" s="265">
        <f>+GAMS!S56</f>
        <v>1.6177347339000001</v>
      </c>
      <c r="T215" s="265">
        <f>+GAMS!T56</f>
        <v>1.6710240049</v>
      </c>
      <c r="U215" s="265">
        <f>+GAMS!U56</f>
        <v>1.7144418476000001</v>
      </c>
      <c r="V215" s="265">
        <f>+GAMS!V56</f>
        <v>1.7456733035000001</v>
      </c>
      <c r="W215" s="265">
        <f>+GAMS!W56</f>
        <v>1.7616003176999999</v>
      </c>
      <c r="X215" s="265">
        <f>+GAMS!X56</f>
        <v>1.7420737248</v>
      </c>
      <c r="Y215" s="265">
        <f>+GAMS!Y56</f>
        <v>1.7181287199999999</v>
      </c>
      <c r="Z215" s="265">
        <f>+GAMS!Z56</f>
        <v>1.6913208985999999</v>
      </c>
      <c r="AA215" s="265">
        <f>+GAMS!AA56</f>
        <v>1.6620294813000001</v>
      </c>
      <c r="AB215" s="265">
        <f>+GAMS!AB56</f>
        <v>1.6302766355</v>
      </c>
      <c r="AC215" s="265">
        <f>+GAMS!AC56</f>
        <v>1.5959825160000001</v>
      </c>
      <c r="AD215" s="265">
        <f>+GAMS!AD56</f>
        <v>1.5590440845</v>
      </c>
      <c r="AE215" s="265">
        <f>+GAMS!AE56</f>
        <v>1.5193392213000001</v>
      </c>
      <c r="AF215" s="265">
        <f>+GAMS!AF56</f>
        <v>1.4768366679</v>
      </c>
      <c r="AG215" s="265">
        <f>+GAMS!AG56</f>
        <v>1.4315345965999999</v>
      </c>
      <c r="AH215" s="265">
        <f>+GAMS!AH56</f>
        <v>1.3834597074999999</v>
      </c>
      <c r="AI215" s="265">
        <f>+GAMS!AI56</f>
        <v>1.3326668989999999</v>
      </c>
      <c r="AJ215" s="265">
        <f>+GAMS!AJ56</f>
        <v>1.2792391069</v>
      </c>
      <c r="AK215" s="265">
        <f>+GAMS!AK56</f>
        <v>1.223287341</v>
      </c>
      <c r="AL215" s="265">
        <f>+GAMS!AL56</f>
        <v>1.164951187</v>
      </c>
      <c r="AM215" s="265">
        <f>+GAMS!AM56</f>
        <v>1.0867586682999999</v>
      </c>
      <c r="AN215" s="265">
        <f>+GAMS!AN56</f>
        <v>1.0537928403000001</v>
      </c>
      <c r="AO215" s="265">
        <f>+GAMS!AO56</f>
        <v>1.0215026345</v>
      </c>
      <c r="AP215" s="265">
        <f>+GAMS!AP56</f>
        <v>0.98836017629999995</v>
      </c>
      <c r="AQ215" s="265">
        <f>+GAMS!AQ56</f>
        <v>0.95406931679999996</v>
      </c>
      <c r="AR215" s="265">
        <f>+GAMS!AR56</f>
        <v>0.91861911549999997</v>
      </c>
      <c r="AS215" s="265">
        <f>+GAMS!AS56</f>
        <v>0.88205796219999999</v>
      </c>
      <c r="AT215" s="265">
        <f>+GAMS!AT56</f>
        <v>0.84444730859999995</v>
      </c>
      <c r="AU215" s="265">
        <f>+GAMS!AU56</f>
        <v>0.80585628050000002</v>
      </c>
      <c r="AV215" s="265">
        <f>+GAMS!AV56</f>
        <v>0.76636409780000003</v>
      </c>
      <c r="AW215" s="265">
        <f>+GAMS!AW56</f>
        <v>0.72606353310000005</v>
      </c>
      <c r="AX215" s="265">
        <f>+GAMS!AX56</f>
        <v>0.68506456319999998</v>
      </c>
      <c r="AY215" s="265">
        <f>+GAMS!AY56</f>
        <v>0.64349840780000001</v>
      </c>
      <c r="AZ215" s="265">
        <f>+GAMS!AZ56</f>
        <v>0.6015221261</v>
      </c>
      <c r="BA215" s="265">
        <f>+GAMS!BA56</f>
        <v>0.55932366479999995</v>
      </c>
      <c r="BB215" s="265">
        <f>+GAMS!BB56</f>
        <v>0.51712680109999998</v>
      </c>
      <c r="BC215" s="265">
        <f>+GAMS!BC56</f>
        <v>0.47519477199999999</v>
      </c>
      <c r="BD215" s="265">
        <f>+GAMS!BD56</f>
        <v>0.43383056619999999</v>
      </c>
      <c r="BE215" s="265">
        <f>+GAMS!BE56</f>
        <v>0.39337118809999999</v>
      </c>
      <c r="BF215" s="265">
        <f>+GAMS!BF56</f>
        <v>0.35417332039999999</v>
      </c>
      <c r="BG215" s="265">
        <f>+GAMS!BG56</f>
        <v>0.30941005510000003</v>
      </c>
      <c r="BH215" s="265">
        <f>+GAMS!BH56</f>
        <v>0.30750618909999999</v>
      </c>
      <c r="BI215" s="265">
        <f>+GAMS!BI56</f>
        <v>0.30669163980000003</v>
      </c>
      <c r="BJ215" s="265">
        <f>+GAMS!BJ56</f>
        <v>0.30599713010000001</v>
      </c>
      <c r="BK215" s="265">
        <f>+GAMS!BK56</f>
        <v>0.30523532660000002</v>
      </c>
      <c r="BL215" s="265">
        <f>+GAMS!BL56</f>
        <v>0.3043974398</v>
      </c>
      <c r="BM215" s="265">
        <f>+GAMS!BM56</f>
        <v>0.30350812399999999</v>
      </c>
      <c r="BN215" s="265">
        <f>+GAMS!BN56</f>
        <v>0.30259129029999998</v>
      </c>
      <c r="BO215" s="265">
        <f>+GAMS!BO56</f>
        <v>0.3016644315</v>
      </c>
      <c r="BP215" s="265">
        <f>+GAMS!BP56</f>
        <v>0.30073939039999997</v>
      </c>
      <c r="BQ215" s="265">
        <f>+GAMS!BQ56</f>
        <v>0.29982399539999999</v>
      </c>
      <c r="BR215" s="265">
        <f>+GAMS!BR56</f>
        <v>0.29892338540000002</v>
      </c>
      <c r="BS215" s="265">
        <f>+GAMS!BS56</f>
        <v>0.29804091830000001</v>
      </c>
      <c r="BT215" s="265">
        <f>+GAMS!BT56</f>
        <v>0.2971787649</v>
      </c>
      <c r="BU215" s="265">
        <f>+GAMS!BU56</f>
        <v>0.29633829389999999</v>
      </c>
      <c r="BV215" s="265">
        <f>+GAMS!BV56</f>
        <v>0.29552032210000001</v>
      </c>
      <c r="BW215" s="265">
        <f>+GAMS!BW56</f>
        <v>0.29472527999999998</v>
      </c>
      <c r="BX215" s="265">
        <f>+GAMS!BX56</f>
        <v>0.29395332289999998</v>
      </c>
      <c r="BY215" s="265">
        <f>+GAMS!BY56</f>
        <v>0.29320440640000001</v>
      </c>
      <c r="BZ215" s="265">
        <f>+GAMS!BZ56</f>
        <v>0.29247833950000002</v>
      </c>
      <c r="CA215" s="265">
        <f>+GAMS!CA56</f>
        <v>0.29177482269999999</v>
      </c>
      <c r="CB215" s="265">
        <f>+GAMS!CB56</f>
        <v>0.2910934758</v>
      </c>
      <c r="CC215" s="265">
        <f>+GAMS!CC56</f>
        <v>0.29043385799999999</v>
      </c>
      <c r="CD215" s="265">
        <f>+GAMS!CD56</f>
        <v>0.2897954841</v>
      </c>
    </row>
    <row r="216" spans="1:82" s="265" customFormat="1" ht="21.6" customHeight="1" x14ac:dyDescent="0.25">
      <c r="A216" s="311" t="str">
        <f>+GAMS!A57</f>
        <v>IFR</v>
      </c>
      <c r="B216" s="265">
        <f>+GAMS!B57</f>
        <v>43.959136523399998</v>
      </c>
      <c r="C216" s="265">
        <f>+GAMS!C57</f>
        <v>45.257092997299999</v>
      </c>
      <c r="D216" s="265">
        <f>+GAMS!D57</f>
        <v>46.418129862400001</v>
      </c>
      <c r="E216" s="265">
        <f>+GAMS!E57</f>
        <v>47.357637914500003</v>
      </c>
      <c r="F216" s="265">
        <f>+GAMS!F57</f>
        <v>48.269116689500002</v>
      </c>
      <c r="G216" s="265">
        <f>+GAMS!G57</f>
        <v>49.1694129316</v>
      </c>
      <c r="H216" s="265">
        <f>+GAMS!H57</f>
        <v>50.057741837199998</v>
      </c>
      <c r="I216" s="265">
        <f>+GAMS!I57</f>
        <v>50.918504232899998</v>
      </c>
      <c r="J216" s="265">
        <f>+GAMS!J57</f>
        <v>51.766577110999997</v>
      </c>
      <c r="K216" s="265">
        <f>+GAMS!K57</f>
        <v>52.598522751700003</v>
      </c>
      <c r="L216" s="265">
        <f>+GAMS!L57</f>
        <v>53.409909926200001</v>
      </c>
      <c r="M216" s="265">
        <f>+GAMS!M57</f>
        <v>54.1958307684</v>
      </c>
      <c r="N216" s="265">
        <f>+GAMS!N57</f>
        <v>54.9509695319</v>
      </c>
      <c r="O216" s="265">
        <f>+GAMS!O57</f>
        <v>55.669545734899998</v>
      </c>
      <c r="P216" s="265">
        <f>+GAMS!P57</f>
        <v>56.345205937400003</v>
      </c>
      <c r="Q216" s="265">
        <f>+GAMS!Q57</f>
        <v>56.970876781800001</v>
      </c>
      <c r="R216" s="265">
        <f>+GAMS!R57</f>
        <v>57.538575539100002</v>
      </c>
      <c r="S216" s="265">
        <f>+GAMS!S57</f>
        <v>58.001909799000003</v>
      </c>
      <c r="T216" s="265">
        <f>+GAMS!T57</f>
        <v>58.388381301899997</v>
      </c>
      <c r="U216" s="265">
        <f>+GAMS!U57</f>
        <v>58.694272808000001</v>
      </c>
      <c r="V216" s="265">
        <f>+GAMS!V57</f>
        <v>58.909530887199999</v>
      </c>
      <c r="W216" s="265">
        <f>+GAMS!W57</f>
        <v>59.017813177100003</v>
      </c>
      <c r="X216" s="265">
        <f>+GAMS!X57</f>
        <v>58.884920246299998</v>
      </c>
      <c r="Y216" s="265">
        <f>+GAMS!Y57</f>
        <v>58.719888759500002</v>
      </c>
      <c r="Z216" s="265">
        <f>+GAMS!Z57</f>
        <v>58.532358297999998</v>
      </c>
      <c r="AA216" s="265">
        <f>+GAMS!AA57</f>
        <v>58.324018408199997</v>
      </c>
      <c r="AB216" s="265">
        <f>+GAMS!AB57</f>
        <v>58.093994066299999</v>
      </c>
      <c r="AC216" s="265">
        <f>+GAMS!AC57</f>
        <v>57.840514731900001</v>
      </c>
      <c r="AD216" s="265">
        <f>+GAMS!AD57</f>
        <v>57.561413614700001</v>
      </c>
      <c r="AE216" s="265">
        <f>+GAMS!AE57</f>
        <v>57.254099633000003</v>
      </c>
      <c r="AF216" s="265">
        <f>+GAMS!AF57</f>
        <v>56.916371407500002</v>
      </c>
      <c r="AG216" s="265">
        <f>+GAMS!AG57</f>
        <v>56.545951166400002</v>
      </c>
      <c r="AH216" s="265">
        <f>+GAMS!AH57</f>
        <v>56.1404614247</v>
      </c>
      <c r="AI216" s="265">
        <f>+GAMS!AI57</f>
        <v>55.697406836799999</v>
      </c>
      <c r="AJ216" s="265">
        <f>+GAMS!AJ57</f>
        <v>55.214158741600002</v>
      </c>
      <c r="AK216" s="265">
        <f>+GAMS!AK57</f>
        <v>54.687943282500001</v>
      </c>
      <c r="AL216" s="265">
        <f>+GAMS!AL57</f>
        <v>54.115836310100001</v>
      </c>
      <c r="AM216" s="265">
        <f>+GAMS!AM57</f>
        <v>53.308293191600001</v>
      </c>
      <c r="AN216" s="265">
        <f>+GAMS!AN57</f>
        <v>52.952812862899997</v>
      </c>
      <c r="AO216" s="265">
        <f>+GAMS!AO57</f>
        <v>52.595415365699999</v>
      </c>
      <c r="AP216" s="265">
        <f>+GAMS!AP57</f>
        <v>52.2186756682</v>
      </c>
      <c r="AQ216" s="265">
        <f>+GAMS!AQ57</f>
        <v>51.817804449599997</v>
      </c>
      <c r="AR216" s="265">
        <f>+GAMS!AR57</f>
        <v>51.390923365399999</v>
      </c>
      <c r="AS216" s="265">
        <f>+GAMS!AS57</f>
        <v>50.936659264200003</v>
      </c>
      <c r="AT216" s="265">
        <f>+GAMS!AT57</f>
        <v>50.453619525999997</v>
      </c>
      <c r="AU216" s="265">
        <f>+GAMS!AU57</f>
        <v>49.940309715600002</v>
      </c>
      <c r="AV216" s="265">
        <f>+GAMS!AV57</f>
        <v>49.395138031099997</v>
      </c>
      <c r="AW216" s="265">
        <f>+GAMS!AW57</f>
        <v>48.816429344200003</v>
      </c>
      <c r="AX216" s="265">
        <f>+GAMS!AX57</f>
        <v>48.202436999</v>
      </c>
      <c r="AY216" s="265">
        <f>+GAMS!AY57</f>
        <v>47.5513532533</v>
      </c>
      <c r="AZ216" s="265">
        <f>+GAMS!AZ57</f>
        <v>46.8613204866</v>
      </c>
      <c r="BA216" s="265">
        <f>+GAMS!BA57</f>
        <v>46.130444653300003</v>
      </c>
      <c r="BB216" s="265">
        <f>+GAMS!BB57</f>
        <v>45.356811698800001</v>
      </c>
      <c r="BC216" s="265">
        <f>+GAMS!BC57</f>
        <v>44.538506810999998</v>
      </c>
      <c r="BD216" s="265">
        <f>+GAMS!BD57</f>
        <v>43.673635262300003</v>
      </c>
      <c r="BE216" s="265">
        <f>+GAMS!BE57</f>
        <v>42.760342205800001</v>
      </c>
      <c r="BF216" s="265">
        <f>+GAMS!BF57</f>
        <v>41.7968276577</v>
      </c>
      <c r="BG216" s="265">
        <f>+GAMS!BG57</f>
        <v>40.575203366799997</v>
      </c>
      <c r="BH216" s="265">
        <f>+GAMS!BH57</f>
        <v>40.519810213500001</v>
      </c>
      <c r="BI216" s="265">
        <f>+GAMS!BI57</f>
        <v>40.496015771400003</v>
      </c>
      <c r="BJ216" s="265">
        <f>+GAMS!BJ57</f>
        <v>40.475682553200002</v>
      </c>
      <c r="BK216" s="265">
        <f>+GAMS!BK57</f>
        <v>40.453330909000002</v>
      </c>
      <c r="BL216" s="265">
        <f>+GAMS!BL57</f>
        <v>40.428688330200004</v>
      </c>
      <c r="BM216" s="265">
        <f>+GAMS!BM57</f>
        <v>40.402465638300001</v>
      </c>
      <c r="BN216" s="265">
        <f>+GAMS!BN57</f>
        <v>40.3753582505</v>
      </c>
      <c r="BO216" s="265">
        <f>+GAMS!BO57</f>
        <v>40.347878336100003</v>
      </c>
      <c r="BP216" s="265">
        <f>+GAMS!BP57</f>
        <v>40.320375503400001</v>
      </c>
      <c r="BQ216" s="265">
        <f>+GAMS!BQ57</f>
        <v>40.2930834334</v>
      </c>
      <c r="BR216" s="265">
        <f>+GAMS!BR57</f>
        <v>40.266157881700003</v>
      </c>
      <c r="BS216" s="265">
        <f>+GAMS!BS57</f>
        <v>40.239702815699999</v>
      </c>
      <c r="BT216" s="265">
        <f>+GAMS!BT57</f>
        <v>40.2137875325</v>
      </c>
      <c r="BU216" s="265">
        <f>+GAMS!BU57</f>
        <v>40.188457759099997</v>
      </c>
      <c r="BV216" s="265">
        <f>+GAMS!BV57</f>
        <v>40.163742891699997</v>
      </c>
      <c r="BW216" s="265">
        <f>+GAMS!BW57</f>
        <v>40.1396607788</v>
      </c>
      <c r="BX216" s="265">
        <f>+GAMS!BX57</f>
        <v>40.116220935599998</v>
      </c>
      <c r="BY216" s="265">
        <f>+GAMS!BY57</f>
        <v>40.093426747800002</v>
      </c>
      <c r="BZ216" s="265">
        <f>+GAMS!BZ57</f>
        <v>40.071277015900002</v>
      </c>
      <c r="CA216" s="265">
        <f>+GAMS!CA57</f>
        <v>40.049767062500003</v>
      </c>
      <c r="CB216" s="265">
        <f>+GAMS!CB57</f>
        <v>40.028889546000002</v>
      </c>
      <c r="CC216" s="265">
        <f>+GAMS!CC57</f>
        <v>40.008635072399997</v>
      </c>
      <c r="CD216" s="265">
        <f>+GAMS!CD57</f>
        <v>39.988992665700003</v>
      </c>
    </row>
    <row r="217" spans="1:82" s="265" customFormat="1" ht="21.6" customHeight="1" x14ac:dyDescent="0.25">
      <c r="A217" s="311" t="str">
        <f>+GAMS!A58</f>
        <v>cacc</v>
      </c>
      <c r="B217" s="265">
        <f>+GAMS!B58</f>
        <v>334.9871986</v>
      </c>
      <c r="C217" s="265">
        <f>+GAMS!C58</f>
        <v>364.3482821801</v>
      </c>
      <c r="D217" s="265">
        <f>+GAMS!D58</f>
        <v>398.8274358809</v>
      </c>
      <c r="E217" s="265">
        <f>+GAMS!E58</f>
        <v>425.9534224816</v>
      </c>
      <c r="F217" s="265">
        <f>+GAMS!F58</f>
        <v>453.01557408359997</v>
      </c>
      <c r="G217" s="265">
        <f>+GAMS!G58</f>
        <v>480.22143464240003</v>
      </c>
      <c r="H217" s="265">
        <f>+GAMS!H58</f>
        <v>507.50423933019999</v>
      </c>
      <c r="I217" s="265">
        <f>+GAMS!I58</f>
        <v>533.88793661119996</v>
      </c>
      <c r="J217" s="265">
        <f>+GAMS!J58</f>
        <v>560.1625753994</v>
      </c>
      <c r="K217" s="265">
        <f>+GAMS!K58</f>
        <v>586.27277170000002</v>
      </c>
      <c r="L217" s="265">
        <f>+GAMS!L58</f>
        <v>612.14646096989998</v>
      </c>
      <c r="M217" s="265">
        <f>+GAMS!M58</f>
        <v>637.70341014450003</v>
      </c>
      <c r="N217" s="265">
        <f>+GAMS!N58</f>
        <v>662.85663150089999</v>
      </c>
      <c r="O217" s="265">
        <f>+GAMS!O58</f>
        <v>687.51181625950005</v>
      </c>
      <c r="P217" s="265">
        <f>+GAMS!P58</f>
        <v>711.56584706160004</v>
      </c>
      <c r="Q217" s="265">
        <f>+GAMS!Q58</f>
        <v>734.90465898000002</v>
      </c>
      <c r="R217" s="265">
        <f>+GAMS!R58</f>
        <v>757.40080322029996</v>
      </c>
      <c r="S217" s="265">
        <f>+GAMS!S58</f>
        <v>778.06446406980001</v>
      </c>
      <c r="T217" s="265">
        <f>+GAMS!T58</f>
        <v>797.61368955600005</v>
      </c>
      <c r="U217" s="265">
        <f>+GAMS!U58</f>
        <v>815.90638377590005</v>
      </c>
      <c r="V217" s="265">
        <f>+GAMS!V58</f>
        <v>832.75679456709997</v>
      </c>
      <c r="W217" s="265">
        <f>+GAMS!W58</f>
        <v>847.76318656230001</v>
      </c>
      <c r="X217" s="265">
        <f>+GAMS!X58</f>
        <v>851.16203593700004</v>
      </c>
      <c r="Y217" s="265">
        <f>+GAMS!Y58</f>
        <v>852.84064586049999</v>
      </c>
      <c r="Z217" s="265">
        <f>+GAMS!Z58</f>
        <v>853.1841224126</v>
      </c>
      <c r="AA217" s="265">
        <f>+GAMS!AA58</f>
        <v>852.38631848240004</v>
      </c>
      <c r="AB217" s="265">
        <f>+GAMS!AB58</f>
        <v>850.53711525400001</v>
      </c>
      <c r="AC217" s="265">
        <f>+GAMS!AC58</f>
        <v>847.66835021719999</v>
      </c>
      <c r="AD217" s="265">
        <f>+GAMS!AD58</f>
        <v>843.77576235940001</v>
      </c>
      <c r="AE217" s="265">
        <f>+GAMS!AE58</f>
        <v>838.81297861769997</v>
      </c>
      <c r="AF217" s="265">
        <f>+GAMS!AF58</f>
        <v>832.74437982200004</v>
      </c>
      <c r="AG217" s="265">
        <f>+GAMS!AG58</f>
        <v>825.52475945469996</v>
      </c>
      <c r="AH217" s="265">
        <f>+GAMS!AH58</f>
        <v>817.10006331700004</v>
      </c>
      <c r="AI217" s="265">
        <f>+GAMS!AI58</f>
        <v>807.40738501379997</v>
      </c>
      <c r="AJ217" s="265">
        <f>+GAMS!AJ58</f>
        <v>796.37446935440005</v>
      </c>
      <c r="AK217" s="265">
        <f>+GAMS!AK58</f>
        <v>783.91880019919995</v>
      </c>
      <c r="AL217" s="265">
        <f>+GAMS!AL58</f>
        <v>769.94621709909995</v>
      </c>
      <c r="AM217" s="265">
        <f>+GAMS!AM58</f>
        <v>735.40838787749999</v>
      </c>
      <c r="AN217" s="265">
        <f>+GAMS!AN58</f>
        <v>723.30032843959998</v>
      </c>
      <c r="AO217" s="265">
        <f>+GAMS!AO58</f>
        <v>711.58263293569996</v>
      </c>
      <c r="AP217" s="265">
        <f>+GAMS!AP58</f>
        <v>699.61544164880002</v>
      </c>
      <c r="AQ217" s="265">
        <f>+GAMS!AQ58</f>
        <v>687.13774686850002</v>
      </c>
      <c r="AR217" s="265">
        <f>+GAMS!AR58</f>
        <v>674.02244876040004</v>
      </c>
      <c r="AS217" s="265">
        <f>+GAMS!AS58</f>
        <v>660.18662468039997</v>
      </c>
      <c r="AT217" s="265">
        <f>+GAMS!AT58</f>
        <v>645.55973136919999</v>
      </c>
      <c r="AU217" s="265">
        <f>+GAMS!AU58</f>
        <v>630.07262340169996</v>
      </c>
      <c r="AV217" s="265">
        <f>+GAMS!AV58</f>
        <v>613.65377146039998</v>
      </c>
      <c r="AW217" s="265">
        <f>+GAMS!AW58</f>
        <v>596.2278715873</v>
      </c>
      <c r="AX217" s="265">
        <f>+GAMS!AX58</f>
        <v>577.71522833129995</v>
      </c>
      <c r="AY217" s="265">
        <f>+GAMS!AY58</f>
        <v>558.03141661860002</v>
      </c>
      <c r="AZ217" s="265">
        <f>+GAMS!AZ58</f>
        <v>537.08711595939997</v>
      </c>
      <c r="BA217" s="265">
        <f>+GAMS!BA58</f>
        <v>514.78815072800001</v>
      </c>
      <c r="BB217" s="265">
        <f>+GAMS!BB58</f>
        <v>491.03582512579999</v>
      </c>
      <c r="BC217" s="265">
        <f>+GAMS!BC58</f>
        <v>465.72765041529999</v>
      </c>
      <c r="BD217" s="265">
        <f>+GAMS!BD58</f>
        <v>438.75850944209998</v>
      </c>
      <c r="BE217" s="265">
        <f>+GAMS!BE58</f>
        <v>410.02214355230001</v>
      </c>
      <c r="BF217" s="265">
        <f>+GAMS!BF58</f>
        <v>379.41253238629997</v>
      </c>
      <c r="BG217" s="265">
        <f>+GAMS!BG58</f>
        <v>307.94877520530002</v>
      </c>
      <c r="BH217" s="265">
        <f>+GAMS!BH58</f>
        <v>296.00825139109998</v>
      </c>
      <c r="BI217" s="265">
        <f>+GAMS!BI58</f>
        <v>287.68434429109999</v>
      </c>
      <c r="BJ217" s="265">
        <f>+GAMS!BJ58</f>
        <v>281.65816926320002</v>
      </c>
      <c r="BK217" s="265">
        <f>+GAMS!BK58</f>
        <v>277.13221692939999</v>
      </c>
      <c r="BL217" s="265">
        <f>+GAMS!BL58</f>
        <v>273.59396293899999</v>
      </c>
      <c r="BM217" s="265">
        <f>+GAMS!BM58</f>
        <v>270.71334570980002</v>
      </c>
      <c r="BN217" s="265">
        <f>+GAMS!BN58</f>
        <v>268.27758273260002</v>
      </c>
      <c r="BO217" s="265">
        <f>+GAMS!BO58</f>
        <v>266.14930009220001</v>
      </c>
      <c r="BP217" s="265">
        <f>+GAMS!BP58</f>
        <v>264.23962305290001</v>
      </c>
      <c r="BQ217" s="265">
        <f>+GAMS!BQ58</f>
        <v>262.49086551149998</v>
      </c>
      <c r="BR217" s="265">
        <f>+GAMS!BR58</f>
        <v>260.8653894702</v>
      </c>
      <c r="BS217" s="265">
        <f>+GAMS!BS58</f>
        <v>259.33843678469998</v>
      </c>
      <c r="BT217" s="265">
        <f>+GAMS!BT58</f>
        <v>257.89351998720002</v>
      </c>
      <c r="BU217" s="265">
        <f>+GAMS!BU58</f>
        <v>256.51946158440001</v>
      </c>
      <c r="BV217" s="265">
        <f>+GAMS!BV58</f>
        <v>255.20849455039999</v>
      </c>
      <c r="BW217" s="265">
        <f>+GAMS!BW58</f>
        <v>253.9550452622</v>
      </c>
      <c r="BX217" s="265">
        <f>+GAMS!BX58</f>
        <v>252.75495475630001</v>
      </c>
      <c r="BY217" s="265">
        <f>+GAMS!BY58</f>
        <v>251.60498111960001</v>
      </c>
      <c r="BZ217" s="265">
        <f>+GAMS!BZ58</f>
        <v>250.50248192390001</v>
      </c>
      <c r="CA217" s="265">
        <f>+GAMS!CA58</f>
        <v>249.44521179239999</v>
      </c>
      <c r="CB217" s="265">
        <f>+GAMS!CB58</f>
        <v>248.4311934664</v>
      </c>
      <c r="CC217" s="265">
        <f>+GAMS!CC58</f>
        <v>247.45863572319999</v>
      </c>
      <c r="CD217" s="265">
        <f>+GAMS!CD58</f>
        <v>246.5258811093</v>
      </c>
    </row>
    <row r="218" spans="1:82" s="265" customFormat="1" ht="21.6" customHeight="1" x14ac:dyDescent="0.25">
      <c r="A218" s="311" t="str">
        <f>+GAMS!A59</f>
        <v>ccatot</v>
      </c>
      <c r="B218" s="265">
        <f>+GAMS!B59</f>
        <v>633.5</v>
      </c>
      <c r="C218" s="265">
        <f>+GAMS!C59</f>
        <v>692.06683046989997</v>
      </c>
      <c r="D218" s="265">
        <f>+GAMS!D59</f>
        <v>750.59154783869997</v>
      </c>
      <c r="E218" s="265">
        <f>+GAMS!E59</f>
        <v>802.62002481479999</v>
      </c>
      <c r="F218" s="265">
        <f>+GAMS!F59</f>
        <v>854.7953029647</v>
      </c>
      <c r="G218" s="265">
        <f>+GAMS!G59</f>
        <v>906.91204039349998</v>
      </c>
      <c r="H218" s="265">
        <f>+GAMS!H59</f>
        <v>958.50742292639995</v>
      </c>
      <c r="I218" s="265">
        <f>+GAMS!I59</f>
        <v>1009.0473988769</v>
      </c>
      <c r="J218" s="265">
        <f>+GAMS!J59</f>
        <v>1058.9786517226</v>
      </c>
      <c r="K218" s="265">
        <f>+GAMS!K59</f>
        <v>1107.9262413488</v>
      </c>
      <c r="L218" s="265">
        <f>+GAMS!L59</f>
        <v>1155.4758116068001</v>
      </c>
      <c r="M218" s="265">
        <f>+GAMS!M59</f>
        <v>1201.1686442332</v>
      </c>
      <c r="N218" s="265">
        <f>+GAMS!N59</f>
        <v>1244.496162596</v>
      </c>
      <c r="O218" s="265">
        <f>+GAMS!O59</f>
        <v>1284.8939754935</v>
      </c>
      <c r="P218" s="265">
        <f>+GAMS!P59</f>
        <v>1321.7354251792001</v>
      </c>
      <c r="Q218" s="265">
        <f>+GAMS!Q59</f>
        <v>1354.3244617396999</v>
      </c>
      <c r="R218" s="265">
        <f>+GAMS!R59</f>
        <v>1381.8873831886999</v>
      </c>
      <c r="S218" s="265">
        <f>+GAMS!S59</f>
        <v>1403.5622337458001</v>
      </c>
      <c r="T218" s="265">
        <f>+GAMS!T59</f>
        <v>1419.3593505342001</v>
      </c>
      <c r="U218" s="265">
        <f>+GAMS!U59</f>
        <v>1428.3960121957</v>
      </c>
      <c r="V218" s="265">
        <f>+GAMS!V59</f>
        <v>1429.6739175482001</v>
      </c>
      <c r="W218" s="265">
        <f>+GAMS!W59</f>
        <v>1422.0505602434</v>
      </c>
      <c r="X218" s="265">
        <f>+GAMS!X59</f>
        <v>1404.3869552942001</v>
      </c>
      <c r="Y218" s="265">
        <f>+GAMS!Y59</f>
        <v>1385.7418584510999</v>
      </c>
      <c r="Z218" s="265">
        <f>+GAMS!Z59</f>
        <v>1366.0365826252</v>
      </c>
      <c r="AA218" s="265">
        <f>+GAMS!AA59</f>
        <v>1345.1934604899</v>
      </c>
      <c r="AB218" s="265">
        <f>+GAMS!AB59</f>
        <v>1323.1332720805001</v>
      </c>
      <c r="AC218" s="265">
        <f>+GAMS!AC59</f>
        <v>1299.7736073323999</v>
      </c>
      <c r="AD218" s="265">
        <f>+GAMS!AD59</f>
        <v>1275.0278190288</v>
      </c>
      <c r="AE218" s="265">
        <f>+GAMS!AE59</f>
        <v>1248.8066636762001</v>
      </c>
      <c r="AF218" s="265">
        <f>+GAMS!AF59</f>
        <v>1221.0410336549</v>
      </c>
      <c r="AG218" s="265">
        <f>+GAMS!AG59</f>
        <v>1191.6595764305</v>
      </c>
      <c r="AH218" s="265">
        <f>+GAMS!AH59</f>
        <v>1160.5887307068001</v>
      </c>
      <c r="AI218" s="265">
        <f>+GAMS!AI59</f>
        <v>1127.7528375541001</v>
      </c>
      <c r="AJ218" s="265">
        <f>+GAMS!AJ59</f>
        <v>1093.0743886197999</v>
      </c>
      <c r="AK218" s="265">
        <f>+GAMS!AK59</f>
        <v>1056.4745412484001</v>
      </c>
      <c r="AL218" s="265">
        <f>+GAMS!AL59</f>
        <v>1017.8741618409</v>
      </c>
      <c r="AM218" s="265">
        <f>+GAMS!AM59</f>
        <v>977.19591765200005</v>
      </c>
      <c r="AN218" s="265">
        <f>+GAMS!AN59</f>
        <v>955.78218211139995</v>
      </c>
      <c r="AO218" s="265">
        <f>+GAMS!AO59</f>
        <v>933.22959996249995</v>
      </c>
      <c r="AP218" s="265">
        <f>+GAMS!AP59</f>
        <v>909.51055021879995</v>
      </c>
      <c r="AQ218" s="265">
        <f>+GAMS!AQ59</f>
        <v>884.5926501463</v>
      </c>
      <c r="AR218" s="265">
        <f>+GAMS!AR59</f>
        <v>858.4398327952</v>
      </c>
      <c r="AS218" s="265">
        <f>+GAMS!AS59</f>
        <v>831.01316899660003</v>
      </c>
      <c r="AT218" s="265">
        <f>+GAMS!AT59</f>
        <v>802.27146650990005</v>
      </c>
      <c r="AU218" s="265">
        <f>+GAMS!AU59</f>
        <v>772.17170512289999</v>
      </c>
      <c r="AV218" s="265">
        <f>+GAMS!AV59</f>
        <v>740.6693561523</v>
      </c>
      <c r="AW218" s="265">
        <f>+GAMS!AW59</f>
        <v>707.71862132180001</v>
      </c>
      <c r="AX218" s="265">
        <f>+GAMS!AX59</f>
        <v>673.27261558589998</v>
      </c>
      <c r="AY218" s="265">
        <f>+GAMS!AY59</f>
        <v>637.28351117650004</v>
      </c>
      <c r="AZ218" s="265">
        <f>+GAMS!AZ59</f>
        <v>599.70265512510002</v>
      </c>
      <c r="BA218" s="265">
        <f>+GAMS!BA59</f>
        <v>560.4806690035</v>
      </c>
      <c r="BB218" s="265">
        <f>+GAMS!BB59</f>
        <v>519.56753714019999</v>
      </c>
      <c r="BC218" s="265">
        <f>+GAMS!BC59</f>
        <v>476.91268777200003</v>
      </c>
      <c r="BD218" s="265">
        <f>+GAMS!BD59</f>
        <v>432.46507026739999</v>
      </c>
      <c r="BE218" s="265">
        <f>+GAMS!BE59</f>
        <v>386.17323057030001</v>
      </c>
      <c r="BF218" s="265">
        <f>+GAMS!BF59</f>
        <v>337.98538626850001</v>
      </c>
      <c r="BG218" s="265">
        <f>+GAMS!BG59</f>
        <v>287.84950216549998</v>
      </c>
      <c r="BH218" s="265">
        <f>+GAMS!BH59</f>
        <v>287.84950216549998</v>
      </c>
      <c r="BI218" s="265">
        <f>+GAMS!BI59</f>
        <v>287.84950216549998</v>
      </c>
      <c r="BJ218" s="265">
        <f>+GAMS!BJ59</f>
        <v>287.84950216549998</v>
      </c>
      <c r="BK218" s="265">
        <f>+GAMS!BK59</f>
        <v>287.84950216549998</v>
      </c>
      <c r="BL218" s="265">
        <f>+GAMS!BL59</f>
        <v>287.84950216549998</v>
      </c>
      <c r="BM218" s="265">
        <f>+GAMS!BM59</f>
        <v>287.84950216549998</v>
      </c>
      <c r="BN218" s="265">
        <f>+GAMS!BN59</f>
        <v>287.84950216549998</v>
      </c>
      <c r="BO218" s="265">
        <f>+GAMS!BO59</f>
        <v>287.84950216549998</v>
      </c>
      <c r="BP218" s="265">
        <f>+GAMS!BP59</f>
        <v>287.84950216549998</v>
      </c>
      <c r="BQ218" s="265">
        <f>+GAMS!BQ59</f>
        <v>287.84950216549998</v>
      </c>
      <c r="BR218" s="265">
        <f>+GAMS!BR59</f>
        <v>287.84950216549998</v>
      </c>
      <c r="BS218" s="265">
        <f>+GAMS!BS59</f>
        <v>287.84950216549998</v>
      </c>
      <c r="BT218" s="265">
        <f>+GAMS!BT59</f>
        <v>287.84950216549998</v>
      </c>
      <c r="BU218" s="265">
        <f>+GAMS!BU59</f>
        <v>287.84950216549998</v>
      </c>
      <c r="BV218" s="265">
        <f>+GAMS!BV59</f>
        <v>287.84950216549998</v>
      </c>
      <c r="BW218" s="265">
        <f>+GAMS!BW59</f>
        <v>287.84950216549998</v>
      </c>
      <c r="BX218" s="265">
        <f>+GAMS!BX59</f>
        <v>287.84950216549998</v>
      </c>
      <c r="BY218" s="265">
        <f>+GAMS!BY59</f>
        <v>287.84950216549998</v>
      </c>
      <c r="BZ218" s="265">
        <f>+GAMS!BZ59</f>
        <v>287.84950216549998</v>
      </c>
      <c r="CA218" s="265">
        <f>+GAMS!CA59</f>
        <v>287.84950216549998</v>
      </c>
      <c r="CB218" s="265">
        <f>+GAMS!CB59</f>
        <v>287.84950216549998</v>
      </c>
      <c r="CC218" s="265">
        <f>+GAMS!CC59</f>
        <v>287.84950216549998</v>
      </c>
      <c r="CD218" s="265">
        <f>+GAMS!CD59</f>
        <v>287.84950216549998</v>
      </c>
    </row>
    <row r="219" spans="1:82" s="265" customFormat="1" ht="21.6" customHeight="1" x14ac:dyDescent="0.25">
      <c r="A219" s="311" t="str">
        <f>+GAMS!A60</f>
        <v>Share of output net zero emissions</v>
      </c>
      <c r="B219" s="265">
        <f>+GAMS!B60</f>
        <v>0.1090617324</v>
      </c>
      <c r="C219" s="265">
        <f>+GAMS!C60</f>
        <v>9.5430263299999998E-2</v>
      </c>
      <c r="D219" s="265">
        <f>+GAMS!D60</f>
        <v>8.3747326400000002E-2</v>
      </c>
      <c r="E219" s="265">
        <f>+GAMS!E60</f>
        <v>7.3701141400000003E-2</v>
      </c>
      <c r="F219" s="265">
        <f>+GAMS!F60</f>
        <v>6.5034725700000004E-2</v>
      </c>
      <c r="G219" s="265">
        <f>+GAMS!G60</f>
        <v>5.7535466600000001E-2</v>
      </c>
      <c r="H219" s="265">
        <f>+GAMS!H60</f>
        <v>5.1026818299999999E-2</v>
      </c>
      <c r="I219" s="265">
        <f>+GAMS!I60</f>
        <v>4.7449565300000003E-2</v>
      </c>
      <c r="J219" s="265">
        <f>+GAMS!J60</f>
        <v>4.4223235399999998E-2</v>
      </c>
      <c r="K219" s="265">
        <f>+GAMS!K60</f>
        <v>4.1305879400000002E-2</v>
      </c>
      <c r="L219" s="265">
        <f>+GAMS!L60</f>
        <v>3.8661303600000002E-2</v>
      </c>
      <c r="M219" s="265">
        <f>+GAMS!M60</f>
        <v>3.6258188099999998E-2</v>
      </c>
      <c r="N219" s="265">
        <f>+GAMS!N60</f>
        <v>3.4069353500000003E-2</v>
      </c>
      <c r="O219" s="265">
        <f>+GAMS!O60</f>
        <v>3.2071148100000002E-2</v>
      </c>
      <c r="P219" s="265">
        <f>+GAMS!P60</f>
        <v>3.0242935200000001E-2</v>
      </c>
      <c r="Q219" s="265">
        <f>+GAMS!Q60</f>
        <v>2.8566661699999999E-2</v>
      </c>
      <c r="R219" s="265">
        <f>+GAMS!R60</f>
        <v>2.7026495000000001E-2</v>
      </c>
      <c r="S219" s="265">
        <f>+GAMS!S60</f>
        <v>2.58623298E-2</v>
      </c>
      <c r="T219" s="265">
        <f>+GAMS!T60</f>
        <v>2.47869784E-2</v>
      </c>
      <c r="U219" s="265">
        <f>+GAMS!U60</f>
        <v>2.3791971700000001E-2</v>
      </c>
      <c r="V219" s="265">
        <f>+GAMS!V60</f>
        <v>2.2869788499999998E-2</v>
      </c>
      <c r="W219" s="265">
        <f>+GAMS!W60</f>
        <v>2.2013735E-2</v>
      </c>
      <c r="X219" s="265">
        <f>+GAMS!X60</f>
        <v>2.12178414E-2</v>
      </c>
      <c r="Y219" s="265">
        <f>+GAMS!Y60</f>
        <v>2.04767725E-2</v>
      </c>
      <c r="Z219" s="265">
        <f>+GAMS!Z60</f>
        <v>1.9785751099999999E-2</v>
      </c>
      <c r="AA219" s="265">
        <f>+GAMS!AA60</f>
        <v>1.9140490999999999E-2</v>
      </c>
      <c r="AB219" s="265">
        <f>+GAMS!AB60</f>
        <v>1.8537140000000001E-2</v>
      </c>
      <c r="AC219" s="265">
        <f>+GAMS!AC60</f>
        <v>1.79722288E-2</v>
      </c>
      <c r="AD219" s="265">
        <f>+GAMS!AD60</f>
        <v>1.7441069199999999E-2</v>
      </c>
      <c r="AE219" s="265">
        <f>+GAMS!AE60</f>
        <v>1.6925607700000001E-2</v>
      </c>
      <c r="AF219" s="265">
        <f>+GAMS!AF60</f>
        <v>1.6425380400000002E-2</v>
      </c>
      <c r="AG219" s="265">
        <f>+GAMS!AG60</f>
        <v>1.5939937000000001E-2</v>
      </c>
      <c r="AH219" s="265">
        <f>+GAMS!AH60</f>
        <v>1.54688407E-2</v>
      </c>
      <c r="AI219" s="265">
        <f>+GAMS!AI60</f>
        <v>1.50116674E-2</v>
      </c>
      <c r="AJ219" s="265">
        <f>+GAMS!AJ60</f>
        <v>1.45680056E-2</v>
      </c>
      <c r="AK219" s="265">
        <f>+GAMS!AK60</f>
        <v>1.41374559E-2</v>
      </c>
      <c r="AL219" s="265">
        <f>+GAMS!AL60</f>
        <v>1.3719630999999999E-2</v>
      </c>
      <c r="AM219" s="265">
        <f>+GAMS!AM60</f>
        <v>1.3314154599999999E-2</v>
      </c>
      <c r="AN219" s="265">
        <f>+GAMS!AN60</f>
        <v>1.29206619E-2</v>
      </c>
      <c r="AO219" s="265">
        <f>+GAMS!AO60</f>
        <v>1.25387986E-2</v>
      </c>
      <c r="AP219" s="265">
        <f>+GAMS!AP60</f>
        <v>1.2168221099999999E-2</v>
      </c>
      <c r="AQ219" s="265">
        <f>+GAMS!AQ60</f>
        <v>1.18085958E-2</v>
      </c>
      <c r="AR219" s="265">
        <f>+GAMS!AR60</f>
        <v>1.14595991E-2</v>
      </c>
      <c r="AS219" s="265">
        <f>+GAMS!AS60</f>
        <v>1.11209167E-2</v>
      </c>
      <c r="AT219" s="265">
        <f>+GAMS!AT60</f>
        <v>1.0792243999999999E-2</v>
      </c>
      <c r="AU219" s="265">
        <f>+GAMS!AU60</f>
        <v>1.0473284899999999E-2</v>
      </c>
      <c r="AV219" s="265">
        <f>+GAMS!AV60</f>
        <v>1.0163752599999999E-2</v>
      </c>
      <c r="AW219" s="265">
        <f>+GAMS!AW60</f>
        <v>9.8633682999999996E-3</v>
      </c>
      <c r="AX219" s="265">
        <f>+GAMS!AX60</f>
        <v>9.5718616999999999E-3</v>
      </c>
      <c r="AY219" s="265">
        <f>+GAMS!AY60</f>
        <v>9.2889705000000003E-3</v>
      </c>
      <c r="AZ219" s="265">
        <f>+GAMS!AZ60</f>
        <v>9.0144399000000007E-3</v>
      </c>
      <c r="BA219" s="265">
        <f>+GAMS!BA60</f>
        <v>8.7480228999999993E-3</v>
      </c>
      <c r="BB219" s="265">
        <f>+GAMS!BB60</f>
        <v>8.4894797999999997E-3</v>
      </c>
      <c r="BC219" s="265">
        <f>+GAMS!BC60</f>
        <v>8.2385776999999993E-3</v>
      </c>
      <c r="BD219" s="265">
        <f>+GAMS!BD60</f>
        <v>7.9950909999999993E-3</v>
      </c>
      <c r="BE219" s="265">
        <f>+GAMS!BE60</f>
        <v>7.7588003000000003E-3</v>
      </c>
      <c r="BF219" s="265">
        <f>+GAMS!BF60</f>
        <v>7.5294931000000004E-3</v>
      </c>
      <c r="BG219" s="265">
        <f>+GAMS!BG60</f>
        <v>7.3069629999999997E-3</v>
      </c>
      <c r="BH219" s="265">
        <f>+GAMS!BH60</f>
        <v>7.0910095999999999E-3</v>
      </c>
      <c r="BI219" s="265">
        <f>+GAMS!BI60</f>
        <v>6.8814386000000003E-3</v>
      </c>
      <c r="BJ219" s="265">
        <f>+GAMS!BJ60</f>
        <v>6.6780613000000004E-3</v>
      </c>
      <c r="BK219" s="265">
        <f>+GAMS!BK60</f>
        <v>6.4806947999999998E-3</v>
      </c>
      <c r="BL219" s="265">
        <f>+GAMS!BL60</f>
        <v>6.2891613000000002E-3</v>
      </c>
      <c r="BM219" s="265">
        <f>+GAMS!BM60</f>
        <v>6.1032884999999999E-3</v>
      </c>
      <c r="BN219" s="265">
        <f>+GAMS!BN60</f>
        <v>5.9229091000000001E-3</v>
      </c>
      <c r="BO219" s="265">
        <f>+GAMS!BO60</f>
        <v>5.7478605999999998E-3</v>
      </c>
      <c r="BP219" s="265">
        <f>+GAMS!BP60</f>
        <v>5.5779857000000004E-3</v>
      </c>
      <c r="BQ219" s="265">
        <f>+GAMS!BQ60</f>
        <v>5.4131313000000004E-3</v>
      </c>
      <c r="BR219" s="265">
        <f>+GAMS!BR60</f>
        <v>5.2531491E-3</v>
      </c>
      <c r="BS219" s="265">
        <f>+GAMS!BS60</f>
        <v>5.0978951000000003E-3</v>
      </c>
      <c r="BT219" s="265">
        <f>+GAMS!BT60</f>
        <v>4.9472294999999998E-3</v>
      </c>
      <c r="BU219" s="265">
        <f>+GAMS!BU60</f>
        <v>4.8010168000000002E-3</v>
      </c>
      <c r="BV219" s="265">
        <f>+GAMS!BV60</f>
        <v>4.6591252999999997E-3</v>
      </c>
      <c r="BW219" s="265">
        <f>+GAMS!BW60</f>
        <v>4.5214273000000003E-3</v>
      </c>
      <c r="BX219" s="265">
        <f>+GAMS!BX60</f>
        <v>4.3877990000000004E-3</v>
      </c>
      <c r="BY219" s="265">
        <f>+GAMS!BY60</f>
        <v>4.2581199000000002E-3</v>
      </c>
      <c r="BZ219" s="265">
        <f>+GAMS!BZ60</f>
        <v>4.1322733999999998E-3</v>
      </c>
      <c r="CA219" s="265">
        <f>+GAMS!CA60</f>
        <v>4.0101462999999997E-3</v>
      </c>
      <c r="CB219" s="265">
        <f>+GAMS!CB60</f>
        <v>3.8916286E-3</v>
      </c>
      <c r="CC219" s="265">
        <f>+GAMS!CC60</f>
        <v>3.7766136E-3</v>
      </c>
      <c r="CD219" s="265">
        <f>+GAMS!CD60</f>
        <v>3.6649978E-3</v>
      </c>
    </row>
    <row r="220" spans="1:82" s="265" customFormat="1" ht="21.6" customHeight="1" x14ac:dyDescent="0.25">
      <c r="A220" s="311" t="str">
        <f>+GAMS!A61</f>
        <v>Growth p.c. cons (log)</v>
      </c>
      <c r="B220" s="265">
        <f>+GAMS!B61</f>
        <v>0</v>
      </c>
      <c r="C220" s="265">
        <f>+GAMS!C61</f>
        <v>2.0685156900000001E-2</v>
      </c>
      <c r="D220" s="265">
        <f>+GAMS!D61</f>
        <v>2.0086368399999999E-2</v>
      </c>
      <c r="E220" s="265">
        <f>+GAMS!E61</f>
        <v>1.9741705799999999E-2</v>
      </c>
      <c r="F220" s="265">
        <f>+GAMS!F61</f>
        <v>1.9444441100000001E-2</v>
      </c>
      <c r="G220" s="265">
        <f>+GAMS!G61</f>
        <v>1.91702149E-2</v>
      </c>
      <c r="H220" s="265">
        <f>+GAMS!H61</f>
        <v>1.89186337E-2</v>
      </c>
      <c r="I220" s="265">
        <f>+GAMS!I61</f>
        <v>1.8676358399999999E-2</v>
      </c>
      <c r="J220" s="265">
        <f>+GAMS!J61</f>
        <v>1.8442051599999999E-2</v>
      </c>
      <c r="K220" s="265">
        <f>+GAMS!K61</f>
        <v>1.82163059E-2</v>
      </c>
      <c r="L220" s="265">
        <f>+GAMS!L61</f>
        <v>1.79994999E-2</v>
      </c>
      <c r="M220" s="265">
        <f>+GAMS!M61</f>
        <v>1.7791918800000001E-2</v>
      </c>
      <c r="N220" s="265">
        <f>+GAMS!N61</f>
        <v>1.75939889E-2</v>
      </c>
      <c r="O220" s="265">
        <f>+GAMS!O61</f>
        <v>1.7406548300000001E-2</v>
      </c>
      <c r="P220" s="265">
        <f>+GAMS!P61</f>
        <v>1.7231246499999998E-2</v>
      </c>
      <c r="Q220" s="265">
        <f>+GAMS!Q61</f>
        <v>1.7071279599999999E-2</v>
      </c>
      <c r="R220" s="265">
        <f>+GAMS!R61</f>
        <v>1.6932863999999999E-2</v>
      </c>
      <c r="S220" s="265">
        <f>+GAMS!S61</f>
        <v>1.6822389600000001E-2</v>
      </c>
      <c r="T220" s="265">
        <f>+GAMS!T61</f>
        <v>1.67228297E-2</v>
      </c>
      <c r="U220" s="265">
        <f>+GAMS!U61</f>
        <v>1.6646046500000001E-2</v>
      </c>
      <c r="V220" s="265">
        <f>+GAMS!V61</f>
        <v>1.66175457E-2</v>
      </c>
      <c r="W220" s="265">
        <f>+GAMS!W61</f>
        <v>1.6686604899999999E-2</v>
      </c>
      <c r="X220" s="265">
        <f>+GAMS!X61</f>
        <v>1.6929884400000001E-2</v>
      </c>
      <c r="Y220" s="265">
        <f>+GAMS!Y61</f>
        <v>1.6982527000000001E-2</v>
      </c>
      <c r="Z220" s="265">
        <f>+GAMS!Z61</f>
        <v>1.6935354900000001E-2</v>
      </c>
      <c r="AA220" s="265">
        <f>+GAMS!AA61</f>
        <v>1.68383678E-2</v>
      </c>
      <c r="AB220" s="265">
        <f>+GAMS!AB61</f>
        <v>1.6718019899999999E-2</v>
      </c>
      <c r="AC220" s="265">
        <f>+GAMS!AC61</f>
        <v>1.6588052999999998E-2</v>
      </c>
      <c r="AD220" s="265">
        <f>+GAMS!AD61</f>
        <v>1.6455780199999999E-2</v>
      </c>
      <c r="AE220" s="265">
        <f>+GAMS!AE61</f>
        <v>1.6326200900000001E-2</v>
      </c>
      <c r="AF220" s="265">
        <f>+GAMS!AF61</f>
        <v>1.61997197E-2</v>
      </c>
      <c r="AG220" s="265">
        <f>+GAMS!AG61</f>
        <v>1.6076969E-2</v>
      </c>
      <c r="AH220" s="265">
        <f>+GAMS!AH61</f>
        <v>1.5959262200000001E-2</v>
      </c>
      <c r="AI220" s="265">
        <f>+GAMS!AI61</f>
        <v>1.58493174E-2</v>
      </c>
      <c r="AJ220" s="265">
        <f>+GAMS!AJ61</f>
        <v>1.5752566199999998E-2</v>
      </c>
      <c r="AK220" s="265">
        <f>+GAMS!AK61</f>
        <v>1.5679585199999999E-2</v>
      </c>
      <c r="AL220" s="265">
        <f>+GAMS!AL61</f>
        <v>1.5650566099999999E-2</v>
      </c>
      <c r="AM220" s="265">
        <f>+GAMS!AM61</f>
        <v>1.52272528E-2</v>
      </c>
      <c r="AN220" s="265">
        <f>+GAMS!AN61</f>
        <v>1.55072722E-2</v>
      </c>
      <c r="AO220" s="265">
        <f>+GAMS!AO61</f>
        <v>1.52332167E-2</v>
      </c>
      <c r="AP220" s="265">
        <f>+GAMS!AP61</f>
        <v>1.50148096E-2</v>
      </c>
      <c r="AQ220" s="265">
        <f>+GAMS!AQ61</f>
        <v>1.48322696E-2</v>
      </c>
      <c r="AR220" s="265">
        <f>+GAMS!AR61</f>
        <v>1.4673812200000001E-2</v>
      </c>
      <c r="AS220" s="265">
        <f>+GAMS!AS61</f>
        <v>1.4531774399999999E-2</v>
      </c>
      <c r="AT220" s="265">
        <f>+GAMS!AT61</f>
        <v>1.44009814E-2</v>
      </c>
      <c r="AU220" s="265">
        <f>+GAMS!AU61</f>
        <v>1.4277883200000001E-2</v>
      </c>
      <c r="AV220" s="265">
        <f>+GAMS!AV61</f>
        <v>1.4160022899999999E-2</v>
      </c>
      <c r="AW220" s="265">
        <f>+GAMS!AW61</f>
        <v>1.4045684100000001E-2</v>
      </c>
      <c r="AX220" s="265">
        <f>+GAMS!AX61</f>
        <v>1.39336537E-2</v>
      </c>
      <c r="AY220" s="265">
        <f>+GAMS!AY61</f>
        <v>1.3823060200000001E-2</v>
      </c>
      <c r="AZ220" s="265">
        <f>+GAMS!AZ61</f>
        <v>1.37132652E-2</v>
      </c>
      <c r="BA220" s="265">
        <f>+GAMS!BA61</f>
        <v>1.36037902E-2</v>
      </c>
      <c r="BB220" s="265">
        <f>+GAMS!BB61</f>
        <v>1.34942694E-2</v>
      </c>
      <c r="BC220" s="265">
        <f>+GAMS!BC61</f>
        <v>1.3384418699999999E-2</v>
      </c>
      <c r="BD220" s="265">
        <f>+GAMS!BD61</f>
        <v>1.3274016600000001E-2</v>
      </c>
      <c r="BE220" s="265">
        <f>+GAMS!BE61</f>
        <v>1.3162891100000001E-2</v>
      </c>
      <c r="BF220" s="265">
        <f>+GAMS!BF61</f>
        <v>1.30509102E-2</v>
      </c>
      <c r="BG220" s="265">
        <f>+GAMS!BG61</f>
        <v>1.3048985500000001E-2</v>
      </c>
      <c r="BH220" s="265">
        <f>+GAMS!BH61</f>
        <v>1.27471615E-2</v>
      </c>
      <c r="BI220" s="265">
        <f>+GAMS!BI61</f>
        <v>1.26334319E-2</v>
      </c>
      <c r="BJ220" s="265">
        <f>+GAMS!BJ61</f>
        <v>1.2529630700000001E-2</v>
      </c>
      <c r="BK220" s="265">
        <f>+GAMS!BK61</f>
        <v>1.2430587200000001E-2</v>
      </c>
      <c r="BL220" s="265">
        <f>+GAMS!BL61</f>
        <v>1.2334057900000001E-2</v>
      </c>
      <c r="BM220" s="265">
        <f>+GAMS!BM61</f>
        <v>1.22390381E-2</v>
      </c>
      <c r="BN220" s="265">
        <f>+GAMS!BN61</f>
        <v>1.2145062200000001E-2</v>
      </c>
      <c r="BO220" s="265">
        <f>+GAMS!BO61</f>
        <v>1.20519111E-2</v>
      </c>
      <c r="BP220" s="265">
        <f>+GAMS!BP61</f>
        <v>1.19594838E-2</v>
      </c>
      <c r="BQ220" s="265">
        <f>+GAMS!BQ61</f>
        <v>1.18677369E-2</v>
      </c>
      <c r="BR220" s="265">
        <f>+GAMS!BR61</f>
        <v>1.1776655699999999E-2</v>
      </c>
      <c r="BS220" s="265">
        <f>+GAMS!BS61</f>
        <v>1.1686238200000001E-2</v>
      </c>
      <c r="BT220" s="265">
        <f>+GAMS!BT61</f>
        <v>1.1596487500000001E-2</v>
      </c>
      <c r="BU220" s="265">
        <f>+GAMS!BU61</f>
        <v>1.1507408199999999E-2</v>
      </c>
      <c r="BV220" s="265">
        <f>+GAMS!BV61</f>
        <v>1.14190039E-2</v>
      </c>
      <c r="BW220" s="265">
        <f>+GAMS!BW61</f>
        <v>1.13312772E-2</v>
      </c>
      <c r="BX220" s="265">
        <f>+GAMS!BX61</f>
        <v>1.1244229200000001E-2</v>
      </c>
      <c r="BY220" s="265">
        <f>+GAMS!BY61</f>
        <v>1.1157859399999999E-2</v>
      </c>
      <c r="BZ220" s="265">
        <f>+GAMS!BZ61</f>
        <v>1.10721664E-2</v>
      </c>
      <c r="CA220" s="265">
        <f>+GAMS!CA61</f>
        <v>1.09871476E-2</v>
      </c>
      <c r="CB220" s="265">
        <f>+GAMS!CB61</f>
        <v>1.09027998E-2</v>
      </c>
      <c r="CC220" s="265">
        <f>+GAMS!CC61</f>
        <v>1.08191191E-2</v>
      </c>
      <c r="CD220" s="265">
        <f>+GAMS!CD61</f>
        <v>1.0736101200000001E-2</v>
      </c>
    </row>
    <row r="221" spans="1:82" s="265" customFormat="1" ht="21.6" customHeight="1" x14ac:dyDescent="0.25">
      <c r="A221" s="311" t="str">
        <f>+GAMS!A62</f>
        <v>Change interest rate</v>
      </c>
      <c r="B221" s="265">
        <f>+GAMS!B62</f>
        <v>0</v>
      </c>
      <c r="C221" s="265">
        <f>+GAMS!C62</f>
        <v>4.5425248600000002E-2</v>
      </c>
      <c r="D221" s="265">
        <f>+GAMS!D62</f>
        <v>-1.0202518000000001E-3</v>
      </c>
      <c r="E221" s="265">
        <f>+GAMS!E62</f>
        <v>-7.7898509999999998E-4</v>
      </c>
      <c r="F221" s="265">
        <f>+GAMS!F62</f>
        <v>-7.3411009999999998E-4</v>
      </c>
      <c r="G221" s="265">
        <f>+GAMS!G62</f>
        <v>-7.1237649999999998E-4</v>
      </c>
      <c r="H221" s="265">
        <f>+GAMS!H62</f>
        <v>-6.9101679999999997E-4</v>
      </c>
      <c r="I221" s="265">
        <f>+GAMS!I62</f>
        <v>-6.8232959999999995E-4</v>
      </c>
      <c r="J221" s="265">
        <f>+GAMS!J62</f>
        <v>-6.7491269999999997E-4</v>
      </c>
      <c r="K221" s="265">
        <f>+GAMS!K62</f>
        <v>-6.6693310000000001E-4</v>
      </c>
      <c r="L221" s="265">
        <f>+GAMS!L62</f>
        <v>-6.5859390000000005E-4</v>
      </c>
      <c r="M221" s="265">
        <f>+GAMS!M62</f>
        <v>-6.4998390000000001E-4</v>
      </c>
      <c r="N221" s="265">
        <f>+GAMS!N62</f>
        <v>-6.4096889999999999E-4</v>
      </c>
      <c r="O221" s="265">
        <f>+GAMS!O62</f>
        <v>-6.3115779999999998E-4</v>
      </c>
      <c r="P221" s="265">
        <f>+GAMS!P62</f>
        <v>-6.1977989999999997E-4</v>
      </c>
      <c r="Q221" s="265">
        <f>+GAMS!Q62</f>
        <v>-6.0536559999999995E-4</v>
      </c>
      <c r="R221" s="265">
        <f>+GAMS!R62</f>
        <v>-5.8504599999999998E-4</v>
      </c>
      <c r="S221" s="265">
        <f>+GAMS!S62</f>
        <v>-5.5865609999999997E-4</v>
      </c>
      <c r="T221" s="265">
        <f>+GAMS!T62</f>
        <v>-5.4844150000000005E-4</v>
      </c>
      <c r="U221" s="265">
        <f>+GAMS!U62</f>
        <v>-5.2695789999999997E-4</v>
      </c>
      <c r="V221" s="265">
        <f>+GAMS!V62</f>
        <v>-4.8124410000000001E-4</v>
      </c>
      <c r="W221" s="265">
        <f>+GAMS!W62</f>
        <v>-3.8871659999999998E-4</v>
      </c>
      <c r="X221" s="265">
        <f>+GAMS!X62</f>
        <v>-2.2336200000000001E-4</v>
      </c>
      <c r="Y221" s="265">
        <f>+GAMS!Y62</f>
        <v>-4.0462179999999998E-4</v>
      </c>
      <c r="Z221" s="265">
        <f>+GAMS!Z62</f>
        <v>-4.9960049999999995E-4</v>
      </c>
      <c r="AA221" s="265">
        <f>+GAMS!AA62</f>
        <v>-5.470796E-4</v>
      </c>
      <c r="AB221" s="265">
        <f>+GAMS!AB62</f>
        <v>-5.6942750000000002E-4</v>
      </c>
      <c r="AC221" s="265">
        <f>+GAMS!AC62</f>
        <v>-5.7872049999999997E-4</v>
      </c>
      <c r="AD221" s="265">
        <f>+GAMS!AD62</f>
        <v>-5.8106629999999998E-4</v>
      </c>
      <c r="AE221" s="265">
        <f>+GAMS!AE62</f>
        <v>-5.7866280000000003E-4</v>
      </c>
      <c r="AF221" s="265">
        <f>+GAMS!AF62</f>
        <v>-5.7587489999999996E-4</v>
      </c>
      <c r="AG221" s="265">
        <f>+GAMS!AG62</f>
        <v>-5.7248650000000004E-4</v>
      </c>
      <c r="AH221" s="265">
        <f>+GAMS!AH62</f>
        <v>-5.6785029999999995E-4</v>
      </c>
      <c r="AI221" s="265">
        <f>+GAMS!AI62</f>
        <v>-5.6063209999999996E-4</v>
      </c>
      <c r="AJ221" s="265">
        <f>+GAMS!AJ62</f>
        <v>-5.4825380000000001E-4</v>
      </c>
      <c r="AK221" s="265">
        <f>+GAMS!AK62</f>
        <v>-5.2582810000000003E-4</v>
      </c>
      <c r="AL221" s="265">
        <f>+GAMS!AL62</f>
        <v>-4.8422020000000001E-4</v>
      </c>
      <c r="AM221" s="265">
        <f>+GAMS!AM62</f>
        <v>-8.5895579999999995E-4</v>
      </c>
      <c r="AN221" s="265">
        <f>+GAMS!AN62</f>
        <v>-1.9094580000000001E-4</v>
      </c>
      <c r="AO221" s="265">
        <f>+GAMS!AO62</f>
        <v>-7.1747309999999997E-4</v>
      </c>
      <c r="AP221" s="265">
        <f>+GAMS!AP62</f>
        <v>-6.6476350000000003E-4</v>
      </c>
      <c r="AQ221" s="265">
        <f>+GAMS!AQ62</f>
        <v>-6.3084619999999997E-4</v>
      </c>
      <c r="AR221" s="265">
        <f>+GAMS!AR62</f>
        <v>-6.0812409999999996E-4</v>
      </c>
      <c r="AS221" s="265">
        <f>+GAMS!AS62</f>
        <v>-5.9268220000000004E-4</v>
      </c>
      <c r="AT221" s="265">
        <f>+GAMS!AT62</f>
        <v>-5.8215630000000001E-4</v>
      </c>
      <c r="AU221" s="265">
        <f>+GAMS!AU62</f>
        <v>-5.7500300000000004E-4</v>
      </c>
      <c r="AV221" s="265">
        <f>+GAMS!AV62</f>
        <v>-5.7018399999999995E-4</v>
      </c>
      <c r="AW221" s="265">
        <f>+GAMS!AW62</f>
        <v>-5.669955E-4</v>
      </c>
      <c r="AX221" s="265">
        <f>+GAMS!AX62</f>
        <v>1.0382364999999999E-2</v>
      </c>
      <c r="AY221" s="265">
        <f>+GAMS!AY62</f>
        <v>-1.050638E-4</v>
      </c>
      <c r="AZ221" s="265">
        <f>+GAMS!AZ62</f>
        <v>-1.0430530000000001E-4</v>
      </c>
      <c r="BA221" s="265">
        <f>+GAMS!BA62</f>
        <v>-1.040012E-4</v>
      </c>
      <c r="BB221" s="265">
        <f>+GAMS!BB62</f>
        <v>-1.040448E-4</v>
      </c>
      <c r="BC221" s="265">
        <f>+GAMS!BC62</f>
        <v>-1.0435820000000001E-4</v>
      </c>
      <c r="BD221" s="265">
        <f>+GAMS!BD62</f>
        <v>-1.04882E-4</v>
      </c>
      <c r="BE221" s="265">
        <f>+GAMS!BE62</f>
        <v>-1.0556920000000001E-4</v>
      </c>
      <c r="BF221" s="265">
        <f>+GAMS!BF62</f>
        <v>-1.0638190000000001E-4</v>
      </c>
      <c r="BG221" s="265">
        <f>+GAMS!BG62</f>
        <v>-1.8283999999999999E-6</v>
      </c>
      <c r="BH221" s="265">
        <f>+GAMS!BH62</f>
        <v>-2.8673279999999999E-4</v>
      </c>
      <c r="BI221" s="265">
        <f>+GAMS!BI62</f>
        <v>-1.080432E-4</v>
      </c>
      <c r="BJ221" s="265">
        <f>+GAMS!BJ62</f>
        <v>-9.8611100000000002E-5</v>
      </c>
      <c r="BK221" s="265">
        <f>+GAMS!BK62</f>
        <v>-9.4091299999999998E-5</v>
      </c>
      <c r="BL221" s="265">
        <f>+GAMS!BL62</f>
        <v>-9.1702799999999999E-5</v>
      </c>
      <c r="BM221" s="265">
        <f>+GAMS!BM62</f>
        <v>-9.0268799999999999E-5</v>
      </c>
      <c r="BN221" s="265">
        <f>+GAMS!BN62</f>
        <v>-8.9277099999999999E-5</v>
      </c>
      <c r="BO221" s="265">
        <f>+GAMS!BO62</f>
        <v>-8.8493500000000002E-5</v>
      </c>
      <c r="BP221" s="265">
        <f>+GAMS!BP62</f>
        <v>-8.7806000000000006E-5</v>
      </c>
      <c r="BQ221" s="265">
        <f>+GAMS!BQ62</f>
        <v>-8.7159500000000005E-5</v>
      </c>
      <c r="BR221" s="265">
        <f>+GAMS!BR62</f>
        <v>-8.65271E-5</v>
      </c>
      <c r="BS221" s="265">
        <f>+GAMS!BS62</f>
        <v>-8.5896599999999993E-5</v>
      </c>
      <c r="BT221" s="265">
        <f>+GAMS!BT62</f>
        <v>-8.5263099999999993E-5</v>
      </c>
      <c r="BU221" s="265">
        <f>+GAMS!BU62</f>
        <v>-8.4625399999999998E-5</v>
      </c>
      <c r="BV221" s="265">
        <f>+GAMS!BV62</f>
        <v>-8.3984099999999994E-5</v>
      </c>
      <c r="BW221" s="265">
        <f>+GAMS!BW62</f>
        <v>-8.3340300000000006E-5</v>
      </c>
      <c r="BX221" s="265">
        <f>+GAMS!BX62</f>
        <v>-8.2695599999999995E-5</v>
      </c>
      <c r="BY221" s="265">
        <f>+GAMS!BY62</f>
        <v>-8.2051299999999998E-5</v>
      </c>
      <c r="BZ221" s="265">
        <f>+GAMS!BZ62</f>
        <v>-8.1408400000000005E-5</v>
      </c>
      <c r="CA221" s="265">
        <f>+GAMS!CA62</f>
        <v>-8.0767900000000003E-5</v>
      </c>
      <c r="CB221" s="265">
        <f>+GAMS!CB62</f>
        <v>-8.0130399999999994E-5</v>
      </c>
      <c r="CC221" s="265">
        <f>+GAMS!CC62</f>
        <v>-7.9496699999999994E-5</v>
      </c>
      <c r="CD221" s="265">
        <f>+GAMS!CD62</f>
        <v>-7.8866899999999995E-5</v>
      </c>
    </row>
    <row r="222" spans="1:82" s="265" customFormat="1" ht="21.6" customHeight="1" x14ac:dyDescent="0.25">
      <c r="A222" s="311" t="str">
        <f>+GAMS!A63</f>
        <v>Precautionary effect</v>
      </c>
      <c r="B222" s="265">
        <f>+GAMS!B63</f>
        <v>0</v>
      </c>
      <c r="C222" s="265">
        <f>+GAMS!C63</f>
        <v>-2.25625E-4</v>
      </c>
      <c r="D222" s="265">
        <f>+GAMS!D63</f>
        <v>-4.5124999999999999E-4</v>
      </c>
      <c r="E222" s="265">
        <f>+GAMS!E63</f>
        <v>-6.7687499999999996E-4</v>
      </c>
      <c r="F222" s="265">
        <f>+GAMS!F63</f>
        <v>-9.0249999999999998E-4</v>
      </c>
      <c r="G222" s="265">
        <f>+GAMS!G63</f>
        <v>-1.128125E-3</v>
      </c>
      <c r="H222" s="265">
        <f>+GAMS!H63</f>
        <v>-1.3537499999999999E-3</v>
      </c>
      <c r="I222" s="265">
        <f>+GAMS!I63</f>
        <v>-1.579375E-3</v>
      </c>
      <c r="J222" s="265">
        <f>+GAMS!J63</f>
        <v>-1.805E-3</v>
      </c>
      <c r="K222" s="265">
        <f>+GAMS!K63</f>
        <v>-2.0306249999999999E-3</v>
      </c>
      <c r="L222" s="265">
        <f>+GAMS!L63</f>
        <v>-2.25625E-3</v>
      </c>
      <c r="M222" s="265">
        <f>+GAMS!M63</f>
        <v>-2.4818750000000001E-3</v>
      </c>
      <c r="N222" s="265">
        <f>+GAMS!N63</f>
        <v>-2.7074999999999998E-3</v>
      </c>
      <c r="O222" s="265">
        <f>+GAMS!O63</f>
        <v>-2.933125E-3</v>
      </c>
      <c r="P222" s="265">
        <f>+GAMS!P63</f>
        <v>-3.1587500000000001E-3</v>
      </c>
      <c r="Q222" s="265">
        <f>+GAMS!Q63</f>
        <v>-3.3843749999999998E-3</v>
      </c>
      <c r="R222" s="265">
        <f>+GAMS!R63</f>
        <v>-3.6099999999999999E-3</v>
      </c>
      <c r="S222" s="265">
        <f>+GAMS!S63</f>
        <v>-3.8356250000000001E-3</v>
      </c>
      <c r="T222" s="265">
        <f>+GAMS!T63</f>
        <v>-4.0612499999999998E-3</v>
      </c>
      <c r="U222" s="265">
        <f>+GAMS!U63</f>
        <v>-4.2868749999999999E-3</v>
      </c>
      <c r="V222" s="265">
        <f>+GAMS!V63</f>
        <v>-4.5125E-3</v>
      </c>
      <c r="W222" s="265">
        <f>+GAMS!W63</f>
        <v>-4.7381250000000001E-3</v>
      </c>
      <c r="X222" s="265">
        <f>+GAMS!X63</f>
        <v>-4.9637500000000003E-3</v>
      </c>
      <c r="Y222" s="265">
        <f>+GAMS!Y63</f>
        <v>-5.1893750000000004E-3</v>
      </c>
      <c r="Z222" s="265">
        <f>+GAMS!Z63</f>
        <v>-5.4149999999999997E-3</v>
      </c>
      <c r="AA222" s="265">
        <f>+GAMS!AA63</f>
        <v>-5.6406249999999998E-3</v>
      </c>
      <c r="AB222" s="265">
        <f>+GAMS!AB63</f>
        <v>-5.8662499999999999E-3</v>
      </c>
      <c r="AC222" s="265">
        <f>+GAMS!AC63</f>
        <v>-6.0918750000000001E-3</v>
      </c>
      <c r="AD222" s="265">
        <f>+GAMS!AD63</f>
        <v>-6.3175000000000002E-3</v>
      </c>
      <c r="AE222" s="265">
        <f>+GAMS!AE63</f>
        <v>-6.5431250000000003E-3</v>
      </c>
      <c r="AF222" s="265">
        <f>+GAMS!AF63</f>
        <v>-6.7687499999999996E-3</v>
      </c>
      <c r="AG222" s="265">
        <f>+GAMS!AG63</f>
        <v>-6.9943749999999997E-3</v>
      </c>
      <c r="AH222" s="265">
        <f>+GAMS!AH63</f>
        <v>-7.2199999999999999E-3</v>
      </c>
      <c r="AI222" s="265">
        <f>+GAMS!AI63</f>
        <v>-7.445625E-3</v>
      </c>
      <c r="AJ222" s="265">
        <f>+GAMS!AJ63</f>
        <v>-7.6712500000000001E-3</v>
      </c>
      <c r="AK222" s="265">
        <f>+GAMS!AK63</f>
        <v>-7.8968749999999994E-3</v>
      </c>
      <c r="AL222" s="265">
        <f>+GAMS!AL63</f>
        <v>-8.1224999999999995E-3</v>
      </c>
      <c r="AM222" s="265">
        <f>+GAMS!AM63</f>
        <v>-8.3481249999999996E-3</v>
      </c>
      <c r="AN222" s="265">
        <f>+GAMS!AN63</f>
        <v>-8.5737499999999998E-3</v>
      </c>
      <c r="AO222" s="265">
        <f>+GAMS!AO63</f>
        <v>-8.7993749999999999E-3</v>
      </c>
      <c r="AP222" s="265">
        <f>+GAMS!AP63</f>
        <v>-9.025E-3</v>
      </c>
      <c r="AQ222" s="265">
        <f>+GAMS!AQ63</f>
        <v>-9.2506250000000002E-3</v>
      </c>
      <c r="AR222" s="265">
        <f>+GAMS!AR63</f>
        <v>-9.4762500000000003E-3</v>
      </c>
      <c r="AS222" s="265">
        <f>+GAMS!AS63</f>
        <v>-9.7018750000000004E-3</v>
      </c>
      <c r="AT222" s="265">
        <f>+GAMS!AT63</f>
        <v>-9.9275000000000006E-3</v>
      </c>
      <c r="AU222" s="265">
        <f>+GAMS!AU63</f>
        <v>-1.0153125000000001E-2</v>
      </c>
      <c r="AV222" s="265">
        <f>+GAMS!AV63</f>
        <v>-1.0378750000000001E-2</v>
      </c>
      <c r="AW222" s="265">
        <f>+GAMS!AW63</f>
        <v>-1.0604374999999999E-2</v>
      </c>
      <c r="AX222" s="265">
        <f>+GAMS!AX63</f>
        <v>-1.0604374999999999E-2</v>
      </c>
      <c r="AY222" s="265">
        <f>+GAMS!AY63</f>
        <v>-1.0604374999999999E-2</v>
      </c>
      <c r="AZ222" s="265">
        <f>+GAMS!AZ63</f>
        <v>-1.0604374999999999E-2</v>
      </c>
      <c r="BA222" s="265">
        <f>+GAMS!BA63</f>
        <v>-1.0604374999999999E-2</v>
      </c>
      <c r="BB222" s="265">
        <f>+GAMS!BB63</f>
        <v>-1.0604374999999999E-2</v>
      </c>
      <c r="BC222" s="265">
        <f>+GAMS!BC63</f>
        <v>-1.0604374999999999E-2</v>
      </c>
      <c r="BD222" s="265">
        <f>+GAMS!BD63</f>
        <v>-1.0604374999999999E-2</v>
      </c>
      <c r="BE222" s="265">
        <f>+GAMS!BE63</f>
        <v>-1.0604374999999999E-2</v>
      </c>
      <c r="BF222" s="265">
        <f>+GAMS!BF63</f>
        <v>-1.0604374999999999E-2</v>
      </c>
      <c r="BG222" s="265">
        <f>+GAMS!BG63</f>
        <v>-1.0604374999999999E-2</v>
      </c>
      <c r="BH222" s="265">
        <f>+GAMS!BH63</f>
        <v>-1.0604374999999999E-2</v>
      </c>
      <c r="BI222" s="265">
        <f>+GAMS!BI63</f>
        <v>-1.0604374999999999E-2</v>
      </c>
      <c r="BJ222" s="265">
        <f>+GAMS!BJ63</f>
        <v>-1.0604374999999999E-2</v>
      </c>
      <c r="BK222" s="265">
        <f>+GAMS!BK63</f>
        <v>-1.0604374999999999E-2</v>
      </c>
      <c r="BL222" s="265">
        <f>+GAMS!BL63</f>
        <v>-1.0604374999999999E-2</v>
      </c>
      <c r="BM222" s="265">
        <f>+GAMS!BM63</f>
        <v>-1.0604374999999999E-2</v>
      </c>
      <c r="BN222" s="265">
        <f>+GAMS!BN63</f>
        <v>-1.0604374999999999E-2</v>
      </c>
      <c r="BO222" s="265">
        <f>+GAMS!BO63</f>
        <v>-1.0604374999999999E-2</v>
      </c>
      <c r="BP222" s="265">
        <f>+GAMS!BP63</f>
        <v>-1.0604374999999999E-2</v>
      </c>
      <c r="BQ222" s="265">
        <f>+GAMS!BQ63</f>
        <v>-1.0604374999999999E-2</v>
      </c>
      <c r="BR222" s="265">
        <f>+GAMS!BR63</f>
        <v>-1.0604374999999999E-2</v>
      </c>
      <c r="BS222" s="265">
        <f>+GAMS!BS63</f>
        <v>-1.0604374999999999E-2</v>
      </c>
      <c r="BT222" s="265">
        <f>+GAMS!BT63</f>
        <v>-1.0604374999999999E-2</v>
      </c>
      <c r="BU222" s="265">
        <f>+GAMS!BU63</f>
        <v>-1.0604374999999999E-2</v>
      </c>
      <c r="BV222" s="265">
        <f>+GAMS!BV63</f>
        <v>-1.0604374999999999E-2</v>
      </c>
      <c r="BW222" s="265">
        <f>+GAMS!BW63</f>
        <v>-1.0604374999999999E-2</v>
      </c>
      <c r="BX222" s="265">
        <f>+GAMS!BX63</f>
        <v>-1.0604374999999999E-2</v>
      </c>
      <c r="BY222" s="265">
        <f>+GAMS!BY63</f>
        <v>-1.0604374999999999E-2</v>
      </c>
      <c r="BZ222" s="265">
        <f>+GAMS!BZ63</f>
        <v>-1.0604374999999999E-2</v>
      </c>
      <c r="CA222" s="265">
        <f>+GAMS!CA63</f>
        <v>-1.0604374999999999E-2</v>
      </c>
      <c r="CB222" s="265">
        <f>+GAMS!CB63</f>
        <v>-1.0604374999999999E-2</v>
      </c>
      <c r="CC222" s="265">
        <f>+GAMS!CC63</f>
        <v>-1.0604374999999999E-2</v>
      </c>
      <c r="CD222" s="265">
        <f>+GAMS!CD63</f>
        <v>-1.0604374999999999E-2</v>
      </c>
    </row>
    <row r="223" spans="1:82" s="265" customFormat="1" ht="21.6" customHeight="1" x14ac:dyDescent="0.25">
      <c r="A223" s="311" t="str">
        <f>+GAMS!A64</f>
        <v>Long interest rate(%)</v>
      </c>
      <c r="B223" s="265">
        <f>+GAMS!B64</f>
        <v>0</v>
      </c>
      <c r="C223" s="265">
        <f>+GAMS!C64</f>
        <v>4.5425248600000002E-2</v>
      </c>
      <c r="D223" s="265">
        <f>+GAMS!D64</f>
        <v>4.4915122699999997E-2</v>
      </c>
      <c r="E223" s="265">
        <f>+GAMS!E64</f>
        <v>4.4485418999999998E-2</v>
      </c>
      <c r="F223" s="265">
        <f>+GAMS!F64</f>
        <v>4.4087039600000003E-2</v>
      </c>
      <c r="G223" s="265">
        <f>+GAMS!G64</f>
        <v>4.3705536699999999E-2</v>
      </c>
      <c r="H223" s="265">
        <f>+GAMS!H64</f>
        <v>4.3336031999999997E-2</v>
      </c>
      <c r="I223" s="265">
        <f>+GAMS!I64</f>
        <v>4.2974624400000001E-2</v>
      </c>
      <c r="J223" s="265">
        <f>+GAMS!J64</f>
        <v>4.2619204500000001E-2</v>
      </c>
      <c r="K223" s="265">
        <f>+GAMS!K64</f>
        <v>4.2268663200000001E-2</v>
      </c>
      <c r="L223" s="265">
        <f>+GAMS!L64</f>
        <v>4.1922370799999997E-2</v>
      </c>
      <c r="M223" s="265">
        <f>+GAMS!M64</f>
        <v>4.15799512E-2</v>
      </c>
      <c r="N223" s="265">
        <f>+GAMS!N64</f>
        <v>4.1241187399999997E-2</v>
      </c>
      <c r="O223" s="265">
        <f>+GAMS!O64</f>
        <v>4.0905990599999997E-2</v>
      </c>
      <c r="P223" s="265">
        <f>+GAMS!P64</f>
        <v>4.0574408999999999E-2</v>
      </c>
      <c r="Q223" s="265">
        <f>+GAMS!Q64</f>
        <v>4.0246680600000001E-2</v>
      </c>
      <c r="R223" s="265">
        <f>+GAMS!R64</f>
        <v>3.9923352799999999E-2</v>
      </c>
      <c r="S223" s="265">
        <f>+GAMS!S64</f>
        <v>3.9605201499999999E-2</v>
      </c>
      <c r="T223" s="265">
        <f>+GAMS!T64</f>
        <v>3.9291931400000001E-2</v>
      </c>
      <c r="U223" s="265">
        <f>+GAMS!U64</f>
        <v>3.8983902399999999E-2</v>
      </c>
      <c r="V223" s="265">
        <f>+GAMS!V64</f>
        <v>3.86826142E-2</v>
      </c>
      <c r="W223" s="265">
        <f>+GAMS!W64</f>
        <v>3.83915097E-2</v>
      </c>
      <c r="X223" s="265">
        <f>+GAMS!X64</f>
        <v>3.8116716500000002E-2</v>
      </c>
      <c r="Y223" s="265">
        <f>+GAMS!Y64</f>
        <v>3.7848225999999999E-2</v>
      </c>
      <c r="Z223" s="265">
        <f>+GAMS!Z64</f>
        <v>3.7581293100000003E-2</v>
      </c>
      <c r="AA223" s="265">
        <f>+GAMS!AA64</f>
        <v>3.7313831700000001E-2</v>
      </c>
      <c r="AB223" s="265">
        <f>+GAMS!AB64</f>
        <v>3.7045043100000001E-2</v>
      </c>
      <c r="AC223" s="265">
        <f>+GAMS!AC64</f>
        <v>3.6774730700000001E-2</v>
      </c>
      <c r="AD223" s="265">
        <f>+GAMS!AD64</f>
        <v>3.6502974000000001E-2</v>
      </c>
      <c r="AE223" s="265">
        <f>+GAMS!AE64</f>
        <v>3.6230005199999998E-2</v>
      </c>
      <c r="AF223" s="265">
        <f>+GAMS!AF64</f>
        <v>3.5956038500000002E-2</v>
      </c>
      <c r="AG223" s="265">
        <f>+GAMS!AG64</f>
        <v>3.56812798E-2</v>
      </c>
      <c r="AH223" s="265">
        <f>+GAMS!AH64</f>
        <v>3.5405948100000001E-2</v>
      </c>
      <c r="AI223" s="265">
        <f>+GAMS!AI64</f>
        <v>3.5130314400000001E-2</v>
      </c>
      <c r="AJ223" s="265">
        <f>+GAMS!AJ64</f>
        <v>3.4854769299999998E-2</v>
      </c>
      <c r="AK223" s="265">
        <f>+GAMS!AK64</f>
        <v>3.4579946E-2</v>
      </c>
      <c r="AL223" s="265">
        <f>+GAMS!AL64</f>
        <v>3.4306940100000002E-2</v>
      </c>
      <c r="AM223" s="265">
        <f>+GAMS!AM64</f>
        <v>3.4025476300000003E-2</v>
      </c>
      <c r="AN223" s="265">
        <f>+GAMS!AN64</f>
        <v>3.3753801399999998E-2</v>
      </c>
      <c r="AO223" s="265">
        <f>+GAMS!AO64</f>
        <v>3.3477661899999997E-2</v>
      </c>
      <c r="AP223" s="265">
        <f>+GAMS!AP64</f>
        <v>3.3198710200000002E-2</v>
      </c>
      <c r="AQ223" s="265">
        <f>+GAMS!AQ64</f>
        <v>3.2917979399999998E-2</v>
      </c>
      <c r="AR223" s="265">
        <f>+GAMS!AR64</f>
        <v>3.2636137699999998E-2</v>
      </c>
      <c r="AS223" s="265">
        <f>+GAMS!AS64</f>
        <v>3.2353621499999999E-2</v>
      </c>
      <c r="AT223" s="265">
        <f>+GAMS!AT64</f>
        <v>3.20707161E-2</v>
      </c>
      <c r="AU223" s="265">
        <f>+GAMS!AU64</f>
        <v>3.1787606500000003E-2</v>
      </c>
      <c r="AV223" s="265">
        <f>+GAMS!AV64</f>
        <v>3.1504410699999999E-2</v>
      </c>
      <c r="AW223" s="265">
        <f>+GAMS!AW64</f>
        <v>3.1221202100000001E-2</v>
      </c>
      <c r="AX223" s="265">
        <f>+GAMS!AX64</f>
        <v>3.1166092999999999E-2</v>
      </c>
      <c r="AY223" s="265">
        <f>+GAMS!AY64</f>
        <v>3.1111089200000001E-2</v>
      </c>
      <c r="AZ223" s="265">
        <f>+GAMS!AZ64</f>
        <v>3.1056199400000001E-2</v>
      </c>
      <c r="BA223" s="265">
        <f>+GAMS!BA64</f>
        <v>3.1001422899999999E-2</v>
      </c>
      <c r="BB223" s="265">
        <f>+GAMS!BB64</f>
        <v>3.0946752399999999E-2</v>
      </c>
      <c r="BC223" s="265">
        <f>+GAMS!BC64</f>
        <v>3.0892175800000001E-2</v>
      </c>
      <c r="BD223" s="265">
        <f>+GAMS!BD64</f>
        <v>3.0837678399999999E-2</v>
      </c>
      <c r="BE223" s="265">
        <f>+GAMS!BE64</f>
        <v>3.0783243200000001E-2</v>
      </c>
      <c r="BF223" s="265">
        <f>+GAMS!BF64</f>
        <v>3.0728852500000001E-2</v>
      </c>
      <c r="BG223" s="265">
        <f>+GAMS!BG64</f>
        <v>3.0676338099999999E-2</v>
      </c>
      <c r="BH223" s="265">
        <f>+GAMS!BH64</f>
        <v>3.0620690999999998E-2</v>
      </c>
      <c r="BI223" s="265">
        <f>+GAMS!BI64</f>
        <v>3.05650989E-2</v>
      </c>
      <c r="BJ223" s="265">
        <f>+GAMS!BJ64</f>
        <v>3.05097163E-2</v>
      </c>
      <c r="BK223" s="265">
        <f>+GAMS!BK64</f>
        <v>3.0454607200000001E-2</v>
      </c>
      <c r="BL223" s="265">
        <f>+GAMS!BL64</f>
        <v>3.0399796600000001E-2</v>
      </c>
      <c r="BM223" s="265">
        <f>+GAMS!BM64</f>
        <v>3.0345293200000002E-2</v>
      </c>
      <c r="BN223" s="265">
        <f>+GAMS!BN64</f>
        <v>3.02910981E-2</v>
      </c>
      <c r="BO223" s="265">
        <f>+GAMS!BO64</f>
        <v>3.0237209099999999E-2</v>
      </c>
      <c r="BP223" s="265">
        <f>+GAMS!BP64</f>
        <v>3.0183622800000001E-2</v>
      </c>
      <c r="BQ223" s="265">
        <f>+GAMS!BQ64</f>
        <v>3.0130335099999999E-2</v>
      </c>
      <c r="BR223" s="265">
        <f>+GAMS!BR64</f>
        <v>3.0077342199999999E-2</v>
      </c>
      <c r="BS223" s="265">
        <f>+GAMS!BS64</f>
        <v>3.0024640500000001E-2</v>
      </c>
      <c r="BT223" s="265">
        <f>+GAMS!BT64</f>
        <v>2.9972226500000001E-2</v>
      </c>
      <c r="BU223" s="265">
        <f>+GAMS!BU64</f>
        <v>2.9920097100000001E-2</v>
      </c>
      <c r="BV223" s="265">
        <f>+GAMS!BV64</f>
        <v>2.9868249199999999E-2</v>
      </c>
      <c r="BW223" s="265">
        <f>+GAMS!BW64</f>
        <v>2.9816680200000001E-2</v>
      </c>
      <c r="BX223" s="265">
        <f>+GAMS!BX64</f>
        <v>2.9765387399999999E-2</v>
      </c>
      <c r="BY223" s="265">
        <f>+GAMS!BY64</f>
        <v>2.9714368500000001E-2</v>
      </c>
      <c r="BZ223" s="265">
        <f>+GAMS!BZ64</f>
        <v>2.96636209E-2</v>
      </c>
      <c r="CA223" s="265">
        <f>+GAMS!CA64</f>
        <v>2.96131426E-2</v>
      </c>
      <c r="CB223" s="265">
        <f>+GAMS!CB64</f>
        <v>2.95629312E-2</v>
      </c>
      <c r="CC223" s="265">
        <f>+GAMS!CC64</f>
        <v>2.9512984799999999E-2</v>
      </c>
      <c r="CD223" s="265">
        <f>+GAMS!CD64</f>
        <v>2.9463301099999999E-2</v>
      </c>
    </row>
    <row r="224" spans="1:82" s="265" customFormat="1" ht="21.6" customHeight="1" x14ac:dyDescent="0.25">
      <c r="A224" s="311" t="str">
        <f>+GAMS!A65</f>
        <v>RR1</v>
      </c>
      <c r="B224" s="265">
        <f>+GAMS!B65</f>
        <v>1</v>
      </c>
      <c r="C224" s="265">
        <f>+GAMS!C65</f>
        <v>0.87809543089999997</v>
      </c>
      <c r="D224" s="265">
        <f>+GAMS!D65</f>
        <v>0.77105158579999999</v>
      </c>
      <c r="E224" s="265">
        <f>+GAMS!E65</f>
        <v>0.67705687449999996</v>
      </c>
      <c r="F224" s="265">
        <f>+GAMS!F65</f>
        <v>0.59452054799999998</v>
      </c>
      <c r="G224" s="265">
        <f>+GAMS!G65</f>
        <v>0.52204577679999997</v>
      </c>
      <c r="H224" s="265">
        <f>+GAMS!H65</f>
        <v>0.45840601130000003</v>
      </c>
      <c r="I224" s="265">
        <f>+GAMS!I65</f>
        <v>0.40252422399999999</v>
      </c>
      <c r="J224" s="265">
        <f>+GAMS!J65</f>
        <v>0.35345468200000002</v>
      </c>
      <c r="K224" s="265">
        <f>+GAMS!K65</f>
        <v>0.31036694129999998</v>
      </c>
      <c r="L224" s="265">
        <f>+GAMS!L65</f>
        <v>0.27253179300000002</v>
      </c>
      <c r="M224" s="265">
        <f>+GAMS!M65</f>
        <v>0.2393089222</v>
      </c>
      <c r="N224" s="265">
        <f>+GAMS!N65</f>
        <v>0.2101360712</v>
      </c>
      <c r="O224" s="265">
        <f>+GAMS!O65</f>
        <v>0.18451952399999999</v>
      </c>
      <c r="P224" s="265">
        <f>+GAMS!P65</f>
        <v>0.16202575089999999</v>
      </c>
      <c r="Q224" s="265">
        <f>+GAMS!Q65</f>
        <v>0.1422740716</v>
      </c>
      <c r="R224" s="265">
        <f>+GAMS!R65</f>
        <v>0.1249302122</v>
      </c>
      <c r="S224" s="265">
        <f>+GAMS!S65</f>
        <v>0.1097006485</v>
      </c>
      <c r="T224" s="265">
        <f>+GAMS!T65</f>
        <v>9.6327638199999996E-2</v>
      </c>
      <c r="U224" s="265">
        <f>+GAMS!U65</f>
        <v>8.4584858999999998E-2</v>
      </c>
      <c r="V224" s="265">
        <f>+GAMS!V65</f>
        <v>7.4273578199999996E-2</v>
      </c>
      <c r="W224" s="265">
        <f>+GAMS!W65</f>
        <v>6.5219289700000002E-2</v>
      </c>
      <c r="X224" s="265">
        <f>+GAMS!X65</f>
        <v>5.7268760299999999E-2</v>
      </c>
      <c r="Y224" s="265">
        <f>+GAMS!Y65</f>
        <v>5.02874367E-2</v>
      </c>
      <c r="Z224" s="265">
        <f>+GAMS!Z65</f>
        <v>4.4157168400000002E-2</v>
      </c>
      <c r="AA224" s="265">
        <f>+GAMS!AA65</f>
        <v>3.8774207800000002E-2</v>
      </c>
      <c r="AB224" s="265">
        <f>+GAMS!AB65</f>
        <v>3.40474547E-2</v>
      </c>
      <c r="AC224" s="265">
        <f>+GAMS!AC65</f>
        <v>2.9896914399999999E-2</v>
      </c>
      <c r="AD224" s="265">
        <f>+GAMS!AD65</f>
        <v>2.6252344E-2</v>
      </c>
      <c r="AE224" s="265">
        <f>+GAMS!AE65</f>
        <v>2.3052063300000002E-2</v>
      </c>
      <c r="AF224" s="265">
        <f>+GAMS!AF65</f>
        <v>2.02419114E-2</v>
      </c>
      <c r="AG224" s="265">
        <f>+GAMS!AG65</f>
        <v>1.7774330000000001E-2</v>
      </c>
      <c r="AH224" s="265">
        <f>+GAMS!AH65</f>
        <v>1.5607557899999999E-2</v>
      </c>
      <c r="AI224" s="265">
        <f>+GAMS!AI65</f>
        <v>1.37049253E-2</v>
      </c>
      <c r="AJ224" s="265">
        <f>+GAMS!AJ65</f>
        <v>1.2034232299999999E-2</v>
      </c>
      <c r="AK224" s="265">
        <f>+GAMS!AK65</f>
        <v>1.05672044E-2</v>
      </c>
      <c r="AL224" s="265">
        <f>+GAMS!AL65</f>
        <v>9.2790139000000008E-3</v>
      </c>
      <c r="AM224" s="265">
        <f>+GAMS!AM65</f>
        <v>8.1478596999999993E-3</v>
      </c>
      <c r="AN224" s="265">
        <f>+GAMS!AN65</f>
        <v>7.1545984E-3</v>
      </c>
      <c r="AO224" s="265">
        <f>+GAMS!AO65</f>
        <v>6.2824201E-3</v>
      </c>
      <c r="AP224" s="265">
        <f>+GAMS!AP65</f>
        <v>5.5165644E-3</v>
      </c>
      <c r="AQ224" s="265">
        <f>+GAMS!AQ65</f>
        <v>4.8440699999999998E-3</v>
      </c>
      <c r="AR224" s="265">
        <f>+GAMS!AR65</f>
        <v>4.2535556999999998E-3</v>
      </c>
      <c r="AS224" s="265">
        <f>+GAMS!AS65</f>
        <v>3.7350279E-3</v>
      </c>
      <c r="AT224" s="265">
        <f>+GAMS!AT65</f>
        <v>3.2797108999999998E-3</v>
      </c>
      <c r="AU224" s="265">
        <f>+GAMS!AU65</f>
        <v>2.8798992000000001E-3</v>
      </c>
      <c r="AV224" s="265">
        <f>+GAMS!AV65</f>
        <v>2.5288263000000002E-3</v>
      </c>
      <c r="AW224" s="265">
        <f>+GAMS!AW65</f>
        <v>2.2205507999999998E-3</v>
      </c>
      <c r="AX224" s="265">
        <f>+GAMS!AX65</f>
        <v>1.9498555000000001E-3</v>
      </c>
      <c r="AY224" s="265">
        <f>+GAMS!AY65</f>
        <v>1.7121592000000001E-3</v>
      </c>
      <c r="AZ224" s="265">
        <f>+GAMS!AZ65</f>
        <v>1.5034391999999999E-3</v>
      </c>
      <c r="BA224" s="265">
        <f>+GAMS!BA65</f>
        <v>1.3201631000000001E-3</v>
      </c>
      <c r="BB224" s="265">
        <f>+GAMS!BB65</f>
        <v>1.1592292E-3</v>
      </c>
      <c r="BC224" s="265">
        <f>+GAMS!BC65</f>
        <v>1.0179137999999999E-3</v>
      </c>
      <c r="BD224" s="265">
        <f>+GAMS!BD65</f>
        <v>8.9382549999999996E-4</v>
      </c>
      <c r="BE224" s="265">
        <f>+GAMS!BE65</f>
        <v>7.8486409999999995E-4</v>
      </c>
      <c r="BF224" s="265">
        <f>+GAMS!BF65</f>
        <v>6.8918560000000002E-4</v>
      </c>
      <c r="BG224" s="265">
        <f>+GAMS!BG65</f>
        <v>6.0517069999999995E-4</v>
      </c>
      <c r="BH224" s="265">
        <f>+GAMS!BH65</f>
        <v>5.3139759999999996E-4</v>
      </c>
      <c r="BI224" s="265">
        <f>+GAMS!BI65</f>
        <v>4.6661780000000001E-4</v>
      </c>
      <c r="BJ224" s="265">
        <f>+GAMS!BJ65</f>
        <v>4.0973499999999999E-4</v>
      </c>
      <c r="BK224" s="265">
        <f>+GAMS!BK65</f>
        <v>3.5978639999999999E-4</v>
      </c>
      <c r="BL224" s="265">
        <f>+GAMS!BL65</f>
        <v>3.1592680000000001E-4</v>
      </c>
      <c r="BM224" s="265">
        <f>+GAMS!BM65</f>
        <v>2.7741389999999999E-4</v>
      </c>
      <c r="BN224" s="265">
        <f>+GAMS!BN65</f>
        <v>2.435959E-4</v>
      </c>
      <c r="BO224" s="265">
        <f>+GAMS!BO65</f>
        <v>2.139004E-4</v>
      </c>
      <c r="BP224" s="265">
        <f>+GAMS!BP65</f>
        <v>1.87825E-4</v>
      </c>
      <c r="BQ224" s="265">
        <f>+GAMS!BQ65</f>
        <v>1.649283E-4</v>
      </c>
      <c r="BR224" s="265">
        <f>+GAMS!BR65</f>
        <v>1.4482270000000001E-4</v>
      </c>
      <c r="BS224" s="265">
        <f>+GAMS!BS65</f>
        <v>1.271682E-4</v>
      </c>
      <c r="BT224" s="265">
        <f>+GAMS!BT65</f>
        <v>1.116658E-4</v>
      </c>
      <c r="BU224" s="265">
        <f>+GAMS!BU65</f>
        <v>9.8053200000000005E-5</v>
      </c>
      <c r="BV224" s="265">
        <f>+GAMS!BV65</f>
        <v>8.6100099999999999E-5</v>
      </c>
      <c r="BW224" s="265">
        <f>+GAMS!BW65</f>
        <v>7.5604099999999997E-5</v>
      </c>
      <c r="BX224" s="265">
        <f>+GAMS!BX65</f>
        <v>6.6387600000000001E-5</v>
      </c>
      <c r="BY224" s="265">
        <f>+GAMS!BY65</f>
        <v>5.8294700000000003E-5</v>
      </c>
      <c r="BZ224" s="265">
        <f>+GAMS!BZ65</f>
        <v>5.1188299999999999E-5</v>
      </c>
      <c r="CA224" s="265">
        <f>+GAMS!CA65</f>
        <v>4.4948199999999998E-5</v>
      </c>
      <c r="CB224" s="265">
        <f>+GAMS!CB65</f>
        <v>3.9468799999999997E-5</v>
      </c>
      <c r="CC224" s="265">
        <f>+GAMS!CC65</f>
        <v>3.4657399999999998E-5</v>
      </c>
      <c r="CD224" s="265">
        <f>+GAMS!CD65</f>
        <v>3.04325E-5</v>
      </c>
    </row>
    <row r="225" spans="1:82" s="265" customFormat="1" ht="21.6" customHeight="1" x14ac:dyDescent="0.25">
      <c r="A225" s="311" t="str">
        <f>+GAMS!A66</f>
        <v>RR</v>
      </c>
      <c r="B225" s="265">
        <f>+GAMS!B66</f>
        <v>1</v>
      </c>
      <c r="C225" s="265">
        <f>+GAMS!C66</f>
        <v>0.87908670320000004</v>
      </c>
      <c r="D225" s="265">
        <f>+GAMS!D66</f>
        <v>0.77453960710000003</v>
      </c>
      <c r="E225" s="265">
        <f>+GAMS!E66</f>
        <v>0.68396848480000005</v>
      </c>
      <c r="F225" s="265">
        <f>+GAMS!F66</f>
        <v>0.60535401089999996</v>
      </c>
      <c r="G225" s="265">
        <f>+GAMS!G66</f>
        <v>0.53698723550000005</v>
      </c>
      <c r="H225" s="265">
        <f>+GAMS!H66</f>
        <v>0.47741937299999998</v>
      </c>
      <c r="I225" s="265">
        <f>+GAMS!I66</f>
        <v>0.42542007920000002</v>
      </c>
      <c r="J225" s="265">
        <f>+GAMS!J66</f>
        <v>0.37994272509999999</v>
      </c>
      <c r="K225" s="265">
        <f>+GAMS!K66</f>
        <v>0.34009544780000001</v>
      </c>
      <c r="L225" s="265">
        <f>+GAMS!L66</f>
        <v>0.30511697789999997</v>
      </c>
      <c r="M225" s="265">
        <f>+GAMS!M66</f>
        <v>0.2743564235</v>
      </c>
      <c r="N225" s="265">
        <f>+GAMS!N66</f>
        <v>0.24725633529999999</v>
      </c>
      <c r="O225" s="265">
        <f>+GAMS!O66</f>
        <v>0.2233384997</v>
      </c>
      <c r="P225" s="265">
        <f>+GAMS!P66</f>
        <v>0.2021919989</v>
      </c>
      <c r="Q225" s="265">
        <f>+GAMS!Q66</f>
        <v>0.1834631629</v>
      </c>
      <c r="R225" s="265">
        <f>+GAMS!R66</f>
        <v>0.16684709950000001</v>
      </c>
      <c r="S225" s="265">
        <f>+GAMS!S66</f>
        <v>0.1520805429</v>
      </c>
      <c r="T225" s="265">
        <f>+GAMS!T66</f>
        <v>0.13893580799999999</v>
      </c>
      <c r="U225" s="265">
        <f>+GAMS!U66</f>
        <v>0.12721566910000001</v>
      </c>
      <c r="V225" s="265">
        <f>+GAMS!V66</f>
        <v>0.116749018</v>
      </c>
      <c r="W225" s="265">
        <f>+GAMS!W66</f>
        <v>0.10738717439999999</v>
      </c>
      <c r="X225" s="265">
        <f>+GAMS!X66</f>
        <v>9.9000748900000005E-2</v>
      </c>
      <c r="Y225" s="265">
        <f>+GAMS!Y66</f>
        <v>9.1476968899999997E-2</v>
      </c>
      <c r="Z225" s="265">
        <f>+GAMS!Z66</f>
        <v>8.4717398099999994E-2</v>
      </c>
      <c r="AA225" s="265">
        <f>+GAMS!AA66</f>
        <v>7.8635987800000001E-2</v>
      </c>
      <c r="AB225" s="265">
        <f>+GAMS!AB66</f>
        <v>7.3157408699999996E-2</v>
      </c>
      <c r="AC225" s="265">
        <f>+GAMS!AC66</f>
        <v>6.82156228E-2</v>
      </c>
      <c r="AD225" s="265">
        <f>+GAMS!AD66</f>
        <v>6.3752656800000002E-2</v>
      </c>
      <c r="AE225" s="265">
        <f>+GAMS!AE66</f>
        <v>5.9717548099999997E-2</v>
      </c>
      <c r="AF225" s="265">
        <f>+GAMS!AF66</f>
        <v>5.6065439000000002E-2</v>
      </c>
      <c r="AG225" s="265">
        <f>+GAMS!AG66</f>
        <v>5.2756794799999999E-2</v>
      </c>
      <c r="AH225" s="265">
        <f>+GAMS!AH66</f>
        <v>4.97567301E-2</v>
      </c>
      <c r="AI225" s="265">
        <f>+GAMS!AI66</f>
        <v>4.7034426599999998E-2</v>
      </c>
      <c r="AJ225" s="265">
        <f>+GAMS!AJ66</f>
        <v>4.4562629100000001E-2</v>
      </c>
      <c r="AK225" s="265">
        <f>+GAMS!AK66</f>
        <v>4.23172099E-2</v>
      </c>
      <c r="AL225" s="265">
        <f>+GAMS!AL66</f>
        <v>4.0276790299999997E-2</v>
      </c>
      <c r="AM225" s="265">
        <f>+GAMS!AM66</f>
        <v>3.84224123E-2</v>
      </c>
      <c r="AN225" s="265">
        <f>+GAMS!AN66</f>
        <v>3.67372537E-2</v>
      </c>
      <c r="AO225" s="265">
        <f>+GAMS!AO66</f>
        <v>3.5206379900000001E-2</v>
      </c>
      <c r="AP225" s="265">
        <f>+GAMS!AP66</f>
        <v>3.3816528200000001E-2</v>
      </c>
      <c r="AQ225" s="265">
        <f>+GAMS!AQ66</f>
        <v>3.2555919699999998E-2</v>
      </c>
      <c r="AR225" s="265">
        <f>+GAMS!AR66</f>
        <v>3.1414095699999998E-2</v>
      </c>
      <c r="AS225" s="265">
        <f>+GAMS!AS66</f>
        <v>3.0381774800000001E-2</v>
      </c>
      <c r="AT225" s="265">
        <f>+GAMS!AT66</f>
        <v>2.9450728499999999E-2</v>
      </c>
      <c r="AU225" s="265">
        <f>+GAMS!AU66</f>
        <v>2.86136728E-2</v>
      </c>
      <c r="AV225" s="265">
        <f>+GAMS!AV66</f>
        <v>2.7864174200000001E-2</v>
      </c>
      <c r="AW225" s="265">
        <f>+GAMS!AW66</f>
        <v>2.71965674E-2</v>
      </c>
      <c r="AX225" s="265">
        <f>+GAMS!AX66</f>
        <v>2.51887074E-2</v>
      </c>
      <c r="AY225" s="265">
        <f>+GAMS!AY66</f>
        <v>2.33290832E-2</v>
      </c>
      <c r="AZ225" s="265">
        <f>+GAMS!AZ66</f>
        <v>2.16067507E-2</v>
      </c>
      <c r="BA225" s="265">
        <f>+GAMS!BA66</f>
        <v>2.0011574000000001E-2</v>
      </c>
      <c r="BB225" s="265">
        <f>+GAMS!BB66</f>
        <v>1.8534165599999999E-2</v>
      </c>
      <c r="BC225" s="265">
        <f>+GAMS!BC66</f>
        <v>1.71658308E-2</v>
      </c>
      <c r="BD225" s="265">
        <f>+GAMS!BD66</f>
        <v>1.5898517099999999E-2</v>
      </c>
      <c r="BE225" s="265">
        <f>+GAMS!BE66</f>
        <v>1.4724766199999999E-2</v>
      </c>
      <c r="BF225" s="265">
        <f>+GAMS!BF66</f>
        <v>1.36376706E-2</v>
      </c>
      <c r="BG225" s="265">
        <f>+GAMS!BG66</f>
        <v>1.26308328E-2</v>
      </c>
      <c r="BH225" s="265">
        <f>+GAMS!BH66</f>
        <v>1.1698327499999999E-2</v>
      </c>
      <c r="BI225" s="265">
        <f>+GAMS!BI66</f>
        <v>1.08346669E-2</v>
      </c>
      <c r="BJ225" s="265">
        <f>+GAMS!BJ66</f>
        <v>1.00347684E-2</v>
      </c>
      <c r="BK225" s="265">
        <f>+GAMS!BK66</f>
        <v>9.2939245E-3</v>
      </c>
      <c r="BL225" s="265">
        <f>+GAMS!BL66</f>
        <v>8.6077754999999995E-3</v>
      </c>
      <c r="BM225" s="265">
        <f>+GAMS!BM66</f>
        <v>7.9722831999999993E-3</v>
      </c>
      <c r="BN225" s="265">
        <f>+GAMS!BN66</f>
        <v>7.3837078999999996E-3</v>
      </c>
      <c r="BO225" s="265">
        <f>+GAMS!BO66</f>
        <v>6.8385857999999997E-3</v>
      </c>
      <c r="BP225" s="265">
        <f>+GAMS!BP66</f>
        <v>6.3337087000000002E-3</v>
      </c>
      <c r="BQ225" s="265">
        <f>+GAMS!BQ66</f>
        <v>5.8661056000000001E-3</v>
      </c>
      <c r="BR225" s="265">
        <f>+GAMS!BR66</f>
        <v>5.4330244999999996E-3</v>
      </c>
      <c r="BS225" s="265">
        <f>+GAMS!BS66</f>
        <v>5.0319168000000003E-3</v>
      </c>
      <c r="BT225" s="265">
        <f>+GAMS!BT66</f>
        <v>4.660422E-3</v>
      </c>
      <c r="BU225" s="265">
        <f>+GAMS!BU66</f>
        <v>4.3163537999999996E-3</v>
      </c>
      <c r="BV225" s="265">
        <f>+GAMS!BV66</f>
        <v>3.9976873000000003E-3</v>
      </c>
      <c r="BW225" s="265">
        <f>+GAMS!BW66</f>
        <v>3.7025473000000001E-3</v>
      </c>
      <c r="BX225" s="265">
        <f>+GAMS!BX66</f>
        <v>3.4291967E-3</v>
      </c>
      <c r="BY225" s="265">
        <f>+GAMS!BY66</f>
        <v>3.1760270000000001E-3</v>
      </c>
      <c r="BZ225" s="265">
        <f>+GAMS!BZ66</f>
        <v>2.9415483000000001E-3</v>
      </c>
      <c r="CA225" s="265">
        <f>+GAMS!CA66</f>
        <v>2.7243804999999999E-3</v>
      </c>
      <c r="CB225" s="265">
        <f>+GAMS!CB66</f>
        <v>2.5232458000000002E-3</v>
      </c>
      <c r="CC225" s="265">
        <f>+GAMS!CC66</f>
        <v>2.3369604E-3</v>
      </c>
      <c r="CD225" s="265">
        <f>+GAMS!CD66</f>
        <v>2.1644279999999999E-3</v>
      </c>
    </row>
    <row r="226" spans="1:82" s="265" customFormat="1" ht="21.6" customHeight="1" x14ac:dyDescent="0.25">
      <c r="A226" s="311" t="str">
        <f>+GAMS!A67</f>
        <v>Variance pc cons</v>
      </c>
      <c r="B226" s="265">
        <f>+GAMS!B67</f>
        <v>0</v>
      </c>
      <c r="C226" s="265">
        <f>+GAMS!C67</f>
        <v>5.0000000000000001E-4</v>
      </c>
      <c r="D226" s="265">
        <f>+GAMS!D67</f>
        <v>1E-3</v>
      </c>
      <c r="E226" s="265">
        <f>+GAMS!E67</f>
        <v>1.5E-3</v>
      </c>
      <c r="F226" s="265">
        <f>+GAMS!F67</f>
        <v>2E-3</v>
      </c>
      <c r="G226" s="265">
        <f>+GAMS!G67</f>
        <v>2.5000000000000001E-3</v>
      </c>
      <c r="H226" s="265">
        <f>+GAMS!H67</f>
        <v>3.0000000000000001E-3</v>
      </c>
      <c r="I226" s="265">
        <f>+GAMS!I67</f>
        <v>3.5000000000000001E-3</v>
      </c>
      <c r="J226" s="265">
        <f>+GAMS!J67</f>
        <v>4.0000000000000001E-3</v>
      </c>
      <c r="K226" s="265">
        <f>+GAMS!K67</f>
        <v>4.4999999999999997E-3</v>
      </c>
      <c r="L226" s="265">
        <f>+GAMS!L67</f>
        <v>5.0000000000000001E-3</v>
      </c>
      <c r="M226" s="265">
        <f>+GAMS!M67</f>
        <v>5.4999999999999997E-3</v>
      </c>
      <c r="N226" s="265">
        <f>+GAMS!N67</f>
        <v>6.0000000000000001E-3</v>
      </c>
      <c r="O226" s="265">
        <f>+GAMS!O67</f>
        <v>6.4999999999999997E-3</v>
      </c>
      <c r="P226" s="265">
        <f>+GAMS!P67</f>
        <v>7.0000000000000001E-3</v>
      </c>
      <c r="Q226" s="265">
        <f>+GAMS!Q67</f>
        <v>7.4999999999999997E-3</v>
      </c>
      <c r="R226" s="265">
        <f>+GAMS!R67</f>
        <v>8.0000000000000002E-3</v>
      </c>
      <c r="S226" s="265">
        <f>+GAMS!S67</f>
        <v>8.5000000000000006E-3</v>
      </c>
      <c r="T226" s="265">
        <f>+GAMS!T67</f>
        <v>8.9999999999999993E-3</v>
      </c>
      <c r="U226" s="265">
        <f>+GAMS!U67</f>
        <v>9.4999999999999998E-3</v>
      </c>
      <c r="V226" s="265">
        <f>+GAMS!V67</f>
        <v>0.01</v>
      </c>
      <c r="W226" s="265">
        <f>+GAMS!W67</f>
        <v>1.0500000000000001E-2</v>
      </c>
      <c r="X226" s="265">
        <f>+GAMS!X67</f>
        <v>1.0999999999999999E-2</v>
      </c>
      <c r="Y226" s="265">
        <f>+GAMS!Y67</f>
        <v>1.15E-2</v>
      </c>
      <c r="Z226" s="265">
        <f>+GAMS!Z67</f>
        <v>1.2E-2</v>
      </c>
      <c r="AA226" s="265">
        <f>+GAMS!AA67</f>
        <v>1.2500000000000001E-2</v>
      </c>
      <c r="AB226" s="265">
        <f>+GAMS!AB67</f>
        <v>1.2999999999999999E-2</v>
      </c>
      <c r="AC226" s="265">
        <f>+GAMS!AC67</f>
        <v>1.35E-2</v>
      </c>
      <c r="AD226" s="265">
        <f>+GAMS!AD67</f>
        <v>1.4E-2</v>
      </c>
      <c r="AE226" s="265">
        <f>+GAMS!AE67</f>
        <v>1.4500000000000001E-2</v>
      </c>
      <c r="AF226" s="265">
        <f>+GAMS!AF67</f>
        <v>1.4999999999999999E-2</v>
      </c>
      <c r="AG226" s="265">
        <f>+GAMS!AG67</f>
        <v>1.55E-2</v>
      </c>
      <c r="AH226" s="265">
        <f>+GAMS!AH67</f>
        <v>1.6E-2</v>
      </c>
      <c r="AI226" s="265">
        <f>+GAMS!AI67</f>
        <v>1.6500000000000001E-2</v>
      </c>
      <c r="AJ226" s="265">
        <f>+GAMS!AJ67</f>
        <v>1.7000000000000001E-2</v>
      </c>
      <c r="AK226" s="265">
        <f>+GAMS!AK67</f>
        <v>1.7500000000000002E-2</v>
      </c>
      <c r="AL226" s="265">
        <f>+GAMS!AL67</f>
        <v>1.7999999999999999E-2</v>
      </c>
      <c r="AM226" s="265">
        <f>+GAMS!AM67</f>
        <v>1.8499999999999999E-2</v>
      </c>
      <c r="AN226" s="265">
        <f>+GAMS!AN67</f>
        <v>1.9E-2</v>
      </c>
      <c r="AO226" s="265">
        <f>+GAMS!AO67</f>
        <v>1.95E-2</v>
      </c>
      <c r="AP226" s="265">
        <f>+GAMS!AP67</f>
        <v>0.02</v>
      </c>
      <c r="AQ226" s="265">
        <f>+GAMS!AQ67</f>
        <v>2.0500000000000001E-2</v>
      </c>
      <c r="AR226" s="265">
        <f>+GAMS!AR67</f>
        <v>2.1000000000000001E-2</v>
      </c>
      <c r="AS226" s="265">
        <f>+GAMS!AS67</f>
        <v>2.1499999999999998E-2</v>
      </c>
      <c r="AT226" s="265">
        <f>+GAMS!AT67</f>
        <v>2.1999999999999999E-2</v>
      </c>
      <c r="AU226" s="265">
        <f>+GAMS!AU67</f>
        <v>2.2499999999999999E-2</v>
      </c>
      <c r="AV226" s="265">
        <f>+GAMS!AV67</f>
        <v>2.3E-2</v>
      </c>
      <c r="AW226" s="265">
        <f>+GAMS!AW67</f>
        <v>2.35E-2</v>
      </c>
      <c r="AX226" s="265">
        <f>+GAMS!AX67</f>
        <v>2.35E-2</v>
      </c>
      <c r="AY226" s="265">
        <f>+GAMS!AY67</f>
        <v>2.35E-2</v>
      </c>
      <c r="AZ226" s="265">
        <f>+GAMS!AZ67</f>
        <v>2.35E-2</v>
      </c>
      <c r="BA226" s="265">
        <f>+GAMS!BA67</f>
        <v>2.35E-2</v>
      </c>
      <c r="BB226" s="265">
        <f>+GAMS!BB67</f>
        <v>2.35E-2</v>
      </c>
      <c r="BC226" s="265">
        <f>+GAMS!BC67</f>
        <v>2.35E-2</v>
      </c>
      <c r="BD226" s="265">
        <f>+GAMS!BD67</f>
        <v>2.35E-2</v>
      </c>
      <c r="BE226" s="265">
        <f>+GAMS!BE67</f>
        <v>2.35E-2</v>
      </c>
      <c r="BF226" s="265">
        <f>+GAMS!BF67</f>
        <v>2.35E-2</v>
      </c>
      <c r="BG226" s="265">
        <f>+GAMS!BG67</f>
        <v>2.35E-2</v>
      </c>
      <c r="BH226" s="265">
        <f>+GAMS!BH67</f>
        <v>2.35E-2</v>
      </c>
      <c r="BI226" s="265">
        <f>+GAMS!BI67</f>
        <v>2.35E-2</v>
      </c>
      <c r="BJ226" s="265">
        <f>+GAMS!BJ67</f>
        <v>2.35E-2</v>
      </c>
      <c r="BK226" s="265">
        <f>+GAMS!BK67</f>
        <v>2.35E-2</v>
      </c>
      <c r="BL226" s="265">
        <f>+GAMS!BL67</f>
        <v>2.35E-2</v>
      </c>
      <c r="BM226" s="265">
        <f>+GAMS!BM67</f>
        <v>2.35E-2</v>
      </c>
      <c r="BN226" s="265">
        <f>+GAMS!BN67</f>
        <v>2.35E-2</v>
      </c>
      <c r="BO226" s="265">
        <f>+GAMS!BO67</f>
        <v>2.35E-2</v>
      </c>
      <c r="BP226" s="265">
        <f>+GAMS!BP67</f>
        <v>2.35E-2</v>
      </c>
      <c r="BQ226" s="265">
        <f>+GAMS!BQ67</f>
        <v>2.35E-2</v>
      </c>
      <c r="BR226" s="265">
        <f>+GAMS!BR67</f>
        <v>2.35E-2</v>
      </c>
      <c r="BS226" s="265">
        <f>+GAMS!BS67</f>
        <v>2.35E-2</v>
      </c>
      <c r="BT226" s="265">
        <f>+GAMS!BT67</f>
        <v>2.35E-2</v>
      </c>
      <c r="BU226" s="265">
        <f>+GAMS!BU67</f>
        <v>2.35E-2</v>
      </c>
      <c r="BV226" s="265">
        <f>+GAMS!BV67</f>
        <v>2.35E-2</v>
      </c>
      <c r="BW226" s="265">
        <f>+GAMS!BW67</f>
        <v>2.35E-2</v>
      </c>
      <c r="BX226" s="265">
        <f>+GAMS!BX67</f>
        <v>2.35E-2</v>
      </c>
      <c r="BY226" s="265">
        <f>+GAMS!BY67</f>
        <v>2.35E-2</v>
      </c>
      <c r="BZ226" s="265">
        <f>+GAMS!BZ67</f>
        <v>2.35E-2</v>
      </c>
      <c r="CA226" s="265">
        <f>+GAMS!CA67</f>
        <v>2.35E-2</v>
      </c>
      <c r="CB226" s="265">
        <f>+GAMS!CB67</f>
        <v>2.35E-2</v>
      </c>
      <c r="CC226" s="265">
        <f>+GAMS!CC67</f>
        <v>2.35E-2</v>
      </c>
      <c r="CD226" s="265">
        <f>+GAMS!CD67</f>
        <v>2.35E-2</v>
      </c>
    </row>
    <row r="227" spans="1:82" s="265" customFormat="1" ht="21.6" customHeight="1" x14ac:dyDescent="0.25">
      <c r="A227" s="311" t="str">
        <f>+GAMS!A68</f>
        <v>Growth TFP</v>
      </c>
      <c r="B227" s="265">
        <f>+GAMS!B68</f>
        <v>1.36557682E-2</v>
      </c>
      <c r="C227" s="265">
        <f>+GAMS!C68</f>
        <v>1.3550196800000001E-2</v>
      </c>
      <c r="D227" s="265">
        <f>+GAMS!D68</f>
        <v>1.34454693E-2</v>
      </c>
      <c r="E227" s="265">
        <f>+GAMS!E68</f>
        <v>1.3341578600000001E-2</v>
      </c>
      <c r="F227" s="265">
        <f>+GAMS!F68</f>
        <v>1.32385174E-2</v>
      </c>
      <c r="G227" s="265">
        <f>+GAMS!G68</f>
        <v>1.3136278899999999E-2</v>
      </c>
      <c r="H227" s="265">
        <f>+GAMS!H68</f>
        <v>1.30348558E-2</v>
      </c>
      <c r="I227" s="265">
        <f>+GAMS!I68</f>
        <v>1.2934241500000001E-2</v>
      </c>
      <c r="J227" s="265">
        <f>+GAMS!J68</f>
        <v>1.2834429E-2</v>
      </c>
      <c r="K227" s="265">
        <f>+GAMS!K68</f>
        <v>1.27354114E-2</v>
      </c>
      <c r="L227" s="265">
        <f>+GAMS!L68</f>
        <v>1.2637182199999999E-2</v>
      </c>
      <c r="M227" s="265">
        <f>+GAMS!M68</f>
        <v>1.2539734699999999E-2</v>
      </c>
      <c r="N227" s="265">
        <f>+GAMS!N68</f>
        <v>1.2443062100000001E-2</v>
      </c>
      <c r="O227" s="265">
        <f>+GAMS!O68</f>
        <v>1.23471581E-2</v>
      </c>
      <c r="P227" s="265">
        <f>+GAMS!P68</f>
        <v>1.22520162E-2</v>
      </c>
      <c r="Q227" s="265">
        <f>+GAMS!Q68</f>
        <v>1.21576298E-2</v>
      </c>
      <c r="R227" s="265">
        <f>+GAMS!R68</f>
        <v>1.2063992799999999E-2</v>
      </c>
      <c r="S227" s="265">
        <f>+GAMS!S68</f>
        <v>1.19710987E-2</v>
      </c>
      <c r="T227" s="265">
        <f>+GAMS!T68</f>
        <v>1.1878941400000001E-2</v>
      </c>
      <c r="U227" s="265">
        <f>+GAMS!U68</f>
        <v>1.17875146E-2</v>
      </c>
      <c r="V227" s="265">
        <f>+GAMS!V68</f>
        <v>1.16968123E-2</v>
      </c>
      <c r="W227" s="265">
        <f>+GAMS!W68</f>
        <v>1.16068283E-2</v>
      </c>
      <c r="X227" s="265">
        <f>+GAMS!X68</f>
        <v>1.1517556700000001E-2</v>
      </c>
      <c r="Y227" s="265">
        <f>+GAMS!Y68</f>
        <v>1.1428991600000001E-2</v>
      </c>
      <c r="Z227" s="265">
        <f>+GAMS!Z68</f>
        <v>1.13411269E-2</v>
      </c>
      <c r="AA227" s="265">
        <f>+GAMS!AA68</f>
        <v>1.1253957E-2</v>
      </c>
      <c r="AB227" s="265">
        <f>+GAMS!AB68</f>
        <v>1.1167475899999999E-2</v>
      </c>
      <c r="AC227" s="265">
        <f>+GAMS!AC68</f>
        <v>1.10816779E-2</v>
      </c>
      <c r="AD227" s="265">
        <f>+GAMS!AD68</f>
        <v>1.0996557400000001E-2</v>
      </c>
      <c r="AE227" s="265">
        <f>+GAMS!AE68</f>
        <v>1.09121088E-2</v>
      </c>
      <c r="AF227" s="265">
        <f>+GAMS!AF68</f>
        <v>1.08283263E-2</v>
      </c>
      <c r="AG227" s="265">
        <f>+GAMS!AG68</f>
        <v>1.0745204600000001E-2</v>
      </c>
      <c r="AH227" s="265">
        <f>+GAMS!AH68</f>
        <v>1.0662738099999999E-2</v>
      </c>
      <c r="AI227" s="265">
        <f>+GAMS!AI68</f>
        <v>1.05809214E-2</v>
      </c>
      <c r="AJ227" s="265">
        <f>+GAMS!AJ68</f>
        <v>1.04997492E-2</v>
      </c>
      <c r="AK227" s="265">
        <f>+GAMS!AK68</f>
        <v>1.0419215900000001E-2</v>
      </c>
      <c r="AL227" s="265">
        <f>+GAMS!AL68</f>
        <v>1.0339316499999999E-2</v>
      </c>
      <c r="AM227" s="265">
        <f>+GAMS!AM68</f>
        <v>1.02600457E-2</v>
      </c>
      <c r="AN227" s="265">
        <f>+GAMS!AN68</f>
        <v>1.01813982E-2</v>
      </c>
      <c r="AO227" s="265">
        <f>+GAMS!AO68</f>
        <v>1.01033689E-2</v>
      </c>
      <c r="AP227" s="265">
        <f>+GAMS!AP68</f>
        <v>1.00259527E-2</v>
      </c>
      <c r="AQ227" s="265">
        <f>+GAMS!AQ68</f>
        <v>9.9491447000000007E-3</v>
      </c>
      <c r="AR227" s="265">
        <f>+GAMS!AR68</f>
        <v>9.8729396000000001E-3</v>
      </c>
      <c r="AS227" s="265">
        <f>+GAMS!AS68</f>
        <v>9.7973326999999995E-3</v>
      </c>
      <c r="AT227" s="265">
        <f>+GAMS!AT68</f>
        <v>9.7223190000000001E-3</v>
      </c>
      <c r="AU227" s="265">
        <f>+GAMS!AU68</f>
        <v>9.6478934999999991E-3</v>
      </c>
      <c r="AV227" s="265">
        <f>+GAMS!AV68</f>
        <v>9.5740515999999994E-3</v>
      </c>
      <c r="AW227" s="265">
        <f>+GAMS!AW68</f>
        <v>9.5007883000000001E-3</v>
      </c>
      <c r="AX227" s="265">
        <f>+GAMS!AX68</f>
        <v>9.4280990000000005E-3</v>
      </c>
      <c r="AY227" s="265">
        <f>+GAMS!AY68</f>
        <v>9.3559789000000008E-3</v>
      </c>
      <c r="AZ227" s="265">
        <f>+GAMS!AZ68</f>
        <v>9.2844234000000001E-3</v>
      </c>
      <c r="BA227" s="265">
        <f>+GAMS!BA68</f>
        <v>9.2134278999999996E-3</v>
      </c>
      <c r="BB227" s="265">
        <f>+GAMS!BB68</f>
        <v>9.1429878000000003E-3</v>
      </c>
      <c r="BC227" s="265">
        <f>+GAMS!BC68</f>
        <v>9.0730984999999997E-3</v>
      </c>
      <c r="BD227" s="265">
        <f>+GAMS!BD68</f>
        <v>9.0037555999999998E-3</v>
      </c>
      <c r="BE227" s="265">
        <f>+GAMS!BE68</f>
        <v>8.9349544999999999E-3</v>
      </c>
      <c r="BF227" s="265">
        <f>+GAMS!BF68</f>
        <v>8.8666908999999999E-3</v>
      </c>
      <c r="BG227" s="265">
        <f>+GAMS!BG68</f>
        <v>8.7989604999999995E-3</v>
      </c>
      <c r="BH227" s="265">
        <f>+GAMS!BH68</f>
        <v>8.7317586999999999E-3</v>
      </c>
      <c r="BI227" s="265">
        <f>+GAMS!BI68</f>
        <v>8.6650814E-3</v>
      </c>
      <c r="BJ227" s="265">
        <f>+GAMS!BJ68</f>
        <v>8.5989242999999996E-3</v>
      </c>
      <c r="BK227" s="265">
        <f>+GAMS!BK68</f>
        <v>8.5332832000000001E-3</v>
      </c>
      <c r="BL227" s="265">
        <f>+GAMS!BL68</f>
        <v>8.4681537999999994E-3</v>
      </c>
      <c r="BM227" s="265">
        <f>+GAMS!BM68</f>
        <v>8.403532E-3</v>
      </c>
      <c r="BN227" s="265">
        <f>+GAMS!BN68</f>
        <v>8.3394138000000007E-3</v>
      </c>
      <c r="BO227" s="265">
        <f>+GAMS!BO68</f>
        <v>8.2757948999999994E-3</v>
      </c>
      <c r="BP227" s="265">
        <f>+GAMS!BP68</f>
        <v>8.2126713999999996E-3</v>
      </c>
      <c r="BQ227" s="265">
        <f>+GAMS!BQ68</f>
        <v>8.1500392000000005E-3</v>
      </c>
      <c r="BR227" s="265">
        <f>+GAMS!BR68</f>
        <v>8.0878944000000001E-3</v>
      </c>
      <c r="BS227" s="265">
        <f>+GAMS!BS68</f>
        <v>8.0262331000000003E-3</v>
      </c>
      <c r="BT227" s="265">
        <f>+GAMS!BT68</f>
        <v>7.9650512E-3</v>
      </c>
      <c r="BU227" s="265">
        <f>+GAMS!BU68</f>
        <v>7.9043450000000001E-3</v>
      </c>
      <c r="BV227" s="265">
        <f>+GAMS!BV68</f>
        <v>7.8441106000000007E-3</v>
      </c>
      <c r="BW227" s="265">
        <f>+GAMS!BW68</f>
        <v>7.7843443E-3</v>
      </c>
      <c r="BX227" s="265">
        <f>+GAMS!BX68</f>
        <v>7.7250421000000001E-3</v>
      </c>
      <c r="BY227" s="265">
        <f>+GAMS!BY68</f>
        <v>7.6662003999999999E-3</v>
      </c>
      <c r="BZ227" s="265">
        <f>+GAMS!BZ68</f>
        <v>7.6078155000000001E-3</v>
      </c>
      <c r="CA227" s="265">
        <f>+GAMS!CA68</f>
        <v>7.5498837000000001E-3</v>
      </c>
      <c r="CB227" s="265">
        <f>+GAMS!CB68</f>
        <v>7.4924014000000002E-3</v>
      </c>
      <c r="CC227" s="265">
        <f>+GAMS!CC68</f>
        <v>7.4353648999999997E-3</v>
      </c>
      <c r="CD227" s="265">
        <f>+GAMS!CD68</f>
        <v>0</v>
      </c>
    </row>
    <row r="228" spans="1:82" s="265" customFormat="1" ht="21.6" customHeight="1" x14ac:dyDescent="0.25">
      <c r="A228" s="311" t="str">
        <f>+GAMS!A69</f>
        <v xml:space="preserve">  yr0     =</v>
      </c>
      <c r="B228" s="265">
        <f>+GAMS!B69</f>
        <v>2020</v>
      </c>
      <c r="C228" s="265" t="str">
        <f>+GAMS!C69</f>
        <v xml:space="preserve"> emshare0        =</v>
      </c>
      <c r="D228" s="265">
        <f>+GAMS!D69</f>
        <v>0.21729999999999999</v>
      </c>
      <c r="E228" s="265" t="str">
        <f>+GAMS!E69</f>
        <v xml:space="preserve">  emshare1        =</v>
      </c>
      <c r="F228" s="265">
        <f>+GAMS!F69</f>
        <v>0.224</v>
      </c>
      <c r="G228" s="265" t="str">
        <f>+GAMS!G69</f>
        <v xml:space="preserve"> emshare2        =</v>
      </c>
      <c r="H228" s="265">
        <f>+GAMS!H69</f>
        <v>0.28239999999999998</v>
      </c>
      <c r="I228" s="265" t="str">
        <f>+GAMS!I69</f>
        <v xml:space="preserve">   emshare3        =</v>
      </c>
      <c r="J228" s="265">
        <f>+GAMS!J69</f>
        <v>0.27629999999999999</v>
      </c>
      <c r="K228" s="265" t="str">
        <f>+GAMS!K69</f>
        <v xml:space="preserve">   tau0    =</v>
      </c>
      <c r="L228" s="265" t="str">
        <f>+GAMS!L69</f>
        <v>1000000.0000000000</v>
      </c>
      <c r="M228" s="265" t="str">
        <f>+GAMS!M69</f>
        <v xml:space="preserve">   tau1    =</v>
      </c>
      <c r="N228" s="265">
        <f>+GAMS!N69</f>
        <v>394.4</v>
      </c>
      <c r="O228" s="265" t="str">
        <f>+GAMS!O69</f>
        <v xml:space="preserve">   tau2    =</v>
      </c>
      <c r="P228" s="265">
        <f>+GAMS!P69</f>
        <v>36.53</v>
      </c>
      <c r="Q228" s="265" t="str">
        <f>+GAMS!Q69</f>
        <v xml:space="preserve">   tau3    =</v>
      </c>
      <c r="R228" s="265">
        <f>+GAMS!R69</f>
        <v>4.3040000000000003</v>
      </c>
      <c r="S228" s="265" t="str">
        <f>+GAMS!S69</f>
        <v xml:space="preserve">   teq1    =</v>
      </c>
      <c r="T228" s="265">
        <f>+GAMS!T69</f>
        <v>0.32400000000000001</v>
      </c>
      <c r="U228" s="265" t="str">
        <f>+GAMS!U69</f>
        <v xml:space="preserve">   teq2    =</v>
      </c>
      <c r="V228" s="265">
        <f>+GAMS!V69</f>
        <v>0.44</v>
      </c>
      <c r="W228" s="265" t="str">
        <f>+GAMS!W69</f>
        <v xml:space="preserve">   d1      =</v>
      </c>
      <c r="X228" s="265">
        <f>+GAMS!X69</f>
        <v>236</v>
      </c>
      <c r="Y228" s="265" t="str">
        <f>+GAMS!Y69</f>
        <v xml:space="preserve">   d2      =</v>
      </c>
      <c r="Z228" s="265">
        <f>+GAMS!Z69</f>
        <v>4.07</v>
      </c>
      <c r="AA228" s="265" t="str">
        <f>+GAMS!AA69</f>
        <v>IRF0       =</v>
      </c>
      <c r="AB228" s="265">
        <f>+GAMS!AB69</f>
        <v>32.4</v>
      </c>
      <c r="AC228" s="265" t="str">
        <f>+GAMS!AC69</f>
        <v xml:space="preserve">   irC     =</v>
      </c>
      <c r="AD228" s="265">
        <f>+GAMS!AD69</f>
        <v>1.9E-2</v>
      </c>
      <c r="AE228" s="265" t="str">
        <f>+GAMS!AE69</f>
        <v xml:space="preserve">   irT     =</v>
      </c>
      <c r="AF228" s="265">
        <f>+GAMS!AF69</f>
        <v>4.165</v>
      </c>
      <c r="AG228" s="265">
        <f>+GAMS!AG69</f>
        <v>0</v>
      </c>
      <c r="AH228" s="265">
        <f>+GAMS!AH69</f>
        <v>0</v>
      </c>
      <c r="AI228" s="265">
        <f>+GAMS!AI69</f>
        <v>0</v>
      </c>
      <c r="AJ228" s="265">
        <f>+GAMS!AJ69</f>
        <v>0</v>
      </c>
      <c r="AK228" s="265">
        <f>+GAMS!AK69</f>
        <v>0</v>
      </c>
      <c r="AL228" s="265">
        <f>+GAMS!AL69</f>
        <v>0</v>
      </c>
      <c r="AM228" s="265">
        <f>+GAMS!AM69</f>
        <v>0</v>
      </c>
      <c r="AN228" s="265">
        <f>+GAMS!AN69</f>
        <v>0</v>
      </c>
      <c r="AO228" s="265">
        <f>+GAMS!AO69</f>
        <v>0</v>
      </c>
      <c r="AP228" s="265">
        <f>+GAMS!AP69</f>
        <v>0</v>
      </c>
      <c r="AQ228" s="265">
        <f>+GAMS!AQ69</f>
        <v>0</v>
      </c>
      <c r="AR228" s="265">
        <f>+GAMS!AR69</f>
        <v>0</v>
      </c>
      <c r="AS228" s="265">
        <f>+GAMS!AS69</f>
        <v>0</v>
      </c>
      <c r="AT228" s="265">
        <f>+GAMS!AT69</f>
        <v>0</v>
      </c>
      <c r="AU228" s="265">
        <f>+GAMS!AU69</f>
        <v>0</v>
      </c>
      <c r="AV228" s="265">
        <f>+GAMS!AV69</f>
        <v>0</v>
      </c>
      <c r="AW228" s="265">
        <f>+GAMS!AW69</f>
        <v>0</v>
      </c>
      <c r="AX228" s="265">
        <f>+GAMS!AX69</f>
        <v>0</v>
      </c>
      <c r="AY228" s="265">
        <f>+GAMS!AY69</f>
        <v>0</v>
      </c>
      <c r="AZ228" s="265">
        <f>+GAMS!AZ69</f>
        <v>0</v>
      </c>
      <c r="BA228" s="265">
        <f>+GAMS!BA69</f>
        <v>0</v>
      </c>
      <c r="BB228" s="265">
        <f>+GAMS!BB69</f>
        <v>0</v>
      </c>
      <c r="BC228" s="265">
        <f>+GAMS!BC69</f>
        <v>0</v>
      </c>
      <c r="BD228" s="265">
        <f>+GAMS!BD69</f>
        <v>0</v>
      </c>
      <c r="BE228" s="265">
        <f>+GAMS!BE69</f>
        <v>0</v>
      </c>
      <c r="BF228" s="265">
        <f>+GAMS!BF69</f>
        <v>0</v>
      </c>
      <c r="BG228" s="265">
        <f>+GAMS!BG69</f>
        <v>0</v>
      </c>
      <c r="BH228" s="265">
        <f>+GAMS!BH69</f>
        <v>0</v>
      </c>
      <c r="BI228" s="265">
        <f>+GAMS!BI69</f>
        <v>0</v>
      </c>
      <c r="BJ228" s="265">
        <f>+GAMS!BJ69</f>
        <v>0</v>
      </c>
      <c r="BK228" s="265">
        <f>+GAMS!BK69</f>
        <v>0</v>
      </c>
      <c r="BL228" s="265">
        <f>+GAMS!BL69</f>
        <v>0</v>
      </c>
      <c r="BM228" s="265">
        <f>+GAMS!BM69</f>
        <v>0</v>
      </c>
      <c r="BN228" s="265">
        <f>+GAMS!BN69</f>
        <v>0</v>
      </c>
      <c r="BO228" s="265">
        <f>+GAMS!BO69</f>
        <v>0</v>
      </c>
      <c r="BP228" s="265">
        <f>+GAMS!BP69</f>
        <v>0</v>
      </c>
      <c r="BQ228" s="265">
        <f>+GAMS!BQ69</f>
        <v>0</v>
      </c>
      <c r="BR228" s="265">
        <f>+GAMS!BR69</f>
        <v>0</v>
      </c>
      <c r="BS228" s="265">
        <f>+GAMS!BS69</f>
        <v>0</v>
      </c>
      <c r="BT228" s="265">
        <f>+GAMS!BT69</f>
        <v>0</v>
      </c>
      <c r="BU228" s="265">
        <f>+GAMS!BU69</f>
        <v>0</v>
      </c>
      <c r="BV228" s="265">
        <f>+GAMS!BV69</f>
        <v>0</v>
      </c>
      <c r="BW228" s="265">
        <f>+GAMS!BW69</f>
        <v>0</v>
      </c>
      <c r="BX228" s="265">
        <f>+GAMS!BX69</f>
        <v>0</v>
      </c>
      <c r="BY228" s="265">
        <f>+GAMS!BY69</f>
        <v>0</v>
      </c>
      <c r="BZ228" s="265">
        <f>+GAMS!BZ69</f>
        <v>0</v>
      </c>
      <c r="CA228" s="265">
        <f>+GAMS!CA69</f>
        <v>0</v>
      </c>
      <c r="CB228" s="265">
        <f>+GAMS!CB69</f>
        <v>0</v>
      </c>
      <c r="CC228" s="265">
        <f>+GAMS!CC69</f>
        <v>0</v>
      </c>
      <c r="CD228" s="265">
        <f>+GAMS!CD69</f>
        <v>0</v>
      </c>
    </row>
    <row r="229" spans="1:82" s="265" customFormat="1" ht="21.6" customHeight="1" x14ac:dyDescent="0.25">
      <c r="A229" s="311" t="str">
        <f>+GAMS!A70</f>
        <v xml:space="preserve">  fco22x  =</v>
      </c>
      <c r="B229" s="265">
        <f>+GAMS!B70</f>
        <v>3.93</v>
      </c>
      <c r="C229" s="265" t="str">
        <f>+GAMS!C70</f>
        <v xml:space="preserve">   mat0    =</v>
      </c>
      <c r="D229" s="265">
        <f>+GAMS!D70</f>
        <v>886.51280139999994</v>
      </c>
      <c r="E229" s="265" t="str">
        <f>+GAMS!E70</f>
        <v xml:space="preserve">   res00   =</v>
      </c>
      <c r="F229" s="265">
        <f>+GAMS!F70</f>
        <v>150.09299999999999</v>
      </c>
      <c r="G229" s="265" t="str">
        <f>+GAMS!G70</f>
        <v xml:space="preserve">   res10   =</v>
      </c>
      <c r="H229" s="265">
        <f>+GAMS!H70</f>
        <v>102.69799999999999</v>
      </c>
      <c r="I229" s="265" t="str">
        <f>+GAMS!I70</f>
        <v xml:space="preserve">   res20   =</v>
      </c>
      <c r="J229" s="265">
        <f>+GAMS!J70</f>
        <v>39.533999999999999</v>
      </c>
      <c r="K229" s="265" t="str">
        <f>+GAMS!K70</f>
        <v xml:space="preserve">   res30   =</v>
      </c>
      <c r="L229" s="265">
        <f>+GAMS!L70</f>
        <v>6.1864999999999997</v>
      </c>
      <c r="M229" s="265" t="str">
        <f>+GAMS!M70</f>
        <v xml:space="preserve">   mateq   =</v>
      </c>
      <c r="N229" s="265">
        <f>+GAMS!N70</f>
        <v>588</v>
      </c>
      <c r="O229" s="265" t="str">
        <f>+GAMS!O70</f>
        <v xml:space="preserve">   tbox10  =</v>
      </c>
      <c r="P229" s="265">
        <f>+GAMS!P70</f>
        <v>0.1477</v>
      </c>
      <c r="Q229" s="265" t="str">
        <f>+GAMS!Q70</f>
        <v xml:space="preserve">   tbox20  =</v>
      </c>
      <c r="R229" s="265">
        <f>+GAMS!R70</f>
        <v>1.0994539999999999</v>
      </c>
      <c r="S229" s="265" t="str">
        <f>+GAMS!S70</f>
        <v xml:space="preserve">   tatm0   =</v>
      </c>
      <c r="T229" s="265">
        <f>+GAMS!T70</f>
        <v>1.24715</v>
      </c>
      <c r="U229" s="265">
        <f>+GAMS!U70</f>
        <v>0</v>
      </c>
      <c r="V229" s="265">
        <f>+GAMS!V70</f>
        <v>0</v>
      </c>
      <c r="W229" s="265">
        <f>+GAMS!W70</f>
        <v>0</v>
      </c>
      <c r="X229" s="265">
        <f>+GAMS!X70</f>
        <v>0</v>
      </c>
      <c r="Y229" s="265">
        <f>+GAMS!Y70</f>
        <v>0</v>
      </c>
      <c r="Z229" s="265">
        <f>+GAMS!Z70</f>
        <v>0</v>
      </c>
      <c r="AA229" s="265">
        <f>+GAMS!AA70</f>
        <v>0</v>
      </c>
      <c r="AB229" s="265">
        <f>+GAMS!AB70</f>
        <v>0</v>
      </c>
      <c r="AC229" s="265">
        <f>+GAMS!AC70</f>
        <v>0</v>
      </c>
      <c r="AD229" s="265">
        <f>+GAMS!AD70</f>
        <v>0</v>
      </c>
      <c r="AE229" s="265">
        <f>+GAMS!AE70</f>
        <v>0</v>
      </c>
      <c r="AF229" s="265">
        <f>+GAMS!AF70</f>
        <v>0</v>
      </c>
      <c r="AG229" s="265">
        <f>+GAMS!AG70</f>
        <v>0</v>
      </c>
      <c r="AH229" s="265">
        <f>+GAMS!AH70</f>
        <v>0</v>
      </c>
      <c r="AI229" s="265">
        <f>+GAMS!AI70</f>
        <v>0</v>
      </c>
      <c r="AJ229" s="265">
        <f>+GAMS!AJ70</f>
        <v>0</v>
      </c>
      <c r="AK229" s="265">
        <f>+GAMS!AK70</f>
        <v>0</v>
      </c>
      <c r="AL229" s="265">
        <f>+GAMS!AL70</f>
        <v>0</v>
      </c>
      <c r="AM229" s="265">
        <f>+GAMS!AM70</f>
        <v>0</v>
      </c>
      <c r="AN229" s="265">
        <f>+GAMS!AN70</f>
        <v>0</v>
      </c>
      <c r="AO229" s="265">
        <f>+GAMS!AO70</f>
        <v>0</v>
      </c>
      <c r="AP229" s="265">
        <f>+GAMS!AP70</f>
        <v>0</v>
      </c>
      <c r="AQ229" s="265">
        <f>+GAMS!AQ70</f>
        <v>0</v>
      </c>
      <c r="AR229" s="265">
        <f>+GAMS!AR70</f>
        <v>0</v>
      </c>
      <c r="AS229" s="265">
        <f>+GAMS!AS70</f>
        <v>0</v>
      </c>
      <c r="AT229" s="265">
        <f>+GAMS!AT70</f>
        <v>0</v>
      </c>
      <c r="AU229" s="265">
        <f>+GAMS!AU70</f>
        <v>0</v>
      </c>
      <c r="AV229" s="265">
        <f>+GAMS!AV70</f>
        <v>0</v>
      </c>
      <c r="AW229" s="265">
        <f>+GAMS!AW70</f>
        <v>0</v>
      </c>
      <c r="AX229" s="265">
        <f>+GAMS!AX70</f>
        <v>0</v>
      </c>
      <c r="AY229" s="265">
        <f>+GAMS!AY70</f>
        <v>0</v>
      </c>
      <c r="AZ229" s="265">
        <f>+GAMS!AZ70</f>
        <v>0</v>
      </c>
      <c r="BA229" s="265">
        <f>+GAMS!BA70</f>
        <v>0</v>
      </c>
      <c r="BB229" s="265">
        <f>+GAMS!BB70</f>
        <v>0</v>
      </c>
      <c r="BC229" s="265">
        <f>+GAMS!BC70</f>
        <v>0</v>
      </c>
      <c r="BD229" s="265">
        <f>+GAMS!BD70</f>
        <v>0</v>
      </c>
      <c r="BE229" s="265">
        <f>+GAMS!BE70</f>
        <v>0</v>
      </c>
      <c r="BF229" s="265">
        <f>+GAMS!BF70</f>
        <v>0</v>
      </c>
      <c r="BG229" s="265">
        <f>+GAMS!BG70</f>
        <v>0</v>
      </c>
      <c r="BH229" s="265">
        <f>+GAMS!BH70</f>
        <v>0</v>
      </c>
      <c r="BI229" s="265">
        <f>+GAMS!BI70</f>
        <v>0</v>
      </c>
      <c r="BJ229" s="265">
        <f>+GAMS!BJ70</f>
        <v>0</v>
      </c>
      <c r="BK229" s="265">
        <f>+GAMS!BK70</f>
        <v>0</v>
      </c>
      <c r="BL229" s="265">
        <f>+GAMS!BL70</f>
        <v>0</v>
      </c>
      <c r="BM229" s="265">
        <f>+GAMS!BM70</f>
        <v>0</v>
      </c>
      <c r="BN229" s="265">
        <f>+GAMS!BN70</f>
        <v>0</v>
      </c>
      <c r="BO229" s="265">
        <f>+GAMS!BO70</f>
        <v>0</v>
      </c>
      <c r="BP229" s="265">
        <f>+GAMS!BP70</f>
        <v>0</v>
      </c>
      <c r="BQ229" s="265">
        <f>+GAMS!BQ70</f>
        <v>0</v>
      </c>
      <c r="BR229" s="265">
        <f>+GAMS!BR70</f>
        <v>0</v>
      </c>
      <c r="BS229" s="265">
        <f>+GAMS!BS70</f>
        <v>0</v>
      </c>
      <c r="BT229" s="265">
        <f>+GAMS!BT70</f>
        <v>0</v>
      </c>
      <c r="BU229" s="265">
        <f>+GAMS!BU70</f>
        <v>0</v>
      </c>
      <c r="BV229" s="265">
        <f>+GAMS!BV70</f>
        <v>0</v>
      </c>
      <c r="BW229" s="265">
        <f>+GAMS!BW70</f>
        <v>0</v>
      </c>
      <c r="BX229" s="265">
        <f>+GAMS!BX70</f>
        <v>0</v>
      </c>
      <c r="BY229" s="265">
        <f>+GAMS!BY70</f>
        <v>0</v>
      </c>
      <c r="BZ229" s="265">
        <f>+GAMS!BZ70</f>
        <v>0</v>
      </c>
      <c r="CA229" s="265">
        <f>+GAMS!CA70</f>
        <v>0</v>
      </c>
      <c r="CB229" s="265">
        <f>+GAMS!CB70</f>
        <v>0</v>
      </c>
      <c r="CC229" s="265">
        <f>+GAMS!CC70</f>
        <v>0</v>
      </c>
      <c r="CD229" s="265">
        <f>+GAMS!CD70</f>
        <v>0</v>
      </c>
    </row>
    <row r="230" spans="1:82" s="265" customFormat="1" ht="21.6" customHeight="1" x14ac:dyDescent="0.25">
      <c r="A230" s="311" t="str">
        <f>+GAMS!A71</f>
        <v xml:space="preserve">  a2      =</v>
      </c>
      <c r="B230" s="265">
        <f>+GAMS!B71</f>
        <v>3.467E-3</v>
      </c>
      <c r="C230" s="265" t="str">
        <f>+GAMS!C71</f>
        <v xml:space="preserve">   elasmu  =</v>
      </c>
      <c r="D230" s="265">
        <f>+GAMS!D71</f>
        <v>0.95</v>
      </c>
      <c r="E230" s="265" t="str">
        <f>+GAMS!E71</f>
        <v xml:space="preserve">   prstp   =</v>
      </c>
      <c r="F230" s="265">
        <f>+GAMS!F71</f>
        <v>1E-3</v>
      </c>
      <c r="G230" s="265" t="str">
        <f>+GAMS!G71</f>
        <v>gsigma1            =</v>
      </c>
      <c r="H230" s="265">
        <f>+GAMS!H71</f>
        <v>-1.4999999999999999E-2</v>
      </c>
      <c r="I230" s="265" t="str">
        <f>+GAMS!I71</f>
        <v xml:space="preserve">    e1     =</v>
      </c>
      <c r="J230" s="265">
        <f>+GAMS!J71</f>
        <v>37.56</v>
      </c>
      <c r="K230" s="265" t="str">
        <f>+GAMS!K71</f>
        <v>expcost2           =</v>
      </c>
      <c r="L230" s="265">
        <f>+GAMS!L71</f>
        <v>2.6</v>
      </c>
      <c r="M230" s="265" t="str">
        <f>+GAMS!M71</f>
        <v xml:space="preserve">   gback   =</v>
      </c>
      <c r="N230" s="265">
        <f>+GAMS!N71</f>
        <v>-1.2E-2</v>
      </c>
      <c r="O230" s="265" t="str">
        <f>+GAMS!O71</f>
        <v xml:space="preserve">   limmiu2050      =</v>
      </c>
      <c r="P230" s="265">
        <f>+GAMS!P71</f>
        <v>1</v>
      </c>
      <c r="Q230" s="265" t="str">
        <f>+GAMS!Q71</f>
        <v xml:space="preserve">   limmiu2100      =</v>
      </c>
      <c r="R230" s="265">
        <f>+GAMS!R71</f>
        <v>1.1000000000000001</v>
      </c>
      <c r="S230" s="265" t="str">
        <f>+GAMS!S71</f>
        <v xml:space="preserve">   cprice1         =</v>
      </c>
      <c r="T230" s="265">
        <f>+GAMS!T71</f>
        <v>6</v>
      </c>
      <c r="U230" s="265" t="str">
        <f>+GAMS!U71</f>
        <v xml:space="preserve">   gcprice         =</v>
      </c>
      <c r="V230" s="265">
        <f>+GAMS!V71</f>
        <v>2.5000000000000001E-2</v>
      </c>
      <c r="W230" s="265">
        <f>+GAMS!W71</f>
        <v>0</v>
      </c>
      <c r="X230" s="265">
        <f>+GAMS!X71</f>
        <v>0</v>
      </c>
      <c r="Y230" s="265">
        <f>+GAMS!Y71</f>
        <v>0</v>
      </c>
      <c r="Z230" s="265">
        <f>+GAMS!Z71</f>
        <v>0</v>
      </c>
      <c r="AA230" s="265">
        <f>+GAMS!AA71</f>
        <v>0</v>
      </c>
      <c r="AB230" s="265">
        <f>+GAMS!AB71</f>
        <v>0</v>
      </c>
      <c r="AC230" s="265">
        <f>+GAMS!AC71</f>
        <v>0</v>
      </c>
      <c r="AD230" s="265">
        <f>+GAMS!AD71</f>
        <v>0</v>
      </c>
      <c r="AE230" s="265">
        <f>+GAMS!AE71</f>
        <v>0</v>
      </c>
      <c r="AF230" s="265">
        <f>+GAMS!AF71</f>
        <v>0</v>
      </c>
      <c r="AG230" s="265">
        <f>+GAMS!AG71</f>
        <v>0</v>
      </c>
      <c r="AH230" s="265">
        <f>+GAMS!AH71</f>
        <v>0</v>
      </c>
      <c r="AI230" s="265">
        <f>+GAMS!AI71</f>
        <v>0</v>
      </c>
      <c r="AJ230" s="265">
        <f>+GAMS!AJ71</f>
        <v>0</v>
      </c>
      <c r="AK230" s="265">
        <f>+GAMS!AK71</f>
        <v>0</v>
      </c>
      <c r="AL230" s="265">
        <f>+GAMS!AL71</f>
        <v>0</v>
      </c>
      <c r="AM230" s="265">
        <f>+GAMS!AM71</f>
        <v>0</v>
      </c>
      <c r="AN230" s="265">
        <f>+GAMS!AN71</f>
        <v>0</v>
      </c>
      <c r="AO230" s="265">
        <f>+GAMS!AO71</f>
        <v>0</v>
      </c>
      <c r="AP230" s="265">
        <f>+GAMS!AP71</f>
        <v>0</v>
      </c>
      <c r="AQ230" s="265">
        <f>+GAMS!AQ71</f>
        <v>0</v>
      </c>
      <c r="AR230" s="265">
        <f>+GAMS!AR71</f>
        <v>0</v>
      </c>
      <c r="AS230" s="265">
        <f>+GAMS!AS71</f>
        <v>0</v>
      </c>
      <c r="AT230" s="265">
        <f>+GAMS!AT71</f>
        <v>0</v>
      </c>
      <c r="AU230" s="265">
        <f>+GAMS!AU71</f>
        <v>0</v>
      </c>
      <c r="AV230" s="265">
        <f>+GAMS!AV71</f>
        <v>0</v>
      </c>
      <c r="AW230" s="265">
        <f>+GAMS!AW71</f>
        <v>0</v>
      </c>
      <c r="AX230" s="265">
        <f>+GAMS!AX71</f>
        <v>0</v>
      </c>
      <c r="AY230" s="265">
        <f>+GAMS!AY71</f>
        <v>0</v>
      </c>
      <c r="AZ230" s="265">
        <f>+GAMS!AZ71</f>
        <v>0</v>
      </c>
      <c r="BA230" s="265">
        <f>+GAMS!BA71</f>
        <v>0</v>
      </c>
      <c r="BB230" s="265">
        <f>+GAMS!BB71</f>
        <v>0</v>
      </c>
      <c r="BC230" s="265">
        <f>+GAMS!BC71</f>
        <v>0</v>
      </c>
      <c r="BD230" s="265">
        <f>+GAMS!BD71</f>
        <v>0</v>
      </c>
      <c r="BE230" s="265">
        <f>+GAMS!BE71</f>
        <v>0</v>
      </c>
      <c r="BF230" s="265">
        <f>+GAMS!BF71</f>
        <v>0</v>
      </c>
      <c r="BG230" s="265">
        <f>+GAMS!BG71</f>
        <v>0</v>
      </c>
      <c r="BH230" s="265">
        <f>+GAMS!BH71</f>
        <v>0</v>
      </c>
      <c r="BI230" s="265">
        <f>+GAMS!BI71</f>
        <v>0</v>
      </c>
      <c r="BJ230" s="265">
        <f>+GAMS!BJ71</f>
        <v>0</v>
      </c>
      <c r="BK230" s="265">
        <f>+GAMS!BK71</f>
        <v>0</v>
      </c>
      <c r="BL230" s="265">
        <f>+GAMS!BL71</f>
        <v>0</v>
      </c>
      <c r="BM230" s="265">
        <f>+GAMS!BM71</f>
        <v>0</v>
      </c>
      <c r="BN230" s="265">
        <f>+GAMS!BN71</f>
        <v>0</v>
      </c>
      <c r="BO230" s="265">
        <f>+GAMS!BO71</f>
        <v>0</v>
      </c>
      <c r="BP230" s="265">
        <f>+GAMS!BP71</f>
        <v>0</v>
      </c>
      <c r="BQ230" s="265">
        <f>+GAMS!BQ71</f>
        <v>0</v>
      </c>
      <c r="BR230" s="265">
        <f>+GAMS!BR71</f>
        <v>0</v>
      </c>
      <c r="BS230" s="265">
        <f>+GAMS!BS71</f>
        <v>0</v>
      </c>
      <c r="BT230" s="265">
        <f>+GAMS!BT71</f>
        <v>0</v>
      </c>
      <c r="BU230" s="265">
        <f>+GAMS!BU71</f>
        <v>0</v>
      </c>
      <c r="BV230" s="265">
        <f>+GAMS!BV71</f>
        <v>0</v>
      </c>
      <c r="BW230" s="265">
        <f>+GAMS!BW71</f>
        <v>0</v>
      </c>
      <c r="BX230" s="265">
        <f>+GAMS!BX71</f>
        <v>0</v>
      </c>
      <c r="BY230" s="265">
        <f>+GAMS!BY71</f>
        <v>0</v>
      </c>
      <c r="BZ230" s="265">
        <f>+GAMS!BZ71</f>
        <v>0</v>
      </c>
      <c r="CA230" s="265">
        <f>+GAMS!CA71</f>
        <v>0</v>
      </c>
      <c r="CB230" s="265">
        <f>+GAMS!CB71</f>
        <v>0</v>
      </c>
      <c r="CC230" s="265">
        <f>+GAMS!CC71</f>
        <v>0</v>
      </c>
      <c r="CD230" s="265">
        <f>+GAMS!CD71</f>
        <v>0</v>
      </c>
    </row>
    <row r="231" spans="1:82" s="265" customFormat="1" ht="21.6" customHeight="1" x14ac:dyDescent="0.25">
      <c r="A231" s="265" t="s">
        <v>368</v>
      </c>
      <c r="B231" s="265">
        <f t="shared" ref="B231:BM231" si="170">+B175-B177</f>
        <v>0.46399999999999997</v>
      </c>
      <c r="C231" s="265">
        <f>+C175-C177</f>
        <v>0.5022975999999999</v>
      </c>
      <c r="D231" s="265">
        <f t="shared" si="170"/>
        <v>0.53626326479999964</v>
      </c>
      <c r="E231" s="265">
        <f t="shared" si="170"/>
        <v>0.55701264100000003</v>
      </c>
      <c r="F231" s="265">
        <f t="shared" si="170"/>
        <v>0.57651855079999992</v>
      </c>
      <c r="G231" s="265">
        <f t="shared" si="170"/>
        <v>0.59466569280000003</v>
      </c>
      <c r="H231" s="265">
        <f t="shared" si="170"/>
        <v>0.61099116860000002</v>
      </c>
      <c r="I231" s="265">
        <f t="shared" si="170"/>
        <v>0.6250237179</v>
      </c>
      <c r="J231" s="265">
        <f t="shared" si="170"/>
        <v>0.63772444690000007</v>
      </c>
      <c r="K231" s="265">
        <f t="shared" si="170"/>
        <v>0.6487843092000003</v>
      </c>
      <c r="L231" s="265">
        <f t="shared" si="170"/>
        <v>0.65791405700000016</v>
      </c>
      <c r="M231" s="265">
        <f t="shared" si="170"/>
        <v>0.66484285319999969</v>
      </c>
      <c r="N231" s="265">
        <f t="shared" si="170"/>
        <v>0.66931721640000008</v>
      </c>
      <c r="O231" s="265">
        <f t="shared" si="170"/>
        <v>0.67110034170000032</v>
      </c>
      <c r="P231" s="265">
        <f t="shared" si="170"/>
        <v>0.66997167380000011</v>
      </c>
      <c r="Q231" s="265">
        <f t="shared" si="170"/>
        <v>0.66572648999999995</v>
      </c>
      <c r="R231" s="319">
        <f t="shared" si="170"/>
        <v>0.65817499310000027</v>
      </c>
      <c r="S231" s="265">
        <f t="shared" si="170"/>
        <v>0.62720222620000055</v>
      </c>
      <c r="T231" s="265">
        <f t="shared" si="170"/>
        <v>0.59324300780000083</v>
      </c>
      <c r="U231" s="265">
        <f t="shared" si="170"/>
        <v>0.5565120837999995</v>
      </c>
      <c r="V231" s="265">
        <f t="shared" si="170"/>
        <v>0.51718466720000045</v>
      </c>
      <c r="W231" s="265">
        <f t="shared" si="170"/>
        <v>0.4753875528</v>
      </c>
      <c r="X231" s="265">
        <f t="shared" si="170"/>
        <v>0.43134118289999979</v>
      </c>
      <c r="Y231" s="265">
        <f t="shared" si="170"/>
        <v>0.39341725860000043</v>
      </c>
      <c r="Z231" s="265">
        <f t="shared" si="170"/>
        <v>0.36076475959999987</v>
      </c>
      <c r="AA231" s="265">
        <f t="shared" si="170"/>
        <v>0.33265095799999989</v>
      </c>
      <c r="AB231" s="265">
        <f t="shared" si="170"/>
        <v>0.3084449749</v>
      </c>
      <c r="AC231" s="265">
        <f t="shared" si="170"/>
        <v>0.28760362329999989</v>
      </c>
      <c r="AD231" s="265">
        <f t="shared" si="170"/>
        <v>0.26965921969999984</v>
      </c>
      <c r="AE231" s="265">
        <f t="shared" si="170"/>
        <v>0.2542090882000001</v>
      </c>
      <c r="AF231" s="265">
        <f t="shared" si="170"/>
        <v>0.2409065249000002</v>
      </c>
      <c r="AG231" s="265">
        <f t="shared" si="170"/>
        <v>0.22945301800000006</v>
      </c>
      <c r="AH231" s="265">
        <f t="shared" si="170"/>
        <v>0.21959154849999996</v>
      </c>
      <c r="AI231" s="265">
        <f t="shared" si="170"/>
        <v>0.21110082319999979</v>
      </c>
      <c r="AJ231" s="265">
        <f t="shared" si="170"/>
        <v>0.20379030879999993</v>
      </c>
      <c r="AK231" s="265">
        <f t="shared" si="170"/>
        <v>0.19749595590000002</v>
      </c>
      <c r="AL231" s="265">
        <f t="shared" si="170"/>
        <v>0.19207651809999993</v>
      </c>
      <c r="AM231" s="265">
        <f t="shared" si="170"/>
        <v>0.18741038199999993</v>
      </c>
      <c r="AN231" s="265">
        <f t="shared" si="170"/>
        <v>0.19079408890000016</v>
      </c>
      <c r="AO231" s="265">
        <f t="shared" si="170"/>
        <v>0.19370746059999999</v>
      </c>
      <c r="AP231" s="265">
        <f t="shared" si="170"/>
        <v>0.19621587360000015</v>
      </c>
      <c r="AQ231" s="265">
        <f t="shared" si="170"/>
        <v>0.19837561709999996</v>
      </c>
      <c r="AR231" s="265">
        <f t="shared" si="170"/>
        <v>0.20023515629999999</v>
      </c>
      <c r="AS231" s="265">
        <f t="shared" si="170"/>
        <v>0.20183621960000009</v>
      </c>
      <c r="AT231" s="265">
        <f t="shared" si="170"/>
        <v>0.20321473499999998</v>
      </c>
      <c r="AU231" s="265">
        <f t="shared" si="170"/>
        <v>0.20440163689999991</v>
      </c>
      <c r="AV231" s="265">
        <f t="shared" si="170"/>
        <v>0.20542355940000001</v>
      </c>
      <c r="AW231" s="265">
        <f t="shared" si="170"/>
        <v>0.20630343460000011</v>
      </c>
      <c r="AX231" s="265">
        <f t="shared" si="170"/>
        <v>0.20706100719999998</v>
      </c>
      <c r="AY231" s="265">
        <f t="shared" si="170"/>
        <v>0.20771327719999999</v>
      </c>
      <c r="AZ231" s="265">
        <f t="shared" si="170"/>
        <v>0.20827488169999997</v>
      </c>
      <c r="BA231" s="265">
        <f t="shared" si="170"/>
        <v>0.20875842320000004</v>
      </c>
      <c r="BB231" s="265">
        <f t="shared" si="170"/>
        <v>0.20917475229999999</v>
      </c>
      <c r="BC231" s="265">
        <f t="shared" si="170"/>
        <v>0.2095332117</v>
      </c>
      <c r="BD231" s="265">
        <f t="shared" si="170"/>
        <v>0.2098418453</v>
      </c>
      <c r="BE231" s="265">
        <f t="shared" si="170"/>
        <v>0.2101075788</v>
      </c>
      <c r="BF231" s="265">
        <f t="shared" si="170"/>
        <v>0.21033637530000002</v>
      </c>
      <c r="BG231" s="265">
        <f t="shared" si="170"/>
        <v>0.21053336920000001</v>
      </c>
      <c r="BH231" s="265">
        <f t="shared" si="170"/>
        <v>0.21810423079999999</v>
      </c>
      <c r="BI231" s="265">
        <f t="shared" si="170"/>
        <v>0.2246227428</v>
      </c>
      <c r="BJ231" s="265">
        <f t="shared" si="170"/>
        <v>0.23023518160000001</v>
      </c>
      <c r="BK231" s="265">
        <f t="shared" si="170"/>
        <v>0.23506749130000001</v>
      </c>
      <c r="BL231" s="265">
        <f t="shared" si="170"/>
        <v>0.23922811000000002</v>
      </c>
      <c r="BM231" s="265">
        <f t="shared" si="170"/>
        <v>0.24281040269999998</v>
      </c>
      <c r="BN231" s="265">
        <f t="shared" ref="BN231:CB231" si="171">+BN175-BN177</f>
        <v>0.24589475669999999</v>
      </c>
      <c r="BO231" s="265">
        <f t="shared" si="171"/>
        <v>0.24855038560000003</v>
      </c>
      <c r="BP231" s="265">
        <f t="shared" si="171"/>
        <v>0.25083688190000003</v>
      </c>
      <c r="BQ231" s="265">
        <f t="shared" si="171"/>
        <v>0.25280555540000005</v>
      </c>
      <c r="BR231" s="265">
        <f t="shared" si="171"/>
        <v>0.25450058310000001</v>
      </c>
      <c r="BS231" s="265">
        <f t="shared" si="171"/>
        <v>0.25596000210000003</v>
      </c>
      <c r="BT231" s="265">
        <f t="shared" si="171"/>
        <v>0.25721656180000002</v>
      </c>
      <c r="BU231" s="265">
        <f t="shared" si="171"/>
        <v>0.25829845970000004</v>
      </c>
      <c r="BV231" s="265">
        <f t="shared" si="171"/>
        <v>0.25922997379999996</v>
      </c>
      <c r="BW231" s="265">
        <f t="shared" si="171"/>
        <v>0.26003200739999999</v>
      </c>
      <c r="BX231" s="265">
        <f t="shared" si="171"/>
        <v>0.26072255840000003</v>
      </c>
      <c r="BY231" s="265">
        <f t="shared" si="171"/>
        <v>0.26131712280000002</v>
      </c>
      <c r="BZ231" s="265">
        <f t="shared" si="171"/>
        <v>0.26182904270000001</v>
      </c>
      <c r="CA231" s="265">
        <f t="shared" si="171"/>
        <v>0.26226980569999997</v>
      </c>
      <c r="CB231" s="265">
        <f t="shared" si="171"/>
        <v>0.26264930280000004</v>
      </c>
      <c r="CC231" s="265">
        <f>+CC175-CC177</f>
        <v>0.26297604969999999</v>
      </c>
      <c r="CD231" s="265">
        <f>+CD175-CD177</f>
        <v>0.26325737879999994</v>
      </c>
    </row>
    <row r="232" spans="1:82" ht="21.6" customHeight="1" x14ac:dyDescent="0.25">
      <c r="A232" s="229"/>
      <c r="B232" s="229"/>
      <c r="C232" s="229"/>
      <c r="D232" s="168"/>
      <c r="E232" s="168"/>
      <c r="F232" s="168"/>
      <c r="G232" s="168"/>
      <c r="H232" s="168"/>
      <c r="I232" s="229"/>
      <c r="J232" s="229"/>
      <c r="K232" s="229"/>
      <c r="L232" s="229"/>
      <c r="M232" s="229"/>
      <c r="N232" s="229"/>
      <c r="O232" s="229"/>
      <c r="P232" s="229"/>
      <c r="Q232" s="229"/>
      <c r="R232" s="252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229"/>
      <c r="AG232" s="229"/>
      <c r="AH232" s="229"/>
      <c r="AI232" s="229"/>
      <c r="AJ232" s="229"/>
      <c r="AK232" s="229"/>
      <c r="AL232" s="229"/>
      <c r="AM232" s="229"/>
      <c r="AN232" s="229"/>
      <c r="AO232" s="229"/>
      <c r="AP232" s="229"/>
      <c r="AQ232" s="229"/>
      <c r="AR232" s="229"/>
      <c r="AS232" s="229"/>
      <c r="AT232" s="229"/>
      <c r="AU232" s="229"/>
      <c r="AV232" s="229"/>
      <c r="AW232" s="229"/>
      <c r="AX232" s="229"/>
      <c r="AY232" s="229"/>
      <c r="AZ232" s="229"/>
      <c r="BA232" s="229"/>
      <c r="BB232" s="229"/>
      <c r="BC232" s="229"/>
      <c r="BD232" s="229"/>
      <c r="BE232" s="229"/>
      <c r="BF232" s="229"/>
      <c r="BG232" s="229"/>
      <c r="BH232" s="229"/>
      <c r="BI232" s="229"/>
      <c r="BJ232" s="229"/>
      <c r="BK232" s="229"/>
      <c r="BL232" s="229"/>
      <c r="BM232" s="229"/>
      <c r="BN232" s="229"/>
      <c r="BO232" s="229"/>
      <c r="BP232" s="229"/>
      <c r="BQ232" s="229"/>
      <c r="BR232" s="229"/>
      <c r="BS232" s="229"/>
      <c r="BT232" s="229"/>
      <c r="BU232" s="229"/>
      <c r="BV232" s="229"/>
      <c r="BW232" s="229"/>
      <c r="BX232" s="229"/>
      <c r="BY232" s="229"/>
      <c r="BZ232" s="229"/>
      <c r="CA232" s="229"/>
      <c r="CB232" s="229"/>
      <c r="CC232" s="229"/>
      <c r="CD232" s="229"/>
    </row>
    <row r="233" spans="1:82" ht="21.6" customHeight="1" x14ac:dyDescent="0.25">
      <c r="A233" s="229" t="s">
        <v>309</v>
      </c>
      <c r="B233" s="229"/>
      <c r="C233" s="229"/>
      <c r="D233" s="168"/>
      <c r="E233" s="168"/>
      <c r="F233" s="168"/>
      <c r="G233" s="168"/>
      <c r="H233" s="168"/>
      <c r="I233" s="229"/>
      <c r="J233" s="229"/>
      <c r="K233" s="229"/>
      <c r="L233" s="229"/>
      <c r="M233" s="229"/>
      <c r="N233" s="229"/>
      <c r="O233" s="229"/>
      <c r="P233" s="229"/>
      <c r="Q233" s="229"/>
      <c r="R233" s="252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229"/>
      <c r="AG233" s="229"/>
      <c r="AH233" s="229"/>
      <c r="AI233" s="229"/>
      <c r="AJ233" s="229"/>
      <c r="AK233" s="229"/>
      <c r="AL233" s="229"/>
      <c r="AM233" s="229"/>
      <c r="AN233" s="229"/>
      <c r="AO233" s="229"/>
      <c r="AP233" s="229"/>
      <c r="AQ233" s="229"/>
      <c r="AR233" s="229"/>
      <c r="AS233" s="229"/>
      <c r="AT233" s="229"/>
      <c r="AU233" s="229"/>
      <c r="AV233" s="229"/>
      <c r="AW233" s="229"/>
      <c r="AX233" s="229"/>
      <c r="AY233" s="229"/>
      <c r="AZ233" s="229"/>
      <c r="BA233" s="229"/>
      <c r="BB233" s="229"/>
      <c r="BC233" s="229"/>
      <c r="BD233" s="229"/>
      <c r="BE233" s="229"/>
      <c r="BF233" s="229"/>
      <c r="BG233" s="229"/>
      <c r="BH233" s="229"/>
      <c r="BI233" s="229"/>
      <c r="BJ233" s="229"/>
      <c r="BK233" s="229"/>
      <c r="BL233" s="229"/>
      <c r="BM233" s="229"/>
      <c r="BN233" s="229"/>
      <c r="BO233" s="229"/>
      <c r="BP233" s="229"/>
      <c r="BQ233" s="229"/>
      <c r="BR233" s="229"/>
      <c r="BS233" s="229"/>
      <c r="BT233" s="229"/>
      <c r="BU233" s="229"/>
      <c r="BV233" s="229"/>
      <c r="BW233" s="229"/>
      <c r="BX233" s="229"/>
      <c r="BY233" s="229"/>
      <c r="BZ233" s="229"/>
      <c r="CA233" s="229"/>
      <c r="CB233" s="229"/>
      <c r="CC233" s="229"/>
      <c r="CD233" s="229"/>
    </row>
    <row r="234" spans="1:82" s="148" customFormat="1" ht="21.6" customHeight="1" x14ac:dyDescent="0.25">
      <c r="A234" s="215" t="s">
        <v>223</v>
      </c>
      <c r="B234" s="215">
        <f>+B66</f>
        <v>6659.62281158736</v>
      </c>
      <c r="C234" s="215"/>
      <c r="D234" s="215"/>
      <c r="E234" s="215"/>
      <c r="F234" s="215"/>
      <c r="G234" s="215"/>
      <c r="H234" s="215"/>
      <c r="I234" s="215"/>
      <c r="J234" s="215"/>
      <c r="K234" s="215"/>
      <c r="L234" s="215"/>
      <c r="M234" s="215"/>
      <c r="N234" s="215"/>
      <c r="O234" s="215"/>
      <c r="P234" s="215"/>
      <c r="Q234" s="215"/>
      <c r="R234" s="319"/>
      <c r="S234" s="215"/>
      <c r="T234" s="215"/>
      <c r="U234" s="215"/>
      <c r="V234" s="215"/>
      <c r="W234" s="215"/>
      <c r="X234" s="215"/>
      <c r="Y234" s="215"/>
      <c r="Z234" s="215"/>
      <c r="AA234" s="215"/>
      <c r="AB234" s="215"/>
      <c r="AC234" s="215"/>
      <c r="AD234" s="215"/>
      <c r="AE234" s="215"/>
      <c r="AF234" s="215"/>
      <c r="AG234" s="215"/>
      <c r="AH234" s="215"/>
      <c r="AI234" s="215"/>
      <c r="AJ234" s="215"/>
      <c r="AK234" s="215"/>
      <c r="AL234" s="215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G234" s="215"/>
      <c r="BH234" s="215"/>
      <c r="BI234" s="215"/>
      <c r="BJ234" s="215"/>
      <c r="BK234" s="215"/>
      <c r="BL234" s="215"/>
      <c r="BM234" s="215"/>
      <c r="BN234" s="215"/>
      <c r="BO234" s="215"/>
      <c r="BP234" s="215"/>
      <c r="BQ234" s="215"/>
      <c r="BR234" s="215"/>
      <c r="BS234" s="215"/>
      <c r="BT234" s="215"/>
      <c r="BU234" s="215"/>
      <c r="BV234" s="215"/>
      <c r="BW234" s="215"/>
      <c r="BX234" s="215"/>
      <c r="BY234" s="215"/>
      <c r="BZ234" s="215"/>
      <c r="CA234" s="215"/>
      <c r="CB234" s="215"/>
      <c r="CC234" s="215"/>
      <c r="CD234" s="215"/>
    </row>
    <row r="235" spans="1:82" s="148" customFormat="1" ht="17.399999999999999" customHeight="1" x14ac:dyDescent="0.25">
      <c r="A235" s="215" t="s">
        <v>224</v>
      </c>
      <c r="B235" s="215">
        <f t="shared" ref="B235:AG235" si="172">+B151</f>
        <v>37.336200094628666</v>
      </c>
      <c r="C235" s="215">
        <f t="shared" si="172"/>
        <v>38.131322570830179</v>
      </c>
      <c r="D235" s="215">
        <f t="shared" si="172"/>
        <v>35.432521860355486</v>
      </c>
      <c r="E235" s="215">
        <f t="shared" si="172"/>
        <v>36.380195631335937</v>
      </c>
      <c r="F235" s="215">
        <f t="shared" si="172"/>
        <v>36.915396607896625</v>
      </c>
      <c r="G235" s="215">
        <f t="shared" si="172"/>
        <v>37.168540823530883</v>
      </c>
      <c r="H235" s="215">
        <f t="shared" si="172"/>
        <v>37.017635870961968</v>
      </c>
      <c r="I235" s="215">
        <f t="shared" si="172"/>
        <v>37.093653987624961</v>
      </c>
      <c r="J235" s="215">
        <f t="shared" si="172"/>
        <v>36.877832036288112</v>
      </c>
      <c r="K235" s="215">
        <f t="shared" si="172"/>
        <v>36.343351040765391</v>
      </c>
      <c r="L235" s="215">
        <f t="shared" si="172"/>
        <v>35.459704958715605</v>
      </c>
      <c r="M235" s="215">
        <f t="shared" si="172"/>
        <v>34.191730408568468</v>
      </c>
      <c r="N235" s="215">
        <f t="shared" si="172"/>
        <v>32.157896538615297</v>
      </c>
      <c r="O235" s="215">
        <f t="shared" si="172"/>
        <v>29.911272255487425</v>
      </c>
      <c r="P235" s="215">
        <f t="shared" si="172"/>
        <v>27.122672408100595</v>
      </c>
      <c r="Q235" s="215">
        <f t="shared" si="172"/>
        <v>23.729441462915776</v>
      </c>
      <c r="R235" s="319">
        <f t="shared" si="172"/>
        <v>19.662592026517785</v>
      </c>
      <c r="S235" s="215">
        <f t="shared" si="172"/>
        <v>15.387323051641006</v>
      </c>
      <c r="T235" s="215">
        <f t="shared" si="172"/>
        <v>6.5744244394286238</v>
      </c>
      <c r="U235" s="215">
        <f t="shared" si="172"/>
        <v>0.93051436848364488</v>
      </c>
      <c r="V235" s="215">
        <f t="shared" si="172"/>
        <v>-5.5554153564776678</v>
      </c>
      <c r="W235" s="215">
        <f t="shared" si="172"/>
        <v>-12.88137936671605</v>
      </c>
      <c r="X235" s="215">
        <f t="shared" si="172"/>
        <v>-13.605861187226871</v>
      </c>
      <c r="Y235" s="215">
        <f t="shared" si="172"/>
        <v>-14.387699769743218</v>
      </c>
      <c r="Z235" s="215">
        <f t="shared" si="172"/>
        <v>-15.226116374341341</v>
      </c>
      <c r="AA235" s="215">
        <f t="shared" si="172"/>
        <v>-16.122237492707118</v>
      </c>
      <c r="AB235" s="215">
        <f t="shared" si="172"/>
        <v>-17.07840443181189</v>
      </c>
      <c r="AC235" s="215">
        <f t="shared" si="172"/>
        <v>-18.097735997596192</v>
      </c>
      <c r="AD235" s="215">
        <f t="shared" si="172"/>
        <v>-19.182155262458082</v>
      </c>
      <c r="AE235" s="215">
        <f t="shared" si="172"/>
        <v>-20.316932680472981</v>
      </c>
      <c r="AF235" s="215">
        <f t="shared" si="172"/>
        <v>-21.503739745035865</v>
      </c>
      <c r="AG235" s="215">
        <f t="shared" si="172"/>
        <v>-22.7442220766644</v>
      </c>
      <c r="AH235" s="215">
        <f t="shared" ref="AH235:BM235" si="173">+AH151</f>
        <v>-24.03994389729047</v>
      </c>
      <c r="AI235" s="215">
        <f t="shared" si="173"/>
        <v>-25.392287309124505</v>
      </c>
      <c r="AJ235" s="215">
        <f t="shared" si="173"/>
        <v>-26.802256672900697</v>
      </c>
      <c r="AK235" s="215">
        <f t="shared" si="173"/>
        <v>-28.270091626276464</v>
      </c>
      <c r="AL235" s="215">
        <f t="shared" si="173"/>
        <v>-29.793315568003059</v>
      </c>
      <c r="AM235" s="215">
        <f t="shared" si="173"/>
        <v>-15.684317691693877</v>
      </c>
      <c r="AN235" s="215">
        <f t="shared" si="173"/>
        <v>-16.519050166340907</v>
      </c>
      <c r="AO235" s="215">
        <f t="shared" si="173"/>
        <v>-17.374088022350175</v>
      </c>
      <c r="AP235" s="215">
        <f t="shared" si="173"/>
        <v>-18.252927290468904</v>
      </c>
      <c r="AQ235" s="215">
        <f t="shared" si="173"/>
        <v>-19.158259032606342</v>
      </c>
      <c r="AR235" s="215">
        <f t="shared" si="173"/>
        <v>-20.092170232964222</v>
      </c>
      <c r="AS235" s="215">
        <f t="shared" si="173"/>
        <v>-21.056311661754521</v>
      </c>
      <c r="AT235" s="215">
        <f t="shared" si="173"/>
        <v>-22.05201930304235</v>
      </c>
      <c r="AU235" s="215">
        <f t="shared" si="173"/>
        <v>-23.080399007105495</v>
      </c>
      <c r="AV235" s="215">
        <f t="shared" si="173"/>
        <v>-24.142385102279427</v>
      </c>
      <c r="AW235" s="215">
        <f t="shared" si="173"/>
        <v>-25.238780952863099</v>
      </c>
      <c r="AX235" s="215">
        <f t="shared" si="173"/>
        <v>-26.370286925266949</v>
      </c>
      <c r="AY235" s="215">
        <f t="shared" si="173"/>
        <v>-27.537519460524109</v>
      </c>
      <c r="AZ235" s="215">
        <f t="shared" si="173"/>
        <v>-28.74102378546581</v>
      </c>
      <c r="BA235" s="215">
        <f t="shared" si="173"/>
        <v>-29.981282021073643</v>
      </c>
      <c r="BB235" s="215">
        <f t="shared" si="173"/>
        <v>-31.258717921588104</v>
      </c>
      <c r="BC235" s="215">
        <f t="shared" si="173"/>
        <v>-32.5736991135403</v>
      </c>
      <c r="BD235" s="215">
        <f t="shared" si="173"/>
        <v>-33.926537445994022</v>
      </c>
      <c r="BE235" s="215">
        <f t="shared" si="173"/>
        <v>-35.317487878057072</v>
      </c>
      <c r="BF235" s="215">
        <f t="shared" si="173"/>
        <v>-36.7467461954679</v>
      </c>
      <c r="BG235" s="215">
        <f t="shared" si="173"/>
        <v>0</v>
      </c>
      <c r="BH235" s="215">
        <f t="shared" si="173"/>
        <v>0</v>
      </c>
      <c r="BI235" s="215">
        <f t="shared" si="173"/>
        <v>0</v>
      </c>
      <c r="BJ235" s="215">
        <f t="shared" si="173"/>
        <v>0</v>
      </c>
      <c r="BK235" s="215">
        <f t="shared" si="173"/>
        <v>0</v>
      </c>
      <c r="BL235" s="215">
        <f t="shared" si="173"/>
        <v>0</v>
      </c>
      <c r="BM235" s="215">
        <f t="shared" si="173"/>
        <v>0</v>
      </c>
      <c r="BN235" s="215">
        <f t="shared" ref="BN235:CB235" si="174">+BN151</f>
        <v>0</v>
      </c>
      <c r="BO235" s="215">
        <f t="shared" si="174"/>
        <v>0</v>
      </c>
      <c r="BP235" s="215">
        <f t="shared" si="174"/>
        <v>0</v>
      </c>
      <c r="BQ235" s="215">
        <f t="shared" si="174"/>
        <v>0</v>
      </c>
      <c r="BR235" s="215">
        <f t="shared" si="174"/>
        <v>0</v>
      </c>
      <c r="BS235" s="215">
        <f t="shared" si="174"/>
        <v>0</v>
      </c>
      <c r="BT235" s="215">
        <f t="shared" si="174"/>
        <v>0</v>
      </c>
      <c r="BU235" s="215">
        <f t="shared" si="174"/>
        <v>0</v>
      </c>
      <c r="BV235" s="215">
        <f t="shared" si="174"/>
        <v>0</v>
      </c>
      <c r="BW235" s="215">
        <f t="shared" si="174"/>
        <v>0</v>
      </c>
      <c r="BX235" s="215">
        <f t="shared" si="174"/>
        <v>0</v>
      </c>
      <c r="BY235" s="215">
        <f t="shared" si="174"/>
        <v>0</v>
      </c>
      <c r="BZ235" s="215">
        <f t="shared" si="174"/>
        <v>0</v>
      </c>
      <c r="CA235" s="215">
        <f t="shared" si="174"/>
        <v>0</v>
      </c>
      <c r="CB235" s="215">
        <f t="shared" si="174"/>
        <v>0</v>
      </c>
      <c r="CC235" s="215">
        <f>+CC151</f>
        <v>0</v>
      </c>
      <c r="CD235" s="215">
        <f>+CD151</f>
        <v>0</v>
      </c>
    </row>
    <row r="236" spans="1:82" s="148" customFormat="1" ht="17.399999999999999" customHeight="1" x14ac:dyDescent="0.25">
      <c r="A236" s="215" t="s">
        <v>225</v>
      </c>
      <c r="B236" s="215">
        <f t="shared" ref="B236:AG236" si="175">+B116</f>
        <v>416.2025821596244</v>
      </c>
      <c r="C236" s="215">
        <f t="shared" si="175"/>
        <v>429.89679537409847</v>
      </c>
      <c r="D236" s="215">
        <f t="shared" si="175"/>
        <v>441.74229627025653</v>
      </c>
      <c r="E236" s="215">
        <f t="shared" si="175"/>
        <v>454.12736227174963</v>
      </c>
      <c r="F236" s="215">
        <f t="shared" si="175"/>
        <v>466.54964307757268</v>
      </c>
      <c r="G236" s="215">
        <f t="shared" si="175"/>
        <v>478.93247204889474</v>
      </c>
      <c r="H236" s="215">
        <f t="shared" si="175"/>
        <v>491.12350002185184</v>
      </c>
      <c r="I236" s="215">
        <f t="shared" si="175"/>
        <v>503.3357013785743</v>
      </c>
      <c r="J236" s="215">
        <f t="shared" si="175"/>
        <v>515.41655272617493</v>
      </c>
      <c r="K236" s="215">
        <f t="shared" si="175"/>
        <v>527.23424027437022</v>
      </c>
      <c r="L236" s="215">
        <f t="shared" si="175"/>
        <v>538.64112480681206</v>
      </c>
      <c r="M236" s="215">
        <f t="shared" si="175"/>
        <v>549.46861505763945</v>
      </c>
      <c r="N236" s="215">
        <f t="shared" si="175"/>
        <v>559.32602292061449</v>
      </c>
      <c r="O236" s="215">
        <f t="shared" si="175"/>
        <v>568.1742803443841</v>
      </c>
      <c r="P236" s="215">
        <f t="shared" si="175"/>
        <v>575.73995497556598</v>
      </c>
      <c r="Q236" s="215">
        <f t="shared" si="175"/>
        <v>581.72940857489755</v>
      </c>
      <c r="R236" s="319">
        <f t="shared" si="175"/>
        <v>585.81613531065977</v>
      </c>
      <c r="S236" s="215">
        <f t="shared" si="175"/>
        <v>587.95699765677682</v>
      </c>
      <c r="T236" s="215">
        <f t="shared" si="175"/>
        <v>585.5057950999651</v>
      </c>
      <c r="U236" s="215">
        <f t="shared" si="175"/>
        <v>580.71728525471917</v>
      </c>
      <c r="V236" s="215">
        <f t="shared" si="175"/>
        <v>573.04732922676499</v>
      </c>
      <c r="W236" s="215">
        <f t="shared" si="175"/>
        <v>562.09496189657443</v>
      </c>
      <c r="X236" s="215">
        <f t="shared" si="175"/>
        <v>551.9121880318371</v>
      </c>
      <c r="Y236" s="215">
        <f t="shared" si="175"/>
        <v>542.09101029862973</v>
      </c>
      <c r="Z236" s="215">
        <f t="shared" si="175"/>
        <v>532.41215964132084</v>
      </c>
      <c r="AA236" s="215">
        <f t="shared" si="175"/>
        <v>522.74339391305773</v>
      </c>
      <c r="AB236" s="215">
        <f t="shared" si="175"/>
        <v>513.00108504021409</v>
      </c>
      <c r="AC236" s="215">
        <f t="shared" si="175"/>
        <v>503.12888063206026</v>
      </c>
      <c r="AD236" s="215">
        <f t="shared" si="175"/>
        <v>493.08671290794484</v>
      </c>
      <c r="AE236" s="215">
        <f t="shared" si="175"/>
        <v>482.85389990700855</v>
      </c>
      <c r="AF236" s="215">
        <f t="shared" si="175"/>
        <v>472.41465947790635</v>
      </c>
      <c r="AG236" s="215">
        <f t="shared" si="175"/>
        <v>461.75671888817249</v>
      </c>
      <c r="AH236" s="215">
        <f t="shared" ref="AH236:BM236" si="176">+AH116</f>
        <v>450.87075940943424</v>
      </c>
      <c r="AI236" s="215">
        <f t="shared" si="176"/>
        <v>439.75031260950141</v>
      </c>
      <c r="AJ236" s="215">
        <f t="shared" si="176"/>
        <v>428.39197327645417</v>
      </c>
      <c r="AK236" s="215">
        <f t="shared" si="176"/>
        <v>416.79591987389381</v>
      </c>
      <c r="AL236" s="215">
        <f t="shared" si="176"/>
        <v>404.9114462657364</v>
      </c>
      <c r="AM236" s="215">
        <f t="shared" si="176"/>
        <v>401.65708957359976</v>
      </c>
      <c r="AN236" s="215">
        <f t="shared" si="176"/>
        <v>397.12286198124878</v>
      </c>
      <c r="AO236" s="215">
        <f t="shared" si="176"/>
        <v>391.83124868722109</v>
      </c>
      <c r="AP236" s="215">
        <f t="shared" si="176"/>
        <v>386.0886957641398</v>
      </c>
      <c r="AQ236" s="215">
        <f t="shared" si="176"/>
        <v>380.01480362972177</v>
      </c>
      <c r="AR236" s="215">
        <f t="shared" si="176"/>
        <v>373.65695057644518</v>
      </c>
      <c r="AS236" s="215">
        <f t="shared" si="176"/>
        <v>367.03593585625555</v>
      </c>
      <c r="AT236" s="215">
        <f t="shared" si="176"/>
        <v>360.16335295189441</v>
      </c>
      <c r="AU236" s="215">
        <f t="shared" si="176"/>
        <v>353.04800202441811</v>
      </c>
      <c r="AV236" s="215">
        <f t="shared" si="176"/>
        <v>345.69821256216005</v>
      </c>
      <c r="AW236" s="215">
        <f t="shared" si="176"/>
        <v>338.12269053349473</v>
      </c>
      <c r="AX236" s="215">
        <f t="shared" si="176"/>
        <v>330.33084590554768</v>
      </c>
      <c r="AY236" s="215">
        <f t="shared" si="176"/>
        <v>322.33293545216623</v>
      </c>
      <c r="AZ236" s="215">
        <f t="shared" si="176"/>
        <v>314.14013300965706</v>
      </c>
      <c r="BA236" s="215">
        <f t="shared" si="176"/>
        <v>305.76456364491293</v>
      </c>
      <c r="BB236" s="215">
        <f t="shared" si="176"/>
        <v>297.21931502783974</v>
      </c>
      <c r="BC236" s="215">
        <f t="shared" si="176"/>
        <v>288.51843477843528</v>
      </c>
      <c r="BD236" s="215">
        <f t="shared" si="176"/>
        <v>279.67692533091457</v>
      </c>
      <c r="BE236" s="215">
        <f t="shared" si="176"/>
        <v>270.71075449844164</v>
      </c>
      <c r="BF236" s="215">
        <f t="shared" si="176"/>
        <v>261.6369094990286</v>
      </c>
      <c r="BG236" s="215">
        <f t="shared" si="176"/>
        <v>271.37406672154856</v>
      </c>
      <c r="BH236" s="215">
        <f t="shared" si="176"/>
        <v>277.32245735673814</v>
      </c>
      <c r="BI236" s="215">
        <f t="shared" si="176"/>
        <v>281.59032255765442</v>
      </c>
      <c r="BJ236" s="215">
        <f t="shared" si="176"/>
        <v>284.76803464130978</v>
      </c>
      <c r="BK236" s="215">
        <f t="shared" si="176"/>
        <v>287.1839051084076</v>
      </c>
      <c r="BL236" s="215">
        <f t="shared" si="176"/>
        <v>289.06044334242375</v>
      </c>
      <c r="BM236" s="215">
        <f t="shared" si="176"/>
        <v>290.55191037435731</v>
      </c>
      <c r="BN236" s="215">
        <f t="shared" ref="BN236:CB236" si="177">+BN116</f>
        <v>291.76625652771367</v>
      </c>
      <c r="BO236" s="215">
        <f t="shared" si="177"/>
        <v>292.77955273225689</v>
      </c>
      <c r="BP236" s="215">
        <f t="shared" si="177"/>
        <v>293.64568142192911</v>
      </c>
      <c r="BQ236" s="215">
        <f t="shared" si="177"/>
        <v>294.40295196438746</v>
      </c>
      <c r="BR236" s="215">
        <f t="shared" si="177"/>
        <v>295.07867966746522</v>
      </c>
      <c r="BS236" s="215">
        <f t="shared" si="177"/>
        <v>295.6923882571312</v>
      </c>
      <c r="BT236" s="215">
        <f t="shared" si="177"/>
        <v>296.25806590617009</v>
      </c>
      <c r="BU236" s="215">
        <f t="shared" si="177"/>
        <v>296.78576222054272</v>
      </c>
      <c r="BV236" s="215">
        <f t="shared" si="177"/>
        <v>297.28272219668014</v>
      </c>
      <c r="BW236" s="215">
        <f t="shared" si="177"/>
        <v>297.75419288600176</v>
      </c>
      <c r="BX236" s="215">
        <f t="shared" si="177"/>
        <v>298.20399779284571</v>
      </c>
      <c r="BY236" s="215">
        <f t="shared" si="177"/>
        <v>298.63494603535503</v>
      </c>
      <c r="BZ236" s="215">
        <f t="shared" si="177"/>
        <v>299.0491237897964</v>
      </c>
      <c r="CA236" s="215">
        <f t="shared" si="177"/>
        <v>299.44810181714337</v>
      </c>
      <c r="CB236" s="215">
        <f t="shared" si="177"/>
        <v>299.83308315810785</v>
      </c>
      <c r="CC236" s="215">
        <f>+CC116</f>
        <v>300.20500817900552</v>
      </c>
      <c r="CD236" s="215">
        <f>+CD116</f>
        <v>300.56462923070768</v>
      </c>
    </row>
    <row r="237" spans="1:82" s="148" customFormat="1" ht="17.399999999999999" customHeight="1" x14ac:dyDescent="0.25">
      <c r="A237" s="215" t="s">
        <v>226</v>
      </c>
      <c r="B237" s="215">
        <f t="shared" ref="B237:AG237" si="178">+B114</f>
        <v>886.51149999999996</v>
      </c>
      <c r="C237" s="215">
        <f t="shared" si="178"/>
        <v>915.6801741468297</v>
      </c>
      <c r="D237" s="215">
        <f t="shared" si="178"/>
        <v>940.91109105564635</v>
      </c>
      <c r="E237" s="215">
        <f t="shared" si="178"/>
        <v>967.29128163882672</v>
      </c>
      <c r="F237" s="215">
        <f t="shared" si="178"/>
        <v>993.7507397552298</v>
      </c>
      <c r="G237" s="215">
        <f t="shared" si="178"/>
        <v>1020.1261654641457</v>
      </c>
      <c r="H237" s="215">
        <f t="shared" si="178"/>
        <v>1046.0930550465444</v>
      </c>
      <c r="I237" s="215">
        <f t="shared" si="178"/>
        <v>1072.1050439363632</v>
      </c>
      <c r="J237" s="215">
        <f t="shared" si="178"/>
        <v>1097.8372573067525</v>
      </c>
      <c r="K237" s="215">
        <f t="shared" si="178"/>
        <v>1123.0089317844086</v>
      </c>
      <c r="L237" s="215">
        <f t="shared" si="178"/>
        <v>1147.3055958385096</v>
      </c>
      <c r="M237" s="215">
        <f t="shared" si="178"/>
        <v>1170.3681500727721</v>
      </c>
      <c r="N237" s="215">
        <f t="shared" si="178"/>
        <v>1191.3644288209089</v>
      </c>
      <c r="O237" s="215">
        <f t="shared" si="178"/>
        <v>1210.211217133538</v>
      </c>
      <c r="P237" s="215">
        <f t="shared" si="178"/>
        <v>1226.3261040979555</v>
      </c>
      <c r="Q237" s="215">
        <f t="shared" si="178"/>
        <v>1239.0836402645316</v>
      </c>
      <c r="R237" s="319">
        <f t="shared" si="178"/>
        <v>1247.7883682117053</v>
      </c>
      <c r="S237" s="215">
        <f t="shared" si="178"/>
        <v>1252.3484050089346</v>
      </c>
      <c r="T237" s="215">
        <f t="shared" si="178"/>
        <v>1247.1273435629257</v>
      </c>
      <c r="U237" s="215">
        <f t="shared" si="178"/>
        <v>1236.9278175925517</v>
      </c>
      <c r="V237" s="215">
        <f t="shared" si="178"/>
        <v>1220.5908112530094</v>
      </c>
      <c r="W237" s="215">
        <f t="shared" si="178"/>
        <v>1197.2622688397034</v>
      </c>
      <c r="X237" s="215">
        <f t="shared" si="178"/>
        <v>1175.5729605078129</v>
      </c>
      <c r="Y237" s="215">
        <f t="shared" si="178"/>
        <v>1154.6538519360813</v>
      </c>
      <c r="Z237" s="215">
        <f t="shared" si="178"/>
        <v>1134.0379000360133</v>
      </c>
      <c r="AA237" s="215">
        <f t="shared" si="178"/>
        <v>1113.4434290348129</v>
      </c>
      <c r="AB237" s="215">
        <f t="shared" si="178"/>
        <v>1092.6923111356559</v>
      </c>
      <c r="AC237" s="215">
        <f t="shared" si="178"/>
        <v>1071.6645157462883</v>
      </c>
      <c r="AD237" s="215">
        <f t="shared" si="178"/>
        <v>1050.2746984939224</v>
      </c>
      <c r="AE237" s="215">
        <f t="shared" si="178"/>
        <v>1028.4788068019282</v>
      </c>
      <c r="AF237" s="215">
        <f t="shared" si="178"/>
        <v>1006.2432246879405</v>
      </c>
      <c r="AG237" s="215">
        <f t="shared" si="178"/>
        <v>983.5418112318074</v>
      </c>
      <c r="AH237" s="215">
        <f t="shared" ref="AH237:BM237" si="179">+AH114</f>
        <v>960.35471754209493</v>
      </c>
      <c r="AI237" s="215">
        <f t="shared" si="179"/>
        <v>936.6681658582379</v>
      </c>
      <c r="AJ237" s="215">
        <f t="shared" si="179"/>
        <v>912.47490307884732</v>
      </c>
      <c r="AK237" s="215">
        <f t="shared" si="179"/>
        <v>887.77530933139371</v>
      </c>
      <c r="AL237" s="215">
        <f t="shared" si="179"/>
        <v>862.46138054601852</v>
      </c>
      <c r="AM237" s="215">
        <f t="shared" si="179"/>
        <v>855.52960079176751</v>
      </c>
      <c r="AN237" s="215">
        <f t="shared" si="179"/>
        <v>845.87169602005986</v>
      </c>
      <c r="AO237" s="215">
        <f t="shared" si="179"/>
        <v>834.60055970378085</v>
      </c>
      <c r="AP237" s="215">
        <f t="shared" si="179"/>
        <v>822.36892197761767</v>
      </c>
      <c r="AQ237" s="215">
        <f t="shared" si="179"/>
        <v>809.43153173130736</v>
      </c>
      <c r="AR237" s="215">
        <f t="shared" si="179"/>
        <v>795.88930472782818</v>
      </c>
      <c r="AS237" s="215">
        <f t="shared" si="179"/>
        <v>781.78654337382432</v>
      </c>
      <c r="AT237" s="215">
        <f t="shared" si="179"/>
        <v>767.14794178753505</v>
      </c>
      <c r="AU237" s="215">
        <f t="shared" si="179"/>
        <v>751.99224431201048</v>
      </c>
      <c r="AV237" s="215">
        <f t="shared" si="179"/>
        <v>736.33719275740089</v>
      </c>
      <c r="AW237" s="215">
        <f t="shared" si="179"/>
        <v>720.20133083634369</v>
      </c>
      <c r="AX237" s="215">
        <f t="shared" si="179"/>
        <v>703.60470177881655</v>
      </c>
      <c r="AY237" s="215">
        <f t="shared" si="179"/>
        <v>686.56915251311398</v>
      </c>
      <c r="AZ237" s="215">
        <f t="shared" si="179"/>
        <v>669.11848331056956</v>
      </c>
      <c r="BA237" s="215">
        <f t="shared" si="179"/>
        <v>651.27852056366453</v>
      </c>
      <c r="BB237" s="215">
        <f t="shared" si="179"/>
        <v>633.07714100929866</v>
      </c>
      <c r="BC237" s="215">
        <f t="shared" si="179"/>
        <v>614.54426607806715</v>
      </c>
      <c r="BD237" s="215">
        <f t="shared" si="179"/>
        <v>595.71185095484805</v>
      </c>
      <c r="BE237" s="215">
        <f t="shared" si="179"/>
        <v>576.61390708168062</v>
      </c>
      <c r="BF237" s="215">
        <f t="shared" si="179"/>
        <v>557.28661723293089</v>
      </c>
      <c r="BG237" s="215">
        <f t="shared" si="179"/>
        <v>578.02676211689845</v>
      </c>
      <c r="BH237" s="215">
        <f t="shared" si="179"/>
        <v>590.6968341698522</v>
      </c>
      <c r="BI237" s="215">
        <f t="shared" si="179"/>
        <v>599.78738704780392</v>
      </c>
      <c r="BJ237" s="215">
        <f t="shared" si="179"/>
        <v>606.55591378598979</v>
      </c>
      <c r="BK237" s="215">
        <f t="shared" si="179"/>
        <v>611.70171788090818</v>
      </c>
      <c r="BL237" s="215">
        <f t="shared" si="179"/>
        <v>615.69874431936262</v>
      </c>
      <c r="BM237" s="215">
        <f t="shared" si="179"/>
        <v>618.875569097381</v>
      </c>
      <c r="BN237" s="215">
        <f t="shared" ref="BN237:CB237" si="180">+BN114</f>
        <v>621.46212640403007</v>
      </c>
      <c r="BO237" s="215">
        <f t="shared" si="180"/>
        <v>623.62044731970718</v>
      </c>
      <c r="BP237" s="215">
        <f t="shared" si="180"/>
        <v>625.46530142870893</v>
      </c>
      <c r="BQ237" s="215">
        <f t="shared" si="180"/>
        <v>627.07828768414527</v>
      </c>
      <c r="BR237" s="215">
        <f t="shared" si="180"/>
        <v>628.5175876917009</v>
      </c>
      <c r="BS237" s="215">
        <f t="shared" si="180"/>
        <v>629.82478698768944</v>
      </c>
      <c r="BT237" s="215">
        <f t="shared" si="180"/>
        <v>631.02968038014228</v>
      </c>
      <c r="BU237" s="215">
        <f t="shared" si="180"/>
        <v>632.15367352975591</v>
      </c>
      <c r="BV237" s="215">
        <f t="shared" si="180"/>
        <v>633.21219827892867</v>
      </c>
      <c r="BW237" s="215">
        <f t="shared" si="180"/>
        <v>634.21643084718369</v>
      </c>
      <c r="BX237" s="215">
        <f t="shared" si="180"/>
        <v>635.17451529876132</v>
      </c>
      <c r="BY237" s="215">
        <f t="shared" si="180"/>
        <v>636.09243505530617</v>
      </c>
      <c r="BZ237" s="215">
        <f t="shared" si="180"/>
        <v>636.97463367226624</v>
      </c>
      <c r="CA237" s="215">
        <f t="shared" si="180"/>
        <v>637.82445687051529</v>
      </c>
      <c r="CB237" s="215">
        <f t="shared" si="180"/>
        <v>638.64446712676965</v>
      </c>
      <c r="CC237" s="215">
        <f>+CC114</f>
        <v>639.43666742128175</v>
      </c>
      <c r="CD237" s="215">
        <f>+CD114</f>
        <v>640.20266026140735</v>
      </c>
    </row>
    <row r="238" spans="1:82" s="148" customFormat="1" ht="17.399999999999999" customHeight="1" x14ac:dyDescent="0.25">
      <c r="A238" s="215" t="s">
        <v>218</v>
      </c>
      <c r="B238" s="215">
        <f t="shared" ref="B238:AG238" si="181">+B138</f>
        <v>1.2471539999999999</v>
      </c>
      <c r="C238" s="215">
        <f t="shared" si="181"/>
        <v>1.424768534574137</v>
      </c>
      <c r="D238" s="215">
        <f t="shared" si="181"/>
        <v>1.5484925019653129</v>
      </c>
      <c r="E238" s="215">
        <f t="shared" si="181"/>
        <v>1.6537116677486687</v>
      </c>
      <c r="F238" s="215">
        <f t="shared" si="181"/>
        <v>1.7524852752387368</v>
      </c>
      <c r="G238" s="215">
        <f t="shared" si="181"/>
        <v>1.8480421160296769</v>
      </c>
      <c r="H238" s="215">
        <f t="shared" si="181"/>
        <v>1.9406593286780596</v>
      </c>
      <c r="I238" s="215">
        <f t="shared" si="181"/>
        <v>2.0310956092321528</v>
      </c>
      <c r="J238" s="215">
        <f t="shared" si="181"/>
        <v>2.119357851342091</v>
      </c>
      <c r="K238" s="215">
        <f t="shared" si="181"/>
        <v>2.2049432982955919</v>
      </c>
      <c r="L238" s="215">
        <f t="shared" si="181"/>
        <v>2.2871795631324456</v>
      </c>
      <c r="M238" s="215">
        <f t="shared" si="181"/>
        <v>2.3653060510375536</v>
      </c>
      <c r="N238" s="215">
        <f t="shared" si="181"/>
        <v>2.4378480696839051</v>
      </c>
      <c r="O238" s="215">
        <f t="shared" si="181"/>
        <v>2.5042914430043499</v>
      </c>
      <c r="P238" s="215">
        <f t="shared" si="181"/>
        <v>2.5636549051198747</v>
      </c>
      <c r="Q238" s="215">
        <f t="shared" si="181"/>
        <v>2.6147649979525962</v>
      </c>
      <c r="R238" s="319">
        <f t="shared" si="181"/>
        <v>2.6562795665616741</v>
      </c>
      <c r="S238" s="215">
        <f t="shared" si="181"/>
        <v>2.6813001280017215</v>
      </c>
      <c r="T238" s="215">
        <f t="shared" si="181"/>
        <v>2.6860473681691528</v>
      </c>
      <c r="U238" s="215">
        <f t="shared" si="181"/>
        <v>2.6761060048707384</v>
      </c>
      <c r="V238" s="215">
        <f t="shared" si="181"/>
        <v>2.6511676288464705</v>
      </c>
      <c r="W238" s="215">
        <f t="shared" si="181"/>
        <v>2.6093953411600364</v>
      </c>
      <c r="X238" s="215">
        <f t="shared" si="181"/>
        <v>2.5628209541564164</v>
      </c>
      <c r="Y238" s="215">
        <f t="shared" si="181"/>
        <v>2.5164238350436419</v>
      </c>
      <c r="Z238" s="215">
        <f t="shared" si="181"/>
        <v>2.4707490887413348</v>
      </c>
      <c r="AA238" s="215">
        <f t="shared" si="181"/>
        <v>2.4253137153501338</v>
      </c>
      <c r="AB238" s="215">
        <f t="shared" si="181"/>
        <v>2.3794923532127186</v>
      </c>
      <c r="AC238" s="215">
        <f t="shared" si="181"/>
        <v>2.3327114484111906</v>
      </c>
      <c r="AD238" s="215">
        <f t="shared" si="181"/>
        <v>2.2844706299570348</v>
      </c>
      <c r="AE238" s="215">
        <f t="shared" si="181"/>
        <v>2.2343619985426177</v>
      </c>
      <c r="AF238" s="215">
        <f t="shared" si="181"/>
        <v>2.1820244751775957</v>
      </c>
      <c r="AG238" s="215">
        <f t="shared" si="181"/>
        <v>2.1271233566135797</v>
      </c>
      <c r="AH238" s="215">
        <f t="shared" ref="AH238:BM238" si="182">+AH138</f>
        <v>2.0693401455140839</v>
      </c>
      <c r="AI238" s="215">
        <f t="shared" si="182"/>
        <v>2.008367149197495</v>
      </c>
      <c r="AJ238" s="215">
        <f t="shared" si="182"/>
        <v>1.9439049290213894</v>
      </c>
      <c r="AK238" s="215">
        <f t="shared" si="182"/>
        <v>1.8971278838779071</v>
      </c>
      <c r="AL238" s="215">
        <f t="shared" si="182"/>
        <v>1.8328997424559108</v>
      </c>
      <c r="AM238" s="215">
        <f t="shared" si="182"/>
        <v>1.800371436131684</v>
      </c>
      <c r="AN238" s="215">
        <f t="shared" si="182"/>
        <v>1.77097249146473</v>
      </c>
      <c r="AO238" s="215">
        <f t="shared" si="182"/>
        <v>1.7384604792278653</v>
      </c>
      <c r="AP238" s="215">
        <f t="shared" si="182"/>
        <v>1.7022433754049078</v>
      </c>
      <c r="AQ238" s="215">
        <f t="shared" si="182"/>
        <v>1.6625829397317196</v>
      </c>
      <c r="AR238" s="215">
        <f t="shared" si="182"/>
        <v>1.6196750057777307</v>
      </c>
      <c r="AS238" s="215">
        <f t="shared" si="182"/>
        <v>1.5735746352793067</v>
      </c>
      <c r="AT238" s="215">
        <f t="shared" si="182"/>
        <v>1.5242489242127049</v>
      </c>
      <c r="AU238" s="215">
        <f t="shared" si="182"/>
        <v>1.4716202533613041</v>
      </c>
      <c r="AV238" s="215">
        <f t="shared" si="182"/>
        <v>1.4155890051853302</v>
      </c>
      <c r="AW238" s="215">
        <f t="shared" si="182"/>
        <v>1.3560437941723382</v>
      </c>
      <c r="AX238" s="215">
        <f t="shared" si="182"/>
        <v>1.2928657491951163</v>
      </c>
      <c r="AY238" s="215">
        <f t="shared" si="182"/>
        <v>1.2259302517760178</v>
      </c>
      <c r="AZ238" s="215">
        <f t="shared" si="182"/>
        <v>1.1551076323494798</v>
      </c>
      <c r="BA238" s="215">
        <f t="shared" si="182"/>
        <v>1.0802634286264126</v>
      </c>
      <c r="BB238" s="215">
        <f t="shared" si="182"/>
        <v>1.0012584420969248</v>
      </c>
      <c r="BC238" s="215">
        <f t="shared" si="182"/>
        <v>0.91794870565498421</v>
      </c>
      <c r="BD238" s="215">
        <f t="shared" si="182"/>
        <v>0.83018546766161472</v>
      </c>
      <c r="BE238" s="215">
        <f t="shared" si="182"/>
        <v>0.73781535924666652</v>
      </c>
      <c r="BF238" s="215">
        <f t="shared" si="182"/>
        <v>0.64068103516811192</v>
      </c>
      <c r="BG238" s="215">
        <f t="shared" si="182"/>
        <v>0.66878020358446877</v>
      </c>
      <c r="BH238" s="215">
        <f t="shared" si="182"/>
        <v>0.7079131802925428</v>
      </c>
      <c r="BI238" s="215">
        <f t="shared" si="182"/>
        <v>0.73946314817738268</v>
      </c>
      <c r="BJ238" s="215">
        <f t="shared" si="182"/>
        <v>0.76204988961732367</v>
      </c>
      <c r="BK238" s="215">
        <f t="shared" si="182"/>
        <v>0.777452625335189</v>
      </c>
      <c r="BL238" s="215">
        <f t="shared" si="182"/>
        <v>0.78762225924828932</v>
      </c>
      <c r="BM238" s="215">
        <f t="shared" si="182"/>
        <v>0.79409577999476189</v>
      </c>
      <c r="BN238" s="215">
        <f t="shared" ref="BN238:CB238" si="183">+BN138</f>
        <v>0.79798543283387335</v>
      </c>
      <c r="BO238" s="215">
        <f t="shared" si="183"/>
        <v>0.80007588672277707</v>
      </c>
      <c r="BP238" s="215">
        <f t="shared" si="183"/>
        <v>0.80091741798593397</v>
      </c>
      <c r="BQ238" s="215">
        <f t="shared" si="183"/>
        <v>0.80089604102558165</v>
      </c>
      <c r="BR238" s="215">
        <f t="shared" si="183"/>
        <v>0.80028300344210357</v>
      </c>
      <c r="BS238" s="215">
        <f t="shared" si="183"/>
        <v>0.79926916692637917</v>
      </c>
      <c r="BT238" s="215">
        <f t="shared" si="183"/>
        <v>0.79798888994333139</v>
      </c>
      <c r="BU238" s="215">
        <f t="shared" si="183"/>
        <v>0.79653669516685532</v>
      </c>
      <c r="BV238" s="215">
        <f t="shared" si="183"/>
        <v>0.79497896121030065</v>
      </c>
      <c r="BW238" s="215">
        <f t="shared" si="183"/>
        <v>0.79336215878910044</v>
      </c>
      <c r="BX238" s="215">
        <f t="shared" si="183"/>
        <v>0.79171867041110522</v>
      </c>
      <c r="BY238" s="215">
        <f t="shared" si="183"/>
        <v>0.79007091082678027</v>
      </c>
      <c r="BZ238" s="215">
        <f t="shared" si="183"/>
        <v>0.78843424775741666</v>
      </c>
      <c r="CA238" s="215">
        <f t="shared" si="183"/>
        <v>0.78681907326905787</v>
      </c>
      <c r="CB238" s="215">
        <f t="shared" si="183"/>
        <v>0.78523227281991703</v>
      </c>
      <c r="CC238" s="215">
        <f>+CC138</f>
        <v>0.78367826676873809</v>
      </c>
      <c r="CD238" s="215">
        <f>+CD138</f>
        <v>0.78215974830005797</v>
      </c>
    </row>
    <row r="239" spans="1:82" s="148" customFormat="1" ht="17.399999999999999" customHeight="1" x14ac:dyDescent="0.25">
      <c r="A239" s="215" t="s">
        <v>227</v>
      </c>
      <c r="B239" s="215">
        <f t="shared" ref="B239:AG239" si="184">+B128</f>
        <v>2.7918301410427691</v>
      </c>
      <c r="C239" s="215">
        <f t="shared" si="184"/>
        <v>3.0136761910640972</v>
      </c>
      <c r="D239" s="215">
        <f t="shared" si="184"/>
        <v>3.201755309836587</v>
      </c>
      <c r="E239" s="215">
        <f t="shared" si="184"/>
        <v>3.3792802066975849</v>
      </c>
      <c r="F239" s="215">
        <f t="shared" si="184"/>
        <v>3.5517952964106039</v>
      </c>
      <c r="G239" s="215">
        <f t="shared" si="184"/>
        <v>3.7184636468414594</v>
      </c>
      <c r="H239" s="215">
        <f t="shared" si="184"/>
        <v>3.8773050767076391</v>
      </c>
      <c r="I239" s="215">
        <f t="shared" si="184"/>
        <v>4.0305974697374838</v>
      </c>
      <c r="J239" s="215">
        <f t="shared" si="184"/>
        <v>4.1777747001047194</v>
      </c>
      <c r="K239" s="215">
        <f t="shared" si="184"/>
        <v>4.3173659832546356</v>
      </c>
      <c r="L239" s="215">
        <f t="shared" si="184"/>
        <v>4.4478553728942805</v>
      </c>
      <c r="M239" s="215">
        <f t="shared" si="184"/>
        <v>4.5676250645279461</v>
      </c>
      <c r="N239" s="215">
        <f t="shared" si="184"/>
        <v>4.6729132629506029</v>
      </c>
      <c r="O239" s="215">
        <f t="shared" si="184"/>
        <v>4.7636875920377246</v>
      </c>
      <c r="P239" s="215">
        <f t="shared" si="184"/>
        <v>4.8375582938615169</v>
      </c>
      <c r="Q239" s="215">
        <f t="shared" si="184"/>
        <v>4.8919915638456102</v>
      </c>
      <c r="R239" s="319">
        <f t="shared" si="184"/>
        <v>4.9241318516543924</v>
      </c>
      <c r="S239" s="215">
        <f t="shared" si="184"/>
        <v>4.9138415425047697</v>
      </c>
      <c r="T239" s="215">
        <f t="shared" si="184"/>
        <v>4.8561954586206797</v>
      </c>
      <c r="U239" s="215">
        <f t="shared" si="184"/>
        <v>4.7729039657150185</v>
      </c>
      <c r="V239" s="215">
        <f t="shared" si="184"/>
        <v>4.6581925554469867</v>
      </c>
      <c r="W239" s="215">
        <f t="shared" si="184"/>
        <v>4.506982609107653</v>
      </c>
      <c r="X239" s="215">
        <f t="shared" si="184"/>
        <v>4.3592819443926425</v>
      </c>
      <c r="Y239" s="215">
        <f t="shared" si="184"/>
        <v>4.2195566244615303</v>
      </c>
      <c r="Z239" s="215">
        <f t="shared" si="184"/>
        <v>4.0847572894615709</v>
      </c>
      <c r="AA239" s="215">
        <f t="shared" si="184"/>
        <v>3.952731945922495</v>
      </c>
      <c r="AB239" s="215">
        <f t="shared" si="184"/>
        <v>3.8218616446977656</v>
      </c>
      <c r="AC239" s="215">
        <f t="shared" si="184"/>
        <v>3.6908471778304248</v>
      </c>
      <c r="AD239" s="215">
        <f t="shared" si="184"/>
        <v>3.5585923251538563</v>
      </c>
      <c r="AE239" s="215">
        <f t="shared" si="184"/>
        <v>3.4242414290705141</v>
      </c>
      <c r="AF239" s="215">
        <f t="shared" si="184"/>
        <v>3.2870141903629215</v>
      </c>
      <c r="AG239" s="215">
        <f t="shared" si="184"/>
        <v>3.1461820178200011</v>
      </c>
      <c r="AH239" s="215">
        <f t="shared" ref="AH239:BM239" si="185">+AH128</f>
        <v>3.0010538605329509</v>
      </c>
      <c r="AI239" s="215">
        <f t="shared" si="185"/>
        <v>2.8509678063710036</v>
      </c>
      <c r="AJ239" s="215">
        <f t="shared" si="185"/>
        <v>2.6952873946913463</v>
      </c>
      <c r="AK239" s="215">
        <f t="shared" si="185"/>
        <v>2.6009072304878589</v>
      </c>
      <c r="AL239" s="215">
        <f t="shared" si="185"/>
        <v>2.4368897484651848</v>
      </c>
      <c r="AM239" s="215">
        <f t="shared" si="185"/>
        <v>2.3911363542880633</v>
      </c>
      <c r="AN239" s="215">
        <f t="shared" si="185"/>
        <v>2.3267671843101438</v>
      </c>
      <c r="AO239" s="215">
        <f t="shared" si="185"/>
        <v>2.2507100508746136</v>
      </c>
      <c r="AP239" s="215">
        <f t="shared" si="185"/>
        <v>2.1670004880132741</v>
      </c>
      <c r="AQ239" s="215">
        <f t="shared" si="185"/>
        <v>2.0770950805204604</v>
      </c>
      <c r="AR239" s="215">
        <f t="shared" si="185"/>
        <v>1.9814339224765858</v>
      </c>
      <c r="AS239" s="215">
        <f t="shared" si="185"/>
        <v>1.8800672868374857</v>
      </c>
      <c r="AT239" s="215">
        <f t="shared" si="185"/>
        <v>1.7728964659115767</v>
      </c>
      <c r="AU239" s="215">
        <f t="shared" si="185"/>
        <v>1.659763396672532</v>
      </c>
      <c r="AV239" s="215">
        <f t="shared" si="185"/>
        <v>1.540483148762831</v>
      </c>
      <c r="AW239" s="215">
        <f t="shared" si="185"/>
        <v>1.4148555537844261</v>
      </c>
      <c r="AX239" s="215">
        <f t="shared" si="185"/>
        <v>1.282669446078629</v>
      </c>
      <c r="AY239" s="215">
        <f t="shared" si="185"/>
        <v>1.1437043123057256</v>
      </c>
      <c r="AZ239" s="215">
        <f t="shared" si="185"/>
        <v>0.99773097938577948</v>
      </c>
      <c r="BA239" s="215">
        <f t="shared" si="185"/>
        <v>0.84451187244001014</v>
      </c>
      <c r="BB239" s="215">
        <f t="shared" si="185"/>
        <v>0.68380103544930493</v>
      </c>
      <c r="BC239" s="215">
        <f t="shared" si="185"/>
        <v>0.51534405624349455</v>
      </c>
      <c r="BD239" s="215">
        <f t="shared" si="185"/>
        <v>0.3388781244510366</v>
      </c>
      <c r="BE239" s="215">
        <f t="shared" si="185"/>
        <v>0.1541326480648085</v>
      </c>
      <c r="BF239" s="215">
        <f t="shared" si="185"/>
        <v>-3.9168820083257061E-2</v>
      </c>
      <c r="BG239" s="215">
        <f t="shared" si="185"/>
        <v>0.16800812932271655</v>
      </c>
      <c r="BH239" s="215">
        <f t="shared" si="185"/>
        <v>0.29094477853835271</v>
      </c>
      <c r="BI239" s="215">
        <f t="shared" si="185"/>
        <v>0.3775356638682259</v>
      </c>
      <c r="BJ239" s="215">
        <f t="shared" si="185"/>
        <v>0.44116023595416287</v>
      </c>
      <c r="BK239" s="215">
        <f t="shared" si="185"/>
        <v>0.48905783844422385</v>
      </c>
      <c r="BL239" s="215">
        <f t="shared" si="185"/>
        <v>0.52598529183333076</v>
      </c>
      <c r="BM239" s="215">
        <f t="shared" si="185"/>
        <v>0.55516453801839538</v>
      </c>
      <c r="BN239" s="215">
        <f t="shared" ref="BN239:CB239" si="186">+BN128</f>
        <v>0.57881174630834487</v>
      </c>
      <c r="BO239" s="215">
        <f t="shared" si="186"/>
        <v>0.59846866243698438</v>
      </c>
      <c r="BP239" s="215">
        <f t="shared" si="186"/>
        <v>0.61521682529453292</v>
      </c>
      <c r="BQ239" s="215">
        <f t="shared" si="186"/>
        <v>0.62981959187734016</v>
      </c>
      <c r="BR239" s="215">
        <f t="shared" si="186"/>
        <v>0.64281825601537701</v>
      </c>
      <c r="BS239" s="215">
        <f t="shared" si="186"/>
        <v>0.65459811861303163</v>
      </c>
      <c r="BT239" s="215">
        <f t="shared" si="186"/>
        <v>0.66543441508362533</v>
      </c>
      <c r="BU239" s="215">
        <f t="shared" si="186"/>
        <v>0.67552449184080765</v>
      </c>
      <c r="BV239" s="215">
        <f t="shared" si="186"/>
        <v>0.68501046924922937</v>
      </c>
      <c r="BW239" s="215">
        <f t="shared" si="186"/>
        <v>0.69399525995212263</v>
      </c>
      <c r="BX239" s="215">
        <f t="shared" si="186"/>
        <v>0.70255391579895765</v>
      </c>
      <c r="BY239" s="215">
        <f t="shared" si="186"/>
        <v>0.71074167612130512</v>
      </c>
      <c r="BZ239" s="215">
        <f t="shared" si="186"/>
        <v>0.7185996800752289</v>
      </c>
      <c r="CA239" s="215">
        <f t="shared" si="186"/>
        <v>0.72615902194254134</v>
      </c>
      <c r="CB239" s="215">
        <f t="shared" si="186"/>
        <v>0.73344362988206924</v>
      </c>
      <c r="CC239" s="215">
        <f>+CC128</f>
        <v>0.74047230898294902</v>
      </c>
      <c r="CD239" s="215">
        <f>+CD128</f>
        <v>0.74726019073521677</v>
      </c>
    </row>
    <row r="240" spans="1:82" s="148" customFormat="1" ht="17.399999999999999" customHeight="1" x14ac:dyDescent="0.25">
      <c r="A240" s="215" t="s">
        <v>228</v>
      </c>
      <c r="B240" s="215">
        <f t="shared" ref="B240:AG240" si="187">+B134</f>
        <v>-5.3999999999999999E-2</v>
      </c>
      <c r="C240" s="215">
        <f t="shared" si="187"/>
        <v>-3.4062500000000002E-2</v>
      </c>
      <c r="D240" s="215">
        <f t="shared" si="187"/>
        <v>-1.4125E-2</v>
      </c>
      <c r="E240" s="215">
        <f t="shared" si="187"/>
        <v>5.8125E-3</v>
      </c>
      <c r="F240" s="215">
        <f t="shared" si="187"/>
        <v>2.5749999999999999E-2</v>
      </c>
      <c r="G240" s="215">
        <f t="shared" si="187"/>
        <v>4.5687499999999999E-2</v>
      </c>
      <c r="H240" s="215">
        <f t="shared" si="187"/>
        <v>6.5625000000000003E-2</v>
      </c>
      <c r="I240" s="215">
        <f t="shared" si="187"/>
        <v>8.55625E-2</v>
      </c>
      <c r="J240" s="215">
        <f t="shared" si="187"/>
        <v>0.1055</v>
      </c>
      <c r="K240" s="215">
        <f t="shared" si="187"/>
        <v>0.12543750000000001</v>
      </c>
      <c r="L240" s="215">
        <f t="shared" si="187"/>
        <v>0.145375</v>
      </c>
      <c r="M240" s="215">
        <f t="shared" si="187"/>
        <v>0.1653125</v>
      </c>
      <c r="N240" s="215">
        <f t="shared" si="187"/>
        <v>0.18525</v>
      </c>
      <c r="O240" s="215">
        <f t="shared" si="187"/>
        <v>0.20518749999999999</v>
      </c>
      <c r="P240" s="215">
        <f t="shared" si="187"/>
        <v>0.22512499999999999</v>
      </c>
      <c r="Q240" s="215">
        <f t="shared" si="187"/>
        <v>0.24506249999999999</v>
      </c>
      <c r="R240" s="319">
        <f t="shared" si="187"/>
        <v>0.26500000000000001</v>
      </c>
      <c r="S240" s="215">
        <f t="shared" si="187"/>
        <v>0.26500000000000001</v>
      </c>
      <c r="T240" s="215">
        <f t="shared" si="187"/>
        <v>0.26500000000000001</v>
      </c>
      <c r="U240" s="215">
        <f t="shared" si="187"/>
        <v>0.26500000000000001</v>
      </c>
      <c r="V240" s="215">
        <f t="shared" si="187"/>
        <v>0.26500000000000001</v>
      </c>
      <c r="W240" s="215">
        <f t="shared" si="187"/>
        <v>0.26500000000000001</v>
      </c>
      <c r="X240" s="215">
        <f t="shared" si="187"/>
        <v>0.26500000000000001</v>
      </c>
      <c r="Y240" s="215">
        <f t="shared" si="187"/>
        <v>0.26500000000000001</v>
      </c>
      <c r="Z240" s="215">
        <f t="shared" si="187"/>
        <v>0.26500000000000001</v>
      </c>
      <c r="AA240" s="215">
        <f t="shared" si="187"/>
        <v>0.26500000000000001</v>
      </c>
      <c r="AB240" s="215">
        <f t="shared" si="187"/>
        <v>0.26500000000000001</v>
      </c>
      <c r="AC240" s="215">
        <f t="shared" si="187"/>
        <v>0.26500000000000001</v>
      </c>
      <c r="AD240" s="215">
        <f t="shared" si="187"/>
        <v>0.26500000000000001</v>
      </c>
      <c r="AE240" s="215">
        <f t="shared" si="187"/>
        <v>0.26500000000000001</v>
      </c>
      <c r="AF240" s="215">
        <f t="shared" si="187"/>
        <v>0.26500000000000001</v>
      </c>
      <c r="AG240" s="215">
        <f t="shared" si="187"/>
        <v>0.26500000000000001</v>
      </c>
      <c r="AH240" s="215">
        <f t="shared" ref="AH240:BM240" si="188">+AH134</f>
        <v>0.26500000000000001</v>
      </c>
      <c r="AI240" s="215">
        <f t="shared" si="188"/>
        <v>0.26500000000000001</v>
      </c>
      <c r="AJ240" s="215">
        <f t="shared" si="188"/>
        <v>0.26500000000000001</v>
      </c>
      <c r="AK240" s="215">
        <f t="shared" si="188"/>
        <v>0.26500000000000001</v>
      </c>
      <c r="AL240" s="215">
        <f t="shared" si="188"/>
        <v>0.26500000000000001</v>
      </c>
      <c r="AM240" s="215">
        <f t="shared" si="188"/>
        <v>0.26500000000000001</v>
      </c>
      <c r="AN240" s="215">
        <f t="shared" si="188"/>
        <v>0.26500000000000001</v>
      </c>
      <c r="AO240" s="215">
        <f t="shared" si="188"/>
        <v>0.26500000000000001</v>
      </c>
      <c r="AP240" s="215">
        <f t="shared" si="188"/>
        <v>0.26500000000000001</v>
      </c>
      <c r="AQ240" s="215">
        <f t="shared" si="188"/>
        <v>0.26500000000000001</v>
      </c>
      <c r="AR240" s="215">
        <f t="shared" si="188"/>
        <v>0.26500000000000001</v>
      </c>
      <c r="AS240" s="215">
        <f t="shared" si="188"/>
        <v>0.26500000000000001</v>
      </c>
      <c r="AT240" s="215">
        <f t="shared" si="188"/>
        <v>0.26500000000000001</v>
      </c>
      <c r="AU240" s="215">
        <f t="shared" si="188"/>
        <v>0.26500000000000001</v>
      </c>
      <c r="AV240" s="215">
        <f t="shared" si="188"/>
        <v>0.26500000000000001</v>
      </c>
      <c r="AW240" s="215">
        <f t="shared" si="188"/>
        <v>0.26500000000000001</v>
      </c>
      <c r="AX240" s="215">
        <f t="shared" si="188"/>
        <v>0.26500000000000001</v>
      </c>
      <c r="AY240" s="215">
        <f t="shared" si="188"/>
        <v>0.26500000000000001</v>
      </c>
      <c r="AZ240" s="215">
        <f t="shared" si="188"/>
        <v>0.26500000000000001</v>
      </c>
      <c r="BA240" s="215">
        <f t="shared" si="188"/>
        <v>0.26500000000000001</v>
      </c>
      <c r="BB240" s="215">
        <f t="shared" si="188"/>
        <v>0.26500000000000001</v>
      </c>
      <c r="BC240" s="215">
        <f t="shared" si="188"/>
        <v>0.26500000000000001</v>
      </c>
      <c r="BD240" s="215">
        <f t="shared" si="188"/>
        <v>0.26500000000000001</v>
      </c>
      <c r="BE240" s="215">
        <f t="shared" si="188"/>
        <v>0.26500000000000001</v>
      </c>
      <c r="BF240" s="215">
        <f t="shared" si="188"/>
        <v>0.26500000000000001</v>
      </c>
      <c r="BG240" s="215">
        <f t="shared" si="188"/>
        <v>0.26500000000000001</v>
      </c>
      <c r="BH240" s="215">
        <f t="shared" si="188"/>
        <v>0.26500000000000001</v>
      </c>
      <c r="BI240" s="215">
        <f t="shared" si="188"/>
        <v>0.26500000000000001</v>
      </c>
      <c r="BJ240" s="215">
        <f t="shared" si="188"/>
        <v>0.26500000000000001</v>
      </c>
      <c r="BK240" s="215">
        <f t="shared" si="188"/>
        <v>0.26500000000000001</v>
      </c>
      <c r="BL240" s="215">
        <f t="shared" si="188"/>
        <v>0.26500000000000001</v>
      </c>
      <c r="BM240" s="215">
        <f t="shared" si="188"/>
        <v>0.26500000000000001</v>
      </c>
      <c r="BN240" s="215">
        <f t="shared" ref="BN240:CB240" si="189">+BN134</f>
        <v>0.26500000000000001</v>
      </c>
      <c r="BO240" s="215">
        <f t="shared" si="189"/>
        <v>0.26500000000000001</v>
      </c>
      <c r="BP240" s="215">
        <f t="shared" si="189"/>
        <v>0.26500000000000001</v>
      </c>
      <c r="BQ240" s="215">
        <f t="shared" si="189"/>
        <v>0.26500000000000001</v>
      </c>
      <c r="BR240" s="215">
        <f t="shared" si="189"/>
        <v>0.26500000000000001</v>
      </c>
      <c r="BS240" s="215">
        <f t="shared" si="189"/>
        <v>0.26500000000000001</v>
      </c>
      <c r="BT240" s="215">
        <f t="shared" si="189"/>
        <v>0.26500000000000001</v>
      </c>
      <c r="BU240" s="215">
        <f t="shared" si="189"/>
        <v>0.26500000000000001</v>
      </c>
      <c r="BV240" s="215">
        <f t="shared" si="189"/>
        <v>0.26500000000000001</v>
      </c>
      <c r="BW240" s="215">
        <f t="shared" si="189"/>
        <v>0.26500000000000001</v>
      </c>
      <c r="BX240" s="215">
        <f t="shared" si="189"/>
        <v>0.26500000000000001</v>
      </c>
      <c r="BY240" s="215">
        <f t="shared" si="189"/>
        <v>0.26500000000000001</v>
      </c>
      <c r="BZ240" s="215">
        <f t="shared" si="189"/>
        <v>0.26500000000000001</v>
      </c>
      <c r="CA240" s="215">
        <f t="shared" si="189"/>
        <v>0.26500000000000001</v>
      </c>
      <c r="CB240" s="215">
        <f t="shared" si="189"/>
        <v>0.26500000000000001</v>
      </c>
      <c r="CC240" s="215">
        <f>+CC134</f>
        <v>0.26500000000000001</v>
      </c>
      <c r="CD240" s="215">
        <f>+CD134</f>
        <v>0.26500000000000001</v>
      </c>
    </row>
    <row r="241" spans="1:82" s="148" customFormat="1" ht="17.399999999999999" customHeight="1" x14ac:dyDescent="0.25">
      <c r="A241" s="215" t="s">
        <v>229</v>
      </c>
      <c r="B241" s="215">
        <f t="shared" ref="B241:AG241" si="190">+B130</f>
        <v>2.3278301410427686</v>
      </c>
      <c r="C241" s="215">
        <f t="shared" si="190"/>
        <v>2.5113785910640973</v>
      </c>
      <c r="D241" s="215">
        <f t="shared" si="190"/>
        <v>2.6654920449365869</v>
      </c>
      <c r="E241" s="215">
        <f t="shared" si="190"/>
        <v>2.8222675656975849</v>
      </c>
      <c r="F241" s="215">
        <f t="shared" si="190"/>
        <v>2.9752767455106039</v>
      </c>
      <c r="G241" s="215">
        <f t="shared" si="190"/>
        <v>3.1237979540414593</v>
      </c>
      <c r="H241" s="215">
        <f t="shared" si="190"/>
        <v>3.2663139081076396</v>
      </c>
      <c r="I241" s="215">
        <f t="shared" si="190"/>
        <v>3.4055737518374838</v>
      </c>
      <c r="J241" s="215">
        <f t="shared" si="190"/>
        <v>3.5400502531047193</v>
      </c>
      <c r="K241" s="215">
        <f t="shared" si="190"/>
        <v>3.6685816740546353</v>
      </c>
      <c r="L241" s="215">
        <f t="shared" si="190"/>
        <v>3.7899413159942807</v>
      </c>
      <c r="M241" s="215">
        <f t="shared" si="190"/>
        <v>3.9027822113279464</v>
      </c>
      <c r="N241" s="215">
        <f t="shared" si="190"/>
        <v>4.0035960464506033</v>
      </c>
      <c r="O241" s="215">
        <f t="shared" si="190"/>
        <v>4.0925872504377248</v>
      </c>
      <c r="P241" s="215">
        <f t="shared" si="190"/>
        <v>4.1675866200615168</v>
      </c>
      <c r="Q241" s="215">
        <f t="shared" si="190"/>
        <v>4.2262650738456102</v>
      </c>
      <c r="R241" s="319">
        <f t="shared" si="190"/>
        <v>4.265956858554393</v>
      </c>
      <c r="S241" s="215">
        <f t="shared" si="190"/>
        <v>4.28663931630477</v>
      </c>
      <c r="T241" s="215">
        <f t="shared" si="190"/>
        <v>4.2629524508206798</v>
      </c>
      <c r="U241" s="215">
        <f t="shared" si="190"/>
        <v>4.216391881915019</v>
      </c>
      <c r="V241" s="215">
        <f t="shared" si="190"/>
        <v>4.1410078882469872</v>
      </c>
      <c r="W241" s="215">
        <f t="shared" si="190"/>
        <v>4.031595056307653</v>
      </c>
      <c r="X241" s="215">
        <f t="shared" si="190"/>
        <v>3.9279407613926431</v>
      </c>
      <c r="Y241" s="215">
        <f t="shared" si="190"/>
        <v>3.8261393659615308</v>
      </c>
      <c r="Z241" s="215">
        <f t="shared" si="190"/>
        <v>3.723992529861571</v>
      </c>
      <c r="AA241" s="215">
        <f t="shared" si="190"/>
        <v>3.6200809879224947</v>
      </c>
      <c r="AB241" s="215">
        <f t="shared" si="190"/>
        <v>3.5134166698977656</v>
      </c>
      <c r="AC241" s="215">
        <f t="shared" si="190"/>
        <v>3.4032435545304245</v>
      </c>
      <c r="AD241" s="215">
        <f t="shared" si="190"/>
        <v>3.288933105453856</v>
      </c>
      <c r="AE241" s="215">
        <f t="shared" si="190"/>
        <v>3.170032340870514</v>
      </c>
      <c r="AF241" s="215">
        <f t="shared" si="190"/>
        <v>3.0461076654629213</v>
      </c>
      <c r="AG241" s="215">
        <f t="shared" si="190"/>
        <v>2.916728999920001</v>
      </c>
      <c r="AH241" s="215">
        <f t="shared" ref="AH241:BM241" si="191">+AH130</f>
        <v>2.7814623120329509</v>
      </c>
      <c r="AI241" s="215">
        <f t="shared" si="191"/>
        <v>2.6398669831710033</v>
      </c>
      <c r="AJ241" s="215">
        <f t="shared" si="191"/>
        <v>2.4914970858913463</v>
      </c>
      <c r="AK241" s="215">
        <f t="shared" si="191"/>
        <v>2.3359072304878588</v>
      </c>
      <c r="AL241" s="215">
        <f t="shared" si="191"/>
        <v>2.1718897484651847</v>
      </c>
      <c r="AM241" s="215">
        <f t="shared" si="191"/>
        <v>2.1261363542880631</v>
      </c>
      <c r="AN241" s="215">
        <f t="shared" si="191"/>
        <v>2.0617671843101437</v>
      </c>
      <c r="AO241" s="215">
        <f t="shared" si="191"/>
        <v>1.9857100508746135</v>
      </c>
      <c r="AP241" s="215">
        <f t="shared" si="191"/>
        <v>1.9020004880132741</v>
      </c>
      <c r="AQ241" s="215">
        <f t="shared" si="191"/>
        <v>1.8120950805204605</v>
      </c>
      <c r="AR241" s="215">
        <f t="shared" si="191"/>
        <v>1.7164339224765859</v>
      </c>
      <c r="AS241" s="215">
        <f t="shared" si="191"/>
        <v>1.6150672868374856</v>
      </c>
      <c r="AT241" s="215">
        <f t="shared" si="191"/>
        <v>1.5078964659115768</v>
      </c>
      <c r="AU241" s="215">
        <f t="shared" si="191"/>
        <v>1.3947633966725319</v>
      </c>
      <c r="AV241" s="215">
        <f t="shared" si="191"/>
        <v>1.2754831487628311</v>
      </c>
      <c r="AW241" s="215">
        <f t="shared" si="191"/>
        <v>1.1498555537844262</v>
      </c>
      <c r="AX241" s="215">
        <f t="shared" si="191"/>
        <v>1.0176694460786289</v>
      </c>
      <c r="AY241" s="215">
        <f t="shared" si="191"/>
        <v>0.87870431230572554</v>
      </c>
      <c r="AZ241" s="215">
        <f t="shared" si="191"/>
        <v>0.73273097938577947</v>
      </c>
      <c r="BA241" s="215">
        <f t="shared" si="191"/>
        <v>0.57951187244001012</v>
      </c>
      <c r="BB241" s="215">
        <f t="shared" si="191"/>
        <v>0.41880103544930497</v>
      </c>
      <c r="BC241" s="215">
        <f t="shared" si="191"/>
        <v>0.25034405624349454</v>
      </c>
      <c r="BD241" s="215">
        <f t="shared" si="191"/>
        <v>7.3878124451036559E-2</v>
      </c>
      <c r="BE241" s="215">
        <f t="shared" si="191"/>
        <v>-0.11086735193519151</v>
      </c>
      <c r="BF241" s="215">
        <f t="shared" si="191"/>
        <v>-0.30416882008325707</v>
      </c>
      <c r="BG241" s="215">
        <f t="shared" si="191"/>
        <v>-9.6991870677283459E-2</v>
      </c>
      <c r="BH241" s="215">
        <f t="shared" si="191"/>
        <v>2.5944778538352704E-2</v>
      </c>
      <c r="BI241" s="215">
        <f t="shared" si="191"/>
        <v>0.11253566386822586</v>
      </c>
      <c r="BJ241" s="215">
        <f t="shared" si="191"/>
        <v>0.17616023595416289</v>
      </c>
      <c r="BK241" s="215">
        <f t="shared" si="191"/>
        <v>0.22405783844422383</v>
      </c>
      <c r="BL241" s="215">
        <f t="shared" si="191"/>
        <v>0.2609852918333308</v>
      </c>
      <c r="BM241" s="215">
        <f t="shared" si="191"/>
        <v>0.29016453801839537</v>
      </c>
      <c r="BN241" s="215">
        <f t="shared" ref="BN241:CB241" si="192">+BN130</f>
        <v>0.3138117463083448</v>
      </c>
      <c r="BO241" s="215">
        <f t="shared" si="192"/>
        <v>0.33346866243698431</v>
      </c>
      <c r="BP241" s="215">
        <f t="shared" si="192"/>
        <v>0.35021682529453285</v>
      </c>
      <c r="BQ241" s="215">
        <f t="shared" si="192"/>
        <v>0.36481959187734014</v>
      </c>
      <c r="BR241" s="215">
        <f t="shared" si="192"/>
        <v>0.377818256015377</v>
      </c>
      <c r="BS241" s="215">
        <f t="shared" si="192"/>
        <v>0.38959811861303167</v>
      </c>
      <c r="BT241" s="215">
        <f t="shared" si="192"/>
        <v>0.40043441508362537</v>
      </c>
      <c r="BU241" s="215">
        <f t="shared" si="192"/>
        <v>0.41052449184080758</v>
      </c>
      <c r="BV241" s="215">
        <f t="shared" si="192"/>
        <v>0.42001046924922941</v>
      </c>
      <c r="BW241" s="215">
        <f t="shared" si="192"/>
        <v>0.42899525995212257</v>
      </c>
      <c r="BX241" s="215">
        <f t="shared" si="192"/>
        <v>0.43755391579895764</v>
      </c>
      <c r="BY241" s="215">
        <f t="shared" si="192"/>
        <v>0.44574167612130511</v>
      </c>
      <c r="BZ241" s="215">
        <f t="shared" si="192"/>
        <v>0.45359968007522888</v>
      </c>
      <c r="CA241" s="215">
        <f t="shared" si="192"/>
        <v>0.46115902194254127</v>
      </c>
      <c r="CB241" s="215">
        <f t="shared" si="192"/>
        <v>0.46844362988206922</v>
      </c>
      <c r="CC241" s="215">
        <f>+CC130</f>
        <v>0.47547230898294907</v>
      </c>
      <c r="CD241" s="215">
        <f>+CD130</f>
        <v>0.48226019073521681</v>
      </c>
    </row>
    <row r="242" spans="1:82" s="148" customFormat="1" ht="17.399999999999999" customHeight="1" x14ac:dyDescent="0.25">
      <c r="A242" s="215" t="s">
        <v>230</v>
      </c>
      <c r="B242" s="215">
        <f t="shared" ref="B242:AG242" si="193">+B132</f>
        <v>0.51800000000000002</v>
      </c>
      <c r="C242" s="215">
        <f t="shared" si="193"/>
        <v>0.53636010000000001</v>
      </c>
      <c r="D242" s="215">
        <f t="shared" si="193"/>
        <v>0.55038826490000003</v>
      </c>
      <c r="E242" s="215">
        <f t="shared" si="193"/>
        <v>0.55120014100000003</v>
      </c>
      <c r="F242" s="215">
        <f t="shared" si="193"/>
        <v>0.55076855089999999</v>
      </c>
      <c r="G242" s="215">
        <f t="shared" si="193"/>
        <v>0.54897819280000004</v>
      </c>
      <c r="H242" s="215">
        <f t="shared" si="193"/>
        <v>0.54536616859999998</v>
      </c>
      <c r="I242" s="215">
        <f t="shared" si="193"/>
        <v>0.53946121790000001</v>
      </c>
      <c r="J242" s="215">
        <f t="shared" si="193"/>
        <v>0.53222444700000004</v>
      </c>
      <c r="K242" s="215">
        <f t="shared" si="193"/>
        <v>0.52334680919999998</v>
      </c>
      <c r="L242" s="215">
        <f t="shared" si="193"/>
        <v>0.51253905690000001</v>
      </c>
      <c r="M242" s="215">
        <f t="shared" si="193"/>
        <v>0.49953035320000005</v>
      </c>
      <c r="N242" s="215">
        <f t="shared" si="193"/>
        <v>0.48406721650000006</v>
      </c>
      <c r="O242" s="215">
        <f t="shared" si="193"/>
        <v>0.46591284160000002</v>
      </c>
      <c r="P242" s="215">
        <f t="shared" si="193"/>
        <v>0.44484667379999998</v>
      </c>
      <c r="Q242" s="215">
        <f t="shared" si="193"/>
        <v>0.42066398999999999</v>
      </c>
      <c r="R242" s="319">
        <f t="shared" si="193"/>
        <v>0.39317499309999998</v>
      </c>
      <c r="S242" s="215">
        <f t="shared" si="193"/>
        <v>0.36220222619999998</v>
      </c>
      <c r="T242" s="215">
        <f t="shared" si="193"/>
        <v>0.32824300779999999</v>
      </c>
      <c r="U242" s="215">
        <f t="shared" si="193"/>
        <v>0.29151208379999999</v>
      </c>
      <c r="V242" s="215">
        <f t="shared" si="193"/>
        <v>0.25218466719999999</v>
      </c>
      <c r="W242" s="215">
        <f t="shared" si="193"/>
        <v>0.21038755279999999</v>
      </c>
      <c r="X242" s="215">
        <f t="shared" si="193"/>
        <v>0.166341183</v>
      </c>
      <c r="Y242" s="215">
        <f t="shared" si="193"/>
        <v>0.12841725849999999</v>
      </c>
      <c r="Z242" s="215">
        <f t="shared" si="193"/>
        <v>9.5764759599999999E-2</v>
      </c>
      <c r="AA242" s="215">
        <f t="shared" si="193"/>
        <v>6.7650957999999997E-2</v>
      </c>
      <c r="AB242" s="215">
        <f t="shared" si="193"/>
        <v>4.3444974800000001E-2</v>
      </c>
      <c r="AC242" s="215">
        <f t="shared" si="193"/>
        <v>2.26036233E-2</v>
      </c>
      <c r="AD242" s="215">
        <f t="shared" si="193"/>
        <v>4.6592196999999998E-3</v>
      </c>
      <c r="AE242" s="215">
        <f t="shared" si="193"/>
        <v>-1.0790911800000001E-2</v>
      </c>
      <c r="AF242" s="215">
        <f t="shared" si="193"/>
        <v>-2.4093475100000001E-2</v>
      </c>
      <c r="AG242" s="215">
        <f t="shared" si="193"/>
        <v>-3.5546982099999999E-2</v>
      </c>
      <c r="AH242" s="215">
        <f t="shared" ref="AH242:BM242" si="194">+AH132</f>
        <v>-4.5408451500000002E-2</v>
      </c>
      <c r="AI242" s="215">
        <f t="shared" si="194"/>
        <v>-5.3899176799999997E-2</v>
      </c>
      <c r="AJ242" s="215">
        <f t="shared" si="194"/>
        <v>-6.1209691200000006E-2</v>
      </c>
      <c r="AK242" s="215">
        <f t="shared" si="194"/>
        <v>0</v>
      </c>
      <c r="AL242" s="215">
        <f t="shared" si="194"/>
        <v>0</v>
      </c>
      <c r="AM242" s="215">
        <f t="shared" si="194"/>
        <v>0</v>
      </c>
      <c r="AN242" s="215">
        <f t="shared" si="194"/>
        <v>0</v>
      </c>
      <c r="AO242" s="215">
        <f t="shared" si="194"/>
        <v>0</v>
      </c>
      <c r="AP242" s="215">
        <f t="shared" si="194"/>
        <v>0</v>
      </c>
      <c r="AQ242" s="215">
        <f t="shared" si="194"/>
        <v>0</v>
      </c>
      <c r="AR242" s="215">
        <f t="shared" si="194"/>
        <v>0</v>
      </c>
      <c r="AS242" s="215">
        <f t="shared" si="194"/>
        <v>0</v>
      </c>
      <c r="AT242" s="215">
        <f t="shared" si="194"/>
        <v>0</v>
      </c>
      <c r="AU242" s="215">
        <f t="shared" si="194"/>
        <v>0</v>
      </c>
      <c r="AV242" s="215">
        <f t="shared" si="194"/>
        <v>0</v>
      </c>
      <c r="AW242" s="215">
        <f t="shared" si="194"/>
        <v>0</v>
      </c>
      <c r="AX242" s="215">
        <f t="shared" si="194"/>
        <v>0</v>
      </c>
      <c r="AY242" s="215">
        <f t="shared" si="194"/>
        <v>0</v>
      </c>
      <c r="AZ242" s="215">
        <f t="shared" si="194"/>
        <v>0</v>
      </c>
      <c r="BA242" s="215">
        <f t="shared" si="194"/>
        <v>0</v>
      </c>
      <c r="BB242" s="215">
        <f t="shared" si="194"/>
        <v>0</v>
      </c>
      <c r="BC242" s="215">
        <f t="shared" si="194"/>
        <v>0</v>
      </c>
      <c r="BD242" s="215">
        <f t="shared" si="194"/>
        <v>0</v>
      </c>
      <c r="BE242" s="215">
        <f t="shared" si="194"/>
        <v>0</v>
      </c>
      <c r="BF242" s="215">
        <f t="shared" si="194"/>
        <v>0</v>
      </c>
      <c r="BG242" s="215">
        <f t="shared" si="194"/>
        <v>0</v>
      </c>
      <c r="BH242" s="215">
        <f t="shared" si="194"/>
        <v>0</v>
      </c>
      <c r="BI242" s="215">
        <f t="shared" si="194"/>
        <v>0</v>
      </c>
      <c r="BJ242" s="215">
        <f t="shared" si="194"/>
        <v>0</v>
      </c>
      <c r="BK242" s="215">
        <f t="shared" si="194"/>
        <v>0</v>
      </c>
      <c r="BL242" s="215">
        <f t="shared" si="194"/>
        <v>0</v>
      </c>
      <c r="BM242" s="215">
        <f t="shared" si="194"/>
        <v>0</v>
      </c>
      <c r="BN242" s="215">
        <f t="shared" ref="BN242:CB242" si="195">+BN132</f>
        <v>0</v>
      </c>
      <c r="BO242" s="215">
        <f t="shared" si="195"/>
        <v>0</v>
      </c>
      <c r="BP242" s="215">
        <f t="shared" si="195"/>
        <v>0</v>
      </c>
      <c r="BQ242" s="215">
        <f t="shared" si="195"/>
        <v>0</v>
      </c>
      <c r="BR242" s="215">
        <f t="shared" si="195"/>
        <v>0</v>
      </c>
      <c r="BS242" s="215">
        <f t="shared" si="195"/>
        <v>0</v>
      </c>
      <c r="BT242" s="215">
        <f t="shared" si="195"/>
        <v>0</v>
      </c>
      <c r="BU242" s="215">
        <f t="shared" si="195"/>
        <v>0</v>
      </c>
      <c r="BV242" s="215">
        <f t="shared" si="195"/>
        <v>0</v>
      </c>
      <c r="BW242" s="215">
        <f t="shared" si="195"/>
        <v>0</v>
      </c>
      <c r="BX242" s="215">
        <f t="shared" si="195"/>
        <v>0</v>
      </c>
      <c r="BY242" s="215">
        <f t="shared" si="195"/>
        <v>0</v>
      </c>
      <c r="BZ242" s="215">
        <f t="shared" si="195"/>
        <v>0</v>
      </c>
      <c r="CA242" s="215">
        <f t="shared" si="195"/>
        <v>0</v>
      </c>
      <c r="CB242" s="215">
        <f t="shared" si="195"/>
        <v>0</v>
      </c>
      <c r="CC242" s="215">
        <f>+CC132</f>
        <v>0</v>
      </c>
      <c r="CD242" s="215">
        <f>+CD132</f>
        <v>0</v>
      </c>
    </row>
    <row r="243" spans="1:82" s="148" customFormat="1" ht="17.399999999999999" customHeight="1" x14ac:dyDescent="0.25">
      <c r="A243" s="215" t="s">
        <v>231</v>
      </c>
      <c r="B243" s="215">
        <f t="shared" ref="B243:AG243" si="196">+B73</f>
        <v>5.7603328700505134</v>
      </c>
      <c r="C243" s="215">
        <f t="shared" si="196"/>
        <v>16.610429012740575</v>
      </c>
      <c r="D243" s="215">
        <f t="shared" si="196"/>
        <v>55.707976868454352</v>
      </c>
      <c r="E243" s="215">
        <f t="shared" si="196"/>
        <v>64.709016819440151</v>
      </c>
      <c r="F243" s="215">
        <f t="shared" si="196"/>
        <v>75.658287004366002</v>
      </c>
      <c r="G243" s="215">
        <f t="shared" si="196"/>
        <v>87.267581654269492</v>
      </c>
      <c r="H243" s="215">
        <f t="shared" si="196"/>
        <v>100.32300966373171</v>
      </c>
      <c r="I243" s="215">
        <f t="shared" si="196"/>
        <v>114.94194643164131</v>
      </c>
      <c r="J243" s="215">
        <f t="shared" si="196"/>
        <v>131.25363773120091</v>
      </c>
      <c r="K243" s="215">
        <f t="shared" si="196"/>
        <v>149.38794681965635</v>
      </c>
      <c r="L243" s="215">
        <f t="shared" si="196"/>
        <v>169.46817745261009</v>
      </c>
      <c r="M243" s="215">
        <f t="shared" si="196"/>
        <v>191.61413010620393</v>
      </c>
      <c r="N243" s="215">
        <f t="shared" si="196"/>
        <v>218.44825971768989</v>
      </c>
      <c r="O243" s="215">
        <f t="shared" si="196"/>
        <v>245.63900228970692</v>
      </c>
      <c r="P243" s="215">
        <f t="shared" si="196"/>
        <v>275.3470671241439</v>
      </c>
      <c r="Q243" s="215">
        <f t="shared" si="196"/>
        <v>307.68855985769051</v>
      </c>
      <c r="R243" s="319">
        <f t="shared" si="196"/>
        <v>342.76300651784851</v>
      </c>
      <c r="S243" s="215">
        <f t="shared" si="196"/>
        <v>376.95056976443021</v>
      </c>
      <c r="T243" s="215">
        <f t="shared" si="196"/>
        <v>439.22538628865442</v>
      </c>
      <c r="U243" s="215">
        <f t="shared" si="196"/>
        <v>476.38298395880309</v>
      </c>
      <c r="V243" s="215">
        <f t="shared" si="196"/>
        <v>515.65873324614324</v>
      </c>
      <c r="W243" s="215">
        <f t="shared" si="196"/>
        <v>556.49778381832175</v>
      </c>
      <c r="X243" s="215">
        <f t="shared" si="196"/>
        <v>553.72223954230174</v>
      </c>
      <c r="Y243" s="215">
        <f t="shared" si="196"/>
        <v>550.9605383511099</v>
      </c>
      <c r="Z243" s="215">
        <f t="shared" si="196"/>
        <v>548.21261120207282</v>
      </c>
      <c r="AA243" s="215">
        <f t="shared" si="196"/>
        <v>545.47838939686858</v>
      </c>
      <c r="AB243" s="215">
        <f t="shared" si="196"/>
        <v>542.75780457980954</v>
      </c>
      <c r="AC243" s="215">
        <f t="shared" si="196"/>
        <v>540.05078873613365</v>
      </c>
      <c r="AD243" s="215">
        <f t="shared" si="196"/>
        <v>537.35727419030388</v>
      </c>
      <c r="AE243" s="215">
        <f t="shared" si="196"/>
        <v>534.67719360431624</v>
      </c>
      <c r="AF243" s="215">
        <f t="shared" si="196"/>
        <v>532.01047997601654</v>
      </c>
      <c r="AG243" s="215">
        <f t="shared" si="196"/>
        <v>529.35706663742508</v>
      </c>
      <c r="AH243" s="215">
        <f t="shared" ref="AH243:BM243" si="197">+AH73</f>
        <v>526.71688725307035</v>
      </c>
      <c r="AI243" s="215">
        <f t="shared" si="197"/>
        <v>524.08987581833003</v>
      </c>
      <c r="AJ243" s="215">
        <f t="shared" si="197"/>
        <v>521.47596665778156</v>
      </c>
      <c r="AK243" s="215">
        <f t="shared" si="197"/>
        <v>518.87509442355974</v>
      </c>
      <c r="AL243" s="215">
        <f t="shared" si="197"/>
        <v>516.28719409372331</v>
      </c>
      <c r="AM243" s="215">
        <f t="shared" si="197"/>
        <v>476.86391817184483</v>
      </c>
      <c r="AN243" s="215">
        <f t="shared" si="197"/>
        <v>474.48554945770371</v>
      </c>
      <c r="AO243" s="215">
        <f t="shared" si="197"/>
        <v>472.11904290701182</v>
      </c>
      <c r="AP243" s="215">
        <f t="shared" si="197"/>
        <v>469.76433935698219</v>
      </c>
      <c r="AQ243" s="215">
        <f t="shared" si="197"/>
        <v>467.42137993990337</v>
      </c>
      <c r="AR243" s="215">
        <f t="shared" si="197"/>
        <v>465.0901060816679</v>
      </c>
      <c r="AS243" s="215">
        <f t="shared" si="197"/>
        <v>462.77045950030805</v>
      </c>
      <c r="AT243" s="215">
        <f t="shared" si="197"/>
        <v>460.46238220453824</v>
      </c>
      <c r="AU243" s="215">
        <f t="shared" si="197"/>
        <v>458.16581649230608</v>
      </c>
      <c r="AV243" s="215">
        <f t="shared" si="197"/>
        <v>455.88070494934897</v>
      </c>
      <c r="AW243" s="215">
        <f t="shared" si="197"/>
        <v>453.60699044775942</v>
      </c>
      <c r="AX243" s="215">
        <f t="shared" si="197"/>
        <v>451.34461614455648</v>
      </c>
      <c r="AY243" s="215">
        <f t="shared" si="197"/>
        <v>449.0935254802647</v>
      </c>
      <c r="AZ243" s="215">
        <f t="shared" si="197"/>
        <v>446.85366217750027</v>
      </c>
      <c r="BA243" s="215">
        <f t="shared" si="197"/>
        <v>444.62497023956388</v>
      </c>
      <c r="BB243" s="215">
        <f t="shared" si="197"/>
        <v>442.40739394904102</v>
      </c>
      <c r="BC243" s="215">
        <f t="shared" si="197"/>
        <v>440.20087786640903</v>
      </c>
      <c r="BD243" s="215">
        <f t="shared" si="197"/>
        <v>438.00536682865078</v>
      </c>
      <c r="BE243" s="215">
        <f t="shared" si="197"/>
        <v>435.82080594787607</v>
      </c>
      <c r="BF243" s="215">
        <f t="shared" si="197"/>
        <v>433.64714060994908</v>
      </c>
      <c r="BG243" s="215">
        <f t="shared" si="197"/>
        <v>399.08199644995676</v>
      </c>
      <c r="BH243" s="215">
        <f t="shared" si="197"/>
        <v>397.09156668883674</v>
      </c>
      <c r="BI243" s="215">
        <f t="shared" si="197"/>
        <v>395.11106423756581</v>
      </c>
      <c r="BJ243" s="215">
        <f t="shared" si="197"/>
        <v>393.14043958347952</v>
      </c>
      <c r="BK243" s="215">
        <f t="shared" si="197"/>
        <v>391.17964346085887</v>
      </c>
      <c r="BL243" s="215">
        <f t="shared" si="197"/>
        <v>389.22862684969874</v>
      </c>
      <c r="BM243" s="215">
        <f t="shared" si="197"/>
        <v>387.28734097448216</v>
      </c>
      <c r="BN243" s="215">
        <f t="shared" ref="BN243:CB243" si="198">+BN73</f>
        <v>385.35573730296119</v>
      </c>
      <c r="BO243" s="215">
        <f t="shared" si="198"/>
        <v>383.43376754494341</v>
      </c>
      <c r="BP243" s="215">
        <f t="shared" si="198"/>
        <v>381.52138365108482</v>
      </c>
      <c r="BQ243" s="215">
        <f t="shared" si="198"/>
        <v>379.61853781168838</v>
      </c>
      <c r="BR243" s="215">
        <f t="shared" si="198"/>
        <v>377.72518245550907</v>
      </c>
      <c r="BS243" s="215">
        <f t="shared" si="198"/>
        <v>375.84127024856434</v>
      </c>
      <c r="BT243" s="215">
        <f t="shared" si="198"/>
        <v>373.96675409295091</v>
      </c>
      <c r="BU243" s="215">
        <f t="shared" si="198"/>
        <v>372.10158712566727</v>
      </c>
      <c r="BV243" s="215">
        <f t="shared" si="198"/>
        <v>370.24572271744205</v>
      </c>
      <c r="BW243" s="215">
        <f t="shared" si="198"/>
        <v>368.39911447156845</v>
      </c>
      <c r="BX243" s="215">
        <f t="shared" si="198"/>
        <v>366.56171622274411</v>
      </c>
      <c r="BY243" s="215">
        <f t="shared" si="198"/>
        <v>364.73348203591712</v>
      </c>
      <c r="BZ243" s="215">
        <f t="shared" si="198"/>
        <v>362.91436620513758</v>
      </c>
      <c r="CA243" s="215">
        <f t="shared" si="198"/>
        <v>361.10432325241493</v>
      </c>
      <c r="CB243" s="215">
        <f t="shared" si="198"/>
        <v>359.30330792658111</v>
      </c>
      <c r="CC243" s="215">
        <f>+CC73</f>
        <v>357.5112752021592</v>
      </c>
      <c r="CD243" s="215">
        <f>+CD73</f>
        <v>355.72818027823774</v>
      </c>
    </row>
    <row r="244" spans="1:82" s="148" customFormat="1" ht="17.399999999999999" customHeight="1" x14ac:dyDescent="0.25">
      <c r="A244" s="215" t="s">
        <v>232</v>
      </c>
      <c r="B244" s="215">
        <f t="shared" ref="B244:AG244" si="199">+B71</f>
        <v>0.05</v>
      </c>
      <c r="C244" s="215">
        <f t="shared" si="199"/>
        <v>0.1</v>
      </c>
      <c r="D244" s="215">
        <f t="shared" si="199"/>
        <v>0.21980220165404307</v>
      </c>
      <c r="E244" s="215">
        <f t="shared" si="199"/>
        <v>0.24903384555150593</v>
      </c>
      <c r="F244" s="215">
        <f t="shared" si="199"/>
        <v>0.28331031815349261</v>
      </c>
      <c r="G244" s="215">
        <f t="shared" si="199"/>
        <v>0.31958167410094335</v>
      </c>
      <c r="H244" s="215">
        <f t="shared" si="199"/>
        <v>0.35974587853640272</v>
      </c>
      <c r="I244" s="215">
        <f t="shared" si="199"/>
        <v>0.39289521904230051</v>
      </c>
      <c r="J244" s="215">
        <f t="shared" si="199"/>
        <v>0.42820764370414705</v>
      </c>
      <c r="K244" s="215">
        <f t="shared" si="199"/>
        <v>0.46573536483277095</v>
      </c>
      <c r="L244" s="215">
        <f t="shared" si="199"/>
        <v>0.50550943073479382</v>
      </c>
      <c r="M244" s="215">
        <f t="shared" si="199"/>
        <v>0.5475496939590131</v>
      </c>
      <c r="N244" s="215">
        <f t="shared" si="199"/>
        <v>0.59615113021510679</v>
      </c>
      <c r="O244" s="215">
        <f t="shared" si="199"/>
        <v>0.64351178027056677</v>
      </c>
      <c r="P244" s="215">
        <f t="shared" si="199"/>
        <v>0.69327115082524271</v>
      </c>
      <c r="Q244" s="215">
        <f t="shared" si="199"/>
        <v>0.74542612138839626</v>
      </c>
      <c r="R244" s="319">
        <f t="shared" si="199"/>
        <v>0.79995102484771308</v>
      </c>
      <c r="S244" s="215">
        <f t="shared" si="199"/>
        <v>0.85158324336221214</v>
      </c>
      <c r="T244" s="215">
        <f t="shared" si="199"/>
        <v>0.93990978489999999</v>
      </c>
      <c r="U244" s="215">
        <f t="shared" si="199"/>
        <v>0.99194215129999996</v>
      </c>
      <c r="V244" s="215">
        <f t="shared" si="199"/>
        <v>1.0455561269</v>
      </c>
      <c r="W244" s="215">
        <f t="shared" si="199"/>
        <v>1.1000000000000001</v>
      </c>
      <c r="X244" s="215">
        <f t="shared" si="199"/>
        <v>1.1000000000000001</v>
      </c>
      <c r="Y244" s="215">
        <f t="shared" si="199"/>
        <v>1.1000000000000001</v>
      </c>
      <c r="Z244" s="215">
        <f t="shared" si="199"/>
        <v>1.1000000000000001</v>
      </c>
      <c r="AA244" s="215">
        <f t="shared" si="199"/>
        <v>1.1000000000000001</v>
      </c>
      <c r="AB244" s="215">
        <f t="shared" si="199"/>
        <v>1.1000000000000001</v>
      </c>
      <c r="AC244" s="215">
        <f t="shared" si="199"/>
        <v>1.1000000000000001</v>
      </c>
      <c r="AD244" s="215">
        <f t="shared" si="199"/>
        <v>1.1000000000000001</v>
      </c>
      <c r="AE244" s="215">
        <f t="shared" si="199"/>
        <v>1.1000000000000001</v>
      </c>
      <c r="AF244" s="215">
        <f t="shared" si="199"/>
        <v>1.1000000000000001</v>
      </c>
      <c r="AG244" s="215">
        <f t="shared" si="199"/>
        <v>1.1000000000000001</v>
      </c>
      <c r="AH244" s="215">
        <f t="shared" ref="AH244:BM244" si="200">+AH71</f>
        <v>1.1000000000000001</v>
      </c>
      <c r="AI244" s="215">
        <f t="shared" si="200"/>
        <v>1.1000000000000001</v>
      </c>
      <c r="AJ244" s="215">
        <f t="shared" si="200"/>
        <v>1.1000000000000001</v>
      </c>
      <c r="AK244" s="215">
        <f t="shared" si="200"/>
        <v>1.1000000000000001</v>
      </c>
      <c r="AL244" s="215">
        <f t="shared" si="200"/>
        <v>1.1000000000000001</v>
      </c>
      <c r="AM244" s="215">
        <f t="shared" si="200"/>
        <v>1.05</v>
      </c>
      <c r="AN244" s="215">
        <f t="shared" si="200"/>
        <v>1.05</v>
      </c>
      <c r="AO244" s="215">
        <f t="shared" si="200"/>
        <v>1.05</v>
      </c>
      <c r="AP244" s="215">
        <f t="shared" si="200"/>
        <v>1.05</v>
      </c>
      <c r="AQ244" s="215">
        <f t="shared" si="200"/>
        <v>1.05</v>
      </c>
      <c r="AR244" s="215">
        <f t="shared" si="200"/>
        <v>1.05</v>
      </c>
      <c r="AS244" s="215">
        <f t="shared" si="200"/>
        <v>1.05</v>
      </c>
      <c r="AT244" s="215">
        <f t="shared" si="200"/>
        <v>1.05</v>
      </c>
      <c r="AU244" s="215">
        <f t="shared" si="200"/>
        <v>1.05</v>
      </c>
      <c r="AV244" s="215">
        <f t="shared" si="200"/>
        <v>1.05</v>
      </c>
      <c r="AW244" s="215">
        <f t="shared" si="200"/>
        <v>1.05</v>
      </c>
      <c r="AX244" s="215">
        <f t="shared" si="200"/>
        <v>1.05</v>
      </c>
      <c r="AY244" s="215">
        <f t="shared" si="200"/>
        <v>1.05</v>
      </c>
      <c r="AZ244" s="215">
        <f t="shared" si="200"/>
        <v>1.05</v>
      </c>
      <c r="BA244" s="215">
        <f t="shared" si="200"/>
        <v>1.05</v>
      </c>
      <c r="BB244" s="215">
        <f t="shared" si="200"/>
        <v>1.05</v>
      </c>
      <c r="BC244" s="215">
        <f t="shared" si="200"/>
        <v>1.05</v>
      </c>
      <c r="BD244" s="215">
        <f t="shared" si="200"/>
        <v>1.05</v>
      </c>
      <c r="BE244" s="215">
        <f t="shared" si="200"/>
        <v>1.05</v>
      </c>
      <c r="BF244" s="215">
        <f t="shared" si="200"/>
        <v>1.05</v>
      </c>
      <c r="BG244" s="215">
        <f t="shared" si="200"/>
        <v>1</v>
      </c>
      <c r="BH244" s="215">
        <f t="shared" si="200"/>
        <v>1</v>
      </c>
      <c r="BI244" s="215">
        <f t="shared" si="200"/>
        <v>1</v>
      </c>
      <c r="BJ244" s="215">
        <f t="shared" si="200"/>
        <v>1</v>
      </c>
      <c r="BK244" s="215">
        <f t="shared" si="200"/>
        <v>1</v>
      </c>
      <c r="BL244" s="215">
        <f t="shared" si="200"/>
        <v>1</v>
      </c>
      <c r="BM244" s="215">
        <f t="shared" si="200"/>
        <v>1</v>
      </c>
      <c r="BN244" s="215">
        <f t="shared" ref="BN244:CB244" si="201">+BN71</f>
        <v>1</v>
      </c>
      <c r="BO244" s="215">
        <f t="shared" si="201"/>
        <v>1</v>
      </c>
      <c r="BP244" s="215">
        <f t="shared" si="201"/>
        <v>1</v>
      </c>
      <c r="BQ244" s="215">
        <f t="shared" si="201"/>
        <v>1</v>
      </c>
      <c r="BR244" s="215">
        <f t="shared" si="201"/>
        <v>1</v>
      </c>
      <c r="BS244" s="215">
        <f t="shared" si="201"/>
        <v>1</v>
      </c>
      <c r="BT244" s="215">
        <f t="shared" si="201"/>
        <v>1</v>
      </c>
      <c r="BU244" s="215">
        <f t="shared" si="201"/>
        <v>1</v>
      </c>
      <c r="BV244" s="215">
        <f t="shared" si="201"/>
        <v>1</v>
      </c>
      <c r="BW244" s="215">
        <f t="shared" si="201"/>
        <v>1</v>
      </c>
      <c r="BX244" s="215">
        <f t="shared" si="201"/>
        <v>1</v>
      </c>
      <c r="BY244" s="215">
        <f t="shared" si="201"/>
        <v>1</v>
      </c>
      <c r="BZ244" s="215">
        <f t="shared" si="201"/>
        <v>1</v>
      </c>
      <c r="CA244" s="215">
        <f t="shared" si="201"/>
        <v>1</v>
      </c>
      <c r="CB244" s="215">
        <f t="shared" si="201"/>
        <v>1</v>
      </c>
      <c r="CC244" s="215">
        <f>+CC71</f>
        <v>1</v>
      </c>
      <c r="CD244" s="215">
        <f>+CD71</f>
        <v>1</v>
      </c>
    </row>
    <row r="245" spans="1:82" s="148" customFormat="1" ht="17.399999999999999" customHeight="1" x14ac:dyDescent="0.25">
      <c r="A245" s="215" t="s">
        <v>233</v>
      </c>
      <c r="B245" s="215"/>
      <c r="C245" s="215"/>
      <c r="D245" s="215"/>
      <c r="E245" s="215"/>
      <c r="F245" s="215"/>
      <c r="G245" s="215"/>
      <c r="H245" s="215"/>
      <c r="I245" s="215"/>
      <c r="J245" s="215"/>
      <c r="K245" s="215"/>
      <c r="L245" s="215"/>
      <c r="M245" s="215"/>
      <c r="N245" s="215"/>
      <c r="O245" s="215"/>
      <c r="P245" s="215"/>
      <c r="Q245" s="215"/>
      <c r="R245" s="319"/>
      <c r="S245" s="215"/>
      <c r="T245" s="215"/>
      <c r="U245" s="215"/>
      <c r="V245" s="215"/>
      <c r="W245" s="215"/>
      <c r="X245" s="215"/>
      <c r="Y245" s="215"/>
      <c r="Z245" s="215"/>
      <c r="AA245" s="215"/>
      <c r="AB245" s="215"/>
      <c r="AC245" s="215"/>
      <c r="AD245" s="215"/>
      <c r="AE245" s="215"/>
      <c r="AF245" s="215"/>
      <c r="AG245" s="215"/>
      <c r="AH245" s="215"/>
      <c r="AI245" s="215"/>
      <c r="AJ245" s="215"/>
      <c r="AK245" s="215"/>
      <c r="AL245" s="215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G245" s="215"/>
      <c r="BH245" s="215"/>
      <c r="BI245" s="215"/>
      <c r="BJ245" s="215"/>
      <c r="BK245" s="215"/>
      <c r="BL245" s="215"/>
      <c r="BM245" s="215"/>
      <c r="BN245" s="215"/>
      <c r="BO245" s="215"/>
      <c r="BP245" s="215"/>
      <c r="BQ245" s="215"/>
      <c r="BR245" s="215"/>
      <c r="BS245" s="215"/>
      <c r="BT245" s="215"/>
      <c r="BU245" s="215"/>
      <c r="BV245" s="215"/>
      <c r="BW245" s="215"/>
      <c r="BX245" s="215"/>
      <c r="BY245" s="215"/>
      <c r="BZ245" s="215"/>
      <c r="CA245" s="215"/>
      <c r="CB245" s="215"/>
      <c r="CC245" s="215"/>
      <c r="CD245" s="215"/>
    </row>
    <row r="246" spans="1:82" s="148" customFormat="1" ht="17.399999999999999" customHeight="1" x14ac:dyDescent="0.25">
      <c r="A246" s="215" t="s">
        <v>234</v>
      </c>
      <c r="B246" s="215">
        <f t="shared" ref="B246:AG246" si="202">+B52</f>
        <v>134.15793286492826</v>
      </c>
      <c r="C246" s="215">
        <f t="shared" si="202"/>
        <v>155.60270286114022</v>
      </c>
      <c r="D246" s="215">
        <f t="shared" si="202"/>
        <v>178.76252100517368</v>
      </c>
      <c r="E246" s="215">
        <f t="shared" si="202"/>
        <v>204.02045621088982</v>
      </c>
      <c r="F246" s="215">
        <f t="shared" si="202"/>
        <v>231.42278118197112</v>
      </c>
      <c r="G246" s="215">
        <f t="shared" si="202"/>
        <v>261.12124478875654</v>
      </c>
      <c r="H246" s="215">
        <f t="shared" si="202"/>
        <v>293.25843411301315</v>
      </c>
      <c r="I246" s="215">
        <f t="shared" si="202"/>
        <v>328.02575851402088</v>
      </c>
      <c r="J246" s="215">
        <f t="shared" si="202"/>
        <v>365.59962092624897</v>
      </c>
      <c r="K246" s="215">
        <f t="shared" si="202"/>
        <v>406.18541738144654</v>
      </c>
      <c r="L246" s="215">
        <f t="shared" si="202"/>
        <v>450.00960566405075</v>
      </c>
      <c r="M246" s="215">
        <f t="shared" si="202"/>
        <v>497.32077348708196</v>
      </c>
      <c r="N246" s="215">
        <f t="shared" si="202"/>
        <v>548.30398165613542</v>
      </c>
      <c r="O246" s="215">
        <f t="shared" si="202"/>
        <v>603.39184764657057</v>
      </c>
      <c r="P246" s="215">
        <f t="shared" si="202"/>
        <v>662.85163242889098</v>
      </c>
      <c r="Q246" s="215">
        <f t="shared" si="202"/>
        <v>727.03036100030181</v>
      </c>
      <c r="R246" s="319">
        <f t="shared" si="202"/>
        <v>796.29886281204153</v>
      </c>
      <c r="S246" s="215">
        <f t="shared" si="202"/>
        <v>871.22520731457337</v>
      </c>
      <c r="T246" s="215">
        <f t="shared" si="202"/>
        <v>950.36245453971219</v>
      </c>
      <c r="U246" s="215">
        <f t="shared" si="202"/>
        <v>1037.631641364452</v>
      </c>
      <c r="V246" s="215">
        <f t="shared" si="202"/>
        <v>1131.9532278509398</v>
      </c>
      <c r="W246" s="215">
        <f t="shared" si="202"/>
        <v>1233.7034346581415</v>
      </c>
      <c r="X246" s="215">
        <f t="shared" si="202"/>
        <v>1347.8583583077509</v>
      </c>
      <c r="Y246" s="215">
        <f t="shared" si="202"/>
        <v>1472.2602399542207</v>
      </c>
      <c r="Z246" s="215">
        <f t="shared" si="202"/>
        <v>1607.2502219170085</v>
      </c>
      <c r="AA246" s="215">
        <f t="shared" si="202"/>
        <v>1753.3753212701452</v>
      </c>
      <c r="AB246" s="215">
        <f t="shared" si="202"/>
        <v>1911.3216382501532</v>
      </c>
      <c r="AC246" s="215">
        <f t="shared" si="202"/>
        <v>2081.8770503329652</v>
      </c>
      <c r="AD246" s="215">
        <f t="shared" si="202"/>
        <v>2265.914949021882</v>
      </c>
      <c r="AE246" s="215">
        <f t="shared" si="202"/>
        <v>2464.4239677669716</v>
      </c>
      <c r="AF246" s="215">
        <f t="shared" si="202"/>
        <v>2678.4277512467352</v>
      </c>
      <c r="AG246" s="215">
        <f t="shared" si="202"/>
        <v>2909.006327900921</v>
      </c>
      <c r="AH246" s="215">
        <f t="shared" ref="AH246:BM246" si="203">+AH52</f>
        <v>3157.2912053711693</v>
      </c>
      <c r="AI246" s="215">
        <f t="shared" si="203"/>
        <v>3424.4529974082816</v>
      </c>
      <c r="AJ246" s="215">
        <f t="shared" si="203"/>
        <v>3711.67342476973</v>
      </c>
      <c r="AK246" s="215">
        <f t="shared" si="203"/>
        <v>4018.9211879131726</v>
      </c>
      <c r="AL246" s="215">
        <f t="shared" si="203"/>
        <v>4348.8053887093365</v>
      </c>
      <c r="AM246" s="215">
        <f t="shared" si="203"/>
        <v>4708.5515695958929</v>
      </c>
      <c r="AN246" s="215">
        <f t="shared" si="203"/>
        <v>5088.919820263196</v>
      </c>
      <c r="AO246" s="215">
        <f t="shared" si="203"/>
        <v>5492.4898911977198</v>
      </c>
      <c r="AP246" s="215">
        <f t="shared" si="203"/>
        <v>5921.5675595682633</v>
      </c>
      <c r="AQ246" s="215">
        <f t="shared" si="203"/>
        <v>6378.2991457373573</v>
      </c>
      <c r="AR246" s="215">
        <f t="shared" si="203"/>
        <v>6864.7707253590515</v>
      </c>
      <c r="AS246" s="215">
        <f t="shared" si="203"/>
        <v>7383.0547467594379</v>
      </c>
      <c r="AT246" s="215">
        <f t="shared" si="203"/>
        <v>7935.2378376996376</v>
      </c>
      <c r="AU246" s="215">
        <f t="shared" si="203"/>
        <v>8523.4400599032306</v>
      </c>
      <c r="AV246" s="215">
        <f t="shared" si="203"/>
        <v>9149.8289741243261</v>
      </c>
      <c r="AW246" s="215">
        <f t="shared" si="203"/>
        <v>9816.6298958387724</v>
      </c>
      <c r="AX246" s="215">
        <f t="shared" si="203"/>
        <v>10526.133105843841</v>
      </c>
      <c r="AY246" s="215">
        <f t="shared" si="203"/>
        <v>11280.698523588748</v>
      </c>
      <c r="AZ246" s="215">
        <f t="shared" si="203"/>
        <v>12082.758190283164</v>
      </c>
      <c r="BA246" s="215">
        <f t="shared" si="203"/>
        <v>12934.816781643865</v>
      </c>
      <c r="BB246" s="215">
        <f t="shared" si="203"/>
        <v>13839.450262602961</v>
      </c>
      <c r="BC246" s="215">
        <f t="shared" si="203"/>
        <v>14799.30270355854</v>
      </c>
      <c r="BD246" s="215">
        <f t="shared" si="203"/>
        <v>15817.081196291902</v>
      </c>
      <c r="BE246" s="215">
        <f t="shared" si="203"/>
        <v>16895.548735528169</v>
      </c>
      <c r="BF246" s="215">
        <f t="shared" si="203"/>
        <v>18037.514871318668</v>
      </c>
      <c r="BG246" s="215">
        <f t="shared" si="203"/>
        <v>19254.438232446511</v>
      </c>
      <c r="BH246" s="215">
        <f t="shared" si="203"/>
        <v>20521.820165970938</v>
      </c>
      <c r="BI246" s="215">
        <f t="shared" si="203"/>
        <v>21859.944084396146</v>
      </c>
      <c r="BJ246" s="215">
        <f t="shared" si="203"/>
        <v>23273.133746441683</v>
      </c>
      <c r="BK246" s="215">
        <f t="shared" si="203"/>
        <v>24765.400257806588</v>
      </c>
      <c r="BL246" s="215">
        <f t="shared" si="203"/>
        <v>26340.676882768828</v>
      </c>
      <c r="BM246" s="215">
        <f t="shared" si="203"/>
        <v>28002.921732822382</v>
      </c>
      <c r="BN246" s="215">
        <f t="shared" ref="BN246:CB246" si="204">+BN52</f>
        <v>29756.167793495872</v>
      </c>
      <c r="BO246" s="215">
        <f t="shared" si="204"/>
        <v>31604.550209878718</v>
      </c>
      <c r="BP246" s="215">
        <f t="shared" si="204"/>
        <v>33552.322885787995</v>
      </c>
      <c r="BQ246" s="215">
        <f t="shared" si="204"/>
        <v>35603.869458817448</v>
      </c>
      <c r="BR246" s="215">
        <f t="shared" si="204"/>
        <v>37763.710988197177</v>
      </c>
      <c r="BS246" s="215">
        <f t="shared" si="204"/>
        <v>40036.511579455291</v>
      </c>
      <c r="BT246" s="215">
        <f t="shared" si="204"/>
        <v>42427.082663187008</v>
      </c>
      <c r="BU246" s="215">
        <f t="shared" si="204"/>
        <v>44940.386379904623</v>
      </c>
      <c r="BV246" s="215">
        <f t="shared" si="204"/>
        <v>47581.538365889071</v>
      </c>
      <c r="BW246" s="215">
        <f t="shared" si="204"/>
        <v>50355.810134382453</v>
      </c>
      <c r="BX246" s="215">
        <f t="shared" si="204"/>
        <v>53268.63117945339</v>
      </c>
      <c r="BY246" s="215">
        <f t="shared" si="204"/>
        <v>56325.590884563375</v>
      </c>
      <c r="BZ246" s="215">
        <f t="shared" si="204"/>
        <v>59532.440287193589</v>
      </c>
      <c r="CA246" s="215">
        <f t="shared" si="204"/>
        <v>62895.09373026211</v>
      </c>
      <c r="CB246" s="215">
        <f t="shared" si="204"/>
        <v>66419.630417341206</v>
      </c>
      <c r="CC246" s="215">
        <f>+CC52</f>
        <v>70112.295879703335</v>
      </c>
      <c r="CD246" s="215">
        <f>+CD52</f>
        <v>73979.503357478214</v>
      </c>
    </row>
    <row r="247" spans="1:82" s="148" customFormat="1" ht="17.399999999999999" customHeight="1" x14ac:dyDescent="0.25">
      <c r="A247" s="215" t="s">
        <v>235</v>
      </c>
      <c r="B247" s="215">
        <f t="shared" ref="B247:AG247" si="205">+B83</f>
        <v>0</v>
      </c>
      <c r="C247" s="215">
        <f t="shared" si="205"/>
        <v>4.6472984282121432E-2</v>
      </c>
      <c r="D247" s="215">
        <f t="shared" si="205"/>
        <v>4.4626915407973922E-2</v>
      </c>
      <c r="E247" s="215">
        <f t="shared" si="205"/>
        <v>4.3840844447505578E-2</v>
      </c>
      <c r="F247" s="215">
        <f t="shared" si="205"/>
        <v>4.3103020793496816E-2</v>
      </c>
      <c r="G247" s="215">
        <f t="shared" si="205"/>
        <v>4.2383566087214497E-2</v>
      </c>
      <c r="H247" s="215">
        <f t="shared" si="205"/>
        <v>4.1668384839224748E-2</v>
      </c>
      <c r="I247" s="215">
        <f t="shared" si="205"/>
        <v>4.0965085269357493E-2</v>
      </c>
      <c r="J247" s="215">
        <f t="shared" si="205"/>
        <v>4.0270392367909302E-2</v>
      </c>
      <c r="K247" s="215">
        <f t="shared" si="205"/>
        <v>3.9584509942046653E-2</v>
      </c>
      <c r="L247" s="215">
        <f t="shared" si="205"/>
        <v>3.89075708808444E-2</v>
      </c>
      <c r="M247" s="215">
        <f t="shared" si="205"/>
        <v>3.8208535412842526E-2</v>
      </c>
      <c r="N247" s="215">
        <f t="shared" si="205"/>
        <v>3.7572257657408459E-2</v>
      </c>
      <c r="O247" s="215">
        <f t="shared" si="205"/>
        <v>3.6925441982787355E-2</v>
      </c>
      <c r="P247" s="215">
        <f t="shared" si="205"/>
        <v>3.6292555777069246E-2</v>
      </c>
      <c r="Q247" s="215">
        <f t="shared" si="205"/>
        <v>3.5680079433517697E-2</v>
      </c>
      <c r="R247" s="319">
        <f t="shared" si="205"/>
        <v>3.507817333851615E-2</v>
      </c>
      <c r="S247" s="215">
        <f t="shared" si="205"/>
        <v>3.41201563499125E-2</v>
      </c>
      <c r="T247" s="215">
        <f t="shared" si="205"/>
        <v>3.3941601226046725E-2</v>
      </c>
      <c r="U247" s="215">
        <f t="shared" si="205"/>
        <v>3.3465996825994049E-2</v>
      </c>
      <c r="V247" s="215">
        <f t="shared" si="205"/>
        <v>3.3079020135471149E-2</v>
      </c>
      <c r="W247" s="215">
        <f t="shared" si="205"/>
        <v>3.2859250290360853E-2</v>
      </c>
      <c r="X247" s="215">
        <f t="shared" si="205"/>
        <v>3.2447891769597836E-2</v>
      </c>
      <c r="Y247" s="215">
        <f t="shared" si="205"/>
        <v>3.1936552649527217E-2</v>
      </c>
      <c r="Z247" s="215">
        <f t="shared" si="205"/>
        <v>3.1375126714187296E-2</v>
      </c>
      <c r="AA247" s="215">
        <f t="shared" si="205"/>
        <v>3.0790097943854677E-2</v>
      </c>
      <c r="AB247" s="215">
        <f t="shared" si="205"/>
        <v>3.0195273441673054E-2</v>
      </c>
      <c r="AC247" s="215">
        <f t="shared" si="205"/>
        <v>2.9598027354194256E-2</v>
      </c>
      <c r="AD247" s="215">
        <f t="shared" si="205"/>
        <v>2.9003387863551167E-2</v>
      </c>
      <c r="AE247" s="215">
        <f t="shared" si="205"/>
        <v>2.841182757981886E-2</v>
      </c>
      <c r="AF247" s="215">
        <f t="shared" si="205"/>
        <v>2.782402010292695E-2</v>
      </c>
      <c r="AG247" s="215">
        <f t="shared" si="205"/>
        <v>2.7241286496687334E-2</v>
      </c>
      <c r="AH247" s="215">
        <f t="shared" ref="AH247:BM247" si="206">+AH83</f>
        <v>2.666630475272469E-2</v>
      </c>
      <c r="AI247" s="215">
        <f t="shared" si="206"/>
        <v>2.6104386831267812E-2</v>
      </c>
      <c r="AJ247" s="215">
        <f t="shared" si="206"/>
        <v>2.5509414318280799E-2</v>
      </c>
      <c r="AK247" s="215">
        <f t="shared" si="206"/>
        <v>2.5044288026964123E-2</v>
      </c>
      <c r="AL247" s="215">
        <f t="shared" si="206"/>
        <v>2.417346210133009E-2</v>
      </c>
      <c r="AM247" s="215">
        <f t="shared" si="206"/>
        <v>2.3985354368806222E-2</v>
      </c>
      <c r="AN247" s="215">
        <f t="shared" si="206"/>
        <v>2.3255299586892653E-2</v>
      </c>
      <c r="AO247" s="215">
        <f t="shared" si="206"/>
        <v>2.2577964235476866E-2</v>
      </c>
      <c r="AP247" s="215">
        <f t="shared" si="206"/>
        <v>2.1934833174332091E-2</v>
      </c>
      <c r="AQ247" s="215">
        <f t="shared" si="206"/>
        <v>2.1314824529492515E-2</v>
      </c>
      <c r="AR247" s="215">
        <f t="shared" si="206"/>
        <v>2.0710706996792894E-2</v>
      </c>
      <c r="AS247" s="215">
        <f t="shared" si="206"/>
        <v>2.0117583019304996E-2</v>
      </c>
      <c r="AT247" s="215">
        <f t="shared" si="206"/>
        <v>1.9532084984101861E-2</v>
      </c>
      <c r="AU247" s="215">
        <f t="shared" si="206"/>
        <v>1.8951877648810678E-2</v>
      </c>
      <c r="AV247" s="215">
        <f t="shared" si="206"/>
        <v>1.8375327228077332E-2</v>
      </c>
      <c r="AW247" s="215">
        <f t="shared" si="206"/>
        <v>2.9004688684788338E-2</v>
      </c>
      <c r="AX247" s="215">
        <f t="shared" si="206"/>
        <v>2.8897834578004877E-2</v>
      </c>
      <c r="AY247" s="215">
        <f t="shared" si="206"/>
        <v>2.8791882717242645E-2</v>
      </c>
      <c r="AZ247" s="215">
        <f t="shared" si="206"/>
        <v>2.868635149688159E-2</v>
      </c>
      <c r="BA247" s="215">
        <f t="shared" si="206"/>
        <v>2.8580853359253755E-2</v>
      </c>
      <c r="BB247" s="215">
        <f t="shared" si="206"/>
        <v>2.8475060332979751E-2</v>
      </c>
      <c r="BC247" s="215">
        <f t="shared" si="206"/>
        <v>2.836868005856541E-2</v>
      </c>
      <c r="BD247" s="215">
        <f t="shared" si="206"/>
        <v>2.8261438866858501E-2</v>
      </c>
      <c r="BE247" s="215">
        <f t="shared" si="206"/>
        <v>2.8153069629493155E-2</v>
      </c>
      <c r="BF247" s="215">
        <f t="shared" si="206"/>
        <v>2.8130715090999958E-2</v>
      </c>
      <c r="BG247" s="215">
        <f t="shared" si="206"/>
        <v>2.7830000466112725E-2</v>
      </c>
      <c r="BH247" s="215">
        <f t="shared" si="206"/>
        <v>2.7716936918074753E-2</v>
      </c>
      <c r="BI247" s="215">
        <f t="shared" si="206"/>
        <v>2.7614876468586846E-2</v>
      </c>
      <c r="BJ247" s="215">
        <f t="shared" si="206"/>
        <v>2.7518206138823498E-2</v>
      </c>
      <c r="BK247" s="215">
        <f t="shared" si="206"/>
        <v>2.7424414037475753E-2</v>
      </c>
      <c r="BL247" s="215">
        <f t="shared" si="206"/>
        <v>2.7332296209392259E-2</v>
      </c>
      <c r="BM247" s="215">
        <f t="shared" si="206"/>
        <v>2.7241251477266415E-2</v>
      </c>
      <c r="BN247" s="215">
        <f t="shared" ref="BN247:CB247" si="207">+BN83</f>
        <v>2.715097824553836E-2</v>
      </c>
      <c r="BO247" s="215">
        <f t="shared" si="207"/>
        <v>2.7061332291052231E-2</v>
      </c>
      <c r="BP247" s="215">
        <f t="shared" si="207"/>
        <v>2.6972253828876802E-2</v>
      </c>
      <c r="BQ247" s="215">
        <f t="shared" si="207"/>
        <v>2.6883727611635599E-2</v>
      </c>
      <c r="BR247" s="215">
        <f t="shared" si="207"/>
        <v>2.6795760435970983E-2</v>
      </c>
      <c r="BS247" s="215">
        <f t="shared" si="207"/>
        <v>2.6708368474517297E-2</v>
      </c>
      <c r="BT247" s="215">
        <f t="shared" si="207"/>
        <v>2.6621570341548662E-2</v>
      </c>
      <c r="BU247" s="215">
        <f t="shared" si="207"/>
        <v>2.6535383524398881E-2</v>
      </c>
      <c r="BV247" s="215">
        <f t="shared" si="207"/>
        <v>2.6449822763174202E-2</v>
      </c>
      <c r="BW247" s="215">
        <f t="shared" si="207"/>
        <v>2.6364899522690388E-2</v>
      </c>
      <c r="BX247" s="215">
        <f t="shared" si="207"/>
        <v>2.6280622043246771E-2</v>
      </c>
      <c r="BY247" s="215">
        <f t="shared" si="207"/>
        <v>2.619699566819822E-2</v>
      </c>
      <c r="BZ247" s="215">
        <f t="shared" si="207"/>
        <v>2.6114023276138543E-2</v>
      </c>
      <c r="CA247" s="215">
        <f t="shared" si="207"/>
        <v>2.6031705724321563E-2</v>
      </c>
      <c r="CB247" s="215">
        <f t="shared" si="207"/>
        <v>2.5950042256823069E-2</v>
      </c>
      <c r="CC247" s="215">
        <f>+CC83</f>
        <v>2.5869030858044928E-2</v>
      </c>
      <c r="CD247" s="215" t="e">
        <f>+CD83</f>
        <v>#DIV/0!</v>
      </c>
    </row>
    <row r="248" spans="1:82" s="148" customFormat="1" ht="17.399999999999999" customHeight="1" x14ac:dyDescent="0.25">
      <c r="A248" s="215" t="s">
        <v>236</v>
      </c>
      <c r="B248" s="215">
        <f t="shared" ref="B248:AG248" si="208">+B38</f>
        <v>7752.9</v>
      </c>
      <c r="C248" s="215">
        <f t="shared" si="208"/>
        <v>8137.3673508502034</v>
      </c>
      <c r="D248" s="215">
        <f t="shared" si="208"/>
        <v>8481.1706083345907</v>
      </c>
      <c r="E248" s="215">
        <f t="shared" si="208"/>
        <v>8786.6181848006454</v>
      </c>
      <c r="F248" s="215">
        <f t="shared" si="208"/>
        <v>9056.4844687876212</v>
      </c>
      <c r="G248" s="215">
        <f t="shared" si="208"/>
        <v>9293.7833464428077</v>
      </c>
      <c r="H248" s="215">
        <f t="shared" si="208"/>
        <v>9501.5984247487813</v>
      </c>
      <c r="I248" s="215">
        <f t="shared" si="208"/>
        <v>9682.9613941428142</v>
      </c>
      <c r="J248" s="215">
        <f t="shared" si="208"/>
        <v>9840.7694557888954</v>
      </c>
      <c r="K248" s="215">
        <f t="shared" si="208"/>
        <v>9977.7332798719272</v>
      </c>
      <c r="L248" s="215">
        <f t="shared" si="208"/>
        <v>10096.34802650772</v>
      </c>
      <c r="M248" s="215">
        <f t="shared" si="208"/>
        <v>10198.881210062771</v>
      </c>
      <c r="N248" s="215">
        <f t="shared" si="208"/>
        <v>10287.372420298283</v>
      </c>
      <c r="O248" s="215">
        <f t="shared" si="208"/>
        <v>10363.641024815781</v>
      </c>
      <c r="P248" s="215">
        <f t="shared" si="208"/>
        <v>10429.298922958658</v>
      </c>
      <c r="Q248" s="215">
        <f t="shared" si="208"/>
        <v>10485.766194134481</v>
      </c>
      <c r="R248" s="319">
        <f t="shared" si="208"/>
        <v>10534.288095592989</v>
      </c>
      <c r="S248" s="215">
        <f t="shared" si="208"/>
        <v>10575.952337107223</v>
      </c>
      <c r="T248" s="215">
        <f t="shared" si="208"/>
        <v>10611.705916445464</v>
      </c>
      <c r="U248" s="215">
        <f t="shared" si="208"/>
        <v>10642.371062784383</v>
      </c>
      <c r="V248" s="215">
        <f t="shared" si="208"/>
        <v>10668.660025517325</v>
      </c>
      <c r="W248" s="215">
        <f t="shared" si="208"/>
        <v>10691.188580293347</v>
      </c>
      <c r="X248" s="215">
        <f t="shared" si="208"/>
        <v>10710.488216436619</v>
      </c>
      <c r="Y248" s="215">
        <f t="shared" si="208"/>
        <v>10727.017031110336</v>
      </c>
      <c r="Z248" s="215">
        <f t="shared" si="208"/>
        <v>10741.169394206017</v>
      </c>
      <c r="AA248" s="215">
        <f t="shared" si="208"/>
        <v>10753.284470433224</v>
      </c>
      <c r="AB248" s="215">
        <f t="shared" si="208"/>
        <v>10763.653696310677</v>
      </c>
      <c r="AC248" s="215">
        <f t="shared" si="208"/>
        <v>10772.527313306535</v>
      </c>
      <c r="AD248" s="215">
        <f t="shared" si="208"/>
        <v>10780.12005685815</v>
      </c>
      <c r="AE248" s="215">
        <f t="shared" si="208"/>
        <v>10786.616096298938</v>
      </c>
      <c r="AF248" s="215">
        <f t="shared" si="208"/>
        <v>10792.173314159341</v>
      </c>
      <c r="AG248" s="215">
        <f t="shared" si="208"/>
        <v>10796.927005811509</v>
      </c>
      <c r="AH248" s="215">
        <f t="shared" ref="AH248:BM248" si="209">+AH38</f>
        <v>10800.99307261681</v>
      </c>
      <c r="AI248" s="215">
        <f t="shared" si="209"/>
        <v>10804.470774021329</v>
      </c>
      <c r="AJ248" s="215">
        <f t="shared" si="209"/>
        <v>10807.445096683759</v>
      </c>
      <c r="AK248" s="215">
        <f t="shared" si="209"/>
        <v>10809.988791862401</v>
      </c>
      <c r="AL248" s="215">
        <f t="shared" si="209"/>
        <v>10812.164126008958</v>
      </c>
      <c r="AM248" s="215">
        <f t="shared" si="209"/>
        <v>10814.024383842554</v>
      </c>
      <c r="AN248" s="215">
        <f t="shared" si="209"/>
        <v>10815.615158101065</v>
      </c>
      <c r="AO248" s="215">
        <f t="shared" si="209"/>
        <v>10816.975455661643</v>
      </c>
      <c r="AP248" s="215">
        <f t="shared" si="209"/>
        <v>10818.138645749115</v>
      </c>
      <c r="AQ248" s="215">
        <f t="shared" si="209"/>
        <v>10819.133272465144</v>
      </c>
      <c r="AR248" s="215">
        <f t="shared" si="209"/>
        <v>10819.983750825346</v>
      </c>
      <c r="AS248" s="215">
        <f t="shared" si="209"/>
        <v>10820.710962839988</v>
      </c>
      <c r="AT248" s="215">
        <f t="shared" si="209"/>
        <v>10821.332767871645</v>
      </c>
      <c r="AU248" s="215">
        <f t="shared" si="209"/>
        <v>10821.864439509251</v>
      </c>
      <c r="AV248" s="215">
        <f t="shared" si="209"/>
        <v>10822.31903947442</v>
      </c>
      <c r="AW248" s="215">
        <f t="shared" si="209"/>
        <v>10822.707737588475</v>
      </c>
      <c r="AX248" s="215">
        <f t="shared" si="209"/>
        <v>10823.040085546912</v>
      </c>
      <c r="AY248" s="215">
        <f t="shared" si="209"/>
        <v>10823.32425114475</v>
      </c>
      <c r="AZ248" s="215">
        <f t="shared" si="209"/>
        <v>10823.567218647515</v>
      </c>
      <c r="BA248" s="215">
        <f t="shared" si="209"/>
        <v>10823.774960187669</v>
      </c>
      <c r="BB248" s="215">
        <f t="shared" si="209"/>
        <v>10823.952582366457</v>
      </c>
      <c r="BC248" s="215">
        <f t="shared" si="209"/>
        <v>10824.104451640827</v>
      </c>
      <c r="BD248" s="215">
        <f t="shared" si="209"/>
        <v>10824.234301560207</v>
      </c>
      <c r="BE248" s="215">
        <f t="shared" si="209"/>
        <v>10824.345324476573</v>
      </c>
      <c r="BF248" s="215">
        <f t="shared" si="209"/>
        <v>10824.44024997311</v>
      </c>
      <c r="BG248" s="215">
        <f t="shared" si="209"/>
        <v>10824.521411932799</v>
      </c>
      <c r="BH248" s="215">
        <f t="shared" si="209"/>
        <v>10824.590805890924</v>
      </c>
      <c r="BI248" s="215">
        <f t="shared" si="209"/>
        <v>10824.650138077912</v>
      </c>
      <c r="BJ248" s="215">
        <f t="shared" si="209"/>
        <v>10824.700867355685</v>
      </c>
      <c r="BK248" s="215">
        <f t="shared" si="209"/>
        <v>10824.744241076711</v>
      </c>
      <c r="BL248" s="215">
        <f t="shared" si="209"/>
        <v>10824.781325746009</v>
      </c>
      <c r="BM248" s="215">
        <f t="shared" si="209"/>
        <v>10824.813033239012</v>
      </c>
      <c r="BN248" s="215">
        <f t="shared" ref="BN248:CB248" si="210">+BN38</f>
        <v>10824.840143219182</v>
      </c>
      <c r="BO248" s="215">
        <f t="shared" si="210"/>
        <v>10824.863322306068</v>
      </c>
      <c r="BP248" s="215">
        <f t="shared" si="210"/>
        <v>10824.883140464714</v>
      </c>
      <c r="BQ248" s="215">
        <f t="shared" si="210"/>
        <v>10824.90008501913</v>
      </c>
      <c r="BR248" s="215">
        <f t="shared" si="210"/>
        <v>10824.91457263419</v>
      </c>
      <c r="BS248" s="215">
        <f t="shared" si="210"/>
        <v>10824.926959560444</v>
      </c>
      <c r="BT248" s="215">
        <f t="shared" si="210"/>
        <v>10824.937550393628</v>
      </c>
      <c r="BU248" s="215">
        <f t="shared" si="210"/>
        <v>10824.946605564219</v>
      </c>
      <c r="BV248" s="215">
        <f t="shared" si="210"/>
        <v>10824.954347741081</v>
      </c>
      <c r="BW248" s="215">
        <f t="shared" si="210"/>
        <v>10824.96096730669</v>
      </c>
      <c r="BX248" s="215">
        <f t="shared" si="210"/>
        <v>10824.966627038495</v>
      </c>
      <c r="BY248" s="215">
        <f t="shared" si="210"/>
        <v>10824.971466111536</v>
      </c>
      <c r="BZ248" s="215">
        <f t="shared" si="210"/>
        <v>10824.975603520701</v>
      </c>
      <c r="CA248" s="215">
        <f t="shared" si="210"/>
        <v>10824.979141006792</v>
      </c>
      <c r="CB248" s="215">
        <f t="shared" si="210"/>
        <v>10824.982165558315</v>
      </c>
      <c r="CC248" s="215">
        <f>+CC38</f>
        <v>10824.984751550539</v>
      </c>
      <c r="CD248" s="215">
        <f>+CD38</f>
        <v>10824.98696257438</v>
      </c>
    </row>
    <row r="249" spans="1:82" s="148" customFormat="1" ht="17.399999999999999" customHeight="1" x14ac:dyDescent="0.25">
      <c r="A249" s="215" t="s">
        <v>237</v>
      </c>
      <c r="B249" s="215">
        <f t="shared" ref="B249:AG249" si="211">+B15</f>
        <v>5.84</v>
      </c>
      <c r="C249" s="215">
        <f t="shared" si="211"/>
        <v>6.2526766595289081</v>
      </c>
      <c r="D249" s="215">
        <f t="shared" si="211"/>
        <v>6.6909818122854503</v>
      </c>
      <c r="E249" s="215">
        <f t="shared" si="211"/>
        <v>7.1562633641621369</v>
      </c>
      <c r="F249" s="215">
        <f t="shared" si="211"/>
        <v>7.6499251325030606</v>
      </c>
      <c r="G249" s="215">
        <f t="shared" si="211"/>
        <v>8.1734283573523676</v>
      </c>
      <c r="H249" s="215">
        <f t="shared" si="211"/>
        <v>8.7282932152274491</v>
      </c>
      <c r="I249" s="215">
        <f t="shared" si="211"/>
        <v>9.3161003335461761</v>
      </c>
      <c r="J249" s="215">
        <f t="shared" si="211"/>
        <v>9.9384923037829793</v>
      </c>
      <c r="K249" s="215">
        <f t="shared" si="211"/>
        <v>10.59717519137652</v>
      </c>
      <c r="L249" s="215">
        <f t="shared" si="211"/>
        <v>11.293920040362254</v>
      </c>
      <c r="M249" s="215">
        <f t="shared" si="211"/>
        <v>12.030564370656636</v>
      </c>
      <c r="N249" s="215">
        <f t="shared" si="211"/>
        <v>12.809013665876018</v>
      </c>
      <c r="O249" s="215">
        <f t="shared" si="211"/>
        <v>13.631242849532786</v>
      </c>
      <c r="P249" s="215">
        <f t="shared" si="211"/>
        <v>14.499297747413989</v>
      </c>
      <c r="Q249" s="215">
        <f t="shared" si="211"/>
        <v>15.415296533913819</v>
      </c>
      <c r="R249" s="319">
        <f t="shared" si="211"/>
        <v>16.38143116006092</v>
      </c>
      <c r="S249" s="215">
        <f t="shared" si="211"/>
        <v>17.39996876095476</v>
      </c>
      <c r="T249" s="215">
        <f t="shared" si="211"/>
        <v>18.473253040302325</v>
      </c>
      <c r="U249" s="215">
        <f t="shared" si="211"/>
        <v>19.603705629727227</v>
      </c>
      <c r="V249" s="215">
        <f t="shared" si="211"/>
        <v>20.793827420508162</v>
      </c>
      <c r="W249" s="215">
        <f t="shared" si="211"/>
        <v>22.046199865392445</v>
      </c>
      <c r="X249" s="215">
        <f t="shared" si="211"/>
        <v>23.363486248123383</v>
      </c>
      <c r="Y249" s="215">
        <f t="shared" si="211"/>
        <v>24.748432918317285</v>
      </c>
      <c r="Z249" s="215">
        <f t="shared" si="211"/>
        <v>26.203870489327365</v>
      </c>
      <c r="AA249" s="215">
        <f t="shared" si="211"/>
        <v>27.732714996737368</v>
      </c>
      <c r="AB249" s="215">
        <f t="shared" si="211"/>
        <v>29.33796901513772</v>
      </c>
      <c r="AC249" s="215">
        <f t="shared" si="211"/>
        <v>31.022722730851367</v>
      </c>
      <c r="AD249" s="215">
        <f t="shared" si="211"/>
        <v>32.79015496829502</v>
      </c>
      <c r="AE249" s="215">
        <f t="shared" si="211"/>
        <v>34.643534167684656</v>
      </c>
      <c r="AF249" s="215">
        <f t="shared" si="211"/>
        <v>36.586219311821395</v>
      </c>
      <c r="AG249" s="215">
        <f t="shared" si="211"/>
        <v>38.621660799725667</v>
      </c>
      <c r="AH249" s="215">
        <f t="shared" ref="AH249:BM249" si="212">+AH15</f>
        <v>40.753401264923561</v>
      </c>
      <c r="AI249" s="215">
        <f t="shared" si="212"/>
        <v>42.985076336229504</v>
      </c>
      <c r="AJ249" s="215">
        <f t="shared" si="212"/>
        <v>45.320415338914103</v>
      </c>
      <c r="AK249" s="215">
        <f t="shared" si="212"/>
        <v>47.763241934194411</v>
      </c>
      <c r="AL249" s="215">
        <f t="shared" si="212"/>
        <v>50.317474695036893</v>
      </c>
      <c r="AM249" s="215">
        <f t="shared" si="212"/>
        <v>52.987127616320066</v>
      </c>
      <c r="AN249" s="215">
        <f t="shared" si="212"/>
        <v>55.776310557464512</v>
      </c>
      <c r="AO249" s="215">
        <f t="shared" si="212"/>
        <v>58.689229615702594</v>
      </c>
      <c r="AP249" s="215">
        <f t="shared" si="212"/>
        <v>61.730187428228419</v>
      </c>
      <c r="AQ249" s="215">
        <f t="shared" si="212"/>
        <v>64.903583401540601</v>
      </c>
      <c r="AR249" s="215">
        <f t="shared" si="212"/>
        <v>68.213913866365729</v>
      </c>
      <c r="AS249" s="215">
        <f t="shared" si="212"/>
        <v>71.665772156629131</v>
      </c>
      <c r="AT249" s="215">
        <f t="shared" si="212"/>
        <v>75.2638486110217</v>
      </c>
      <c r="AU249" s="215">
        <f t="shared" si="212"/>
        <v>79.012930495796425</v>
      </c>
      <c r="AV249" s="215">
        <f t="shared" si="212"/>
        <v>82.91790184751622</v>
      </c>
      <c r="AW249" s="215">
        <f t="shared" si="212"/>
        <v>86.983743234565623</v>
      </c>
      <c r="AX249" s="215">
        <f t="shared" si="212"/>
        <v>91.215531436331929</v>
      </c>
      <c r="AY249" s="215">
        <f t="shared" si="212"/>
        <v>95.618439039057407</v>
      </c>
      <c r="AZ249" s="215">
        <f t="shared" si="212"/>
        <v>100.19773394746188</v>
      </c>
      <c r="BA249" s="215">
        <f t="shared" si="212"/>
        <v>104.95877881133546</v>
      </c>
      <c r="BB249" s="215">
        <f t="shared" si="212"/>
        <v>109.90703036640262</v>
      </c>
      <c r="BC249" s="215">
        <f t="shared" si="212"/>
        <v>115.04803868886312</v>
      </c>
      <c r="BD249" s="215">
        <f t="shared" si="212"/>
        <v>120.38744636311959</v>
      </c>
      <c r="BE249" s="215">
        <f t="shared" si="212"/>
        <v>125.93098756230901</v>
      </c>
      <c r="BF249" s="215">
        <f t="shared" si="212"/>
        <v>131.68448704136188</v>
      </c>
      <c r="BG249" s="215">
        <f t="shared" si="212"/>
        <v>137.65385904242203</v>
      </c>
      <c r="BH249" s="215">
        <f t="shared" si="212"/>
        <v>143.84510611256928</v>
      </c>
      <c r="BI249" s="215">
        <f t="shared" si="212"/>
        <v>150.26431783389594</v>
      </c>
      <c r="BJ249" s="215">
        <f t="shared" si="212"/>
        <v>156.91766946609948</v>
      </c>
      <c r="BK249" s="215">
        <f t="shared" si="212"/>
        <v>163.8114205018627</v>
      </c>
      <c r="BL249" s="215">
        <f t="shared" si="212"/>
        <v>170.95191313540354</v>
      </c>
      <c r="BM249" s="215">
        <f t="shared" si="212"/>
        <v>178.34557064468595</v>
      </c>
      <c r="BN249" s="215">
        <f t="shared" ref="BN249:CB249" si="213">+BN15</f>
        <v>185.99889568789285</v>
      </c>
      <c r="BO249" s="215">
        <f t="shared" si="213"/>
        <v>193.9184685148708</v>
      </c>
      <c r="BP249" s="215">
        <f t="shared" si="213"/>
        <v>202.11094509436353</v>
      </c>
      <c r="BQ249" s="215">
        <f t="shared" si="213"/>
        <v>210.58305515795865</v>
      </c>
      <c r="BR249" s="215">
        <f t="shared" si="213"/>
        <v>219.34160016177711</v>
      </c>
      <c r="BS249" s="215">
        <f t="shared" si="213"/>
        <v>228.3934511670389</v>
      </c>
      <c r="BT249" s="215">
        <f t="shared" si="213"/>
        <v>237.74554664074159</v>
      </c>
      <c r="BU249" s="215">
        <f t="shared" si="213"/>
        <v>247.4048901777883</v>
      </c>
      <c r="BV249" s="215">
        <f t="shared" si="213"/>
        <v>257.37854814600149</v>
      </c>
      <c r="BW249" s="215">
        <f t="shared" si="213"/>
        <v>267.67364725555473</v>
      </c>
      <c r="BX249" s="215">
        <f t="shared" si="213"/>
        <v>278.29737205445002</v>
      </c>
      <c r="BY249" s="215">
        <f t="shared" si="213"/>
        <v>289.2569623517598</v>
      </c>
      <c r="BZ249" s="215">
        <f t="shared" si="213"/>
        <v>300.55971057044269</v>
      </c>
      <c r="CA249" s="215">
        <f t="shared" si="213"/>
        <v>312.21295903162951</v>
      </c>
      <c r="CB249" s="215">
        <f t="shared" si="213"/>
        <v>324.22409717235854</v>
      </c>
      <c r="CC249" s="215">
        <f>+CC15</f>
        <v>336.60055869882274</v>
      </c>
      <c r="CD249" s="215">
        <f>+CD15</f>
        <v>349.34981867726816</v>
      </c>
    </row>
    <row r="250" spans="1:82" s="148" customFormat="1" ht="17.399999999999999" customHeight="1" x14ac:dyDescent="0.25">
      <c r="A250" s="215" t="s">
        <v>238</v>
      </c>
      <c r="B250" s="215">
        <f t="shared" ref="B250:AG250" si="214">+B46</f>
        <v>134.89143646541939</v>
      </c>
      <c r="C250" s="215">
        <f t="shared" si="214"/>
        <v>156.74341875700193</v>
      </c>
      <c r="D250" s="215">
        <f t="shared" si="214"/>
        <v>180.5579027358643</v>
      </c>
      <c r="E250" s="215">
        <f t="shared" si="214"/>
        <v>206.38696227383662</v>
      </c>
      <c r="F250" s="215">
        <f t="shared" si="214"/>
        <v>234.49396861844752</v>
      </c>
      <c r="G250" s="215">
        <f t="shared" si="214"/>
        <v>265.04510572687724</v>
      </c>
      <c r="H250" s="215">
        <f t="shared" si="214"/>
        <v>298.21876367948488</v>
      </c>
      <c r="I250" s="215">
        <f t="shared" si="214"/>
        <v>334.20326377812563</v>
      </c>
      <c r="J250" s="215">
        <f t="shared" si="214"/>
        <v>373.23122634376068</v>
      </c>
      <c r="K250" s="215">
        <f t="shared" si="214"/>
        <v>415.54364033864726</v>
      </c>
      <c r="L250" s="215">
        <f t="shared" si="214"/>
        <v>461.40519521619058</v>
      </c>
      <c r="M250" s="215">
        <f t="shared" si="214"/>
        <v>511.10550171442344</v>
      </c>
      <c r="N250" s="215">
        <f t="shared" si="214"/>
        <v>564.9602727801622</v>
      </c>
      <c r="O250" s="215">
        <f t="shared" si="214"/>
        <v>623.29850597384768</v>
      </c>
      <c r="P250" s="215">
        <f t="shared" si="214"/>
        <v>686.50417382991759</v>
      </c>
      <c r="Q250" s="215">
        <f t="shared" si="214"/>
        <v>754.97330039473195</v>
      </c>
      <c r="R250" s="319">
        <f t="shared" si="214"/>
        <v>829.1235258212896</v>
      </c>
      <c r="S250" s="215">
        <f t="shared" si="214"/>
        <v>909.38030598509681</v>
      </c>
      <c r="T250" s="215">
        <f t="shared" si="214"/>
        <v>996.30422921429022</v>
      </c>
      <c r="U250" s="215">
        <f t="shared" si="214"/>
        <v>1090.0932499996422</v>
      </c>
      <c r="V250" s="215">
        <f t="shared" si="214"/>
        <v>1191.5882995450916</v>
      </c>
      <c r="W250" s="215">
        <f t="shared" si="214"/>
        <v>1301.1153522951449</v>
      </c>
      <c r="X250" s="215">
        <f t="shared" si="214"/>
        <v>1418.732540745948</v>
      </c>
      <c r="Y250" s="215">
        <f t="shared" si="214"/>
        <v>1546.7997106270016</v>
      </c>
      <c r="Z250" s="215">
        <f t="shared" si="214"/>
        <v>1685.6575594180476</v>
      </c>
      <c r="AA250" s="215">
        <f t="shared" si="214"/>
        <v>1835.834447448497</v>
      </c>
      <c r="AB250" s="215">
        <f t="shared" si="214"/>
        <v>1997.9948618853891</v>
      </c>
      <c r="AC250" s="215">
        <f t="shared" si="214"/>
        <v>2172.9045024873349</v>
      </c>
      <c r="AD250" s="215">
        <f t="shared" si="214"/>
        <v>2361.4086793632496</v>
      </c>
      <c r="AE250" s="215">
        <f t="shared" si="214"/>
        <v>2564.4205998395919</v>
      </c>
      <c r="AF250" s="215">
        <f t="shared" si="214"/>
        <v>2782.9312180190209</v>
      </c>
      <c r="AG250" s="215">
        <f t="shared" si="214"/>
        <v>3017.9839554327541</v>
      </c>
      <c r="AH250" s="215">
        <f t="shared" ref="AH250:BM250" si="215">+AH46</f>
        <v>3270.6694263424229</v>
      </c>
      <c r="AI250" s="215">
        <f t="shared" si="215"/>
        <v>3542.1127962843825</v>
      </c>
      <c r="AJ250" s="215">
        <f t="shared" si="215"/>
        <v>3833.4454486101681</v>
      </c>
      <c r="AK250" s="215">
        <f t="shared" si="215"/>
        <v>4145.7442177356725</v>
      </c>
      <c r="AL250" s="215">
        <f t="shared" si="215"/>
        <v>4479.7263595506765</v>
      </c>
      <c r="AM250" s="215">
        <f t="shared" si="215"/>
        <v>4835.9927139296651</v>
      </c>
      <c r="AN250" s="215">
        <f t="shared" si="215"/>
        <v>5222.3075132659142</v>
      </c>
      <c r="AO250" s="215">
        <f t="shared" si="215"/>
        <v>5631.664170516553</v>
      </c>
      <c r="AP250" s="215">
        <f t="shared" si="215"/>
        <v>6066.310244341058</v>
      </c>
      <c r="AQ250" s="215">
        <f t="shared" si="215"/>
        <v>6528.3810647013752</v>
      </c>
      <c r="AR250" s="215">
        <f t="shared" si="215"/>
        <v>7019.9443077558117</v>
      </c>
      <c r="AS250" s="215">
        <f t="shared" si="215"/>
        <v>7543.0411987661691</v>
      </c>
      <c r="AT250" s="215">
        <f t="shared" si="215"/>
        <v>8099.7181289788359</v>
      </c>
      <c r="AU250" s="215">
        <f t="shared" si="215"/>
        <v>8692.0500070576309</v>
      </c>
      <c r="AV250" s="215">
        <f t="shared" si="215"/>
        <v>9322.1575604871632</v>
      </c>
      <c r="AW250" s="215">
        <f t="shared" si="215"/>
        <v>9992.2203417480032</v>
      </c>
      <c r="AX250" s="215">
        <f t="shared" si="215"/>
        <v>10704.486655344917</v>
      </c>
      <c r="AY250" s="215">
        <f t="shared" si="215"/>
        <v>11461.281226794734</v>
      </c>
      <c r="AZ250" s="215">
        <f t="shared" si="215"/>
        <v>12265.011170205435</v>
      </c>
      <c r="BA250" s="215">
        <f t="shared" si="215"/>
        <v>13118.170634086169</v>
      </c>
      <c r="BB250" s="215">
        <f t="shared" si="215"/>
        <v>14023.344382958088</v>
      </c>
      <c r="BC250" s="215">
        <f t="shared" si="215"/>
        <v>14983.210484866024</v>
      </c>
      <c r="BD250" s="215">
        <f t="shared" si="215"/>
        <v>16000.542209742718</v>
      </c>
      <c r="BE250" s="215">
        <f t="shared" si="215"/>
        <v>17078.209193167739</v>
      </c>
      <c r="BF250" s="215">
        <f t="shared" si="215"/>
        <v>18219.177879687839</v>
      </c>
      <c r="BG250" s="215">
        <f t="shared" si="215"/>
        <v>19426.51122703619</v>
      </c>
      <c r="BH250" s="215">
        <f t="shared" si="215"/>
        <v>20704.610105311163</v>
      </c>
      <c r="BI250" s="215">
        <f t="shared" si="215"/>
        <v>22053.512484928404</v>
      </c>
      <c r="BJ250" s="215">
        <f t="shared" si="215"/>
        <v>23477.183756364338</v>
      </c>
      <c r="BK250" s="215">
        <f t="shared" si="215"/>
        <v>24979.632141470196</v>
      </c>
      <c r="BL250" s="215">
        <f t="shared" si="215"/>
        <v>26564.882114870252</v>
      </c>
      <c r="BM250" s="215">
        <f t="shared" si="215"/>
        <v>28236.993347107698</v>
      </c>
      <c r="BN250" s="215">
        <f t="shared" ref="BN250:CB250" si="216">+BN46</f>
        <v>30000.087341390772</v>
      </c>
      <c r="BO250" s="215">
        <f t="shared" si="216"/>
        <v>31858.371000687552</v>
      </c>
      <c r="BP250" s="215">
        <f t="shared" si="216"/>
        <v>33816.155097732255</v>
      </c>
      <c r="BQ250" s="215">
        <f t="shared" si="216"/>
        <v>35877.868185672371</v>
      </c>
      <c r="BR250" s="215">
        <f t="shared" si="216"/>
        <v>38048.066992977256</v>
      </c>
      <c r="BS250" s="215">
        <f t="shared" si="216"/>
        <v>40331.444253312293</v>
      </c>
      <c r="BT250" s="215">
        <f t="shared" si="216"/>
        <v>42732.834706552821</v>
      </c>
      <c r="BU250" s="215">
        <f t="shared" si="216"/>
        <v>45257.219807693538</v>
      </c>
      <c r="BV250" s="215">
        <f t="shared" si="216"/>
        <v>47909.731524488125</v>
      </c>
      <c r="BW250" s="215">
        <f t="shared" si="216"/>
        <v>50695.655489951583</v>
      </c>
      <c r="BX250" s="215">
        <f t="shared" si="216"/>
        <v>53620.433693629355</v>
      </c>
      <c r="BY250" s="215">
        <f t="shared" si="216"/>
        <v>56689.666837334415</v>
      </c>
      <c r="BZ250" s="215">
        <f t="shared" si="216"/>
        <v>59909.116440176098</v>
      </c>
      <c r="CA250" s="215">
        <f t="shared" si="216"/>
        <v>63284.706749180099</v>
      </c>
      <c r="CB250" s="215">
        <f t="shared" si="216"/>
        <v>66822.526492018325</v>
      </c>
      <c r="CC250" s="215">
        <f>+CC46</f>
        <v>70528.830494747133</v>
      </c>
      <c r="CD250" s="215">
        <f>+CD46</f>
        <v>74410.041178157961</v>
      </c>
    </row>
    <row r="251" spans="1:82" s="148" customFormat="1" ht="17.399999999999999" customHeight="1" x14ac:dyDescent="0.25">
      <c r="A251" s="215" t="s">
        <v>239</v>
      </c>
      <c r="B251" s="215"/>
      <c r="C251" s="215"/>
      <c r="D251" s="215"/>
      <c r="E251" s="215"/>
      <c r="F251" s="215"/>
      <c r="G251" s="215"/>
      <c r="H251" s="215"/>
      <c r="I251" s="215"/>
      <c r="J251" s="215"/>
      <c r="K251" s="215"/>
      <c r="L251" s="215"/>
      <c r="M251" s="215"/>
      <c r="N251" s="215"/>
      <c r="O251" s="215"/>
      <c r="P251" s="215"/>
      <c r="Q251" s="215"/>
      <c r="R251" s="319"/>
      <c r="S251" s="215"/>
      <c r="T251" s="215"/>
      <c r="U251" s="215"/>
      <c r="V251" s="215"/>
      <c r="W251" s="215"/>
      <c r="X251" s="215"/>
      <c r="Y251" s="215"/>
      <c r="Z251" s="215"/>
      <c r="AA251" s="215"/>
      <c r="AB251" s="215"/>
      <c r="AC251" s="215"/>
      <c r="AD251" s="215"/>
      <c r="AE251" s="215"/>
      <c r="AF251" s="215"/>
      <c r="AG251" s="215"/>
      <c r="AH251" s="215"/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G251" s="215"/>
      <c r="BH251" s="215"/>
      <c r="BI251" s="215"/>
      <c r="BJ251" s="215"/>
      <c r="BK251" s="215"/>
      <c r="BL251" s="215"/>
      <c r="BM251" s="215"/>
      <c r="BN251" s="215"/>
      <c r="BO251" s="215"/>
      <c r="BP251" s="215"/>
      <c r="BQ251" s="215"/>
      <c r="BR251" s="215"/>
      <c r="BS251" s="215"/>
      <c r="BT251" s="215"/>
      <c r="BU251" s="215"/>
      <c r="BV251" s="215"/>
      <c r="BW251" s="215"/>
      <c r="BX251" s="215"/>
      <c r="BY251" s="215"/>
      <c r="BZ251" s="215"/>
      <c r="CA251" s="215"/>
      <c r="CB251" s="215"/>
      <c r="CC251" s="215"/>
      <c r="CD251" s="215"/>
    </row>
    <row r="252" spans="1:82" s="148" customFormat="1" ht="17.399999999999999" customHeight="1" x14ac:dyDescent="0.25">
      <c r="A252" s="215" t="s">
        <v>240</v>
      </c>
      <c r="B252" s="215">
        <f t="shared" ref="B252:AG252" si="217">+B58</f>
        <v>295</v>
      </c>
      <c r="C252" s="215">
        <f t="shared" si="217"/>
        <v>346.16407566591198</v>
      </c>
      <c r="D252" s="215">
        <f t="shared" si="217"/>
        <v>401.81422562818756</v>
      </c>
      <c r="E252" s="215">
        <f t="shared" si="217"/>
        <v>461.74519486219344</v>
      </c>
      <c r="F252" s="215">
        <f t="shared" si="217"/>
        <v>527.24094625241662</v>
      </c>
      <c r="G252" s="215">
        <f t="shared" si="217"/>
        <v>598.78258336409453</v>
      </c>
      <c r="H252" s="215">
        <f t="shared" si="217"/>
        <v>676.85123676548005</v>
      </c>
      <c r="I252" s="215">
        <f t="shared" si="217"/>
        <v>761.90817134610052</v>
      </c>
      <c r="J252" s="215">
        <f t="shared" si="217"/>
        <v>854.65417654161956</v>
      </c>
      <c r="K252" s="215">
        <f t="shared" si="217"/>
        <v>955.75668039878633</v>
      </c>
      <c r="L252" s="215">
        <f t="shared" si="217"/>
        <v>1065.9639296471678</v>
      </c>
      <c r="M252" s="215">
        <f t="shared" si="217"/>
        <v>1186.1126497564087</v>
      </c>
      <c r="N252" s="215">
        <f t="shared" si="217"/>
        <v>1317.135103011406</v>
      </c>
      <c r="O252" s="215">
        <f t="shared" si="217"/>
        <v>1459.9565329674751</v>
      </c>
      <c r="P252" s="215">
        <f t="shared" si="217"/>
        <v>1615.8167652332518</v>
      </c>
      <c r="Q252" s="215">
        <f t="shared" si="217"/>
        <v>1785.9335784018772</v>
      </c>
      <c r="R252" s="319">
        <f t="shared" si="217"/>
        <v>1971.5715534451624</v>
      </c>
      <c r="S252" s="215">
        <f t="shared" si="217"/>
        <v>2173.926160982292</v>
      </c>
      <c r="T252" s="215">
        <f t="shared" si="217"/>
        <v>2395.1341094467571</v>
      </c>
      <c r="U252" s="215">
        <f t="shared" si="217"/>
        <v>2634.280394477295</v>
      </c>
      <c r="V252" s="215">
        <f t="shared" si="217"/>
        <v>2895.4513540480152</v>
      </c>
      <c r="W252" s="215">
        <f t="shared" si="217"/>
        <v>3178.4317703995657</v>
      </c>
      <c r="X252" s="215">
        <f t="shared" si="217"/>
        <v>3480.604277633433</v>
      </c>
      <c r="Y252" s="215">
        <f t="shared" si="217"/>
        <v>3818.0094187660893</v>
      </c>
      <c r="Z252" s="215">
        <f t="shared" si="217"/>
        <v>4190.1159473017033</v>
      </c>
      <c r="AA252" s="215">
        <f t="shared" si="217"/>
        <v>4597.7050344890413</v>
      </c>
      <c r="AB252" s="215">
        <f t="shared" si="217"/>
        <v>5042.4515373078957</v>
      </c>
      <c r="AC252" s="215">
        <f t="shared" si="217"/>
        <v>5526.6422479781613</v>
      </c>
      <c r="AD252" s="215">
        <f t="shared" si="217"/>
        <v>6052.9983978150231</v>
      </c>
      <c r="AE252" s="215">
        <f t="shared" si="217"/>
        <v>6624.5752410735276</v>
      </c>
      <c r="AF252" s="215">
        <f t="shared" si="217"/>
        <v>7244.8434367339205</v>
      </c>
      <c r="AG252" s="215">
        <f t="shared" si="217"/>
        <v>7917.4662135832859</v>
      </c>
      <c r="AH252" s="215">
        <f t="shared" ref="AH252:BM252" si="218">+AH58</f>
        <v>8646.2415532972846</v>
      </c>
      <c r="AI252" s="215">
        <f t="shared" si="218"/>
        <v>9434.975658804613</v>
      </c>
      <c r="AJ252" s="215">
        <f t="shared" si="218"/>
        <v>10287.209838928033</v>
      </c>
      <c r="AK252" s="215">
        <f t="shared" si="218"/>
        <v>11205.643134241775</v>
      </c>
      <c r="AL252" s="215">
        <f t="shared" si="218"/>
        <v>12189.316742299754</v>
      </c>
      <c r="AM252" s="215">
        <f t="shared" si="218"/>
        <v>13235.704551151641</v>
      </c>
      <c r="AN252" s="215">
        <f t="shared" si="218"/>
        <v>14407.523377843787</v>
      </c>
      <c r="AO252" s="215">
        <f t="shared" si="218"/>
        <v>15631.986227751455</v>
      </c>
      <c r="AP252" s="215">
        <f t="shared" si="218"/>
        <v>16920.017395301766</v>
      </c>
      <c r="AQ252" s="215">
        <f t="shared" si="218"/>
        <v>18281.295655147311</v>
      </c>
      <c r="AR252" s="215">
        <f t="shared" si="218"/>
        <v>19724.54107544024</v>
      </c>
      <c r="AS252" s="215">
        <f t="shared" si="218"/>
        <v>21257.823275139381</v>
      </c>
      <c r="AT252" s="215">
        <f t="shared" si="218"/>
        <v>22888.808711200272</v>
      </c>
      <c r="AU252" s="215">
        <f t="shared" si="218"/>
        <v>24624.945628656147</v>
      </c>
      <c r="AV252" s="215">
        <f t="shared" si="218"/>
        <v>26473.600228129697</v>
      </c>
      <c r="AW252" s="215">
        <f t="shared" si="218"/>
        <v>28442.156762482366</v>
      </c>
      <c r="AX252" s="215">
        <f t="shared" si="218"/>
        <v>30538.091000852502</v>
      </c>
      <c r="AY252" s="215">
        <f t="shared" si="218"/>
        <v>32769.023703274783</v>
      </c>
      <c r="AZ252" s="215">
        <f t="shared" si="218"/>
        <v>35142.758739570985</v>
      </c>
      <c r="BA252" s="215">
        <f t="shared" si="218"/>
        <v>37667.309074525707</v>
      </c>
      <c r="BB252" s="215">
        <f t="shared" si="218"/>
        <v>40350.912829718101</v>
      </c>
      <c r="BC252" s="215">
        <f t="shared" si="218"/>
        <v>43202.040884464397</v>
      </c>
      <c r="BD252" s="215">
        <f t="shared" si="218"/>
        <v>46229.396906849346</v>
      </c>
      <c r="BE252" s="215">
        <f t="shared" si="218"/>
        <v>49441.910254334143</v>
      </c>
      <c r="BF252" s="215">
        <f t="shared" si="218"/>
        <v>52848.72181582122</v>
      </c>
      <c r="BG252" s="215">
        <f t="shared" si="218"/>
        <v>56459.162564870421</v>
      </c>
      <c r="BH252" s="215">
        <f t="shared" si="218"/>
        <v>60294.784428355466</v>
      </c>
      <c r="BI252" s="215">
        <f t="shared" si="218"/>
        <v>64334.01548945895</v>
      </c>
      <c r="BJ252" s="215">
        <f t="shared" si="218"/>
        <v>68592.514524525235</v>
      </c>
      <c r="BK252" s="215">
        <f t="shared" si="218"/>
        <v>73085.581146605284</v>
      </c>
      <c r="BL252" s="215">
        <f t="shared" si="218"/>
        <v>77827.865172188191</v>
      </c>
      <c r="BM252" s="215">
        <f t="shared" si="218"/>
        <v>82833.52374140179</v>
      </c>
      <c r="BN252" s="215">
        <f t="shared" ref="BN252:CB252" si="219">+BN58</f>
        <v>88116.457860011695</v>
      </c>
      <c r="BO252" s="215">
        <f t="shared" si="219"/>
        <v>93690.522112652543</v>
      </c>
      <c r="BP252" s="215">
        <f t="shared" si="219"/>
        <v>99569.686696130433</v>
      </c>
      <c r="BQ252" s="215">
        <f t="shared" si="219"/>
        <v>105768.15633730128</v>
      </c>
      <c r="BR252" s="215">
        <f t="shared" si="219"/>
        <v>112300.45587795747</v>
      </c>
      <c r="BS252" s="215">
        <f t="shared" si="219"/>
        <v>119181.49157485118</v>
      </c>
      <c r="BT252" s="215">
        <f t="shared" si="219"/>
        <v>126426.59517127131</v>
      </c>
      <c r="BU252" s="215">
        <f t="shared" si="219"/>
        <v>134051.55591114581</v>
      </c>
      <c r="BV252" s="215">
        <f t="shared" si="219"/>
        <v>142072.64418183899</v>
      </c>
      <c r="BW252" s="215">
        <f t="shared" si="219"/>
        <v>150506.62937517883</v>
      </c>
      <c r="BX252" s="215">
        <f t="shared" si="219"/>
        <v>159370.79376788481</v>
      </c>
      <c r="BY252" s="215">
        <f t="shared" si="219"/>
        <v>168682.94366323308</v>
      </c>
      <c r="BZ252" s="215">
        <f t="shared" si="219"/>
        <v>178461.41864209127</v>
      </c>
      <c r="CA252" s="215">
        <f t="shared" si="219"/>
        <v>188725.09949603956</v>
      </c>
      <c r="CB252" s="215">
        <f t="shared" si="219"/>
        <v>199493.41522378341</v>
      </c>
      <c r="CC252" s="215">
        <f>+CC58</f>
        <v>210786.34933976957</v>
      </c>
      <c r="CD252" s="215">
        <f>+CD58</f>
        <v>222624.44565322524</v>
      </c>
    </row>
    <row r="253" spans="1:82" s="148" customFormat="1" ht="17.399999999999999" customHeight="1" x14ac:dyDescent="0.25">
      <c r="A253" s="215" t="s">
        <v>241</v>
      </c>
      <c r="B253" s="215">
        <f t="shared" ref="B253:AG253" si="220">+B69</f>
        <v>0.25636877670000002</v>
      </c>
      <c r="C253" s="215">
        <f t="shared" si="220"/>
        <v>0.25373312539999998</v>
      </c>
      <c r="D253" s="215">
        <f t="shared" si="220"/>
        <v>0.25114650599999999</v>
      </c>
      <c r="E253" s="215">
        <f t="shared" si="220"/>
        <v>0.24956813729999999</v>
      </c>
      <c r="F253" s="215">
        <f t="shared" si="220"/>
        <v>0.24842159059999999</v>
      </c>
      <c r="G253" s="215">
        <f t="shared" si="220"/>
        <v>0.2476061336</v>
      </c>
      <c r="H253" s="215">
        <f t="shared" si="220"/>
        <v>0.24704100030000001</v>
      </c>
      <c r="I253" s="215">
        <f t="shared" si="220"/>
        <v>0.24678246140000001</v>
      </c>
      <c r="J253" s="215">
        <f t="shared" si="220"/>
        <v>0.2467682732</v>
      </c>
      <c r="K253" s="215">
        <f t="shared" si="220"/>
        <v>0.2469803917</v>
      </c>
      <c r="L253" s="215">
        <f t="shared" si="220"/>
        <v>0.2474043229</v>
      </c>
      <c r="M253" s="215">
        <f t="shared" si="220"/>
        <v>0.24802802430000001</v>
      </c>
      <c r="N253" s="215">
        <f t="shared" si="220"/>
        <v>0.248840588</v>
      </c>
      <c r="O253" s="215">
        <f t="shared" si="220"/>
        <v>0.24983003500000001</v>
      </c>
      <c r="P253" s="215">
        <f t="shared" si="220"/>
        <v>0.25097922249999999</v>
      </c>
      <c r="Q253" s="215">
        <f t="shared" si="220"/>
        <v>0.2522578654</v>
      </c>
      <c r="R253" s="319">
        <f t="shared" si="220"/>
        <v>0.2536065092</v>
      </c>
      <c r="S253" s="215">
        <f t="shared" si="220"/>
        <v>0.25514699099999999</v>
      </c>
      <c r="T253" s="215">
        <f t="shared" si="220"/>
        <v>0.25673944679999999</v>
      </c>
      <c r="U253" s="215">
        <f t="shared" si="220"/>
        <v>0.25826797689999997</v>
      </c>
      <c r="V253" s="215">
        <f t="shared" si="220"/>
        <v>0.25949777149999997</v>
      </c>
      <c r="W253" s="215">
        <f t="shared" si="220"/>
        <v>0.25999313229999998</v>
      </c>
      <c r="X253" s="215">
        <f t="shared" si="220"/>
        <v>0.26156270619999999</v>
      </c>
      <c r="Y253" s="215">
        <f t="shared" si="220"/>
        <v>0.26294530179999998</v>
      </c>
      <c r="Z253" s="215">
        <f t="shared" si="220"/>
        <v>0.26423806820000001</v>
      </c>
      <c r="AA253" s="215">
        <f t="shared" si="220"/>
        <v>0.26549394910000002</v>
      </c>
      <c r="AB253" s="215">
        <f t="shared" si="220"/>
        <v>0.26673951559999998</v>
      </c>
      <c r="AC253" s="215">
        <f t="shared" si="220"/>
        <v>0.26798618260000001</v>
      </c>
      <c r="AD253" s="215">
        <f t="shared" si="220"/>
        <v>0.26923695600000003</v>
      </c>
      <c r="AE253" s="215">
        <f t="shared" si="220"/>
        <v>0.27049712599999998</v>
      </c>
      <c r="AF253" s="215">
        <f t="shared" si="220"/>
        <v>0.27176082019999998</v>
      </c>
      <c r="AG253" s="215">
        <f t="shared" si="220"/>
        <v>0.27301810180000002</v>
      </c>
      <c r="AH253" s="215">
        <f t="shared" ref="AH253:BM253" si="221">+AH69</f>
        <v>0.2742513251</v>
      </c>
      <c r="AI253" s="215">
        <f t="shared" si="221"/>
        <v>0.2754279919</v>
      </c>
      <c r="AJ253" s="215">
        <f t="shared" si="221"/>
        <v>0.27648707249999999</v>
      </c>
      <c r="AK253" s="215">
        <f t="shared" si="221"/>
        <v>0.2773130533</v>
      </c>
      <c r="AL253" s="215">
        <f t="shared" si="221"/>
        <v>0.27768705970000002</v>
      </c>
      <c r="AM253" s="215">
        <f t="shared" si="221"/>
        <v>0.28000000000000003</v>
      </c>
      <c r="AN253" s="215">
        <f t="shared" si="221"/>
        <v>0.28000000000000003</v>
      </c>
      <c r="AO253" s="215">
        <f t="shared" si="221"/>
        <v>0.28000000000000003</v>
      </c>
      <c r="AP253" s="215">
        <f t="shared" si="221"/>
        <v>0.28000000000000003</v>
      </c>
      <c r="AQ253" s="215">
        <f t="shared" si="221"/>
        <v>0.28000000000000003</v>
      </c>
      <c r="AR253" s="215">
        <f t="shared" si="221"/>
        <v>0.28000000000000003</v>
      </c>
      <c r="AS253" s="215">
        <f t="shared" si="221"/>
        <v>0.28000000000000003</v>
      </c>
      <c r="AT253" s="215">
        <f t="shared" si="221"/>
        <v>0.28000000000000003</v>
      </c>
      <c r="AU253" s="215">
        <f t="shared" si="221"/>
        <v>0.28000000000000003</v>
      </c>
      <c r="AV253" s="215">
        <f t="shared" si="221"/>
        <v>0.28000000000000003</v>
      </c>
      <c r="AW253" s="215">
        <f t="shared" si="221"/>
        <v>0.28000000000000003</v>
      </c>
      <c r="AX253" s="215">
        <f t="shared" si="221"/>
        <v>0.28000000000000003</v>
      </c>
      <c r="AY253" s="215">
        <f t="shared" si="221"/>
        <v>0.28000000000000003</v>
      </c>
      <c r="AZ253" s="215">
        <f t="shared" si="221"/>
        <v>0.28000000000000003</v>
      </c>
      <c r="BA253" s="215">
        <f t="shared" si="221"/>
        <v>0.28000000000000003</v>
      </c>
      <c r="BB253" s="215">
        <f t="shared" si="221"/>
        <v>0.28000000000000003</v>
      </c>
      <c r="BC253" s="215">
        <f t="shared" si="221"/>
        <v>0.28000000000000003</v>
      </c>
      <c r="BD253" s="215">
        <f t="shared" si="221"/>
        <v>0.28000000000000003</v>
      </c>
      <c r="BE253" s="215">
        <f t="shared" si="221"/>
        <v>0.28000000000000003</v>
      </c>
      <c r="BF253" s="215">
        <f t="shared" si="221"/>
        <v>0.28000000000000003</v>
      </c>
      <c r="BG253" s="215">
        <f t="shared" si="221"/>
        <v>0.28000000000000003</v>
      </c>
      <c r="BH253" s="215">
        <f t="shared" si="221"/>
        <v>0.28000000000000003</v>
      </c>
      <c r="BI253" s="215">
        <f t="shared" si="221"/>
        <v>0.28000000000000003</v>
      </c>
      <c r="BJ253" s="215">
        <f t="shared" si="221"/>
        <v>0.28000000000000003</v>
      </c>
      <c r="BK253" s="215">
        <f t="shared" si="221"/>
        <v>0.28000000000000003</v>
      </c>
      <c r="BL253" s="215">
        <f t="shared" si="221"/>
        <v>0.28000000000000003</v>
      </c>
      <c r="BM253" s="215">
        <f t="shared" si="221"/>
        <v>0.28000000000000003</v>
      </c>
      <c r="BN253" s="215">
        <f t="shared" ref="BN253:CB253" si="222">+BN69</f>
        <v>0.28000000000000003</v>
      </c>
      <c r="BO253" s="215">
        <f t="shared" si="222"/>
        <v>0.28000000000000003</v>
      </c>
      <c r="BP253" s="215">
        <f t="shared" si="222"/>
        <v>0.28000000000000003</v>
      </c>
      <c r="BQ253" s="215">
        <f t="shared" si="222"/>
        <v>0.28000000000000003</v>
      </c>
      <c r="BR253" s="215">
        <f t="shared" si="222"/>
        <v>0.28000000000000003</v>
      </c>
      <c r="BS253" s="215">
        <f t="shared" si="222"/>
        <v>0.28000000000000003</v>
      </c>
      <c r="BT253" s="215">
        <f t="shared" si="222"/>
        <v>0.28000000000000003</v>
      </c>
      <c r="BU253" s="215">
        <f t="shared" si="222"/>
        <v>0.28000000000000003</v>
      </c>
      <c r="BV253" s="215">
        <f t="shared" si="222"/>
        <v>0.28000000000000003</v>
      </c>
      <c r="BW253" s="215">
        <f t="shared" si="222"/>
        <v>0.28000000000000003</v>
      </c>
      <c r="BX253" s="215">
        <f t="shared" si="222"/>
        <v>0.28000000000000003</v>
      </c>
      <c r="BY253" s="215">
        <f t="shared" si="222"/>
        <v>0.28000000000000003</v>
      </c>
      <c r="BZ253" s="215">
        <f t="shared" si="222"/>
        <v>0.28000000000000003</v>
      </c>
      <c r="CA253" s="215">
        <f t="shared" si="222"/>
        <v>0.28000000000000003</v>
      </c>
      <c r="CB253" s="215">
        <f t="shared" si="222"/>
        <v>0.28000000000000003</v>
      </c>
      <c r="CC253" s="215">
        <f>+CC69</f>
        <v>0.28000000000000003</v>
      </c>
      <c r="CD253" s="215">
        <f>+CD69</f>
        <v>0.28000000000000003</v>
      </c>
    </row>
    <row r="254" spans="1:82" s="148" customFormat="1" ht="17.399999999999999" customHeight="1" x14ac:dyDescent="0.25">
      <c r="A254" s="215" t="s">
        <v>242</v>
      </c>
      <c r="B254" s="215">
        <f t="shared" ref="B254:AG254" si="223">+B57</f>
        <v>34.393905133182386</v>
      </c>
      <c r="C254" s="215">
        <f t="shared" si="223"/>
        <v>39.481560117644626</v>
      </c>
      <c r="D254" s="215">
        <f t="shared" si="223"/>
        <v>44.895582554200978</v>
      </c>
      <c r="E254" s="215">
        <f t="shared" si="223"/>
        <v>50.917005227647984</v>
      </c>
      <c r="F254" s="215">
        <f t="shared" si="223"/>
        <v>57.490415402301011</v>
      </c>
      <c r="G254" s="215">
        <f t="shared" si="223"/>
        <v>64.655221822963156</v>
      </c>
      <c r="H254" s="215">
        <f t="shared" si="223"/>
        <v>72.44685690969041</v>
      </c>
      <c r="I254" s="215">
        <f t="shared" si="223"/>
        <v>80.951004088692088</v>
      </c>
      <c r="J254" s="215">
        <f t="shared" si="223"/>
        <v>90.21838713854504</v>
      </c>
      <c r="K254" s="215">
        <f t="shared" si="223"/>
        <v>100.31983348769765</v>
      </c>
      <c r="L254" s="215">
        <f t="shared" si="223"/>
        <v>111.33432178781048</v>
      </c>
      <c r="M254" s="215">
        <f t="shared" si="223"/>
        <v>123.34948889134877</v>
      </c>
      <c r="N254" s="215">
        <f t="shared" si="223"/>
        <v>136.44028519805394</v>
      </c>
      <c r="O254" s="215">
        <f t="shared" si="223"/>
        <v>150.7454064162574</v>
      </c>
      <c r="P254" s="215">
        <f t="shared" si="223"/>
        <v>166.36198733985884</v>
      </c>
      <c r="Q254" s="215">
        <f t="shared" si="223"/>
        <v>183.39912694692754</v>
      </c>
      <c r="R254" s="319">
        <f t="shared" si="223"/>
        <v>201.94657487769155</v>
      </c>
      <c r="S254" s="215">
        <f t="shared" si="223"/>
        <v>222.29049012966459</v>
      </c>
      <c r="T254" s="215">
        <f t="shared" si="223"/>
        <v>243.99553083801584</v>
      </c>
      <c r="U254" s="215">
        <f t="shared" si="223"/>
        <v>267.98702478262334</v>
      </c>
      <c r="V254" s="215">
        <f t="shared" si="223"/>
        <v>293.73934006955056</v>
      </c>
      <c r="W254" s="215">
        <f t="shared" si="223"/>
        <v>320.75442030603858</v>
      </c>
      <c r="X254" s="215">
        <f t="shared" si="223"/>
        <v>352.54947977326458</v>
      </c>
      <c r="Y254" s="215">
        <f t="shared" si="223"/>
        <v>387.12391312290293</v>
      </c>
      <c r="Z254" s="215">
        <f t="shared" si="223"/>
        <v>424.69669375337162</v>
      </c>
      <c r="AA254" s="215">
        <f t="shared" si="223"/>
        <v>465.51053829849207</v>
      </c>
      <c r="AB254" s="215">
        <f t="shared" si="223"/>
        <v>509.82500794264428</v>
      </c>
      <c r="AC254" s="215">
        <f t="shared" si="223"/>
        <v>557.91428336127944</v>
      </c>
      <c r="AD254" s="215">
        <f t="shared" si="223"/>
        <v>610.06804342954672</v>
      </c>
      <c r="AE254" s="215">
        <f t="shared" si="223"/>
        <v>666.61960052648237</v>
      </c>
      <c r="AF254" s="215">
        <f t="shared" si="223"/>
        <v>727.89172252525429</v>
      </c>
      <c r="AG254" s="215">
        <f t="shared" si="223"/>
        <v>794.21138576769783</v>
      </c>
      <c r="AH254" s="215">
        <f t="shared" ref="AH254:BM254" si="224">+AH57</f>
        <v>865.89129679961945</v>
      </c>
      <c r="AI254" s="215">
        <f t="shared" si="224"/>
        <v>943.19021243209886</v>
      </c>
      <c r="AJ254" s="215">
        <f t="shared" si="224"/>
        <v>1026.2297192906317</v>
      </c>
      <c r="AK254" s="215">
        <f t="shared" si="224"/>
        <v>1114.499305592265</v>
      </c>
      <c r="AL254" s="215">
        <f t="shared" si="224"/>
        <v>1207.6069815982114</v>
      </c>
      <c r="AM254" s="215">
        <f t="shared" si="224"/>
        <v>1318.3944394868502</v>
      </c>
      <c r="AN254" s="215">
        <f t="shared" si="224"/>
        <v>1424.897549673695</v>
      </c>
      <c r="AO254" s="215">
        <f t="shared" si="224"/>
        <v>1537.8971695353616</v>
      </c>
      <c r="AP254" s="215">
        <f t="shared" si="224"/>
        <v>1658.038916679114</v>
      </c>
      <c r="AQ254" s="215">
        <f t="shared" si="224"/>
        <v>1785.9237608064602</v>
      </c>
      <c r="AR254" s="215">
        <f t="shared" si="224"/>
        <v>1922.1358031005345</v>
      </c>
      <c r="AS254" s="215">
        <f t="shared" si="224"/>
        <v>2067.255329092643</v>
      </c>
      <c r="AT254" s="215">
        <f t="shared" si="224"/>
        <v>2221.8665945558987</v>
      </c>
      <c r="AU254" s="215">
        <f t="shared" si="224"/>
        <v>2386.563216772905</v>
      </c>
      <c r="AV254" s="215">
        <f t="shared" si="224"/>
        <v>2561.9521127548114</v>
      </c>
      <c r="AW254" s="215">
        <f t="shared" si="224"/>
        <v>2748.6563708348567</v>
      </c>
      <c r="AX254" s="215">
        <f t="shared" si="224"/>
        <v>2947.3172696362758</v>
      </c>
      <c r="AY254" s="215">
        <f t="shared" si="224"/>
        <v>3158.5955866048498</v>
      </c>
      <c r="AZ254" s="215">
        <f t="shared" si="224"/>
        <v>3383.1722932792864</v>
      </c>
      <c r="BA254" s="215">
        <f t="shared" si="224"/>
        <v>3621.7486988602827</v>
      </c>
      <c r="BB254" s="215">
        <f t="shared" si="224"/>
        <v>3875.0460735288293</v>
      </c>
      <c r="BC254" s="215">
        <f t="shared" si="224"/>
        <v>4143.8047569963919</v>
      </c>
      <c r="BD254" s="215">
        <f t="shared" si="224"/>
        <v>4428.7827349617328</v>
      </c>
      <c r="BE254" s="215">
        <f t="shared" si="224"/>
        <v>4730.7536459478879</v>
      </c>
      <c r="BF254" s="215">
        <f t="shared" si="224"/>
        <v>5050.5041639692272</v>
      </c>
      <c r="BG254" s="215">
        <f t="shared" si="224"/>
        <v>5391.2427050850238</v>
      </c>
      <c r="BH254" s="215">
        <f t="shared" si="224"/>
        <v>5746.109646471863</v>
      </c>
      <c r="BI254" s="215">
        <f t="shared" si="224"/>
        <v>6120.7843436309213</v>
      </c>
      <c r="BJ254" s="215">
        <f t="shared" si="224"/>
        <v>6516.4774490036716</v>
      </c>
      <c r="BK254" s="215">
        <f t="shared" si="224"/>
        <v>6934.312072185845</v>
      </c>
      <c r="BL254" s="215">
        <f t="shared" si="224"/>
        <v>7375.3895271752726</v>
      </c>
      <c r="BM254" s="215">
        <f t="shared" si="224"/>
        <v>7840.818085190268</v>
      </c>
      <c r="BN254" s="215">
        <f t="shared" ref="BN254:CB254" si="225">+BN57</f>
        <v>8331.726982178845</v>
      </c>
      <c r="BO254" s="215">
        <f t="shared" si="225"/>
        <v>8849.2740587660428</v>
      </c>
      <c r="BP254" s="215">
        <f t="shared" si="225"/>
        <v>9394.6504080206396</v>
      </c>
      <c r="BQ254" s="215">
        <f t="shared" si="225"/>
        <v>9969.0834484688858</v>
      </c>
      <c r="BR254" s="215">
        <f t="shared" si="225"/>
        <v>10573.839076695211</v>
      </c>
      <c r="BS254" s="215">
        <f t="shared" si="225"/>
        <v>11210.223242247483</v>
      </c>
      <c r="BT254" s="215">
        <f t="shared" si="225"/>
        <v>11879.583145692362</v>
      </c>
      <c r="BU254" s="215">
        <f t="shared" si="225"/>
        <v>12583.308186373295</v>
      </c>
      <c r="BV254" s="215">
        <f t="shared" si="225"/>
        <v>13322.830742448941</v>
      </c>
      <c r="BW254" s="215">
        <f t="shared" si="225"/>
        <v>14099.626837627087</v>
      </c>
      <c r="BX254" s="215">
        <f t="shared" si="225"/>
        <v>14915.216730246952</v>
      </c>
      <c r="BY254" s="215">
        <f t="shared" si="225"/>
        <v>15771.165447677746</v>
      </c>
      <c r="BZ254" s="215">
        <f t="shared" si="225"/>
        <v>16669.083280414208</v>
      </c>
      <c r="CA254" s="215">
        <f t="shared" si="225"/>
        <v>17610.626244473391</v>
      </c>
      <c r="CB254" s="215">
        <f t="shared" si="225"/>
        <v>18597.496516855539</v>
      </c>
      <c r="CC254" s="215">
        <f>+CC57</f>
        <v>19631.442846316935</v>
      </c>
      <c r="CD254" s="215">
        <f>+CD57</f>
        <v>20714.260940093904</v>
      </c>
    </row>
    <row r="255" spans="1:82" s="148" customFormat="1" ht="17.399999999999999" customHeight="1" x14ac:dyDescent="0.25">
      <c r="A255" s="215" t="s">
        <v>243</v>
      </c>
      <c r="B255" s="215">
        <f t="shared" ref="B255:AG255" si="226">+B49</f>
        <v>134.1640279361207</v>
      </c>
      <c r="C255" s="215">
        <f t="shared" si="226"/>
        <v>155.64027582345207</v>
      </c>
      <c r="D255" s="215">
        <f t="shared" si="226"/>
        <v>179.05687555436361</v>
      </c>
      <c r="E255" s="215">
        <f t="shared" si="226"/>
        <v>204.4301206317401</v>
      </c>
      <c r="F255" s="215">
        <f t="shared" si="226"/>
        <v>231.99710814867771</v>
      </c>
      <c r="G255" s="215">
        <f t="shared" si="226"/>
        <v>261.90678475193027</v>
      </c>
      <c r="H255" s="215">
        <f t="shared" si="226"/>
        <v>294.32484017551741</v>
      </c>
      <c r="I255" s="215">
        <f t="shared" si="226"/>
        <v>329.42329276317861</v>
      </c>
      <c r="J255" s="215">
        <f t="shared" si="226"/>
        <v>367.41902835844058</v>
      </c>
      <c r="K255" s="215">
        <f t="shared" si="226"/>
        <v>408.53933075503687</v>
      </c>
      <c r="L255" s="215">
        <f t="shared" si="226"/>
        <v>453.03690284083643</v>
      </c>
      <c r="M255" s="215">
        <f t="shared" si="226"/>
        <v>501.19172614120515</v>
      </c>
      <c r="N255" s="215">
        <f t="shared" si="226"/>
        <v>553.31941390903933</v>
      </c>
      <c r="O255" s="215">
        <f t="shared" si="226"/>
        <v>609.74599814997362</v>
      </c>
      <c r="P255" s="215">
        <f t="shared" si="226"/>
        <v>670.86131406212542</v>
      </c>
      <c r="Q255" s="215">
        <f t="shared" si="226"/>
        <v>737.07751511826325</v>
      </c>
      <c r="R255" s="319">
        <f t="shared" si="226"/>
        <v>808.84106514042935</v>
      </c>
      <c r="S255" s="215">
        <f t="shared" si="226"/>
        <v>886.7135043409495</v>
      </c>
      <c r="T255" s="215">
        <f t="shared" si="226"/>
        <v>971.38278824661563</v>
      </c>
      <c r="U255" s="215">
        <f t="shared" si="226"/>
        <v>1063.0272475254749</v>
      </c>
      <c r="V255" s="215">
        <f t="shared" si="226"/>
        <v>1162.5511187661539</v>
      </c>
      <c r="W255" s="215">
        <f t="shared" si="226"/>
        <v>1270.4004308977715</v>
      </c>
      <c r="X255" s="215">
        <f t="shared" si="226"/>
        <v>1386.4259668134937</v>
      </c>
      <c r="Y255" s="215">
        <f t="shared" si="226"/>
        <v>1512.8406628509026</v>
      </c>
      <c r="Z255" s="215">
        <f t="shared" si="226"/>
        <v>1649.9812039952967</v>
      </c>
      <c r="AA255" s="215">
        <f t="shared" si="226"/>
        <v>1798.3955369611654</v>
      </c>
      <c r="AB255" s="215">
        <f t="shared" si="226"/>
        <v>1958.7740268648702</v>
      </c>
      <c r="AC255" s="215">
        <f t="shared" si="226"/>
        <v>2131.9108586959928</v>
      </c>
      <c r="AD255" s="215">
        <f t="shared" si="226"/>
        <v>2318.6822938488872</v>
      </c>
      <c r="AE255" s="215">
        <f t="shared" si="226"/>
        <v>2520.0341744197085</v>
      </c>
      <c r="AF255" s="215">
        <f t="shared" si="226"/>
        <v>2736.9928513849686</v>
      </c>
      <c r="AG255" s="215">
        <f t="shared" si="226"/>
        <v>2970.6409176740526</v>
      </c>
      <c r="AH255" s="215">
        <f t="shared" ref="AH255:BM255" si="227">+AH49</f>
        <v>3222.1121566100692</v>
      </c>
      <c r="AI255" s="215">
        <f t="shared" si="227"/>
        <v>3492.578905004963</v>
      </c>
      <c r="AJ255" s="215">
        <f t="shared" si="227"/>
        <v>3783.223544897286</v>
      </c>
      <c r="AK255" s="215">
        <f t="shared" si="227"/>
        <v>4094.0133742241392</v>
      </c>
      <c r="AL255" s="215">
        <f t="shared" si="227"/>
        <v>4427.5489218354023</v>
      </c>
      <c r="AM255" s="215">
        <f t="shared" si="227"/>
        <v>4781.6471990709069</v>
      </c>
      <c r="AN255" s="215">
        <f t="shared" si="227"/>
        <v>5165.5216916521249</v>
      </c>
      <c r="AO255" s="215">
        <f t="shared" si="227"/>
        <v>5572.6549014722723</v>
      </c>
      <c r="AP255" s="215">
        <f t="shared" si="227"/>
        <v>6005.3675340773898</v>
      </c>
      <c r="AQ255" s="215">
        <f t="shared" si="227"/>
        <v>6465.8168528931737</v>
      </c>
      <c r="AR255" s="215">
        <f t="shared" si="227"/>
        <v>6956.0969000345831</v>
      </c>
      <c r="AS255" s="215">
        <f t="shared" si="227"/>
        <v>7478.2859442889621</v>
      </c>
      <c r="AT255" s="215">
        <f t="shared" si="227"/>
        <v>8034.4748857408567</v>
      </c>
      <c r="AU255" s="215">
        <f t="shared" si="227"/>
        <v>8626.7869263810971</v>
      </c>
      <c r="AV255" s="215">
        <f t="shared" si="227"/>
        <v>9257.3919233477391</v>
      </c>
      <c r="AW255" s="215">
        <f t="shared" si="227"/>
        <v>9928.516844541813</v>
      </c>
      <c r="AX255" s="215">
        <f t="shared" si="227"/>
        <v>10642.453117932273</v>
      </c>
      <c r="AY255" s="215">
        <f t="shared" si="227"/>
        <v>11401.561400640165</v>
      </c>
      <c r="AZ255" s="215">
        <f t="shared" si="227"/>
        <v>12208.274127337891</v>
      </c>
      <c r="BA255" s="215">
        <f t="shared" si="227"/>
        <v>13065.096066480752</v>
      </c>
      <c r="BB255" s="215">
        <f t="shared" si="227"/>
        <v>13974.603002756745</v>
      </c>
      <c r="BC255" s="215">
        <f t="shared" si="227"/>
        <v>14939.438569603126</v>
      </c>
      <c r="BD255" s="215">
        <f t="shared" si="227"/>
        <v>15962.30917291804</v>
      </c>
      <c r="BE255" s="215">
        <f t="shared" si="227"/>
        <v>17045.976874047195</v>
      </c>
      <c r="BF255" s="215">
        <f t="shared" si="227"/>
        <v>18193.250038680017</v>
      </c>
      <c r="BG255" s="215">
        <f t="shared" si="227"/>
        <v>19396.387030427337</v>
      </c>
      <c r="BH255" s="215">
        <f t="shared" si="227"/>
        <v>20668.636754339317</v>
      </c>
      <c r="BI255" s="215">
        <f t="shared" si="227"/>
        <v>22011.703975683347</v>
      </c>
      <c r="BJ255" s="215">
        <f t="shared" si="227"/>
        <v>23429.915819161761</v>
      </c>
      <c r="BK255" s="215">
        <f t="shared" si="227"/>
        <v>24927.285629424372</v>
      </c>
      <c r="BL255" s="215">
        <f t="shared" si="227"/>
        <v>26507.747711390821</v>
      </c>
      <c r="BM255" s="215">
        <f t="shared" si="227"/>
        <v>28175.260249493418</v>
      </c>
      <c r="BN255" s="215">
        <f t="shared" ref="BN255:CB255" si="228">+BN49</f>
        <v>29933.855582652461</v>
      </c>
      <c r="BO255" s="215">
        <f t="shared" si="228"/>
        <v>31787.667686742934</v>
      </c>
      <c r="BP255" s="215">
        <f t="shared" si="228"/>
        <v>33740.948915002293</v>
      </c>
      <c r="BQ255" s="215">
        <f t="shared" si="228"/>
        <v>35798.081070024768</v>
      </c>
      <c r="BR255" s="215">
        <f t="shared" si="228"/>
        <v>37963.583156749242</v>
      </c>
      <c r="BS255" s="215">
        <f t="shared" si="228"/>
        <v>40242.117050392037</v>
      </c>
      <c r="BT255" s="215">
        <f t="shared" si="228"/>
        <v>42638.491803831297</v>
      </c>
      <c r="BU255" s="215">
        <f t="shared" si="228"/>
        <v>45157.667051412529</v>
      </c>
      <c r="BV255" s="215">
        <f t="shared" si="228"/>
        <v>47804.755807492118</v>
      </c>
      <c r="BW255" s="215">
        <f t="shared" si="228"/>
        <v>50585.026856337077</v>
      </c>
      <c r="BX255" s="215">
        <f t="shared" si="228"/>
        <v>53503.90686222614</v>
      </c>
      <c r="BY255" s="215">
        <f t="shared" si="228"/>
        <v>56566.982282774945</v>
      </c>
      <c r="BZ255" s="215">
        <f t="shared" si="228"/>
        <v>59780.001137489671</v>
      </c>
      <c r="CA255" s="215">
        <f t="shared" si="228"/>
        <v>63148.874662691378</v>
      </c>
      <c r="CB255" s="215">
        <f t="shared" si="228"/>
        <v>66679.678870078351</v>
      </c>
      <c r="CC255" s="215">
        <f>+CC49</f>
        <v>70378.656017111498</v>
      </c>
      <c r="CD255" s="215">
        <f>+CD49</f>
        <v>74252.21599159576</v>
      </c>
    </row>
    <row r="256" spans="1:82" s="148" customFormat="1" ht="17.399999999999999" customHeight="1" x14ac:dyDescent="0.25">
      <c r="A256" s="215" t="s">
        <v>244</v>
      </c>
      <c r="B256" s="215">
        <f t="shared" ref="B256:AG256" si="229">+B63</f>
        <v>12.867962663228711</v>
      </c>
      <c r="C256" s="215">
        <f t="shared" si="229"/>
        <v>14.270111909272854</v>
      </c>
      <c r="D256" s="215">
        <f t="shared" si="229"/>
        <v>15.784016692155605</v>
      </c>
      <c r="E256" s="215">
        <f t="shared" si="229"/>
        <v>17.424616361285022</v>
      </c>
      <c r="F256" s="215">
        <f t="shared" si="229"/>
        <v>19.205285050630049</v>
      </c>
      <c r="G256" s="215">
        <f t="shared" si="229"/>
        <v>21.139509674603151</v>
      </c>
      <c r="H256" s="215">
        <f t="shared" si="229"/>
        <v>23.23941376307544</v>
      </c>
      <c r="I256" s="215">
        <f t="shared" si="229"/>
        <v>25.516445265885636</v>
      </c>
      <c r="J256" s="215">
        <f t="shared" si="229"/>
        <v>27.98370950817359</v>
      </c>
      <c r="K256" s="215">
        <f t="shared" si="229"/>
        <v>30.654816611581634</v>
      </c>
      <c r="L256" s="215">
        <f t="shared" si="229"/>
        <v>33.544335336604526</v>
      </c>
      <c r="M256" s="215">
        <f t="shared" si="229"/>
        <v>36.667873357202438</v>
      </c>
      <c r="N256" s="215">
        <f t="shared" si="229"/>
        <v>40.035849741905174</v>
      </c>
      <c r="O256" s="215">
        <f t="shared" si="229"/>
        <v>43.676391351885826</v>
      </c>
      <c r="P256" s="215">
        <f t="shared" si="229"/>
        <v>47.605275173010803</v>
      </c>
      <c r="Q256" s="215">
        <f t="shared" si="229"/>
        <v>51.844683925669671</v>
      </c>
      <c r="R256" s="319">
        <f t="shared" si="229"/>
        <v>56.420736032745943</v>
      </c>
      <c r="S256" s="215">
        <f t="shared" si="229"/>
        <v>61.359459318668605</v>
      </c>
      <c r="T256" s="215">
        <f t="shared" si="229"/>
        <v>66.564879319450981</v>
      </c>
      <c r="U256" s="215">
        <f t="shared" si="229"/>
        <v>72.318904503642173</v>
      </c>
      <c r="V256" s="215">
        <f t="shared" si="229"/>
        <v>78.567869420953286</v>
      </c>
      <c r="W256" s="215">
        <f t="shared" si="229"/>
        <v>85.392658402350747</v>
      </c>
      <c r="X256" s="215">
        <f t="shared" si="229"/>
        <v>92.928432245232017</v>
      </c>
      <c r="Y256" s="215">
        <f t="shared" si="229"/>
        <v>101.15918746882022</v>
      </c>
      <c r="Z256" s="215">
        <f t="shared" si="229"/>
        <v>110.09541743206545</v>
      </c>
      <c r="AA256" s="215">
        <f t="shared" si="229"/>
        <v>119.76478317045472</v>
      </c>
      <c r="AB256" s="215">
        <f t="shared" si="229"/>
        <v>130.20640294177082</v>
      </c>
      <c r="AC256" s="215">
        <f t="shared" si="229"/>
        <v>141.46752406830689</v>
      </c>
      <c r="AD256" s="215">
        <f t="shared" si="229"/>
        <v>153.60189838877633</v>
      </c>
      <c r="AE256" s="215">
        <f t="shared" si="229"/>
        <v>166.66991308398792</v>
      </c>
      <c r="AF256" s="215">
        <f t="shared" si="229"/>
        <v>180.73616610311248</v>
      </c>
      <c r="AG256" s="215">
        <f t="shared" si="229"/>
        <v>195.87007868025063</v>
      </c>
      <c r="AH256" s="215">
        <f t="shared" ref="AH256:BM256" si="230">+AH63</f>
        <v>212.1471510226977</v>
      </c>
      <c r="AI256" s="215">
        <f t="shared" si="230"/>
        <v>229.65148750665543</v>
      </c>
      <c r="AJ256" s="215">
        <f t="shared" si="230"/>
        <v>248.48090195740349</v>
      </c>
      <c r="AK256" s="215">
        <f t="shared" si="230"/>
        <v>268.67945362786253</v>
      </c>
      <c r="AL256" s="215">
        <f t="shared" si="230"/>
        <v>290.52448432177289</v>
      </c>
      <c r="AM256" s="215">
        <f t="shared" si="230"/>
        <v>313.49634602029772</v>
      </c>
      <c r="AN256" s="215">
        <f t="shared" si="230"/>
        <v>338.77150925114893</v>
      </c>
      <c r="AO256" s="215">
        <f t="shared" si="230"/>
        <v>365.59135572342547</v>
      </c>
      <c r="AP256" s="215">
        <f t="shared" si="230"/>
        <v>394.10926246212074</v>
      </c>
      <c r="AQ256" s="215">
        <f t="shared" si="230"/>
        <v>424.46795591459818</v>
      </c>
      <c r="AR256" s="215">
        <f t="shared" si="230"/>
        <v>456.80613169881093</v>
      </c>
      <c r="AS256" s="215">
        <f t="shared" si="230"/>
        <v>491.26156644624183</v>
      </c>
      <c r="AT256" s="215">
        <f t="shared" si="230"/>
        <v>527.97297391192342</v>
      </c>
      <c r="AU256" s="215">
        <f t="shared" si="230"/>
        <v>567.08128968289134</v>
      </c>
      <c r="AV256" s="215">
        <f t="shared" si="230"/>
        <v>608.73060915504584</v>
      </c>
      <c r="AW256" s="215">
        <f t="shared" si="230"/>
        <v>653.06887115283109</v>
      </c>
      <c r="AX256" s="215">
        <f t="shared" si="230"/>
        <v>700.24833838768791</v>
      </c>
      <c r="AY256" s="215">
        <f t="shared" si="230"/>
        <v>750.42590876133534</v>
      </c>
      <c r="AZ256" s="215">
        <f t="shared" si="230"/>
        <v>803.76328074312607</v>
      </c>
      <c r="BA256" s="215">
        <f t="shared" si="230"/>
        <v>860.42698753800653</v>
      </c>
      <c r="BB256" s="215">
        <f t="shared" si="230"/>
        <v>920.58830757512419</v>
      </c>
      <c r="BC256" s="215">
        <f t="shared" si="230"/>
        <v>984.42305265696871</v>
      </c>
      <c r="BD256" s="215">
        <f t="shared" si="230"/>
        <v>1052.1112296773415</v>
      </c>
      <c r="BE256" s="215">
        <f t="shared" si="230"/>
        <v>1123.8365670090564</v>
      </c>
      <c r="BF256" s="215">
        <f t="shared" si="230"/>
        <v>1199.7858926129416</v>
      </c>
      <c r="BG256" s="215">
        <f t="shared" si="230"/>
        <v>1280.7213362873388</v>
      </c>
      <c r="BH256" s="215">
        <f t="shared" si="230"/>
        <v>1365.0133094599644</v>
      </c>
      <c r="BI256" s="215">
        <f t="shared" si="230"/>
        <v>1454.01094169312</v>
      </c>
      <c r="BJ256" s="215">
        <f t="shared" si="230"/>
        <v>1548.0017880190546</v>
      </c>
      <c r="BK256" s="215">
        <f t="shared" si="230"/>
        <v>1647.2526083301832</v>
      </c>
      <c r="BL256" s="215">
        <f t="shared" si="230"/>
        <v>1752.0249864526966</v>
      </c>
      <c r="BM256" s="215">
        <f t="shared" si="230"/>
        <v>1862.5821606083839</v>
      </c>
      <c r="BN256" s="215">
        <f t="shared" ref="BN256:CB256" si="231">+BN63</f>
        <v>1979.1923509131516</v>
      </c>
      <c r="BO256" s="215">
        <f t="shared" si="231"/>
        <v>2102.1305741775423</v>
      </c>
      <c r="BP256" s="215">
        <f t="shared" si="231"/>
        <v>2231.6797478822727</v>
      </c>
      <c r="BQ256" s="215">
        <f t="shared" si="231"/>
        <v>2368.1314200604247</v>
      </c>
      <c r="BR256" s="215">
        <f t="shared" si="231"/>
        <v>2511.7862805346317</v>
      </c>
      <c r="BS256" s="215">
        <f t="shared" si="231"/>
        <v>2662.9545349263331</v>
      </c>
      <c r="BT256" s="215">
        <f t="shared" si="231"/>
        <v>2821.9561891499175</v>
      </c>
      <c r="BU256" s="215">
        <f t="shared" si="231"/>
        <v>2989.1212744549894</v>
      </c>
      <c r="BV256" s="215">
        <f t="shared" si="231"/>
        <v>3164.7900326331755</v>
      </c>
      <c r="BW256" s="215">
        <f t="shared" si="231"/>
        <v>3349.3130743155098</v>
      </c>
      <c r="BX256" s="215">
        <f t="shared" si="231"/>
        <v>3543.0515188294121</v>
      </c>
      <c r="BY256" s="215">
        <f t="shared" si="231"/>
        <v>3746.3771210709046</v>
      </c>
      <c r="BZ256" s="215">
        <f t="shared" si="231"/>
        <v>3959.6723888078373</v>
      </c>
      <c r="CA256" s="215">
        <f t="shared" si="231"/>
        <v>4183.3306924577564</v>
      </c>
      <c r="CB256" s="215">
        <f t="shared" si="231"/>
        <v>4417.7563684715024</v>
      </c>
      <c r="CC256" s="215">
        <f>+CC63</f>
        <v>4663.3648168562713</v>
      </c>
      <c r="CD256" s="215">
        <f>+CD63</f>
        <v>4920.5825929897346</v>
      </c>
    </row>
    <row r="257" spans="1:82" s="148" customFormat="1" ht="17.399999999999999" customHeight="1" x14ac:dyDescent="0.25">
      <c r="A257" s="215" t="s">
        <v>245</v>
      </c>
      <c r="B257" s="215">
        <f t="shared" ref="B257:AG257" si="232">+B60</f>
        <v>99.76402773174587</v>
      </c>
      <c r="C257" s="215">
        <f t="shared" si="232"/>
        <v>116.1211427434956</v>
      </c>
      <c r="D257" s="215">
        <f t="shared" si="232"/>
        <v>133.8669384509727</v>
      </c>
      <c r="E257" s="215">
        <f t="shared" si="232"/>
        <v>153.10345098324183</v>
      </c>
      <c r="F257" s="215">
        <f t="shared" si="232"/>
        <v>173.93236577967011</v>
      </c>
      <c r="G257" s="215">
        <f t="shared" si="232"/>
        <v>196.4660229657934</v>
      </c>
      <c r="H257" s="215">
        <f t="shared" si="232"/>
        <v>220.81157720332274</v>
      </c>
      <c r="I257" s="215">
        <f t="shared" si="232"/>
        <v>247.07475442532879</v>
      </c>
      <c r="J257" s="215">
        <f t="shared" si="232"/>
        <v>275.38123378770393</v>
      </c>
      <c r="K257" s="215">
        <f t="shared" si="232"/>
        <v>305.86558389374886</v>
      </c>
      <c r="L257" s="215">
        <f t="shared" si="232"/>
        <v>338.67528387624026</v>
      </c>
      <c r="M257" s="215">
        <f t="shared" si="232"/>
        <v>373.97128459573321</v>
      </c>
      <c r="N257" s="215">
        <f t="shared" si="232"/>
        <v>411.86369645808145</v>
      </c>
      <c r="O257" s="215">
        <f t="shared" si="232"/>
        <v>452.64644123031314</v>
      </c>
      <c r="P257" s="215">
        <f t="shared" si="232"/>
        <v>496.48964508903214</v>
      </c>
      <c r="Q257" s="215">
        <f t="shared" si="232"/>
        <v>543.63123405337433</v>
      </c>
      <c r="R257" s="319">
        <f t="shared" si="232"/>
        <v>594.35228793434999</v>
      </c>
      <c r="S257" s="215">
        <f t="shared" si="232"/>
        <v>648.93471718490878</v>
      </c>
      <c r="T257" s="215">
        <f t="shared" si="232"/>
        <v>706.36692370169635</v>
      </c>
      <c r="U257" s="215">
        <f t="shared" si="232"/>
        <v>769.64461658182859</v>
      </c>
      <c r="V257" s="215">
        <f t="shared" si="232"/>
        <v>838.2138877813893</v>
      </c>
      <c r="W257" s="215">
        <f t="shared" si="232"/>
        <v>912.94901435210295</v>
      </c>
      <c r="X257" s="215">
        <f t="shared" si="232"/>
        <v>995.30887853448633</v>
      </c>
      <c r="Y257" s="215">
        <f t="shared" si="232"/>
        <v>1085.1363268313178</v>
      </c>
      <c r="Z257" s="215">
        <f t="shared" si="232"/>
        <v>1182.5535281636369</v>
      </c>
      <c r="AA257" s="215">
        <f t="shared" si="232"/>
        <v>1287.8647829716531</v>
      </c>
      <c r="AB257" s="215">
        <f t="shared" si="232"/>
        <v>1401.4966303075089</v>
      </c>
      <c r="AC257" s="215">
        <f t="shared" si="232"/>
        <v>1523.9627669716856</v>
      </c>
      <c r="AD257" s="215">
        <f t="shared" si="232"/>
        <v>1655.8469055923351</v>
      </c>
      <c r="AE257" s="215">
        <f t="shared" si="232"/>
        <v>1797.8043672404892</v>
      </c>
      <c r="AF257" s="215">
        <f t="shared" si="232"/>
        <v>1950.5360287214808</v>
      </c>
      <c r="AG257" s="215">
        <f t="shared" si="232"/>
        <v>2114.7949421332232</v>
      </c>
      <c r="AH257" s="215">
        <f t="shared" ref="AH257:BM257" si="233">+AH60</f>
        <v>2291.39990857155</v>
      </c>
      <c r="AI257" s="215">
        <f t="shared" si="233"/>
        <v>2481.262784976183</v>
      </c>
      <c r="AJ257" s="215">
        <f t="shared" si="233"/>
        <v>2685.4437054790983</v>
      </c>
      <c r="AK257" s="215">
        <f t="shared" si="233"/>
        <v>2904.4218823209076</v>
      </c>
      <c r="AL257" s="215">
        <f t="shared" si="233"/>
        <v>3141.1984071111251</v>
      </c>
      <c r="AM257" s="215">
        <f t="shared" si="233"/>
        <v>3390.1571301090426</v>
      </c>
      <c r="AN257" s="215">
        <f t="shared" si="233"/>
        <v>3664.0222705895012</v>
      </c>
      <c r="AO257" s="215">
        <f t="shared" si="233"/>
        <v>3954.5927216623581</v>
      </c>
      <c r="AP257" s="215">
        <f t="shared" si="233"/>
        <v>4263.5286428891495</v>
      </c>
      <c r="AQ257" s="215">
        <f t="shared" si="233"/>
        <v>4592.3753849308969</v>
      </c>
      <c r="AR257" s="215">
        <f t="shared" si="233"/>
        <v>4942.6349222585168</v>
      </c>
      <c r="AS257" s="215">
        <f t="shared" si="233"/>
        <v>5315.7994176667944</v>
      </c>
      <c r="AT257" s="215">
        <f t="shared" si="233"/>
        <v>5713.3712431437389</v>
      </c>
      <c r="AU257" s="215">
        <f t="shared" si="233"/>
        <v>6136.8768431303251</v>
      </c>
      <c r="AV257" s="215">
        <f t="shared" si="233"/>
        <v>6587.8768613695147</v>
      </c>
      <c r="AW257" s="215">
        <f t="shared" si="233"/>
        <v>7067.9735250039157</v>
      </c>
      <c r="AX257" s="215">
        <f t="shared" si="233"/>
        <v>7578.8158362075646</v>
      </c>
      <c r="AY257" s="215">
        <f t="shared" si="233"/>
        <v>8122.102936983898</v>
      </c>
      <c r="AZ257" s="215">
        <f t="shared" si="233"/>
        <v>8699.5858970038789</v>
      </c>
      <c r="BA257" s="215">
        <f t="shared" si="233"/>
        <v>9313.0680827835822</v>
      </c>
      <c r="BB257" s="215">
        <f t="shared" si="233"/>
        <v>9964.4041890741319</v>
      </c>
      <c r="BC257" s="215">
        <f t="shared" si="233"/>
        <v>10655.497946562147</v>
      </c>
      <c r="BD257" s="215">
        <f t="shared" si="233"/>
        <v>11388.298461330169</v>
      </c>
      <c r="BE257" s="215">
        <f t="shared" si="233"/>
        <v>12164.795089580282</v>
      </c>
      <c r="BF257" s="215">
        <f t="shared" si="233"/>
        <v>12987.01070734944</v>
      </c>
      <c r="BG257" s="215">
        <f t="shared" si="233"/>
        <v>13863.195527361488</v>
      </c>
      <c r="BH257" s="215">
        <f t="shared" si="233"/>
        <v>14775.710519499075</v>
      </c>
      <c r="BI257" s="215">
        <f t="shared" si="233"/>
        <v>15739.159740765224</v>
      </c>
      <c r="BJ257" s="215">
        <f t="shared" si="233"/>
        <v>16756.65629743801</v>
      </c>
      <c r="BK257" s="215">
        <f t="shared" si="233"/>
        <v>17831.088185620742</v>
      </c>
      <c r="BL257" s="215">
        <f t="shared" si="233"/>
        <v>18965.287355593555</v>
      </c>
      <c r="BM257" s="215">
        <f t="shared" si="233"/>
        <v>20162.103647632113</v>
      </c>
      <c r="BN257" s="215">
        <f t="shared" ref="BN257:CB257" si="234">+BN60</f>
        <v>21424.440811317028</v>
      </c>
      <c r="BO257" s="215">
        <f t="shared" si="234"/>
        <v>22755.276151112674</v>
      </c>
      <c r="BP257" s="215">
        <f t="shared" si="234"/>
        <v>24157.672477767355</v>
      </c>
      <c r="BQ257" s="215">
        <f t="shared" si="234"/>
        <v>25634.786010348562</v>
      </c>
      <c r="BR257" s="215">
        <f t="shared" si="234"/>
        <v>27189.871911501967</v>
      </c>
      <c r="BS257" s="215">
        <f t="shared" si="234"/>
        <v>28826.288337207807</v>
      </c>
      <c r="BT257" s="215">
        <f t="shared" si="234"/>
        <v>30547.499517494645</v>
      </c>
      <c r="BU257" s="215">
        <f t="shared" si="234"/>
        <v>32357.078193531328</v>
      </c>
      <c r="BV257" s="215">
        <f t="shared" si="234"/>
        <v>34258.707623440132</v>
      </c>
      <c r="BW257" s="215">
        <f t="shared" si="234"/>
        <v>36256.183296755364</v>
      </c>
      <c r="BX257" s="215">
        <f t="shared" si="234"/>
        <v>38353.414449206437</v>
      </c>
      <c r="BY257" s="215">
        <f t="shared" si="234"/>
        <v>40554.425436885627</v>
      </c>
      <c r="BZ257" s="215">
        <f t="shared" si="234"/>
        <v>42863.357006779377</v>
      </c>
      <c r="CA257" s="215">
        <f t="shared" si="234"/>
        <v>45284.467485788715</v>
      </c>
      <c r="CB257" s="215">
        <f t="shared" si="234"/>
        <v>47822.133900485671</v>
      </c>
      <c r="CC257" s="215">
        <f>+CC60</f>
        <v>50480.853033386404</v>
      </c>
      <c r="CD257" s="215">
        <f>+CD60</f>
        <v>53265.24241738431</v>
      </c>
    </row>
    <row r="258" spans="1:82" s="148" customFormat="1" ht="17.399999999999999" customHeight="1" x14ac:dyDescent="0.25">
      <c r="A258" s="215" t="s">
        <v>246</v>
      </c>
      <c r="B258" s="215">
        <f t="shared" ref="B258:AG258" si="235">+B47</f>
        <v>5.3925478767153714E-3</v>
      </c>
      <c r="C258" s="215">
        <f t="shared" si="235"/>
        <v>7.0378899624491554E-3</v>
      </c>
      <c r="D258" s="215">
        <f t="shared" si="235"/>
        <v>8.3132732423045683E-3</v>
      </c>
      <c r="E258" s="215">
        <f t="shared" si="235"/>
        <v>9.4814208249267042E-3</v>
      </c>
      <c r="F258" s="215">
        <f t="shared" si="235"/>
        <v>1.0647866486632424E-2</v>
      </c>
      <c r="G258" s="215">
        <f t="shared" si="235"/>
        <v>1.1840705250301618E-2</v>
      </c>
      <c r="H258" s="215">
        <f t="shared" si="235"/>
        <v>1.3057271970158608E-2</v>
      </c>
      <c r="I258" s="215">
        <f t="shared" si="235"/>
        <v>1.4302586279110664E-2</v>
      </c>
      <c r="J258" s="215">
        <f t="shared" si="235"/>
        <v>1.5572646592991278E-2</v>
      </c>
      <c r="K258" s="215">
        <f t="shared" si="235"/>
        <v>1.68557737471382E-2</v>
      </c>
      <c r="L258" s="215">
        <f t="shared" si="235"/>
        <v>1.8136536957355183E-2</v>
      </c>
      <c r="M258" s="215">
        <f t="shared" si="235"/>
        <v>1.939673030316456E-2</v>
      </c>
      <c r="N258" s="215">
        <f t="shared" si="235"/>
        <v>2.0604738832056966E-2</v>
      </c>
      <c r="O258" s="215">
        <f t="shared" si="235"/>
        <v>2.1743206014427172E-2</v>
      </c>
      <c r="P258" s="215">
        <f t="shared" si="235"/>
        <v>2.2786255880314184E-2</v>
      </c>
      <c r="Q258" s="215">
        <f t="shared" si="235"/>
        <v>2.3703865112994046E-2</v>
      </c>
      <c r="R258" s="319">
        <f t="shared" si="235"/>
        <v>2.4462531877586572E-2</v>
      </c>
      <c r="S258" s="215">
        <f t="shared" si="235"/>
        <v>2.4925547095055241E-2</v>
      </c>
      <c r="T258" s="215">
        <f t="shared" si="235"/>
        <v>2.5013886558855912E-2</v>
      </c>
      <c r="U258" s="215">
        <f t="shared" si="235"/>
        <v>2.4829070792041212E-2</v>
      </c>
      <c r="V258" s="215">
        <f t="shared" si="235"/>
        <v>2.4368467523575927E-2</v>
      </c>
      <c r="W258" s="215">
        <f t="shared" si="235"/>
        <v>2.3606609009103528E-2</v>
      </c>
      <c r="X258" s="215">
        <f t="shared" si="235"/>
        <v>2.2771433659700132E-2</v>
      </c>
      <c r="Y258" s="215">
        <f t="shared" si="235"/>
        <v>2.1954392377235128E-2</v>
      </c>
      <c r="Z258" s="215">
        <f t="shared" si="235"/>
        <v>2.1164651873342447E-2</v>
      </c>
      <c r="AA258" s="215">
        <f t="shared" si="235"/>
        <v>2.0393402324139585E-2</v>
      </c>
      <c r="AB258" s="215">
        <f t="shared" si="235"/>
        <v>1.9630098039145377E-2</v>
      </c>
      <c r="AC258" s="215">
        <f t="shared" si="235"/>
        <v>1.8865828546269114E-2</v>
      </c>
      <c r="AD258" s="215">
        <f t="shared" si="235"/>
        <v>1.8093600607025521E-2</v>
      </c>
      <c r="AE258" s="215">
        <f t="shared" si="235"/>
        <v>1.7308559065022228E-2</v>
      </c>
      <c r="AF258" s="215">
        <f t="shared" si="235"/>
        <v>1.6507187219220173E-2</v>
      </c>
      <c r="AG258" s="215">
        <f t="shared" si="235"/>
        <v>1.5686974635328293E-2</v>
      </c>
      <c r="AH258" s="215">
        <f t="shared" ref="AH258:BM258" si="236">+AH47</f>
        <v>1.4846278667378279E-2</v>
      </c>
      <c r="AI258" s="215">
        <f t="shared" si="236"/>
        <v>1.3984278346917659E-2</v>
      </c>
      <c r="AJ258" s="215">
        <f t="shared" si="236"/>
        <v>1.3100983015446356E-2</v>
      </c>
      <c r="AK258" s="215">
        <f t="shared" si="236"/>
        <v>1.2478059618397758E-2</v>
      </c>
      <c r="AL258" s="215">
        <f t="shared" si="236"/>
        <v>1.1647460922257772E-2</v>
      </c>
      <c r="AM258" s="215">
        <f t="shared" si="236"/>
        <v>1.1237716446970736E-2</v>
      </c>
      <c r="AN258" s="215">
        <f t="shared" si="236"/>
        <v>1.0873703141674459E-2</v>
      </c>
      <c r="AO258" s="215">
        <f t="shared" si="236"/>
        <v>1.0478122852781499E-2</v>
      </c>
      <c r="AP258" s="215">
        <f t="shared" si="236"/>
        <v>1.0046091909084003E-2</v>
      </c>
      <c r="AQ258" s="215">
        <f t="shared" si="236"/>
        <v>9.5834191031653141E-3</v>
      </c>
      <c r="AR258" s="215">
        <f t="shared" si="236"/>
        <v>9.0951444800905657E-3</v>
      </c>
      <c r="AS258" s="215">
        <f t="shared" si="236"/>
        <v>8.584767439398195E-3</v>
      </c>
      <c r="AT258" s="215">
        <f t="shared" si="236"/>
        <v>8.0550016925347596E-3</v>
      </c>
      <c r="AU258" s="215">
        <f t="shared" si="236"/>
        <v>7.5083646117477558E-3</v>
      </c>
      <c r="AV258" s="215">
        <f t="shared" si="236"/>
        <v>6.9474943669627217E-3</v>
      </c>
      <c r="AW258" s="215">
        <f t="shared" si="236"/>
        <v>6.3753094935300484E-3</v>
      </c>
      <c r="AX258" s="215">
        <f t="shared" si="236"/>
        <v>5.7950968981468915E-3</v>
      </c>
      <c r="AY258" s="215">
        <f t="shared" si="236"/>
        <v>5.210571573355389E-3</v>
      </c>
      <c r="AZ258" s="215">
        <f t="shared" si="236"/>
        <v>4.6259267178957765E-3</v>
      </c>
      <c r="BA258" s="215">
        <f t="shared" si="236"/>
        <v>4.0458817838144095E-3</v>
      </c>
      <c r="BB258" s="215">
        <f t="shared" si="236"/>
        <v>3.4757315281065413E-3</v>
      </c>
      <c r="BC258" s="215">
        <f t="shared" si="236"/>
        <v>2.9213976074827625E-3</v>
      </c>
      <c r="BD258" s="215">
        <f t="shared" si="236"/>
        <v>2.3894838264542232E-3</v>
      </c>
      <c r="BE258" s="215">
        <f t="shared" si="236"/>
        <v>1.887336005547777E-3</v>
      </c>
      <c r="BF258" s="215">
        <f t="shared" si="236"/>
        <v>1.4231070786530976E-3</v>
      </c>
      <c r="BG258" s="215">
        <f t="shared" si="236"/>
        <v>1.5506745527693782E-3</v>
      </c>
      <c r="BH258" s="215">
        <f t="shared" si="236"/>
        <v>1.7374560925742049E-3</v>
      </c>
      <c r="BI258" s="215">
        <f t="shared" si="236"/>
        <v>1.8957755266255111E-3</v>
      </c>
      <c r="BJ258" s="215">
        <f t="shared" si="236"/>
        <v>2.0133563587994428E-3</v>
      </c>
      <c r="BK258" s="215">
        <f t="shared" si="236"/>
        <v>2.0955677709488833E-3</v>
      </c>
      <c r="BL258" s="215">
        <f t="shared" si="236"/>
        <v>2.1507493702541368E-3</v>
      </c>
      <c r="BM258" s="215">
        <f t="shared" si="236"/>
        <v>2.1862489697616313E-3</v>
      </c>
      <c r="BN258" s="215">
        <f t="shared" ref="BN258:CB258" si="237">+BN47</f>
        <v>2.2077188637692276E-3</v>
      </c>
      <c r="BO258" s="215">
        <f t="shared" si="237"/>
        <v>2.2193009787943303E-3</v>
      </c>
      <c r="BP258" s="215">
        <f t="shared" si="237"/>
        <v>2.2239720190720962E-3</v>
      </c>
      <c r="BQ258" s="215">
        <f t="shared" si="237"/>
        <v>2.2238533023950708E-3</v>
      </c>
      <c r="BR258" s="215">
        <f t="shared" si="237"/>
        <v>2.2204501543693542E-3</v>
      </c>
      <c r="BS258" s="215">
        <f t="shared" si="237"/>
        <v>2.2148277745575851E-3</v>
      </c>
      <c r="BT258" s="215">
        <f t="shared" si="237"/>
        <v>2.2077379927958572E-3</v>
      </c>
      <c r="BU258" s="215">
        <f t="shared" si="237"/>
        <v>2.1997099402930134E-3</v>
      </c>
      <c r="BV258" s="215">
        <f t="shared" si="237"/>
        <v>2.191114699575219E-3</v>
      </c>
      <c r="BW258" s="215">
        <f t="shared" si="237"/>
        <v>2.1822113264998058E-3</v>
      </c>
      <c r="BX258" s="215">
        <f t="shared" si="237"/>
        <v>2.1731795768197906E-3</v>
      </c>
      <c r="BY258" s="215">
        <f t="shared" si="237"/>
        <v>2.1641431570148598E-3</v>
      </c>
      <c r="BZ258" s="215">
        <f t="shared" si="237"/>
        <v>2.1551862280485977E-3</v>
      </c>
      <c r="CA258" s="215">
        <f t="shared" si="237"/>
        <v>2.1463651088259473E-3</v>
      </c>
      <c r="CB258" s="215">
        <f t="shared" si="237"/>
        <v>2.1377165671375925E-3</v>
      </c>
      <c r="CC258" s="215">
        <f>+CC47</f>
        <v>2.1292636866682003E-3</v>
      </c>
      <c r="CD258" s="215">
        <f>+CD47</f>
        <v>2.1210200137414285E-3</v>
      </c>
    </row>
    <row r="259" spans="1:82" s="148" customFormat="1" ht="17.399999999999999" customHeight="1" x14ac:dyDescent="0.25">
      <c r="A259" s="215" t="s">
        <v>247</v>
      </c>
      <c r="B259" s="215">
        <f t="shared" ref="B259:AG259" si="238">+B48</f>
        <v>0.72740852929868371</v>
      </c>
      <c r="C259" s="215">
        <f t="shared" si="238"/>
        <v>1.1031429335498686</v>
      </c>
      <c r="D259" s="215">
        <f t="shared" si="238"/>
        <v>1.5010271815006915</v>
      </c>
      <c r="E259" s="215">
        <f t="shared" si="238"/>
        <v>1.9568416420965165</v>
      </c>
      <c r="F259" s="215">
        <f t="shared" si="238"/>
        <v>2.4968604697698029</v>
      </c>
      <c r="G259" s="215">
        <f t="shared" si="238"/>
        <v>3.1383209749469829</v>
      </c>
      <c r="H259" s="215">
        <f t="shared" si="238"/>
        <v>3.8939235039674922</v>
      </c>
      <c r="I259" s="215">
        <f t="shared" si="238"/>
        <v>4.779971014947022</v>
      </c>
      <c r="J259" s="215">
        <f t="shared" si="238"/>
        <v>5.8121979853201218</v>
      </c>
      <c r="K259" s="215">
        <f t="shared" si="238"/>
        <v>7.004309583610409</v>
      </c>
      <c r="L259" s="215">
        <f t="shared" si="238"/>
        <v>8.3682923753541232</v>
      </c>
      <c r="M259" s="215">
        <f t="shared" si="238"/>
        <v>9.9137755732182828</v>
      </c>
      <c r="N259" s="215">
        <f t="shared" si="238"/>
        <v>11.640858871122903</v>
      </c>
      <c r="O259" s="215">
        <f t="shared" si="238"/>
        <v>13.552507823874036</v>
      </c>
      <c r="P259" s="215">
        <f t="shared" si="238"/>
        <v>15.64285976779219</v>
      </c>
      <c r="Q259" s="215">
        <f t="shared" si="238"/>
        <v>17.895785276468661</v>
      </c>
      <c r="R259" s="319">
        <f t="shared" si="238"/>
        <v>20.282460680860272</v>
      </c>
      <c r="S259" s="215">
        <f t="shared" si="238"/>
        <v>22.666801644147277</v>
      </c>
      <c r="T259" s="215">
        <f t="shared" si="238"/>
        <v>24.921440967674634</v>
      </c>
      <c r="U259" s="215">
        <f t="shared" si="238"/>
        <v>27.066002474167398</v>
      </c>
      <c r="V259" s="215">
        <f t="shared" si="238"/>
        <v>29.037180778937628</v>
      </c>
      <c r="W259" s="215">
        <f t="shared" si="238"/>
        <v>30.714921397373477</v>
      </c>
      <c r="X259" s="215">
        <f t="shared" si="238"/>
        <v>32.306573932454171</v>
      </c>
      <c r="Y259" s="215">
        <f t="shared" si="238"/>
        <v>33.959047776098949</v>
      </c>
      <c r="Z259" s="215">
        <f t="shared" si="238"/>
        <v>35.676355422751037</v>
      </c>
      <c r="AA259" s="215">
        <f t="shared" si="238"/>
        <v>37.43891048733169</v>
      </c>
      <c r="AB259" s="215">
        <f t="shared" si="238"/>
        <v>39.220835020518912</v>
      </c>
      <c r="AC259" s="215">
        <f t="shared" si="238"/>
        <v>40.993643791342251</v>
      </c>
      <c r="AD259" s="215">
        <f t="shared" si="238"/>
        <v>42.726385514362228</v>
      </c>
      <c r="AE259" s="215">
        <f t="shared" si="238"/>
        <v>44.386425419883309</v>
      </c>
      <c r="AF259" s="215">
        <f t="shared" si="238"/>
        <v>45.938366634052407</v>
      </c>
      <c r="AG259" s="215">
        <f t="shared" si="238"/>
        <v>47.343037758701364</v>
      </c>
      <c r="AH259" s="215">
        <f t="shared" ref="AH259:BM259" si="239">+AH48</f>
        <v>48.557269732353866</v>
      </c>
      <c r="AI259" s="215">
        <f t="shared" si="239"/>
        <v>49.533891279419649</v>
      </c>
      <c r="AJ259" s="215">
        <f t="shared" si="239"/>
        <v>50.221903712881947</v>
      </c>
      <c r="AK259" s="215">
        <f t="shared" si="239"/>
        <v>51.7308435115335</v>
      </c>
      <c r="AL259" s="215">
        <f t="shared" si="239"/>
        <v>52.177437715274571</v>
      </c>
      <c r="AM259" s="215">
        <f t="shared" si="239"/>
        <v>54.345514858758044</v>
      </c>
      <c r="AN259" s="215">
        <f t="shared" si="239"/>
        <v>56.7858216137897</v>
      </c>
      <c r="AO259" s="215">
        <f t="shared" si="239"/>
        <v>59.009269044280259</v>
      </c>
      <c r="AP259" s="215">
        <f t="shared" si="239"/>
        <v>60.942710263668104</v>
      </c>
      <c r="AQ259" s="215">
        <f t="shared" si="239"/>
        <v>62.564211808201868</v>
      </c>
      <c r="AR259" s="215">
        <f t="shared" si="239"/>
        <v>63.847407721228457</v>
      </c>
      <c r="AS259" s="215">
        <f t="shared" si="239"/>
        <v>64.755254477206933</v>
      </c>
      <c r="AT259" s="215">
        <f t="shared" si="239"/>
        <v>65.243243237979001</v>
      </c>
      <c r="AU259" s="215">
        <f t="shared" si="239"/>
        <v>65.263080676533349</v>
      </c>
      <c r="AV259" s="215">
        <f t="shared" si="239"/>
        <v>64.765637139423518</v>
      </c>
      <c r="AW259" s="215">
        <f t="shared" si="239"/>
        <v>63.703497206190107</v>
      </c>
      <c r="AX259" s="215">
        <f t="shared" si="239"/>
        <v>62.033537412644122</v>
      </c>
      <c r="AY259" s="215">
        <f t="shared" si="239"/>
        <v>59.719826154568416</v>
      </c>
      <c r="AZ259" s="215">
        <f t="shared" si="239"/>
        <v>56.737042867543465</v>
      </c>
      <c r="BA259" s="215">
        <f t="shared" si="239"/>
        <v>53.074567605418352</v>
      </c>
      <c r="BB259" s="215">
        <f t="shared" si="239"/>
        <v>48.741380201343198</v>
      </c>
      <c r="BC259" s="215">
        <f t="shared" si="239"/>
        <v>43.771915262898247</v>
      </c>
      <c r="BD259" s="215">
        <f t="shared" si="239"/>
        <v>38.233036824678344</v>
      </c>
      <c r="BE259" s="215">
        <f t="shared" si="239"/>
        <v>32.23231912054252</v>
      </c>
      <c r="BF259" s="215">
        <f t="shared" si="239"/>
        <v>25.927841007823698</v>
      </c>
      <c r="BG259" s="215">
        <f t="shared" si="239"/>
        <v>30.124196608853648</v>
      </c>
      <c r="BH259" s="215">
        <f t="shared" si="239"/>
        <v>35.97335097184633</v>
      </c>
      <c r="BI259" s="215">
        <f t="shared" si="239"/>
        <v>41.808509245057429</v>
      </c>
      <c r="BJ259" s="215">
        <f t="shared" si="239"/>
        <v>47.267937202579134</v>
      </c>
      <c r="BK259" s="215">
        <f t="shared" si="239"/>
        <v>52.346512045823779</v>
      </c>
      <c r="BL259" s="215">
        <f t="shared" si="239"/>
        <v>57.134403479432578</v>
      </c>
      <c r="BM259" s="215">
        <f t="shared" si="239"/>
        <v>61.73309761428024</v>
      </c>
      <c r="BN259" s="215">
        <f t="shared" ref="BN259:CB259" si="240">+BN48</f>
        <v>66.23175873831282</v>
      </c>
      <c r="BO259" s="215">
        <f t="shared" si="240"/>
        <v>70.703313944618799</v>
      </c>
      <c r="BP259" s="215">
        <f t="shared" si="240"/>
        <v>75.206182729958755</v>
      </c>
      <c r="BQ259" s="215">
        <f t="shared" si="240"/>
        <v>79.787115647602548</v>
      </c>
      <c r="BR259" s="215">
        <f t="shared" si="240"/>
        <v>84.483836228011882</v>
      </c>
      <c r="BS259" s="215">
        <f t="shared" si="240"/>
        <v>89.327202920256966</v>
      </c>
      <c r="BT259" s="215">
        <f t="shared" si="240"/>
        <v>94.342902721522066</v>
      </c>
      <c r="BU259" s="215">
        <f t="shared" si="240"/>
        <v>99.552756281009337</v>
      </c>
      <c r="BV259" s="215">
        <f t="shared" si="240"/>
        <v>104.9757169960082</v>
      </c>
      <c r="BW259" s="215">
        <f t="shared" si="240"/>
        <v>110.62863361450441</v>
      </c>
      <c r="BX259" s="215">
        <f t="shared" si="240"/>
        <v>116.52683140321508</v>
      </c>
      <c r="BY259" s="215">
        <f t="shared" si="240"/>
        <v>122.6845545594695</v>
      </c>
      <c r="BZ259" s="215">
        <f t="shared" si="240"/>
        <v>129.11530268642736</v>
      </c>
      <c r="CA259" s="215">
        <f t="shared" si="240"/>
        <v>135.8320864887221</v>
      </c>
      <c r="CB259" s="215">
        <f t="shared" si="240"/>
        <v>142.84762193997824</v>
      </c>
      <c r="CC259" s="215">
        <f>+CC48</f>
        <v>150.17447763564186</v>
      </c>
      <c r="CD259" s="215">
        <f>+CD48</f>
        <v>157.82518656219685</v>
      </c>
    </row>
    <row r="260" spans="1:82" s="148" customFormat="1" ht="17.399999999999999" customHeight="1" x14ac:dyDescent="0.25">
      <c r="A260" s="215" t="s">
        <v>248</v>
      </c>
      <c r="B260" s="215">
        <f t="shared" ref="B260:AG260" si="241">+B51</f>
        <v>6.0950711924498292E-3</v>
      </c>
      <c r="C260" s="215">
        <f t="shared" si="241"/>
        <v>3.7572962311846411E-2</v>
      </c>
      <c r="D260" s="215">
        <f t="shared" si="241"/>
        <v>0.29435454918993009</v>
      </c>
      <c r="E260" s="215">
        <f t="shared" si="241"/>
        <v>0.40966442085027005</v>
      </c>
      <c r="F260" s="215">
        <f t="shared" si="241"/>
        <v>0.57432696670658701</v>
      </c>
      <c r="G260" s="215">
        <f t="shared" si="241"/>
        <v>0.78553996317375085</v>
      </c>
      <c r="H260" s="215">
        <f t="shared" si="241"/>
        <v>1.0664060625042833</v>
      </c>
      <c r="I260" s="215">
        <f t="shared" si="241"/>
        <v>1.3975342491577161</v>
      </c>
      <c r="J260" s="215">
        <f t="shared" si="241"/>
        <v>1.8194074321916218</v>
      </c>
      <c r="K260" s="215">
        <f t="shared" si="241"/>
        <v>2.3539133735903217</v>
      </c>
      <c r="L260" s="215">
        <f t="shared" si="241"/>
        <v>3.0272971767856762</v>
      </c>
      <c r="M260" s="215">
        <f t="shared" si="241"/>
        <v>3.870952654123184</v>
      </c>
      <c r="N260" s="215">
        <f t="shared" si="241"/>
        <v>5.0154322529039215</v>
      </c>
      <c r="O260" s="215">
        <f t="shared" si="241"/>
        <v>6.3541505034030168</v>
      </c>
      <c r="P260" s="215">
        <f t="shared" si="241"/>
        <v>8.0096816332344218</v>
      </c>
      <c r="Q260" s="215">
        <f t="shared" si="241"/>
        <v>10.047154117961401</v>
      </c>
      <c r="R260" s="319">
        <f t="shared" si="241"/>
        <v>12.54220232838782</v>
      </c>
      <c r="S260" s="215">
        <f t="shared" si="241"/>
        <v>15.488297026376159</v>
      </c>
      <c r="T260" s="215">
        <f t="shared" si="241"/>
        <v>21.02033370690345</v>
      </c>
      <c r="U260" s="215">
        <f t="shared" si="241"/>
        <v>25.395606161022823</v>
      </c>
      <c r="V260" s="215">
        <f t="shared" si="241"/>
        <v>30.597890915214041</v>
      </c>
      <c r="W260" s="215">
        <f t="shared" si="241"/>
        <v>36.696996239630025</v>
      </c>
      <c r="X260" s="215">
        <f t="shared" si="241"/>
        <v>38.567608505742676</v>
      </c>
      <c r="Y260" s="215">
        <f t="shared" si="241"/>
        <v>40.58042289668208</v>
      </c>
      <c r="Z260" s="215">
        <f t="shared" si="241"/>
        <v>42.730982078288299</v>
      </c>
      <c r="AA260" s="215">
        <f t="shared" si="241"/>
        <v>45.020215691020191</v>
      </c>
      <c r="AB260" s="215">
        <f t="shared" si="241"/>
        <v>47.452388614716995</v>
      </c>
      <c r="AC260" s="215">
        <f t="shared" si="241"/>
        <v>50.033808363027759</v>
      </c>
      <c r="AD260" s="215">
        <f t="shared" si="241"/>
        <v>52.767344827005296</v>
      </c>
      <c r="AE260" s="215">
        <f t="shared" si="241"/>
        <v>55.6102066527368</v>
      </c>
      <c r="AF260" s="215">
        <f t="shared" si="241"/>
        <v>58.565100138233589</v>
      </c>
      <c r="AG260" s="215">
        <f t="shared" si="241"/>
        <v>61.634589773131673</v>
      </c>
      <c r="AH260" s="215">
        <f t="shared" ref="AH260:BM260" si="242">+AH51</f>
        <v>64.820951238899795</v>
      </c>
      <c r="AI260" s="215">
        <f t="shared" si="242"/>
        <v>68.125907596681472</v>
      </c>
      <c r="AJ260" s="215">
        <f t="shared" si="242"/>
        <v>71.550120127555928</v>
      </c>
      <c r="AK260" s="215">
        <f t="shared" si="242"/>
        <v>75.092186310966483</v>
      </c>
      <c r="AL260" s="215">
        <f t="shared" si="242"/>
        <v>78.743533126065458</v>
      </c>
      <c r="AM260" s="215">
        <f t="shared" si="242"/>
        <v>73.095629475013979</v>
      </c>
      <c r="AN260" s="215">
        <f t="shared" si="242"/>
        <v>76.601871388929197</v>
      </c>
      <c r="AO260" s="215">
        <f t="shared" si="242"/>
        <v>80.165010274552316</v>
      </c>
      <c r="AP260" s="215">
        <f t="shared" si="242"/>
        <v>83.799974509126287</v>
      </c>
      <c r="AQ260" s="215">
        <f t="shared" si="242"/>
        <v>87.517707155816765</v>
      </c>
      <c r="AR260" s="215">
        <f t="shared" si="242"/>
        <v>91.326174675531149</v>
      </c>
      <c r="AS260" s="215">
        <f t="shared" si="242"/>
        <v>95.231197529524309</v>
      </c>
      <c r="AT260" s="215">
        <f t="shared" si="242"/>
        <v>99.237048041219239</v>
      </c>
      <c r="AU260" s="215">
        <f t="shared" si="242"/>
        <v>103.34686647786586</v>
      </c>
      <c r="AV260" s="215">
        <f t="shared" si="242"/>
        <v>107.56294922341345</v>
      </c>
      <c r="AW260" s="215">
        <f t="shared" si="242"/>
        <v>111.88694870304103</v>
      </c>
      <c r="AX260" s="215">
        <f t="shared" si="242"/>
        <v>116.32001208843155</v>
      </c>
      <c r="AY260" s="215">
        <f t="shared" si="242"/>
        <v>120.86287705141625</v>
      </c>
      <c r="AZ260" s="215">
        <f t="shared" si="242"/>
        <v>125.51593705472682</v>
      </c>
      <c r="BA260" s="215">
        <f t="shared" si="242"/>
        <v>130.27928483688649</v>
      </c>
      <c r="BB260" s="215">
        <f t="shared" si="242"/>
        <v>135.15274015378426</v>
      </c>
      <c r="BC260" s="215">
        <f t="shared" si="242"/>
        <v>140.13586604458595</v>
      </c>
      <c r="BD260" s="215">
        <f t="shared" si="242"/>
        <v>145.22797662613837</v>
      </c>
      <c r="BE260" s="215">
        <f t="shared" si="242"/>
        <v>150.42813851902591</v>
      </c>
      <c r="BF260" s="215">
        <f t="shared" si="242"/>
        <v>155.73516736134678</v>
      </c>
      <c r="BG260" s="215">
        <f t="shared" si="242"/>
        <v>141.94879798082562</v>
      </c>
      <c r="BH260" s="215">
        <f t="shared" si="242"/>
        <v>146.81658836838142</v>
      </c>
      <c r="BI260" s="215">
        <f t="shared" si="242"/>
        <v>151.75989128720275</v>
      </c>
      <c r="BJ260" s="215">
        <f t="shared" si="242"/>
        <v>156.78207272007819</v>
      </c>
      <c r="BK260" s="215">
        <f t="shared" si="242"/>
        <v>161.88537161778541</v>
      </c>
      <c r="BL260" s="215">
        <f t="shared" si="242"/>
        <v>167.07082862199121</v>
      </c>
      <c r="BM260" s="215">
        <f t="shared" si="242"/>
        <v>172.33851667103616</v>
      </c>
      <c r="BN260" s="215">
        <f t="shared" ref="BN260:CB260" si="243">+BN51</f>
        <v>177.68778915659044</v>
      </c>
      <c r="BO260" s="215">
        <f t="shared" si="243"/>
        <v>183.11747686421484</v>
      </c>
      <c r="BP260" s="215">
        <f t="shared" si="243"/>
        <v>188.62602921429874</v>
      </c>
      <c r="BQ260" s="215">
        <f t="shared" si="243"/>
        <v>194.21161120732211</v>
      </c>
      <c r="BR260" s="215">
        <f t="shared" si="243"/>
        <v>199.8721685520637</v>
      </c>
      <c r="BS260" s="215">
        <f t="shared" si="243"/>
        <v>205.60547093674685</v>
      </c>
      <c r="BT260" s="215">
        <f t="shared" si="243"/>
        <v>211.40914064428856</v>
      </c>
      <c r="BU260" s="215">
        <f t="shared" si="243"/>
        <v>217.28067150790321</v>
      </c>
      <c r="BV260" s="215">
        <f t="shared" si="243"/>
        <v>223.21744160304948</v>
      </c>
      <c r="BW260" s="215">
        <f t="shared" si="243"/>
        <v>229.21672195462105</v>
      </c>
      <c r="BX260" s="215">
        <f t="shared" si="243"/>
        <v>235.27568277275253</v>
      </c>
      <c r="BY260" s="215">
        <f t="shared" si="243"/>
        <v>241.39139821157102</v>
      </c>
      <c r="BZ260" s="215">
        <f t="shared" si="243"/>
        <v>247.56085029607928</v>
      </c>
      <c r="CA260" s="215">
        <f t="shared" si="243"/>
        <v>253.78093242926573</v>
      </c>
      <c r="CB260" s="215">
        <f t="shared" si="243"/>
        <v>260.04845273714807</v>
      </c>
      <c r="CC260" s="215">
        <f>+CC51</f>
        <v>266.36013740815758</v>
      </c>
      <c r="CD260" s="215">
        <f>+CD51</f>
        <v>272.71263411754319</v>
      </c>
    </row>
    <row r="261" spans="1:82" s="148" customFormat="1" ht="17.399999999999999" customHeight="1" x14ac:dyDescent="0.25">
      <c r="A261" s="215" t="s">
        <v>249</v>
      </c>
      <c r="B261" s="215">
        <f t="shared" ref="B261:AG261" si="244">+B50</f>
        <v>4.518501212649147E-5</v>
      </c>
      <c r="C261" s="215">
        <f t="shared" si="244"/>
        <v>2.397099834226244E-4</v>
      </c>
      <c r="D261" s="215">
        <f t="shared" si="244"/>
        <v>1.6302501564860186E-3</v>
      </c>
      <c r="E261" s="215">
        <f t="shared" si="244"/>
        <v>1.9849336234074831E-3</v>
      </c>
      <c r="F261" s="215">
        <f t="shared" si="244"/>
        <v>2.4492185026775354E-3</v>
      </c>
      <c r="G261" s="215">
        <f t="shared" si="244"/>
        <v>2.9637972790308052E-3</v>
      </c>
      <c r="H261" s="215">
        <f t="shared" si="244"/>
        <v>3.5759187294144216E-3</v>
      </c>
      <c r="I261" s="215">
        <f t="shared" si="244"/>
        <v>4.1816894106860838E-3</v>
      </c>
      <c r="J261" s="215">
        <f t="shared" si="244"/>
        <v>4.8747460120495811E-3</v>
      </c>
      <c r="K261" s="215">
        <f t="shared" si="244"/>
        <v>5.6646598457673423E-3</v>
      </c>
      <c r="L261" s="215">
        <f t="shared" si="244"/>
        <v>6.5610383415107441E-3</v>
      </c>
      <c r="M261" s="215">
        <f t="shared" si="244"/>
        <v>7.5736861394343812E-3</v>
      </c>
      <c r="N261" s="215">
        <f t="shared" si="244"/>
        <v>8.8774954533051391E-3</v>
      </c>
      <c r="O261" s="215">
        <f t="shared" si="244"/>
        <v>1.0194393926029438E-2</v>
      </c>
      <c r="P261" s="215">
        <f t="shared" si="244"/>
        <v>1.1667345864118274E-2</v>
      </c>
      <c r="Q261" s="215">
        <f t="shared" si="244"/>
        <v>1.3307959516857516E-2</v>
      </c>
      <c r="R261" s="319">
        <f t="shared" si="244"/>
        <v>1.5127061213181862E-2</v>
      </c>
      <c r="S261" s="215">
        <f t="shared" si="244"/>
        <v>1.7031704914258376E-2</v>
      </c>
      <c r="T261" s="215">
        <f t="shared" si="244"/>
        <v>2.1098308218043597E-2</v>
      </c>
      <c r="U261" s="215">
        <f t="shared" si="244"/>
        <v>2.329672820286811E-2</v>
      </c>
      <c r="V261" s="215">
        <f t="shared" si="244"/>
        <v>2.5678240485321389E-2</v>
      </c>
      <c r="W261" s="215">
        <f t="shared" si="244"/>
        <v>2.8204260425408984E-2</v>
      </c>
      <c r="X261" s="215">
        <f t="shared" si="244"/>
        <v>2.7184551984311585E-2</v>
      </c>
      <c r="Y261" s="215">
        <f t="shared" si="244"/>
        <v>2.6235085653224386E-2</v>
      </c>
      <c r="Z261" s="215">
        <f t="shared" si="244"/>
        <v>2.5349740722570391E-2</v>
      </c>
      <c r="AA261" s="215">
        <f t="shared" si="244"/>
        <v>2.4523025893533463E-2</v>
      </c>
      <c r="AB261" s="215">
        <f t="shared" si="244"/>
        <v>2.3750005327810998E-2</v>
      </c>
      <c r="AC261" s="215">
        <f t="shared" si="244"/>
        <v>2.3026234381563388E-2</v>
      </c>
      <c r="AD261" s="215">
        <f t="shared" si="244"/>
        <v>2.234570631002929E-2</v>
      </c>
      <c r="AE261" s="215">
        <f t="shared" si="244"/>
        <v>2.168529088255464E-2</v>
      </c>
      <c r="AF261" s="215">
        <f t="shared" si="244"/>
        <v>2.1044393680675334E-2</v>
      </c>
      <c r="AG261" s="215">
        <f t="shared" si="244"/>
        <v>2.0422437853647828E-2</v>
      </c>
      <c r="AH261" s="215">
        <f t="shared" ref="AH261:BM261" si="245">+AH50</f>
        <v>1.9818863599244518E-2</v>
      </c>
      <c r="AI261" s="215">
        <f t="shared" si="245"/>
        <v>1.9233127659893951E-2</v>
      </c>
      <c r="AJ261" s="215">
        <f t="shared" si="245"/>
        <v>1.8664702833712354E-2</v>
      </c>
      <c r="AK261" s="215">
        <f t="shared" si="245"/>
        <v>1.8113077499986342E-2</v>
      </c>
      <c r="AL261" s="215">
        <f t="shared" si="245"/>
        <v>1.7577755158679726E-2</v>
      </c>
      <c r="AM261" s="215">
        <f t="shared" si="245"/>
        <v>1.5114917204996659E-2</v>
      </c>
      <c r="AN261" s="215">
        <f t="shared" si="245"/>
        <v>1.4668203891544508E-2</v>
      </c>
      <c r="AO261" s="215">
        <f t="shared" si="245"/>
        <v>1.4234692951728217E-2</v>
      </c>
      <c r="AP261" s="215">
        <f t="shared" si="245"/>
        <v>1.3813994196439075E-2</v>
      </c>
      <c r="AQ261" s="215">
        <f t="shared" si="245"/>
        <v>1.3405728968399313E-2</v>
      </c>
      <c r="AR261" s="215">
        <f t="shared" si="245"/>
        <v>1.300952980134496E-2</v>
      </c>
      <c r="AS261" s="215">
        <f t="shared" si="245"/>
        <v>1.2625040089281425E-2</v>
      </c>
      <c r="AT261" s="215">
        <f t="shared" si="245"/>
        <v>1.2251913765514016E-2</v>
      </c>
      <c r="AU261" s="215">
        <f t="shared" si="245"/>
        <v>1.1889814991164562E-2</v>
      </c>
      <c r="AV261" s="215">
        <f t="shared" si="245"/>
        <v>1.1538417852893742E-2</v>
      </c>
      <c r="AW261" s="215">
        <f t="shared" si="245"/>
        <v>1.1197406069557101E-2</v>
      </c>
      <c r="AX261" s="215">
        <f t="shared" si="245"/>
        <v>1.0866472707530645E-2</v>
      </c>
      <c r="AY261" s="215">
        <f t="shared" si="245"/>
        <v>1.054531990444988E-2</v>
      </c>
      <c r="AZ261" s="215">
        <f t="shared" si="245"/>
        <v>1.0233658601113567E-2</v>
      </c>
      <c r="BA261" s="215">
        <f t="shared" si="245"/>
        <v>9.931208281310935E-3</v>
      </c>
      <c r="BB261" s="215">
        <f t="shared" si="245"/>
        <v>9.637696719338151E-3</v>
      </c>
      <c r="BC261" s="215">
        <f t="shared" si="245"/>
        <v>9.3528597349768205E-3</v>
      </c>
      <c r="BD261" s="215">
        <f t="shared" si="245"/>
        <v>9.0764409557139367E-3</v>
      </c>
      <c r="BE261" s="215">
        <f t="shared" si="245"/>
        <v>8.8081915859893421E-3</v>
      </c>
      <c r="BF261" s="215">
        <f t="shared" si="245"/>
        <v>8.5478701832629074E-3</v>
      </c>
      <c r="BG261" s="215">
        <f t="shared" si="245"/>
        <v>7.3069629601466056E-3</v>
      </c>
      <c r="BH261" s="215">
        <f t="shared" si="245"/>
        <v>7.0910095684786597E-3</v>
      </c>
      <c r="BI261" s="215">
        <f t="shared" si="245"/>
        <v>6.8814385640798498E-3</v>
      </c>
      <c r="BJ261" s="215">
        <f t="shared" si="245"/>
        <v>6.6780613188997485E-3</v>
      </c>
      <c r="BK261" s="215">
        <f t="shared" si="245"/>
        <v>6.4806947796893187E-3</v>
      </c>
      <c r="BL261" s="215">
        <f t="shared" si="245"/>
        <v>6.2891613032406346E-3</v>
      </c>
      <c r="BM261" s="215">
        <f t="shared" si="245"/>
        <v>6.1032884964959877E-3</v>
      </c>
      <c r="BN261" s="215">
        <f t="shared" ref="BN261:CB261" si="246">+BN50</f>
        <v>5.9229090613825202E-3</v>
      </c>
      <c r="BO261" s="215">
        <f t="shared" si="246"/>
        <v>5.7478606442326538E-3</v>
      </c>
      <c r="BP261" s="215">
        <f t="shared" si="246"/>
        <v>5.5779856896548295E-3</v>
      </c>
      <c r="BQ261" s="215">
        <f t="shared" si="246"/>
        <v>5.4131312987230227E-3</v>
      </c>
      <c r="BR261" s="215">
        <f t="shared" si="246"/>
        <v>5.2531490913573934E-3</v>
      </c>
      <c r="BS261" s="215">
        <f t="shared" si="246"/>
        <v>5.0978950727721866E-3</v>
      </c>
      <c r="BT261" s="215">
        <f t="shared" si="246"/>
        <v>4.9472295038707143E-3</v>
      </c>
      <c r="BU261" s="215">
        <f t="shared" si="246"/>
        <v>4.8010167754707371E-3</v>
      </c>
      <c r="BV261" s="215">
        <f t="shared" si="246"/>
        <v>4.6591252862470383E-3</v>
      </c>
      <c r="BW261" s="215">
        <f t="shared" si="246"/>
        <v>4.5214273242813524E-3</v>
      </c>
      <c r="BX261" s="215">
        <f t="shared" si="246"/>
        <v>4.3877989521130195E-3</v>
      </c>
      <c r="BY261" s="215">
        <f t="shared" si="246"/>
        <v>4.2581198951869058E-3</v>
      </c>
      <c r="BZ261" s="215">
        <f t="shared" si="246"/>
        <v>4.1322734335981735E-3</v>
      </c>
      <c r="CA261" s="215">
        <f t="shared" si="246"/>
        <v>4.0101462970365057E-3</v>
      </c>
      <c r="CB261" s="215">
        <f t="shared" si="246"/>
        <v>3.8916285628351655E-3</v>
      </c>
      <c r="CC261" s="215">
        <f>+CC50</f>
        <v>3.7766135570331855E-3</v>
      </c>
      <c r="CD261" s="215">
        <f>+CD50</f>
        <v>3.6649977583615989E-3</v>
      </c>
    </row>
    <row r="262" spans="1:82" s="148" customFormat="1" ht="17.399999999999999" customHeight="1" x14ac:dyDescent="0.25">
      <c r="A262" s="215" t="s">
        <v>250</v>
      </c>
      <c r="B262" s="215">
        <f t="shared" ref="B262:AG262" si="247">+B148</f>
        <v>0.29135476859999998</v>
      </c>
      <c r="C262" s="215">
        <f t="shared" si="247"/>
        <v>0.27030248877941276</v>
      </c>
      <c r="D262" s="215">
        <f t="shared" si="247"/>
        <v>0.25152481702390533</v>
      </c>
      <c r="E262" s="215">
        <f t="shared" si="247"/>
        <v>0.23472665354167427</v>
      </c>
      <c r="F262" s="215">
        <f t="shared" si="247"/>
        <v>0.21965682908818801</v>
      </c>
      <c r="G262" s="215">
        <f t="shared" si="247"/>
        <v>0.20610082044752318</v>
      </c>
      <c r="H262" s="215">
        <f t="shared" si="247"/>
        <v>0.19387478574775385</v>
      </c>
      <c r="I262" s="215">
        <f t="shared" si="247"/>
        <v>0.18282066179828968</v>
      </c>
      <c r="J262" s="215">
        <f t="shared" si="247"/>
        <v>0.17280211939389492</v>
      </c>
      <c r="K262" s="215">
        <f t="shared" si="247"/>
        <v>0.16370121441374522</v>
      </c>
      <c r="L262" s="215">
        <f t="shared" si="247"/>
        <v>0.15541560531513549</v>
      </c>
      <c r="M262" s="215">
        <f t="shared" si="247"/>
        <v>0.14785623336870707</v>
      </c>
      <c r="N262" s="215">
        <f t="shared" si="247"/>
        <v>0.14094538229206927</v>
      </c>
      <c r="O262" s="215">
        <f t="shared" si="247"/>
        <v>0.13461505002233964</v>
      </c>
      <c r="P262" s="215">
        <f t="shared" si="247"/>
        <v>0.12880557815339819</v>
      </c>
      <c r="Q262" s="215">
        <f t="shared" si="247"/>
        <v>0.12346449476466077</v>
      </c>
      <c r="R262" s="319">
        <f t="shared" si="247"/>
        <v>0.11854553453668568</v>
      </c>
      <c r="S262" s="215">
        <f t="shared" si="247"/>
        <v>0.11400780661292644</v>
      </c>
      <c r="T262" s="215">
        <f t="shared" si="247"/>
        <v>0.10981508595969806</v>
      </c>
      <c r="U262" s="215">
        <f t="shared" si="247"/>
        <v>0.10593520825840209</v>
      </c>
      <c r="V262" s="215">
        <f t="shared" si="247"/>
        <v>0.10233955183958519</v>
      </c>
      <c r="W262" s="215">
        <f t="shared" si="247"/>
        <v>9.9002592998334138E-2</v>
      </c>
      <c r="X262" s="215">
        <f t="shared" si="247"/>
        <v>9.5901523341905603E-2</v>
      </c>
      <c r="Y262" s="215">
        <f t="shared" si="247"/>
        <v>9.3015919714072692E-2</v>
      </c>
      <c r="Z262" s="215">
        <f t="shared" si="247"/>
        <v>9.0327458796542012E-2</v>
      </c>
      <c r="AA262" s="215">
        <f t="shared" si="247"/>
        <v>8.7819669769865785E-2</v>
      </c>
      <c r="AB262" s="215">
        <f t="shared" si="247"/>
        <v>8.5477719475694741E-2</v>
      </c>
      <c r="AC262" s="215">
        <f t="shared" si="247"/>
        <v>8.3288225400056037E-2</v>
      </c>
      <c r="AD262" s="215">
        <f t="shared" si="247"/>
        <v>8.1231831787924591E-2</v>
      </c>
      <c r="AE262" s="215">
        <f t="shared" si="247"/>
        <v>7.9226210714981052E-2</v>
      </c>
      <c r="AF262" s="215">
        <f t="shared" si="247"/>
        <v>7.7270108602766313E-2</v>
      </c>
      <c r="AG262" s="215">
        <f t="shared" si="247"/>
        <v>7.5362302823783714E-2</v>
      </c>
      <c r="AH262" s="215">
        <f t="shared" ref="AH262:BM262" si="248">+AH148</f>
        <v>7.3501600937317058E-2</v>
      </c>
      <c r="AI262" s="215">
        <f t="shared" si="248"/>
        <v>7.1686839944116315E-2</v>
      </c>
      <c r="AJ262" s="215">
        <f t="shared" si="248"/>
        <v>6.9916885559485248E-2</v>
      </c>
      <c r="AK262" s="215">
        <f t="shared" si="248"/>
        <v>6.8190631504316562E-2</v>
      </c>
      <c r="AL262" s="215">
        <f t="shared" si="248"/>
        <v>6.6506998813631438E-2</v>
      </c>
      <c r="AM262" s="215">
        <f t="shared" si="248"/>
        <v>6.4864935162191301E-2</v>
      </c>
      <c r="AN262" s="215">
        <f t="shared" si="248"/>
        <v>6.3263414206760293E-2</v>
      </c>
      <c r="AO262" s="215">
        <f t="shared" si="248"/>
        <v>6.170143494460735E-2</v>
      </c>
      <c r="AP262" s="215">
        <f t="shared" si="248"/>
        <v>6.0178021087846881E-2</v>
      </c>
      <c r="AQ262" s="215">
        <f t="shared" si="248"/>
        <v>5.8692220453227084E-2</v>
      </c>
      <c r="AR262" s="215">
        <f t="shared" si="248"/>
        <v>5.7243104366984411E-2</v>
      </c>
      <c r="AS262" s="215">
        <f t="shared" si="248"/>
        <v>5.5829767084392232E-2</v>
      </c>
      <c r="AT262" s="215">
        <f t="shared" si="248"/>
        <v>5.4451325223640885E-2</v>
      </c>
      <c r="AU262" s="215">
        <f t="shared" si="248"/>
        <v>5.3106917213695322E-2</v>
      </c>
      <c r="AV262" s="215">
        <f t="shared" si="248"/>
        <v>5.1795702755785128E-2</v>
      </c>
      <c r="AW262" s="215">
        <f t="shared" si="248"/>
        <v>5.0516862298190461E-2</v>
      </c>
      <c r="AX262" s="215">
        <f t="shared" si="248"/>
        <v>4.9269596523995533E-2</v>
      </c>
      <c r="AY262" s="215">
        <f t="shared" si="248"/>
        <v>4.8053125851489527E-2</v>
      </c>
      <c r="AZ262" s="215">
        <f t="shared" si="248"/>
        <v>4.686668994690265E-2</v>
      </c>
      <c r="BA262" s="215">
        <f t="shared" si="248"/>
        <v>4.5709547249172762E-2</v>
      </c>
      <c r="BB262" s="215">
        <f t="shared" si="248"/>
        <v>4.4580974506445596E-2</v>
      </c>
      <c r="BC262" s="215">
        <f t="shared" si="248"/>
        <v>4.3480266324018794E-2</v>
      </c>
      <c r="BD262" s="215">
        <f t="shared" si="248"/>
        <v>4.2406734723447241E-2</v>
      </c>
      <c r="BE262" s="215">
        <f t="shared" si="248"/>
        <v>4.1359708712534166E-2</v>
      </c>
      <c r="BF262" s="215">
        <f t="shared" si="248"/>
        <v>4.0338533865939157E-2</v>
      </c>
      <c r="BG262" s="215">
        <f t="shared" si="248"/>
        <v>3.9342571916141038E-2</v>
      </c>
      <c r="BH262" s="215">
        <f t="shared" si="248"/>
        <v>3.8371200354499868E-2</v>
      </c>
      <c r="BI262" s="215">
        <f t="shared" si="248"/>
        <v>3.742381204216879E-2</v>
      </c>
      <c r="BJ262" s="215">
        <f t="shared" si="248"/>
        <v>3.6499814830612494E-2</v>
      </c>
      <c r="BK262" s="215">
        <f t="shared" si="248"/>
        <v>3.5598631191495103E-2</v>
      </c>
      <c r="BL262" s="215">
        <f t="shared" si="248"/>
        <v>3.4719697855706146E-2</v>
      </c>
      <c r="BM262" s="215">
        <f t="shared" si="248"/>
        <v>3.3862465461299049E-2</v>
      </c>
      <c r="BN262" s="215">
        <f t="shared" ref="BN262:CB262" si="249">+BN148</f>
        <v>3.3026398210122029E-2</v>
      </c>
      <c r="BO262" s="215">
        <f t="shared" si="249"/>
        <v>3.2210973532926797E-2</v>
      </c>
      <c r="BP262" s="215">
        <f t="shared" si="249"/>
        <v>3.1415681762745784E-2</v>
      </c>
      <c r="BQ262" s="215">
        <f t="shared" si="249"/>
        <v>3.0640025816333682E-2</v>
      </c>
      <c r="BR262" s="215">
        <f t="shared" si="249"/>
        <v>2.9883520883474245E-2</v>
      </c>
      <c r="BS262" s="215">
        <f t="shared" si="249"/>
        <v>2.9145694123958107E-2</v>
      </c>
      <c r="BT262" s="215">
        <f t="shared" si="249"/>
        <v>2.8426084372042273E-2</v>
      </c>
      <c r="BU262" s="215">
        <f t="shared" si="249"/>
        <v>2.7724241848206509E-2</v>
      </c>
      <c r="BV262" s="215">
        <f t="shared" si="249"/>
        <v>2.7039727878026509E-2</v>
      </c>
      <c r="BW262" s="215">
        <f t="shared" si="249"/>
        <v>2.6372114617988086E-2</v>
      </c>
      <c r="BX262" s="215">
        <f t="shared" si="249"/>
        <v>2.5720984788071066E-2</v>
      </c>
      <c r="BY262" s="215">
        <f t="shared" si="249"/>
        <v>2.5085931410935673E-2</v>
      </c>
      <c r="BZ262" s="215">
        <f t="shared" si="249"/>
        <v>2.4466557557548459E-2</v>
      </c>
      <c r="CA262" s="215">
        <f t="shared" si="249"/>
        <v>2.3862476099088724E-2</v>
      </c>
      <c r="CB262" s="215">
        <f t="shared" si="249"/>
        <v>2.3273309464980414E-2</v>
      </c>
      <c r="CC262" s="215">
        <f>+CC148</f>
        <v>2.2698689406898207E-2</v>
      </c>
      <c r="CD262" s="215">
        <f>+CD148</f>
        <v>2.2138256768600335E-2</v>
      </c>
    </row>
    <row r="263" spans="1:82" s="148" customFormat="1" ht="17.399999999999999" customHeight="1" x14ac:dyDescent="0.25">
      <c r="A263" s="215" t="s">
        <v>251</v>
      </c>
      <c r="B263" s="215">
        <f t="shared" ref="B263:AG263" si="250">+B146</f>
        <v>0.40789667603999996</v>
      </c>
      <c r="C263" s="215">
        <f t="shared" si="250"/>
        <v>0.37521364223692227</v>
      </c>
      <c r="D263" s="215">
        <f t="shared" si="250"/>
        <v>0.34616102942914972</v>
      </c>
      <c r="E263" s="215">
        <f t="shared" si="250"/>
        <v>0.32025517792592179</v>
      </c>
      <c r="F263" s="215">
        <f t="shared" si="250"/>
        <v>0.29708586134177428</v>
      </c>
      <c r="G263" s="215">
        <f t="shared" si="250"/>
        <v>0.27630391241246077</v>
      </c>
      <c r="H263" s="215">
        <f t="shared" si="250"/>
        <v>0.2576111215623279</v>
      </c>
      <c r="I263" s="215">
        <f t="shared" si="250"/>
        <v>0.24075195900562271</v>
      </c>
      <c r="J263" s="215">
        <f t="shared" si="250"/>
        <v>0.22550676580903287</v>
      </c>
      <c r="K263" s="215">
        <f t="shared" si="250"/>
        <v>0.21168613288877425</v>
      </c>
      <c r="L263" s="215">
        <f t="shared" si="250"/>
        <v>0.19912624431001735</v>
      </c>
      <c r="M263" s="215">
        <f t="shared" si="250"/>
        <v>0.18768500623240253</v>
      </c>
      <c r="N263" s="215">
        <f t="shared" si="250"/>
        <v>0.17723881823227708</v>
      </c>
      <c r="O263" s="215">
        <f t="shared" si="250"/>
        <v>0.1676798716840768</v>
      </c>
      <c r="P263" s="215">
        <f t="shared" si="250"/>
        <v>0.158913882046755</v>
      </c>
      <c r="Q263" s="215">
        <f t="shared" si="250"/>
        <v>0.15085817954056988</v>
      </c>
      <c r="R263" s="319">
        <f t="shared" si="250"/>
        <v>0.14344009678938965</v>
      </c>
      <c r="S263" s="215">
        <f t="shared" si="250"/>
        <v>0.13794944600164097</v>
      </c>
      <c r="T263" s="215">
        <f t="shared" si="250"/>
        <v>0.13287625401123465</v>
      </c>
      <c r="U263" s="215">
        <f t="shared" si="250"/>
        <v>0.12818160199266654</v>
      </c>
      <c r="V263" s="215">
        <f t="shared" si="250"/>
        <v>0.12383085772589808</v>
      </c>
      <c r="W263" s="215">
        <f t="shared" si="250"/>
        <v>0.1197931375279843</v>
      </c>
      <c r="X263" s="215">
        <f t="shared" si="250"/>
        <v>0.11604084324370578</v>
      </c>
      <c r="Y263" s="215">
        <f t="shared" si="250"/>
        <v>0.11254926285402796</v>
      </c>
      <c r="Z263" s="215">
        <f t="shared" si="250"/>
        <v>0.10929622514381583</v>
      </c>
      <c r="AA263" s="215">
        <f t="shared" si="250"/>
        <v>0.1062618004215376</v>
      </c>
      <c r="AB263" s="215">
        <f t="shared" si="250"/>
        <v>0.10342804056559063</v>
      </c>
      <c r="AC263" s="215">
        <f t="shared" si="250"/>
        <v>0.10077875273406781</v>
      </c>
      <c r="AD263" s="215">
        <f t="shared" si="250"/>
        <v>9.8290516463388752E-2</v>
      </c>
      <c r="AE263" s="215">
        <f t="shared" si="250"/>
        <v>9.5863714965127064E-2</v>
      </c>
      <c r="AF263" s="215">
        <f t="shared" si="250"/>
        <v>9.3496831409347239E-2</v>
      </c>
      <c r="AG263" s="215">
        <f t="shared" si="250"/>
        <v>9.1188386416778289E-2</v>
      </c>
      <c r="AH263" s="215">
        <f t="shared" ref="AH263:BM263" si="251">+AH146</f>
        <v>8.893693713415364E-2</v>
      </c>
      <c r="AI263" s="215">
        <f t="shared" si="251"/>
        <v>8.6741076332380734E-2</v>
      </c>
      <c r="AJ263" s="215">
        <f t="shared" si="251"/>
        <v>8.4599431526977145E-2</v>
      </c>
      <c r="AK263" s="215">
        <f t="shared" si="251"/>
        <v>8.2510664120223037E-2</v>
      </c>
      <c r="AL263" s="215">
        <f t="shared" si="251"/>
        <v>8.0473468564494041E-2</v>
      </c>
      <c r="AM263" s="215">
        <f t="shared" si="251"/>
        <v>7.8486571546251466E-2</v>
      </c>
      <c r="AN263" s="215">
        <f t="shared" si="251"/>
        <v>7.654873119017995E-2</v>
      </c>
      <c r="AO263" s="215">
        <f t="shared" si="251"/>
        <v>7.4658736282974897E-2</v>
      </c>
      <c r="AP263" s="215">
        <f t="shared" si="251"/>
        <v>7.2815405516294729E-2</v>
      </c>
      <c r="AQ263" s="215">
        <f t="shared" si="251"/>
        <v>7.1017586748404776E-2</v>
      </c>
      <c r="AR263" s="215">
        <f t="shared" si="251"/>
        <v>6.9264156284051137E-2</v>
      </c>
      <c r="AS263" s="215">
        <f t="shared" si="251"/>
        <v>6.7554018172114594E-2</v>
      </c>
      <c r="AT263" s="215">
        <f t="shared" si="251"/>
        <v>6.5886103520605463E-2</v>
      </c>
      <c r="AU263" s="215">
        <f t="shared" si="251"/>
        <v>6.4259369828571333E-2</v>
      </c>
      <c r="AV263" s="215">
        <f t="shared" si="251"/>
        <v>6.2672800334499998E-2</v>
      </c>
      <c r="AW263" s="215">
        <f t="shared" si="251"/>
        <v>6.1125403380810454E-2</v>
      </c>
      <c r="AX263" s="215">
        <f t="shared" si="251"/>
        <v>5.961621179403459E-2</v>
      </c>
      <c r="AY263" s="215">
        <f t="shared" si="251"/>
        <v>5.8144282280302328E-2</v>
      </c>
      <c r="AZ263" s="215">
        <f t="shared" si="251"/>
        <v>5.6708694835752207E-2</v>
      </c>
      <c r="BA263" s="215">
        <f t="shared" si="251"/>
        <v>5.5308552171499041E-2</v>
      </c>
      <c r="BB263" s="215">
        <f t="shared" si="251"/>
        <v>5.3942979152799171E-2</v>
      </c>
      <c r="BC263" s="215">
        <f t="shared" si="251"/>
        <v>5.2611122252062742E-2</v>
      </c>
      <c r="BD263" s="215">
        <f t="shared" si="251"/>
        <v>5.1312149015371157E-2</v>
      </c>
      <c r="BE263" s="215">
        <f t="shared" si="251"/>
        <v>5.0045247542166341E-2</v>
      </c>
      <c r="BF263" s="215">
        <f t="shared" si="251"/>
        <v>4.8809625977786375E-2</v>
      </c>
      <c r="BG263" s="215">
        <f t="shared" si="251"/>
        <v>4.7604512018530658E-2</v>
      </c>
      <c r="BH263" s="215">
        <f t="shared" si="251"/>
        <v>4.6429152428944839E-2</v>
      </c>
      <c r="BI263" s="215">
        <f t="shared" si="251"/>
        <v>4.5282812571024234E-2</v>
      </c>
      <c r="BJ263" s="215">
        <f t="shared" si="251"/>
        <v>4.4164775945041118E-2</v>
      </c>
      <c r="BK263" s="215">
        <f t="shared" si="251"/>
        <v>4.307434374170907E-2</v>
      </c>
      <c r="BL263" s="215">
        <f t="shared" si="251"/>
        <v>4.2010834405404436E-2</v>
      </c>
      <c r="BM263" s="215">
        <f t="shared" si="251"/>
        <v>4.0973583208171849E-2</v>
      </c>
      <c r="BN263" s="215">
        <f t="shared" ref="BN263:CB263" si="252">+BN146</f>
        <v>3.9961941834247651E-2</v>
      </c>
      <c r="BO263" s="215">
        <f t="shared" si="252"/>
        <v>3.8975277974841425E-2</v>
      </c>
      <c r="BP263" s="215">
        <f t="shared" si="252"/>
        <v>3.8012974932922397E-2</v>
      </c>
      <c r="BQ263" s="215">
        <f t="shared" si="252"/>
        <v>3.7074431237763758E-2</v>
      </c>
      <c r="BR263" s="215">
        <f t="shared" si="252"/>
        <v>3.6159060269003833E-2</v>
      </c>
      <c r="BS263" s="215">
        <f t="shared" si="252"/>
        <v>3.5266289889989311E-2</v>
      </c>
      <c r="BT263" s="215">
        <f t="shared" si="252"/>
        <v>3.4395562090171146E-2</v>
      </c>
      <c r="BU263" s="215">
        <f t="shared" si="252"/>
        <v>3.3546332636329876E-2</v>
      </c>
      <c r="BV263" s="215">
        <f t="shared" si="252"/>
        <v>3.2718070732412077E-2</v>
      </c>
      <c r="BW263" s="215">
        <f t="shared" si="252"/>
        <v>3.1910258687765584E-2</v>
      </c>
      <c r="BX263" s="215">
        <f t="shared" si="252"/>
        <v>3.1122391593565987E-2</v>
      </c>
      <c r="BY263" s="215">
        <f t="shared" si="252"/>
        <v>3.0353977007232164E-2</v>
      </c>
      <c r="BZ263" s="215">
        <f t="shared" si="252"/>
        <v>2.9604534644633633E-2</v>
      </c>
      <c r="CA263" s="215">
        <f t="shared" si="252"/>
        <v>2.8873596079897354E-2</v>
      </c>
      <c r="CB263" s="215">
        <f t="shared" si="252"/>
        <v>2.8160704452626299E-2</v>
      </c>
      <c r="CC263" s="215">
        <f>+CC146</f>
        <v>2.7465414182346829E-2</v>
      </c>
      <c r="CD263" s="215">
        <f>+CD146</f>
        <v>2.6787290690006405E-2</v>
      </c>
    </row>
    <row r="264" spans="1:82" s="148" customFormat="1" ht="17.399999999999999" customHeight="1" x14ac:dyDescent="0.25">
      <c r="A264" s="215" t="s">
        <v>252</v>
      </c>
      <c r="B264" s="215">
        <f t="shared" ref="B264:AG264" si="253">+B25</f>
        <v>695.17728590164177</v>
      </c>
      <c r="C264" s="215">
        <f t="shared" si="253"/>
        <v>661.27308959418701</v>
      </c>
      <c r="D264" s="215">
        <f t="shared" si="253"/>
        <v>629.02242045248761</v>
      </c>
      <c r="E264" s="215">
        <f t="shared" si="253"/>
        <v>598.34463500506592</v>
      </c>
      <c r="F264" s="215">
        <f t="shared" si="253"/>
        <v>569.16302280895854</v>
      </c>
      <c r="G264" s="215">
        <f t="shared" si="253"/>
        <v>541.40461463365239</v>
      </c>
      <c r="H264" s="215">
        <f t="shared" si="253"/>
        <v>515</v>
      </c>
      <c r="I264" s="215">
        <f t="shared" si="253"/>
        <v>512.43142678423135</v>
      </c>
      <c r="J264" s="215">
        <f t="shared" si="253"/>
        <v>509.87566438082149</v>
      </c>
      <c r="K264" s="215">
        <f t="shared" si="253"/>
        <v>507.33264889557722</v>
      </c>
      <c r="L264" s="215">
        <f t="shared" si="253"/>
        <v>504.80231675297892</v>
      </c>
      <c r="M264" s="215">
        <f t="shared" si="253"/>
        <v>502.28460469459128</v>
      </c>
      <c r="N264" s="215">
        <f t="shared" si="253"/>
        <v>499.77944977748166</v>
      </c>
      <c r="O264" s="215">
        <f t="shared" si="253"/>
        <v>497.28678937264669</v>
      </c>
      <c r="P264" s="215">
        <f t="shared" si="253"/>
        <v>494.80656116344642</v>
      </c>
      <c r="Q264" s="215">
        <f t="shared" si="253"/>
        <v>492.33870314404641</v>
      </c>
      <c r="R264" s="319">
        <f t="shared" si="253"/>
        <v>489.88315361786766</v>
      </c>
      <c r="S264" s="215">
        <f t="shared" si="253"/>
        <v>487.43985119604412</v>
      </c>
      <c r="T264" s="215">
        <f t="shared" si="253"/>
        <v>485.00873479588802</v>
      </c>
      <c r="U264" s="215">
        <f t="shared" si="253"/>
        <v>482.58974363936272</v>
      </c>
      <c r="V264" s="215">
        <f t="shared" si="253"/>
        <v>480.18281725156328</v>
      </c>
      <c r="W264" s="215">
        <f t="shared" si="253"/>
        <v>477.78789545920466</v>
      </c>
      <c r="X264" s="215">
        <f t="shared" si="253"/>
        <v>475.40491838911737</v>
      </c>
      <c r="Y264" s="215">
        <f t="shared" si="253"/>
        <v>473.0338264667505</v>
      </c>
      <c r="Z264" s="215">
        <f t="shared" si="253"/>
        <v>470.6745604146825</v>
      </c>
      <c r="AA264" s="215">
        <f t="shared" si="253"/>
        <v>468.32706125113918</v>
      </c>
      <c r="AB264" s="215">
        <f t="shared" si="253"/>
        <v>465.99127028851916</v>
      </c>
      <c r="AC264" s="215">
        <f t="shared" si="253"/>
        <v>463.6671291319268</v>
      </c>
      <c r="AD264" s="215">
        <f t="shared" si="253"/>
        <v>461.35457967771208</v>
      </c>
      <c r="AE264" s="215">
        <f t="shared" si="253"/>
        <v>459.05356411201819</v>
      </c>
      <c r="AF264" s="215">
        <f t="shared" si="253"/>
        <v>456.76402490933617</v>
      </c>
      <c r="AG264" s="215">
        <f t="shared" si="253"/>
        <v>454.4859048310667</v>
      </c>
      <c r="AH264" s="215">
        <f t="shared" ref="AH264:BM264" si="254">+AH25</f>
        <v>452.21914692408916</v>
      </c>
      <c r="AI264" s="215">
        <f t="shared" si="254"/>
        <v>449.96369451933782</v>
      </c>
      <c r="AJ264" s="215">
        <f t="shared" si="254"/>
        <v>447.71949123038507</v>
      </c>
      <c r="AK264" s="215">
        <f t="shared" si="254"/>
        <v>445.48648095203185</v>
      </c>
      <c r="AL264" s="215">
        <f t="shared" si="254"/>
        <v>443.26460785890487</v>
      </c>
      <c r="AM264" s="215">
        <f t="shared" si="254"/>
        <v>441.05381640406108</v>
      </c>
      <c r="AN264" s="215">
        <f t="shared" si="254"/>
        <v>438.85405131759893</v>
      </c>
      <c r="AO264" s="215">
        <f t="shared" si="254"/>
        <v>436.66525760527674</v>
      </c>
      <c r="AP264" s="215">
        <f t="shared" si="254"/>
        <v>434.48738054713766</v>
      </c>
      <c r="AQ264" s="215">
        <f t="shared" si="254"/>
        <v>432.32036569614183</v>
      </c>
      <c r="AR264" s="215">
        <f t="shared" si="254"/>
        <v>430.16415887680512</v>
      </c>
      <c r="AS264" s="215">
        <f t="shared" si="254"/>
        <v>428.01870618384476</v>
      </c>
      <c r="AT264" s="215">
        <f t="shared" si="254"/>
        <v>425.88395398083162</v>
      </c>
      <c r="AU264" s="215">
        <f t="shared" si="254"/>
        <v>423.7598488988495</v>
      </c>
      <c r="AV264" s="215">
        <f t="shared" si="254"/>
        <v>421.64633783516069</v>
      </c>
      <c r="AW264" s="215">
        <f t="shared" si="254"/>
        <v>419.54336795187851</v>
      </c>
      <c r="AX264" s="215">
        <f t="shared" si="254"/>
        <v>417.45088667464637</v>
      </c>
      <c r="AY264" s="215">
        <f t="shared" si="254"/>
        <v>415.36884169132338</v>
      </c>
      <c r="AZ264" s="215">
        <f t="shared" si="254"/>
        <v>413.29718095067648</v>
      </c>
      <c r="BA264" s="215">
        <f t="shared" si="254"/>
        <v>411.23585266107926</v>
      </c>
      <c r="BB264" s="215">
        <f t="shared" si="254"/>
        <v>409.18480528921708</v>
      </c>
      <c r="BC264" s="215">
        <f t="shared" si="254"/>
        <v>407.14398755879887</v>
      </c>
      <c r="BD264" s="215">
        <f t="shared" si="254"/>
        <v>405.11334844927507</v>
      </c>
      <c r="BE264" s="215">
        <f t="shared" si="254"/>
        <v>403.09283719456215</v>
      </c>
      <c r="BF264" s="215">
        <f t="shared" si="254"/>
        <v>401.08240328177357</v>
      </c>
      <c r="BG264" s="215">
        <f t="shared" si="254"/>
        <v>399.08199644995676</v>
      </c>
      <c r="BH264" s="215">
        <f t="shared" si="254"/>
        <v>397.09156668883674</v>
      </c>
      <c r="BI264" s="215">
        <f t="shared" si="254"/>
        <v>395.11106423756581</v>
      </c>
      <c r="BJ264" s="215">
        <f t="shared" si="254"/>
        <v>393.14043958347952</v>
      </c>
      <c r="BK264" s="215">
        <f t="shared" si="254"/>
        <v>391.17964346085887</v>
      </c>
      <c r="BL264" s="215">
        <f t="shared" si="254"/>
        <v>389.22862684969874</v>
      </c>
      <c r="BM264" s="215">
        <f t="shared" si="254"/>
        <v>387.28734097448216</v>
      </c>
      <c r="BN264" s="215">
        <f t="shared" ref="BN264:CB264" si="255">+BN25</f>
        <v>385.35573730296119</v>
      </c>
      <c r="BO264" s="215">
        <f t="shared" si="255"/>
        <v>383.43376754494341</v>
      </c>
      <c r="BP264" s="215">
        <f t="shared" si="255"/>
        <v>381.52138365108482</v>
      </c>
      <c r="BQ264" s="215">
        <f t="shared" si="255"/>
        <v>379.61853781168838</v>
      </c>
      <c r="BR264" s="215">
        <f t="shared" si="255"/>
        <v>377.72518245550907</v>
      </c>
      <c r="BS264" s="215">
        <f t="shared" si="255"/>
        <v>375.84127024856434</v>
      </c>
      <c r="BT264" s="215">
        <f t="shared" si="255"/>
        <v>373.96675409295091</v>
      </c>
      <c r="BU264" s="215">
        <f t="shared" si="255"/>
        <v>372.10158712566727</v>
      </c>
      <c r="BV264" s="215">
        <f t="shared" si="255"/>
        <v>370.24572271744205</v>
      </c>
      <c r="BW264" s="215">
        <f t="shared" si="255"/>
        <v>368.39911447156845</v>
      </c>
      <c r="BX264" s="215">
        <f t="shared" si="255"/>
        <v>366.56171622274411</v>
      </c>
      <c r="BY264" s="215">
        <f t="shared" si="255"/>
        <v>364.73348203591712</v>
      </c>
      <c r="BZ264" s="215">
        <f t="shared" si="255"/>
        <v>362.91436620513758</v>
      </c>
      <c r="CA264" s="215">
        <f t="shared" si="255"/>
        <v>361.10432325241493</v>
      </c>
      <c r="CB264" s="215">
        <f t="shared" si="255"/>
        <v>359.30330792658111</v>
      </c>
      <c r="CC264" s="215">
        <f>+CC25</f>
        <v>357.5112752021592</v>
      </c>
      <c r="CD264" s="215">
        <f>+CD25</f>
        <v>355.72818027823774</v>
      </c>
    </row>
    <row r="265" spans="1:82" s="148" customFormat="1" ht="17.399999999999999" customHeight="1" x14ac:dyDescent="0.25">
      <c r="A265" s="215" t="s">
        <v>253</v>
      </c>
      <c r="B265" s="215">
        <f t="shared" ref="B265:AG265" si="256">+B150</f>
        <v>42.771304964437469</v>
      </c>
      <c r="C265" s="215">
        <f t="shared" si="256"/>
        <v>42.910322570830182</v>
      </c>
      <c r="D265" s="215">
        <f t="shared" si="256"/>
        <v>39.161087138650821</v>
      </c>
      <c r="E265" s="215">
        <f t="shared" si="256"/>
        <v>39.610176158234353</v>
      </c>
      <c r="F265" s="215">
        <f t="shared" si="256"/>
        <v>39.689695199427639</v>
      </c>
      <c r="G265" s="215">
        <f t="shared" si="256"/>
        <v>39.539044105365676</v>
      </c>
      <c r="H265" s="215">
        <f t="shared" si="256"/>
        <v>39.025153885293903</v>
      </c>
      <c r="I265" s="215">
        <f t="shared" si="256"/>
        <v>38.806874362397721</v>
      </c>
      <c r="J265" s="215">
        <f t="shared" si="256"/>
        <v>38.33004541214072</v>
      </c>
      <c r="K265" s="215">
        <f t="shared" si="256"/>
        <v>37.564562931415566</v>
      </c>
      <c r="L265" s="215">
        <f t="shared" si="256"/>
        <v>36.476972340695376</v>
      </c>
      <c r="M265" s="215">
        <f t="shared" si="256"/>
        <v>35.029434239983438</v>
      </c>
      <c r="N265" s="215">
        <f t="shared" si="256"/>
        <v>32.830843748315466</v>
      </c>
      <c r="O265" s="215">
        <f t="shared" si="256"/>
        <v>30.445897937607356</v>
      </c>
      <c r="P265" s="215">
        <f t="shared" si="256"/>
        <v>27.536673769229271</v>
      </c>
      <c r="Q265" s="215">
        <f t="shared" si="256"/>
        <v>24.038687036923282</v>
      </c>
      <c r="R265" s="319">
        <f t="shared" si="256"/>
        <v>19.881301952450411</v>
      </c>
      <c r="S265" s="215">
        <f t="shared" si="256"/>
        <v>15.533358271486698</v>
      </c>
      <c r="T265" s="215">
        <f t="shared" si="256"/>
        <v>6.6276378310587045</v>
      </c>
      <c r="U265" s="215">
        <f t="shared" si="256"/>
        <v>0.93693649415035984</v>
      </c>
      <c r="V265" s="215">
        <f t="shared" si="256"/>
        <v>-5.5880928693548402</v>
      </c>
      <c r="W265" s="215">
        <f t="shared" si="256"/>
        <v>-12.94593657030364</v>
      </c>
      <c r="X265" s="215">
        <f t="shared" si="256"/>
        <v>-13.663962670455703</v>
      </c>
      <c r="Y265" s="215">
        <f t="shared" si="256"/>
        <v>-14.439991104649168</v>
      </c>
      <c r="Z265" s="215">
        <f t="shared" si="256"/>
        <v>-15.273178575756695</v>
      </c>
      <c r="AA265" s="215">
        <f t="shared" si="256"/>
        <v>-16.164593473980936</v>
      </c>
      <c r="AB265" s="215">
        <f t="shared" si="256"/>
        <v>-17.116524814958328</v>
      </c>
      <c r="AC265" s="215">
        <f t="shared" si="256"/>
        <v>-18.132044342427989</v>
      </c>
      <c r="AD265" s="215">
        <f t="shared" si="256"/>
        <v>-19.213032772806695</v>
      </c>
      <c r="AE265" s="215">
        <f t="shared" si="256"/>
        <v>-20.344722439786732</v>
      </c>
      <c r="AF265" s="215">
        <f t="shared" si="256"/>
        <v>-21.528750528418243</v>
      </c>
      <c r="AG265" s="215">
        <f t="shared" si="256"/>
        <v>-22.76673178170854</v>
      </c>
      <c r="AH265" s="215">
        <f t="shared" ref="AH265:BM265" si="257">+AH150</f>
        <v>-24.060202631830194</v>
      </c>
      <c r="AI265" s="215">
        <f t="shared" si="257"/>
        <v>-25.410520170210255</v>
      </c>
      <c r="AJ265" s="215">
        <f t="shared" si="257"/>
        <v>-26.818666247877871</v>
      </c>
      <c r="AK265" s="215">
        <f t="shared" si="257"/>
        <v>-28.284860243755926</v>
      </c>
      <c r="AL265" s="215">
        <f t="shared" si="257"/>
        <v>-29.806607323734571</v>
      </c>
      <c r="AM265" s="215">
        <f t="shared" si="257"/>
        <v>-15.69029898177306</v>
      </c>
      <c r="AN265" s="215">
        <f t="shared" si="257"/>
        <v>-16.524433327412169</v>
      </c>
      <c r="AO265" s="215">
        <f t="shared" si="257"/>
        <v>-17.378932867314312</v>
      </c>
      <c r="AP265" s="215">
        <f t="shared" si="257"/>
        <v>-18.257287650936625</v>
      </c>
      <c r="AQ265" s="215">
        <f t="shared" si="257"/>
        <v>-19.162183357027292</v>
      </c>
      <c r="AR265" s="215">
        <f t="shared" si="257"/>
        <v>-20.095702124943077</v>
      </c>
      <c r="AS265" s="215">
        <f t="shared" si="257"/>
        <v>-21.059490364535492</v>
      </c>
      <c r="AT265" s="215">
        <f t="shared" si="257"/>
        <v>-22.054880135545226</v>
      </c>
      <c r="AU265" s="215">
        <f t="shared" si="257"/>
        <v>-23.082973756358079</v>
      </c>
      <c r="AV265" s="215">
        <f t="shared" si="257"/>
        <v>-24.144702376606755</v>
      </c>
      <c r="AW265" s="215">
        <f t="shared" si="257"/>
        <v>-25.240866499757693</v>
      </c>
      <c r="AX265" s="215">
        <f t="shared" si="257"/>
        <v>-26.372163917472086</v>
      </c>
      <c r="AY265" s="215">
        <f t="shared" si="257"/>
        <v>-27.539208753508731</v>
      </c>
      <c r="AZ265" s="215">
        <f t="shared" si="257"/>
        <v>-28.742544149151971</v>
      </c>
      <c r="BA265" s="215">
        <f t="shared" si="257"/>
        <v>-29.982650348391186</v>
      </c>
      <c r="BB265" s="215">
        <f t="shared" si="257"/>
        <v>-31.259949416173896</v>
      </c>
      <c r="BC265" s="215">
        <f t="shared" si="257"/>
        <v>-32.574807458667507</v>
      </c>
      <c r="BD265" s="215">
        <f t="shared" si="257"/>
        <v>-33.927534956608511</v>
      </c>
      <c r="BE265" s="215">
        <f t="shared" si="257"/>
        <v>-35.318385637610106</v>
      </c>
      <c r="BF265" s="215">
        <f t="shared" si="257"/>
        <v>-36.747554179065638</v>
      </c>
      <c r="BG265" s="215">
        <f t="shared" si="257"/>
        <v>0</v>
      </c>
      <c r="BH265" s="215">
        <f t="shared" si="257"/>
        <v>0</v>
      </c>
      <c r="BI265" s="215">
        <f t="shared" si="257"/>
        <v>0</v>
      </c>
      <c r="BJ265" s="215">
        <f t="shared" si="257"/>
        <v>0</v>
      </c>
      <c r="BK265" s="215">
        <f t="shared" si="257"/>
        <v>0</v>
      </c>
      <c r="BL265" s="215">
        <f t="shared" si="257"/>
        <v>0</v>
      </c>
      <c r="BM265" s="215">
        <f t="shared" si="257"/>
        <v>0</v>
      </c>
      <c r="BN265" s="215">
        <f t="shared" ref="BN265:CB265" si="258">+BN150</f>
        <v>0</v>
      </c>
      <c r="BO265" s="215">
        <f t="shared" si="258"/>
        <v>0</v>
      </c>
      <c r="BP265" s="215">
        <f t="shared" si="258"/>
        <v>0</v>
      </c>
      <c r="BQ265" s="215">
        <f t="shared" si="258"/>
        <v>0</v>
      </c>
      <c r="BR265" s="215">
        <f t="shared" si="258"/>
        <v>0</v>
      </c>
      <c r="BS265" s="215">
        <f t="shared" si="258"/>
        <v>0</v>
      </c>
      <c r="BT265" s="215">
        <f t="shared" si="258"/>
        <v>0</v>
      </c>
      <c r="BU265" s="215">
        <f t="shared" si="258"/>
        <v>0</v>
      </c>
      <c r="BV265" s="215">
        <f t="shared" si="258"/>
        <v>0</v>
      </c>
      <c r="BW265" s="215">
        <f t="shared" si="258"/>
        <v>0</v>
      </c>
      <c r="BX265" s="215">
        <f t="shared" si="258"/>
        <v>0</v>
      </c>
      <c r="BY265" s="215">
        <f t="shared" si="258"/>
        <v>0</v>
      </c>
      <c r="BZ265" s="215">
        <f t="shared" si="258"/>
        <v>0</v>
      </c>
      <c r="CA265" s="215">
        <f t="shared" si="258"/>
        <v>0</v>
      </c>
      <c r="CB265" s="215">
        <f t="shared" si="258"/>
        <v>0</v>
      </c>
      <c r="CC265" s="215">
        <f>+CC150</f>
        <v>0</v>
      </c>
      <c r="CD265" s="215">
        <f>+CD150</f>
        <v>0</v>
      </c>
    </row>
    <row r="266" spans="1:82" s="148" customFormat="1" ht="17.399999999999999" customHeight="1" x14ac:dyDescent="0.25">
      <c r="A266" s="215" t="s">
        <v>254</v>
      </c>
      <c r="B266" s="215">
        <f t="shared" ref="B266:AG266" si="259">+B152</f>
        <v>52.233304964437473</v>
      </c>
      <c r="C266" s="215">
        <f t="shared" si="259"/>
        <v>52.18594757083018</v>
      </c>
      <c r="D266" s="215">
        <f t="shared" si="259"/>
        <v>47.472144185531128</v>
      </c>
      <c r="E266" s="215">
        <f t="shared" si="259"/>
        <v>47.869865149474727</v>
      </c>
      <c r="F266" s="215">
        <f t="shared" si="259"/>
        <v>47.820539639976261</v>
      </c>
      <c r="G266" s="215">
        <f t="shared" si="259"/>
        <v>47.493984858033023</v>
      </c>
      <c r="H266" s="215">
        <f t="shared" si="259"/>
        <v>46.732212872411957</v>
      </c>
      <c r="I266" s="215">
        <f t="shared" si="259"/>
        <v>46.325108193582636</v>
      </c>
      <c r="J266" s="215">
        <f t="shared" si="259"/>
        <v>45.60896210778693</v>
      </c>
      <c r="K266" s="215">
        <f t="shared" si="259"/>
        <v>44.550740867021048</v>
      </c>
      <c r="L266" s="215">
        <f t="shared" si="259"/>
        <v>43.1142720066576</v>
      </c>
      <c r="M266" s="215">
        <f t="shared" si="259"/>
        <v>41.259109391285271</v>
      </c>
      <c r="N266" s="215">
        <f t="shared" si="259"/>
        <v>38.531170545329232</v>
      </c>
      <c r="O266" s="215">
        <f t="shared" si="259"/>
        <v>35.60116320516962</v>
      </c>
      <c r="P266" s="215">
        <f t="shared" si="259"/>
        <v>32.078561203384488</v>
      </c>
      <c r="Q266" s="215">
        <f t="shared" si="259"/>
        <v>27.896435949933871</v>
      </c>
      <c r="R266" s="319">
        <f t="shared" si="259"/>
        <v>22.982061067310855</v>
      </c>
      <c r="S266" s="215">
        <f t="shared" si="259"/>
        <v>17.885207301358243</v>
      </c>
      <c r="T266" s="215">
        <f t="shared" si="259"/>
        <v>7.6006486390654544</v>
      </c>
      <c r="U266" s="215">
        <f t="shared" si="259"/>
        <v>1.0702032393374854</v>
      </c>
      <c r="V266" s="215">
        <f t="shared" si="259"/>
        <v>-6.3573080720613397</v>
      </c>
      <c r="W266" s="215">
        <f t="shared" si="259"/>
        <v>-14.669061570303642</v>
      </c>
      <c r="X266" s="215">
        <f t="shared" si="259"/>
        <v>-15.421712670455705</v>
      </c>
      <c r="Y266" s="215">
        <f t="shared" si="259"/>
        <v>-16.23236610464917</v>
      </c>
      <c r="Z266" s="215">
        <f t="shared" si="259"/>
        <v>-17.100178575756697</v>
      </c>
      <c r="AA266" s="215">
        <f t="shared" si="259"/>
        <v>-18.02621847398094</v>
      </c>
      <c r="AB266" s="215">
        <f t="shared" si="259"/>
        <v>-19.01277481495833</v>
      </c>
      <c r="AC266" s="215">
        <f t="shared" si="259"/>
        <v>-20.062919342427989</v>
      </c>
      <c r="AD266" s="215">
        <f t="shared" si="259"/>
        <v>-21.178532772806697</v>
      </c>
      <c r="AE266" s="215">
        <f t="shared" si="259"/>
        <v>-22.344847439786736</v>
      </c>
      <c r="AF266" s="215">
        <f t="shared" si="259"/>
        <v>-23.563500528418242</v>
      </c>
      <c r="AG266" s="215">
        <f t="shared" si="259"/>
        <v>-24.836106781708541</v>
      </c>
      <c r="AH266" s="215">
        <f t="shared" ref="AH266:BM266" si="260">+AH152</f>
        <v>-26.1642026318302</v>
      </c>
      <c r="AI266" s="215">
        <f t="shared" si="260"/>
        <v>-27.549145170210256</v>
      </c>
      <c r="AJ266" s="215">
        <f t="shared" si="260"/>
        <v>-28.991916247877874</v>
      </c>
      <c r="AK266" s="215">
        <f t="shared" si="260"/>
        <v>-30.492735243755931</v>
      </c>
      <c r="AL266" s="215">
        <f t="shared" si="260"/>
        <v>-32.049107323734574</v>
      </c>
      <c r="AM266" s="215">
        <f t="shared" si="260"/>
        <v>-16.82886148177306</v>
      </c>
      <c r="AN266" s="215">
        <f t="shared" si="260"/>
        <v>-17.68030832741217</v>
      </c>
      <c r="AO266" s="215">
        <f t="shared" si="260"/>
        <v>-18.552120367314313</v>
      </c>
      <c r="AP266" s="215">
        <f t="shared" si="260"/>
        <v>-19.447787650936625</v>
      </c>
      <c r="AQ266" s="215">
        <f t="shared" si="260"/>
        <v>-20.369995857027291</v>
      </c>
      <c r="AR266" s="215">
        <f t="shared" si="260"/>
        <v>-21.320827124943079</v>
      </c>
      <c r="AS266" s="215">
        <f t="shared" si="260"/>
        <v>-22.301927864535493</v>
      </c>
      <c r="AT266" s="215">
        <f t="shared" si="260"/>
        <v>-23.314630135545226</v>
      </c>
      <c r="AU266" s="215">
        <f t="shared" si="260"/>
        <v>-24.360036256358079</v>
      </c>
      <c r="AV266" s="215">
        <f t="shared" si="260"/>
        <v>-25.439077376606754</v>
      </c>
      <c r="AW266" s="215">
        <f t="shared" si="260"/>
        <v>-26.552553999757691</v>
      </c>
      <c r="AX266" s="215">
        <f t="shared" si="260"/>
        <v>-27.701163917472091</v>
      </c>
      <c r="AY266" s="215">
        <f t="shared" si="260"/>
        <v>-28.885521253508731</v>
      </c>
      <c r="AZ266" s="215">
        <f t="shared" si="260"/>
        <v>-30.106169149151974</v>
      </c>
      <c r="BA266" s="215">
        <f t="shared" si="260"/>
        <v>-31.363587848391187</v>
      </c>
      <c r="BB266" s="215">
        <f t="shared" si="260"/>
        <v>-32.6581994161739</v>
      </c>
      <c r="BC266" s="215">
        <f t="shared" si="260"/>
        <v>-33.990369958667507</v>
      </c>
      <c r="BD266" s="215">
        <f t="shared" si="260"/>
        <v>-35.360409956608514</v>
      </c>
      <c r="BE266" s="215">
        <f t="shared" si="260"/>
        <v>-36.768573137610112</v>
      </c>
      <c r="BF266" s="215">
        <f t="shared" si="260"/>
        <v>-38.215054179065639</v>
      </c>
      <c r="BG266" s="215">
        <f t="shared" si="260"/>
        <v>0</v>
      </c>
      <c r="BH266" s="215">
        <f t="shared" si="260"/>
        <v>0</v>
      </c>
      <c r="BI266" s="215">
        <f t="shared" si="260"/>
        <v>0</v>
      </c>
      <c r="BJ266" s="215">
        <f t="shared" si="260"/>
        <v>0</v>
      </c>
      <c r="BK266" s="215">
        <f t="shared" si="260"/>
        <v>0</v>
      </c>
      <c r="BL266" s="215">
        <f t="shared" si="260"/>
        <v>0</v>
      </c>
      <c r="BM266" s="215">
        <f t="shared" si="260"/>
        <v>0</v>
      </c>
      <c r="BN266" s="215">
        <f t="shared" ref="BN266:CB266" si="261">+BN152</f>
        <v>0</v>
      </c>
      <c r="BO266" s="215">
        <f t="shared" si="261"/>
        <v>0</v>
      </c>
      <c r="BP266" s="215">
        <f t="shared" si="261"/>
        <v>0</v>
      </c>
      <c r="BQ266" s="215">
        <f t="shared" si="261"/>
        <v>0</v>
      </c>
      <c r="BR266" s="215">
        <f t="shared" si="261"/>
        <v>0</v>
      </c>
      <c r="BS266" s="215">
        <f t="shared" si="261"/>
        <v>0</v>
      </c>
      <c r="BT266" s="215">
        <f t="shared" si="261"/>
        <v>0</v>
      </c>
      <c r="BU266" s="215">
        <f t="shared" si="261"/>
        <v>0</v>
      </c>
      <c r="BV266" s="215">
        <f t="shared" si="261"/>
        <v>0</v>
      </c>
      <c r="BW266" s="215">
        <f t="shared" si="261"/>
        <v>0</v>
      </c>
      <c r="BX266" s="215">
        <f t="shared" si="261"/>
        <v>0</v>
      </c>
      <c r="BY266" s="215">
        <f t="shared" si="261"/>
        <v>0</v>
      </c>
      <c r="BZ266" s="215">
        <f t="shared" si="261"/>
        <v>0</v>
      </c>
      <c r="CA266" s="215">
        <f t="shared" si="261"/>
        <v>0</v>
      </c>
      <c r="CB266" s="215">
        <f t="shared" si="261"/>
        <v>0</v>
      </c>
      <c r="CC266" s="215">
        <f>+CC152</f>
        <v>0</v>
      </c>
      <c r="CD266" s="215">
        <f>+CD152</f>
        <v>0</v>
      </c>
    </row>
    <row r="267" spans="1:82" s="148" customFormat="1" ht="17.399999999999999" customHeight="1" x14ac:dyDescent="0.25">
      <c r="A267" s="215" t="s">
        <v>255</v>
      </c>
      <c r="B267" s="215">
        <f t="shared" ref="B267:AG267" si="262">+B151</f>
        <v>37.336200094628666</v>
      </c>
      <c r="C267" s="215">
        <f t="shared" si="262"/>
        <v>38.131322570830179</v>
      </c>
      <c r="D267" s="215">
        <f t="shared" si="262"/>
        <v>35.432521860355486</v>
      </c>
      <c r="E267" s="215">
        <f t="shared" si="262"/>
        <v>36.380195631335937</v>
      </c>
      <c r="F267" s="215">
        <f t="shared" si="262"/>
        <v>36.915396607896625</v>
      </c>
      <c r="G267" s="215">
        <f t="shared" si="262"/>
        <v>37.168540823530883</v>
      </c>
      <c r="H267" s="215">
        <f t="shared" si="262"/>
        <v>37.017635870961968</v>
      </c>
      <c r="I267" s="215">
        <f t="shared" si="262"/>
        <v>37.093653987624961</v>
      </c>
      <c r="J267" s="215">
        <f t="shared" si="262"/>
        <v>36.877832036288112</v>
      </c>
      <c r="K267" s="215">
        <f t="shared" si="262"/>
        <v>36.343351040765391</v>
      </c>
      <c r="L267" s="215">
        <f t="shared" si="262"/>
        <v>35.459704958715605</v>
      </c>
      <c r="M267" s="215">
        <f t="shared" si="262"/>
        <v>34.191730408568468</v>
      </c>
      <c r="N267" s="215">
        <f t="shared" si="262"/>
        <v>32.157896538615297</v>
      </c>
      <c r="O267" s="215">
        <f t="shared" si="262"/>
        <v>29.911272255487425</v>
      </c>
      <c r="P267" s="215">
        <f t="shared" si="262"/>
        <v>27.122672408100595</v>
      </c>
      <c r="Q267" s="215">
        <f t="shared" si="262"/>
        <v>23.729441462915776</v>
      </c>
      <c r="R267" s="319">
        <f t="shared" si="262"/>
        <v>19.662592026517785</v>
      </c>
      <c r="S267" s="215">
        <f t="shared" si="262"/>
        <v>15.387323051641006</v>
      </c>
      <c r="T267" s="215">
        <f t="shared" si="262"/>
        <v>6.5744244394286238</v>
      </c>
      <c r="U267" s="215">
        <f t="shared" si="262"/>
        <v>0.93051436848364488</v>
      </c>
      <c r="V267" s="215">
        <f t="shared" si="262"/>
        <v>-5.5554153564776678</v>
      </c>
      <c r="W267" s="215">
        <f t="shared" si="262"/>
        <v>-12.88137936671605</v>
      </c>
      <c r="X267" s="215">
        <f t="shared" si="262"/>
        <v>-13.605861187226871</v>
      </c>
      <c r="Y267" s="215">
        <f t="shared" si="262"/>
        <v>-14.387699769743218</v>
      </c>
      <c r="Z267" s="215">
        <f t="shared" si="262"/>
        <v>-15.226116374341341</v>
      </c>
      <c r="AA267" s="215">
        <f t="shared" si="262"/>
        <v>-16.122237492707118</v>
      </c>
      <c r="AB267" s="215">
        <f t="shared" si="262"/>
        <v>-17.07840443181189</v>
      </c>
      <c r="AC267" s="215">
        <f t="shared" si="262"/>
        <v>-18.097735997596192</v>
      </c>
      <c r="AD267" s="215">
        <f t="shared" si="262"/>
        <v>-19.182155262458082</v>
      </c>
      <c r="AE267" s="215">
        <f t="shared" si="262"/>
        <v>-20.316932680472981</v>
      </c>
      <c r="AF267" s="215">
        <f t="shared" si="262"/>
        <v>-21.503739745035865</v>
      </c>
      <c r="AG267" s="215">
        <f t="shared" si="262"/>
        <v>-22.7442220766644</v>
      </c>
      <c r="AH267" s="215">
        <f t="shared" ref="AH267:BM267" si="263">+AH151</f>
        <v>-24.03994389729047</v>
      </c>
      <c r="AI267" s="215">
        <f t="shared" si="263"/>
        <v>-25.392287309124505</v>
      </c>
      <c r="AJ267" s="215">
        <f t="shared" si="263"/>
        <v>-26.802256672900697</v>
      </c>
      <c r="AK267" s="215">
        <f t="shared" si="263"/>
        <v>-28.270091626276464</v>
      </c>
      <c r="AL267" s="215">
        <f t="shared" si="263"/>
        <v>-29.793315568003059</v>
      </c>
      <c r="AM267" s="215">
        <f t="shared" si="263"/>
        <v>-15.684317691693877</v>
      </c>
      <c r="AN267" s="215">
        <f t="shared" si="263"/>
        <v>-16.519050166340907</v>
      </c>
      <c r="AO267" s="215">
        <f t="shared" si="263"/>
        <v>-17.374088022350175</v>
      </c>
      <c r="AP267" s="215">
        <f t="shared" si="263"/>
        <v>-18.252927290468904</v>
      </c>
      <c r="AQ267" s="215">
        <f t="shared" si="263"/>
        <v>-19.158259032606342</v>
      </c>
      <c r="AR267" s="215">
        <f t="shared" si="263"/>
        <v>-20.092170232964222</v>
      </c>
      <c r="AS267" s="215">
        <f t="shared" si="263"/>
        <v>-21.056311661754521</v>
      </c>
      <c r="AT267" s="215">
        <f t="shared" si="263"/>
        <v>-22.05201930304235</v>
      </c>
      <c r="AU267" s="215">
        <f t="shared" si="263"/>
        <v>-23.080399007105495</v>
      </c>
      <c r="AV267" s="215">
        <f t="shared" si="263"/>
        <v>-24.142385102279427</v>
      </c>
      <c r="AW267" s="215">
        <f t="shared" si="263"/>
        <v>-25.238780952863099</v>
      </c>
      <c r="AX267" s="215">
        <f t="shared" si="263"/>
        <v>-26.370286925266949</v>
      </c>
      <c r="AY267" s="215">
        <f t="shared" si="263"/>
        <v>-27.537519460524109</v>
      </c>
      <c r="AZ267" s="215">
        <f t="shared" si="263"/>
        <v>-28.74102378546581</v>
      </c>
      <c r="BA267" s="215">
        <f t="shared" si="263"/>
        <v>-29.981282021073643</v>
      </c>
      <c r="BB267" s="215">
        <f t="shared" si="263"/>
        <v>-31.258717921588104</v>
      </c>
      <c r="BC267" s="215">
        <f t="shared" si="263"/>
        <v>-32.5736991135403</v>
      </c>
      <c r="BD267" s="215">
        <f t="shared" si="263"/>
        <v>-33.926537445994022</v>
      </c>
      <c r="BE267" s="215">
        <f t="shared" si="263"/>
        <v>-35.317487878057072</v>
      </c>
      <c r="BF267" s="215">
        <f t="shared" si="263"/>
        <v>-36.7467461954679</v>
      </c>
      <c r="BG267" s="215">
        <f t="shared" si="263"/>
        <v>0</v>
      </c>
      <c r="BH267" s="215">
        <f t="shared" si="263"/>
        <v>0</v>
      </c>
      <c r="BI267" s="215">
        <f t="shared" si="263"/>
        <v>0</v>
      </c>
      <c r="BJ267" s="215">
        <f t="shared" si="263"/>
        <v>0</v>
      </c>
      <c r="BK267" s="215">
        <f t="shared" si="263"/>
        <v>0</v>
      </c>
      <c r="BL267" s="215">
        <f t="shared" si="263"/>
        <v>0</v>
      </c>
      <c r="BM267" s="215">
        <f t="shared" si="263"/>
        <v>0</v>
      </c>
      <c r="BN267" s="215">
        <f t="shared" ref="BN267:CB267" si="264">+BN151</f>
        <v>0</v>
      </c>
      <c r="BO267" s="215">
        <f t="shared" si="264"/>
        <v>0</v>
      </c>
      <c r="BP267" s="215">
        <f t="shared" si="264"/>
        <v>0</v>
      </c>
      <c r="BQ267" s="215">
        <f t="shared" si="264"/>
        <v>0</v>
      </c>
      <c r="BR267" s="215">
        <f t="shared" si="264"/>
        <v>0</v>
      </c>
      <c r="BS267" s="215">
        <f t="shared" si="264"/>
        <v>0</v>
      </c>
      <c r="BT267" s="215">
        <f t="shared" si="264"/>
        <v>0</v>
      </c>
      <c r="BU267" s="215">
        <f t="shared" si="264"/>
        <v>0</v>
      </c>
      <c r="BV267" s="215">
        <f t="shared" si="264"/>
        <v>0</v>
      </c>
      <c r="BW267" s="215">
        <f t="shared" si="264"/>
        <v>0</v>
      </c>
      <c r="BX267" s="215">
        <f t="shared" si="264"/>
        <v>0</v>
      </c>
      <c r="BY267" s="215">
        <f t="shared" si="264"/>
        <v>0</v>
      </c>
      <c r="BZ267" s="215">
        <f t="shared" si="264"/>
        <v>0</v>
      </c>
      <c r="CA267" s="215">
        <f t="shared" si="264"/>
        <v>0</v>
      </c>
      <c r="CB267" s="215">
        <f t="shared" si="264"/>
        <v>0</v>
      </c>
      <c r="CC267" s="215">
        <f>+CC151</f>
        <v>0</v>
      </c>
      <c r="CD267" s="215">
        <f>+CD151</f>
        <v>0</v>
      </c>
    </row>
    <row r="268" spans="1:82" s="148" customFormat="1" ht="17.399999999999999" customHeight="1" x14ac:dyDescent="0.25">
      <c r="A268" s="215" t="s">
        <v>256</v>
      </c>
      <c r="B268" s="215"/>
      <c r="C268" s="215"/>
      <c r="D268" s="215"/>
      <c r="E268" s="215"/>
      <c r="F268" s="215"/>
      <c r="G268" s="215"/>
      <c r="H268" s="215"/>
      <c r="I268" s="215"/>
      <c r="J268" s="215"/>
      <c r="K268" s="215"/>
      <c r="L268" s="215"/>
      <c r="M268" s="215"/>
      <c r="N268" s="215"/>
      <c r="O268" s="215"/>
      <c r="P268" s="215"/>
      <c r="Q268" s="215"/>
      <c r="R268" s="319"/>
      <c r="S268" s="215"/>
      <c r="T268" s="215"/>
      <c r="U268" s="215"/>
      <c r="V268" s="215"/>
      <c r="W268" s="215"/>
      <c r="X268" s="215"/>
      <c r="Y268" s="215"/>
      <c r="Z268" s="215"/>
      <c r="AA268" s="215"/>
      <c r="AB268" s="215"/>
      <c r="AC268" s="215"/>
      <c r="AD268" s="215"/>
      <c r="AE268" s="215"/>
      <c r="AF268" s="215"/>
      <c r="AG268" s="215"/>
      <c r="AH268" s="215"/>
      <c r="AI268" s="215"/>
      <c r="AJ268" s="215"/>
      <c r="AK268" s="215"/>
      <c r="AL268" s="215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5"/>
      <c r="AW268" s="215"/>
      <c r="AX268" s="215"/>
      <c r="AY268" s="215"/>
      <c r="AZ268" s="215"/>
      <c r="BA268" s="215"/>
      <c r="BB268" s="215"/>
      <c r="BC268" s="215"/>
      <c r="BD268" s="215"/>
      <c r="BE268" s="215"/>
      <c r="BF268" s="215"/>
      <c r="BG268" s="215"/>
      <c r="BH268" s="215"/>
      <c r="BI268" s="215"/>
      <c r="BJ268" s="215"/>
      <c r="BK268" s="215"/>
      <c r="BL268" s="215"/>
      <c r="BM268" s="215"/>
      <c r="BN268" s="215"/>
      <c r="BO268" s="215"/>
      <c r="BP268" s="215"/>
      <c r="BQ268" s="215"/>
      <c r="BR268" s="215"/>
      <c r="BS268" s="215"/>
      <c r="BT268" s="215"/>
      <c r="BU268" s="215"/>
      <c r="BV268" s="215"/>
      <c r="BW268" s="215"/>
      <c r="BX268" s="215"/>
      <c r="BY268" s="215"/>
      <c r="BZ268" s="215"/>
      <c r="CA268" s="215"/>
      <c r="CB268" s="215"/>
      <c r="CC268" s="215"/>
      <c r="CD268" s="215"/>
    </row>
    <row r="269" spans="1:82" s="148" customFormat="1" ht="17.399999999999999" customHeight="1" x14ac:dyDescent="0.25">
      <c r="A269" s="215" t="s">
        <v>257</v>
      </c>
      <c r="B269" s="215">
        <f t="shared" ref="B269:AG269" si="265">+B32</f>
        <v>5.7211630208513702</v>
      </c>
      <c r="C269" s="215">
        <f t="shared" si="265"/>
        <v>5.3100000000000005</v>
      </c>
      <c r="D269" s="215">
        <f t="shared" si="265"/>
        <v>4.7790000000000008</v>
      </c>
      <c r="E269" s="215">
        <f t="shared" si="265"/>
        <v>4.3011000000000008</v>
      </c>
      <c r="F269" s="215">
        <f t="shared" si="265"/>
        <v>3.8709900000000008</v>
      </c>
      <c r="G269" s="215">
        <f t="shared" si="265"/>
        <v>3.4838910000000012</v>
      </c>
      <c r="H269" s="215">
        <f t="shared" si="265"/>
        <v>3.1355019000000013</v>
      </c>
      <c r="I269" s="215">
        <f t="shared" si="265"/>
        <v>2.8219517100000009</v>
      </c>
      <c r="J269" s="215">
        <f t="shared" si="265"/>
        <v>2.5397565390000012</v>
      </c>
      <c r="K269" s="215">
        <f t="shared" si="265"/>
        <v>2.2857808851000012</v>
      </c>
      <c r="L269" s="215">
        <f t="shared" si="265"/>
        <v>2.0572027965900008</v>
      </c>
      <c r="M269" s="215">
        <f t="shared" si="265"/>
        <v>1.8514825169310012</v>
      </c>
      <c r="N269" s="215">
        <f t="shared" si="265"/>
        <v>1.6663342652379012</v>
      </c>
      <c r="O269" s="215">
        <f t="shared" si="265"/>
        <v>1.4997008387141113</v>
      </c>
      <c r="P269" s="215">
        <f t="shared" si="265"/>
        <v>1.3497307548427</v>
      </c>
      <c r="Q269" s="215">
        <f t="shared" si="265"/>
        <v>1.2147576793584298</v>
      </c>
      <c r="R269" s="319">
        <f t="shared" si="265"/>
        <v>1.0932819114225871</v>
      </c>
      <c r="S269" s="215">
        <f t="shared" si="265"/>
        <v>0.98395372028032846</v>
      </c>
      <c r="T269" s="215">
        <f t="shared" si="265"/>
        <v>0.88555834825229551</v>
      </c>
      <c r="U269" s="215">
        <f t="shared" si="265"/>
        <v>0.79700251342706618</v>
      </c>
      <c r="V269" s="215">
        <f t="shared" si="265"/>
        <v>0.71730226208435954</v>
      </c>
      <c r="W269" s="215">
        <f t="shared" si="265"/>
        <v>0.6455720358759236</v>
      </c>
      <c r="X269" s="215">
        <f t="shared" si="265"/>
        <v>0.58101483228833128</v>
      </c>
      <c r="Y269" s="215">
        <f t="shared" si="265"/>
        <v>0.52291334905949816</v>
      </c>
      <c r="Z269" s="215">
        <f t="shared" si="265"/>
        <v>0.47062201415354837</v>
      </c>
      <c r="AA269" s="215">
        <f t="shared" si="265"/>
        <v>0.42355981273819354</v>
      </c>
      <c r="AB269" s="215">
        <f t="shared" si="265"/>
        <v>0.38120383146437425</v>
      </c>
      <c r="AC269" s="215">
        <f t="shared" si="265"/>
        <v>0.34308344831793686</v>
      </c>
      <c r="AD269" s="215">
        <f t="shared" si="265"/>
        <v>0.30877510348614318</v>
      </c>
      <c r="AE269" s="215">
        <f t="shared" si="265"/>
        <v>0.27789759313752888</v>
      </c>
      <c r="AF269" s="215">
        <f t="shared" si="265"/>
        <v>0.25010783382377599</v>
      </c>
      <c r="AG269" s="215">
        <f t="shared" si="265"/>
        <v>0.22509705044139836</v>
      </c>
      <c r="AH269" s="215">
        <f t="shared" ref="AH269:BM269" si="266">+AH32</f>
        <v>0.20258734539725856</v>
      </c>
      <c r="AI269" s="215">
        <f t="shared" si="266"/>
        <v>0.18232861085753271</v>
      </c>
      <c r="AJ269" s="215">
        <f t="shared" si="266"/>
        <v>0.16409574977177943</v>
      </c>
      <c r="AK269" s="215">
        <f t="shared" si="266"/>
        <v>0.1476861747946015</v>
      </c>
      <c r="AL269" s="215">
        <f t="shared" si="266"/>
        <v>0.13291755731514138</v>
      </c>
      <c r="AM269" s="215">
        <f t="shared" si="266"/>
        <v>0.11962580158362725</v>
      </c>
      <c r="AN269" s="215">
        <f t="shared" si="266"/>
        <v>0.10766322142526451</v>
      </c>
      <c r="AO269" s="215">
        <f t="shared" si="266"/>
        <v>9.6896899282738064E-2</v>
      </c>
      <c r="AP269" s="215">
        <f t="shared" si="266"/>
        <v>8.7207209354464257E-2</v>
      </c>
      <c r="AQ269" s="215">
        <f t="shared" si="266"/>
        <v>7.8486488419017841E-2</v>
      </c>
      <c r="AR269" s="215">
        <f t="shared" si="266"/>
        <v>7.0637839577116057E-2</v>
      </c>
      <c r="AS269" s="215">
        <f t="shared" si="266"/>
        <v>6.3574055619404463E-2</v>
      </c>
      <c r="AT269" s="215">
        <f t="shared" si="266"/>
        <v>5.721665005746402E-2</v>
      </c>
      <c r="AU269" s="215">
        <f t="shared" si="266"/>
        <v>5.149498505171763E-2</v>
      </c>
      <c r="AV269" s="215">
        <f t="shared" si="266"/>
        <v>4.6345486546545855E-2</v>
      </c>
      <c r="AW269" s="215">
        <f t="shared" si="266"/>
        <v>4.1710937891891273E-2</v>
      </c>
      <c r="AX269" s="215">
        <f t="shared" si="266"/>
        <v>3.7539844102702148E-2</v>
      </c>
      <c r="AY269" s="215">
        <f t="shared" si="266"/>
        <v>3.3785859692431933E-2</v>
      </c>
      <c r="AZ269" s="215">
        <f t="shared" si="266"/>
        <v>3.0407273723188737E-2</v>
      </c>
      <c r="BA269" s="215">
        <f t="shared" si="266"/>
        <v>2.736654635086987E-2</v>
      </c>
      <c r="BB269" s="215">
        <f t="shared" si="266"/>
        <v>2.4629891715782885E-2</v>
      </c>
      <c r="BC269" s="215">
        <f t="shared" si="266"/>
        <v>2.21669025442046E-2</v>
      </c>
      <c r="BD269" s="215">
        <f t="shared" si="266"/>
        <v>1.995021228978414E-2</v>
      </c>
      <c r="BE269" s="215">
        <f t="shared" si="266"/>
        <v>1.7955191060805724E-2</v>
      </c>
      <c r="BF269" s="215">
        <f t="shared" si="266"/>
        <v>1.6159671954725154E-2</v>
      </c>
      <c r="BG269" s="215">
        <f t="shared" si="266"/>
        <v>1.4543704759252639E-2</v>
      </c>
      <c r="BH269" s="215">
        <f t="shared" si="266"/>
        <v>1.3089334283327377E-2</v>
      </c>
      <c r="BI269" s="215">
        <f t="shared" si="266"/>
        <v>1.1780400854994639E-2</v>
      </c>
      <c r="BJ269" s="215">
        <f t="shared" si="266"/>
        <v>1.0602360769495176E-2</v>
      </c>
      <c r="BK269" s="215">
        <f t="shared" si="266"/>
        <v>9.5421246925456588E-3</v>
      </c>
      <c r="BL269" s="215">
        <f t="shared" si="266"/>
        <v>8.5879122232910936E-3</v>
      </c>
      <c r="BM269" s="215">
        <f t="shared" si="266"/>
        <v>7.7291210009619834E-3</v>
      </c>
      <c r="BN269" s="215">
        <f t="shared" ref="BN269:CB269" si="267">+BN32</f>
        <v>6.9562089008657858E-3</v>
      </c>
      <c r="BO269" s="215">
        <f t="shared" si="267"/>
        <v>6.2605880107792075E-3</v>
      </c>
      <c r="BP269" s="215">
        <f t="shared" si="267"/>
        <v>5.6345292097012868E-3</v>
      </c>
      <c r="BQ269" s="215">
        <f t="shared" si="267"/>
        <v>5.0710762887311587E-3</v>
      </c>
      <c r="BR269" s="215">
        <f t="shared" si="267"/>
        <v>4.5639686598580431E-3</v>
      </c>
      <c r="BS269" s="215">
        <f t="shared" si="267"/>
        <v>4.1075717938722396E-3</v>
      </c>
      <c r="BT269" s="215">
        <f t="shared" si="267"/>
        <v>3.6968146144850155E-3</v>
      </c>
      <c r="BU269" s="215">
        <f t="shared" si="267"/>
        <v>3.3271331530365135E-3</v>
      </c>
      <c r="BV269" s="215">
        <f t="shared" si="267"/>
        <v>2.9944198377328626E-3</v>
      </c>
      <c r="BW269" s="215">
        <f t="shared" si="267"/>
        <v>2.6949778539595765E-3</v>
      </c>
      <c r="BX269" s="215">
        <f t="shared" si="267"/>
        <v>2.425480068563619E-3</v>
      </c>
      <c r="BY269" s="215">
        <f t="shared" si="267"/>
        <v>2.1829320617072572E-3</v>
      </c>
      <c r="BZ269" s="215">
        <f t="shared" si="267"/>
        <v>1.9646388555365317E-3</v>
      </c>
      <c r="CA269" s="215">
        <f t="shared" si="267"/>
        <v>1.7681749699828787E-3</v>
      </c>
      <c r="CB269" s="215">
        <f t="shared" si="267"/>
        <v>1.5913574729845908E-3</v>
      </c>
      <c r="CC269" s="215">
        <f>+CC32</f>
        <v>1.4322217256861316E-3</v>
      </c>
      <c r="CD269" s="215">
        <f>+CD32</f>
        <v>1.2889995531175187E-3</v>
      </c>
    </row>
    <row r="270" spans="1:82" s="148" customFormat="1" ht="17.399999999999999" customHeight="1" x14ac:dyDescent="0.25">
      <c r="A270" s="215" t="s">
        <v>258</v>
      </c>
      <c r="B270" s="215">
        <f t="shared" ref="B270:AG270" si="268">+B99</f>
        <v>633.5</v>
      </c>
      <c r="C270" s="215">
        <f t="shared" si="268"/>
        <v>692.06683046985813</v>
      </c>
      <c r="D270" s="215">
        <f t="shared" si="268"/>
        <v>750.59154756046121</v>
      </c>
      <c r="E270" s="215">
        <f t="shared" si="268"/>
        <v>804.00274114836463</v>
      </c>
      <c r="F270" s="215">
        <f t="shared" si="268"/>
        <v>858.02644021851518</v>
      </c>
      <c r="G270" s="215">
        <f t="shared" si="268"/>
        <v>912.15859406388836</v>
      </c>
      <c r="H270" s="215">
        <f t="shared" si="268"/>
        <v>966.08527724087378</v>
      </c>
      <c r="I270" s="215">
        <f t="shared" si="268"/>
        <v>1019.311073592884</v>
      </c>
      <c r="J270" s="215">
        <f t="shared" si="268"/>
        <v>1072.2391619213042</v>
      </c>
      <c r="K270" s="215">
        <f t="shared" si="268"/>
        <v>1124.5169107103668</v>
      </c>
      <c r="L270" s="215">
        <f t="shared" si="268"/>
        <v>1175.7506299294278</v>
      </c>
      <c r="M270" s="215">
        <f t="shared" si="268"/>
        <v>1225.5010013706381</v>
      </c>
      <c r="N270" s="215">
        <f t="shared" si="268"/>
        <v>1273.2770982609591</v>
      </c>
      <c r="O270" s="215">
        <f t="shared" si="268"/>
        <v>1318.0545720038879</v>
      </c>
      <c r="P270" s="215">
        <f t="shared" si="268"/>
        <v>1359.579255497624</v>
      </c>
      <c r="Q270" s="215">
        <f t="shared" si="268"/>
        <v>1397.1360936989731</v>
      </c>
      <c r="R270" s="319">
        <f t="shared" si="268"/>
        <v>1429.9220825654807</v>
      </c>
      <c r="S270" s="215">
        <f t="shared" si="268"/>
        <v>1457.0378790090847</v>
      </c>
      <c r="T270" s="215">
        <f t="shared" si="268"/>
        <v>1478.2235831436819</v>
      </c>
      <c r="U270" s="215">
        <f t="shared" si="268"/>
        <v>1487.2629146099378</v>
      </c>
      <c r="V270" s="215">
        <f t="shared" si="268"/>
        <v>1488.5407876243273</v>
      </c>
      <c r="W270" s="215">
        <f t="shared" si="268"/>
        <v>1480.9192752547763</v>
      </c>
      <c r="X270" s="215">
        <f t="shared" si="268"/>
        <v>1463.2625150661461</v>
      </c>
      <c r="Y270" s="215">
        <f t="shared" si="268"/>
        <v>1444.6264503219347</v>
      </c>
      <c r="Z270" s="215">
        <f t="shared" si="268"/>
        <v>1424.9319725469086</v>
      </c>
      <c r="AA270" s="215">
        <f t="shared" si="268"/>
        <v>1404.101123425582</v>
      </c>
      <c r="AB270" s="215">
        <f t="shared" si="268"/>
        <v>1382.0544874818002</v>
      </c>
      <c r="AC270" s="215">
        <f t="shared" si="268"/>
        <v>1358.7095272868214</v>
      </c>
      <c r="AD270" s="215">
        <f t="shared" si="268"/>
        <v>1333.9795159087146</v>
      </c>
      <c r="AE270" s="215">
        <f t="shared" si="268"/>
        <v>1307.7751613358739</v>
      </c>
      <c r="AF270" s="215">
        <f t="shared" si="268"/>
        <v>1280.0273129455484</v>
      </c>
      <c r="AG270" s="215">
        <f t="shared" si="268"/>
        <v>1250.6645871839305</v>
      </c>
      <c r="AH270" s="215">
        <f t="shared" ref="AH270:BM270" si="269">+AH99</f>
        <v>1219.6133981745081</v>
      </c>
      <c r="AI270" s="215">
        <f t="shared" si="269"/>
        <v>1186.7980645249852</v>
      </c>
      <c r="AJ270" s="215">
        <f t="shared" si="269"/>
        <v>1152.141053927317</v>
      </c>
      <c r="AK270" s="215">
        <f t="shared" si="269"/>
        <v>1115.5634949422135</v>
      </c>
      <c r="AL270" s="215">
        <f t="shared" si="269"/>
        <v>1076.9862169229066</v>
      </c>
      <c r="AM270" s="215">
        <f t="shared" si="269"/>
        <v>1036.3334518878075</v>
      </c>
      <c r="AN270" s="215">
        <f t="shared" si="269"/>
        <v>1014.933698775733</v>
      </c>
      <c r="AO270" s="215">
        <f t="shared" si="269"/>
        <v>992.39628289000984</v>
      </c>
      <c r="AP270" s="215">
        <f t="shared" si="269"/>
        <v>968.69342846104871</v>
      </c>
      <c r="AQ270" s="215">
        <f t="shared" si="269"/>
        <v>943.79259969545046</v>
      </c>
      <c r="AR270" s="215">
        <f t="shared" si="269"/>
        <v>917.65759784462216</v>
      </c>
      <c r="AS270" s="215">
        <f t="shared" si="269"/>
        <v>890.24938436270304</v>
      </c>
      <c r="AT270" s="215">
        <f t="shared" si="269"/>
        <v>861.52667519121439</v>
      </c>
      <c r="AU270" s="215">
        <f t="shared" si="269"/>
        <v>831.44636949625362</v>
      </c>
      <c r="AV270" s="215">
        <f t="shared" si="269"/>
        <v>799.96386300913127</v>
      </c>
      <c r="AW270" s="215">
        <f t="shared" si="269"/>
        <v>767.03328148075332</v>
      </c>
      <c r="AX270" s="215">
        <f t="shared" si="269"/>
        <v>732.60765886788136</v>
      </c>
      <c r="AY270" s="215">
        <f t="shared" si="269"/>
        <v>696.63907742015624</v>
      </c>
      <c r="AZ270" s="215">
        <f t="shared" si="269"/>
        <v>659.07878179343948</v>
      </c>
      <c r="BA270" s="215">
        <f t="shared" si="269"/>
        <v>619.87727586169922</v>
      </c>
      <c r="BB270" s="215">
        <f t="shared" si="269"/>
        <v>578.98440850164582</v>
      </c>
      <c r="BC270" s="215">
        <f t="shared" si="269"/>
        <v>536.34945294221609</v>
      </c>
      <c r="BD270" s="215">
        <f t="shared" si="269"/>
        <v>491.92118308587743</v>
      </c>
      <c r="BE270" s="215">
        <f t="shared" si="269"/>
        <v>445.64794937528211</v>
      </c>
      <c r="BF270" s="215">
        <f t="shared" si="269"/>
        <v>397.47775619796334</v>
      </c>
      <c r="BG270" s="215">
        <f t="shared" si="269"/>
        <v>347.35834242400585</v>
      </c>
      <c r="BH270" s="215">
        <f t="shared" si="269"/>
        <v>347.35834242400585</v>
      </c>
      <c r="BI270" s="215">
        <f t="shared" si="269"/>
        <v>347.35834242400585</v>
      </c>
      <c r="BJ270" s="215">
        <f t="shared" si="269"/>
        <v>347.35834242400585</v>
      </c>
      <c r="BK270" s="215">
        <f t="shared" si="269"/>
        <v>347.35834242400585</v>
      </c>
      <c r="BL270" s="215">
        <f t="shared" si="269"/>
        <v>347.35834242400585</v>
      </c>
      <c r="BM270" s="215">
        <f t="shared" si="269"/>
        <v>347.35834242400585</v>
      </c>
      <c r="BN270" s="215">
        <f t="shared" ref="BN270:CB270" si="270">+BN99</f>
        <v>347.35834242400585</v>
      </c>
      <c r="BO270" s="215">
        <f t="shared" si="270"/>
        <v>347.35834242400585</v>
      </c>
      <c r="BP270" s="215">
        <f t="shared" si="270"/>
        <v>347.35834242400585</v>
      </c>
      <c r="BQ270" s="215">
        <f t="shared" si="270"/>
        <v>347.35834242400585</v>
      </c>
      <c r="BR270" s="215">
        <f t="shared" si="270"/>
        <v>347.35834242400585</v>
      </c>
      <c r="BS270" s="215">
        <f t="shared" si="270"/>
        <v>347.35834242400585</v>
      </c>
      <c r="BT270" s="215">
        <f t="shared" si="270"/>
        <v>347.35834242400585</v>
      </c>
      <c r="BU270" s="215">
        <f t="shared" si="270"/>
        <v>347.35834242400585</v>
      </c>
      <c r="BV270" s="215">
        <f t="shared" si="270"/>
        <v>347.35834242400585</v>
      </c>
      <c r="BW270" s="215">
        <f t="shared" si="270"/>
        <v>347.35834242400585</v>
      </c>
      <c r="BX270" s="215">
        <f t="shared" si="270"/>
        <v>347.35834242400585</v>
      </c>
      <c r="BY270" s="215">
        <f t="shared" si="270"/>
        <v>347.35834242400585</v>
      </c>
      <c r="BZ270" s="215">
        <f t="shared" si="270"/>
        <v>347.35834242400585</v>
      </c>
      <c r="CA270" s="215">
        <f t="shared" si="270"/>
        <v>347.35834242400585</v>
      </c>
      <c r="CB270" s="215">
        <f t="shared" si="270"/>
        <v>347.35834242400585</v>
      </c>
      <c r="CC270" s="215">
        <f>+CC99</f>
        <v>347.35834242400585</v>
      </c>
      <c r="CD270" s="215">
        <f>+CD99</f>
        <v>347.35834242400585</v>
      </c>
    </row>
    <row r="271" spans="1:82" s="148" customFormat="1" ht="17.399999999999999" customHeight="1" x14ac:dyDescent="0.25">
      <c r="A271" s="215" t="s">
        <v>259</v>
      </c>
      <c r="B271" s="215"/>
      <c r="C271" s="215"/>
      <c r="D271" s="215"/>
      <c r="E271" s="215"/>
      <c r="F271" s="215"/>
      <c r="G271" s="215"/>
      <c r="H271" s="215"/>
      <c r="I271" s="215"/>
      <c r="J271" s="215"/>
      <c r="K271" s="215"/>
      <c r="L271" s="215"/>
      <c r="M271" s="215"/>
      <c r="N271" s="215"/>
      <c r="O271" s="215"/>
      <c r="P271" s="215"/>
      <c r="Q271" s="215"/>
      <c r="R271" s="319"/>
      <c r="S271" s="215"/>
      <c r="T271" s="215"/>
      <c r="U271" s="215"/>
      <c r="V271" s="215"/>
      <c r="W271" s="215"/>
      <c r="X271" s="215"/>
      <c r="Y271" s="215"/>
      <c r="Z271" s="215"/>
      <c r="AA271" s="215"/>
      <c r="AB271" s="215"/>
      <c r="AC271" s="215"/>
      <c r="AD271" s="215"/>
      <c r="AE271" s="215"/>
      <c r="AF271" s="215"/>
      <c r="AG271" s="215"/>
      <c r="AH271" s="215"/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5"/>
      <c r="AX271" s="215"/>
      <c r="AY271" s="215"/>
      <c r="AZ271" s="215"/>
      <c r="BA271" s="215"/>
      <c r="BB271" s="215"/>
      <c r="BC271" s="215"/>
      <c r="BD271" s="215"/>
      <c r="BE271" s="215"/>
      <c r="BF271" s="215"/>
      <c r="BG271" s="215"/>
      <c r="BH271" s="215"/>
      <c r="BI271" s="215"/>
      <c r="BJ271" s="215"/>
      <c r="BK271" s="215"/>
      <c r="BL271" s="215"/>
      <c r="BM271" s="215"/>
      <c r="BN271" s="215"/>
      <c r="BO271" s="215"/>
      <c r="BP271" s="215"/>
      <c r="BQ271" s="215"/>
      <c r="BR271" s="215"/>
      <c r="BS271" s="215"/>
      <c r="BT271" s="215"/>
      <c r="BU271" s="215"/>
      <c r="BV271" s="215"/>
      <c r="BW271" s="215"/>
      <c r="BX271" s="215"/>
      <c r="BY271" s="215"/>
      <c r="BZ271" s="215"/>
      <c r="CA271" s="215"/>
      <c r="CB271" s="215"/>
      <c r="CC271" s="215"/>
      <c r="CD271" s="215"/>
    </row>
    <row r="272" spans="1:82" s="148" customFormat="1" ht="17.399999999999999" customHeight="1" x14ac:dyDescent="0.25">
      <c r="A272" s="215" t="s">
        <v>260</v>
      </c>
      <c r="B272" s="215"/>
      <c r="C272" s="215"/>
      <c r="D272" s="215"/>
      <c r="E272" s="215"/>
      <c r="F272" s="215"/>
      <c r="G272" s="215"/>
      <c r="H272" s="215"/>
      <c r="I272" s="215"/>
      <c r="J272" s="215"/>
      <c r="K272" s="215"/>
      <c r="L272" s="215"/>
      <c r="M272" s="215"/>
      <c r="N272" s="215"/>
      <c r="O272" s="215"/>
      <c r="P272" s="215"/>
      <c r="Q272" s="215"/>
      <c r="R272" s="319"/>
      <c r="S272" s="215"/>
      <c r="T272" s="215"/>
      <c r="U272" s="215"/>
      <c r="V272" s="215"/>
      <c r="W272" s="215"/>
      <c r="X272" s="215"/>
      <c r="Y272" s="215"/>
      <c r="Z272" s="215"/>
      <c r="AA272" s="215"/>
      <c r="AB272" s="215"/>
      <c r="AC272" s="215"/>
      <c r="AD272" s="215"/>
      <c r="AE272" s="215"/>
      <c r="AF272" s="215"/>
      <c r="AG272" s="215"/>
      <c r="AH272" s="215"/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5"/>
      <c r="AX272" s="215"/>
      <c r="AY272" s="215"/>
      <c r="AZ272" s="215"/>
      <c r="BA272" s="215"/>
      <c r="BB272" s="215"/>
      <c r="BC272" s="215"/>
      <c r="BD272" s="215"/>
      <c r="BE272" s="215"/>
      <c r="BF272" s="215"/>
      <c r="BG272" s="215"/>
      <c r="BH272" s="215"/>
      <c r="BI272" s="215"/>
      <c r="BJ272" s="215"/>
      <c r="BK272" s="215"/>
      <c r="BL272" s="215"/>
      <c r="BM272" s="215"/>
      <c r="BN272" s="215"/>
      <c r="BO272" s="215"/>
      <c r="BP272" s="215"/>
      <c r="BQ272" s="215"/>
      <c r="BR272" s="215"/>
      <c r="BS272" s="215"/>
      <c r="BT272" s="215"/>
      <c r="BU272" s="215"/>
      <c r="BV272" s="215"/>
      <c r="BW272" s="215"/>
      <c r="BX272" s="215"/>
      <c r="BY272" s="215"/>
      <c r="BZ272" s="215"/>
      <c r="CA272" s="215"/>
      <c r="CB272" s="215"/>
      <c r="CC272" s="215"/>
      <c r="CD272" s="215"/>
    </row>
    <row r="273" spans="1:82" s="148" customFormat="1" ht="17.399999999999999" customHeight="1" x14ac:dyDescent="0.25">
      <c r="A273" s="215" t="s">
        <v>261</v>
      </c>
      <c r="B273" s="215">
        <f t="shared" ref="B273:AG273" si="271">+B109</f>
        <v>150.09299999999999</v>
      </c>
      <c r="C273" s="215">
        <f t="shared" si="271"/>
        <v>162.80542160859218</v>
      </c>
      <c r="D273" s="215">
        <f t="shared" si="271"/>
        <v>174.40704850561863</v>
      </c>
      <c r="E273" s="215">
        <f t="shared" si="271"/>
        <v>186.14178388494736</v>
      </c>
      <c r="F273" s="215">
        <f t="shared" si="271"/>
        <v>197.90010850058627</v>
      </c>
      <c r="G273" s="215">
        <f t="shared" si="271"/>
        <v>209.61382601074271</v>
      </c>
      <c r="H273" s="215">
        <f t="shared" si="271"/>
        <v>221.17531438955359</v>
      </c>
      <c r="I273" s="215">
        <f t="shared" si="271"/>
        <v>232.67216254005572</v>
      </c>
      <c r="J273" s="215">
        <f t="shared" si="271"/>
        <v>244.02776499936314</v>
      </c>
      <c r="K273" s="215">
        <f t="shared" si="271"/>
        <v>255.15659768544197</v>
      </c>
      <c r="L273" s="215">
        <f t="shared" si="271"/>
        <v>265.96322369978566</v>
      </c>
      <c r="M273" s="215">
        <f t="shared" si="271"/>
        <v>276.34099411038125</v>
      </c>
      <c r="N273" s="215">
        <f t="shared" si="271"/>
        <v>286.06737872438987</v>
      </c>
      <c r="O273" s="215">
        <f t="shared" si="271"/>
        <v>295.08716187536777</v>
      </c>
      <c r="P273" s="215">
        <f t="shared" si="271"/>
        <v>303.24500286455878</v>
      </c>
      <c r="Q273" s="215">
        <f t="shared" si="271"/>
        <v>310.36645510790044</v>
      </c>
      <c r="R273" s="319">
        <f t="shared" si="271"/>
        <v>316.25614295940971</v>
      </c>
      <c r="S273" s="215">
        <f t="shared" si="271"/>
        <v>320.85760337384301</v>
      </c>
      <c r="T273" s="215">
        <f t="shared" si="271"/>
        <v>322.82040275936373</v>
      </c>
      <c r="U273" s="215">
        <f t="shared" si="271"/>
        <v>323.09712337865068</v>
      </c>
      <c r="V273" s="215">
        <f t="shared" si="271"/>
        <v>321.4405518018819</v>
      </c>
      <c r="W273" s="215">
        <f t="shared" si="271"/>
        <v>317.60392961959707</v>
      </c>
      <c r="X273" s="215">
        <f t="shared" si="271"/>
        <v>313.5545707660342</v>
      </c>
      <c r="Y273" s="215">
        <f t="shared" si="271"/>
        <v>309.27527697898466</v>
      </c>
      <c r="Z273" s="215">
        <f t="shared" si="271"/>
        <v>304.74911168754545</v>
      </c>
      <c r="AA273" s="215">
        <f t="shared" si="271"/>
        <v>299.95882245037609</v>
      </c>
      <c r="AB273" s="215">
        <f t="shared" si="271"/>
        <v>294.88647869329634</v>
      </c>
      <c r="AC273" s="215">
        <f t="shared" si="271"/>
        <v>289.51323963840377</v>
      </c>
      <c r="AD273" s="215">
        <f t="shared" si="271"/>
        <v>283.81970716703916</v>
      </c>
      <c r="AE273" s="215">
        <f t="shared" si="271"/>
        <v>277.79085858465351</v>
      </c>
      <c r="AF273" s="215">
        <f t="shared" si="271"/>
        <v>271.41118600787621</v>
      </c>
      <c r="AG273" s="215">
        <f t="shared" si="271"/>
        <v>264.66470305773305</v>
      </c>
      <c r="AH273" s="215">
        <f t="shared" ref="AH273:BM273" si="272">+AH109</f>
        <v>257.53496808262094</v>
      </c>
      <c r="AI273" s="215">
        <f t="shared" si="272"/>
        <v>250.00513731664313</v>
      </c>
      <c r="AJ273" s="215">
        <f t="shared" si="272"/>
        <v>242.05807608402577</v>
      </c>
      <c r="AK273" s="215">
        <f t="shared" si="272"/>
        <v>233.67658474414355</v>
      </c>
      <c r="AL273" s="215">
        <f t="shared" si="272"/>
        <v>224.84421298362344</v>
      </c>
      <c r="AM273" s="215">
        <f t="shared" si="272"/>
        <v>220.19436341794125</v>
      </c>
      <c r="AN273" s="215">
        <f t="shared" si="272"/>
        <v>215.29733502004746</v>
      </c>
      <c r="AO273" s="215">
        <f t="shared" si="272"/>
        <v>210.14712117368816</v>
      </c>
      <c r="AP273" s="215">
        <f t="shared" si="272"/>
        <v>204.73665453887702</v>
      </c>
      <c r="AQ273" s="215">
        <f t="shared" si="272"/>
        <v>199.05807113135643</v>
      </c>
      <c r="AR273" s="215">
        <f t="shared" si="272"/>
        <v>193.10289003281034</v>
      </c>
      <c r="AS273" s="215">
        <f t="shared" si="272"/>
        <v>186.8621426639674</v>
      </c>
      <c r="AT273" s="215">
        <f t="shared" si="272"/>
        <v>180.32646595306724</v>
      </c>
      <c r="AU273" s="215">
        <f t="shared" si="272"/>
        <v>173.48617042799748</v>
      </c>
      <c r="AV273" s="215">
        <f t="shared" si="272"/>
        <v>166.33129096966411</v>
      </c>
      <c r="AW273" s="215">
        <f t="shared" si="272"/>
        <v>158.85162557793063</v>
      </c>
      <c r="AX273" s="215">
        <f t="shared" si="272"/>
        <v>151.03676587906151</v>
      </c>
      <c r="AY273" s="215">
        <f t="shared" si="272"/>
        <v>142.87612201335406</v>
      </c>
      <c r="AZ273" s="215">
        <f t="shared" si="272"/>
        <v>134.35894378967805</v>
      </c>
      <c r="BA273" s="215">
        <f t="shared" si="272"/>
        <v>125.47433947842133</v>
      </c>
      <c r="BB273" s="215">
        <f t="shared" si="272"/>
        <v>116.21129324789372</v>
      </c>
      <c r="BC273" s="215">
        <f t="shared" si="272"/>
        <v>106.55868199711644</v>
      </c>
      <c r="BD273" s="215">
        <f t="shared" si="272"/>
        <v>96.505292159365155</v>
      </c>
      <c r="BE273" s="215">
        <f t="shared" si="272"/>
        <v>86.03983692965933</v>
      </c>
      <c r="BF273" s="215">
        <f t="shared" si="272"/>
        <v>75.150974289783065</v>
      </c>
      <c r="BG273" s="215">
        <f t="shared" si="272"/>
        <v>75.150079998774942</v>
      </c>
      <c r="BH273" s="215">
        <f t="shared" si="272"/>
        <v>75.149123476838383</v>
      </c>
      <c r="BI273" s="215">
        <f t="shared" si="272"/>
        <v>75.14817170951703</v>
      </c>
      <c r="BJ273" s="215">
        <f t="shared" si="272"/>
        <v>75.147224982499878</v>
      </c>
      <c r="BK273" s="215">
        <f t="shared" si="272"/>
        <v>75.146281568819106</v>
      </c>
      <c r="BL273" s="215">
        <f t="shared" si="272"/>
        <v>75.145339839186562</v>
      </c>
      <c r="BM273" s="215">
        <f t="shared" si="272"/>
        <v>75.144398576641294</v>
      </c>
      <c r="BN273" s="215">
        <f t="shared" ref="BN273:CB273" si="273">+BN109</f>
        <v>75.143456932566053</v>
      </c>
      <c r="BO273" s="215">
        <f t="shared" si="273"/>
        <v>75.142514331290329</v>
      </c>
      <c r="BP273" s="215">
        <f t="shared" si="273"/>
        <v>75.141570389140441</v>
      </c>
      <c r="BQ273" s="215">
        <f t="shared" si="273"/>
        <v>75.140624855672129</v>
      </c>
      <c r="BR273" s="215">
        <f t="shared" si="273"/>
        <v>75.139677572776449</v>
      </c>
      <c r="BS273" s="215">
        <f t="shared" si="273"/>
        <v>75.138728446454081</v>
      </c>
      <c r="BT273" s="215">
        <f t="shared" si="273"/>
        <v>75.137777427275623</v>
      </c>
      <c r="BU273" s="215">
        <f t="shared" si="273"/>
        <v>75.136824496777493</v>
      </c>
      <c r="BV273" s="215">
        <f t="shared" si="273"/>
        <v>75.135869657939253</v>
      </c>
      <c r="BW273" s="215">
        <f t="shared" si="273"/>
        <v>75.134912928490621</v>
      </c>
      <c r="BX273" s="215">
        <f t="shared" si="273"/>
        <v>75.133954336194918</v>
      </c>
      <c r="BY273" s="215">
        <f t="shared" si="273"/>
        <v>75.132993915520586</v>
      </c>
      <c r="BZ273" s="215">
        <f t="shared" si="273"/>
        <v>75.13203170529205</v>
      </c>
      <c r="CA273" s="215">
        <f t="shared" si="273"/>
        <v>75.131067747033001</v>
      </c>
      <c r="CB273" s="215">
        <f t="shared" si="273"/>
        <v>75.130102083800423</v>
      </c>
      <c r="CC273" s="215">
        <f t="shared" ref="CC273:CD276" si="274">+CC109</f>
        <v>75.129134759366551</v>
      </c>
      <c r="CD273" s="215">
        <f t="shared" si="274"/>
        <v>75.12816581764757</v>
      </c>
    </row>
    <row r="274" spans="1:82" s="148" customFormat="1" ht="17.399999999999999" customHeight="1" x14ac:dyDescent="0.25">
      <c r="A274" s="215" t="s">
        <v>262</v>
      </c>
      <c r="B274" s="215">
        <f t="shared" ref="B274:AG274" si="275">+B110</f>
        <v>102.69799999999999</v>
      </c>
      <c r="C274" s="215">
        <f t="shared" si="275"/>
        <v>113.12530361543804</v>
      </c>
      <c r="D274" s="215">
        <f t="shared" si="275"/>
        <v>122.49842264743427</v>
      </c>
      <c r="E274" s="215">
        <f t="shared" si="275"/>
        <v>132.06644650016958</v>
      </c>
      <c r="F274" s="215">
        <f t="shared" si="275"/>
        <v>141.68594764189737</v>
      </c>
      <c r="G274" s="215">
        <f t="shared" si="275"/>
        <v>151.29175578777097</v>
      </c>
      <c r="H274" s="215">
        <f t="shared" si="275"/>
        <v>160.78066481559367</v>
      </c>
      <c r="I274" s="215">
        <f t="shared" si="275"/>
        <v>170.24930780092183</v>
      </c>
      <c r="J274" s="215">
        <f t="shared" si="275"/>
        <v>179.62174191345994</v>
      </c>
      <c r="K274" s="215">
        <f t="shared" si="275"/>
        <v>188.81459597934256</v>
      </c>
      <c r="L274" s="215">
        <f t="shared" si="275"/>
        <v>197.73329716430715</v>
      </c>
      <c r="M274" s="215">
        <f t="shared" si="275"/>
        <v>206.27066113974607</v>
      </c>
      <c r="N274" s="215">
        <f t="shared" si="275"/>
        <v>214.19959389776619</v>
      </c>
      <c r="O274" s="215">
        <f t="shared" si="275"/>
        <v>221.46494238266089</v>
      </c>
      <c r="P274" s="215">
        <f t="shared" si="275"/>
        <v>227.90557760241197</v>
      </c>
      <c r="Q274" s="215">
        <f t="shared" si="275"/>
        <v>233.34112697742651</v>
      </c>
      <c r="R274" s="319">
        <f t="shared" si="275"/>
        <v>237.5691483339678</v>
      </c>
      <c r="S274" s="215">
        <f t="shared" si="275"/>
        <v>240.52936863498098</v>
      </c>
      <c r="T274" s="215">
        <f t="shared" si="275"/>
        <v>240.82498304828042</v>
      </c>
      <c r="U274" s="215">
        <f t="shared" si="275"/>
        <v>239.44183775640005</v>
      </c>
      <c r="V274" s="215">
        <f t="shared" si="275"/>
        <v>236.11021917284646</v>
      </c>
      <c r="W274" s="215">
        <f t="shared" si="275"/>
        <v>230.57398002512932</v>
      </c>
      <c r="X274" s="215">
        <f t="shared" si="275"/>
        <v>224.85227328467667</v>
      </c>
      <c r="Y274" s="215">
        <f t="shared" si="275"/>
        <v>218.90491448396892</v>
      </c>
      <c r="Z274" s="215">
        <f t="shared" si="275"/>
        <v>212.71414770546161</v>
      </c>
      <c r="AA274" s="215">
        <f t="shared" si="275"/>
        <v>206.26330597093533</v>
      </c>
      <c r="AB274" s="215">
        <f t="shared" si="275"/>
        <v>199.53534697192308</v>
      </c>
      <c r="AC274" s="215">
        <f t="shared" si="275"/>
        <v>192.51237035261246</v>
      </c>
      <c r="AD274" s="215">
        <f t="shared" si="275"/>
        <v>185.17597639032883</v>
      </c>
      <c r="AE274" s="215">
        <f t="shared" si="275"/>
        <v>177.51239165105071</v>
      </c>
      <c r="AF274" s="215">
        <f t="shared" si="275"/>
        <v>169.50751626301741</v>
      </c>
      <c r="AG274" s="215">
        <f t="shared" si="275"/>
        <v>161.14707756150645</v>
      </c>
      <c r="AH274" s="215">
        <f t="shared" ref="AH274:BM274" si="276">+AH110</f>
        <v>152.41677095936831</v>
      </c>
      <c r="AI274" s="215">
        <f t="shared" si="276"/>
        <v>143.30244966572545</v>
      </c>
      <c r="AJ274" s="215">
        <f t="shared" si="276"/>
        <v>133.79040015734915</v>
      </c>
      <c r="AK274" s="215">
        <f t="shared" si="276"/>
        <v>123.86777004381989</v>
      </c>
      <c r="AL274" s="215">
        <f t="shared" si="276"/>
        <v>113.53676521076765</v>
      </c>
      <c r="AM274" s="215">
        <f t="shared" si="276"/>
        <v>107.54632789115307</v>
      </c>
      <c r="AN274" s="215">
        <f t="shared" si="276"/>
        <v>101.30355634240519</v>
      </c>
      <c r="AO274" s="215">
        <f t="shared" si="276"/>
        <v>94.840521208510808</v>
      </c>
      <c r="AP274" s="215">
        <f t="shared" si="276"/>
        <v>88.154800081604321</v>
      </c>
      <c r="AQ274" s="215">
        <f t="shared" si="276"/>
        <v>81.242591619024751</v>
      </c>
      <c r="AR274" s="215">
        <f t="shared" si="276"/>
        <v>74.100091666041621</v>
      </c>
      <c r="AS274" s="215">
        <f t="shared" si="276"/>
        <v>66.723916305176701</v>
      </c>
      <c r="AT274" s="215">
        <f t="shared" si="276"/>
        <v>59.111338136817523</v>
      </c>
      <c r="AU274" s="215">
        <f t="shared" si="276"/>
        <v>51.260511165744127</v>
      </c>
      <c r="AV274" s="215">
        <f t="shared" si="276"/>
        <v>43.170721189025819</v>
      </c>
      <c r="AW274" s="215">
        <f t="shared" si="276"/>
        <v>34.842672128289472</v>
      </c>
      <c r="AX274" s="215">
        <f t="shared" si="276"/>
        <v>26.278816681221294</v>
      </c>
      <c r="AY274" s="215">
        <f t="shared" si="276"/>
        <v>17.483741692498292</v>
      </c>
      <c r="AZ274" s="215">
        <f t="shared" si="276"/>
        <v>8.464620941206638</v>
      </c>
      <c r="BA274" s="215">
        <f t="shared" si="276"/>
        <v>-0.76824971663093677</v>
      </c>
      <c r="BB274" s="215">
        <f t="shared" si="276"/>
        <v>-10.200817558004198</v>
      </c>
      <c r="BC274" s="215">
        <f t="shared" si="276"/>
        <v>-19.814518708815697</v>
      </c>
      <c r="BD274" s="215">
        <f t="shared" si="276"/>
        <v>-29.585381828730906</v>
      </c>
      <c r="BE274" s="215">
        <f t="shared" si="276"/>
        <v>-39.482964641075483</v>
      </c>
      <c r="BF274" s="215">
        <f t="shared" si="276"/>
        <v>-49.469096189138668</v>
      </c>
      <c r="BG274" s="215">
        <f t="shared" si="276"/>
        <v>-47.998787507983629</v>
      </c>
      <c r="BH274" s="215">
        <f t="shared" si="276"/>
        <v>-46.474479980500099</v>
      </c>
      <c r="BI274" s="215">
        <f t="shared" si="276"/>
        <v>-45.005780995532163</v>
      </c>
      <c r="BJ274" s="215">
        <f t="shared" si="276"/>
        <v>-43.590891021388572</v>
      </c>
      <c r="BK274" s="215">
        <f t="shared" si="276"/>
        <v>-42.225185599253237</v>
      </c>
      <c r="BL274" s="215">
        <f t="shared" si="276"/>
        <v>-40.904575679066951</v>
      </c>
      <c r="BM274" s="215">
        <f t="shared" si="276"/>
        <v>-39.625877105046122</v>
      </c>
      <c r="BN274" s="215">
        <f t="shared" ref="BN274:CB274" si="277">+BN110</f>
        <v>-38.386641872298817</v>
      </c>
      <c r="BO274" s="215">
        <f t="shared" si="277"/>
        <v>-37.184945880093935</v>
      </c>
      <c r="BP274" s="215">
        <f t="shared" si="277"/>
        <v>-36.019224949663432</v>
      </c>
      <c r="BQ274" s="215">
        <f t="shared" si="277"/>
        <v>-34.888161139972773</v>
      </c>
      <c r="BR274" s="215">
        <f t="shared" si="277"/>
        <v>-33.790606259468717</v>
      </c>
      <c r="BS274" s="215">
        <f t="shared" si="277"/>
        <v>-32.725530673824707</v>
      </c>
      <c r="BT274" s="215">
        <f t="shared" si="277"/>
        <v>-31.691988961737803</v>
      </c>
      <c r="BU274" s="215">
        <f t="shared" si="277"/>
        <v>-30.689096787070316</v>
      </c>
      <c r="BV274" s="215">
        <f t="shared" si="277"/>
        <v>-29.7160152796381</v>
      </c>
      <c r="BW274" s="215">
        <f t="shared" si="277"/>
        <v>-28.771940473357159</v>
      </c>
      <c r="BX274" s="215">
        <f t="shared" si="277"/>
        <v>-27.856096166870522</v>
      </c>
      <c r="BY274" s="215">
        <f t="shared" si="277"/>
        <v>-26.967729106822947</v>
      </c>
      <c r="BZ274" s="215">
        <f t="shared" si="277"/>
        <v>-26.106105748738301</v>
      </c>
      <c r="CA274" s="215">
        <f t="shared" si="277"/>
        <v>-25.270510088290436</v>
      </c>
      <c r="CB274" s="215">
        <f t="shared" si="277"/>
        <v>-24.46024221659442</v>
      </c>
      <c r="CC274" s="215">
        <f t="shared" si="274"/>
        <v>-23.674617362613262</v>
      </c>
      <c r="CD274" s="215">
        <f t="shared" si="274"/>
        <v>-22.912965260613877</v>
      </c>
    </row>
    <row r="275" spans="1:82" s="148" customFormat="1" ht="17.399999999999999" customHeight="1" x14ac:dyDescent="0.25">
      <c r="A275" s="215" t="s">
        <v>263</v>
      </c>
      <c r="B275" s="215">
        <f t="shared" ref="B275:AG275" si="278">+B111</f>
        <v>39.533999999999999</v>
      </c>
      <c r="C275" s="215">
        <f t="shared" si="278"/>
        <v>44.735848531352573</v>
      </c>
      <c r="D275" s="215">
        <f t="shared" si="278"/>
        <v>48.717029929325648</v>
      </c>
      <c r="E275" s="215">
        <f t="shared" si="278"/>
        <v>53.035719139142941</v>
      </c>
      <c r="F275" s="215">
        <f t="shared" si="278"/>
        <v>57.404112922620158</v>
      </c>
      <c r="G275" s="215">
        <f t="shared" si="278"/>
        <v>61.76832673678679</v>
      </c>
      <c r="H275" s="215">
        <f t="shared" si="278"/>
        <v>66.039409127746424</v>
      </c>
      <c r="I275" s="215">
        <f t="shared" si="278"/>
        <v>70.367870047750742</v>
      </c>
      <c r="J275" s="215">
        <f t="shared" si="278"/>
        <v>74.671261801620801</v>
      </c>
      <c r="K275" s="215">
        <f t="shared" si="278"/>
        <v>78.869828604398592</v>
      </c>
      <c r="L275" s="215">
        <f t="shared" si="278"/>
        <v>82.87123430859549</v>
      </c>
      <c r="M275" s="215">
        <f t="shared" si="278"/>
        <v>86.568016547166195</v>
      </c>
      <c r="N275" s="215">
        <f t="shared" si="278"/>
        <v>89.708538887787498</v>
      </c>
      <c r="O275" s="215">
        <f t="shared" si="278"/>
        <v>92.259248379420129</v>
      </c>
      <c r="P275" s="215">
        <f t="shared" si="278"/>
        <v>94.04415282194455</v>
      </c>
      <c r="Q275" s="215">
        <f t="shared" si="278"/>
        <v>94.86942691371847</v>
      </c>
      <c r="R275" s="319">
        <f t="shared" si="278"/>
        <v>94.517205510547186</v>
      </c>
      <c r="S275" s="215">
        <f t="shared" si="278"/>
        <v>92.946621086328022</v>
      </c>
      <c r="T275" s="215">
        <f t="shared" si="278"/>
        <v>88.466959003483765</v>
      </c>
      <c r="U275" s="215">
        <f t="shared" si="278"/>
        <v>82.417787509857291</v>
      </c>
      <c r="V275" s="215">
        <f t="shared" si="278"/>
        <v>74.481621705150488</v>
      </c>
      <c r="W275" s="215">
        <f t="shared" si="278"/>
        <v>64.416921146321911</v>
      </c>
      <c r="X275" s="215">
        <f t="shared" si="278"/>
        <v>54.784334423665946</v>
      </c>
      <c r="Y275" s="215">
        <f t="shared" si="278"/>
        <v>45.479044929208499</v>
      </c>
      <c r="Z275" s="215">
        <f t="shared" si="278"/>
        <v>36.474191041313389</v>
      </c>
      <c r="AA275" s="215">
        <f t="shared" si="278"/>
        <v>27.749105352403042</v>
      </c>
      <c r="AB275" s="215">
        <f t="shared" si="278"/>
        <v>19.285507596345411</v>
      </c>
      <c r="AC275" s="215">
        <f t="shared" si="278"/>
        <v>11.06696219069168</v>
      </c>
      <c r="AD275" s="215">
        <f t="shared" si="278"/>
        <v>3.0797979287224866</v>
      </c>
      <c r="AE275" s="215">
        <f t="shared" si="278"/>
        <v>-4.6801711080078565</v>
      </c>
      <c r="AF275" s="215">
        <f t="shared" si="278"/>
        <v>-12.21364226005184</v>
      </c>
      <c r="AG275" s="215">
        <f t="shared" si="278"/>
        <v>-19.517281329134608</v>
      </c>
      <c r="AH275" s="215">
        <f t="shared" ref="AH275:BM275" si="279">+AH111</f>
        <v>-26.583210115863693</v>
      </c>
      <c r="AI275" s="215">
        <f t="shared" si="279"/>
        <v>-33.398461545750564</v>
      </c>
      <c r="AJ275" s="215">
        <f t="shared" si="279"/>
        <v>-39.944369877427235</v>
      </c>
      <c r="AK275" s="215">
        <f t="shared" si="279"/>
        <v>-46.195843756106228</v>
      </c>
      <c r="AL275" s="215">
        <f t="shared" si="279"/>
        <v>-52.175974529493239</v>
      </c>
      <c r="AM275" s="215">
        <f t="shared" si="279"/>
        <v>-52.114895344500027</v>
      </c>
      <c r="AN275" s="215">
        <f t="shared" si="279"/>
        <v>-52.039091654431317</v>
      </c>
      <c r="AO275" s="215">
        <f t="shared" si="279"/>
        <v>-52.108857375442312</v>
      </c>
      <c r="AP275" s="215">
        <f t="shared" si="279"/>
        <v>-52.303601775080473</v>
      </c>
      <c r="AQ275" s="215">
        <f t="shared" si="279"/>
        <v>-52.596948570176124</v>
      </c>
      <c r="AR275" s="215">
        <f t="shared" si="279"/>
        <v>-52.962294831618784</v>
      </c>
      <c r="AS275" s="215">
        <f t="shared" si="279"/>
        <v>-53.373462856952798</v>
      </c>
      <c r="AT275" s="215">
        <f t="shared" si="279"/>
        <v>-53.804420870388583</v>
      </c>
      <c r="AU275" s="215">
        <f t="shared" si="279"/>
        <v>-54.228979936816799</v>
      </c>
      <c r="AV275" s="215">
        <f t="shared" si="279"/>
        <v>-54.620621276738383</v>
      </c>
      <c r="AW275" s="215">
        <f t="shared" si="279"/>
        <v>-54.952455761721993</v>
      </c>
      <c r="AX275" s="215">
        <f t="shared" si="279"/>
        <v>-55.197303310950389</v>
      </c>
      <c r="AY275" s="215">
        <f t="shared" si="279"/>
        <v>-55.327889562968863</v>
      </c>
      <c r="AZ275" s="215">
        <f t="shared" si="279"/>
        <v>-55.317166116372803</v>
      </c>
      <c r="BA275" s="215">
        <f t="shared" si="279"/>
        <v>-55.138765359044257</v>
      </c>
      <c r="BB275" s="215">
        <f t="shared" si="279"/>
        <v>-54.767601631518012</v>
      </c>
      <c r="BC275" s="215">
        <f t="shared" si="279"/>
        <v>-54.180627289025985</v>
      </c>
      <c r="BD275" s="215">
        <f t="shared" si="279"/>
        <v>-53.357744646575163</v>
      </c>
      <c r="BE275" s="215">
        <f t="shared" si="279"/>
        <v>-52.282861938669512</v>
      </c>
      <c r="BF275" s="215">
        <f t="shared" si="279"/>
        <v>-50.945062403506611</v>
      </c>
      <c r="BG275" s="215">
        <f t="shared" si="279"/>
        <v>-36.781253191448819</v>
      </c>
      <c r="BH275" s="215">
        <f t="shared" si="279"/>
        <v>-25.959973054925396</v>
      </c>
      <c r="BI275" s="215">
        <f t="shared" si="279"/>
        <v>-18.354063226155255</v>
      </c>
      <c r="BJ275" s="215">
        <f t="shared" si="279"/>
        <v>-13.000369812320452</v>
      </c>
      <c r="BK275" s="215">
        <f t="shared" si="279"/>
        <v>-9.2193753639388021</v>
      </c>
      <c r="BL275" s="215">
        <f t="shared" si="279"/>
        <v>-6.5420196925806584</v>
      </c>
      <c r="BM275" s="215">
        <f t="shared" si="279"/>
        <v>-4.6429523661445975</v>
      </c>
      <c r="BN275" s="215">
        <f t="shared" ref="BN275:CB275" si="280">+BN111</f>
        <v>-3.2946886557982498</v>
      </c>
      <c r="BO275" s="215">
        <f t="shared" si="280"/>
        <v>-2.3371211314655689</v>
      </c>
      <c r="BP275" s="215">
        <f t="shared" si="280"/>
        <v>-1.6570440107669155</v>
      </c>
      <c r="BQ275" s="215">
        <f t="shared" si="280"/>
        <v>-1.1741760315540022</v>
      </c>
      <c r="BR275" s="215">
        <f t="shared" si="280"/>
        <v>-0.83148362160686895</v>
      </c>
      <c r="BS275" s="215">
        <f t="shared" si="280"/>
        <v>-0.58841078493987331</v>
      </c>
      <c r="BT275" s="215">
        <f t="shared" si="280"/>
        <v>-0.4161080853955732</v>
      </c>
      <c r="BU275" s="215">
        <f t="shared" si="280"/>
        <v>-0.29405417995138744</v>
      </c>
      <c r="BV275" s="215">
        <f t="shared" si="280"/>
        <v>-0.20765609937240218</v>
      </c>
      <c r="BW275" s="215">
        <f t="shared" si="280"/>
        <v>-0.14654160794970508</v>
      </c>
      <c r="BX275" s="215">
        <f t="shared" si="280"/>
        <v>-0.10334287056306037</v>
      </c>
      <c r="BY275" s="215">
        <f t="shared" si="280"/>
        <v>-7.2829753391530805E-2</v>
      </c>
      <c r="BZ275" s="215">
        <f t="shared" si="280"/>
        <v>-5.1292284287557117E-2</v>
      </c>
      <c r="CA275" s="215">
        <f t="shared" si="280"/>
        <v>-3.6100788227386708E-2</v>
      </c>
      <c r="CB275" s="215">
        <f t="shared" si="280"/>
        <v>-2.5392740436360955E-2</v>
      </c>
      <c r="CC275" s="215">
        <f t="shared" si="274"/>
        <v>-1.7849975471601099E-2</v>
      </c>
      <c r="CD275" s="215">
        <f t="shared" si="274"/>
        <v>-1.2540295626327153E-2</v>
      </c>
    </row>
    <row r="276" spans="1:82" s="148" customFormat="1" ht="17.399999999999999" customHeight="1" x14ac:dyDescent="0.25">
      <c r="A276" s="215" t="s">
        <v>264</v>
      </c>
      <c r="B276" s="215">
        <f t="shared" ref="B276:AG276" si="281">+B112</f>
        <v>6.1864999999999997</v>
      </c>
      <c r="C276" s="215">
        <f t="shared" si="281"/>
        <v>7.0136003914469205</v>
      </c>
      <c r="D276" s="215">
        <f t="shared" si="281"/>
        <v>7.2885899732678068</v>
      </c>
      <c r="E276" s="215">
        <f t="shared" si="281"/>
        <v>8.0473321145667729</v>
      </c>
      <c r="F276" s="215">
        <f t="shared" si="281"/>
        <v>8.7605706901260607</v>
      </c>
      <c r="G276" s="215">
        <f t="shared" si="281"/>
        <v>9.4522569288453013</v>
      </c>
      <c r="H276" s="215">
        <f t="shared" si="281"/>
        <v>10.097666713650705</v>
      </c>
      <c r="I276" s="215">
        <f t="shared" si="281"/>
        <v>10.815703547635003</v>
      </c>
      <c r="J276" s="215">
        <f t="shared" si="281"/>
        <v>11.516488592308583</v>
      </c>
      <c r="K276" s="215">
        <f t="shared" si="281"/>
        <v>12.16790951522546</v>
      </c>
      <c r="L276" s="215">
        <f t="shared" si="281"/>
        <v>12.737840665821592</v>
      </c>
      <c r="M276" s="215">
        <f t="shared" si="281"/>
        <v>13.188478275478444</v>
      </c>
      <c r="N276" s="215">
        <f t="shared" si="281"/>
        <v>13.388917310965269</v>
      </c>
      <c r="O276" s="215">
        <f t="shared" si="281"/>
        <v>13.399864496089041</v>
      </c>
      <c r="P276" s="215">
        <f t="shared" si="281"/>
        <v>13.131370809040167</v>
      </c>
      <c r="Q276" s="215">
        <f t="shared" si="281"/>
        <v>12.506631265486247</v>
      </c>
      <c r="R276" s="319">
        <f t="shared" si="281"/>
        <v>11.44587140778054</v>
      </c>
      <c r="S276" s="215">
        <f t="shared" si="281"/>
        <v>10.014811913782733</v>
      </c>
      <c r="T276" s="215">
        <f t="shared" si="281"/>
        <v>7.0149987517978403</v>
      </c>
      <c r="U276" s="215">
        <f t="shared" si="281"/>
        <v>3.9710689476438463</v>
      </c>
      <c r="V276" s="215">
        <f t="shared" si="281"/>
        <v>0.55841857313056931</v>
      </c>
      <c r="W276" s="215">
        <f t="shared" si="281"/>
        <v>-3.332561951344899</v>
      </c>
      <c r="X276" s="215">
        <f t="shared" si="281"/>
        <v>-5.6182179665637966</v>
      </c>
      <c r="Y276" s="215">
        <f t="shared" si="281"/>
        <v>-7.0053844560808418</v>
      </c>
      <c r="Z276" s="215">
        <f t="shared" si="281"/>
        <v>-7.8995503983070563</v>
      </c>
      <c r="AA276" s="215">
        <f t="shared" si="281"/>
        <v>-8.527804738901704</v>
      </c>
      <c r="AB276" s="215">
        <f t="shared" si="281"/>
        <v>-9.0150221259089882</v>
      </c>
      <c r="AC276" s="215">
        <f t="shared" si="281"/>
        <v>-9.4280564354193306</v>
      </c>
      <c r="AD276" s="215">
        <f t="shared" si="281"/>
        <v>-9.800782992168136</v>
      </c>
      <c r="AE276" s="215">
        <f t="shared" si="281"/>
        <v>-10.144272325768084</v>
      </c>
      <c r="AF276" s="215">
        <f t="shared" si="281"/>
        <v>-10.461835322901241</v>
      </c>
      <c r="AG276" s="215">
        <f t="shared" si="281"/>
        <v>-10.752688058297505</v>
      </c>
      <c r="AH276" s="215">
        <f t="shared" ref="AH276:BM276" si="282">+AH112</f>
        <v>-11.013811384030541</v>
      </c>
      <c r="AI276" s="215">
        <f t="shared" si="282"/>
        <v>-11.240959578380139</v>
      </c>
      <c r="AJ276" s="215">
        <f t="shared" si="282"/>
        <v>-11.429203285100343</v>
      </c>
      <c r="AK276" s="215">
        <f t="shared" si="282"/>
        <v>-11.573201700463567</v>
      </c>
      <c r="AL276" s="215">
        <f t="shared" si="282"/>
        <v>-11.743623118879277</v>
      </c>
      <c r="AM276" s="215">
        <f t="shared" si="282"/>
        <v>-8.0961951728268531</v>
      </c>
      <c r="AN276" s="215">
        <f t="shared" si="282"/>
        <v>-6.6901036879615141</v>
      </c>
      <c r="AO276" s="215">
        <f t="shared" si="282"/>
        <v>-6.2782253029758479</v>
      </c>
      <c r="AP276" s="215">
        <f t="shared" si="282"/>
        <v>-6.2189308677831878</v>
      </c>
      <c r="AQ276" s="215">
        <f t="shared" si="282"/>
        <v>-6.2721824488977926</v>
      </c>
      <c r="AR276" s="215">
        <f t="shared" si="282"/>
        <v>-6.3513821394049614</v>
      </c>
      <c r="AS276" s="215">
        <f t="shared" si="282"/>
        <v>-6.426052738367007</v>
      </c>
      <c r="AT276" s="215">
        <f t="shared" si="282"/>
        <v>-6.4854414319611742</v>
      </c>
      <c r="AU276" s="215">
        <f t="shared" si="282"/>
        <v>-6.5254573449141988</v>
      </c>
      <c r="AV276" s="215">
        <f t="shared" si="282"/>
        <v>-6.5441981245506673</v>
      </c>
      <c r="AW276" s="215">
        <f t="shared" si="282"/>
        <v>-6.5405111081544032</v>
      </c>
      <c r="AX276" s="215">
        <f t="shared" si="282"/>
        <v>-6.5135774705159175</v>
      </c>
      <c r="AY276" s="215">
        <f t="shared" si="282"/>
        <v>-6.4628216297694081</v>
      </c>
      <c r="AZ276" s="215">
        <f t="shared" si="282"/>
        <v>-6.3879153039421963</v>
      </c>
      <c r="BA276" s="215">
        <f t="shared" si="282"/>
        <v>-6.2888038390816128</v>
      </c>
      <c r="BB276" s="215">
        <f t="shared" si="282"/>
        <v>-6.1657330490727986</v>
      </c>
      <c r="BC276" s="215">
        <f t="shared" si="282"/>
        <v>-6.0192699212075231</v>
      </c>
      <c r="BD276" s="215">
        <f t="shared" si="282"/>
        <v>-5.8503147292110809</v>
      </c>
      <c r="BE276" s="215">
        <f t="shared" si="282"/>
        <v>-5.6601032682338044</v>
      </c>
      <c r="BF276" s="215">
        <f t="shared" si="282"/>
        <v>-5.450198464206899</v>
      </c>
      <c r="BG276" s="215">
        <f t="shared" si="282"/>
        <v>-0.34327718244401217</v>
      </c>
      <c r="BH276" s="215">
        <f t="shared" si="282"/>
        <v>-1.7836271560797572E-2</v>
      </c>
      <c r="BI276" s="215">
        <f t="shared" si="282"/>
        <v>-9.4044002554622547E-4</v>
      </c>
      <c r="BJ276" s="215">
        <f t="shared" si="282"/>
        <v>-5.0362801167657285E-5</v>
      </c>
      <c r="BK276" s="215">
        <f t="shared" si="282"/>
        <v>-2.7247189596281353E-6</v>
      </c>
      <c r="BL276" s="215">
        <f t="shared" si="282"/>
        <v>-1.4817637952438181E-7</v>
      </c>
      <c r="BM276" s="215">
        <f t="shared" si="282"/>
        <v>-8.0695182465088147E-9</v>
      </c>
      <c r="BN276" s="215">
        <f t="shared" ref="BN276:CB276" si="283">+BN112</f>
        <v>-4.3892273307056628E-10</v>
      </c>
      <c r="BO276" s="215">
        <f t="shared" si="283"/>
        <v>-2.3802760293437545E-11</v>
      </c>
      <c r="BP276" s="215">
        <f t="shared" si="283"/>
        <v>-1.2854348873072375E-12</v>
      </c>
      <c r="BQ276" s="215">
        <f t="shared" si="283"/>
        <v>-6.9074852917372241E-14</v>
      </c>
      <c r="BR276" s="215">
        <f t="shared" si="283"/>
        <v>-3.6916844851298166E-15</v>
      </c>
      <c r="BS276" s="215">
        <f t="shared" si="283"/>
        <v>-1.9617225441264011E-16</v>
      </c>
      <c r="BT276" s="215">
        <f t="shared" si="283"/>
        <v>-1.0363167419389256E-17</v>
      </c>
      <c r="BU276" s="215">
        <f t="shared" si="283"/>
        <v>-5.4420744362760794E-19</v>
      </c>
      <c r="BV276" s="215">
        <f t="shared" si="283"/>
        <v>-2.8409093528119094E-20</v>
      </c>
      <c r="BW276" s="215">
        <f t="shared" si="283"/>
        <v>-1.4743307491798481E-21</v>
      </c>
      <c r="BX276" s="215">
        <f t="shared" si="283"/>
        <v>-7.6070156028082159E-23</v>
      </c>
      <c r="BY276" s="215">
        <f t="shared" si="283"/>
        <v>-3.9026690378694204E-24</v>
      </c>
      <c r="BZ276" s="215">
        <f t="shared" si="283"/>
        <v>-1.9910823334489088E-25</v>
      </c>
      <c r="CA276" s="215">
        <f t="shared" si="283"/>
        <v>-1.0103049267783669E-26</v>
      </c>
      <c r="CB276" s="215">
        <f t="shared" si="283"/>
        <v>-5.0992841877101537E-28</v>
      </c>
      <c r="CC276" s="215">
        <f t="shared" si="274"/>
        <v>-2.5604609477054054E-29</v>
      </c>
      <c r="CD276" s="215">
        <f t="shared" si="274"/>
        <v>-1.279199227332418E-30</v>
      </c>
    </row>
    <row r="277" spans="1:82" s="148" customFormat="1" ht="17.399999999999999" customHeight="1" x14ac:dyDescent="0.25">
      <c r="A277" s="215" t="s">
        <v>265</v>
      </c>
      <c r="B277" s="215">
        <f t="shared" ref="B277:AG277" si="284">+B136</f>
        <v>0.1477</v>
      </c>
      <c r="C277" s="215">
        <f t="shared" si="284"/>
        <v>0.16507317428002183</v>
      </c>
      <c r="D277" s="215">
        <f t="shared" si="284"/>
        <v>0.18335961580967594</v>
      </c>
      <c r="E277" s="215">
        <f t="shared" si="284"/>
        <v>0.2024684928324979</v>
      </c>
      <c r="F277" s="215">
        <f t="shared" si="284"/>
        <v>0.22234853653312475</v>
      </c>
      <c r="G277" s="215">
        <f t="shared" si="284"/>
        <v>0.2429438682627062</v>
      </c>
      <c r="H277" s="215">
        <f t="shared" si="284"/>
        <v>0.26418633099903921</v>
      </c>
      <c r="I277" s="215">
        <f t="shared" si="284"/>
        <v>0.28602466838054286</v>
      </c>
      <c r="J277" s="215">
        <f t="shared" si="284"/>
        <v>0.3084048533220648</v>
      </c>
      <c r="K277" s="215">
        <f t="shared" si="284"/>
        <v>0.33126400147487056</v>
      </c>
      <c r="L277" s="215">
        <f t="shared" si="284"/>
        <v>0.35453025015901551</v>
      </c>
      <c r="M277" s="215">
        <f t="shared" si="284"/>
        <v>0.37812225473992073</v>
      </c>
      <c r="N277" s="215">
        <f t="shared" si="284"/>
        <v>0.40193482498737032</v>
      </c>
      <c r="O277" s="215">
        <f t="shared" si="284"/>
        <v>0.4258647559302855</v>
      </c>
      <c r="P277" s="215">
        <f t="shared" si="284"/>
        <v>0.44979477442652172</v>
      </c>
      <c r="Q277" s="215">
        <f t="shared" si="284"/>
        <v>0.47359285568831144</v>
      </c>
      <c r="R277" s="319">
        <f t="shared" si="284"/>
        <v>0.49711034716762981</v>
      </c>
      <c r="S277" s="215">
        <f t="shared" si="284"/>
        <v>0.52006493387080188</v>
      </c>
      <c r="T277" s="215">
        <f t="shared" si="284"/>
        <v>0.54214676633889025</v>
      </c>
      <c r="U277" s="215">
        <f t="shared" si="284"/>
        <v>0.56319995184536176</v>
      </c>
      <c r="V277" s="215">
        <f t="shared" si="284"/>
        <v>0.58303264411024436</v>
      </c>
      <c r="W277" s="215">
        <f t="shared" si="284"/>
        <v>0.60142252363804061</v>
      </c>
      <c r="X277" s="215">
        <f t="shared" si="284"/>
        <v>0.6184236727033805</v>
      </c>
      <c r="Y277" s="215">
        <f t="shared" si="284"/>
        <v>0.63411937422312958</v>
      </c>
      <c r="Z277" s="215">
        <f t="shared" si="284"/>
        <v>0.64857045333932295</v>
      </c>
      <c r="AA277" s="215">
        <f t="shared" si="284"/>
        <v>0.66182184330785476</v>
      </c>
      <c r="AB277" s="215">
        <f t="shared" si="284"/>
        <v>0.67390653919379728</v>
      </c>
      <c r="AC277" s="215">
        <f t="shared" si="284"/>
        <v>0.6848480198852398</v>
      </c>
      <c r="AD277" s="215">
        <f t="shared" si="284"/>
        <v>0.69466182632043005</v>
      </c>
      <c r="AE277" s="215">
        <f t="shared" si="284"/>
        <v>0.70335736184508357</v>
      </c>
      <c r="AF277" s="215">
        <f t="shared" si="284"/>
        <v>0.71093853272762109</v>
      </c>
      <c r="AG277" s="215">
        <f t="shared" si="284"/>
        <v>0.71740421460880888</v>
      </c>
      <c r="AH277" s="215">
        <f t="shared" ref="AH277:BM277" si="285">+AH136</f>
        <v>0.72274861294304227</v>
      </c>
      <c r="AI277" s="215">
        <f t="shared" si="285"/>
        <v>0.72696155881864288</v>
      </c>
      <c r="AJ277" s="215">
        <f t="shared" si="285"/>
        <v>0.730028773531885</v>
      </c>
      <c r="AK277" s="215">
        <f t="shared" si="285"/>
        <v>0.73239063934355275</v>
      </c>
      <c r="AL277" s="215">
        <f t="shared" si="285"/>
        <v>0.73358895220538978</v>
      </c>
      <c r="AM277" s="215">
        <f t="shared" si="285"/>
        <v>0.73445137786474324</v>
      </c>
      <c r="AN277" s="215">
        <f t="shared" si="285"/>
        <v>0.73485851562240478</v>
      </c>
      <c r="AO277" s="215">
        <f t="shared" si="285"/>
        <v>0.7347405229427364</v>
      </c>
      <c r="AP277" s="215">
        <f t="shared" si="285"/>
        <v>0.7340564316000302</v>
      </c>
      <c r="AQ277" s="215">
        <f t="shared" si="285"/>
        <v>0.73277602562676925</v>
      </c>
      <c r="AR277" s="215">
        <f t="shared" si="285"/>
        <v>0.73087271169807211</v>
      </c>
      <c r="AS277" s="215">
        <f t="shared" si="285"/>
        <v>0.72832079544451711</v>
      </c>
      <c r="AT277" s="215">
        <f t="shared" si="285"/>
        <v>0.72509445070024769</v>
      </c>
      <c r="AU277" s="215">
        <f t="shared" si="285"/>
        <v>0.72116731911250809</v>
      </c>
      <c r="AV277" s="215">
        <f t="shared" si="285"/>
        <v>0.71651233880986309</v>
      </c>
      <c r="AW277" s="215">
        <f t="shared" si="285"/>
        <v>0.71110165565063121</v>
      </c>
      <c r="AX277" s="215">
        <f t="shared" si="285"/>
        <v>0.70490656513609928</v>
      </c>
      <c r="AY277" s="215">
        <f t="shared" si="285"/>
        <v>0.69789746674572162</v>
      </c>
      <c r="AZ277" s="215">
        <f t="shared" si="285"/>
        <v>0.69004382390224983</v>
      </c>
      <c r="BA277" s="215">
        <f t="shared" si="285"/>
        <v>0.68131412652812628</v>
      </c>
      <c r="BB277" s="215">
        <f t="shared" si="285"/>
        <v>0.67167585452714751</v>
      </c>
      <c r="BC277" s="215">
        <f t="shared" si="285"/>
        <v>0.66109544152219368</v>
      </c>
      <c r="BD277" s="215">
        <f t="shared" si="285"/>
        <v>0.64953823974675229</v>
      </c>
      <c r="BE277" s="215">
        <f t="shared" si="285"/>
        <v>0.63696848986027954</v>
      </c>
      <c r="BF277" s="215">
        <f t="shared" si="285"/>
        <v>0.62334930448134429</v>
      </c>
      <c r="BG277" s="215">
        <f t="shared" si="285"/>
        <v>0.6114228136201133</v>
      </c>
      <c r="BH277" s="215">
        <f t="shared" si="285"/>
        <v>0.60058135524434841</v>
      </c>
      <c r="BI277" s="215">
        <f t="shared" si="285"/>
        <v>0.59055531543424378</v>
      </c>
      <c r="BJ277" s="215">
        <f t="shared" si="285"/>
        <v>0.58117160826800829</v>
      </c>
      <c r="BK277" s="215">
        <f t="shared" si="285"/>
        <v>0.57230994740550423</v>
      </c>
      <c r="BL277" s="215">
        <f t="shared" si="285"/>
        <v>0.56388487742243654</v>
      </c>
      <c r="BM277" s="215">
        <f t="shared" si="285"/>
        <v>0.55583461842489124</v>
      </c>
      <c r="BN277" s="215">
        <f t="shared" ref="BN277:CB277" si="286">+BN136</f>
        <v>0.54811373831533994</v>
      </c>
      <c r="BO277" s="215">
        <f t="shared" si="286"/>
        <v>0.54068822926345506</v>
      </c>
      <c r="BP277" s="215">
        <f t="shared" si="286"/>
        <v>0.53353214239493552</v>
      </c>
      <c r="BQ277" s="215">
        <f t="shared" si="286"/>
        <v>0.52662525769138591</v>
      </c>
      <c r="BR277" s="215">
        <f t="shared" si="286"/>
        <v>0.51995145559520417</v>
      </c>
      <c r="BS277" s="215">
        <f t="shared" si="286"/>
        <v>0.51349757151385256</v>
      </c>
      <c r="BT277" s="215">
        <f t="shared" si="286"/>
        <v>0.50725258628621128</v>
      </c>
      <c r="BU277" s="215">
        <f t="shared" si="286"/>
        <v>0.50120705216887074</v>
      </c>
      <c r="BV277" s="215">
        <f t="shared" si="286"/>
        <v>0.49535268478713401</v>
      </c>
      <c r="BW277" s="215">
        <f t="shared" si="286"/>
        <v>0.48968207243989709</v>
      </c>
      <c r="BX277" s="215">
        <f t="shared" si="286"/>
        <v>0.48418846856915876</v>
      </c>
      <c r="BY277" s="215">
        <f t="shared" si="286"/>
        <v>0.47886564324562458</v>
      </c>
      <c r="BZ277" s="215">
        <f t="shared" si="286"/>
        <v>0.47370777656708496</v>
      </c>
      <c r="CA277" s="215">
        <f t="shared" si="286"/>
        <v>0.46870938183596828</v>
      </c>
      <c r="CB277" s="215">
        <f t="shared" si="286"/>
        <v>0.46386524990042666</v>
      </c>
      <c r="CC277" s="215">
        <f>+CC136</f>
        <v>0.45917040853906127</v>
      </c>
      <c r="CD277" s="215">
        <f>+CD136</f>
        <v>0.45462009254218588</v>
      </c>
    </row>
    <row r="278" spans="1:82" s="148" customFormat="1" ht="17.399999999999999" customHeight="1" x14ac:dyDescent="0.25">
      <c r="A278" s="215" t="s">
        <v>266</v>
      </c>
      <c r="B278" s="215">
        <f t="shared" ref="B278:AG278" si="287">+B137</f>
        <v>1.0994539999999999</v>
      </c>
      <c r="C278" s="215">
        <f t="shared" si="287"/>
        <v>1.2596953602941152</v>
      </c>
      <c r="D278" s="215">
        <f t="shared" si="287"/>
        <v>1.3651328861556369</v>
      </c>
      <c r="E278" s="215">
        <f t="shared" si="287"/>
        <v>1.4512431749161709</v>
      </c>
      <c r="F278" s="215">
        <f t="shared" si="287"/>
        <v>1.530136738705612</v>
      </c>
      <c r="G278" s="215">
        <f t="shared" si="287"/>
        <v>1.6050982477669709</v>
      </c>
      <c r="H278" s="215">
        <f t="shared" si="287"/>
        <v>1.6764729976790205</v>
      </c>
      <c r="I278" s="215">
        <f t="shared" si="287"/>
        <v>1.7450709408516099</v>
      </c>
      <c r="J278" s="215">
        <f t="shared" si="287"/>
        <v>1.8109529980200261</v>
      </c>
      <c r="K278" s="215">
        <f t="shared" si="287"/>
        <v>1.8736792968207214</v>
      </c>
      <c r="L278" s="215">
        <f t="shared" si="287"/>
        <v>1.9326493129734303</v>
      </c>
      <c r="M278" s="215">
        <f t="shared" si="287"/>
        <v>1.9871837962976331</v>
      </c>
      <c r="N278" s="215">
        <f t="shared" si="287"/>
        <v>2.0359132446965349</v>
      </c>
      <c r="O278" s="215">
        <f t="shared" si="287"/>
        <v>2.0784266870740642</v>
      </c>
      <c r="P278" s="215">
        <f t="shared" si="287"/>
        <v>2.1138601306933529</v>
      </c>
      <c r="Q278" s="215">
        <f t="shared" si="287"/>
        <v>2.1411721422642849</v>
      </c>
      <c r="R278" s="319">
        <f t="shared" si="287"/>
        <v>2.1591692193940442</v>
      </c>
      <c r="S278" s="215">
        <f t="shared" si="287"/>
        <v>2.1612351941309198</v>
      </c>
      <c r="T278" s="215">
        <f t="shared" si="287"/>
        <v>2.1439006018302624</v>
      </c>
      <c r="U278" s="215">
        <f t="shared" si="287"/>
        <v>2.1129060530253767</v>
      </c>
      <c r="V278" s="215">
        <f t="shared" si="287"/>
        <v>2.068134984736226</v>
      </c>
      <c r="W278" s="215">
        <f t="shared" si="287"/>
        <v>2.0079728175219955</v>
      </c>
      <c r="X278" s="215">
        <f t="shared" si="287"/>
        <v>1.9443972814530359</v>
      </c>
      <c r="Y278" s="215">
        <f t="shared" si="287"/>
        <v>1.8823044608205124</v>
      </c>
      <c r="Z278" s="215">
        <f t="shared" si="287"/>
        <v>1.822178635402012</v>
      </c>
      <c r="AA278" s="215">
        <f t="shared" si="287"/>
        <v>1.7634918720422792</v>
      </c>
      <c r="AB278" s="215">
        <f t="shared" si="287"/>
        <v>1.7055858140189211</v>
      </c>
      <c r="AC278" s="215">
        <f t="shared" si="287"/>
        <v>1.6478634285259508</v>
      </c>
      <c r="AD278" s="215">
        <f t="shared" si="287"/>
        <v>1.5898088036366047</v>
      </c>
      <c r="AE278" s="215">
        <f t="shared" si="287"/>
        <v>1.5310046366975341</v>
      </c>
      <c r="AF278" s="215">
        <f t="shared" si="287"/>
        <v>1.4710859424499747</v>
      </c>
      <c r="AG278" s="215">
        <f t="shared" si="287"/>
        <v>1.409719142004771</v>
      </c>
      <c r="AH278" s="215">
        <f t="shared" ref="AH278:BM278" si="288">+AH137</f>
        <v>1.3465915325710416</v>
      </c>
      <c r="AI278" s="215">
        <f t="shared" si="288"/>
        <v>1.2814055903788522</v>
      </c>
      <c r="AJ278" s="215">
        <f t="shared" si="288"/>
        <v>1.2138761554895043</v>
      </c>
      <c r="AK278" s="215">
        <f t="shared" si="288"/>
        <v>1.1647372445343545</v>
      </c>
      <c r="AL278" s="215">
        <f t="shared" si="288"/>
        <v>1.099310790250521</v>
      </c>
      <c r="AM278" s="215">
        <f t="shared" si="288"/>
        <v>1.0659200582669408</v>
      </c>
      <c r="AN278" s="215">
        <f t="shared" si="288"/>
        <v>1.0361139758423252</v>
      </c>
      <c r="AO278" s="215">
        <f t="shared" si="288"/>
        <v>1.0037199562851289</v>
      </c>
      <c r="AP278" s="215">
        <f t="shared" si="288"/>
        <v>0.96818694380487769</v>
      </c>
      <c r="AQ278" s="215">
        <f t="shared" si="288"/>
        <v>0.92980691410495042</v>
      </c>
      <c r="AR278" s="215">
        <f t="shared" si="288"/>
        <v>0.88880229407965872</v>
      </c>
      <c r="AS278" s="215">
        <f t="shared" si="288"/>
        <v>0.84525383983478952</v>
      </c>
      <c r="AT278" s="215">
        <f t="shared" si="288"/>
        <v>0.79915447351245716</v>
      </c>
      <c r="AU278" s="215">
        <f t="shared" si="288"/>
        <v>0.750452934248796</v>
      </c>
      <c r="AV278" s="215">
        <f t="shared" si="288"/>
        <v>0.69907666637546706</v>
      </c>
      <c r="AW278" s="215">
        <f t="shared" si="288"/>
        <v>0.64494213852170712</v>
      </c>
      <c r="AX278" s="215">
        <f t="shared" si="288"/>
        <v>0.58795918405901704</v>
      </c>
      <c r="AY278" s="215">
        <f t="shared" si="288"/>
        <v>0.52803278503029616</v>
      </c>
      <c r="AZ278" s="215">
        <f t="shared" si="288"/>
        <v>0.46506380844722989</v>
      </c>
      <c r="BA278" s="215">
        <f t="shared" si="288"/>
        <v>0.39894930209828627</v>
      </c>
      <c r="BB278" s="215">
        <f t="shared" si="288"/>
        <v>0.32958258756977721</v>
      </c>
      <c r="BC278" s="215">
        <f t="shared" si="288"/>
        <v>0.25685326413279053</v>
      </c>
      <c r="BD278" s="215">
        <f t="shared" si="288"/>
        <v>0.18064722791486237</v>
      </c>
      <c r="BE278" s="215">
        <f t="shared" si="288"/>
        <v>0.10084686938638704</v>
      </c>
      <c r="BF278" s="215">
        <f t="shared" si="288"/>
        <v>1.7331730686767639E-2</v>
      </c>
      <c r="BG278" s="215">
        <f t="shared" si="288"/>
        <v>5.7357389964355465E-2</v>
      </c>
      <c r="BH278" s="215">
        <f t="shared" si="288"/>
        <v>0.10733182504819437</v>
      </c>
      <c r="BI278" s="215">
        <f t="shared" si="288"/>
        <v>0.1489078327431389</v>
      </c>
      <c r="BJ278" s="215">
        <f t="shared" si="288"/>
        <v>0.18087828134931538</v>
      </c>
      <c r="BK278" s="215">
        <f t="shared" si="288"/>
        <v>0.20514267792968471</v>
      </c>
      <c r="BL278" s="215">
        <f t="shared" si="288"/>
        <v>0.22373738182585284</v>
      </c>
      <c r="BM278" s="215">
        <f t="shared" si="288"/>
        <v>0.23826116156987062</v>
      </c>
      <c r="BN278" s="215">
        <f t="shared" ref="BN278:CB278" si="289">+BN137</f>
        <v>0.24987169451853342</v>
      </c>
      <c r="BO278" s="215">
        <f t="shared" si="289"/>
        <v>0.25938765745932202</v>
      </c>
      <c r="BP278" s="215">
        <f t="shared" si="289"/>
        <v>0.26738527559099839</v>
      </c>
      <c r="BQ278" s="215">
        <f t="shared" si="289"/>
        <v>0.2742707833341958</v>
      </c>
      <c r="BR278" s="215">
        <f t="shared" si="289"/>
        <v>0.28033154784689945</v>
      </c>
      <c r="BS278" s="215">
        <f t="shared" si="289"/>
        <v>0.28577159541252656</v>
      </c>
      <c r="BT278" s="215">
        <f t="shared" si="289"/>
        <v>0.29073630365712011</v>
      </c>
      <c r="BU278" s="215">
        <f t="shared" si="289"/>
        <v>0.29532964299798464</v>
      </c>
      <c r="BV278" s="215">
        <f t="shared" si="289"/>
        <v>0.29962627642316664</v>
      </c>
      <c r="BW278" s="215">
        <f t="shared" si="289"/>
        <v>0.30368008634920335</v>
      </c>
      <c r="BX278" s="215">
        <f t="shared" si="289"/>
        <v>0.30753020184194652</v>
      </c>
      <c r="BY278" s="215">
        <f t="shared" si="289"/>
        <v>0.31120526758115563</v>
      </c>
      <c r="BZ278" s="215">
        <f t="shared" si="289"/>
        <v>0.3147264711903317</v>
      </c>
      <c r="CA278" s="215">
        <f t="shared" si="289"/>
        <v>0.31810969143308954</v>
      </c>
      <c r="CB278" s="215">
        <f t="shared" si="289"/>
        <v>0.32136702291949032</v>
      </c>
      <c r="CC278" s="215">
        <f>+CC137</f>
        <v>0.32450785822967687</v>
      </c>
      <c r="CD278" s="215">
        <f>+CD137</f>
        <v>0.32753965575787214</v>
      </c>
    </row>
    <row r="279" spans="1:82" s="148" customFormat="1" ht="17.399999999999999" customHeight="1" x14ac:dyDescent="0.25">
      <c r="A279" s="215" t="s">
        <v>267</v>
      </c>
      <c r="B279" s="215">
        <f t="shared" ref="B279:AG279" si="290">+B124</f>
        <v>0.44715359049999998</v>
      </c>
      <c r="C279" s="215">
        <f t="shared" si="290"/>
        <v>0.51082359469464145</v>
      </c>
      <c r="D279" s="215">
        <f t="shared" si="290"/>
        <v>0.57725421900558072</v>
      </c>
      <c r="E279" s="215">
        <f t="shared" si="290"/>
        <v>0.63787817895241339</v>
      </c>
      <c r="F279" s="215">
        <f t="shared" si="290"/>
        <v>0.69339756563102439</v>
      </c>
      <c r="G279" s="215">
        <f t="shared" si="290"/>
        <v>0.75179125494459043</v>
      </c>
      <c r="H279" s="215">
        <f t="shared" si="290"/>
        <v>0.81397635370264809</v>
      </c>
      <c r="I279" s="215">
        <f t="shared" si="290"/>
        <v>0.8802197990049242</v>
      </c>
      <c r="J279" s="215">
        <f t="shared" si="290"/>
        <v>0.95000676210936907</v>
      </c>
      <c r="K279" s="215">
        <f t="shared" si="290"/>
        <v>1.0241951316701339</v>
      </c>
      <c r="L279" s="215">
        <f t="shared" si="290"/>
        <v>1.1025912086354486</v>
      </c>
      <c r="M279" s="215">
        <f t="shared" si="290"/>
        <v>1.1847784044525267</v>
      </c>
      <c r="N279" s="215">
        <f t="shared" si="290"/>
        <v>1.2701233636830926</v>
      </c>
      <c r="O279" s="215">
        <f t="shared" si="290"/>
        <v>1.3579745663741047</v>
      </c>
      <c r="P279" s="215">
        <f t="shared" si="290"/>
        <v>1.4460859972021591</v>
      </c>
      <c r="Q279" s="215">
        <f t="shared" si="290"/>
        <v>1.5335730996883232</v>
      </c>
      <c r="R279" s="319">
        <f t="shared" si="290"/>
        <v>1.6185423039717739</v>
      </c>
      <c r="S279" s="215">
        <f t="shared" si="290"/>
        <v>1.6986688327023605</v>
      </c>
      <c r="T279" s="215">
        <f t="shared" si="290"/>
        <v>1.7650737056521069</v>
      </c>
      <c r="U279" s="215">
        <f t="shared" si="290"/>
        <v>1.8236732917501106</v>
      </c>
      <c r="V279" s="215">
        <f t="shared" si="290"/>
        <v>1.855155495609824</v>
      </c>
      <c r="W279" s="215">
        <f t="shared" si="290"/>
        <v>1.8696402709899309</v>
      </c>
      <c r="X279" s="215">
        <f t="shared" si="290"/>
        <v>1.8644089477609718</v>
      </c>
      <c r="Y279" s="215">
        <f t="shared" si="290"/>
        <v>1.8300723011281872</v>
      </c>
      <c r="Z279" s="215">
        <f t="shared" si="290"/>
        <v>1.7929246636437082</v>
      </c>
      <c r="AA279" s="215">
        <f t="shared" si="290"/>
        <v>1.7544210868977042</v>
      </c>
      <c r="AB279" s="215">
        <f t="shared" si="290"/>
        <v>1.7146701235256554</v>
      </c>
      <c r="AC279" s="215">
        <f t="shared" si="290"/>
        <v>1.6734628498758974</v>
      </c>
      <c r="AD279" s="215">
        <f t="shared" si="290"/>
        <v>1.6305527191673899</v>
      </c>
      <c r="AE279" s="215">
        <f t="shared" si="290"/>
        <v>1.5857250382795616</v>
      </c>
      <c r="AF279" s="215">
        <f t="shared" si="290"/>
        <v>1.5388077090294265</v>
      </c>
      <c r="AG279" s="215">
        <f t="shared" si="290"/>
        <v>1.4897328217578185</v>
      </c>
      <c r="AH279" s="215">
        <f t="shared" ref="AH279:BM279" si="291">+AH124</f>
        <v>1.4384838400408311</v>
      </c>
      <c r="AI279" s="215">
        <f t="shared" si="291"/>
        <v>1.3850914161490115</v>
      </c>
      <c r="AJ279" s="215">
        <f t="shared" si="291"/>
        <v>1.329631479584378</v>
      </c>
      <c r="AK279" s="215">
        <f t="shared" si="291"/>
        <v>1.2722243537623203</v>
      </c>
      <c r="AL279" s="215">
        <f t="shared" si="291"/>
        <v>1.2260829879181678</v>
      </c>
      <c r="AM279" s="215">
        <f t="shared" si="291"/>
        <v>1.1695212545319542</v>
      </c>
      <c r="AN279" s="215">
        <f t="shared" si="291"/>
        <v>1.10704675953493</v>
      </c>
      <c r="AO279" s="215">
        <f t="shared" si="291"/>
        <v>1.0763457904701141</v>
      </c>
      <c r="AP279" s="215">
        <f t="shared" si="291"/>
        <v>1.045443861905758</v>
      </c>
      <c r="AQ279" s="215">
        <f t="shared" si="291"/>
        <v>1.0133173150348862</v>
      </c>
      <c r="AR279" s="215">
        <f t="shared" si="291"/>
        <v>0.97994022998681662</v>
      </c>
      <c r="AS279" s="215">
        <f t="shared" si="291"/>
        <v>0.94544695277146573</v>
      </c>
      <c r="AT279" s="215">
        <f t="shared" si="291"/>
        <v>0.90997319098293006</v>
      </c>
      <c r="AU279" s="215">
        <f t="shared" si="291"/>
        <v>0.87364276773182126</v>
      </c>
      <c r="AV279" s="215">
        <f t="shared" si="291"/>
        <v>0.83657602927986552</v>
      </c>
      <c r="AW279" s="215">
        <f t="shared" si="291"/>
        <v>0.79889657978872786</v>
      </c>
      <c r="AX279" s="215">
        <f t="shared" si="291"/>
        <v>0.76073450607895077</v>
      </c>
      <c r="AY279" s="215">
        <f t="shared" si="291"/>
        <v>0.72222739908335221</v>
      </c>
      <c r="AZ279" s="215">
        <f t="shared" si="291"/>
        <v>0.68352020981164574</v>
      </c>
      <c r="BA279" s="215">
        <f t="shared" si="291"/>
        <v>0.64476446812641253</v>
      </c>
      <c r="BB279" s="215">
        <f t="shared" si="291"/>
        <v>0.60611709618210152</v>
      </c>
      <c r="BC279" s="215">
        <f t="shared" si="291"/>
        <v>0.567738916963345</v>
      </c>
      <c r="BD279" s="215">
        <f t="shared" si="291"/>
        <v>0.52979291169120013</v>
      </c>
      <c r="BE279" s="215">
        <f t="shared" si="291"/>
        <v>0.4924422711167436</v>
      </c>
      <c r="BF279" s="215">
        <f t="shared" si="291"/>
        <v>0.4558482930086758</v>
      </c>
      <c r="BG279" s="215">
        <f t="shared" si="291"/>
        <v>0.42016819167723657</v>
      </c>
      <c r="BH279" s="215">
        <f t="shared" si="291"/>
        <v>0.39282738254617666</v>
      </c>
      <c r="BI279" s="215">
        <f t="shared" si="291"/>
        <v>0.39478476464914353</v>
      </c>
      <c r="BJ279" s="215">
        <f t="shared" si="291"/>
        <v>0.39688155605309949</v>
      </c>
      <c r="BK279" s="215">
        <f t="shared" si="291"/>
        <v>0.39827042370812421</v>
      </c>
      <c r="BL279" s="215">
        <f t="shared" si="291"/>
        <v>0.39897762641233864</v>
      </c>
      <c r="BM279" s="215">
        <f t="shared" si="291"/>
        <v>0.39917061177660162</v>
      </c>
      <c r="BN279" s="215">
        <f t="shared" ref="BN279:CB279" si="292">+BN124</f>
        <v>0.39900387911871843</v>
      </c>
      <c r="BO279" s="215">
        <f t="shared" si="292"/>
        <v>0.39859369792030064</v>
      </c>
      <c r="BP279" s="215">
        <f t="shared" si="292"/>
        <v>0.39802249728998751</v>
      </c>
      <c r="BQ279" s="215">
        <f t="shared" si="292"/>
        <v>0.39734763569964593</v>
      </c>
      <c r="BR279" s="215">
        <f t="shared" si="292"/>
        <v>0.39660882485963217</v>
      </c>
      <c r="BS279" s="215">
        <f t="shared" si="292"/>
        <v>0.39583352203673039</v>
      </c>
      <c r="BT279" s="215">
        <f t="shared" si="292"/>
        <v>0.39504068181992458</v>
      </c>
      <c r="BU279" s="215">
        <f t="shared" si="292"/>
        <v>0.39424334255698468</v>
      </c>
      <c r="BV279" s="215">
        <f t="shared" si="292"/>
        <v>0.39345041313087947</v>
      </c>
      <c r="BW279" s="215">
        <f t="shared" si="292"/>
        <v>0.39266791358853365</v>
      </c>
      <c r="BX279" s="215">
        <f t="shared" si="292"/>
        <v>0.39189984087975149</v>
      </c>
      <c r="BY279" s="215">
        <f t="shared" si="292"/>
        <v>0.39114877539109161</v>
      </c>
      <c r="BZ279" s="215">
        <f t="shared" si="292"/>
        <v>0.39041630706452796</v>
      </c>
      <c r="CA279" s="215">
        <f t="shared" si="292"/>
        <v>0.38970333528118067</v>
      </c>
      <c r="CB279" s="215">
        <f t="shared" si="292"/>
        <v>0.38901028008430971</v>
      </c>
      <c r="CC279" s="215">
        <f>+CC124</f>
        <v>0.38833723097234163</v>
      </c>
      <c r="CD279" s="215">
        <f>+CD124</f>
        <v>0.38768405166227277</v>
      </c>
    </row>
    <row r="280" spans="1:82" s="148" customFormat="1" ht="17.399999999999999" customHeight="1" x14ac:dyDescent="0.25">
      <c r="A280" s="215" t="s">
        <v>268</v>
      </c>
      <c r="B280" s="215">
        <f t="shared" ref="B280:AG280" si="293">+B122</f>
        <v>43.959136523399998</v>
      </c>
      <c r="C280" s="215">
        <f t="shared" si="293"/>
        <v>44.744649935168596</v>
      </c>
      <c r="D280" s="215">
        <f t="shared" si="293"/>
        <v>46.161076595610155</v>
      </c>
      <c r="E280" s="215">
        <f t="shared" si="293"/>
        <v>47.31805873217467</v>
      </c>
      <c r="F280" s="215">
        <f t="shared" si="293"/>
        <v>48.284941539402887</v>
      </c>
      <c r="G280" s="215">
        <f t="shared" si="293"/>
        <v>49.221690163130773</v>
      </c>
      <c r="H280" s="215">
        <f t="shared" si="293"/>
        <v>50.142421129808859</v>
      </c>
      <c r="I280" s="215">
        <f t="shared" si="293"/>
        <v>51.048875439512486</v>
      </c>
      <c r="J280" s="215">
        <f t="shared" si="293"/>
        <v>51.93282052300453</v>
      </c>
      <c r="K280" s="215">
        <f t="shared" si="293"/>
        <v>52.803972750122639</v>
      </c>
      <c r="L280" s="215">
        <f t="shared" si="293"/>
        <v>53.658473630077587</v>
      </c>
      <c r="M280" s="215">
        <f t="shared" si="293"/>
        <v>54.491387407224103</v>
      </c>
      <c r="N280" s="215">
        <f t="shared" si="293"/>
        <v>55.297255652992739</v>
      </c>
      <c r="O280" s="215">
        <f t="shared" si="293"/>
        <v>56.072097802846415</v>
      </c>
      <c r="P280" s="215">
        <f t="shared" si="293"/>
        <v>56.800436014322528</v>
      </c>
      <c r="Q280" s="215">
        <f t="shared" si="293"/>
        <v>57.480966416664558</v>
      </c>
      <c r="R280" s="319">
        <f t="shared" si="293"/>
        <v>58.105721641933933</v>
      </c>
      <c r="S280" s="215">
        <f t="shared" si="293"/>
        <v>58.665521686800652</v>
      </c>
      <c r="T280" s="215">
        <f t="shared" si="293"/>
        <v>59.10979762531317</v>
      </c>
      <c r="U280" s="215">
        <f t="shared" si="293"/>
        <v>59.488184043318434</v>
      </c>
      <c r="V280" s="215">
        <f t="shared" si="293"/>
        <v>59.686478869449346</v>
      </c>
      <c r="W280" s="215">
        <f t="shared" si="293"/>
        <v>59.77658549362657</v>
      </c>
      <c r="X280" s="215">
        <f t="shared" si="293"/>
        <v>59.744123362254605</v>
      </c>
      <c r="Y280" s="215">
        <f t="shared" si="293"/>
        <v>59.528764797723845</v>
      </c>
      <c r="Z280" s="215">
        <f t="shared" si="293"/>
        <v>59.29117724802164</v>
      </c>
      <c r="AA280" s="215">
        <f t="shared" si="293"/>
        <v>59.039664593456799</v>
      </c>
      <c r="AB280" s="215">
        <f t="shared" si="293"/>
        <v>58.774145241983604</v>
      </c>
      <c r="AC280" s="215">
        <f t="shared" si="293"/>
        <v>58.492319875577628</v>
      </c>
      <c r="AD280" s="215">
        <f t="shared" si="293"/>
        <v>58.191374688829058</v>
      </c>
      <c r="AE280" s="215">
        <f t="shared" si="293"/>
        <v>57.868401791780613</v>
      </c>
      <c r="AF280" s="215">
        <f t="shared" si="293"/>
        <v>57.520444393022665</v>
      </c>
      <c r="AG280" s="215">
        <f t="shared" si="293"/>
        <v>57.144945062916833</v>
      </c>
      <c r="AH280" s="215">
        <f t="shared" ref="AH280:BM280" si="294">+AH122</f>
        <v>56.739369656043799</v>
      </c>
      <c r="AI280" s="215">
        <f t="shared" si="294"/>
        <v>56.301164713551984</v>
      </c>
      <c r="AJ280" s="215">
        <f t="shared" si="294"/>
        <v>55.827730627805074</v>
      </c>
      <c r="AK280" s="215">
        <f t="shared" si="294"/>
        <v>55.316404136363701</v>
      </c>
      <c r="AL280" s="215">
        <f t="shared" si="294"/>
        <v>54.888408639610049</v>
      </c>
      <c r="AM280" s="215">
        <f t="shared" si="294"/>
        <v>54.341224390634039</v>
      </c>
      <c r="AN280" s="215">
        <f t="shared" si="294"/>
        <v>53.70519613349029</v>
      </c>
      <c r="AO280" s="215">
        <f t="shared" si="294"/>
        <v>53.379363847876647</v>
      </c>
      <c r="AP280" s="215">
        <f t="shared" si="294"/>
        <v>53.041875178526411</v>
      </c>
      <c r="AQ280" s="215">
        <f t="shared" si="294"/>
        <v>52.680266734330516</v>
      </c>
      <c r="AR280" s="215">
        <f t="shared" si="294"/>
        <v>52.292231810029534</v>
      </c>
      <c r="AS280" s="215">
        <f t="shared" si="294"/>
        <v>51.877078905380223</v>
      </c>
      <c r="AT280" s="215">
        <f t="shared" si="294"/>
        <v>51.43401830321455</v>
      </c>
      <c r="AU280" s="215">
        <f t="shared" si="294"/>
        <v>50.961983075272073</v>
      </c>
      <c r="AV280" s="215">
        <f t="shared" si="294"/>
        <v>50.459703006200442</v>
      </c>
      <c r="AW280" s="215">
        <f t="shared" si="294"/>
        <v>49.9257741884757</v>
      </c>
      <c r="AX280" s="215">
        <f t="shared" si="294"/>
        <v>49.358697220148784</v>
      </c>
      <c r="AY280" s="215">
        <f t="shared" si="294"/>
        <v>48.756895030640756</v>
      </c>
      <c r="AZ280" s="215">
        <f t="shared" si="294"/>
        <v>48.118720737801539</v>
      </c>
      <c r="BA280" s="215">
        <f t="shared" si="294"/>
        <v>47.442461196400188</v>
      </c>
      <c r="BB280" s="215">
        <f t="shared" si="294"/>
        <v>46.726338809545979</v>
      </c>
      <c r="BC280" s="215">
        <f t="shared" si="294"/>
        <v>45.968512673189352</v>
      </c>
      <c r="BD280" s="215">
        <f t="shared" si="294"/>
        <v>45.167079518900287</v>
      </c>
      <c r="BE280" s="215">
        <f t="shared" si="294"/>
        <v>44.32007478161961</v>
      </c>
      <c r="BF280" s="215">
        <f t="shared" si="294"/>
        <v>43.425474275041793</v>
      </c>
      <c r="BG280" s="215">
        <f t="shared" si="294"/>
        <v>42.481197391735087</v>
      </c>
      <c r="BH280" s="215">
        <f t="shared" si="294"/>
        <v>41.70166850182995</v>
      </c>
      <c r="BI280" s="215">
        <f t="shared" si="294"/>
        <v>41.759253496621234</v>
      </c>
      <c r="BJ280" s="215">
        <f t="shared" si="294"/>
        <v>41.820623946063549</v>
      </c>
      <c r="BK280" s="215">
        <f t="shared" si="294"/>
        <v>41.861096106796175</v>
      </c>
      <c r="BL280" s="215">
        <f t="shared" si="294"/>
        <v>41.881650080240945</v>
      </c>
      <c r="BM280" s="215">
        <f t="shared" si="294"/>
        <v>41.887252634269316</v>
      </c>
      <c r="BN280" s="215">
        <f t="shared" ref="BN280:CB280" si="295">+BN122</f>
        <v>41.882412381234239</v>
      </c>
      <c r="BO280" s="215">
        <f t="shared" si="295"/>
        <v>41.870496197466309</v>
      </c>
      <c r="BP280" s="215">
        <f t="shared" si="295"/>
        <v>41.853881790228264</v>
      </c>
      <c r="BQ280" s="215">
        <f t="shared" si="295"/>
        <v>41.834221461878258</v>
      </c>
      <c r="BR280" s="215">
        <f t="shared" si="295"/>
        <v>41.812659815083713</v>
      </c>
      <c r="BS280" s="215">
        <f t="shared" si="295"/>
        <v>41.78998994357633</v>
      </c>
      <c r="BT280" s="215">
        <f t="shared" si="295"/>
        <v>41.76676131139719</v>
      </c>
      <c r="BU280" s="215">
        <f t="shared" si="295"/>
        <v>41.743353801491899</v>
      </c>
      <c r="BV280" s="215">
        <f t="shared" si="295"/>
        <v>41.7200287554681</v>
      </c>
      <c r="BW280" s="215">
        <f t="shared" si="295"/>
        <v>41.696964388207633</v>
      </c>
      <c r="BX280" s="215">
        <f t="shared" si="295"/>
        <v>41.674280513061952</v>
      </c>
      <c r="BY280" s="215">
        <f t="shared" si="295"/>
        <v>41.652055887966128</v>
      </c>
      <c r="BZ280" s="215">
        <f t="shared" si="295"/>
        <v>41.630340426708869</v>
      </c>
      <c r="CA280" s="215">
        <f t="shared" si="295"/>
        <v>41.609163814651019</v>
      </c>
      <c r="CB280" s="215">
        <f t="shared" si="295"/>
        <v>41.588541595337496</v>
      </c>
      <c r="CC280" s="215">
        <f>+CC122</f>
        <v>41.56847947264874</v>
      </c>
      <c r="CD280" s="215">
        <f>+CD122</f>
        <v>41.548976351414375</v>
      </c>
    </row>
    <row r="281" spans="1:82" s="148" customFormat="1" ht="17.399999999999999" customHeight="1" x14ac:dyDescent="0.25">
      <c r="A281" s="215" t="s">
        <v>269</v>
      </c>
      <c r="B281" s="215">
        <f t="shared" ref="B281:AG281" si="296">+B119</f>
        <v>334.9871986</v>
      </c>
      <c r="C281" s="215">
        <f t="shared" si="296"/>
        <v>364.38665632302843</v>
      </c>
      <c r="D281" s="215">
        <f t="shared" si="296"/>
        <v>397.68045650481486</v>
      </c>
      <c r="E281" s="215">
        <f t="shared" si="296"/>
        <v>424.71145950953792</v>
      </c>
      <c r="F281" s="215">
        <f t="shared" si="296"/>
        <v>452.27570046328538</v>
      </c>
      <c r="G281" s="215">
        <f t="shared" si="296"/>
        <v>480.03242859974262</v>
      </c>
      <c r="H281" s="215">
        <f t="shared" si="296"/>
        <v>507.99222219432943</v>
      </c>
      <c r="I281" s="215">
        <f t="shared" si="296"/>
        <v>535.20602965652074</v>
      </c>
      <c r="J281" s="215">
        <f t="shared" si="296"/>
        <v>562.40190461455177</v>
      </c>
      <c r="K281" s="215">
        <f t="shared" si="296"/>
        <v>589.50797892595824</v>
      </c>
      <c r="L281" s="215">
        <f t="shared" si="296"/>
        <v>616.44503409091817</v>
      </c>
      <c r="M281" s="215">
        <f t="shared" si="296"/>
        <v>643.13285129786595</v>
      </c>
      <c r="N281" s="215">
        <f t="shared" si="296"/>
        <v>669.91266944005019</v>
      </c>
      <c r="O281" s="215">
        <f t="shared" si="296"/>
        <v>695.84335487034991</v>
      </c>
      <c r="P281" s="215">
        <f t="shared" si="296"/>
        <v>721.25315139966847</v>
      </c>
      <c r="Q281" s="215">
        <f t="shared" si="296"/>
        <v>746.05245343444153</v>
      </c>
      <c r="R281" s="319">
        <f t="shared" si="296"/>
        <v>770.1337143537753</v>
      </c>
      <c r="S281" s="215">
        <f t="shared" si="296"/>
        <v>792.68947400015008</v>
      </c>
      <c r="T281" s="215">
        <f t="shared" si="296"/>
        <v>819.09623958075622</v>
      </c>
      <c r="U281" s="215">
        <f t="shared" si="296"/>
        <v>838.33509701738603</v>
      </c>
      <c r="V281" s="215">
        <f t="shared" si="296"/>
        <v>855.94997637131792</v>
      </c>
      <c r="W281" s="215">
        <f t="shared" si="296"/>
        <v>871.65700641507283</v>
      </c>
      <c r="X281" s="215">
        <f t="shared" si="296"/>
        <v>875.68955455833316</v>
      </c>
      <c r="Y281" s="215">
        <f t="shared" si="296"/>
        <v>877.97259838585342</v>
      </c>
      <c r="Z281" s="215">
        <f t="shared" si="296"/>
        <v>878.89407251089528</v>
      </c>
      <c r="AA281" s="215">
        <f t="shared" si="296"/>
        <v>878.65769439076917</v>
      </c>
      <c r="AB281" s="215">
        <f t="shared" si="296"/>
        <v>877.36217634614422</v>
      </c>
      <c r="AC281" s="215">
        <f t="shared" si="296"/>
        <v>875.0450115405331</v>
      </c>
      <c r="AD281" s="215">
        <f t="shared" si="296"/>
        <v>871.70481741479216</v>
      </c>
      <c r="AE281" s="215">
        <f t="shared" si="296"/>
        <v>867.29635453394576</v>
      </c>
      <c r="AF281" s="215">
        <f t="shared" si="296"/>
        <v>861.78408825760789</v>
      </c>
      <c r="AG281" s="215">
        <f t="shared" si="296"/>
        <v>855.12277595212311</v>
      </c>
      <c r="AH281" s="215">
        <f t="shared" ref="AH281:BM281" si="297">+AH119</f>
        <v>847.25868063241319</v>
      </c>
      <c r="AI281" s="215">
        <f t="shared" si="297"/>
        <v>838.12989866674729</v>
      </c>
      <c r="AJ281" s="215">
        <f t="shared" si="297"/>
        <v>827.66615084846967</v>
      </c>
      <c r="AK281" s="215">
        <f t="shared" si="297"/>
        <v>815.78818561081982</v>
      </c>
      <c r="AL281" s="215">
        <f t="shared" si="297"/>
        <v>802.52483637688806</v>
      </c>
      <c r="AM281" s="215">
        <f t="shared" si="297"/>
        <v>768.80385109604003</v>
      </c>
      <c r="AN281" s="215">
        <f t="shared" si="297"/>
        <v>757.06200275567312</v>
      </c>
      <c r="AO281" s="215">
        <f t="shared" si="297"/>
        <v>745.795723186229</v>
      </c>
      <c r="AP281" s="215">
        <f t="shared" si="297"/>
        <v>734.32450648343104</v>
      </c>
      <c r="AQ281" s="215">
        <f t="shared" si="297"/>
        <v>722.3610679641431</v>
      </c>
      <c r="AR281" s="215">
        <f t="shared" si="297"/>
        <v>709.76829311679398</v>
      </c>
      <c r="AS281" s="215">
        <f t="shared" si="297"/>
        <v>696.46284098887872</v>
      </c>
      <c r="AT281" s="215">
        <f t="shared" si="297"/>
        <v>682.37873340367935</v>
      </c>
      <c r="AU281" s="215">
        <f t="shared" si="297"/>
        <v>667.45412518424314</v>
      </c>
      <c r="AV281" s="215">
        <f t="shared" si="297"/>
        <v>651.62667025173039</v>
      </c>
      <c r="AW281" s="215">
        <f t="shared" si="297"/>
        <v>634.83195064440963</v>
      </c>
      <c r="AX281" s="215">
        <f t="shared" si="297"/>
        <v>617.00295708906481</v>
      </c>
      <c r="AY281" s="215">
        <f t="shared" si="297"/>
        <v>598.06992490704226</v>
      </c>
      <c r="AZ281" s="215">
        <f t="shared" si="297"/>
        <v>577.96029848286992</v>
      </c>
      <c r="BA281" s="215">
        <f t="shared" si="297"/>
        <v>556.59875529803469</v>
      </c>
      <c r="BB281" s="215">
        <f t="shared" si="297"/>
        <v>533.90726749234716</v>
      </c>
      <c r="BC281" s="215">
        <f t="shared" si="297"/>
        <v>509.80518686414894</v>
      </c>
      <c r="BD281" s="215">
        <f t="shared" si="297"/>
        <v>484.20933213102938</v>
      </c>
      <c r="BE281" s="215">
        <f t="shared" si="297"/>
        <v>457.03404229360149</v>
      </c>
      <c r="BF281" s="215">
        <f t="shared" si="297"/>
        <v>428.19113896503245</v>
      </c>
      <c r="BG281" s="215">
        <f t="shared" si="297"/>
        <v>357.3315803071074</v>
      </c>
      <c r="BH281" s="215">
        <f t="shared" si="297"/>
        <v>344.66150825415366</v>
      </c>
      <c r="BI281" s="215">
        <f t="shared" si="297"/>
        <v>335.57095537620194</v>
      </c>
      <c r="BJ281" s="215">
        <f t="shared" si="297"/>
        <v>328.80242863801607</v>
      </c>
      <c r="BK281" s="215">
        <f t="shared" si="297"/>
        <v>323.65662454309768</v>
      </c>
      <c r="BL281" s="215">
        <f t="shared" si="297"/>
        <v>319.65959810464324</v>
      </c>
      <c r="BM281" s="215">
        <f t="shared" si="297"/>
        <v>316.48277332662485</v>
      </c>
      <c r="BN281" s="215">
        <f t="shared" ref="BN281:CB281" si="298">+BN119</f>
        <v>313.89621601997578</v>
      </c>
      <c r="BO281" s="215">
        <f t="shared" si="298"/>
        <v>311.73789510429867</v>
      </c>
      <c r="BP281" s="215">
        <f t="shared" si="298"/>
        <v>309.89304099529693</v>
      </c>
      <c r="BQ281" s="215">
        <f t="shared" si="298"/>
        <v>308.28005473986059</v>
      </c>
      <c r="BR281" s="215">
        <f t="shared" si="298"/>
        <v>306.84075473230496</v>
      </c>
      <c r="BS281" s="215">
        <f t="shared" si="298"/>
        <v>305.53355543631642</v>
      </c>
      <c r="BT281" s="215">
        <f t="shared" si="298"/>
        <v>304.32866204386357</v>
      </c>
      <c r="BU281" s="215">
        <f t="shared" si="298"/>
        <v>303.20466889424995</v>
      </c>
      <c r="BV281" s="215">
        <f t="shared" si="298"/>
        <v>302.14614414507719</v>
      </c>
      <c r="BW281" s="215">
        <f t="shared" si="298"/>
        <v>301.14191157682217</v>
      </c>
      <c r="BX281" s="215">
        <f t="shared" si="298"/>
        <v>300.18382712524453</v>
      </c>
      <c r="BY281" s="215">
        <f t="shared" si="298"/>
        <v>299.26590736869969</v>
      </c>
      <c r="BZ281" s="215">
        <f t="shared" si="298"/>
        <v>298.38370875173962</v>
      </c>
      <c r="CA281" s="215">
        <f t="shared" si="298"/>
        <v>297.53388555349056</v>
      </c>
      <c r="CB281" s="215">
        <f t="shared" si="298"/>
        <v>296.7138752972362</v>
      </c>
      <c r="CC281" s="215">
        <f>+CC119</f>
        <v>295.9216750027241</v>
      </c>
      <c r="CD281" s="215">
        <f>+CD119</f>
        <v>295.15568216259851</v>
      </c>
    </row>
    <row r="282" spans="1:82" s="148" customFormat="1" ht="17.399999999999999" customHeight="1" x14ac:dyDescent="0.25">
      <c r="A282" s="215" t="s">
        <v>270</v>
      </c>
      <c r="B282" s="215">
        <f t="shared" ref="B282:AG282" si="299">+B99</f>
        <v>633.5</v>
      </c>
      <c r="C282" s="215">
        <f t="shared" si="299"/>
        <v>692.06683046985813</v>
      </c>
      <c r="D282" s="215">
        <f t="shared" si="299"/>
        <v>750.59154756046121</v>
      </c>
      <c r="E282" s="215">
        <f t="shared" si="299"/>
        <v>804.00274114836463</v>
      </c>
      <c r="F282" s="215">
        <f t="shared" si="299"/>
        <v>858.02644021851518</v>
      </c>
      <c r="G282" s="215">
        <f t="shared" si="299"/>
        <v>912.15859406388836</v>
      </c>
      <c r="H282" s="215">
        <f t="shared" si="299"/>
        <v>966.08527724087378</v>
      </c>
      <c r="I282" s="215">
        <f t="shared" si="299"/>
        <v>1019.311073592884</v>
      </c>
      <c r="J282" s="215">
        <f t="shared" si="299"/>
        <v>1072.2391619213042</v>
      </c>
      <c r="K282" s="215">
        <f t="shared" si="299"/>
        <v>1124.5169107103668</v>
      </c>
      <c r="L282" s="215">
        <f t="shared" si="299"/>
        <v>1175.7506299294278</v>
      </c>
      <c r="M282" s="215">
        <f t="shared" si="299"/>
        <v>1225.5010013706381</v>
      </c>
      <c r="N282" s="215">
        <f t="shared" si="299"/>
        <v>1273.2770982609591</v>
      </c>
      <c r="O282" s="215">
        <f t="shared" si="299"/>
        <v>1318.0545720038879</v>
      </c>
      <c r="P282" s="215">
        <f t="shared" si="299"/>
        <v>1359.579255497624</v>
      </c>
      <c r="Q282" s="215">
        <f t="shared" si="299"/>
        <v>1397.1360936989731</v>
      </c>
      <c r="R282" s="319">
        <f t="shared" si="299"/>
        <v>1429.9220825654807</v>
      </c>
      <c r="S282" s="215">
        <f t="shared" si="299"/>
        <v>1457.0378790090847</v>
      </c>
      <c r="T282" s="215">
        <f t="shared" si="299"/>
        <v>1478.2235831436819</v>
      </c>
      <c r="U282" s="215">
        <f t="shared" si="299"/>
        <v>1487.2629146099378</v>
      </c>
      <c r="V282" s="215">
        <f t="shared" si="299"/>
        <v>1488.5407876243273</v>
      </c>
      <c r="W282" s="215">
        <f t="shared" si="299"/>
        <v>1480.9192752547763</v>
      </c>
      <c r="X282" s="215">
        <f t="shared" si="299"/>
        <v>1463.2625150661461</v>
      </c>
      <c r="Y282" s="215">
        <f t="shared" si="299"/>
        <v>1444.6264503219347</v>
      </c>
      <c r="Z282" s="215">
        <f t="shared" si="299"/>
        <v>1424.9319725469086</v>
      </c>
      <c r="AA282" s="215">
        <f t="shared" si="299"/>
        <v>1404.101123425582</v>
      </c>
      <c r="AB282" s="215">
        <f t="shared" si="299"/>
        <v>1382.0544874818002</v>
      </c>
      <c r="AC282" s="215">
        <f t="shared" si="299"/>
        <v>1358.7095272868214</v>
      </c>
      <c r="AD282" s="215">
        <f t="shared" si="299"/>
        <v>1333.9795159087146</v>
      </c>
      <c r="AE282" s="215">
        <f t="shared" si="299"/>
        <v>1307.7751613358739</v>
      </c>
      <c r="AF282" s="215">
        <f t="shared" si="299"/>
        <v>1280.0273129455484</v>
      </c>
      <c r="AG282" s="215">
        <f t="shared" si="299"/>
        <v>1250.6645871839305</v>
      </c>
      <c r="AH282" s="215">
        <f t="shared" ref="AH282:BM282" si="300">+AH99</f>
        <v>1219.6133981745081</v>
      </c>
      <c r="AI282" s="215">
        <f t="shared" si="300"/>
        <v>1186.7980645249852</v>
      </c>
      <c r="AJ282" s="215">
        <f t="shared" si="300"/>
        <v>1152.141053927317</v>
      </c>
      <c r="AK282" s="215">
        <f t="shared" si="300"/>
        <v>1115.5634949422135</v>
      </c>
      <c r="AL282" s="215">
        <f t="shared" si="300"/>
        <v>1076.9862169229066</v>
      </c>
      <c r="AM282" s="215">
        <f t="shared" si="300"/>
        <v>1036.3334518878075</v>
      </c>
      <c r="AN282" s="215">
        <f t="shared" si="300"/>
        <v>1014.933698775733</v>
      </c>
      <c r="AO282" s="215">
        <f t="shared" si="300"/>
        <v>992.39628289000984</v>
      </c>
      <c r="AP282" s="215">
        <f t="shared" si="300"/>
        <v>968.69342846104871</v>
      </c>
      <c r="AQ282" s="215">
        <f t="shared" si="300"/>
        <v>943.79259969545046</v>
      </c>
      <c r="AR282" s="215">
        <f t="shared" si="300"/>
        <v>917.65759784462216</v>
      </c>
      <c r="AS282" s="215">
        <f t="shared" si="300"/>
        <v>890.24938436270304</v>
      </c>
      <c r="AT282" s="215">
        <f t="shared" si="300"/>
        <v>861.52667519121439</v>
      </c>
      <c r="AU282" s="215">
        <f t="shared" si="300"/>
        <v>831.44636949625362</v>
      </c>
      <c r="AV282" s="215">
        <f t="shared" si="300"/>
        <v>799.96386300913127</v>
      </c>
      <c r="AW282" s="215">
        <f t="shared" si="300"/>
        <v>767.03328148075332</v>
      </c>
      <c r="AX282" s="215">
        <f t="shared" si="300"/>
        <v>732.60765886788136</v>
      </c>
      <c r="AY282" s="215">
        <f t="shared" si="300"/>
        <v>696.63907742015624</v>
      </c>
      <c r="AZ282" s="215">
        <f t="shared" si="300"/>
        <v>659.07878179343948</v>
      </c>
      <c r="BA282" s="215">
        <f t="shared" si="300"/>
        <v>619.87727586169922</v>
      </c>
      <c r="BB282" s="215">
        <f t="shared" si="300"/>
        <v>578.98440850164582</v>
      </c>
      <c r="BC282" s="215">
        <f t="shared" si="300"/>
        <v>536.34945294221609</v>
      </c>
      <c r="BD282" s="215">
        <f t="shared" si="300"/>
        <v>491.92118308587743</v>
      </c>
      <c r="BE282" s="215">
        <f t="shared" si="300"/>
        <v>445.64794937528211</v>
      </c>
      <c r="BF282" s="215">
        <f t="shared" si="300"/>
        <v>397.47775619796334</v>
      </c>
      <c r="BG282" s="215">
        <f t="shared" si="300"/>
        <v>347.35834242400585</v>
      </c>
      <c r="BH282" s="215">
        <f t="shared" si="300"/>
        <v>347.35834242400585</v>
      </c>
      <c r="BI282" s="215">
        <f t="shared" si="300"/>
        <v>347.35834242400585</v>
      </c>
      <c r="BJ282" s="215">
        <f t="shared" si="300"/>
        <v>347.35834242400585</v>
      </c>
      <c r="BK282" s="215">
        <f t="shared" si="300"/>
        <v>347.35834242400585</v>
      </c>
      <c r="BL282" s="215">
        <f t="shared" si="300"/>
        <v>347.35834242400585</v>
      </c>
      <c r="BM282" s="215">
        <f t="shared" si="300"/>
        <v>347.35834242400585</v>
      </c>
      <c r="BN282" s="215">
        <f t="shared" ref="BN282:CB282" si="301">+BN99</f>
        <v>347.35834242400585</v>
      </c>
      <c r="BO282" s="215">
        <f t="shared" si="301"/>
        <v>347.35834242400585</v>
      </c>
      <c r="BP282" s="215">
        <f t="shared" si="301"/>
        <v>347.35834242400585</v>
      </c>
      <c r="BQ282" s="215">
        <f t="shared" si="301"/>
        <v>347.35834242400585</v>
      </c>
      <c r="BR282" s="215">
        <f t="shared" si="301"/>
        <v>347.35834242400585</v>
      </c>
      <c r="BS282" s="215">
        <f t="shared" si="301"/>
        <v>347.35834242400585</v>
      </c>
      <c r="BT282" s="215">
        <f t="shared" si="301"/>
        <v>347.35834242400585</v>
      </c>
      <c r="BU282" s="215">
        <f t="shared" si="301"/>
        <v>347.35834242400585</v>
      </c>
      <c r="BV282" s="215">
        <f t="shared" si="301"/>
        <v>347.35834242400585</v>
      </c>
      <c r="BW282" s="215">
        <f t="shared" si="301"/>
        <v>347.35834242400585</v>
      </c>
      <c r="BX282" s="215">
        <f t="shared" si="301"/>
        <v>347.35834242400585</v>
      </c>
      <c r="BY282" s="215">
        <f t="shared" si="301"/>
        <v>347.35834242400585</v>
      </c>
      <c r="BZ282" s="215">
        <f t="shared" si="301"/>
        <v>347.35834242400585</v>
      </c>
      <c r="CA282" s="215">
        <f t="shared" si="301"/>
        <v>347.35834242400585</v>
      </c>
      <c r="CB282" s="215">
        <f t="shared" si="301"/>
        <v>347.35834242400585</v>
      </c>
      <c r="CC282" s="215">
        <f>+CC99</f>
        <v>347.35834242400585</v>
      </c>
      <c r="CD282" s="215">
        <f>+CD99</f>
        <v>347.35834242400585</v>
      </c>
    </row>
    <row r="283" spans="1:82" s="148" customFormat="1" ht="17.399999999999999" customHeight="1" x14ac:dyDescent="0.25">
      <c r="A283" s="215" t="s">
        <v>308</v>
      </c>
      <c r="B283" s="215">
        <f>+B23</f>
        <v>0.10906173237607246</v>
      </c>
      <c r="C283" s="215"/>
      <c r="D283" s="215"/>
      <c r="E283" s="215"/>
      <c r="F283" s="215"/>
      <c r="G283" s="215"/>
      <c r="H283" s="215"/>
      <c r="I283" s="215"/>
      <c r="J283" s="215"/>
      <c r="K283" s="215"/>
      <c r="L283" s="215"/>
      <c r="M283" s="215"/>
      <c r="N283" s="215"/>
      <c r="O283" s="215"/>
      <c r="P283" s="215"/>
      <c r="Q283" s="215"/>
      <c r="R283" s="319"/>
      <c r="S283" s="215"/>
      <c r="T283" s="215"/>
      <c r="U283" s="215"/>
      <c r="V283" s="215"/>
      <c r="W283" s="215"/>
      <c r="X283" s="215"/>
      <c r="Y283" s="215"/>
      <c r="Z283" s="215"/>
      <c r="AA283" s="215"/>
      <c r="AB283" s="215"/>
      <c r="AC283" s="215"/>
      <c r="AD283" s="215"/>
      <c r="AE283" s="215"/>
      <c r="AF283" s="215"/>
      <c r="AG283" s="215"/>
      <c r="AH283" s="215"/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/>
      <c r="AV283" s="215"/>
      <c r="AW283" s="215"/>
      <c r="AX283" s="215"/>
      <c r="AY283" s="215"/>
      <c r="AZ283" s="215"/>
      <c r="BA283" s="215"/>
      <c r="BB283" s="215"/>
      <c r="BC283" s="215"/>
      <c r="BD283" s="215"/>
      <c r="BE283" s="215"/>
      <c r="BF283" s="215"/>
      <c r="BG283" s="215"/>
      <c r="BH283" s="215"/>
      <c r="BI283" s="215"/>
      <c r="BJ283" s="215"/>
      <c r="BK283" s="215"/>
      <c r="BL283" s="215"/>
      <c r="BM283" s="215"/>
      <c r="BN283" s="215"/>
      <c r="BO283" s="215"/>
      <c r="BP283" s="215"/>
      <c r="BQ283" s="215"/>
      <c r="BR283" s="215"/>
      <c r="BS283" s="215"/>
      <c r="BT283" s="215"/>
      <c r="BU283" s="215"/>
      <c r="BV283" s="215"/>
      <c r="BW283" s="215"/>
      <c r="BX283" s="215"/>
      <c r="BY283" s="215"/>
      <c r="BZ283" s="215"/>
      <c r="CA283" s="215"/>
      <c r="CB283" s="215"/>
      <c r="CC283" s="215"/>
      <c r="CD283" s="215"/>
    </row>
    <row r="284" spans="1:82" s="148" customFormat="1" ht="17.399999999999999" customHeight="1" x14ac:dyDescent="0.25">
      <c r="A284" s="215" t="s">
        <v>271</v>
      </c>
      <c r="B284" s="215"/>
      <c r="C284" s="215"/>
      <c r="D284" s="215"/>
      <c r="E284" s="215"/>
      <c r="F284" s="215"/>
      <c r="G284" s="215"/>
      <c r="H284" s="215"/>
      <c r="I284" s="215"/>
      <c r="J284" s="215"/>
      <c r="K284" s="215"/>
      <c r="L284" s="215"/>
      <c r="M284" s="215"/>
      <c r="N284" s="215"/>
      <c r="O284" s="215"/>
      <c r="P284" s="215"/>
      <c r="Q284" s="215"/>
      <c r="R284" s="319"/>
      <c r="S284" s="215"/>
      <c r="T284" s="215"/>
      <c r="U284" s="215"/>
      <c r="V284" s="215"/>
      <c r="W284" s="215"/>
      <c r="X284" s="215"/>
      <c r="Y284" s="215"/>
      <c r="Z284" s="215"/>
      <c r="AA284" s="215"/>
      <c r="AB284" s="215"/>
      <c r="AC284" s="215"/>
      <c r="AD284" s="215"/>
      <c r="AE284" s="215"/>
      <c r="AF284" s="215"/>
      <c r="AG284" s="215"/>
      <c r="AH284" s="215"/>
      <c r="AI284" s="215"/>
      <c r="AJ284" s="215"/>
      <c r="AK284" s="215"/>
      <c r="AL284" s="215"/>
      <c r="AM284" s="215"/>
      <c r="AN284" s="215"/>
      <c r="AO284" s="215"/>
      <c r="AP284" s="215"/>
      <c r="AQ284" s="215"/>
      <c r="AR284" s="215"/>
      <c r="AS284" s="215"/>
      <c r="AT284" s="215"/>
      <c r="AU284" s="215"/>
      <c r="AV284" s="215"/>
      <c r="AW284" s="215"/>
      <c r="AX284" s="215"/>
      <c r="AY284" s="215"/>
      <c r="AZ284" s="215"/>
      <c r="BA284" s="215"/>
      <c r="BB284" s="215"/>
      <c r="BC284" s="215"/>
      <c r="BD284" s="215"/>
      <c r="BE284" s="215"/>
      <c r="BF284" s="215"/>
      <c r="BG284" s="215"/>
      <c r="BH284" s="215"/>
      <c r="BI284" s="215"/>
      <c r="BJ284" s="215"/>
      <c r="BK284" s="215"/>
      <c r="BL284" s="215"/>
      <c r="BM284" s="215"/>
      <c r="BN284" s="215"/>
      <c r="BO284" s="215"/>
      <c r="BP284" s="215"/>
      <c r="BQ284" s="215"/>
      <c r="BR284" s="215"/>
      <c r="BS284" s="215"/>
      <c r="BT284" s="215"/>
      <c r="BU284" s="215"/>
      <c r="BV284" s="215"/>
      <c r="BW284" s="215"/>
      <c r="BX284" s="215"/>
      <c r="BY284" s="215"/>
      <c r="BZ284" s="215"/>
      <c r="CA284" s="215"/>
      <c r="CB284" s="215"/>
      <c r="CC284" s="215"/>
      <c r="CD284" s="215"/>
    </row>
    <row r="285" spans="1:82" s="148" customFormat="1" ht="17.399999999999999" customHeight="1" x14ac:dyDescent="0.25">
      <c r="A285" s="215" t="s">
        <v>287</v>
      </c>
      <c r="B285" s="215"/>
      <c r="C285" s="215"/>
      <c r="D285" s="215"/>
      <c r="E285" s="215"/>
      <c r="F285" s="215"/>
      <c r="G285" s="215"/>
      <c r="H285" s="215"/>
      <c r="I285" s="215"/>
      <c r="J285" s="215"/>
      <c r="K285" s="215"/>
      <c r="L285" s="215"/>
      <c r="M285" s="215"/>
      <c r="N285" s="215"/>
      <c r="O285" s="215"/>
      <c r="P285" s="215"/>
      <c r="Q285" s="215"/>
      <c r="R285" s="319"/>
      <c r="S285" s="215"/>
      <c r="T285" s="215"/>
      <c r="U285" s="215"/>
      <c r="V285" s="215"/>
      <c r="W285" s="215"/>
      <c r="X285" s="215"/>
      <c r="Y285" s="215"/>
      <c r="Z285" s="215"/>
      <c r="AA285" s="215"/>
      <c r="AB285" s="215"/>
      <c r="AC285" s="215"/>
      <c r="AD285" s="215"/>
      <c r="AE285" s="215"/>
      <c r="AF285" s="215"/>
      <c r="AG285" s="215"/>
      <c r="AH285" s="215"/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/>
      <c r="AU285" s="215"/>
      <c r="AV285" s="215"/>
      <c r="AW285" s="215"/>
      <c r="AX285" s="215"/>
      <c r="AY285" s="215"/>
      <c r="AZ285" s="215"/>
      <c r="BA285" s="215"/>
      <c r="BB285" s="215"/>
      <c r="BC285" s="215"/>
      <c r="BD285" s="215"/>
      <c r="BE285" s="215"/>
      <c r="BF285" s="215"/>
      <c r="BG285" s="215"/>
      <c r="BH285" s="215"/>
      <c r="BI285" s="215"/>
      <c r="BJ285" s="215"/>
      <c r="BK285" s="215"/>
      <c r="BL285" s="215"/>
      <c r="BM285" s="215"/>
      <c r="BN285" s="215"/>
      <c r="BO285" s="215"/>
      <c r="BP285" s="215"/>
      <c r="BQ285" s="215"/>
      <c r="BR285" s="215"/>
      <c r="BS285" s="215"/>
      <c r="BT285" s="215"/>
      <c r="BU285" s="215"/>
      <c r="BV285" s="215"/>
      <c r="BW285" s="215"/>
      <c r="BX285" s="215"/>
      <c r="BY285" s="215"/>
      <c r="BZ285" s="215"/>
      <c r="CA285" s="215"/>
      <c r="CB285" s="215"/>
      <c r="CC285" s="215"/>
      <c r="CD285" s="215"/>
    </row>
    <row r="286" spans="1:82" ht="17.399999999999999" customHeight="1" x14ac:dyDescent="0.25">
      <c r="A286" s="229"/>
      <c r="B286" s="229"/>
      <c r="C286" s="229"/>
      <c r="D286" s="168"/>
      <c r="E286" s="168"/>
      <c r="F286" s="168"/>
      <c r="G286" s="168"/>
      <c r="H286" s="168"/>
      <c r="I286" s="229"/>
      <c r="J286" s="229"/>
      <c r="K286" s="229"/>
      <c r="L286" s="229"/>
      <c r="M286" s="229"/>
      <c r="N286" s="229"/>
      <c r="O286" s="229"/>
      <c r="P286" s="229"/>
      <c r="Q286" s="229"/>
      <c r="R286" s="252"/>
      <c r="S286" s="229"/>
      <c r="T286" s="229"/>
      <c r="U286" s="229"/>
      <c r="V286" s="229"/>
      <c r="W286" s="229"/>
      <c r="X286" s="229"/>
      <c r="Y286" s="229"/>
      <c r="Z286" s="229"/>
      <c r="AA286" s="229"/>
      <c r="AB286" s="229"/>
      <c r="AC286" s="229"/>
      <c r="AD286" s="229"/>
      <c r="AE286" s="229"/>
      <c r="AF286" s="229"/>
      <c r="AG286" s="229"/>
      <c r="AH286" s="229"/>
      <c r="AI286" s="229"/>
      <c r="AJ286" s="229"/>
      <c r="AK286" s="229"/>
      <c r="AL286" s="229"/>
      <c r="AM286" s="229"/>
      <c r="AN286" s="229"/>
      <c r="AO286" s="229"/>
      <c r="AP286" s="229"/>
      <c r="AQ286" s="229"/>
      <c r="AR286" s="229"/>
      <c r="AS286" s="229"/>
      <c r="AT286" s="229"/>
      <c r="AU286" s="229"/>
      <c r="AV286" s="229"/>
      <c r="AW286" s="229"/>
      <c r="AX286" s="229"/>
      <c r="AY286" s="229"/>
      <c r="AZ286" s="229"/>
      <c r="BA286" s="229"/>
      <c r="BB286" s="229"/>
      <c r="BC286" s="229"/>
      <c r="BD286" s="229"/>
      <c r="BE286" s="229"/>
      <c r="BF286" s="229"/>
      <c r="BG286" s="229"/>
      <c r="BH286" s="229"/>
      <c r="BI286" s="229"/>
      <c r="BJ286" s="229"/>
      <c r="BK286" s="229"/>
      <c r="BL286" s="229"/>
      <c r="BM286" s="229"/>
      <c r="BN286" s="229"/>
      <c r="BO286" s="229"/>
      <c r="BP286" s="229"/>
      <c r="BQ286" s="229"/>
      <c r="BR286" s="229"/>
      <c r="BS286" s="229"/>
      <c r="BT286" s="229"/>
      <c r="BU286" s="229"/>
      <c r="BV286" s="229"/>
      <c r="BW286" s="229"/>
      <c r="BX286" s="229"/>
      <c r="BY286" s="229"/>
      <c r="BZ286" s="229"/>
      <c r="CA286" s="229"/>
      <c r="CB286" s="229"/>
      <c r="CC286" s="229"/>
      <c r="CD286" s="229"/>
    </row>
    <row r="287" spans="1:82" ht="17.399999999999999" customHeight="1" x14ac:dyDescent="0.25">
      <c r="A287" s="229" t="s">
        <v>733</v>
      </c>
      <c r="B287" s="229"/>
      <c r="C287" s="229"/>
      <c r="D287" s="168"/>
      <c r="E287" s="168"/>
      <c r="F287" s="168"/>
      <c r="G287" s="168"/>
      <c r="H287" s="168"/>
      <c r="I287" s="229"/>
      <c r="J287" s="229"/>
      <c r="K287" s="229"/>
      <c r="L287" s="229"/>
      <c r="M287" s="229"/>
      <c r="N287" s="229"/>
      <c r="O287" s="229"/>
      <c r="P287" s="229"/>
      <c r="Q287" s="229"/>
      <c r="R287" s="252"/>
      <c r="S287" s="229"/>
      <c r="T287" s="229"/>
      <c r="U287" s="229"/>
      <c r="V287" s="229"/>
      <c r="W287" s="229"/>
      <c r="X287" s="229"/>
      <c r="Y287" s="229"/>
      <c r="Z287" s="229"/>
      <c r="AA287" s="229"/>
      <c r="AB287" s="229"/>
      <c r="AC287" s="229"/>
      <c r="AD287" s="229"/>
      <c r="AE287" s="229"/>
      <c r="AF287" s="229"/>
      <c r="AG287" s="229"/>
      <c r="AH287" s="229"/>
      <c r="AI287" s="229"/>
      <c r="AJ287" s="229"/>
      <c r="AK287" s="229"/>
      <c r="AL287" s="229"/>
      <c r="AM287" s="229"/>
      <c r="AN287" s="229"/>
      <c r="AO287" s="229"/>
      <c r="AP287" s="229"/>
      <c r="AQ287" s="229"/>
      <c r="AR287" s="229"/>
      <c r="AS287" s="229"/>
      <c r="AT287" s="229"/>
      <c r="AU287" s="229"/>
      <c r="AV287" s="229"/>
      <c r="AW287" s="229"/>
      <c r="AX287" s="229"/>
      <c r="AY287" s="229"/>
      <c r="AZ287" s="229"/>
      <c r="BA287" s="229"/>
      <c r="BB287" s="229"/>
      <c r="BC287" s="229"/>
      <c r="BD287" s="229"/>
      <c r="BE287" s="229"/>
      <c r="BF287" s="229"/>
      <c r="BG287" s="229"/>
      <c r="BH287" s="229"/>
      <c r="BI287" s="229"/>
      <c r="BJ287" s="229"/>
      <c r="BK287" s="229"/>
      <c r="BL287" s="229"/>
      <c r="BM287" s="229"/>
      <c r="BN287" s="229"/>
      <c r="BO287" s="229"/>
      <c r="BP287" s="229"/>
      <c r="BQ287" s="229"/>
      <c r="BR287" s="229"/>
      <c r="BS287" s="229"/>
      <c r="BT287" s="229"/>
      <c r="BU287" s="229"/>
      <c r="BV287" s="229"/>
      <c r="BW287" s="229"/>
      <c r="BX287" s="229"/>
      <c r="BY287" s="229"/>
      <c r="BZ287" s="229"/>
      <c r="CA287" s="229"/>
      <c r="CB287" s="229"/>
      <c r="CC287" s="229"/>
      <c r="CD287" s="229"/>
    </row>
    <row r="288" spans="1:82" ht="17.399999999999999" customHeight="1" x14ac:dyDescent="0.25">
      <c r="A288" s="299" t="s">
        <v>537</v>
      </c>
      <c r="B288" s="299">
        <f t="shared" ref="B288:AG288" si="302">+MAX(B291:B338)</f>
        <v>6.4145915621427463E-6</v>
      </c>
      <c r="C288" s="299">
        <f t="shared" si="302"/>
        <v>2.3065051142536319E-2</v>
      </c>
      <c r="D288" s="360">
        <f t="shared" si="302"/>
        <v>2.657616054694989E-2</v>
      </c>
      <c r="E288" s="360">
        <f t="shared" si="302"/>
        <v>4.2523191189576037E-2</v>
      </c>
      <c r="F288" s="360">
        <f t="shared" si="302"/>
        <v>4.4096462269507475E-2</v>
      </c>
      <c r="G288" s="360">
        <f t="shared" si="302"/>
        <v>4.6411498860229106E-2</v>
      </c>
      <c r="H288" s="360">
        <f t="shared" si="302"/>
        <v>5.3152771850572877E-2</v>
      </c>
      <c r="I288" s="299">
        <f t="shared" si="302"/>
        <v>6.0029739556379802E-2</v>
      </c>
      <c r="J288" s="299">
        <f t="shared" si="302"/>
        <v>6.804555077027219E-2</v>
      </c>
      <c r="K288" s="299">
        <f t="shared" si="302"/>
        <v>7.7490147757703021E-2</v>
      </c>
      <c r="L288" s="299">
        <f t="shared" si="302"/>
        <v>8.8809811586969101E-2</v>
      </c>
      <c r="M288" s="299">
        <f t="shared" si="302"/>
        <v>0.10428367714855868</v>
      </c>
      <c r="N288" s="299">
        <f t="shared" si="302"/>
        <v>0.11692193196053458</v>
      </c>
      <c r="O288" s="299">
        <f t="shared" si="302"/>
        <v>0.1366579198492317</v>
      </c>
      <c r="P288" s="299">
        <f t="shared" si="302"/>
        <v>0.16276832912008965</v>
      </c>
      <c r="Q288" s="299">
        <f t="shared" si="302"/>
        <v>0.19786663977315699</v>
      </c>
      <c r="R288" s="343">
        <f t="shared" si="302"/>
        <v>0.25103057225222991</v>
      </c>
      <c r="S288" s="299">
        <f t="shared" si="302"/>
        <v>0.34491919312213981</v>
      </c>
      <c r="T288" s="299">
        <f t="shared" si="302"/>
        <v>0.25649500634833355</v>
      </c>
      <c r="U288" s="299">
        <f t="shared" si="302"/>
        <v>0.28446409307336418</v>
      </c>
      <c r="V288" s="299">
        <f t="shared" si="302"/>
        <v>9.8595118086149167</v>
      </c>
      <c r="W288" s="299">
        <f t="shared" si="302"/>
        <v>0.16539867048612367</v>
      </c>
      <c r="X288" s="299">
        <f t="shared" si="302"/>
        <v>0.1900465626855623</v>
      </c>
      <c r="Y288" s="299">
        <f t="shared" si="302"/>
        <v>0.22377488867998063</v>
      </c>
      <c r="Z288" s="299">
        <f t="shared" si="302"/>
        <v>0.27437565276706244</v>
      </c>
      <c r="AA288" s="299">
        <f t="shared" si="302"/>
        <v>0.36158041424719611</v>
      </c>
      <c r="AB288" s="299">
        <f t="shared" si="302"/>
        <v>0.55363372503440278</v>
      </c>
      <c r="AC288" s="299">
        <f t="shared" si="302"/>
        <v>1.355749036191273</v>
      </c>
      <c r="AD288" s="299">
        <f t="shared" si="302"/>
        <v>8.6152024205524036E-2</v>
      </c>
      <c r="AE288" s="299">
        <f t="shared" si="302"/>
        <v>8.9264498787066771E-2</v>
      </c>
      <c r="AF288" s="299">
        <f t="shared" si="302"/>
        <v>9.2665366790250392E-2</v>
      </c>
      <c r="AG288" s="299">
        <f t="shared" si="302"/>
        <v>9.6412434815235981E-2</v>
      </c>
      <c r="AH288" s="299"/>
      <c r="AI288" s="299"/>
      <c r="AJ288" s="299"/>
      <c r="AK288" s="299"/>
      <c r="AL288" s="299"/>
      <c r="AM288" s="299"/>
      <c r="AN288" s="299"/>
      <c r="AO288" s="299"/>
      <c r="AP288" s="299"/>
      <c r="AQ288" s="299"/>
      <c r="AR288" s="299"/>
      <c r="AS288" s="299"/>
      <c r="AT288" s="299"/>
      <c r="AU288" s="299"/>
      <c r="AV288" s="299"/>
      <c r="AW288" s="299"/>
      <c r="AX288" s="299"/>
      <c r="AY288" s="299"/>
      <c r="AZ288" s="299"/>
      <c r="BA288" s="299"/>
      <c r="BB288" s="299"/>
      <c r="BC288" s="299"/>
      <c r="BD288" s="299"/>
      <c r="BE288" s="299"/>
      <c r="BF288" s="299"/>
      <c r="BG288" s="299"/>
      <c r="BH288" s="299"/>
      <c r="BI288" s="299"/>
      <c r="BJ288" s="299"/>
      <c r="BK288" s="299"/>
      <c r="BL288" s="299"/>
      <c r="BM288" s="299"/>
      <c r="BN288" s="299"/>
      <c r="BO288" s="299"/>
      <c r="BP288" s="299"/>
      <c r="BQ288" s="299"/>
      <c r="BR288" s="299"/>
      <c r="BS288" s="299"/>
      <c r="BT288" s="299"/>
      <c r="BU288" s="299"/>
      <c r="BV288" s="299"/>
      <c r="BW288" s="299"/>
      <c r="BX288" s="299"/>
      <c r="BY288" s="299"/>
      <c r="BZ288" s="299"/>
      <c r="CA288" s="299"/>
      <c r="CB288" s="299"/>
      <c r="CC288" s="299"/>
      <c r="CD288" s="299"/>
    </row>
    <row r="289" spans="1:82" ht="17.399999999999999" customHeight="1" x14ac:dyDescent="0.25">
      <c r="A289" s="299" t="s">
        <v>538</v>
      </c>
      <c r="B289" s="299">
        <f t="shared" ref="B289:AG289" si="303">+MIN(B291:B338)</f>
        <v>-3.0311352398072922E-2</v>
      </c>
      <c r="C289" s="299">
        <f t="shared" si="303"/>
        <v>-1.1322933670573465E-2</v>
      </c>
      <c r="D289" s="360">
        <f t="shared" si="303"/>
        <v>-0.20432792278358358</v>
      </c>
      <c r="E289" s="360">
        <f t="shared" si="303"/>
        <v>-0.22498783538537792</v>
      </c>
      <c r="F289" s="360">
        <f t="shared" si="303"/>
        <v>-0.20808213933050446</v>
      </c>
      <c r="G289" s="360">
        <f t="shared" si="303"/>
        <v>-0.20393562250714825</v>
      </c>
      <c r="H289" s="360">
        <f t="shared" si="303"/>
        <v>-0.19963460499485519</v>
      </c>
      <c r="I289" s="299">
        <f t="shared" si="303"/>
        <v>-0.19514883968766039</v>
      </c>
      <c r="J289" s="299">
        <f t="shared" si="303"/>
        <v>-0.19043801487059941</v>
      </c>
      <c r="K289" s="299">
        <f t="shared" si="303"/>
        <v>-0.18543066372392891</v>
      </c>
      <c r="L289" s="299">
        <f t="shared" si="303"/>
        <v>-0.18012302373652145</v>
      </c>
      <c r="M289" s="299">
        <f t="shared" si="303"/>
        <v>-0.17451924454546719</v>
      </c>
      <c r="N289" s="299">
        <f t="shared" si="303"/>
        <v>-0.15288218609202975</v>
      </c>
      <c r="O289" s="299">
        <f t="shared" si="303"/>
        <v>-0.14511002004907791</v>
      </c>
      <c r="P289" s="299">
        <f t="shared" si="303"/>
        <v>-0.13685960169696876</v>
      </c>
      <c r="Q289" s="299">
        <f t="shared" si="303"/>
        <v>-0.12814650621352663</v>
      </c>
      <c r="R289" s="343">
        <f t="shared" si="303"/>
        <v>-0.11907076303249775</v>
      </c>
      <c r="S289" s="299">
        <f t="shared" si="303"/>
        <v>-0.10625338893046044</v>
      </c>
      <c r="T289" s="299">
        <f t="shared" si="303"/>
        <v>-1.3317638432246426E-3</v>
      </c>
      <c r="U289" s="299">
        <f t="shared" si="303"/>
        <v>-1.6530489977304441E-3</v>
      </c>
      <c r="V289" s="299">
        <f t="shared" si="303"/>
        <v>-1.8631457205026125E-3</v>
      </c>
      <c r="W289" s="299">
        <f t="shared" si="303"/>
        <v>-6.0189306591167169E-2</v>
      </c>
      <c r="X289" s="299">
        <f t="shared" si="303"/>
        <v>-2.0783464219762404E-3</v>
      </c>
      <c r="Y289" s="299">
        <f t="shared" si="303"/>
        <v>-2.1251442457780323E-3</v>
      </c>
      <c r="Z289" s="299">
        <f t="shared" si="303"/>
        <v>-2.1498343937582653E-3</v>
      </c>
      <c r="AA289" s="299">
        <f t="shared" si="303"/>
        <v>-3.3875831371359411E-3</v>
      </c>
      <c r="AB289" s="299">
        <f t="shared" si="303"/>
        <v>-4.2886775713776304E-3</v>
      </c>
      <c r="AC289" s="299">
        <f t="shared" si="303"/>
        <v>-4.9948936466401861E-3</v>
      </c>
      <c r="AD289" s="299">
        <f t="shared" si="303"/>
        <v>-2.1061773764497316</v>
      </c>
      <c r="AE289" s="299">
        <f t="shared" si="303"/>
        <v>-0.53386967132289986</v>
      </c>
      <c r="AF289" s="299">
        <f t="shared" si="303"/>
        <v>-0.28466484039402051</v>
      </c>
      <c r="AG289" s="299">
        <f t="shared" si="303"/>
        <v>-0.18279029211109032</v>
      </c>
      <c r="AH289" s="299"/>
      <c r="AI289" s="299"/>
      <c r="AJ289" s="299"/>
      <c r="AK289" s="299"/>
      <c r="AL289" s="299"/>
      <c r="AM289" s="299"/>
      <c r="AN289" s="299"/>
      <c r="AO289" s="299"/>
      <c r="AP289" s="299"/>
      <c r="AQ289" s="299"/>
      <c r="AR289" s="299"/>
      <c r="AS289" s="299"/>
      <c r="AT289" s="299"/>
      <c r="AU289" s="299"/>
      <c r="AV289" s="299"/>
      <c r="AW289" s="299"/>
      <c r="AX289" s="299"/>
      <c r="AY289" s="299"/>
      <c r="AZ289" s="299"/>
      <c r="BA289" s="299"/>
      <c r="BB289" s="299"/>
      <c r="BC289" s="299"/>
      <c r="BD289" s="299"/>
      <c r="BE289" s="299"/>
      <c r="BF289" s="299"/>
      <c r="BG289" s="299"/>
      <c r="BH289" s="299"/>
      <c r="BI289" s="299"/>
      <c r="BJ289" s="299"/>
      <c r="BK289" s="299"/>
      <c r="BL289" s="299"/>
      <c r="BM289" s="299"/>
      <c r="BN289" s="299"/>
      <c r="BO289" s="299"/>
      <c r="BP289" s="299"/>
      <c r="BQ289" s="299"/>
      <c r="BR289" s="299"/>
      <c r="BS289" s="299"/>
      <c r="BT289" s="299"/>
      <c r="BU289" s="299"/>
      <c r="BV289" s="299"/>
      <c r="BW289" s="299"/>
      <c r="BX289" s="299"/>
      <c r="BY289" s="299"/>
      <c r="BZ289" s="299"/>
      <c r="CA289" s="299"/>
      <c r="CB289" s="299"/>
      <c r="CC289" s="299"/>
      <c r="CD289" s="299"/>
    </row>
    <row r="290" spans="1:82" ht="17.399999999999999" customHeight="1" x14ac:dyDescent="0.25">
      <c r="A290" s="229" t="s">
        <v>223</v>
      </c>
      <c r="B290" s="300">
        <f t="shared" ref="B290:Q300" si="304">+B234/B170-1</f>
        <v>2.1917167015494954E-5</v>
      </c>
      <c r="C290" s="229"/>
      <c r="D290" s="168"/>
      <c r="E290" s="168"/>
      <c r="F290" s="168"/>
      <c r="G290" s="168"/>
      <c r="H290" s="168"/>
      <c r="I290" s="229"/>
      <c r="J290" s="229"/>
      <c r="K290" s="229"/>
      <c r="L290" s="229"/>
      <c r="M290" s="229"/>
      <c r="N290" s="229"/>
      <c r="O290" s="229"/>
      <c r="P290" s="229"/>
      <c r="Q290" s="229"/>
      <c r="R290" s="252"/>
      <c r="S290" s="229"/>
      <c r="T290" s="229"/>
      <c r="U290" s="229"/>
      <c r="V290" s="229"/>
      <c r="W290" s="229"/>
      <c r="X290" s="229"/>
      <c r="Y290" s="229"/>
      <c r="Z290" s="229"/>
      <c r="AA290" s="229"/>
      <c r="AB290" s="229"/>
      <c r="AC290" s="229"/>
      <c r="AD290" s="229"/>
      <c r="AE290" s="229"/>
      <c r="AF290" s="229"/>
      <c r="AG290" s="229"/>
      <c r="AH290" s="229"/>
      <c r="AI290" s="229"/>
      <c r="AJ290" s="229"/>
      <c r="AK290" s="229"/>
      <c r="AL290" s="229"/>
      <c r="AM290" s="229"/>
      <c r="AN290" s="229"/>
      <c r="AO290" s="229"/>
      <c r="AP290" s="229"/>
      <c r="AQ290" s="229"/>
      <c r="AR290" s="229"/>
      <c r="AS290" s="229"/>
      <c r="AT290" s="229"/>
      <c r="AU290" s="229"/>
      <c r="AV290" s="229"/>
      <c r="AW290" s="229"/>
      <c r="AX290" s="229"/>
      <c r="AY290" s="229"/>
      <c r="AZ290" s="229"/>
      <c r="BA290" s="229"/>
      <c r="BB290" s="229"/>
      <c r="BC290" s="229"/>
      <c r="BD290" s="229"/>
      <c r="BE290" s="229"/>
      <c r="BF290" s="229"/>
      <c r="BG290" s="229"/>
      <c r="BH290" s="229"/>
      <c r="BI290" s="229"/>
      <c r="BJ290" s="229"/>
      <c r="BK290" s="229"/>
      <c r="BL290" s="229"/>
      <c r="BM290" s="229"/>
      <c r="BN290" s="229"/>
      <c r="BO290" s="229"/>
      <c r="BP290" s="229"/>
      <c r="BQ290" s="229"/>
      <c r="BR290" s="229"/>
      <c r="BS290" s="229"/>
      <c r="BT290" s="229"/>
      <c r="BU290" s="229"/>
      <c r="BV290" s="229"/>
      <c r="BW290" s="229"/>
      <c r="BX290" s="229"/>
      <c r="BY290" s="229"/>
      <c r="BZ290" s="229"/>
      <c r="CA290" s="229"/>
      <c r="CB290" s="229"/>
      <c r="CC290" s="229"/>
      <c r="CD290" s="229"/>
    </row>
    <row r="291" spans="1:82" ht="17.399999999999999" customHeight="1" x14ac:dyDescent="0.25">
      <c r="A291" s="300" t="s">
        <v>224</v>
      </c>
      <c r="B291" s="300">
        <f t="shared" si="304"/>
        <v>-1.5725587498849336E-10</v>
      </c>
      <c r="C291" s="300">
        <f t="shared" si="304"/>
        <v>-5.34914090799532E-9</v>
      </c>
      <c r="D291" s="361">
        <f t="shared" si="304"/>
        <v>2.657616054694989E-2</v>
      </c>
      <c r="E291" s="361">
        <f t="shared" si="304"/>
        <v>3.5432063981389428E-2</v>
      </c>
      <c r="F291" s="361">
        <f t="shared" si="304"/>
        <v>3.8679451218654348E-2</v>
      </c>
      <c r="G291" s="361">
        <f t="shared" si="304"/>
        <v>4.5193918300372893E-2</v>
      </c>
      <c r="H291" s="361">
        <f t="shared" si="304"/>
        <v>5.3152771850572877E-2</v>
      </c>
      <c r="I291" s="300">
        <f t="shared" si="304"/>
        <v>6.0029739556379802E-2</v>
      </c>
      <c r="J291" s="300">
        <f t="shared" si="304"/>
        <v>6.804555077027219E-2</v>
      </c>
      <c r="K291" s="300">
        <f t="shared" si="304"/>
        <v>7.7490147757703021E-2</v>
      </c>
      <c r="L291" s="300">
        <f t="shared" si="304"/>
        <v>8.8809811586969101E-2</v>
      </c>
      <c r="M291" s="300">
        <f t="shared" si="304"/>
        <v>0.10268219372099563</v>
      </c>
      <c r="N291" s="300">
        <f t="shared" si="304"/>
        <v>0.10842153853800895</v>
      </c>
      <c r="O291" s="300">
        <f t="shared" si="304"/>
        <v>0.12712575792608138</v>
      </c>
      <c r="P291" s="300">
        <f t="shared" si="304"/>
        <v>0.15244407046408259</v>
      </c>
      <c r="Q291" s="300">
        <f t="shared" si="304"/>
        <v>0.18950162179085983</v>
      </c>
      <c r="R291" s="344">
        <f t="shared" ref="R291:AZ298" si="305">+R235/R171-1</f>
        <v>0.25103057225222991</v>
      </c>
      <c r="S291" s="300">
        <f t="shared" si="305"/>
        <v>0.3411162890103534</v>
      </c>
      <c r="T291" s="300">
        <f t="shared" si="305"/>
        <v>2.9783351471235342E-4</v>
      </c>
      <c r="U291" s="300">
        <f t="shared" si="305"/>
        <v>-2.5480221492513166E-5</v>
      </c>
      <c r="V291" s="300">
        <f t="shared" si="305"/>
        <v>-2.4343404421345305E-4</v>
      </c>
      <c r="W291" s="300">
        <f t="shared" si="305"/>
        <v>-3.8944773437010749E-4</v>
      </c>
      <c r="X291" s="300">
        <f t="shared" si="305"/>
        <v>-4.864898357729297E-4</v>
      </c>
      <c r="Y291" s="300">
        <f t="shared" si="305"/>
        <v>-5.4996815429653179E-4</v>
      </c>
      <c r="Z291" s="300">
        <f t="shared" si="305"/>
        <v>-5.9064692910126837E-4</v>
      </c>
      <c r="AA291" s="300">
        <f t="shared" si="305"/>
        <v>-6.1595341669518078E-4</v>
      </c>
      <c r="AB291" s="300">
        <f t="shared" si="305"/>
        <v>-6.308889439118337E-4</v>
      </c>
      <c r="AC291" s="300">
        <f t="shared" si="305"/>
        <v>-6.3876789710681781E-4</v>
      </c>
      <c r="AD291" s="300">
        <f t="shared" si="305"/>
        <v>-6.4176449963404547E-4</v>
      </c>
      <c r="AE291" s="300">
        <f t="shared" si="305"/>
        <v>-6.4129419357361606E-4</v>
      </c>
      <c r="AF291" s="300">
        <f t="shared" si="305"/>
        <v>-6.3826770675923239E-4</v>
      </c>
      <c r="AG291" s="300">
        <f t="shared" si="305"/>
        <v>-6.3326747094194502E-4</v>
      </c>
      <c r="AH291" s="300">
        <f t="shared" si="305"/>
        <v>-6.2665626486468895E-4</v>
      </c>
      <c r="AI291" s="300">
        <f t="shared" si="305"/>
        <v>-6.1864706891623378E-4</v>
      </c>
      <c r="AJ291" s="300">
        <f t="shared" si="305"/>
        <v>-6.0934745671059609E-4</v>
      </c>
      <c r="AK291" s="300">
        <f t="shared" si="305"/>
        <v>-5.9878814016689486E-4</v>
      </c>
      <c r="AL291" s="300"/>
      <c r="AM291" s="300"/>
      <c r="AN291" s="300"/>
      <c r="AO291" s="300"/>
      <c r="AP291" s="300"/>
      <c r="AQ291" s="300"/>
      <c r="AR291" s="300"/>
      <c r="AS291" s="300"/>
      <c r="AT291" s="300"/>
      <c r="AU291" s="300"/>
      <c r="AV291" s="300"/>
      <c r="AW291" s="300"/>
      <c r="AX291" s="300"/>
      <c r="AY291" s="300"/>
      <c r="AZ291" s="300"/>
      <c r="BA291" s="300"/>
      <c r="BB291" s="300"/>
      <c r="BC291" s="300"/>
      <c r="BD291" s="300"/>
      <c r="BE291" s="300"/>
      <c r="BF291" s="300"/>
      <c r="BG291" s="300"/>
      <c r="BH291" s="300"/>
      <c r="BI291" s="300"/>
      <c r="BJ291" s="300"/>
      <c r="BK291" s="300"/>
      <c r="BL291" s="300"/>
      <c r="BM291" s="300"/>
      <c r="BN291" s="300"/>
      <c r="BO291" s="300"/>
      <c r="BP291" s="300"/>
      <c r="BQ291" s="300"/>
      <c r="BR291" s="300"/>
      <c r="BS291" s="300"/>
      <c r="BT291" s="300"/>
      <c r="BU291" s="300"/>
      <c r="BV291" s="300"/>
      <c r="BW291" s="300"/>
      <c r="BX291" s="300"/>
      <c r="BY291" s="300"/>
      <c r="BZ291" s="300"/>
      <c r="CA291" s="300"/>
      <c r="CB291" s="300"/>
      <c r="CC291" s="300"/>
      <c r="CD291" s="300"/>
    </row>
    <row r="292" spans="1:82" ht="17.399999999999999" customHeight="1" x14ac:dyDescent="0.25">
      <c r="A292" s="300" t="s">
        <v>225</v>
      </c>
      <c r="B292" s="300">
        <f t="shared" si="304"/>
        <v>-1.4679990102406393E-6</v>
      </c>
      <c r="C292" s="300">
        <f t="shared" si="304"/>
        <v>-4.1906045392336999E-5</v>
      </c>
      <c r="D292" s="361">
        <f t="shared" si="304"/>
        <v>1.2204968072959677E-3</v>
      </c>
      <c r="E292" s="361">
        <f t="shared" si="304"/>
        <v>2.720814941928662E-3</v>
      </c>
      <c r="F292" s="361">
        <f t="shared" si="304"/>
        <v>4.0120147522482164E-3</v>
      </c>
      <c r="G292" s="361">
        <f t="shared" si="304"/>
        <v>5.3568641340515644E-3</v>
      </c>
      <c r="H292" s="361">
        <f t="shared" si="304"/>
        <v>6.8237244726776503E-3</v>
      </c>
      <c r="I292" s="300">
        <f t="shared" si="304"/>
        <v>8.4141485717161846E-3</v>
      </c>
      <c r="J292" s="300">
        <f t="shared" si="304"/>
        <v>1.0140796795641949E-2</v>
      </c>
      <c r="K292" s="300">
        <f t="shared" si="304"/>
        <v>1.2035705291292498E-2</v>
      </c>
      <c r="L292" s="300">
        <f t="shared" si="304"/>
        <v>1.4121657140351962E-2</v>
      </c>
      <c r="M292" s="300">
        <f t="shared" si="304"/>
        <v>1.641640183772175E-2</v>
      </c>
      <c r="N292" s="300">
        <f t="shared" si="304"/>
        <v>1.8574011179862238E-2</v>
      </c>
      <c r="O292" s="300">
        <f t="shared" si="304"/>
        <v>2.0946036437501814E-2</v>
      </c>
      <c r="P292" s="300">
        <f t="shared" si="304"/>
        <v>2.3499616826793801E-2</v>
      </c>
      <c r="Q292" s="300">
        <f t="shared" si="304"/>
        <v>2.6224381471760871E-2</v>
      </c>
      <c r="R292" s="344">
        <f t="shared" si="305"/>
        <v>2.9115199151149795E-2</v>
      </c>
      <c r="S292" s="300">
        <f t="shared" si="305"/>
        <v>3.2015415523767521E-2</v>
      </c>
      <c r="T292" s="300">
        <f t="shared" si="305"/>
        <v>3.0900447747124193E-2</v>
      </c>
      <c r="U292" s="300">
        <f t="shared" si="305"/>
        <v>3.0352772994459043E-2</v>
      </c>
      <c r="V292" s="300">
        <f t="shared" si="305"/>
        <v>3.0106483888351132E-2</v>
      </c>
      <c r="W292" s="300">
        <f t="shared" si="305"/>
        <v>3.009143517253432E-2</v>
      </c>
      <c r="X292" s="300">
        <f t="shared" si="305"/>
        <v>3.0097521152853801E-2</v>
      </c>
      <c r="Y292" s="300">
        <f t="shared" si="305"/>
        <v>3.0112055341652066E-2</v>
      </c>
      <c r="Z292" s="300">
        <f t="shared" si="305"/>
        <v>3.0145220201722722E-2</v>
      </c>
      <c r="AA292" s="300">
        <f t="shared" si="305"/>
        <v>3.0196217029808237E-2</v>
      </c>
      <c r="AB292" s="300">
        <f t="shared" si="305"/>
        <v>3.02623709350478E-2</v>
      </c>
      <c r="AC292" s="300">
        <f t="shared" si="305"/>
        <v>3.0342370077917513E-2</v>
      </c>
      <c r="AD292" s="300">
        <f t="shared" si="305"/>
        <v>3.0436673267811853E-2</v>
      </c>
      <c r="AE292" s="300">
        <f t="shared" si="305"/>
        <v>3.054640745777748E-2</v>
      </c>
      <c r="AF292" s="300">
        <f t="shared" si="305"/>
        <v>3.0673638732714004E-2</v>
      </c>
      <c r="AG292" s="300">
        <f t="shared" si="305"/>
        <v>3.0820586077353163E-2</v>
      </c>
      <c r="AH292" s="300">
        <f t="shared" si="305"/>
        <v>3.0989158712838138E-2</v>
      </c>
      <c r="AI292" s="300">
        <f t="shared" si="305"/>
        <v>3.1180552772086312E-2</v>
      </c>
      <c r="AJ292" s="300">
        <f t="shared" si="305"/>
        <v>3.1394807673480019E-2</v>
      </c>
      <c r="AK292" s="300">
        <f t="shared" si="305"/>
        <v>3.1630221011875959E-2</v>
      </c>
      <c r="AL292" s="300">
        <f t="shared" si="305"/>
        <v>3.1741295371445988E-2</v>
      </c>
      <c r="AM292" s="300">
        <f t="shared" si="305"/>
        <v>3.1022484784987148E-2</v>
      </c>
      <c r="AN292" s="300">
        <f t="shared" si="305"/>
        <v>3.0945038254198476E-2</v>
      </c>
      <c r="AO292" s="300">
        <f t="shared" si="305"/>
        <v>3.0820337374423357E-2</v>
      </c>
      <c r="AP292" s="300">
        <f t="shared" si="305"/>
        <v>3.0672970852543502E-2</v>
      </c>
      <c r="AQ292" s="300">
        <f t="shared" si="305"/>
        <v>3.052578620847135E-2</v>
      </c>
      <c r="AR292" s="300">
        <f t="shared" si="305"/>
        <v>3.0387613196889429E-2</v>
      </c>
      <c r="AS292" s="300">
        <f t="shared" si="305"/>
        <v>3.025724288376197E-2</v>
      </c>
      <c r="AT292" s="300">
        <f t="shared" si="305"/>
        <v>3.0127370884099447E-2</v>
      </c>
      <c r="AU292" s="300">
        <f t="shared" si="305"/>
        <v>2.9986563658285892E-2</v>
      </c>
      <c r="AV292" s="300">
        <f t="shared" si="305"/>
        <v>2.9819780886705338E-2</v>
      </c>
      <c r="AW292" s="300">
        <f t="shared" si="305"/>
        <v>2.9608084324382888E-2</v>
      </c>
      <c r="AX292" s="300">
        <f t="shared" si="305"/>
        <v>2.932791730113804E-2</v>
      </c>
      <c r="AY292" s="300">
        <f t="shared" si="305"/>
        <v>2.8950164582244309E-2</v>
      </c>
      <c r="AZ292" s="300">
        <f t="shared" si="305"/>
        <v>2.8439136526345443E-2</v>
      </c>
      <c r="BA292" s="300">
        <f t="shared" ref="BA292:CB297" si="306">+BA236/BA172-1</f>
        <v>2.7751633136233744E-2</v>
      </c>
      <c r="BB292" s="300">
        <f t="shared" si="306"/>
        <v>2.6836298396687219E-2</v>
      </c>
      <c r="BC292" s="300">
        <f t="shared" si="306"/>
        <v>2.563353182089334E-2</v>
      </c>
      <c r="BD292" s="300">
        <f t="shared" si="306"/>
        <v>2.4076211397042302E-2</v>
      </c>
      <c r="BE292" s="300">
        <f t="shared" si="306"/>
        <v>2.2091280777140287E-2</v>
      </c>
      <c r="BF292" s="300">
        <f t="shared" si="306"/>
        <v>1.960171141849254E-2</v>
      </c>
      <c r="BG292" s="300">
        <f t="shared" si="306"/>
        <v>1.7830643061056195E-2</v>
      </c>
      <c r="BH292" s="300">
        <f t="shared" si="306"/>
        <v>1.8721647314237089E-2</v>
      </c>
      <c r="BI292" s="300">
        <f t="shared" si="306"/>
        <v>1.9760145629343029E-2</v>
      </c>
      <c r="BJ292" s="300">
        <f t="shared" si="306"/>
        <v>2.0809089932792846E-2</v>
      </c>
      <c r="BK292" s="300">
        <f t="shared" si="306"/>
        <v>2.1687084981470761E-2</v>
      </c>
      <c r="BL292" s="300">
        <f t="shared" si="306"/>
        <v>2.2321430384560026E-2</v>
      </c>
      <c r="BM292" s="300">
        <f t="shared" si="306"/>
        <v>2.270466323169229E-2</v>
      </c>
      <c r="BN292" s="300">
        <f t="shared" si="306"/>
        <v>2.2861831705989877E-2</v>
      </c>
      <c r="BO292" s="300">
        <f t="shared" si="306"/>
        <v>2.2831295116580108E-2</v>
      </c>
      <c r="BP292" s="300">
        <f t="shared" si="306"/>
        <v>2.2654019808141079E-2</v>
      </c>
      <c r="BQ292" s="300">
        <f t="shared" si="306"/>
        <v>2.2368073440702352E-2</v>
      </c>
      <c r="BR292" s="300">
        <f t="shared" si="306"/>
        <v>2.2006218887649975E-2</v>
      </c>
      <c r="BS292" s="300">
        <f t="shared" si="306"/>
        <v>2.159526787828292E-2</v>
      </c>
      <c r="BT292" s="300">
        <f t="shared" si="306"/>
        <v>2.1156358347445448E-2</v>
      </c>
      <c r="BU292" s="300">
        <f t="shared" si="306"/>
        <v>2.0705653058055828E-2</v>
      </c>
      <c r="BV292" s="300">
        <f t="shared" si="306"/>
        <v>2.0255172490606821E-2</v>
      </c>
      <c r="BW292" s="300">
        <f t="shared" si="306"/>
        <v>1.981360953953093E-2</v>
      </c>
      <c r="BX292" s="300">
        <f t="shared" si="306"/>
        <v>1.9387054404241155E-2</v>
      </c>
      <c r="BY292" s="300">
        <f t="shared" si="306"/>
        <v>1.897960432154755E-2</v>
      </c>
      <c r="BZ292" s="300">
        <f t="shared" si="306"/>
        <v>1.8593857577040795E-2</v>
      </c>
      <c r="CA292" s="300">
        <f t="shared" si="306"/>
        <v>1.8231303126053477E-2</v>
      </c>
      <c r="CB292" s="300">
        <f t="shared" si="306"/>
        <v>1.789262167173411E-2</v>
      </c>
      <c r="CC292" s="300">
        <f t="shared" ref="CC292:CD300" si="307">+CC236/CC172-1</f>
        <v>1.7577914589397947E-2</v>
      </c>
      <c r="CD292" s="300">
        <f t="shared" si="307"/>
        <v>1.7286875688490522E-2</v>
      </c>
    </row>
    <row r="293" spans="1:82" ht="17.399999999999999" customHeight="1" x14ac:dyDescent="0.25">
      <c r="A293" s="300" t="s">
        <v>226</v>
      </c>
      <c r="B293" s="300">
        <f t="shared" si="304"/>
        <v>-1.4679991060528863E-6</v>
      </c>
      <c r="C293" s="300">
        <f t="shared" si="304"/>
        <v>-4.1906045303963246E-5</v>
      </c>
      <c r="D293" s="361">
        <f t="shared" si="304"/>
        <v>1.2204968073930011E-3</v>
      </c>
      <c r="E293" s="361">
        <f t="shared" si="304"/>
        <v>2.720814941948424E-3</v>
      </c>
      <c r="F293" s="361">
        <f t="shared" si="304"/>
        <v>4.0120147522291205E-3</v>
      </c>
      <c r="G293" s="361">
        <f t="shared" si="304"/>
        <v>5.3568641340902001E-3</v>
      </c>
      <c r="H293" s="361">
        <f t="shared" si="304"/>
        <v>6.8237244728268642E-3</v>
      </c>
      <c r="I293" s="300">
        <f t="shared" si="304"/>
        <v>8.4141485716555664E-3</v>
      </c>
      <c r="J293" s="300">
        <f t="shared" si="304"/>
        <v>1.0140796795668594E-2</v>
      </c>
      <c r="K293" s="300">
        <f t="shared" si="304"/>
        <v>1.2035705291349119E-2</v>
      </c>
      <c r="L293" s="300">
        <f t="shared" si="304"/>
        <v>1.4121657140451216E-2</v>
      </c>
      <c r="M293" s="300">
        <f t="shared" si="304"/>
        <v>1.6416401837739514E-2</v>
      </c>
      <c r="N293" s="300">
        <f t="shared" si="304"/>
        <v>1.8574011179915306E-2</v>
      </c>
      <c r="O293" s="300">
        <f t="shared" si="304"/>
        <v>2.0946036437468285E-2</v>
      </c>
      <c r="P293" s="300">
        <f t="shared" si="304"/>
        <v>2.3499616826747838E-2</v>
      </c>
      <c r="Q293" s="300">
        <f t="shared" si="304"/>
        <v>2.6224381471748215E-2</v>
      </c>
      <c r="R293" s="344">
        <f t="shared" si="305"/>
        <v>2.9115199151187987E-2</v>
      </c>
      <c r="S293" s="300">
        <f t="shared" si="305"/>
        <v>3.201541552377174E-2</v>
      </c>
      <c r="T293" s="300">
        <f t="shared" si="305"/>
        <v>3.0900447747079784E-2</v>
      </c>
      <c r="U293" s="300">
        <f t="shared" si="305"/>
        <v>3.0352772994500787E-2</v>
      </c>
      <c r="V293" s="300">
        <f t="shared" si="305"/>
        <v>3.0106483888309388E-2</v>
      </c>
      <c r="W293" s="300">
        <f t="shared" si="305"/>
        <v>3.0091435172601599E-2</v>
      </c>
      <c r="X293" s="300">
        <f t="shared" si="305"/>
        <v>3.0097521152937734E-2</v>
      </c>
      <c r="Y293" s="300">
        <f t="shared" si="305"/>
        <v>3.0112055341693589E-2</v>
      </c>
      <c r="Z293" s="300">
        <f t="shared" si="305"/>
        <v>3.0145220201700074E-2</v>
      </c>
      <c r="AA293" s="300">
        <f t="shared" si="305"/>
        <v>3.0196217029799577E-2</v>
      </c>
      <c r="AB293" s="300">
        <f t="shared" si="305"/>
        <v>3.0262370935063343E-2</v>
      </c>
      <c r="AC293" s="300">
        <f t="shared" si="305"/>
        <v>3.0342370077937053E-2</v>
      </c>
      <c r="AD293" s="300">
        <f t="shared" si="305"/>
        <v>3.0436673267797643E-2</v>
      </c>
      <c r="AE293" s="300">
        <f t="shared" si="305"/>
        <v>3.0546407457841429E-2</v>
      </c>
      <c r="AF293" s="300">
        <f t="shared" si="305"/>
        <v>3.0673638732640063E-2</v>
      </c>
      <c r="AG293" s="300">
        <f t="shared" si="305"/>
        <v>3.0820586077358492E-2</v>
      </c>
      <c r="AH293" s="300">
        <f t="shared" si="305"/>
        <v>3.0989158712796172E-2</v>
      </c>
      <c r="AI293" s="300">
        <f t="shared" si="305"/>
        <v>3.1180552772119174E-2</v>
      </c>
      <c r="AJ293" s="300">
        <f t="shared" si="305"/>
        <v>3.1394807673580383E-2</v>
      </c>
      <c r="AK293" s="300">
        <f t="shared" si="305"/>
        <v>3.1630221011966997E-2</v>
      </c>
      <c r="AL293" s="300">
        <f t="shared" si="305"/>
        <v>3.1741295371439548E-2</v>
      </c>
      <c r="AM293" s="300">
        <f t="shared" si="305"/>
        <v>3.1022484785066862E-2</v>
      </c>
      <c r="AN293" s="300">
        <f t="shared" si="305"/>
        <v>3.0945038254230006E-2</v>
      </c>
      <c r="AO293" s="300">
        <f t="shared" si="305"/>
        <v>3.0820337374506179E-2</v>
      </c>
      <c r="AP293" s="300">
        <f t="shared" si="305"/>
        <v>3.0672970852531733E-2</v>
      </c>
      <c r="AQ293" s="300">
        <f t="shared" si="305"/>
        <v>3.0525786208555283E-2</v>
      </c>
      <c r="AR293" s="300">
        <f t="shared" si="305"/>
        <v>3.0387613196906527E-2</v>
      </c>
      <c r="AS293" s="300">
        <f t="shared" si="305"/>
        <v>3.0257242883918067E-2</v>
      </c>
      <c r="AT293" s="300">
        <f t="shared" si="305"/>
        <v>3.0127370884092564E-2</v>
      </c>
      <c r="AU293" s="300">
        <f t="shared" si="305"/>
        <v>2.9986563658319643E-2</v>
      </c>
      <c r="AV293" s="300">
        <f t="shared" si="305"/>
        <v>2.9819780886742864E-2</v>
      </c>
      <c r="AW293" s="300">
        <f t="shared" si="305"/>
        <v>2.9608084324516781E-2</v>
      </c>
      <c r="AX293" s="300">
        <f t="shared" si="305"/>
        <v>2.9327917301175788E-2</v>
      </c>
      <c r="AY293" s="300">
        <f t="shared" si="305"/>
        <v>2.8950164582426163E-2</v>
      </c>
      <c r="AZ293" s="300">
        <f t="shared" si="305"/>
        <v>2.8439136526446696E-2</v>
      </c>
      <c r="BA293" s="300">
        <f t="shared" si="306"/>
        <v>2.7751633136253062E-2</v>
      </c>
      <c r="BB293" s="300">
        <f t="shared" si="306"/>
        <v>2.6836298396775593E-2</v>
      </c>
      <c r="BC293" s="300">
        <f t="shared" si="306"/>
        <v>2.5633531820874467E-2</v>
      </c>
      <c r="BD293" s="300">
        <f t="shared" si="306"/>
        <v>2.4076211396989677E-2</v>
      </c>
      <c r="BE293" s="300">
        <f t="shared" si="306"/>
        <v>2.2091280777221556E-2</v>
      </c>
      <c r="BF293" s="300">
        <f t="shared" si="306"/>
        <v>1.9601711418408385E-2</v>
      </c>
      <c r="BG293" s="300">
        <f t="shared" si="306"/>
        <v>1.7830643061153229E-2</v>
      </c>
      <c r="BH293" s="300">
        <f t="shared" si="306"/>
        <v>1.8721647314243972E-2</v>
      </c>
      <c r="BI293" s="300">
        <f t="shared" si="306"/>
        <v>1.9760145629353465E-2</v>
      </c>
      <c r="BJ293" s="300">
        <f t="shared" si="306"/>
        <v>2.0809089932859681E-2</v>
      </c>
      <c r="BK293" s="300">
        <f t="shared" si="306"/>
        <v>2.1687084981499849E-2</v>
      </c>
      <c r="BL293" s="300">
        <f t="shared" si="306"/>
        <v>2.2321430384553365E-2</v>
      </c>
      <c r="BM293" s="300">
        <f t="shared" si="306"/>
        <v>2.2704663231748023E-2</v>
      </c>
      <c r="BN293" s="300">
        <f t="shared" si="306"/>
        <v>2.2861831705779601E-2</v>
      </c>
      <c r="BO293" s="300">
        <f t="shared" si="306"/>
        <v>2.283129511662696E-2</v>
      </c>
      <c r="BP293" s="300">
        <f t="shared" si="306"/>
        <v>2.2654019808042269E-2</v>
      </c>
      <c r="BQ293" s="300">
        <f t="shared" si="306"/>
        <v>2.2368073440835579E-2</v>
      </c>
      <c r="BR293" s="300">
        <f t="shared" si="306"/>
        <v>2.2006218887651308E-2</v>
      </c>
      <c r="BS293" s="300">
        <f t="shared" si="306"/>
        <v>2.1595267878223412E-2</v>
      </c>
      <c r="BT293" s="300">
        <f t="shared" si="306"/>
        <v>2.1156358347333093E-2</v>
      </c>
      <c r="BU293" s="300">
        <f t="shared" si="306"/>
        <v>2.0705653058143092E-2</v>
      </c>
      <c r="BV293" s="300">
        <f t="shared" si="306"/>
        <v>2.0255172490514672E-2</v>
      </c>
      <c r="BW293" s="300">
        <f t="shared" si="306"/>
        <v>1.9813609539371724E-2</v>
      </c>
      <c r="BX293" s="300">
        <f t="shared" si="306"/>
        <v>1.9387054404165882E-2</v>
      </c>
      <c r="BY293" s="300">
        <f t="shared" si="306"/>
        <v>1.8979604321482046E-2</v>
      </c>
      <c r="BZ293" s="300">
        <f t="shared" si="306"/>
        <v>1.8593857577148043E-2</v>
      </c>
      <c r="CA293" s="300">
        <f t="shared" si="306"/>
        <v>1.8231303126150955E-2</v>
      </c>
      <c r="CB293" s="300">
        <f t="shared" si="306"/>
        <v>1.7892621671724118E-2</v>
      </c>
      <c r="CC293" s="300">
        <f t="shared" si="307"/>
        <v>1.7577914589564703E-2</v>
      </c>
      <c r="CD293" s="300">
        <f t="shared" si="307"/>
        <v>1.728687568861198E-2</v>
      </c>
    </row>
    <row r="294" spans="1:82" ht="17.399999999999999" customHeight="1" x14ac:dyDescent="0.25">
      <c r="A294" s="300" t="s">
        <v>218</v>
      </c>
      <c r="B294" s="300">
        <f t="shared" si="304"/>
        <v>3.2073126727816259E-6</v>
      </c>
      <c r="C294" s="300">
        <f t="shared" si="304"/>
        <v>-5.3027363749680312E-5</v>
      </c>
      <c r="D294" s="361">
        <f t="shared" si="304"/>
        <v>1.4071607231100902E-3</v>
      </c>
      <c r="E294" s="361">
        <f t="shared" si="304"/>
        <v>3.3776868479717947E-3</v>
      </c>
      <c r="F294" s="361">
        <f t="shared" si="304"/>
        <v>5.1337523547281272E-3</v>
      </c>
      <c r="G294" s="361">
        <f t="shared" si="304"/>
        <v>6.7872261789727606E-3</v>
      </c>
      <c r="H294" s="361">
        <f t="shared" si="304"/>
        <v>8.4445978627010199E-3</v>
      </c>
      <c r="I294" s="300">
        <f t="shared" si="304"/>
        <v>1.0135342124394375E-2</v>
      </c>
      <c r="J294" s="300">
        <f t="shared" si="304"/>
        <v>1.188025596048603E-2</v>
      </c>
      <c r="K294" s="300">
        <f t="shared" si="304"/>
        <v>1.3714988825875185E-2</v>
      </c>
      <c r="L294" s="300">
        <f t="shared" si="304"/>
        <v>1.5670510692945783E-2</v>
      </c>
      <c r="M294" s="300">
        <f t="shared" si="304"/>
        <v>1.7773059741198249E-2</v>
      </c>
      <c r="N294" s="300">
        <f t="shared" si="304"/>
        <v>1.9780027989221072E-2</v>
      </c>
      <c r="O294" s="300">
        <f t="shared" si="304"/>
        <v>2.1902277806484127E-2</v>
      </c>
      <c r="P294" s="300">
        <f t="shared" si="304"/>
        <v>2.4187706008754084E-2</v>
      </c>
      <c r="Q294" s="300">
        <f t="shared" si="304"/>
        <v>2.6660658584111818E-2</v>
      </c>
      <c r="R294" s="344">
        <f t="shared" si="305"/>
        <v>2.9349207527986643E-2</v>
      </c>
      <c r="S294" s="300">
        <f t="shared" si="305"/>
        <v>3.2252538260274743E-2</v>
      </c>
      <c r="T294" s="300">
        <f t="shared" si="305"/>
        <v>3.2644931647832776E-2</v>
      </c>
      <c r="U294" s="300">
        <f t="shared" si="305"/>
        <v>3.2795432232349375E-2</v>
      </c>
      <c r="V294" s="300">
        <f t="shared" si="305"/>
        <v>3.3213843200486259E-2</v>
      </c>
      <c r="W294" s="300">
        <f t="shared" si="305"/>
        <v>3.4044559495553184E-2</v>
      </c>
      <c r="X294" s="300">
        <f t="shared" si="305"/>
        <v>3.5034738810250765E-2</v>
      </c>
      <c r="Y294" s="300">
        <f t="shared" si="305"/>
        <v>3.6080644299419928E-2</v>
      </c>
      <c r="Z294" s="300">
        <f t="shared" si="305"/>
        <v>3.7171456118287205E-2</v>
      </c>
      <c r="AA294" s="300">
        <f t="shared" si="305"/>
        <v>3.8314892722079996E-2</v>
      </c>
      <c r="AB294" s="300">
        <f t="shared" si="305"/>
        <v>3.9522248674521698E-2</v>
      </c>
      <c r="AC294" s="300">
        <f t="shared" si="305"/>
        <v>4.0807135537166195E-2</v>
      </c>
      <c r="AD294" s="300">
        <f t="shared" si="305"/>
        <v>4.2186176466346703E-2</v>
      </c>
      <c r="AE294" s="300">
        <f t="shared" si="305"/>
        <v>4.3678349122783455E-2</v>
      </c>
      <c r="AF294" s="300">
        <f t="shared" si="305"/>
        <v>4.5306350331265843E-2</v>
      </c>
      <c r="AG294" s="300">
        <f t="shared" si="305"/>
        <v>4.7097145822021513E-2</v>
      </c>
      <c r="AH294" s="300">
        <f t="shared" si="305"/>
        <v>4.908265212038021E-2</v>
      </c>
      <c r="AI294" s="300">
        <f t="shared" si="305"/>
        <v>5.130071165148431E-2</v>
      </c>
      <c r="AJ294" s="300">
        <f t="shared" si="305"/>
        <v>5.3796413882818195E-2</v>
      </c>
      <c r="AK294" s="300">
        <f t="shared" si="305"/>
        <v>6.871610389637306E-2</v>
      </c>
      <c r="AL294" s="300">
        <f t="shared" si="305"/>
        <v>7.7209001186590243E-2</v>
      </c>
      <c r="AM294" s="300">
        <f t="shared" si="305"/>
        <v>8.1178064183560217E-2</v>
      </c>
      <c r="AN294" s="300">
        <f t="shared" si="305"/>
        <v>8.3110857963409668E-2</v>
      </c>
      <c r="AO294" s="300">
        <f t="shared" si="305"/>
        <v>8.4691132388963863E-2</v>
      </c>
      <c r="AP294" s="300">
        <f t="shared" si="305"/>
        <v>8.6402530373896669E-2</v>
      </c>
      <c r="AQ294" s="300">
        <f t="shared" si="305"/>
        <v>8.8408382498771587E-2</v>
      </c>
      <c r="AR294" s="300">
        <f t="shared" si="305"/>
        <v>9.0783385430550423E-2</v>
      </c>
      <c r="AS294" s="300">
        <f t="shared" si="305"/>
        <v>9.3578232811766027E-2</v>
      </c>
      <c r="AT294" s="300">
        <f t="shared" si="305"/>
        <v>9.6840640576845161E-2</v>
      </c>
      <c r="AU294" s="300">
        <f t="shared" si="305"/>
        <v>0.10062408710724369</v>
      </c>
      <c r="AV294" s="300">
        <f t="shared" si="305"/>
        <v>0.10499280589051452</v>
      </c>
      <c r="AW294" s="300">
        <f t="shared" si="305"/>
        <v>0.1100258726234935</v>
      </c>
      <c r="AX294" s="300">
        <f t="shared" si="305"/>
        <v>0.1158217631670162</v>
      </c>
      <c r="AY294" s="300">
        <f t="shared" si="305"/>
        <v>0.12250450883067932</v>
      </c>
      <c r="AZ294" s="300">
        <f t="shared" si="305"/>
        <v>0.13023293316458884</v>
      </c>
      <c r="BA294" s="300">
        <f t="shared" si="306"/>
        <v>0.13921549474598849</v>
      </c>
      <c r="BB294" s="300">
        <f t="shared" si="306"/>
        <v>0.14973553118884997</v>
      </c>
      <c r="BC294" s="300">
        <f t="shared" si="306"/>
        <v>0.16219652685011376</v>
      </c>
      <c r="BD294" s="300">
        <f t="shared" si="306"/>
        <v>0.17720778660290026</v>
      </c>
      <c r="BE294" s="300">
        <f t="shared" si="306"/>
        <v>0.19575675642336532</v>
      </c>
      <c r="BF294" s="300">
        <f t="shared" si="306"/>
        <v>0.21958375937783625</v>
      </c>
      <c r="BG294" s="300">
        <f t="shared" si="306"/>
        <v>0.19847583987096384</v>
      </c>
      <c r="BH294" s="300">
        <f t="shared" si="306"/>
        <v>0.18143743522786226</v>
      </c>
      <c r="BI294" s="300">
        <f t="shared" si="306"/>
        <v>0.17104506435256095</v>
      </c>
      <c r="BJ294" s="300">
        <f t="shared" si="306"/>
        <v>0.16509955021182576</v>
      </c>
      <c r="BK294" s="300">
        <f t="shared" si="306"/>
        <v>0.16151386848872562</v>
      </c>
      <c r="BL294" s="300">
        <f t="shared" si="306"/>
        <v>0.15900338919741075</v>
      </c>
      <c r="BM294" s="300">
        <f t="shared" si="306"/>
        <v>0.15687675699908432</v>
      </c>
      <c r="BN294" s="300">
        <f t="shared" si="306"/>
        <v>0.15479920723073937</v>
      </c>
      <c r="BO294" s="300">
        <f t="shared" si="306"/>
        <v>0.15263510169265304</v>
      </c>
      <c r="BP294" s="300">
        <f t="shared" si="306"/>
        <v>0.15035346318522347</v>
      </c>
      <c r="BQ294" s="300">
        <f t="shared" si="306"/>
        <v>0.14797349667235693</v>
      </c>
      <c r="BR294" s="300">
        <f t="shared" si="306"/>
        <v>0.14553423871377902</v>
      </c>
      <c r="BS294" s="300">
        <f t="shared" si="306"/>
        <v>0.14307849313553289</v>
      </c>
      <c r="BT294" s="300">
        <f t="shared" si="306"/>
        <v>0.14064505995322962</v>
      </c>
      <c r="BU294" s="300">
        <f t="shared" si="306"/>
        <v>0.13826563059948693</v>
      </c>
      <c r="BV294" s="300">
        <f t="shared" si="306"/>
        <v>0.13596418072101901</v>
      </c>
      <c r="BW294" s="300">
        <f t="shared" si="306"/>
        <v>0.13375758349082556</v>
      </c>
      <c r="BX294" s="300">
        <f t="shared" si="306"/>
        <v>0.13165672189578026</v>
      </c>
      <c r="BY294" s="300">
        <f t="shared" si="306"/>
        <v>0.12966771040946257</v>
      </c>
      <c r="BZ294" s="300">
        <f t="shared" si="306"/>
        <v>0.12779303038827616</v>
      </c>
      <c r="CA294" s="300">
        <f t="shared" si="306"/>
        <v>0.12603250132659594</v>
      </c>
      <c r="CB294" s="300">
        <f t="shared" si="306"/>
        <v>0.12438406687783377</v>
      </c>
      <c r="CC294" s="300">
        <f t="shared" si="307"/>
        <v>0.12284440755126269</v>
      </c>
      <c r="CD294" s="300">
        <f t="shared" si="307"/>
        <v>0.12140940267306921</v>
      </c>
    </row>
    <row r="295" spans="1:82" ht="17.399999999999999" customHeight="1" x14ac:dyDescent="0.25">
      <c r="A295" s="300" t="s">
        <v>227</v>
      </c>
      <c r="B295" s="300">
        <f t="shared" si="304"/>
        <v>-2.9812818103103211E-6</v>
      </c>
      <c r="C295" s="300">
        <f t="shared" si="304"/>
        <v>-7.8835544775168742E-5</v>
      </c>
      <c r="D295" s="361">
        <f t="shared" si="304"/>
        <v>2.1646605070420044E-3</v>
      </c>
      <c r="E295" s="361">
        <f t="shared" si="304"/>
        <v>4.5796905546795497E-3</v>
      </c>
      <c r="F295" s="361">
        <f t="shared" si="304"/>
        <v>6.4327503905214911E-3</v>
      </c>
      <c r="G295" s="361">
        <f t="shared" si="304"/>
        <v>8.2130764825518732E-3</v>
      </c>
      <c r="H295" s="361">
        <f t="shared" si="304"/>
        <v>1.0044341768426834E-2</v>
      </c>
      <c r="I295" s="300">
        <f t="shared" si="304"/>
        <v>1.1927140795284119E-2</v>
      </c>
      <c r="J295" s="300">
        <f t="shared" si="304"/>
        <v>1.3883190386711597E-2</v>
      </c>
      <c r="K295" s="300">
        <f t="shared" si="304"/>
        <v>1.5962351721152901E-2</v>
      </c>
      <c r="L295" s="300">
        <f t="shared" si="304"/>
        <v>1.8200649124821444E-2</v>
      </c>
      <c r="M295" s="300">
        <f t="shared" si="304"/>
        <v>2.0629180061381813E-2</v>
      </c>
      <c r="N295" s="300">
        <f t="shared" si="304"/>
        <v>2.2839690805889878E-2</v>
      </c>
      <c r="O295" s="300">
        <f t="shared" si="304"/>
        <v>2.5296830848842156E-2</v>
      </c>
      <c r="P295" s="300">
        <f t="shared" si="304"/>
        <v>2.7985630624275837E-2</v>
      </c>
      <c r="Q295" s="300">
        <f t="shared" si="304"/>
        <v>3.0930191721098232E-2</v>
      </c>
      <c r="R295" s="344">
        <f t="shared" si="305"/>
        <v>3.4174657570706923E-2</v>
      </c>
      <c r="S295" s="300">
        <f t="shared" si="305"/>
        <v>3.7733749573514386E-2</v>
      </c>
      <c r="T295" s="300">
        <f t="shared" si="305"/>
        <v>3.6840237643018137E-2</v>
      </c>
      <c r="U295" s="300">
        <f t="shared" si="305"/>
        <v>3.6828193309953239E-2</v>
      </c>
      <c r="V295" s="300">
        <f t="shared" si="305"/>
        <v>3.745608935573963E-2</v>
      </c>
      <c r="W295" s="300">
        <f t="shared" si="305"/>
        <v>3.8741626580148569E-2</v>
      </c>
      <c r="X295" s="300">
        <f t="shared" si="305"/>
        <v>4.0115224749785794E-2</v>
      </c>
      <c r="Y295" s="300">
        <f t="shared" si="305"/>
        <v>4.1519280800835778E-2</v>
      </c>
      <c r="Z295" s="300">
        <f t="shared" si="305"/>
        <v>4.2996897812252799E-2</v>
      </c>
      <c r="AA295" s="300">
        <f t="shared" si="305"/>
        <v>4.4574415617021135E-2</v>
      </c>
      <c r="AB295" s="300">
        <f t="shared" si="305"/>
        <v>4.6275501234538829E-2</v>
      </c>
      <c r="AC295" s="300">
        <f t="shared" si="305"/>
        <v>4.8128010189288695E-2</v>
      </c>
      <c r="AD295" s="300">
        <f t="shared" si="305"/>
        <v>5.016692107919396E-2</v>
      </c>
      <c r="AE295" s="300">
        <f t="shared" si="305"/>
        <v>5.2433310427038027E-2</v>
      </c>
      <c r="AF295" s="300">
        <f t="shared" si="305"/>
        <v>5.4979091518198686E-2</v>
      </c>
      <c r="AG295" s="300">
        <f t="shared" si="305"/>
        <v>5.786925869303472E-2</v>
      </c>
      <c r="AH295" s="300">
        <f t="shared" si="305"/>
        <v>6.1185795484069772E-2</v>
      </c>
      <c r="AI295" s="300">
        <f t="shared" si="305"/>
        <v>6.5033549513558553E-2</v>
      </c>
      <c r="AJ295" s="300">
        <f t="shared" si="305"/>
        <v>6.9548977804210654E-2</v>
      </c>
      <c r="AK295" s="300">
        <f t="shared" si="305"/>
        <v>0.10355499597416018</v>
      </c>
      <c r="AL295" s="300">
        <f t="shared" si="305"/>
        <v>0.11436492390194464</v>
      </c>
      <c r="AM295" s="300">
        <f t="shared" si="305"/>
        <v>0.11718175644363771</v>
      </c>
      <c r="AN295" s="300">
        <f t="shared" si="305"/>
        <v>0.11876215215075803</v>
      </c>
      <c r="AO295" s="300">
        <f t="shared" si="305"/>
        <v>0.1212560547237056</v>
      </c>
      <c r="AP295" s="300">
        <f t="shared" si="305"/>
        <v>0.12459236844251875</v>
      </c>
      <c r="AQ295" s="300">
        <f t="shared" si="305"/>
        <v>0.12886527380912471</v>
      </c>
      <c r="AR295" s="300">
        <f t="shared" si="305"/>
        <v>0.13422892969212596</v>
      </c>
      <c r="AS295" s="300">
        <f t="shared" si="305"/>
        <v>0.14088993844834019</v>
      </c>
      <c r="AT295" s="300">
        <f t="shared" si="305"/>
        <v>0.14912881494106944</v>
      </c>
      <c r="AU295" s="300">
        <f t="shared" si="305"/>
        <v>0.15933864007220833</v>
      </c>
      <c r="AV295" s="300">
        <f t="shared" si="305"/>
        <v>0.17208812439251298</v>
      </c>
      <c r="AW295" s="300">
        <f t="shared" si="305"/>
        <v>0.1882308117194087</v>
      </c>
      <c r="AX295" s="300">
        <f t="shared" si="305"/>
        <v>0.20910849883361382</v>
      </c>
      <c r="AY295" s="300">
        <f t="shared" si="305"/>
        <v>0.23696227620543731</v>
      </c>
      <c r="AZ295" s="300">
        <f t="shared" si="305"/>
        <v>0.27585100767627146</v>
      </c>
      <c r="BA295" s="300">
        <f t="shared" si="306"/>
        <v>0.33399855898116582</v>
      </c>
      <c r="BB295" s="300">
        <f t="shared" si="306"/>
        <v>0.4310687731847922</v>
      </c>
      <c r="BC295" s="300">
        <f t="shared" si="306"/>
        <v>0.62891802624795345</v>
      </c>
      <c r="BD295" s="300">
        <f t="shared" si="306"/>
        <v>1.2769438803984734</v>
      </c>
      <c r="BE295" s="300">
        <f t="shared" si="306"/>
        <v>-7.2530299295958374</v>
      </c>
      <c r="BF295" s="300">
        <f t="shared" si="306"/>
        <v>-0.80789695839954156</v>
      </c>
      <c r="BG295" s="300">
        <f t="shared" si="306"/>
        <v>11.597900394744848</v>
      </c>
      <c r="BH295" s="300">
        <f t="shared" si="306"/>
        <v>1.0948976621487558</v>
      </c>
      <c r="BI295" s="300">
        <f t="shared" si="306"/>
        <v>0.66892369241110017</v>
      </c>
      <c r="BJ295" s="300">
        <f t="shared" si="306"/>
        <v>0.52322233260436124</v>
      </c>
      <c r="BK295" s="300">
        <f t="shared" si="306"/>
        <v>0.44915281161087739</v>
      </c>
      <c r="BL295" s="300">
        <f t="shared" si="306"/>
        <v>0.40245036888739882</v>
      </c>
      <c r="BM295" s="300">
        <f t="shared" si="306"/>
        <v>0.36846586522022973</v>
      </c>
      <c r="BN295" s="300">
        <f t="shared" si="306"/>
        <v>0.34125722669661562</v>
      </c>
      <c r="BO295" s="300">
        <f t="shared" si="306"/>
        <v>0.3181374506490986</v>
      </c>
      <c r="BP295" s="300">
        <f t="shared" si="306"/>
        <v>0.29780692551479038</v>
      </c>
      <c r="BQ295" s="300">
        <f t="shared" si="306"/>
        <v>0.27959987383241125</v>
      </c>
      <c r="BR295" s="300">
        <f t="shared" si="306"/>
        <v>0.26314937833811869</v>
      </c>
      <c r="BS295" s="300">
        <f t="shared" si="306"/>
        <v>0.24823067129645371</v>
      </c>
      <c r="BT295" s="300">
        <f t="shared" si="306"/>
        <v>0.23468651850182987</v>
      </c>
      <c r="BU295" s="300">
        <f t="shared" si="306"/>
        <v>0.22239202059673358</v>
      </c>
      <c r="BV295" s="300">
        <f t="shared" si="306"/>
        <v>0.21123859201533524</v>
      </c>
      <c r="BW295" s="300">
        <f t="shared" si="306"/>
        <v>0.20112716161302324</v>
      </c>
      <c r="BX295" s="300">
        <f t="shared" si="306"/>
        <v>0.19196563522142762</v>
      </c>
      <c r="BY295" s="300">
        <f t="shared" si="306"/>
        <v>0.18366817441762162</v>
      </c>
      <c r="BZ295" s="300">
        <f t="shared" si="306"/>
        <v>0.17615512385385745</v>
      </c>
      <c r="CA295" s="300">
        <f t="shared" si="306"/>
        <v>0.16935306468025746</v>
      </c>
      <c r="CB295" s="300">
        <f t="shared" si="306"/>
        <v>0.16319479052290031</v>
      </c>
      <c r="CC295" s="300">
        <f t="shared" si="307"/>
        <v>0.15761915419046701</v>
      </c>
      <c r="CD295" s="300">
        <f t="shared" si="307"/>
        <v>0.15257079342195667</v>
      </c>
    </row>
    <row r="296" spans="1:82" ht="17.399999999999999" customHeight="1" x14ac:dyDescent="0.25">
      <c r="A296" s="300" t="s">
        <v>228</v>
      </c>
      <c r="B296" s="300">
        <f t="shared" si="304"/>
        <v>0</v>
      </c>
      <c r="C296" s="300">
        <f t="shared" si="304"/>
        <v>0</v>
      </c>
      <c r="D296" s="361">
        <f t="shared" si="304"/>
        <v>0</v>
      </c>
      <c r="E296" s="361">
        <f t="shared" si="304"/>
        <v>0</v>
      </c>
      <c r="F296" s="361">
        <f t="shared" si="304"/>
        <v>0</v>
      </c>
      <c r="G296" s="361">
        <f t="shared" si="304"/>
        <v>0</v>
      </c>
      <c r="H296" s="361">
        <f t="shared" si="304"/>
        <v>0</v>
      </c>
      <c r="I296" s="300">
        <f t="shared" si="304"/>
        <v>0</v>
      </c>
      <c r="J296" s="300">
        <f t="shared" si="304"/>
        <v>0</v>
      </c>
      <c r="K296" s="300">
        <f t="shared" si="304"/>
        <v>0</v>
      </c>
      <c r="L296" s="300">
        <f t="shared" si="304"/>
        <v>0</v>
      </c>
      <c r="M296" s="300">
        <f t="shared" si="304"/>
        <v>0</v>
      </c>
      <c r="N296" s="300">
        <f t="shared" si="304"/>
        <v>0</v>
      </c>
      <c r="O296" s="300">
        <f t="shared" si="304"/>
        <v>0</v>
      </c>
      <c r="P296" s="300">
        <f t="shared" si="304"/>
        <v>0</v>
      </c>
      <c r="Q296" s="300">
        <f t="shared" si="304"/>
        <v>0</v>
      </c>
      <c r="R296" s="344">
        <f t="shared" si="305"/>
        <v>0</v>
      </c>
      <c r="S296" s="300">
        <f t="shared" si="305"/>
        <v>0</v>
      </c>
      <c r="T296" s="300">
        <f t="shared" si="305"/>
        <v>0</v>
      </c>
      <c r="U296" s="300">
        <f t="shared" si="305"/>
        <v>0</v>
      </c>
      <c r="V296" s="300">
        <f t="shared" si="305"/>
        <v>0</v>
      </c>
      <c r="W296" s="300">
        <f t="shared" si="305"/>
        <v>0</v>
      </c>
      <c r="X296" s="300">
        <f t="shared" si="305"/>
        <v>0</v>
      </c>
      <c r="Y296" s="300">
        <f t="shared" si="305"/>
        <v>0</v>
      </c>
      <c r="Z296" s="300">
        <f t="shared" si="305"/>
        <v>0</v>
      </c>
      <c r="AA296" s="300">
        <f t="shared" si="305"/>
        <v>0</v>
      </c>
      <c r="AB296" s="300">
        <f t="shared" si="305"/>
        <v>0</v>
      </c>
      <c r="AC296" s="300">
        <f t="shared" si="305"/>
        <v>0</v>
      </c>
      <c r="AD296" s="300">
        <f t="shared" si="305"/>
        <v>0</v>
      </c>
      <c r="AE296" s="300">
        <f t="shared" si="305"/>
        <v>0</v>
      </c>
      <c r="AF296" s="300">
        <f t="shared" si="305"/>
        <v>0</v>
      </c>
      <c r="AG296" s="300">
        <f t="shared" si="305"/>
        <v>0</v>
      </c>
      <c r="AH296" s="300">
        <f t="shared" si="305"/>
        <v>0</v>
      </c>
      <c r="AI296" s="300">
        <f t="shared" si="305"/>
        <v>0</v>
      </c>
      <c r="AJ296" s="300">
        <f t="shared" si="305"/>
        <v>0</v>
      </c>
      <c r="AK296" s="300">
        <f t="shared" si="305"/>
        <v>0</v>
      </c>
      <c r="AL296" s="300">
        <f t="shared" si="305"/>
        <v>0</v>
      </c>
      <c r="AM296" s="300">
        <f t="shared" si="305"/>
        <v>0</v>
      </c>
      <c r="AN296" s="300">
        <f t="shared" si="305"/>
        <v>0</v>
      </c>
      <c r="AO296" s="300">
        <f t="shared" si="305"/>
        <v>0</v>
      </c>
      <c r="AP296" s="300">
        <f t="shared" si="305"/>
        <v>0</v>
      </c>
      <c r="AQ296" s="300">
        <f t="shared" si="305"/>
        <v>0</v>
      </c>
      <c r="AR296" s="300">
        <f t="shared" si="305"/>
        <v>0</v>
      </c>
      <c r="AS296" s="300">
        <f t="shared" si="305"/>
        <v>0</v>
      </c>
      <c r="AT296" s="300">
        <f t="shared" si="305"/>
        <v>0</v>
      </c>
      <c r="AU296" s="300">
        <f t="shared" si="305"/>
        <v>0</v>
      </c>
      <c r="AV296" s="300">
        <f t="shared" si="305"/>
        <v>0</v>
      </c>
      <c r="AW296" s="300">
        <f t="shared" si="305"/>
        <v>0</v>
      </c>
      <c r="AX296" s="300">
        <f t="shared" si="305"/>
        <v>0</v>
      </c>
      <c r="AY296" s="300">
        <f t="shared" si="305"/>
        <v>0</v>
      </c>
      <c r="AZ296" s="300">
        <f t="shared" si="305"/>
        <v>0</v>
      </c>
      <c r="BA296" s="300">
        <f t="shared" si="306"/>
        <v>0</v>
      </c>
      <c r="BB296" s="300">
        <f t="shared" si="306"/>
        <v>0</v>
      </c>
      <c r="BC296" s="300">
        <f t="shared" si="306"/>
        <v>0</v>
      </c>
      <c r="BD296" s="300">
        <f t="shared" si="306"/>
        <v>0</v>
      </c>
      <c r="BE296" s="300">
        <f t="shared" si="306"/>
        <v>0</v>
      </c>
      <c r="BF296" s="300">
        <f t="shared" si="306"/>
        <v>0</v>
      </c>
      <c r="BG296" s="300">
        <f t="shared" si="306"/>
        <v>0</v>
      </c>
      <c r="BH296" s="300">
        <f t="shared" si="306"/>
        <v>0</v>
      </c>
      <c r="BI296" s="300">
        <f t="shared" si="306"/>
        <v>0</v>
      </c>
      <c r="BJ296" s="300">
        <f t="shared" si="306"/>
        <v>0</v>
      </c>
      <c r="BK296" s="300">
        <f t="shared" si="306"/>
        <v>0</v>
      </c>
      <c r="BL296" s="300">
        <f t="shared" si="306"/>
        <v>0</v>
      </c>
      <c r="BM296" s="300">
        <f t="shared" si="306"/>
        <v>0</v>
      </c>
      <c r="BN296" s="300">
        <f t="shared" si="306"/>
        <v>0</v>
      </c>
      <c r="BO296" s="300">
        <f t="shared" si="306"/>
        <v>0</v>
      </c>
      <c r="BP296" s="300">
        <f t="shared" si="306"/>
        <v>0</v>
      </c>
      <c r="BQ296" s="300">
        <f t="shared" si="306"/>
        <v>0</v>
      </c>
      <c r="BR296" s="300">
        <f t="shared" si="306"/>
        <v>0</v>
      </c>
      <c r="BS296" s="300">
        <f t="shared" si="306"/>
        <v>0</v>
      </c>
      <c r="BT296" s="300">
        <f t="shared" si="306"/>
        <v>0</v>
      </c>
      <c r="BU296" s="300">
        <f t="shared" si="306"/>
        <v>0</v>
      </c>
      <c r="BV296" s="300">
        <f t="shared" si="306"/>
        <v>0</v>
      </c>
      <c r="BW296" s="300">
        <f t="shared" si="306"/>
        <v>0</v>
      </c>
      <c r="BX296" s="300">
        <f t="shared" si="306"/>
        <v>0</v>
      </c>
      <c r="BY296" s="300">
        <f t="shared" si="306"/>
        <v>0</v>
      </c>
      <c r="BZ296" s="300">
        <f t="shared" si="306"/>
        <v>0</v>
      </c>
      <c r="CA296" s="300">
        <f t="shared" si="306"/>
        <v>0</v>
      </c>
      <c r="CB296" s="300">
        <f t="shared" si="306"/>
        <v>0</v>
      </c>
      <c r="CC296" s="300">
        <f t="shared" si="307"/>
        <v>0</v>
      </c>
      <c r="CD296" s="300">
        <f t="shared" si="307"/>
        <v>0</v>
      </c>
    </row>
    <row r="297" spans="1:82" ht="17.399999999999999" customHeight="1" x14ac:dyDescent="0.25">
      <c r="A297" s="300" t="s">
        <v>229</v>
      </c>
      <c r="B297" s="300">
        <f t="shared" si="304"/>
        <v>-3.5755304155227208E-6</v>
      </c>
      <c r="C297" s="300">
        <f t="shared" si="304"/>
        <v>-9.4601848966258117E-5</v>
      </c>
      <c r="D297" s="361">
        <f t="shared" si="304"/>
        <v>2.6012956375878193E-3</v>
      </c>
      <c r="E297" s="361">
        <f t="shared" si="304"/>
        <v>5.4885152406958237E-3</v>
      </c>
      <c r="F297" s="361">
        <f t="shared" si="304"/>
        <v>7.6888065019227181E-3</v>
      </c>
      <c r="G297" s="361">
        <f t="shared" si="304"/>
        <v>9.7918785577406631E-3</v>
      </c>
      <c r="H297" s="361">
        <f t="shared" si="304"/>
        <v>1.1945663832908071E-2</v>
      </c>
      <c r="I297" s="300">
        <f t="shared" si="304"/>
        <v>1.4147092384477311E-2</v>
      </c>
      <c r="J297" s="300">
        <f t="shared" si="304"/>
        <v>1.6425265418199775E-2</v>
      </c>
      <c r="K297" s="300">
        <f t="shared" si="304"/>
        <v>1.8838454157122042E-2</v>
      </c>
      <c r="L297" s="300">
        <f t="shared" si="304"/>
        <v>2.142788919330596E-2</v>
      </c>
      <c r="M297" s="300">
        <f t="shared" si="304"/>
        <v>2.4228525437192339E-2</v>
      </c>
      <c r="N297" s="300">
        <f t="shared" si="304"/>
        <v>2.6760186508705708E-2</v>
      </c>
      <c r="O297" s="300">
        <f t="shared" si="304"/>
        <v>2.956764347239571E-2</v>
      </c>
      <c r="P297" s="300">
        <f t="shared" si="304"/>
        <v>3.2631341800449798E-2</v>
      </c>
      <c r="Q297" s="300">
        <f t="shared" si="304"/>
        <v>3.597764259350078E-2</v>
      </c>
      <c r="R297" s="344">
        <f t="shared" si="305"/>
        <v>3.9656403755421232E-2</v>
      </c>
      <c r="S297" s="300">
        <f t="shared" si="305"/>
        <v>4.3494923035668487E-2</v>
      </c>
      <c r="T297" s="300">
        <f t="shared" si="305"/>
        <v>4.218328058066545E-2</v>
      </c>
      <c r="U297" s="300">
        <f t="shared" si="305"/>
        <v>4.189269871578194E-2</v>
      </c>
      <c r="V297" s="300">
        <f t="shared" si="305"/>
        <v>4.2332139292194482E-2</v>
      </c>
      <c r="W297" s="300">
        <f t="shared" si="305"/>
        <v>4.3508622663788188E-2</v>
      </c>
      <c r="X297" s="300">
        <f t="shared" si="305"/>
        <v>4.4717409561367383E-2</v>
      </c>
      <c r="Y297" s="300">
        <f t="shared" si="305"/>
        <v>4.5984757250064234E-2</v>
      </c>
      <c r="Z297" s="300">
        <f t="shared" si="305"/>
        <v>4.7359526157122023E-2</v>
      </c>
      <c r="AA297" s="300">
        <f t="shared" si="305"/>
        <v>4.8870551827360442E-2</v>
      </c>
      <c r="AB297" s="300">
        <f t="shared" si="305"/>
        <v>5.0543390779204111E-2</v>
      </c>
      <c r="AC297" s="300">
        <f t="shared" si="305"/>
        <v>5.2408402109934915E-2</v>
      </c>
      <c r="AD297" s="300">
        <f t="shared" si="305"/>
        <v>5.4504286675519875E-2</v>
      </c>
      <c r="AE297" s="300">
        <f t="shared" si="305"/>
        <v>5.6877158163714636E-2</v>
      </c>
      <c r="AF297" s="300">
        <f t="shared" si="305"/>
        <v>5.9586292989127099E-2</v>
      </c>
      <c r="AG297" s="300">
        <f t="shared" si="305"/>
        <v>6.270718483363491E-2</v>
      </c>
      <c r="AH297" s="300">
        <f t="shared" si="305"/>
        <v>6.6336746593002927E-2</v>
      </c>
      <c r="AI297" s="300">
        <f t="shared" si="305"/>
        <v>7.0601214206965857E-2</v>
      </c>
      <c r="AJ297" s="300">
        <f t="shared" si="305"/>
        <v>7.5668143342273453E-2</v>
      </c>
      <c r="AK297" s="300">
        <f t="shared" si="305"/>
        <v>8.1764925501084162E-2</v>
      </c>
      <c r="AL297" s="300">
        <f t="shared" si="305"/>
        <v>8.881915504371829E-2</v>
      </c>
      <c r="AM297" s="300">
        <f t="shared" si="305"/>
        <v>8.8696931853711858E-2</v>
      </c>
      <c r="AN297" s="300">
        <f t="shared" si="305"/>
        <v>9.1473919870694642E-2</v>
      </c>
      <c r="AO297" s="300">
        <f t="shared" si="305"/>
        <v>9.4897302321491184E-2</v>
      </c>
      <c r="AP297" s="300">
        <f t="shared" si="305"/>
        <v>9.8974411331853585E-2</v>
      </c>
      <c r="AQ297" s="300">
        <f t="shared" si="305"/>
        <v>0.10385283350873276</v>
      </c>
      <c r="AR297" s="300">
        <f t="shared" si="305"/>
        <v>0.1097333667717495</v>
      </c>
      <c r="AS297" s="300">
        <f t="shared" si="305"/>
        <v>0.11687495468990639</v>
      </c>
      <c r="AT297" s="300">
        <f t="shared" si="305"/>
        <v>0.12562924878990867</v>
      </c>
      <c r="AU297" s="300">
        <f t="shared" si="305"/>
        <v>0.13649945013411702</v>
      </c>
      <c r="AV297" s="300">
        <f t="shared" si="305"/>
        <v>0.15024137876120891</v>
      </c>
      <c r="AW297" s="300">
        <f t="shared" si="305"/>
        <v>0.16805255376179784</v>
      </c>
      <c r="AX297" s="300">
        <f t="shared" si="305"/>
        <v>0.19196027457885756</v>
      </c>
      <c r="AY297" s="300">
        <f t="shared" si="305"/>
        <v>0.22571024741650447</v>
      </c>
      <c r="AZ297" s="300">
        <f t="shared" si="305"/>
        <v>0.2771193891131345</v>
      </c>
      <c r="BA297" s="300">
        <f t="shared" si="306"/>
        <v>0.36577590912678892</v>
      </c>
      <c r="BB297" s="300">
        <f t="shared" si="306"/>
        <v>0.55890562779220443</v>
      </c>
      <c r="BC297" s="300">
        <f t="shared" si="306"/>
        <v>1.3431944213532692</v>
      </c>
      <c r="BD297" s="300">
        <f t="shared" si="306"/>
        <v>-2.2108865987816797</v>
      </c>
      <c r="BE297" s="300">
        <f t="shared" si="306"/>
        <v>-0.52773539680375414</v>
      </c>
      <c r="BF297" s="300">
        <f t="shared" si="306"/>
        <v>-0.26570281417062014</v>
      </c>
      <c r="BG297" s="300">
        <f t="shared" si="306"/>
        <v>-0.50814775149031277</v>
      </c>
      <c r="BH297" s="300">
        <f t="shared" si="306"/>
        <v>-1.3274960335669814</v>
      </c>
      <c r="BI297" s="300">
        <f t="shared" si="306"/>
        <v>69.674398068962034</v>
      </c>
      <c r="BJ297" s="300">
        <f t="shared" si="306"/>
        <v>1.9662683832689849</v>
      </c>
      <c r="BK297" s="300">
        <f t="shared" si="306"/>
        <v>1.1878307819404896</v>
      </c>
      <c r="BL297" s="300">
        <f t="shared" si="306"/>
        <v>0.92156350817560995</v>
      </c>
      <c r="BM297" s="300">
        <f t="shared" si="306"/>
        <v>0.78153341978589252</v>
      </c>
      <c r="BN297" s="300">
        <f t="shared" si="306"/>
        <v>0.69034595132681709</v>
      </c>
      <c r="BO297" s="300">
        <f t="shared" si="306"/>
        <v>0.62291120459544924</v>
      </c>
      <c r="BP297" s="300">
        <f t="shared" si="306"/>
        <v>0.56902588141254773</v>
      </c>
      <c r="BQ297" s="300">
        <f t="shared" si="306"/>
        <v>0.52392406830240379</v>
      </c>
      <c r="BR297" s="300">
        <f t="shared" si="306"/>
        <v>0.48513095299666964</v>
      </c>
      <c r="BS297" s="300">
        <f t="shared" si="306"/>
        <v>0.45122912423003214</v>
      </c>
      <c r="BT297" s="300">
        <f t="shared" si="306"/>
        <v>0.42132323440112551</v>
      </c>
      <c r="BU297" s="300">
        <f t="shared" si="306"/>
        <v>0.39479224556036829</v>
      </c>
      <c r="BV297" s="300">
        <f t="shared" si="306"/>
        <v>0.37116962059122938</v>
      </c>
      <c r="BW297" s="300">
        <f t="shared" si="306"/>
        <v>0.35008329954032535</v>
      </c>
      <c r="BX297" s="300">
        <f t="shared" si="306"/>
        <v>0.33122446284761353</v>
      </c>
      <c r="BY297" s="300">
        <f t="shared" si="306"/>
        <v>0.31433042580441617</v>
      </c>
      <c r="BZ297" s="300">
        <f t="shared" si="306"/>
        <v>0.29917458524296525</v>
      </c>
      <c r="CA297" s="300">
        <f t="shared" si="306"/>
        <v>0.2855599496951855</v>
      </c>
      <c r="CB297" s="300">
        <f t="shared" si="306"/>
        <v>0.27331455502319169</v>
      </c>
      <c r="CC297" s="300">
        <f t="shared" si="307"/>
        <v>0.26228793247040127</v>
      </c>
      <c r="CD297" s="300">
        <f t="shared" si="307"/>
        <v>0.25234822401499857</v>
      </c>
    </row>
    <row r="298" spans="1:82" ht="17.399999999999999" customHeight="1" x14ac:dyDescent="0.25">
      <c r="A298" s="300" t="s">
        <v>230</v>
      </c>
      <c r="B298" s="300">
        <f t="shared" si="304"/>
        <v>0</v>
      </c>
      <c r="C298" s="300">
        <f t="shared" si="304"/>
        <v>0</v>
      </c>
      <c r="D298" s="361">
        <f t="shared" si="304"/>
        <v>0</v>
      </c>
      <c r="E298" s="361">
        <f t="shared" si="304"/>
        <v>0</v>
      </c>
      <c r="F298" s="361">
        <f t="shared" si="304"/>
        <v>0</v>
      </c>
      <c r="G298" s="361">
        <f t="shared" si="304"/>
        <v>0</v>
      </c>
      <c r="H298" s="361">
        <f t="shared" si="304"/>
        <v>0</v>
      </c>
      <c r="I298" s="300">
        <f t="shared" si="304"/>
        <v>0</v>
      </c>
      <c r="J298" s="300">
        <f t="shared" si="304"/>
        <v>0</v>
      </c>
      <c r="K298" s="300">
        <f t="shared" si="304"/>
        <v>0</v>
      </c>
      <c r="L298" s="300">
        <f t="shared" si="304"/>
        <v>0</v>
      </c>
      <c r="M298" s="300">
        <f t="shared" si="304"/>
        <v>0</v>
      </c>
      <c r="N298" s="300">
        <f t="shared" si="304"/>
        <v>0</v>
      </c>
      <c r="O298" s="300">
        <f t="shared" si="304"/>
        <v>0</v>
      </c>
      <c r="P298" s="300">
        <f t="shared" si="304"/>
        <v>0</v>
      </c>
      <c r="Q298" s="300">
        <f t="shared" si="304"/>
        <v>0</v>
      </c>
      <c r="R298" s="344">
        <f t="shared" si="305"/>
        <v>0</v>
      </c>
      <c r="S298" s="300">
        <f t="shared" si="305"/>
        <v>0</v>
      </c>
      <c r="T298" s="300">
        <f t="shared" si="305"/>
        <v>0</v>
      </c>
      <c r="U298" s="300">
        <f t="shared" si="305"/>
        <v>0</v>
      </c>
      <c r="V298" s="300">
        <f t="shared" si="305"/>
        <v>0</v>
      </c>
      <c r="W298" s="300">
        <f t="shared" si="305"/>
        <v>0</v>
      </c>
      <c r="X298" s="300">
        <f t="shared" si="305"/>
        <v>0</v>
      </c>
      <c r="Y298" s="300">
        <f t="shared" si="305"/>
        <v>0</v>
      </c>
      <c r="Z298" s="300">
        <f t="shared" si="305"/>
        <v>0</v>
      </c>
      <c r="AA298" s="300">
        <f t="shared" si="305"/>
        <v>0</v>
      </c>
      <c r="AB298" s="300">
        <f t="shared" si="305"/>
        <v>0</v>
      </c>
      <c r="AC298" s="300">
        <f t="shared" si="305"/>
        <v>0</v>
      </c>
      <c r="AD298" s="300">
        <f t="shared" si="305"/>
        <v>0</v>
      </c>
      <c r="AE298" s="300">
        <f t="shared" si="305"/>
        <v>0</v>
      </c>
      <c r="AF298" s="300">
        <f t="shared" si="305"/>
        <v>0</v>
      </c>
      <c r="AG298" s="300">
        <f t="shared" si="305"/>
        <v>0</v>
      </c>
      <c r="AH298" s="300">
        <f t="shared" si="305"/>
        <v>0</v>
      </c>
      <c r="AI298" s="300">
        <f t="shared" si="305"/>
        <v>0</v>
      </c>
      <c r="AJ298" s="300">
        <f t="shared" si="305"/>
        <v>0</v>
      </c>
      <c r="AK298" s="300">
        <f t="shared" si="305"/>
        <v>-1</v>
      </c>
      <c r="AL298" s="300">
        <f t="shared" si="305"/>
        <v>-1</v>
      </c>
      <c r="AM298" s="300">
        <f t="shared" si="305"/>
        <v>-1</v>
      </c>
      <c r="AN298" s="300">
        <f t="shared" si="305"/>
        <v>-1</v>
      </c>
      <c r="AO298" s="300">
        <f t="shared" si="305"/>
        <v>-1</v>
      </c>
      <c r="AP298" s="300">
        <f t="shared" si="305"/>
        <v>-1</v>
      </c>
      <c r="AQ298" s="300">
        <f t="shared" ref="AQ298:CB298" si="308">+AQ242/AQ178-1</f>
        <v>-1</v>
      </c>
      <c r="AR298" s="300">
        <f t="shared" si="308"/>
        <v>-1</v>
      </c>
      <c r="AS298" s="300">
        <f t="shared" si="308"/>
        <v>-1</v>
      </c>
      <c r="AT298" s="300">
        <f t="shared" si="308"/>
        <v>-1</v>
      </c>
      <c r="AU298" s="300">
        <f t="shared" si="308"/>
        <v>-1</v>
      </c>
      <c r="AV298" s="300">
        <f t="shared" si="308"/>
        <v>-1</v>
      </c>
      <c r="AW298" s="300">
        <f t="shared" si="308"/>
        <v>-1</v>
      </c>
      <c r="AX298" s="300">
        <f t="shared" si="308"/>
        <v>-1</v>
      </c>
      <c r="AY298" s="300">
        <f t="shared" si="308"/>
        <v>-1</v>
      </c>
      <c r="AZ298" s="300">
        <f t="shared" si="308"/>
        <v>-1</v>
      </c>
      <c r="BA298" s="300">
        <f t="shared" si="308"/>
        <v>-1</v>
      </c>
      <c r="BB298" s="300">
        <f t="shared" si="308"/>
        <v>-1</v>
      </c>
      <c r="BC298" s="300">
        <f t="shared" si="308"/>
        <v>-1</v>
      </c>
      <c r="BD298" s="300">
        <f t="shared" si="308"/>
        <v>-1</v>
      </c>
      <c r="BE298" s="300">
        <f t="shared" si="308"/>
        <v>-1</v>
      </c>
      <c r="BF298" s="300">
        <f t="shared" si="308"/>
        <v>-1</v>
      </c>
      <c r="BG298" s="300">
        <f t="shared" si="308"/>
        <v>-1</v>
      </c>
      <c r="BH298" s="300">
        <f t="shared" si="308"/>
        <v>-1</v>
      </c>
      <c r="BI298" s="300">
        <f t="shared" si="308"/>
        <v>-1</v>
      </c>
      <c r="BJ298" s="300">
        <f t="shared" si="308"/>
        <v>-1</v>
      </c>
      <c r="BK298" s="300">
        <f t="shared" si="308"/>
        <v>-1</v>
      </c>
      <c r="BL298" s="300">
        <f t="shared" si="308"/>
        <v>-1</v>
      </c>
      <c r="BM298" s="300">
        <f t="shared" si="308"/>
        <v>-1</v>
      </c>
      <c r="BN298" s="300">
        <f t="shared" si="308"/>
        <v>-1</v>
      </c>
      <c r="BO298" s="300">
        <f t="shared" si="308"/>
        <v>-1</v>
      </c>
      <c r="BP298" s="300">
        <f t="shared" si="308"/>
        <v>-1</v>
      </c>
      <c r="BQ298" s="300">
        <f t="shared" si="308"/>
        <v>-1</v>
      </c>
      <c r="BR298" s="300">
        <f t="shared" si="308"/>
        <v>-1</v>
      </c>
      <c r="BS298" s="300">
        <f t="shared" si="308"/>
        <v>-1</v>
      </c>
      <c r="BT298" s="300">
        <f t="shared" si="308"/>
        <v>-1</v>
      </c>
      <c r="BU298" s="300">
        <f t="shared" si="308"/>
        <v>-1</v>
      </c>
      <c r="BV298" s="300">
        <f t="shared" si="308"/>
        <v>-1</v>
      </c>
      <c r="BW298" s="300">
        <f t="shared" si="308"/>
        <v>-1</v>
      </c>
      <c r="BX298" s="300">
        <f t="shared" si="308"/>
        <v>-1</v>
      </c>
      <c r="BY298" s="300">
        <f t="shared" si="308"/>
        <v>-1</v>
      </c>
      <c r="BZ298" s="300">
        <f t="shared" si="308"/>
        <v>-1</v>
      </c>
      <c r="CA298" s="300">
        <f t="shared" si="308"/>
        <v>-1</v>
      </c>
      <c r="CB298" s="300">
        <f t="shared" si="308"/>
        <v>-1</v>
      </c>
      <c r="CC298" s="300">
        <f t="shared" si="307"/>
        <v>-1</v>
      </c>
      <c r="CD298" s="300">
        <f t="shared" si="307"/>
        <v>-1</v>
      </c>
    </row>
    <row r="299" spans="1:82" ht="17.399999999999999" customHeight="1" x14ac:dyDescent="0.25">
      <c r="A299" s="300" t="s">
        <v>231</v>
      </c>
      <c r="B299" s="300">
        <f t="shared" si="304"/>
        <v>-8.5909057645494613E-12</v>
      </c>
      <c r="C299" s="300">
        <f t="shared" si="304"/>
        <v>2.4427126987802694E-12</v>
      </c>
      <c r="D299" s="361">
        <f t="shared" si="304"/>
        <v>-0.13121307870732579</v>
      </c>
      <c r="E299" s="361">
        <f t="shared" si="304"/>
        <v>-0.14519592787768409</v>
      </c>
      <c r="F299" s="361">
        <f t="shared" si="304"/>
        <v>-0.13379852591936514</v>
      </c>
      <c r="G299" s="361">
        <f t="shared" si="304"/>
        <v>-0.13103162445152738</v>
      </c>
      <c r="H299" s="361">
        <f t="shared" si="304"/>
        <v>-0.12816476925707698</v>
      </c>
      <c r="I299" s="300">
        <f t="shared" si="304"/>
        <v>-0.12517977090376353</v>
      </c>
      <c r="J299" s="300">
        <f t="shared" si="304"/>
        <v>-0.12204918311968871</v>
      </c>
      <c r="K299" s="300">
        <f t="shared" si="304"/>
        <v>-0.11872711473994035</v>
      </c>
      <c r="L299" s="300">
        <f t="shared" si="304"/>
        <v>-0.11521272390740012</v>
      </c>
      <c r="M299" s="300">
        <f t="shared" si="304"/>
        <v>-0.11151021629805224</v>
      </c>
      <c r="N299" s="300">
        <f t="shared" si="304"/>
        <v>-9.7263459001077468E-2</v>
      </c>
      <c r="O299" s="300">
        <f t="shared" si="304"/>
        <v>-9.217513538253963E-2</v>
      </c>
      <c r="P299" s="300">
        <f t="shared" si="304"/>
        <v>-8.6793307913654028E-2</v>
      </c>
      <c r="Q299" s="300">
        <f t="shared" si="304"/>
        <v>-8.1129616264301263E-2</v>
      </c>
      <c r="R299" s="344">
        <f t="shared" ref="R299:CB300" si="309">+R243/R179-1</f>
        <v>-7.5250373957269301E-2</v>
      </c>
      <c r="S299" s="300">
        <f t="shared" si="309"/>
        <v>-6.698448067335816E-2</v>
      </c>
      <c r="T299" s="300">
        <f t="shared" si="309"/>
        <v>9.4584340359915586E-12</v>
      </c>
      <c r="U299" s="300">
        <f t="shared" si="309"/>
        <v>6.9488415022078698E-11</v>
      </c>
      <c r="V299" s="300">
        <f t="shared" si="309"/>
        <v>-1.6787793377659455E-11</v>
      </c>
      <c r="W299" s="300">
        <f t="shared" si="309"/>
        <v>3.907985046680551E-14</v>
      </c>
      <c r="X299" s="300">
        <f t="shared" si="309"/>
        <v>3.1086244689504383E-15</v>
      </c>
      <c r="Y299" s="300">
        <f t="shared" si="309"/>
        <v>1.7985612998927536E-14</v>
      </c>
      <c r="Z299" s="300">
        <f t="shared" si="309"/>
        <v>-4.9515946898281982E-14</v>
      </c>
      <c r="AA299" s="300">
        <f t="shared" si="309"/>
        <v>-5.7509552675583109E-14</v>
      </c>
      <c r="AB299" s="300">
        <f t="shared" si="309"/>
        <v>1.7541523789077473E-14</v>
      </c>
      <c r="AC299" s="300">
        <f t="shared" si="309"/>
        <v>6.2394533983933798E-14</v>
      </c>
      <c r="AD299" s="300">
        <f t="shared" si="309"/>
        <v>7.1054273576010019E-15</v>
      </c>
      <c r="AE299" s="300">
        <f t="shared" si="309"/>
        <v>3.0420110874729289E-14</v>
      </c>
      <c r="AF299" s="300">
        <f t="shared" si="309"/>
        <v>3.1086244689504383E-14</v>
      </c>
      <c r="AG299" s="300">
        <f t="shared" si="309"/>
        <v>4.75175454539567E-14</v>
      </c>
      <c r="AH299" s="300">
        <f t="shared" si="309"/>
        <v>-5.6288307348495437E-14</v>
      </c>
      <c r="AI299" s="300">
        <f t="shared" si="309"/>
        <v>5.7287508070658077E-14</v>
      </c>
      <c r="AJ299" s="300">
        <f t="shared" si="309"/>
        <v>-3.5305092183079978E-14</v>
      </c>
      <c r="AK299" s="300">
        <f t="shared" si="309"/>
        <v>-7.7604589421298442E-14</v>
      </c>
      <c r="AL299" s="300">
        <f t="shared" si="309"/>
        <v>4.5075054799781356E-14</v>
      </c>
      <c r="AM299" s="300">
        <f t="shared" si="309"/>
        <v>9.4146912488213275E-14</v>
      </c>
      <c r="AN299" s="300">
        <f t="shared" si="309"/>
        <v>7.7715611723760958E-15</v>
      </c>
      <c r="AO299" s="300">
        <f t="shared" si="309"/>
        <v>2.5091040356528538E-14</v>
      </c>
      <c r="AP299" s="300">
        <f t="shared" si="309"/>
        <v>-3.7858605139717838E-14</v>
      </c>
      <c r="AQ299" s="300">
        <f t="shared" si="309"/>
        <v>7.1054273576010019E-15</v>
      </c>
      <c r="AR299" s="300">
        <f t="shared" si="309"/>
        <v>-6.9055872131684737E-14</v>
      </c>
      <c r="AS299" s="300">
        <f t="shared" si="309"/>
        <v>1.7541523789077473E-14</v>
      </c>
      <c r="AT299" s="300">
        <f t="shared" si="309"/>
        <v>8.3044682241961709E-14</v>
      </c>
      <c r="AU299" s="300">
        <f t="shared" si="309"/>
        <v>1.3322676295501878E-14</v>
      </c>
      <c r="AV299" s="300">
        <f t="shared" si="309"/>
        <v>1.0724754417879012E-13</v>
      </c>
      <c r="AW299" s="300">
        <f t="shared" si="309"/>
        <v>-8.9483975784787617E-14</v>
      </c>
      <c r="AX299" s="300">
        <f t="shared" si="309"/>
        <v>-9.6478380839926103E-14</v>
      </c>
      <c r="AY299" s="300">
        <f t="shared" si="309"/>
        <v>-7.8603790143461083E-14</v>
      </c>
      <c r="AZ299" s="300">
        <f t="shared" si="309"/>
        <v>0</v>
      </c>
      <c r="BA299" s="300">
        <f t="shared" si="309"/>
        <v>-8.1157303100098943E-14</v>
      </c>
      <c r="BB299" s="300">
        <f t="shared" si="309"/>
        <v>9.2814644858663087E-14</v>
      </c>
      <c r="BC299" s="300">
        <f t="shared" si="309"/>
        <v>2.042810365310288E-14</v>
      </c>
      <c r="BD299" s="300">
        <f t="shared" si="309"/>
        <v>-1.1235457009206584E-13</v>
      </c>
      <c r="BE299" s="300">
        <f t="shared" si="309"/>
        <v>-5.4956039718945249E-14</v>
      </c>
      <c r="BF299" s="300">
        <f t="shared" si="309"/>
        <v>1.1302070390684094E-13</v>
      </c>
      <c r="BG299" s="300">
        <f t="shared" si="309"/>
        <v>-1.0835776720341528E-13</v>
      </c>
      <c r="BH299" s="300">
        <f t="shared" si="309"/>
        <v>9.2370555648813024E-14</v>
      </c>
      <c r="BI299" s="300">
        <f t="shared" si="309"/>
        <v>-8.6486373618299694E-14</v>
      </c>
      <c r="BJ299" s="300">
        <f t="shared" si="309"/>
        <v>-5.2069459854919842E-14</v>
      </c>
      <c r="BK299" s="300">
        <f t="shared" si="309"/>
        <v>-1.0524914273446484E-13</v>
      </c>
      <c r="BL299" s="300">
        <f t="shared" si="309"/>
        <v>-3.219646771412954E-15</v>
      </c>
      <c r="BM299" s="300">
        <f t="shared" si="309"/>
        <v>-4.6074255521943996E-14</v>
      </c>
      <c r="BN299" s="300">
        <f t="shared" si="309"/>
        <v>-1.006972283335017E-13</v>
      </c>
      <c r="BO299" s="300">
        <f t="shared" si="309"/>
        <v>1.1324274851176597E-13</v>
      </c>
      <c r="BP299" s="300">
        <f t="shared" si="309"/>
        <v>-3.9745984281580604E-14</v>
      </c>
      <c r="BQ299" s="300">
        <f t="shared" si="309"/>
        <v>-3.0531133177191805E-14</v>
      </c>
      <c r="BR299" s="300">
        <f t="shared" si="309"/>
        <v>2.3980817331903381E-14</v>
      </c>
      <c r="BS299" s="300">
        <f t="shared" si="309"/>
        <v>-9.4813046302988369E-14</v>
      </c>
      <c r="BT299" s="300">
        <f t="shared" si="309"/>
        <v>-1.3133938381315602E-13</v>
      </c>
      <c r="BU299" s="300">
        <f t="shared" si="309"/>
        <v>-8.8040685852774914E-14</v>
      </c>
      <c r="BV299" s="300">
        <f t="shared" si="309"/>
        <v>1.1368683772161603E-13</v>
      </c>
      <c r="BW299" s="300">
        <f t="shared" si="309"/>
        <v>-8.5598195198599569E-14</v>
      </c>
      <c r="BX299" s="300">
        <f t="shared" si="309"/>
        <v>1.2034817586936697E-13</v>
      </c>
      <c r="BY299" s="300">
        <f t="shared" si="309"/>
        <v>4.6851411639181606E-14</v>
      </c>
      <c r="BZ299" s="300">
        <f t="shared" si="309"/>
        <v>1.0347278589506459E-13</v>
      </c>
      <c r="CA299" s="300">
        <f t="shared" si="309"/>
        <v>4.1300296516055823E-14</v>
      </c>
      <c r="CB299" s="300">
        <f t="shared" si="309"/>
        <v>-5.2513549064769904E-14</v>
      </c>
      <c r="CC299" s="300">
        <f t="shared" si="307"/>
        <v>-1.1413092693146609E-13</v>
      </c>
      <c r="CD299" s="300">
        <f t="shared" si="307"/>
        <v>1.0613732115416497E-13</v>
      </c>
    </row>
    <row r="300" spans="1:82" s="303" customFormat="1" ht="17.399999999999999" customHeight="1" x14ac:dyDescent="0.25">
      <c r="A300" s="302" t="s">
        <v>232</v>
      </c>
      <c r="B300" s="300">
        <f t="shared" si="304"/>
        <v>0</v>
      </c>
      <c r="C300" s="300">
        <f t="shared" si="304"/>
        <v>0</v>
      </c>
      <c r="D300" s="361">
        <f t="shared" si="304"/>
        <v>-8.4157493108153791E-2</v>
      </c>
      <c r="E300" s="361">
        <f t="shared" si="304"/>
        <v>-9.3398122770256609E-2</v>
      </c>
      <c r="F300" s="361">
        <f t="shared" si="304"/>
        <v>-8.5861870664584394E-2</v>
      </c>
      <c r="G300" s="361">
        <f t="shared" si="304"/>
        <v>-8.4037946351746329E-2</v>
      </c>
      <c r="H300" s="361">
        <f t="shared" si="304"/>
        <v>-8.2150428945556464E-2</v>
      </c>
      <c r="I300" s="300">
        <f t="shared" si="304"/>
        <v>-8.018759877747017E-2</v>
      </c>
      <c r="J300" s="300">
        <f t="shared" si="304"/>
        <v>-7.8131730248011899E-2</v>
      </c>
      <c r="K300" s="300">
        <f t="shared" si="304"/>
        <v>-7.5953119890545318E-2</v>
      </c>
      <c r="L300" s="300">
        <f t="shared" si="304"/>
        <v>-7.3651734246340639E-2</v>
      </c>
      <c r="M300" s="300">
        <f t="shared" si="304"/>
        <v>-7.1230865811517607E-2</v>
      </c>
      <c r="N300" s="300">
        <f t="shared" si="304"/>
        <v>-6.1950753662406433E-2</v>
      </c>
      <c r="O300" s="300">
        <f t="shared" si="304"/>
        <v>-5.8649633675146973E-2</v>
      </c>
      <c r="P300" s="300">
        <f t="shared" si="304"/>
        <v>-5.5165640338246669E-2</v>
      </c>
      <c r="Q300" s="300">
        <f t="shared" si="304"/>
        <v>-5.1507483502578943E-2</v>
      </c>
      <c r="R300" s="344">
        <f t="shared" si="309"/>
        <v>-4.7719036450648455E-2</v>
      </c>
      <c r="S300" s="300">
        <f t="shared" si="309"/>
        <v>-4.240792706495744E-2</v>
      </c>
      <c r="T300" s="300">
        <f t="shared" si="309"/>
        <v>0</v>
      </c>
      <c r="U300" s="300">
        <f t="shared" si="309"/>
        <v>0</v>
      </c>
      <c r="V300" s="300">
        <f t="shared" si="309"/>
        <v>0</v>
      </c>
      <c r="W300" s="300">
        <f t="shared" si="309"/>
        <v>0</v>
      </c>
      <c r="X300" s="300">
        <f t="shared" si="309"/>
        <v>0</v>
      </c>
      <c r="Y300" s="300">
        <f t="shared" si="309"/>
        <v>0</v>
      </c>
      <c r="Z300" s="300">
        <f t="shared" si="309"/>
        <v>0</v>
      </c>
      <c r="AA300" s="300">
        <f t="shared" si="309"/>
        <v>0</v>
      </c>
      <c r="AB300" s="300">
        <f t="shared" si="309"/>
        <v>0</v>
      </c>
      <c r="AC300" s="300">
        <f t="shared" si="309"/>
        <v>0</v>
      </c>
      <c r="AD300" s="300">
        <f t="shared" si="309"/>
        <v>0</v>
      </c>
      <c r="AE300" s="300">
        <f t="shared" si="309"/>
        <v>0</v>
      </c>
      <c r="AF300" s="300">
        <f t="shared" si="309"/>
        <v>0</v>
      </c>
      <c r="AG300" s="300">
        <f t="shared" si="309"/>
        <v>0</v>
      </c>
      <c r="AH300" s="300">
        <f t="shared" si="309"/>
        <v>0</v>
      </c>
      <c r="AI300" s="300">
        <f t="shared" si="309"/>
        <v>0</v>
      </c>
      <c r="AJ300" s="300">
        <f t="shared" si="309"/>
        <v>0</v>
      </c>
      <c r="AK300" s="300">
        <f t="shared" si="309"/>
        <v>0</v>
      </c>
      <c r="AL300" s="300">
        <f t="shared" si="309"/>
        <v>0</v>
      </c>
      <c r="AM300" s="300">
        <f t="shared" si="309"/>
        <v>0</v>
      </c>
      <c r="AN300" s="300">
        <f t="shared" si="309"/>
        <v>0</v>
      </c>
      <c r="AO300" s="300">
        <f t="shared" si="309"/>
        <v>0</v>
      </c>
      <c r="AP300" s="300">
        <f t="shared" si="309"/>
        <v>0</v>
      </c>
      <c r="AQ300" s="300">
        <f t="shared" si="309"/>
        <v>0</v>
      </c>
      <c r="AR300" s="300">
        <f t="shared" si="309"/>
        <v>0</v>
      </c>
      <c r="AS300" s="300">
        <f t="shared" si="309"/>
        <v>0</v>
      </c>
      <c r="AT300" s="300">
        <f t="shared" si="309"/>
        <v>0</v>
      </c>
      <c r="AU300" s="300">
        <f t="shared" si="309"/>
        <v>0</v>
      </c>
      <c r="AV300" s="300">
        <f t="shared" si="309"/>
        <v>0</v>
      </c>
      <c r="AW300" s="300">
        <f t="shared" si="309"/>
        <v>0</v>
      </c>
      <c r="AX300" s="300">
        <f t="shared" si="309"/>
        <v>0</v>
      </c>
      <c r="AY300" s="300">
        <f t="shared" si="309"/>
        <v>0</v>
      </c>
      <c r="AZ300" s="300">
        <f t="shared" si="309"/>
        <v>0</v>
      </c>
      <c r="BA300" s="300">
        <f t="shared" si="309"/>
        <v>0</v>
      </c>
      <c r="BB300" s="300">
        <f t="shared" si="309"/>
        <v>0</v>
      </c>
      <c r="BC300" s="300">
        <f t="shared" si="309"/>
        <v>0</v>
      </c>
      <c r="BD300" s="300">
        <f t="shared" si="309"/>
        <v>0</v>
      </c>
      <c r="BE300" s="300">
        <f t="shared" si="309"/>
        <v>0</v>
      </c>
      <c r="BF300" s="300">
        <f t="shared" si="309"/>
        <v>0</v>
      </c>
      <c r="BG300" s="300">
        <f t="shared" si="309"/>
        <v>0</v>
      </c>
      <c r="BH300" s="300">
        <f t="shared" si="309"/>
        <v>0</v>
      </c>
      <c r="BI300" s="300">
        <f t="shared" si="309"/>
        <v>0</v>
      </c>
      <c r="BJ300" s="300">
        <f t="shared" si="309"/>
        <v>0</v>
      </c>
      <c r="BK300" s="300">
        <f t="shared" si="309"/>
        <v>0</v>
      </c>
      <c r="BL300" s="300">
        <f t="shared" si="309"/>
        <v>0</v>
      </c>
      <c r="BM300" s="300">
        <f t="shared" si="309"/>
        <v>0</v>
      </c>
      <c r="BN300" s="300">
        <f t="shared" si="309"/>
        <v>0</v>
      </c>
      <c r="BO300" s="300">
        <f t="shared" si="309"/>
        <v>0</v>
      </c>
      <c r="BP300" s="300">
        <f t="shared" si="309"/>
        <v>0</v>
      </c>
      <c r="BQ300" s="300">
        <f t="shared" si="309"/>
        <v>0</v>
      </c>
      <c r="BR300" s="300">
        <f t="shared" si="309"/>
        <v>0</v>
      </c>
      <c r="BS300" s="300">
        <f t="shared" si="309"/>
        <v>0</v>
      </c>
      <c r="BT300" s="300">
        <f t="shared" si="309"/>
        <v>0</v>
      </c>
      <c r="BU300" s="300">
        <f t="shared" si="309"/>
        <v>0</v>
      </c>
      <c r="BV300" s="300">
        <f t="shared" si="309"/>
        <v>0</v>
      </c>
      <c r="BW300" s="300">
        <f t="shared" si="309"/>
        <v>0</v>
      </c>
      <c r="BX300" s="300">
        <f t="shared" si="309"/>
        <v>0</v>
      </c>
      <c r="BY300" s="300">
        <f t="shared" si="309"/>
        <v>0</v>
      </c>
      <c r="BZ300" s="300">
        <f t="shared" si="309"/>
        <v>0</v>
      </c>
      <c r="CA300" s="300">
        <f t="shared" si="309"/>
        <v>0</v>
      </c>
      <c r="CB300" s="300">
        <f t="shared" si="309"/>
        <v>0</v>
      </c>
      <c r="CC300" s="300">
        <f t="shared" si="307"/>
        <v>0</v>
      </c>
      <c r="CD300" s="300">
        <f t="shared" si="307"/>
        <v>0</v>
      </c>
    </row>
    <row r="301" spans="1:82" ht="17.399999999999999" customHeight="1" x14ac:dyDescent="0.25">
      <c r="A301" s="300" t="s">
        <v>233</v>
      </c>
      <c r="B301" s="300"/>
      <c r="C301" s="300"/>
      <c r="D301" s="361"/>
      <c r="E301" s="361"/>
      <c r="F301" s="361"/>
      <c r="G301" s="361"/>
      <c r="H301" s="361"/>
      <c r="I301" s="300"/>
      <c r="J301" s="300"/>
      <c r="K301" s="300"/>
      <c r="L301" s="300"/>
      <c r="M301" s="300"/>
      <c r="N301" s="300"/>
      <c r="O301" s="300"/>
      <c r="P301" s="300"/>
      <c r="Q301" s="300"/>
      <c r="R301" s="344"/>
      <c r="S301" s="300"/>
      <c r="T301" s="300"/>
      <c r="U301" s="300"/>
      <c r="V301" s="300"/>
      <c r="W301" s="300"/>
      <c r="X301" s="300"/>
      <c r="Y301" s="300"/>
      <c r="Z301" s="300"/>
      <c r="AA301" s="300"/>
      <c r="AB301" s="300"/>
      <c r="AC301" s="300"/>
      <c r="AD301" s="300"/>
      <c r="AE301" s="300"/>
      <c r="AF301" s="300"/>
      <c r="AG301" s="300"/>
      <c r="AH301" s="300"/>
      <c r="AI301" s="300"/>
      <c r="AJ301" s="300"/>
      <c r="AK301" s="300"/>
      <c r="AL301" s="300"/>
      <c r="AM301" s="300"/>
      <c r="AN301" s="300"/>
      <c r="AO301" s="300"/>
      <c r="AP301" s="300"/>
      <c r="AQ301" s="300"/>
      <c r="AR301" s="300"/>
      <c r="AS301" s="300"/>
      <c r="AT301" s="300"/>
      <c r="AU301" s="300"/>
      <c r="AV301" s="300"/>
      <c r="AW301" s="300"/>
      <c r="AX301" s="300"/>
      <c r="AY301" s="300"/>
      <c r="AZ301" s="300"/>
      <c r="BA301" s="300"/>
      <c r="BB301" s="300"/>
      <c r="BC301" s="300"/>
      <c r="BD301" s="300"/>
      <c r="BE301" s="300"/>
      <c r="BF301" s="300"/>
      <c r="BG301" s="300"/>
      <c r="BH301" s="300"/>
      <c r="BI301" s="300"/>
      <c r="BJ301" s="300"/>
      <c r="BK301" s="300"/>
      <c r="BL301" s="300"/>
      <c r="BM301" s="300"/>
      <c r="BN301" s="300"/>
      <c r="BO301" s="300"/>
      <c r="BP301" s="300"/>
      <c r="BQ301" s="300"/>
      <c r="BR301" s="300"/>
      <c r="BS301" s="300"/>
      <c r="BT301" s="300"/>
      <c r="BU301" s="300"/>
      <c r="BV301" s="300"/>
      <c r="BW301" s="300"/>
      <c r="BX301" s="300"/>
      <c r="BY301" s="300"/>
      <c r="BZ301" s="300"/>
      <c r="CA301" s="300"/>
      <c r="CB301" s="300"/>
      <c r="CC301" s="300"/>
      <c r="CD301" s="300"/>
    </row>
    <row r="302" spans="1:82" ht="17.399999999999999" customHeight="1" x14ac:dyDescent="0.25">
      <c r="A302" s="300" t="s">
        <v>234</v>
      </c>
      <c r="B302" s="300">
        <f t="shared" ref="B302:BM306" si="310">+B246/B182-1</f>
        <v>-3.4780437307979639E-8</v>
      </c>
      <c r="C302" s="300">
        <f t="shared" si="310"/>
        <v>7.4674170069677359E-7</v>
      </c>
      <c r="D302" s="361">
        <f t="shared" si="310"/>
        <v>3.9953723877705904E-4</v>
      </c>
      <c r="E302" s="361">
        <f t="shared" si="310"/>
        <v>5.772084357327234E-4</v>
      </c>
      <c r="F302" s="361">
        <f t="shared" si="310"/>
        <v>6.5661637377423254E-4</v>
      </c>
      <c r="G302" s="361">
        <f t="shared" si="310"/>
        <v>7.6389995543535427E-4</v>
      </c>
      <c r="H302" s="361">
        <f t="shared" si="310"/>
        <v>8.7674416702698821E-4</v>
      </c>
      <c r="I302" s="300">
        <f t="shared" si="310"/>
        <v>9.6848708736030353E-4</v>
      </c>
      <c r="J302" s="300">
        <f t="shared" si="310"/>
        <v>1.0577002468290519E-3</v>
      </c>
      <c r="K302" s="300">
        <f t="shared" si="310"/>
        <v>1.1435264099060038E-3</v>
      </c>
      <c r="L302" s="300">
        <f t="shared" si="310"/>
        <v>1.2243301616208235E-3</v>
      </c>
      <c r="M302" s="300">
        <f t="shared" si="310"/>
        <v>1.2978084765078446E-3</v>
      </c>
      <c r="N302" s="300">
        <f t="shared" si="310"/>
        <v>1.2020545805180305E-3</v>
      </c>
      <c r="O302" s="300">
        <f t="shared" si="310"/>
        <v>1.201728747936448E-3</v>
      </c>
      <c r="P302" s="300">
        <f t="shared" si="310"/>
        <v>1.1813375672200532E-3</v>
      </c>
      <c r="Q302" s="300">
        <f t="shared" si="310"/>
        <v>1.1337077330224599E-3</v>
      </c>
      <c r="R302" s="344">
        <f t="shared" si="310"/>
        <v>1.0536496954451913E-3</v>
      </c>
      <c r="S302" s="300">
        <f t="shared" si="310"/>
        <v>8.5410597839841174E-4</v>
      </c>
      <c r="T302" s="300">
        <f t="shared" si="310"/>
        <v>-1.3317637973435659E-3</v>
      </c>
      <c r="U302" s="300">
        <f t="shared" si="310"/>
        <v>-1.6530489770185675E-3</v>
      </c>
      <c r="V302" s="300">
        <f t="shared" si="310"/>
        <v>-1.863145693608792E-3</v>
      </c>
      <c r="W302" s="300">
        <f t="shared" si="310"/>
        <v>-1.9986084089106404E-3</v>
      </c>
      <c r="X302" s="300">
        <f t="shared" si="310"/>
        <v>-2.0783463145122028E-3</v>
      </c>
      <c r="Y302" s="300">
        <f t="shared" si="310"/>
        <v>-2.1251441851593E-3</v>
      </c>
      <c r="Z302" s="300">
        <f t="shared" si="310"/>
        <v>-2.1498343424052324E-3</v>
      </c>
      <c r="AA302" s="300">
        <f t="shared" si="310"/>
        <v>-2.159394881891874E-3</v>
      </c>
      <c r="AB302" s="300">
        <f t="shared" si="310"/>
        <v>-2.1582692665250702E-3</v>
      </c>
      <c r="AC302" s="300">
        <f t="shared" si="310"/>
        <v>-2.1492811010453972E-3</v>
      </c>
      <c r="AD302" s="300">
        <f t="shared" si="310"/>
        <v>-2.1342135538912066E-3</v>
      </c>
      <c r="AE302" s="300">
        <f t="shared" si="310"/>
        <v>-2.1141525191112898E-3</v>
      </c>
      <c r="AF302" s="300">
        <f t="shared" si="310"/>
        <v>-2.0897686037680829E-3</v>
      </c>
      <c r="AG302" s="300">
        <f t="shared" si="310"/>
        <v>-2.0614190659434817E-3</v>
      </c>
      <c r="AH302" s="300">
        <f t="shared" si="310"/>
        <v>-2.0292292752346341E-3</v>
      </c>
      <c r="AI302" s="300">
        <f t="shared" si="310"/>
        <v>-1.9931431794970589E-3</v>
      </c>
      <c r="AJ302" s="300">
        <f t="shared" si="310"/>
        <v>-1.9529526094524963E-3</v>
      </c>
      <c r="AK302" s="300">
        <f t="shared" si="310"/>
        <v>-2.1973130627075399E-3</v>
      </c>
      <c r="AL302" s="300">
        <f t="shared" si="310"/>
        <v>-2.2811463628561457E-3</v>
      </c>
      <c r="AM302" s="300">
        <f t="shared" si="310"/>
        <v>-2.3174780964108077E-3</v>
      </c>
      <c r="AN302" s="300">
        <f t="shared" si="310"/>
        <v>-2.315681517267576E-3</v>
      </c>
      <c r="AO302" s="300">
        <f t="shared" si="310"/>
        <v>-2.2914918220193758E-3</v>
      </c>
      <c r="AP302" s="300">
        <f t="shared" si="310"/>
        <v>-2.2536345607502284E-3</v>
      </c>
      <c r="AQ302" s="300">
        <f t="shared" si="310"/>
        <v>-2.2067575987072541E-3</v>
      </c>
      <c r="AR302" s="300">
        <f t="shared" si="310"/>
        <v>-2.1533701002318661E-3</v>
      </c>
      <c r="AS302" s="300">
        <f t="shared" si="310"/>
        <v>-2.0947404484376042E-3</v>
      </c>
      <c r="AT302" s="300">
        <f t="shared" si="310"/>
        <v>-2.031389385744542E-3</v>
      </c>
      <c r="AU302" s="300">
        <f t="shared" si="310"/>
        <v>-1.9633768374258675E-3</v>
      </c>
      <c r="AV302" s="300">
        <f t="shared" si="310"/>
        <v>-1.8904732819600145E-3</v>
      </c>
      <c r="AW302" s="300">
        <f t="shared" si="310"/>
        <v>-1.812266652448713E-3</v>
      </c>
      <c r="AX302" s="300">
        <f t="shared" si="310"/>
        <v>-1.7282353117218374E-3</v>
      </c>
      <c r="AY302" s="300">
        <f t="shared" si="310"/>
        <v>-1.6378062834573326E-3</v>
      </c>
      <c r="AZ302" s="300">
        <f t="shared" si="310"/>
        <v>-1.5404118813477918E-3</v>
      </c>
      <c r="BA302" s="300">
        <f t="shared" si="310"/>
        <v>-1.435554832490582E-3</v>
      </c>
      <c r="BB302" s="300">
        <f t="shared" si="310"/>
        <v>-1.3228902008620702E-3</v>
      </c>
      <c r="BC302" s="300">
        <f t="shared" si="310"/>
        <v>-1.2023304175839966E-3</v>
      </c>
      <c r="BD302" s="300">
        <f t="shared" si="310"/>
        <v>-1.0741761999096822E-3</v>
      </c>
      <c r="BE302" s="300">
        <f t="shared" si="310"/>
        <v>-9.3927025017126464E-4</v>
      </c>
      <c r="BF302" s="300">
        <f t="shared" si="310"/>
        <v>-7.9916311733929657E-4</v>
      </c>
      <c r="BG302" s="300">
        <f t="shared" si="310"/>
        <v>-7.6377340956079731E-4</v>
      </c>
      <c r="BH302" s="300">
        <f t="shared" si="310"/>
        <v>-7.5886880341491381E-4</v>
      </c>
      <c r="BI302" s="300">
        <f t="shared" si="310"/>
        <v>-7.6429881604056504E-4</v>
      </c>
      <c r="BJ302" s="300">
        <f t="shared" si="310"/>
        <v>-7.7341934941510537E-4</v>
      </c>
      <c r="BK302" s="300">
        <f t="shared" si="310"/>
        <v>-7.8246422873895494E-4</v>
      </c>
      <c r="BL302" s="300">
        <f t="shared" si="310"/>
        <v>-7.8930843779179138E-4</v>
      </c>
      <c r="BM302" s="300">
        <f t="shared" si="310"/>
        <v>-7.9296662636463289E-4</v>
      </c>
      <c r="BN302" s="300">
        <f t="shared" ref="BN302:CB306" si="311">+BN246/BN182-1</f>
        <v>-7.932029950404873E-4</v>
      </c>
      <c r="BO302" s="300">
        <f t="shared" si="311"/>
        <v>-7.9022944889628466E-4</v>
      </c>
      <c r="BP302" s="300">
        <f t="shared" si="311"/>
        <v>-7.8449017685411349E-4</v>
      </c>
      <c r="BQ302" s="300">
        <f t="shared" si="311"/>
        <v>-7.7651922977062249E-4</v>
      </c>
      <c r="BR302" s="300">
        <f t="shared" si="311"/>
        <v>-7.668534763327628E-4</v>
      </c>
      <c r="BS302" s="300">
        <f t="shared" si="311"/>
        <v>-7.5598450280378593E-4</v>
      </c>
      <c r="BT302" s="300">
        <f t="shared" si="311"/>
        <v>-7.443362402103082E-4</v>
      </c>
      <c r="BU302" s="300">
        <f t="shared" si="311"/>
        <v>-7.3225856174519155E-4</v>
      </c>
      <c r="BV302" s="300">
        <f t="shared" si="311"/>
        <v>-7.2003006813947668E-4</v>
      </c>
      <c r="BW302" s="300">
        <f t="shared" si="311"/>
        <v>-7.0786557886259871E-4</v>
      </c>
      <c r="BX302" s="300">
        <f t="shared" si="311"/>
        <v>-6.9592551274255676E-4</v>
      </c>
      <c r="BY302" s="300">
        <f t="shared" si="311"/>
        <v>-6.8432549102692697E-4</v>
      </c>
      <c r="BZ302" s="300">
        <f t="shared" si="311"/>
        <v>-6.7314525687212079E-4</v>
      </c>
      <c r="CA302" s="300">
        <f t="shared" si="311"/>
        <v>-6.6243648823860468E-4</v>
      </c>
      <c r="CB302" s="300">
        <f t="shared" si="311"/>
        <v>-6.5222937324838082E-4</v>
      </c>
      <c r="CC302" s="300">
        <f t="shared" ref="CC302:CD306" si="312">+CC246/CC182-1</f>
        <v>-6.4253798242053239E-4</v>
      </c>
      <c r="CD302" s="300">
        <f t="shared" si="312"/>
        <v>-6.333645562388579E-4</v>
      </c>
    </row>
    <row r="303" spans="1:82" ht="17.399999999999999" customHeight="1" x14ac:dyDescent="0.25">
      <c r="A303" s="300" t="s">
        <v>235</v>
      </c>
      <c r="B303" s="300"/>
      <c r="C303" s="300">
        <f t="shared" si="310"/>
        <v>2.3065051142536319E-2</v>
      </c>
      <c r="D303" s="361">
        <f t="shared" si="310"/>
        <v>4.997606676410804E-3</v>
      </c>
      <c r="E303" s="361">
        <f t="shared" si="310"/>
        <v>4.9244186927492883E-3</v>
      </c>
      <c r="F303" s="361">
        <f t="shared" si="310"/>
        <v>4.9221224898272631E-3</v>
      </c>
      <c r="G303" s="361">
        <f t="shared" si="310"/>
        <v>4.8374439307814487E-3</v>
      </c>
      <c r="H303" s="361">
        <f t="shared" si="310"/>
        <v>4.3355774171880412E-3</v>
      </c>
      <c r="I303" s="300">
        <f t="shared" si="310"/>
        <v>3.8941791272775195E-3</v>
      </c>
      <c r="J303" s="300">
        <f t="shared" si="310"/>
        <v>3.4667849316287747E-3</v>
      </c>
      <c r="K303" s="300">
        <f t="shared" si="310"/>
        <v>3.0452090158394896E-3</v>
      </c>
      <c r="L303" s="300">
        <f t="shared" si="310"/>
        <v>2.6241474516648378E-3</v>
      </c>
      <c r="M303" s="300">
        <f t="shared" si="310"/>
        <v>1.3832883884101754E-3</v>
      </c>
      <c r="N303" s="300">
        <f t="shared" si="310"/>
        <v>1.5319708142613742E-3</v>
      </c>
      <c r="O303" s="300">
        <f t="shared" si="310"/>
        <v>1.1336651168711853E-3</v>
      </c>
      <c r="P303" s="300">
        <f t="shared" si="310"/>
        <v>7.9162522280040726E-4</v>
      </c>
      <c r="Q303" s="300">
        <f t="shared" si="310"/>
        <v>6.0565486477348607E-4</v>
      </c>
      <c r="R303" s="344">
        <f t="shared" si="310"/>
        <v>1.3504917002182815E-4</v>
      </c>
      <c r="S303" s="300">
        <f t="shared" si="310"/>
        <v>-1.1433485690113376E-2</v>
      </c>
      <c r="T303" s="300">
        <f t="shared" si="310"/>
        <v>-7.2830556983027872E-4</v>
      </c>
      <c r="U303" s="300">
        <f t="shared" si="310"/>
        <v>7.9593655860032975E-4</v>
      </c>
      <c r="V303" s="300">
        <f t="shared" si="310"/>
        <v>3.6677751264997394E-3</v>
      </c>
      <c r="W303" s="300">
        <f t="shared" si="310"/>
        <v>8.8988316620755015E-3</v>
      </c>
      <c r="X303" s="300">
        <f t="shared" si="310"/>
        <v>3.1482435363134886E-3</v>
      </c>
      <c r="Y303" s="300">
        <f t="shared" si="310"/>
        <v>-1.5290641177645448E-4</v>
      </c>
      <c r="Z303" s="300">
        <f t="shared" si="310"/>
        <v>-2.1216790707887512E-3</v>
      </c>
      <c r="AA303" s="300">
        <f t="shared" si="310"/>
        <v>-3.3875831371359411E-3</v>
      </c>
      <c r="AB303" s="300">
        <f t="shared" si="310"/>
        <v>-4.2886775713776304E-3</v>
      </c>
      <c r="AC303" s="300">
        <f t="shared" si="310"/>
        <v>-4.9948936466401861E-3</v>
      </c>
      <c r="AD303" s="300">
        <f t="shared" si="310"/>
        <v>-5.55979159711395E-3</v>
      </c>
      <c r="AE303" s="300">
        <f t="shared" si="310"/>
        <v>-6.1234987682317055E-3</v>
      </c>
      <c r="AF303" s="300">
        <f t="shared" si="310"/>
        <v>-6.6753870872638954E-3</v>
      </c>
      <c r="AG303" s="300">
        <f t="shared" si="310"/>
        <v>-7.18812160450788E-3</v>
      </c>
      <c r="AH303" s="300">
        <f t="shared" si="310"/>
        <v>-7.6054250053433359E-3</v>
      </c>
      <c r="AI303" s="300">
        <f t="shared" si="310"/>
        <v>-7.8163546952958463E-3</v>
      </c>
      <c r="AJ303" s="300">
        <f t="shared" si="310"/>
        <v>-9.7961890073317015E-3</v>
      </c>
      <c r="AK303" s="300">
        <f t="shared" si="310"/>
        <v>-7.5949368442083109E-3</v>
      </c>
      <c r="AL303" s="300">
        <f t="shared" si="310"/>
        <v>-2.3362860666150786E-2</v>
      </c>
      <c r="AM303" s="300">
        <f t="shared" si="310"/>
        <v>3.874675868837496E-3</v>
      </c>
      <c r="AN303" s="300">
        <f t="shared" si="310"/>
        <v>-1.8839565518617318E-2</v>
      </c>
      <c r="AO303" s="300">
        <f t="shared" si="310"/>
        <v>-1.7681348861090185E-2</v>
      </c>
      <c r="AP303" s="300">
        <f t="shared" si="310"/>
        <v>-1.7238754655725552E-2</v>
      </c>
      <c r="AQ303" s="300">
        <f t="shared" si="310"/>
        <v>-1.7240481251707296E-2</v>
      </c>
      <c r="AR303" s="300">
        <f t="shared" si="310"/>
        <v>-1.7547767438673367E-2</v>
      </c>
      <c r="AS303" s="300">
        <f t="shared" si="310"/>
        <v>-1.8076958048843239E-2</v>
      </c>
      <c r="AT303" s="300">
        <f t="shared" si="310"/>
        <v>-1.8773501848461938E-2</v>
      </c>
      <c r="AU303" s="300">
        <f t="shared" si="310"/>
        <v>-1.9601158595016988E-2</v>
      </c>
      <c r="AV303" s="300">
        <f t="shared" si="310"/>
        <v>-2.0536240005352369E-2</v>
      </c>
      <c r="AW303" s="300">
        <f t="shared" si="310"/>
        <v>0.59422447824030811</v>
      </c>
      <c r="AX303" s="300">
        <f t="shared" si="310"/>
        <v>1.1263508829087554E-2</v>
      </c>
      <c r="AY303" s="300">
        <f t="shared" si="310"/>
        <v>1.1273881744020997E-2</v>
      </c>
      <c r="AZ303" s="300">
        <f t="shared" si="310"/>
        <v>1.1272119292971894E-2</v>
      </c>
      <c r="BA303" s="300">
        <f t="shared" si="310"/>
        <v>1.1260633311112267E-2</v>
      </c>
      <c r="BB303" s="300">
        <f t="shared" si="310"/>
        <v>1.1240152250139079E-2</v>
      </c>
      <c r="BC303" s="300">
        <f t="shared" si="310"/>
        <v>1.1209886817942438E-2</v>
      </c>
      <c r="BD303" s="300">
        <f t="shared" si="310"/>
        <v>1.1167543153608905E-2</v>
      </c>
      <c r="BE303" s="300">
        <f t="shared" si="310"/>
        <v>1.1109322221124263E-2</v>
      </c>
      <c r="BF303" s="300">
        <f t="shared" si="310"/>
        <v>1.4181322740467017E-2</v>
      </c>
      <c r="BG303" s="300">
        <f t="shared" si="310"/>
        <v>3.405965265768307E-3</v>
      </c>
      <c r="BH303" s="300">
        <f t="shared" si="310"/>
        <v>9.7685692780287159E-3</v>
      </c>
      <c r="BI303" s="300">
        <f t="shared" si="310"/>
        <v>1.0025993667829081E-2</v>
      </c>
      <c r="BJ303" s="300">
        <f t="shared" si="310"/>
        <v>1.0133527207313975E-2</v>
      </c>
      <c r="BK303" s="300">
        <f t="shared" si="310"/>
        <v>1.017966956866756E-2</v>
      </c>
      <c r="BL303" s="300">
        <f t="shared" si="310"/>
        <v>1.0198836125923538E-2</v>
      </c>
      <c r="BM303" s="300">
        <f t="shared" si="310"/>
        <v>1.0204202295223785E-2</v>
      </c>
      <c r="BN303" s="300">
        <f t="shared" si="311"/>
        <v>1.0201034875101156E-2</v>
      </c>
      <c r="BO303" s="300">
        <f t="shared" si="311"/>
        <v>1.0191712556008037E-2</v>
      </c>
      <c r="BP303" s="300">
        <f t="shared" si="311"/>
        <v>1.0177571676373676E-2</v>
      </c>
      <c r="BQ303" s="300">
        <f t="shared" si="311"/>
        <v>1.0159548946476082E-2</v>
      </c>
      <c r="BR303" s="300">
        <f t="shared" si="311"/>
        <v>1.0138400563898031E-2</v>
      </c>
      <c r="BS303" s="300">
        <f t="shared" si="311"/>
        <v>1.0114785417269845E-2</v>
      </c>
      <c r="BT303" s="300">
        <f t="shared" si="311"/>
        <v>1.0089264713935009E-2</v>
      </c>
      <c r="BU303" s="300">
        <f t="shared" si="311"/>
        <v>1.0062329761855615E-2</v>
      </c>
      <c r="BV303" s="300">
        <f t="shared" si="311"/>
        <v>1.0034392843759621E-2</v>
      </c>
      <c r="BW303" s="300">
        <f t="shared" si="311"/>
        <v>1.0005788820166339E-2</v>
      </c>
      <c r="BX303" s="300">
        <f t="shared" si="311"/>
        <v>9.9767951504972086E-3</v>
      </c>
      <c r="BY303" s="300">
        <f t="shared" si="311"/>
        <v>9.9476318413938003E-3</v>
      </c>
      <c r="BZ303" s="300">
        <f t="shared" si="311"/>
        <v>9.9184654628048374E-3</v>
      </c>
      <c r="CA303" s="300">
        <f t="shared" si="311"/>
        <v>9.8894254525669911E-3</v>
      </c>
      <c r="CB303" s="300">
        <f t="shared" si="311"/>
        <v>9.8606036544226505E-3</v>
      </c>
      <c r="CC303" s="300">
        <f t="shared" si="312"/>
        <v>9.832075382784522E-3</v>
      </c>
      <c r="CD303" s="300" t="e">
        <f t="shared" si="312"/>
        <v>#DIV/0!</v>
      </c>
    </row>
    <row r="304" spans="1:82" ht="17.399999999999999" customHeight="1" x14ac:dyDescent="0.25">
      <c r="A304" s="300" t="s">
        <v>236</v>
      </c>
      <c r="B304" s="300">
        <f>+B248/B184-1</f>
        <v>0</v>
      </c>
      <c r="C304" s="300">
        <f t="shared" si="310"/>
        <v>0</v>
      </c>
      <c r="D304" s="361">
        <f t="shared" si="310"/>
        <v>-1.1102230246251565E-15</v>
      </c>
      <c r="E304" s="361">
        <f t="shared" si="310"/>
        <v>5.1070259132757201E-15</v>
      </c>
      <c r="F304" s="361">
        <f t="shared" si="310"/>
        <v>2.4424906541753444E-15</v>
      </c>
      <c r="G304" s="361">
        <f t="shared" si="310"/>
        <v>0</v>
      </c>
      <c r="H304" s="361">
        <f t="shared" si="310"/>
        <v>-1.8873791418627661E-15</v>
      </c>
      <c r="I304" s="300">
        <f t="shared" si="310"/>
        <v>0</v>
      </c>
      <c r="J304" s="300">
        <f t="shared" si="310"/>
        <v>0</v>
      </c>
      <c r="K304" s="300">
        <f t="shared" si="310"/>
        <v>2.6645352591003757E-15</v>
      </c>
      <c r="L304" s="300">
        <f t="shared" si="310"/>
        <v>1.9984014443252818E-15</v>
      </c>
      <c r="M304" s="300">
        <f t="shared" si="310"/>
        <v>-2.886579864025407E-15</v>
      </c>
      <c r="N304" s="300">
        <f t="shared" si="310"/>
        <v>-1.5543122344752192E-15</v>
      </c>
      <c r="O304" s="300">
        <f t="shared" si="310"/>
        <v>-1.8873791418627661E-15</v>
      </c>
      <c r="P304" s="300">
        <f t="shared" si="310"/>
        <v>-3.9968028886505635E-15</v>
      </c>
      <c r="Q304" s="300">
        <f t="shared" si="310"/>
        <v>-1.7763568394002505E-15</v>
      </c>
      <c r="R304" s="344">
        <f t="shared" si="310"/>
        <v>-9.9920072216264089E-16</v>
      </c>
      <c r="S304" s="300">
        <f t="shared" si="310"/>
        <v>2.2204460492503131E-15</v>
      </c>
      <c r="T304" s="300">
        <f t="shared" si="310"/>
        <v>-3.4416913763379853E-15</v>
      </c>
      <c r="U304" s="300">
        <f t="shared" si="310"/>
        <v>-1.5543122344752192E-15</v>
      </c>
      <c r="V304" s="300">
        <f t="shared" si="310"/>
        <v>2.4424906541753444E-15</v>
      </c>
      <c r="W304" s="300">
        <f t="shared" si="310"/>
        <v>4.4408920985006262E-15</v>
      </c>
      <c r="X304" s="300">
        <f t="shared" si="310"/>
        <v>1.7763568394002505E-15</v>
      </c>
      <c r="Y304" s="300">
        <f t="shared" si="310"/>
        <v>3.3306690738754696E-15</v>
      </c>
      <c r="Z304" s="300">
        <f t="shared" si="310"/>
        <v>1.7763568394002505E-15</v>
      </c>
      <c r="AA304" s="300">
        <f t="shared" si="310"/>
        <v>2.2204460492503131E-15</v>
      </c>
      <c r="AB304" s="300">
        <f t="shared" si="310"/>
        <v>-1.9984014443252818E-15</v>
      </c>
      <c r="AC304" s="300">
        <f t="shared" si="310"/>
        <v>3.1086244689504383E-15</v>
      </c>
      <c r="AD304" s="300">
        <f t="shared" si="310"/>
        <v>4.6629367034256575E-15</v>
      </c>
      <c r="AE304" s="300">
        <f t="shared" si="310"/>
        <v>3.5527136788005009E-15</v>
      </c>
      <c r="AF304" s="300">
        <f t="shared" si="310"/>
        <v>3.7747582837255322E-15</v>
      </c>
      <c r="AG304" s="300">
        <f t="shared" si="310"/>
        <v>0</v>
      </c>
      <c r="AH304" s="300">
        <f t="shared" si="310"/>
        <v>0</v>
      </c>
      <c r="AI304" s="300">
        <f t="shared" si="310"/>
        <v>2.6645352591003757E-15</v>
      </c>
      <c r="AJ304" s="300">
        <f t="shared" si="310"/>
        <v>-3.6637359812630166E-15</v>
      </c>
      <c r="AK304" s="300">
        <f t="shared" si="310"/>
        <v>0</v>
      </c>
      <c r="AL304" s="300">
        <f t="shared" si="310"/>
        <v>-3.8857805861880479E-15</v>
      </c>
      <c r="AM304" s="300">
        <f t="shared" si="310"/>
        <v>-4.2188474935755949E-15</v>
      </c>
      <c r="AN304" s="300">
        <f t="shared" si="310"/>
        <v>-3.219646771412954E-15</v>
      </c>
      <c r="AO304" s="300">
        <f t="shared" si="310"/>
        <v>3.7747582837255322E-15</v>
      </c>
      <c r="AP304" s="300">
        <f t="shared" si="310"/>
        <v>0</v>
      </c>
      <c r="AQ304" s="300">
        <f t="shared" si="310"/>
        <v>3.9968028886505635E-15</v>
      </c>
      <c r="AR304" s="300">
        <f t="shared" si="310"/>
        <v>4.2188474935755949E-15</v>
      </c>
      <c r="AS304" s="300">
        <f t="shared" si="310"/>
        <v>-9.9920072216264089E-16</v>
      </c>
      <c r="AT304" s="300">
        <f t="shared" si="310"/>
        <v>4.2188474935755949E-15</v>
      </c>
      <c r="AU304" s="300">
        <f t="shared" si="310"/>
        <v>-4.5519144009631418E-15</v>
      </c>
      <c r="AV304" s="300">
        <f t="shared" si="310"/>
        <v>1.7763568394002505E-15</v>
      </c>
      <c r="AW304" s="300">
        <f t="shared" si="310"/>
        <v>-2.3314683517128287E-15</v>
      </c>
      <c r="AX304" s="300">
        <f t="shared" si="310"/>
        <v>0</v>
      </c>
      <c r="AY304" s="300">
        <f t="shared" si="310"/>
        <v>-4.6629367034256575E-15</v>
      </c>
      <c r="AZ304" s="300">
        <f t="shared" si="310"/>
        <v>0</v>
      </c>
      <c r="BA304" s="300">
        <f t="shared" si="310"/>
        <v>-2.886579864025407E-15</v>
      </c>
      <c r="BB304" s="300">
        <f t="shared" si="310"/>
        <v>-3.9968028886505635E-15</v>
      </c>
      <c r="BC304" s="300">
        <f t="shared" si="310"/>
        <v>2.4424906541753444E-15</v>
      </c>
      <c r="BD304" s="300">
        <f t="shared" si="310"/>
        <v>0</v>
      </c>
      <c r="BE304" s="300">
        <f t="shared" si="310"/>
        <v>-2.55351295663786E-15</v>
      </c>
      <c r="BF304" s="300">
        <f t="shared" si="310"/>
        <v>0</v>
      </c>
      <c r="BG304" s="300">
        <f t="shared" si="310"/>
        <v>0</v>
      </c>
      <c r="BH304" s="300">
        <f t="shared" si="310"/>
        <v>2.2204460492503131E-15</v>
      </c>
      <c r="BI304" s="300">
        <f t="shared" si="310"/>
        <v>0</v>
      </c>
      <c r="BJ304" s="300">
        <f t="shared" si="310"/>
        <v>-1.3322676295501878E-15</v>
      </c>
      <c r="BK304" s="300">
        <f t="shared" si="310"/>
        <v>0</v>
      </c>
      <c r="BL304" s="300">
        <f t="shared" si="310"/>
        <v>0</v>
      </c>
      <c r="BM304" s="300">
        <f t="shared" si="310"/>
        <v>0</v>
      </c>
      <c r="BN304" s="300">
        <f t="shared" si="311"/>
        <v>-1.6653345369377348E-15</v>
      </c>
      <c r="BO304" s="300">
        <f t="shared" si="311"/>
        <v>-2.9976021664879227E-15</v>
      </c>
      <c r="BP304" s="300">
        <f t="shared" si="311"/>
        <v>0</v>
      </c>
      <c r="BQ304" s="300">
        <f t="shared" si="311"/>
        <v>2.6645352591003757E-15</v>
      </c>
      <c r="BR304" s="300">
        <f t="shared" si="311"/>
        <v>-8.8817841970012523E-16</v>
      </c>
      <c r="BS304" s="300">
        <f t="shared" si="311"/>
        <v>3.9968028886505635E-15</v>
      </c>
      <c r="BT304" s="300">
        <f t="shared" si="311"/>
        <v>2.4424906541753444E-15</v>
      </c>
      <c r="BU304" s="300">
        <f t="shared" si="311"/>
        <v>1.7763568394002505E-15</v>
      </c>
      <c r="BV304" s="300">
        <f t="shared" si="311"/>
        <v>-1.8873791418627661E-15</v>
      </c>
      <c r="BW304" s="300">
        <f t="shared" si="311"/>
        <v>-9.9920072216264089E-16</v>
      </c>
      <c r="BX304" s="300">
        <f t="shared" si="311"/>
        <v>0</v>
      </c>
      <c r="BY304" s="300">
        <f t="shared" si="311"/>
        <v>3.3306690738754696E-15</v>
      </c>
      <c r="BZ304" s="300">
        <f t="shared" si="311"/>
        <v>0</v>
      </c>
      <c r="CA304" s="300">
        <f t="shared" si="311"/>
        <v>0</v>
      </c>
      <c r="CB304" s="300">
        <f t="shared" si="311"/>
        <v>0</v>
      </c>
      <c r="CC304" s="300">
        <f t="shared" si="312"/>
        <v>3.5527136788005009E-15</v>
      </c>
      <c r="CD304" s="300">
        <f t="shared" si="312"/>
        <v>-1.8873791418627661E-15</v>
      </c>
    </row>
    <row r="305" spans="1:82" ht="17.399999999999999" customHeight="1" x14ac:dyDescent="0.25">
      <c r="A305" s="300" t="s">
        <v>237</v>
      </c>
      <c r="B305" s="300">
        <f>+B249/B185-1</f>
        <v>0</v>
      </c>
      <c r="C305" s="300">
        <f t="shared" si="310"/>
        <v>4.6234127637490019E-12</v>
      </c>
      <c r="D305" s="361">
        <f t="shared" si="310"/>
        <v>-2.1745938383332941E-12</v>
      </c>
      <c r="E305" s="361">
        <f t="shared" si="310"/>
        <v>-5.290878846153646E-12</v>
      </c>
      <c r="F305" s="361">
        <f t="shared" si="310"/>
        <v>4.0012437807490642E-13</v>
      </c>
      <c r="G305" s="361">
        <f t="shared" si="310"/>
        <v>-5.8277827008623717E-12</v>
      </c>
      <c r="H305" s="361">
        <f t="shared" si="310"/>
        <v>3.1448177395532184E-12</v>
      </c>
      <c r="I305" s="300">
        <f t="shared" si="310"/>
        <v>4.9567017157414739E-12</v>
      </c>
      <c r="J305" s="300">
        <f t="shared" si="310"/>
        <v>-1.7126300377867665E-12</v>
      </c>
      <c r="K305" s="300">
        <f t="shared" si="310"/>
        <v>-2.2156720902444249E-12</v>
      </c>
      <c r="L305" s="300">
        <f t="shared" si="310"/>
        <v>-3.3421043710291087E-12</v>
      </c>
      <c r="M305" s="300">
        <f t="shared" si="310"/>
        <v>-3.6045610940504957E-12</v>
      </c>
      <c r="N305" s="300">
        <f t="shared" si="310"/>
        <v>-1.872280108727864E-12</v>
      </c>
      <c r="O305" s="300">
        <f t="shared" si="310"/>
        <v>2.4051871605479391E-12</v>
      </c>
      <c r="P305" s="300">
        <f t="shared" si="310"/>
        <v>9.6478380839926103E-13</v>
      </c>
      <c r="Q305" s="300">
        <f t="shared" si="310"/>
        <v>8.9661611468727642E-13</v>
      </c>
      <c r="R305" s="344">
        <f t="shared" si="310"/>
        <v>-2.3856472353145364E-12</v>
      </c>
      <c r="S305" s="300">
        <f t="shared" si="310"/>
        <v>-2.6000313013696541E-12</v>
      </c>
      <c r="T305" s="300">
        <f t="shared" si="310"/>
        <v>1.2567724638756772E-13</v>
      </c>
      <c r="U305" s="300">
        <f t="shared" si="310"/>
        <v>1.3888890038060708E-12</v>
      </c>
      <c r="V305" s="300">
        <f t="shared" si="310"/>
        <v>3.9235281690253032E-13</v>
      </c>
      <c r="W305" s="300">
        <f t="shared" si="310"/>
        <v>-3.4261482539932331E-13</v>
      </c>
      <c r="X305" s="300">
        <f t="shared" si="310"/>
        <v>1.0009770790020411E-12</v>
      </c>
      <c r="Y305" s="300">
        <f t="shared" si="310"/>
        <v>6.9833028248922346E-13</v>
      </c>
      <c r="Z305" s="300">
        <f t="shared" si="310"/>
        <v>1.0442757769624222E-12</v>
      </c>
      <c r="AA305" s="300">
        <f t="shared" si="310"/>
        <v>1.34736666268509E-12</v>
      </c>
      <c r="AB305" s="300">
        <f t="shared" si="310"/>
        <v>1.2856382625159313E-12</v>
      </c>
      <c r="AC305" s="300">
        <f t="shared" si="310"/>
        <v>-1.567634910770721E-12</v>
      </c>
      <c r="AD305" s="300">
        <f t="shared" si="310"/>
        <v>-1.5187850976872141E-13</v>
      </c>
      <c r="AE305" s="300">
        <f t="shared" si="310"/>
        <v>-4.4286796452297494E-13</v>
      </c>
      <c r="AF305" s="300">
        <f t="shared" si="310"/>
        <v>5.8486548937253247E-13</v>
      </c>
      <c r="AG305" s="300">
        <f t="shared" si="310"/>
        <v>6.6457950254061871E-13</v>
      </c>
      <c r="AH305" s="300">
        <f t="shared" si="310"/>
        <v>5.7820415122478153E-13</v>
      </c>
      <c r="AI305" s="300">
        <f t="shared" si="310"/>
        <v>6.8633987382327177E-13</v>
      </c>
      <c r="AJ305" s="300">
        <f t="shared" si="310"/>
        <v>3.1130653610489389E-13</v>
      </c>
      <c r="AK305" s="300">
        <f t="shared" si="310"/>
        <v>-1.1712852909795402E-13</v>
      </c>
      <c r="AL305" s="300">
        <f t="shared" si="310"/>
        <v>7.3319128546245338E-13</v>
      </c>
      <c r="AM305" s="300">
        <f t="shared" si="310"/>
        <v>3.7858605139717838E-13</v>
      </c>
      <c r="AN305" s="300">
        <f t="shared" si="310"/>
        <v>-6.361577931102147E-13</v>
      </c>
      <c r="AO305" s="300">
        <f t="shared" si="310"/>
        <v>4.418687638008123E-14</v>
      </c>
      <c r="AP305" s="300">
        <f t="shared" si="310"/>
        <v>4.6052051061451493E-13</v>
      </c>
      <c r="AQ305" s="300">
        <f t="shared" si="310"/>
        <v>6.2549965207381319E-13</v>
      </c>
      <c r="AR305" s="300">
        <f t="shared" si="310"/>
        <v>-5.0248694094534585E-13</v>
      </c>
      <c r="AS305" s="300">
        <f t="shared" si="310"/>
        <v>4.0656367161773233E-13</v>
      </c>
      <c r="AT305" s="300">
        <f t="shared" si="310"/>
        <v>2.8821389719269064E-13</v>
      </c>
      <c r="AU305" s="300">
        <f t="shared" si="310"/>
        <v>-4.5297099404706387E-14</v>
      </c>
      <c r="AV305" s="300">
        <f t="shared" si="310"/>
        <v>1.9562129693895258E-13</v>
      </c>
      <c r="AW305" s="300">
        <f t="shared" si="310"/>
        <v>-3.9523939676655573E-13</v>
      </c>
      <c r="AX305" s="300">
        <f t="shared" si="310"/>
        <v>3.5016434196677437E-13</v>
      </c>
      <c r="AY305" s="300">
        <f t="shared" si="310"/>
        <v>-4.454214774796128E-13</v>
      </c>
      <c r="AZ305" s="300">
        <f t="shared" si="310"/>
        <v>-3.8036240823657863E-13</v>
      </c>
      <c r="BA305" s="300">
        <f t="shared" si="310"/>
        <v>3.3795188869589765E-13</v>
      </c>
      <c r="BB305" s="300">
        <f t="shared" si="310"/>
        <v>2.3980817331903381E-14</v>
      </c>
      <c r="BC305" s="300">
        <f t="shared" si="310"/>
        <v>-3.2052138720928269E-13</v>
      </c>
      <c r="BD305" s="300">
        <f t="shared" si="310"/>
        <v>1.6275869541004795E-13</v>
      </c>
      <c r="BE305" s="300">
        <f t="shared" si="310"/>
        <v>7.1498362785860081E-14</v>
      </c>
      <c r="BF305" s="300">
        <f t="shared" si="310"/>
        <v>-2.8943514251977831E-13</v>
      </c>
      <c r="BG305" s="300">
        <f t="shared" si="310"/>
        <v>1.6009416015094757E-13</v>
      </c>
      <c r="BH305" s="300">
        <f t="shared" si="310"/>
        <v>-2.1360690993788012E-13</v>
      </c>
      <c r="BI305" s="300">
        <f t="shared" si="310"/>
        <v>-2.708944180085382E-14</v>
      </c>
      <c r="BJ305" s="300">
        <f t="shared" si="310"/>
        <v>-3.219646771412954E-15</v>
      </c>
      <c r="BK305" s="300">
        <f t="shared" si="310"/>
        <v>-2.2759572004815709E-13</v>
      </c>
      <c r="BL305" s="300">
        <f t="shared" si="310"/>
        <v>2.0872192862952943E-14</v>
      </c>
      <c r="BM305" s="300">
        <f t="shared" si="310"/>
        <v>-7.8714812445923599E-14</v>
      </c>
      <c r="BN305" s="300">
        <f t="shared" si="311"/>
        <v>-3.8302694349567901E-14</v>
      </c>
      <c r="BO305" s="300">
        <f t="shared" si="311"/>
        <v>-1.5065726444163374E-13</v>
      </c>
      <c r="BP305" s="300">
        <f t="shared" si="311"/>
        <v>-1.8041124150158794E-13</v>
      </c>
      <c r="BQ305" s="300">
        <f t="shared" si="311"/>
        <v>-1.9639845305619019E-13</v>
      </c>
      <c r="BR305" s="300">
        <f t="shared" si="311"/>
        <v>-1.0436096431476471E-13</v>
      </c>
      <c r="BS305" s="300">
        <f t="shared" si="311"/>
        <v>1.7030821197749901E-13</v>
      </c>
      <c r="BT305" s="300">
        <f t="shared" si="311"/>
        <v>1.7497114868092467E-13</v>
      </c>
      <c r="BU305" s="300">
        <f t="shared" si="311"/>
        <v>-4.7295500849031669E-14</v>
      </c>
      <c r="BV305" s="300">
        <f t="shared" si="311"/>
        <v>5.773159728050814E-15</v>
      </c>
      <c r="BW305" s="300">
        <f t="shared" si="311"/>
        <v>-1.6908696665041134E-13</v>
      </c>
      <c r="BX305" s="300">
        <f t="shared" si="311"/>
        <v>-1.7952306308188781E-13</v>
      </c>
      <c r="BY305" s="300">
        <f t="shared" si="311"/>
        <v>-1.3888890038060708E-13</v>
      </c>
      <c r="BZ305" s="300">
        <f t="shared" si="311"/>
        <v>1.4210854715202004E-13</v>
      </c>
      <c r="CA305" s="300">
        <f t="shared" si="311"/>
        <v>9.4591001698063337E-14</v>
      </c>
      <c r="CB305" s="300">
        <f t="shared" si="311"/>
        <v>-1.2778667013435552E-13</v>
      </c>
      <c r="CC305" s="300">
        <f t="shared" si="312"/>
        <v>6.7501559897209518E-14</v>
      </c>
      <c r="CD305" s="300">
        <f t="shared" si="312"/>
        <v>-9.1149310321725352E-14</v>
      </c>
    </row>
    <row r="306" spans="1:82" ht="17.399999999999999" customHeight="1" x14ac:dyDescent="0.25">
      <c r="A306" s="300" t="s">
        <v>238</v>
      </c>
      <c r="B306" s="300">
        <f>+B250/B186-1</f>
        <v>1.4366285938649526E-13</v>
      </c>
      <c r="C306" s="300">
        <f t="shared" si="310"/>
        <v>-5.1912742993209804E-9</v>
      </c>
      <c r="D306" s="361">
        <f t="shared" si="310"/>
        <v>1.0739971001427762E-7</v>
      </c>
      <c r="E306" s="361">
        <f t="shared" ref="E306:BN306" si="313">+E250/E186-1</f>
        <v>5.830994452860061E-5</v>
      </c>
      <c r="F306" s="361">
        <f t="shared" si="313"/>
        <v>1.137439865552814E-4</v>
      </c>
      <c r="G306" s="361">
        <f t="shared" si="313"/>
        <v>1.5367925378950709E-4</v>
      </c>
      <c r="H306" s="361">
        <f t="shared" si="313"/>
        <v>1.8970262727902032E-4</v>
      </c>
      <c r="I306" s="300">
        <f t="shared" si="313"/>
        <v>2.2452022747820877E-4</v>
      </c>
      <c r="J306" s="300">
        <f t="shared" si="313"/>
        <v>2.557403973209027E-4</v>
      </c>
      <c r="K306" s="300">
        <f t="shared" si="313"/>
        <v>2.8474221037289027E-4</v>
      </c>
      <c r="L306" s="300">
        <f t="shared" si="313"/>
        <v>3.1211683598608708E-4</v>
      </c>
      <c r="M306" s="300">
        <f t="shared" si="313"/>
        <v>3.3793972308626685E-4</v>
      </c>
      <c r="N306" s="300">
        <f t="shared" si="313"/>
        <v>3.6192486687092185E-4</v>
      </c>
      <c r="O306" s="300">
        <f t="shared" si="313"/>
        <v>3.6124261444636652E-4</v>
      </c>
      <c r="P306" s="300">
        <f t="shared" si="313"/>
        <v>3.608342363923267E-4</v>
      </c>
      <c r="Q306" s="300">
        <f t="shared" si="313"/>
        <v>3.5776981177604306E-4</v>
      </c>
      <c r="R306" s="344">
        <f t="shared" si="313"/>
        <v>3.494942508526222E-4</v>
      </c>
      <c r="S306" s="300">
        <f t="shared" si="313"/>
        <v>3.3392639214735453E-4</v>
      </c>
      <c r="T306" s="300">
        <f t="shared" si="313"/>
        <v>2.9783375899672393E-4</v>
      </c>
      <c r="U306" s="300">
        <f t="shared" si="313"/>
        <v>-2.5474673762015954E-5</v>
      </c>
      <c r="V306" s="300">
        <f t="shared" si="313"/>
        <v>-2.434336459783415E-4</v>
      </c>
      <c r="W306" s="300">
        <f t="shared" si="313"/>
        <v>-3.8944757409564712E-4</v>
      </c>
      <c r="X306" s="300">
        <f t="shared" si="313"/>
        <v>-4.8648967929909581E-4</v>
      </c>
      <c r="Y306" s="300">
        <f t="shared" si="313"/>
        <v>-5.4996799827711218E-4</v>
      </c>
      <c r="Z306" s="300">
        <f t="shared" si="313"/>
        <v>-5.9064677108799923E-4</v>
      </c>
      <c r="AA306" s="300">
        <f t="shared" si="313"/>
        <v>-6.1595325641317089E-4</v>
      </c>
      <c r="AB306" s="300">
        <f t="shared" si="313"/>
        <v>-6.3088878475070498E-4</v>
      </c>
      <c r="AC306" s="300">
        <f t="shared" si="313"/>
        <v>-6.3876773926752062E-4</v>
      </c>
      <c r="AD306" s="300">
        <f t="shared" si="313"/>
        <v>-6.4176433951768086E-4</v>
      </c>
      <c r="AE306" s="300">
        <f t="shared" si="313"/>
        <v>-6.4129403505619464E-4</v>
      </c>
      <c r="AF306" s="300">
        <f t="shared" si="313"/>
        <v>-6.3826754889595438E-4</v>
      </c>
      <c r="AG306" s="300">
        <f t="shared" si="313"/>
        <v>-6.3326731391222246E-4</v>
      </c>
      <c r="AH306" s="300">
        <f t="shared" si="313"/>
        <v>-6.2665610555590057E-4</v>
      </c>
      <c r="AI306" s="300">
        <f t="shared" si="313"/>
        <v>-6.1864691252655479E-4</v>
      </c>
      <c r="AJ306" s="300">
        <f t="shared" si="313"/>
        <v>-6.0934729893979966E-4</v>
      </c>
      <c r="AK306" s="300">
        <f t="shared" si="313"/>
        <v>-5.9878798307322345E-4</v>
      </c>
      <c r="AL306" s="300">
        <f t="shared" si="313"/>
        <v>-6.2663735435597445E-4</v>
      </c>
      <c r="AM306" s="300">
        <f t="shared" si="313"/>
        <v>-6.5321409910812367E-4</v>
      </c>
      <c r="AN306" s="300">
        <f t="shared" si="313"/>
        <v>-6.7270339598790585E-4</v>
      </c>
      <c r="AO306" s="300">
        <f t="shared" si="313"/>
        <v>-6.829879030091357E-4</v>
      </c>
      <c r="AP306" s="300">
        <f t="shared" si="313"/>
        <v>-6.8526554205727841E-4</v>
      </c>
      <c r="AQ306" s="300">
        <f t="shared" si="313"/>
        <v>-6.8134696950561402E-4</v>
      </c>
      <c r="AR306" s="300">
        <f t="shared" si="313"/>
        <v>-6.7283259921169236E-4</v>
      </c>
      <c r="AS306" s="300">
        <f t="shared" si="313"/>
        <v>-6.6092730887956641E-4</v>
      </c>
      <c r="AT306" s="300">
        <f t="shared" si="313"/>
        <v>-6.4645727113288309E-4</v>
      </c>
      <c r="AU306" s="300">
        <f t="shared" si="313"/>
        <v>-6.2994320584364161E-4</v>
      </c>
      <c r="AV306" s="300">
        <f t="shared" si="313"/>
        <v>-6.1167771226033896E-4</v>
      </c>
      <c r="AW306" s="300">
        <f t="shared" si="313"/>
        <v>-5.9178997585129789E-4</v>
      </c>
      <c r="AX306" s="300">
        <f t="shared" si="313"/>
        <v>-5.7029526767549132E-4</v>
      </c>
      <c r="AY306" s="300">
        <f t="shared" si="313"/>
        <v>-5.4713174531351161E-4</v>
      </c>
      <c r="AZ306" s="300">
        <f t="shared" si="313"/>
        <v>-5.2218840816420364E-4</v>
      </c>
      <c r="BA306" s="300">
        <f t="shared" si="313"/>
        <v>-4.9532803421348248E-4</v>
      </c>
      <c r="BB306" s="300">
        <f t="shared" si="313"/>
        <v>-4.6640852693546897E-4</v>
      </c>
      <c r="BC306" s="300">
        <f t="shared" si="313"/>
        <v>-4.3530565449800829E-4</v>
      </c>
      <c r="BD306" s="300">
        <f t="shared" si="313"/>
        <v>-4.0193965494295103E-4</v>
      </c>
      <c r="BE306" s="300">
        <f t="shared" si="313"/>
        <v>-3.6630742983145836E-4</v>
      </c>
      <c r="BF306" s="300">
        <f t="shared" si="313"/>
        <v>-3.2852084714629637E-4</v>
      </c>
      <c r="BG306" s="300">
        <f t="shared" si="313"/>
        <v>-2.8885000826051055E-4</v>
      </c>
      <c r="BH306" s="300">
        <f t="shared" si="313"/>
        <v>-2.6218096895258558E-4</v>
      </c>
      <c r="BI306" s="300">
        <f t="shared" si="313"/>
        <v>-2.4679239098213124E-4</v>
      </c>
      <c r="BJ306" s="300">
        <f t="shared" si="313"/>
        <v>-2.3901073190957245E-4</v>
      </c>
      <c r="BK306" s="300">
        <f t="shared" si="313"/>
        <v>-2.3592481033773982E-4</v>
      </c>
      <c r="BL306" s="300">
        <f t="shared" si="313"/>
        <v>-2.3542531527531718E-4</v>
      </c>
      <c r="BM306" s="300">
        <f t="shared" si="313"/>
        <v>-2.3606312783275296E-4</v>
      </c>
      <c r="BN306" s="300">
        <f t="shared" si="313"/>
        <v>-2.3690531006426152E-4</v>
      </c>
      <c r="BO306" s="300">
        <f t="shared" si="311"/>
        <v>-2.3740405600058967E-4</v>
      </c>
      <c r="BP306" s="300">
        <f t="shared" si="311"/>
        <v>-2.3728424190283537E-4</v>
      </c>
      <c r="BQ306" s="300">
        <f t="shared" si="311"/>
        <v>-2.3645261997407019E-4</v>
      </c>
      <c r="BR306" s="300">
        <f t="shared" si="311"/>
        <v>-2.3492863655627527E-4</v>
      </c>
      <c r="BS306" s="300">
        <f t="shared" si="311"/>
        <v>-2.3279455762359458E-4</v>
      </c>
      <c r="BT306" s="300">
        <f t="shared" si="311"/>
        <v>-2.3016144986787168E-4</v>
      </c>
      <c r="BU306" s="300">
        <f t="shared" si="311"/>
        <v>-2.2714735696849342E-4</v>
      </c>
      <c r="BV306" s="300">
        <f t="shared" si="311"/>
        <v>-2.2386435111021452E-4</v>
      </c>
      <c r="BW306" s="300">
        <f t="shared" si="311"/>
        <v>-2.204117219125612E-4</v>
      </c>
      <c r="BX306" s="300">
        <f t="shared" si="311"/>
        <v>-2.1687319189245269E-4</v>
      </c>
      <c r="BY306" s="300">
        <f t="shared" si="311"/>
        <v>-2.1331661540935354E-4</v>
      </c>
      <c r="BZ306" s="300">
        <f t="shared" si="311"/>
        <v>-2.0979508490381882E-4</v>
      </c>
      <c r="CA306" s="300">
        <f t="shared" si="311"/>
        <v>-2.0634872762559375E-4</v>
      </c>
      <c r="CB306" s="300">
        <f t="shared" si="311"/>
        <v>-2.0300673920181644E-4</v>
      </c>
      <c r="CC306" s="300">
        <f t="shared" si="312"/>
        <v>-1.9978938497888787E-4</v>
      </c>
      <c r="CD306" s="300">
        <f t="shared" si="312"/>
        <v>-1.9670982425468164E-4</v>
      </c>
    </row>
    <row r="307" spans="1:82" ht="17.399999999999999" customHeight="1" x14ac:dyDescent="0.25">
      <c r="A307" s="300" t="s">
        <v>239</v>
      </c>
      <c r="B307" s="300"/>
      <c r="C307" s="300"/>
      <c r="D307" s="361"/>
      <c r="E307" s="361"/>
      <c r="F307" s="361"/>
      <c r="G307" s="361"/>
      <c r="H307" s="361"/>
      <c r="I307" s="300"/>
      <c r="J307" s="300"/>
      <c r="K307" s="300"/>
      <c r="L307" s="300"/>
      <c r="M307" s="300"/>
      <c r="N307" s="300"/>
      <c r="O307" s="300"/>
      <c r="P307" s="300"/>
      <c r="Q307" s="300"/>
      <c r="R307" s="344"/>
      <c r="S307" s="300"/>
      <c r="T307" s="300"/>
      <c r="U307" s="300"/>
      <c r="V307" s="300"/>
      <c r="W307" s="300"/>
      <c r="X307" s="300"/>
      <c r="Y307" s="300"/>
      <c r="Z307" s="300"/>
      <c r="AA307" s="300"/>
      <c r="AB307" s="300"/>
      <c r="AC307" s="300"/>
      <c r="AD307" s="300"/>
      <c r="AE307" s="300"/>
      <c r="AF307" s="300"/>
      <c r="AG307" s="300"/>
      <c r="AH307" s="300"/>
      <c r="AI307" s="300"/>
      <c r="AJ307" s="300"/>
      <c r="AK307" s="300"/>
      <c r="AL307" s="300"/>
      <c r="AM307" s="300"/>
      <c r="AN307" s="300"/>
      <c r="AO307" s="300"/>
      <c r="AP307" s="300"/>
      <c r="AQ307" s="300"/>
      <c r="AR307" s="300"/>
      <c r="AS307" s="300"/>
      <c r="AT307" s="300"/>
      <c r="AU307" s="300"/>
      <c r="AV307" s="300"/>
      <c r="AW307" s="300"/>
      <c r="AX307" s="300"/>
      <c r="AY307" s="300"/>
      <c r="AZ307" s="300"/>
      <c r="BA307" s="300"/>
      <c r="BB307" s="300"/>
      <c r="BC307" s="300"/>
      <c r="BD307" s="300"/>
      <c r="BE307" s="300"/>
      <c r="BF307" s="300"/>
      <c r="BG307" s="300"/>
      <c r="BH307" s="300"/>
      <c r="BI307" s="300"/>
      <c r="BJ307" s="300"/>
      <c r="BK307" s="300"/>
      <c r="BL307" s="300"/>
      <c r="BM307" s="300"/>
      <c r="BN307" s="300"/>
      <c r="BO307" s="300"/>
      <c r="BP307" s="300"/>
      <c r="BQ307" s="300"/>
      <c r="BR307" s="300"/>
      <c r="BS307" s="300"/>
      <c r="BT307" s="300"/>
      <c r="BU307" s="300"/>
      <c r="BV307" s="300"/>
      <c r="BW307" s="300"/>
      <c r="BX307" s="300"/>
      <c r="BY307" s="300"/>
      <c r="BZ307" s="300"/>
      <c r="CA307" s="300"/>
      <c r="CB307" s="300"/>
      <c r="CC307" s="300"/>
      <c r="CD307" s="300"/>
    </row>
    <row r="308" spans="1:82" ht="17.399999999999999" customHeight="1" x14ac:dyDescent="0.25">
      <c r="A308" s="300" t="s">
        <v>240</v>
      </c>
      <c r="B308" s="300">
        <f t="shared" ref="B308:BM311" si="314">+B252/B188-1</f>
        <v>0</v>
      </c>
      <c r="C308" s="300">
        <f t="shared" si="314"/>
        <v>-1.730505372332658E-8</v>
      </c>
      <c r="D308" s="361">
        <f t="shared" si="314"/>
        <v>3.5799936859426396E-7</v>
      </c>
      <c r="E308" s="361">
        <f t="shared" si="314"/>
        <v>1.9437970386482206E-4</v>
      </c>
      <c r="F308" s="361">
        <f t="shared" si="314"/>
        <v>3.7919693746069072E-4</v>
      </c>
      <c r="G308" s="361">
        <f t="shared" si="314"/>
        <v>5.1235603032373511E-4</v>
      </c>
      <c r="H308" s="361">
        <f t="shared" si="314"/>
        <v>6.3248205275101554E-4</v>
      </c>
      <c r="I308" s="300">
        <f t="shared" si="314"/>
        <v>7.485968142344479E-4</v>
      </c>
      <c r="J308" s="300">
        <f t="shared" si="314"/>
        <v>8.5272236570710369E-4</v>
      </c>
      <c r="K308" s="300">
        <f t="shared" si="314"/>
        <v>9.4945604486573743E-4</v>
      </c>
      <c r="L308" s="300">
        <f t="shared" si="314"/>
        <v>1.0407683494169095E-3</v>
      </c>
      <c r="M308" s="300">
        <f t="shared" si="314"/>
        <v>1.1269099339334954E-3</v>
      </c>
      <c r="N308" s="300">
        <f t="shared" si="314"/>
        <v>1.2069257088127561E-3</v>
      </c>
      <c r="O308" s="300">
        <f t="shared" si="314"/>
        <v>1.2046496147817276E-3</v>
      </c>
      <c r="P308" s="300">
        <f t="shared" si="314"/>
        <v>1.2032872076166434E-3</v>
      </c>
      <c r="Q308" s="300">
        <f t="shared" si="314"/>
        <v>1.1930638933734805E-3</v>
      </c>
      <c r="R308" s="344">
        <f t="shared" si="314"/>
        <v>1.1654559231435435E-3</v>
      </c>
      <c r="S308" s="300">
        <f t="shared" si="314"/>
        <v>1.1135216758331179E-3</v>
      </c>
      <c r="T308" s="300">
        <f t="shared" si="314"/>
        <v>9.9312420602282181E-4</v>
      </c>
      <c r="U308" s="300">
        <f t="shared" si="314"/>
        <v>-8.4913055649393776E-5</v>
      </c>
      <c r="V308" s="300">
        <f t="shared" si="314"/>
        <v>-8.1121505631931434E-4</v>
      </c>
      <c r="W308" s="300">
        <f t="shared" si="314"/>
        <v>-1.2975688570412425E-3</v>
      </c>
      <c r="X308" s="300">
        <f t="shared" si="314"/>
        <v>-1.6207120714873957E-3</v>
      </c>
      <c r="Y308" s="300">
        <f t="shared" si="314"/>
        <v>-1.8320506963432903E-3</v>
      </c>
      <c r="Z308" s="300">
        <f t="shared" si="314"/>
        <v>-1.9674662345666727E-3</v>
      </c>
      <c r="AA308" s="300">
        <f t="shared" si="314"/>
        <v>-2.051702487059881E-3</v>
      </c>
      <c r="AB308" s="300">
        <f t="shared" si="314"/>
        <v>-2.1014151916628476E-3</v>
      </c>
      <c r="AC308" s="300">
        <f t="shared" si="314"/>
        <v>-2.1276394871553306E-3</v>
      </c>
      <c r="AD308" s="300">
        <f t="shared" si="314"/>
        <v>-2.1376132383388313E-3</v>
      </c>
      <c r="AE308" s="300">
        <f t="shared" si="314"/>
        <v>-2.1360479024741252E-3</v>
      </c>
      <c r="AF308" s="300">
        <f t="shared" si="314"/>
        <v>-2.1259746689274994E-3</v>
      </c>
      <c r="AG308" s="300">
        <f t="shared" si="314"/>
        <v>-2.1093319339403616E-3</v>
      </c>
      <c r="AH308" s="300">
        <f t="shared" si="314"/>
        <v>-2.0873269521185511E-3</v>
      </c>
      <c r="AI308" s="300">
        <f t="shared" si="314"/>
        <v>-2.0606684131915243E-3</v>
      </c>
      <c r="AJ308" s="300">
        <f t="shared" si="314"/>
        <v>-2.0297140936867963E-3</v>
      </c>
      <c r="AK308" s="300">
        <f t="shared" si="314"/>
        <v>-1.9945659650181247E-3</v>
      </c>
      <c r="AL308" s="300">
        <f t="shared" si="314"/>
        <v>-2.0872645394812706E-3</v>
      </c>
      <c r="AM308" s="300">
        <f t="shared" si="314"/>
        <v>-2.1757214672566416E-3</v>
      </c>
      <c r="AN308" s="300">
        <f t="shared" si="314"/>
        <v>-2.2405853410450982E-3</v>
      </c>
      <c r="AO308" s="300">
        <f t="shared" si="314"/>
        <v>-2.2748128343423879E-3</v>
      </c>
      <c r="AP308" s="300">
        <f t="shared" si="314"/>
        <v>-2.2823928507428315E-3</v>
      </c>
      <c r="AQ308" s="300">
        <f t="shared" si="314"/>
        <v>-2.2693517584218004E-3</v>
      </c>
      <c r="AR308" s="300">
        <f t="shared" si="314"/>
        <v>-2.2410153427373514E-3</v>
      </c>
      <c r="AS308" s="300">
        <f t="shared" si="314"/>
        <v>-2.2013927650238463E-3</v>
      </c>
      <c r="AT308" s="300">
        <f t="shared" si="314"/>
        <v>-2.1532328434493708E-3</v>
      </c>
      <c r="AU308" s="300">
        <f t="shared" si="314"/>
        <v>-2.0982678964542867E-3</v>
      </c>
      <c r="AV308" s="300">
        <f t="shared" si="314"/>
        <v>-2.037471076754005E-3</v>
      </c>
      <c r="AW308" s="300">
        <f t="shared" si="314"/>
        <v>-1.9712716623327964E-3</v>
      </c>
      <c r="AX308" s="300">
        <f t="shared" si="314"/>
        <v>-1.8997197368018082E-3</v>
      </c>
      <c r="AY308" s="300">
        <f t="shared" si="314"/>
        <v>-1.8226086163327659E-3</v>
      </c>
      <c r="AZ308" s="300">
        <f t="shared" si="314"/>
        <v>-1.7395678482370336E-3</v>
      </c>
      <c r="BA308" s="300">
        <f t="shared" si="314"/>
        <v>-1.6501395190662294E-3</v>
      </c>
      <c r="BB308" s="300">
        <f t="shared" si="314"/>
        <v>-1.5538492882356536E-3</v>
      </c>
      <c r="BC308" s="300">
        <f t="shared" si="314"/>
        <v>-1.4502820813983019E-3</v>
      </c>
      <c r="BD308" s="300">
        <f t="shared" si="314"/>
        <v>-1.3391706906882295E-3</v>
      </c>
      <c r="BE308" s="300">
        <f t="shared" si="314"/>
        <v>-1.2205030355246782E-3</v>
      </c>
      <c r="BF308" s="300">
        <f t="shared" si="314"/>
        <v>-1.0946498397502724E-3</v>
      </c>
      <c r="BG308" s="300">
        <f t="shared" si="314"/>
        <v>-9.6250893569449492E-4</v>
      </c>
      <c r="BH308" s="300">
        <f t="shared" si="314"/>
        <v>-8.7366927652976489E-4</v>
      </c>
      <c r="BI308" s="300">
        <f t="shared" si="314"/>
        <v>-8.224044706994782E-4</v>
      </c>
      <c r="BJ308" s="300">
        <f t="shared" si="314"/>
        <v>-7.964803061163428E-4</v>
      </c>
      <c r="BK308" s="300">
        <f t="shared" si="314"/>
        <v>-7.8619959958869945E-4</v>
      </c>
      <c r="BL308" s="300">
        <f t="shared" si="314"/>
        <v>-7.8453553149249178E-4</v>
      </c>
      <c r="BM308" s="300">
        <f t="shared" si="314"/>
        <v>-7.8666040405783733E-4</v>
      </c>
      <c r="BN308" s="300">
        <f t="shared" ref="BN308:CB316" si="315">+BN252/BN188-1</f>
        <v>-7.8946612936348082E-4</v>
      </c>
      <c r="BO308" s="300">
        <f t="shared" si="315"/>
        <v>-7.9112769600564459E-4</v>
      </c>
      <c r="BP308" s="300">
        <f t="shared" si="315"/>
        <v>-7.9072853682671251E-4</v>
      </c>
      <c r="BQ308" s="300">
        <f t="shared" si="315"/>
        <v>-7.8795799559117086E-4</v>
      </c>
      <c r="BR308" s="300">
        <f t="shared" si="315"/>
        <v>-7.8288084411737291E-4</v>
      </c>
      <c r="BS308" s="300">
        <f t="shared" si="315"/>
        <v>-7.7577112878957077E-4</v>
      </c>
      <c r="BT308" s="300">
        <f t="shared" si="315"/>
        <v>-7.6699884281516972E-4</v>
      </c>
      <c r="BU308" s="300">
        <f t="shared" si="315"/>
        <v>-7.5695722600033211E-4</v>
      </c>
      <c r="BV308" s="300">
        <f t="shared" si="315"/>
        <v>-7.4601963044917952E-4</v>
      </c>
      <c r="BW308" s="300">
        <f t="shared" si="315"/>
        <v>-7.3451683082492725E-4</v>
      </c>
      <c r="BX308" s="300">
        <f t="shared" si="315"/>
        <v>-7.2272774733217471E-4</v>
      </c>
      <c r="BY308" s="300">
        <f t="shared" si="315"/>
        <v>-7.1087844154771318E-4</v>
      </c>
      <c r="BZ308" s="300">
        <f t="shared" si="315"/>
        <v>-6.9914580016250394E-4</v>
      </c>
      <c r="CA308" s="300">
        <f t="shared" si="315"/>
        <v>-6.8766351916071944E-4</v>
      </c>
      <c r="CB308" s="300">
        <f t="shared" si="315"/>
        <v>-6.765288772617728E-4</v>
      </c>
      <c r="CC308" s="300">
        <f t="shared" ref="CC308:CD316" si="316">+CC252/CC188-1</f>
        <v>-6.6580940226435015E-4</v>
      </c>
      <c r="CD308" s="300">
        <f t="shared" si="316"/>
        <v>-6.5554894772701378E-4</v>
      </c>
    </row>
    <row r="309" spans="1:82" ht="17.399999999999999" customHeight="1" x14ac:dyDescent="0.25">
      <c r="A309" s="300" t="s">
        <v>241</v>
      </c>
      <c r="B309" s="300">
        <f t="shared" si="314"/>
        <v>0</v>
      </c>
      <c r="C309" s="300">
        <f t="shared" si="314"/>
        <v>0</v>
      </c>
      <c r="D309" s="361">
        <f t="shared" si="314"/>
        <v>0</v>
      </c>
      <c r="E309" s="361">
        <f t="shared" si="314"/>
        <v>0</v>
      </c>
      <c r="F309" s="361">
        <f t="shared" si="314"/>
        <v>0</v>
      </c>
      <c r="G309" s="361">
        <f t="shared" si="314"/>
        <v>0</v>
      </c>
      <c r="H309" s="361">
        <f t="shared" si="314"/>
        <v>0</v>
      </c>
      <c r="I309" s="300">
        <f t="shared" si="314"/>
        <v>0</v>
      </c>
      <c r="J309" s="300">
        <f t="shared" si="314"/>
        <v>0</v>
      </c>
      <c r="K309" s="300">
        <f t="shared" si="314"/>
        <v>0</v>
      </c>
      <c r="L309" s="300">
        <f t="shared" si="314"/>
        <v>0</v>
      </c>
      <c r="M309" s="300">
        <f t="shared" si="314"/>
        <v>0</v>
      </c>
      <c r="N309" s="300">
        <f t="shared" si="314"/>
        <v>0</v>
      </c>
      <c r="O309" s="300">
        <f t="shared" si="314"/>
        <v>0</v>
      </c>
      <c r="P309" s="300">
        <f t="shared" si="314"/>
        <v>0</v>
      </c>
      <c r="Q309" s="300">
        <f t="shared" si="314"/>
        <v>0</v>
      </c>
      <c r="R309" s="344">
        <f t="shared" si="314"/>
        <v>0</v>
      </c>
      <c r="S309" s="300">
        <f t="shared" si="314"/>
        <v>0</v>
      </c>
      <c r="T309" s="300">
        <f t="shared" si="314"/>
        <v>0</v>
      </c>
      <c r="U309" s="300">
        <f t="shared" si="314"/>
        <v>0</v>
      </c>
      <c r="V309" s="300">
        <f t="shared" si="314"/>
        <v>0</v>
      </c>
      <c r="W309" s="300">
        <f t="shared" si="314"/>
        <v>0</v>
      </c>
      <c r="X309" s="300">
        <f t="shared" si="314"/>
        <v>0</v>
      </c>
      <c r="Y309" s="300">
        <f t="shared" si="314"/>
        <v>0</v>
      </c>
      <c r="Z309" s="300">
        <f t="shared" si="314"/>
        <v>0</v>
      </c>
      <c r="AA309" s="300">
        <f t="shared" si="314"/>
        <v>0</v>
      </c>
      <c r="AB309" s="300">
        <f t="shared" si="314"/>
        <v>0</v>
      </c>
      <c r="AC309" s="300">
        <f t="shared" si="314"/>
        <v>0</v>
      </c>
      <c r="AD309" s="300">
        <f t="shared" si="314"/>
        <v>0</v>
      </c>
      <c r="AE309" s="300">
        <f t="shared" si="314"/>
        <v>0</v>
      </c>
      <c r="AF309" s="300">
        <f t="shared" si="314"/>
        <v>0</v>
      </c>
      <c r="AG309" s="300">
        <f t="shared" si="314"/>
        <v>0</v>
      </c>
      <c r="AH309" s="300">
        <f t="shared" si="314"/>
        <v>0</v>
      </c>
      <c r="AI309" s="300">
        <f t="shared" si="314"/>
        <v>0</v>
      </c>
      <c r="AJ309" s="300">
        <f t="shared" si="314"/>
        <v>0</v>
      </c>
      <c r="AK309" s="300">
        <f t="shared" si="314"/>
        <v>0</v>
      </c>
      <c r="AL309" s="300">
        <f t="shared" si="314"/>
        <v>0</v>
      </c>
      <c r="AM309" s="300">
        <f t="shared" si="314"/>
        <v>0</v>
      </c>
      <c r="AN309" s="300">
        <f t="shared" si="314"/>
        <v>0</v>
      </c>
      <c r="AO309" s="300">
        <f t="shared" si="314"/>
        <v>0</v>
      </c>
      <c r="AP309" s="300">
        <f t="shared" si="314"/>
        <v>0</v>
      </c>
      <c r="AQ309" s="300">
        <f t="shared" si="314"/>
        <v>0</v>
      </c>
      <c r="AR309" s="300">
        <f t="shared" si="314"/>
        <v>0</v>
      </c>
      <c r="AS309" s="300">
        <f t="shared" si="314"/>
        <v>0</v>
      </c>
      <c r="AT309" s="300">
        <f t="shared" si="314"/>
        <v>0</v>
      </c>
      <c r="AU309" s="300">
        <f t="shared" si="314"/>
        <v>0</v>
      </c>
      <c r="AV309" s="300">
        <f t="shared" si="314"/>
        <v>0</v>
      </c>
      <c r="AW309" s="300">
        <f t="shared" si="314"/>
        <v>0</v>
      </c>
      <c r="AX309" s="300">
        <f t="shared" si="314"/>
        <v>0</v>
      </c>
      <c r="AY309" s="300">
        <f t="shared" si="314"/>
        <v>0</v>
      </c>
      <c r="AZ309" s="300">
        <f t="shared" si="314"/>
        <v>0</v>
      </c>
      <c r="BA309" s="300">
        <f t="shared" si="314"/>
        <v>0</v>
      </c>
      <c r="BB309" s="300">
        <f t="shared" si="314"/>
        <v>0</v>
      </c>
      <c r="BC309" s="300">
        <f t="shared" si="314"/>
        <v>0</v>
      </c>
      <c r="BD309" s="300">
        <f t="shared" si="314"/>
        <v>0</v>
      </c>
      <c r="BE309" s="300">
        <f t="shared" si="314"/>
        <v>0</v>
      </c>
      <c r="BF309" s="300">
        <f t="shared" si="314"/>
        <v>0</v>
      </c>
      <c r="BG309" s="300">
        <f t="shared" si="314"/>
        <v>0</v>
      </c>
      <c r="BH309" s="300">
        <f t="shared" si="314"/>
        <v>0</v>
      </c>
      <c r="BI309" s="300">
        <f t="shared" si="314"/>
        <v>0</v>
      </c>
      <c r="BJ309" s="300">
        <f t="shared" si="314"/>
        <v>0</v>
      </c>
      <c r="BK309" s="300">
        <f t="shared" si="314"/>
        <v>0</v>
      </c>
      <c r="BL309" s="300">
        <f t="shared" si="314"/>
        <v>0</v>
      </c>
      <c r="BM309" s="300">
        <f t="shared" si="314"/>
        <v>0</v>
      </c>
      <c r="BN309" s="300">
        <f t="shared" si="315"/>
        <v>0</v>
      </c>
      <c r="BO309" s="300">
        <f t="shared" si="315"/>
        <v>0</v>
      </c>
      <c r="BP309" s="300">
        <f t="shared" si="315"/>
        <v>0</v>
      </c>
      <c r="BQ309" s="300">
        <f t="shared" si="315"/>
        <v>0</v>
      </c>
      <c r="BR309" s="300">
        <f t="shared" si="315"/>
        <v>0</v>
      </c>
      <c r="BS309" s="300">
        <f t="shared" si="315"/>
        <v>0</v>
      </c>
      <c r="BT309" s="300">
        <f t="shared" si="315"/>
        <v>0</v>
      </c>
      <c r="BU309" s="300">
        <f t="shared" si="315"/>
        <v>0</v>
      </c>
      <c r="BV309" s="300">
        <f t="shared" si="315"/>
        <v>0</v>
      </c>
      <c r="BW309" s="300">
        <f t="shared" si="315"/>
        <v>0</v>
      </c>
      <c r="BX309" s="300">
        <f t="shared" si="315"/>
        <v>0</v>
      </c>
      <c r="BY309" s="300">
        <f t="shared" si="315"/>
        <v>0</v>
      </c>
      <c r="BZ309" s="300">
        <f t="shared" si="315"/>
        <v>0</v>
      </c>
      <c r="CA309" s="300">
        <f t="shared" si="315"/>
        <v>0</v>
      </c>
      <c r="CB309" s="300">
        <f t="shared" si="315"/>
        <v>0</v>
      </c>
      <c r="CC309" s="300">
        <f t="shared" si="316"/>
        <v>0</v>
      </c>
      <c r="CD309" s="300">
        <f t="shared" si="316"/>
        <v>0</v>
      </c>
    </row>
    <row r="310" spans="1:82" ht="17.399999999999999" customHeight="1" x14ac:dyDescent="0.25">
      <c r="A310" s="300" t="s">
        <v>242</v>
      </c>
      <c r="B310" s="300">
        <f t="shared" si="314"/>
        <v>-3.4835171192071357E-8</v>
      </c>
      <c r="C310" s="300">
        <f t="shared" si="314"/>
        <v>7.4660845572616097E-7</v>
      </c>
      <c r="D310" s="361">
        <f t="shared" si="314"/>
        <v>3.9953743346932136E-4</v>
      </c>
      <c r="E310" s="361">
        <f t="shared" si="314"/>
        <v>5.7720858554866084E-4</v>
      </c>
      <c r="F310" s="361">
        <f t="shared" si="314"/>
        <v>6.5661654370940958E-4</v>
      </c>
      <c r="G310" s="361">
        <f t="shared" si="314"/>
        <v>7.6389990595848722E-4</v>
      </c>
      <c r="H310" s="361">
        <f t="shared" si="314"/>
        <v>8.7674417211314193E-4</v>
      </c>
      <c r="I310" s="300">
        <f t="shared" si="314"/>
        <v>9.6848693571116584E-4</v>
      </c>
      <c r="J310" s="300">
        <f t="shared" si="314"/>
        <v>1.0577002230418575E-3</v>
      </c>
      <c r="K310" s="300">
        <f t="shared" si="314"/>
        <v>1.143526571986575E-3</v>
      </c>
      <c r="L310" s="300">
        <f t="shared" si="314"/>
        <v>1.2243300108116806E-3</v>
      </c>
      <c r="M310" s="300">
        <f t="shared" si="314"/>
        <v>1.2978083358885506E-3</v>
      </c>
      <c r="N310" s="300">
        <f t="shared" si="314"/>
        <v>1.2020547284821159E-3</v>
      </c>
      <c r="O310" s="300">
        <f t="shared" si="314"/>
        <v>1.2017289329553371E-3</v>
      </c>
      <c r="P310" s="300">
        <f t="shared" si="314"/>
        <v>1.1813375460636433E-3</v>
      </c>
      <c r="Q310" s="300">
        <f t="shared" si="314"/>
        <v>1.1337077084112579E-3</v>
      </c>
      <c r="R310" s="344">
        <f t="shared" si="314"/>
        <v>1.0536496526685202E-3</v>
      </c>
      <c r="S310" s="300">
        <f t="shared" si="314"/>
        <v>8.5410613553560388E-4</v>
      </c>
      <c r="T310" s="300">
        <f t="shared" si="314"/>
        <v>-1.3317636645175934E-3</v>
      </c>
      <c r="U310" s="300">
        <f t="shared" si="314"/>
        <v>-1.6530489180063279E-3</v>
      </c>
      <c r="V310" s="300">
        <f t="shared" si="314"/>
        <v>-1.8631456168644034E-3</v>
      </c>
      <c r="W310" s="300">
        <f t="shared" si="314"/>
        <v>-1.9986085687206945E-3</v>
      </c>
      <c r="X310" s="300">
        <f t="shared" si="314"/>
        <v>-2.0783464219762404E-3</v>
      </c>
      <c r="Y310" s="300">
        <f t="shared" si="314"/>
        <v>-2.1251440152407763E-3</v>
      </c>
      <c r="Z310" s="300">
        <f t="shared" si="314"/>
        <v>-2.1498341992148839E-3</v>
      </c>
      <c r="AA310" s="300">
        <f t="shared" si="314"/>
        <v>-2.1593947168140337E-3</v>
      </c>
      <c r="AB310" s="300">
        <f t="shared" si="314"/>
        <v>-2.1582691508282847E-3</v>
      </c>
      <c r="AC310" s="300">
        <f t="shared" si="314"/>
        <v>-2.1492809456962192E-3</v>
      </c>
      <c r="AD310" s="300">
        <f t="shared" si="314"/>
        <v>-2.1342137144610973E-3</v>
      </c>
      <c r="AE310" s="300">
        <f t="shared" si="314"/>
        <v>-2.1141523973575715E-3</v>
      </c>
      <c r="AF310" s="300">
        <f t="shared" si="314"/>
        <v>-2.0897684940106576E-3</v>
      </c>
      <c r="AG310" s="300">
        <f t="shared" si="314"/>
        <v>-2.0614189144421147E-3</v>
      </c>
      <c r="AH310" s="300">
        <f t="shared" si="314"/>
        <v>-2.0292294540521505E-3</v>
      </c>
      <c r="AI310" s="300">
        <f t="shared" si="314"/>
        <v>-1.9931432746201905E-3</v>
      </c>
      <c r="AJ310" s="300">
        <f t="shared" si="314"/>
        <v>-1.9529527600670171E-3</v>
      </c>
      <c r="AK310" s="300">
        <f t="shared" si="314"/>
        <v>-2.1973130950370123E-3</v>
      </c>
      <c r="AL310" s="300">
        <f t="shared" si="314"/>
        <v>-2.2811465026727484E-3</v>
      </c>
      <c r="AM310" s="300">
        <f t="shared" si="314"/>
        <v>-2.3174780964561048E-3</v>
      </c>
      <c r="AN310" s="300">
        <f t="shared" si="314"/>
        <v>-2.3156815172731271E-3</v>
      </c>
      <c r="AO310" s="300">
        <f t="shared" si="314"/>
        <v>-2.2914918220271474E-3</v>
      </c>
      <c r="AP310" s="300">
        <f t="shared" si="314"/>
        <v>-2.2536345607740982E-3</v>
      </c>
      <c r="AQ310" s="300">
        <f t="shared" si="314"/>
        <v>-2.2067575987227972E-3</v>
      </c>
      <c r="AR310" s="300">
        <f t="shared" si="314"/>
        <v>-2.153370100235974E-3</v>
      </c>
      <c r="AS310" s="300">
        <f t="shared" si="314"/>
        <v>-2.0947404484529253E-3</v>
      </c>
      <c r="AT310" s="300">
        <f t="shared" si="314"/>
        <v>-2.0313893857606402E-3</v>
      </c>
      <c r="AU310" s="300">
        <f t="shared" si="314"/>
        <v>-1.9633768374073268E-3</v>
      </c>
      <c r="AV310" s="300">
        <f t="shared" si="314"/>
        <v>-1.8904732819567949E-3</v>
      </c>
      <c r="AW310" s="300">
        <f t="shared" si="314"/>
        <v>-1.8122666524659214E-3</v>
      </c>
      <c r="AX310" s="300">
        <f t="shared" si="314"/>
        <v>-1.7282353117177296E-3</v>
      </c>
      <c r="AY310" s="300">
        <f t="shared" si="314"/>
        <v>-1.6378062834661034E-3</v>
      </c>
      <c r="AZ310" s="300">
        <f t="shared" si="314"/>
        <v>-1.5404118813499013E-3</v>
      </c>
      <c r="BA310" s="300">
        <f t="shared" si="314"/>
        <v>-1.4355548324949119E-3</v>
      </c>
      <c r="BB310" s="300">
        <f t="shared" si="314"/>
        <v>-1.3228902008670662E-3</v>
      </c>
      <c r="BC310" s="300">
        <f t="shared" si="314"/>
        <v>-1.2023304175876603E-3</v>
      </c>
      <c r="BD310" s="300">
        <f t="shared" si="314"/>
        <v>-1.0741761999205623E-3</v>
      </c>
      <c r="BE310" s="300">
        <f t="shared" si="314"/>
        <v>-9.3927025016593557E-4</v>
      </c>
      <c r="BF310" s="300">
        <f t="shared" si="314"/>
        <v>-7.9916311734562484E-4</v>
      </c>
      <c r="BG310" s="300">
        <f t="shared" si="314"/>
        <v>-7.6377340955846584E-4</v>
      </c>
      <c r="BH310" s="300">
        <f t="shared" si="314"/>
        <v>-7.5886880340580998E-4</v>
      </c>
      <c r="BI310" s="300">
        <f t="shared" si="314"/>
        <v>-7.6429881604112015E-4</v>
      </c>
      <c r="BJ310" s="300">
        <f t="shared" si="314"/>
        <v>-7.7341934941321799E-4</v>
      </c>
      <c r="BK310" s="300">
        <f t="shared" si="314"/>
        <v>-7.8246422874517219E-4</v>
      </c>
      <c r="BL310" s="300">
        <f t="shared" si="314"/>
        <v>-7.893084377879056E-4</v>
      </c>
      <c r="BM310" s="300">
        <f t="shared" si="314"/>
        <v>-7.9296662636874071E-4</v>
      </c>
      <c r="BN310" s="300">
        <f t="shared" si="315"/>
        <v>-7.9320299503704561E-4</v>
      </c>
      <c r="BO310" s="300">
        <f t="shared" si="315"/>
        <v>-7.9022944890150271E-4</v>
      </c>
      <c r="BP310" s="300">
        <f t="shared" si="315"/>
        <v>-7.8449017684767419E-4</v>
      </c>
      <c r="BQ310" s="300">
        <f t="shared" si="315"/>
        <v>-7.7651922977584054E-4</v>
      </c>
      <c r="BR310" s="300">
        <f t="shared" si="315"/>
        <v>-7.6685347633498324E-4</v>
      </c>
      <c r="BS310" s="300">
        <f t="shared" si="315"/>
        <v>-7.5598450280700558E-4</v>
      </c>
      <c r="BT310" s="300">
        <f t="shared" si="315"/>
        <v>-7.4433624021086331E-4</v>
      </c>
      <c r="BU310" s="300">
        <f t="shared" si="315"/>
        <v>-7.3225856174163884E-4</v>
      </c>
      <c r="BV310" s="300">
        <f t="shared" si="315"/>
        <v>-7.2003006814047588E-4</v>
      </c>
      <c r="BW310" s="300">
        <f t="shared" si="315"/>
        <v>-7.0786557886237667E-4</v>
      </c>
      <c r="BX310" s="300">
        <f t="shared" si="315"/>
        <v>-6.9592551274078041E-4</v>
      </c>
      <c r="BY310" s="300">
        <f t="shared" si="315"/>
        <v>-6.8432549102970253E-4</v>
      </c>
      <c r="BZ310" s="300">
        <f t="shared" si="315"/>
        <v>-6.731452568736751E-4</v>
      </c>
      <c r="CA310" s="300">
        <f t="shared" si="315"/>
        <v>-6.6243648823693935E-4</v>
      </c>
      <c r="CB310" s="300">
        <f t="shared" si="315"/>
        <v>-6.5222937325082331E-4</v>
      </c>
      <c r="CC310" s="300">
        <f t="shared" si="316"/>
        <v>-6.4253798242130955E-4</v>
      </c>
      <c r="CD310" s="300">
        <f t="shared" si="316"/>
        <v>-6.3336455623819177E-4</v>
      </c>
    </row>
    <row r="311" spans="1:82" ht="17.399999999999999" customHeight="1" x14ac:dyDescent="0.25">
      <c r="A311" s="300" t="s">
        <v>243</v>
      </c>
      <c r="B311" s="300">
        <f t="shared" si="314"/>
        <v>-3.4778913526878341E-8</v>
      </c>
      <c r="C311" s="300">
        <f t="shared" si="314"/>
        <v>7.4656022164276692E-7</v>
      </c>
      <c r="D311" s="361">
        <f t="shared" si="314"/>
        <v>-2.3434697415170014E-5</v>
      </c>
      <c r="E311" s="361">
        <f t="shared" si="314"/>
        <v>-6.0271614074070001E-6</v>
      </c>
      <c r="F311" s="361">
        <f t="shared" si="314"/>
        <v>4.0850511315859706E-6</v>
      </c>
      <c r="G311" s="361">
        <f t="shared" si="314"/>
        <v>-7.3355028902266639E-6</v>
      </c>
      <c r="H311" s="361">
        <f t="shared" si="314"/>
        <v>-3.0936131610870277E-5</v>
      </c>
      <c r="I311" s="300">
        <f t="shared" si="314"/>
        <v>-6.5178929709031053E-5</v>
      </c>
      <c r="J311" s="300">
        <f t="shared" si="314"/>
        <v>-1.134914441920376E-4</v>
      </c>
      <c r="K311" s="300">
        <f t="shared" si="314"/>
        <v>-1.7595625023580919E-4</v>
      </c>
      <c r="L311" s="300">
        <f t="shared" si="314"/>
        <v>-2.5332799579969034E-4</v>
      </c>
      <c r="M311" s="300">
        <f t="shared" si="314"/>
        <v>-3.4662929878737092E-4</v>
      </c>
      <c r="N311" s="300">
        <f t="shared" si="314"/>
        <v>-4.4593006119553191E-4</v>
      </c>
      <c r="O311" s="300">
        <f t="shared" si="314"/>
        <v>-5.8075353445430355E-4</v>
      </c>
      <c r="P311" s="300">
        <f t="shared" si="314"/>
        <v>-7.2672775673754408E-4</v>
      </c>
      <c r="Q311" s="300">
        <f t="shared" si="314"/>
        <v>-8.8574460002088795E-4</v>
      </c>
      <c r="R311" s="344">
        <f t="shared" si="314"/>
        <v>-1.0585787411417913E-3</v>
      </c>
      <c r="S311" s="300">
        <f t="shared" si="314"/>
        <v>-1.236578180009329E-3</v>
      </c>
      <c r="T311" s="300">
        <f t="shared" si="314"/>
        <v>-1.2965561707992679E-3</v>
      </c>
      <c r="U311" s="300">
        <f t="shared" si="314"/>
        <v>-1.6142281801925229E-3</v>
      </c>
      <c r="V311" s="300">
        <f t="shared" si="314"/>
        <v>-1.8205827611790237E-3</v>
      </c>
      <c r="W311" s="300">
        <f t="shared" si="314"/>
        <v>-1.9521985971502342E-3</v>
      </c>
      <c r="X311" s="300">
        <f t="shared" si="314"/>
        <v>-2.0341326049743147E-3</v>
      </c>
      <c r="Y311" s="300">
        <f t="shared" si="314"/>
        <v>-2.0829564872298922E-3</v>
      </c>
      <c r="Z311" s="300">
        <f t="shared" si="314"/>
        <v>-2.1095160927813161E-3</v>
      </c>
      <c r="AA311" s="300">
        <f t="shared" si="314"/>
        <v>-2.1208152507740108E-3</v>
      </c>
      <c r="AB311" s="300">
        <f t="shared" si="314"/>
        <v>-2.121322813218196E-3</v>
      </c>
      <c r="AC311" s="300">
        <f t="shared" si="314"/>
        <v>-2.1138831986116102E-3</v>
      </c>
      <c r="AD311" s="300">
        <f t="shared" si="314"/>
        <v>-2.1002987579487042E-3</v>
      </c>
      <c r="AE311" s="300">
        <f t="shared" si="314"/>
        <v>-2.081697442362529E-3</v>
      </c>
      <c r="AF311" s="300">
        <f t="shared" si="314"/>
        <v>-2.0587541031171774E-3</v>
      </c>
      <c r="AG311" s="300">
        <f t="shared" si="314"/>
        <v>-2.0318293727721315E-3</v>
      </c>
      <c r="AH311" s="300">
        <f t="shared" si="314"/>
        <v>-2.0010517694998287E-3</v>
      </c>
      <c r="AI311" s="300">
        <f t="shared" si="314"/>
        <v>-1.9663685466724257E-3</v>
      </c>
      <c r="AJ311" s="300">
        <f t="shared" si="314"/>
        <v>-1.9275752285622394E-3</v>
      </c>
      <c r="AK311" s="300">
        <f t="shared" si="314"/>
        <v>-2.1680390375347081E-3</v>
      </c>
      <c r="AL311" s="300">
        <f t="shared" si="314"/>
        <v>-2.2517689314829337E-3</v>
      </c>
      <c r="AM311" s="300">
        <f t="shared" si="314"/>
        <v>-2.2920787080757954E-3</v>
      </c>
      <c r="AN311" s="300">
        <f t="shared" si="314"/>
        <v>-2.2913565136815084E-3</v>
      </c>
      <c r="AO311" s="300">
        <f t="shared" si="314"/>
        <v>-2.268389521163261E-3</v>
      </c>
      <c r="AP311" s="300">
        <f t="shared" si="314"/>
        <v>-2.2317831298721558E-3</v>
      </c>
      <c r="AQ311" s="300">
        <f t="shared" si="314"/>
        <v>-2.1861415803056117E-3</v>
      </c>
      <c r="AR311" s="300">
        <f t="shared" si="314"/>
        <v>-2.1339606355311735E-3</v>
      </c>
      <c r="AS311" s="300">
        <f t="shared" si="314"/>
        <v>-2.0765076191603393E-3</v>
      </c>
      <c r="AT311" s="300">
        <f t="shared" si="314"/>
        <v>-2.0143069445146544E-3</v>
      </c>
      <c r="AU311" s="300">
        <f t="shared" si="314"/>
        <v>-1.9474236788522559E-3</v>
      </c>
      <c r="AV311" s="300">
        <f t="shared" si="314"/>
        <v>-1.8756335687569736E-3</v>
      </c>
      <c r="AW311" s="300">
        <f t="shared" si="314"/>
        <v>-1.7985294033332488E-3</v>
      </c>
      <c r="AX311" s="300">
        <f t="shared" si="314"/>
        <v>-1.7155937496620144E-3</v>
      </c>
      <c r="AY311" s="300">
        <f t="shared" si="314"/>
        <v>-1.6262570132635767E-3</v>
      </c>
      <c r="AZ311" s="300">
        <f t="shared" si="314"/>
        <v>-1.5299538600713758E-3</v>
      </c>
      <c r="BA311" s="300">
        <f t="shared" si="314"/>
        <v>-1.426188045273169E-3</v>
      </c>
      <c r="BB311" s="300">
        <f t="shared" si="314"/>
        <v>-1.3146139304544002E-3</v>
      </c>
      <c r="BC311" s="300">
        <f t="shared" si="314"/>
        <v>-1.1951409942114744E-3</v>
      </c>
      <c r="BD311" s="300">
        <f t="shared" si="314"/>
        <v>-1.0680641473840291E-3</v>
      </c>
      <c r="BE311" s="300">
        <f t="shared" si="314"/>
        <v>-9.3421681489258557E-4</v>
      </c>
      <c r="BF311" s="300">
        <f t="shared" si="314"/>
        <v>-7.951362768366943E-4</v>
      </c>
      <c r="BG311" s="300">
        <f t="shared" si="314"/>
        <v>-7.6029941249411426E-4</v>
      </c>
      <c r="BH311" s="300">
        <f t="shared" si="314"/>
        <v>-7.5534239674790449E-4</v>
      </c>
      <c r="BI311" s="300">
        <f t="shared" si="314"/>
        <v>-7.6073269858989434E-4</v>
      </c>
      <c r="BJ311" s="300">
        <f t="shared" si="314"/>
        <v>-7.6984523588985443E-4</v>
      </c>
      <c r="BK311" s="300">
        <f t="shared" si="314"/>
        <v>-7.7891676436014912E-4</v>
      </c>
      <c r="BL311" s="300">
        <f t="shared" si="314"/>
        <v>-7.8581939214472651E-4</v>
      </c>
      <c r="BM311" s="300">
        <f>+BM255/BM191-1</f>
        <v>-7.8956212327452313E-4</v>
      </c>
      <c r="BN311" s="300">
        <f t="shared" si="315"/>
        <v>-7.8990263160128027E-4</v>
      </c>
      <c r="BO311" s="300">
        <f t="shared" si="315"/>
        <v>-7.870465696570017E-4</v>
      </c>
      <c r="BP311" s="300">
        <f t="shared" si="315"/>
        <v>-7.8143273249042799E-4</v>
      </c>
      <c r="BQ311" s="300">
        <f t="shared" si="315"/>
        <v>-7.7359083750949686E-4</v>
      </c>
      <c r="BR311" s="300">
        <f t="shared" si="315"/>
        <v>-7.6405446047056458E-4</v>
      </c>
      <c r="BS311" s="300">
        <f t="shared" si="315"/>
        <v>-7.5331280745150053E-4</v>
      </c>
      <c r="BT311" s="300">
        <f t="shared" si="315"/>
        <v>-7.4178817658510088E-4</v>
      </c>
      <c r="BU311" s="300">
        <f t="shared" si="315"/>
        <v>-7.2982939096788435E-4</v>
      </c>
      <c r="BV311" s="300">
        <f t="shared" si="315"/>
        <v>-7.1771443871371243E-4</v>
      </c>
      <c r="BW311" s="300">
        <f t="shared" si="315"/>
        <v>-7.0565784435816514E-4</v>
      </c>
      <c r="BX311" s="300">
        <f t="shared" si="315"/>
        <v>-6.9381995515982453E-4</v>
      </c>
      <c r="BY311" s="300">
        <f t="shared" si="315"/>
        <v>-6.8231647246219662E-4</v>
      </c>
      <c r="BZ311" s="300">
        <f t="shared" si="315"/>
        <v>-6.7122731808710867E-4</v>
      </c>
      <c r="CA311" s="300">
        <f t="shared" si="315"/>
        <v>-6.6060440891069216E-4</v>
      </c>
      <c r="CB311" s="300">
        <f t="shared" si="315"/>
        <v>-6.5047820515984345E-4</v>
      </c>
      <c r="CC311" s="300">
        <f t="shared" si="316"/>
        <v>-6.4086306398070114E-4</v>
      </c>
      <c r="CD311" s="300">
        <f t="shared" si="316"/>
        <v>-6.3176151448673945E-4</v>
      </c>
    </row>
    <row r="312" spans="1:82" ht="17.399999999999999" customHeight="1" x14ac:dyDescent="0.25">
      <c r="A312" s="300" t="s">
        <v>244</v>
      </c>
      <c r="B312" s="300">
        <f t="shared" ref="B312:BM315" si="317">+B256/B192-1</f>
        <v>-3.4758514955157693E-8</v>
      </c>
      <c r="C312" s="300">
        <f t="shared" si="317"/>
        <v>7.4678326833499398E-7</v>
      </c>
      <c r="D312" s="361">
        <f t="shared" si="317"/>
        <v>3.9953717575191838E-4</v>
      </c>
      <c r="E312" s="361">
        <f t="shared" si="317"/>
        <v>5.7720838603314562E-4</v>
      </c>
      <c r="F312" s="361">
        <f t="shared" si="317"/>
        <v>6.5661631815583377E-4</v>
      </c>
      <c r="G312" s="361">
        <f t="shared" si="317"/>
        <v>7.6389996986425679E-4</v>
      </c>
      <c r="H312" s="361">
        <f t="shared" si="317"/>
        <v>8.7674416468730421E-4</v>
      </c>
      <c r="I312" s="300">
        <f t="shared" si="317"/>
        <v>9.6848713695529831E-4</v>
      </c>
      <c r="J312" s="300">
        <f t="shared" si="317"/>
        <v>1.0577002558562754E-3</v>
      </c>
      <c r="K312" s="300">
        <f t="shared" si="317"/>
        <v>1.1435263563099873E-3</v>
      </c>
      <c r="L312" s="300">
        <f t="shared" si="317"/>
        <v>1.2243302108372323E-3</v>
      </c>
      <c r="M312" s="300">
        <f t="shared" si="317"/>
        <v>1.2978085214923052E-3</v>
      </c>
      <c r="N312" s="300">
        <f t="shared" si="317"/>
        <v>1.2020545327637855E-3</v>
      </c>
      <c r="O312" s="300">
        <f t="shared" si="317"/>
        <v>1.2017286866781163E-3</v>
      </c>
      <c r="P312" s="300">
        <f t="shared" si="317"/>
        <v>1.1813375736278164E-3</v>
      </c>
      <c r="Q312" s="300">
        <f t="shared" si="317"/>
        <v>1.1337077416873065E-3</v>
      </c>
      <c r="R312" s="344">
        <f t="shared" si="317"/>
        <v>1.0536497100464004E-3</v>
      </c>
      <c r="S312" s="300">
        <f t="shared" si="317"/>
        <v>8.5410592415979814E-4</v>
      </c>
      <c r="T312" s="300">
        <f t="shared" si="317"/>
        <v>-1.3317638428270717E-3</v>
      </c>
      <c r="U312" s="300">
        <f t="shared" si="317"/>
        <v>-1.6530489977304441E-3</v>
      </c>
      <c r="V312" s="300">
        <f t="shared" si="317"/>
        <v>-1.8631457203643897E-3</v>
      </c>
      <c r="W312" s="300">
        <f t="shared" si="317"/>
        <v>-1.9986083523790832E-3</v>
      </c>
      <c r="X312" s="300">
        <f t="shared" si="317"/>
        <v>-2.0783462765820993E-3</v>
      </c>
      <c r="Y312" s="300">
        <f t="shared" si="317"/>
        <v>-2.1251442456877712E-3</v>
      </c>
      <c r="Z312" s="300">
        <f t="shared" si="317"/>
        <v>-2.1498343937582653E-3</v>
      </c>
      <c r="AA312" s="300">
        <f t="shared" si="317"/>
        <v>-2.1593949413306612E-3</v>
      </c>
      <c r="AB312" s="300">
        <f t="shared" si="317"/>
        <v>-2.1582693088476601E-3</v>
      </c>
      <c r="AC312" s="300">
        <f t="shared" si="317"/>
        <v>-2.1492811576289128E-3</v>
      </c>
      <c r="AD312" s="300">
        <f t="shared" si="317"/>
        <v>-2.1342134950175229E-3</v>
      </c>
      <c r="AE312" s="300">
        <f t="shared" si="317"/>
        <v>-2.1141525643086911E-3</v>
      </c>
      <c r="AF312" s="300">
        <f t="shared" si="317"/>
        <v>-2.0897686448241304E-3</v>
      </c>
      <c r="AG312" s="300">
        <f t="shared" si="317"/>
        <v>-2.0614191225822864E-3</v>
      </c>
      <c r="AH312" s="300">
        <f t="shared" si="317"/>
        <v>-2.0292292077359608E-3</v>
      </c>
      <c r="AI312" s="300">
        <f t="shared" si="317"/>
        <v>-1.9931431435692426E-3</v>
      </c>
      <c r="AJ312" s="300">
        <f t="shared" si="317"/>
        <v>-1.9529525519820234E-3</v>
      </c>
      <c r="AK312" s="300">
        <f t="shared" si="317"/>
        <v>-2.1973130503587512E-3</v>
      </c>
      <c r="AL312" s="300">
        <f t="shared" si="317"/>
        <v>-2.281146308935722E-3</v>
      </c>
      <c r="AM312" s="300">
        <f t="shared" si="317"/>
        <v>-2.3174780963944874E-3</v>
      </c>
      <c r="AN312" s="300">
        <f t="shared" si="317"/>
        <v>-2.315681517128132E-3</v>
      </c>
      <c r="AO312" s="300">
        <f t="shared" si="317"/>
        <v>-2.2914918220191538E-3</v>
      </c>
      <c r="AP312" s="300">
        <f t="shared" si="317"/>
        <v>-2.2536345608574759E-3</v>
      </c>
      <c r="AQ312" s="300">
        <f t="shared" si="317"/>
        <v>-2.2067575987054777E-3</v>
      </c>
      <c r="AR312" s="300">
        <f t="shared" si="317"/>
        <v>-2.1533701003266792E-3</v>
      </c>
      <c r="AS312" s="300">
        <f t="shared" si="317"/>
        <v>-2.0947404485071042E-3</v>
      </c>
      <c r="AT312" s="300">
        <f t="shared" si="317"/>
        <v>-2.0313893857736298E-3</v>
      </c>
      <c r="AU312" s="300">
        <f t="shared" si="317"/>
        <v>-1.9633768373892302E-3</v>
      </c>
      <c r="AV312" s="300">
        <f t="shared" si="317"/>
        <v>-1.8904732819359227E-3</v>
      </c>
      <c r="AW312" s="300">
        <f t="shared" si="317"/>
        <v>-1.8122666524100772E-3</v>
      </c>
      <c r="AX312" s="300">
        <f t="shared" si="317"/>
        <v>-1.7282353117689109E-3</v>
      </c>
      <c r="AY312" s="300">
        <f t="shared" si="317"/>
        <v>-1.6378062834150331E-3</v>
      </c>
      <c r="AZ312" s="300">
        <f t="shared" si="317"/>
        <v>-1.5404118813466816E-3</v>
      </c>
      <c r="BA312" s="300">
        <f t="shared" si="317"/>
        <v>-1.4355548325150069E-3</v>
      </c>
      <c r="BB312" s="300">
        <f t="shared" si="317"/>
        <v>-1.3228902008680654E-3</v>
      </c>
      <c r="BC312" s="300">
        <f t="shared" si="317"/>
        <v>-1.2023304175393656E-3</v>
      </c>
      <c r="BD312" s="300">
        <f t="shared" si="317"/>
        <v>-1.0741761998731558E-3</v>
      </c>
      <c r="BE312" s="300">
        <f t="shared" si="317"/>
        <v>-9.3927025016171672E-4</v>
      </c>
      <c r="BF312" s="300">
        <f t="shared" si="317"/>
        <v>-7.991631173728253E-4</v>
      </c>
      <c r="BG312" s="300">
        <f t="shared" si="317"/>
        <v>-7.6377340958233564E-4</v>
      </c>
      <c r="BH312" s="300">
        <f t="shared" si="317"/>
        <v>-7.5886880344866459E-4</v>
      </c>
      <c r="BI312" s="300">
        <f t="shared" si="317"/>
        <v>-7.6429881602713134E-4</v>
      </c>
      <c r="BJ312" s="300">
        <f t="shared" si="317"/>
        <v>-7.7341934942354307E-4</v>
      </c>
      <c r="BK312" s="300">
        <f t="shared" si="317"/>
        <v>-7.8246422873362587E-4</v>
      </c>
      <c r="BL312" s="300">
        <f t="shared" si="317"/>
        <v>-7.8930843778823867E-4</v>
      </c>
      <c r="BM312" s="300">
        <f t="shared" si="317"/>
        <v>-7.9296662636507698E-4</v>
      </c>
      <c r="BN312" s="300">
        <f t="shared" si="315"/>
        <v>-7.9320299504503922E-4</v>
      </c>
      <c r="BO312" s="300">
        <f t="shared" si="315"/>
        <v>-7.9022944888462732E-4</v>
      </c>
      <c r="BP312" s="300">
        <f t="shared" si="315"/>
        <v>-7.8449017685122691E-4</v>
      </c>
      <c r="BQ312" s="300">
        <f t="shared" si="315"/>
        <v>-7.7651922977006738E-4</v>
      </c>
      <c r="BR312" s="300">
        <f t="shared" si="315"/>
        <v>-7.66853476343754E-4</v>
      </c>
      <c r="BS312" s="300">
        <f t="shared" si="315"/>
        <v>-7.5598450280123242E-4</v>
      </c>
      <c r="BT312" s="300">
        <f t="shared" si="315"/>
        <v>-7.4433624022596234E-4</v>
      </c>
      <c r="BU312" s="300">
        <f t="shared" si="315"/>
        <v>-7.3225856174119475E-4</v>
      </c>
      <c r="BV312" s="300">
        <f t="shared" si="315"/>
        <v>-7.2003006815346549E-4</v>
      </c>
      <c r="BW312" s="300">
        <f t="shared" si="315"/>
        <v>-7.0786557886526325E-4</v>
      </c>
      <c r="BX312" s="300">
        <f t="shared" si="315"/>
        <v>-6.9592551273522929E-4</v>
      </c>
      <c r="BY312" s="300">
        <f t="shared" si="315"/>
        <v>-6.8432549101460349E-4</v>
      </c>
      <c r="BZ312" s="300">
        <f t="shared" si="315"/>
        <v>-6.7314525686312798E-4</v>
      </c>
      <c r="CA312" s="300">
        <f t="shared" si="315"/>
        <v>-6.6243648822950085E-4</v>
      </c>
      <c r="CB312" s="300">
        <f t="shared" si="315"/>
        <v>-6.5222937324249664E-4</v>
      </c>
      <c r="CC312" s="300">
        <f t="shared" si="316"/>
        <v>-6.4253798241820093E-4</v>
      </c>
      <c r="CD312" s="300">
        <f t="shared" si="316"/>
        <v>-6.3336455623319576E-4</v>
      </c>
    </row>
    <row r="313" spans="1:82" ht="17.399999999999999" customHeight="1" x14ac:dyDescent="0.25">
      <c r="A313" s="300" t="s">
        <v>245</v>
      </c>
      <c r="B313" s="300">
        <f t="shared" si="317"/>
        <v>-3.4761567735408505E-8</v>
      </c>
      <c r="C313" s="300">
        <f t="shared" si="317"/>
        <v>7.4678700445751645E-7</v>
      </c>
      <c r="D313" s="361">
        <f t="shared" si="317"/>
        <v>3.9953717348217843E-4</v>
      </c>
      <c r="E313" s="361">
        <f t="shared" si="317"/>
        <v>5.7720838590924473E-4</v>
      </c>
      <c r="F313" s="361">
        <f t="shared" si="317"/>
        <v>6.566163176049411E-4</v>
      </c>
      <c r="G313" s="361">
        <f t="shared" si="317"/>
        <v>7.6389997171766311E-4</v>
      </c>
      <c r="H313" s="361">
        <f t="shared" si="317"/>
        <v>8.76744165358323E-4</v>
      </c>
      <c r="I313" s="300">
        <f t="shared" si="317"/>
        <v>9.684871370463366E-4</v>
      </c>
      <c r="J313" s="300">
        <f t="shared" si="317"/>
        <v>1.0577002549858605E-3</v>
      </c>
      <c r="K313" s="300">
        <f t="shared" si="317"/>
        <v>1.1435263567456389E-3</v>
      </c>
      <c r="L313" s="300">
        <f t="shared" si="317"/>
        <v>1.2243302109009591E-3</v>
      </c>
      <c r="M313" s="300">
        <f t="shared" si="317"/>
        <v>1.2978085228894098E-3</v>
      </c>
      <c r="N313" s="300">
        <f t="shared" si="317"/>
        <v>1.2020545315007958E-3</v>
      </c>
      <c r="O313" s="300">
        <f t="shared" si="317"/>
        <v>1.2017286863190701E-3</v>
      </c>
      <c r="P313" s="300">
        <f t="shared" si="317"/>
        <v>1.1813375743092713E-3</v>
      </c>
      <c r="Q313" s="300">
        <f t="shared" si="317"/>
        <v>1.1337077413251517E-3</v>
      </c>
      <c r="R313" s="344">
        <f t="shared" si="317"/>
        <v>1.0536497098110331E-3</v>
      </c>
      <c r="S313" s="300">
        <f t="shared" si="317"/>
        <v>8.5410592457146883E-4</v>
      </c>
      <c r="T313" s="300">
        <f t="shared" si="317"/>
        <v>-1.3317638432246426E-3</v>
      </c>
      <c r="U313" s="300">
        <f t="shared" si="317"/>
        <v>-1.6530489976958052E-3</v>
      </c>
      <c r="V313" s="300">
        <f t="shared" si="317"/>
        <v>-1.8631457205026125E-3</v>
      </c>
      <c r="W313" s="300">
        <f t="shared" si="317"/>
        <v>-1.9986083527631093E-3</v>
      </c>
      <c r="X313" s="300">
        <f t="shared" si="317"/>
        <v>-2.0783462764470961E-3</v>
      </c>
      <c r="Y313" s="300">
        <f t="shared" si="317"/>
        <v>-2.1251442457780323E-3</v>
      </c>
      <c r="Z313" s="300">
        <f t="shared" si="317"/>
        <v>-2.1498343937457198E-3</v>
      </c>
      <c r="AA313" s="300">
        <f t="shared" si="317"/>
        <v>-2.1593949415608105E-3</v>
      </c>
      <c r="AB313" s="300">
        <f t="shared" si="317"/>
        <v>-2.1582693086121818E-3</v>
      </c>
      <c r="AC313" s="300">
        <f t="shared" si="317"/>
        <v>-2.1492811579179039E-3</v>
      </c>
      <c r="AD313" s="300">
        <f t="shared" si="317"/>
        <v>-2.1342134947321956E-3</v>
      </c>
      <c r="AE313" s="300">
        <f t="shared" si="317"/>
        <v>-2.1141525642570658E-3</v>
      </c>
      <c r="AF313" s="300">
        <f t="shared" si="317"/>
        <v>-2.0897686447780561E-3</v>
      </c>
      <c r="AG313" s="300">
        <f t="shared" si="317"/>
        <v>-2.0614191227927847E-3</v>
      </c>
      <c r="AH313" s="300">
        <f t="shared" si="317"/>
        <v>-2.0292292076617979E-3</v>
      </c>
      <c r="AI313" s="300">
        <f t="shared" si="317"/>
        <v>-1.9931431433782842E-3</v>
      </c>
      <c r="AJ313" s="300">
        <f t="shared" si="317"/>
        <v>-1.9529525518959812E-3</v>
      </c>
      <c r="AK313" s="300">
        <f t="shared" si="317"/>
        <v>-2.1973130503017968E-3</v>
      </c>
      <c r="AL313" s="300">
        <f t="shared" si="317"/>
        <v>-2.281146309104809E-3</v>
      </c>
      <c r="AM313" s="300">
        <f t="shared" si="317"/>
        <v>-2.3174780964226871E-3</v>
      </c>
      <c r="AN313" s="300">
        <f t="shared" si="317"/>
        <v>-2.3156815172654666E-3</v>
      </c>
      <c r="AO313" s="300">
        <f t="shared" si="317"/>
        <v>-2.2914918220163782E-3</v>
      </c>
      <c r="AP313" s="300">
        <f t="shared" si="317"/>
        <v>-2.2536345607409025E-3</v>
      </c>
      <c r="AQ313" s="300">
        <f t="shared" si="317"/>
        <v>-2.2067575987013699E-3</v>
      </c>
      <c r="AR313" s="300">
        <f t="shared" si="317"/>
        <v>-2.1533701002303118E-3</v>
      </c>
      <c r="AS313" s="300">
        <f t="shared" si="317"/>
        <v>-2.094740448431831E-3</v>
      </c>
      <c r="AT313" s="300">
        <f t="shared" si="317"/>
        <v>-2.0313893857384357E-3</v>
      </c>
      <c r="AU313" s="300">
        <f t="shared" si="317"/>
        <v>-1.9633768374168747E-3</v>
      </c>
      <c r="AV313" s="300">
        <f t="shared" si="317"/>
        <v>-1.8904732819611247E-3</v>
      </c>
      <c r="AW313" s="300">
        <f t="shared" si="317"/>
        <v>-1.8122666524560405E-3</v>
      </c>
      <c r="AX313" s="300">
        <f t="shared" si="317"/>
        <v>-1.7282353117235028E-3</v>
      </c>
      <c r="AY313" s="300">
        <f t="shared" si="317"/>
        <v>-1.6378062834540019E-3</v>
      </c>
      <c r="AZ313" s="300">
        <f t="shared" si="317"/>
        <v>-1.5404118813466816E-3</v>
      </c>
      <c r="BA313" s="300">
        <f t="shared" si="317"/>
        <v>-1.4355548324890277E-3</v>
      </c>
      <c r="BB313" s="300">
        <f t="shared" si="317"/>
        <v>-1.3228902008599608E-3</v>
      </c>
      <c r="BC313" s="300">
        <f t="shared" si="317"/>
        <v>-1.2023304175826643E-3</v>
      </c>
      <c r="BD313" s="300">
        <f t="shared" si="317"/>
        <v>-1.0741761999143451E-3</v>
      </c>
      <c r="BE313" s="300">
        <f t="shared" si="317"/>
        <v>-9.39270250173041E-4</v>
      </c>
      <c r="BF313" s="300">
        <f t="shared" si="317"/>
        <v>-7.9916311733685408E-4</v>
      </c>
      <c r="BG313" s="300">
        <f t="shared" si="317"/>
        <v>-7.6377340956168549E-4</v>
      </c>
      <c r="BH313" s="300">
        <f t="shared" si="317"/>
        <v>-7.5886880341180518E-4</v>
      </c>
      <c r="BI313" s="300">
        <f t="shared" si="317"/>
        <v>-7.6429881604023198E-4</v>
      </c>
      <c r="BJ313" s="300">
        <f t="shared" si="317"/>
        <v>-7.7341934941588253E-4</v>
      </c>
      <c r="BK313" s="300">
        <f t="shared" si="317"/>
        <v>-7.8246422874228561E-4</v>
      </c>
      <c r="BL313" s="300">
        <f t="shared" si="317"/>
        <v>-7.893084377933457E-4</v>
      </c>
      <c r="BM313" s="300">
        <f t="shared" si="317"/>
        <v>-7.929666263631896E-4</v>
      </c>
      <c r="BN313" s="300">
        <f t="shared" si="315"/>
        <v>-7.9320299503704561E-4</v>
      </c>
      <c r="BO313" s="300">
        <f t="shared" si="315"/>
        <v>-7.9022944889872715E-4</v>
      </c>
      <c r="BP313" s="300">
        <f t="shared" si="315"/>
        <v>-7.8449017685255917E-4</v>
      </c>
      <c r="BQ313" s="300">
        <f t="shared" si="315"/>
        <v>-7.7651922977262089E-4</v>
      </c>
      <c r="BR313" s="300">
        <f t="shared" si="315"/>
        <v>-7.6685347633198564E-4</v>
      </c>
      <c r="BS313" s="300">
        <f t="shared" si="315"/>
        <v>-7.5598450280278673E-4</v>
      </c>
      <c r="BT313" s="300">
        <f t="shared" si="315"/>
        <v>-7.4433624021008615E-4</v>
      </c>
      <c r="BU313" s="300">
        <f t="shared" si="315"/>
        <v>-7.3225856174652382E-4</v>
      </c>
      <c r="BV313" s="300">
        <f t="shared" si="315"/>
        <v>-7.2003006813892156E-4</v>
      </c>
      <c r="BW313" s="300">
        <f t="shared" si="315"/>
        <v>-7.0786557886270973E-4</v>
      </c>
      <c r="BX313" s="300">
        <f t="shared" si="315"/>
        <v>-6.9592551274333392E-4</v>
      </c>
      <c r="BY313" s="300">
        <f t="shared" si="315"/>
        <v>-6.8432549102603879E-4</v>
      </c>
      <c r="BZ313" s="300">
        <f t="shared" si="315"/>
        <v>-6.7314525687145466E-4</v>
      </c>
      <c r="CA313" s="300">
        <f t="shared" si="315"/>
        <v>-6.6243648823938184E-4</v>
      </c>
      <c r="CB313" s="300">
        <f t="shared" si="315"/>
        <v>-6.5222937324938002E-4</v>
      </c>
      <c r="CC313" s="300">
        <f t="shared" si="316"/>
        <v>-6.4253798242019933E-4</v>
      </c>
      <c r="CD313" s="300">
        <f t="shared" si="316"/>
        <v>-6.3336455623919097E-4</v>
      </c>
    </row>
    <row r="314" spans="1:82" ht="17.399999999999999" customHeight="1" x14ac:dyDescent="0.25">
      <c r="A314" s="300" t="s">
        <v>246</v>
      </c>
      <c r="B314" s="300">
        <f t="shared" si="317"/>
        <v>6.4119851814758988E-6</v>
      </c>
      <c r="C314" s="300">
        <f t="shared" si="317"/>
        <v>-1.0604860209073586E-4</v>
      </c>
      <c r="D314" s="361">
        <f t="shared" si="317"/>
        <v>2.8163027582728262E-3</v>
      </c>
      <c r="E314" s="361">
        <f t="shared" si="317"/>
        <v>6.7667870354946036E-3</v>
      </c>
      <c r="F314" s="361">
        <f t="shared" si="317"/>
        <v>1.0293862819769295E-2</v>
      </c>
      <c r="G314" s="361">
        <f t="shared" si="317"/>
        <v>1.3620514839211229E-2</v>
      </c>
      <c r="H314" s="361">
        <f t="shared" si="317"/>
        <v>1.6960508170166033E-2</v>
      </c>
      <c r="I314" s="300">
        <f t="shared" si="317"/>
        <v>2.0373406194605703E-2</v>
      </c>
      <c r="J314" s="300">
        <f t="shared" si="317"/>
        <v>2.3901653200557149E-2</v>
      </c>
      <c r="K314" s="300">
        <f t="shared" si="317"/>
        <v>2.7618078879415586E-2</v>
      </c>
      <c r="L314" s="300">
        <f t="shared" si="317"/>
        <v>3.158658372153611E-2</v>
      </c>
      <c r="M314" s="300">
        <f t="shared" si="317"/>
        <v>3.5862001779246588E-2</v>
      </c>
      <c r="N314" s="300">
        <f t="shared" si="317"/>
        <v>3.9951303520757264E-2</v>
      </c>
      <c r="O314" s="300">
        <f t="shared" si="317"/>
        <v>4.4284265326741012E-2</v>
      </c>
      <c r="P314" s="300">
        <f t="shared" si="317"/>
        <v>4.8960459004133261E-2</v>
      </c>
      <c r="Q314" s="300">
        <f t="shared" si="317"/>
        <v>5.403210876451503E-2</v>
      </c>
      <c r="R314" s="344">
        <f t="shared" si="317"/>
        <v>5.9559790225348186E-2</v>
      </c>
      <c r="S314" s="300">
        <f t="shared" si="317"/>
        <v>6.5545303638744778E-2</v>
      </c>
      <c r="T314" s="300">
        <f t="shared" si="317"/>
        <v>6.6355554602636202E-2</v>
      </c>
      <c r="U314" s="300">
        <f t="shared" si="317"/>
        <v>6.6666403980012001E-2</v>
      </c>
      <c r="V314" s="300">
        <f t="shared" si="317"/>
        <v>6.7530847889994305E-2</v>
      </c>
      <c r="W314" s="300">
        <f t="shared" si="317"/>
        <v>6.9248152464834511E-2</v>
      </c>
      <c r="X314" s="300">
        <f t="shared" si="317"/>
        <v>7.129690992735882E-2</v>
      </c>
      <c r="Y314" s="300">
        <f t="shared" si="317"/>
        <v>7.3463099205918869E-2</v>
      </c>
      <c r="Z314" s="300">
        <f t="shared" si="317"/>
        <v>7.5724629144248157E-2</v>
      </c>
      <c r="AA314" s="300">
        <f t="shared" si="317"/>
        <v>7.8097816012917098E-2</v>
      </c>
      <c r="AB314" s="300">
        <f t="shared" si="317"/>
        <v>8.0606503095185911E-2</v>
      </c>
      <c r="AC314" s="300">
        <f t="shared" si="317"/>
        <v>8.3279492597811755E-2</v>
      </c>
      <c r="AD314" s="300">
        <f t="shared" si="317"/>
        <v>8.6152024205524036E-2</v>
      </c>
      <c r="AE314" s="300">
        <f t="shared" si="317"/>
        <v>8.9264498787066771E-2</v>
      </c>
      <c r="AF314" s="300">
        <f t="shared" si="317"/>
        <v>9.2665366790250392E-2</v>
      </c>
      <c r="AG314" s="300">
        <f t="shared" si="317"/>
        <v>9.6412434815235981E-2</v>
      </c>
      <c r="AH314" s="300">
        <f t="shared" si="317"/>
        <v>0.10057441310359949</v>
      </c>
      <c r="AI314" s="300">
        <f t="shared" si="317"/>
        <v>0.1052331881735431</v>
      </c>
      <c r="AJ314" s="300">
        <f t="shared" si="317"/>
        <v>0.11048688479013413</v>
      </c>
      <c r="AK314" s="300">
        <f t="shared" si="317"/>
        <v>0.14215411363838704</v>
      </c>
      <c r="AL314" s="300">
        <f t="shared" si="317"/>
        <v>0.16037923704301305</v>
      </c>
      <c r="AM314" s="300">
        <f t="shared" si="317"/>
        <v>0.16894600735062126</v>
      </c>
      <c r="AN314" s="300">
        <f t="shared" si="317"/>
        <v>0.17312912694547244</v>
      </c>
      <c r="AO314" s="300">
        <f t="shared" si="317"/>
        <v>0.17655484624776707</v>
      </c>
      <c r="AP314" s="300">
        <f t="shared" si="317"/>
        <v>0.1802704605177945</v>
      </c>
      <c r="AQ314" s="300">
        <f t="shared" si="317"/>
        <v>0.18463280185313735</v>
      </c>
      <c r="AR314" s="300">
        <f t="shared" si="317"/>
        <v>0.1898083901378429</v>
      </c>
      <c r="AS314" s="300">
        <f t="shared" si="317"/>
        <v>0.19591334535141947</v>
      </c>
      <c r="AT314" s="300">
        <f t="shared" si="317"/>
        <v>0.2030593834818204</v>
      </c>
      <c r="AU314" s="300">
        <f t="shared" si="317"/>
        <v>0.2113733742942685</v>
      </c>
      <c r="AV314" s="300">
        <f t="shared" si="317"/>
        <v>0.2210090935176714</v>
      </c>
      <c r="AW314" s="300">
        <f t="shared" si="317"/>
        <v>0.23215743743989026</v>
      </c>
      <c r="AX314" s="300">
        <f t="shared" si="317"/>
        <v>0.2450582055831283</v>
      </c>
      <c r="AY314" s="300">
        <f t="shared" si="317"/>
        <v>0.2600163816457246</v>
      </c>
      <c r="AZ314" s="300">
        <f t="shared" si="317"/>
        <v>0.27742646953406314</v>
      </c>
      <c r="BA314" s="300">
        <f t="shared" si="317"/>
        <v>0.29781195336234845</v>
      </c>
      <c r="BB314" s="300">
        <f t="shared" si="317"/>
        <v>0.32189179613277275</v>
      </c>
      <c r="BC314" s="300">
        <f t="shared" si="317"/>
        <v>0.35070077195047178</v>
      </c>
      <c r="BD314" s="300">
        <f t="shared" si="317"/>
        <v>0.38581817702009835</v>
      </c>
      <c r="BE314" s="300">
        <f t="shared" si="317"/>
        <v>0.42983423356784667</v>
      </c>
      <c r="BF314" s="300">
        <f t="shared" si="317"/>
        <v>0.48738455075231379</v>
      </c>
      <c r="BG314" s="300">
        <f t="shared" si="317"/>
        <v>0.43634427734670722</v>
      </c>
      <c r="BH314" s="300">
        <f t="shared" si="317"/>
        <v>0.39579438137729861</v>
      </c>
      <c r="BI314" s="300">
        <f t="shared" si="317"/>
        <v>0.37134655023224594</v>
      </c>
      <c r="BJ314" s="300">
        <f t="shared" si="317"/>
        <v>0.35745692711412302</v>
      </c>
      <c r="BK314" s="300">
        <f t="shared" si="317"/>
        <v>0.3491144712835792</v>
      </c>
      <c r="BL314" s="300">
        <f t="shared" si="317"/>
        <v>0.34328888445634687</v>
      </c>
      <c r="BM314" s="300">
        <f t="shared" si="317"/>
        <v>0.33836387167080484</v>
      </c>
      <c r="BN314" s="300">
        <f t="shared" si="315"/>
        <v>0.33356121757153656</v>
      </c>
      <c r="BO314" s="300">
        <f t="shared" si="315"/>
        <v>0.32856768804500347</v>
      </c>
      <c r="BP314" s="300">
        <f t="shared" si="315"/>
        <v>0.32331308873199371</v>
      </c>
      <c r="BQ314" s="300">
        <f t="shared" si="315"/>
        <v>0.31784313301551159</v>
      </c>
      <c r="BR314" s="300">
        <f t="shared" si="315"/>
        <v>0.31224872022256078</v>
      </c>
      <c r="BS314" s="300">
        <f t="shared" si="315"/>
        <v>0.30662847508056013</v>
      </c>
      <c r="BT314" s="300">
        <f t="shared" si="315"/>
        <v>0.30107118493436369</v>
      </c>
      <c r="BU314" s="300">
        <f t="shared" si="315"/>
        <v>0.29564866769021481</v>
      </c>
      <c r="BV314" s="300">
        <f t="shared" si="315"/>
        <v>0.29041459985885631</v>
      </c>
      <c r="BW314" s="300">
        <f t="shared" si="315"/>
        <v>0.28540625948708542</v>
      </c>
      <c r="BX314" s="300">
        <f t="shared" si="315"/>
        <v>0.28064692065211694</v>
      </c>
      <c r="BY314" s="300">
        <f t="shared" si="315"/>
        <v>0.27614909920380404</v>
      </c>
      <c r="BZ314" s="300">
        <f t="shared" si="315"/>
        <v>0.27191712045412886</v>
      </c>
      <c r="CA314" s="300">
        <f t="shared" si="315"/>
        <v>0.26794918575943449</v>
      </c>
      <c r="CB314" s="300">
        <f t="shared" si="315"/>
        <v>0.26423955319800529</v>
      </c>
      <c r="CC314" s="300">
        <f t="shared" si="316"/>
        <v>0.26077958083009189</v>
      </c>
      <c r="CD314" s="300">
        <f t="shared" si="316"/>
        <v>0.25755907640268005</v>
      </c>
    </row>
    <row r="315" spans="1:82" ht="17.399999999999999" customHeight="1" x14ac:dyDescent="0.25">
      <c r="A315" s="300" t="s">
        <v>247</v>
      </c>
      <c r="B315" s="300">
        <f t="shared" si="317"/>
        <v>6.4145915621427463E-6</v>
      </c>
      <c r="C315" s="300">
        <f t="shared" si="317"/>
        <v>-1.0605700948340679E-4</v>
      </c>
      <c r="D315" s="361">
        <f t="shared" si="317"/>
        <v>2.8164092583671252E-3</v>
      </c>
      <c r="E315" s="361">
        <f t="shared" si="317"/>
        <v>6.8254870014903268E-3</v>
      </c>
      <c r="F315" s="361">
        <f t="shared" si="317"/>
        <v>1.0408774977079149E-2</v>
      </c>
      <c r="G315" s="361">
        <f t="shared" si="317"/>
        <v>1.377629117785184E-2</v>
      </c>
      <c r="H315" s="361">
        <f t="shared" si="317"/>
        <v>1.7153427081284978E-2</v>
      </c>
      <c r="I315" s="300">
        <f t="shared" si="317"/>
        <v>2.0602503912305226E-2</v>
      </c>
      <c r="J315" s="300">
        <f t="shared" si="317"/>
        <v>2.4163505429231291E-2</v>
      </c>
      <c r="K315" s="300">
        <f t="shared" si="317"/>
        <v>2.7910684801521146E-2</v>
      </c>
      <c r="L315" s="300">
        <f t="shared" si="317"/>
        <v>3.190856184777946E-2</v>
      </c>
      <c r="M315" s="300">
        <f t="shared" si="317"/>
        <v>3.621206001663313E-2</v>
      </c>
      <c r="N315" s="300">
        <f t="shared" si="317"/>
        <v>4.0327689732829741E-2</v>
      </c>
      <c r="O315" s="300">
        <f t="shared" si="317"/>
        <v>4.4661505383049249E-2</v>
      </c>
      <c r="P315" s="300">
        <f t="shared" si="317"/>
        <v>4.9338957954878859E-2</v>
      </c>
      <c r="Q315" s="300">
        <f t="shared" si="317"/>
        <v>5.4409208794910402E-2</v>
      </c>
      <c r="R315" s="344">
        <f t="shared" si="317"/>
        <v>5.9930101116800971E-2</v>
      </c>
      <c r="S315" s="300">
        <f t="shared" si="317"/>
        <v>6.5901116469576415E-2</v>
      </c>
      <c r="T315" s="300">
        <f t="shared" si="317"/>
        <v>6.6673151545509013E-2</v>
      </c>
      <c r="U315" s="300">
        <f t="shared" si="317"/>
        <v>6.6639231844581648E-2</v>
      </c>
      <c r="V315" s="300">
        <f t="shared" si="317"/>
        <v>6.7270972837326415E-2</v>
      </c>
      <c r="W315" s="300">
        <f t="shared" si="317"/>
        <v>6.8831734885407059E-2</v>
      </c>
      <c r="X315" s="300">
        <f t="shared" si="317"/>
        <v>7.0775735653798133E-2</v>
      </c>
      <c r="Y315" s="300">
        <f t="shared" si="317"/>
        <v>7.2872731184075112E-2</v>
      </c>
      <c r="Z315" s="300">
        <f t="shared" si="317"/>
        <v>7.508925608187389E-2</v>
      </c>
      <c r="AA315" s="300">
        <f t="shared" si="317"/>
        <v>7.7433758543401954E-2</v>
      </c>
      <c r="AB315" s="300">
        <f t="shared" si="317"/>
        <v>7.9924762943561989E-2</v>
      </c>
      <c r="AC315" s="300">
        <f t="shared" si="317"/>
        <v>8.2587529387476932E-2</v>
      </c>
      <c r="AD315" s="300">
        <f t="shared" si="317"/>
        <v>8.5454972775896865E-2</v>
      </c>
      <c r="AE315" s="300">
        <f t="shared" si="317"/>
        <v>8.8565957644156423E-2</v>
      </c>
      <c r="AF315" s="300">
        <f t="shared" si="317"/>
        <v>9.1967953178167194E-2</v>
      </c>
      <c r="AG315" s="300">
        <f t="shared" si="317"/>
        <v>9.5718110625010233E-2</v>
      </c>
      <c r="AH315" s="300">
        <f t="shared" si="317"/>
        <v>9.9884729321481291E-2</v>
      </c>
      <c r="AI315" s="300">
        <f t="shared" si="317"/>
        <v>0.10454943720336884</v>
      </c>
      <c r="AJ315" s="300">
        <f t="shared" si="317"/>
        <v>0.10981020975459788</v>
      </c>
      <c r="AK315" s="300">
        <f t="shared" si="317"/>
        <v>0.14147020259996435</v>
      </c>
      <c r="AL315" s="300">
        <f t="shared" si="317"/>
        <v>0.15965209530090152</v>
      </c>
      <c r="AM315" s="300">
        <f t="shared" si="317"/>
        <v>0.16818243439828384</v>
      </c>
      <c r="AN315" s="300">
        <f t="shared" si="317"/>
        <v>0.17233996274489938</v>
      </c>
      <c r="AO315" s="300">
        <f t="shared" si="317"/>
        <v>0.17575127999025808</v>
      </c>
      <c r="AP315" s="300">
        <f t="shared" si="317"/>
        <v>0.1794616592679823</v>
      </c>
      <c r="AQ315" s="300">
        <f t="shared" si="317"/>
        <v>0.18382566117920907</v>
      </c>
      <c r="AR315" s="300">
        <f t="shared" si="317"/>
        <v>0.18900785200187453</v>
      </c>
      <c r="AS315" s="300">
        <f t="shared" si="317"/>
        <v>0.19512293952958659</v>
      </c>
      <c r="AT315" s="300">
        <f t="shared" si="317"/>
        <v>0.20228166438966233</v>
      </c>
      <c r="AU315" s="300">
        <f t="shared" si="317"/>
        <v>0.21061028463809506</v>
      </c>
      <c r="AV315" s="300">
        <f t="shared" si="317"/>
        <v>0.22026223693785107</v>
      </c>
      <c r="AW315" s="300">
        <f t="shared" si="317"/>
        <v>0.2314282594540864</v>
      </c>
      <c r="AX315" s="300">
        <f t="shared" si="317"/>
        <v>0.2443481562830796</v>
      </c>
      <c r="AY315" s="300">
        <f t="shared" si="317"/>
        <v>0.25932697745621458</v>
      </c>
      <c r="AZ315" s="300">
        <f t="shared" si="317"/>
        <v>0.27675942589540714</v>
      </c>
      <c r="BA315" s="300">
        <f t="shared" si="317"/>
        <v>0.29716910084845449</v>
      </c>
      <c r="BB315" s="300">
        <f t="shared" si="317"/>
        <v>0.32127524992541834</v>
      </c>
      <c r="BC315" s="300">
        <f t="shared" si="317"/>
        <v>0.35011279923361527</v>
      </c>
      <c r="BD315" s="300">
        <f t="shared" si="317"/>
        <v>0.38526115758885116</v>
      </c>
      <c r="BE315" s="300">
        <f t="shared" si="317"/>
        <v>0.4293104617023451</v>
      </c>
      <c r="BF315" s="300">
        <f t="shared" si="317"/>
        <v>0.48689590924958992</v>
      </c>
      <c r="BG315" s="300">
        <f t="shared" si="317"/>
        <v>0.43592945054699728</v>
      </c>
      <c r="BH315" s="300">
        <f t="shared" si="317"/>
        <v>0.39542846261347253</v>
      </c>
      <c r="BI315" s="300">
        <f t="shared" si="317"/>
        <v>0.37100810501430836</v>
      </c>
      <c r="BJ315" s="300">
        <f t="shared" si="317"/>
        <v>0.35713251511601074</v>
      </c>
      <c r="BK315" s="300">
        <f t="shared" si="317"/>
        <v>0.34879617724883927</v>
      </c>
      <c r="BL315" s="300">
        <f t="shared" si="317"/>
        <v>0.34297261208903529</v>
      </c>
      <c r="BM315" s="300">
        <f>+BM259/BM195-1</f>
        <v>0.33804789239315713</v>
      </c>
      <c r="BN315" s="300">
        <f t="shared" si="315"/>
        <v>0.33324528128288722</v>
      </c>
      <c r="BO315" s="300">
        <f t="shared" si="315"/>
        <v>0.32825227025116166</v>
      </c>
      <c r="BP315" s="300">
        <f t="shared" si="315"/>
        <v>0.32299908901871577</v>
      </c>
      <c r="BQ315" s="300">
        <f t="shared" si="315"/>
        <v>0.31753154168281839</v>
      </c>
      <c r="BR315" s="300">
        <f t="shared" si="315"/>
        <v>0.31194040729854344</v>
      </c>
      <c r="BS315" s="300">
        <f t="shared" si="315"/>
        <v>0.30632426559482884</v>
      </c>
      <c r="BT315" s="300">
        <f t="shared" si="315"/>
        <v>0.30077169634400081</v>
      </c>
      <c r="BU315" s="300">
        <f t="shared" si="315"/>
        <v>0.29535434278269745</v>
      </c>
      <c r="BV315" s="300">
        <f t="shared" si="315"/>
        <v>0.2901257422182999</v>
      </c>
      <c r="BW315" s="300">
        <f t="shared" si="315"/>
        <v>0.28512293946964284</v>
      </c>
      <c r="BX315" s="300">
        <f t="shared" si="315"/>
        <v>0.28036919834700003</v>
      </c>
      <c r="BY315" s="300">
        <f t="shared" si="315"/>
        <v>0.275876912275558</v>
      </c>
      <c r="BZ315" s="300">
        <f t="shared" si="315"/>
        <v>0.27165027754205817</v>
      </c>
      <c r="CA315" s="300">
        <f t="shared" si="315"/>
        <v>0.26768755435089275</v>
      </c>
      <c r="CB315" s="300">
        <f t="shared" si="315"/>
        <v>0.26398288081406962</v>
      </c>
      <c r="CC315" s="300">
        <f t="shared" si="316"/>
        <v>0.26052767328803283</v>
      </c>
      <c r="CD315" s="300">
        <f t="shared" si="316"/>
        <v>0.25731167420962175</v>
      </c>
    </row>
    <row r="316" spans="1:82" ht="17.399999999999999" customHeight="1" x14ac:dyDescent="0.25">
      <c r="A316" s="300" t="s">
        <v>248</v>
      </c>
      <c r="B316" s="300">
        <f t="shared" ref="B316:BM316" si="318">+B260/B196-1</f>
        <v>-1.2387337822161726E-9</v>
      </c>
      <c r="C316" s="300">
        <f t="shared" si="318"/>
        <v>-5.0076858215675202E-9</v>
      </c>
      <c r="D316" s="361">
        <f t="shared" si="318"/>
        <v>-0.20432792278358358</v>
      </c>
      <c r="E316" s="361">
        <f t="shared" si="318"/>
        <v>-0.22498783538537792</v>
      </c>
      <c r="F316" s="361">
        <f t="shared" si="318"/>
        <v>-0.20808213933050446</v>
      </c>
      <c r="G316" s="361">
        <f t="shared" si="318"/>
        <v>-0.20393562250714825</v>
      </c>
      <c r="H316" s="361">
        <f t="shared" si="318"/>
        <v>-0.19963460499485519</v>
      </c>
      <c r="I316" s="300">
        <f t="shared" si="318"/>
        <v>-0.19514883968766039</v>
      </c>
      <c r="J316" s="300">
        <f t="shared" si="318"/>
        <v>-0.19043801487059941</v>
      </c>
      <c r="K316" s="300">
        <f t="shared" si="318"/>
        <v>-0.18543066372392891</v>
      </c>
      <c r="L316" s="300">
        <f t="shared" si="318"/>
        <v>-0.18012302373652145</v>
      </c>
      <c r="M316" s="300">
        <f t="shared" si="318"/>
        <v>-0.17451924454546719</v>
      </c>
      <c r="N316" s="300">
        <f t="shared" si="318"/>
        <v>-0.15288218609202975</v>
      </c>
      <c r="O316" s="300">
        <f t="shared" si="318"/>
        <v>-0.14511002004907791</v>
      </c>
      <c r="P316" s="300">
        <f t="shared" si="318"/>
        <v>-0.13685960169696876</v>
      </c>
      <c r="Q316" s="300">
        <f t="shared" si="318"/>
        <v>-0.12814650621352663</v>
      </c>
      <c r="R316" s="344">
        <f t="shared" si="318"/>
        <v>-0.11907076303249775</v>
      </c>
      <c r="S316" s="300">
        <f t="shared" si="318"/>
        <v>-0.10625338893046044</v>
      </c>
      <c r="T316" s="300">
        <f t="shared" si="318"/>
        <v>2.9783361869606395E-4</v>
      </c>
      <c r="U316" s="300">
        <f t="shared" si="318"/>
        <v>-2.5474717630036281E-5</v>
      </c>
      <c r="V316" s="300">
        <f t="shared" si="318"/>
        <v>-2.4343383121239182E-4</v>
      </c>
      <c r="W316" s="300">
        <f t="shared" si="318"/>
        <v>-3.8944773277349576E-4</v>
      </c>
      <c r="X316" s="300">
        <f t="shared" si="318"/>
        <v>-4.8648983834986836E-4</v>
      </c>
      <c r="Y316" s="300">
        <f t="shared" si="318"/>
        <v>-5.4996815494456897E-4</v>
      </c>
      <c r="Z316" s="300">
        <f t="shared" si="318"/>
        <v>-5.9064692832910826E-4</v>
      </c>
      <c r="AA316" s="300">
        <f t="shared" si="318"/>
        <v>-6.15953413809045E-4</v>
      </c>
      <c r="AB316" s="300">
        <f t="shared" si="318"/>
        <v>-6.3088894349350166E-4</v>
      </c>
      <c r="AC316" s="300">
        <f t="shared" si="318"/>
        <v>-6.3876789621242214E-4</v>
      </c>
      <c r="AD316" s="300">
        <f t="shared" si="318"/>
        <v>-6.4176449663488899E-4</v>
      </c>
      <c r="AE316" s="300">
        <f t="shared" si="318"/>
        <v>-6.4129419360237083E-4</v>
      </c>
      <c r="AF316" s="300">
        <f t="shared" si="318"/>
        <v>-6.3826770650121656E-4</v>
      </c>
      <c r="AG316" s="300">
        <f t="shared" si="318"/>
        <v>-6.3326747159830887E-4</v>
      </c>
      <c r="AH316" s="300">
        <f t="shared" si="318"/>
        <v>-6.2665626313229694E-4</v>
      </c>
      <c r="AI316" s="300">
        <f t="shared" si="318"/>
        <v>-6.1864707028169708E-4</v>
      </c>
      <c r="AJ316" s="300">
        <f t="shared" si="318"/>
        <v>-6.0934745740537366E-4</v>
      </c>
      <c r="AK316" s="300">
        <f t="shared" si="318"/>
        <v>-5.9878814048497375E-4</v>
      </c>
      <c r="AL316" s="300">
        <f t="shared" si="318"/>
        <v>-6.2663751173452908E-4</v>
      </c>
      <c r="AM316" s="300">
        <f t="shared" si="318"/>
        <v>-6.5321425714837122E-4</v>
      </c>
      <c r="AN316" s="300">
        <f t="shared" si="318"/>
        <v>-6.7270355347004429E-4</v>
      </c>
      <c r="AO316" s="300">
        <f t="shared" si="318"/>
        <v>-6.8298806068189943E-4</v>
      </c>
      <c r="AP316" s="300">
        <f t="shared" si="318"/>
        <v>-6.852656993335815E-4</v>
      </c>
      <c r="AQ316" s="300">
        <f t="shared" si="318"/>
        <v>-6.8134712771550365E-4</v>
      </c>
      <c r="AR316" s="300">
        <f t="shared" si="318"/>
        <v>-6.7283275724427938E-4</v>
      </c>
      <c r="AS316" s="300">
        <f t="shared" si="318"/>
        <v>-6.6092746617996134E-4</v>
      </c>
      <c r="AT316" s="300">
        <f t="shared" si="318"/>
        <v>-6.4645742937952111E-4</v>
      </c>
      <c r="AU316" s="300">
        <f t="shared" si="318"/>
        <v>-6.2994336360056025E-4</v>
      </c>
      <c r="AV316" s="300">
        <f t="shared" si="318"/>
        <v>-6.1167787023286291E-4</v>
      </c>
      <c r="AW316" s="300">
        <f t="shared" si="318"/>
        <v>-5.9179013346166709E-4</v>
      </c>
      <c r="AX316" s="300">
        <f t="shared" si="318"/>
        <v>-5.7029542580833148E-4</v>
      </c>
      <c r="AY316" s="300">
        <f t="shared" si="318"/>
        <v>-5.4713190341881823E-4</v>
      </c>
      <c r="AZ316" s="300">
        <f t="shared" si="318"/>
        <v>-5.2218856609764774E-4</v>
      </c>
      <c r="BA316" s="300">
        <f t="shared" si="318"/>
        <v>-4.9532819226694169E-4</v>
      </c>
      <c r="BB316" s="300">
        <f t="shared" si="318"/>
        <v>-4.6640868468483809E-4</v>
      </c>
      <c r="BC316" s="300">
        <f t="shared" si="318"/>
        <v>-4.3530581260198264E-4</v>
      </c>
      <c r="BD316" s="300">
        <f t="shared" si="318"/>
        <v>-4.0193981275959967E-4</v>
      </c>
      <c r="BE316" s="300">
        <f t="shared" si="318"/>
        <v>-3.663075876934041E-4</v>
      </c>
      <c r="BF316" s="300">
        <f t="shared" si="318"/>
        <v>-3.2852100469638046E-4</v>
      </c>
      <c r="BG316" s="300">
        <f t="shared" si="318"/>
        <v>-2.8885016583635181E-4</v>
      </c>
      <c r="BH316" s="300">
        <f t="shared" si="318"/>
        <v>-2.6218112668729976E-4</v>
      </c>
      <c r="BI316" s="300">
        <f t="shared" si="318"/>
        <v>-2.4679254857551403E-4</v>
      </c>
      <c r="BJ316" s="300">
        <f t="shared" si="318"/>
        <v>-2.3901088986510999E-4</v>
      </c>
      <c r="BK316" s="300">
        <f t="shared" si="318"/>
        <v>-2.3592496821156494E-4</v>
      </c>
      <c r="BL316" s="300">
        <f t="shared" si="318"/>
        <v>-2.3542547329391539E-4</v>
      </c>
      <c r="BM316" s="300">
        <f t="shared" si="318"/>
        <v>-2.3606328560477063E-4</v>
      </c>
      <c r="BN316" s="300">
        <f t="shared" si="315"/>
        <v>-2.3690546807453305E-4</v>
      </c>
      <c r="BO316" s="300">
        <f t="shared" si="315"/>
        <v>-2.3740421361517772E-4</v>
      </c>
      <c r="BP316" s="300">
        <f t="shared" si="315"/>
        <v>-2.3728439965864379E-4</v>
      </c>
      <c r="BQ316" s="300">
        <f t="shared" si="315"/>
        <v>-2.3645277782013974E-4</v>
      </c>
      <c r="BR316" s="300">
        <f t="shared" si="315"/>
        <v>-2.3492879439801495E-4</v>
      </c>
      <c r="BS316" s="300">
        <f t="shared" si="315"/>
        <v>-2.3279471545800678E-4</v>
      </c>
      <c r="BT316" s="300">
        <f t="shared" si="315"/>
        <v>-2.3016160758149162E-4</v>
      </c>
      <c r="BU316" s="300">
        <f t="shared" si="315"/>
        <v>-2.2714751475627626E-4</v>
      </c>
      <c r="BV316" s="300">
        <f t="shared" si="315"/>
        <v>-2.2386450885591991E-4</v>
      </c>
      <c r="BW316" s="300">
        <f t="shared" si="315"/>
        <v>-2.204118797469734E-4</v>
      </c>
      <c r="BX316" s="300">
        <f t="shared" si="315"/>
        <v>-2.168733499250397E-4</v>
      </c>
      <c r="BY316" s="300">
        <f t="shared" si="315"/>
        <v>-2.1331677342950606E-4</v>
      </c>
      <c r="BZ316" s="300">
        <f t="shared" si="315"/>
        <v>-2.0979524273745387E-4</v>
      </c>
      <c r="CA316" s="300">
        <f t="shared" si="315"/>
        <v>-2.0634888541670726E-4</v>
      </c>
      <c r="CB316" s="300">
        <f t="shared" si="315"/>
        <v>-2.0300689719654486E-4</v>
      </c>
      <c r="CC316" s="300">
        <f t="shared" si="316"/>
        <v>-1.9978954298982554E-4</v>
      </c>
      <c r="CD316" s="300">
        <f t="shared" si="316"/>
        <v>-1.9670998224441405E-4</v>
      </c>
    </row>
    <row r="317" spans="1:82" ht="17.399999999999999" customHeight="1" x14ac:dyDescent="0.25">
      <c r="A317" s="300"/>
      <c r="B317" s="300"/>
      <c r="C317" s="300"/>
      <c r="D317" s="361"/>
      <c r="E317" s="361"/>
      <c r="F317" s="361"/>
      <c r="G317" s="361"/>
      <c r="H317" s="361"/>
      <c r="I317" s="300"/>
      <c r="J317" s="300"/>
      <c r="K317" s="300"/>
      <c r="L317" s="300"/>
      <c r="M317" s="300"/>
      <c r="N317" s="300"/>
      <c r="O317" s="300"/>
      <c r="P317" s="300"/>
      <c r="Q317" s="300"/>
      <c r="R317" s="344"/>
      <c r="S317" s="300"/>
      <c r="T317" s="300"/>
      <c r="U317" s="300"/>
      <c r="V317" s="300"/>
      <c r="W317" s="300"/>
      <c r="X317" s="300"/>
      <c r="Y317" s="300"/>
      <c r="Z317" s="300"/>
      <c r="AA317" s="300"/>
      <c r="AB317" s="300"/>
      <c r="AC317" s="300"/>
      <c r="AD317" s="300"/>
      <c r="AE317" s="300"/>
      <c r="AF317" s="300"/>
      <c r="AG317" s="300"/>
      <c r="AH317" s="300"/>
      <c r="AI317" s="300"/>
      <c r="AJ317" s="300"/>
      <c r="AK317" s="300"/>
      <c r="AL317" s="300"/>
      <c r="AM317" s="300"/>
      <c r="AN317" s="300"/>
      <c r="AO317" s="300"/>
      <c r="AP317" s="300"/>
      <c r="AQ317" s="300"/>
      <c r="AR317" s="300"/>
      <c r="AS317" s="300"/>
      <c r="AT317" s="300"/>
      <c r="AU317" s="300"/>
      <c r="AV317" s="300"/>
      <c r="AW317" s="300"/>
      <c r="AX317" s="300"/>
      <c r="AY317" s="300"/>
      <c r="AZ317" s="300"/>
      <c r="BA317" s="300"/>
      <c r="BB317" s="300"/>
      <c r="BC317" s="300"/>
      <c r="BD317" s="300"/>
      <c r="BE317" s="300"/>
      <c r="BF317" s="300"/>
      <c r="BG317" s="300"/>
      <c r="BH317" s="300"/>
      <c r="BI317" s="300"/>
      <c r="BJ317" s="300"/>
      <c r="BK317" s="300"/>
      <c r="BL317" s="300"/>
      <c r="BM317" s="300"/>
      <c r="BN317" s="300"/>
      <c r="BO317" s="300"/>
      <c r="BP317" s="300"/>
      <c r="BQ317" s="300"/>
      <c r="BR317" s="300"/>
      <c r="BS317" s="300"/>
      <c r="BT317" s="300"/>
      <c r="BU317" s="300"/>
      <c r="BV317" s="300"/>
      <c r="BW317" s="300"/>
      <c r="BX317" s="300"/>
      <c r="BY317" s="300"/>
      <c r="BZ317" s="300"/>
      <c r="CA317" s="300"/>
      <c r="CB317" s="300"/>
      <c r="CC317" s="300"/>
      <c r="CD317" s="300"/>
    </row>
    <row r="318" spans="1:82" ht="17.399999999999999" customHeight="1" x14ac:dyDescent="0.25">
      <c r="A318" s="300" t="s">
        <v>250</v>
      </c>
      <c r="B318" s="300">
        <f t="shared" ref="B318:BM321" si="319">+B262/B198-1</f>
        <v>0</v>
      </c>
      <c r="C318" s="300">
        <f t="shared" si="319"/>
        <v>-7.6163741979939914E-11</v>
      </c>
      <c r="D318" s="361">
        <f t="shared" si="319"/>
        <v>-3.0253355376430591E-10</v>
      </c>
      <c r="E318" s="361">
        <f t="shared" si="319"/>
        <v>-2.4848367807805971E-10</v>
      </c>
      <c r="F318" s="361">
        <f t="shared" si="319"/>
        <v>-5.3774762420744082E-11</v>
      </c>
      <c r="G318" s="361">
        <f t="shared" si="319"/>
        <v>-2.5461721619990385E-10</v>
      </c>
      <c r="H318" s="361">
        <f t="shared" si="319"/>
        <v>-2.694839906780544E-10</v>
      </c>
      <c r="I318" s="300">
        <f t="shared" si="319"/>
        <v>-9.3551832947014191E-12</v>
      </c>
      <c r="J318" s="300">
        <f t="shared" si="319"/>
        <v>-3.5329961178831581E-11</v>
      </c>
      <c r="K318" s="300">
        <f t="shared" si="319"/>
        <v>8.3965279173980889E-11</v>
      </c>
      <c r="L318" s="300">
        <f t="shared" si="319"/>
        <v>9.7387209407884257E-11</v>
      </c>
      <c r="M318" s="300">
        <f t="shared" si="319"/>
        <v>-2.1164436869725023E-10</v>
      </c>
      <c r="N318" s="300">
        <f t="shared" si="319"/>
        <v>-5.6268212311749721E-11</v>
      </c>
      <c r="O318" s="300">
        <f t="shared" si="319"/>
        <v>1.6595191887347482E-10</v>
      </c>
      <c r="P318" s="300">
        <f t="shared" si="319"/>
        <v>-3.6179959028714848E-10</v>
      </c>
      <c r="Q318" s="300">
        <f t="shared" si="319"/>
        <v>-2.8622992864768548E-10</v>
      </c>
      <c r="R318" s="344">
        <f t="shared" si="319"/>
        <v>-5.3409288103267727E-10</v>
      </c>
      <c r="S318" s="300">
        <f t="shared" si="319"/>
        <v>1.1338197047905396E-10</v>
      </c>
      <c r="T318" s="300">
        <f t="shared" si="319"/>
        <v>-3.6699820959995577E-10</v>
      </c>
      <c r="U318" s="300">
        <f t="shared" si="319"/>
        <v>-3.9267311624513468E-10</v>
      </c>
      <c r="V318" s="300">
        <f t="shared" si="319"/>
        <v>-5.9033689048249016E-10</v>
      </c>
      <c r="W318" s="300">
        <f t="shared" si="319"/>
        <v>-1.682642913891641E-11</v>
      </c>
      <c r="X318" s="300">
        <f t="shared" si="319"/>
        <v>-6.0577132199313155E-10</v>
      </c>
      <c r="Y318" s="300">
        <f t="shared" si="319"/>
        <v>1.5129342223474396E-10</v>
      </c>
      <c r="Z318" s="300">
        <f t="shared" si="319"/>
        <v>-3.8282710335124648E-11</v>
      </c>
      <c r="AA318" s="300">
        <f t="shared" si="319"/>
        <v>-3.4313740737701437E-10</v>
      </c>
      <c r="AB318" s="300">
        <f t="shared" si="319"/>
        <v>-2.8434610221950152E-10</v>
      </c>
      <c r="AC318" s="300">
        <f t="shared" si="319"/>
        <v>6.7279515292284486E-13</v>
      </c>
      <c r="AD318" s="300">
        <f t="shared" si="319"/>
        <v>-1.4865364494909272E-10</v>
      </c>
      <c r="AE318" s="300">
        <f t="shared" si="319"/>
        <v>1.8909229737573696E-10</v>
      </c>
      <c r="AF318" s="300">
        <f t="shared" si="319"/>
        <v>3.5800473696667723E-11</v>
      </c>
      <c r="AG318" s="300">
        <f t="shared" si="319"/>
        <v>3.1559155289073715E-10</v>
      </c>
      <c r="AH318" s="300">
        <f t="shared" si="319"/>
        <v>5.0770387893805946E-10</v>
      </c>
      <c r="AI318" s="300">
        <f t="shared" si="319"/>
        <v>-7.7955297772547283E-10</v>
      </c>
      <c r="AJ318" s="300">
        <f t="shared" si="319"/>
        <v>-5.7947024956206405E-10</v>
      </c>
      <c r="AK318" s="300">
        <f t="shared" si="319"/>
        <v>6.3301364150447625E-11</v>
      </c>
      <c r="AL318" s="300">
        <f t="shared" si="319"/>
        <v>2.0496249142354372E-10</v>
      </c>
      <c r="AM318" s="300">
        <f t="shared" si="319"/>
        <v>-5.8288351922897164E-10</v>
      </c>
      <c r="AN318" s="300">
        <f t="shared" si="319"/>
        <v>1.0685941020938117E-10</v>
      </c>
      <c r="AO318" s="300">
        <f t="shared" si="319"/>
        <v>-8.9775298306449258E-10</v>
      </c>
      <c r="AP318" s="300">
        <f t="shared" si="319"/>
        <v>-2.0195278782608739E-10</v>
      </c>
      <c r="AQ318" s="300">
        <f t="shared" si="319"/>
        <v>-7.9691853116514721E-10</v>
      </c>
      <c r="AR318" s="300">
        <f t="shared" si="319"/>
        <v>-5.7676097231507129E-10</v>
      </c>
      <c r="AS318" s="300">
        <f t="shared" si="319"/>
        <v>-2.7955993076034247E-10</v>
      </c>
      <c r="AT318" s="300">
        <f t="shared" si="319"/>
        <v>4.3416559236675312E-10</v>
      </c>
      <c r="AU318" s="300">
        <f t="shared" si="319"/>
        <v>2.5788216007072151E-10</v>
      </c>
      <c r="AV318" s="300">
        <f t="shared" si="319"/>
        <v>-8.5363982549324646E-10</v>
      </c>
      <c r="AW318" s="300">
        <f t="shared" si="319"/>
        <v>-3.5820457711110976E-11</v>
      </c>
      <c r="AX318" s="300">
        <f t="shared" si="319"/>
        <v>4.8702508692599622E-10</v>
      </c>
      <c r="AY318" s="300">
        <f t="shared" si="319"/>
        <v>-1.0095175806412726E-9</v>
      </c>
      <c r="AZ318" s="300">
        <f t="shared" si="319"/>
        <v>-1.1329444049579251E-9</v>
      </c>
      <c r="BA318" s="300">
        <f t="shared" si="319"/>
        <v>-1.1119610787702072E-9</v>
      </c>
      <c r="BB318" s="300">
        <f t="shared" si="319"/>
        <v>1.4458167996167504E-10</v>
      </c>
      <c r="BC318" s="300">
        <f t="shared" si="319"/>
        <v>5.5240678697998646E-10</v>
      </c>
      <c r="BD318" s="300">
        <f t="shared" si="319"/>
        <v>5.5291327072382046E-10</v>
      </c>
      <c r="BE318" s="300">
        <f t="shared" si="319"/>
        <v>3.0305269405062063E-10</v>
      </c>
      <c r="BF318" s="300">
        <f t="shared" si="319"/>
        <v>-8.4437490333044707E-10</v>
      </c>
      <c r="BG318" s="300">
        <f t="shared" si="319"/>
        <v>4.1026915198472125E-10</v>
      </c>
      <c r="BH318" s="300">
        <f t="shared" si="319"/>
        <v>-1.1857885784394284E-9</v>
      </c>
      <c r="BI318" s="300">
        <f t="shared" si="319"/>
        <v>1.126790216687823E-9</v>
      </c>
      <c r="BJ318" s="300">
        <f t="shared" si="319"/>
        <v>8.3870266287533468E-10</v>
      </c>
      <c r="BK318" s="300">
        <f t="shared" si="319"/>
        <v>-2.389107800482293E-10</v>
      </c>
      <c r="BL318" s="300">
        <f t="shared" si="319"/>
        <v>-1.2757557232845329E-9</v>
      </c>
      <c r="BM318" s="300">
        <f t="shared" si="319"/>
        <v>-1.1428864521434434E-9</v>
      </c>
      <c r="BN318" s="300">
        <f t="shared" ref="BN318:CB323" si="320">+BN262/BN198-1</f>
        <v>3.0648306115210744E-10</v>
      </c>
      <c r="BO318" s="300">
        <f t="shared" si="320"/>
        <v>1.0222229729350829E-9</v>
      </c>
      <c r="BP318" s="300">
        <f t="shared" si="320"/>
        <v>-1.1858476423043385E-9</v>
      </c>
      <c r="BQ318" s="300">
        <f t="shared" si="320"/>
        <v>5.3308313319178069E-10</v>
      </c>
      <c r="BR318" s="300">
        <f t="shared" si="320"/>
        <v>-5.5300553025716681E-10</v>
      </c>
      <c r="BS318" s="300">
        <f t="shared" si="320"/>
        <v>8.22011791967725E-10</v>
      </c>
      <c r="BT318" s="300">
        <f t="shared" si="320"/>
        <v>-9.835237069211189E-10</v>
      </c>
      <c r="BU318" s="300">
        <f t="shared" si="320"/>
        <v>-1.8681661773101155E-9</v>
      </c>
      <c r="BV318" s="300">
        <f t="shared" si="320"/>
        <v>-8.1263729079239511E-10</v>
      </c>
      <c r="BW318" s="300">
        <f t="shared" si="320"/>
        <v>6.8208727554974757E-10</v>
      </c>
      <c r="BX318" s="300">
        <f t="shared" si="320"/>
        <v>-4.6378212381625872E-10</v>
      </c>
      <c r="BY318" s="300">
        <f t="shared" si="320"/>
        <v>4.3592840448525294E-10</v>
      </c>
      <c r="BZ318" s="300">
        <f t="shared" si="320"/>
        <v>-1.7350844094821127E-9</v>
      </c>
      <c r="CA318" s="300">
        <f t="shared" si="320"/>
        <v>-3.8188563422636435E-11</v>
      </c>
      <c r="CB318" s="300">
        <f t="shared" si="320"/>
        <v>-1.5047101342702263E-9</v>
      </c>
      <c r="CC318" s="300">
        <f t="shared" ref="CC318:CD323" si="321">+CC262/CC198-1</f>
        <v>3.0390334693208843E-10</v>
      </c>
      <c r="CD318" s="300">
        <f t="shared" si="321"/>
        <v>-1.4183439978054935E-9</v>
      </c>
    </row>
    <row r="319" spans="1:82" ht="17.399999999999999" customHeight="1" x14ac:dyDescent="0.25">
      <c r="A319" s="300" t="s">
        <v>251</v>
      </c>
      <c r="B319" s="300">
        <f t="shared" si="319"/>
        <v>-1.4709622409014855E-10</v>
      </c>
      <c r="C319" s="300">
        <f t="shared" si="319"/>
        <v>-1.6811141367867322E-10</v>
      </c>
      <c r="D319" s="361">
        <f t="shared" si="319"/>
        <v>-2.0467427752635103E-10</v>
      </c>
      <c r="E319" s="361">
        <f t="shared" si="319"/>
        <v>-2.3130986015473809E-10</v>
      </c>
      <c r="F319" s="361">
        <f t="shared" si="319"/>
        <v>-1.9598944689391828E-10</v>
      </c>
      <c r="G319" s="361">
        <f t="shared" si="319"/>
        <v>-3.168223461358366E-10</v>
      </c>
      <c r="H319" s="361">
        <f t="shared" si="319"/>
        <v>-1.4623624533527391E-10</v>
      </c>
      <c r="I319" s="300">
        <f t="shared" si="319"/>
        <v>2.3354873590619718E-11</v>
      </c>
      <c r="J319" s="300">
        <f t="shared" si="319"/>
        <v>4.0055736505451023E-11</v>
      </c>
      <c r="K319" s="300">
        <f t="shared" si="319"/>
        <v>-5.303013583812799E-11</v>
      </c>
      <c r="L319" s="300">
        <f t="shared" si="319"/>
        <v>5.0306425691815093E-11</v>
      </c>
      <c r="M319" s="300">
        <f t="shared" si="319"/>
        <v>-3.6016456483878301E-10</v>
      </c>
      <c r="N319" s="300">
        <f t="shared" si="319"/>
        <v>-3.8209979624781454E-10</v>
      </c>
      <c r="O319" s="300">
        <f t="shared" si="319"/>
        <v>-9.4961927210590602E-11</v>
      </c>
      <c r="P319" s="300">
        <f t="shared" si="319"/>
        <v>-3.3505564989155801E-10</v>
      </c>
      <c r="Q319" s="300">
        <f t="shared" si="319"/>
        <v>-3.9394698614358958E-10</v>
      </c>
      <c r="R319" s="344">
        <f t="shared" si="319"/>
        <v>-7.397060741709538E-11</v>
      </c>
      <c r="S319" s="300">
        <f t="shared" si="319"/>
        <v>1.1895373575043777E-11</v>
      </c>
      <c r="T319" s="300">
        <f t="shared" si="319"/>
        <v>8.4549700574143571E-11</v>
      </c>
      <c r="U319" s="300">
        <f t="shared" si="319"/>
        <v>-5.7211568815773717E-11</v>
      </c>
      <c r="V319" s="300">
        <f t="shared" si="319"/>
        <v>2.0914070475441804E-10</v>
      </c>
      <c r="W319" s="300">
        <f t="shared" si="319"/>
        <v>2.3360535728045306E-10</v>
      </c>
      <c r="X319" s="300">
        <f t="shared" si="319"/>
        <v>-4.8512416306323303E-10</v>
      </c>
      <c r="Y319" s="300">
        <f t="shared" si="319"/>
        <v>-4.0846159787832903E-10</v>
      </c>
      <c r="Z319" s="300">
        <f t="shared" si="319"/>
        <v>-5.1405402157200797E-10</v>
      </c>
      <c r="AA319" s="300">
        <f t="shared" si="319"/>
        <v>2.026843137770129E-10</v>
      </c>
      <c r="AB319" s="300">
        <f t="shared" si="319"/>
        <v>-3.3268909849226702E-10</v>
      </c>
      <c r="AC319" s="300">
        <f t="shared" si="319"/>
        <v>3.3804559151917601E-10</v>
      </c>
      <c r="AD319" s="300">
        <f t="shared" si="319"/>
        <v>-3.7247993578404248E-10</v>
      </c>
      <c r="AE319" s="300">
        <f t="shared" si="319"/>
        <v>-3.637762313601911E-10</v>
      </c>
      <c r="AF319" s="300">
        <f t="shared" si="319"/>
        <v>9.9974029055260871E-11</v>
      </c>
      <c r="AG319" s="300">
        <f t="shared" si="319"/>
        <v>1.8399592960349764E-10</v>
      </c>
      <c r="AH319" s="300">
        <f t="shared" si="319"/>
        <v>3.8402081514732345E-10</v>
      </c>
      <c r="AI319" s="300">
        <f t="shared" si="319"/>
        <v>3.7330338820140696E-10</v>
      </c>
      <c r="AJ319" s="300">
        <f t="shared" si="319"/>
        <v>3.1888092166809656E-10</v>
      </c>
      <c r="AK319" s="300">
        <f t="shared" si="319"/>
        <v>2.4509594354071851E-10</v>
      </c>
      <c r="AL319" s="300">
        <f t="shared" si="319"/>
        <v>-4.4121328812707361E-10</v>
      </c>
      <c r="AM319" s="300">
        <f t="shared" si="319"/>
        <v>-6.8481187387448017E-10</v>
      </c>
      <c r="AN319" s="300">
        <f t="shared" si="319"/>
        <v>-1.2828493822780729E-10</v>
      </c>
      <c r="AO319" s="300">
        <f t="shared" si="319"/>
        <v>-2.2803903210188992E-10</v>
      </c>
      <c r="AP319" s="300">
        <f t="shared" si="319"/>
        <v>2.237814378247549E-10</v>
      </c>
      <c r="AQ319" s="300">
        <f t="shared" si="319"/>
        <v>-7.2651340499163553E-10</v>
      </c>
      <c r="AR319" s="300">
        <f t="shared" si="319"/>
        <v>-2.3026147655258455E-10</v>
      </c>
      <c r="AS319" s="300">
        <f t="shared" si="319"/>
        <v>-4.1278669371536125E-10</v>
      </c>
      <c r="AT319" s="300">
        <f t="shared" si="319"/>
        <v>3.127436087879687E-10</v>
      </c>
      <c r="AU319" s="300">
        <f t="shared" si="319"/>
        <v>4.4462522552635164E-10</v>
      </c>
      <c r="AV319" s="300">
        <f t="shared" si="319"/>
        <v>5.5047810754160764E-10</v>
      </c>
      <c r="AW319" s="300">
        <f t="shared" si="319"/>
        <v>-3.1393732058404566E-10</v>
      </c>
      <c r="AX319" s="300">
        <f t="shared" si="319"/>
        <v>-1.0006351303104566E-10</v>
      </c>
      <c r="AY319" s="300">
        <f t="shared" si="319"/>
        <v>-3.3877234351109564E-10</v>
      </c>
      <c r="AZ319" s="300">
        <f t="shared" si="319"/>
        <v>6.3045368925429557E-10</v>
      </c>
      <c r="BA319" s="300">
        <f t="shared" si="319"/>
        <v>-5.1530835154522947E-10</v>
      </c>
      <c r="BB319" s="300">
        <f t="shared" si="319"/>
        <v>-8.7501339507412013E-10</v>
      </c>
      <c r="BC319" s="300">
        <f t="shared" si="319"/>
        <v>-9.111620347113103E-10</v>
      </c>
      <c r="BD319" s="300">
        <f t="shared" si="319"/>
        <v>2.9956170877198929E-10</v>
      </c>
      <c r="BE319" s="300">
        <f t="shared" si="319"/>
        <v>-1.1556274825963442E-9</v>
      </c>
      <c r="BF319" s="300">
        <f t="shared" si="319"/>
        <v>-4.5510750723565252E-10</v>
      </c>
      <c r="BG319" s="300">
        <f t="shared" si="319"/>
        <v>3.8926262213578866E-10</v>
      </c>
      <c r="BH319" s="300">
        <f t="shared" si="319"/>
        <v>6.234195382148755E-10</v>
      </c>
      <c r="BI319" s="300">
        <f t="shared" si="319"/>
        <v>-6.398843677146715E-10</v>
      </c>
      <c r="BJ319" s="300">
        <f t="shared" si="319"/>
        <v>-1.2444053565374702E-9</v>
      </c>
      <c r="BK319" s="300">
        <f t="shared" si="319"/>
        <v>9.6830410356574248E-10</v>
      </c>
      <c r="BL319" s="300">
        <f t="shared" si="319"/>
        <v>1.2864376230936614E-10</v>
      </c>
      <c r="BM319" s="300">
        <f t="shared" si="319"/>
        <v>1.994420184558976E-10</v>
      </c>
      <c r="BN319" s="300">
        <f t="shared" si="320"/>
        <v>8.5700668783772471E-10</v>
      </c>
      <c r="BO319" s="300">
        <f t="shared" si="320"/>
        <v>-6.455008749739477E-10</v>
      </c>
      <c r="BP319" s="300">
        <f t="shared" si="320"/>
        <v>8.6608298310864029E-10</v>
      </c>
      <c r="BQ319" s="300">
        <f t="shared" si="320"/>
        <v>1.0185929877337685E-9</v>
      </c>
      <c r="BR319" s="300">
        <f t="shared" si="320"/>
        <v>-8.5721707510089118E-10</v>
      </c>
      <c r="BS319" s="300">
        <f t="shared" si="320"/>
        <v>-2.8385993555701816E-10</v>
      </c>
      <c r="BT319" s="300">
        <f t="shared" si="320"/>
        <v>-2.8575930510754688E-10</v>
      </c>
      <c r="BU319" s="300">
        <f t="shared" si="320"/>
        <v>1.0829761531994109E-9</v>
      </c>
      <c r="BV319" s="300">
        <f t="shared" si="320"/>
        <v>9.9064756398092868E-10</v>
      </c>
      <c r="BW319" s="300">
        <f t="shared" si="320"/>
        <v>-3.8340064456576783E-10</v>
      </c>
      <c r="BX319" s="300">
        <f t="shared" si="320"/>
        <v>-2.0673263101400607E-10</v>
      </c>
      <c r="BY319" s="300">
        <f t="shared" si="320"/>
        <v>2.3826074446731127E-10</v>
      </c>
      <c r="BZ319" s="300">
        <f t="shared" si="320"/>
        <v>1.5076619952480996E-9</v>
      </c>
      <c r="CA319" s="300">
        <f t="shared" si="320"/>
        <v>-6.9622940745972528E-10</v>
      </c>
      <c r="CB319" s="300">
        <f t="shared" si="320"/>
        <v>-1.6822626625057069E-9</v>
      </c>
      <c r="CC319" s="300">
        <f t="shared" si="321"/>
        <v>-6.4274185973545173E-10</v>
      </c>
      <c r="CD319" s="300">
        <f t="shared" si="321"/>
        <v>-3.7307235078998247E-10</v>
      </c>
    </row>
    <row r="320" spans="1:82" ht="17.399999999999999" customHeight="1" x14ac:dyDescent="0.25">
      <c r="A320" s="300" t="s">
        <v>252</v>
      </c>
      <c r="B320" s="300">
        <f t="shared" si="319"/>
        <v>5.9952043329758453E-14</v>
      </c>
      <c r="C320" s="300">
        <f t="shared" si="319"/>
        <v>-1.9650947535865271E-14</v>
      </c>
      <c r="D320" s="361">
        <f t="shared" si="319"/>
        <v>-1.9650947535865271E-14</v>
      </c>
      <c r="E320" s="361">
        <f t="shared" si="319"/>
        <v>-5.6954441163270531E-14</v>
      </c>
      <c r="F320" s="361">
        <f t="shared" si="319"/>
        <v>-7.2941652717872785E-14</v>
      </c>
      <c r="G320" s="361">
        <f t="shared" si="319"/>
        <v>-8.7929663550312398E-14</v>
      </c>
      <c r="H320" s="361">
        <f t="shared" si="319"/>
        <v>0</v>
      </c>
      <c r="I320" s="300">
        <f t="shared" si="319"/>
        <v>6.1284310959308641E-14</v>
      </c>
      <c r="J320" s="300">
        <f t="shared" si="319"/>
        <v>4.2188474935755949E-14</v>
      </c>
      <c r="K320" s="300">
        <f t="shared" si="319"/>
        <v>-4.496403249731884E-14</v>
      </c>
      <c r="L320" s="300">
        <f t="shared" si="319"/>
        <v>-4.1744385725905886E-14</v>
      </c>
      <c r="M320" s="300">
        <f t="shared" si="319"/>
        <v>-1.7319479184152442E-14</v>
      </c>
      <c r="N320" s="300">
        <f t="shared" si="319"/>
        <v>-3.6748382115092681E-14</v>
      </c>
      <c r="O320" s="300">
        <f t="shared" si="319"/>
        <v>9.3924867883288243E-14</v>
      </c>
      <c r="P320" s="300">
        <f t="shared" si="319"/>
        <v>9.3924867883288243E-14</v>
      </c>
      <c r="Q320" s="300">
        <f t="shared" si="319"/>
        <v>9.4146912488213275E-14</v>
      </c>
      <c r="R320" s="344">
        <f t="shared" si="319"/>
        <v>-6.6058269965196814E-14</v>
      </c>
      <c r="S320" s="300">
        <f t="shared" si="319"/>
        <v>9.0594198809412774E-14</v>
      </c>
      <c r="T320" s="300">
        <f t="shared" si="319"/>
        <v>-2.4757973449140991E-14</v>
      </c>
      <c r="U320" s="300">
        <f t="shared" si="319"/>
        <v>-7.7271522513910895E-14</v>
      </c>
      <c r="V320" s="300">
        <f t="shared" si="319"/>
        <v>-7.6494366396673286E-14</v>
      </c>
      <c r="W320" s="300">
        <f t="shared" si="319"/>
        <v>9.7699626167013776E-15</v>
      </c>
      <c r="X320" s="300">
        <f t="shared" si="319"/>
        <v>3.6637359812630166E-14</v>
      </c>
      <c r="Y320" s="300">
        <f t="shared" si="319"/>
        <v>-1.0469403122215226E-13</v>
      </c>
      <c r="Z320" s="300">
        <f t="shared" si="319"/>
        <v>-3.7192471324942744E-14</v>
      </c>
      <c r="AA320" s="300">
        <f t="shared" si="319"/>
        <v>8.3710816056736803E-14</v>
      </c>
      <c r="AB320" s="300">
        <f t="shared" si="319"/>
        <v>4.1078251911130792E-14</v>
      </c>
      <c r="AC320" s="300">
        <f t="shared" si="319"/>
        <v>5.773159728050814E-14</v>
      </c>
      <c r="AD320" s="300">
        <f t="shared" si="319"/>
        <v>2.6201263381153694E-14</v>
      </c>
      <c r="AE320" s="300">
        <f t="shared" si="319"/>
        <v>3.9523939676655573E-14</v>
      </c>
      <c r="AF320" s="300">
        <f t="shared" si="319"/>
        <v>7.9047879353311146E-14</v>
      </c>
      <c r="AG320" s="300">
        <f t="shared" si="319"/>
        <v>-7.3274719625260332E-14</v>
      </c>
      <c r="AH320" s="300">
        <f t="shared" si="319"/>
        <v>-2.3980817331903381E-14</v>
      </c>
      <c r="AI320" s="300">
        <f t="shared" si="319"/>
        <v>8.3932860661661834E-14</v>
      </c>
      <c r="AJ320" s="300">
        <f t="shared" si="319"/>
        <v>-3.3417713041217212E-14</v>
      </c>
      <c r="AK320" s="300">
        <f t="shared" si="319"/>
        <v>7.1498362785860081E-14</v>
      </c>
      <c r="AL320" s="300">
        <f t="shared" si="319"/>
        <v>1.1102230246251565E-14</v>
      </c>
      <c r="AM320" s="300">
        <f t="shared" si="319"/>
        <v>-8.8262730457699945E-14</v>
      </c>
      <c r="AN320" s="300">
        <f t="shared" si="319"/>
        <v>-2.4424906541753444E-15</v>
      </c>
      <c r="AO320" s="300">
        <f t="shared" si="319"/>
        <v>-5.3290705182007514E-14</v>
      </c>
      <c r="AP320" s="300">
        <f t="shared" si="319"/>
        <v>8.6819440525687241E-14</v>
      </c>
      <c r="AQ320" s="300">
        <f t="shared" si="319"/>
        <v>9.681144774731365E-14</v>
      </c>
      <c r="AR320" s="300">
        <f t="shared" si="319"/>
        <v>1.1990408665951691E-14</v>
      </c>
      <c r="AS320" s="300">
        <f t="shared" si="319"/>
        <v>1.0458300891968975E-13</v>
      </c>
      <c r="AT320" s="300">
        <f t="shared" si="319"/>
        <v>7.4162898044960457E-14</v>
      </c>
      <c r="AU320" s="300">
        <f t="shared" si="319"/>
        <v>1.1679546219056647E-13</v>
      </c>
      <c r="AV320" s="300">
        <f t="shared" si="319"/>
        <v>-9.3147711766050634E-14</v>
      </c>
      <c r="AW320" s="300">
        <f t="shared" si="319"/>
        <v>-5.1181281435219717E-14</v>
      </c>
      <c r="AX320" s="300">
        <f t="shared" si="319"/>
        <v>1.1102230246251565E-13</v>
      </c>
      <c r="AY320" s="300">
        <f t="shared" si="319"/>
        <v>5.6177285046032921E-14</v>
      </c>
      <c r="AZ320" s="300">
        <f t="shared" si="319"/>
        <v>-5.6954441163270531E-14</v>
      </c>
      <c r="BA320" s="300">
        <f t="shared" si="319"/>
        <v>-5.0404125317982107E-14</v>
      </c>
      <c r="BB320" s="300">
        <f t="shared" si="319"/>
        <v>4.1744385725905886E-14</v>
      </c>
      <c r="BC320" s="300">
        <f t="shared" si="319"/>
        <v>-2.7755575615628914E-15</v>
      </c>
      <c r="BD320" s="300">
        <f t="shared" si="319"/>
        <v>-6.1617377866696188E-14</v>
      </c>
      <c r="BE320" s="300">
        <f t="shared" si="319"/>
        <v>-9.3924867883288243E-14</v>
      </c>
      <c r="BF320" s="300">
        <f t="shared" si="319"/>
        <v>-6.5947247662734299E-14</v>
      </c>
      <c r="BG320" s="300">
        <f t="shared" si="319"/>
        <v>-1.0835776720341528E-13</v>
      </c>
      <c r="BH320" s="300">
        <f t="shared" si="319"/>
        <v>9.2370555648813024E-14</v>
      </c>
      <c r="BI320" s="300">
        <f t="shared" si="319"/>
        <v>-8.6486373618299694E-14</v>
      </c>
      <c r="BJ320" s="300">
        <f t="shared" si="319"/>
        <v>-5.2069459854919842E-14</v>
      </c>
      <c r="BK320" s="300">
        <f t="shared" si="319"/>
        <v>-1.0524914273446484E-13</v>
      </c>
      <c r="BL320" s="300">
        <f t="shared" si="319"/>
        <v>-3.219646771412954E-15</v>
      </c>
      <c r="BM320" s="300">
        <f t="shared" si="319"/>
        <v>-4.6074255521943996E-14</v>
      </c>
      <c r="BN320" s="300">
        <f t="shared" si="320"/>
        <v>-1.006972283335017E-13</v>
      </c>
      <c r="BO320" s="300">
        <f t="shared" si="320"/>
        <v>1.1324274851176597E-13</v>
      </c>
      <c r="BP320" s="300">
        <f t="shared" si="320"/>
        <v>-3.9745984281580604E-14</v>
      </c>
      <c r="BQ320" s="300">
        <f t="shared" si="320"/>
        <v>-3.0531133177191805E-14</v>
      </c>
      <c r="BR320" s="300">
        <f t="shared" si="320"/>
        <v>2.3980817331903381E-14</v>
      </c>
      <c r="BS320" s="300">
        <f t="shared" si="320"/>
        <v>-9.4813046302988369E-14</v>
      </c>
      <c r="BT320" s="300">
        <f t="shared" si="320"/>
        <v>-1.3133938381315602E-13</v>
      </c>
      <c r="BU320" s="300">
        <f t="shared" si="320"/>
        <v>-8.8040685852774914E-14</v>
      </c>
      <c r="BV320" s="300">
        <f t="shared" si="320"/>
        <v>1.1368683772161603E-13</v>
      </c>
      <c r="BW320" s="300">
        <f t="shared" si="320"/>
        <v>-8.5598195198599569E-14</v>
      </c>
      <c r="BX320" s="300">
        <f t="shared" si="320"/>
        <v>1.2034817586936697E-13</v>
      </c>
      <c r="BY320" s="300">
        <f t="shared" si="320"/>
        <v>4.6851411639181606E-14</v>
      </c>
      <c r="BZ320" s="300">
        <f t="shared" si="320"/>
        <v>1.0347278589506459E-13</v>
      </c>
      <c r="CA320" s="300">
        <f t="shared" si="320"/>
        <v>4.1300296516055823E-14</v>
      </c>
      <c r="CB320" s="300">
        <f t="shared" si="320"/>
        <v>-5.2513549064769904E-14</v>
      </c>
      <c r="CC320" s="300">
        <f t="shared" si="321"/>
        <v>-1.1413092693146609E-13</v>
      </c>
      <c r="CD320" s="300">
        <f t="shared" si="321"/>
        <v>1.0613732115416497E-13</v>
      </c>
    </row>
    <row r="321" spans="1:82" ht="17.399999999999999" customHeight="1" x14ac:dyDescent="0.25">
      <c r="A321" s="300" t="s">
        <v>253</v>
      </c>
      <c r="B321" s="300">
        <f t="shared" si="319"/>
        <v>-3.9564598955060815E-3</v>
      </c>
      <c r="C321" s="300">
        <f t="shared" si="319"/>
        <v>-4.7533974534275103E-9</v>
      </c>
      <c r="D321" s="361">
        <f t="shared" si="319"/>
        <v>2.657615006500702E-2</v>
      </c>
      <c r="E321" s="361">
        <f t="shared" si="319"/>
        <v>3.5427140703484294E-2</v>
      </c>
      <c r="F321" s="361">
        <f t="shared" si="319"/>
        <v>3.8671193094563128E-2</v>
      </c>
      <c r="G321" s="361">
        <f t="shared" si="319"/>
        <v>4.518428839306643E-2</v>
      </c>
      <c r="H321" s="361">
        <f t="shared" si="319"/>
        <v>5.3142494646349459E-2</v>
      </c>
      <c r="I321" s="300">
        <f t="shared" si="319"/>
        <v>6.0019232685356805E-2</v>
      </c>
      <c r="J321" s="300">
        <f t="shared" si="319"/>
        <v>6.8035202309081777E-2</v>
      </c>
      <c r="K321" s="300">
        <f t="shared" si="319"/>
        <v>7.7480173659206786E-2</v>
      </c>
      <c r="L321" s="300">
        <f t="shared" si="319"/>
        <v>8.8800334353336341E-2</v>
      </c>
      <c r="M321" s="300">
        <f t="shared" si="319"/>
        <v>0.10267328237631124</v>
      </c>
      <c r="N321" s="300">
        <f t="shared" si="319"/>
        <v>0.10841331575204682</v>
      </c>
      <c r="O321" s="300">
        <f t="shared" si="319"/>
        <v>0.12711860819595144</v>
      </c>
      <c r="P321" s="300">
        <f t="shared" si="319"/>
        <v>0.15243781851969973</v>
      </c>
      <c r="Q321" s="300">
        <f t="shared" si="319"/>
        <v>0.1894961471041019</v>
      </c>
      <c r="R321" s="344">
        <f t="shared" si="319"/>
        <v>0.25102576242832719</v>
      </c>
      <c r="S321" s="300">
        <f t="shared" si="319"/>
        <v>0.3411120787605757</v>
      </c>
      <c r="T321" s="300">
        <f t="shared" si="319"/>
        <v>2.9544148844351525E-4</v>
      </c>
      <c r="U321" s="300">
        <f t="shared" si="319"/>
        <v>-2.5305610127590583E-5</v>
      </c>
      <c r="V321" s="300">
        <f t="shared" si="319"/>
        <v>-2.4201086257868987E-4</v>
      </c>
      <c r="W321" s="300">
        <f t="shared" si="319"/>
        <v>-3.8750643784180028E-4</v>
      </c>
      <c r="X321" s="300">
        <f t="shared" si="319"/>
        <v>-4.8442219859123892E-4</v>
      </c>
      <c r="Y321" s="300">
        <f t="shared" si="319"/>
        <v>-5.4797765335867776E-4</v>
      </c>
      <c r="Z321" s="300">
        <f t="shared" si="319"/>
        <v>-5.888280023989001E-4</v>
      </c>
      <c r="AA321" s="300">
        <f t="shared" si="319"/>
        <v>-6.1434042485386531E-4</v>
      </c>
      <c r="AB321" s="300">
        <f t="shared" si="319"/>
        <v>-6.294847666056258E-4</v>
      </c>
      <c r="AC321" s="300">
        <f t="shared" si="319"/>
        <v>-6.3756002840476E-4</v>
      </c>
      <c r="AD321" s="300">
        <f t="shared" si="319"/>
        <v>-6.4073377002826781E-4</v>
      </c>
      <c r="AE321" s="300">
        <f t="shared" si="319"/>
        <v>-6.4041878168685784E-4</v>
      </c>
      <c r="AF321" s="300">
        <f t="shared" si="319"/>
        <v>-6.3752667998528967E-4</v>
      </c>
      <c r="AG321" s="300">
        <f t="shared" si="319"/>
        <v>-6.3264175135102629E-4</v>
      </c>
      <c r="AH321" s="300">
        <f t="shared" si="319"/>
        <v>-6.2612894787106299E-4</v>
      </c>
      <c r="AI321" s="300">
        <f t="shared" si="319"/>
        <v>-6.1820344483431988E-4</v>
      </c>
      <c r="AJ321" s="300">
        <f t="shared" si="319"/>
        <v>-6.0897484232824706E-4</v>
      </c>
      <c r="AK321" s="300">
        <f t="shared" si="319"/>
        <v>-5.9847567760151765E-4</v>
      </c>
      <c r="AL321" s="300">
        <f t="shared" si="319"/>
        <v>-6.2635824891266179E-4</v>
      </c>
      <c r="AM321" s="300">
        <f t="shared" si="319"/>
        <v>-6.5296540823833737E-4</v>
      </c>
      <c r="AN321" s="300">
        <f t="shared" si="319"/>
        <v>-6.7248455688695419E-4</v>
      </c>
      <c r="AO321" s="300">
        <f t="shared" si="319"/>
        <v>-6.8279779080415715E-4</v>
      </c>
      <c r="AP321" s="300">
        <f t="shared" si="319"/>
        <v>-6.8510215189487855E-4</v>
      </c>
      <c r="AQ321" s="300">
        <f t="shared" si="319"/>
        <v>-6.8120768773805018E-4</v>
      </c>
      <c r="AR321" s="300">
        <f t="shared" si="319"/>
        <v>-6.7271458559459152E-4</v>
      </c>
      <c r="AS321" s="300">
        <f t="shared" si="319"/>
        <v>-6.6082777422094008E-4</v>
      </c>
      <c r="AT321" s="300">
        <f t="shared" si="319"/>
        <v>-6.4637362812047794E-4</v>
      </c>
      <c r="AU321" s="300">
        <f t="shared" si="319"/>
        <v>-6.2987314287721308E-4</v>
      </c>
      <c r="AV321" s="300">
        <f t="shared" si="319"/>
        <v>-6.116192004473886E-4</v>
      </c>
      <c r="AW321" s="300">
        <f t="shared" si="319"/>
        <v>-5.9174126708094743E-4</v>
      </c>
      <c r="AX321" s="300">
        <f t="shared" si="319"/>
        <v>-5.7025486045547691E-4</v>
      </c>
      <c r="AY321" s="300">
        <f t="shared" si="319"/>
        <v>-5.470983596953527E-4</v>
      </c>
      <c r="AZ321" s="300">
        <f t="shared" si="319"/>
        <v>-5.2216095979129573E-4</v>
      </c>
      <c r="BA321" s="300">
        <f t="shared" si="319"/>
        <v>-4.9530559901966864E-4</v>
      </c>
      <c r="BB321" s="300">
        <f t="shared" si="319"/>
        <v>-4.6639031935780118E-4</v>
      </c>
      <c r="BC321" s="300">
        <f t="shared" si="319"/>
        <v>-4.35291006547045E-4</v>
      </c>
      <c r="BD321" s="300">
        <f t="shared" si="319"/>
        <v>-4.0192799870741869E-4</v>
      </c>
      <c r="BE321" s="300">
        <f t="shared" si="319"/>
        <v>-3.6629828050194213E-4</v>
      </c>
      <c r="BF321" s="300">
        <f t="shared" si="319"/>
        <v>-3.2851378429743505E-4</v>
      </c>
      <c r="BG321" s="300" t="e">
        <f t="shared" si="319"/>
        <v>#DIV/0!</v>
      </c>
      <c r="BH321" s="300" t="e">
        <f t="shared" si="319"/>
        <v>#DIV/0!</v>
      </c>
      <c r="BI321" s="300" t="e">
        <f t="shared" si="319"/>
        <v>#DIV/0!</v>
      </c>
      <c r="BJ321" s="300" t="e">
        <f t="shared" si="319"/>
        <v>#DIV/0!</v>
      </c>
      <c r="BK321" s="300" t="e">
        <f t="shared" si="319"/>
        <v>#DIV/0!</v>
      </c>
      <c r="BL321" s="300" t="e">
        <f t="shared" si="319"/>
        <v>#DIV/0!</v>
      </c>
      <c r="BM321" s="300" t="e">
        <f>+BM265/BM201-1</f>
        <v>#DIV/0!</v>
      </c>
      <c r="BN321" s="300" t="e">
        <f t="shared" si="320"/>
        <v>#DIV/0!</v>
      </c>
      <c r="BO321" s="300" t="e">
        <f t="shared" si="320"/>
        <v>#DIV/0!</v>
      </c>
      <c r="BP321" s="300" t="e">
        <f t="shared" si="320"/>
        <v>#DIV/0!</v>
      </c>
      <c r="BQ321" s="300" t="e">
        <f t="shared" si="320"/>
        <v>#DIV/0!</v>
      </c>
      <c r="BR321" s="300" t="e">
        <f t="shared" si="320"/>
        <v>#DIV/0!</v>
      </c>
      <c r="BS321" s="300" t="e">
        <f t="shared" si="320"/>
        <v>#DIV/0!</v>
      </c>
      <c r="BT321" s="300" t="e">
        <f t="shared" si="320"/>
        <v>#DIV/0!</v>
      </c>
      <c r="BU321" s="300" t="e">
        <f t="shared" si="320"/>
        <v>#DIV/0!</v>
      </c>
      <c r="BV321" s="300" t="e">
        <f t="shared" si="320"/>
        <v>#DIV/0!</v>
      </c>
      <c r="BW321" s="300" t="e">
        <f t="shared" si="320"/>
        <v>#DIV/0!</v>
      </c>
      <c r="BX321" s="300" t="e">
        <f t="shared" si="320"/>
        <v>#DIV/0!</v>
      </c>
      <c r="BY321" s="300" t="e">
        <f t="shared" si="320"/>
        <v>#DIV/0!</v>
      </c>
      <c r="BZ321" s="300" t="e">
        <f t="shared" si="320"/>
        <v>#DIV/0!</v>
      </c>
      <c r="CA321" s="300" t="e">
        <f t="shared" si="320"/>
        <v>#DIV/0!</v>
      </c>
      <c r="CB321" s="300" t="e">
        <f t="shared" si="320"/>
        <v>#DIV/0!</v>
      </c>
      <c r="CC321" s="300" t="e">
        <f t="shared" si="321"/>
        <v>#DIV/0!</v>
      </c>
      <c r="CD321" s="300" t="e">
        <f t="shared" si="321"/>
        <v>#DIV/0!</v>
      </c>
    </row>
    <row r="322" spans="1:82" ht="17.399999999999999" customHeight="1" x14ac:dyDescent="0.25">
      <c r="A322" s="300" t="s">
        <v>254</v>
      </c>
      <c r="B322" s="300">
        <f t="shared" ref="B322:BM323" si="322">+B266/B202-1</f>
        <v>-3.2420755934122747E-3</v>
      </c>
      <c r="C322" s="300">
        <f t="shared" si="322"/>
        <v>-3.9085199521338154E-9</v>
      </c>
      <c r="D322" s="361">
        <f t="shared" si="322"/>
        <v>2.6576132626089599E-2</v>
      </c>
      <c r="E322" s="361">
        <f t="shared" si="322"/>
        <v>3.5417572847444401E-2</v>
      </c>
      <c r="F322" s="361">
        <f t="shared" si="322"/>
        <v>3.8652510136099938E-2</v>
      </c>
      <c r="G322" s="361">
        <f t="shared" si="322"/>
        <v>4.5158998858980226E-2</v>
      </c>
      <c r="H322" s="361">
        <f t="shared" si="322"/>
        <v>5.3111242533885994E-2</v>
      </c>
      <c r="I322" s="300">
        <f t="shared" si="322"/>
        <v>5.9982314544865911E-2</v>
      </c>
      <c r="J322" s="300">
        <f t="shared" si="322"/>
        <v>6.7993264477602677E-2</v>
      </c>
      <c r="K322" s="300">
        <f t="shared" si="322"/>
        <v>7.7433629045085661E-2</v>
      </c>
      <c r="L322" s="300">
        <f t="shared" si="322"/>
        <v>8.874948003273464E-2</v>
      </c>
      <c r="M322" s="300">
        <f t="shared" si="322"/>
        <v>0.10261836696101745</v>
      </c>
      <c r="N322" s="300">
        <f t="shared" si="322"/>
        <v>0.10835518752265338</v>
      </c>
      <c r="O322" s="300">
        <f t="shared" si="322"/>
        <v>0.12706068716980523</v>
      </c>
      <c r="P322" s="300">
        <f t="shared" si="322"/>
        <v>0.15237982982307563</v>
      </c>
      <c r="Q322" s="300">
        <f t="shared" si="322"/>
        <v>0.1894380565722471</v>
      </c>
      <c r="R322" s="344">
        <f t="shared" si="322"/>
        <v>0.2509674233965129</v>
      </c>
      <c r="S322" s="300">
        <f t="shared" si="322"/>
        <v>0.34491919312213981</v>
      </c>
      <c r="T322" s="300">
        <f t="shared" si="322"/>
        <v>5.765452061691656E-3</v>
      </c>
      <c r="U322" s="300">
        <f t="shared" si="322"/>
        <v>7.8601736749013273E-3</v>
      </c>
      <c r="V322" s="300">
        <f t="shared" si="322"/>
        <v>9.8073046241240469E-3</v>
      </c>
      <c r="W322" s="300">
        <f t="shared" si="322"/>
        <v>1.1592782666978607E-2</v>
      </c>
      <c r="X322" s="300">
        <f t="shared" si="322"/>
        <v>1.3214187568064473E-2</v>
      </c>
      <c r="Y322" s="300">
        <f t="shared" si="322"/>
        <v>1.4655532817027694E-2</v>
      </c>
      <c r="Z322" s="300">
        <f t="shared" si="322"/>
        <v>1.5921970388902862E-2</v>
      </c>
      <c r="AA322" s="300">
        <f t="shared" si="322"/>
        <v>1.7020949490286652E-2</v>
      </c>
      <c r="AB322" s="300">
        <f t="shared" si="322"/>
        <v>1.7961295819986622E-2</v>
      </c>
      <c r="AC322" s="300">
        <f t="shared" si="322"/>
        <v>1.875264723019221E-2</v>
      </c>
      <c r="AD322" s="300">
        <f t="shared" si="322"/>
        <v>1.9406731865983629E-2</v>
      </c>
      <c r="AE322" s="300">
        <f t="shared" si="322"/>
        <v>1.9951264280392067E-2</v>
      </c>
      <c r="AF322" s="300">
        <f t="shared" si="322"/>
        <v>2.0396943113819122E-2</v>
      </c>
      <c r="AG322" s="300">
        <f t="shared" si="322"/>
        <v>2.0753758859541227E-2</v>
      </c>
      <c r="AH322" s="300">
        <f t="shared" si="322"/>
        <v>2.1031022423014356E-2</v>
      </c>
      <c r="AI322" s="300">
        <f t="shared" si="322"/>
        <v>2.1237445914420228E-2</v>
      </c>
      <c r="AJ322" s="300">
        <f t="shared" si="322"/>
        <v>2.1381292307397937E-2</v>
      </c>
      <c r="AK322" s="300">
        <f t="shared" si="322"/>
        <v>2.1470634976722858E-2</v>
      </c>
      <c r="AL322" s="300">
        <f t="shared" si="322"/>
        <v>2.1476095158231123E-2</v>
      </c>
      <c r="AM322" s="300">
        <f t="shared" si="322"/>
        <v>2.1444538367901833E-2</v>
      </c>
      <c r="AN322" s="300">
        <f t="shared" si="322"/>
        <v>2.1360096980447274E-2</v>
      </c>
      <c r="AO322" s="300">
        <f t="shared" si="322"/>
        <v>2.1265947030475907E-2</v>
      </c>
      <c r="AP322" s="300">
        <f t="shared" si="322"/>
        <v>2.115975101062717E-2</v>
      </c>
      <c r="AQ322" s="300">
        <f t="shared" si="322"/>
        <v>2.1039849930781562E-2</v>
      </c>
      <c r="AR322" s="300">
        <f t="shared" si="322"/>
        <v>2.0905593832866831E-2</v>
      </c>
      <c r="AS322" s="300">
        <f t="shared" si="322"/>
        <v>2.0757184217387925E-2</v>
      </c>
      <c r="AT322" s="300">
        <f t="shared" si="322"/>
        <v>2.0595434219057518E-2</v>
      </c>
      <c r="AU322" s="300">
        <f t="shared" si="322"/>
        <v>2.0421553518318758E-2</v>
      </c>
      <c r="AV322" s="300">
        <f t="shared" si="322"/>
        <v>2.0236982028196238E-2</v>
      </c>
      <c r="AW322" s="300">
        <f t="shared" si="322"/>
        <v>2.0043270493114385E-2</v>
      </c>
      <c r="AX322" s="300">
        <f t="shared" si="322"/>
        <v>1.984199877792947E-2</v>
      </c>
      <c r="AY322" s="300">
        <f t="shared" si="322"/>
        <v>1.9634721560396917E-2</v>
      </c>
      <c r="AZ322" s="300">
        <f t="shared" si="322"/>
        <v>1.9422932532549453E-2</v>
      </c>
      <c r="BA322" s="300">
        <f t="shared" si="322"/>
        <v>1.9208039876719818E-2</v>
      </c>
      <c r="BB322" s="300">
        <f t="shared" si="322"/>
        <v>1.8991347262901526E-2</v>
      </c>
      <c r="BC322" s="300">
        <f t="shared" si="322"/>
        <v>1.8774035873664108E-2</v>
      </c>
      <c r="BD322" s="300">
        <f t="shared" si="322"/>
        <v>1.8557143927369291E-2</v>
      </c>
      <c r="BE322" s="300">
        <f t="shared" si="322"/>
        <v>1.8341541287246299E-2</v>
      </c>
      <c r="BF322" s="300">
        <f t="shared" si="322"/>
        <v>1.8127898175619439E-2</v>
      </c>
      <c r="BG322" s="300" t="e">
        <f t="shared" si="322"/>
        <v>#DIV/0!</v>
      </c>
      <c r="BH322" s="300" t="e">
        <f t="shared" si="322"/>
        <v>#DIV/0!</v>
      </c>
      <c r="BI322" s="300" t="e">
        <f t="shared" si="322"/>
        <v>#DIV/0!</v>
      </c>
      <c r="BJ322" s="300" t="e">
        <f t="shared" si="322"/>
        <v>#DIV/0!</v>
      </c>
      <c r="BK322" s="300" t="e">
        <f t="shared" si="322"/>
        <v>#DIV/0!</v>
      </c>
      <c r="BL322" s="300" t="e">
        <f t="shared" si="322"/>
        <v>#DIV/0!</v>
      </c>
      <c r="BM322" s="300" t="e">
        <f t="shared" si="322"/>
        <v>#DIV/0!</v>
      </c>
      <c r="BN322" s="300" t="e">
        <f t="shared" si="320"/>
        <v>#DIV/0!</v>
      </c>
      <c r="BO322" s="300" t="e">
        <f t="shared" si="320"/>
        <v>#DIV/0!</v>
      </c>
      <c r="BP322" s="300" t="e">
        <f t="shared" si="320"/>
        <v>#DIV/0!</v>
      </c>
      <c r="BQ322" s="300" t="e">
        <f t="shared" si="320"/>
        <v>#DIV/0!</v>
      </c>
      <c r="BR322" s="300" t="e">
        <f t="shared" si="320"/>
        <v>#DIV/0!</v>
      </c>
      <c r="BS322" s="300" t="e">
        <f t="shared" si="320"/>
        <v>#DIV/0!</v>
      </c>
      <c r="BT322" s="300" t="e">
        <f t="shared" si="320"/>
        <v>#DIV/0!</v>
      </c>
      <c r="BU322" s="300" t="e">
        <f t="shared" si="320"/>
        <v>#DIV/0!</v>
      </c>
      <c r="BV322" s="300" t="e">
        <f t="shared" si="320"/>
        <v>#DIV/0!</v>
      </c>
      <c r="BW322" s="300" t="e">
        <f t="shared" si="320"/>
        <v>#DIV/0!</v>
      </c>
      <c r="BX322" s="300" t="e">
        <f t="shared" si="320"/>
        <v>#DIV/0!</v>
      </c>
      <c r="BY322" s="300" t="e">
        <f t="shared" si="320"/>
        <v>#DIV/0!</v>
      </c>
      <c r="BZ322" s="300" t="e">
        <f t="shared" si="320"/>
        <v>#DIV/0!</v>
      </c>
      <c r="CA322" s="300" t="e">
        <f t="shared" si="320"/>
        <v>#DIV/0!</v>
      </c>
      <c r="CB322" s="300" t="e">
        <f t="shared" si="320"/>
        <v>#DIV/0!</v>
      </c>
      <c r="CC322" s="300" t="e">
        <f t="shared" si="321"/>
        <v>#DIV/0!</v>
      </c>
      <c r="CD322" s="300" t="e">
        <f t="shared" si="321"/>
        <v>#DIV/0!</v>
      </c>
    </row>
    <row r="323" spans="1:82" ht="17.399999999999999" customHeight="1" x14ac:dyDescent="0.25">
      <c r="A323" s="300" t="s">
        <v>255</v>
      </c>
      <c r="B323" s="300">
        <f t="shared" si="322"/>
        <v>-1.5725587498849336E-10</v>
      </c>
      <c r="C323" s="300">
        <f t="shared" si="322"/>
        <v>-5.34914090799532E-9</v>
      </c>
      <c r="D323" s="361">
        <f t="shared" si="322"/>
        <v>2.657616054694989E-2</v>
      </c>
      <c r="E323" s="361">
        <f t="shared" si="322"/>
        <v>3.5432063981389428E-2</v>
      </c>
      <c r="F323" s="361">
        <f t="shared" si="322"/>
        <v>3.8679451218654348E-2</v>
      </c>
      <c r="G323" s="361">
        <f t="shared" si="322"/>
        <v>4.5193918300372893E-2</v>
      </c>
      <c r="H323" s="361">
        <f t="shared" si="322"/>
        <v>5.3152771850572877E-2</v>
      </c>
      <c r="I323" s="300">
        <f t="shared" si="322"/>
        <v>6.0029739556379802E-2</v>
      </c>
      <c r="J323" s="300">
        <f t="shared" si="322"/>
        <v>6.804555077027219E-2</v>
      </c>
      <c r="K323" s="300">
        <f t="shared" si="322"/>
        <v>7.7490147757703021E-2</v>
      </c>
      <c r="L323" s="300">
        <f t="shared" si="322"/>
        <v>8.8809811586969101E-2</v>
      </c>
      <c r="M323" s="300">
        <f t="shared" si="322"/>
        <v>0.10268219372099563</v>
      </c>
      <c r="N323" s="300">
        <f t="shared" si="322"/>
        <v>0.10842153853800895</v>
      </c>
      <c r="O323" s="300">
        <f t="shared" si="322"/>
        <v>0.12712575792608138</v>
      </c>
      <c r="P323" s="300">
        <f t="shared" si="322"/>
        <v>0.15244407046408259</v>
      </c>
      <c r="Q323" s="300">
        <f t="shared" si="322"/>
        <v>0.18950162179085983</v>
      </c>
      <c r="R323" s="344">
        <f t="shared" si="322"/>
        <v>0.25103057225222991</v>
      </c>
      <c r="S323" s="300">
        <f t="shared" si="322"/>
        <v>0.3411162890103534</v>
      </c>
      <c r="T323" s="300">
        <f t="shared" si="322"/>
        <v>2.9783351471235342E-4</v>
      </c>
      <c r="U323" s="300">
        <f t="shared" si="322"/>
        <v>-2.5480221492513166E-5</v>
      </c>
      <c r="V323" s="300">
        <f t="shared" si="322"/>
        <v>-2.4343404421345305E-4</v>
      </c>
      <c r="W323" s="300">
        <f t="shared" si="322"/>
        <v>-3.8944773437010749E-4</v>
      </c>
      <c r="X323" s="300">
        <f t="shared" si="322"/>
        <v>-4.864898357729297E-4</v>
      </c>
      <c r="Y323" s="300">
        <f t="shared" si="322"/>
        <v>-5.4996815429653179E-4</v>
      </c>
      <c r="Z323" s="300">
        <f t="shared" si="322"/>
        <v>-5.9064692910126837E-4</v>
      </c>
      <c r="AA323" s="300">
        <f t="shared" si="322"/>
        <v>-6.1595341669518078E-4</v>
      </c>
      <c r="AB323" s="300">
        <f t="shared" si="322"/>
        <v>-6.308889439118337E-4</v>
      </c>
      <c r="AC323" s="300">
        <f t="shared" si="322"/>
        <v>-6.3876789710681781E-4</v>
      </c>
      <c r="AD323" s="300">
        <f t="shared" si="322"/>
        <v>-6.4176449963404547E-4</v>
      </c>
      <c r="AE323" s="300">
        <f t="shared" si="322"/>
        <v>-6.4129419357361606E-4</v>
      </c>
      <c r="AF323" s="300">
        <f t="shared" si="322"/>
        <v>-6.3826770675923239E-4</v>
      </c>
      <c r="AG323" s="300">
        <f t="shared" si="322"/>
        <v>-6.3326747094194502E-4</v>
      </c>
      <c r="AH323" s="300">
        <f t="shared" si="322"/>
        <v>-6.2665626486468895E-4</v>
      </c>
      <c r="AI323" s="300">
        <f t="shared" si="322"/>
        <v>-6.1864706891623378E-4</v>
      </c>
      <c r="AJ323" s="300">
        <f t="shared" si="322"/>
        <v>-6.0934745671059609E-4</v>
      </c>
      <c r="AK323" s="300">
        <f t="shared" si="322"/>
        <v>-5.9878814016689486E-4</v>
      </c>
      <c r="AL323" s="300">
        <f t="shared" si="322"/>
        <v>-6.2663751341041074E-4</v>
      </c>
      <c r="AM323" s="300">
        <f t="shared" si="322"/>
        <v>-6.5321425575770586E-4</v>
      </c>
      <c r="AN323" s="300">
        <f t="shared" si="322"/>
        <v>-6.7270355426873873E-4</v>
      </c>
      <c r="AO323" s="300">
        <f t="shared" si="322"/>
        <v>-6.8298806002919932E-4</v>
      </c>
      <c r="AP323" s="300">
        <f t="shared" si="322"/>
        <v>-6.8526569897808809E-4</v>
      </c>
      <c r="AQ323" s="300">
        <f t="shared" si="322"/>
        <v>-6.8134712522993635E-4</v>
      </c>
      <c r="AR323" s="300">
        <f t="shared" si="322"/>
        <v>-6.7283275777252349E-4</v>
      </c>
      <c r="AS323" s="300">
        <f t="shared" si="322"/>
        <v>-6.6092746726253981E-4</v>
      </c>
      <c r="AT323" s="300">
        <f t="shared" si="322"/>
        <v>-6.464574287975422E-4</v>
      </c>
      <c r="AU323" s="300">
        <f t="shared" si="322"/>
        <v>-6.2994336247901295E-4</v>
      </c>
      <c r="AV323" s="300">
        <f t="shared" si="322"/>
        <v>-6.1167787111471306E-4</v>
      </c>
      <c r="AW323" s="300">
        <f t="shared" si="322"/>
        <v>-5.9179013506849287E-4</v>
      </c>
      <c r="AX323" s="300">
        <f t="shared" si="322"/>
        <v>-5.7029542727371485E-4</v>
      </c>
      <c r="AY323" s="300">
        <f t="shared" si="322"/>
        <v>-5.4713190260013977E-4</v>
      </c>
      <c r="AZ323" s="300">
        <f t="shared" si="322"/>
        <v>-5.2218856653873935E-4</v>
      </c>
      <c r="BA323" s="300">
        <f t="shared" si="322"/>
        <v>-4.9532819051878452E-4</v>
      </c>
      <c r="BB323" s="300">
        <f t="shared" si="322"/>
        <v>-4.6640868463676544E-4</v>
      </c>
      <c r="BC323" s="300">
        <f t="shared" si="322"/>
        <v>-4.3530581204498375E-4</v>
      </c>
      <c r="BD323" s="300">
        <f t="shared" si="322"/>
        <v>-4.0193981190173034E-4</v>
      </c>
      <c r="BE323" s="300">
        <f t="shared" si="322"/>
        <v>-3.6630758695055388E-4</v>
      </c>
      <c r="BF323" s="300">
        <f t="shared" si="322"/>
        <v>-3.2852100518954153E-4</v>
      </c>
      <c r="BG323" s="300" t="e">
        <f t="shared" si="322"/>
        <v>#DIV/0!</v>
      </c>
      <c r="BH323" s="300" t="e">
        <f t="shared" si="322"/>
        <v>#DIV/0!</v>
      </c>
      <c r="BI323" s="300" t="e">
        <f t="shared" si="322"/>
        <v>#DIV/0!</v>
      </c>
      <c r="BJ323" s="300" t="e">
        <f t="shared" si="322"/>
        <v>#DIV/0!</v>
      </c>
      <c r="BK323" s="300" t="e">
        <f t="shared" si="322"/>
        <v>#DIV/0!</v>
      </c>
      <c r="BL323" s="300" t="e">
        <f t="shared" si="322"/>
        <v>#DIV/0!</v>
      </c>
      <c r="BM323" s="300" t="e">
        <f t="shared" si="322"/>
        <v>#DIV/0!</v>
      </c>
      <c r="BN323" s="300" t="e">
        <f t="shared" si="320"/>
        <v>#DIV/0!</v>
      </c>
      <c r="BO323" s="300" t="e">
        <f t="shared" si="320"/>
        <v>#DIV/0!</v>
      </c>
      <c r="BP323" s="300" t="e">
        <f t="shared" si="320"/>
        <v>#DIV/0!</v>
      </c>
      <c r="BQ323" s="300" t="e">
        <f t="shared" si="320"/>
        <v>#DIV/0!</v>
      </c>
      <c r="BR323" s="300" t="e">
        <f t="shared" si="320"/>
        <v>#DIV/0!</v>
      </c>
      <c r="BS323" s="300" t="e">
        <f t="shared" si="320"/>
        <v>#DIV/0!</v>
      </c>
      <c r="BT323" s="300" t="e">
        <f t="shared" si="320"/>
        <v>#DIV/0!</v>
      </c>
      <c r="BU323" s="300" t="e">
        <f t="shared" si="320"/>
        <v>#DIV/0!</v>
      </c>
      <c r="BV323" s="300" t="e">
        <f t="shared" si="320"/>
        <v>#DIV/0!</v>
      </c>
      <c r="BW323" s="300" t="e">
        <f t="shared" si="320"/>
        <v>#DIV/0!</v>
      </c>
      <c r="BX323" s="300" t="e">
        <f t="shared" si="320"/>
        <v>#DIV/0!</v>
      </c>
      <c r="BY323" s="300" t="e">
        <f t="shared" si="320"/>
        <v>#DIV/0!</v>
      </c>
      <c r="BZ323" s="300" t="e">
        <f t="shared" si="320"/>
        <v>#DIV/0!</v>
      </c>
      <c r="CA323" s="300" t="e">
        <f t="shared" si="320"/>
        <v>#DIV/0!</v>
      </c>
      <c r="CB323" s="300" t="e">
        <f t="shared" si="320"/>
        <v>#DIV/0!</v>
      </c>
      <c r="CC323" s="300" t="e">
        <f t="shared" si="321"/>
        <v>#DIV/0!</v>
      </c>
      <c r="CD323" s="300" t="e">
        <f t="shared" si="321"/>
        <v>#DIV/0!</v>
      </c>
    </row>
    <row r="324" spans="1:82" ht="17.399999999999999" customHeight="1" x14ac:dyDescent="0.25">
      <c r="A324" s="300" t="s">
        <v>256</v>
      </c>
      <c r="B324" s="300"/>
      <c r="C324" s="300"/>
      <c r="D324" s="361"/>
      <c r="E324" s="361"/>
      <c r="F324" s="361"/>
      <c r="G324" s="361"/>
      <c r="H324" s="361"/>
      <c r="I324" s="300"/>
      <c r="J324" s="300"/>
      <c r="K324" s="300"/>
      <c r="L324" s="300"/>
      <c r="M324" s="300"/>
      <c r="N324" s="300"/>
      <c r="O324" s="300"/>
      <c r="P324" s="300"/>
      <c r="Q324" s="300"/>
      <c r="R324" s="344"/>
      <c r="S324" s="300"/>
      <c r="T324" s="300"/>
      <c r="U324" s="300"/>
      <c r="V324" s="300"/>
      <c r="W324" s="300"/>
      <c r="X324" s="300"/>
      <c r="Y324" s="300"/>
      <c r="Z324" s="300"/>
      <c r="AA324" s="300"/>
      <c r="AB324" s="300"/>
      <c r="AC324" s="300"/>
      <c r="AD324" s="300"/>
      <c r="AE324" s="300"/>
      <c r="AF324" s="300"/>
      <c r="AG324" s="300"/>
      <c r="AH324" s="300"/>
      <c r="AI324" s="300"/>
      <c r="AJ324" s="300"/>
      <c r="AK324" s="300"/>
      <c r="AL324" s="300"/>
      <c r="AM324" s="300"/>
      <c r="AN324" s="300"/>
      <c r="AO324" s="300"/>
      <c r="AP324" s="300"/>
      <c r="AQ324" s="300"/>
      <c r="AR324" s="300"/>
      <c r="AS324" s="300"/>
      <c r="AT324" s="300"/>
      <c r="AU324" s="300"/>
      <c r="AV324" s="300"/>
      <c r="AW324" s="300"/>
      <c r="AX324" s="300"/>
      <c r="AY324" s="300"/>
      <c r="AZ324" s="300"/>
      <c r="BA324" s="300"/>
      <c r="BB324" s="300"/>
      <c r="BC324" s="300"/>
      <c r="BD324" s="300"/>
      <c r="BE324" s="300"/>
      <c r="BF324" s="300"/>
      <c r="BG324" s="300"/>
      <c r="BH324" s="300"/>
      <c r="BI324" s="300"/>
      <c r="BJ324" s="300"/>
      <c r="BK324" s="300"/>
      <c r="BL324" s="300"/>
      <c r="BM324" s="300"/>
      <c r="BN324" s="300"/>
      <c r="BO324" s="300"/>
      <c r="BP324" s="300"/>
      <c r="BQ324" s="300"/>
      <c r="BR324" s="300"/>
      <c r="BS324" s="300"/>
      <c r="BT324" s="300"/>
      <c r="BU324" s="300"/>
      <c r="BV324" s="300"/>
      <c r="BW324" s="300"/>
      <c r="BX324" s="300"/>
      <c r="BY324" s="300"/>
      <c r="BZ324" s="300"/>
      <c r="CA324" s="300"/>
      <c r="CB324" s="300"/>
      <c r="CC324" s="300"/>
      <c r="CD324" s="300"/>
    </row>
    <row r="325" spans="1:82" ht="17.399999999999999" customHeight="1" x14ac:dyDescent="0.25">
      <c r="A325" s="300" t="s">
        <v>257</v>
      </c>
      <c r="B325" s="300">
        <f t="shared" ref="B325:BM326" si="323">+B269/B205-1</f>
        <v>-3.0311352398072922E-2</v>
      </c>
      <c r="C325" s="300">
        <f t="shared" si="323"/>
        <v>0</v>
      </c>
      <c r="D325" s="361">
        <f t="shared" si="323"/>
        <v>0</v>
      </c>
      <c r="E325" s="361">
        <f t="shared" si="323"/>
        <v>0</v>
      </c>
      <c r="F325" s="361">
        <f t="shared" si="323"/>
        <v>0</v>
      </c>
      <c r="G325" s="361">
        <f t="shared" si="323"/>
        <v>0</v>
      </c>
      <c r="H325" s="361">
        <f t="shared" si="323"/>
        <v>0</v>
      </c>
      <c r="I325" s="300">
        <f t="shared" si="323"/>
        <v>0</v>
      </c>
      <c r="J325" s="300">
        <f t="shared" si="323"/>
        <v>0</v>
      </c>
      <c r="K325" s="300">
        <f t="shared" si="323"/>
        <v>0</v>
      </c>
      <c r="L325" s="300">
        <f t="shared" si="323"/>
        <v>-4.8605564018089353E-12</v>
      </c>
      <c r="M325" s="300">
        <f t="shared" si="323"/>
        <v>1.6743939568186761E-11</v>
      </c>
      <c r="N325" s="300">
        <f t="shared" si="323"/>
        <v>2.2745361150100507E-11</v>
      </c>
      <c r="O325" s="300">
        <f t="shared" si="323"/>
        <v>9.4093621783031267E-12</v>
      </c>
      <c r="P325" s="300">
        <f t="shared" si="323"/>
        <v>3.1636027131298761E-11</v>
      </c>
      <c r="Q325" s="300">
        <f t="shared" si="323"/>
        <v>-3.422084837723105E-11</v>
      </c>
      <c r="R325" s="344">
        <f t="shared" si="323"/>
        <v>2.0659918220644613E-11</v>
      </c>
      <c r="S325" s="300">
        <f t="shared" si="323"/>
        <v>-1.9992341115937506E-11</v>
      </c>
      <c r="T325" s="300">
        <f t="shared" si="323"/>
        <v>-5.3869464444744608E-11</v>
      </c>
      <c r="U325" s="300">
        <f t="shared" si="323"/>
        <v>3.3959945966444138E-11</v>
      </c>
      <c r="V325" s="300">
        <f t="shared" si="323"/>
        <v>-2.1804558159033149E-11</v>
      </c>
      <c r="W325" s="300">
        <f t="shared" si="323"/>
        <v>-3.7294722865510721E-11</v>
      </c>
      <c r="X325" s="300">
        <f t="shared" si="323"/>
        <v>-2.0083268381654307E-11</v>
      </c>
      <c r="Y325" s="300">
        <f t="shared" si="323"/>
        <v>-7.7454154201461733E-11</v>
      </c>
      <c r="Z325" s="300">
        <f t="shared" si="323"/>
        <v>-9.8702601647460142E-11</v>
      </c>
      <c r="AA325" s="300">
        <f t="shared" si="323"/>
        <v>9.0172758149265064E-11</v>
      </c>
      <c r="AB325" s="300">
        <f t="shared" si="323"/>
        <v>-9.3455798655384115E-11</v>
      </c>
      <c r="AC325" s="300">
        <f t="shared" si="323"/>
        <v>5.2281290408018322E-11</v>
      </c>
      <c r="AD325" s="300">
        <f t="shared" si="323"/>
        <v>-4.487665794528084E-11</v>
      </c>
      <c r="AE325" s="300">
        <f t="shared" si="323"/>
        <v>1.3504575235856464E-10</v>
      </c>
      <c r="AF325" s="300">
        <f t="shared" si="323"/>
        <v>9.5062846483529029E-11</v>
      </c>
      <c r="AG325" s="300">
        <f t="shared" si="323"/>
        <v>1.8391332901046553E-10</v>
      </c>
      <c r="AH325" s="300">
        <f t="shared" si="323"/>
        <v>-1.3532175380248646E-11</v>
      </c>
      <c r="AI325" s="300">
        <f t="shared" si="323"/>
        <v>-2.3291613082676577E-10</v>
      </c>
      <c r="AJ325" s="300">
        <f t="shared" si="323"/>
        <v>-1.7197621104969585E-10</v>
      </c>
      <c r="AK325" s="300">
        <f t="shared" si="323"/>
        <v>-3.6553760018875892E-11</v>
      </c>
      <c r="AL325" s="300">
        <f t="shared" si="323"/>
        <v>1.1391554366468881E-10</v>
      </c>
      <c r="AM325" s="300">
        <f t="shared" si="323"/>
        <v>-1.3686640709664744E-10</v>
      </c>
      <c r="AN325" s="300">
        <f t="shared" si="323"/>
        <v>2.3466251164450114E-10</v>
      </c>
      <c r="AO325" s="300">
        <f t="shared" si="323"/>
        <v>-1.7814749675437724E-10</v>
      </c>
      <c r="AP325" s="300">
        <f t="shared" si="323"/>
        <v>-5.2215565204960512E-10</v>
      </c>
      <c r="AQ325" s="300">
        <f t="shared" si="323"/>
        <v>2.4230728534746504E-10</v>
      </c>
      <c r="AR325" s="300">
        <f t="shared" si="323"/>
        <v>-3.239615242733862E-10</v>
      </c>
      <c r="AS325" s="300">
        <f t="shared" si="323"/>
        <v>3.0522606664362684E-10</v>
      </c>
      <c r="AT325" s="300">
        <f t="shared" si="323"/>
        <v>-7.4341965916602248E-10</v>
      </c>
      <c r="AU325" s="300">
        <f t="shared" si="323"/>
        <v>-9.3761309827300465E-10</v>
      </c>
      <c r="AV325" s="300">
        <f t="shared" si="323"/>
        <v>1.0043235132428663E-9</v>
      </c>
      <c r="AW325" s="300">
        <f t="shared" si="323"/>
        <v>-1.9440293819172894E-10</v>
      </c>
      <c r="AX325" s="300">
        <f t="shared" si="323"/>
        <v>7.1980865712362174E-11</v>
      </c>
      <c r="AY325" s="300">
        <f t="shared" si="323"/>
        <v>-2.240009289167233E-10</v>
      </c>
      <c r="AZ325" s="300">
        <f t="shared" si="323"/>
        <v>7.626048681430575E-10</v>
      </c>
      <c r="BA325" s="300">
        <f t="shared" si="323"/>
        <v>-1.7952623831973824E-9</v>
      </c>
      <c r="BB325" s="300">
        <f t="shared" si="323"/>
        <v>6.4080207806682665E-10</v>
      </c>
      <c r="BC325" s="300">
        <f t="shared" si="323"/>
        <v>1.994171272556855E-9</v>
      </c>
      <c r="BD325" s="300">
        <f t="shared" si="323"/>
        <v>-5.120677215586511E-10</v>
      </c>
      <c r="BE325" s="300">
        <f t="shared" si="323"/>
        <v>-2.1828938656653918E-9</v>
      </c>
      <c r="BF325" s="300">
        <f t="shared" si="323"/>
        <v>-2.8017181907813438E-9</v>
      </c>
      <c r="BG325" s="300">
        <f t="shared" si="323"/>
        <v>-2.8017180797590413E-9</v>
      </c>
      <c r="BH325" s="300">
        <f t="shared" si="323"/>
        <v>-1.2737564336617879E-9</v>
      </c>
      <c r="BI325" s="300">
        <f t="shared" si="323"/>
        <v>-3.8203590291274736E-9</v>
      </c>
      <c r="BJ325" s="300">
        <f t="shared" si="323"/>
        <v>-2.8771728333154556E-9</v>
      </c>
      <c r="BK325" s="300">
        <f t="shared" si="323"/>
        <v>-7.8120343527388059E-10</v>
      </c>
      <c r="BL325" s="300">
        <f t="shared" si="323"/>
        <v>2.7120785617285037E-9</v>
      </c>
      <c r="BM325" s="300">
        <f t="shared" si="323"/>
        <v>1.2446221830941795E-10</v>
      </c>
      <c r="BN325" s="300">
        <f t="shared" ref="BN325:CB326" si="324">+BN269/BN205-1</f>
        <v>1.2446221830941795E-10</v>
      </c>
      <c r="BO325" s="300">
        <f t="shared" si="324"/>
        <v>1.7217562930937902E-9</v>
      </c>
      <c r="BP325" s="300">
        <f t="shared" si="324"/>
        <v>1.7217562930937902E-9</v>
      </c>
      <c r="BQ325" s="300">
        <f t="shared" si="324"/>
        <v>-2.2221794404586603E-9</v>
      </c>
      <c r="BR325" s="300">
        <f t="shared" si="324"/>
        <v>-8.7954057370609462E-9</v>
      </c>
      <c r="BS325" s="300">
        <f t="shared" si="324"/>
        <v>-1.4918206669989331E-9</v>
      </c>
      <c r="BT325" s="300">
        <f t="shared" si="324"/>
        <v>3.9182423972050628E-9</v>
      </c>
      <c r="BU325" s="300">
        <f t="shared" si="324"/>
        <v>-1.4115300928096985E-8</v>
      </c>
      <c r="BV325" s="300">
        <f t="shared" si="324"/>
        <v>1.2601059529160352E-8</v>
      </c>
      <c r="BW325" s="300">
        <f t="shared" si="324"/>
        <v>-1.7083785275318064E-8</v>
      </c>
      <c r="BX325" s="300">
        <f t="shared" si="324"/>
        <v>-1.2960890027891026E-8</v>
      </c>
      <c r="BY325" s="300">
        <f t="shared" si="324"/>
        <v>-1.7541884500538174E-8</v>
      </c>
      <c r="BZ325" s="300">
        <f t="shared" si="324"/>
        <v>-2.2631878260348515E-8</v>
      </c>
      <c r="CA325" s="300">
        <f t="shared" si="324"/>
        <v>-1.6976329453299854E-8</v>
      </c>
      <c r="CB325" s="300">
        <f t="shared" si="324"/>
        <v>-1.6976329453299854E-8</v>
      </c>
      <c r="CC325" s="300">
        <f>+CC269/CC205-1</f>
        <v>1.793446613440608E-8</v>
      </c>
      <c r="CD325" s="300">
        <f>+CD269/CD205-1</f>
        <v>-3.6371214817698672E-8</v>
      </c>
    </row>
    <row r="326" spans="1:82" ht="17.399999999999999" customHeight="1" x14ac:dyDescent="0.25">
      <c r="A326" s="300" t="s">
        <v>258</v>
      </c>
      <c r="B326" s="300">
        <f t="shared" si="323"/>
        <v>0</v>
      </c>
      <c r="C326" s="300">
        <f t="shared" si="323"/>
        <v>-6.0507154842071031E-14</v>
      </c>
      <c r="D326" s="361">
        <f t="shared" si="323"/>
        <v>-3.7069258773669844E-10</v>
      </c>
      <c r="E326" s="361">
        <f t="shared" si="323"/>
        <v>1.7227533463093359E-3</v>
      </c>
      <c r="F326" s="361">
        <f t="shared" si="323"/>
        <v>3.7800128786489307E-3</v>
      </c>
      <c r="G326" s="361">
        <f t="shared" si="323"/>
        <v>5.7850744468139759E-3</v>
      </c>
      <c r="H326" s="361">
        <f t="shared" si="323"/>
        <v>7.905890067432253E-3</v>
      </c>
      <c r="I326" s="300">
        <f t="shared" si="323"/>
        <v>1.0171647761450853E-2</v>
      </c>
      <c r="J326" s="300">
        <f t="shared" si="323"/>
        <v>1.2521980662342669E-2</v>
      </c>
      <c r="K326" s="300">
        <f t="shared" si="323"/>
        <v>1.4974525146519868E-2</v>
      </c>
      <c r="L326" s="300">
        <f t="shared" si="323"/>
        <v>1.7546726741456853E-2</v>
      </c>
      <c r="M326" s="300">
        <f t="shared" si="323"/>
        <v>2.0257236362485331E-2</v>
      </c>
      <c r="N326" s="300">
        <f t="shared" si="323"/>
        <v>2.3126576465227977E-2</v>
      </c>
      <c r="O326" s="300">
        <f t="shared" si="323"/>
        <v>2.5808041085764843E-2</v>
      </c>
      <c r="P326" s="300">
        <f t="shared" si="323"/>
        <v>2.8631925571105166E-2</v>
      </c>
      <c r="Q326" s="300">
        <f t="shared" si="323"/>
        <v>3.161106010318937E-2</v>
      </c>
      <c r="R326" s="344">
        <f t="shared" si="323"/>
        <v>3.4760212707015903E-2</v>
      </c>
      <c r="S326" s="300">
        <f t="shared" si="323"/>
        <v>3.8099945964326754E-2</v>
      </c>
      <c r="T326" s="300">
        <f t="shared" si="323"/>
        <v>4.1472395688468389E-2</v>
      </c>
      <c r="U326" s="300">
        <f t="shared" si="323"/>
        <v>4.1211892158498076E-2</v>
      </c>
      <c r="V326" s="300">
        <f t="shared" si="323"/>
        <v>4.117503253964383E-2</v>
      </c>
      <c r="W326" s="300">
        <f t="shared" si="323"/>
        <v>4.1397061860655837E-2</v>
      </c>
      <c r="X326" s="300">
        <f t="shared" si="323"/>
        <v>4.1922605126741841E-2</v>
      </c>
      <c r="Y326" s="300">
        <f t="shared" si="323"/>
        <v>4.2493189847532253E-2</v>
      </c>
      <c r="Z326" s="300">
        <f t="shared" si="323"/>
        <v>4.3114064931208063E-2</v>
      </c>
      <c r="AA326" s="300">
        <f t="shared" si="323"/>
        <v>4.3791220122515906E-2</v>
      </c>
      <c r="AB326" s="300">
        <f t="shared" si="323"/>
        <v>4.4531580185155573E-2</v>
      </c>
      <c r="AC326" s="300">
        <f t="shared" si="323"/>
        <v>4.5343219482182784E-2</v>
      </c>
      <c r="AD326" s="300">
        <f t="shared" si="323"/>
        <v>4.6235616196059759E-2</v>
      </c>
      <c r="AE326" s="300">
        <f t="shared" si="323"/>
        <v>4.7219877483744455E-2</v>
      </c>
      <c r="AF326" s="300">
        <f t="shared" si="323"/>
        <v>4.8308187575061945E-2</v>
      </c>
      <c r="AG326" s="300">
        <f t="shared" si="323"/>
        <v>4.9514988945227323E-2</v>
      </c>
      <c r="AH326" s="300">
        <f t="shared" si="323"/>
        <v>5.0857522484956341E-2</v>
      </c>
      <c r="AI326" s="300">
        <f t="shared" si="323"/>
        <v>5.2356531506446036E-2</v>
      </c>
      <c r="AJ326" s="300">
        <f t="shared" si="323"/>
        <v>5.4037187150729249E-2</v>
      </c>
      <c r="AK326" s="300">
        <f t="shared" si="323"/>
        <v>5.5930314822343119E-2</v>
      </c>
      <c r="AL326" s="300">
        <f t="shared" si="323"/>
        <v>5.8074030462761828E-2</v>
      </c>
      <c r="AM326" s="300">
        <f t="shared" si="323"/>
        <v>6.0517582162953332E-2</v>
      </c>
      <c r="AN326" s="300">
        <f t="shared" si="323"/>
        <v>6.1888072168977404E-2</v>
      </c>
      <c r="AO326" s="300">
        <f t="shared" si="323"/>
        <v>6.3399921016100924E-2</v>
      </c>
      <c r="AP326" s="300">
        <f t="shared" si="323"/>
        <v>6.5071128892359997E-2</v>
      </c>
      <c r="AQ326" s="300">
        <f t="shared" si="323"/>
        <v>6.6923402019403611E-2</v>
      </c>
      <c r="AR326" s="300">
        <f t="shared" si="323"/>
        <v>6.8983011723257048E-2</v>
      </c>
      <c r="AS326" s="300">
        <f t="shared" si="323"/>
        <v>7.1281921365490941E-2</v>
      </c>
      <c r="AT326" s="300">
        <f t="shared" si="323"/>
        <v>7.3859299694516878E-2</v>
      </c>
      <c r="AU326" s="300">
        <f t="shared" si="323"/>
        <v>7.6763579887868749E-2</v>
      </c>
      <c r="AV326" s="300">
        <f t="shared" si="323"/>
        <v>8.0055299121405632E-2</v>
      </c>
      <c r="AW326" s="300">
        <f t="shared" si="323"/>
        <v>8.3811077414031931E-2</v>
      </c>
      <c r="AX326" s="300">
        <f t="shared" si="323"/>
        <v>8.8129298457128469E-2</v>
      </c>
      <c r="AY326" s="300">
        <f t="shared" si="323"/>
        <v>9.3138399476363043E-2</v>
      </c>
      <c r="AZ326" s="300">
        <f t="shared" si="323"/>
        <v>9.9009277616010305E-2</v>
      </c>
      <c r="BA326" s="300">
        <f t="shared" si="323"/>
        <v>0.10597440758091214</v>
      </c>
      <c r="BB326" s="300">
        <f t="shared" si="323"/>
        <v>0.11435832132332169</v>
      </c>
      <c r="BC326" s="300">
        <f t="shared" si="323"/>
        <v>0.12462819022049443</v>
      </c>
      <c r="BD326" s="300">
        <f t="shared" si="323"/>
        <v>0.13748188444841292</v>
      </c>
      <c r="BE326" s="300">
        <f t="shared" si="323"/>
        <v>0.15401046498523452</v>
      </c>
      <c r="BF326" s="300">
        <f t="shared" si="323"/>
        <v>0.17602053919041882</v>
      </c>
      <c r="BG326" s="300">
        <f t="shared" si="323"/>
        <v>0.20673594990027477</v>
      </c>
      <c r="BH326" s="300">
        <f t="shared" si="323"/>
        <v>0.20673594990027477</v>
      </c>
      <c r="BI326" s="300">
        <f t="shared" si="323"/>
        <v>0.20673594990027477</v>
      </c>
      <c r="BJ326" s="300">
        <f t="shared" si="323"/>
        <v>0.20673594990027477</v>
      </c>
      <c r="BK326" s="300">
        <f t="shared" si="323"/>
        <v>0.20673594990027477</v>
      </c>
      <c r="BL326" s="300">
        <f t="shared" si="323"/>
        <v>0.20673594990027477</v>
      </c>
      <c r="BM326" s="300">
        <f t="shared" si="323"/>
        <v>0.20673594990027477</v>
      </c>
      <c r="BN326" s="300">
        <f t="shared" si="324"/>
        <v>0.20673594990027477</v>
      </c>
      <c r="BO326" s="300">
        <f t="shared" si="324"/>
        <v>0.20673594990027477</v>
      </c>
      <c r="BP326" s="300">
        <f t="shared" si="324"/>
        <v>0.20673594990027477</v>
      </c>
      <c r="BQ326" s="300">
        <f t="shared" si="324"/>
        <v>0.20673594990027477</v>
      </c>
      <c r="BR326" s="300">
        <f t="shared" si="324"/>
        <v>0.20673594990027477</v>
      </c>
      <c r="BS326" s="300">
        <f t="shared" si="324"/>
        <v>0.20673594990027477</v>
      </c>
      <c r="BT326" s="300">
        <f t="shared" si="324"/>
        <v>0.20673594990027477</v>
      </c>
      <c r="BU326" s="300">
        <f t="shared" si="324"/>
        <v>0.20673594990027477</v>
      </c>
      <c r="BV326" s="300">
        <f t="shared" si="324"/>
        <v>0.20673594990027477</v>
      </c>
      <c r="BW326" s="300">
        <f t="shared" si="324"/>
        <v>0.20673594990027477</v>
      </c>
      <c r="BX326" s="300">
        <f t="shared" si="324"/>
        <v>0.20673594990027477</v>
      </c>
      <c r="BY326" s="300">
        <f t="shared" si="324"/>
        <v>0.20673594990027477</v>
      </c>
      <c r="BZ326" s="300">
        <f t="shared" si="324"/>
        <v>0.20673594990027477</v>
      </c>
      <c r="CA326" s="300">
        <f t="shared" si="324"/>
        <v>0.20673594990027477</v>
      </c>
      <c r="CB326" s="300">
        <f t="shared" si="324"/>
        <v>0.20673594990027477</v>
      </c>
      <c r="CC326" s="300">
        <f>+CC270/CC206-1</f>
        <v>0.20673594990027477</v>
      </c>
      <c r="CD326" s="300">
        <f>+CD270/CD206-1</f>
        <v>0.20673594990027477</v>
      </c>
    </row>
    <row r="327" spans="1:82" ht="17.399999999999999" customHeight="1" x14ac:dyDescent="0.25">
      <c r="A327" s="300" t="s">
        <v>259</v>
      </c>
      <c r="B327" s="300"/>
      <c r="C327" s="300"/>
      <c r="D327" s="361"/>
      <c r="E327" s="361"/>
      <c r="F327" s="361"/>
      <c r="G327" s="361"/>
      <c r="H327" s="361"/>
      <c r="I327" s="300"/>
      <c r="J327" s="300"/>
      <c r="K327" s="300"/>
      <c r="L327" s="300"/>
      <c r="M327" s="300"/>
      <c r="N327" s="300"/>
      <c r="O327" s="300"/>
      <c r="P327" s="300"/>
      <c r="Q327" s="300"/>
      <c r="R327" s="344"/>
      <c r="S327" s="300"/>
      <c r="T327" s="300"/>
      <c r="U327" s="300"/>
      <c r="V327" s="300"/>
      <c r="W327" s="300"/>
      <c r="X327" s="300"/>
      <c r="Y327" s="300"/>
      <c r="Z327" s="300"/>
      <c r="AA327" s="300"/>
      <c r="AB327" s="300"/>
      <c r="AC327" s="300"/>
      <c r="AD327" s="300"/>
      <c r="AE327" s="300"/>
      <c r="AF327" s="300"/>
      <c r="AG327" s="300"/>
      <c r="AH327" s="300"/>
      <c r="AI327" s="300"/>
      <c r="AJ327" s="300"/>
      <c r="AK327" s="300"/>
      <c r="AL327" s="300"/>
      <c r="AM327" s="300"/>
      <c r="AN327" s="300"/>
      <c r="AO327" s="300"/>
      <c r="AP327" s="300"/>
      <c r="AQ327" s="300"/>
      <c r="AR327" s="300"/>
      <c r="AS327" s="300"/>
      <c r="AT327" s="300"/>
      <c r="AU327" s="300"/>
      <c r="AV327" s="300"/>
      <c r="AW327" s="300"/>
      <c r="AX327" s="300"/>
      <c r="AY327" s="300"/>
      <c r="AZ327" s="300"/>
      <c r="BA327" s="300"/>
      <c r="BB327" s="300"/>
      <c r="BC327" s="300"/>
      <c r="BD327" s="300"/>
      <c r="BE327" s="300"/>
      <c r="BF327" s="300"/>
      <c r="BG327" s="300"/>
      <c r="BH327" s="300"/>
      <c r="BI327" s="300"/>
      <c r="BJ327" s="300"/>
      <c r="BK327" s="300"/>
      <c r="BL327" s="300"/>
      <c r="BM327" s="300"/>
      <c r="BN327" s="300"/>
      <c r="BO327" s="300"/>
      <c r="BP327" s="300"/>
      <c r="BQ327" s="300"/>
      <c r="BR327" s="300"/>
      <c r="BS327" s="300"/>
      <c r="BT327" s="300"/>
      <c r="BU327" s="300"/>
      <c r="BV327" s="300"/>
      <c r="BW327" s="300"/>
      <c r="BX327" s="300"/>
      <c r="BY327" s="300"/>
      <c r="BZ327" s="300"/>
      <c r="CA327" s="300"/>
      <c r="CB327" s="300"/>
      <c r="CC327" s="300"/>
      <c r="CD327" s="300"/>
    </row>
    <row r="328" spans="1:82" ht="17.399999999999999" customHeight="1" x14ac:dyDescent="0.25">
      <c r="A328" s="300" t="s">
        <v>260</v>
      </c>
      <c r="B328" s="300"/>
      <c r="C328" s="300"/>
      <c r="D328" s="361"/>
      <c r="E328" s="361"/>
      <c r="F328" s="361"/>
      <c r="G328" s="361"/>
      <c r="H328" s="361"/>
      <c r="I328" s="300"/>
      <c r="J328" s="300"/>
      <c r="K328" s="300"/>
      <c r="L328" s="300"/>
      <c r="M328" s="300"/>
      <c r="N328" s="300"/>
      <c r="O328" s="300"/>
      <c r="P328" s="300"/>
      <c r="Q328" s="300"/>
      <c r="R328" s="344"/>
      <c r="S328" s="300"/>
      <c r="T328" s="300"/>
      <c r="U328" s="300"/>
      <c r="V328" s="300"/>
      <c r="W328" s="300"/>
      <c r="X328" s="300"/>
      <c r="Y328" s="300"/>
      <c r="Z328" s="300"/>
      <c r="AA328" s="300"/>
      <c r="AB328" s="300"/>
      <c r="AC328" s="300"/>
      <c r="AD328" s="300"/>
      <c r="AE328" s="300"/>
      <c r="AF328" s="300"/>
      <c r="AG328" s="300"/>
      <c r="AH328" s="300"/>
      <c r="AI328" s="300"/>
      <c r="AJ328" s="300"/>
      <c r="AK328" s="300"/>
      <c r="AL328" s="300"/>
      <c r="AM328" s="300"/>
      <c r="AN328" s="300"/>
      <c r="AO328" s="300"/>
      <c r="AP328" s="300"/>
      <c r="AQ328" s="300"/>
      <c r="AR328" s="300"/>
      <c r="AS328" s="300"/>
      <c r="AT328" s="300"/>
      <c r="AU328" s="300"/>
      <c r="AV328" s="300"/>
      <c r="AW328" s="300"/>
      <c r="AX328" s="300"/>
      <c r="AY328" s="300"/>
      <c r="AZ328" s="300"/>
      <c r="BA328" s="300"/>
      <c r="BB328" s="300"/>
      <c r="BC328" s="300"/>
      <c r="BD328" s="300"/>
      <c r="BE328" s="300"/>
      <c r="BF328" s="300"/>
      <c r="BG328" s="300"/>
      <c r="BH328" s="300"/>
      <c r="BI328" s="300"/>
      <c r="BJ328" s="300"/>
      <c r="BK328" s="300"/>
      <c r="BL328" s="300"/>
      <c r="BM328" s="300"/>
      <c r="BN328" s="300"/>
      <c r="BO328" s="300"/>
      <c r="BP328" s="300"/>
      <c r="BQ328" s="300"/>
      <c r="BR328" s="300"/>
      <c r="BS328" s="300"/>
      <c r="BT328" s="300"/>
      <c r="BU328" s="300"/>
      <c r="BV328" s="300"/>
      <c r="BW328" s="300"/>
      <c r="BX328" s="300"/>
      <c r="BY328" s="300"/>
      <c r="BZ328" s="300"/>
      <c r="CA328" s="300"/>
      <c r="CB328" s="300"/>
      <c r="CC328" s="300"/>
      <c r="CD328" s="300"/>
    </row>
    <row r="329" spans="1:82" ht="17.399999999999999" customHeight="1" x14ac:dyDescent="0.25">
      <c r="A329" s="300" t="s">
        <v>261</v>
      </c>
      <c r="B329" s="300">
        <f t="shared" ref="B329:BM332" si="325">+B273/B209-1</f>
        <v>0</v>
      </c>
      <c r="C329" s="300">
        <f t="shared" si="325"/>
        <v>-1.9591532729457128E-8</v>
      </c>
      <c r="D329" s="361">
        <f t="shared" si="325"/>
        <v>1.7252753092793505E-3</v>
      </c>
      <c r="E329" s="361">
        <f t="shared" si="325"/>
        <v>3.7852953735548756E-3</v>
      </c>
      <c r="F329" s="361">
        <f t="shared" si="325"/>
        <v>5.7927144062919211E-3</v>
      </c>
      <c r="G329" s="361">
        <f t="shared" si="325"/>
        <v>7.9157667308251689E-3</v>
      </c>
      <c r="H329" s="361">
        <f t="shared" si="325"/>
        <v>1.0183714351026829E-2</v>
      </c>
      <c r="I329" s="300">
        <f t="shared" si="325"/>
        <v>1.2536146602476927E-2</v>
      </c>
      <c r="J329" s="300">
        <f t="shared" si="325"/>
        <v>1.4990743149283725E-2</v>
      </c>
      <c r="K329" s="300">
        <f t="shared" si="325"/>
        <v>1.7564992846105021E-2</v>
      </c>
      <c r="L329" s="300">
        <f t="shared" si="325"/>
        <v>2.0277586702732942E-2</v>
      </c>
      <c r="M329" s="300">
        <f t="shared" si="325"/>
        <v>2.3149086264666607E-2</v>
      </c>
      <c r="N329" s="300">
        <f t="shared" si="325"/>
        <v>2.5832471808647783E-2</v>
      </c>
      <c r="O329" s="300">
        <f t="shared" si="325"/>
        <v>2.865839463744746E-2</v>
      </c>
      <c r="P329" s="300">
        <f t="shared" si="325"/>
        <v>3.1639716901231685E-2</v>
      </c>
      <c r="Q329" s="300">
        <f t="shared" si="325"/>
        <v>3.4791247411562809E-2</v>
      </c>
      <c r="R329" s="344">
        <f t="shared" si="325"/>
        <v>3.8133602318560111E-2</v>
      </c>
      <c r="S329" s="300">
        <f t="shared" si="325"/>
        <v>4.1508809358568044E-2</v>
      </c>
      <c r="T329" s="300">
        <f t="shared" si="325"/>
        <v>4.1248011246052707E-2</v>
      </c>
      <c r="U329" s="300">
        <f t="shared" si="325"/>
        <v>4.1211268561710312E-2</v>
      </c>
      <c r="V329" s="300">
        <f t="shared" si="325"/>
        <v>4.143386659752335E-2</v>
      </c>
      <c r="W329" s="300">
        <f t="shared" si="325"/>
        <v>4.1960520722289063E-2</v>
      </c>
      <c r="X329" s="300">
        <f t="shared" si="325"/>
        <v>4.2532338636531053E-2</v>
      </c>
      <c r="Y329" s="300">
        <f t="shared" si="325"/>
        <v>4.3154547258284603E-2</v>
      </c>
      <c r="Z329" s="300">
        <f t="shared" si="325"/>
        <v>4.3833152324900482E-2</v>
      </c>
      <c r="AA329" s="300">
        <f t="shared" si="325"/>
        <v>4.4575099165313103E-2</v>
      </c>
      <c r="AB329" s="300">
        <f t="shared" si="325"/>
        <v>4.5388486743074941E-2</v>
      </c>
      <c r="AC329" s="300">
        <f t="shared" si="325"/>
        <v>4.6282822547493385E-2</v>
      </c>
      <c r="AD329" s="300">
        <f t="shared" si="325"/>
        <v>4.7269248826087074E-2</v>
      </c>
      <c r="AE329" s="300">
        <f t="shared" si="325"/>
        <v>4.8359990426719346E-2</v>
      </c>
      <c r="AF329" s="300">
        <f t="shared" si="325"/>
        <v>4.9569539272074525E-2</v>
      </c>
      <c r="AG329" s="300">
        <f t="shared" si="325"/>
        <v>5.0915197270086754E-2</v>
      </c>
      <c r="AH329" s="300">
        <f t="shared" si="325"/>
        <v>5.2417783911201221E-2</v>
      </c>
      <c r="AI329" s="300">
        <f t="shared" si="325"/>
        <v>5.4102566600258362E-2</v>
      </c>
      <c r="AJ329" s="300">
        <f t="shared" si="325"/>
        <v>5.6000493937895968E-2</v>
      </c>
      <c r="AK329" s="300">
        <f t="shared" si="325"/>
        <v>5.8149841662598067E-2</v>
      </c>
      <c r="AL329" s="300">
        <f t="shared" si="325"/>
        <v>6.0600117769101347E-2</v>
      </c>
      <c r="AM329" s="300">
        <f t="shared" si="325"/>
        <v>6.1974726372340694E-2</v>
      </c>
      <c r="AN329" s="300">
        <f t="shared" si="325"/>
        <v>6.3491091471417072E-2</v>
      </c>
      <c r="AO329" s="300">
        <f t="shared" si="325"/>
        <v>6.5167423197962204E-2</v>
      </c>
      <c r="AP329" s="300">
        <f t="shared" si="325"/>
        <v>6.7025540253942806E-2</v>
      </c>
      <c r="AQ329" s="300">
        <f t="shared" si="325"/>
        <v>6.9091851038403762E-2</v>
      </c>
      <c r="AR329" s="300">
        <f t="shared" si="325"/>
        <v>7.1398492006969239E-2</v>
      </c>
      <c r="AS329" s="300">
        <f t="shared" si="325"/>
        <v>7.3984853439261533E-2</v>
      </c>
      <c r="AT329" s="300">
        <f t="shared" si="325"/>
        <v>7.6899655379220055E-2</v>
      </c>
      <c r="AU329" s="300">
        <f t="shared" si="325"/>
        <v>8.0203811508704037E-2</v>
      </c>
      <c r="AV329" s="300">
        <f t="shared" si="325"/>
        <v>8.397444378938701E-2</v>
      </c>
      <c r="AW329" s="300">
        <f t="shared" si="325"/>
        <v>8.8310617201843744E-2</v>
      </c>
      <c r="AX329" s="300">
        <f t="shared" si="325"/>
        <v>9.3341712859981385E-2</v>
      </c>
      <c r="AY329" s="300">
        <f t="shared" si="325"/>
        <v>9.9239966887354258E-2</v>
      </c>
      <c r="AZ329" s="300">
        <f t="shared" si="325"/>
        <v>0.10623980625208884</v>
      </c>
      <c r="BA329" s="300">
        <f t="shared" si="325"/>
        <v>0.11466870251543027</v>
      </c>
      <c r="BB329" s="300">
        <f t="shared" si="325"/>
        <v>0.1249984263641879</v>
      </c>
      <c r="BC329" s="300">
        <f t="shared" si="325"/>
        <v>0.13793438594839658</v>
      </c>
      <c r="BD329" s="300">
        <f t="shared" si="325"/>
        <v>0.15458072556821922</v>
      </c>
      <c r="BE329" s="300">
        <f t="shared" si="325"/>
        <v>0.17676847163517784</v>
      </c>
      <c r="BF329" s="300">
        <f t="shared" si="325"/>
        <v>0.207771590740224</v>
      </c>
      <c r="BG329" s="300">
        <f t="shared" si="325"/>
        <v>0.20777673560203591</v>
      </c>
      <c r="BH329" s="300">
        <f t="shared" si="325"/>
        <v>0.2077810009919121</v>
      </c>
      <c r="BI329" s="300">
        <f t="shared" si="325"/>
        <v>0.20778539477751723</v>
      </c>
      <c r="BJ329" s="300">
        <f t="shared" si="325"/>
        <v>0.20778991408376779</v>
      </c>
      <c r="BK329" s="300">
        <f t="shared" si="325"/>
        <v>0.20779453572433759</v>
      </c>
      <c r="BL329" s="300">
        <f t="shared" si="325"/>
        <v>0.20779923872014683</v>
      </c>
      <c r="BM329" s="300">
        <f t="shared" si="325"/>
        <v>0.20780400718263903</v>
      </c>
      <c r="BN329" s="300">
        <f t="shared" ref="BN329:CB334" si="326">+BN273/BN209-1</f>
        <v>0.20780882963049829</v>
      </c>
      <c r="BO329" s="300">
        <f t="shared" si="326"/>
        <v>0.20781369784099746</v>
      </c>
      <c r="BP329" s="300">
        <f t="shared" si="326"/>
        <v>0.20781860590628387</v>
      </c>
      <c r="BQ329" s="300">
        <f t="shared" si="326"/>
        <v>0.20782354953160076</v>
      </c>
      <c r="BR329" s="300">
        <f t="shared" si="326"/>
        <v>0.20782852555085229</v>
      </c>
      <c r="BS329" s="300">
        <f t="shared" si="326"/>
        <v>0.20783353158363838</v>
      </c>
      <c r="BT329" s="300">
        <f t="shared" si="326"/>
        <v>0.20783856580276061</v>
      </c>
      <c r="BU329" s="300">
        <f t="shared" si="326"/>
        <v>0.20784362676023171</v>
      </c>
      <c r="BV329" s="300">
        <f t="shared" si="326"/>
        <v>0.20784871327693955</v>
      </c>
      <c r="BW329" s="300">
        <f t="shared" si="326"/>
        <v>0.2078538243544894</v>
      </c>
      <c r="BX329" s="300">
        <f t="shared" si="326"/>
        <v>0.20785895912269536</v>
      </c>
      <c r="BY329" s="300">
        <f t="shared" si="326"/>
        <v>0.20786411679967132</v>
      </c>
      <c r="BZ329" s="300">
        <f t="shared" si="326"/>
        <v>0.20786929666378184</v>
      </c>
      <c r="CA329" s="300">
        <f t="shared" si="326"/>
        <v>0.2078744980386622</v>
      </c>
      <c r="CB329" s="300">
        <f t="shared" si="326"/>
        <v>0.20787972027447665</v>
      </c>
      <c r="CC329" s="300">
        <f t="shared" ref="CC329:CD334" si="327">+CC273/CC209-1</f>
        <v>0.20788496274447765</v>
      </c>
      <c r="CD329" s="300">
        <f t="shared" si="327"/>
        <v>0.20789022484359077</v>
      </c>
    </row>
    <row r="330" spans="1:82" ht="17.399999999999999" customHeight="1" x14ac:dyDescent="0.25">
      <c r="A330" s="300" t="s">
        <v>262</v>
      </c>
      <c r="B330" s="300">
        <f t="shared" si="325"/>
        <v>0</v>
      </c>
      <c r="C330" s="300">
        <f t="shared" si="325"/>
        <v>-4.7798915143726362E-5</v>
      </c>
      <c r="D330" s="361">
        <f t="shared" si="325"/>
        <v>2.5211404443759022E-3</v>
      </c>
      <c r="E330" s="361">
        <f t="shared" si="325"/>
        <v>5.6121369071051586E-3</v>
      </c>
      <c r="F330" s="361">
        <f t="shared" si="325"/>
        <v>8.4347073498023395E-3</v>
      </c>
      <c r="G330" s="361">
        <f t="shared" si="325"/>
        <v>1.1278378296565084E-2</v>
      </c>
      <c r="H330" s="361">
        <f t="shared" si="325"/>
        <v>1.4233184244060837E-2</v>
      </c>
      <c r="I330" s="300">
        <f t="shared" si="325"/>
        <v>1.7263853809196483E-2</v>
      </c>
      <c r="J330" s="300">
        <f t="shared" si="325"/>
        <v>2.0407808701851771E-2</v>
      </c>
      <c r="K330" s="300">
        <f t="shared" si="325"/>
        <v>2.3711413096324296E-2</v>
      </c>
      <c r="L330" s="300">
        <f t="shared" si="325"/>
        <v>2.7216845860402072E-2</v>
      </c>
      <c r="M330" s="300">
        <f t="shared" si="325"/>
        <v>3.0964726229695039E-2</v>
      </c>
      <c r="N330" s="300">
        <f t="shared" si="325"/>
        <v>3.4485832224550261E-2</v>
      </c>
      <c r="O330" s="300">
        <f t="shared" si="325"/>
        <v>3.8254663329714278E-2</v>
      </c>
      <c r="P330" s="300">
        <f t="shared" si="325"/>
        <v>4.2294149042942708E-2</v>
      </c>
      <c r="Q330" s="300">
        <f t="shared" si="325"/>
        <v>4.6638943645007869E-2</v>
      </c>
      <c r="R330" s="344">
        <f t="shared" si="325"/>
        <v>5.1337773811683363E-2</v>
      </c>
      <c r="S330" s="300">
        <f t="shared" si="325"/>
        <v>5.621202340495679E-2</v>
      </c>
      <c r="T330" s="300">
        <f t="shared" si="325"/>
        <v>5.6142717397996034E-2</v>
      </c>
      <c r="U330" s="300">
        <f t="shared" si="325"/>
        <v>5.6539617952851895E-2</v>
      </c>
      <c r="V330" s="300">
        <f t="shared" si="325"/>
        <v>5.7426905021425334E-2</v>
      </c>
      <c r="W330" s="300">
        <f t="shared" si="325"/>
        <v>5.8917436037729809E-2</v>
      </c>
      <c r="X330" s="300">
        <f t="shared" si="325"/>
        <v>6.0594087212959336E-2</v>
      </c>
      <c r="Y330" s="300">
        <f t="shared" si="325"/>
        <v>6.238289497290106E-2</v>
      </c>
      <c r="Z330" s="300">
        <f t="shared" si="325"/>
        <v>6.4304975243609785E-2</v>
      </c>
      <c r="AA330" s="300">
        <f t="shared" si="325"/>
        <v>6.6390140017065669E-2</v>
      </c>
      <c r="AB330" s="300">
        <f t="shared" si="325"/>
        <v>6.8674834758204462E-2</v>
      </c>
      <c r="AC330" s="300">
        <f t="shared" si="325"/>
        <v>7.120315546472189E-2</v>
      </c>
      <c r="AD330" s="300">
        <f t="shared" si="325"/>
        <v>7.4029054581751019E-2</v>
      </c>
      <c r="AE330" s="300">
        <f t="shared" si="325"/>
        <v>7.7217571468418678E-2</v>
      </c>
      <c r="AF330" s="300">
        <f t="shared" si="325"/>
        <v>8.0850788321707556E-2</v>
      </c>
      <c r="AG330" s="300">
        <f t="shared" si="325"/>
        <v>8.5034776776166998E-2</v>
      </c>
      <c r="AH330" s="300">
        <f t="shared" si="325"/>
        <v>8.9909564259915253E-2</v>
      </c>
      <c r="AI330" s="300">
        <f t="shared" si="325"/>
        <v>9.5664357334362293E-2</v>
      </c>
      <c r="AJ330" s="300">
        <f t="shared" si="325"/>
        <v>0.10256159525902264</v>
      </c>
      <c r="AK330" s="300">
        <f t="shared" si="325"/>
        <v>0.11097643359306919</v>
      </c>
      <c r="AL330" s="300">
        <f t="shared" si="325"/>
        <v>0.12159778679682853</v>
      </c>
      <c r="AM330" s="300">
        <f t="shared" si="325"/>
        <v>0.12866644820654671</v>
      </c>
      <c r="AN330" s="300">
        <f t="shared" si="325"/>
        <v>0.1366254980695758</v>
      </c>
      <c r="AO330" s="300">
        <f t="shared" si="325"/>
        <v>0.14612956668431054</v>
      </c>
      <c r="AP330" s="300">
        <f t="shared" si="325"/>
        <v>0.15765519953593166</v>
      </c>
      <c r="AQ330" s="300">
        <f t="shared" si="325"/>
        <v>0.17188560623322702</v>
      </c>
      <c r="AR330" s="300">
        <f t="shared" si="325"/>
        <v>0.18985639346809791</v>
      </c>
      <c r="AS330" s="300">
        <f t="shared" si="325"/>
        <v>0.21321786870642945</v>
      </c>
      <c r="AT330" s="300">
        <f t="shared" si="325"/>
        <v>0.24476861572371789</v>
      </c>
      <c r="AU330" s="300">
        <f t="shared" si="325"/>
        <v>0.28966368945014054</v>
      </c>
      <c r="AV330" s="300">
        <f t="shared" si="325"/>
        <v>0.35855955089391878</v>
      </c>
      <c r="AW330" s="300">
        <f t="shared" si="325"/>
        <v>0.47763913103206601</v>
      </c>
      <c r="AX330" s="300">
        <f t="shared" si="325"/>
        <v>0.73316069925170413</v>
      </c>
      <c r="AY330" s="300">
        <f t="shared" si="325"/>
        <v>1.67617078317436</v>
      </c>
      <c r="AZ330" s="300">
        <f t="shared" si="325"/>
        <v>-4.6890132667683604</v>
      </c>
      <c r="BA330" s="300">
        <f t="shared" si="325"/>
        <v>-0.9320260296589632</v>
      </c>
      <c r="BB330" s="300">
        <f t="shared" si="325"/>
        <v>-0.50153246195485834</v>
      </c>
      <c r="BC330" s="300">
        <f t="shared" si="325"/>
        <v>-0.33391130551150394</v>
      </c>
      <c r="BD330" s="300">
        <f t="shared" si="325"/>
        <v>-0.24348378246157854</v>
      </c>
      <c r="BE330" s="300">
        <f t="shared" si="325"/>
        <v>-0.1856873301087717</v>
      </c>
      <c r="BF330" s="300">
        <f t="shared" si="325"/>
        <v>-0.14428440838681411</v>
      </c>
      <c r="BG330" s="300">
        <f t="shared" si="325"/>
        <v>-0.13499200535165279</v>
      </c>
      <c r="BH330" s="300">
        <f t="shared" si="325"/>
        <v>-0.12721163283426939</v>
      </c>
      <c r="BI330" s="300">
        <f t="shared" si="325"/>
        <v>-0.11912391079959139</v>
      </c>
      <c r="BJ330" s="300">
        <f t="shared" si="325"/>
        <v>-0.11072697378920793</v>
      </c>
      <c r="BK330" s="300">
        <f t="shared" si="325"/>
        <v>-0.1020571419341838</v>
      </c>
      <c r="BL330" s="300">
        <f t="shared" si="325"/>
        <v>-9.3147955250827974E-2</v>
      </c>
      <c r="BM330" s="300">
        <f t="shared" si="325"/>
        <v>-8.4024531607081787E-2</v>
      </c>
      <c r="BN330" s="300">
        <f t="shared" si="326"/>
        <v>-7.4704501789173428E-2</v>
      </c>
      <c r="BO330" s="300">
        <f t="shared" si="326"/>
        <v>-6.5199876838850201E-2</v>
      </c>
      <c r="BP330" s="300">
        <f t="shared" si="326"/>
        <v>-5.5518645661919996E-2</v>
      </c>
      <c r="BQ330" s="300">
        <f t="shared" si="326"/>
        <v>-4.5665955324690755E-2</v>
      </c>
      <c r="BR330" s="300">
        <f t="shared" si="326"/>
        <v>-3.5644949148042282E-2</v>
      </c>
      <c r="BS330" s="300">
        <f t="shared" si="326"/>
        <v>-2.545735710102226E-2</v>
      </c>
      <c r="BT330" s="300">
        <f t="shared" si="326"/>
        <v>-1.5103912321643653E-2</v>
      </c>
      <c r="BU330" s="300">
        <f t="shared" si="326"/>
        <v>-4.5846458275675683E-3</v>
      </c>
      <c r="BV330" s="300">
        <f t="shared" si="326"/>
        <v>6.1009046434077341E-3</v>
      </c>
      <c r="BW330" s="300">
        <f t="shared" si="326"/>
        <v>1.6953546771294681E-2</v>
      </c>
      <c r="BX330" s="300">
        <f t="shared" si="326"/>
        <v>2.79743293093353E-2</v>
      </c>
      <c r="BY330" s="300">
        <f t="shared" si="326"/>
        <v>3.9164468886824677E-2</v>
      </c>
      <c r="BZ330" s="300">
        <f t="shared" si="326"/>
        <v>5.0525299105680599E-2</v>
      </c>
      <c r="CA330" s="300">
        <f t="shared" si="326"/>
        <v>6.2058235582424848E-2</v>
      </c>
      <c r="CB330" s="300">
        <f t="shared" si="326"/>
        <v>7.3764752325638394E-2</v>
      </c>
      <c r="CC330" s="300">
        <f t="shared" si="327"/>
        <v>8.5646366180637923E-2</v>
      </c>
      <c r="CD330" s="300">
        <f t="shared" si="327"/>
        <v>9.7704626870078304E-2</v>
      </c>
    </row>
    <row r="331" spans="1:82" ht="17.399999999999999" customHeight="1" x14ac:dyDescent="0.25">
      <c r="A331" s="300" t="s">
        <v>263</v>
      </c>
      <c r="B331" s="300">
        <f t="shared" si="325"/>
        <v>0</v>
      </c>
      <c r="C331" s="300">
        <f t="shared" si="325"/>
        <v>-4.5478309441970843E-4</v>
      </c>
      <c r="D331" s="361">
        <f t="shared" si="325"/>
        <v>7.4193603153220877E-3</v>
      </c>
      <c r="E331" s="361">
        <f t="shared" si="325"/>
        <v>1.6433197546259271E-2</v>
      </c>
      <c r="F331" s="361">
        <f t="shared" si="325"/>
        <v>2.273654963468319E-2</v>
      </c>
      <c r="G331" s="361">
        <f t="shared" si="325"/>
        <v>2.8006829193232496E-2</v>
      </c>
      <c r="H331" s="361">
        <f t="shared" si="325"/>
        <v>3.3059623137546401E-2</v>
      </c>
      <c r="I331" s="300">
        <f t="shared" si="325"/>
        <v>3.8186494333638965E-2</v>
      </c>
      <c r="J331" s="300">
        <f t="shared" si="325"/>
        <v>4.359078438264441E-2</v>
      </c>
      <c r="K331" s="300">
        <f t="shared" si="325"/>
        <v>4.955937321933046E-2</v>
      </c>
      <c r="L331" s="300">
        <f t="shared" si="325"/>
        <v>5.6311679990533436E-2</v>
      </c>
      <c r="M331" s="300">
        <f t="shared" si="325"/>
        <v>6.4036223462005992E-2</v>
      </c>
      <c r="N331" s="300">
        <f t="shared" si="325"/>
        <v>7.1408190512573189E-2</v>
      </c>
      <c r="O331" s="300">
        <f t="shared" si="325"/>
        <v>8.0037555826342643E-2</v>
      </c>
      <c r="P331" s="300">
        <f t="shared" si="325"/>
        <v>9.0062825376229227E-2</v>
      </c>
      <c r="Q331" s="300">
        <f t="shared" si="325"/>
        <v>0.10179667846008189</v>
      </c>
      <c r="R331" s="344">
        <f t="shared" si="325"/>
        <v>0.11574950442123777</v>
      </c>
      <c r="S331" s="300">
        <f t="shared" si="325"/>
        <v>0.13189710942290933</v>
      </c>
      <c r="T331" s="300">
        <f t="shared" si="325"/>
        <v>0.13263316745724407</v>
      </c>
      <c r="U331" s="300">
        <f t="shared" si="325"/>
        <v>0.13741274608226517</v>
      </c>
      <c r="V331" s="300">
        <f t="shared" si="325"/>
        <v>0.14717212800585289</v>
      </c>
      <c r="W331" s="300">
        <f t="shared" si="325"/>
        <v>0.16539867048612367</v>
      </c>
      <c r="X331" s="300">
        <f t="shared" si="325"/>
        <v>0.1900465626855623</v>
      </c>
      <c r="Y331" s="300">
        <f t="shared" si="325"/>
        <v>0.22377488867998063</v>
      </c>
      <c r="Z331" s="300">
        <f t="shared" si="325"/>
        <v>0.27437565276706244</v>
      </c>
      <c r="AA331" s="300">
        <f t="shared" si="325"/>
        <v>0.36158041424719611</v>
      </c>
      <c r="AB331" s="300">
        <f t="shared" si="325"/>
        <v>0.55363372503440278</v>
      </c>
      <c r="AC331" s="300">
        <f t="shared" si="325"/>
        <v>1.355749036191273</v>
      </c>
      <c r="AD331" s="300">
        <f t="shared" si="325"/>
        <v>-2.1061773764497316</v>
      </c>
      <c r="AE331" s="300">
        <f t="shared" si="325"/>
        <v>-0.53386967132289986</v>
      </c>
      <c r="AF331" s="300">
        <f t="shared" si="325"/>
        <v>-0.28466484039402051</v>
      </c>
      <c r="AG331" s="300">
        <f t="shared" si="325"/>
        <v>-0.18279029211109032</v>
      </c>
      <c r="AH331" s="300">
        <f t="shared" si="325"/>
        <v>-0.12726295757854023</v>
      </c>
      <c r="AI331" s="300">
        <f t="shared" si="325"/>
        <v>-9.2211177024634772E-2</v>
      </c>
      <c r="AJ331" s="300">
        <f t="shared" si="325"/>
        <v>-6.796523214921657E-2</v>
      </c>
      <c r="AK331" s="300">
        <f t="shared" si="325"/>
        <v>-5.0066890234150896E-2</v>
      </c>
      <c r="AL331" s="300">
        <f t="shared" si="325"/>
        <v>-3.5121143840003755E-2</v>
      </c>
      <c r="AM331" s="300">
        <f t="shared" si="325"/>
        <v>-2.3267528347930888E-2</v>
      </c>
      <c r="AN331" s="300">
        <f t="shared" si="325"/>
        <v>-1.4937832164861664E-2</v>
      </c>
      <c r="AO331" s="300">
        <f t="shared" si="325"/>
        <v>-6.8936000783597073E-3</v>
      </c>
      <c r="AP331" s="300">
        <f t="shared" si="325"/>
        <v>9.4244242282748303E-4</v>
      </c>
      <c r="AQ331" s="300">
        <f t="shared" si="325"/>
        <v>8.5887113323639408E-3</v>
      </c>
      <c r="AR331" s="300">
        <f t="shared" si="325"/>
        <v>1.6083389796329728E-2</v>
      </c>
      <c r="AS331" s="300">
        <f t="shared" si="325"/>
        <v>2.3497313794614394E-2</v>
      </c>
      <c r="AT331" s="300">
        <f t="shared" si="325"/>
        <v>3.093414216427437E-2</v>
      </c>
      <c r="AU331" s="300">
        <f t="shared" si="325"/>
        <v>3.8530453019339994E-2</v>
      </c>
      <c r="AV331" s="300">
        <f t="shared" si="325"/>
        <v>4.6458194596878277E-2</v>
      </c>
      <c r="AW331" s="300">
        <f t="shared" si="325"/>
        <v>5.4929778143180119E-2</v>
      </c>
      <c r="AX331" s="300">
        <f t="shared" si="325"/>
        <v>6.4205838334703502E-2</v>
      </c>
      <c r="AY331" s="300">
        <f t="shared" si="325"/>
        <v>7.4605700960757693E-2</v>
      </c>
      <c r="AZ331" s="300">
        <f t="shared" si="325"/>
        <v>8.6520490507290049E-2</v>
      </c>
      <c r="BA331" s="300">
        <f t="shared" si="325"/>
        <v>0.10042843900028386</v>
      </c>
      <c r="BB331" s="300">
        <f t="shared" si="325"/>
        <v>0.1169111927563955</v>
      </c>
      <c r="BC331" s="300">
        <f t="shared" si="325"/>
        <v>0.1366686181264356</v>
      </c>
      <c r="BD331" s="300">
        <f t="shared" si="325"/>
        <v>0.16052773123901054</v>
      </c>
      <c r="BE331" s="300">
        <f t="shared" si="325"/>
        <v>0.18943918306905361</v>
      </c>
      <c r="BF331" s="300">
        <f t="shared" si="325"/>
        <v>0.22445314335832167</v>
      </c>
      <c r="BG331" s="300">
        <f t="shared" si="325"/>
        <v>0.37589581960001728</v>
      </c>
      <c r="BH331" s="300">
        <f t="shared" si="325"/>
        <v>0.51555496345143959</v>
      </c>
      <c r="BI331" s="300">
        <f t="shared" si="325"/>
        <v>0.67425465258558415</v>
      </c>
      <c r="BJ331" s="300">
        <f t="shared" si="325"/>
        <v>0.854841245481335</v>
      </c>
      <c r="BK331" s="300">
        <f t="shared" si="325"/>
        <v>1.0596769993769164</v>
      </c>
      <c r="BL331" s="300">
        <f t="shared" si="325"/>
        <v>1.291353595260472</v>
      </c>
      <c r="BM331" s="300">
        <f t="shared" si="325"/>
        <v>1.5528737700144677</v>
      </c>
      <c r="BN331" s="300">
        <f t="shared" si="326"/>
        <v>1.847723169867777</v>
      </c>
      <c r="BO331" s="300">
        <f t="shared" si="326"/>
        <v>2.1799220164308761</v>
      </c>
      <c r="BP331" s="300">
        <f t="shared" si="326"/>
        <v>2.5540804949666587</v>
      </c>
      <c r="BQ331" s="300">
        <f t="shared" si="326"/>
        <v>2.9754643872985533</v>
      </c>
      <c r="BR331" s="300">
        <f t="shared" si="326"/>
        <v>3.4500729098030209</v>
      </c>
      <c r="BS331" s="300">
        <f t="shared" si="326"/>
        <v>3.9847298044573636</v>
      </c>
      <c r="BT331" s="300">
        <f t="shared" si="326"/>
        <v>4.5871887828386919</v>
      </c>
      <c r="BU331" s="300">
        <f t="shared" si="326"/>
        <v>5.2662548442519812</v>
      </c>
      <c r="BV331" s="300">
        <f t="shared" si="326"/>
        <v>6.0319231628596386</v>
      </c>
      <c r="BW331" s="300">
        <f t="shared" si="326"/>
        <v>6.8955378437616002</v>
      </c>
      <c r="BX331" s="300">
        <f t="shared" si="326"/>
        <v>7.8699729383269776</v>
      </c>
      <c r="BY331" s="300">
        <f t="shared" si="326"/>
        <v>8.969838964109389</v>
      </c>
      <c r="BZ331" s="300">
        <f t="shared" si="326"/>
        <v>10.211717926254865</v>
      </c>
      <c r="CA331" s="300">
        <f t="shared" si="326"/>
        <v>11.614431351714677</v>
      </c>
      <c r="CB331" s="300">
        <f t="shared" si="326"/>
        <v>13.199344572379376</v>
      </c>
      <c r="CC331" s="300">
        <f t="shared" si="327"/>
        <v>14.990714328677177</v>
      </c>
      <c r="CD331" s="300">
        <f t="shared" si="327"/>
        <v>17.016081957056585</v>
      </c>
    </row>
    <row r="332" spans="1:82" ht="17.399999999999999" customHeight="1" x14ac:dyDescent="0.25">
      <c r="A332" s="300" t="s">
        <v>264</v>
      </c>
      <c r="B332" s="300">
        <f t="shared" si="325"/>
        <v>0</v>
      </c>
      <c r="C332" s="300">
        <f t="shared" si="325"/>
        <v>-1.7945755437062116E-3</v>
      </c>
      <c r="D332" s="361">
        <f t="shared" si="325"/>
        <v>2.5285544992803333E-2</v>
      </c>
      <c r="E332" s="361">
        <f t="shared" si="325"/>
        <v>4.2523191189576037E-2</v>
      </c>
      <c r="F332" s="361">
        <f t="shared" si="325"/>
        <v>4.4096462269507475E-2</v>
      </c>
      <c r="G332" s="361">
        <f t="shared" si="325"/>
        <v>4.6411498860229106E-2</v>
      </c>
      <c r="H332" s="361">
        <f t="shared" si="325"/>
        <v>5.1057222946754299E-2</v>
      </c>
      <c r="I332" s="300">
        <f t="shared" si="325"/>
        <v>5.7422432128999557E-2</v>
      </c>
      <c r="J332" s="300">
        <f t="shared" si="325"/>
        <v>6.5273435062291441E-2</v>
      </c>
      <c r="K332" s="300">
        <f t="shared" si="325"/>
        <v>7.5431803744819392E-2</v>
      </c>
      <c r="L332" s="300">
        <f t="shared" si="325"/>
        <v>8.8292271834686575E-2</v>
      </c>
      <c r="M332" s="300">
        <f t="shared" si="325"/>
        <v>0.10428367714855868</v>
      </c>
      <c r="N332" s="300">
        <f t="shared" si="325"/>
        <v>0.11692193196053458</v>
      </c>
      <c r="O332" s="300">
        <f t="shared" si="325"/>
        <v>0.1366579198492317</v>
      </c>
      <c r="P332" s="300">
        <f t="shared" si="325"/>
        <v>0.16276832912008965</v>
      </c>
      <c r="Q332" s="300">
        <f t="shared" si="325"/>
        <v>0.19786663977315699</v>
      </c>
      <c r="R332" s="344">
        <f t="shared" si="325"/>
        <v>0.24857570002923457</v>
      </c>
      <c r="S332" s="300">
        <f t="shared" si="325"/>
        <v>0.3205709929248437</v>
      </c>
      <c r="T332" s="300">
        <f t="shared" si="325"/>
        <v>0.25649500634833355</v>
      </c>
      <c r="U332" s="300">
        <f t="shared" si="325"/>
        <v>0.28446409307336418</v>
      </c>
      <c r="V332" s="300">
        <f t="shared" si="325"/>
        <v>9.8595118086149167</v>
      </c>
      <c r="W332" s="300">
        <f t="shared" si="325"/>
        <v>-6.0189306591167169E-2</v>
      </c>
      <c r="X332" s="300">
        <f t="shared" si="325"/>
        <v>7.0401668937878359E-3</v>
      </c>
      <c r="Y332" s="300">
        <f t="shared" si="325"/>
        <v>3.1211651852069755E-2</v>
      </c>
      <c r="Z332" s="300">
        <f t="shared" si="325"/>
        <v>4.1782270510306141E-2</v>
      </c>
      <c r="AA332" s="300">
        <f t="shared" si="325"/>
        <v>4.5892264600150057E-2</v>
      </c>
      <c r="AB332" s="300">
        <f t="shared" si="325"/>
        <v>4.6672776728214682E-2</v>
      </c>
      <c r="AC332" s="300">
        <f t="shared" si="325"/>
        <v>4.5807107013401405E-2</v>
      </c>
      <c r="AD332" s="300">
        <f t="shared" si="325"/>
        <v>4.4246236115745186E-2</v>
      </c>
      <c r="AE332" s="300">
        <f t="shared" si="325"/>
        <v>4.2544362378367451E-2</v>
      </c>
      <c r="AF332" s="300">
        <f t="shared" si="325"/>
        <v>4.0973470345453178E-2</v>
      </c>
      <c r="AG332" s="300">
        <f t="shared" si="325"/>
        <v>3.9674905128955773E-2</v>
      </c>
      <c r="AH332" s="300">
        <f t="shared" si="325"/>
        <v>3.8728263400742868E-2</v>
      </c>
      <c r="AI332" s="300">
        <f t="shared" si="325"/>
        <v>3.8190530919225862E-2</v>
      </c>
      <c r="AJ332" s="300">
        <f t="shared" si="325"/>
        <v>3.8119396709195286E-2</v>
      </c>
      <c r="AK332" s="300">
        <f t="shared" si="325"/>
        <v>3.8588796629917432E-2</v>
      </c>
      <c r="AL332" s="300">
        <f t="shared" si="325"/>
        <v>4.6504537652870326E-2</v>
      </c>
      <c r="AM332" s="300">
        <f t="shared" si="325"/>
        <v>8.1431222369270584E-2</v>
      </c>
      <c r="AN332" s="300">
        <f t="shared" si="325"/>
        <v>6.8629048851368557E-2</v>
      </c>
      <c r="AO332" s="300">
        <f t="shared" si="325"/>
        <v>6.02949592371258E-2</v>
      </c>
      <c r="AP332" s="300">
        <f t="shared" si="325"/>
        <v>5.8354304668362111E-2</v>
      </c>
      <c r="AQ332" s="300">
        <f t="shared" si="325"/>
        <v>6.0200295957668182E-2</v>
      </c>
      <c r="AR332" s="300">
        <f t="shared" si="325"/>
        <v>6.3958827716348532E-2</v>
      </c>
      <c r="AS332" s="300">
        <f t="shared" si="325"/>
        <v>6.8807530971688458E-2</v>
      </c>
      <c r="AT332" s="300">
        <f t="shared" si="325"/>
        <v>7.450395370948848E-2</v>
      </c>
      <c r="AU332" s="300">
        <f t="shared" si="325"/>
        <v>8.1069713165736523E-2</v>
      </c>
      <c r="AV332" s="300">
        <f t="shared" si="325"/>
        <v>8.864685915580961E-2</v>
      </c>
      <c r="AW332" s="300">
        <f t="shared" si="325"/>
        <v>9.7443767919092039E-2</v>
      </c>
      <c r="AX332" s="300">
        <f t="shared" si="325"/>
        <v>0.10771875175413625</v>
      </c>
      <c r="AY332" s="300">
        <f t="shared" si="325"/>
        <v>0.11977707852370512</v>
      </c>
      <c r="AZ332" s="300">
        <f t="shared" si="325"/>
        <v>0.13397076966979982</v>
      </c>
      <c r="BA332" s="300">
        <f t="shared" si="325"/>
        <v>0.1506959486944075</v>
      </c>
      <c r="BB332" s="300">
        <f t="shared" si="325"/>
        <v>0.17038424339805536</v>
      </c>
      <c r="BC332" s="300">
        <f t="shared" si="325"/>
        <v>0.19348550267330666</v>
      </c>
      <c r="BD332" s="300">
        <f t="shared" si="325"/>
        <v>0.22044068398322825</v>
      </c>
      <c r="BE332" s="300">
        <f t="shared" si="325"/>
        <v>0.25164766949885986</v>
      </c>
      <c r="BF332" s="300">
        <f t="shared" si="325"/>
        <v>0.28742965489467531</v>
      </c>
      <c r="BG332" s="300">
        <f t="shared" si="325"/>
        <v>2.4638322297293676</v>
      </c>
      <c r="BH332" s="300">
        <f t="shared" si="325"/>
        <v>6.8688678870891886</v>
      </c>
      <c r="BI332" s="300">
        <f t="shared" si="325"/>
        <v>17.322842092935669</v>
      </c>
      <c r="BJ332" s="300">
        <f t="shared" si="325"/>
        <v>42.706327490807332</v>
      </c>
      <c r="BK332" s="300">
        <f t="shared" si="325"/>
        <v>105.43433436047403</v>
      </c>
      <c r="BL332" s="300">
        <f t="shared" si="325"/>
        <v>245.96063254063634</v>
      </c>
      <c r="BM332" s="300" t="e">
        <f>+BM276/BM212-1</f>
        <v>#DIV/0!</v>
      </c>
      <c r="BN332" s="300" t="e">
        <f t="shared" si="326"/>
        <v>#DIV/0!</v>
      </c>
      <c r="BO332" s="300" t="e">
        <f t="shared" si="326"/>
        <v>#DIV/0!</v>
      </c>
      <c r="BP332" s="300" t="e">
        <f t="shared" si="326"/>
        <v>#DIV/0!</v>
      </c>
      <c r="BQ332" s="300" t="e">
        <f t="shared" si="326"/>
        <v>#DIV/0!</v>
      </c>
      <c r="BR332" s="300" t="e">
        <f t="shared" si="326"/>
        <v>#DIV/0!</v>
      </c>
      <c r="BS332" s="300" t="e">
        <f t="shared" si="326"/>
        <v>#DIV/0!</v>
      </c>
      <c r="BT332" s="300" t="e">
        <f t="shared" si="326"/>
        <v>#DIV/0!</v>
      </c>
      <c r="BU332" s="300" t="e">
        <f t="shared" si="326"/>
        <v>#DIV/0!</v>
      </c>
      <c r="BV332" s="300" t="e">
        <f t="shared" si="326"/>
        <v>#DIV/0!</v>
      </c>
      <c r="BW332" s="300" t="e">
        <f t="shared" si="326"/>
        <v>#DIV/0!</v>
      </c>
      <c r="BX332" s="300" t="e">
        <f t="shared" si="326"/>
        <v>#DIV/0!</v>
      </c>
      <c r="BY332" s="300" t="e">
        <f t="shared" si="326"/>
        <v>#DIV/0!</v>
      </c>
      <c r="BZ332" s="300" t="e">
        <f t="shared" si="326"/>
        <v>#DIV/0!</v>
      </c>
      <c r="CA332" s="300" t="e">
        <f t="shared" si="326"/>
        <v>#DIV/0!</v>
      </c>
      <c r="CB332" s="300" t="e">
        <f t="shared" si="326"/>
        <v>#DIV/0!</v>
      </c>
      <c r="CC332" s="300" t="e">
        <f t="shared" si="327"/>
        <v>#DIV/0!</v>
      </c>
      <c r="CD332" s="300" t="e">
        <f t="shared" si="327"/>
        <v>#DIV/0!</v>
      </c>
    </row>
    <row r="333" spans="1:82" ht="17.399999999999999" customHeight="1" x14ac:dyDescent="0.25">
      <c r="A333" s="300" t="s">
        <v>265</v>
      </c>
      <c r="B333" s="300">
        <f t="shared" ref="B333:BM337" si="328">+B277/B213-1</f>
        <v>0</v>
      </c>
      <c r="C333" s="300">
        <f t="shared" si="328"/>
        <v>-9.7762959246905368E-6</v>
      </c>
      <c r="D333" s="361">
        <f t="shared" si="328"/>
        <v>2.4762459239302537E-4</v>
      </c>
      <c r="E333" s="361">
        <f t="shared" si="328"/>
        <v>7.3684887451230807E-4</v>
      </c>
      <c r="F333" s="361">
        <f t="shared" si="328"/>
        <v>1.351726242930118E-3</v>
      </c>
      <c r="G333" s="361">
        <f t="shared" si="328"/>
        <v>2.0606825133537843E-3</v>
      </c>
      <c r="H333" s="361">
        <f t="shared" si="328"/>
        <v>2.8508660922004214E-3</v>
      </c>
      <c r="I333" s="300">
        <f t="shared" si="328"/>
        <v>3.7125426104729353E-3</v>
      </c>
      <c r="J333" s="300">
        <f t="shared" si="328"/>
        <v>4.6398110674159554E-3</v>
      </c>
      <c r="K333" s="300">
        <f t="shared" si="328"/>
        <v>5.6319226870049643E-3</v>
      </c>
      <c r="L333" s="300">
        <f t="shared" si="328"/>
        <v>6.690839626151357E-3</v>
      </c>
      <c r="M333" s="300">
        <f t="shared" si="328"/>
        <v>7.8201019986987585E-3</v>
      </c>
      <c r="N333" s="300">
        <f t="shared" si="328"/>
        <v>8.9900863481313653E-3</v>
      </c>
      <c r="O333" s="300">
        <f t="shared" si="328"/>
        <v>1.021079434493255E-2</v>
      </c>
      <c r="P333" s="300">
        <f t="shared" si="328"/>
        <v>1.1488414755013832E-2</v>
      </c>
      <c r="Q333" s="300">
        <f t="shared" si="328"/>
        <v>1.2828503962641236E-2</v>
      </c>
      <c r="R333" s="344">
        <f t="shared" si="328"/>
        <v>1.4236990151532236E-2</v>
      </c>
      <c r="S333" s="300">
        <f t="shared" si="328"/>
        <v>1.5712924938724671E-2</v>
      </c>
      <c r="T333" s="300">
        <f t="shared" si="328"/>
        <v>1.6973683593716427E-2</v>
      </c>
      <c r="U333" s="300">
        <f t="shared" si="328"/>
        <v>1.8095887210151096E-2</v>
      </c>
      <c r="V333" s="300">
        <f t="shared" si="328"/>
        <v>1.9127944949441922E-2</v>
      </c>
      <c r="W333" s="300">
        <f t="shared" si="328"/>
        <v>2.0108370694146283E-2</v>
      </c>
      <c r="X333" s="300">
        <f t="shared" si="328"/>
        <v>2.1048706917599302E-2</v>
      </c>
      <c r="Y333" s="300">
        <f t="shared" si="328"/>
        <v>2.1956530525726103E-2</v>
      </c>
      <c r="Z333" s="300">
        <f t="shared" si="328"/>
        <v>2.2839198493259438E-2</v>
      </c>
      <c r="AA333" s="300">
        <f t="shared" si="328"/>
        <v>2.3703301492552065E-2</v>
      </c>
      <c r="AB333" s="300">
        <f t="shared" si="328"/>
        <v>2.4554731331270618E-2</v>
      </c>
      <c r="AC333" s="300">
        <f t="shared" si="328"/>
        <v>2.5398922644097155E-2</v>
      </c>
      <c r="AD333" s="300">
        <f t="shared" si="328"/>
        <v>2.6241087914613992E-2</v>
      </c>
      <c r="AE333" s="300">
        <f t="shared" si="328"/>
        <v>2.7086334988684291E-2</v>
      </c>
      <c r="AF333" s="300">
        <f t="shared" si="328"/>
        <v>2.7939818824362694E-2</v>
      </c>
      <c r="AG333" s="300">
        <f t="shared" si="328"/>
        <v>2.8806842405610489E-2</v>
      </c>
      <c r="AH333" s="300">
        <f t="shared" si="328"/>
        <v>2.9692929159542913E-2</v>
      </c>
      <c r="AI333" s="300">
        <f t="shared" si="328"/>
        <v>3.0603878181868271E-2</v>
      </c>
      <c r="AJ333" s="300">
        <f t="shared" si="328"/>
        <v>3.1545803106501014E-2</v>
      </c>
      <c r="AK333" s="300">
        <f t="shared" si="328"/>
        <v>3.3171947884837794E-2</v>
      </c>
      <c r="AL333" s="300">
        <f t="shared" si="328"/>
        <v>3.4873212378416563E-2</v>
      </c>
      <c r="AM333" s="300">
        <f t="shared" si="328"/>
        <v>3.6561973342691845E-2</v>
      </c>
      <c r="AN333" s="300">
        <f t="shared" si="328"/>
        <v>3.8202475583877238E-2</v>
      </c>
      <c r="AO333" s="300">
        <f t="shared" si="328"/>
        <v>3.9804988581975786E-2</v>
      </c>
      <c r="AP333" s="300">
        <f t="shared" si="328"/>
        <v>4.1379280015795494E-2</v>
      </c>
      <c r="AQ333" s="300">
        <f t="shared" si="328"/>
        <v>4.2935423031775999E-2</v>
      </c>
      <c r="AR333" s="300">
        <f t="shared" si="328"/>
        <v>4.4483487946208378E-2</v>
      </c>
      <c r="AS333" s="300">
        <f t="shared" si="328"/>
        <v>4.6033264416819097E-2</v>
      </c>
      <c r="AT333" s="300">
        <f t="shared" si="328"/>
        <v>4.7594123142422839E-2</v>
      </c>
      <c r="AU333" s="300">
        <f t="shared" si="328"/>
        <v>4.9174950942535212E-2</v>
      </c>
      <c r="AV333" s="300">
        <f t="shared" si="328"/>
        <v>5.0784097084263458E-2</v>
      </c>
      <c r="AW333" s="300">
        <f t="shared" si="328"/>
        <v>5.242929225290216E-2</v>
      </c>
      <c r="AX333" s="300">
        <f t="shared" si="328"/>
        <v>5.4117511631295523E-2</v>
      </c>
      <c r="AY333" s="300">
        <f t="shared" si="328"/>
        <v>5.5854764158442816E-2</v>
      </c>
      <c r="AZ333" s="300">
        <f t="shared" si="328"/>
        <v>5.7645794288421204E-2</v>
      </c>
      <c r="BA333" s="300">
        <f t="shared" si="328"/>
        <v>5.94936826414878E-2</v>
      </c>
      <c r="BB333" s="300">
        <f t="shared" si="328"/>
        <v>6.1399342946623303E-2</v>
      </c>
      <c r="BC333" s="300">
        <f t="shared" si="328"/>
        <v>6.3360919734898768E-2</v>
      </c>
      <c r="BD333" s="300">
        <f t="shared" si="328"/>
        <v>6.5373106142375015E-2</v>
      </c>
      <c r="BE333" s="300">
        <f t="shared" si="328"/>
        <v>6.742639966048225E-2</v>
      </c>
      <c r="BF333" s="300">
        <f t="shared" si="328"/>
        <v>6.9506274405596979E-2</v>
      </c>
      <c r="BG333" s="300">
        <f t="shared" si="328"/>
        <v>7.1336040374985865E-2</v>
      </c>
      <c r="BH333" s="300">
        <f t="shared" si="328"/>
        <v>7.3061182838480176E-2</v>
      </c>
      <c r="BI333" s="300">
        <f t="shared" si="328"/>
        <v>7.472733943150045E-2</v>
      </c>
      <c r="BJ333" s="300">
        <f t="shared" si="328"/>
        <v>7.6361350360961255E-2</v>
      </c>
      <c r="BK333" s="300">
        <f t="shared" si="328"/>
        <v>7.7970877275541639E-2</v>
      </c>
      <c r="BL333" s="300">
        <f t="shared" si="328"/>
        <v>7.9553355028784356E-2</v>
      </c>
      <c r="BM333" s="300">
        <f t="shared" si="328"/>
        <v>8.1101763841512131E-2</v>
      </c>
      <c r="BN333" s="300">
        <f t="shared" si="326"/>
        <v>8.2607917398751951E-2</v>
      </c>
      <c r="BO333" s="300">
        <f t="shared" si="326"/>
        <v>8.4064196885714537E-2</v>
      </c>
      <c r="BP333" s="300">
        <f t="shared" si="326"/>
        <v>8.5464348292643155E-2</v>
      </c>
      <c r="BQ333" s="300">
        <f t="shared" si="326"/>
        <v>8.6803738009393783E-2</v>
      </c>
      <c r="BR333" s="300">
        <f t="shared" si="326"/>
        <v>8.8079314589580404E-2</v>
      </c>
      <c r="BS333" s="300">
        <f t="shared" si="326"/>
        <v>8.9289427689864587E-2</v>
      </c>
      <c r="BT333" s="300">
        <f t="shared" si="326"/>
        <v>9.0433595680791123E-2</v>
      </c>
      <c r="BU333" s="300">
        <f t="shared" si="326"/>
        <v>9.1512268640593364E-2</v>
      </c>
      <c r="BV333" s="300">
        <f t="shared" si="326"/>
        <v>9.2526612350866788E-2</v>
      </c>
      <c r="BW333" s="300">
        <f t="shared" si="326"/>
        <v>9.3478325444404708E-2</v>
      </c>
      <c r="BX333" s="300">
        <f t="shared" si="326"/>
        <v>9.4369486845748529E-2</v>
      </c>
      <c r="BY333" s="300">
        <f t="shared" si="326"/>
        <v>9.5202435395649099E-2</v>
      </c>
      <c r="BZ333" s="300">
        <f t="shared" si="326"/>
        <v>9.5979677172926658E-2</v>
      </c>
      <c r="CA333" s="300">
        <f t="shared" si="326"/>
        <v>9.6703814458774184E-2</v>
      </c>
      <c r="CB333" s="300">
        <f t="shared" si="326"/>
        <v>9.7377491610798561E-2</v>
      </c>
      <c r="CC333" s="300">
        <f t="shared" si="327"/>
        <v>9.8003356381816564E-2</v>
      </c>
      <c r="CD333" s="300">
        <f t="shared" si="327"/>
        <v>9.8584031005605421E-2</v>
      </c>
    </row>
    <row r="334" spans="1:82" ht="17.399999999999999" customHeight="1" x14ac:dyDescent="0.25">
      <c r="A334" s="300" t="s">
        <v>266</v>
      </c>
      <c r="B334" s="300">
        <f t="shared" si="328"/>
        <v>0</v>
      </c>
      <c r="C334" s="300">
        <f t="shared" si="328"/>
        <v>-5.8694719550334007E-5</v>
      </c>
      <c r="D334" s="361">
        <f t="shared" si="328"/>
        <v>1.5631101698743155E-3</v>
      </c>
      <c r="E334" s="361">
        <f t="shared" si="328"/>
        <v>3.7472286439259594E-3</v>
      </c>
      <c r="F334" s="361">
        <f t="shared" si="328"/>
        <v>5.685708004447676E-3</v>
      </c>
      <c r="G334" s="361">
        <f t="shared" si="328"/>
        <v>7.5065125574971248E-3</v>
      </c>
      <c r="H334" s="361">
        <f t="shared" si="328"/>
        <v>9.3317804554740036E-3</v>
      </c>
      <c r="I334" s="300">
        <f t="shared" si="328"/>
        <v>1.1195915512045351E-2</v>
      </c>
      <c r="J334" s="300">
        <f t="shared" si="328"/>
        <v>1.3123714687933274E-2</v>
      </c>
      <c r="K334" s="300">
        <f t="shared" si="328"/>
        <v>1.5157600815942862E-2</v>
      </c>
      <c r="L334" s="300">
        <f t="shared" si="328"/>
        <v>1.7335182467820509E-2</v>
      </c>
      <c r="M334" s="300">
        <f t="shared" si="328"/>
        <v>1.9689217103321388E-2</v>
      </c>
      <c r="N334" s="300">
        <f t="shared" si="328"/>
        <v>2.1937538538981949E-2</v>
      </c>
      <c r="O334" s="300">
        <f t="shared" si="328"/>
        <v>2.4331320038273541E-2</v>
      </c>
      <c r="P334" s="300">
        <f t="shared" si="328"/>
        <v>2.6931162402353603E-2</v>
      </c>
      <c r="Q334" s="300">
        <f t="shared" si="328"/>
        <v>2.9771287919150735E-2</v>
      </c>
      <c r="R334" s="344">
        <f t="shared" si="328"/>
        <v>3.2892524488746133E-2</v>
      </c>
      <c r="S334" s="300">
        <f t="shared" si="328"/>
        <v>3.6313238820640636E-2</v>
      </c>
      <c r="T334" s="300">
        <f t="shared" si="328"/>
        <v>3.6684665655630777E-2</v>
      </c>
      <c r="U334" s="300">
        <f t="shared" si="328"/>
        <v>3.678555781741033E-2</v>
      </c>
      <c r="V334" s="300">
        <f t="shared" si="328"/>
        <v>3.7255463896085583E-2</v>
      </c>
      <c r="W334" s="300">
        <f t="shared" si="328"/>
        <v>3.8293097782344132E-2</v>
      </c>
      <c r="X334" s="300">
        <f t="shared" si="328"/>
        <v>3.9563717408979349E-2</v>
      </c>
      <c r="Y334" s="300">
        <f t="shared" si="328"/>
        <v>4.0927167302070133E-2</v>
      </c>
      <c r="Z334" s="300">
        <f t="shared" si="328"/>
        <v>4.237016411343042E-2</v>
      </c>
      <c r="AA334" s="300">
        <f t="shared" si="328"/>
        <v>4.3906706920247895E-2</v>
      </c>
      <c r="AB334" s="300">
        <f t="shared" si="328"/>
        <v>4.5557405845758403E-2</v>
      </c>
      <c r="AC334" s="300">
        <f t="shared" si="328"/>
        <v>4.7347822081720281E-2</v>
      </c>
      <c r="AD334" s="300">
        <f t="shared" si="328"/>
        <v>4.9309945956858892E-2</v>
      </c>
      <c r="AE334" s="300">
        <f t="shared" si="328"/>
        <v>5.1481922236720656E-2</v>
      </c>
      <c r="AF334" s="300">
        <f t="shared" si="328"/>
        <v>5.3911202714950868E-2</v>
      </c>
      <c r="AG334" s="300">
        <f t="shared" si="328"/>
        <v>5.665702567766151E-2</v>
      </c>
      <c r="AH334" s="300">
        <f t="shared" si="328"/>
        <v>5.9793815537340755E-2</v>
      </c>
      <c r="AI334" s="300">
        <f t="shared" si="328"/>
        <v>6.3416180602434258E-2</v>
      </c>
      <c r="AJ334" s="300">
        <f t="shared" si="328"/>
        <v>6.7646306934413314E-2</v>
      </c>
      <c r="AK334" s="300">
        <f t="shared" si="328"/>
        <v>9.2346491235611339E-2</v>
      </c>
      <c r="AL334" s="300">
        <f t="shared" si="328"/>
        <v>0.10744146803062504</v>
      </c>
      <c r="AM334" s="300">
        <f t="shared" si="328"/>
        <v>0.11422314610258821</v>
      </c>
      <c r="AN334" s="300">
        <f t="shared" si="328"/>
        <v>0.117391334595073</v>
      </c>
      <c r="AO334" s="300">
        <f t="shared" si="328"/>
        <v>0.12008540336782003</v>
      </c>
      <c r="AP334" s="300">
        <f t="shared" si="328"/>
        <v>0.12322079142260756</v>
      </c>
      <c r="AQ334" s="300">
        <f t="shared" si="328"/>
        <v>0.12713875414787301</v>
      </c>
      <c r="AR334" s="300">
        <f t="shared" si="328"/>
        <v>0.13204820508653592</v>
      </c>
      <c r="AS334" s="300">
        <f t="shared" si="328"/>
        <v>0.13815366116151262</v>
      </c>
      <c r="AT334" s="300">
        <f t="shared" si="328"/>
        <v>0.14570816340699211</v>
      </c>
      <c r="AU334" s="300">
        <f t="shared" si="328"/>
        <v>0.15505497343143615</v>
      </c>
      <c r="AV334" s="300">
        <f t="shared" si="328"/>
        <v>0.16668167594991612</v>
      </c>
      <c r="AW334" s="300">
        <f t="shared" si="328"/>
        <v>0.18130751108832976</v>
      </c>
      <c r="AX334" s="300">
        <f t="shared" si="328"/>
        <v>0.2000400030877969</v>
      </c>
      <c r="AY334" s="300">
        <f t="shared" si="328"/>
        <v>0.22468023902899126</v>
      </c>
      <c r="AZ334" s="300">
        <f t="shared" si="328"/>
        <v>0.25837563012108555</v>
      </c>
      <c r="BA334" s="300">
        <f t="shared" si="328"/>
        <v>0.30719169562977955</v>
      </c>
      <c r="BB334" s="300">
        <f t="shared" si="328"/>
        <v>0.38457546474054416</v>
      </c>
      <c r="BC334" s="300">
        <f t="shared" si="328"/>
        <v>0.52765396344531501</v>
      </c>
      <c r="BD334" s="300">
        <f t="shared" si="328"/>
        <v>0.89091530364677518</v>
      </c>
      <c r="BE334" s="300">
        <f t="shared" si="328"/>
        <v>3.9690427592818747</v>
      </c>
      <c r="BF334" s="300">
        <f t="shared" si="328"/>
        <v>-1.3013650144471949</v>
      </c>
      <c r="BG334" s="300">
        <f t="shared" si="328"/>
        <v>-5.5216785657437057</v>
      </c>
      <c r="BH334" s="300">
        <f t="shared" si="328"/>
        <v>1.7167975365551418</v>
      </c>
      <c r="BI334" s="300">
        <f t="shared" si="328"/>
        <v>0.81677773014053789</v>
      </c>
      <c r="BJ334" s="300">
        <f t="shared" si="328"/>
        <v>0.58493872942471636</v>
      </c>
      <c r="BK334" s="300">
        <f t="shared" si="328"/>
        <v>0.48192207813512788</v>
      </c>
      <c r="BL334" s="300">
        <f t="shared" si="328"/>
        <v>0.42293166306590613</v>
      </c>
      <c r="BM334" s="300">
        <f t="shared" si="328"/>
        <v>0.38301782861248568</v>
      </c>
      <c r="BN334" s="300">
        <f t="shared" si="326"/>
        <v>0.35265793524014266</v>
      </c>
      <c r="BO334" s="300">
        <f t="shared" si="326"/>
        <v>0.32769227672703871</v>
      </c>
      <c r="BP334" s="300">
        <f t="shared" si="326"/>
        <v>0.30615596423945268</v>
      </c>
      <c r="BQ334" s="300">
        <f t="shared" si="326"/>
        <v>0.28706775077507207</v>
      </c>
      <c r="BR334" s="300">
        <f t="shared" si="326"/>
        <v>0.26990832240240459</v>
      </c>
      <c r="BS334" s="300">
        <f t="shared" si="326"/>
        <v>0.25437947174584408</v>
      </c>
      <c r="BT334" s="300">
        <f t="shared" si="326"/>
        <v>0.24028916683216917</v>
      </c>
      <c r="BU334" s="300">
        <f t="shared" si="326"/>
        <v>0.22749638858527454</v>
      </c>
      <c r="BV334" s="300">
        <f t="shared" si="326"/>
        <v>0.2158851336396439</v>
      </c>
      <c r="BW334" s="300">
        <f t="shared" si="326"/>
        <v>0.20535268520116934</v>
      </c>
      <c r="BX334" s="300">
        <f t="shared" si="326"/>
        <v>0.19580472503360369</v>
      </c>
      <c r="BY334" s="300">
        <f t="shared" si="326"/>
        <v>0.18715356492713942</v>
      </c>
      <c r="BZ334" s="300">
        <f t="shared" si="326"/>
        <v>0.17931767387268982</v>
      </c>
      <c r="CA334" s="300">
        <f t="shared" si="326"/>
        <v>0.17222162690982401</v>
      </c>
      <c r="CB334" s="300">
        <f t="shared" si="326"/>
        <v>0.1657961040505378</v>
      </c>
      <c r="CC334" s="300">
        <f t="shared" si="327"/>
        <v>0.15997780269354989</v>
      </c>
      <c r="CD334" s="300">
        <f t="shared" si="327"/>
        <v>0.15470922760370542</v>
      </c>
    </row>
    <row r="335" spans="1:82" ht="17.399999999999999" customHeight="1" x14ac:dyDescent="0.25">
      <c r="A335" s="300" t="s">
        <v>267</v>
      </c>
      <c r="B335" s="300">
        <f t="shared" si="328"/>
        <v>0</v>
      </c>
      <c r="C335" s="300">
        <f t="shared" si="328"/>
        <v>-2.0434157317126278E-3</v>
      </c>
      <c r="D335" s="361">
        <f t="shared" si="328"/>
        <v>2.7695106828056204E-3</v>
      </c>
      <c r="E335" s="361">
        <f t="shared" si="328"/>
        <v>1.0097933198833342E-2</v>
      </c>
      <c r="F335" s="361">
        <f t="shared" si="328"/>
        <v>5.7528743213357547E-3</v>
      </c>
      <c r="G335" s="361">
        <f t="shared" si="328"/>
        <v>1.787689799502612E-3</v>
      </c>
      <c r="H335" s="361">
        <f t="shared" si="328"/>
        <v>-7.1969312783626282E-4</v>
      </c>
      <c r="I335" s="300">
        <f t="shared" si="328"/>
        <v>-4.5565932079050242E-4</v>
      </c>
      <c r="J335" s="300">
        <f t="shared" si="328"/>
        <v>2.6202699592725587E-4</v>
      </c>
      <c r="K335" s="300">
        <f t="shared" si="328"/>
        <v>2.3638716759570855E-3</v>
      </c>
      <c r="L335" s="300">
        <f t="shared" si="328"/>
        <v>5.7001734655892644E-3</v>
      </c>
      <c r="M335" s="300">
        <f t="shared" si="328"/>
        <v>1.0078294833214763E-2</v>
      </c>
      <c r="N335" s="300">
        <f t="shared" si="328"/>
        <v>1.530934827817565E-2</v>
      </c>
      <c r="O335" s="300">
        <f t="shared" si="328"/>
        <v>2.1393239564701849E-2</v>
      </c>
      <c r="P335" s="300">
        <f t="shared" si="328"/>
        <v>2.7385272034601504E-2</v>
      </c>
      <c r="Q335" s="300">
        <f t="shared" si="328"/>
        <v>3.3671450473661935E-2</v>
      </c>
      <c r="R335" s="344">
        <f t="shared" si="328"/>
        <v>4.0154903937463127E-2</v>
      </c>
      <c r="S335" s="300">
        <f t="shared" si="328"/>
        <v>5.002927680686331E-2</v>
      </c>
      <c r="T335" s="300">
        <f t="shared" si="328"/>
        <v>5.6282674860637316E-2</v>
      </c>
      <c r="U335" s="300">
        <f t="shared" si="328"/>
        <v>6.3712539625080167E-2</v>
      </c>
      <c r="V335" s="300">
        <f t="shared" si="328"/>
        <v>6.2716312319330836E-2</v>
      </c>
      <c r="W335" s="300">
        <f t="shared" si="328"/>
        <v>6.1330570961176445E-2</v>
      </c>
      <c r="X335" s="300">
        <f t="shared" si="328"/>
        <v>7.022390684126556E-2</v>
      </c>
      <c r="Y335" s="300">
        <f t="shared" si="328"/>
        <v>6.5154362315873016E-2</v>
      </c>
      <c r="Z335" s="300">
        <f t="shared" si="328"/>
        <v>6.0073617684149427E-2</v>
      </c>
      <c r="AA335" s="300">
        <f t="shared" si="328"/>
        <v>5.5589631012704865E-2</v>
      </c>
      <c r="AB335" s="300">
        <f t="shared" si="328"/>
        <v>5.1766360498549435E-2</v>
      </c>
      <c r="AC335" s="300">
        <f t="shared" si="328"/>
        <v>4.8547106938292561E-2</v>
      </c>
      <c r="AD335" s="300">
        <f t="shared" si="328"/>
        <v>4.5866974114669334E-2</v>
      </c>
      <c r="AE335" s="300">
        <f t="shared" si="328"/>
        <v>4.3693874316467207E-2</v>
      </c>
      <c r="AF335" s="300">
        <f t="shared" si="328"/>
        <v>4.1962014132237657E-2</v>
      </c>
      <c r="AG335" s="300">
        <f t="shared" si="328"/>
        <v>4.0654431472382013E-2</v>
      </c>
      <c r="AH335" s="300">
        <f t="shared" si="328"/>
        <v>3.9772847913484455E-2</v>
      </c>
      <c r="AI335" s="300">
        <f t="shared" si="328"/>
        <v>3.9338050032119654E-2</v>
      </c>
      <c r="AJ335" s="300">
        <f t="shared" si="328"/>
        <v>3.939245791703061E-2</v>
      </c>
      <c r="AK335" s="300">
        <f t="shared" si="328"/>
        <v>4.0004511713753077E-2</v>
      </c>
      <c r="AL335" s="300">
        <f t="shared" ref="AL335:CD335" si="329">+AL279/AL215-1</f>
        <v>5.2475847572287959E-2</v>
      </c>
      <c r="AM335" s="300">
        <f t="shared" si="329"/>
        <v>7.6155441540133761E-2</v>
      </c>
      <c r="AN335" s="300">
        <f t="shared" si="329"/>
        <v>5.0535472626450195E-2</v>
      </c>
      <c r="AO335" s="300">
        <f t="shared" si="329"/>
        <v>5.3688707319838214E-2</v>
      </c>
      <c r="AP335" s="300">
        <f t="shared" si="329"/>
        <v>5.7755954736516291E-2</v>
      </c>
      <c r="AQ335" s="300">
        <f t="shared" si="329"/>
        <v>6.2100307799025867E-2</v>
      </c>
      <c r="AR335" s="300">
        <f t="shared" si="329"/>
        <v>6.6753579859308632E-2</v>
      </c>
      <c r="AS335" s="300">
        <f t="shared" si="329"/>
        <v>7.1864881093939736E-2</v>
      </c>
      <c r="AT335" s="300">
        <f t="shared" si="329"/>
        <v>7.7596176476143697E-2</v>
      </c>
      <c r="AU335" s="300">
        <f t="shared" si="329"/>
        <v>8.4117340612847924E-2</v>
      </c>
      <c r="AV335" s="300">
        <f t="shared" si="329"/>
        <v>9.1616937277493538E-2</v>
      </c>
      <c r="AW335" s="300">
        <f t="shared" si="329"/>
        <v>0.10031222251000527</v>
      </c>
      <c r="AX335" s="300">
        <f t="shared" si="329"/>
        <v>0.11045665904172508</v>
      </c>
      <c r="AY335" s="300">
        <f t="shared" si="329"/>
        <v>0.12234527751593327</v>
      </c>
      <c r="AZ335" s="300">
        <f t="shared" si="329"/>
        <v>0.13631765176001842</v>
      </c>
      <c r="BA335" s="300">
        <f t="shared" si="329"/>
        <v>0.15275735446839001</v>
      </c>
      <c r="BB335" s="300">
        <f t="shared" si="329"/>
        <v>0.17208602395545336</v>
      </c>
      <c r="BC335" s="300">
        <f t="shared" si="329"/>
        <v>0.19474992238202704</v>
      </c>
      <c r="BD335" s="300">
        <f t="shared" si="329"/>
        <v>0.22119775084487836</v>
      </c>
      <c r="BE335" s="300">
        <f t="shared" si="329"/>
        <v>0.2518513963751674</v>
      </c>
      <c r="BF335" s="300">
        <f t="shared" si="329"/>
        <v>0.28707688228420225</v>
      </c>
      <c r="BG335" s="300">
        <f t="shared" si="329"/>
        <v>0.35796553716213264</v>
      </c>
      <c r="BH335" s="300">
        <f t="shared" si="329"/>
        <v>0.27746171124520203</v>
      </c>
      <c r="BI335" s="300">
        <f t="shared" si="329"/>
        <v>0.28723679884652498</v>
      </c>
      <c r="BJ335" s="300">
        <f t="shared" si="329"/>
        <v>0.2970107135429616</v>
      </c>
      <c r="BK335" s="300">
        <f t="shared" si="329"/>
        <v>0.30479793457866489</v>
      </c>
      <c r="BL335" s="300">
        <f t="shared" si="329"/>
        <v>0.31071281898586656</v>
      </c>
      <c r="BM335" s="300">
        <f t="shared" si="329"/>
        <v>0.31518921640661457</v>
      </c>
      <c r="BN335" s="300">
        <f t="shared" si="329"/>
        <v>0.31862314583850559</v>
      </c>
      <c r="BO335" s="300">
        <f t="shared" si="329"/>
        <v>0.32131486611904614</v>
      </c>
      <c r="BP335" s="300">
        <f t="shared" si="329"/>
        <v>0.32347976352747021</v>
      </c>
      <c r="BQ335" s="300">
        <f t="shared" si="329"/>
        <v>0.32526963083637828</v>
      </c>
      <c r="BR335" s="300">
        <f t="shared" si="329"/>
        <v>0.32679089101348091</v>
      </c>
      <c r="BS335" s="300">
        <f t="shared" si="329"/>
        <v>0.32811804598687666</v>
      </c>
      <c r="BT335" s="300">
        <f t="shared" si="329"/>
        <v>0.32930319551215215</v>
      </c>
      <c r="BU335" s="300">
        <f t="shared" si="329"/>
        <v>0.3303827101401311</v>
      </c>
      <c r="BV335" s="300">
        <f t="shared" si="329"/>
        <v>0.33138191761222191</v>
      </c>
      <c r="BW335" s="300">
        <f t="shared" si="329"/>
        <v>0.33231840033720106</v>
      </c>
      <c r="BX335" s="300">
        <f t="shared" si="329"/>
        <v>0.33320432309952808</v>
      </c>
      <c r="BY335" s="300">
        <f t="shared" si="329"/>
        <v>0.33404807995099617</v>
      </c>
      <c r="BZ335" s="300">
        <f t="shared" si="329"/>
        <v>0.33485545538844241</v>
      </c>
      <c r="CA335" s="300">
        <f t="shared" si="329"/>
        <v>0.33563044156784505</v>
      </c>
      <c r="CB335" s="300">
        <f t="shared" si="329"/>
        <v>0.33637581198001443</v>
      </c>
      <c r="CC335" s="300">
        <f t="shared" si="329"/>
        <v>0.33709352499921574</v>
      </c>
      <c r="CD335" s="300">
        <f t="shared" si="329"/>
        <v>0.33778499988113775</v>
      </c>
    </row>
    <row r="336" spans="1:82" ht="17.399999999999999" customHeight="1" x14ac:dyDescent="0.25">
      <c r="A336" s="300" t="s">
        <v>268</v>
      </c>
      <c r="B336" s="300">
        <f t="shared" si="328"/>
        <v>0</v>
      </c>
      <c r="C336" s="300">
        <f t="shared" si="328"/>
        <v>-1.1322933670573465E-2</v>
      </c>
      <c r="D336" s="361">
        <f t="shared" si="328"/>
        <v>-5.5377773200222524E-3</v>
      </c>
      <c r="E336" s="361">
        <f t="shared" si="328"/>
        <v>-8.3575076942798976E-4</v>
      </c>
      <c r="F336" s="361">
        <f t="shared" si="328"/>
        <v>3.2784627082937945E-4</v>
      </c>
      <c r="G336" s="361">
        <f t="shared" si="328"/>
        <v>1.0632063393454239E-3</v>
      </c>
      <c r="H336" s="361">
        <f t="shared" si="328"/>
        <v>1.6916322930478067E-3</v>
      </c>
      <c r="I336" s="300">
        <f t="shared" si="328"/>
        <v>2.5603895592880566E-3</v>
      </c>
      <c r="J336" s="300">
        <f t="shared" si="328"/>
        <v>3.2114043709721152E-3</v>
      </c>
      <c r="K336" s="300">
        <f t="shared" si="328"/>
        <v>3.9060032045481474E-3</v>
      </c>
      <c r="L336" s="300">
        <f t="shared" si="328"/>
        <v>4.6538873445216566E-3</v>
      </c>
      <c r="M336" s="300">
        <f t="shared" si="328"/>
        <v>5.453494016673277E-3</v>
      </c>
      <c r="N336" s="300">
        <f t="shared" si="328"/>
        <v>6.301729051235716E-3</v>
      </c>
      <c r="O336" s="300">
        <f t="shared" si="328"/>
        <v>7.2311002835083737E-3</v>
      </c>
      <c r="P336" s="300">
        <f t="shared" si="328"/>
        <v>8.0793045184410772E-3</v>
      </c>
      <c r="Q336" s="300">
        <f t="shared" si="328"/>
        <v>8.953515614973151E-3</v>
      </c>
      <c r="R336" s="344">
        <f t="shared" si="328"/>
        <v>9.8567977660226624E-3</v>
      </c>
      <c r="S336" s="300">
        <f t="shared" si="328"/>
        <v>1.1441207541274645E-2</v>
      </c>
      <c r="T336" s="300">
        <f t="shared" si="328"/>
        <v>1.2355477362577583E-2</v>
      </c>
      <c r="U336" s="300">
        <f t="shared" si="328"/>
        <v>1.3526212990413233E-2</v>
      </c>
      <c r="V336" s="300">
        <f t="shared" si="328"/>
        <v>1.3188833293156677E-2</v>
      </c>
      <c r="W336" s="300">
        <f t="shared" si="328"/>
        <v>1.2856666075539813E-2</v>
      </c>
      <c r="X336" s="300">
        <f t="shared" si="328"/>
        <v>1.4591224924153545E-2</v>
      </c>
      <c r="Y336" s="300">
        <f t="shared" si="328"/>
        <v>1.3775162986714218E-2</v>
      </c>
      <c r="Z336" s="300">
        <f t="shared" si="328"/>
        <v>1.2964093231274676E-2</v>
      </c>
      <c r="AA336" s="300">
        <f t="shared" si="328"/>
        <v>1.2270179675345938E-2</v>
      </c>
      <c r="AB336" s="300">
        <f t="shared" si="328"/>
        <v>1.1707770942851248E-2</v>
      </c>
      <c r="AC336" s="300">
        <f t="shared" si="328"/>
        <v>1.1269006624488931E-2</v>
      </c>
      <c r="AD336" s="300">
        <f t="shared" si="328"/>
        <v>1.094415572115448E-2</v>
      </c>
      <c r="AE336" s="300">
        <f t="shared" si="328"/>
        <v>1.0729400387366139E-2</v>
      </c>
      <c r="AF336" s="300">
        <f t="shared" si="328"/>
        <v>1.0613343236478112E-2</v>
      </c>
      <c r="AG336" s="300">
        <f t="shared" si="328"/>
        <v>1.0593046613614154E-2</v>
      </c>
      <c r="AH336" s="300">
        <f t="shared" si="328"/>
        <v>1.0668031864096816E-2</v>
      </c>
      <c r="AI336" s="300">
        <f t="shared" si="328"/>
        <v>1.0839963851837275E-2</v>
      </c>
      <c r="AJ336" s="300">
        <f t="shared" si="328"/>
        <v>1.1112582355488954E-2</v>
      </c>
      <c r="AK336" s="300">
        <f t="shared" si="328"/>
        <v>1.1491762464301836E-2</v>
      </c>
      <c r="AL336" s="300">
        <f t="shared" si="328"/>
        <v>1.4276270721993001E-2</v>
      </c>
      <c r="AM336" s="300">
        <f t="shared" si="328"/>
        <v>1.9376557327046573E-2</v>
      </c>
      <c r="AN336" s="300">
        <f t="shared" si="328"/>
        <v>1.4208560979343865E-2</v>
      </c>
      <c r="AO336" s="300">
        <f t="shared" si="328"/>
        <v>1.4905262687361587E-2</v>
      </c>
      <c r="AP336" s="300">
        <f t="shared" si="328"/>
        <v>1.5764465486582946E-2</v>
      </c>
      <c r="AQ336" s="300">
        <f t="shared" si="328"/>
        <v>1.6644130215308195E-2</v>
      </c>
      <c r="AR336" s="300">
        <f t="shared" si="328"/>
        <v>1.7538280801476347E-2</v>
      </c>
      <c r="AS336" s="300">
        <f t="shared" si="328"/>
        <v>1.8462530813071476E-2</v>
      </c>
      <c r="AT336" s="300">
        <f t="shared" si="328"/>
        <v>1.9431683721111925E-2</v>
      </c>
      <c r="AU336" s="300">
        <f t="shared" si="328"/>
        <v>2.0457889938814811E-2</v>
      </c>
      <c r="AV336" s="300">
        <f t="shared" si="328"/>
        <v>2.1552019440256975E-2</v>
      </c>
      <c r="AW336" s="300">
        <f t="shared" si="328"/>
        <v>2.2724825620772382E-2</v>
      </c>
      <c r="AX336" s="300">
        <f t="shared" si="328"/>
        <v>2.3987588452691222E-2</v>
      </c>
      <c r="AY336" s="300">
        <f t="shared" si="328"/>
        <v>2.5352417856942644E-2</v>
      </c>
      <c r="AZ336" s="300">
        <f t="shared" si="328"/>
        <v>2.6832369172377302E-2</v>
      </c>
      <c r="BA336" s="300">
        <f t="shared" si="328"/>
        <v>2.8441445838227608E-2</v>
      </c>
      <c r="BB336" s="300">
        <f t="shared" si="328"/>
        <v>3.0194518958708283E-2</v>
      </c>
      <c r="BC336" s="300">
        <f t="shared" si="328"/>
        <v>3.2107180158904125E-2</v>
      </c>
      <c r="BD336" s="300">
        <f t="shared" si="328"/>
        <v>3.4195556372415226E-2</v>
      </c>
      <c r="BE336" s="300">
        <f t="shared" si="328"/>
        <v>3.6476148116701745E-2</v>
      </c>
      <c r="BF336" s="300">
        <f t="shared" si="328"/>
        <v>3.8965794980417856E-2</v>
      </c>
      <c r="BG336" s="300">
        <f t="shared" si="328"/>
        <v>4.6974355438342386E-2</v>
      </c>
      <c r="BH336" s="300">
        <f t="shared" si="328"/>
        <v>2.9167419148873108E-2</v>
      </c>
      <c r="BI336" s="300">
        <f t="shared" si="328"/>
        <v>3.1194123697309006E-2</v>
      </c>
      <c r="BJ336" s="300">
        <f t="shared" si="328"/>
        <v>3.3228380796192836E-2</v>
      </c>
      <c r="BK336" s="300">
        <f t="shared" si="328"/>
        <v>3.4799735056748382E-2</v>
      </c>
      <c r="BL336" s="300">
        <f t="shared" si="328"/>
        <v>3.5938879297144677E-2</v>
      </c>
      <c r="BM336" s="300">
        <f t="shared" si="328"/>
        <v>3.6749910494615845E-2</v>
      </c>
      <c r="BN336" s="300">
        <f t="shared" ref="BN336:CB336" si="330">+BN280/BN216-1</f>
        <v>3.7326086901422695E-2</v>
      </c>
      <c r="BO336" s="300">
        <f t="shared" si="330"/>
        <v>3.7737247264473694E-2</v>
      </c>
      <c r="BP336" s="300">
        <f t="shared" si="330"/>
        <v>3.803303584558515E-2</v>
      </c>
      <c r="BQ336" s="300">
        <f t="shared" si="330"/>
        <v>3.8248202846664414E-2</v>
      </c>
      <c r="BR336" s="300">
        <f t="shared" si="330"/>
        <v>3.8406990255371642E-2</v>
      </c>
      <c r="BS336" s="300">
        <f t="shared" si="330"/>
        <v>3.8526306592688631E-2</v>
      </c>
      <c r="BT336" s="300">
        <f t="shared" si="330"/>
        <v>3.8617943600614657E-2</v>
      </c>
      <c r="BU336" s="300">
        <f t="shared" si="330"/>
        <v>3.8690114751662064E-2</v>
      </c>
      <c r="BV336" s="300">
        <f t="shared" si="330"/>
        <v>3.8748526698932695E-2</v>
      </c>
      <c r="BW336" s="300">
        <f t="shared" si="330"/>
        <v>3.8797129302849731E-2</v>
      </c>
      <c r="BX336" s="300">
        <f t="shared" si="330"/>
        <v>3.8838642851308558E-2</v>
      </c>
      <c r="BY336" s="300">
        <f t="shared" si="330"/>
        <v>3.8874929548187165E-2</v>
      </c>
      <c r="BZ336" s="300">
        <f t="shared" si="330"/>
        <v>3.8907255443599631E-2</v>
      </c>
      <c r="CA336" s="300">
        <f t="shared" si="330"/>
        <v>3.8936474954210931E-2</v>
      </c>
      <c r="CB336" s="300">
        <f t="shared" si="330"/>
        <v>3.8963160532974328E-2</v>
      </c>
      <c r="CC336" s="300">
        <f t="shared" ref="CC336:CD338" si="331">+CC280/CC216-1</f>
        <v>3.898769346732367E-2</v>
      </c>
      <c r="CD336" s="300">
        <f t="shared" si="331"/>
        <v>3.9010327135657663E-2</v>
      </c>
    </row>
    <row r="337" spans="1:82" ht="17.399999999999999" customHeight="1" x14ac:dyDescent="0.25">
      <c r="A337" s="300" t="s">
        <v>269</v>
      </c>
      <c r="B337" s="300">
        <f t="shared" si="328"/>
        <v>0</v>
      </c>
      <c r="C337" s="300">
        <f t="shared" si="328"/>
        <v>1.0532269480956202E-4</v>
      </c>
      <c r="D337" s="361">
        <f t="shared" si="328"/>
        <v>-2.8758788210038189E-3</v>
      </c>
      <c r="E337" s="361">
        <f t="shared" si="328"/>
        <v>-2.9157248340121455E-3</v>
      </c>
      <c r="F337" s="361">
        <f t="shared" si="328"/>
        <v>-1.6332189501681027E-3</v>
      </c>
      <c r="G337" s="361">
        <f t="shared" si="328"/>
        <v>-3.9358102121822558E-4</v>
      </c>
      <c r="H337" s="361">
        <f t="shared" si="328"/>
        <v>9.6153455737324478E-4</v>
      </c>
      <c r="I337" s="300">
        <f t="shared" si="328"/>
        <v>2.4688571419824168E-3</v>
      </c>
      <c r="J337" s="300">
        <f t="shared" si="328"/>
        <v>3.9976416017351024E-3</v>
      </c>
      <c r="K337" s="300">
        <f t="shared" si="328"/>
        <v>5.5182627986920529E-3</v>
      </c>
      <c r="L337" s="300">
        <f t="shared" si="328"/>
        <v>7.0221317855982957E-3</v>
      </c>
      <c r="M337" s="300">
        <f t="shared" si="328"/>
        <v>8.5140538171744051E-3</v>
      </c>
      <c r="N337" s="300">
        <f t="shared" si="328"/>
        <v>1.0644893033917802E-2</v>
      </c>
      <c r="O337" s="300">
        <f t="shared" si="328"/>
        <v>1.2118393333482969E-2</v>
      </c>
      <c r="P337" s="300">
        <f t="shared" si="328"/>
        <v>1.3614065905596773E-2</v>
      </c>
      <c r="Q337" s="300">
        <f t="shared" si="328"/>
        <v>1.5169034946538318E-2</v>
      </c>
      <c r="R337" s="344">
        <f t="shared" si="328"/>
        <v>1.6811325099389762E-2</v>
      </c>
      <c r="S337" s="300">
        <f t="shared" si="328"/>
        <v>1.8796655811591068E-2</v>
      </c>
      <c r="T337" s="300">
        <f t="shared" si="328"/>
        <v>2.6933527227591458E-2</v>
      </c>
      <c r="U337" s="300">
        <f t="shared" si="328"/>
        <v>2.7489321921577714E-2</v>
      </c>
      <c r="V337" s="300">
        <f t="shared" si="328"/>
        <v>2.7851086842557216E-2</v>
      </c>
      <c r="W337" s="300">
        <f t="shared" si="328"/>
        <v>2.8184545202608824E-2</v>
      </c>
      <c r="X337" s="300">
        <f t="shared" si="328"/>
        <v>2.8816509178927419E-2</v>
      </c>
      <c r="Y337" s="300">
        <f t="shared" si="328"/>
        <v>2.9468521050606933E-2</v>
      </c>
      <c r="Z337" s="300">
        <f t="shared" si="328"/>
        <v>3.0134116919093179E-2</v>
      </c>
      <c r="AA337" s="300">
        <f t="shared" si="328"/>
        <v>3.0820973235636817E-2</v>
      </c>
      <c r="AB337" s="300">
        <f t="shared" si="328"/>
        <v>3.1538965920532736E-2</v>
      </c>
      <c r="AC337" s="300">
        <f t="shared" ref="AC337:CB338" si="332">+AC281/AC217-1</f>
        <v>3.229642974910929E-2</v>
      </c>
      <c r="AD337" s="300">
        <f t="shared" si="332"/>
        <v>3.3100091637256579E-2</v>
      </c>
      <c r="AE337" s="300">
        <f t="shared" si="332"/>
        <v>3.3956765861186566E-2</v>
      </c>
      <c r="AF337" s="300">
        <f t="shared" si="332"/>
        <v>3.4872295916082985E-2</v>
      </c>
      <c r="AG337" s="300">
        <f t="shared" si="332"/>
        <v>3.585357817368684E-2</v>
      </c>
      <c r="AH337" s="300">
        <f t="shared" si="332"/>
        <v>3.6909331756731056E-2</v>
      </c>
      <c r="AI337" s="300">
        <f t="shared" si="332"/>
        <v>3.8050820717254519E-2</v>
      </c>
      <c r="AJ337" s="300">
        <f t="shared" si="332"/>
        <v>3.929267285456417E-2</v>
      </c>
      <c r="AK337" s="300">
        <f t="shared" si="332"/>
        <v>4.065393686632035E-2</v>
      </c>
      <c r="AL337" s="300">
        <f t="shared" si="332"/>
        <v>4.2312850630701782E-2</v>
      </c>
      <c r="AM337" s="300">
        <f t="shared" si="332"/>
        <v>4.5410772801931731E-2</v>
      </c>
      <c r="AN337" s="300">
        <f t="shared" si="332"/>
        <v>4.6677255613734259E-2</v>
      </c>
      <c r="AO337" s="300">
        <f t="shared" si="332"/>
        <v>4.8080277211628664E-2</v>
      </c>
      <c r="AP337" s="300">
        <f t="shared" si="332"/>
        <v>4.9611633432262936E-2</v>
      </c>
      <c r="AQ337" s="300">
        <f t="shared" si="332"/>
        <v>5.1260931678061228E-2</v>
      </c>
      <c r="AR337" s="300">
        <f t="shared" si="332"/>
        <v>5.3033611005292691E-2</v>
      </c>
      <c r="AS337" s="300">
        <f t="shared" si="332"/>
        <v>5.4948426630182512E-2</v>
      </c>
      <c r="AT337" s="300">
        <f t="shared" si="332"/>
        <v>5.7034229747242815E-2</v>
      </c>
      <c r="AU337" s="300">
        <f t="shared" si="332"/>
        <v>5.9328877964454518E-2</v>
      </c>
      <c r="AV337" s="300">
        <f t="shared" si="332"/>
        <v>6.1880005562356288E-2</v>
      </c>
      <c r="AW337" s="300">
        <f t="shared" si="332"/>
        <v>6.474718961784931E-2</v>
      </c>
      <c r="AX337" s="300">
        <f t="shared" si="332"/>
        <v>6.8005354249091488E-2</v>
      </c>
      <c r="AY337" s="300">
        <f t="shared" si="332"/>
        <v>7.1749559426342424E-2</v>
      </c>
      <c r="AZ337" s="300">
        <f t="shared" si="332"/>
        <v>7.6101588194790404E-2</v>
      </c>
      <c r="BA337" s="300">
        <f t="shared" si="332"/>
        <v>8.1219050032342865E-2</v>
      </c>
      <c r="BB337" s="300">
        <f t="shared" si="332"/>
        <v>8.7308176252850478E-2</v>
      </c>
      <c r="BC337" s="300">
        <f t="shared" si="332"/>
        <v>9.464230094464865E-2</v>
      </c>
      <c r="BD337" s="300">
        <f t="shared" si="332"/>
        <v>0.10358960957069985</v>
      </c>
      <c r="BE337" s="300">
        <f t="shared" si="332"/>
        <v>0.11465697519164575</v>
      </c>
      <c r="BF337" s="300">
        <f t="shared" si="332"/>
        <v>0.12856350914910841</v>
      </c>
      <c r="BG337" s="300">
        <f t="shared" si="332"/>
        <v>0.16036045302951885</v>
      </c>
      <c r="BH337" s="300">
        <f t="shared" si="332"/>
        <v>0.16436452914540789</v>
      </c>
      <c r="BI337" s="300">
        <f t="shared" si="332"/>
        <v>0.16645539472473625</v>
      </c>
      <c r="BJ337" s="300">
        <f t="shared" si="332"/>
        <v>0.16738111838950909</v>
      </c>
      <c r="BK337" s="300">
        <f t="shared" si="332"/>
        <v>0.16787801912453171</v>
      </c>
      <c r="BL337" s="300">
        <f t="shared" si="332"/>
        <v>0.16837226476343692</v>
      </c>
      <c r="BM337" s="300">
        <f t="shared" si="332"/>
        <v>0.16906971282416516</v>
      </c>
      <c r="BN337" s="300">
        <f t="shared" si="332"/>
        <v>0.17004265814056163</v>
      </c>
      <c r="BO337" s="300">
        <f t="shared" si="332"/>
        <v>0.17128955438284366</v>
      </c>
      <c r="BP337" s="300">
        <f t="shared" si="332"/>
        <v>0.1727727939320336</v>
      </c>
      <c r="BQ337" s="300">
        <f t="shared" si="332"/>
        <v>0.1744410767937925</v>
      </c>
      <c r="BR337" s="300">
        <f t="shared" si="332"/>
        <v>0.17624172127808069</v>
      </c>
      <c r="BS337" s="300">
        <f t="shared" si="332"/>
        <v>0.17812677219909023</v>
      </c>
      <c r="BT337" s="300">
        <f t="shared" si="332"/>
        <v>0.18005548204145749</v>
      </c>
      <c r="BU337" s="300">
        <f t="shared" si="332"/>
        <v>0.1819947968918123</v>
      </c>
      <c r="BV337" s="300">
        <f t="shared" si="332"/>
        <v>0.18391883733089331</v>
      </c>
      <c r="BW337" s="300">
        <f t="shared" si="332"/>
        <v>0.18580794985153104</v>
      </c>
      <c r="BX337" s="300">
        <f t="shared" si="332"/>
        <v>0.18764764637225118</v>
      </c>
      <c r="BY337" s="300">
        <f t="shared" si="332"/>
        <v>0.18942759414784449</v>
      </c>
      <c r="BZ337" s="300">
        <f t="shared" si="332"/>
        <v>0.19114072826785566</v>
      </c>
      <c r="CA337" s="300">
        <f t="shared" si="332"/>
        <v>0.19278250889462734</v>
      </c>
      <c r="CB337" s="300">
        <f t="shared" si="332"/>
        <v>0.1943503195276739</v>
      </c>
      <c r="CC337" s="300">
        <f t="shared" si="331"/>
        <v>0.19584299063918476</v>
      </c>
      <c r="CD337" s="300">
        <f t="shared" si="331"/>
        <v>0.19726042894351492</v>
      </c>
    </row>
    <row r="338" spans="1:82" ht="17.399999999999999" customHeight="1" x14ac:dyDescent="0.25">
      <c r="A338" s="300" t="s">
        <v>270</v>
      </c>
      <c r="B338" s="300">
        <f t="shared" ref="B338:AK338" si="333">+B282/B218-1</f>
        <v>0</v>
      </c>
      <c r="C338" s="300">
        <f t="shared" si="333"/>
        <v>-6.0507154842071031E-14</v>
      </c>
      <c r="D338" s="361">
        <f t="shared" si="333"/>
        <v>-3.7069258773669844E-10</v>
      </c>
      <c r="E338" s="361">
        <f t="shared" si="333"/>
        <v>1.7227533463093359E-3</v>
      </c>
      <c r="F338" s="361">
        <f t="shared" si="333"/>
        <v>3.7800128786489307E-3</v>
      </c>
      <c r="G338" s="361">
        <f t="shared" si="333"/>
        <v>5.7850744468139759E-3</v>
      </c>
      <c r="H338" s="361">
        <f t="shared" si="333"/>
        <v>7.905890067432253E-3</v>
      </c>
      <c r="I338" s="300">
        <f t="shared" si="333"/>
        <v>1.0171647761450853E-2</v>
      </c>
      <c r="J338" s="300">
        <f t="shared" si="333"/>
        <v>1.2521980662342669E-2</v>
      </c>
      <c r="K338" s="300">
        <f t="shared" si="333"/>
        <v>1.4974525146519868E-2</v>
      </c>
      <c r="L338" s="300">
        <f t="shared" si="333"/>
        <v>1.7546726741456853E-2</v>
      </c>
      <c r="M338" s="300">
        <f t="shared" si="333"/>
        <v>2.0257236362485331E-2</v>
      </c>
      <c r="N338" s="300">
        <f t="shared" si="333"/>
        <v>2.3126576465227977E-2</v>
      </c>
      <c r="O338" s="300">
        <f t="shared" si="333"/>
        <v>2.5808041085764843E-2</v>
      </c>
      <c r="P338" s="300">
        <f t="shared" si="333"/>
        <v>2.8631925571105166E-2</v>
      </c>
      <c r="Q338" s="300">
        <f t="shared" si="333"/>
        <v>3.161106010318937E-2</v>
      </c>
      <c r="R338" s="344">
        <f t="shared" si="333"/>
        <v>3.4760212707015903E-2</v>
      </c>
      <c r="S338" s="300">
        <f t="shared" si="333"/>
        <v>3.8099945964326754E-2</v>
      </c>
      <c r="T338" s="300">
        <f t="shared" si="333"/>
        <v>4.1472395688468389E-2</v>
      </c>
      <c r="U338" s="300">
        <f t="shared" si="333"/>
        <v>4.1211892158498076E-2</v>
      </c>
      <c r="V338" s="300">
        <f t="shared" si="333"/>
        <v>4.117503253964383E-2</v>
      </c>
      <c r="W338" s="300">
        <f t="shared" si="333"/>
        <v>4.1397061860655837E-2</v>
      </c>
      <c r="X338" s="300">
        <f t="shared" si="333"/>
        <v>4.1922605126741841E-2</v>
      </c>
      <c r="Y338" s="300">
        <f t="shared" si="333"/>
        <v>4.2493189847532253E-2</v>
      </c>
      <c r="Z338" s="300">
        <f t="shared" si="333"/>
        <v>4.3114064931208063E-2</v>
      </c>
      <c r="AA338" s="300">
        <f t="shared" si="333"/>
        <v>4.3791220122515906E-2</v>
      </c>
      <c r="AB338" s="300">
        <f t="shared" si="333"/>
        <v>4.4531580185155573E-2</v>
      </c>
      <c r="AC338" s="300">
        <f t="shared" si="333"/>
        <v>4.5343219482182784E-2</v>
      </c>
      <c r="AD338" s="300">
        <f t="shared" si="333"/>
        <v>4.6235616196059759E-2</v>
      </c>
      <c r="AE338" s="300">
        <f t="shared" si="333"/>
        <v>4.7219877483744455E-2</v>
      </c>
      <c r="AF338" s="300">
        <f t="shared" si="333"/>
        <v>4.8308187575061945E-2</v>
      </c>
      <c r="AG338" s="300">
        <f t="shared" si="333"/>
        <v>4.9514988945227323E-2</v>
      </c>
      <c r="AH338" s="300">
        <f t="shared" si="333"/>
        <v>5.0857522484956341E-2</v>
      </c>
      <c r="AI338" s="300">
        <f t="shared" si="333"/>
        <v>5.2356531506446036E-2</v>
      </c>
      <c r="AJ338" s="300">
        <f t="shared" si="333"/>
        <v>5.4037187150729249E-2</v>
      </c>
      <c r="AK338" s="300">
        <f t="shared" si="333"/>
        <v>5.5930314822343119E-2</v>
      </c>
      <c r="AL338" s="300">
        <f t="shared" si="332"/>
        <v>5.8074030462761828E-2</v>
      </c>
      <c r="AM338" s="300">
        <f t="shared" si="332"/>
        <v>6.0517582162953332E-2</v>
      </c>
      <c r="AN338" s="300">
        <f t="shared" si="332"/>
        <v>6.1888072168977404E-2</v>
      </c>
      <c r="AO338" s="300">
        <f t="shared" si="332"/>
        <v>6.3399921016100924E-2</v>
      </c>
      <c r="AP338" s="300">
        <f t="shared" si="332"/>
        <v>6.5071128892359997E-2</v>
      </c>
      <c r="AQ338" s="300">
        <f t="shared" si="332"/>
        <v>6.6923402019403611E-2</v>
      </c>
      <c r="AR338" s="300">
        <f t="shared" si="332"/>
        <v>6.8983011723257048E-2</v>
      </c>
      <c r="AS338" s="300">
        <f t="shared" si="332"/>
        <v>7.1281921365490941E-2</v>
      </c>
      <c r="AT338" s="300">
        <f t="shared" si="332"/>
        <v>7.3859299694516878E-2</v>
      </c>
      <c r="AU338" s="300">
        <f t="shared" si="332"/>
        <v>7.6763579887868749E-2</v>
      </c>
      <c r="AV338" s="300">
        <f t="shared" si="332"/>
        <v>8.0055299121405632E-2</v>
      </c>
      <c r="AW338" s="300">
        <f t="shared" si="332"/>
        <v>8.3811077414031931E-2</v>
      </c>
      <c r="AX338" s="300">
        <f t="shared" si="332"/>
        <v>8.8129298457128469E-2</v>
      </c>
      <c r="AY338" s="300">
        <f t="shared" si="332"/>
        <v>9.3138399476363043E-2</v>
      </c>
      <c r="AZ338" s="300">
        <f t="shared" si="332"/>
        <v>9.9009277616010305E-2</v>
      </c>
      <c r="BA338" s="300">
        <f t="shared" si="332"/>
        <v>0.10597440758091214</v>
      </c>
      <c r="BB338" s="300">
        <f t="shared" si="332"/>
        <v>0.11435832132332169</v>
      </c>
      <c r="BC338" s="300">
        <f t="shared" si="332"/>
        <v>0.12462819022049443</v>
      </c>
      <c r="BD338" s="300">
        <f t="shared" si="332"/>
        <v>0.13748188444841292</v>
      </c>
      <c r="BE338" s="300">
        <f t="shared" si="332"/>
        <v>0.15401046498523452</v>
      </c>
      <c r="BF338" s="300">
        <f t="shared" si="332"/>
        <v>0.17602053919041882</v>
      </c>
      <c r="BG338" s="300">
        <f t="shared" si="332"/>
        <v>0.20673594990027477</v>
      </c>
      <c r="BH338" s="300">
        <f t="shared" si="332"/>
        <v>0.20673594990027477</v>
      </c>
      <c r="BI338" s="300">
        <f t="shared" si="332"/>
        <v>0.20673594990027477</v>
      </c>
      <c r="BJ338" s="300">
        <f t="shared" si="332"/>
        <v>0.20673594990027477</v>
      </c>
      <c r="BK338" s="300">
        <f t="shared" si="332"/>
        <v>0.20673594990027477</v>
      </c>
      <c r="BL338" s="300">
        <f t="shared" si="332"/>
        <v>0.20673594990027477</v>
      </c>
      <c r="BM338" s="300">
        <f t="shared" si="332"/>
        <v>0.20673594990027477</v>
      </c>
      <c r="BN338" s="300">
        <f t="shared" si="332"/>
        <v>0.20673594990027477</v>
      </c>
      <c r="BO338" s="300">
        <f t="shared" si="332"/>
        <v>0.20673594990027477</v>
      </c>
      <c r="BP338" s="300">
        <f t="shared" si="332"/>
        <v>0.20673594990027477</v>
      </c>
      <c r="BQ338" s="300">
        <f t="shared" si="332"/>
        <v>0.20673594990027477</v>
      </c>
      <c r="BR338" s="300">
        <f t="shared" si="332"/>
        <v>0.20673594990027477</v>
      </c>
      <c r="BS338" s="300">
        <f t="shared" si="332"/>
        <v>0.20673594990027477</v>
      </c>
      <c r="BT338" s="300">
        <f t="shared" si="332"/>
        <v>0.20673594990027477</v>
      </c>
      <c r="BU338" s="300">
        <f t="shared" si="332"/>
        <v>0.20673594990027477</v>
      </c>
      <c r="BV338" s="300">
        <f t="shared" si="332"/>
        <v>0.20673594990027477</v>
      </c>
      <c r="BW338" s="300">
        <f t="shared" si="332"/>
        <v>0.20673594990027477</v>
      </c>
      <c r="BX338" s="300">
        <f t="shared" si="332"/>
        <v>0.20673594990027477</v>
      </c>
      <c r="BY338" s="300">
        <f t="shared" si="332"/>
        <v>0.20673594990027477</v>
      </c>
      <c r="BZ338" s="300">
        <f t="shared" si="332"/>
        <v>0.20673594990027477</v>
      </c>
      <c r="CA338" s="300">
        <f t="shared" si="332"/>
        <v>0.20673594990027477</v>
      </c>
      <c r="CB338" s="300">
        <f t="shared" si="332"/>
        <v>0.20673594990027477</v>
      </c>
      <c r="CC338" s="300">
        <f t="shared" si="331"/>
        <v>0.20673594990027477</v>
      </c>
      <c r="CD338" s="300">
        <f t="shared" si="331"/>
        <v>0.20673594990027477</v>
      </c>
    </row>
    <row r="339" spans="1:82" ht="17.399999999999999" customHeight="1" x14ac:dyDescent="0.25">
      <c r="A339" s="285" t="s">
        <v>308</v>
      </c>
      <c r="B339" s="300">
        <f>+B283/B219-1</f>
        <v>-2.1939450256525106E-10</v>
      </c>
      <c r="C339" s="300"/>
      <c r="D339" s="361"/>
      <c r="E339" s="361"/>
      <c r="F339" s="361"/>
      <c r="G339" s="361"/>
      <c r="H339" s="361"/>
      <c r="I339" s="300"/>
      <c r="J339" s="300"/>
      <c r="K339" s="300"/>
      <c r="L339" s="300"/>
      <c r="M339" s="300"/>
      <c r="N339" s="300"/>
      <c r="O339" s="300"/>
      <c r="P339" s="300"/>
      <c r="Q339" s="300"/>
      <c r="R339" s="344"/>
      <c r="S339" s="300"/>
      <c r="T339" s="300"/>
      <c r="U339" s="300"/>
      <c r="V339" s="300"/>
      <c r="W339" s="300"/>
      <c r="X339" s="300"/>
      <c r="Y339" s="300"/>
      <c r="Z339" s="300"/>
      <c r="AA339" s="300"/>
      <c r="AB339" s="300"/>
      <c r="AC339" s="300"/>
      <c r="AD339" s="300"/>
      <c r="AE339" s="300"/>
      <c r="AF339" s="300"/>
      <c r="AG339" s="300"/>
      <c r="AH339" s="300"/>
      <c r="AI339" s="300"/>
      <c r="AJ339" s="300"/>
      <c r="AK339" s="300"/>
      <c r="AL339" s="300"/>
      <c r="AM339" s="300"/>
      <c r="AN339" s="300"/>
      <c r="AO339" s="300"/>
      <c r="AP339" s="300"/>
      <c r="AQ339" s="300"/>
      <c r="AR339" s="300"/>
      <c r="AS339" s="300"/>
      <c r="AT339" s="300"/>
      <c r="AU339" s="300"/>
      <c r="AV339" s="300"/>
      <c r="AW339" s="300"/>
      <c r="AX339" s="300"/>
      <c r="AY339" s="300"/>
      <c r="AZ339" s="300"/>
      <c r="BA339" s="300"/>
      <c r="BB339" s="300"/>
      <c r="BC339" s="300"/>
      <c r="BD339" s="300"/>
      <c r="BE339" s="300"/>
      <c r="BF339" s="300"/>
      <c r="BG339" s="300"/>
      <c r="BH339" s="300"/>
      <c r="BI339" s="300"/>
      <c r="BJ339" s="300"/>
      <c r="BK339" s="300"/>
      <c r="BL339" s="300"/>
      <c r="BM339" s="300"/>
      <c r="BN339" s="300"/>
      <c r="BO339" s="300"/>
      <c r="BP339" s="300"/>
      <c r="BQ339" s="300"/>
      <c r="BR339" s="300"/>
      <c r="BS339" s="300"/>
      <c r="BT339" s="300"/>
      <c r="BU339" s="300"/>
      <c r="BV339" s="300"/>
      <c r="BW339" s="300"/>
      <c r="BX339" s="300"/>
      <c r="BY339" s="300"/>
      <c r="BZ339" s="300"/>
      <c r="CA339" s="300"/>
      <c r="CB339" s="300"/>
      <c r="CC339" s="300"/>
      <c r="CD339" s="300"/>
    </row>
    <row r="340" spans="1:82" ht="17.399999999999999" customHeight="1" x14ac:dyDescent="0.25">
      <c r="A340" s="229" t="s">
        <v>271</v>
      </c>
      <c r="B340" s="229"/>
      <c r="C340" s="229"/>
      <c r="D340" s="168"/>
      <c r="E340" s="168"/>
      <c r="F340" s="168"/>
      <c r="G340" s="168"/>
      <c r="H340" s="168"/>
      <c r="I340" s="229"/>
      <c r="J340" s="229"/>
      <c r="K340" s="229"/>
      <c r="L340" s="229"/>
      <c r="M340" s="229"/>
      <c r="N340" s="229"/>
      <c r="O340" s="229"/>
      <c r="P340" s="229"/>
      <c r="Q340" s="229"/>
      <c r="R340" s="252"/>
      <c r="S340" s="229"/>
      <c r="T340" s="229"/>
      <c r="U340" s="229"/>
      <c r="V340" s="229"/>
      <c r="W340" s="229"/>
      <c r="X340" s="229"/>
      <c r="Y340" s="229"/>
      <c r="Z340" s="229"/>
      <c r="AA340" s="229"/>
      <c r="AB340" s="229"/>
      <c r="AC340" s="229"/>
      <c r="AD340" s="229"/>
      <c r="AE340" s="229"/>
      <c r="AF340" s="229"/>
      <c r="AG340" s="229"/>
      <c r="AH340" s="229"/>
      <c r="AI340" s="229"/>
      <c r="AJ340" s="229"/>
      <c r="AK340" s="229"/>
      <c r="AL340" s="229"/>
      <c r="AM340" s="229"/>
      <c r="AN340" s="229"/>
      <c r="AO340" s="229"/>
      <c r="AP340" s="229"/>
      <c r="AQ340" s="229"/>
      <c r="AR340" s="229"/>
      <c r="AS340" s="229"/>
      <c r="AT340" s="229"/>
      <c r="AU340" s="229"/>
      <c r="AV340" s="229"/>
      <c r="AW340" s="229"/>
      <c r="AX340" s="229"/>
      <c r="AY340" s="229"/>
      <c r="AZ340" s="229"/>
      <c r="BA340" s="229"/>
      <c r="BB340" s="229"/>
      <c r="BC340" s="229"/>
      <c r="BD340" s="229"/>
      <c r="BE340" s="229"/>
      <c r="BF340" s="229"/>
      <c r="BG340" s="229"/>
      <c r="BH340" s="229"/>
      <c r="BI340" s="229"/>
      <c r="BJ340" s="229"/>
      <c r="BK340" s="229"/>
      <c r="BL340" s="229"/>
      <c r="BM340" s="229"/>
      <c r="BN340" s="229"/>
      <c r="BO340" s="229"/>
      <c r="BP340" s="229"/>
      <c r="BQ340" s="229"/>
      <c r="BR340" s="229"/>
      <c r="BS340" s="229"/>
      <c r="BT340" s="229"/>
      <c r="BU340" s="229"/>
      <c r="BV340" s="229"/>
      <c r="BW340" s="229"/>
      <c r="BX340" s="229"/>
      <c r="BY340" s="229"/>
      <c r="BZ340" s="229"/>
      <c r="CA340" s="229"/>
      <c r="CB340" s="229"/>
      <c r="CC340" s="229"/>
      <c r="CD340" s="229"/>
    </row>
    <row r="341" spans="1:82" ht="17.399999999999999" customHeight="1" x14ac:dyDescent="0.25">
      <c r="A341" s="229" t="s">
        <v>287</v>
      </c>
      <c r="B341" s="229"/>
      <c r="C341" s="229"/>
      <c r="D341" s="168"/>
      <c r="E341" s="168"/>
      <c r="F341" s="168"/>
      <c r="G341" s="168"/>
      <c r="H341" s="168"/>
      <c r="I341" s="229"/>
      <c r="J341" s="229"/>
      <c r="K341" s="229"/>
      <c r="L341" s="229"/>
      <c r="M341" s="229"/>
      <c r="N341" s="229"/>
      <c r="O341" s="229"/>
      <c r="P341" s="229"/>
      <c r="Q341" s="229"/>
      <c r="R341" s="252"/>
      <c r="S341" s="229"/>
      <c r="T341" s="229"/>
      <c r="U341" s="229"/>
      <c r="V341" s="229"/>
      <c r="W341" s="229"/>
      <c r="X341" s="229"/>
      <c r="Y341" s="229"/>
      <c r="Z341" s="229"/>
      <c r="AA341" s="229"/>
      <c r="AB341" s="229"/>
      <c r="AC341" s="229"/>
      <c r="AD341" s="229"/>
      <c r="AE341" s="229"/>
      <c r="AF341" s="229"/>
      <c r="AG341" s="229"/>
      <c r="AH341" s="229"/>
      <c r="AI341" s="229"/>
      <c r="AJ341" s="229"/>
      <c r="AK341" s="229"/>
      <c r="AL341" s="229"/>
      <c r="AM341" s="229"/>
      <c r="AN341" s="229"/>
      <c r="AO341" s="229"/>
      <c r="AP341" s="229"/>
      <c r="AQ341" s="229"/>
      <c r="AR341" s="229"/>
      <c r="AS341" s="229"/>
      <c r="AT341" s="229"/>
      <c r="AU341" s="229"/>
      <c r="AV341" s="229"/>
      <c r="AW341" s="229"/>
      <c r="AX341" s="229"/>
      <c r="AY341" s="229"/>
      <c r="AZ341" s="229"/>
      <c r="BA341" s="229"/>
      <c r="BB341" s="229"/>
      <c r="BC341" s="229"/>
      <c r="BD341" s="229"/>
      <c r="BE341" s="229"/>
      <c r="BF341" s="229"/>
      <c r="BG341" s="229"/>
      <c r="BH341" s="229"/>
      <c r="BI341" s="229"/>
      <c r="BJ341" s="229"/>
      <c r="BK341" s="229"/>
      <c r="BL341" s="229"/>
      <c r="BM341" s="229"/>
      <c r="BN341" s="229"/>
      <c r="BO341" s="229"/>
      <c r="BP341" s="229"/>
      <c r="BQ341" s="229"/>
      <c r="BR341" s="229"/>
      <c r="BS341" s="229"/>
      <c r="BT341" s="229"/>
      <c r="BU341" s="229"/>
      <c r="BV341" s="229"/>
      <c r="BW341" s="229"/>
      <c r="BX341" s="229"/>
      <c r="BY341" s="229"/>
      <c r="BZ341" s="229"/>
      <c r="CA341" s="229"/>
      <c r="CB341" s="229"/>
      <c r="CC341" s="229"/>
      <c r="CD341" s="229"/>
    </row>
    <row r="342" spans="1:82" ht="17.399999999999999" customHeight="1" x14ac:dyDescent="0.25">
      <c r="A342" s="229" t="s">
        <v>297</v>
      </c>
      <c r="B342" s="229"/>
      <c r="C342" s="229"/>
      <c r="D342" s="168"/>
      <c r="E342" s="168"/>
      <c r="F342" s="168"/>
      <c r="G342" s="168"/>
      <c r="H342" s="168"/>
      <c r="I342" s="229"/>
      <c r="J342" s="229"/>
      <c r="K342" s="229"/>
      <c r="L342" s="229"/>
      <c r="M342" s="229"/>
      <c r="N342" s="229"/>
      <c r="O342" s="229"/>
      <c r="P342" s="229"/>
      <c r="Q342" s="229"/>
      <c r="R342" s="252"/>
      <c r="S342" s="229"/>
      <c r="T342" s="229"/>
      <c r="U342" s="229"/>
      <c r="V342" s="229"/>
      <c r="W342" s="229"/>
      <c r="X342" s="229"/>
      <c r="Y342" s="229"/>
      <c r="Z342" s="229"/>
      <c r="AA342" s="229"/>
      <c r="AB342" s="229"/>
      <c r="AC342" s="229"/>
      <c r="AD342" s="229"/>
      <c r="AE342" s="229"/>
      <c r="AF342" s="229"/>
      <c r="AG342" s="229"/>
      <c r="AH342" s="229"/>
      <c r="AI342" s="229"/>
      <c r="AJ342" s="229"/>
      <c r="AK342" s="229"/>
      <c r="AL342" s="229"/>
      <c r="AM342" s="229"/>
      <c r="AN342" s="229"/>
      <c r="AO342" s="229"/>
      <c r="AP342" s="229"/>
      <c r="AQ342" s="229"/>
      <c r="AR342" s="229"/>
      <c r="AS342" s="229"/>
      <c r="AT342" s="229"/>
      <c r="AU342" s="229"/>
      <c r="AV342" s="229"/>
      <c r="AW342" s="229"/>
      <c r="AX342" s="229"/>
      <c r="AY342" s="229"/>
      <c r="AZ342" s="229"/>
      <c r="BA342" s="229"/>
      <c r="BB342" s="229"/>
      <c r="BC342" s="229"/>
      <c r="BD342" s="229"/>
      <c r="BE342" s="229"/>
      <c r="BF342" s="229"/>
      <c r="BG342" s="229"/>
      <c r="BH342" s="229"/>
      <c r="BI342" s="229"/>
      <c r="BJ342" s="229"/>
      <c r="BK342" s="229"/>
      <c r="BL342" s="229"/>
      <c r="BM342" s="229"/>
      <c r="BN342" s="229"/>
      <c r="BO342" s="229"/>
      <c r="BP342" s="229"/>
      <c r="BQ342" s="229"/>
      <c r="BR342" s="229"/>
      <c r="BS342" s="229"/>
      <c r="BT342" s="229"/>
      <c r="BU342" s="229"/>
      <c r="BV342" s="229"/>
      <c r="BW342" s="229"/>
      <c r="BX342" s="229"/>
      <c r="BY342" s="229"/>
      <c r="BZ342" s="229"/>
      <c r="CA342" s="229"/>
      <c r="CB342" s="229"/>
      <c r="CC342" s="229"/>
      <c r="CD342" s="229"/>
    </row>
    <row r="343" spans="1:82" ht="17.399999999999999" customHeight="1" x14ac:dyDescent="0.25">
      <c r="A343" s="229" t="s">
        <v>404</v>
      </c>
      <c r="B343" s="229"/>
      <c r="C343" s="229"/>
      <c r="D343" s="168"/>
      <c r="E343" s="168"/>
      <c r="F343" s="168"/>
      <c r="G343" s="168"/>
      <c r="H343" s="168"/>
      <c r="I343" s="229"/>
      <c r="J343" s="229"/>
      <c r="K343" s="229"/>
      <c r="L343" s="229"/>
      <c r="M343" s="229"/>
      <c r="N343" s="229"/>
      <c r="O343" s="229"/>
      <c r="P343" s="229"/>
      <c r="Q343" s="229"/>
      <c r="R343" s="252"/>
      <c r="S343" s="229"/>
      <c r="T343" s="229"/>
      <c r="U343" s="229"/>
      <c r="V343" s="229"/>
      <c r="W343" s="229"/>
      <c r="X343" s="229"/>
      <c r="Y343" s="229"/>
      <c r="Z343" s="229"/>
      <c r="AA343" s="229"/>
      <c r="AB343" s="229"/>
      <c r="AC343" s="229"/>
      <c r="AD343" s="229"/>
      <c r="AE343" s="229"/>
      <c r="AF343" s="229"/>
      <c r="AG343" s="229"/>
      <c r="AH343" s="229"/>
      <c r="AI343" s="229"/>
      <c r="AJ343" s="229"/>
      <c r="AK343" s="229"/>
      <c r="AL343" s="229"/>
      <c r="AM343" s="229"/>
      <c r="AN343" s="229"/>
      <c r="AO343" s="229"/>
      <c r="AP343" s="229"/>
      <c r="AQ343" s="229"/>
      <c r="AR343" s="229"/>
      <c r="AS343" s="229"/>
      <c r="AT343" s="229"/>
      <c r="AU343" s="229"/>
      <c r="AV343" s="229"/>
      <c r="AW343" s="229"/>
      <c r="AX343" s="229"/>
      <c r="AY343" s="229"/>
      <c r="AZ343" s="229"/>
      <c r="BA343" s="229"/>
      <c r="BB343" s="229"/>
      <c r="BC343" s="229"/>
      <c r="BD343" s="229"/>
      <c r="BE343" s="229"/>
      <c r="BF343" s="229"/>
      <c r="BG343" s="229"/>
      <c r="BH343" s="229"/>
      <c r="BI343" s="229"/>
      <c r="BJ343" s="229"/>
      <c r="BK343" s="229"/>
      <c r="BL343" s="229"/>
      <c r="BM343" s="229"/>
      <c r="BN343" s="229"/>
      <c r="BO343" s="229"/>
      <c r="BP343" s="229"/>
      <c r="BQ343" s="229"/>
      <c r="BR343" s="229"/>
      <c r="BS343" s="229"/>
      <c r="BT343" s="229"/>
      <c r="BU343" s="229"/>
      <c r="BV343" s="229"/>
      <c r="BW343" s="229"/>
      <c r="BX343" s="229"/>
      <c r="BY343" s="229"/>
      <c r="BZ343" s="229"/>
      <c r="CA343" s="229"/>
      <c r="CB343" s="229"/>
      <c r="CC343" s="229"/>
      <c r="CD343" s="229"/>
    </row>
    <row r="344" spans="1:82" s="382" customFormat="1" ht="17.399999999999999" customHeight="1" x14ac:dyDescent="0.25">
      <c r="A344" s="380"/>
      <c r="B344" s="380" t="s">
        <v>734</v>
      </c>
      <c r="C344" s="380"/>
      <c r="D344" s="381"/>
      <c r="E344" s="381" t="s">
        <v>408</v>
      </c>
      <c r="F344" s="381"/>
      <c r="G344" s="381"/>
      <c r="H344" s="381"/>
      <c r="I344" s="380"/>
      <c r="J344" s="380"/>
      <c r="K344" s="380"/>
      <c r="L344" s="380"/>
      <c r="M344" s="380"/>
      <c r="N344" s="380"/>
      <c r="O344" s="380"/>
      <c r="P344" s="380"/>
      <c r="Q344" s="380"/>
      <c r="R344" s="380"/>
      <c r="S344" s="380"/>
      <c r="T344" s="380"/>
      <c r="U344" s="380"/>
      <c r="V344" s="380"/>
      <c r="W344" s="380"/>
      <c r="X344" s="380"/>
      <c r="Y344" s="380"/>
      <c r="Z344" s="380"/>
      <c r="AA344" s="380"/>
      <c r="AB344" s="380"/>
      <c r="AC344" s="380"/>
      <c r="AD344" s="380"/>
      <c r="AE344" s="380"/>
      <c r="AF344" s="380"/>
      <c r="AG344" s="380"/>
      <c r="AH344" s="380"/>
      <c r="AI344" s="380"/>
      <c r="AJ344" s="380"/>
      <c r="AK344" s="380"/>
      <c r="AL344" s="380"/>
      <c r="AM344" s="380"/>
      <c r="AN344" s="380"/>
      <c r="AO344" s="380"/>
      <c r="AP344" s="380"/>
      <c r="AQ344" s="380"/>
      <c r="AR344" s="380"/>
      <c r="AS344" s="380"/>
      <c r="AT344" s="380"/>
      <c r="AU344" s="380"/>
      <c r="AV344" s="380"/>
      <c r="AW344" s="380"/>
      <c r="AX344" s="380"/>
      <c r="AY344" s="380"/>
      <c r="AZ344" s="380"/>
      <c r="BA344" s="380"/>
      <c r="BB344" s="380"/>
      <c r="BC344" s="380"/>
      <c r="BD344" s="380"/>
      <c r="BE344" s="380"/>
      <c r="BF344" s="380"/>
      <c r="BG344" s="380"/>
      <c r="BH344" s="380"/>
      <c r="BI344" s="380"/>
      <c r="BJ344" s="380"/>
      <c r="BK344" s="380"/>
      <c r="BL344" s="380"/>
      <c r="BM344" s="380"/>
      <c r="BN344" s="380"/>
      <c r="BO344" s="380"/>
      <c r="BP344" s="380"/>
      <c r="BQ344" s="380"/>
      <c r="BR344" s="380"/>
      <c r="BS344" s="380"/>
      <c r="BT344" s="380"/>
      <c r="BU344" s="380"/>
      <c r="BV344" s="380"/>
      <c r="BW344" s="380"/>
      <c r="BX344" s="380"/>
      <c r="BY344" s="380"/>
      <c r="BZ344" s="380"/>
      <c r="CA344" s="380"/>
      <c r="CB344" s="380"/>
      <c r="CC344" s="380"/>
      <c r="CD344" s="380"/>
    </row>
    <row r="345" spans="1:82" s="382" customFormat="1" ht="17.399999999999999" customHeight="1" x14ac:dyDescent="0.25">
      <c r="A345" s="380"/>
      <c r="B345" s="380"/>
      <c r="C345" s="380"/>
      <c r="D345" s="381"/>
      <c r="E345" s="381"/>
      <c r="F345" s="381"/>
      <c r="G345" s="381"/>
      <c r="H345" s="381"/>
      <c r="I345" s="380"/>
      <c r="J345" s="380"/>
      <c r="K345" s="380"/>
      <c r="L345" s="380"/>
      <c r="M345" s="380"/>
      <c r="N345" s="380"/>
      <c r="O345" s="380"/>
      <c r="P345" s="380"/>
      <c r="Q345" s="380"/>
      <c r="R345" s="380"/>
      <c r="S345" s="380"/>
      <c r="T345" s="380"/>
      <c r="U345" s="380"/>
      <c r="V345" s="380"/>
      <c r="W345" s="380"/>
      <c r="X345" s="380"/>
      <c r="Y345" s="380"/>
      <c r="Z345" s="380"/>
      <c r="AA345" s="380"/>
      <c r="AB345" s="380"/>
      <c r="AC345" s="380"/>
      <c r="AD345" s="380"/>
      <c r="AE345" s="380"/>
      <c r="AF345" s="380"/>
      <c r="AG345" s="380"/>
      <c r="AH345" s="380"/>
      <c r="AI345" s="380"/>
      <c r="AJ345" s="380"/>
      <c r="AK345" s="380"/>
      <c r="AL345" s="380"/>
      <c r="AM345" s="380"/>
      <c r="AN345" s="380"/>
      <c r="AO345" s="380"/>
      <c r="AP345" s="380"/>
      <c r="AQ345" s="380"/>
      <c r="AR345" s="380"/>
      <c r="AS345" s="380"/>
      <c r="AT345" s="380"/>
      <c r="AU345" s="380"/>
      <c r="AV345" s="380"/>
      <c r="AW345" s="380"/>
      <c r="AX345" s="380"/>
      <c r="AY345" s="380"/>
      <c r="AZ345" s="380"/>
      <c r="BA345" s="380"/>
      <c r="BB345" s="380"/>
      <c r="BC345" s="380"/>
      <c r="BD345" s="380"/>
      <c r="BE345" s="380"/>
      <c r="BF345" s="380"/>
      <c r="BG345" s="380"/>
      <c r="BH345" s="380"/>
      <c r="BI345" s="380"/>
      <c r="BJ345" s="380"/>
      <c r="BK345" s="380"/>
      <c r="BL345" s="380"/>
      <c r="BM345" s="380"/>
      <c r="BN345" s="380"/>
      <c r="BO345" s="380"/>
      <c r="BP345" s="380"/>
      <c r="BQ345" s="380"/>
      <c r="BR345" s="380"/>
      <c r="BS345" s="380"/>
      <c r="BT345" s="380"/>
      <c r="BU345" s="380"/>
      <c r="BV345" s="380"/>
      <c r="BW345" s="380"/>
      <c r="BX345" s="380"/>
      <c r="BY345" s="380"/>
      <c r="BZ345" s="380"/>
      <c r="CA345" s="380"/>
      <c r="CB345" s="380"/>
      <c r="CC345" s="380"/>
      <c r="CD345" s="380"/>
    </row>
    <row r="346" spans="1:82" s="382" customFormat="1" ht="17.399999999999999" customHeight="1" x14ac:dyDescent="0.25">
      <c r="A346" s="380" t="s">
        <v>405</v>
      </c>
      <c r="B346" s="380" t="s">
        <v>406</v>
      </c>
      <c r="C346" s="380" t="s">
        <v>407</v>
      </c>
      <c r="D346" s="381"/>
      <c r="E346" s="381" t="s">
        <v>406</v>
      </c>
      <c r="F346" s="381" t="s">
        <v>407</v>
      </c>
      <c r="G346" s="381" t="s">
        <v>437</v>
      </c>
      <c r="H346" s="381" t="s">
        <v>438</v>
      </c>
      <c r="I346" s="380"/>
      <c r="J346" s="380"/>
      <c r="K346" s="380"/>
      <c r="L346" s="380"/>
      <c r="M346" s="380"/>
      <c r="N346" s="380"/>
      <c r="O346" s="380"/>
      <c r="P346" s="380"/>
      <c r="Q346" s="380"/>
      <c r="R346" s="380" t="s">
        <v>407</v>
      </c>
      <c r="S346" s="380"/>
      <c r="T346" s="380"/>
      <c r="U346" s="380"/>
      <c r="V346" s="380"/>
      <c r="W346" s="380"/>
      <c r="X346" s="380"/>
      <c r="Y346" s="380"/>
      <c r="Z346" s="380"/>
      <c r="AA346" s="380"/>
      <c r="AB346" s="380"/>
      <c r="AC346" s="380"/>
      <c r="AD346" s="380"/>
      <c r="AE346" s="380"/>
      <c r="AF346" s="380"/>
      <c r="AG346" s="380"/>
      <c r="AH346" s="380"/>
      <c r="AI346" s="380"/>
      <c r="AJ346" s="380"/>
      <c r="AK346" s="380"/>
      <c r="AL346" s="380"/>
      <c r="AM346" s="380"/>
      <c r="AN346" s="380"/>
      <c r="AO346" s="380"/>
      <c r="AP346" s="380"/>
      <c r="AQ346" s="380"/>
      <c r="AR346" s="380"/>
      <c r="AS346" s="380"/>
      <c r="AT346" s="380"/>
      <c r="AU346" s="380"/>
      <c r="AV346" s="380"/>
      <c r="AW346" s="380"/>
      <c r="AX346" s="380"/>
      <c r="AY346" s="380"/>
      <c r="AZ346" s="380"/>
      <c r="BA346" s="380"/>
      <c r="BB346" s="380"/>
      <c r="BC346" s="380"/>
      <c r="BD346" s="380"/>
      <c r="BE346" s="380"/>
      <c r="BF346" s="380"/>
      <c r="BG346" s="380"/>
      <c r="BH346" s="380"/>
      <c r="BI346" s="380"/>
      <c r="BJ346" s="380"/>
      <c r="BK346" s="380"/>
      <c r="BL346" s="380"/>
      <c r="BM346" s="380"/>
      <c r="BN346" s="380"/>
      <c r="BO346" s="380"/>
      <c r="BP346" s="380"/>
      <c r="BQ346" s="380"/>
      <c r="BR346" s="380"/>
      <c r="BS346" s="380"/>
      <c r="BT346" s="380"/>
      <c r="BU346" s="380"/>
      <c r="BV346" s="380"/>
      <c r="BW346" s="380"/>
      <c r="BX346" s="380"/>
      <c r="BY346" s="380"/>
      <c r="BZ346" s="380"/>
      <c r="CA346" s="380"/>
      <c r="CB346" s="380"/>
      <c r="CC346" s="380"/>
      <c r="CD346" s="380"/>
    </row>
    <row r="347" spans="1:82" s="382" customFormat="1" ht="17.399999999999999" customHeight="1" x14ac:dyDescent="0.25">
      <c r="A347" s="380" t="s">
        <v>223</v>
      </c>
      <c r="B347" s="380"/>
      <c r="C347" s="380"/>
      <c r="D347" s="381"/>
      <c r="E347" s="381"/>
      <c r="F347" s="381"/>
      <c r="G347" s="381"/>
      <c r="H347" s="381"/>
      <c r="I347" s="380"/>
      <c r="J347" s="380"/>
      <c r="K347" s="380"/>
      <c r="L347" s="380"/>
      <c r="M347" s="380"/>
      <c r="N347" s="380"/>
      <c r="O347" s="380"/>
      <c r="P347" s="380"/>
      <c r="Q347" s="380"/>
      <c r="R347" s="380" t="e">
        <f>+AVERAGE(#REF!)</f>
        <v>#REF!</v>
      </c>
      <c r="S347" s="380"/>
      <c r="T347" s="380"/>
      <c r="U347" s="380"/>
      <c r="V347" s="380"/>
      <c r="W347" s="380"/>
      <c r="X347" s="380"/>
      <c r="Y347" s="380"/>
      <c r="Z347" s="380"/>
      <c r="AA347" s="380"/>
      <c r="AB347" s="380"/>
      <c r="AC347" s="380"/>
      <c r="AD347" s="380"/>
      <c r="AE347" s="380"/>
      <c r="AF347" s="380"/>
      <c r="AG347" s="380"/>
      <c r="AH347" s="380"/>
      <c r="AI347" s="380"/>
      <c r="AJ347" s="380"/>
      <c r="AK347" s="380"/>
      <c r="AL347" s="380"/>
      <c r="AM347" s="380"/>
      <c r="AN347" s="380"/>
      <c r="AO347" s="380"/>
      <c r="AP347" s="380"/>
      <c r="AQ347" s="380"/>
      <c r="AR347" s="380"/>
      <c r="AS347" s="380"/>
      <c r="AT347" s="380"/>
      <c r="AU347" s="380"/>
      <c r="AV347" s="380"/>
      <c r="AW347" s="380"/>
      <c r="AX347" s="380"/>
      <c r="AY347" s="380"/>
      <c r="AZ347" s="380"/>
      <c r="BA347" s="380"/>
      <c r="BB347" s="380"/>
      <c r="BC347" s="380"/>
      <c r="BD347" s="380"/>
      <c r="BE347" s="380"/>
      <c r="BF347" s="380"/>
      <c r="BG347" s="380"/>
      <c r="BH347" s="380"/>
      <c r="BI347" s="380"/>
      <c r="BJ347" s="380"/>
      <c r="BK347" s="380"/>
      <c r="BL347" s="380"/>
      <c r="BM347" s="380"/>
      <c r="BN347" s="380"/>
      <c r="BO347" s="380"/>
      <c r="BP347" s="380"/>
      <c r="BQ347" s="380"/>
      <c r="BR347" s="380"/>
      <c r="BS347" s="380"/>
      <c r="BT347" s="380"/>
      <c r="BU347" s="380"/>
      <c r="BV347" s="380"/>
      <c r="BW347" s="380"/>
      <c r="BX347" s="380"/>
      <c r="BY347" s="380"/>
      <c r="BZ347" s="380"/>
      <c r="CA347" s="380"/>
      <c r="CB347" s="380"/>
      <c r="CC347" s="380"/>
      <c r="CD347" s="380"/>
    </row>
    <row r="348" spans="1:82" s="382" customFormat="1" ht="17.399999999999999" customHeight="1" x14ac:dyDescent="0.25">
      <c r="A348" s="380" t="s">
        <v>224</v>
      </c>
      <c r="B348" s="383">
        <f t="shared" ref="B348:B355" si="334">+STDEV(B291:R291)</f>
        <v>6.6939047208645755E-2</v>
      </c>
      <c r="C348" s="383"/>
      <c r="D348" s="381"/>
      <c r="E348" s="381">
        <f t="shared" ref="E348:E355" si="335">+AVERAGE(B291:R291)</f>
        <v>8.3800903809125013E-2</v>
      </c>
      <c r="F348" s="381"/>
      <c r="G348" s="381"/>
      <c r="H348" s="381"/>
      <c r="I348" s="380"/>
      <c r="J348" s="380"/>
      <c r="K348" s="380"/>
      <c r="L348" s="380"/>
      <c r="M348" s="380"/>
      <c r="N348" s="380"/>
      <c r="O348" s="380"/>
      <c r="P348" s="380"/>
      <c r="Q348" s="380"/>
      <c r="R348" s="380">
        <f t="shared" ref="R348:R355" si="336">+AVERAGE(AF291:AX291)</f>
        <v>-6.2082901805993185E-4</v>
      </c>
      <c r="S348" s="380"/>
      <c r="T348" s="380"/>
      <c r="U348" s="380"/>
      <c r="V348" s="380"/>
      <c r="W348" s="380"/>
      <c r="X348" s="380"/>
      <c r="Y348" s="380"/>
      <c r="Z348" s="380"/>
      <c r="AA348" s="380"/>
      <c r="AB348" s="380"/>
      <c r="AC348" s="380"/>
      <c r="AD348" s="380"/>
      <c r="AE348" s="380"/>
      <c r="AF348" s="380"/>
      <c r="AG348" s="380"/>
      <c r="AH348" s="380"/>
      <c r="AI348" s="380"/>
      <c r="AJ348" s="380"/>
      <c r="AK348" s="380"/>
      <c r="AL348" s="380"/>
      <c r="AM348" s="380"/>
      <c r="AN348" s="380"/>
      <c r="AO348" s="380"/>
      <c r="AP348" s="380"/>
      <c r="AQ348" s="380"/>
      <c r="AR348" s="380"/>
      <c r="AS348" s="380"/>
      <c r="AT348" s="380"/>
      <c r="AU348" s="380"/>
      <c r="AV348" s="380"/>
      <c r="AW348" s="380"/>
      <c r="AX348" s="380"/>
      <c r="AY348" s="380"/>
      <c r="AZ348" s="380"/>
      <c r="BA348" s="380"/>
      <c r="BB348" s="380"/>
      <c r="BC348" s="380"/>
      <c r="BD348" s="380"/>
      <c r="BE348" s="380"/>
      <c r="BF348" s="380"/>
      <c r="BG348" s="380"/>
      <c r="BH348" s="380"/>
      <c r="BI348" s="380"/>
      <c r="BJ348" s="380"/>
      <c r="BK348" s="380"/>
      <c r="BL348" s="380"/>
      <c r="BM348" s="380"/>
      <c r="BN348" s="380"/>
      <c r="BO348" s="380"/>
      <c r="BP348" s="380"/>
      <c r="BQ348" s="380"/>
      <c r="BR348" s="380"/>
      <c r="BS348" s="380"/>
      <c r="BT348" s="380"/>
      <c r="BU348" s="380"/>
      <c r="BV348" s="380"/>
      <c r="BW348" s="380"/>
      <c r="BX348" s="380"/>
      <c r="BY348" s="380"/>
      <c r="BZ348" s="380"/>
      <c r="CA348" s="380"/>
      <c r="CB348" s="380"/>
      <c r="CC348" s="380"/>
      <c r="CD348" s="380"/>
    </row>
    <row r="349" spans="1:82" s="382" customFormat="1" ht="17.399999999999999" customHeight="1" x14ac:dyDescent="0.25">
      <c r="A349" s="380" t="s">
        <v>225</v>
      </c>
      <c r="B349" s="383">
        <f t="shared" si="334"/>
        <v>9.4074519419787925E-3</v>
      </c>
      <c r="C349" s="383">
        <f t="shared" ref="C349:C355" si="337">+STDEV(S292:AL292)</f>
        <v>6.0950130531883893E-4</v>
      </c>
      <c r="D349" s="381"/>
      <c r="E349" s="381">
        <f t="shared" si="335"/>
        <v>1.1739911515740727E-2</v>
      </c>
      <c r="F349" s="381">
        <f t="shared" ref="F349:F355" si="338">+AVERAGE(T292:AL292)</f>
        <v>3.0632643979939672E-2</v>
      </c>
      <c r="G349" s="381">
        <f t="shared" ref="G349:G355" si="339">+AVERAGE(AN292:BF292)</f>
        <v>2.8203088098946255E-2</v>
      </c>
      <c r="H349" s="381">
        <f t="shared" ref="H349:H355" si="340">+AVERAGE(BH292:BZ292)</f>
        <v>2.1011162002626888E-2</v>
      </c>
      <c r="I349" s="380"/>
      <c r="J349" s="380"/>
      <c r="K349" s="380"/>
      <c r="L349" s="380"/>
      <c r="M349" s="380"/>
      <c r="N349" s="380"/>
      <c r="O349" s="380"/>
      <c r="P349" s="380"/>
      <c r="Q349" s="380"/>
      <c r="R349" s="380">
        <f t="shared" si="336"/>
        <v>3.0627971103246339E-2</v>
      </c>
      <c r="S349" s="380"/>
      <c r="T349" s="380"/>
      <c r="U349" s="380"/>
      <c r="V349" s="380"/>
      <c r="W349" s="380"/>
      <c r="X349" s="380"/>
      <c r="Y349" s="380"/>
      <c r="Z349" s="380"/>
      <c r="AA349" s="380"/>
      <c r="AB349" s="380"/>
      <c r="AC349" s="380"/>
      <c r="AD349" s="380"/>
      <c r="AE349" s="380"/>
      <c r="AF349" s="380"/>
      <c r="AG349" s="380"/>
      <c r="AH349" s="380"/>
      <c r="AI349" s="380"/>
      <c r="AJ349" s="380"/>
      <c r="AK349" s="380"/>
      <c r="AL349" s="380"/>
      <c r="AM349" s="380"/>
      <c r="AN349" s="380"/>
      <c r="AO349" s="380"/>
      <c r="AP349" s="380"/>
      <c r="AQ349" s="380"/>
      <c r="AR349" s="380"/>
      <c r="AS349" s="380"/>
      <c r="AT349" s="380"/>
      <c r="AU349" s="380"/>
      <c r="AV349" s="380"/>
      <c r="AW349" s="380"/>
      <c r="AX349" s="380"/>
      <c r="AY349" s="380"/>
      <c r="AZ349" s="380"/>
      <c r="BA349" s="380"/>
      <c r="BB349" s="380"/>
      <c r="BC349" s="380"/>
      <c r="BD349" s="380"/>
      <c r="BE349" s="380"/>
      <c r="BF349" s="380"/>
      <c r="BG349" s="380"/>
      <c r="BH349" s="380"/>
      <c r="BI349" s="380"/>
      <c r="BJ349" s="380"/>
      <c r="BK349" s="380"/>
      <c r="BL349" s="380"/>
      <c r="BM349" s="380"/>
      <c r="BN349" s="380"/>
      <c r="BO349" s="380"/>
      <c r="BP349" s="380"/>
      <c r="BQ349" s="380"/>
      <c r="BR349" s="380"/>
      <c r="BS349" s="380"/>
      <c r="BT349" s="380"/>
      <c r="BU349" s="380"/>
      <c r="BV349" s="380"/>
      <c r="BW349" s="380"/>
      <c r="BX349" s="380"/>
      <c r="BY349" s="380"/>
      <c r="BZ349" s="380"/>
      <c r="CA349" s="380"/>
      <c r="CB349" s="380"/>
      <c r="CC349" s="380"/>
      <c r="CD349" s="380"/>
    </row>
    <row r="350" spans="1:82" s="382" customFormat="1" ht="17.399999999999999" customHeight="1" x14ac:dyDescent="0.25">
      <c r="A350" s="380" t="s">
        <v>226</v>
      </c>
      <c r="B350" s="383">
        <f t="shared" si="334"/>
        <v>9.4074519419690989E-3</v>
      </c>
      <c r="C350" s="383">
        <f t="shared" si="337"/>
        <v>6.0950130532241961E-4</v>
      </c>
      <c r="D350" s="381"/>
      <c r="E350" s="381">
        <f t="shared" si="335"/>
        <v>1.1739911515765249E-2</v>
      </c>
      <c r="F350" s="381">
        <f t="shared" si="338"/>
        <v>3.0632643979955937E-2</v>
      </c>
      <c r="G350" s="381">
        <f t="shared" si="339"/>
        <v>2.8203088098994265E-2</v>
      </c>
      <c r="H350" s="381">
        <f t="shared" si="340"/>
        <v>2.1011162002609263E-2</v>
      </c>
      <c r="I350" s="380"/>
      <c r="J350" s="380"/>
      <c r="K350" s="380"/>
      <c r="L350" s="380"/>
      <c r="M350" s="380"/>
      <c r="N350" s="380"/>
      <c r="O350" s="380"/>
      <c r="P350" s="380"/>
      <c r="Q350" s="380"/>
      <c r="R350" s="380">
        <f t="shared" si="336"/>
        <v>3.0627971103287532E-2</v>
      </c>
      <c r="S350" s="380"/>
      <c r="T350" s="380"/>
      <c r="U350" s="380"/>
      <c r="V350" s="380"/>
      <c r="W350" s="380"/>
      <c r="X350" s="380"/>
      <c r="Y350" s="380"/>
      <c r="Z350" s="380"/>
      <c r="AA350" s="380"/>
      <c r="AB350" s="380"/>
      <c r="AC350" s="380"/>
      <c r="AD350" s="380"/>
      <c r="AE350" s="380"/>
      <c r="AF350" s="380"/>
      <c r="AG350" s="380"/>
      <c r="AH350" s="380"/>
      <c r="AI350" s="380"/>
      <c r="AJ350" s="380"/>
      <c r="AK350" s="380"/>
      <c r="AL350" s="380"/>
      <c r="AM350" s="380"/>
      <c r="AN350" s="380"/>
      <c r="AO350" s="380"/>
      <c r="AP350" s="380"/>
      <c r="AQ350" s="380"/>
      <c r="AR350" s="380"/>
      <c r="AS350" s="380"/>
      <c r="AT350" s="380"/>
      <c r="AU350" s="380"/>
      <c r="AV350" s="380"/>
      <c r="AW350" s="380"/>
      <c r="AX350" s="380"/>
      <c r="AY350" s="380"/>
      <c r="AZ350" s="380"/>
      <c r="BA350" s="380"/>
      <c r="BB350" s="380"/>
      <c r="BC350" s="380"/>
      <c r="BD350" s="380"/>
      <c r="BE350" s="380"/>
      <c r="BF350" s="380"/>
      <c r="BG350" s="380"/>
      <c r="BH350" s="380"/>
      <c r="BI350" s="380"/>
      <c r="BJ350" s="380"/>
      <c r="BK350" s="380"/>
      <c r="BL350" s="380"/>
      <c r="BM350" s="380"/>
      <c r="BN350" s="380"/>
      <c r="BO350" s="380"/>
      <c r="BP350" s="380"/>
      <c r="BQ350" s="380"/>
      <c r="BR350" s="380"/>
      <c r="BS350" s="380"/>
      <c r="BT350" s="380"/>
      <c r="BU350" s="380"/>
      <c r="BV350" s="380"/>
      <c r="BW350" s="380"/>
      <c r="BX350" s="380"/>
      <c r="BY350" s="380"/>
      <c r="BZ350" s="380"/>
      <c r="CA350" s="380"/>
      <c r="CB350" s="380"/>
      <c r="CC350" s="380"/>
      <c r="CD350" s="380"/>
    </row>
    <row r="351" spans="1:82" s="382" customFormat="1" ht="17.399999999999999" customHeight="1" x14ac:dyDescent="0.25">
      <c r="A351" s="380" t="s">
        <v>218</v>
      </c>
      <c r="B351" s="383">
        <f t="shared" si="334"/>
        <v>9.4548510935890725E-3</v>
      </c>
      <c r="C351" s="383">
        <f t="shared" si="337"/>
        <v>1.2050316247165323E-2</v>
      </c>
      <c r="D351" s="381"/>
      <c r="E351" s="381">
        <f t="shared" si="335"/>
        <v>1.2714978775168487E-2</v>
      </c>
      <c r="F351" s="381">
        <f t="shared" si="338"/>
        <v>4.4105409853579525E-2</v>
      </c>
      <c r="G351" s="381">
        <f t="shared" si="339"/>
        <v>0.12377436779035757</v>
      </c>
      <c r="H351" s="381">
        <f t="shared" si="340"/>
        <v>0.14879473592451761</v>
      </c>
      <c r="I351" s="380"/>
      <c r="J351" s="380"/>
      <c r="K351" s="380"/>
      <c r="L351" s="380"/>
      <c r="M351" s="380"/>
      <c r="N351" s="380"/>
      <c r="O351" s="380"/>
      <c r="P351" s="380"/>
      <c r="Q351" s="380"/>
      <c r="R351" s="380">
        <f t="shared" si="336"/>
        <v>8.0471901784577096E-2</v>
      </c>
      <c r="S351" s="380"/>
      <c r="T351" s="380"/>
      <c r="U351" s="380"/>
      <c r="V351" s="380"/>
      <c r="W351" s="380"/>
      <c r="X351" s="380"/>
      <c r="Y351" s="380"/>
      <c r="Z351" s="380"/>
      <c r="AA351" s="380"/>
      <c r="AB351" s="380"/>
      <c r="AC351" s="380"/>
      <c r="AD351" s="380"/>
      <c r="AE351" s="380"/>
      <c r="AF351" s="380"/>
      <c r="AG351" s="380"/>
      <c r="AH351" s="380"/>
      <c r="AI351" s="380"/>
      <c r="AJ351" s="380"/>
      <c r="AK351" s="380"/>
      <c r="AL351" s="380"/>
      <c r="AM351" s="380"/>
      <c r="AN351" s="380"/>
      <c r="AO351" s="380"/>
      <c r="AP351" s="380"/>
      <c r="AQ351" s="380"/>
      <c r="AR351" s="380"/>
      <c r="AS351" s="380"/>
      <c r="AT351" s="380"/>
      <c r="AU351" s="380"/>
      <c r="AV351" s="380"/>
      <c r="AW351" s="380"/>
      <c r="AX351" s="380"/>
      <c r="AY351" s="380"/>
      <c r="AZ351" s="380"/>
      <c r="BA351" s="380"/>
      <c r="BB351" s="380"/>
      <c r="BC351" s="380"/>
      <c r="BD351" s="380"/>
      <c r="BE351" s="380"/>
      <c r="BF351" s="380"/>
      <c r="BG351" s="380"/>
      <c r="BH351" s="380"/>
      <c r="BI351" s="380"/>
      <c r="BJ351" s="380"/>
      <c r="BK351" s="380"/>
      <c r="BL351" s="380"/>
      <c r="BM351" s="380"/>
      <c r="BN351" s="380"/>
      <c r="BO351" s="380"/>
      <c r="BP351" s="380"/>
      <c r="BQ351" s="380"/>
      <c r="BR351" s="380"/>
      <c r="BS351" s="380"/>
      <c r="BT351" s="380"/>
      <c r="BU351" s="380"/>
      <c r="BV351" s="380"/>
      <c r="BW351" s="380"/>
      <c r="BX351" s="380"/>
      <c r="BY351" s="380"/>
      <c r="BZ351" s="380"/>
      <c r="CA351" s="380"/>
      <c r="CB351" s="380"/>
      <c r="CC351" s="380"/>
      <c r="CD351" s="380"/>
    </row>
    <row r="352" spans="1:82" s="382" customFormat="1" ht="17.399999999999999" customHeight="1" x14ac:dyDescent="0.25">
      <c r="A352" s="380" t="s">
        <v>227</v>
      </c>
      <c r="B352" s="383">
        <f t="shared" si="334"/>
        <v>1.0841794254893355E-2</v>
      </c>
      <c r="C352" s="383">
        <f t="shared" si="337"/>
        <v>2.1226708179181722E-2</v>
      </c>
      <c r="D352" s="381"/>
      <c r="E352" s="381">
        <f t="shared" si="335"/>
        <v>1.4893071560988305E-2</v>
      </c>
      <c r="F352" s="381">
        <f t="shared" si="338"/>
        <v>5.4874331667789045E-2</v>
      </c>
      <c r="G352" s="381">
        <f t="shared" si="339"/>
        <v>-0.17003656621452098</v>
      </c>
      <c r="H352" s="381">
        <f t="shared" si="340"/>
        <v>0.35139618344368628</v>
      </c>
      <c r="I352" s="380"/>
      <c r="J352" s="380"/>
      <c r="K352" s="380"/>
      <c r="L352" s="380"/>
      <c r="M352" s="380"/>
      <c r="N352" s="380"/>
      <c r="O352" s="380"/>
      <c r="P352" s="380"/>
      <c r="Q352" s="380"/>
      <c r="R352" s="380">
        <f t="shared" si="336"/>
        <v>0.12053726087148427</v>
      </c>
      <c r="S352" s="380"/>
      <c r="T352" s="380"/>
      <c r="U352" s="380"/>
      <c r="V352" s="380"/>
      <c r="W352" s="380"/>
      <c r="X352" s="380"/>
      <c r="Y352" s="380"/>
      <c r="Z352" s="380"/>
      <c r="AA352" s="380"/>
      <c r="AB352" s="380"/>
      <c r="AC352" s="380"/>
      <c r="AD352" s="380"/>
      <c r="AE352" s="380"/>
      <c r="AF352" s="380"/>
      <c r="AG352" s="380"/>
      <c r="AH352" s="380"/>
      <c r="AI352" s="380"/>
      <c r="AJ352" s="380"/>
      <c r="AK352" s="380"/>
      <c r="AL352" s="380"/>
      <c r="AM352" s="380"/>
      <c r="AN352" s="380"/>
      <c r="AO352" s="380"/>
      <c r="AP352" s="380"/>
      <c r="AQ352" s="380"/>
      <c r="AR352" s="380"/>
      <c r="AS352" s="380"/>
      <c r="AT352" s="380"/>
      <c r="AU352" s="380"/>
      <c r="AV352" s="380"/>
      <c r="AW352" s="380"/>
      <c r="AX352" s="380"/>
      <c r="AY352" s="380"/>
      <c r="AZ352" s="380"/>
      <c r="BA352" s="380"/>
      <c r="BB352" s="380"/>
      <c r="BC352" s="380"/>
      <c r="BD352" s="380"/>
      <c r="BE352" s="380"/>
      <c r="BF352" s="380"/>
      <c r="BG352" s="380"/>
      <c r="BH352" s="380"/>
      <c r="BI352" s="380"/>
      <c r="BJ352" s="380"/>
      <c r="BK352" s="380"/>
      <c r="BL352" s="380"/>
      <c r="BM352" s="380"/>
      <c r="BN352" s="380"/>
      <c r="BO352" s="380"/>
      <c r="BP352" s="380"/>
      <c r="BQ352" s="380"/>
      <c r="BR352" s="380"/>
      <c r="BS352" s="380"/>
      <c r="BT352" s="380"/>
      <c r="BU352" s="380"/>
      <c r="BV352" s="380"/>
      <c r="BW352" s="380"/>
      <c r="BX352" s="380"/>
      <c r="BY352" s="380"/>
      <c r="BZ352" s="380"/>
      <c r="CA352" s="380"/>
      <c r="CB352" s="380"/>
      <c r="CC352" s="380"/>
      <c r="CD352" s="380"/>
    </row>
    <row r="353" spans="1:82" s="382" customFormat="1" ht="17.399999999999999" customHeight="1" x14ac:dyDescent="0.25">
      <c r="A353" s="380" t="s">
        <v>228</v>
      </c>
      <c r="B353" s="383">
        <f t="shared" si="334"/>
        <v>0</v>
      </c>
      <c r="C353" s="383">
        <f t="shared" si="337"/>
        <v>0</v>
      </c>
      <c r="D353" s="381"/>
      <c r="E353" s="381">
        <f t="shared" si="335"/>
        <v>0</v>
      </c>
      <c r="F353" s="381">
        <f t="shared" si="338"/>
        <v>0</v>
      </c>
      <c r="G353" s="381">
        <f t="shared" si="339"/>
        <v>0</v>
      </c>
      <c r="H353" s="381">
        <f t="shared" si="340"/>
        <v>0</v>
      </c>
      <c r="I353" s="380"/>
      <c r="J353" s="380"/>
      <c r="K353" s="380"/>
      <c r="L353" s="380"/>
      <c r="M353" s="380"/>
      <c r="N353" s="380"/>
      <c r="O353" s="380"/>
      <c r="P353" s="380"/>
      <c r="Q353" s="380"/>
      <c r="R353" s="380">
        <f t="shared" si="336"/>
        <v>0</v>
      </c>
      <c r="S353" s="380"/>
      <c r="T353" s="380"/>
      <c r="U353" s="380"/>
      <c r="V353" s="380"/>
      <c r="W353" s="380"/>
      <c r="X353" s="380"/>
      <c r="Y353" s="380"/>
      <c r="Z353" s="380"/>
      <c r="AA353" s="380"/>
      <c r="AB353" s="380"/>
      <c r="AC353" s="380"/>
      <c r="AD353" s="380"/>
      <c r="AE353" s="380"/>
      <c r="AF353" s="380"/>
      <c r="AG353" s="380"/>
      <c r="AH353" s="380"/>
      <c r="AI353" s="380"/>
      <c r="AJ353" s="380"/>
      <c r="AK353" s="380"/>
      <c r="AL353" s="380"/>
      <c r="AM353" s="380"/>
      <c r="AN353" s="380"/>
      <c r="AO353" s="380"/>
      <c r="AP353" s="380"/>
      <c r="AQ353" s="380"/>
      <c r="AR353" s="380"/>
      <c r="AS353" s="380"/>
      <c r="AT353" s="380"/>
      <c r="AU353" s="380"/>
      <c r="AV353" s="380"/>
      <c r="AW353" s="380"/>
      <c r="AX353" s="380"/>
      <c r="AY353" s="380"/>
      <c r="AZ353" s="380"/>
      <c r="BA353" s="380"/>
      <c r="BB353" s="380"/>
      <c r="BC353" s="380"/>
      <c r="BD353" s="380"/>
      <c r="BE353" s="380"/>
      <c r="BF353" s="380"/>
      <c r="BG353" s="380"/>
      <c r="BH353" s="380"/>
      <c r="BI353" s="380"/>
      <c r="BJ353" s="380"/>
      <c r="BK353" s="380"/>
      <c r="BL353" s="380"/>
      <c r="BM353" s="380"/>
      <c r="BN353" s="380"/>
      <c r="BO353" s="380"/>
      <c r="BP353" s="380"/>
      <c r="BQ353" s="380"/>
      <c r="BR353" s="380"/>
      <c r="BS353" s="380"/>
      <c r="BT353" s="380"/>
      <c r="BU353" s="380"/>
      <c r="BV353" s="380"/>
      <c r="BW353" s="380"/>
      <c r="BX353" s="380"/>
      <c r="BY353" s="380"/>
      <c r="BZ353" s="380"/>
      <c r="CA353" s="380"/>
      <c r="CB353" s="380"/>
      <c r="CC353" s="380"/>
      <c r="CD353" s="380"/>
    </row>
    <row r="354" spans="1:82" s="382" customFormat="1" ht="17.399999999999999" customHeight="1" x14ac:dyDescent="0.25">
      <c r="A354" s="380" t="s">
        <v>229</v>
      </c>
      <c r="B354" s="383">
        <f t="shared" si="334"/>
        <v>1.2590331436380787E-2</v>
      </c>
      <c r="C354" s="383">
        <f t="shared" si="337"/>
        <v>1.4130153541207087E-2</v>
      </c>
      <c r="D354" s="381"/>
      <c r="E354" s="381">
        <f t="shared" si="335"/>
        <v>1.747520159483788E-2</v>
      </c>
      <c r="F354" s="381">
        <f t="shared" si="338"/>
        <v>5.6666625594027596E-2</v>
      </c>
      <c r="G354" s="381">
        <f t="shared" si="339"/>
        <v>6.0766867345587672E-2</v>
      </c>
      <c r="H354" s="381">
        <f t="shared" si="340"/>
        <v>4.15940858870621</v>
      </c>
      <c r="I354" s="380"/>
      <c r="J354" s="380"/>
      <c r="K354" s="380"/>
      <c r="L354" s="380"/>
      <c r="M354" s="380"/>
      <c r="N354" s="380"/>
      <c r="O354" s="380"/>
      <c r="P354" s="380"/>
      <c r="Q354" s="380"/>
      <c r="R354" s="380">
        <f t="shared" si="336"/>
        <v>0.10433527836230719</v>
      </c>
      <c r="S354" s="380"/>
      <c r="T354" s="380"/>
      <c r="U354" s="380"/>
      <c r="V354" s="380"/>
      <c r="W354" s="380"/>
      <c r="X354" s="380"/>
      <c r="Y354" s="380"/>
      <c r="Z354" s="380"/>
      <c r="AA354" s="380"/>
      <c r="AB354" s="380"/>
      <c r="AC354" s="380"/>
      <c r="AD354" s="380"/>
      <c r="AE354" s="380"/>
      <c r="AF354" s="380"/>
      <c r="AG354" s="380"/>
      <c r="AH354" s="380"/>
      <c r="AI354" s="380"/>
      <c r="AJ354" s="380"/>
      <c r="AK354" s="380"/>
      <c r="AL354" s="380"/>
      <c r="AM354" s="380"/>
      <c r="AN354" s="380"/>
      <c r="AO354" s="380"/>
      <c r="AP354" s="380"/>
      <c r="AQ354" s="380"/>
      <c r="AR354" s="380"/>
      <c r="AS354" s="380"/>
      <c r="AT354" s="380"/>
      <c r="AU354" s="380"/>
      <c r="AV354" s="380"/>
      <c r="AW354" s="380"/>
      <c r="AX354" s="380"/>
      <c r="AY354" s="380"/>
      <c r="AZ354" s="380"/>
      <c r="BA354" s="380"/>
      <c r="BB354" s="380"/>
      <c r="BC354" s="380"/>
      <c r="BD354" s="380"/>
      <c r="BE354" s="380"/>
      <c r="BF354" s="380"/>
      <c r="BG354" s="380"/>
      <c r="BH354" s="380"/>
      <c r="BI354" s="380"/>
      <c r="BJ354" s="380"/>
      <c r="BK354" s="380"/>
      <c r="BL354" s="380"/>
      <c r="BM354" s="380"/>
      <c r="BN354" s="380"/>
      <c r="BO354" s="380"/>
      <c r="BP354" s="380"/>
      <c r="BQ354" s="380"/>
      <c r="BR354" s="380"/>
      <c r="BS354" s="380"/>
      <c r="BT354" s="380"/>
      <c r="BU354" s="380"/>
      <c r="BV354" s="380"/>
      <c r="BW354" s="380"/>
      <c r="BX354" s="380"/>
      <c r="BY354" s="380"/>
      <c r="BZ354" s="380"/>
      <c r="CA354" s="380"/>
      <c r="CB354" s="380"/>
      <c r="CC354" s="380"/>
      <c r="CD354" s="380"/>
    </row>
    <row r="355" spans="1:82" s="382" customFormat="1" ht="17.399999999999999" customHeight="1" x14ac:dyDescent="0.25">
      <c r="A355" s="380" t="s">
        <v>230</v>
      </c>
      <c r="B355" s="383">
        <f t="shared" si="334"/>
        <v>0</v>
      </c>
      <c r="C355" s="383">
        <f t="shared" si="337"/>
        <v>0.30779350562554625</v>
      </c>
      <c r="D355" s="381"/>
      <c r="E355" s="381">
        <f t="shared" si="335"/>
        <v>0</v>
      </c>
      <c r="F355" s="381">
        <f t="shared" si="338"/>
        <v>-0.10526315789473684</v>
      </c>
      <c r="G355" s="381">
        <f t="shared" si="339"/>
        <v>-1</v>
      </c>
      <c r="H355" s="381">
        <f t="shared" si="340"/>
        <v>-1</v>
      </c>
      <c r="I355" s="380"/>
      <c r="J355" s="380"/>
      <c r="K355" s="380"/>
      <c r="L355" s="380"/>
      <c r="M355" s="380"/>
      <c r="N355" s="380"/>
      <c r="O355" s="380"/>
      <c r="P355" s="380"/>
      <c r="Q355" s="380"/>
      <c r="R355" s="380">
        <f t="shared" si="336"/>
        <v>-0.73684210526315785</v>
      </c>
      <c r="S355" s="380"/>
      <c r="T355" s="380"/>
      <c r="U355" s="380"/>
      <c r="V355" s="380"/>
      <c r="W355" s="380"/>
      <c r="X355" s="380"/>
      <c r="Y355" s="380"/>
      <c r="Z355" s="380"/>
      <c r="AA355" s="380"/>
      <c r="AB355" s="380"/>
      <c r="AC355" s="380"/>
      <c r="AD355" s="380"/>
      <c r="AE355" s="380"/>
      <c r="AF355" s="380"/>
      <c r="AG355" s="380"/>
      <c r="AH355" s="380"/>
      <c r="AI355" s="380"/>
      <c r="AJ355" s="380"/>
      <c r="AK355" s="380"/>
      <c r="AL355" s="380"/>
      <c r="AM355" s="380"/>
      <c r="AN355" s="380"/>
      <c r="AO355" s="380"/>
      <c r="AP355" s="380"/>
      <c r="AQ355" s="380"/>
      <c r="AR355" s="380"/>
      <c r="AS355" s="380"/>
      <c r="AT355" s="380"/>
      <c r="AU355" s="380"/>
      <c r="AV355" s="380"/>
      <c r="AW355" s="380"/>
      <c r="AX355" s="380"/>
      <c r="AY355" s="380"/>
      <c r="AZ355" s="380"/>
      <c r="BA355" s="380"/>
      <c r="BB355" s="380"/>
      <c r="BC355" s="380"/>
      <c r="BD355" s="380"/>
      <c r="BE355" s="380"/>
      <c r="BF355" s="380"/>
      <c r="BG355" s="380"/>
      <c r="BH355" s="380"/>
      <c r="BI355" s="380"/>
      <c r="BJ355" s="380"/>
      <c r="BK355" s="380"/>
      <c r="BL355" s="380"/>
      <c r="BM355" s="380"/>
      <c r="BN355" s="380"/>
      <c r="BO355" s="380"/>
      <c r="BP355" s="380"/>
      <c r="BQ355" s="380"/>
      <c r="BR355" s="380"/>
      <c r="BS355" s="380"/>
      <c r="BT355" s="380"/>
      <c r="BU355" s="380"/>
      <c r="BV355" s="380"/>
      <c r="BW355" s="380"/>
      <c r="BX355" s="380"/>
      <c r="BY355" s="380"/>
      <c r="BZ355" s="380"/>
      <c r="CA355" s="380"/>
      <c r="CB355" s="380"/>
      <c r="CC355" s="380"/>
      <c r="CD355" s="380"/>
    </row>
    <row r="356" spans="1:82" s="382" customFormat="1" ht="17.399999999999999" customHeight="1" x14ac:dyDescent="0.25">
      <c r="A356" s="380" t="s">
        <v>231</v>
      </c>
      <c r="B356" s="383"/>
      <c r="C356" s="383"/>
      <c r="D356" s="381"/>
      <c r="E356" s="381"/>
      <c r="F356" s="381"/>
      <c r="G356" s="381"/>
      <c r="H356" s="381"/>
      <c r="I356" s="380"/>
      <c r="J356" s="380"/>
      <c r="K356" s="380"/>
      <c r="L356" s="380"/>
      <c r="M356" s="380"/>
      <c r="N356" s="380"/>
      <c r="O356" s="380"/>
      <c r="P356" s="380"/>
      <c r="Q356" s="380"/>
      <c r="R356" s="380"/>
      <c r="S356" s="380"/>
      <c r="T356" s="380"/>
      <c r="U356" s="380"/>
      <c r="V356" s="380"/>
      <c r="W356" s="380"/>
      <c r="X356" s="380"/>
      <c r="Y356" s="380"/>
      <c r="Z356" s="380"/>
      <c r="AA356" s="380"/>
      <c r="AB356" s="380"/>
      <c r="AC356" s="380"/>
      <c r="AD356" s="380"/>
      <c r="AE356" s="380"/>
      <c r="AF356" s="380"/>
      <c r="AG356" s="380"/>
      <c r="AH356" s="380"/>
      <c r="AI356" s="380"/>
      <c r="AJ356" s="380"/>
      <c r="AK356" s="380"/>
      <c r="AL356" s="380"/>
      <c r="AM356" s="380"/>
      <c r="AN356" s="380"/>
      <c r="AO356" s="380"/>
      <c r="AP356" s="380"/>
      <c r="AQ356" s="380"/>
      <c r="AR356" s="380"/>
      <c r="AS356" s="380"/>
      <c r="AT356" s="380"/>
      <c r="AU356" s="380"/>
      <c r="AV356" s="380"/>
      <c r="AW356" s="380"/>
      <c r="AX356" s="380"/>
      <c r="AY356" s="380"/>
      <c r="AZ356" s="380"/>
      <c r="BA356" s="380"/>
      <c r="BB356" s="380"/>
      <c r="BC356" s="380"/>
      <c r="BD356" s="380"/>
      <c r="BE356" s="380"/>
      <c r="BF356" s="380"/>
      <c r="BG356" s="380"/>
      <c r="BH356" s="380"/>
      <c r="BI356" s="380"/>
      <c r="BJ356" s="380"/>
      <c r="BK356" s="380"/>
      <c r="BL356" s="380"/>
      <c r="BM356" s="380"/>
      <c r="BN356" s="380"/>
      <c r="BO356" s="380"/>
      <c r="BP356" s="380"/>
      <c r="BQ356" s="380"/>
      <c r="BR356" s="380"/>
      <c r="BS356" s="380"/>
      <c r="BT356" s="380"/>
      <c r="BU356" s="380"/>
      <c r="BV356" s="380"/>
      <c r="BW356" s="380"/>
      <c r="BX356" s="380"/>
      <c r="BY356" s="380"/>
      <c r="BZ356" s="380"/>
      <c r="CA356" s="380"/>
      <c r="CB356" s="380"/>
      <c r="CC356" s="380"/>
      <c r="CD356" s="380"/>
    </row>
    <row r="357" spans="1:82" s="382" customFormat="1" ht="17.399999999999999" customHeight="1" x14ac:dyDescent="0.25">
      <c r="A357" s="380" t="s">
        <v>232</v>
      </c>
      <c r="B357" s="383">
        <f>+STDEV(B300:R300)</f>
        <v>2.7331848684470316E-2</v>
      </c>
      <c r="C357" s="383">
        <f>+STDEV(S300:AL300)</f>
        <v>9.4827007702097971E-3</v>
      </c>
      <c r="D357" s="381"/>
      <c r="E357" s="381">
        <f>+AVERAGE(B300:R300)</f>
        <v>-6.3750203437835926E-2</v>
      </c>
      <c r="F357" s="381">
        <f>+AVERAGE(T300:AL300)</f>
        <v>0</v>
      </c>
      <c r="G357" s="381">
        <f>+AVERAGE(AN300:BF300)</f>
        <v>0</v>
      </c>
      <c r="H357" s="381">
        <f>+AVERAGE(BH300:BZ300)</f>
        <v>0</v>
      </c>
      <c r="I357" s="380"/>
      <c r="J357" s="380"/>
      <c r="K357" s="380"/>
      <c r="L357" s="380"/>
      <c r="M357" s="380"/>
      <c r="N357" s="380"/>
      <c r="O357" s="380"/>
      <c r="P357" s="380"/>
      <c r="Q357" s="380"/>
      <c r="R357" s="380">
        <f>+AVERAGE(AF300:AX300)</f>
        <v>0</v>
      </c>
      <c r="S357" s="380"/>
      <c r="T357" s="380"/>
      <c r="U357" s="380"/>
      <c r="V357" s="380"/>
      <c r="W357" s="380"/>
      <c r="X357" s="380"/>
      <c r="Y357" s="380"/>
      <c r="Z357" s="380"/>
      <c r="AA357" s="380"/>
      <c r="AB357" s="380"/>
      <c r="AC357" s="380"/>
      <c r="AD357" s="380"/>
      <c r="AE357" s="380"/>
      <c r="AF357" s="380"/>
      <c r="AG357" s="380"/>
      <c r="AH357" s="380"/>
      <c r="AI357" s="380"/>
      <c r="AJ357" s="380"/>
      <c r="AK357" s="380"/>
      <c r="AL357" s="380"/>
      <c r="AM357" s="380"/>
      <c r="AN357" s="380"/>
      <c r="AO357" s="380"/>
      <c r="AP357" s="380"/>
      <c r="AQ357" s="380"/>
      <c r="AR357" s="380"/>
      <c r="AS357" s="380"/>
      <c r="AT357" s="380"/>
      <c r="AU357" s="380"/>
      <c r="AV357" s="380"/>
      <c r="AW357" s="380"/>
      <c r="AX357" s="380"/>
      <c r="AY357" s="380"/>
      <c r="AZ357" s="380"/>
      <c r="BA357" s="380"/>
      <c r="BB357" s="380"/>
      <c r="BC357" s="380"/>
      <c r="BD357" s="380"/>
      <c r="BE357" s="380"/>
      <c r="BF357" s="380"/>
      <c r="BG357" s="380"/>
      <c r="BH357" s="380"/>
      <c r="BI357" s="380"/>
      <c r="BJ357" s="380"/>
      <c r="BK357" s="380"/>
      <c r="BL357" s="380"/>
      <c r="BM357" s="380"/>
      <c r="BN357" s="380"/>
      <c r="BO357" s="380"/>
      <c r="BP357" s="380"/>
      <c r="BQ357" s="380"/>
      <c r="BR357" s="380"/>
      <c r="BS357" s="380"/>
      <c r="BT357" s="380"/>
      <c r="BU357" s="380"/>
      <c r="BV357" s="380"/>
      <c r="BW357" s="380"/>
      <c r="BX357" s="380"/>
      <c r="BY357" s="380"/>
      <c r="BZ357" s="380"/>
      <c r="CA357" s="380"/>
      <c r="CB357" s="380"/>
      <c r="CC357" s="380"/>
      <c r="CD357" s="380"/>
    </row>
    <row r="358" spans="1:82" s="382" customFormat="1" ht="17.399999999999999" customHeight="1" x14ac:dyDescent="0.25">
      <c r="A358" s="380" t="s">
        <v>233</v>
      </c>
      <c r="B358" s="383"/>
      <c r="C358" s="383"/>
      <c r="D358" s="381"/>
      <c r="E358" s="381"/>
      <c r="F358" s="381"/>
      <c r="G358" s="381"/>
      <c r="H358" s="381"/>
      <c r="I358" s="380"/>
      <c r="J358" s="380"/>
      <c r="K358" s="380"/>
      <c r="L358" s="380"/>
      <c r="M358" s="380"/>
      <c r="N358" s="380"/>
      <c r="O358" s="380"/>
      <c r="P358" s="380"/>
      <c r="Q358" s="380"/>
      <c r="R358" s="380"/>
      <c r="S358" s="380"/>
      <c r="T358" s="380"/>
      <c r="U358" s="380"/>
      <c r="V358" s="380"/>
      <c r="W358" s="380"/>
      <c r="X358" s="380"/>
      <c r="Y358" s="380"/>
      <c r="Z358" s="380"/>
      <c r="AA358" s="380"/>
      <c r="AB358" s="380"/>
      <c r="AC358" s="380"/>
      <c r="AD358" s="380"/>
      <c r="AE358" s="380"/>
      <c r="AF358" s="380"/>
      <c r="AG358" s="380"/>
      <c r="AH358" s="380"/>
      <c r="AI358" s="380"/>
      <c r="AJ358" s="380"/>
      <c r="AK358" s="380"/>
      <c r="AL358" s="380"/>
      <c r="AM358" s="380"/>
      <c r="AN358" s="380"/>
      <c r="AO358" s="380"/>
      <c r="AP358" s="380"/>
      <c r="AQ358" s="380"/>
      <c r="AR358" s="380"/>
      <c r="AS358" s="380"/>
      <c r="AT358" s="380"/>
      <c r="AU358" s="380"/>
      <c r="AV358" s="380"/>
      <c r="AW358" s="380"/>
      <c r="AX358" s="380"/>
      <c r="AY358" s="380"/>
      <c r="AZ358" s="380"/>
      <c r="BA358" s="380"/>
      <c r="BB358" s="380"/>
      <c r="BC358" s="380"/>
      <c r="BD358" s="380"/>
      <c r="BE358" s="380"/>
      <c r="BF358" s="380"/>
      <c r="BG358" s="380"/>
      <c r="BH358" s="380"/>
      <c r="BI358" s="380"/>
      <c r="BJ358" s="380"/>
      <c r="BK358" s="380"/>
      <c r="BL358" s="380"/>
      <c r="BM358" s="380"/>
      <c r="BN358" s="380"/>
      <c r="BO358" s="380"/>
      <c r="BP358" s="380"/>
      <c r="BQ358" s="380"/>
      <c r="BR358" s="380"/>
      <c r="BS358" s="380"/>
      <c r="BT358" s="380"/>
      <c r="BU358" s="380"/>
      <c r="BV358" s="380"/>
      <c r="BW358" s="380"/>
      <c r="BX358" s="380"/>
      <c r="BY358" s="380"/>
      <c r="BZ358" s="380"/>
      <c r="CA358" s="380"/>
      <c r="CB358" s="380"/>
      <c r="CC358" s="380"/>
      <c r="CD358" s="380"/>
    </row>
    <row r="359" spans="1:82" s="382" customFormat="1" ht="17.399999999999999" customHeight="1" x14ac:dyDescent="0.25">
      <c r="A359" s="380" t="s">
        <v>234</v>
      </c>
      <c r="B359" s="383">
        <f>+STDEV(B302:R302)</f>
        <v>4.1269907564255259E-4</v>
      </c>
      <c r="C359" s="383">
        <f>+STDEV(S302:AL302)</f>
        <v>6.78239228419284E-4</v>
      </c>
      <c r="D359" s="381"/>
      <c r="E359" s="381">
        <f>+AVERAGE(B302:R302)</f>
        <v>8.6700287284564447E-4</v>
      </c>
      <c r="F359" s="381">
        <f>+AVERAGE(T302:AL302)</f>
        <v>-2.0273776421517145E-3</v>
      </c>
      <c r="G359" s="381">
        <f>+AVERAGE(AN302:BF302)</f>
        <v>-1.7206852999935209E-3</v>
      </c>
      <c r="H359" s="381">
        <f>+AVERAGE(BH302:BZ302)</f>
        <v>-7.5192067374016836E-4</v>
      </c>
      <c r="I359" s="380"/>
      <c r="J359" s="380"/>
      <c r="K359" s="380"/>
      <c r="L359" s="380"/>
      <c r="M359" s="380"/>
      <c r="N359" s="380"/>
      <c r="O359" s="380"/>
      <c r="P359" s="380"/>
      <c r="Q359" s="380"/>
      <c r="R359" s="380">
        <f>+AVERAGE(AF302:AX302)</f>
        <v>-2.0875719880307959E-3</v>
      </c>
      <c r="S359" s="380"/>
      <c r="T359" s="380"/>
      <c r="U359" s="380"/>
      <c r="V359" s="380"/>
      <c r="W359" s="380"/>
      <c r="X359" s="380"/>
      <c r="Y359" s="380"/>
      <c r="Z359" s="380"/>
      <c r="AA359" s="380"/>
      <c r="AB359" s="380"/>
      <c r="AC359" s="380"/>
      <c r="AD359" s="380"/>
      <c r="AE359" s="380"/>
      <c r="AF359" s="380"/>
      <c r="AG359" s="380"/>
      <c r="AH359" s="380"/>
      <c r="AI359" s="380"/>
      <c r="AJ359" s="380"/>
      <c r="AK359" s="380"/>
      <c r="AL359" s="380"/>
      <c r="AM359" s="380"/>
      <c r="AN359" s="380"/>
      <c r="AO359" s="380"/>
      <c r="AP359" s="380"/>
      <c r="AQ359" s="380"/>
      <c r="AR359" s="380"/>
      <c r="AS359" s="380"/>
      <c r="AT359" s="380"/>
      <c r="AU359" s="380"/>
      <c r="AV359" s="380"/>
      <c r="AW359" s="380"/>
      <c r="AX359" s="380"/>
      <c r="AY359" s="380"/>
      <c r="AZ359" s="380"/>
      <c r="BA359" s="380"/>
      <c r="BB359" s="380"/>
      <c r="BC359" s="380"/>
      <c r="BD359" s="380"/>
      <c r="BE359" s="380"/>
      <c r="BF359" s="380"/>
      <c r="BG359" s="380"/>
      <c r="BH359" s="380"/>
      <c r="BI359" s="380"/>
      <c r="BJ359" s="380"/>
      <c r="BK359" s="380"/>
      <c r="BL359" s="380"/>
      <c r="BM359" s="380"/>
      <c r="BN359" s="380"/>
      <c r="BO359" s="380"/>
      <c r="BP359" s="380"/>
      <c r="BQ359" s="380"/>
      <c r="BR359" s="380"/>
      <c r="BS359" s="380"/>
      <c r="BT359" s="380"/>
      <c r="BU359" s="380"/>
      <c r="BV359" s="380"/>
      <c r="BW359" s="380"/>
      <c r="BX359" s="380"/>
      <c r="BY359" s="380"/>
      <c r="BZ359" s="380"/>
      <c r="CA359" s="380"/>
      <c r="CB359" s="380"/>
      <c r="CC359" s="380"/>
      <c r="CD359" s="380"/>
    </row>
    <row r="360" spans="1:82" s="382" customFormat="1" ht="17.399999999999999" customHeight="1" x14ac:dyDescent="0.25">
      <c r="A360" s="380" t="s">
        <v>235</v>
      </c>
      <c r="B360" s="383">
        <f>+STDEV(B303:R303)</f>
        <v>5.3405261794375715E-3</v>
      </c>
      <c r="C360" s="383">
        <f>+STDEV(S303:AL303)</f>
        <v>6.6912719604202541E-3</v>
      </c>
      <c r="D360" s="381"/>
      <c r="E360" s="381">
        <f>+AVERAGE(B303:R303)</f>
        <v>4.1058621533151402E-3</v>
      </c>
      <c r="F360" s="381">
        <f>+AVERAGE(T303:AL303)</f>
        <v>-4.2571486210267158E-3</v>
      </c>
      <c r="G360" s="381">
        <f>+AVERAGE(AN303:BF303)</f>
        <v>2.8035109072489173E-2</v>
      </c>
      <c r="H360" s="381">
        <f>+AVERAGE(BH303:BZ303)</f>
        <v>1.008044846171189E-2</v>
      </c>
      <c r="I360" s="380"/>
      <c r="J360" s="380"/>
      <c r="K360" s="380"/>
      <c r="L360" s="380"/>
      <c r="M360" s="380"/>
      <c r="N360" s="380"/>
      <c r="O360" s="380"/>
      <c r="P360" s="380"/>
      <c r="Q360" s="380"/>
      <c r="R360" s="380">
        <f>+AVERAGE(AF303:AX303)</f>
        <v>1.9673032200244377E-2</v>
      </c>
      <c r="S360" s="380"/>
      <c r="T360" s="380"/>
      <c r="U360" s="380"/>
      <c r="V360" s="380"/>
      <c r="W360" s="380"/>
      <c r="X360" s="380"/>
      <c r="Y360" s="380"/>
      <c r="Z360" s="380"/>
      <c r="AA360" s="380"/>
      <c r="AB360" s="380"/>
      <c r="AC360" s="380"/>
      <c r="AD360" s="380"/>
      <c r="AE360" s="380"/>
      <c r="AF360" s="380"/>
      <c r="AG360" s="380"/>
      <c r="AH360" s="380"/>
      <c r="AI360" s="380"/>
      <c r="AJ360" s="380"/>
      <c r="AK360" s="380"/>
      <c r="AL360" s="380"/>
      <c r="AM360" s="380"/>
      <c r="AN360" s="380"/>
      <c r="AO360" s="380"/>
      <c r="AP360" s="380"/>
      <c r="AQ360" s="380"/>
      <c r="AR360" s="380"/>
      <c r="AS360" s="380"/>
      <c r="AT360" s="380"/>
      <c r="AU360" s="380"/>
      <c r="AV360" s="380"/>
      <c r="AW360" s="380"/>
      <c r="AX360" s="380"/>
      <c r="AY360" s="380"/>
      <c r="AZ360" s="380"/>
      <c r="BA360" s="380"/>
      <c r="BB360" s="380"/>
      <c r="BC360" s="380"/>
      <c r="BD360" s="380"/>
      <c r="BE360" s="380"/>
      <c r="BF360" s="380"/>
      <c r="BG360" s="380"/>
      <c r="BH360" s="380"/>
      <c r="BI360" s="380"/>
      <c r="BJ360" s="380"/>
      <c r="BK360" s="380"/>
      <c r="BL360" s="380"/>
      <c r="BM360" s="380"/>
      <c r="BN360" s="380"/>
      <c r="BO360" s="380"/>
      <c r="BP360" s="380"/>
      <c r="BQ360" s="380"/>
      <c r="BR360" s="380"/>
      <c r="BS360" s="380"/>
      <c r="BT360" s="380"/>
      <c r="BU360" s="380"/>
      <c r="BV360" s="380"/>
      <c r="BW360" s="380"/>
      <c r="BX360" s="380"/>
      <c r="BY360" s="380"/>
      <c r="BZ360" s="380"/>
      <c r="CA360" s="380"/>
      <c r="CB360" s="380"/>
      <c r="CC360" s="380"/>
      <c r="CD360" s="380"/>
    </row>
    <row r="361" spans="1:82" s="382" customFormat="1" ht="17.399999999999999" customHeight="1" x14ac:dyDescent="0.25">
      <c r="A361" s="380" t="s">
        <v>236</v>
      </c>
      <c r="B361" s="383">
        <f>+STDEV(B304:R304)</f>
        <v>2.2567418613875437E-15</v>
      </c>
      <c r="C361" s="383">
        <f>+STDEV(S304:AL304)</f>
        <v>2.7352441787748784E-15</v>
      </c>
      <c r="D361" s="381"/>
      <c r="E361" s="381">
        <f>+AVERAGE(B304:R304)</f>
        <v>-2.2857532859929691E-16</v>
      </c>
      <c r="F361" s="381">
        <f>+AVERAGE(T304:AL304)</f>
        <v>1.0108872803165898E-15</v>
      </c>
      <c r="G361" s="381">
        <f>+AVERAGE(AN304:BF304)</f>
        <v>-2.5126100030990384E-16</v>
      </c>
      <c r="H361" s="381">
        <f>+AVERAGE(BH304:BZ304)</f>
        <v>3.5059674461847049E-16</v>
      </c>
      <c r="I361" s="380"/>
      <c r="J361" s="380"/>
      <c r="K361" s="380"/>
      <c r="L361" s="380"/>
      <c r="M361" s="380"/>
      <c r="N361" s="380"/>
      <c r="O361" s="380"/>
      <c r="P361" s="380"/>
      <c r="Q361" s="380"/>
      <c r="R361" s="380">
        <f>+AVERAGE(AF304:AX304)</f>
        <v>8.1805907077643109E-17</v>
      </c>
      <c r="S361" s="380"/>
      <c r="T361" s="380"/>
      <c r="U361" s="380"/>
      <c r="V361" s="380"/>
      <c r="W361" s="380"/>
      <c r="X361" s="380"/>
      <c r="Y361" s="380"/>
      <c r="Z361" s="380"/>
      <c r="AA361" s="380"/>
      <c r="AB361" s="380"/>
      <c r="AC361" s="380"/>
      <c r="AD361" s="380"/>
      <c r="AE361" s="380"/>
      <c r="AF361" s="380"/>
      <c r="AG361" s="380"/>
      <c r="AH361" s="380"/>
      <c r="AI361" s="380"/>
      <c r="AJ361" s="380"/>
      <c r="AK361" s="380"/>
      <c r="AL361" s="380"/>
      <c r="AM361" s="380"/>
      <c r="AN361" s="380"/>
      <c r="AO361" s="380"/>
      <c r="AP361" s="380"/>
      <c r="AQ361" s="380"/>
      <c r="AR361" s="380"/>
      <c r="AS361" s="380"/>
      <c r="AT361" s="380"/>
      <c r="AU361" s="380"/>
      <c r="AV361" s="380"/>
      <c r="AW361" s="380"/>
      <c r="AX361" s="380"/>
      <c r="AY361" s="380"/>
      <c r="AZ361" s="380"/>
      <c r="BA361" s="380"/>
      <c r="BB361" s="380"/>
      <c r="BC361" s="380"/>
      <c r="BD361" s="380"/>
      <c r="BE361" s="380"/>
      <c r="BF361" s="380"/>
      <c r="BG361" s="380"/>
      <c r="BH361" s="380"/>
      <c r="BI361" s="380"/>
      <c r="BJ361" s="380"/>
      <c r="BK361" s="380"/>
      <c r="BL361" s="380"/>
      <c r="BM361" s="380"/>
      <c r="BN361" s="380"/>
      <c r="BO361" s="380"/>
      <c r="BP361" s="380"/>
      <c r="BQ361" s="380"/>
      <c r="BR361" s="380"/>
      <c r="BS361" s="380"/>
      <c r="BT361" s="380"/>
      <c r="BU361" s="380"/>
      <c r="BV361" s="380"/>
      <c r="BW361" s="380"/>
      <c r="BX361" s="380"/>
      <c r="BY361" s="380"/>
      <c r="BZ361" s="380"/>
      <c r="CA361" s="380"/>
      <c r="CB361" s="380"/>
      <c r="CC361" s="380"/>
      <c r="CD361" s="380"/>
    </row>
    <row r="362" spans="1:82" s="382" customFormat="1" ht="17.399999999999999" customHeight="1" x14ac:dyDescent="0.25">
      <c r="A362" s="380" t="s">
        <v>237</v>
      </c>
      <c r="B362" s="383">
        <f>+STDEV(B305:R305)</f>
        <v>3.2038938928841002E-12</v>
      </c>
      <c r="C362" s="383">
        <f>+STDEV(S305:AL305)</f>
        <v>9.8300175238742899E-13</v>
      </c>
      <c r="D362" s="381"/>
      <c r="E362" s="381">
        <f>+AVERAGE(B305:R305)</f>
        <v>-6.4908862598526059E-13</v>
      </c>
      <c r="F362" s="381">
        <f>+AVERAGE(T305:AL305)</f>
        <v>4.3262469630103865E-13</v>
      </c>
      <c r="G362" s="381">
        <f>+AVERAGE(AN305:BF305)</f>
        <v>-2.5242965612529875E-15</v>
      </c>
      <c r="H362" s="381">
        <f>+AVERAGE(BH305:BZ305)</f>
        <v>-6.5322016801498024E-14</v>
      </c>
      <c r="I362" s="380"/>
      <c r="J362" s="380"/>
      <c r="K362" s="380"/>
      <c r="L362" s="380"/>
      <c r="M362" s="380"/>
      <c r="N362" s="380"/>
      <c r="O362" s="380"/>
      <c r="P362" s="380"/>
      <c r="Q362" s="380"/>
      <c r="R362" s="380">
        <f>+AVERAGE(AF305:AX305)</f>
        <v>2.4271228302029014E-13</v>
      </c>
      <c r="S362" s="380"/>
      <c r="T362" s="380"/>
      <c r="U362" s="380"/>
      <c r="V362" s="380"/>
      <c r="W362" s="380"/>
      <c r="X362" s="380"/>
      <c r="Y362" s="380"/>
      <c r="Z362" s="380"/>
      <c r="AA362" s="380"/>
      <c r="AB362" s="380"/>
      <c r="AC362" s="380"/>
      <c r="AD362" s="380"/>
      <c r="AE362" s="380"/>
      <c r="AF362" s="380"/>
      <c r="AG362" s="380"/>
      <c r="AH362" s="380"/>
      <c r="AI362" s="380"/>
      <c r="AJ362" s="380"/>
      <c r="AK362" s="380"/>
      <c r="AL362" s="380"/>
      <c r="AM362" s="380"/>
      <c r="AN362" s="380"/>
      <c r="AO362" s="380"/>
      <c r="AP362" s="380"/>
      <c r="AQ362" s="380"/>
      <c r="AR362" s="380"/>
      <c r="AS362" s="380"/>
      <c r="AT362" s="380"/>
      <c r="AU362" s="380"/>
      <c r="AV362" s="380"/>
      <c r="AW362" s="380"/>
      <c r="AX362" s="380"/>
      <c r="AY362" s="380"/>
      <c r="AZ362" s="380"/>
      <c r="BA362" s="380"/>
      <c r="BB362" s="380"/>
      <c r="BC362" s="380"/>
      <c r="BD362" s="380"/>
      <c r="BE362" s="380"/>
      <c r="BF362" s="380"/>
      <c r="BG362" s="380"/>
      <c r="BH362" s="380"/>
      <c r="BI362" s="380"/>
      <c r="BJ362" s="380"/>
      <c r="BK362" s="380"/>
      <c r="BL362" s="380"/>
      <c r="BM362" s="380"/>
      <c r="BN362" s="380"/>
      <c r="BO362" s="380"/>
      <c r="BP362" s="380"/>
      <c r="BQ362" s="380"/>
      <c r="BR362" s="380"/>
      <c r="BS362" s="380"/>
      <c r="BT362" s="380"/>
      <c r="BU362" s="380"/>
      <c r="BV362" s="380"/>
      <c r="BW362" s="380"/>
      <c r="BX362" s="380"/>
      <c r="BY362" s="380"/>
      <c r="BZ362" s="380"/>
      <c r="CA362" s="380"/>
      <c r="CB362" s="380"/>
      <c r="CC362" s="380"/>
      <c r="CD362" s="380"/>
    </row>
    <row r="363" spans="1:82" s="382" customFormat="1" ht="17.399999999999999" customHeight="1" x14ac:dyDescent="0.25">
      <c r="A363" s="380" t="s">
        <v>238</v>
      </c>
      <c r="B363" s="383">
        <f>+STDEV(B306:R306)</f>
        <v>1.3951846583184794E-4</v>
      </c>
      <c r="C363" s="383">
        <f>+STDEV(S306:AL306)</f>
        <v>3.083589407747038E-4</v>
      </c>
      <c r="D363" s="381"/>
      <c r="E363" s="381">
        <f>+AVERAGE(B306:R306)</f>
        <v>2.1893312913614255E-4</v>
      </c>
      <c r="F363" s="381">
        <f>+AVERAGE(T306:AL306)</f>
        <v>-5.0041606609307313E-4</v>
      </c>
      <c r="G363" s="381">
        <f>+AVERAGE(AN306:BF306)</f>
        <v>-5.6154512907685401E-4</v>
      </c>
      <c r="H363" s="381">
        <f>+AVERAGE(BH306:BZ306)</f>
        <v>-2.3224929155139429E-4</v>
      </c>
      <c r="I363" s="380"/>
      <c r="J363" s="380"/>
      <c r="K363" s="380"/>
      <c r="L363" s="380"/>
      <c r="M363" s="380"/>
      <c r="N363" s="380"/>
      <c r="O363" s="380"/>
      <c r="P363" s="380"/>
      <c r="Q363" s="380"/>
      <c r="R363" s="380">
        <f>+AVERAGE(AF306:AX306)</f>
        <v>-6.3742377725171571E-4</v>
      </c>
      <c r="S363" s="380"/>
      <c r="T363" s="380"/>
      <c r="U363" s="380"/>
      <c r="V363" s="380"/>
      <c r="W363" s="380"/>
      <c r="X363" s="380"/>
      <c r="Y363" s="380"/>
      <c r="Z363" s="380"/>
      <c r="AA363" s="380"/>
      <c r="AB363" s="380"/>
      <c r="AC363" s="380"/>
      <c r="AD363" s="380"/>
      <c r="AE363" s="380"/>
      <c r="AF363" s="380"/>
      <c r="AG363" s="380"/>
      <c r="AH363" s="380"/>
      <c r="AI363" s="380"/>
      <c r="AJ363" s="380"/>
      <c r="AK363" s="380"/>
      <c r="AL363" s="380"/>
      <c r="AM363" s="380"/>
      <c r="AN363" s="380"/>
      <c r="AO363" s="380"/>
      <c r="AP363" s="380"/>
      <c r="AQ363" s="380"/>
      <c r="AR363" s="380"/>
      <c r="AS363" s="380"/>
      <c r="AT363" s="380"/>
      <c r="AU363" s="380"/>
      <c r="AV363" s="380"/>
      <c r="AW363" s="380"/>
      <c r="AX363" s="380"/>
      <c r="AY363" s="380"/>
      <c r="AZ363" s="380"/>
      <c r="BA363" s="380"/>
      <c r="BB363" s="380"/>
      <c r="BC363" s="380"/>
      <c r="BD363" s="380"/>
      <c r="BE363" s="380"/>
      <c r="BF363" s="380"/>
      <c r="BG363" s="380"/>
      <c r="BH363" s="380"/>
      <c r="BI363" s="380"/>
      <c r="BJ363" s="380"/>
      <c r="BK363" s="380"/>
      <c r="BL363" s="380"/>
      <c r="BM363" s="380"/>
      <c r="BN363" s="380"/>
      <c r="BO363" s="380"/>
      <c r="BP363" s="380"/>
      <c r="BQ363" s="380"/>
      <c r="BR363" s="380"/>
      <c r="BS363" s="380"/>
      <c r="BT363" s="380"/>
      <c r="BU363" s="380"/>
      <c r="BV363" s="380"/>
      <c r="BW363" s="380"/>
      <c r="BX363" s="380"/>
      <c r="BY363" s="380"/>
      <c r="BZ363" s="380"/>
      <c r="CA363" s="380"/>
      <c r="CB363" s="380"/>
      <c r="CC363" s="380"/>
      <c r="CD363" s="380"/>
    </row>
    <row r="364" spans="1:82" s="382" customFormat="1" ht="17.399999999999999" customHeight="1" x14ac:dyDescent="0.25">
      <c r="A364" s="380" t="s">
        <v>239</v>
      </c>
      <c r="B364" s="383"/>
      <c r="C364" s="383"/>
      <c r="D364" s="381"/>
      <c r="E364" s="381"/>
      <c r="F364" s="381"/>
      <c r="G364" s="381"/>
      <c r="H364" s="381"/>
      <c r="I364" s="380"/>
      <c r="J364" s="380"/>
      <c r="K364" s="380"/>
      <c r="L364" s="380"/>
      <c r="M364" s="380"/>
      <c r="N364" s="380"/>
      <c r="O364" s="380"/>
      <c r="P364" s="380"/>
      <c r="Q364" s="380"/>
      <c r="R364" s="380"/>
      <c r="S364" s="380"/>
      <c r="T364" s="380"/>
      <c r="U364" s="380"/>
      <c r="V364" s="380"/>
      <c r="W364" s="380"/>
      <c r="X364" s="380"/>
      <c r="Y364" s="380"/>
      <c r="Z364" s="380"/>
      <c r="AA364" s="380"/>
      <c r="AB364" s="380"/>
      <c r="AC364" s="380"/>
      <c r="AD364" s="380"/>
      <c r="AE364" s="380"/>
      <c r="AF364" s="380"/>
      <c r="AG364" s="380"/>
      <c r="AH364" s="380"/>
      <c r="AI364" s="380"/>
      <c r="AJ364" s="380"/>
      <c r="AK364" s="380"/>
      <c r="AL364" s="380"/>
      <c r="AM364" s="380"/>
      <c r="AN364" s="380"/>
      <c r="AO364" s="380"/>
      <c r="AP364" s="380"/>
      <c r="AQ364" s="380"/>
      <c r="AR364" s="380"/>
      <c r="AS364" s="380"/>
      <c r="AT364" s="380"/>
      <c r="AU364" s="380"/>
      <c r="AV364" s="380"/>
      <c r="AW364" s="380"/>
      <c r="AX364" s="380"/>
      <c r="AY364" s="380"/>
      <c r="AZ364" s="380"/>
      <c r="BA364" s="380"/>
      <c r="BB364" s="380"/>
      <c r="BC364" s="380"/>
      <c r="BD364" s="380"/>
      <c r="BE364" s="380"/>
      <c r="BF364" s="380"/>
      <c r="BG364" s="380"/>
      <c r="BH364" s="380"/>
      <c r="BI364" s="380"/>
      <c r="BJ364" s="380"/>
      <c r="BK364" s="380"/>
      <c r="BL364" s="380"/>
      <c r="BM364" s="380"/>
      <c r="BN364" s="380"/>
      <c r="BO364" s="380"/>
      <c r="BP364" s="380"/>
      <c r="BQ364" s="380"/>
      <c r="BR364" s="380"/>
      <c r="BS364" s="380"/>
      <c r="BT364" s="380"/>
      <c r="BU364" s="380"/>
      <c r="BV364" s="380"/>
      <c r="BW364" s="380"/>
      <c r="BX364" s="380"/>
      <c r="BY364" s="380"/>
      <c r="BZ364" s="380"/>
      <c r="CA364" s="380"/>
      <c r="CB364" s="380"/>
      <c r="CC364" s="380"/>
      <c r="CD364" s="380"/>
    </row>
    <row r="365" spans="1:82" s="382" customFormat="1" ht="17.399999999999999" customHeight="1" x14ac:dyDescent="0.25">
      <c r="A365" s="380" t="s">
        <v>240</v>
      </c>
      <c r="B365" s="383">
        <f t="shared" ref="B365:B373" si="341">+STDEV(B308:R308)</f>
        <v>4.6526312922741251E-4</v>
      </c>
      <c r="C365" s="383">
        <f t="shared" ref="C365:C373" si="342">+STDEV(S308:AL308)</f>
        <v>1.0274015063792962E-3</v>
      </c>
      <c r="D365" s="381"/>
      <c r="E365" s="381">
        <f t="shared" ref="E365:E373" si="343">+AVERAGE(B308:R308)</f>
        <v>7.3003478085888109E-4</v>
      </c>
      <c r="F365" s="381">
        <f t="shared" ref="F365:F373" si="344">+AVERAGE(T308:AL308)</f>
        <v>-1.6668456125494542E-3</v>
      </c>
      <c r="G365" s="381">
        <f t="shared" ref="G365:G373" si="345">+AVERAGE(AN308:BF308)</f>
        <v>-1.8705413172283552E-3</v>
      </c>
      <c r="H365" s="381">
        <f t="shared" ref="H365:H373" si="346">+AVERAGE(BH308:BZ308)</f>
        <v>-7.7395402306897727E-4</v>
      </c>
      <c r="I365" s="380"/>
      <c r="J365" s="380"/>
      <c r="K365" s="380"/>
      <c r="L365" s="380"/>
      <c r="M365" s="380"/>
      <c r="N365" s="380"/>
      <c r="O365" s="380"/>
      <c r="P365" s="380"/>
      <c r="Q365" s="380"/>
      <c r="R365" s="380">
        <f t="shared" ref="R365:R373" si="347">+AVERAGE(AF308:AX308)</f>
        <v>-2.1231622179855975E-3</v>
      </c>
      <c r="S365" s="380"/>
      <c r="T365" s="380"/>
      <c r="U365" s="380"/>
      <c r="V365" s="380"/>
      <c r="W365" s="380"/>
      <c r="X365" s="380"/>
      <c r="Y365" s="380"/>
      <c r="Z365" s="380"/>
      <c r="AA365" s="380"/>
      <c r="AB365" s="380"/>
      <c r="AC365" s="380"/>
      <c r="AD365" s="380"/>
      <c r="AE365" s="380"/>
      <c r="AF365" s="380"/>
      <c r="AG365" s="380"/>
      <c r="AH365" s="380"/>
      <c r="AI365" s="380"/>
      <c r="AJ365" s="380"/>
      <c r="AK365" s="380"/>
      <c r="AL365" s="380"/>
      <c r="AM365" s="380"/>
      <c r="AN365" s="380"/>
      <c r="AO365" s="380"/>
      <c r="AP365" s="380"/>
      <c r="AQ365" s="380"/>
      <c r="AR365" s="380"/>
      <c r="AS365" s="380"/>
      <c r="AT365" s="380"/>
      <c r="AU365" s="380"/>
      <c r="AV365" s="380"/>
      <c r="AW365" s="380"/>
      <c r="AX365" s="380"/>
      <c r="AY365" s="380"/>
      <c r="AZ365" s="380"/>
      <c r="BA365" s="380"/>
      <c r="BB365" s="380"/>
      <c r="BC365" s="380"/>
      <c r="BD365" s="380"/>
      <c r="BE365" s="380"/>
      <c r="BF365" s="380"/>
      <c r="BG365" s="380"/>
      <c r="BH365" s="380"/>
      <c r="BI365" s="380"/>
      <c r="BJ365" s="380"/>
      <c r="BK365" s="380"/>
      <c r="BL365" s="380"/>
      <c r="BM365" s="380"/>
      <c r="BN365" s="380"/>
      <c r="BO365" s="380"/>
      <c r="BP365" s="380"/>
      <c r="BQ365" s="380"/>
      <c r="BR365" s="380"/>
      <c r="BS365" s="380"/>
      <c r="BT365" s="380"/>
      <c r="BU365" s="380"/>
      <c r="BV365" s="380"/>
      <c r="BW365" s="380"/>
      <c r="BX365" s="380"/>
      <c r="BY365" s="380"/>
      <c r="BZ365" s="380"/>
      <c r="CA365" s="380"/>
      <c r="CB365" s="380"/>
      <c r="CC365" s="380"/>
      <c r="CD365" s="380"/>
    </row>
    <row r="366" spans="1:82" s="382" customFormat="1" ht="17.399999999999999" customHeight="1" x14ac:dyDescent="0.25">
      <c r="A366" s="380" t="s">
        <v>241</v>
      </c>
      <c r="B366" s="383">
        <f t="shared" si="341"/>
        <v>0</v>
      </c>
      <c r="C366" s="383">
        <f t="shared" si="342"/>
        <v>0</v>
      </c>
      <c r="D366" s="381"/>
      <c r="E366" s="381">
        <f t="shared" si="343"/>
        <v>0</v>
      </c>
      <c r="F366" s="381">
        <f t="shared" si="344"/>
        <v>0</v>
      </c>
      <c r="G366" s="381">
        <f t="shared" si="345"/>
        <v>0</v>
      </c>
      <c r="H366" s="381">
        <f t="shared" si="346"/>
        <v>0</v>
      </c>
      <c r="I366" s="380"/>
      <c r="J366" s="380"/>
      <c r="K366" s="380"/>
      <c r="L366" s="380"/>
      <c r="M366" s="380"/>
      <c r="N366" s="380"/>
      <c r="O366" s="380"/>
      <c r="P366" s="380"/>
      <c r="Q366" s="380"/>
      <c r="R366" s="380">
        <f t="shared" si="347"/>
        <v>0</v>
      </c>
      <c r="S366" s="380"/>
      <c r="T366" s="380"/>
      <c r="U366" s="380"/>
      <c r="V366" s="380"/>
      <c r="W366" s="380"/>
      <c r="X366" s="380"/>
      <c r="Y366" s="380"/>
      <c r="Z366" s="380"/>
      <c r="AA366" s="380"/>
      <c r="AB366" s="380"/>
      <c r="AC366" s="380"/>
      <c r="AD366" s="380"/>
      <c r="AE366" s="380"/>
      <c r="AF366" s="380"/>
      <c r="AG366" s="380"/>
      <c r="AH366" s="380"/>
      <c r="AI366" s="380"/>
      <c r="AJ366" s="380"/>
      <c r="AK366" s="380"/>
      <c r="AL366" s="380"/>
      <c r="AM366" s="380"/>
      <c r="AN366" s="380"/>
      <c r="AO366" s="380"/>
      <c r="AP366" s="380"/>
      <c r="AQ366" s="380"/>
      <c r="AR366" s="380"/>
      <c r="AS366" s="380"/>
      <c r="AT366" s="380"/>
      <c r="AU366" s="380"/>
      <c r="AV366" s="380"/>
      <c r="AW366" s="380"/>
      <c r="AX366" s="380"/>
      <c r="AY366" s="380"/>
      <c r="AZ366" s="380"/>
      <c r="BA366" s="380"/>
      <c r="BB366" s="380"/>
      <c r="BC366" s="380"/>
      <c r="BD366" s="380"/>
      <c r="BE366" s="380"/>
      <c r="BF366" s="380"/>
      <c r="BG366" s="380"/>
      <c r="BH366" s="380"/>
      <c r="BI366" s="380"/>
      <c r="BJ366" s="380"/>
      <c r="BK366" s="380"/>
      <c r="BL366" s="380"/>
      <c r="BM366" s="380"/>
      <c r="BN366" s="380"/>
      <c r="BO366" s="380"/>
      <c r="BP366" s="380"/>
      <c r="BQ366" s="380"/>
      <c r="BR366" s="380"/>
      <c r="BS366" s="380"/>
      <c r="BT366" s="380"/>
      <c r="BU366" s="380"/>
      <c r="BV366" s="380"/>
      <c r="BW366" s="380"/>
      <c r="BX366" s="380"/>
      <c r="BY366" s="380"/>
      <c r="BZ366" s="380"/>
      <c r="CA366" s="380"/>
      <c r="CB366" s="380"/>
      <c r="CC366" s="380"/>
      <c r="CD366" s="380"/>
    </row>
    <row r="367" spans="1:82" s="382" customFormat="1" ht="17.399999999999999" customHeight="1" x14ac:dyDescent="0.25">
      <c r="A367" s="380" t="s">
        <v>242</v>
      </c>
      <c r="B367" s="383">
        <f t="shared" si="341"/>
        <v>4.1269907542822913E-4</v>
      </c>
      <c r="C367" s="383">
        <f t="shared" si="342"/>
        <v>6.7823926219936093E-4</v>
      </c>
      <c r="D367" s="381"/>
      <c r="E367" s="381">
        <f t="shared" si="343"/>
        <v>8.670028858884858E-4</v>
      </c>
      <c r="F367" s="381">
        <f t="shared" si="344"/>
        <v>-2.0273776223473693E-3</v>
      </c>
      <c r="G367" s="381">
        <f t="shared" si="345"/>
        <v>-1.720685299999592E-3</v>
      </c>
      <c r="H367" s="381">
        <f t="shared" si="346"/>
        <v>-7.5192067374029109E-4</v>
      </c>
      <c r="I367" s="380"/>
      <c r="J367" s="380"/>
      <c r="K367" s="380"/>
      <c r="L367" s="380"/>
      <c r="M367" s="380"/>
      <c r="N367" s="380"/>
      <c r="O367" s="380"/>
      <c r="P367" s="380"/>
      <c r="Q367" s="380"/>
      <c r="R367" s="380">
        <f t="shared" si="347"/>
        <v>-2.0875720056922355E-3</v>
      </c>
      <c r="S367" s="380"/>
      <c r="T367" s="380"/>
      <c r="U367" s="380"/>
      <c r="V367" s="380"/>
      <c r="W367" s="380"/>
      <c r="X367" s="380"/>
      <c r="Y367" s="380"/>
      <c r="Z367" s="380"/>
      <c r="AA367" s="380"/>
      <c r="AB367" s="380"/>
      <c r="AC367" s="380"/>
      <c r="AD367" s="380"/>
      <c r="AE367" s="380"/>
      <c r="AF367" s="380"/>
      <c r="AG367" s="380"/>
      <c r="AH367" s="380"/>
      <c r="AI367" s="380"/>
      <c r="AJ367" s="380"/>
      <c r="AK367" s="380"/>
      <c r="AL367" s="380"/>
      <c r="AM367" s="380"/>
      <c r="AN367" s="380"/>
      <c r="AO367" s="380"/>
      <c r="AP367" s="380"/>
      <c r="AQ367" s="380"/>
      <c r="AR367" s="380"/>
      <c r="AS367" s="380"/>
      <c r="AT367" s="380"/>
      <c r="AU367" s="380"/>
      <c r="AV367" s="380"/>
      <c r="AW367" s="380"/>
      <c r="AX367" s="380"/>
      <c r="AY367" s="380"/>
      <c r="AZ367" s="380"/>
      <c r="BA367" s="380"/>
      <c r="BB367" s="380"/>
      <c r="BC367" s="380"/>
      <c r="BD367" s="380"/>
      <c r="BE367" s="380"/>
      <c r="BF367" s="380"/>
      <c r="BG367" s="380"/>
      <c r="BH367" s="380"/>
      <c r="BI367" s="380"/>
      <c r="BJ367" s="380"/>
      <c r="BK367" s="380"/>
      <c r="BL367" s="380"/>
      <c r="BM367" s="380"/>
      <c r="BN367" s="380"/>
      <c r="BO367" s="380"/>
      <c r="BP367" s="380"/>
      <c r="BQ367" s="380"/>
      <c r="BR367" s="380"/>
      <c r="BS367" s="380"/>
      <c r="BT367" s="380"/>
      <c r="BU367" s="380"/>
      <c r="BV367" s="380"/>
      <c r="BW367" s="380"/>
      <c r="BX367" s="380"/>
      <c r="BY367" s="380"/>
      <c r="BZ367" s="380"/>
      <c r="CA367" s="380"/>
      <c r="CB367" s="380"/>
      <c r="CC367" s="380"/>
      <c r="CD367" s="380"/>
    </row>
    <row r="368" spans="1:82" s="382" customFormat="1" ht="17.399999999999999" customHeight="1" x14ac:dyDescent="0.25">
      <c r="A368" s="380" t="s">
        <v>243</v>
      </c>
      <c r="B368" s="383">
        <f t="shared" si="341"/>
        <v>3.441986166363501E-4</v>
      </c>
      <c r="C368" s="383">
        <f t="shared" si="342"/>
        <v>2.7155281654088167E-4</v>
      </c>
      <c r="D368" s="381"/>
      <c r="E368" s="381">
        <f t="shared" si="343"/>
        <v>-2.7736795724458648E-4</v>
      </c>
      <c r="F368" s="381">
        <f t="shared" si="344"/>
        <v>-1.9922934393085826E-3</v>
      </c>
      <c r="G368" s="381">
        <f t="shared" si="345"/>
        <v>-1.7067998645905527E-3</v>
      </c>
      <c r="H368" s="381">
        <f t="shared" si="346"/>
        <v>-7.4904801297480611E-4</v>
      </c>
      <c r="I368" s="380"/>
      <c r="J368" s="380"/>
      <c r="K368" s="380"/>
      <c r="L368" s="380"/>
      <c r="M368" s="380"/>
      <c r="N368" s="380"/>
      <c r="O368" s="380"/>
      <c r="P368" s="380"/>
      <c r="Q368" s="380"/>
      <c r="R368" s="380">
        <f t="shared" si="347"/>
        <v>-2.0651101075026546E-3</v>
      </c>
      <c r="S368" s="380"/>
      <c r="T368" s="380"/>
      <c r="U368" s="380"/>
      <c r="V368" s="380"/>
      <c r="W368" s="380"/>
      <c r="X368" s="380"/>
      <c r="Y368" s="380"/>
      <c r="Z368" s="380"/>
      <c r="AA368" s="380"/>
      <c r="AB368" s="380"/>
      <c r="AC368" s="380"/>
      <c r="AD368" s="380"/>
      <c r="AE368" s="380"/>
      <c r="AF368" s="380"/>
      <c r="AG368" s="380"/>
      <c r="AH368" s="380"/>
      <c r="AI368" s="380"/>
      <c r="AJ368" s="380"/>
      <c r="AK368" s="380"/>
      <c r="AL368" s="380"/>
      <c r="AM368" s="380"/>
      <c r="AN368" s="380"/>
      <c r="AO368" s="380"/>
      <c r="AP368" s="380"/>
      <c r="AQ368" s="380"/>
      <c r="AR368" s="380"/>
      <c r="AS368" s="380"/>
      <c r="AT368" s="380"/>
      <c r="AU368" s="380"/>
      <c r="AV368" s="380"/>
      <c r="AW368" s="380"/>
      <c r="AX368" s="380"/>
      <c r="AY368" s="380"/>
      <c r="AZ368" s="380"/>
      <c r="BA368" s="380"/>
      <c r="BB368" s="380"/>
      <c r="BC368" s="380"/>
      <c r="BD368" s="380"/>
      <c r="BE368" s="380"/>
      <c r="BF368" s="380"/>
      <c r="BG368" s="380"/>
      <c r="BH368" s="380"/>
      <c r="BI368" s="380"/>
      <c r="BJ368" s="380"/>
      <c r="BK368" s="380"/>
      <c r="BL368" s="380"/>
      <c r="BM368" s="380"/>
      <c r="BN368" s="380"/>
      <c r="BO368" s="380"/>
      <c r="BP368" s="380"/>
      <c r="BQ368" s="380"/>
      <c r="BR368" s="380"/>
      <c r="BS368" s="380"/>
      <c r="BT368" s="380"/>
      <c r="BU368" s="380"/>
      <c r="BV368" s="380"/>
      <c r="BW368" s="380"/>
      <c r="BX368" s="380"/>
      <c r="BY368" s="380"/>
      <c r="BZ368" s="380"/>
      <c r="CA368" s="380"/>
      <c r="CB368" s="380"/>
      <c r="CC368" s="380"/>
      <c r="CD368" s="380"/>
    </row>
    <row r="369" spans="1:82" s="382" customFormat="1" ht="17.399999999999999" customHeight="1" x14ac:dyDescent="0.25">
      <c r="A369" s="380" t="s">
        <v>244</v>
      </c>
      <c r="B369" s="383">
        <f t="shared" si="341"/>
        <v>4.1269907541317862E-4</v>
      </c>
      <c r="C369" s="383">
        <f t="shared" si="342"/>
        <v>6.7823921675887059E-4</v>
      </c>
      <c r="D369" s="381"/>
      <c r="E369" s="381">
        <f t="shared" si="343"/>
        <v>8.6700286855884482E-4</v>
      </c>
      <c r="F369" s="381">
        <f t="shared" si="344"/>
        <v>-2.0273776487605625E-3</v>
      </c>
      <c r="G369" s="381">
        <f t="shared" si="345"/>
        <v>-1.7206852999954549E-3</v>
      </c>
      <c r="H369" s="381">
        <f t="shared" si="346"/>
        <v>-7.5192067374110912E-4</v>
      </c>
      <c r="I369" s="380"/>
      <c r="J369" s="380"/>
      <c r="K369" s="380"/>
      <c r="L369" s="380"/>
      <c r="M369" s="380"/>
      <c r="N369" s="380"/>
      <c r="O369" s="380"/>
      <c r="P369" s="380"/>
      <c r="Q369" s="380"/>
      <c r="R369" s="380">
        <f t="shared" si="347"/>
        <v>-2.0875719812212842E-3</v>
      </c>
      <c r="S369" s="380"/>
      <c r="T369" s="380"/>
      <c r="U369" s="380"/>
      <c r="V369" s="380"/>
      <c r="W369" s="380"/>
      <c r="X369" s="380"/>
      <c r="Y369" s="380"/>
      <c r="Z369" s="380"/>
      <c r="AA369" s="380"/>
      <c r="AB369" s="380"/>
      <c r="AC369" s="380"/>
      <c r="AD369" s="380"/>
      <c r="AE369" s="380"/>
      <c r="AF369" s="380"/>
      <c r="AG369" s="380"/>
      <c r="AH369" s="380"/>
      <c r="AI369" s="380"/>
      <c r="AJ369" s="380"/>
      <c r="AK369" s="380"/>
      <c r="AL369" s="380"/>
      <c r="AM369" s="380"/>
      <c r="AN369" s="380"/>
      <c r="AO369" s="380"/>
      <c r="AP369" s="380"/>
      <c r="AQ369" s="380"/>
      <c r="AR369" s="380"/>
      <c r="AS369" s="380"/>
      <c r="AT369" s="380"/>
      <c r="AU369" s="380"/>
      <c r="AV369" s="380"/>
      <c r="AW369" s="380"/>
      <c r="AX369" s="380"/>
      <c r="AY369" s="380"/>
      <c r="AZ369" s="380"/>
      <c r="BA369" s="380"/>
      <c r="BB369" s="380"/>
      <c r="BC369" s="380"/>
      <c r="BD369" s="380"/>
      <c r="BE369" s="380"/>
      <c r="BF369" s="380"/>
      <c r="BG369" s="380"/>
      <c r="BH369" s="380"/>
      <c r="BI369" s="380"/>
      <c r="BJ369" s="380"/>
      <c r="BK369" s="380"/>
      <c r="BL369" s="380"/>
      <c r="BM369" s="380"/>
      <c r="BN369" s="380"/>
      <c r="BO369" s="380"/>
      <c r="BP369" s="380"/>
      <c r="BQ369" s="380"/>
      <c r="BR369" s="380"/>
      <c r="BS369" s="380"/>
      <c r="BT369" s="380"/>
      <c r="BU369" s="380"/>
      <c r="BV369" s="380"/>
      <c r="BW369" s="380"/>
      <c r="BX369" s="380"/>
      <c r="BY369" s="380"/>
      <c r="BZ369" s="380"/>
      <c r="CA369" s="380"/>
      <c r="CB369" s="380"/>
      <c r="CC369" s="380"/>
      <c r="CD369" s="380"/>
    </row>
    <row r="370" spans="1:82" s="382" customFormat="1" ht="17.399999999999999" customHeight="1" x14ac:dyDescent="0.25">
      <c r="A370" s="380" t="s">
        <v>245</v>
      </c>
      <c r="B370" s="383">
        <f t="shared" si="341"/>
        <v>4.1269907549759601E-4</v>
      </c>
      <c r="C370" s="383">
        <f t="shared" si="342"/>
        <v>6.7823921683499524E-4</v>
      </c>
      <c r="D370" s="381"/>
      <c r="E370" s="381">
        <f t="shared" si="343"/>
        <v>8.670028685495647E-4</v>
      </c>
      <c r="F370" s="381">
        <f t="shared" si="344"/>
        <v>-2.0273776487974046E-3</v>
      </c>
      <c r="G370" s="381">
        <f t="shared" si="345"/>
        <v>-1.7206852999915167E-3</v>
      </c>
      <c r="H370" s="381">
        <f t="shared" si="346"/>
        <v>-7.5192067374008076E-4</v>
      </c>
      <c r="I370" s="380"/>
      <c r="J370" s="380"/>
      <c r="K370" s="380"/>
      <c r="L370" s="380"/>
      <c r="M370" s="380"/>
      <c r="N370" s="380"/>
      <c r="O370" s="380"/>
      <c r="P370" s="380"/>
      <c r="Q370" s="380"/>
      <c r="R370" s="380">
        <f t="shared" si="347"/>
        <v>-2.0875719812114965E-3</v>
      </c>
      <c r="S370" s="380"/>
      <c r="T370" s="380"/>
      <c r="U370" s="380"/>
      <c r="V370" s="380"/>
      <c r="W370" s="380"/>
      <c r="X370" s="380"/>
      <c r="Y370" s="380"/>
      <c r="Z370" s="380"/>
      <c r="AA370" s="380"/>
      <c r="AB370" s="380"/>
      <c r="AC370" s="380"/>
      <c r="AD370" s="380"/>
      <c r="AE370" s="380"/>
      <c r="AF370" s="380"/>
      <c r="AG370" s="380"/>
      <c r="AH370" s="380"/>
      <c r="AI370" s="380"/>
      <c r="AJ370" s="380"/>
      <c r="AK370" s="380"/>
      <c r="AL370" s="380"/>
      <c r="AM370" s="380"/>
      <c r="AN370" s="380"/>
      <c r="AO370" s="380"/>
      <c r="AP370" s="380"/>
      <c r="AQ370" s="380"/>
      <c r="AR370" s="380"/>
      <c r="AS370" s="380"/>
      <c r="AT370" s="380"/>
      <c r="AU370" s="380"/>
      <c r="AV370" s="380"/>
      <c r="AW370" s="380"/>
      <c r="AX370" s="380"/>
      <c r="AY370" s="380"/>
      <c r="AZ370" s="380"/>
      <c r="BA370" s="380"/>
      <c r="BB370" s="380"/>
      <c r="BC370" s="380"/>
      <c r="BD370" s="380"/>
      <c r="BE370" s="380"/>
      <c r="BF370" s="380"/>
      <c r="BG370" s="380"/>
      <c r="BH370" s="380"/>
      <c r="BI370" s="380"/>
      <c r="BJ370" s="380"/>
      <c r="BK370" s="380"/>
      <c r="BL370" s="380"/>
      <c r="BM370" s="380"/>
      <c r="BN370" s="380"/>
      <c r="BO370" s="380"/>
      <c r="BP370" s="380"/>
      <c r="BQ370" s="380"/>
      <c r="BR370" s="380"/>
      <c r="BS370" s="380"/>
      <c r="BT370" s="380"/>
      <c r="BU370" s="380"/>
      <c r="BV370" s="380"/>
      <c r="BW370" s="380"/>
      <c r="BX370" s="380"/>
      <c r="BY370" s="380"/>
      <c r="BZ370" s="380"/>
      <c r="CA370" s="380"/>
      <c r="CB370" s="380"/>
      <c r="CC370" s="380"/>
      <c r="CD370" s="380"/>
    </row>
    <row r="371" spans="1:82" s="382" customFormat="1" ht="17.399999999999999" customHeight="1" x14ac:dyDescent="0.25">
      <c r="A371" s="380" t="s">
        <v>246</v>
      </c>
      <c r="B371" s="383">
        <f t="shared" si="341"/>
        <v>1.9169956393648539E-2</v>
      </c>
      <c r="C371" s="383">
        <f t="shared" si="342"/>
        <v>2.5362452850922746E-2</v>
      </c>
      <c r="D371" s="381"/>
      <c r="E371" s="381">
        <f t="shared" si="343"/>
        <v>2.5675764095462388E-2</v>
      </c>
      <c r="F371" s="381">
        <f t="shared" si="344"/>
        <v>9.0294293171982717E-2</v>
      </c>
      <c r="G371" s="381">
        <f t="shared" si="345"/>
        <v>0.26441319996504481</v>
      </c>
      <c r="H371" s="381">
        <f t="shared" si="346"/>
        <v>0.31993585584642814</v>
      </c>
      <c r="I371" s="380"/>
      <c r="J371" s="380"/>
      <c r="K371" s="380"/>
      <c r="L371" s="380"/>
      <c r="M371" s="380"/>
      <c r="N371" s="380"/>
      <c r="O371" s="380"/>
      <c r="P371" s="380"/>
      <c r="Q371" s="380"/>
      <c r="R371" s="380">
        <f t="shared" si="347"/>
        <v>0.16788516374078932</v>
      </c>
      <c r="S371" s="380"/>
      <c r="T371" s="380"/>
      <c r="U371" s="380"/>
      <c r="V371" s="380"/>
      <c r="W371" s="380"/>
      <c r="X371" s="380"/>
      <c r="Y371" s="380"/>
      <c r="Z371" s="380"/>
      <c r="AA371" s="380"/>
      <c r="AB371" s="380"/>
      <c r="AC371" s="380"/>
      <c r="AD371" s="380"/>
      <c r="AE371" s="380"/>
      <c r="AF371" s="380"/>
      <c r="AG371" s="380"/>
      <c r="AH371" s="380"/>
      <c r="AI371" s="380"/>
      <c r="AJ371" s="380"/>
      <c r="AK371" s="380"/>
      <c r="AL371" s="380"/>
      <c r="AM371" s="380"/>
      <c r="AN371" s="380"/>
      <c r="AO371" s="380"/>
      <c r="AP371" s="380"/>
      <c r="AQ371" s="380"/>
      <c r="AR371" s="380"/>
      <c r="AS371" s="380"/>
      <c r="AT371" s="380"/>
      <c r="AU371" s="380"/>
      <c r="AV371" s="380"/>
      <c r="AW371" s="380"/>
      <c r="AX371" s="380"/>
      <c r="AY371" s="380"/>
      <c r="AZ371" s="380"/>
      <c r="BA371" s="380"/>
      <c r="BB371" s="380"/>
      <c r="BC371" s="380"/>
      <c r="BD371" s="380"/>
      <c r="BE371" s="380"/>
      <c r="BF371" s="380"/>
      <c r="BG371" s="380"/>
      <c r="BH371" s="380"/>
      <c r="BI371" s="380"/>
      <c r="BJ371" s="380"/>
      <c r="BK371" s="380"/>
      <c r="BL371" s="380"/>
      <c r="BM371" s="380"/>
      <c r="BN371" s="380"/>
      <c r="BO371" s="380"/>
      <c r="BP371" s="380"/>
      <c r="BQ371" s="380"/>
      <c r="BR371" s="380"/>
      <c r="BS371" s="380"/>
      <c r="BT371" s="380"/>
      <c r="BU371" s="380"/>
      <c r="BV371" s="380"/>
      <c r="BW371" s="380"/>
      <c r="BX371" s="380"/>
      <c r="BY371" s="380"/>
      <c r="BZ371" s="380"/>
      <c r="CA371" s="380"/>
      <c r="CB371" s="380"/>
      <c r="CC371" s="380"/>
      <c r="CD371" s="380"/>
    </row>
    <row r="372" spans="1:82" s="382" customFormat="1" ht="17.399999999999999" customHeight="1" x14ac:dyDescent="0.25">
      <c r="A372" s="380" t="s">
        <v>247</v>
      </c>
      <c r="B372" s="383">
        <f t="shared" si="341"/>
        <v>1.930814226012776E-2</v>
      </c>
      <c r="C372" s="383">
        <f t="shared" si="342"/>
        <v>2.5188573433834373E-2</v>
      </c>
      <c r="D372" s="381"/>
      <c r="E372" s="381">
        <f t="shared" si="343"/>
        <v>2.5902678004005392E-2</v>
      </c>
      <c r="F372" s="381">
        <f t="shared" si="344"/>
        <v>8.9745922805818779E-2</v>
      </c>
      <c r="G372" s="381">
        <f t="shared" si="345"/>
        <v>0.26371321254297264</v>
      </c>
      <c r="H372" s="381">
        <f t="shared" si="346"/>
        <v>0.31962893308331775</v>
      </c>
      <c r="I372" s="380"/>
      <c r="J372" s="380"/>
      <c r="K372" s="380"/>
      <c r="L372" s="380"/>
      <c r="M372" s="380"/>
      <c r="N372" s="380"/>
      <c r="O372" s="380"/>
      <c r="P372" s="380"/>
      <c r="Q372" s="380"/>
      <c r="R372" s="380">
        <f t="shared" si="347"/>
        <v>0.16714079625254524</v>
      </c>
      <c r="S372" s="380"/>
      <c r="T372" s="380"/>
      <c r="U372" s="380"/>
      <c r="V372" s="380"/>
      <c r="W372" s="380"/>
      <c r="X372" s="380"/>
      <c r="Y372" s="380"/>
      <c r="Z372" s="380"/>
      <c r="AA372" s="380"/>
      <c r="AB372" s="380"/>
      <c r="AC372" s="380"/>
      <c r="AD372" s="380"/>
      <c r="AE372" s="380"/>
      <c r="AF372" s="380"/>
      <c r="AG372" s="380"/>
      <c r="AH372" s="380"/>
      <c r="AI372" s="380"/>
      <c r="AJ372" s="380"/>
      <c r="AK372" s="380"/>
      <c r="AL372" s="380"/>
      <c r="AM372" s="380"/>
      <c r="AN372" s="380"/>
      <c r="AO372" s="380"/>
      <c r="AP372" s="380"/>
      <c r="AQ372" s="380"/>
      <c r="AR372" s="380"/>
      <c r="AS372" s="380"/>
      <c r="AT372" s="380"/>
      <c r="AU372" s="380"/>
      <c r="AV372" s="380"/>
      <c r="AW372" s="380"/>
      <c r="AX372" s="380"/>
      <c r="AY372" s="380"/>
      <c r="AZ372" s="380"/>
      <c r="BA372" s="380"/>
      <c r="BB372" s="380"/>
      <c r="BC372" s="380"/>
      <c r="BD372" s="380"/>
      <c r="BE372" s="380"/>
      <c r="BF372" s="380"/>
      <c r="BG372" s="380"/>
      <c r="BH372" s="380"/>
      <c r="BI372" s="380"/>
      <c r="BJ372" s="380"/>
      <c r="BK372" s="380"/>
      <c r="BL372" s="380"/>
      <c r="BM372" s="380"/>
      <c r="BN372" s="380"/>
      <c r="BO372" s="380"/>
      <c r="BP372" s="380"/>
      <c r="BQ372" s="380"/>
      <c r="BR372" s="380"/>
      <c r="BS372" s="380"/>
      <c r="BT372" s="380"/>
      <c r="BU372" s="380"/>
      <c r="BV372" s="380"/>
      <c r="BW372" s="380"/>
      <c r="BX372" s="380"/>
      <c r="BY372" s="380"/>
      <c r="BZ372" s="380"/>
      <c r="CA372" s="380"/>
      <c r="CB372" s="380"/>
      <c r="CC372" s="380"/>
      <c r="CD372" s="380"/>
    </row>
    <row r="373" spans="1:82" s="382" customFormat="1" ht="17.399999999999999" customHeight="1" x14ac:dyDescent="0.25">
      <c r="A373" s="380" t="s">
        <v>248</v>
      </c>
      <c r="B373" s="383">
        <f t="shared" si="341"/>
        <v>6.6060827014356824E-2</v>
      </c>
      <c r="C373" s="383">
        <f t="shared" si="342"/>
        <v>2.364835809835102E-2</v>
      </c>
      <c r="D373" s="381"/>
      <c r="E373" s="381">
        <f t="shared" si="343"/>
        <v>-0.1558057055821275</v>
      </c>
      <c r="F373" s="381">
        <f t="shared" si="344"/>
        <v>-5.0041621839126476E-4</v>
      </c>
      <c r="G373" s="381">
        <f t="shared" si="345"/>
        <v>-5.6154528691199079E-4</v>
      </c>
      <c r="H373" s="381">
        <f t="shared" si="346"/>
        <v>-2.3224944938396588E-4</v>
      </c>
      <c r="I373" s="380"/>
      <c r="J373" s="380"/>
      <c r="K373" s="380"/>
      <c r="L373" s="380"/>
      <c r="M373" s="380"/>
      <c r="N373" s="380"/>
      <c r="O373" s="380"/>
      <c r="P373" s="380"/>
      <c r="Q373" s="380"/>
      <c r="R373" s="380">
        <f t="shared" si="347"/>
        <v>-6.3742393502078836E-4</v>
      </c>
      <c r="S373" s="380"/>
      <c r="T373" s="380"/>
      <c r="U373" s="380"/>
      <c r="V373" s="380"/>
      <c r="W373" s="380"/>
      <c r="X373" s="380"/>
      <c r="Y373" s="380"/>
      <c r="Z373" s="380"/>
      <c r="AA373" s="380"/>
      <c r="AB373" s="380"/>
      <c r="AC373" s="380"/>
      <c r="AD373" s="380"/>
      <c r="AE373" s="380"/>
      <c r="AF373" s="380"/>
      <c r="AG373" s="380"/>
      <c r="AH373" s="380"/>
      <c r="AI373" s="380"/>
      <c r="AJ373" s="380"/>
      <c r="AK373" s="380"/>
      <c r="AL373" s="380"/>
      <c r="AM373" s="380"/>
      <c r="AN373" s="380"/>
      <c r="AO373" s="380"/>
      <c r="AP373" s="380"/>
      <c r="AQ373" s="380"/>
      <c r="AR373" s="380"/>
      <c r="AS373" s="380"/>
      <c r="AT373" s="380"/>
      <c r="AU373" s="380"/>
      <c r="AV373" s="380"/>
      <c r="AW373" s="380"/>
      <c r="AX373" s="380"/>
      <c r="AY373" s="380"/>
      <c r="AZ373" s="380"/>
      <c r="BA373" s="380"/>
      <c r="BB373" s="380"/>
      <c r="BC373" s="380"/>
      <c r="BD373" s="380"/>
      <c r="BE373" s="380"/>
      <c r="BF373" s="380"/>
      <c r="BG373" s="380"/>
      <c r="BH373" s="380"/>
      <c r="BI373" s="380"/>
      <c r="BJ373" s="380"/>
      <c r="BK373" s="380"/>
      <c r="BL373" s="380"/>
      <c r="BM373" s="380"/>
      <c r="BN373" s="380"/>
      <c r="BO373" s="380"/>
      <c r="BP373" s="380"/>
      <c r="BQ373" s="380"/>
      <c r="BR373" s="380"/>
      <c r="BS373" s="380"/>
      <c r="BT373" s="380"/>
      <c r="BU373" s="380"/>
      <c r="BV373" s="380"/>
      <c r="BW373" s="380"/>
      <c r="BX373" s="380"/>
      <c r="BY373" s="380"/>
      <c r="BZ373" s="380"/>
      <c r="CA373" s="380"/>
      <c r="CB373" s="380"/>
      <c r="CC373" s="380"/>
      <c r="CD373" s="380"/>
    </row>
    <row r="374" spans="1:82" s="382" customFormat="1" ht="17.399999999999999" customHeight="1" x14ac:dyDescent="0.25">
      <c r="A374" s="380" t="s">
        <v>249</v>
      </c>
      <c r="B374" s="383"/>
      <c r="C374" s="383"/>
      <c r="D374" s="381"/>
      <c r="E374" s="381"/>
      <c r="F374" s="381"/>
      <c r="G374" s="381"/>
      <c r="H374" s="381"/>
      <c r="I374" s="380"/>
      <c r="J374" s="380"/>
      <c r="K374" s="380"/>
      <c r="L374" s="380"/>
      <c r="M374" s="380"/>
      <c r="N374" s="380"/>
      <c r="O374" s="380"/>
      <c r="P374" s="380"/>
      <c r="Q374" s="380"/>
      <c r="R374" s="380"/>
      <c r="S374" s="380"/>
      <c r="T374" s="380"/>
      <c r="U374" s="380"/>
      <c r="V374" s="380"/>
      <c r="W374" s="380"/>
      <c r="X374" s="380"/>
      <c r="Y374" s="380"/>
      <c r="Z374" s="380"/>
      <c r="AA374" s="380"/>
      <c r="AB374" s="380"/>
      <c r="AC374" s="380"/>
      <c r="AD374" s="380"/>
      <c r="AE374" s="380"/>
      <c r="AF374" s="380"/>
      <c r="AG374" s="380"/>
      <c r="AH374" s="380"/>
      <c r="AI374" s="380"/>
      <c r="AJ374" s="380"/>
      <c r="AK374" s="380"/>
      <c r="AL374" s="380"/>
      <c r="AM374" s="380"/>
      <c r="AN374" s="380"/>
      <c r="AO374" s="380"/>
      <c r="AP374" s="380"/>
      <c r="AQ374" s="380"/>
      <c r="AR374" s="380"/>
      <c r="AS374" s="380"/>
      <c r="AT374" s="380"/>
      <c r="AU374" s="380"/>
      <c r="AV374" s="380"/>
      <c r="AW374" s="380"/>
      <c r="AX374" s="380"/>
      <c r="AY374" s="380"/>
      <c r="AZ374" s="380"/>
      <c r="BA374" s="380"/>
      <c r="BB374" s="380"/>
      <c r="BC374" s="380"/>
      <c r="BD374" s="380"/>
      <c r="BE374" s="380"/>
      <c r="BF374" s="380"/>
      <c r="BG374" s="380"/>
      <c r="BH374" s="380"/>
      <c r="BI374" s="380"/>
      <c r="BJ374" s="380"/>
      <c r="BK374" s="380"/>
      <c r="BL374" s="380"/>
      <c r="BM374" s="380"/>
      <c r="BN374" s="380"/>
      <c r="BO374" s="380"/>
      <c r="BP374" s="380"/>
      <c r="BQ374" s="380"/>
      <c r="BR374" s="380"/>
      <c r="BS374" s="380"/>
      <c r="BT374" s="380"/>
      <c r="BU374" s="380"/>
      <c r="BV374" s="380"/>
      <c r="BW374" s="380"/>
      <c r="BX374" s="380"/>
      <c r="BY374" s="380"/>
      <c r="BZ374" s="380"/>
      <c r="CA374" s="380"/>
      <c r="CB374" s="380"/>
      <c r="CC374" s="380"/>
      <c r="CD374" s="380"/>
    </row>
    <row r="375" spans="1:82" s="382" customFormat="1" ht="17.399999999999999" customHeight="1" x14ac:dyDescent="0.25">
      <c r="A375" s="380" t="s">
        <v>250</v>
      </c>
      <c r="B375" s="383">
        <f>+STDEV(B318:R318)</f>
        <v>1.8797096393678625E-10</v>
      </c>
      <c r="C375" s="383">
        <f>+STDEV(S318:AL318)</f>
        <v>3.49259377383949E-10</v>
      </c>
      <c r="D375" s="381"/>
      <c r="E375" s="381">
        <f>+AVERAGE(B318:R318)</f>
        <v>-1.3838074477151248E-10</v>
      </c>
      <c r="F375" s="381">
        <f>+AVERAGE(T318:AL318)</f>
        <v>-1.4092793598763365E-10</v>
      </c>
      <c r="G375" s="381">
        <f>+AVERAGE(AN318:BF318)</f>
        <v>-2.5801667235507348E-10</v>
      </c>
      <c r="H375" s="381">
        <f>+AVERAGE(BH318:BZ318)</f>
        <v>-2.9884625768180451E-10</v>
      </c>
      <c r="I375" s="380"/>
      <c r="J375" s="380"/>
      <c r="K375" s="380"/>
      <c r="L375" s="380"/>
      <c r="M375" s="380"/>
      <c r="N375" s="380"/>
      <c r="O375" s="380"/>
      <c r="P375" s="380"/>
      <c r="Q375" s="380"/>
      <c r="R375" s="380">
        <f>+AVERAGE(AF318:AX318)</f>
        <v>-1.6689580127261574E-10</v>
      </c>
      <c r="S375" s="380"/>
      <c r="T375" s="380"/>
      <c r="U375" s="380"/>
      <c r="V375" s="380"/>
      <c r="W375" s="380"/>
      <c r="X375" s="380"/>
      <c r="Y375" s="380"/>
      <c r="Z375" s="380"/>
      <c r="AA375" s="380"/>
      <c r="AB375" s="380"/>
      <c r="AC375" s="380"/>
      <c r="AD375" s="380"/>
      <c r="AE375" s="380"/>
      <c r="AF375" s="380"/>
      <c r="AG375" s="380"/>
      <c r="AH375" s="380"/>
      <c r="AI375" s="380"/>
      <c r="AJ375" s="380"/>
      <c r="AK375" s="380"/>
      <c r="AL375" s="380"/>
      <c r="AM375" s="380"/>
      <c r="AN375" s="380"/>
      <c r="AO375" s="380"/>
      <c r="AP375" s="380"/>
      <c r="AQ375" s="380"/>
      <c r="AR375" s="380"/>
      <c r="AS375" s="380"/>
      <c r="AT375" s="380"/>
      <c r="AU375" s="380"/>
      <c r="AV375" s="380"/>
      <c r="AW375" s="380"/>
      <c r="AX375" s="380"/>
      <c r="AY375" s="380"/>
      <c r="AZ375" s="380"/>
      <c r="BA375" s="380"/>
      <c r="BB375" s="380"/>
      <c r="BC375" s="380"/>
      <c r="BD375" s="380"/>
      <c r="BE375" s="380"/>
      <c r="BF375" s="380"/>
      <c r="BG375" s="380"/>
      <c r="BH375" s="380"/>
      <c r="BI375" s="380"/>
      <c r="BJ375" s="380"/>
      <c r="BK375" s="380"/>
      <c r="BL375" s="380"/>
      <c r="BM375" s="380"/>
      <c r="BN375" s="380"/>
      <c r="BO375" s="380"/>
      <c r="BP375" s="380"/>
      <c r="BQ375" s="380"/>
      <c r="BR375" s="380"/>
      <c r="BS375" s="380"/>
      <c r="BT375" s="380"/>
      <c r="BU375" s="380"/>
      <c r="BV375" s="380"/>
      <c r="BW375" s="380"/>
      <c r="BX375" s="380"/>
      <c r="BY375" s="380"/>
      <c r="BZ375" s="380"/>
      <c r="CA375" s="380"/>
      <c r="CB375" s="380"/>
      <c r="CC375" s="380"/>
      <c r="CD375" s="380"/>
    </row>
    <row r="376" spans="1:82" s="382" customFormat="1" ht="17.399999999999999" customHeight="1" x14ac:dyDescent="0.25">
      <c r="A376" s="380" t="s">
        <v>251</v>
      </c>
      <c r="B376" s="383">
        <f>+STDEV(B319:R319)</f>
        <v>1.4680434435904056E-10</v>
      </c>
      <c r="C376" s="383">
        <f>+STDEV(S319:AL319)</f>
        <v>3.2406366689408934E-10</v>
      </c>
      <c r="D376" s="381"/>
      <c r="E376" s="381">
        <f>+AVERAGE(B319:R319)</f>
        <v>-1.7586779091850664E-10</v>
      </c>
      <c r="F376" s="381">
        <f>+AVERAGE(T319:AL319)</f>
        <v>-1.587964263007423E-11</v>
      </c>
      <c r="G376" s="381">
        <f>+AVERAGE(AN319:BF319)</f>
        <v>-2.0680177453532392E-10</v>
      </c>
      <c r="H376" s="381">
        <f>+AVERAGE(BH319:BZ319)</f>
        <v>2.0706728145002349E-10</v>
      </c>
      <c r="I376" s="380"/>
      <c r="J376" s="380"/>
      <c r="K376" s="380"/>
      <c r="L376" s="380"/>
      <c r="M376" s="380"/>
      <c r="N376" s="380"/>
      <c r="O376" s="380"/>
      <c r="P376" s="380"/>
      <c r="Q376" s="380"/>
      <c r="R376" s="380">
        <f>+AVERAGE(AF319:AX319)</f>
        <v>-6.7901123320493036E-12</v>
      </c>
      <c r="S376" s="380"/>
      <c r="T376" s="380"/>
      <c r="U376" s="380"/>
      <c r="V376" s="380"/>
      <c r="W376" s="380"/>
      <c r="X376" s="380"/>
      <c r="Y376" s="380"/>
      <c r="Z376" s="380"/>
      <c r="AA376" s="380"/>
      <c r="AB376" s="380"/>
      <c r="AC376" s="380"/>
      <c r="AD376" s="380"/>
      <c r="AE376" s="380"/>
      <c r="AF376" s="380"/>
      <c r="AG376" s="380"/>
      <c r="AH376" s="380"/>
      <c r="AI376" s="380"/>
      <c r="AJ376" s="380"/>
      <c r="AK376" s="380"/>
      <c r="AL376" s="380"/>
      <c r="AM376" s="380"/>
      <c r="AN376" s="380"/>
      <c r="AO376" s="380"/>
      <c r="AP376" s="380"/>
      <c r="AQ376" s="380"/>
      <c r="AR376" s="380"/>
      <c r="AS376" s="380"/>
      <c r="AT376" s="380"/>
      <c r="AU376" s="380"/>
      <c r="AV376" s="380"/>
      <c r="AW376" s="380"/>
      <c r="AX376" s="380"/>
      <c r="AY376" s="380"/>
      <c r="AZ376" s="380"/>
      <c r="BA376" s="380"/>
      <c r="BB376" s="380"/>
      <c r="BC376" s="380"/>
      <c r="BD376" s="380"/>
      <c r="BE376" s="380"/>
      <c r="BF376" s="380"/>
      <c r="BG376" s="380"/>
      <c r="BH376" s="380"/>
      <c r="BI376" s="380"/>
      <c r="BJ376" s="380"/>
      <c r="BK376" s="380"/>
      <c r="BL376" s="380"/>
      <c r="BM376" s="380"/>
      <c r="BN376" s="380"/>
      <c r="BO376" s="380"/>
      <c r="BP376" s="380"/>
      <c r="BQ376" s="380"/>
      <c r="BR376" s="380"/>
      <c r="BS376" s="380"/>
      <c r="BT376" s="380"/>
      <c r="BU376" s="380"/>
      <c r="BV376" s="380"/>
      <c r="BW376" s="380"/>
      <c r="BX376" s="380"/>
      <c r="BY376" s="380"/>
      <c r="BZ376" s="380"/>
      <c r="CA376" s="380"/>
      <c r="CB376" s="380"/>
      <c r="CC376" s="380"/>
      <c r="CD376" s="380"/>
    </row>
    <row r="377" spans="1:82" s="382" customFormat="1" ht="17.399999999999999" customHeight="1" x14ac:dyDescent="0.25">
      <c r="A377" s="380" t="s">
        <v>252</v>
      </c>
      <c r="B377" s="383">
        <f>+STDEV(B320:R320)</f>
        <v>6.248187865342489E-14</v>
      </c>
      <c r="C377" s="383">
        <f>+STDEV(S320:AL320)</f>
        <v>6.1846618360606406E-14</v>
      </c>
      <c r="D377" s="381"/>
      <c r="E377" s="381">
        <f>+AVERAGE(B320:R320)</f>
        <v>-1.0906308536023597E-15</v>
      </c>
      <c r="F377" s="381">
        <f>+AVERAGE(T320:AL320)</f>
        <v>4.6921530988105301E-15</v>
      </c>
      <c r="G377" s="381">
        <f>+AVERAGE(AN320:BF320)</f>
        <v>8.8642543597703283E-15</v>
      </c>
      <c r="H377" s="381">
        <f>+AVERAGE(BH320:BZ320)</f>
        <v>-1.3153221202269618E-14</v>
      </c>
      <c r="I377" s="380"/>
      <c r="J377" s="380"/>
      <c r="K377" s="380"/>
      <c r="L377" s="380"/>
      <c r="M377" s="380"/>
      <c r="N377" s="380"/>
      <c r="O377" s="380"/>
      <c r="P377" s="380"/>
      <c r="Q377" s="380"/>
      <c r="R377" s="380">
        <f>+AVERAGE(AF320:AX320)</f>
        <v>2.2566743795275551E-14</v>
      </c>
      <c r="S377" s="380"/>
      <c r="T377" s="380"/>
      <c r="U377" s="380"/>
      <c r="V377" s="380"/>
      <c r="W377" s="380"/>
      <c r="X377" s="380"/>
      <c r="Y377" s="380"/>
      <c r="Z377" s="380"/>
      <c r="AA377" s="380"/>
      <c r="AB377" s="380"/>
      <c r="AC377" s="380"/>
      <c r="AD377" s="380"/>
      <c r="AE377" s="380"/>
      <c r="AF377" s="380"/>
      <c r="AG377" s="380"/>
      <c r="AH377" s="380"/>
      <c r="AI377" s="380"/>
      <c r="AJ377" s="380"/>
      <c r="AK377" s="380"/>
      <c r="AL377" s="380"/>
      <c r="AM377" s="380"/>
      <c r="AN377" s="380"/>
      <c r="AO377" s="380"/>
      <c r="AP377" s="380"/>
      <c r="AQ377" s="380"/>
      <c r="AR377" s="380"/>
      <c r="AS377" s="380"/>
      <c r="AT377" s="380"/>
      <c r="AU377" s="380"/>
      <c r="AV377" s="380"/>
      <c r="AW377" s="380"/>
      <c r="AX377" s="380"/>
      <c r="AY377" s="380"/>
      <c r="AZ377" s="380"/>
      <c r="BA377" s="380"/>
      <c r="BB377" s="380"/>
      <c r="BC377" s="380"/>
      <c r="BD377" s="380"/>
      <c r="BE377" s="380"/>
      <c r="BF377" s="380"/>
      <c r="BG377" s="380"/>
      <c r="BH377" s="380"/>
      <c r="BI377" s="380"/>
      <c r="BJ377" s="380"/>
      <c r="BK377" s="380"/>
      <c r="BL377" s="380"/>
      <c r="BM377" s="380"/>
      <c r="BN377" s="380"/>
      <c r="BO377" s="380"/>
      <c r="BP377" s="380"/>
      <c r="BQ377" s="380"/>
      <c r="BR377" s="380"/>
      <c r="BS377" s="380"/>
      <c r="BT377" s="380"/>
      <c r="BU377" s="380"/>
      <c r="BV377" s="380"/>
      <c r="BW377" s="380"/>
      <c r="BX377" s="380"/>
      <c r="BY377" s="380"/>
      <c r="BZ377" s="380"/>
      <c r="CA377" s="380"/>
      <c r="CB377" s="380"/>
      <c r="CC377" s="380"/>
      <c r="CD377" s="380"/>
    </row>
    <row r="378" spans="1:82" s="382" customFormat="1" ht="17.399999999999999" customHeight="1" x14ac:dyDescent="0.25">
      <c r="A378" s="380" t="s">
        <v>253</v>
      </c>
      <c r="B378" s="383">
        <f>+STDEV(B321:R321)</f>
        <v>6.7254011812005993E-2</v>
      </c>
      <c r="C378" s="383">
        <f>+STDEV(S321:AL321)</f>
        <v>7.638707516944522E-2</v>
      </c>
      <c r="D378" s="381"/>
      <c r="E378" s="381">
        <f>+AVERAGE(B321:R321)</f>
        <v>8.3561451743352166E-2</v>
      </c>
      <c r="F378" s="381">
        <f>+AVERAGE(T321:AL321)</f>
        <v>-4.9955034952194131E-4</v>
      </c>
      <c r="G378" s="381">
        <f>+AVERAGE(AN321:BF321)</f>
        <v>-5.61472787054686E-4</v>
      </c>
      <c r="H378" s="381" t="e">
        <f>+AVERAGE(BH321:BZ321)</f>
        <v>#DIV/0!</v>
      </c>
      <c r="I378" s="380"/>
      <c r="J378" s="380"/>
      <c r="K378" s="380"/>
      <c r="L378" s="380"/>
      <c r="M378" s="380"/>
      <c r="N378" s="380"/>
      <c r="O378" s="380"/>
      <c r="P378" s="380"/>
      <c r="Q378" s="380"/>
      <c r="R378" s="380">
        <f>+AVERAGE(AF321:AX321)</f>
        <v>-6.3717219196018622E-4</v>
      </c>
      <c r="S378" s="380"/>
      <c r="T378" s="380"/>
      <c r="U378" s="380"/>
      <c r="V378" s="380"/>
      <c r="W378" s="380"/>
      <c r="X378" s="380"/>
      <c r="Y378" s="380"/>
      <c r="Z378" s="380"/>
      <c r="AA378" s="380"/>
      <c r="AB378" s="380"/>
      <c r="AC378" s="380"/>
      <c r="AD378" s="380"/>
      <c r="AE378" s="380"/>
      <c r="AF378" s="380"/>
      <c r="AG378" s="380"/>
      <c r="AH378" s="380"/>
      <c r="AI378" s="380"/>
      <c r="AJ378" s="380"/>
      <c r="AK378" s="380"/>
      <c r="AL378" s="380"/>
      <c r="AM378" s="380"/>
      <c r="AN378" s="380"/>
      <c r="AO378" s="380"/>
      <c r="AP378" s="380"/>
      <c r="AQ378" s="380"/>
      <c r="AR378" s="380"/>
      <c r="AS378" s="380"/>
      <c r="AT378" s="380"/>
      <c r="AU378" s="380"/>
      <c r="AV378" s="380"/>
      <c r="AW378" s="380"/>
      <c r="AX378" s="380"/>
      <c r="AY378" s="380"/>
      <c r="AZ378" s="380"/>
      <c r="BA378" s="380"/>
      <c r="BB378" s="380"/>
      <c r="BC378" s="380"/>
      <c r="BD378" s="380"/>
      <c r="BE378" s="380"/>
      <c r="BF378" s="380"/>
      <c r="BG378" s="380"/>
      <c r="BH378" s="380"/>
      <c r="BI378" s="380"/>
      <c r="BJ378" s="380"/>
      <c r="BK378" s="380"/>
      <c r="BL378" s="380"/>
      <c r="BM378" s="380"/>
      <c r="BN378" s="380"/>
      <c r="BO378" s="380"/>
      <c r="BP378" s="380"/>
      <c r="BQ378" s="380"/>
      <c r="BR378" s="380"/>
      <c r="BS378" s="380"/>
      <c r="BT378" s="380"/>
      <c r="BU378" s="380"/>
      <c r="BV378" s="380"/>
      <c r="BW378" s="380"/>
      <c r="BX378" s="380"/>
      <c r="BY378" s="380"/>
      <c r="BZ378" s="380"/>
      <c r="CA378" s="380"/>
      <c r="CB378" s="380"/>
      <c r="CC378" s="380"/>
      <c r="CD378" s="380"/>
    </row>
    <row r="379" spans="1:82" s="382" customFormat="1" ht="17.399999999999999" customHeight="1" x14ac:dyDescent="0.25">
      <c r="A379" s="380" t="s">
        <v>254</v>
      </c>
      <c r="B379" s="383">
        <f>+STDEV(B322:R322)</f>
        <v>6.7177366763046989E-2</v>
      </c>
      <c r="C379" s="383">
        <f>+STDEV(S322:AL322)</f>
        <v>7.3525063032464089E-2</v>
      </c>
      <c r="D379" s="381"/>
      <c r="E379" s="381">
        <f>+AVERAGE(B322:R322)</f>
        <v>8.3567801002715797E-2</v>
      </c>
      <c r="F379" s="381">
        <f>+AVERAGE(T322:AL322)</f>
        <v>1.6824078170614667E-2</v>
      </c>
      <c r="G379" s="381">
        <f>+AVERAGE(AN322:BF322)</f>
        <v>1.9930806449245785E-2</v>
      </c>
      <c r="H379" s="381" t="e">
        <f>+AVERAGE(BH322:BZ322)</f>
        <v>#DIV/0!</v>
      </c>
      <c r="I379" s="380"/>
      <c r="J379" s="380"/>
      <c r="K379" s="380"/>
      <c r="L379" s="380"/>
      <c r="M379" s="380"/>
      <c r="N379" s="380"/>
      <c r="O379" s="380"/>
      <c r="P379" s="380"/>
      <c r="Q379" s="380"/>
      <c r="R379" s="380">
        <f>+AVERAGE(AF322:AX322)</f>
        <v>2.0885231218960618E-2</v>
      </c>
      <c r="S379" s="380"/>
      <c r="T379" s="380"/>
      <c r="U379" s="380"/>
      <c r="V379" s="380"/>
      <c r="W379" s="380"/>
      <c r="X379" s="380"/>
      <c r="Y379" s="380"/>
      <c r="Z379" s="380"/>
      <c r="AA379" s="380"/>
      <c r="AB379" s="380"/>
      <c r="AC379" s="380"/>
      <c r="AD379" s="380"/>
      <c r="AE379" s="380"/>
      <c r="AF379" s="380"/>
      <c r="AG379" s="380"/>
      <c r="AH379" s="380"/>
      <c r="AI379" s="380"/>
      <c r="AJ379" s="380"/>
      <c r="AK379" s="380"/>
      <c r="AL379" s="380"/>
      <c r="AM379" s="380"/>
      <c r="AN379" s="380"/>
      <c r="AO379" s="380"/>
      <c r="AP379" s="380"/>
      <c r="AQ379" s="380"/>
      <c r="AR379" s="380"/>
      <c r="AS379" s="380"/>
      <c r="AT379" s="380"/>
      <c r="AU379" s="380"/>
      <c r="AV379" s="380"/>
      <c r="AW379" s="380"/>
      <c r="AX379" s="380"/>
      <c r="AY379" s="380"/>
      <c r="AZ379" s="380"/>
      <c r="BA379" s="380"/>
      <c r="BB379" s="380"/>
      <c r="BC379" s="380"/>
      <c r="BD379" s="380"/>
      <c r="BE379" s="380"/>
      <c r="BF379" s="380"/>
      <c r="BG379" s="380"/>
      <c r="BH379" s="380"/>
      <c r="BI379" s="380"/>
      <c r="BJ379" s="380"/>
      <c r="BK379" s="380"/>
      <c r="BL379" s="380"/>
      <c r="BM379" s="380"/>
      <c r="BN379" s="380"/>
      <c r="BO379" s="380"/>
      <c r="BP379" s="380"/>
      <c r="BQ379" s="380"/>
      <c r="BR379" s="380"/>
      <c r="BS379" s="380"/>
      <c r="BT379" s="380"/>
      <c r="BU379" s="380"/>
      <c r="BV379" s="380"/>
      <c r="BW379" s="380"/>
      <c r="BX379" s="380"/>
      <c r="BY379" s="380"/>
      <c r="BZ379" s="380"/>
      <c r="CA379" s="380"/>
      <c r="CB379" s="380"/>
      <c r="CC379" s="380"/>
      <c r="CD379" s="380"/>
    </row>
    <row r="380" spans="1:82" s="382" customFormat="1" ht="17.399999999999999" customHeight="1" x14ac:dyDescent="0.25">
      <c r="A380" s="380" t="s">
        <v>255</v>
      </c>
      <c r="B380" s="383"/>
      <c r="C380" s="383"/>
      <c r="D380" s="381"/>
      <c r="E380" s="381"/>
      <c r="F380" s="381"/>
      <c r="G380" s="381"/>
      <c r="H380" s="381"/>
      <c r="I380" s="380"/>
      <c r="J380" s="380"/>
      <c r="K380" s="380"/>
      <c r="L380" s="380"/>
      <c r="M380" s="380"/>
      <c r="N380" s="380"/>
      <c r="O380" s="380"/>
      <c r="P380" s="380"/>
      <c r="Q380" s="380"/>
      <c r="R380" s="380"/>
      <c r="S380" s="380"/>
      <c r="T380" s="380"/>
      <c r="U380" s="380"/>
      <c r="V380" s="380"/>
      <c r="W380" s="380"/>
      <c r="X380" s="380"/>
      <c r="Y380" s="380"/>
      <c r="Z380" s="380"/>
      <c r="AA380" s="380"/>
      <c r="AB380" s="380"/>
      <c r="AC380" s="380"/>
      <c r="AD380" s="380"/>
      <c r="AE380" s="380"/>
      <c r="AF380" s="380"/>
      <c r="AG380" s="380"/>
      <c r="AH380" s="380"/>
      <c r="AI380" s="380"/>
      <c r="AJ380" s="380"/>
      <c r="AK380" s="380"/>
      <c r="AL380" s="380"/>
      <c r="AM380" s="380"/>
      <c r="AN380" s="380"/>
      <c r="AO380" s="380"/>
      <c r="AP380" s="380"/>
      <c r="AQ380" s="380"/>
      <c r="AR380" s="380"/>
      <c r="AS380" s="380"/>
      <c r="AT380" s="380"/>
      <c r="AU380" s="380"/>
      <c r="AV380" s="380"/>
      <c r="AW380" s="380"/>
      <c r="AX380" s="380"/>
      <c r="AY380" s="380"/>
      <c r="AZ380" s="380"/>
      <c r="BA380" s="380"/>
      <c r="BB380" s="380"/>
      <c r="BC380" s="380"/>
      <c r="BD380" s="380"/>
      <c r="BE380" s="380"/>
      <c r="BF380" s="380"/>
      <c r="BG380" s="380"/>
      <c r="BH380" s="380"/>
      <c r="BI380" s="380"/>
      <c r="BJ380" s="380"/>
      <c r="BK380" s="380"/>
      <c r="BL380" s="380"/>
      <c r="BM380" s="380"/>
      <c r="BN380" s="380"/>
      <c r="BO380" s="380"/>
      <c r="BP380" s="380"/>
      <c r="BQ380" s="380"/>
      <c r="BR380" s="380"/>
      <c r="BS380" s="380"/>
      <c r="BT380" s="380"/>
      <c r="BU380" s="380"/>
      <c r="BV380" s="380"/>
      <c r="BW380" s="380"/>
      <c r="BX380" s="380"/>
      <c r="BY380" s="380"/>
      <c r="BZ380" s="380"/>
      <c r="CA380" s="380"/>
      <c r="CB380" s="380"/>
      <c r="CC380" s="380"/>
      <c r="CD380" s="380"/>
    </row>
    <row r="381" spans="1:82" s="382" customFormat="1" ht="17.399999999999999" customHeight="1" x14ac:dyDescent="0.25">
      <c r="A381" s="380" t="s">
        <v>256</v>
      </c>
      <c r="B381" s="383"/>
      <c r="C381" s="383"/>
      <c r="D381" s="381"/>
      <c r="E381" s="381"/>
      <c r="F381" s="381"/>
      <c r="G381" s="381"/>
      <c r="H381" s="381"/>
      <c r="I381" s="380"/>
      <c r="J381" s="380"/>
      <c r="K381" s="380"/>
      <c r="L381" s="380"/>
      <c r="M381" s="380"/>
      <c r="N381" s="380"/>
      <c r="O381" s="380"/>
      <c r="P381" s="380"/>
      <c r="Q381" s="380"/>
      <c r="R381" s="380"/>
      <c r="S381" s="380"/>
      <c r="T381" s="380"/>
      <c r="U381" s="380"/>
      <c r="V381" s="380"/>
      <c r="W381" s="380"/>
      <c r="X381" s="380"/>
      <c r="Y381" s="380"/>
      <c r="Z381" s="380"/>
      <c r="AA381" s="380"/>
      <c r="AB381" s="380"/>
      <c r="AC381" s="380"/>
      <c r="AD381" s="380"/>
      <c r="AE381" s="380"/>
      <c r="AF381" s="380"/>
      <c r="AG381" s="380"/>
      <c r="AH381" s="380"/>
      <c r="AI381" s="380"/>
      <c r="AJ381" s="380"/>
      <c r="AK381" s="380"/>
      <c r="AL381" s="380"/>
      <c r="AM381" s="380"/>
      <c r="AN381" s="380"/>
      <c r="AO381" s="380"/>
      <c r="AP381" s="380"/>
      <c r="AQ381" s="380"/>
      <c r="AR381" s="380"/>
      <c r="AS381" s="380"/>
      <c r="AT381" s="380"/>
      <c r="AU381" s="380"/>
      <c r="AV381" s="380"/>
      <c r="AW381" s="380"/>
      <c r="AX381" s="380"/>
      <c r="AY381" s="380"/>
      <c r="AZ381" s="380"/>
      <c r="BA381" s="380"/>
      <c r="BB381" s="380"/>
      <c r="BC381" s="380"/>
      <c r="BD381" s="380"/>
      <c r="BE381" s="380"/>
      <c r="BF381" s="380"/>
      <c r="BG381" s="380"/>
      <c r="BH381" s="380"/>
      <c r="BI381" s="380"/>
      <c r="BJ381" s="380"/>
      <c r="BK381" s="380"/>
      <c r="BL381" s="380"/>
      <c r="BM381" s="380"/>
      <c r="BN381" s="380"/>
      <c r="BO381" s="380"/>
      <c r="BP381" s="380"/>
      <c r="BQ381" s="380"/>
      <c r="BR381" s="380"/>
      <c r="BS381" s="380"/>
      <c r="BT381" s="380"/>
      <c r="BU381" s="380"/>
      <c r="BV381" s="380"/>
      <c r="BW381" s="380"/>
      <c r="BX381" s="380"/>
      <c r="BY381" s="380"/>
      <c r="BZ381" s="380"/>
      <c r="CA381" s="380"/>
      <c r="CB381" s="380"/>
      <c r="CC381" s="380"/>
      <c r="CD381" s="380"/>
    </row>
    <row r="382" spans="1:82" s="382" customFormat="1" ht="17.399999999999999" customHeight="1" x14ac:dyDescent="0.25">
      <c r="A382" s="380" t="s">
        <v>257</v>
      </c>
      <c r="B382" s="383">
        <f>+STDEV(B325:R325)</f>
        <v>7.3515828005047074E-3</v>
      </c>
      <c r="C382" s="383">
        <f>+STDEV(S325:AL325)</f>
        <v>1.0288439552595012E-10</v>
      </c>
      <c r="D382" s="381"/>
      <c r="E382" s="381">
        <f>+AVERAGE(B325:R325)</f>
        <v>-1.7830207256446893E-3</v>
      </c>
      <c r="F382" s="381">
        <f>+AVERAGE(T325:AL325)</f>
        <v>-1.0429896712375801E-11</v>
      </c>
      <c r="G382" s="381">
        <f>+AVERAGE(AN325:BF325)</f>
        <v>-2.71556052498424E-10</v>
      </c>
      <c r="H382" s="381">
        <f>+AVERAGE(BH325:BZ325)</f>
        <v>-4.3511483714310301E-9</v>
      </c>
      <c r="I382" s="380"/>
      <c r="J382" s="380"/>
      <c r="K382" s="380"/>
      <c r="L382" s="380"/>
      <c r="M382" s="380"/>
      <c r="N382" s="380"/>
      <c r="O382" s="380"/>
      <c r="P382" s="380"/>
      <c r="Q382" s="380"/>
      <c r="R382" s="380">
        <f>+AVERAGE(AF325:AX325)</f>
        <v>-6.5271215333202808E-11</v>
      </c>
      <c r="S382" s="380"/>
      <c r="T382" s="380"/>
      <c r="U382" s="380"/>
      <c r="V382" s="380"/>
      <c r="W382" s="380"/>
      <c r="X382" s="380"/>
      <c r="Y382" s="380"/>
      <c r="Z382" s="380"/>
      <c r="AA382" s="380"/>
      <c r="AB382" s="380"/>
      <c r="AC382" s="380"/>
      <c r="AD382" s="380"/>
      <c r="AE382" s="380"/>
      <c r="AF382" s="380"/>
      <c r="AG382" s="380"/>
      <c r="AH382" s="380"/>
      <c r="AI382" s="380"/>
      <c r="AJ382" s="380"/>
      <c r="AK382" s="380"/>
      <c r="AL382" s="380"/>
      <c r="AM382" s="380"/>
      <c r="AN382" s="380"/>
      <c r="AO382" s="380"/>
      <c r="AP382" s="380"/>
      <c r="AQ382" s="380"/>
      <c r="AR382" s="380"/>
      <c r="AS382" s="380"/>
      <c r="AT382" s="380"/>
      <c r="AU382" s="380"/>
      <c r="AV382" s="380"/>
      <c r="AW382" s="380"/>
      <c r="AX382" s="380"/>
      <c r="AY382" s="380"/>
      <c r="AZ382" s="380"/>
      <c r="BA382" s="380"/>
      <c r="BB382" s="380"/>
      <c r="BC382" s="380"/>
      <c r="BD382" s="380"/>
      <c r="BE382" s="380"/>
      <c r="BF382" s="380"/>
      <c r="BG382" s="380"/>
      <c r="BH382" s="380"/>
      <c r="BI382" s="380"/>
      <c r="BJ382" s="380"/>
      <c r="BK382" s="380"/>
      <c r="BL382" s="380"/>
      <c r="BM382" s="380"/>
      <c r="BN382" s="380"/>
      <c r="BO382" s="380"/>
      <c r="BP382" s="380"/>
      <c r="BQ382" s="380"/>
      <c r="BR382" s="380"/>
      <c r="BS382" s="380"/>
      <c r="BT382" s="380"/>
      <c r="BU382" s="380"/>
      <c r="BV382" s="380"/>
      <c r="BW382" s="380"/>
      <c r="BX382" s="380"/>
      <c r="BY382" s="380"/>
      <c r="BZ382" s="380"/>
      <c r="CA382" s="380"/>
      <c r="CB382" s="380"/>
      <c r="CC382" s="380"/>
      <c r="CD382" s="380"/>
    </row>
    <row r="383" spans="1:82" s="382" customFormat="1" ht="17.399999999999999" customHeight="1" x14ac:dyDescent="0.25">
      <c r="A383" s="380" t="s">
        <v>258</v>
      </c>
      <c r="B383" s="383">
        <f>+STDEV(B326:R326)</f>
        <v>1.1713391964343454E-2</v>
      </c>
      <c r="C383" s="383">
        <f>+STDEV(S326:AL326)</f>
        <v>5.5475340584651743E-3</v>
      </c>
      <c r="D383" s="381"/>
      <c r="E383" s="381">
        <f>+AVERAGE(B326:R326)</f>
        <v>1.4035509586765308E-2</v>
      </c>
      <c r="F383" s="381">
        <f>+AVERAGE(T326:AL326)</f>
        <v>4.6788764135259613E-2</v>
      </c>
      <c r="G383" s="381">
        <f>+AVERAGE(AN326:BF326)</f>
        <v>9.4988815610616284E-2</v>
      </c>
      <c r="H383" s="381">
        <f>+AVERAGE(BH326:BZ326)</f>
        <v>0.20673594990027486</v>
      </c>
      <c r="I383" s="380"/>
      <c r="J383" s="380"/>
      <c r="K383" s="380"/>
      <c r="L383" s="380"/>
      <c r="M383" s="380"/>
      <c r="N383" s="380"/>
      <c r="O383" s="380"/>
      <c r="P383" s="380"/>
      <c r="Q383" s="380"/>
      <c r="R383" s="380">
        <f>+AVERAGE(AF326:AX326)</f>
        <v>6.4724334572158981E-2</v>
      </c>
      <c r="S383" s="380"/>
      <c r="T383" s="380"/>
      <c r="U383" s="380"/>
      <c r="V383" s="380"/>
      <c r="W383" s="380"/>
      <c r="X383" s="380"/>
      <c r="Y383" s="380"/>
      <c r="Z383" s="380"/>
      <c r="AA383" s="380"/>
      <c r="AB383" s="380"/>
      <c r="AC383" s="380"/>
      <c r="AD383" s="380"/>
      <c r="AE383" s="380"/>
      <c r="AF383" s="380"/>
      <c r="AG383" s="380"/>
      <c r="AH383" s="380"/>
      <c r="AI383" s="380"/>
      <c r="AJ383" s="380"/>
      <c r="AK383" s="380"/>
      <c r="AL383" s="380"/>
      <c r="AM383" s="380"/>
      <c r="AN383" s="380"/>
      <c r="AO383" s="380"/>
      <c r="AP383" s="380"/>
      <c r="AQ383" s="380"/>
      <c r="AR383" s="380"/>
      <c r="AS383" s="380"/>
      <c r="AT383" s="380"/>
      <c r="AU383" s="380"/>
      <c r="AV383" s="380"/>
      <c r="AW383" s="380"/>
      <c r="AX383" s="380"/>
      <c r="AY383" s="380"/>
      <c r="AZ383" s="380"/>
      <c r="BA383" s="380"/>
      <c r="BB383" s="380"/>
      <c r="BC383" s="380"/>
      <c r="BD383" s="380"/>
      <c r="BE383" s="380"/>
      <c r="BF383" s="380"/>
      <c r="BG383" s="380"/>
      <c r="BH383" s="380"/>
      <c r="BI383" s="380"/>
      <c r="BJ383" s="380"/>
      <c r="BK383" s="380"/>
      <c r="BL383" s="380"/>
      <c r="BM383" s="380"/>
      <c r="BN383" s="380"/>
      <c r="BO383" s="380"/>
      <c r="BP383" s="380"/>
      <c r="BQ383" s="380"/>
      <c r="BR383" s="380"/>
      <c r="BS383" s="380"/>
      <c r="BT383" s="380"/>
      <c r="BU383" s="380"/>
      <c r="BV383" s="380"/>
      <c r="BW383" s="380"/>
      <c r="BX383" s="380"/>
      <c r="BY383" s="380"/>
      <c r="BZ383" s="380"/>
      <c r="CA383" s="380"/>
      <c r="CB383" s="380"/>
      <c r="CC383" s="380"/>
      <c r="CD383" s="380"/>
    </row>
    <row r="384" spans="1:82" s="382" customFormat="1" ht="17.399999999999999" customHeight="1" x14ac:dyDescent="0.25">
      <c r="A384" s="380" t="s">
        <v>259</v>
      </c>
      <c r="B384" s="383"/>
      <c r="C384" s="383"/>
      <c r="D384" s="381"/>
      <c r="E384" s="381"/>
      <c r="F384" s="381"/>
      <c r="G384" s="381"/>
      <c r="H384" s="381"/>
      <c r="I384" s="380"/>
      <c r="J384" s="380"/>
      <c r="K384" s="380"/>
      <c r="L384" s="380"/>
      <c r="M384" s="380"/>
      <c r="N384" s="380"/>
      <c r="O384" s="380"/>
      <c r="P384" s="380"/>
      <c r="Q384" s="380"/>
      <c r="R384" s="380"/>
      <c r="S384" s="380"/>
      <c r="T384" s="380"/>
      <c r="U384" s="380"/>
      <c r="V384" s="380"/>
      <c r="W384" s="380"/>
      <c r="X384" s="380"/>
      <c r="Y384" s="380"/>
      <c r="Z384" s="380"/>
      <c r="AA384" s="380"/>
      <c r="AB384" s="380"/>
      <c r="AC384" s="380"/>
      <c r="AD384" s="380"/>
      <c r="AE384" s="380"/>
      <c r="AF384" s="380"/>
      <c r="AG384" s="380"/>
      <c r="AH384" s="380"/>
      <c r="AI384" s="380"/>
      <c r="AJ384" s="380"/>
      <c r="AK384" s="380"/>
      <c r="AL384" s="380"/>
      <c r="AM384" s="380"/>
      <c r="AN384" s="380"/>
      <c r="AO384" s="380"/>
      <c r="AP384" s="380"/>
      <c r="AQ384" s="380"/>
      <c r="AR384" s="380"/>
      <c r="AS384" s="380"/>
      <c r="AT384" s="380"/>
      <c r="AU384" s="380"/>
      <c r="AV384" s="380"/>
      <c r="AW384" s="380"/>
      <c r="AX384" s="380"/>
      <c r="AY384" s="380"/>
      <c r="AZ384" s="380"/>
      <c r="BA384" s="380"/>
      <c r="BB384" s="380"/>
      <c r="BC384" s="380"/>
      <c r="BD384" s="380"/>
      <c r="BE384" s="380"/>
      <c r="BF384" s="380"/>
      <c r="BG384" s="380"/>
      <c r="BH384" s="380"/>
      <c r="BI384" s="380"/>
      <c r="BJ384" s="380"/>
      <c r="BK384" s="380"/>
      <c r="BL384" s="380"/>
      <c r="BM384" s="380"/>
      <c r="BN384" s="380"/>
      <c r="BO384" s="380"/>
      <c r="BP384" s="380"/>
      <c r="BQ384" s="380"/>
      <c r="BR384" s="380"/>
      <c r="BS384" s="380"/>
      <c r="BT384" s="380"/>
      <c r="BU384" s="380"/>
      <c r="BV384" s="380"/>
      <c r="BW384" s="380"/>
      <c r="BX384" s="380"/>
      <c r="BY384" s="380"/>
      <c r="BZ384" s="380"/>
      <c r="CA384" s="380"/>
      <c r="CB384" s="380"/>
      <c r="CC384" s="380"/>
      <c r="CD384" s="380"/>
    </row>
    <row r="385" spans="1:82" s="382" customFormat="1" ht="17.399999999999999" customHeight="1" x14ac:dyDescent="0.25">
      <c r="A385" s="380" t="s">
        <v>260</v>
      </c>
      <c r="B385" s="383"/>
      <c r="C385" s="383"/>
      <c r="D385" s="381"/>
      <c r="E385" s="381"/>
      <c r="F385" s="381"/>
      <c r="G385" s="381"/>
      <c r="H385" s="381"/>
      <c r="I385" s="380"/>
      <c r="J385" s="380"/>
      <c r="K385" s="380"/>
      <c r="L385" s="380"/>
      <c r="M385" s="380"/>
      <c r="N385" s="380"/>
      <c r="O385" s="380"/>
      <c r="P385" s="380"/>
      <c r="Q385" s="380"/>
      <c r="R385" s="380"/>
      <c r="S385" s="380"/>
      <c r="T385" s="380"/>
      <c r="U385" s="380"/>
      <c r="V385" s="380"/>
      <c r="W385" s="380"/>
      <c r="X385" s="380"/>
      <c r="Y385" s="380"/>
      <c r="Z385" s="380"/>
      <c r="AA385" s="380"/>
      <c r="AB385" s="380"/>
      <c r="AC385" s="380"/>
      <c r="AD385" s="380"/>
      <c r="AE385" s="380"/>
      <c r="AF385" s="380"/>
      <c r="AG385" s="380"/>
      <c r="AH385" s="380"/>
      <c r="AI385" s="380"/>
      <c r="AJ385" s="380"/>
      <c r="AK385" s="380"/>
      <c r="AL385" s="380"/>
      <c r="AM385" s="380"/>
      <c r="AN385" s="380"/>
      <c r="AO385" s="380"/>
      <c r="AP385" s="380"/>
      <c r="AQ385" s="380"/>
      <c r="AR385" s="380"/>
      <c r="AS385" s="380"/>
      <c r="AT385" s="380"/>
      <c r="AU385" s="380"/>
      <c r="AV385" s="380"/>
      <c r="AW385" s="380"/>
      <c r="AX385" s="380"/>
      <c r="AY385" s="380"/>
      <c r="AZ385" s="380"/>
      <c r="BA385" s="380"/>
      <c r="BB385" s="380"/>
      <c r="BC385" s="380"/>
      <c r="BD385" s="380"/>
      <c r="BE385" s="380"/>
      <c r="BF385" s="380"/>
      <c r="BG385" s="380"/>
      <c r="BH385" s="380"/>
      <c r="BI385" s="380"/>
      <c r="BJ385" s="380"/>
      <c r="BK385" s="380"/>
      <c r="BL385" s="380"/>
      <c r="BM385" s="380"/>
      <c r="BN385" s="380"/>
      <c r="BO385" s="380"/>
      <c r="BP385" s="380"/>
      <c r="BQ385" s="380"/>
      <c r="BR385" s="380"/>
      <c r="BS385" s="380"/>
      <c r="BT385" s="380"/>
      <c r="BU385" s="380"/>
      <c r="BV385" s="380"/>
      <c r="BW385" s="380"/>
      <c r="BX385" s="380"/>
      <c r="BY385" s="380"/>
      <c r="BZ385" s="380"/>
      <c r="CA385" s="380"/>
      <c r="CB385" s="380"/>
      <c r="CC385" s="380"/>
      <c r="CD385" s="380"/>
    </row>
    <row r="386" spans="1:82" s="382" customFormat="1" ht="17.399999999999999" customHeight="1" x14ac:dyDescent="0.25">
      <c r="A386" s="380" t="s">
        <v>261</v>
      </c>
      <c r="B386" s="383">
        <f t="shared" ref="B386:B395" si="348">+STDEV(B329:R329)</f>
        <v>1.2490688903867526E-2</v>
      </c>
      <c r="C386" s="383">
        <f t="shared" ref="C386:C395" si="349">+STDEV(S329:AL329)</f>
        <v>6.0494036966306751E-3</v>
      </c>
      <c r="D386" s="381"/>
      <c r="E386" s="381">
        <f t="shared" ref="E386:E396" si="350">+AVERAGE(B329:R329)</f>
        <v>1.6292749130715323E-2</v>
      </c>
      <c r="F386" s="381">
        <f t="shared" ref="F386:F395" si="351">+AVERAGE(T329:AL329)</f>
        <v>4.7842362814694506E-2</v>
      </c>
      <c r="G386" s="381">
        <f t="shared" ref="G386:G395" si="352">+AVERAGE(AN329:BF329)</f>
        <v>0.10289955621358798</v>
      </c>
      <c r="H386" s="381">
        <f t="shared" ref="H386:H395" si="353">+AVERAGE(BH329:BZ329)</f>
        <v>0.20782410180551375</v>
      </c>
      <c r="I386" s="380"/>
      <c r="J386" s="380"/>
      <c r="K386" s="380"/>
      <c r="L386" s="380"/>
      <c r="M386" s="380"/>
      <c r="N386" s="380"/>
      <c r="O386" s="380"/>
      <c r="P386" s="380"/>
      <c r="Q386" s="380"/>
      <c r="R386" s="380">
        <f t="shared" ref="R386:R395" si="354">+AVERAGE(AF329:AX329)</f>
        <v>6.7190513628560516E-2</v>
      </c>
      <c r="S386" s="380"/>
      <c r="T386" s="380"/>
      <c r="U386" s="380"/>
      <c r="V386" s="380"/>
      <c r="W386" s="380"/>
      <c r="X386" s="380"/>
      <c r="Y386" s="380"/>
      <c r="Z386" s="380"/>
      <c r="AA386" s="380"/>
      <c r="AB386" s="380"/>
      <c r="AC386" s="380"/>
      <c r="AD386" s="380"/>
      <c r="AE386" s="380"/>
      <c r="AF386" s="380"/>
      <c r="AG386" s="380"/>
      <c r="AH386" s="380"/>
      <c r="AI386" s="380"/>
      <c r="AJ386" s="380"/>
      <c r="AK386" s="380"/>
      <c r="AL386" s="380"/>
      <c r="AM386" s="380"/>
      <c r="AN386" s="380"/>
      <c r="AO386" s="380"/>
      <c r="AP386" s="380"/>
      <c r="AQ386" s="380"/>
      <c r="AR386" s="380"/>
      <c r="AS386" s="380"/>
      <c r="AT386" s="380"/>
      <c r="AU386" s="380"/>
      <c r="AV386" s="380"/>
      <c r="AW386" s="380"/>
      <c r="AX386" s="380"/>
      <c r="AY386" s="380"/>
      <c r="AZ386" s="380"/>
      <c r="BA386" s="380"/>
      <c r="BB386" s="380"/>
      <c r="BC386" s="380"/>
      <c r="BD386" s="380"/>
      <c r="BE386" s="380"/>
      <c r="BF386" s="380"/>
      <c r="BG386" s="380"/>
      <c r="BH386" s="380"/>
      <c r="BI386" s="380"/>
      <c r="BJ386" s="380"/>
      <c r="BK386" s="380"/>
      <c r="BL386" s="380"/>
      <c r="BM386" s="380"/>
      <c r="BN386" s="380"/>
      <c r="BO386" s="380"/>
      <c r="BP386" s="380"/>
      <c r="BQ386" s="380"/>
      <c r="BR386" s="380"/>
      <c r="BS386" s="380"/>
      <c r="BT386" s="380"/>
      <c r="BU386" s="380"/>
      <c r="BV386" s="380"/>
      <c r="BW386" s="380"/>
      <c r="BX386" s="380"/>
      <c r="BY386" s="380"/>
      <c r="BZ386" s="380"/>
      <c r="CA386" s="380"/>
      <c r="CB386" s="380"/>
      <c r="CC386" s="380"/>
      <c r="CD386" s="380"/>
    </row>
    <row r="387" spans="1:82" s="382" customFormat="1" ht="17.399999999999999" customHeight="1" x14ac:dyDescent="0.25">
      <c r="A387" s="380" t="s">
        <v>262</v>
      </c>
      <c r="B387" s="383">
        <f t="shared" si="348"/>
        <v>1.6606827423031129E-2</v>
      </c>
      <c r="C387" s="383">
        <f t="shared" si="349"/>
        <v>1.9504468666373245E-2</v>
      </c>
      <c r="D387" s="381"/>
      <c r="E387" s="381">
        <f t="shared" si="350"/>
        <v>2.2035750475184336E-2</v>
      </c>
      <c r="F387" s="381">
        <f t="shared" si="351"/>
        <v>7.6864141708984604E-2</v>
      </c>
      <c r="G387" s="381">
        <f t="shared" si="352"/>
        <v>-0.11761084119091421</v>
      </c>
      <c r="H387" s="381">
        <f t="shared" si="353"/>
        <v>-4.3023865342712075E-2</v>
      </c>
      <c r="I387" s="380"/>
      <c r="J387" s="380"/>
      <c r="K387" s="380"/>
      <c r="L387" s="380"/>
      <c r="M387" s="380"/>
      <c r="N387" s="380"/>
      <c r="O387" s="380"/>
      <c r="P387" s="380"/>
      <c r="Q387" s="380"/>
      <c r="R387" s="380">
        <f t="shared" si="354"/>
        <v>0.20707492471561786</v>
      </c>
      <c r="S387" s="380"/>
      <c r="T387" s="380"/>
      <c r="U387" s="380"/>
      <c r="V387" s="380"/>
      <c r="W387" s="380"/>
      <c r="X387" s="380"/>
      <c r="Y387" s="380"/>
      <c r="Z387" s="380"/>
      <c r="AA387" s="380"/>
      <c r="AB387" s="380"/>
      <c r="AC387" s="380"/>
      <c r="AD387" s="380"/>
      <c r="AE387" s="380"/>
      <c r="AF387" s="380"/>
      <c r="AG387" s="380"/>
      <c r="AH387" s="380"/>
      <c r="AI387" s="380"/>
      <c r="AJ387" s="380"/>
      <c r="AK387" s="380"/>
      <c r="AL387" s="380"/>
      <c r="AM387" s="380"/>
      <c r="AN387" s="380"/>
      <c r="AO387" s="380"/>
      <c r="AP387" s="380"/>
      <c r="AQ387" s="380"/>
      <c r="AR387" s="380"/>
      <c r="AS387" s="380"/>
      <c r="AT387" s="380"/>
      <c r="AU387" s="380"/>
      <c r="AV387" s="380"/>
      <c r="AW387" s="380"/>
      <c r="AX387" s="380"/>
      <c r="AY387" s="380"/>
      <c r="AZ387" s="380"/>
      <c r="BA387" s="380"/>
      <c r="BB387" s="380"/>
      <c r="BC387" s="380"/>
      <c r="BD387" s="380"/>
      <c r="BE387" s="380"/>
      <c r="BF387" s="380"/>
      <c r="BG387" s="380"/>
      <c r="BH387" s="380"/>
      <c r="BI387" s="380"/>
      <c r="BJ387" s="380"/>
      <c r="BK387" s="380"/>
      <c r="BL387" s="380"/>
      <c r="BM387" s="380"/>
      <c r="BN387" s="380"/>
      <c r="BO387" s="380"/>
      <c r="BP387" s="380"/>
      <c r="BQ387" s="380"/>
      <c r="BR387" s="380"/>
      <c r="BS387" s="380"/>
      <c r="BT387" s="380"/>
      <c r="BU387" s="380"/>
      <c r="BV387" s="380"/>
      <c r="BW387" s="380"/>
      <c r="BX387" s="380"/>
      <c r="BY387" s="380"/>
      <c r="BZ387" s="380"/>
      <c r="CA387" s="380"/>
      <c r="CB387" s="380"/>
      <c r="CC387" s="380"/>
      <c r="CD387" s="380"/>
    </row>
    <row r="388" spans="1:82" s="382" customFormat="1" ht="17.399999999999999" customHeight="1" x14ac:dyDescent="0.25">
      <c r="A388" s="380" t="s">
        <v>263</v>
      </c>
      <c r="B388" s="383">
        <f t="shared" si="348"/>
        <v>3.5203168723384089E-2</v>
      </c>
      <c r="C388" s="383">
        <f t="shared" si="349"/>
        <v>0.62434385106230106</v>
      </c>
      <c r="D388" s="381"/>
      <c r="E388" s="381">
        <f t="shared" si="350"/>
        <v>4.8114122748073043E-2</v>
      </c>
      <c r="F388" s="381">
        <f t="shared" si="351"/>
        <v>3.2446005543512791E-3</v>
      </c>
      <c r="G388" s="381">
        <f t="shared" si="352"/>
        <v>7.1152280546254679E-2</v>
      </c>
      <c r="H388" s="381">
        <f t="shared" si="353"/>
        <v>3.8301569721788216</v>
      </c>
      <c r="I388" s="380"/>
      <c r="J388" s="380"/>
      <c r="K388" s="380"/>
      <c r="L388" s="380"/>
      <c r="M388" s="380"/>
      <c r="N388" s="380"/>
      <c r="O388" s="380"/>
      <c r="P388" s="380"/>
      <c r="Q388" s="380"/>
      <c r="R388" s="380">
        <f t="shared" si="354"/>
        <v>-3.1632170016752503E-2</v>
      </c>
      <c r="S388" s="380"/>
      <c r="T388" s="380"/>
      <c r="U388" s="380"/>
      <c r="V388" s="380"/>
      <c r="W388" s="380"/>
      <c r="X388" s="380"/>
      <c r="Y388" s="380"/>
      <c r="Z388" s="380"/>
      <c r="AA388" s="380"/>
      <c r="AB388" s="380"/>
      <c r="AC388" s="380"/>
      <c r="AD388" s="380"/>
      <c r="AE388" s="380"/>
      <c r="AF388" s="380"/>
      <c r="AG388" s="380"/>
      <c r="AH388" s="380"/>
      <c r="AI388" s="380"/>
      <c r="AJ388" s="380"/>
      <c r="AK388" s="380"/>
      <c r="AL388" s="380"/>
      <c r="AM388" s="380"/>
      <c r="AN388" s="380"/>
      <c r="AO388" s="380"/>
      <c r="AP388" s="380"/>
      <c r="AQ388" s="380"/>
      <c r="AR388" s="380"/>
      <c r="AS388" s="380"/>
      <c r="AT388" s="380"/>
      <c r="AU388" s="380"/>
      <c r="AV388" s="380"/>
      <c r="AW388" s="380"/>
      <c r="AX388" s="380"/>
      <c r="AY388" s="380"/>
      <c r="AZ388" s="380"/>
      <c r="BA388" s="380"/>
      <c r="BB388" s="380"/>
      <c r="BC388" s="380"/>
      <c r="BD388" s="380"/>
      <c r="BE388" s="380"/>
      <c r="BF388" s="380"/>
      <c r="BG388" s="380"/>
      <c r="BH388" s="380"/>
      <c r="BI388" s="380"/>
      <c r="BJ388" s="380"/>
      <c r="BK388" s="380"/>
      <c r="BL388" s="380"/>
      <c r="BM388" s="380"/>
      <c r="BN388" s="380"/>
      <c r="BO388" s="380"/>
      <c r="BP388" s="380"/>
      <c r="BQ388" s="380"/>
      <c r="BR388" s="380"/>
      <c r="BS388" s="380"/>
      <c r="BT388" s="380"/>
      <c r="BU388" s="380"/>
      <c r="BV388" s="380"/>
      <c r="BW388" s="380"/>
      <c r="BX388" s="380"/>
      <c r="BY388" s="380"/>
      <c r="BZ388" s="380"/>
      <c r="CA388" s="380"/>
      <c r="CB388" s="380"/>
      <c r="CC388" s="380"/>
      <c r="CD388" s="380"/>
    </row>
    <row r="389" spans="1:82" s="382" customFormat="1" ht="17.399999999999999" customHeight="1" x14ac:dyDescent="0.25">
      <c r="A389" s="380" t="s">
        <v>264</v>
      </c>
      <c r="B389" s="383">
        <f t="shared" si="348"/>
        <v>6.8594251279143648E-2</v>
      </c>
      <c r="C389" s="383">
        <f t="shared" si="349"/>
        <v>2.1904427428116615</v>
      </c>
      <c r="D389" s="381"/>
      <c r="E389" s="381">
        <f t="shared" si="350"/>
        <v>8.5945499139221601E-2</v>
      </c>
      <c r="F389" s="381">
        <f t="shared" si="351"/>
        <v>0.57506622833283416</v>
      </c>
      <c r="G389" s="381">
        <f t="shared" si="352"/>
        <v>0.12407681918120328</v>
      </c>
      <c r="H389" s="381" t="e">
        <f t="shared" si="353"/>
        <v>#DIV/0!</v>
      </c>
      <c r="I389" s="380"/>
      <c r="J389" s="380"/>
      <c r="K389" s="380"/>
      <c r="L389" s="380"/>
      <c r="M389" s="380"/>
      <c r="N389" s="380"/>
      <c r="O389" s="380"/>
      <c r="P389" s="380"/>
      <c r="Q389" s="380"/>
      <c r="R389" s="380">
        <f t="shared" si="354"/>
        <v>6.2728375592760829E-2</v>
      </c>
      <c r="S389" s="380"/>
      <c r="T389" s="380"/>
      <c r="U389" s="380"/>
      <c r="V389" s="380"/>
      <c r="W389" s="380"/>
      <c r="X389" s="380"/>
      <c r="Y389" s="380"/>
      <c r="Z389" s="380"/>
      <c r="AA389" s="380"/>
      <c r="AB389" s="380"/>
      <c r="AC389" s="380"/>
      <c r="AD389" s="380"/>
      <c r="AE389" s="380"/>
      <c r="AF389" s="380"/>
      <c r="AG389" s="380"/>
      <c r="AH389" s="380"/>
      <c r="AI389" s="380"/>
      <c r="AJ389" s="380"/>
      <c r="AK389" s="380"/>
      <c r="AL389" s="380"/>
      <c r="AM389" s="380"/>
      <c r="AN389" s="380"/>
      <c r="AO389" s="380"/>
      <c r="AP389" s="380"/>
      <c r="AQ389" s="380"/>
      <c r="AR389" s="380"/>
      <c r="AS389" s="380"/>
      <c r="AT389" s="380"/>
      <c r="AU389" s="380"/>
      <c r="AV389" s="380"/>
      <c r="AW389" s="380"/>
      <c r="AX389" s="380"/>
      <c r="AY389" s="380"/>
      <c r="AZ389" s="380"/>
      <c r="BA389" s="380"/>
      <c r="BB389" s="380"/>
      <c r="BC389" s="380"/>
      <c r="BD389" s="380"/>
      <c r="BE389" s="380"/>
      <c r="BF389" s="380"/>
      <c r="BG389" s="380"/>
      <c r="BH389" s="380"/>
      <c r="BI389" s="380"/>
      <c r="BJ389" s="380"/>
      <c r="BK389" s="380"/>
      <c r="BL389" s="380"/>
      <c r="BM389" s="380"/>
      <c r="BN389" s="380"/>
      <c r="BO389" s="380"/>
      <c r="BP389" s="380"/>
      <c r="BQ389" s="380"/>
      <c r="BR389" s="380"/>
      <c r="BS389" s="380"/>
      <c r="BT389" s="380"/>
      <c r="BU389" s="380"/>
      <c r="BV389" s="380"/>
      <c r="BW389" s="380"/>
      <c r="BX389" s="380"/>
      <c r="BY389" s="380"/>
      <c r="BZ389" s="380"/>
      <c r="CA389" s="380"/>
      <c r="CB389" s="380"/>
      <c r="CC389" s="380"/>
      <c r="CD389" s="380"/>
    </row>
    <row r="390" spans="1:82" s="382" customFormat="1" ht="17.399999999999999" customHeight="1" x14ac:dyDescent="0.25">
      <c r="A390" s="380" t="s">
        <v>265</v>
      </c>
      <c r="B390" s="383">
        <f t="shared" si="348"/>
        <v>4.7299996181655278E-3</v>
      </c>
      <c r="C390" s="383">
        <f t="shared" si="349"/>
        <v>5.5149584530146964E-3</v>
      </c>
      <c r="D390" s="381"/>
      <c r="E390" s="381">
        <f t="shared" si="350"/>
        <v>5.4992929159682442E-3</v>
      </c>
      <c r="F390" s="381">
        <f t="shared" si="351"/>
        <v>2.5461533299810445E-2</v>
      </c>
      <c r="G390" s="381">
        <f t="shared" si="352"/>
        <v>5.2999956768852594E-2</v>
      </c>
      <c r="H390" s="381">
        <f t="shared" si="353"/>
        <v>8.5925642798616253E-2</v>
      </c>
      <c r="I390" s="380"/>
      <c r="J390" s="380"/>
      <c r="K390" s="380"/>
      <c r="L390" s="380"/>
      <c r="M390" s="380"/>
      <c r="N390" s="380"/>
      <c r="O390" s="380"/>
      <c r="P390" s="380"/>
      <c r="Q390" s="380"/>
      <c r="R390" s="380">
        <f t="shared" si="354"/>
        <v>4.0007121048089622E-2</v>
      </c>
      <c r="S390" s="380"/>
      <c r="T390" s="380"/>
      <c r="U390" s="380"/>
      <c r="V390" s="380"/>
      <c r="W390" s="380"/>
      <c r="X390" s="380"/>
      <c r="Y390" s="380"/>
      <c r="Z390" s="380"/>
      <c r="AA390" s="380"/>
      <c r="AB390" s="380"/>
      <c r="AC390" s="380"/>
      <c r="AD390" s="380"/>
      <c r="AE390" s="380"/>
      <c r="AF390" s="380"/>
      <c r="AG390" s="380"/>
      <c r="AH390" s="380"/>
      <c r="AI390" s="380"/>
      <c r="AJ390" s="380"/>
      <c r="AK390" s="380"/>
      <c r="AL390" s="380"/>
      <c r="AM390" s="380"/>
      <c r="AN390" s="380"/>
      <c r="AO390" s="380"/>
      <c r="AP390" s="380"/>
      <c r="AQ390" s="380"/>
      <c r="AR390" s="380"/>
      <c r="AS390" s="380"/>
      <c r="AT390" s="380"/>
      <c r="AU390" s="380"/>
      <c r="AV390" s="380"/>
      <c r="AW390" s="380"/>
      <c r="AX390" s="380"/>
      <c r="AY390" s="380"/>
      <c r="AZ390" s="380"/>
      <c r="BA390" s="380"/>
      <c r="BB390" s="380"/>
      <c r="BC390" s="380"/>
      <c r="BD390" s="380"/>
      <c r="BE390" s="380"/>
      <c r="BF390" s="380"/>
      <c r="BG390" s="380"/>
      <c r="BH390" s="380"/>
      <c r="BI390" s="380"/>
      <c r="BJ390" s="380"/>
      <c r="BK390" s="380"/>
      <c r="BL390" s="380"/>
      <c r="BM390" s="380"/>
      <c r="BN390" s="380"/>
      <c r="BO390" s="380"/>
      <c r="BP390" s="380"/>
      <c r="BQ390" s="380"/>
      <c r="BR390" s="380"/>
      <c r="BS390" s="380"/>
      <c r="BT390" s="380"/>
      <c r="BU390" s="380"/>
      <c r="BV390" s="380"/>
      <c r="BW390" s="380"/>
      <c r="BX390" s="380"/>
      <c r="BY390" s="380"/>
      <c r="BZ390" s="380"/>
      <c r="CA390" s="380"/>
      <c r="CB390" s="380"/>
      <c r="CC390" s="380"/>
      <c r="CD390" s="380"/>
    </row>
    <row r="391" spans="1:82" s="382" customFormat="1" ht="17.399999999999999" customHeight="1" x14ac:dyDescent="0.25">
      <c r="A391" s="380" t="s">
        <v>266</v>
      </c>
      <c r="B391" s="383">
        <f t="shared" si="348"/>
        <v>1.0554430286868153E-2</v>
      </c>
      <c r="C391" s="383">
        <f t="shared" si="349"/>
        <v>1.8895713211652215E-2</v>
      </c>
      <c r="D391" s="381"/>
      <c r="E391" s="381">
        <f t="shared" si="350"/>
        <v>1.4125947593308123E-2</v>
      </c>
      <c r="F391" s="381">
        <f t="shared" si="351"/>
        <v>5.3194533039489157E-2</v>
      </c>
      <c r="G391" s="381">
        <f t="shared" si="352"/>
        <v>0.36146844832595071</v>
      </c>
      <c r="H391" s="381">
        <f t="shared" si="353"/>
        <v>0.40292350658713477</v>
      </c>
      <c r="I391" s="380"/>
      <c r="J391" s="380"/>
      <c r="K391" s="380"/>
      <c r="L391" s="380"/>
      <c r="M391" s="380"/>
      <c r="N391" s="380"/>
      <c r="O391" s="380"/>
      <c r="P391" s="380"/>
      <c r="Q391" s="380"/>
      <c r="R391" s="380">
        <f t="shared" si="354"/>
        <v>0.1169613743990273</v>
      </c>
      <c r="S391" s="380"/>
      <c r="T391" s="380"/>
      <c r="U391" s="380"/>
      <c r="V391" s="380"/>
      <c r="W391" s="380"/>
      <c r="X391" s="380"/>
      <c r="Y391" s="380"/>
      <c r="Z391" s="380"/>
      <c r="AA391" s="380"/>
      <c r="AB391" s="380"/>
      <c r="AC391" s="380"/>
      <c r="AD391" s="380"/>
      <c r="AE391" s="380"/>
      <c r="AF391" s="380"/>
      <c r="AG391" s="380"/>
      <c r="AH391" s="380"/>
      <c r="AI391" s="380"/>
      <c r="AJ391" s="380"/>
      <c r="AK391" s="380"/>
      <c r="AL391" s="380"/>
      <c r="AM391" s="380"/>
      <c r="AN391" s="380"/>
      <c r="AO391" s="380"/>
      <c r="AP391" s="380"/>
      <c r="AQ391" s="380"/>
      <c r="AR391" s="380"/>
      <c r="AS391" s="380"/>
      <c r="AT391" s="380"/>
      <c r="AU391" s="380"/>
      <c r="AV391" s="380"/>
      <c r="AW391" s="380"/>
      <c r="AX391" s="380"/>
      <c r="AY391" s="380"/>
      <c r="AZ391" s="380"/>
      <c r="BA391" s="380"/>
      <c r="BB391" s="380"/>
      <c r="BC391" s="380"/>
      <c r="BD391" s="380"/>
      <c r="BE391" s="380"/>
      <c r="BF391" s="380"/>
      <c r="BG391" s="380"/>
      <c r="BH391" s="380"/>
      <c r="BI391" s="380"/>
      <c r="BJ391" s="380"/>
      <c r="BK391" s="380"/>
      <c r="BL391" s="380"/>
      <c r="BM391" s="380"/>
      <c r="BN391" s="380"/>
      <c r="BO391" s="380"/>
      <c r="BP391" s="380"/>
      <c r="BQ391" s="380"/>
      <c r="BR391" s="380"/>
      <c r="BS391" s="380"/>
      <c r="BT391" s="380"/>
      <c r="BU391" s="380"/>
      <c r="BV391" s="380"/>
      <c r="BW391" s="380"/>
      <c r="BX391" s="380"/>
      <c r="BY391" s="380"/>
      <c r="BZ391" s="380"/>
      <c r="CA391" s="380"/>
      <c r="CB391" s="380"/>
      <c r="CC391" s="380"/>
      <c r="CD391" s="380"/>
    </row>
    <row r="392" spans="1:82" s="382" customFormat="1" ht="17.399999999999999" customHeight="1" x14ac:dyDescent="0.25">
      <c r="A392" s="380" t="s">
        <v>267</v>
      </c>
      <c r="B392" s="383">
        <f t="shared" si="348"/>
        <v>1.3009261476896452E-2</v>
      </c>
      <c r="C392" s="383">
        <f t="shared" si="349"/>
        <v>9.9973004343281869E-3</v>
      </c>
      <c r="D392" s="381"/>
      <c r="E392" s="381">
        <f t="shared" si="350"/>
        <v>1.0206342416554728E-2</v>
      </c>
      <c r="F392" s="381">
        <f t="shared" si="351"/>
        <v>5.1503057486394298E-2</v>
      </c>
      <c r="G392" s="381">
        <f t="shared" si="352"/>
        <v>0.12448318415470337</v>
      </c>
      <c r="H392" s="381">
        <f t="shared" si="353"/>
        <v>0.31902629573517183</v>
      </c>
      <c r="I392" s="380"/>
      <c r="J392" s="380"/>
      <c r="K392" s="380"/>
      <c r="L392" s="380"/>
      <c r="M392" s="380"/>
      <c r="N392" s="380"/>
      <c r="O392" s="380"/>
      <c r="P392" s="380"/>
      <c r="Q392" s="380"/>
      <c r="R392" s="380">
        <f t="shared" si="354"/>
        <v>6.2976517981406507E-2</v>
      </c>
      <c r="S392" s="380"/>
      <c r="T392" s="380"/>
      <c r="U392" s="380"/>
      <c r="V392" s="380"/>
      <c r="W392" s="380"/>
      <c r="X392" s="380"/>
      <c r="Y392" s="380"/>
      <c r="Z392" s="380"/>
      <c r="AA392" s="380"/>
      <c r="AB392" s="380"/>
      <c r="AC392" s="380"/>
      <c r="AD392" s="380"/>
      <c r="AE392" s="380"/>
      <c r="AF392" s="380"/>
      <c r="AG392" s="380"/>
      <c r="AH392" s="380"/>
      <c r="AI392" s="380"/>
      <c r="AJ392" s="380"/>
      <c r="AK392" s="380"/>
      <c r="AL392" s="380"/>
      <c r="AM392" s="380"/>
      <c r="AN392" s="380"/>
      <c r="AO392" s="380"/>
      <c r="AP392" s="380"/>
      <c r="AQ392" s="380"/>
      <c r="AR392" s="380"/>
      <c r="AS392" s="380"/>
      <c r="AT392" s="380"/>
      <c r="AU392" s="380"/>
      <c r="AV392" s="380"/>
      <c r="AW392" s="380"/>
      <c r="AX392" s="380"/>
      <c r="AY392" s="380"/>
      <c r="AZ392" s="380"/>
      <c r="BA392" s="380"/>
      <c r="BB392" s="380"/>
      <c r="BC392" s="380"/>
      <c r="BD392" s="380"/>
      <c r="BE392" s="380"/>
      <c r="BF392" s="380"/>
      <c r="BG392" s="380"/>
      <c r="BH392" s="380"/>
      <c r="BI392" s="380"/>
      <c r="BJ392" s="380"/>
      <c r="BK392" s="380"/>
      <c r="BL392" s="380"/>
      <c r="BM392" s="380"/>
      <c r="BN392" s="380"/>
      <c r="BO392" s="380"/>
      <c r="BP392" s="380"/>
      <c r="BQ392" s="380"/>
      <c r="BR392" s="380"/>
      <c r="BS392" s="380"/>
      <c r="BT392" s="380"/>
      <c r="BU392" s="380"/>
      <c r="BV392" s="380"/>
      <c r="BW392" s="380"/>
      <c r="BX392" s="380"/>
      <c r="BY392" s="380"/>
      <c r="BZ392" s="380"/>
      <c r="CA392" s="380"/>
      <c r="CB392" s="380"/>
      <c r="CC392" s="380"/>
      <c r="CD392" s="380"/>
    </row>
    <row r="393" spans="1:82" s="382" customFormat="1" ht="17.399999999999999" customHeight="1" x14ac:dyDescent="0.25">
      <c r="A393" s="380" t="s">
        <v>268</v>
      </c>
      <c r="B393" s="383">
        <f t="shared" si="348"/>
        <v>5.3590694233025121E-3</v>
      </c>
      <c r="C393" s="383">
        <f t="shared" si="349"/>
        <v>1.3039996667678798E-3</v>
      </c>
      <c r="D393" s="381"/>
      <c r="E393" s="381">
        <f t="shared" si="350"/>
        <v>2.6819911101990078E-3</v>
      </c>
      <c r="F393" s="381">
        <f t="shared" si="351"/>
        <v>1.2093325543307717E-2</v>
      </c>
      <c r="G393" s="381">
        <f t="shared" si="352"/>
        <v>2.4118035242709817E-2</v>
      </c>
      <c r="H393" s="381">
        <f t="shared" si="353"/>
        <v>3.6885834757591822E-2</v>
      </c>
      <c r="I393" s="380"/>
      <c r="J393" s="380"/>
      <c r="K393" s="380"/>
      <c r="L393" s="380"/>
      <c r="M393" s="380"/>
      <c r="N393" s="380"/>
      <c r="O393" s="380"/>
      <c r="P393" s="380"/>
      <c r="Q393" s="380"/>
      <c r="R393" s="380">
        <f t="shared" si="354"/>
        <v>1.6034147189034131E-2</v>
      </c>
      <c r="S393" s="380"/>
      <c r="T393" s="380"/>
      <c r="U393" s="380"/>
      <c r="V393" s="380"/>
      <c r="W393" s="380"/>
      <c r="X393" s="380"/>
      <c r="Y393" s="380"/>
      <c r="Z393" s="380"/>
      <c r="AA393" s="380"/>
      <c r="AB393" s="380"/>
      <c r="AC393" s="380"/>
      <c r="AD393" s="380"/>
      <c r="AE393" s="380"/>
      <c r="AF393" s="380"/>
      <c r="AG393" s="380"/>
      <c r="AH393" s="380"/>
      <c r="AI393" s="380"/>
      <c r="AJ393" s="380"/>
      <c r="AK393" s="380"/>
      <c r="AL393" s="380"/>
      <c r="AM393" s="380"/>
      <c r="AN393" s="380"/>
      <c r="AO393" s="380"/>
      <c r="AP393" s="380"/>
      <c r="AQ393" s="380"/>
      <c r="AR393" s="380"/>
      <c r="AS393" s="380"/>
      <c r="AT393" s="380"/>
      <c r="AU393" s="380"/>
      <c r="AV393" s="380"/>
      <c r="AW393" s="380"/>
      <c r="AX393" s="380"/>
      <c r="AY393" s="380"/>
      <c r="AZ393" s="380"/>
      <c r="BA393" s="380"/>
      <c r="BB393" s="380"/>
      <c r="BC393" s="380"/>
      <c r="BD393" s="380"/>
      <c r="BE393" s="380"/>
      <c r="BF393" s="380"/>
      <c r="BG393" s="380"/>
      <c r="BH393" s="380"/>
      <c r="BI393" s="380"/>
      <c r="BJ393" s="380"/>
      <c r="BK393" s="380"/>
      <c r="BL393" s="380"/>
      <c r="BM393" s="380"/>
      <c r="BN393" s="380"/>
      <c r="BO393" s="380"/>
      <c r="BP393" s="380"/>
      <c r="BQ393" s="380"/>
      <c r="BR393" s="380"/>
      <c r="BS393" s="380"/>
      <c r="BT393" s="380"/>
      <c r="BU393" s="380"/>
      <c r="BV393" s="380"/>
      <c r="BW393" s="380"/>
      <c r="BX393" s="380"/>
      <c r="BY393" s="380"/>
      <c r="BZ393" s="380"/>
      <c r="CA393" s="380"/>
      <c r="CB393" s="380"/>
      <c r="CC393" s="380"/>
      <c r="CD393" s="380"/>
    </row>
    <row r="394" spans="1:82" s="382" customFormat="1" ht="17.399999999999999" customHeight="1" x14ac:dyDescent="0.25">
      <c r="A394" s="380" t="s">
        <v>269</v>
      </c>
      <c r="B394" s="383">
        <f t="shared" si="348"/>
        <v>6.5470238456019694E-3</v>
      </c>
      <c r="C394" s="383">
        <f t="shared" si="349"/>
        <v>5.5933375850553213E-3</v>
      </c>
      <c r="D394" s="381"/>
      <c r="E394" s="381">
        <f t="shared" si="350"/>
        <v>5.2427713582287299E-3</v>
      </c>
      <c r="F394" s="381">
        <f t="shared" si="351"/>
        <v>3.3080860087475072E-2</v>
      </c>
      <c r="G394" s="381">
        <f t="shared" si="352"/>
        <v>7.2233608498662394E-2</v>
      </c>
      <c r="H394" s="381">
        <f t="shared" si="353"/>
        <v>0.17612782371588603</v>
      </c>
      <c r="I394" s="380"/>
      <c r="J394" s="380"/>
      <c r="K394" s="380"/>
      <c r="L394" s="380"/>
      <c r="M394" s="380"/>
      <c r="N394" s="380"/>
      <c r="O394" s="380"/>
      <c r="P394" s="380"/>
      <c r="Q394" s="380"/>
      <c r="R394" s="380">
        <f t="shared" si="354"/>
        <v>4.8840213285759479E-2</v>
      </c>
      <c r="S394" s="380"/>
      <c r="T394" s="380"/>
      <c r="U394" s="380"/>
      <c r="V394" s="380"/>
      <c r="W394" s="380"/>
      <c r="X394" s="380"/>
      <c r="Y394" s="380"/>
      <c r="Z394" s="380"/>
      <c r="AA394" s="380"/>
      <c r="AB394" s="380"/>
      <c r="AC394" s="380"/>
      <c r="AD394" s="380"/>
      <c r="AE394" s="380"/>
      <c r="AF394" s="380"/>
      <c r="AG394" s="380"/>
      <c r="AH394" s="380"/>
      <c r="AI394" s="380"/>
      <c r="AJ394" s="380"/>
      <c r="AK394" s="380"/>
      <c r="AL394" s="380"/>
      <c r="AM394" s="380"/>
      <c r="AN394" s="380"/>
      <c r="AO394" s="380"/>
      <c r="AP394" s="380"/>
      <c r="AQ394" s="380"/>
      <c r="AR394" s="380"/>
      <c r="AS394" s="380"/>
      <c r="AT394" s="380"/>
      <c r="AU394" s="380"/>
      <c r="AV394" s="380"/>
      <c r="AW394" s="380"/>
      <c r="AX394" s="380"/>
      <c r="AY394" s="380"/>
      <c r="AZ394" s="380"/>
      <c r="BA394" s="380"/>
      <c r="BB394" s="380"/>
      <c r="BC394" s="380"/>
      <c r="BD394" s="380"/>
      <c r="BE394" s="380"/>
      <c r="BF394" s="380"/>
      <c r="BG394" s="380"/>
      <c r="BH394" s="380"/>
      <c r="BI394" s="380"/>
      <c r="BJ394" s="380"/>
      <c r="BK394" s="380"/>
      <c r="BL394" s="380"/>
      <c r="BM394" s="380"/>
      <c r="BN394" s="380"/>
      <c r="BO394" s="380"/>
      <c r="BP394" s="380"/>
      <c r="BQ394" s="380"/>
      <c r="BR394" s="380"/>
      <c r="BS394" s="380"/>
      <c r="BT394" s="380"/>
      <c r="BU394" s="380"/>
      <c r="BV394" s="380"/>
      <c r="BW394" s="380"/>
      <c r="BX394" s="380"/>
      <c r="BY394" s="380"/>
      <c r="BZ394" s="380"/>
      <c r="CA394" s="380"/>
      <c r="CB394" s="380"/>
      <c r="CC394" s="380"/>
      <c r="CD394" s="380"/>
    </row>
    <row r="395" spans="1:82" s="382" customFormat="1" ht="17.399999999999999" customHeight="1" x14ac:dyDescent="0.25">
      <c r="A395" s="380" t="s">
        <v>270</v>
      </c>
      <c r="B395" s="383">
        <f t="shared" si="348"/>
        <v>1.1713391964343454E-2</v>
      </c>
      <c r="C395" s="383">
        <f t="shared" si="349"/>
        <v>5.5475340584651743E-3</v>
      </c>
      <c r="D395" s="381"/>
      <c r="E395" s="381">
        <f t="shared" si="350"/>
        <v>1.4035509586765308E-2</v>
      </c>
      <c r="F395" s="381">
        <f t="shared" si="351"/>
        <v>4.6788764135259613E-2</v>
      </c>
      <c r="G395" s="381">
        <f t="shared" si="352"/>
        <v>9.4988815610616284E-2</v>
      </c>
      <c r="H395" s="381">
        <f t="shared" si="353"/>
        <v>0.20673594990027486</v>
      </c>
      <c r="I395" s="380"/>
      <c r="J395" s="380"/>
      <c r="K395" s="380"/>
      <c r="L395" s="380"/>
      <c r="M395" s="380"/>
      <c r="N395" s="380"/>
      <c r="O395" s="380"/>
      <c r="P395" s="380"/>
      <c r="Q395" s="380"/>
      <c r="R395" s="380">
        <f t="shared" si="354"/>
        <v>6.4724334572158981E-2</v>
      </c>
      <c r="S395" s="380"/>
      <c r="T395" s="380"/>
      <c r="U395" s="380"/>
      <c r="V395" s="380"/>
      <c r="W395" s="380"/>
      <c r="X395" s="380"/>
      <c r="Y395" s="380"/>
      <c r="Z395" s="380"/>
      <c r="AA395" s="380"/>
      <c r="AB395" s="380"/>
      <c r="AC395" s="380"/>
      <c r="AD395" s="380"/>
      <c r="AE395" s="380"/>
      <c r="AF395" s="380"/>
      <c r="AG395" s="380"/>
      <c r="AH395" s="380"/>
      <c r="AI395" s="380"/>
      <c r="AJ395" s="380"/>
      <c r="AK395" s="380"/>
      <c r="AL395" s="380"/>
      <c r="AM395" s="380"/>
      <c r="AN395" s="380"/>
      <c r="AO395" s="380"/>
      <c r="AP395" s="380"/>
      <c r="AQ395" s="380"/>
      <c r="AR395" s="380"/>
      <c r="AS395" s="380"/>
      <c r="AT395" s="380"/>
      <c r="AU395" s="380"/>
      <c r="AV395" s="380"/>
      <c r="AW395" s="380"/>
      <c r="AX395" s="380"/>
      <c r="AY395" s="380"/>
      <c r="AZ395" s="380"/>
      <c r="BA395" s="380"/>
      <c r="BB395" s="380"/>
      <c r="BC395" s="380"/>
      <c r="BD395" s="380"/>
      <c r="BE395" s="380"/>
      <c r="BF395" s="380"/>
      <c r="BG395" s="380"/>
      <c r="BH395" s="380"/>
      <c r="BI395" s="380"/>
      <c r="BJ395" s="380"/>
      <c r="BK395" s="380"/>
      <c r="BL395" s="380"/>
      <c r="BM395" s="380"/>
      <c r="BN395" s="380"/>
      <c r="BO395" s="380"/>
      <c r="BP395" s="380"/>
      <c r="BQ395" s="380"/>
      <c r="BR395" s="380"/>
      <c r="BS395" s="380"/>
      <c r="BT395" s="380"/>
      <c r="BU395" s="380"/>
      <c r="BV395" s="380"/>
      <c r="BW395" s="380"/>
      <c r="BX395" s="380"/>
      <c r="BY395" s="380"/>
      <c r="BZ395" s="380"/>
      <c r="CA395" s="380"/>
      <c r="CB395" s="380"/>
      <c r="CC395" s="380"/>
      <c r="CD395" s="380"/>
    </row>
    <row r="396" spans="1:82" s="382" customFormat="1" ht="17.399999999999999" customHeight="1" x14ac:dyDescent="0.25">
      <c r="A396" s="380" t="s">
        <v>308</v>
      </c>
      <c r="B396" s="380"/>
      <c r="C396" s="380"/>
      <c r="D396" s="381"/>
      <c r="E396" s="381">
        <f t="shared" si="350"/>
        <v>-2.1939450256525106E-10</v>
      </c>
      <c r="F396" s="381"/>
      <c r="G396" s="381"/>
      <c r="H396" s="381"/>
      <c r="I396" s="380"/>
      <c r="J396" s="380"/>
      <c r="K396" s="380"/>
      <c r="L396" s="380"/>
      <c r="M396" s="380"/>
      <c r="N396" s="380"/>
      <c r="O396" s="380"/>
      <c r="P396" s="380"/>
      <c r="Q396" s="380"/>
      <c r="R396" s="380"/>
      <c r="S396" s="380"/>
      <c r="T396" s="380"/>
      <c r="U396" s="380"/>
      <c r="V396" s="380"/>
      <c r="W396" s="380"/>
      <c r="X396" s="380"/>
      <c r="Y396" s="380"/>
      <c r="Z396" s="380"/>
      <c r="AA396" s="380"/>
      <c r="AB396" s="380"/>
      <c r="AC396" s="380"/>
      <c r="AD396" s="380"/>
      <c r="AE396" s="380"/>
      <c r="AF396" s="380"/>
      <c r="AG396" s="380"/>
      <c r="AH396" s="380"/>
      <c r="AI396" s="380"/>
      <c r="AJ396" s="380"/>
      <c r="AK396" s="380"/>
      <c r="AL396" s="380"/>
      <c r="AM396" s="380"/>
      <c r="AN396" s="380"/>
      <c r="AO396" s="380"/>
      <c r="AP396" s="380"/>
      <c r="AQ396" s="380"/>
      <c r="AR396" s="380"/>
      <c r="AS396" s="380"/>
      <c r="AT396" s="380"/>
      <c r="AU396" s="380"/>
      <c r="AV396" s="380"/>
      <c r="AW396" s="380"/>
      <c r="AX396" s="380"/>
      <c r="AY396" s="380"/>
      <c r="AZ396" s="380"/>
      <c r="BA396" s="380"/>
      <c r="BB396" s="380"/>
      <c r="BC396" s="380"/>
      <c r="BD396" s="380"/>
      <c r="BE396" s="380"/>
      <c r="BF396" s="380"/>
      <c r="BG396" s="380"/>
      <c r="BH396" s="380"/>
      <c r="BI396" s="380"/>
      <c r="BJ396" s="380"/>
      <c r="BK396" s="380"/>
      <c r="BL396" s="380"/>
      <c r="BM396" s="380"/>
      <c r="BN396" s="380"/>
      <c r="BO396" s="380"/>
      <c r="BP396" s="380"/>
      <c r="BQ396" s="380"/>
      <c r="BR396" s="380"/>
      <c r="BS396" s="380"/>
      <c r="BT396" s="380"/>
      <c r="BU396" s="380"/>
      <c r="BV396" s="380"/>
      <c r="BW396" s="380"/>
      <c r="BX396" s="380"/>
      <c r="BY396" s="380"/>
      <c r="BZ396" s="380"/>
      <c r="CA396" s="380"/>
      <c r="CB396" s="380"/>
      <c r="CC396" s="380"/>
      <c r="CD396" s="380"/>
    </row>
    <row r="397" spans="1:82" ht="17.399999999999999" customHeight="1" x14ac:dyDescent="0.25">
      <c r="A397" s="229" t="s">
        <v>271</v>
      </c>
      <c r="B397" s="229"/>
      <c r="C397" s="229"/>
      <c r="D397" s="168"/>
      <c r="E397" s="168"/>
      <c r="F397" s="168"/>
      <c r="G397" s="168"/>
      <c r="H397" s="168"/>
      <c r="I397" s="229"/>
      <c r="J397" s="229"/>
      <c r="K397" s="229"/>
      <c r="L397" s="229"/>
      <c r="M397" s="229"/>
      <c r="N397" s="229"/>
      <c r="O397" s="229"/>
      <c r="P397" s="229"/>
      <c r="Q397" s="229"/>
      <c r="R397" s="252"/>
      <c r="S397" s="229"/>
      <c r="T397" s="229"/>
      <c r="U397" s="229"/>
      <c r="V397" s="229"/>
      <c r="W397" s="229"/>
      <c r="X397" s="229"/>
      <c r="Y397" s="229"/>
      <c r="Z397" s="229"/>
      <c r="AA397" s="229"/>
      <c r="AB397" s="229"/>
      <c r="AC397" s="229"/>
      <c r="AD397" s="229"/>
      <c r="AE397" s="229"/>
      <c r="AF397" s="229"/>
      <c r="AG397" s="229"/>
      <c r="AH397" s="229"/>
      <c r="AI397" s="229"/>
      <c r="AJ397" s="229"/>
      <c r="AK397" s="229"/>
      <c r="AL397" s="229"/>
      <c r="AM397" s="229"/>
      <c r="AN397" s="229"/>
      <c r="AO397" s="229"/>
      <c r="AP397" s="229"/>
      <c r="AQ397" s="229"/>
      <c r="AR397" s="229"/>
      <c r="AS397" s="229"/>
      <c r="AT397" s="229"/>
      <c r="AU397" s="229"/>
      <c r="AV397" s="229"/>
      <c r="AW397" s="229"/>
      <c r="AX397" s="229"/>
      <c r="AY397" s="229"/>
      <c r="AZ397" s="229"/>
      <c r="BA397" s="229"/>
      <c r="BB397" s="229"/>
      <c r="BC397" s="229"/>
      <c r="BD397" s="229"/>
      <c r="BE397" s="229"/>
      <c r="BF397" s="229"/>
      <c r="BG397" s="229"/>
      <c r="BH397" s="229"/>
      <c r="BI397" s="229"/>
      <c r="BJ397" s="229"/>
      <c r="BK397" s="229"/>
      <c r="BL397" s="229"/>
      <c r="BM397" s="229"/>
      <c r="BN397" s="229"/>
      <c r="BO397" s="229"/>
      <c r="BP397" s="229"/>
      <c r="BQ397" s="229"/>
      <c r="BR397" s="229"/>
      <c r="BS397" s="229"/>
      <c r="BT397" s="229"/>
      <c r="BU397" s="229"/>
      <c r="BV397" s="229"/>
      <c r="BW397" s="229"/>
      <c r="BX397" s="229"/>
      <c r="BY397" s="229"/>
      <c r="BZ397" s="229"/>
      <c r="CA397" s="229"/>
      <c r="CB397" s="229"/>
      <c r="CC397" s="229"/>
      <c r="CD397" s="229"/>
    </row>
    <row r="398" spans="1:82" ht="17.399999999999999" customHeight="1" x14ac:dyDescent="0.25">
      <c r="A398" s="229" t="s">
        <v>287</v>
      </c>
      <c r="B398" s="229"/>
      <c r="C398" s="229"/>
      <c r="D398" s="168"/>
      <c r="E398" s="168"/>
      <c r="F398" s="168"/>
      <c r="G398" s="168"/>
      <c r="H398" s="168"/>
      <c r="I398" s="229"/>
      <c r="J398" s="229"/>
      <c r="K398" s="229"/>
      <c r="L398" s="229"/>
      <c r="M398" s="229"/>
      <c r="N398" s="229"/>
      <c r="O398" s="229"/>
      <c r="P398" s="229"/>
      <c r="Q398" s="229"/>
      <c r="R398" s="252"/>
      <c r="S398" s="229"/>
      <c r="T398" s="229"/>
      <c r="U398" s="229"/>
      <c r="V398" s="229"/>
      <c r="W398" s="229"/>
      <c r="X398" s="229"/>
      <c r="Y398" s="229"/>
      <c r="Z398" s="229"/>
      <c r="AA398" s="229"/>
      <c r="AB398" s="229"/>
      <c r="AC398" s="229"/>
      <c r="AD398" s="229"/>
      <c r="AE398" s="229"/>
      <c r="AF398" s="229"/>
      <c r="AG398" s="229"/>
      <c r="AH398" s="229"/>
      <c r="AI398" s="229"/>
      <c r="AJ398" s="229"/>
      <c r="AK398" s="229"/>
      <c r="AL398" s="229"/>
      <c r="AM398" s="229"/>
      <c r="AN398" s="229"/>
      <c r="AO398" s="229"/>
      <c r="AP398" s="229"/>
      <c r="AQ398" s="229"/>
      <c r="AR398" s="229"/>
      <c r="AS398" s="229"/>
      <c r="AT398" s="229"/>
      <c r="AU398" s="229"/>
      <c r="AV398" s="229"/>
      <c r="AW398" s="229"/>
      <c r="AX398" s="229"/>
      <c r="AY398" s="229"/>
      <c r="AZ398" s="229"/>
      <c r="BA398" s="229"/>
      <c r="BB398" s="229"/>
      <c r="BC398" s="229"/>
      <c r="BD398" s="229"/>
      <c r="BE398" s="229"/>
      <c r="BF398" s="229"/>
      <c r="BG398" s="229"/>
      <c r="BH398" s="229"/>
      <c r="BI398" s="229"/>
      <c r="BJ398" s="229"/>
      <c r="BK398" s="229"/>
      <c r="BL398" s="229"/>
      <c r="BM398" s="229"/>
      <c r="BN398" s="229"/>
      <c r="BO398" s="229"/>
      <c r="BP398" s="229"/>
      <c r="BQ398" s="229"/>
      <c r="BR398" s="229"/>
      <c r="BS398" s="229"/>
      <c r="BT398" s="229"/>
      <c r="BU398" s="229"/>
      <c r="BV398" s="229"/>
      <c r="BW398" s="229"/>
      <c r="BX398" s="229"/>
      <c r="BY398" s="229"/>
      <c r="BZ398" s="229"/>
      <c r="CA398" s="229"/>
      <c r="CB398" s="229"/>
      <c r="CC398" s="229"/>
      <c r="CD398" s="229"/>
    </row>
    <row r="399" spans="1:82" ht="17.399999999999999" customHeight="1" x14ac:dyDescent="0.25">
      <c r="A399" s="229" t="s">
        <v>297</v>
      </c>
      <c r="B399" s="229"/>
      <c r="C399" s="229"/>
      <c r="D399" s="168"/>
      <c r="E399" s="168"/>
      <c r="F399" s="168"/>
      <c r="G399" s="168"/>
      <c r="H399" s="168"/>
      <c r="I399" s="229"/>
      <c r="J399" s="229"/>
      <c r="K399" s="229"/>
      <c r="L399" s="229"/>
      <c r="M399" s="229"/>
      <c r="N399" s="229"/>
      <c r="O399" s="229"/>
      <c r="P399" s="229"/>
      <c r="Q399" s="229"/>
      <c r="R399" s="252"/>
      <c r="S399" s="229"/>
      <c r="T399" s="229"/>
      <c r="U399" s="229"/>
      <c r="V399" s="229"/>
      <c r="W399" s="229"/>
      <c r="X399" s="229"/>
      <c r="Y399" s="229"/>
      <c r="Z399" s="229"/>
      <c r="AA399" s="229"/>
      <c r="AB399" s="229"/>
      <c r="AC399" s="229"/>
      <c r="AD399" s="229"/>
      <c r="AE399" s="229"/>
      <c r="AF399" s="229"/>
      <c r="AG399" s="229"/>
      <c r="AH399" s="229"/>
      <c r="AI399" s="229"/>
      <c r="AJ399" s="229"/>
      <c r="AK399" s="229"/>
      <c r="AL399" s="229"/>
      <c r="AM399" s="229"/>
      <c r="AN399" s="229"/>
      <c r="AO399" s="229"/>
      <c r="AP399" s="229"/>
      <c r="AQ399" s="229"/>
      <c r="AR399" s="229"/>
      <c r="AS399" s="229"/>
      <c r="AT399" s="229"/>
      <c r="AU399" s="229"/>
      <c r="AV399" s="229"/>
      <c r="AW399" s="229"/>
      <c r="AX399" s="229"/>
      <c r="AY399" s="229"/>
      <c r="AZ399" s="229"/>
      <c r="BA399" s="229"/>
      <c r="BB399" s="229"/>
      <c r="BC399" s="229"/>
      <c r="BD399" s="229"/>
      <c r="BE399" s="229"/>
      <c r="BF399" s="229"/>
      <c r="BG399" s="229"/>
      <c r="BH399" s="229"/>
      <c r="BI399" s="229"/>
      <c r="BJ399" s="229"/>
      <c r="BK399" s="229"/>
      <c r="BL399" s="229"/>
      <c r="BM399" s="229"/>
      <c r="BN399" s="229"/>
      <c r="BO399" s="229"/>
      <c r="BP399" s="229"/>
      <c r="BQ399" s="229"/>
      <c r="BR399" s="229"/>
      <c r="BS399" s="229"/>
      <c r="BT399" s="229"/>
      <c r="BU399" s="229"/>
      <c r="BV399" s="229"/>
      <c r="BW399" s="229"/>
      <c r="BX399" s="229"/>
      <c r="BY399" s="229"/>
      <c r="BZ399" s="229"/>
      <c r="CA399" s="229"/>
      <c r="CB399" s="229"/>
      <c r="CC399" s="229"/>
      <c r="CD399" s="22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58FE-78DB-4F08-8CD4-EDC7C5B558D1}">
  <dimension ref="A1:CD399"/>
  <sheetViews>
    <sheetView zoomScaleNormal="100" workbookViewId="0">
      <pane xSplit="4" ySplit="3" topLeftCell="E338" activePane="bottomRight" state="frozen"/>
      <selection pane="topRight" activeCell="E1" sqref="E1"/>
      <selection pane="bottomLeft" activeCell="A4" sqref="A4"/>
      <selection pane="bottomRight" activeCell="A346" sqref="A346:XFD346"/>
    </sheetView>
  </sheetViews>
  <sheetFormatPr defaultColWidth="8.6640625" defaultRowHeight="15" x14ac:dyDescent="0.25"/>
  <cols>
    <col min="1" max="1" width="41.88671875" style="130" customWidth="1"/>
    <col min="2" max="2" width="12.109375" style="139" customWidth="1"/>
    <col min="3" max="3" width="12.109375" style="140" customWidth="1"/>
    <col min="4" max="4" width="12.33203125" style="143" customWidth="1"/>
    <col min="5" max="6" width="11.88671875" style="143" customWidth="1"/>
    <col min="7" max="7" width="12" style="143" customWidth="1"/>
    <col min="8" max="8" width="10.88671875" style="143" customWidth="1"/>
    <col min="9" max="9" width="13.21875" style="142" customWidth="1"/>
    <col min="10" max="10" width="11.21875" style="140" customWidth="1"/>
    <col min="11" max="17" width="0.77734375" style="140" customWidth="1"/>
    <col min="18" max="18" width="12.109375" style="315" customWidth="1"/>
    <col min="19" max="20" width="1" style="140" customWidth="1"/>
    <col min="21" max="27" width="0.44140625" style="140" customWidth="1"/>
    <col min="28" max="28" width="10.109375" style="140" customWidth="1"/>
    <col min="29" max="37" width="0.109375" style="140" customWidth="1"/>
    <col min="38" max="38" width="14.88671875" style="140" customWidth="1"/>
    <col min="39" max="57" width="0.109375" style="140" customWidth="1"/>
    <col min="58" max="58" width="15.5546875" style="140" customWidth="1"/>
    <col min="59" max="77" width="0.33203125" style="140" customWidth="1"/>
    <col min="78" max="79" width="10.21875" style="140" hidden="1" customWidth="1"/>
    <col min="80" max="80" width="13.6640625" style="140" customWidth="1"/>
    <col min="81" max="82" width="10.21875" style="140" customWidth="1"/>
    <col min="83" max="16384" width="8.6640625" style="140"/>
  </cols>
  <sheetData>
    <row r="1" spans="1:82" s="209" customFormat="1" ht="17.399999999999999" customHeight="1" x14ac:dyDescent="0.25">
      <c r="A1" s="363">
        <f>+D66</f>
        <v>3.1645967828808352E-4</v>
      </c>
      <c r="B1" s="209">
        <v>1</v>
      </c>
      <c r="C1" s="209">
        <v>2</v>
      </c>
      <c r="D1" s="209">
        <v>3</v>
      </c>
      <c r="E1" s="209">
        <v>4</v>
      </c>
      <c r="F1" s="209">
        <v>5</v>
      </c>
      <c r="G1" s="209">
        <v>6</v>
      </c>
      <c r="H1" s="209">
        <v>7</v>
      </c>
      <c r="I1" s="209">
        <v>8</v>
      </c>
      <c r="J1" s="209">
        <v>9</v>
      </c>
      <c r="K1" s="209">
        <v>10</v>
      </c>
      <c r="L1" s="209">
        <v>11</v>
      </c>
      <c r="M1" s="209">
        <v>12</v>
      </c>
      <c r="N1" s="209">
        <v>13</v>
      </c>
      <c r="O1" s="209">
        <v>14</v>
      </c>
      <c r="P1" s="209">
        <v>15</v>
      </c>
      <c r="Q1" s="209">
        <v>16</v>
      </c>
      <c r="R1" s="330">
        <v>17</v>
      </c>
      <c r="S1" s="209">
        <v>18</v>
      </c>
      <c r="T1" s="209">
        <v>19</v>
      </c>
      <c r="U1" s="209">
        <v>20</v>
      </c>
      <c r="V1" s="209">
        <v>21</v>
      </c>
      <c r="W1" s="209">
        <v>22</v>
      </c>
      <c r="X1" s="209">
        <v>23</v>
      </c>
      <c r="Y1" s="209">
        <v>24</v>
      </c>
      <c r="Z1" s="209">
        <v>25</v>
      </c>
      <c r="AA1" s="209">
        <v>26</v>
      </c>
      <c r="AB1" s="209">
        <v>27</v>
      </c>
      <c r="AC1" s="209">
        <v>28</v>
      </c>
      <c r="AD1" s="209">
        <v>29</v>
      </c>
      <c r="AE1" s="209">
        <v>30</v>
      </c>
      <c r="AF1" s="209">
        <v>31</v>
      </c>
      <c r="AG1" s="209">
        <v>32</v>
      </c>
      <c r="AH1" s="209">
        <v>33</v>
      </c>
      <c r="AI1" s="209">
        <v>34</v>
      </c>
      <c r="AJ1" s="209">
        <v>35</v>
      </c>
      <c r="AK1" s="209">
        <v>36</v>
      </c>
      <c r="AL1" s="209">
        <v>37</v>
      </c>
      <c r="AM1" s="209">
        <v>38</v>
      </c>
      <c r="AN1" s="209">
        <v>39</v>
      </c>
      <c r="AO1" s="209">
        <f t="shared" ref="AO1:CB1" si="0">+AN1+1</f>
        <v>40</v>
      </c>
      <c r="AP1" s="209">
        <f t="shared" si="0"/>
        <v>41</v>
      </c>
      <c r="AQ1" s="209">
        <f t="shared" si="0"/>
        <v>42</v>
      </c>
      <c r="AR1" s="209">
        <f t="shared" si="0"/>
        <v>43</v>
      </c>
      <c r="AS1" s="209">
        <f t="shared" si="0"/>
        <v>44</v>
      </c>
      <c r="AT1" s="209">
        <f t="shared" si="0"/>
        <v>45</v>
      </c>
      <c r="AU1" s="209">
        <f t="shared" si="0"/>
        <v>46</v>
      </c>
      <c r="AV1" s="209">
        <f t="shared" si="0"/>
        <v>47</v>
      </c>
      <c r="AW1" s="209">
        <f t="shared" si="0"/>
        <v>48</v>
      </c>
      <c r="AX1" s="209">
        <f t="shared" si="0"/>
        <v>49</v>
      </c>
      <c r="AY1" s="209">
        <f t="shared" si="0"/>
        <v>50</v>
      </c>
      <c r="AZ1" s="209">
        <f t="shared" si="0"/>
        <v>51</v>
      </c>
      <c r="BA1" s="209">
        <f t="shared" si="0"/>
        <v>52</v>
      </c>
      <c r="BB1" s="209">
        <f t="shared" si="0"/>
        <v>53</v>
      </c>
      <c r="BC1" s="209">
        <f t="shared" si="0"/>
        <v>54</v>
      </c>
      <c r="BD1" s="209">
        <f t="shared" si="0"/>
        <v>55</v>
      </c>
      <c r="BE1" s="209">
        <f t="shared" si="0"/>
        <v>56</v>
      </c>
      <c r="BF1" s="209">
        <f t="shared" si="0"/>
        <v>57</v>
      </c>
      <c r="BG1" s="209">
        <f t="shared" si="0"/>
        <v>58</v>
      </c>
      <c r="BH1" s="209">
        <f t="shared" si="0"/>
        <v>59</v>
      </c>
      <c r="BI1" s="209">
        <f t="shared" si="0"/>
        <v>60</v>
      </c>
      <c r="BJ1" s="209">
        <f t="shared" si="0"/>
        <v>61</v>
      </c>
      <c r="BK1" s="209">
        <f t="shared" si="0"/>
        <v>62</v>
      </c>
      <c r="BL1" s="209">
        <f t="shared" si="0"/>
        <v>63</v>
      </c>
      <c r="BM1" s="209">
        <f t="shared" si="0"/>
        <v>64</v>
      </c>
      <c r="BN1" s="209">
        <f t="shared" si="0"/>
        <v>65</v>
      </c>
      <c r="BO1" s="209">
        <f t="shared" si="0"/>
        <v>66</v>
      </c>
      <c r="BP1" s="209">
        <f t="shared" si="0"/>
        <v>67</v>
      </c>
      <c r="BQ1" s="209">
        <f t="shared" si="0"/>
        <v>68</v>
      </c>
      <c r="BR1" s="209">
        <f t="shared" si="0"/>
        <v>69</v>
      </c>
      <c r="BS1" s="209">
        <f t="shared" si="0"/>
        <v>70</v>
      </c>
      <c r="BT1" s="209">
        <f t="shared" si="0"/>
        <v>71</v>
      </c>
      <c r="BU1" s="209">
        <f t="shared" si="0"/>
        <v>72</v>
      </c>
      <c r="BV1" s="209">
        <f t="shared" si="0"/>
        <v>73</v>
      </c>
      <c r="BW1" s="209">
        <f t="shared" si="0"/>
        <v>74</v>
      </c>
      <c r="BX1" s="209">
        <f t="shared" si="0"/>
        <v>75</v>
      </c>
      <c r="BY1" s="209">
        <f t="shared" si="0"/>
        <v>76</v>
      </c>
      <c r="BZ1" s="209">
        <f t="shared" si="0"/>
        <v>77</v>
      </c>
      <c r="CA1" s="209">
        <f t="shared" si="0"/>
        <v>78</v>
      </c>
      <c r="CB1" s="209">
        <f t="shared" si="0"/>
        <v>79</v>
      </c>
      <c r="CC1" s="209">
        <f>+CB1+1</f>
        <v>80</v>
      </c>
      <c r="CD1" s="209">
        <f>+CC1+1</f>
        <v>81</v>
      </c>
    </row>
    <row r="2" spans="1:82" s="371" customFormat="1" ht="17.399999999999999" customHeight="1" x14ac:dyDescent="0.25">
      <c r="A2" s="370" t="s">
        <v>195</v>
      </c>
      <c r="B2" s="371">
        <v>2020</v>
      </c>
      <c r="C2" s="371">
        <f>+B2+Parameters!$B$14</f>
        <v>2025</v>
      </c>
      <c r="D2" s="371">
        <f>+C2+Parameters!$B$14</f>
        <v>2030</v>
      </c>
      <c r="E2" s="371">
        <f>+D2+Parameters!$B$14</f>
        <v>2035</v>
      </c>
      <c r="F2" s="371">
        <f>+E2+Parameters!$B$14</f>
        <v>2040</v>
      </c>
      <c r="G2" s="371">
        <f>+F2+Parameters!$B$14</f>
        <v>2045</v>
      </c>
      <c r="H2" s="371">
        <f>+G2+Parameters!$B$14</f>
        <v>2050</v>
      </c>
      <c r="I2" s="371">
        <f>+H2+Parameters!$B$14</f>
        <v>2055</v>
      </c>
      <c r="J2" s="371">
        <f>+I2+Parameters!$B$14</f>
        <v>2060</v>
      </c>
      <c r="K2" s="371">
        <f>+J2+Parameters!$B$14</f>
        <v>2065</v>
      </c>
      <c r="L2" s="371">
        <f>+K2+Parameters!$B$14</f>
        <v>2070</v>
      </c>
      <c r="M2" s="371">
        <f>+L2+Parameters!$B$14</f>
        <v>2075</v>
      </c>
      <c r="N2" s="371">
        <f>+M2+Parameters!$B$14</f>
        <v>2080</v>
      </c>
      <c r="O2" s="371">
        <f>+N2+Parameters!$B$14</f>
        <v>2085</v>
      </c>
      <c r="P2" s="371">
        <f>+O2+Parameters!$B$14</f>
        <v>2090</v>
      </c>
      <c r="Q2" s="371">
        <f>+P2+Parameters!$B$14</f>
        <v>2095</v>
      </c>
      <c r="R2" s="372">
        <f>+Q2+Parameters!$B$14</f>
        <v>2100</v>
      </c>
      <c r="S2" s="371">
        <f>+R2+Parameters!$B$14</f>
        <v>2105</v>
      </c>
      <c r="T2" s="371">
        <f>+S2+Parameters!$B$14</f>
        <v>2110</v>
      </c>
      <c r="U2" s="371">
        <f>+T2+Parameters!$B$14</f>
        <v>2115</v>
      </c>
      <c r="V2" s="371">
        <f>+U2+Parameters!$B$14</f>
        <v>2120</v>
      </c>
      <c r="W2" s="371">
        <f>+V2+Parameters!$B$14</f>
        <v>2125</v>
      </c>
      <c r="X2" s="371">
        <f>+W2+Parameters!$B$14</f>
        <v>2130</v>
      </c>
      <c r="Y2" s="371">
        <f>+X2+Parameters!$B$14</f>
        <v>2135</v>
      </c>
      <c r="Z2" s="371">
        <f>+Y2+Parameters!$B$14</f>
        <v>2140</v>
      </c>
      <c r="AA2" s="371">
        <f>+Z2+Parameters!$B$14</f>
        <v>2145</v>
      </c>
      <c r="AB2" s="371">
        <f>+AA2+Parameters!$B$14</f>
        <v>2150</v>
      </c>
      <c r="AC2" s="371">
        <f>+AB2+Parameters!$B$14</f>
        <v>2155</v>
      </c>
      <c r="AD2" s="371">
        <f>+AC2+Parameters!$B$14</f>
        <v>2160</v>
      </c>
      <c r="AE2" s="371">
        <f>+AD2+Parameters!$B$14</f>
        <v>2165</v>
      </c>
      <c r="AF2" s="371">
        <f>+AE2+Parameters!$B$14</f>
        <v>2170</v>
      </c>
      <c r="AG2" s="371">
        <f>+AF2+Parameters!$B$14</f>
        <v>2175</v>
      </c>
      <c r="AH2" s="371">
        <f>+AG2+Parameters!$B$14</f>
        <v>2180</v>
      </c>
      <c r="AI2" s="371">
        <f>+AH2+Parameters!$B$14</f>
        <v>2185</v>
      </c>
      <c r="AJ2" s="371">
        <f>+AI2+Parameters!$B$14</f>
        <v>2190</v>
      </c>
      <c r="AK2" s="371">
        <f>+AJ2+Parameters!$B$14</f>
        <v>2195</v>
      </c>
      <c r="AL2" s="371">
        <f>+AK2+Parameters!$B$14</f>
        <v>2200</v>
      </c>
      <c r="AM2" s="371">
        <f>+AL2+Parameters!$B$14</f>
        <v>2205</v>
      </c>
      <c r="AN2" s="371">
        <f>+AM2+Parameters!$B$14</f>
        <v>2210</v>
      </c>
      <c r="AO2" s="371">
        <f>+AN2+Parameters!$B$14</f>
        <v>2215</v>
      </c>
      <c r="AP2" s="371">
        <f>+AO2+Parameters!$B$14</f>
        <v>2220</v>
      </c>
      <c r="AQ2" s="371">
        <f>+AP2+Parameters!$B$14</f>
        <v>2225</v>
      </c>
      <c r="AR2" s="371">
        <f>+AQ2+Parameters!$B$14</f>
        <v>2230</v>
      </c>
      <c r="AS2" s="371">
        <f>+AR2+Parameters!$B$14</f>
        <v>2235</v>
      </c>
      <c r="AT2" s="371">
        <f>+AS2+Parameters!$B$14</f>
        <v>2240</v>
      </c>
      <c r="AU2" s="371">
        <f>+AT2+Parameters!$B$14</f>
        <v>2245</v>
      </c>
      <c r="AV2" s="371">
        <f>+AU2+Parameters!$B$14</f>
        <v>2250</v>
      </c>
      <c r="AW2" s="371">
        <f>+AV2+Parameters!$B$14</f>
        <v>2255</v>
      </c>
      <c r="AX2" s="371">
        <f>+AW2+Parameters!$B$14</f>
        <v>2260</v>
      </c>
      <c r="AY2" s="371">
        <f>+AX2+Parameters!$B$14</f>
        <v>2265</v>
      </c>
      <c r="AZ2" s="371">
        <f>+AY2+Parameters!$B$14</f>
        <v>2270</v>
      </c>
      <c r="BA2" s="371">
        <f>+AZ2+Parameters!$B$14</f>
        <v>2275</v>
      </c>
      <c r="BB2" s="371">
        <f>+BA2+Parameters!$B$14</f>
        <v>2280</v>
      </c>
      <c r="BC2" s="371">
        <f>+BB2+Parameters!$B$14</f>
        <v>2285</v>
      </c>
      <c r="BD2" s="371">
        <f>+BC2+Parameters!$B$14</f>
        <v>2290</v>
      </c>
      <c r="BE2" s="371">
        <f>+BD2+Parameters!$B$14</f>
        <v>2295</v>
      </c>
      <c r="BF2" s="371">
        <f>+BE2+Parameters!$B$14</f>
        <v>2300</v>
      </c>
      <c r="BG2" s="371">
        <f>+BF2+Parameters!$B$14</f>
        <v>2305</v>
      </c>
      <c r="BH2" s="371">
        <f>+BG2+Parameters!$B$14</f>
        <v>2310</v>
      </c>
      <c r="BI2" s="371">
        <f>+BH2+Parameters!$B$14</f>
        <v>2315</v>
      </c>
      <c r="BJ2" s="371">
        <f>+BI2+Parameters!$B$14</f>
        <v>2320</v>
      </c>
      <c r="BK2" s="371">
        <f>+BJ2+Parameters!$B$14</f>
        <v>2325</v>
      </c>
      <c r="BL2" s="371">
        <f>+BK2+Parameters!$B$14</f>
        <v>2330</v>
      </c>
      <c r="BM2" s="371">
        <f>+BL2+Parameters!$B$14</f>
        <v>2335</v>
      </c>
      <c r="BN2" s="371">
        <f>+BM2+Parameters!$B$14</f>
        <v>2340</v>
      </c>
      <c r="BO2" s="371">
        <f>+BN2+Parameters!$B$14</f>
        <v>2345</v>
      </c>
      <c r="BP2" s="371">
        <f>+BO2+Parameters!$B$14</f>
        <v>2350</v>
      </c>
      <c r="BQ2" s="371">
        <f>+BP2+Parameters!$B$14</f>
        <v>2355</v>
      </c>
      <c r="BR2" s="371">
        <f>+BQ2+Parameters!$B$14</f>
        <v>2360</v>
      </c>
      <c r="BS2" s="371">
        <f>+BR2+Parameters!$B$14</f>
        <v>2365</v>
      </c>
      <c r="BT2" s="371">
        <f>+BS2+Parameters!$B$14</f>
        <v>2370</v>
      </c>
      <c r="BU2" s="371">
        <f>+BT2+Parameters!$B$14</f>
        <v>2375</v>
      </c>
      <c r="BV2" s="371">
        <f>+BU2+Parameters!$B$14</f>
        <v>2380</v>
      </c>
      <c r="BW2" s="371">
        <f>+BV2+Parameters!$B$14</f>
        <v>2385</v>
      </c>
      <c r="BX2" s="371">
        <f>+BW2+Parameters!$B$14</f>
        <v>2390</v>
      </c>
      <c r="BY2" s="371">
        <f>+BX2+Parameters!$B$14</f>
        <v>2395</v>
      </c>
      <c r="BZ2" s="371">
        <f>+BY2+Parameters!$B$14</f>
        <v>2400</v>
      </c>
      <c r="CA2" s="371">
        <f>+BZ2+Parameters!$B$14</f>
        <v>2405</v>
      </c>
      <c r="CB2" s="371">
        <f>+CA2+Parameters!$B$14</f>
        <v>2410</v>
      </c>
      <c r="CC2" s="371">
        <f>+CB2+Parameters!$B$14</f>
        <v>2415</v>
      </c>
      <c r="CD2" s="371">
        <f>+CC2+Parameters!$B$14</f>
        <v>2420</v>
      </c>
    </row>
    <row r="3" spans="1:82" s="137" customFormat="1" ht="17.399999999999999" customHeight="1" x14ac:dyDescent="0.25">
      <c r="A3" s="94" t="s">
        <v>490</v>
      </c>
      <c r="B3" s="136"/>
      <c r="D3" s="347"/>
      <c r="E3" s="347"/>
      <c r="F3" s="347"/>
      <c r="G3" s="347"/>
      <c r="H3" s="347"/>
      <c r="I3" s="138"/>
      <c r="R3" s="314"/>
    </row>
    <row r="4" spans="1:82" ht="17.399999999999999" customHeight="1" thickBot="1" x14ac:dyDescent="0.3">
      <c r="A4" s="95" t="s">
        <v>410</v>
      </c>
      <c r="C4" s="140" t="s">
        <v>398</v>
      </c>
      <c r="D4" s="348"/>
      <c r="L4" s="143"/>
      <c r="M4" s="143"/>
      <c r="N4" s="143"/>
      <c r="O4" s="143"/>
      <c r="P4" s="143"/>
      <c r="Q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</row>
    <row r="5" spans="1:82" ht="17.399999999999999" customHeight="1" thickTop="1" x14ac:dyDescent="0.25">
      <c r="A5" s="96" t="s">
        <v>22</v>
      </c>
      <c r="B5" s="144">
        <f>+Parameters!B16</f>
        <v>0.3</v>
      </c>
      <c r="C5" s="140" t="s">
        <v>325</v>
      </c>
      <c r="D5" s="145"/>
      <c r="J5" s="143"/>
      <c r="K5" s="143"/>
      <c r="L5" s="143"/>
      <c r="M5" s="143"/>
      <c r="N5" s="143"/>
      <c r="O5" s="143"/>
      <c r="P5" s="143"/>
      <c r="Q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</row>
    <row r="6" spans="1:82" ht="17.399999999999999" customHeight="1" x14ac:dyDescent="0.25">
      <c r="A6" s="96" t="s">
        <v>45</v>
      </c>
      <c r="B6" s="144">
        <f>+Parameters!B17</f>
        <v>0.1</v>
      </c>
      <c r="C6" s="140" t="s">
        <v>399</v>
      </c>
      <c r="D6" s="167"/>
      <c r="J6" s="143"/>
      <c r="K6" s="143"/>
      <c r="L6" s="143"/>
      <c r="M6" s="143"/>
      <c r="N6" s="143"/>
      <c r="O6" s="143"/>
      <c r="P6" s="143"/>
      <c r="Q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</row>
    <row r="7" spans="1:82" ht="17.399999999999999" customHeight="1" x14ac:dyDescent="0.25">
      <c r="A7" s="96" t="s">
        <v>409</v>
      </c>
      <c r="B7" s="147">
        <f>+Parameters!B19</f>
        <v>135.69999999999999</v>
      </c>
      <c r="C7" s="143" t="s">
        <v>400</v>
      </c>
      <c r="D7" s="148"/>
      <c r="J7" s="143"/>
      <c r="K7" s="143"/>
      <c r="L7" s="143"/>
      <c r="M7" s="143"/>
      <c r="N7" s="143"/>
      <c r="O7" s="143"/>
      <c r="P7" s="143"/>
      <c r="Q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</row>
    <row r="8" spans="1:82" ht="17.399999999999999" customHeight="1" x14ac:dyDescent="0.25">
      <c r="A8" s="96" t="s">
        <v>6</v>
      </c>
      <c r="B8" s="144">
        <f>+Parameters!B25</f>
        <v>295</v>
      </c>
      <c r="C8" s="141" t="s">
        <v>207</v>
      </c>
      <c r="D8" s="354"/>
      <c r="J8" s="143"/>
      <c r="K8" s="143"/>
      <c r="L8" s="143"/>
      <c r="M8" s="143"/>
      <c r="N8" s="143"/>
      <c r="O8" s="143"/>
      <c r="P8" s="143"/>
      <c r="Q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3"/>
      <c r="BR8" s="143"/>
      <c r="BS8" s="143"/>
      <c r="BT8" s="143"/>
      <c r="BU8" s="143"/>
      <c r="BV8" s="143"/>
      <c r="BW8" s="143"/>
      <c r="BX8" s="143"/>
      <c r="BY8" s="143"/>
      <c r="BZ8" s="143"/>
      <c r="CA8" s="143"/>
      <c r="CB8" s="143"/>
      <c r="CC8" s="143"/>
      <c r="CD8" s="143"/>
    </row>
    <row r="9" spans="1:82" ht="17.399999999999999" customHeight="1" thickBot="1" x14ac:dyDescent="0.3">
      <c r="A9" s="97" t="s">
        <v>23</v>
      </c>
      <c r="C9" s="141" t="s">
        <v>513</v>
      </c>
      <c r="D9" s="362"/>
      <c r="J9" s="143"/>
      <c r="K9" s="143"/>
      <c r="L9" s="143"/>
      <c r="M9" s="143"/>
      <c r="N9" s="143"/>
      <c r="O9" s="143"/>
      <c r="P9" s="143"/>
      <c r="Q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  <c r="BW9" s="143"/>
      <c r="BX9" s="143"/>
      <c r="BY9" s="143"/>
      <c r="BZ9" s="143"/>
      <c r="CA9" s="143"/>
      <c r="CB9" s="143"/>
      <c r="CC9" s="143"/>
      <c r="CD9" s="143"/>
    </row>
    <row r="10" spans="1:82" s="146" customFormat="1" ht="17.399999999999999" customHeight="1" thickTop="1" x14ac:dyDescent="0.25">
      <c r="A10" s="98" t="s">
        <v>43</v>
      </c>
      <c r="B10" s="149">
        <f>+Parameters!$B$5</f>
        <v>2.6341E-2</v>
      </c>
      <c r="C10" s="140"/>
      <c r="D10" s="143"/>
      <c r="E10" s="143"/>
      <c r="F10" s="143"/>
      <c r="G10" s="143"/>
      <c r="H10" s="143"/>
      <c r="I10" s="142"/>
      <c r="J10" s="140"/>
      <c r="K10" s="140"/>
      <c r="L10" s="140"/>
      <c r="M10" s="140"/>
      <c r="N10" s="140"/>
      <c r="O10" s="140"/>
      <c r="P10" s="140"/>
      <c r="Q10" s="140"/>
      <c r="R10" s="315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</row>
    <row r="11" spans="1:82" ht="17.399999999999999" customHeight="1" x14ac:dyDescent="0.25">
      <c r="A11" s="96" t="s">
        <v>26</v>
      </c>
      <c r="B11" s="150">
        <f>+Parameters!B6</f>
        <v>0.95</v>
      </c>
      <c r="C11" s="143"/>
      <c r="J11" s="143"/>
      <c r="K11" s="143"/>
      <c r="L11" s="143"/>
      <c r="M11" s="143"/>
      <c r="N11" s="143"/>
      <c r="O11" s="143"/>
      <c r="P11" s="143"/>
      <c r="Q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</row>
    <row r="12" spans="1:82" s="152" customFormat="1" ht="17.399999999999999" customHeight="1" x14ac:dyDescent="0.25">
      <c r="A12" s="92" t="s">
        <v>545</v>
      </c>
      <c r="B12" s="151">
        <v>1</v>
      </c>
      <c r="C12" s="152">
        <f t="shared" ref="C12:BN12" si="1">B12/(1+$B$10)^5</f>
        <v>0.87809521050049411</v>
      </c>
      <c r="D12" s="170">
        <f t="shared" si="1"/>
        <v>0.77105119870390704</v>
      </c>
      <c r="E12" s="170">
        <f t="shared" si="1"/>
        <v>0.67705636463256558</v>
      </c>
      <c r="F12" s="170">
        <f t="shared" si="1"/>
        <v>0.59451995102273192</v>
      </c>
      <c r="G12" s="170">
        <f t="shared" si="1"/>
        <v>0.52204512154004923</v>
      </c>
      <c r="H12" s="170">
        <f t="shared" si="1"/>
        <v>0.45840532088946556</v>
      </c>
      <c r="I12" s="153">
        <f t="shared" si="1"/>
        <v>0.4025235167409818</v>
      </c>
      <c r="J12" s="152">
        <f t="shared" si="1"/>
        <v>0.35345397216407154</v>
      </c>
      <c r="K12" s="152">
        <f t="shared" si="1"/>
        <v>0.31036624008964619</v>
      </c>
      <c r="L12" s="152">
        <f t="shared" si="1"/>
        <v>0.27253110892376475</v>
      </c>
      <c r="M12" s="152">
        <f t="shared" si="1"/>
        <v>0.2393082614583463</v>
      </c>
      <c r="N12" s="152">
        <f t="shared" si="1"/>
        <v>0.21013543821977387</v>
      </c>
      <c r="O12" s="152">
        <f t="shared" si="1"/>
        <v>0.18451892185720589</v>
      </c>
      <c r="P12" s="152">
        <f t="shared" si="1"/>
        <v>0.16202518152952741</v>
      </c>
      <c r="Q12" s="152">
        <f t="shared" si="1"/>
        <v>0.14227353588155114</v>
      </c>
      <c r="R12" s="315">
        <f t="shared" si="1"/>
        <v>0.12492971043856024</v>
      </c>
      <c r="S12" s="152">
        <f t="shared" si="1"/>
        <v>0.10970018038531333</v>
      </c>
      <c r="T12" s="152">
        <f t="shared" si="1"/>
        <v>9.6327202987383884E-2</v>
      </c>
      <c r="U12" s="152">
        <f t="shared" si="1"/>
        <v>8.4584455584130677E-2</v>
      </c>
      <c r="V12" s="152">
        <f t="shared" si="1"/>
        <v>7.4273205331216924E-2</v>
      </c>
      <c r="W12" s="152">
        <f t="shared" si="1"/>
        <v>6.5218945869861336E-2</v>
      </c>
      <c r="X12" s="152">
        <f t="shared" si="1"/>
        <v>5.7268444002216215E-2</v>
      </c>
      <c r="Y12" s="152">
        <f t="shared" si="1"/>
        <v>5.0287146391161802E-2</v>
      </c>
      <c r="Z12" s="152">
        <f t="shared" si="1"/>
        <v>4.4156902395816384E-2</v>
      </c>
      <c r="AA12" s="152">
        <f t="shared" si="1"/>
        <v>3.8773964504304162E-2</v>
      </c>
      <c r="AB12" s="152">
        <f t="shared" si="1"/>
        <v>3.4047232523345648E-2</v>
      </c>
      <c r="AC12" s="152">
        <f t="shared" si="1"/>
        <v>2.9896711809546464E-2</v>
      </c>
      <c r="AD12" s="152">
        <f t="shared" si="1"/>
        <v>2.6252159449676311E-2</v>
      </c>
      <c r="AE12" s="152">
        <f t="shared" si="1"/>
        <v>2.3051895478056056E-2</v>
      </c>
      <c r="AF12" s="152">
        <f t="shared" si="1"/>
        <v>2.024175901223902E-2</v>
      </c>
      <c r="AG12" s="152">
        <f t="shared" si="1"/>
        <v>1.7774191640752297E-2</v>
      </c>
      <c r="AH12" s="152">
        <f t="shared" si="1"/>
        <v>1.560743255026251E-2</v>
      </c>
      <c r="AI12" s="152">
        <f t="shared" si="1"/>
        <v>1.3704811770595023E-2</v>
      </c>
      <c r="AJ12" s="152">
        <f t="shared" si="1"/>
        <v>1.2034129576570286E-2</v>
      </c>
      <c r="AK12" s="152">
        <f t="shared" si="1"/>
        <v>1.0567111543728707E-2</v>
      </c>
      <c r="AL12" s="152">
        <f t="shared" si="1"/>
        <v>9.2789300353726591E-3</v>
      </c>
      <c r="AM12" s="152">
        <f t="shared" si="1"/>
        <v>8.1477840226299118E-3</v>
      </c>
      <c r="AN12" s="152">
        <f t="shared" si="1"/>
        <v>7.1545301264637744E-3</v>
      </c>
      <c r="AO12" s="152">
        <f t="shared" si="1"/>
        <v>6.2823586374293342E-3</v>
      </c>
      <c r="AP12" s="152">
        <f t="shared" si="1"/>
        <v>5.5165090301731081E-3</v>
      </c>
      <c r="AQ12" s="152">
        <f t="shared" si="1"/>
        <v>4.8440201580777316E-3</v>
      </c>
      <c r="AR12" s="152">
        <f t="shared" si="1"/>
        <v>4.2535109003759026E-3</v>
      </c>
      <c r="AS12" s="152">
        <f t="shared" si="1"/>
        <v>3.734987549431724E-3</v>
      </c>
      <c r="AT12" s="152">
        <f t="shared" si="1"/>
        <v>3.2796746784349742E-3</v>
      </c>
      <c r="AU12" s="152">
        <f t="shared" si="1"/>
        <v>2.8798666271334988E-3</v>
      </c>
      <c r="AV12" s="152">
        <f t="shared" si="1"/>
        <v>2.5287970921661373E-3</v>
      </c>
      <c r="AW12" s="152">
        <f t="shared" si="1"/>
        <v>2.2205246149586614E-3</v>
      </c>
      <c r="AX12" s="152">
        <f t="shared" si="1"/>
        <v>1.9498320291936543E-3</v>
      </c>
      <c r="AY12" s="152">
        <f t="shared" si="1"/>
        <v>1.7121381661154074E-3</v>
      </c>
      <c r="AZ12" s="152">
        <f t="shared" si="1"/>
        <v>1.5034203233810386E-3</v>
      </c>
      <c r="BA12" s="152">
        <f t="shared" si="1"/>
        <v>1.3201461853299939E-3</v>
      </c>
      <c r="BB12" s="152">
        <f t="shared" si="1"/>
        <v>1.1592140424987651E-3</v>
      </c>
      <c r="BC12" s="152">
        <f t="shared" si="1"/>
        <v>1.0179002986630819E-3</v>
      </c>
      <c r="BD12" s="152">
        <f t="shared" si="1"/>
        <v>8.9381337702307468E-4</v>
      </c>
      <c r="BE12" s="152">
        <f t="shared" si="1"/>
        <v>7.8485324544523419E-4</v>
      </c>
      <c r="BF12" s="152">
        <f t="shared" si="1"/>
        <v>6.8917587577122885E-4</v>
      </c>
      <c r="BG12" s="152">
        <f t="shared" si="1"/>
        <v>6.0516203570719958E-4</v>
      </c>
      <c r="BH12" s="152">
        <f t="shared" si="1"/>
        <v>5.3138988513122087E-4</v>
      </c>
      <c r="BI12" s="152">
        <f t="shared" si="1"/>
        <v>4.6661091304213274E-4</v>
      </c>
      <c r="BJ12" s="152">
        <f t="shared" si="1"/>
        <v>4.0972880790955929E-4</v>
      </c>
      <c r="BK12" s="152">
        <f t="shared" si="1"/>
        <v>3.5978090382946096E-4</v>
      </c>
      <c r="BL12" s="152">
        <f t="shared" si="1"/>
        <v>3.1592188848218852E-4</v>
      </c>
      <c r="BM12" s="152">
        <f t="shared" si="1"/>
        <v>2.7740949716848092E-4</v>
      </c>
      <c r="BN12" s="152">
        <f t="shared" si="1"/>
        <v>2.4359195081099348E-4</v>
      </c>
      <c r="BO12" s="152">
        <f t="shared" ref="BO12:CB12" si="2">BN12/(1+$B$10)^5</f>
        <v>2.1389692532360532E-4</v>
      </c>
      <c r="BP12" s="152">
        <f t="shared" si="2"/>
        <v>1.8782186566743968E-4</v>
      </c>
      <c r="BQ12" s="152">
        <f t="shared" si="2"/>
        <v>1.6492548066984598E-4</v>
      </c>
      <c r="BR12" s="152">
        <f t="shared" si="2"/>
        <v>1.4482027466568357E-4</v>
      </c>
      <c r="BS12" s="152">
        <f t="shared" si="2"/>
        <v>1.2716598956730279E-4</v>
      </c>
      <c r="BT12" s="152">
        <f t="shared" si="2"/>
        <v>1.1166384637760439E-4</v>
      </c>
      <c r="BU12" s="152">
        <f t="shared" si="2"/>
        <v>9.8051488690237352E-5</v>
      </c>
      <c r="BV12" s="152">
        <f t="shared" si="2"/>
        <v>8.6098542601340786E-5</v>
      </c>
      <c r="BW12" s="152">
        <f t="shared" si="2"/>
        <v>7.560271788931009E-5</v>
      </c>
      <c r="BX12" s="152">
        <f t="shared" si="2"/>
        <v>6.6386384479423218E-5</v>
      </c>
      <c r="BY12" s="152">
        <f t="shared" si="2"/>
        <v>5.8293566253825865E-5</v>
      </c>
      <c r="BZ12" s="152">
        <f t="shared" si="2"/>
        <v>5.1187301330477717E-5</v>
      </c>
      <c r="CA12" s="152">
        <f t="shared" si="2"/>
        <v>4.4947324136738048E-5</v>
      </c>
      <c r="CB12" s="152">
        <f t="shared" si="2"/>
        <v>3.9468030049282936E-5</v>
      </c>
      <c r="CC12" s="152">
        <f>CB12/(1+$B$10)^5</f>
        <v>3.4656688154164926E-5</v>
      </c>
      <c r="CD12" s="152">
        <f>CC12/(1+$B$10)^5</f>
        <v>3.0431871879981431E-5</v>
      </c>
    </row>
    <row r="13" spans="1:82" s="152" customFormat="1" ht="17.399999999999999" customHeight="1" x14ac:dyDescent="0.25">
      <c r="A13" s="92" t="s">
        <v>546</v>
      </c>
      <c r="B13" s="151">
        <v>1</v>
      </c>
      <c r="C13" s="152">
        <f t="shared" ref="C13:R13" si="3">+C12*(1+C159)^-(5*(C1-1))</f>
        <v>0.87908648252615651</v>
      </c>
      <c r="D13" s="170">
        <f t="shared" si="3"/>
        <v>0.77453921820554794</v>
      </c>
      <c r="E13" s="170">
        <f t="shared" si="3"/>
        <v>0.68396796974627638</v>
      </c>
      <c r="F13" s="170">
        <f t="shared" si="3"/>
        <v>0.60535340311303332</v>
      </c>
      <c r="G13" s="170">
        <f t="shared" si="3"/>
        <v>0.53698656156577307</v>
      </c>
      <c r="H13" s="170">
        <f t="shared" si="3"/>
        <v>0.47741865399315953</v>
      </c>
      <c r="I13" s="153">
        <f t="shared" si="3"/>
        <v>0.42541933169261165</v>
      </c>
      <c r="J13" s="152">
        <f t="shared" si="3"/>
        <v>0.3799419621353069</v>
      </c>
      <c r="K13" s="152">
        <f t="shared" si="3"/>
        <v>0.34009467949154504</v>
      </c>
      <c r="L13" s="152">
        <f t="shared" si="3"/>
        <v>0.30511621204405126</v>
      </c>
      <c r="M13" s="152">
        <f t="shared" si="3"/>
        <v>0.27435566590513982</v>
      </c>
      <c r="N13" s="152">
        <f t="shared" si="3"/>
        <v>0.24725559055292193</v>
      </c>
      <c r="O13" s="152">
        <f t="shared" si="3"/>
        <v>0.22333777093696394</v>
      </c>
      <c r="P13" s="152">
        <f t="shared" si="3"/>
        <v>0.20219128836144667</v>
      </c>
      <c r="Q13" s="152">
        <f t="shared" si="3"/>
        <v>0.18346247213150549</v>
      </c>
      <c r="R13" s="315">
        <f t="shared" si="3"/>
        <v>0.16684642935102809</v>
      </c>
      <c r="S13" s="152">
        <f t="shared" ref="S13:AL13" si="4">R12/((1+$B$10)^5*(1+S159)^(R1*5))</f>
        <v>0.15207989395796878</v>
      </c>
      <c r="T13" s="152">
        <f t="shared" si="4"/>
        <v>0.13893518023613508</v>
      </c>
      <c r="U13" s="152">
        <f t="shared" si="4"/>
        <v>0.1272150624007235</v>
      </c>
      <c r="V13" s="152">
        <f t="shared" si="4"/>
        <v>0.11674843183840271</v>
      </c>
      <c r="W13" s="152">
        <f t="shared" si="4"/>
        <v>0.10738660834538596</v>
      </c>
      <c r="X13" s="152">
        <f t="shared" si="4"/>
        <v>9.9000202187343428E-2</v>
      </c>
      <c r="Y13" s="152">
        <f t="shared" si="4"/>
        <v>9.1476440768277045E-2</v>
      </c>
      <c r="Z13" s="152">
        <f t="shared" si="4"/>
        <v>8.4716887765717785E-2</v>
      </c>
      <c r="AA13" s="152">
        <f t="shared" si="4"/>
        <v>7.8635494276906429E-2</v>
      </c>
      <c r="AB13" s="152">
        <f t="shared" si="4"/>
        <v>7.3156931242377723E-2</v>
      </c>
      <c r="AC13" s="152">
        <f t="shared" si="4"/>
        <v>6.8215160511554684E-2</v>
      </c>
      <c r="AD13" s="152">
        <f t="shared" si="4"/>
        <v>6.3752208670222882E-2</v>
      </c>
      <c r="AE13" s="152">
        <f t="shared" si="4"/>
        <v>5.9717113392668393E-2</v>
      </c>
      <c r="AF13" s="152">
        <f t="shared" si="4"/>
        <v>5.6065016801634303E-2</v>
      </c>
      <c r="AG13" s="152">
        <f t="shared" si="4"/>
        <v>5.2756384273271485E-2</v>
      </c>
      <c r="AH13" s="152">
        <f t="shared" si="4"/>
        <v>4.9756330441089305E-2</v>
      </c>
      <c r="AI13" s="152">
        <f t="shared" si="4"/>
        <v>4.7034036938940822E-2</v>
      </c>
      <c r="AJ13" s="152">
        <f t="shared" si="4"/>
        <v>4.4562248766589589E-2</v>
      </c>
      <c r="AK13" s="152">
        <f t="shared" si="4"/>
        <v>4.2316838135370641E-2</v>
      </c>
      <c r="AL13" s="152">
        <f t="shared" si="4"/>
        <v>4.027642631645878E-2</v>
      </c>
      <c r="AM13" s="152">
        <f t="shared" ref="AM13:CD13" si="5">AL12/((1+$B$10)^5*(1+AM159)^(AL1*5))</f>
        <v>3.8422055420651607E-2</v>
      </c>
      <c r="AN13" s="152">
        <f t="shared" si="5"/>
        <v>3.6736903228153928E-2</v>
      </c>
      <c r="AO13" s="152">
        <f t="shared" si="5"/>
        <v>3.5206035194555743E-2</v>
      </c>
      <c r="AP13" s="152">
        <f t="shared" si="5"/>
        <v>3.3816188614020019E-2</v>
      </c>
      <c r="AQ13" s="152">
        <f t="shared" si="5"/>
        <v>3.2555584646978178E-2</v>
      </c>
      <c r="AR13" s="152">
        <f t="shared" si="5"/>
        <v>3.1413764537661662E-2</v>
      </c>
      <c r="AS13" s="152">
        <f t="shared" si="5"/>
        <v>3.0381446873591022E-2</v>
      </c>
      <c r="AT13" s="152">
        <f t="shared" si="5"/>
        <v>2.9450403188954907E-2</v>
      </c>
      <c r="AU13" s="152">
        <f t="shared" si="5"/>
        <v>2.8613349598669159E-2</v>
      </c>
      <c r="AV13" s="152">
        <f t="shared" si="5"/>
        <v>2.7863852479853745E-2</v>
      </c>
      <c r="AW13" s="152">
        <f t="shared" si="5"/>
        <v>2.7196246501075876E-2</v>
      </c>
      <c r="AX13" s="152">
        <f t="shared" si="5"/>
        <v>2.5188403923023909E-2</v>
      </c>
      <c r="AY13" s="152">
        <f t="shared" si="5"/>
        <v>2.3328796205914194E-2</v>
      </c>
      <c r="AZ13" s="152">
        <f t="shared" si="5"/>
        <v>2.1606479476836207E-2</v>
      </c>
      <c r="BA13" s="152">
        <f t="shared" si="5"/>
        <v>2.0011317826360599E-2</v>
      </c>
      <c r="BB13" s="152">
        <f t="shared" si="5"/>
        <v>1.8533923658268042E-2</v>
      </c>
      <c r="BC13" s="152">
        <f t="shared" si="5"/>
        <v>1.7165602443134066E-2</v>
      </c>
      <c r="BD13" s="152">
        <f t="shared" si="5"/>
        <v>1.5898301550642376E-2</v>
      </c>
      <c r="BE13" s="152">
        <f t="shared" si="5"/>
        <v>1.4724562859502532E-2</v>
      </c>
      <c r="BF13" s="152">
        <f t="shared" si="5"/>
        <v>1.363747886607931E-2</v>
      </c>
      <c r="BG13" s="152">
        <f t="shared" si="5"/>
        <v>1.2630652033431111E-2</v>
      </c>
      <c r="BH13" s="152">
        <f t="shared" si="5"/>
        <v>1.1698157141524673E-2</v>
      </c>
      <c r="BI13" s="152">
        <f t="shared" si="5"/>
        <v>1.0834506417055514E-2</v>
      </c>
      <c r="BJ13" s="152">
        <f t="shared" si="5"/>
        <v>1.0034617237661558E-2</v>
      </c>
      <c r="BK13" s="152">
        <f t="shared" si="5"/>
        <v>9.2937822204677677E-3</v>
      </c>
      <c r="BL13" s="152">
        <f t="shared" si="5"/>
        <v>8.6076415189316434E-3</v>
      </c>
      <c r="BM13" s="152">
        <f t="shared" si="5"/>
        <v>7.9721571649552549E-3</v>
      </c>
      <c r="BN13" s="152">
        <f t="shared" si="5"/>
        <v>7.3835893052660124E-3</v>
      </c>
      <c r="BO13" s="152">
        <f t="shared" si="5"/>
        <v>6.8384741922162835E-3</v>
      </c>
      <c r="BP13" s="152">
        <f t="shared" si="5"/>
        <v>6.3336037994766769E-3</v>
      </c>
      <c r="BQ13" s="152">
        <f t="shared" si="5"/>
        <v>5.8660069426605009E-3</v>
      </c>
      <c r="BR13" s="152">
        <f t="shared" si="5"/>
        <v>5.4329317937734569E-3</v>
      </c>
      <c r="BS13" s="152">
        <f t="shared" si="5"/>
        <v>5.0318296865852806E-3</v>
      </c>
      <c r="BT13" s="152">
        <f t="shared" si="5"/>
        <v>4.6603401176172933E-3</v>
      </c>
      <c r="BU13" s="152">
        <f t="shared" si="5"/>
        <v>4.3162768544759804E-3</v>
      </c>
      <c r="BV13" s="152">
        <f t="shared" si="5"/>
        <v>3.997615069779541E-3</v>
      </c>
      <c r="BW13" s="152">
        <f t="shared" si="5"/>
        <v>3.7024794249600253E-3</v>
      </c>
      <c r="BX13" s="152">
        <f t="shared" si="5"/>
        <v>3.429133033813658E-3</v>
      </c>
      <c r="BY13" s="152">
        <f t="shared" si="5"/>
        <v>3.1759672408494268E-3</v>
      </c>
      <c r="BZ13" s="152">
        <f t="shared" si="5"/>
        <v>2.9414921542810129E-3</v>
      </c>
      <c r="CA13" s="152">
        <f t="shared" si="5"/>
        <v>2.7243278779483359E-3</v>
      </c>
      <c r="CB13" s="152">
        <f t="shared" si="5"/>
        <v>2.5231963905681838E-3</v>
      </c>
      <c r="CC13" s="152">
        <f t="shared" si="5"/>
        <v>2.3369140245229499E-3</v>
      </c>
      <c r="CD13" s="152">
        <f t="shared" si="5"/>
        <v>2.1643844999248278E-3</v>
      </c>
    </row>
    <row r="14" spans="1:82" s="157" customFormat="1" ht="17.399999999999999" customHeight="1" thickBot="1" x14ac:dyDescent="0.3">
      <c r="A14" s="99" t="s">
        <v>8</v>
      </c>
      <c r="B14" s="154"/>
      <c r="C14" s="155"/>
      <c r="D14" s="168"/>
      <c r="E14" s="168"/>
      <c r="F14" s="168"/>
      <c r="G14" s="168"/>
      <c r="H14" s="143"/>
      <c r="I14" s="156"/>
      <c r="R14" s="316"/>
    </row>
    <row r="15" spans="1:82" s="152" customFormat="1" ht="17.399999999999999" customHeight="1" thickTop="1" x14ac:dyDescent="0.25">
      <c r="A15" s="92" t="s">
        <v>31</v>
      </c>
      <c r="B15" s="151">
        <f>+B16</f>
        <v>5.84</v>
      </c>
      <c r="C15" s="151">
        <f t="shared" ref="C15:BN15" si="6">+B15/(1-B17)</f>
        <v>6.2526766595289081</v>
      </c>
      <c r="D15" s="169">
        <f t="shared" si="6"/>
        <v>6.6909818122854503</v>
      </c>
      <c r="E15" s="169">
        <f t="shared" si="6"/>
        <v>7.1562633641621369</v>
      </c>
      <c r="F15" s="169">
        <f t="shared" si="6"/>
        <v>7.6499251325030606</v>
      </c>
      <c r="G15" s="169">
        <f t="shared" si="6"/>
        <v>8.1734283573523676</v>
      </c>
      <c r="H15" s="169">
        <f t="shared" si="6"/>
        <v>8.7282932152274491</v>
      </c>
      <c r="I15" s="159">
        <f t="shared" si="6"/>
        <v>9.3161003335461761</v>
      </c>
      <c r="J15" s="151">
        <f t="shared" si="6"/>
        <v>9.9384923037829793</v>
      </c>
      <c r="K15" s="151">
        <f t="shared" si="6"/>
        <v>10.59717519137652</v>
      </c>
      <c r="L15" s="151">
        <f t="shared" si="6"/>
        <v>11.293920040362254</v>
      </c>
      <c r="M15" s="151">
        <f t="shared" si="6"/>
        <v>12.030564370656636</v>
      </c>
      <c r="N15" s="151">
        <f t="shared" si="6"/>
        <v>12.809013665876018</v>
      </c>
      <c r="O15" s="151">
        <f t="shared" si="6"/>
        <v>13.631242849532786</v>
      </c>
      <c r="P15" s="151">
        <f t="shared" si="6"/>
        <v>14.499297747413989</v>
      </c>
      <c r="Q15" s="151">
        <f t="shared" si="6"/>
        <v>15.415296533913819</v>
      </c>
      <c r="R15" s="317">
        <f t="shared" si="6"/>
        <v>16.38143116006092</v>
      </c>
      <c r="S15" s="151">
        <f t="shared" si="6"/>
        <v>17.39996876095476</v>
      </c>
      <c r="T15" s="151">
        <f t="shared" si="6"/>
        <v>18.473253040302325</v>
      </c>
      <c r="U15" s="151">
        <f t="shared" si="6"/>
        <v>19.603705629727227</v>
      </c>
      <c r="V15" s="151">
        <f t="shared" si="6"/>
        <v>20.793827420508162</v>
      </c>
      <c r="W15" s="151">
        <f t="shared" si="6"/>
        <v>22.046199865392445</v>
      </c>
      <c r="X15" s="151">
        <f t="shared" si="6"/>
        <v>23.363486248123383</v>
      </c>
      <c r="Y15" s="151">
        <f t="shared" si="6"/>
        <v>24.748432918317285</v>
      </c>
      <c r="Z15" s="151">
        <f t="shared" si="6"/>
        <v>26.203870489327365</v>
      </c>
      <c r="AA15" s="151">
        <f t="shared" si="6"/>
        <v>27.732714996737368</v>
      </c>
      <c r="AB15" s="151">
        <f t="shared" si="6"/>
        <v>29.33796901513772</v>
      </c>
      <c r="AC15" s="151">
        <f t="shared" si="6"/>
        <v>31.022722730851367</v>
      </c>
      <c r="AD15" s="151">
        <f t="shared" si="6"/>
        <v>32.79015496829502</v>
      </c>
      <c r="AE15" s="151">
        <f t="shared" si="6"/>
        <v>34.643534167684656</v>
      </c>
      <c r="AF15" s="151">
        <f t="shared" si="6"/>
        <v>36.586219311821395</v>
      </c>
      <c r="AG15" s="151">
        <f t="shared" si="6"/>
        <v>38.621660799725667</v>
      </c>
      <c r="AH15" s="151">
        <f t="shared" si="6"/>
        <v>40.753401264923561</v>
      </c>
      <c r="AI15" s="151">
        <f t="shared" si="6"/>
        <v>42.985076336229504</v>
      </c>
      <c r="AJ15" s="151">
        <f t="shared" si="6"/>
        <v>45.320415338914103</v>
      </c>
      <c r="AK15" s="151">
        <f t="shared" si="6"/>
        <v>47.763241934194411</v>
      </c>
      <c r="AL15" s="151">
        <f t="shared" si="6"/>
        <v>50.317474695036893</v>
      </c>
      <c r="AM15" s="151">
        <f t="shared" si="6"/>
        <v>52.987127616320066</v>
      </c>
      <c r="AN15" s="151">
        <f t="shared" si="6"/>
        <v>55.776310557464512</v>
      </c>
      <c r="AO15" s="151">
        <f t="shared" si="6"/>
        <v>58.689229615702594</v>
      </c>
      <c r="AP15" s="151">
        <f t="shared" si="6"/>
        <v>61.730187428228419</v>
      </c>
      <c r="AQ15" s="151">
        <f t="shared" si="6"/>
        <v>64.903583401540601</v>
      </c>
      <c r="AR15" s="151">
        <f t="shared" si="6"/>
        <v>68.213913866365729</v>
      </c>
      <c r="AS15" s="151">
        <f t="shared" si="6"/>
        <v>71.665772156629131</v>
      </c>
      <c r="AT15" s="151">
        <f t="shared" si="6"/>
        <v>75.2638486110217</v>
      </c>
      <c r="AU15" s="151">
        <f t="shared" si="6"/>
        <v>79.012930495796425</v>
      </c>
      <c r="AV15" s="151">
        <f t="shared" si="6"/>
        <v>82.91790184751622</v>
      </c>
      <c r="AW15" s="151">
        <f t="shared" si="6"/>
        <v>86.983743234565623</v>
      </c>
      <c r="AX15" s="151">
        <f t="shared" si="6"/>
        <v>91.215531436331929</v>
      </c>
      <c r="AY15" s="151">
        <f t="shared" si="6"/>
        <v>95.618439039057407</v>
      </c>
      <c r="AZ15" s="151">
        <f t="shared" si="6"/>
        <v>100.19773394746188</v>
      </c>
      <c r="BA15" s="151">
        <f t="shared" si="6"/>
        <v>104.95877881133546</v>
      </c>
      <c r="BB15" s="151">
        <f t="shared" si="6"/>
        <v>109.90703036640262</v>
      </c>
      <c r="BC15" s="151">
        <f t="shared" si="6"/>
        <v>115.04803868886312</v>
      </c>
      <c r="BD15" s="151">
        <f t="shared" si="6"/>
        <v>120.38744636311959</v>
      </c>
      <c r="BE15" s="151">
        <f t="shared" si="6"/>
        <v>125.93098756230901</v>
      </c>
      <c r="BF15" s="151">
        <f t="shared" si="6"/>
        <v>131.68448704136188</v>
      </c>
      <c r="BG15" s="151">
        <f t="shared" si="6"/>
        <v>137.65385904242203</v>
      </c>
      <c r="BH15" s="151">
        <f t="shared" si="6"/>
        <v>143.84510611256928</v>
      </c>
      <c r="BI15" s="151">
        <f t="shared" si="6"/>
        <v>150.26431783389594</v>
      </c>
      <c r="BJ15" s="151">
        <f t="shared" si="6"/>
        <v>156.91766946609948</v>
      </c>
      <c r="BK15" s="151">
        <f t="shared" si="6"/>
        <v>163.8114205018627</v>
      </c>
      <c r="BL15" s="151">
        <f t="shared" si="6"/>
        <v>170.95191313540354</v>
      </c>
      <c r="BM15" s="151">
        <f t="shared" si="6"/>
        <v>178.34557064468595</v>
      </c>
      <c r="BN15" s="151">
        <f t="shared" si="6"/>
        <v>185.99889568789285</v>
      </c>
      <c r="BO15" s="151">
        <f t="shared" ref="BO15:CB15" si="7">+BN15/(1-BN17)</f>
        <v>193.9184685148708</v>
      </c>
      <c r="BP15" s="151">
        <f t="shared" si="7"/>
        <v>202.11094509436353</v>
      </c>
      <c r="BQ15" s="151">
        <f t="shared" si="7"/>
        <v>210.58305515795865</v>
      </c>
      <c r="BR15" s="151">
        <f t="shared" si="7"/>
        <v>219.34160016177711</v>
      </c>
      <c r="BS15" s="151">
        <f t="shared" si="7"/>
        <v>228.3934511670389</v>
      </c>
      <c r="BT15" s="151">
        <f t="shared" si="7"/>
        <v>237.74554664074159</v>
      </c>
      <c r="BU15" s="151">
        <f t="shared" si="7"/>
        <v>247.4048901777883</v>
      </c>
      <c r="BV15" s="151">
        <f t="shared" si="7"/>
        <v>257.37854814600149</v>
      </c>
      <c r="BW15" s="151">
        <f t="shared" si="7"/>
        <v>267.67364725555473</v>
      </c>
      <c r="BX15" s="151">
        <f t="shared" si="7"/>
        <v>278.29737205445002</v>
      </c>
      <c r="BY15" s="151">
        <f t="shared" si="7"/>
        <v>289.2569623517598</v>
      </c>
      <c r="BZ15" s="151">
        <f t="shared" si="7"/>
        <v>300.55971057044269</v>
      </c>
      <c r="CA15" s="151">
        <f t="shared" si="7"/>
        <v>312.21295903162951</v>
      </c>
      <c r="CB15" s="151">
        <f t="shared" si="7"/>
        <v>324.22409717235854</v>
      </c>
      <c r="CC15" s="151">
        <f>+CB15/(1-CB17)</f>
        <v>336.60055869882274</v>
      </c>
      <c r="CD15" s="151">
        <f>+CC15/(1-CC17)</f>
        <v>349.34981867726816</v>
      </c>
    </row>
    <row r="16" spans="1:82" ht="17.399999999999999" customHeight="1" x14ac:dyDescent="0.25">
      <c r="A16" s="96" t="s">
        <v>411</v>
      </c>
      <c r="B16" s="160">
        <f>+Parameters!$B$26</f>
        <v>5.84</v>
      </c>
      <c r="C16" s="143"/>
      <c r="J16" s="143"/>
      <c r="K16" s="143"/>
      <c r="L16" s="143"/>
      <c r="M16" s="143"/>
      <c r="N16" s="143"/>
      <c r="O16" s="143"/>
      <c r="P16" s="143"/>
      <c r="Q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</row>
    <row r="17" spans="1:82" s="161" customFormat="1" ht="17.399999999999999" customHeight="1" x14ac:dyDescent="0.25">
      <c r="A17" s="100" t="s">
        <v>465</v>
      </c>
      <c r="B17" s="161">
        <f>+Parameters!$B$27</f>
        <v>6.6000000000000003E-2</v>
      </c>
      <c r="C17" s="161">
        <f>+B17*EXP(-5*Parameters!$B$28)</f>
        <v>6.5506851618063133E-2</v>
      </c>
      <c r="D17" s="348">
        <f>+C17*EXP(-5*Parameters!$B$28)</f>
        <v>6.5017388013802135E-2</v>
      </c>
      <c r="E17" s="348">
        <f>+D17*EXP(-5*Parameters!$B$28)</f>
        <v>6.4531581654760195E-2</v>
      </c>
      <c r="F17" s="348">
        <f>+E17*EXP(-5*Parameters!$B$28)</f>
        <v>6.4049405214201535E-2</v>
      </c>
      <c r="G17" s="348">
        <f>+F17*EXP(-5*Parameters!$B$28)</f>
        <v>6.3570831569574229E-2</v>
      </c>
      <c r="H17" s="348">
        <f>+G17*EXP(-5*Parameters!$B$28)</f>
        <v>6.3095833800984588E-2</v>
      </c>
      <c r="I17" s="162">
        <f>+H17*EXP(-5*Parameters!$B$28)</f>
        <v>6.2624385189682871E-2</v>
      </c>
      <c r="J17" s="161">
        <f>+I17*EXP(-5*Parameters!$B$28)</f>
        <v>6.2156459216560399E-2</v>
      </c>
      <c r="K17" s="161">
        <f>+J17*EXP(-5*Parameters!$B$28)</f>
        <v>6.16920295606578E-2</v>
      </c>
      <c r="L17" s="161">
        <f>+K17*EXP(-5*Parameters!$B$28)</f>
        <v>6.123107009768447E-2</v>
      </c>
      <c r="M17" s="161">
        <f>+L17*EXP(-5*Parameters!$B$28)</f>
        <v>6.0773554898549076E-2</v>
      </c>
      <c r="N17" s="161">
        <f>+M17*EXP(-5*Parameters!$B$28)</f>
        <v>6.0319458227901038E-2</v>
      </c>
      <c r="O17" s="161">
        <f>+N17*EXP(-5*Parameters!$B$28)</f>
        <v>5.9868754542682888E-2</v>
      </c>
      <c r="P17" s="161">
        <f>+O17*EXP(-5*Parameters!$B$28)</f>
        <v>5.9421418490693503E-2</v>
      </c>
      <c r="Q17" s="161">
        <f>+P17*EXP(-5*Parameters!$B$28)</f>
        <v>5.897742490916201E-2</v>
      </c>
      <c r="R17" s="316">
        <f>+Q17*EXP(-5*Parameters!$B$28)</f>
        <v>5.8536748823332374E-2</v>
      </c>
      <c r="S17" s="161">
        <f>+R17*EXP(-5*Parameters!$B$28)</f>
        <v>5.8099365445058573E-2</v>
      </c>
      <c r="T17" s="161">
        <f>+S17*EXP(-5*Parameters!$B$28)</f>
        <v>5.7665250171410255E-2</v>
      </c>
      <c r="U17" s="161">
        <f>+T17*EXP(-5*Parameters!$B$28)</f>
        <v>5.7234378583288809E-2</v>
      </c>
      <c r="V17" s="161">
        <f>+U17*EXP(-5*Parameters!$B$28)</f>
        <v>5.6806726444053796E-2</v>
      </c>
      <c r="W17" s="161">
        <f>+V17*EXP(-5*Parameters!$B$28)</f>
        <v>5.6382269698159626E-2</v>
      </c>
      <c r="X17" s="161">
        <f>+W17*EXP(-5*Parameters!$B$28)</f>
        <v>5.5960984469802424E-2</v>
      </c>
      <c r="Y17" s="161">
        <f>+X17*EXP(-5*Parameters!$B$28)</f>
        <v>5.5542847061577014E-2</v>
      </c>
      <c r="Z17" s="161">
        <f>+Y17*EXP(-5*Parameters!$B$28)</f>
        <v>5.5127833953143933E-2</v>
      </c>
      <c r="AA17" s="161">
        <f>+Z17*EXP(-5*Parameters!$B$28)</f>
        <v>5.4715921799906399E-2</v>
      </c>
      <c r="AB17" s="161">
        <f>+AA17*EXP(-5*Parameters!$B$28)</f>
        <v>5.4307087431697189E-2</v>
      </c>
      <c r="AC17" s="161">
        <f>+AB17*EXP(-5*Parameters!$B$28)</f>
        <v>5.3901307851475289E-2</v>
      </c>
      <c r="AD17" s="161">
        <f>+AC17*EXP(-5*Parameters!$B$28)</f>
        <v>5.3498560234032322E-2</v>
      </c>
      <c r="AE17" s="161">
        <f>+AD17*EXP(-5*Parameters!$B$28)</f>
        <v>5.3098821924708613E-2</v>
      </c>
      <c r="AF17" s="161">
        <f>+AE17*EXP(-5*Parameters!$B$28)</f>
        <v>5.2702070438118857E-2</v>
      </c>
      <c r="AG17" s="161">
        <f>+AF17*EXP(-5*Parameters!$B$28)</f>
        <v>5.2308283456887331E-2</v>
      </c>
      <c r="AH17" s="161">
        <f>+AG17*EXP(-5*Parameters!$B$28)</f>
        <v>5.1917438830392501E-2</v>
      </c>
      <c r="AI17" s="161">
        <f>+AH17*EXP(-5*Parameters!$B$28)</f>
        <v>5.1529514573521076E-2</v>
      </c>
      <c r="AJ17" s="161">
        <f>+AI17*EXP(-5*Parameters!$B$28)</f>
        <v>5.1144488865431319E-2</v>
      </c>
      <c r="AK17" s="161">
        <f>+AJ17*EXP(-5*Parameters!$B$28)</f>
        <v>5.0762340048325631E-2</v>
      </c>
      <c r="AL17" s="161">
        <f>+AK17*EXP(-5*Parameters!$B$28)</f>
        <v>5.0383046626232289E-2</v>
      </c>
      <c r="AM17" s="161">
        <f>+AL17*EXP(-5*Parameters!$B$28)</f>
        <v>5.0006587263796289E-2</v>
      </c>
      <c r="AN17" s="161">
        <f>+AM17*EXP(-5*Parameters!$B$28)</f>
        <v>4.9632940785079231E-2</v>
      </c>
      <c r="AO17" s="161">
        <f>+AN17*EXP(-5*Parameters!$B$28)</f>
        <v>4.9262086172368172E-2</v>
      </c>
      <c r="AP17" s="161">
        <f>+AO17*EXP(-5*Parameters!$B$28)</f>
        <v>4.8894002564993357E-2</v>
      </c>
      <c r="AQ17" s="161">
        <f>+AP17*EXP(-5*Parameters!$B$28)</f>
        <v>4.852866925815482E-2</v>
      </c>
      <c r="AR17" s="161">
        <f>+AQ17*EXP(-5*Parameters!$B$28)</f>
        <v>4.8166065701757722E-2</v>
      </c>
      <c r="AS17" s="161">
        <f>+AR17*EXP(-5*Parameters!$B$28)</f>
        <v>4.7806171499256409E-2</v>
      </c>
      <c r="AT17" s="161">
        <f>+AS17*EXP(-5*Parameters!$B$28)</f>
        <v>4.7448966406507094E-2</v>
      </c>
      <c r="AU17" s="161">
        <f>+AT17*EXP(-5*Parameters!$B$28)</f>
        <v>4.7094430330629128E-2</v>
      </c>
      <c r="AV17" s="161">
        <f>+AU17*EXP(-5*Parameters!$B$28)</f>
        <v>4.6742543328874765E-2</v>
      </c>
      <c r="AW17" s="161">
        <f>+AV17*EXP(-5*Parameters!$B$28)</f>
        <v>4.6393285607507363E-2</v>
      </c>
      <c r="AX17" s="161">
        <f>+AW17*EXP(-5*Parameters!$B$28)</f>
        <v>4.6046637520688015E-2</v>
      </c>
      <c r="AY17" s="161">
        <f>+AX17*EXP(-5*Parameters!$B$28)</f>
        <v>4.5702579569370433E-2</v>
      </c>
      <c r="AZ17" s="161">
        <f>+AY17*EXP(-5*Parameters!$B$28)</f>
        <v>4.5361092400204132E-2</v>
      </c>
      <c r="BA17" s="161">
        <f>+AZ17*EXP(-5*Parameters!$B$28)</f>
        <v>4.5022156804445809E-2</v>
      </c>
      <c r="BB17" s="161">
        <f>+BA17*EXP(-5*Parameters!$B$28)</f>
        <v>4.4685753716878836E-2</v>
      </c>
      <c r="BC17" s="161">
        <f>+BB17*EXP(-5*Parameters!$B$28)</f>
        <v>4.4351864214740834E-2</v>
      </c>
      <c r="BD17" s="161">
        <f>+BC17*EXP(-5*Parameters!$B$28)</f>
        <v>4.402046951665927E-2</v>
      </c>
      <c r="BE17" s="161">
        <f>+BD17*EXP(-5*Parameters!$B$28)</f>
        <v>4.3691550981595002E-2</v>
      </c>
      <c r="BF17" s="161">
        <f>+BE17*EXP(-5*Parameters!$B$28)</f>
        <v>4.3365090107793706E-2</v>
      </c>
      <c r="BG17" s="161">
        <f>+BF17*EXP(-5*Parameters!$B$28)</f>
        <v>4.304106853174515E-2</v>
      </c>
      <c r="BH17" s="161">
        <f>+BG17*EXP(-5*Parameters!$B$28)</f>
        <v>4.2719468027150244E-2</v>
      </c>
      <c r="BI17" s="161">
        <f>+BH17*EXP(-5*Parameters!$B$28)</f>
        <v>4.2400270503895811E-2</v>
      </c>
      <c r="BJ17" s="161">
        <f>+BI17*EXP(-5*Parameters!$B$28)</f>
        <v>4.2083458007037E-2</v>
      </c>
      <c r="BK17" s="161">
        <f>+BJ17*EXP(-5*Parameters!$B$28)</f>
        <v>4.1769012715787326E-2</v>
      </c>
      <c r="BL17" s="161">
        <f>+BK17*EXP(-5*Parameters!$B$28)</f>
        <v>4.1456916942516256E-2</v>
      </c>
      <c r="BM17" s="161">
        <f>+BL17*EXP(-5*Parameters!$B$28)</f>
        <v>4.1147153131754245E-2</v>
      </c>
      <c r="BN17" s="161">
        <f>+BM17*EXP(-5*Parameters!$B$28)</f>
        <v>4.0839703859205261E-2</v>
      </c>
      <c r="BO17" s="161">
        <f>+BN17*EXP(-5*Parameters!$B$28)</f>
        <v>4.0534551830766659E-2</v>
      </c>
      <c r="BP17" s="161">
        <f>+BO17*EXP(-5*Parameters!$B$28)</f>
        <v>4.0231679881556376E-2</v>
      </c>
      <c r="BQ17" s="161">
        <f>+BP17*EXP(-5*Parameters!$B$28)</f>
        <v>3.9931070974947414E-2</v>
      </c>
      <c r="BR17" s="161">
        <f>+BQ17*EXP(-5*Parameters!$B$28)</f>
        <v>3.9632708201609516E-2</v>
      </c>
      <c r="BS17" s="161">
        <f>+BR17*EXP(-5*Parameters!$B$28)</f>
        <v>3.9336574778558009E-2</v>
      </c>
      <c r="BT17" s="161">
        <f>+BS17*EXP(-5*Parameters!$B$28)</f>
        <v>3.9042654048209759E-2</v>
      </c>
      <c r="BU17" s="161">
        <f>+BT17*EXP(-5*Parameters!$B$28)</f>
        <v>3.875092947744619E-2</v>
      </c>
      <c r="BV17" s="161">
        <f>+BU17*EXP(-5*Parameters!$B$28)</f>
        <v>3.8461384656683278E-2</v>
      </c>
      <c r="BW17" s="161">
        <f>+BV17*EXP(-5*Parameters!$B$28)</f>
        <v>3.817400329894851E-2</v>
      </c>
      <c r="BX17" s="161">
        <f>+BW17*EXP(-5*Parameters!$B$28)</f>
        <v>3.788876923896474E-2</v>
      </c>
      <c r="BY17" s="161">
        <f>+BX17*EXP(-5*Parameters!$B$28)</f>
        <v>3.7605666432240878E-2</v>
      </c>
      <c r="BZ17" s="161">
        <f>+BY17*EXP(-5*Parameters!$B$28)</f>
        <v>3.732467895416941E-2</v>
      </c>
      <c r="CA17" s="161">
        <f>+BZ17*EXP(-5*Parameters!$B$28)</f>
        <v>3.70457909991306E-2</v>
      </c>
      <c r="CB17" s="161">
        <f>+CA17*EXP(-5*Parameters!$B$28)</f>
        <v>3.6768986879603442E-2</v>
      </c>
      <c r="CC17" s="161">
        <f>+CB17*EXP(-5*Parameters!$B$28)</f>
        <v>3.6494251025283225E-2</v>
      </c>
      <c r="CD17" s="161">
        <f>+CC17*EXP(-5*Parameters!$B$28)</f>
        <v>3.6221567982205709E-2</v>
      </c>
    </row>
    <row r="18" spans="1:82" ht="17.399999999999999" customHeight="1" thickBot="1" x14ac:dyDescent="0.3">
      <c r="A18" s="97" t="s">
        <v>21</v>
      </c>
      <c r="B18" s="154"/>
      <c r="C18" s="155"/>
      <c r="D18" s="168"/>
      <c r="E18" s="168"/>
      <c r="F18" s="168"/>
      <c r="G18" s="168"/>
      <c r="H18" s="168"/>
      <c r="I18" s="163"/>
      <c r="J18" s="155"/>
      <c r="K18" s="155"/>
      <c r="L18" s="155"/>
      <c r="M18" s="155"/>
      <c r="N18" s="155"/>
      <c r="O18" s="155"/>
      <c r="P18" s="155"/>
      <c r="Q18" s="155"/>
      <c r="R18" s="318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</row>
    <row r="19" spans="1:82" ht="17.399999999999999" customHeight="1" thickTop="1" x14ac:dyDescent="0.25">
      <c r="A19" s="96" t="s">
        <v>436</v>
      </c>
      <c r="B19" s="144">
        <v>0</v>
      </c>
      <c r="C19" s="143"/>
      <c r="J19" s="143"/>
      <c r="K19" s="143"/>
      <c r="L19" s="143"/>
      <c r="M19" s="143"/>
      <c r="N19" s="143"/>
      <c r="O19" s="143"/>
      <c r="P19" s="143"/>
      <c r="Q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</row>
    <row r="20" spans="1:82" ht="17.399999999999999" customHeight="1" x14ac:dyDescent="0.25">
      <c r="A20" s="96" t="s">
        <v>412</v>
      </c>
      <c r="B20" s="160">
        <f>+Parameters!B8</f>
        <v>3.467E-3</v>
      </c>
      <c r="C20" s="143"/>
      <c r="J20" s="143"/>
      <c r="K20" s="143"/>
      <c r="L20" s="143"/>
      <c r="M20" s="143"/>
      <c r="N20" s="143"/>
      <c r="O20" s="143"/>
      <c r="P20" s="143"/>
      <c r="Q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</row>
    <row r="21" spans="1:82" ht="17.399999999999999" customHeight="1" x14ac:dyDescent="0.25">
      <c r="A21" s="96" t="s">
        <v>413</v>
      </c>
      <c r="B21" s="165">
        <f>+Parameters!B9</f>
        <v>2</v>
      </c>
      <c r="C21" s="143"/>
      <c r="J21" s="143"/>
      <c r="K21" s="143"/>
      <c r="L21" s="143"/>
      <c r="M21" s="143"/>
      <c r="N21" s="143"/>
      <c r="O21" s="143"/>
      <c r="P21" s="143"/>
      <c r="Q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</row>
    <row r="22" spans="1:82" ht="17.399999999999999" customHeight="1" thickBot="1" x14ac:dyDescent="0.3">
      <c r="A22" s="97" t="s">
        <v>20</v>
      </c>
      <c r="C22" s="143"/>
      <c r="J22" s="143"/>
      <c r="K22" s="143"/>
      <c r="L22" s="143"/>
      <c r="M22" s="143"/>
      <c r="N22" s="143"/>
      <c r="O22" s="143"/>
      <c r="P22" s="143"/>
      <c r="Q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</row>
    <row r="23" spans="1:82" s="145" customFormat="1" ht="17.399999999999999" customHeight="1" thickTop="1" x14ac:dyDescent="0.25">
      <c r="A23" s="101" t="s">
        <v>414</v>
      </c>
      <c r="B23" s="145">
        <f t="shared" ref="B23:BM23" si="8">+B147</f>
        <v>0.10906173237607246</v>
      </c>
      <c r="C23" s="145">
        <f t="shared" si="8"/>
        <v>9.5430263253806741E-2</v>
      </c>
      <c r="D23" s="145">
        <f t="shared" si="8"/>
        <v>8.3747326383787887E-2</v>
      </c>
      <c r="E23" s="145">
        <f t="shared" si="8"/>
        <v>7.3701141363295433E-2</v>
      </c>
      <c r="F23" s="145">
        <f t="shared" si="8"/>
        <v>6.5034725721187445E-2</v>
      </c>
      <c r="G23" s="145">
        <f t="shared" si="8"/>
        <v>5.7535466623630287E-2</v>
      </c>
      <c r="H23" s="145">
        <f t="shared" si="8"/>
        <v>5.1026818309461104E-2</v>
      </c>
      <c r="I23" s="145">
        <f t="shared" si="8"/>
        <v>4.7449565328596156E-2</v>
      </c>
      <c r="J23" s="145">
        <f t="shared" si="8"/>
        <v>4.4223235399711902E-2</v>
      </c>
      <c r="K23" s="145">
        <f t="shared" si="8"/>
        <v>4.1305879435739622E-2</v>
      </c>
      <c r="L23" s="145">
        <f t="shared" si="8"/>
        <v>3.8661303636160167E-2</v>
      </c>
      <c r="M23" s="145">
        <f t="shared" si="8"/>
        <v>3.6258188139440081E-2</v>
      </c>
      <c r="N23" s="145">
        <f t="shared" si="8"/>
        <v>3.4069353482822508E-2</v>
      </c>
      <c r="O23" s="145">
        <f t="shared" si="8"/>
        <v>3.2071148089304585E-2</v>
      </c>
      <c r="P23" s="145">
        <f t="shared" si="8"/>
        <v>3.0242935191033993E-2</v>
      </c>
      <c r="Q23" s="145">
        <f t="shared" si="8"/>
        <v>2.8566661720644568E-2</v>
      </c>
      <c r="R23" s="174">
        <f t="shared" si="8"/>
        <v>2.7026494988630145E-2</v>
      </c>
      <c r="S23" s="145">
        <f t="shared" si="8"/>
        <v>2.5862329781391E-2</v>
      </c>
      <c r="T23" s="145">
        <f t="shared" si="8"/>
        <v>2.4786978400925367E-2</v>
      </c>
      <c r="U23" s="145">
        <f t="shared" si="8"/>
        <v>2.3791971709586066E-2</v>
      </c>
      <c r="V23" s="145">
        <f t="shared" si="8"/>
        <v>2.2869788509807403E-2</v>
      </c>
      <c r="W23" s="145">
        <f t="shared" si="8"/>
        <v>2.201373502690411E-2</v>
      </c>
      <c r="X23" s="145">
        <f t="shared" si="8"/>
        <v>2.1217841389260885E-2</v>
      </c>
      <c r="Y23" s="145">
        <f t="shared" si="8"/>
        <v>2.0476772489943441E-2</v>
      </c>
      <c r="Z23" s="145">
        <f t="shared" si="8"/>
        <v>1.9785751047903723E-2</v>
      </c>
      <c r="AA23" s="145">
        <f t="shared" si="8"/>
        <v>1.9140491044105295E-2</v>
      </c>
      <c r="AB23" s="145">
        <f t="shared" si="8"/>
        <v>1.8537140002543102E-2</v>
      </c>
      <c r="AC23" s="145">
        <f t="shared" si="8"/>
        <v>1.7972228829885206E-2</v>
      </c>
      <c r="AD23" s="145">
        <f t="shared" si="8"/>
        <v>1.7441069195873831E-2</v>
      </c>
      <c r="AE23" s="145">
        <f t="shared" si="8"/>
        <v>1.692560770144623E-2</v>
      </c>
      <c r="AF23" s="145">
        <f t="shared" si="8"/>
        <v>1.6425380396462724E-2</v>
      </c>
      <c r="AG23" s="145">
        <f t="shared" si="8"/>
        <v>1.5939937042582474E-2</v>
      </c>
      <c r="AH23" s="145">
        <f t="shared" si="8"/>
        <v>1.5468840708018579E-2</v>
      </c>
      <c r="AI23" s="145">
        <f t="shared" si="8"/>
        <v>1.5011667374269972E-2</v>
      </c>
      <c r="AJ23" s="145">
        <f t="shared" si="8"/>
        <v>1.4568005554476154E-2</v>
      </c>
      <c r="AK23" s="145">
        <f t="shared" si="8"/>
        <v>1.4137455923051245E-2</v>
      </c>
      <c r="AL23" s="145">
        <f t="shared" si="8"/>
        <v>1.3719630956263985E-2</v>
      </c>
      <c r="AM23" s="145">
        <f t="shared" si="8"/>
        <v>1.3314154583440228E-2</v>
      </c>
      <c r="AN23" s="145">
        <f t="shared" si="8"/>
        <v>1.2920661848473968E-2</v>
      </c>
      <c r="AO23" s="145">
        <f t="shared" si="8"/>
        <v>1.2538798581342176E-2</v>
      </c>
      <c r="AP23" s="145">
        <f t="shared" si="8"/>
        <v>1.2168221079327883E-2</v>
      </c>
      <c r="AQ23" s="145">
        <f t="shared" si="8"/>
        <v>1.1808595797664551E-2</v>
      </c>
      <c r="AR23" s="145">
        <f t="shared" si="8"/>
        <v>1.1459599049323243E-2</v>
      </c>
      <c r="AS23" s="145">
        <f t="shared" si="8"/>
        <v>1.112091671367247E-2</v>
      </c>
      <c r="AT23" s="145">
        <f t="shared" si="8"/>
        <v>1.0792243953748401E-2</v>
      </c>
      <c r="AU23" s="145">
        <f t="shared" si="8"/>
        <v>1.0473284941881029E-2</v>
      </c>
      <c r="AV23" s="145">
        <f t="shared" si="8"/>
        <v>1.016375259342929E-2</v>
      </c>
      <c r="AW23" s="145">
        <f t="shared" si="8"/>
        <v>9.8633683083855211E-3</v>
      </c>
      <c r="AX23" s="145">
        <f t="shared" si="8"/>
        <v>9.571861720616635E-3</v>
      </c>
      <c r="AY23" s="145">
        <f t="shared" si="8"/>
        <v>9.2889704545163522E-3</v>
      </c>
      <c r="AZ23" s="145">
        <f t="shared" si="8"/>
        <v>9.0144398888494497E-3</v>
      </c>
      <c r="BA23" s="145">
        <f t="shared" si="8"/>
        <v>8.7480229275754585E-3</v>
      </c>
      <c r="BB23" s="145">
        <f t="shared" si="8"/>
        <v>8.4894797774455466E-3</v>
      </c>
      <c r="BC23" s="145">
        <f t="shared" si="8"/>
        <v>8.2385777321724151E-3</v>
      </c>
      <c r="BD23" s="145">
        <f t="shared" si="8"/>
        <v>7.9950909629789152E-3</v>
      </c>
      <c r="BE23" s="145">
        <f t="shared" si="8"/>
        <v>7.758800315336929E-3</v>
      </c>
      <c r="BF23" s="145">
        <f t="shared" si="8"/>
        <v>7.5294931117134796E-3</v>
      </c>
      <c r="BG23" s="145">
        <f t="shared" si="8"/>
        <v>7.3069629601466056E-3</v>
      </c>
      <c r="BH23" s="145">
        <f t="shared" si="8"/>
        <v>7.0910095684786597E-3</v>
      </c>
      <c r="BI23" s="145">
        <f t="shared" si="8"/>
        <v>6.8814385640798498E-3</v>
      </c>
      <c r="BJ23" s="145">
        <f t="shared" si="8"/>
        <v>6.6780613188997485E-3</v>
      </c>
      <c r="BK23" s="145">
        <f t="shared" si="8"/>
        <v>6.4806947796893187E-3</v>
      </c>
      <c r="BL23" s="145">
        <f t="shared" si="8"/>
        <v>6.2891613032406346E-3</v>
      </c>
      <c r="BM23" s="145">
        <f t="shared" si="8"/>
        <v>6.1032884964959877E-3</v>
      </c>
      <c r="BN23" s="145">
        <f t="shared" ref="BN23:CB23" si="9">+BN147</f>
        <v>5.9229090613825202E-3</v>
      </c>
      <c r="BO23" s="145">
        <f t="shared" si="9"/>
        <v>5.7478606442326538E-3</v>
      </c>
      <c r="BP23" s="145">
        <f t="shared" si="9"/>
        <v>5.5779856896548295E-3</v>
      </c>
      <c r="BQ23" s="145">
        <f t="shared" si="9"/>
        <v>5.4131312987230227E-3</v>
      </c>
      <c r="BR23" s="145">
        <f t="shared" si="9"/>
        <v>5.2531490913573934E-3</v>
      </c>
      <c r="BS23" s="145">
        <f t="shared" si="9"/>
        <v>5.0978950727721866E-3</v>
      </c>
      <c r="BT23" s="145">
        <f t="shared" si="9"/>
        <v>4.9472295038707143E-3</v>
      </c>
      <c r="BU23" s="145">
        <f t="shared" si="9"/>
        <v>4.8010167754707371E-3</v>
      </c>
      <c r="BV23" s="145">
        <f t="shared" si="9"/>
        <v>4.6591252862470383E-3</v>
      </c>
      <c r="BW23" s="145">
        <f t="shared" si="9"/>
        <v>4.5214273242813524E-3</v>
      </c>
      <c r="BX23" s="145">
        <f t="shared" si="9"/>
        <v>4.3877989521130195E-3</v>
      </c>
      <c r="BY23" s="145">
        <f t="shared" si="9"/>
        <v>4.2581198951869058E-3</v>
      </c>
      <c r="BZ23" s="145">
        <f t="shared" si="9"/>
        <v>4.1322734335981735E-3</v>
      </c>
      <c r="CA23" s="145">
        <f t="shared" si="9"/>
        <v>4.0101462970365057E-3</v>
      </c>
      <c r="CB23" s="145">
        <f t="shared" si="9"/>
        <v>3.8916285628351655E-3</v>
      </c>
      <c r="CC23" s="145">
        <f>+CC147</f>
        <v>3.7766135570331855E-3</v>
      </c>
      <c r="CD23" s="145">
        <f>+CD147</f>
        <v>3.6649977583615989E-3</v>
      </c>
    </row>
    <row r="24" spans="1:82" s="143" customFormat="1" ht="17.399999999999999" customHeight="1" x14ac:dyDescent="0.25">
      <c r="A24" s="96" t="s">
        <v>415</v>
      </c>
      <c r="B24" s="166">
        <v>515</v>
      </c>
      <c r="R24" s="174"/>
    </row>
    <row r="25" spans="1:82" s="167" customFormat="1" ht="17.399999999999999" customHeight="1" x14ac:dyDescent="0.25">
      <c r="A25" s="98" t="s">
        <v>417</v>
      </c>
      <c r="B25" s="167">
        <f t="shared" ref="B25:G25" si="10">+C25*EXP(5*(0.01))</f>
        <v>695.17728590164177</v>
      </c>
      <c r="C25" s="167">
        <f t="shared" si="10"/>
        <v>661.27308959418701</v>
      </c>
      <c r="D25" s="167">
        <f t="shared" si="10"/>
        <v>629.02242045248761</v>
      </c>
      <c r="E25" s="167">
        <f t="shared" si="10"/>
        <v>598.34463500506592</v>
      </c>
      <c r="F25" s="167">
        <f t="shared" si="10"/>
        <v>569.16302280895854</v>
      </c>
      <c r="G25" s="167">
        <f t="shared" si="10"/>
        <v>541.40461463365239</v>
      </c>
      <c r="H25" s="167">
        <f>+B24</f>
        <v>515</v>
      </c>
      <c r="I25" s="167">
        <f t="shared" ref="I25:BT25" si="11">+H25*EXP(-5*(0.001))</f>
        <v>512.43142678423135</v>
      </c>
      <c r="J25" s="167">
        <f t="shared" si="11"/>
        <v>509.87566438082149</v>
      </c>
      <c r="K25" s="167">
        <f t="shared" si="11"/>
        <v>507.33264889557722</v>
      </c>
      <c r="L25" s="167">
        <f t="shared" si="11"/>
        <v>504.80231675297892</v>
      </c>
      <c r="M25" s="167">
        <f t="shared" si="11"/>
        <v>502.28460469459128</v>
      </c>
      <c r="N25" s="167">
        <f t="shared" si="11"/>
        <v>499.77944977748166</v>
      </c>
      <c r="O25" s="167">
        <f t="shared" si="11"/>
        <v>497.28678937264669</v>
      </c>
      <c r="P25" s="167">
        <f t="shared" si="11"/>
        <v>494.80656116344642</v>
      </c>
      <c r="Q25" s="167">
        <f t="shared" si="11"/>
        <v>492.33870314404641</v>
      </c>
      <c r="R25" s="174">
        <f t="shared" si="11"/>
        <v>489.88315361786766</v>
      </c>
      <c r="S25" s="167">
        <f t="shared" si="11"/>
        <v>487.43985119604412</v>
      </c>
      <c r="T25" s="167">
        <f t="shared" si="11"/>
        <v>485.00873479588802</v>
      </c>
      <c r="U25" s="167">
        <f t="shared" si="11"/>
        <v>482.58974363936272</v>
      </c>
      <c r="V25" s="167">
        <f t="shared" si="11"/>
        <v>480.18281725156328</v>
      </c>
      <c r="W25" s="167">
        <f t="shared" si="11"/>
        <v>477.78789545920466</v>
      </c>
      <c r="X25" s="167">
        <f t="shared" si="11"/>
        <v>475.40491838911737</v>
      </c>
      <c r="Y25" s="167">
        <f t="shared" si="11"/>
        <v>473.0338264667505</v>
      </c>
      <c r="Z25" s="167">
        <f t="shared" si="11"/>
        <v>470.6745604146825</v>
      </c>
      <c r="AA25" s="167">
        <f t="shared" si="11"/>
        <v>468.32706125113918</v>
      </c>
      <c r="AB25" s="167">
        <f t="shared" si="11"/>
        <v>465.99127028851916</v>
      </c>
      <c r="AC25" s="167">
        <f t="shared" si="11"/>
        <v>463.6671291319268</v>
      </c>
      <c r="AD25" s="167">
        <f t="shared" si="11"/>
        <v>461.35457967771208</v>
      </c>
      <c r="AE25" s="167">
        <f t="shared" si="11"/>
        <v>459.05356411201819</v>
      </c>
      <c r="AF25" s="167">
        <f t="shared" si="11"/>
        <v>456.76402490933617</v>
      </c>
      <c r="AG25" s="167">
        <f t="shared" si="11"/>
        <v>454.4859048310667</v>
      </c>
      <c r="AH25" s="167">
        <f t="shared" si="11"/>
        <v>452.21914692408916</v>
      </c>
      <c r="AI25" s="167">
        <f t="shared" si="11"/>
        <v>449.96369451933782</v>
      </c>
      <c r="AJ25" s="167">
        <f t="shared" si="11"/>
        <v>447.71949123038507</v>
      </c>
      <c r="AK25" s="167">
        <f t="shared" si="11"/>
        <v>445.48648095203185</v>
      </c>
      <c r="AL25" s="167">
        <f t="shared" si="11"/>
        <v>443.26460785890487</v>
      </c>
      <c r="AM25" s="167">
        <f t="shared" si="11"/>
        <v>441.05381640406108</v>
      </c>
      <c r="AN25" s="167">
        <f t="shared" si="11"/>
        <v>438.85405131759893</v>
      </c>
      <c r="AO25" s="167">
        <f t="shared" si="11"/>
        <v>436.66525760527674</v>
      </c>
      <c r="AP25" s="167">
        <f t="shared" si="11"/>
        <v>434.48738054713766</v>
      </c>
      <c r="AQ25" s="167">
        <f t="shared" si="11"/>
        <v>432.32036569614183</v>
      </c>
      <c r="AR25" s="167">
        <f t="shared" si="11"/>
        <v>430.16415887680512</v>
      </c>
      <c r="AS25" s="167">
        <f t="shared" si="11"/>
        <v>428.01870618384476</v>
      </c>
      <c r="AT25" s="167">
        <f t="shared" si="11"/>
        <v>425.88395398083162</v>
      </c>
      <c r="AU25" s="167">
        <f t="shared" si="11"/>
        <v>423.7598488988495</v>
      </c>
      <c r="AV25" s="167">
        <f t="shared" si="11"/>
        <v>421.64633783516069</v>
      </c>
      <c r="AW25" s="167">
        <f t="shared" si="11"/>
        <v>419.54336795187851</v>
      </c>
      <c r="AX25" s="167">
        <f t="shared" si="11"/>
        <v>417.45088667464637</v>
      </c>
      <c r="AY25" s="167">
        <f t="shared" si="11"/>
        <v>415.36884169132338</v>
      </c>
      <c r="AZ25" s="167">
        <f t="shared" si="11"/>
        <v>413.29718095067648</v>
      </c>
      <c r="BA25" s="167">
        <f t="shared" si="11"/>
        <v>411.23585266107926</v>
      </c>
      <c r="BB25" s="167">
        <f t="shared" si="11"/>
        <v>409.18480528921708</v>
      </c>
      <c r="BC25" s="167">
        <f t="shared" si="11"/>
        <v>407.14398755879887</v>
      </c>
      <c r="BD25" s="167">
        <f t="shared" si="11"/>
        <v>405.11334844927507</v>
      </c>
      <c r="BE25" s="167">
        <f t="shared" si="11"/>
        <v>403.09283719456215</v>
      </c>
      <c r="BF25" s="167">
        <f t="shared" si="11"/>
        <v>401.08240328177357</v>
      </c>
      <c r="BG25" s="167">
        <f t="shared" si="11"/>
        <v>399.08199644995676</v>
      </c>
      <c r="BH25" s="167">
        <f t="shared" si="11"/>
        <v>397.09156668883674</v>
      </c>
      <c r="BI25" s="167">
        <f t="shared" si="11"/>
        <v>395.11106423756581</v>
      </c>
      <c r="BJ25" s="167">
        <f t="shared" si="11"/>
        <v>393.14043958347952</v>
      </c>
      <c r="BK25" s="167">
        <f t="shared" si="11"/>
        <v>391.17964346085887</v>
      </c>
      <c r="BL25" s="167">
        <f t="shared" si="11"/>
        <v>389.22862684969874</v>
      </c>
      <c r="BM25" s="167">
        <f t="shared" si="11"/>
        <v>387.28734097448216</v>
      </c>
      <c r="BN25" s="167">
        <f t="shared" si="11"/>
        <v>385.35573730296119</v>
      </c>
      <c r="BO25" s="167">
        <f t="shared" si="11"/>
        <v>383.43376754494341</v>
      </c>
      <c r="BP25" s="167">
        <f t="shared" si="11"/>
        <v>381.52138365108482</v>
      </c>
      <c r="BQ25" s="167">
        <f t="shared" si="11"/>
        <v>379.61853781168838</v>
      </c>
      <c r="BR25" s="167">
        <f t="shared" si="11"/>
        <v>377.72518245550907</v>
      </c>
      <c r="BS25" s="167">
        <f t="shared" si="11"/>
        <v>375.84127024856434</v>
      </c>
      <c r="BT25" s="167">
        <f t="shared" si="11"/>
        <v>373.96675409295091</v>
      </c>
      <c r="BU25" s="167">
        <f t="shared" ref="BU25:CB25" si="12">+BT25*EXP(-5*(0.001))</f>
        <v>372.10158712566727</v>
      </c>
      <c r="BV25" s="167">
        <f t="shared" si="12"/>
        <v>370.24572271744205</v>
      </c>
      <c r="BW25" s="167">
        <f t="shared" si="12"/>
        <v>368.39911447156845</v>
      </c>
      <c r="BX25" s="167">
        <f t="shared" si="12"/>
        <v>366.56171622274411</v>
      </c>
      <c r="BY25" s="167">
        <f t="shared" si="12"/>
        <v>364.73348203591712</v>
      </c>
      <c r="BZ25" s="167">
        <f t="shared" si="12"/>
        <v>362.91436620513758</v>
      </c>
      <c r="CA25" s="167">
        <f t="shared" si="12"/>
        <v>361.10432325241493</v>
      </c>
      <c r="CB25" s="167">
        <f t="shared" si="12"/>
        <v>359.30330792658111</v>
      </c>
      <c r="CC25" s="167">
        <f>+CB25*EXP(-5*(0.001))</f>
        <v>357.5112752021592</v>
      </c>
      <c r="CD25" s="167">
        <f>+CC25*EXP(-5*(0.001))</f>
        <v>355.72818027823774</v>
      </c>
    </row>
    <row r="26" spans="1:82" s="148" customFormat="1" ht="17.399999999999999" customHeight="1" x14ac:dyDescent="0.25">
      <c r="A26" s="102" t="s">
        <v>416</v>
      </c>
      <c r="B26" s="168">
        <v>0.05</v>
      </c>
      <c r="C26" s="168">
        <v>0.1</v>
      </c>
      <c r="D26" s="168">
        <v>0.24</v>
      </c>
      <c r="E26" s="168">
        <v>0.36</v>
      </c>
      <c r="F26" s="168">
        <v>0.48</v>
      </c>
      <c r="G26" s="168">
        <v>0.6</v>
      </c>
      <c r="H26" s="168">
        <v>0.72</v>
      </c>
      <c r="I26" s="168">
        <v>0.84</v>
      </c>
      <c r="J26" s="168">
        <v>0.9</v>
      </c>
      <c r="K26" s="168">
        <v>0.95</v>
      </c>
      <c r="L26" s="168">
        <v>1</v>
      </c>
      <c r="M26" s="168">
        <v>1</v>
      </c>
      <c r="N26" s="168">
        <v>1</v>
      </c>
      <c r="O26" s="168">
        <v>1</v>
      </c>
      <c r="P26" s="168">
        <v>1</v>
      </c>
      <c r="Q26" s="168">
        <v>1</v>
      </c>
      <c r="R26" s="319">
        <v>1</v>
      </c>
      <c r="S26" s="168">
        <v>1</v>
      </c>
      <c r="T26" s="168">
        <v>1</v>
      </c>
      <c r="U26" s="168">
        <v>1</v>
      </c>
      <c r="V26" s="168">
        <v>1.1000000000000001</v>
      </c>
      <c r="W26" s="168">
        <v>1.1000000000000001</v>
      </c>
      <c r="X26" s="168">
        <v>1.1000000000000001</v>
      </c>
      <c r="Y26" s="168">
        <v>1.1000000000000001</v>
      </c>
      <c r="Z26" s="168">
        <v>1.1000000000000001</v>
      </c>
      <c r="AA26" s="168">
        <v>1.1000000000000001</v>
      </c>
      <c r="AB26" s="168">
        <v>1.1000000000000001</v>
      </c>
      <c r="AC26" s="168">
        <v>1.1000000000000001</v>
      </c>
      <c r="AD26" s="168">
        <v>1.1000000000000001</v>
      </c>
      <c r="AE26" s="168">
        <v>1.1000000000000001</v>
      </c>
      <c r="AF26" s="168">
        <v>1.1000000000000001</v>
      </c>
      <c r="AG26" s="168">
        <v>1.1000000000000001</v>
      </c>
      <c r="AH26" s="168">
        <v>1.1000000000000001</v>
      </c>
      <c r="AI26" s="168">
        <v>1.1000000000000001</v>
      </c>
      <c r="AJ26" s="168">
        <v>1.1000000000000001</v>
      </c>
      <c r="AK26" s="168">
        <v>1.1000000000000001</v>
      </c>
      <c r="AL26" s="168">
        <v>1.1000000000000001</v>
      </c>
      <c r="AM26" s="168">
        <v>1.05</v>
      </c>
      <c r="AN26" s="168">
        <v>1.05</v>
      </c>
      <c r="AO26" s="168">
        <v>1.05</v>
      </c>
      <c r="AP26" s="168">
        <v>1.05</v>
      </c>
      <c r="AQ26" s="168">
        <v>1.05</v>
      </c>
      <c r="AR26" s="168">
        <v>1.05</v>
      </c>
      <c r="AS26" s="168">
        <v>1.05</v>
      </c>
      <c r="AT26" s="168">
        <v>1.05</v>
      </c>
      <c r="AU26" s="168">
        <v>1.05</v>
      </c>
      <c r="AV26" s="168">
        <v>1.05</v>
      </c>
      <c r="AW26" s="168">
        <v>1.05</v>
      </c>
      <c r="AX26" s="168">
        <v>1.05</v>
      </c>
      <c r="AY26" s="168">
        <v>1.05</v>
      </c>
      <c r="AZ26" s="168">
        <v>1.05</v>
      </c>
      <c r="BA26" s="168">
        <v>1.05</v>
      </c>
      <c r="BB26" s="168">
        <v>1.05</v>
      </c>
      <c r="BC26" s="168">
        <v>1.05</v>
      </c>
      <c r="BD26" s="168">
        <v>1.05</v>
      </c>
      <c r="BE26" s="168">
        <v>1.05</v>
      </c>
      <c r="BF26" s="168">
        <v>1.05</v>
      </c>
      <c r="BG26" s="168">
        <v>1</v>
      </c>
      <c r="BH26" s="168">
        <v>1</v>
      </c>
      <c r="BI26" s="168">
        <v>1</v>
      </c>
      <c r="BJ26" s="168">
        <v>1</v>
      </c>
      <c r="BK26" s="168">
        <v>1</v>
      </c>
      <c r="BL26" s="168">
        <v>1</v>
      </c>
      <c r="BM26" s="168">
        <v>1</v>
      </c>
      <c r="BN26" s="168">
        <v>1</v>
      </c>
      <c r="BO26" s="168">
        <v>1</v>
      </c>
      <c r="BP26" s="168">
        <v>1</v>
      </c>
      <c r="BQ26" s="168">
        <v>1</v>
      </c>
      <c r="BR26" s="168">
        <v>1</v>
      </c>
      <c r="BS26" s="168">
        <v>1</v>
      </c>
      <c r="BT26" s="168">
        <v>1</v>
      </c>
      <c r="BU26" s="168">
        <v>1</v>
      </c>
      <c r="BV26" s="168">
        <v>1</v>
      </c>
      <c r="BW26" s="168">
        <v>1</v>
      </c>
      <c r="BX26" s="168">
        <v>1</v>
      </c>
      <c r="BY26" s="168">
        <v>1</v>
      </c>
      <c r="BZ26" s="168">
        <v>1</v>
      </c>
      <c r="CA26" s="168">
        <v>1</v>
      </c>
      <c r="CB26" s="168">
        <v>1</v>
      </c>
      <c r="CC26" s="168">
        <v>1</v>
      </c>
      <c r="CD26" s="168">
        <v>1</v>
      </c>
    </row>
    <row r="27" spans="1:82" s="143" customFormat="1" ht="17.399999999999999" customHeight="1" x14ac:dyDescent="0.25">
      <c r="A27" s="96" t="s">
        <v>16</v>
      </c>
      <c r="B27" s="166">
        <f>+Parameters!B11</f>
        <v>2.6</v>
      </c>
      <c r="R27" s="174"/>
    </row>
    <row r="28" spans="1:82" s="143" customFormat="1" ht="17.399999999999999" customHeight="1" thickBot="1" x14ac:dyDescent="0.3">
      <c r="A28" s="97" t="s">
        <v>17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319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</row>
    <row r="29" spans="1:82" s="170" customFormat="1" ht="17.399999999999999" customHeight="1" thickTop="1" x14ac:dyDescent="0.25">
      <c r="A29" s="103" t="s">
        <v>418</v>
      </c>
      <c r="B29" s="169">
        <f>+B30</f>
        <v>0.29135476859999998</v>
      </c>
      <c r="C29" s="170">
        <f t="shared" ref="C29:I29" si="13">+B29*EXP(5*B31)</f>
        <v>0.27030248877941276</v>
      </c>
      <c r="D29" s="170">
        <f t="shared" si="13"/>
        <v>0.25152481702390533</v>
      </c>
      <c r="E29" s="170">
        <f t="shared" si="13"/>
        <v>0.23472665354167427</v>
      </c>
      <c r="F29" s="170">
        <f t="shared" si="13"/>
        <v>0.21965682908818801</v>
      </c>
      <c r="G29" s="170">
        <f t="shared" si="13"/>
        <v>0.20610082044752318</v>
      </c>
      <c r="H29" s="170">
        <f t="shared" si="13"/>
        <v>0.19387478574775385</v>
      </c>
      <c r="I29" s="170">
        <f t="shared" si="13"/>
        <v>0.18282066179828968</v>
      </c>
      <c r="J29" s="170">
        <f t="shared" ref="J29:BU29" si="14">+I29*EXP(I31*(J2-I2))</f>
        <v>0.17280211939389492</v>
      </c>
      <c r="K29" s="170">
        <f t="shared" si="14"/>
        <v>0.16370121441374522</v>
      </c>
      <c r="L29" s="170">
        <f t="shared" si="14"/>
        <v>0.15541560531513549</v>
      </c>
      <c r="M29" s="170">
        <f t="shared" si="14"/>
        <v>0.14785623336870707</v>
      </c>
      <c r="N29" s="170">
        <f t="shared" si="14"/>
        <v>0.14094538229206927</v>
      </c>
      <c r="O29" s="170">
        <f t="shared" si="14"/>
        <v>0.13461505002233964</v>
      </c>
      <c r="P29" s="170">
        <f t="shared" si="14"/>
        <v>0.12880557815339819</v>
      </c>
      <c r="Q29" s="170">
        <f t="shared" si="14"/>
        <v>0.12346449476466077</v>
      </c>
      <c r="R29" s="174">
        <f t="shared" si="14"/>
        <v>0.11854553453668568</v>
      </c>
      <c r="S29" s="170">
        <f t="shared" si="14"/>
        <v>0.11400780661292644</v>
      </c>
      <c r="T29" s="170">
        <f t="shared" si="14"/>
        <v>0.10981508595969806</v>
      </c>
      <c r="U29" s="170">
        <f t="shared" si="14"/>
        <v>0.10593520825840209</v>
      </c>
      <c r="V29" s="170">
        <f t="shared" si="14"/>
        <v>0.10233955183958519</v>
      </c>
      <c r="W29" s="170">
        <f t="shared" si="14"/>
        <v>9.9002592998334138E-2</v>
      </c>
      <c r="X29" s="170">
        <f t="shared" si="14"/>
        <v>9.5901523341905603E-2</v>
      </c>
      <c r="Y29" s="170">
        <f t="shared" si="14"/>
        <v>9.3015919714072692E-2</v>
      </c>
      <c r="Z29" s="170">
        <f t="shared" si="14"/>
        <v>9.0327458796542012E-2</v>
      </c>
      <c r="AA29" s="170">
        <f t="shared" si="14"/>
        <v>8.7819669769865785E-2</v>
      </c>
      <c r="AB29" s="170">
        <f t="shared" si="14"/>
        <v>8.5477719475694741E-2</v>
      </c>
      <c r="AC29" s="170">
        <f t="shared" si="14"/>
        <v>8.3288225400056037E-2</v>
      </c>
      <c r="AD29" s="170">
        <f t="shared" si="14"/>
        <v>8.1231831787924591E-2</v>
      </c>
      <c r="AE29" s="170">
        <f t="shared" si="14"/>
        <v>7.9226210714981052E-2</v>
      </c>
      <c r="AF29" s="170">
        <f t="shared" si="14"/>
        <v>7.7270108602766313E-2</v>
      </c>
      <c r="AG29" s="170">
        <f t="shared" si="14"/>
        <v>7.5362302823783714E-2</v>
      </c>
      <c r="AH29" s="170">
        <f t="shared" si="14"/>
        <v>7.3501600937317058E-2</v>
      </c>
      <c r="AI29" s="170">
        <f t="shared" si="14"/>
        <v>7.1686839944116315E-2</v>
      </c>
      <c r="AJ29" s="170">
        <f t="shared" si="14"/>
        <v>6.9916885559485248E-2</v>
      </c>
      <c r="AK29" s="170">
        <f t="shared" si="14"/>
        <v>6.8190631504316562E-2</v>
      </c>
      <c r="AL29" s="170">
        <f t="shared" si="14"/>
        <v>6.6506998813631438E-2</v>
      </c>
      <c r="AM29" s="170">
        <f t="shared" si="14"/>
        <v>6.4864935162191301E-2</v>
      </c>
      <c r="AN29" s="170">
        <f t="shared" si="14"/>
        <v>6.3263414206760293E-2</v>
      </c>
      <c r="AO29" s="170">
        <f t="shared" si="14"/>
        <v>6.170143494460735E-2</v>
      </c>
      <c r="AP29" s="170">
        <f t="shared" si="14"/>
        <v>6.0178021087846881E-2</v>
      </c>
      <c r="AQ29" s="170">
        <f t="shared" si="14"/>
        <v>5.8692220453227084E-2</v>
      </c>
      <c r="AR29" s="170">
        <f t="shared" si="14"/>
        <v>5.7243104366984411E-2</v>
      </c>
      <c r="AS29" s="170">
        <f t="shared" si="14"/>
        <v>5.5829767084392232E-2</v>
      </c>
      <c r="AT29" s="170">
        <f t="shared" si="14"/>
        <v>5.4451325223640885E-2</v>
      </c>
      <c r="AU29" s="170">
        <f t="shared" si="14"/>
        <v>5.3106917213695322E-2</v>
      </c>
      <c r="AV29" s="170">
        <f t="shared" si="14"/>
        <v>5.1795702755785128E-2</v>
      </c>
      <c r="AW29" s="170">
        <f t="shared" si="14"/>
        <v>5.0516862298190461E-2</v>
      </c>
      <c r="AX29" s="170">
        <f t="shared" si="14"/>
        <v>4.9269596523995533E-2</v>
      </c>
      <c r="AY29" s="170">
        <f t="shared" si="14"/>
        <v>4.8053125851489527E-2</v>
      </c>
      <c r="AZ29" s="170">
        <f t="shared" si="14"/>
        <v>4.686668994690265E-2</v>
      </c>
      <c r="BA29" s="170">
        <f t="shared" si="14"/>
        <v>4.5709547249172762E-2</v>
      </c>
      <c r="BB29" s="170">
        <f t="shared" si="14"/>
        <v>4.4580974506445596E-2</v>
      </c>
      <c r="BC29" s="170">
        <f t="shared" si="14"/>
        <v>4.3480266324018794E-2</v>
      </c>
      <c r="BD29" s="170">
        <f t="shared" si="14"/>
        <v>4.2406734723447241E-2</v>
      </c>
      <c r="BE29" s="170">
        <f t="shared" si="14"/>
        <v>4.1359708712534166E-2</v>
      </c>
      <c r="BF29" s="170">
        <f t="shared" si="14"/>
        <v>4.0338533865939157E-2</v>
      </c>
      <c r="BG29" s="170">
        <f t="shared" si="14"/>
        <v>3.9342571916141038E-2</v>
      </c>
      <c r="BH29" s="170">
        <f t="shared" si="14"/>
        <v>3.8371200354499868E-2</v>
      </c>
      <c r="BI29" s="170">
        <f t="shared" si="14"/>
        <v>3.742381204216879E-2</v>
      </c>
      <c r="BJ29" s="170">
        <f t="shared" si="14"/>
        <v>3.6499814830612494E-2</v>
      </c>
      <c r="BK29" s="170">
        <f t="shared" si="14"/>
        <v>3.5598631191495103E-2</v>
      </c>
      <c r="BL29" s="170">
        <f t="shared" si="14"/>
        <v>3.4719697855706146E-2</v>
      </c>
      <c r="BM29" s="170">
        <f t="shared" si="14"/>
        <v>3.3862465461299049E-2</v>
      </c>
      <c r="BN29" s="170">
        <f t="shared" si="14"/>
        <v>3.3026398210122029E-2</v>
      </c>
      <c r="BO29" s="170">
        <f t="shared" si="14"/>
        <v>3.2210973532926797E-2</v>
      </c>
      <c r="BP29" s="170">
        <f t="shared" si="14"/>
        <v>3.1415681762745784E-2</v>
      </c>
      <c r="BQ29" s="170">
        <f t="shared" si="14"/>
        <v>3.0640025816333682E-2</v>
      </c>
      <c r="BR29" s="170">
        <f t="shared" si="14"/>
        <v>2.9883520883474245E-2</v>
      </c>
      <c r="BS29" s="170">
        <f t="shared" si="14"/>
        <v>2.9145694123958107E-2</v>
      </c>
      <c r="BT29" s="170">
        <f t="shared" si="14"/>
        <v>2.8426084372042273E-2</v>
      </c>
      <c r="BU29" s="170">
        <f t="shared" si="14"/>
        <v>2.7724241848206509E-2</v>
      </c>
      <c r="BV29" s="170">
        <f t="shared" ref="BV29:CB29" si="15">+BU29*EXP(BU31*(BV2-BU2))</f>
        <v>2.7039727878026509E-2</v>
      </c>
      <c r="BW29" s="170">
        <f t="shared" si="15"/>
        <v>2.6372114617988086E-2</v>
      </c>
      <c r="BX29" s="170">
        <f t="shared" si="15"/>
        <v>2.5720984788071066E-2</v>
      </c>
      <c r="BY29" s="170">
        <f t="shared" si="15"/>
        <v>2.5085931410935673E-2</v>
      </c>
      <c r="BZ29" s="170">
        <f t="shared" si="15"/>
        <v>2.4466557557548459E-2</v>
      </c>
      <c r="CA29" s="170">
        <f t="shared" si="15"/>
        <v>2.3862476099088724E-2</v>
      </c>
      <c r="CB29" s="170">
        <f t="shared" si="15"/>
        <v>2.3273309464980414E-2</v>
      </c>
      <c r="CC29" s="170">
        <f>+CB29*EXP(CB31*(CC2-CB2))</f>
        <v>2.2698689406898207E-2</v>
      </c>
      <c r="CD29" s="170">
        <f>+CC29*EXP(CC31*(CD2-CC2))</f>
        <v>2.2138256768600335E-2</v>
      </c>
    </row>
    <row r="30" spans="1:82" s="143" customFormat="1" ht="17.399999999999999" customHeight="1" x14ac:dyDescent="0.25">
      <c r="A30" s="96" t="s">
        <v>397</v>
      </c>
      <c r="B30" s="171">
        <f>+Parameters!D32</f>
        <v>0.29135476859999998</v>
      </c>
      <c r="C30" s="172"/>
      <c r="R30" s="174"/>
    </row>
    <row r="31" spans="1:82" s="170" customFormat="1" ht="17.399999999999999" customHeight="1" x14ac:dyDescent="0.25">
      <c r="A31" s="103" t="s">
        <v>419</v>
      </c>
      <c r="B31" s="170">
        <f>+Parameters!B13</f>
        <v>-1.4999999999999999E-2</v>
      </c>
      <c r="C31" s="170">
        <f>+B31*Parameters!$B$35</f>
        <v>-1.44E-2</v>
      </c>
      <c r="D31" s="170">
        <f>+C31*Parameters!$B$35</f>
        <v>-1.3823999999999999E-2</v>
      </c>
      <c r="E31" s="170">
        <f>+D31*Parameters!$B$35</f>
        <v>-1.327104E-2</v>
      </c>
      <c r="F31" s="170">
        <f>+MIN(-0.005,E31*Parameters!$B$35)</f>
        <v>-1.27401984E-2</v>
      </c>
      <c r="G31" s="170">
        <f>+MIN(-0.005,F31*Parameters!$B$35)</f>
        <v>-1.2230590463999999E-2</v>
      </c>
      <c r="H31" s="170">
        <f>+MIN(-0.005,G31*Parameters!$B$35)</f>
        <v>-1.1741366845439999E-2</v>
      </c>
      <c r="I31" s="170">
        <f>+MIN(-0.005,H31*Parameters!$B$35)</f>
        <v>-1.1271712171622398E-2</v>
      </c>
      <c r="J31" s="170">
        <f>+MIN(-0.005,I31*Parameters!$B$35)</f>
        <v>-1.0820843684757503E-2</v>
      </c>
      <c r="K31" s="170">
        <f>+MIN(-0.005,J31*Parameters!$B$35)</f>
        <v>-1.0388009937367201E-2</v>
      </c>
      <c r="L31" s="170">
        <f>+MIN(-0.005,K31*Parameters!$B$35)</f>
        <v>-9.9724895398725123E-3</v>
      </c>
      <c r="M31" s="170">
        <f>+MIN(-0.005,L31*Parameters!$B$35)</f>
        <v>-9.5735899582776122E-3</v>
      </c>
      <c r="N31" s="170">
        <f>+MIN(-0.005,M31*Parameters!$B$35)</f>
        <v>-9.1906463599465069E-3</v>
      </c>
      <c r="O31" s="170">
        <f>+MIN(-0.005,N31*Parameters!$B$35)</f>
        <v>-8.8230205055486455E-3</v>
      </c>
      <c r="P31" s="170">
        <f>+MIN(-0.005,O31*Parameters!$B$35)</f>
        <v>-8.4700996853266999E-3</v>
      </c>
      <c r="Q31" s="170">
        <f>+MIN(-0.005,P31*Parameters!$B$35)</f>
        <v>-8.1312956979136316E-3</v>
      </c>
      <c r="R31" s="174">
        <f>+MIN(-0.005,Q31*Parameters!$B$35)</f>
        <v>-7.806043869997086E-3</v>
      </c>
      <c r="S31" s="170">
        <f>+MIN(-0.005,R31*Parameters!$B$35)</f>
        <v>-7.4938021151972024E-3</v>
      </c>
      <c r="T31" s="170">
        <f>+MIN(-0.005,S31*Parameters!$B$35)</f>
        <v>-7.1940500305893136E-3</v>
      </c>
      <c r="U31" s="170">
        <f>+MIN(-0.005,T31*Parameters!$B$35)</f>
        <v>-6.9062880293657408E-3</v>
      </c>
      <c r="V31" s="170">
        <f>+MIN(-0.005,U31*Parameters!$B$35)</f>
        <v>-6.6300365081911105E-3</v>
      </c>
      <c r="W31" s="170">
        <f>+MIN(-0.005,V31*Parameters!$B$35)</f>
        <v>-6.3648350478634659E-3</v>
      </c>
      <c r="X31" s="170">
        <f>+MIN(-0.005,W31*Parameters!$B$35)</f>
        <v>-6.1102416459489269E-3</v>
      </c>
      <c r="Y31" s="170">
        <f>+MIN(-0.005,X31*Parameters!$B$35)</f>
        <v>-5.86583198011097E-3</v>
      </c>
      <c r="Z31" s="170">
        <f>+MIN(-0.005,Y31*Parameters!$B$35)</f>
        <v>-5.6311987009065312E-3</v>
      </c>
      <c r="AA31" s="170">
        <f>+MIN(-0.005,Z31*Parameters!$B$35)</f>
        <v>-5.4059507528702701E-3</v>
      </c>
      <c r="AB31" s="170">
        <f>+MIN(-0.005,AA31*Parameters!$B$35)</f>
        <v>-5.1897127227554588E-3</v>
      </c>
      <c r="AC31" s="170">
        <f>+MIN(-0.005,AB31*Parameters!$B$35)</f>
        <v>-5.0000000000000001E-3</v>
      </c>
      <c r="AD31" s="170">
        <f>+MIN(-0.005,AC31*Parameters!$B$35)</f>
        <v>-5.0000000000000001E-3</v>
      </c>
      <c r="AE31" s="170">
        <f>+MIN(-0.005,AD31*Parameters!$B$35)</f>
        <v>-5.0000000000000001E-3</v>
      </c>
      <c r="AF31" s="170">
        <f>+MIN(-0.005,AE31*Parameters!$B$35)</f>
        <v>-5.0000000000000001E-3</v>
      </c>
      <c r="AG31" s="170">
        <f>+MIN(-0.005,AF31*Parameters!$B$35)</f>
        <v>-5.0000000000000001E-3</v>
      </c>
      <c r="AH31" s="170">
        <f>+MIN(-0.005,AG31*Parameters!$B$35)</f>
        <v>-5.0000000000000001E-3</v>
      </c>
      <c r="AI31" s="170">
        <f>+MIN(-0.005,AH31*Parameters!$B$35)</f>
        <v>-5.0000000000000001E-3</v>
      </c>
      <c r="AJ31" s="170">
        <f>+MIN(-0.005,AI31*Parameters!$B$35)</f>
        <v>-5.0000000000000001E-3</v>
      </c>
      <c r="AK31" s="170">
        <f>+MIN(-0.005,AJ31*Parameters!$B$35)</f>
        <v>-5.0000000000000001E-3</v>
      </c>
      <c r="AL31" s="170">
        <f>+MIN(-0.005,AK31*Parameters!$B$35)</f>
        <v>-5.0000000000000001E-3</v>
      </c>
      <c r="AM31" s="170">
        <f>+MIN(-0.005,AL31*Parameters!$B$35)</f>
        <v>-5.0000000000000001E-3</v>
      </c>
      <c r="AN31" s="170">
        <f>+MIN(-0.005,AM31*Parameters!$B$35)</f>
        <v>-5.0000000000000001E-3</v>
      </c>
      <c r="AO31" s="170">
        <f>+MIN(-0.005,AN31*Parameters!$B$35)</f>
        <v>-5.0000000000000001E-3</v>
      </c>
      <c r="AP31" s="170">
        <f>+MIN(-0.005,AO31*Parameters!$B$35)</f>
        <v>-5.0000000000000001E-3</v>
      </c>
      <c r="AQ31" s="170">
        <f>+MIN(-0.005,AP31*Parameters!$B$35)</f>
        <v>-5.0000000000000001E-3</v>
      </c>
      <c r="AR31" s="170">
        <f>+MIN(-0.005,AQ31*Parameters!$B$35)</f>
        <v>-5.0000000000000001E-3</v>
      </c>
      <c r="AS31" s="170">
        <f>+MIN(-0.005,AR31*Parameters!$B$35)</f>
        <v>-5.0000000000000001E-3</v>
      </c>
      <c r="AT31" s="170">
        <f>+MIN(-0.005,AS31*Parameters!$B$35)</f>
        <v>-5.0000000000000001E-3</v>
      </c>
      <c r="AU31" s="170">
        <f>+MIN(-0.005,AT31*Parameters!$B$35)</f>
        <v>-5.0000000000000001E-3</v>
      </c>
      <c r="AV31" s="170">
        <f>+MIN(-0.005,AU31*Parameters!$B$35)</f>
        <v>-5.0000000000000001E-3</v>
      </c>
      <c r="AW31" s="170">
        <f>+MIN(-0.005,AV31*Parameters!$B$35)</f>
        <v>-5.0000000000000001E-3</v>
      </c>
      <c r="AX31" s="170">
        <f>+MIN(-0.005,AW31*Parameters!$B$35)</f>
        <v>-5.0000000000000001E-3</v>
      </c>
      <c r="AY31" s="170">
        <f>+MIN(-0.005,AX31*Parameters!$B$35)</f>
        <v>-5.0000000000000001E-3</v>
      </c>
      <c r="AZ31" s="170">
        <f>+MIN(-0.005,AY31*Parameters!$B$35)</f>
        <v>-5.0000000000000001E-3</v>
      </c>
      <c r="BA31" s="170">
        <f>+MIN(-0.005,AZ31*Parameters!$B$35)</f>
        <v>-5.0000000000000001E-3</v>
      </c>
      <c r="BB31" s="170">
        <f>+MIN(-0.005,BA31*Parameters!$B$35)</f>
        <v>-5.0000000000000001E-3</v>
      </c>
      <c r="BC31" s="170">
        <f>+MIN(-0.005,BB31*Parameters!$B$35)</f>
        <v>-5.0000000000000001E-3</v>
      </c>
      <c r="BD31" s="170">
        <f>+MIN(-0.005,BC31*Parameters!$B$35)</f>
        <v>-5.0000000000000001E-3</v>
      </c>
      <c r="BE31" s="170">
        <f>+MIN(-0.005,BD31*Parameters!$B$35)</f>
        <v>-5.0000000000000001E-3</v>
      </c>
      <c r="BF31" s="170">
        <f>+MIN(-0.005,BE31*Parameters!$B$35)</f>
        <v>-5.0000000000000001E-3</v>
      </c>
      <c r="BG31" s="170">
        <f>+MIN(-0.005,BF31*Parameters!$B$35)</f>
        <v>-5.0000000000000001E-3</v>
      </c>
      <c r="BH31" s="170">
        <f>+MIN(-0.005,BG31*Parameters!$B$35)</f>
        <v>-5.0000000000000001E-3</v>
      </c>
      <c r="BI31" s="170">
        <f>+MIN(-0.005,BH31*Parameters!$B$35)</f>
        <v>-5.0000000000000001E-3</v>
      </c>
      <c r="BJ31" s="170">
        <f>+MIN(-0.005,BI31*Parameters!$B$35)</f>
        <v>-5.0000000000000001E-3</v>
      </c>
      <c r="BK31" s="170">
        <f>+MIN(-0.005,BJ31*Parameters!$B$35)</f>
        <v>-5.0000000000000001E-3</v>
      </c>
      <c r="BL31" s="170">
        <f>+MIN(-0.005,BK31*Parameters!$B$35)</f>
        <v>-5.0000000000000001E-3</v>
      </c>
      <c r="BM31" s="170">
        <f>+MIN(-0.005,BL31*Parameters!$B$35)</f>
        <v>-5.0000000000000001E-3</v>
      </c>
      <c r="BN31" s="170">
        <f>+MIN(-0.005,BM31*Parameters!$B$35)</f>
        <v>-5.0000000000000001E-3</v>
      </c>
      <c r="BO31" s="170">
        <f>+MIN(-0.005,BN31*Parameters!$B$35)</f>
        <v>-5.0000000000000001E-3</v>
      </c>
      <c r="BP31" s="170">
        <f>+MIN(-0.005,BO31*Parameters!$B$35)</f>
        <v>-5.0000000000000001E-3</v>
      </c>
      <c r="BQ31" s="170">
        <f>+MIN(-0.005,BP31*Parameters!$B$35)</f>
        <v>-5.0000000000000001E-3</v>
      </c>
      <c r="BR31" s="170">
        <f>+MIN(-0.005,BQ31*Parameters!$B$35)</f>
        <v>-5.0000000000000001E-3</v>
      </c>
      <c r="BS31" s="170">
        <f>+MIN(-0.005,BR31*Parameters!$B$35)</f>
        <v>-5.0000000000000001E-3</v>
      </c>
      <c r="BT31" s="170">
        <f>+MIN(-0.005,BS31*Parameters!$B$35)</f>
        <v>-5.0000000000000001E-3</v>
      </c>
      <c r="BU31" s="170">
        <f>+MIN(-0.005,BT31*Parameters!$B$35)</f>
        <v>-5.0000000000000001E-3</v>
      </c>
      <c r="BV31" s="170">
        <f>+MIN(-0.005,BU31*Parameters!$B$35)</f>
        <v>-5.0000000000000001E-3</v>
      </c>
      <c r="BW31" s="170">
        <f>+MIN(-0.005,BV31*Parameters!$B$35)</f>
        <v>-5.0000000000000001E-3</v>
      </c>
      <c r="BX31" s="170">
        <f>+MIN(-0.005,BW31*Parameters!$B$35)</f>
        <v>-5.0000000000000001E-3</v>
      </c>
      <c r="BY31" s="170">
        <f>+MIN(-0.005,BX31*Parameters!$B$35)</f>
        <v>-5.0000000000000001E-3</v>
      </c>
      <c r="BZ31" s="170">
        <f>+MIN(-0.005,BY31*Parameters!$B$35)</f>
        <v>-5.0000000000000001E-3</v>
      </c>
      <c r="CA31" s="170">
        <f>+MIN(-0.005,BZ31*Parameters!$B$35)</f>
        <v>-5.0000000000000001E-3</v>
      </c>
      <c r="CB31" s="170">
        <f>+MIN(-0.005,CA31*Parameters!$B$35)</f>
        <v>-5.0000000000000001E-3</v>
      </c>
      <c r="CC31" s="170">
        <f>+MIN(-0.005,CB31*Parameters!$B$35)</f>
        <v>-5.0000000000000001E-3</v>
      </c>
      <c r="CD31" s="170">
        <f>+MIN(-0.005,CC31*Parameters!$B$35)</f>
        <v>-5.0000000000000001E-3</v>
      </c>
    </row>
    <row r="32" spans="1:82" s="174" customFormat="1" ht="17.399999999999999" customHeight="1" x14ac:dyDescent="0.25">
      <c r="A32" s="104" t="s">
        <v>420</v>
      </c>
      <c r="B32" s="173">
        <f t="shared" ref="B32:BM32" si="16">+B143</f>
        <v>5.8998032833856691</v>
      </c>
      <c r="C32" s="173">
        <f t="shared" si="16"/>
        <v>5.3100000000000005</v>
      </c>
      <c r="D32" s="173">
        <f t="shared" si="16"/>
        <v>4.7790000000000008</v>
      </c>
      <c r="E32" s="173">
        <f t="shared" si="16"/>
        <v>4.3011000000000008</v>
      </c>
      <c r="F32" s="173">
        <f t="shared" si="16"/>
        <v>3.8709900000000008</v>
      </c>
      <c r="G32" s="173">
        <f t="shared" si="16"/>
        <v>3.4838910000000012</v>
      </c>
      <c r="H32" s="173">
        <f t="shared" si="16"/>
        <v>3.1355019000000013</v>
      </c>
      <c r="I32" s="173">
        <f t="shared" si="16"/>
        <v>2.8219517100000009</v>
      </c>
      <c r="J32" s="173">
        <f t="shared" si="16"/>
        <v>2.5397565390000012</v>
      </c>
      <c r="K32" s="173">
        <f t="shared" si="16"/>
        <v>2.2857808851000012</v>
      </c>
      <c r="L32" s="173">
        <f t="shared" si="16"/>
        <v>2.0572027965900008</v>
      </c>
      <c r="M32" s="173">
        <f t="shared" si="16"/>
        <v>1.8514825169310012</v>
      </c>
      <c r="N32" s="173">
        <f t="shared" si="16"/>
        <v>1.6663342652379012</v>
      </c>
      <c r="O32" s="173">
        <f t="shared" si="16"/>
        <v>1.4997008387141113</v>
      </c>
      <c r="P32" s="173">
        <f t="shared" si="16"/>
        <v>1.3497307548427</v>
      </c>
      <c r="Q32" s="173">
        <f t="shared" si="16"/>
        <v>1.2147576793584298</v>
      </c>
      <c r="R32" s="173">
        <f t="shared" si="16"/>
        <v>1.0932819114225871</v>
      </c>
      <c r="S32" s="173">
        <f t="shared" si="16"/>
        <v>0.98395372028032846</v>
      </c>
      <c r="T32" s="173">
        <f t="shared" si="16"/>
        <v>0.88555834825229551</v>
      </c>
      <c r="U32" s="173">
        <f t="shared" si="16"/>
        <v>0.79700251342706618</v>
      </c>
      <c r="V32" s="173">
        <f t="shared" si="16"/>
        <v>0.71730226208435954</v>
      </c>
      <c r="W32" s="173">
        <f t="shared" si="16"/>
        <v>0.6455720358759236</v>
      </c>
      <c r="X32" s="173">
        <f t="shared" si="16"/>
        <v>0.58101483228833128</v>
      </c>
      <c r="Y32" s="173">
        <f t="shared" si="16"/>
        <v>0.52291334905949816</v>
      </c>
      <c r="Z32" s="173">
        <f t="shared" si="16"/>
        <v>0.47062201415354837</v>
      </c>
      <c r="AA32" s="173">
        <f t="shared" si="16"/>
        <v>0.42355981273819354</v>
      </c>
      <c r="AB32" s="173">
        <f t="shared" si="16"/>
        <v>0.38120383146437425</v>
      </c>
      <c r="AC32" s="173">
        <f t="shared" si="16"/>
        <v>0.34308344831793686</v>
      </c>
      <c r="AD32" s="173">
        <f t="shared" si="16"/>
        <v>0.30877510348614318</v>
      </c>
      <c r="AE32" s="173">
        <f t="shared" si="16"/>
        <v>0.27789759313752888</v>
      </c>
      <c r="AF32" s="173">
        <f t="shared" si="16"/>
        <v>0.25010783382377599</v>
      </c>
      <c r="AG32" s="173">
        <f t="shared" si="16"/>
        <v>0.22509705044139836</v>
      </c>
      <c r="AH32" s="173">
        <f t="shared" si="16"/>
        <v>0.20258734539725856</v>
      </c>
      <c r="AI32" s="173">
        <f t="shared" si="16"/>
        <v>0.18232861085753271</v>
      </c>
      <c r="AJ32" s="173">
        <f t="shared" si="16"/>
        <v>0.16409574977177943</v>
      </c>
      <c r="AK32" s="173">
        <f t="shared" si="16"/>
        <v>0.1476861747946015</v>
      </c>
      <c r="AL32" s="173">
        <f t="shared" si="16"/>
        <v>0.13291755731514138</v>
      </c>
      <c r="AM32" s="173">
        <f t="shared" si="16"/>
        <v>0.11962580158362725</v>
      </c>
      <c r="AN32" s="173">
        <f t="shared" si="16"/>
        <v>0.10766322142526451</v>
      </c>
      <c r="AO32" s="173">
        <f t="shared" si="16"/>
        <v>9.6896899282738064E-2</v>
      </c>
      <c r="AP32" s="173">
        <f t="shared" si="16"/>
        <v>8.7207209354464257E-2</v>
      </c>
      <c r="AQ32" s="173">
        <f t="shared" si="16"/>
        <v>7.8486488419017841E-2</v>
      </c>
      <c r="AR32" s="173">
        <f t="shared" si="16"/>
        <v>7.0637839577116057E-2</v>
      </c>
      <c r="AS32" s="173">
        <f t="shared" si="16"/>
        <v>6.3574055619404463E-2</v>
      </c>
      <c r="AT32" s="173">
        <f t="shared" si="16"/>
        <v>5.721665005746402E-2</v>
      </c>
      <c r="AU32" s="173">
        <f t="shared" si="16"/>
        <v>5.149498505171763E-2</v>
      </c>
      <c r="AV32" s="173">
        <f t="shared" si="16"/>
        <v>4.6345486546545855E-2</v>
      </c>
      <c r="AW32" s="173">
        <f t="shared" si="16"/>
        <v>4.1710937891891273E-2</v>
      </c>
      <c r="AX32" s="173">
        <f t="shared" si="16"/>
        <v>3.7539844102702148E-2</v>
      </c>
      <c r="AY32" s="173">
        <f t="shared" si="16"/>
        <v>3.3785859692431933E-2</v>
      </c>
      <c r="AZ32" s="173">
        <f t="shared" si="16"/>
        <v>3.0407273723188737E-2</v>
      </c>
      <c r="BA32" s="173">
        <f t="shared" si="16"/>
        <v>2.736654635086987E-2</v>
      </c>
      <c r="BB32" s="173">
        <f t="shared" si="16"/>
        <v>2.4629891715782885E-2</v>
      </c>
      <c r="BC32" s="173">
        <f t="shared" si="16"/>
        <v>2.21669025442046E-2</v>
      </c>
      <c r="BD32" s="173">
        <f t="shared" si="16"/>
        <v>1.995021228978414E-2</v>
      </c>
      <c r="BE32" s="173">
        <f t="shared" si="16"/>
        <v>1.7955191060805724E-2</v>
      </c>
      <c r="BF32" s="173">
        <f t="shared" si="16"/>
        <v>1.6159671954725154E-2</v>
      </c>
      <c r="BG32" s="173">
        <f t="shared" si="16"/>
        <v>1.4543704759252639E-2</v>
      </c>
      <c r="BH32" s="173">
        <f t="shared" si="16"/>
        <v>1.3089334283327377E-2</v>
      </c>
      <c r="BI32" s="173">
        <f t="shared" si="16"/>
        <v>1.1780400854994639E-2</v>
      </c>
      <c r="BJ32" s="173">
        <f t="shared" si="16"/>
        <v>1.0602360769495176E-2</v>
      </c>
      <c r="BK32" s="173">
        <f t="shared" si="16"/>
        <v>9.5421246925456588E-3</v>
      </c>
      <c r="BL32" s="173">
        <f t="shared" si="16"/>
        <v>8.5879122232910936E-3</v>
      </c>
      <c r="BM32" s="173">
        <f t="shared" si="16"/>
        <v>7.7291210009619834E-3</v>
      </c>
      <c r="BN32" s="173">
        <f t="shared" ref="BN32:CB32" si="17">+BN143</f>
        <v>6.9562089008657858E-3</v>
      </c>
      <c r="BO32" s="173">
        <f t="shared" si="17"/>
        <v>6.2605880107792075E-3</v>
      </c>
      <c r="BP32" s="173">
        <f t="shared" si="17"/>
        <v>5.6345292097012868E-3</v>
      </c>
      <c r="BQ32" s="173">
        <f t="shared" si="17"/>
        <v>5.0710762887311587E-3</v>
      </c>
      <c r="BR32" s="173">
        <f t="shared" si="17"/>
        <v>4.5639686598580431E-3</v>
      </c>
      <c r="BS32" s="173">
        <f t="shared" si="17"/>
        <v>4.1075717938722396E-3</v>
      </c>
      <c r="BT32" s="173">
        <f t="shared" si="17"/>
        <v>3.6968146144850155E-3</v>
      </c>
      <c r="BU32" s="173">
        <f t="shared" si="17"/>
        <v>3.3271331530365135E-3</v>
      </c>
      <c r="BV32" s="173">
        <f t="shared" si="17"/>
        <v>2.9944198377328626E-3</v>
      </c>
      <c r="BW32" s="173">
        <f t="shared" si="17"/>
        <v>2.6949778539595765E-3</v>
      </c>
      <c r="BX32" s="173">
        <f t="shared" si="17"/>
        <v>2.425480068563619E-3</v>
      </c>
      <c r="BY32" s="173">
        <f t="shared" si="17"/>
        <v>2.1829320617072572E-3</v>
      </c>
      <c r="BZ32" s="173">
        <f t="shared" si="17"/>
        <v>1.9646388555365317E-3</v>
      </c>
      <c r="CA32" s="173">
        <f t="shared" si="17"/>
        <v>1.7681749699828787E-3</v>
      </c>
      <c r="CB32" s="173">
        <f t="shared" si="17"/>
        <v>1.5913574729845908E-3</v>
      </c>
      <c r="CC32" s="173">
        <f>+CC143</f>
        <v>1.4322217256861316E-3</v>
      </c>
      <c r="CD32" s="173">
        <f>+CD143</f>
        <v>1.2889995531175187E-3</v>
      </c>
    </row>
    <row r="33" spans="1:82" s="177" customFormat="1" ht="17.399999999999999" customHeight="1" thickBot="1" x14ac:dyDescent="0.3">
      <c r="A33" s="97" t="s">
        <v>421</v>
      </c>
      <c r="B33" s="139"/>
      <c r="C33" s="175"/>
      <c r="D33" s="143"/>
      <c r="E33" s="143"/>
      <c r="F33" s="172"/>
      <c r="G33" s="175"/>
      <c r="H33" s="175"/>
      <c r="I33" s="176"/>
      <c r="J33" s="175"/>
      <c r="K33" s="175"/>
      <c r="L33" s="175"/>
      <c r="M33" s="175"/>
      <c r="N33" s="175"/>
      <c r="O33" s="175"/>
      <c r="P33" s="175"/>
      <c r="Q33" s="175"/>
      <c r="R33" s="320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5"/>
      <c r="BY33" s="175"/>
      <c r="BZ33" s="175"/>
      <c r="CA33" s="175"/>
      <c r="CB33" s="175"/>
      <c r="CC33" s="175"/>
      <c r="CD33" s="175"/>
    </row>
    <row r="34" spans="1:82" ht="17.399999999999999" customHeight="1" thickTop="1" x14ac:dyDescent="0.25">
      <c r="A34" s="96" t="s">
        <v>24</v>
      </c>
      <c r="B34" s="160">
        <v>8.9106099999999994E-3</v>
      </c>
      <c r="C34" s="178"/>
      <c r="J34" s="143"/>
      <c r="K34" s="143"/>
      <c r="L34" s="143"/>
      <c r="M34" s="143"/>
      <c r="N34" s="143"/>
      <c r="O34" s="143"/>
      <c r="P34" s="143"/>
      <c r="Q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  <c r="CA34" s="143"/>
      <c r="CB34" s="143"/>
      <c r="CC34" s="143"/>
      <c r="CD34" s="143"/>
    </row>
    <row r="35" spans="1:82" ht="17.399999999999999" customHeight="1" x14ac:dyDescent="0.25">
      <c r="A35" s="96" t="s">
        <v>25</v>
      </c>
      <c r="B35" s="179">
        <v>-6275.91</v>
      </c>
      <c r="C35" s="180"/>
      <c r="D35" s="179"/>
      <c r="J35" s="143"/>
      <c r="K35" s="143"/>
      <c r="L35" s="143"/>
      <c r="M35" s="143"/>
      <c r="N35" s="143"/>
      <c r="O35" s="143"/>
      <c r="P35" s="143"/>
      <c r="Q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</row>
    <row r="36" spans="1:82" ht="17.399999999999999" customHeight="1" thickBot="1" x14ac:dyDescent="0.3">
      <c r="A36" s="97" t="s">
        <v>60</v>
      </c>
      <c r="B36" s="160">
        <v>0</v>
      </c>
      <c r="C36" s="143"/>
      <c r="J36" s="143"/>
      <c r="K36" s="143"/>
      <c r="L36" s="143"/>
      <c r="M36" s="143"/>
      <c r="N36" s="143"/>
      <c r="O36" s="143"/>
      <c r="P36" s="143"/>
      <c r="Q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  <c r="CA36" s="143"/>
      <c r="CB36" s="143"/>
      <c r="CC36" s="143"/>
      <c r="CD36" s="143"/>
    </row>
    <row r="37" spans="1:82" ht="17.399999999999999" customHeight="1" thickTop="1" thickBot="1" x14ac:dyDescent="0.3">
      <c r="A37" s="97" t="s">
        <v>9</v>
      </c>
      <c r="C37" s="172"/>
      <c r="D37" s="172"/>
      <c r="E37" s="172"/>
      <c r="F37" s="172"/>
      <c r="G37" s="172"/>
      <c r="H37" s="172"/>
      <c r="I37" s="181"/>
      <c r="J37" s="172"/>
      <c r="K37" s="172"/>
      <c r="L37" s="172"/>
      <c r="M37" s="172"/>
      <c r="N37" s="172"/>
      <c r="O37" s="172"/>
      <c r="P37" s="172"/>
      <c r="Q37" s="172"/>
      <c r="R37" s="317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172"/>
      <c r="BY37" s="172"/>
      <c r="BZ37" s="172"/>
      <c r="CA37" s="172"/>
      <c r="CB37" s="172"/>
      <c r="CC37" s="172"/>
      <c r="CD37" s="172"/>
    </row>
    <row r="38" spans="1:82" s="184" customFormat="1" ht="17.399999999999999" customHeight="1" thickTop="1" x14ac:dyDescent="0.25">
      <c r="A38" s="105" t="s">
        <v>10</v>
      </c>
      <c r="B38" s="182">
        <f>+Parameters!B21</f>
        <v>7752.9</v>
      </c>
      <c r="C38" s="183">
        <f>+B38*(Parameters!$B$23/B38)^Parameters!$B$22</f>
        <v>8137.3673508502034</v>
      </c>
      <c r="D38" s="349">
        <f>+C38*(Parameters!$B$23/C38)^Parameters!$B$22</f>
        <v>8481.1706083345907</v>
      </c>
      <c r="E38" s="349">
        <f>+D38*(Parameters!$B$23/D38)^Parameters!$B$22</f>
        <v>8786.6181848006454</v>
      </c>
      <c r="F38" s="349">
        <f>+E38*(Parameters!$B$23/E38)^Parameters!$B$22</f>
        <v>9056.4844687876212</v>
      </c>
      <c r="G38" s="349">
        <f>+F38*(Parameters!$B$23/F38)^Parameters!$B$22</f>
        <v>9293.7833464428077</v>
      </c>
      <c r="H38" s="349">
        <f>+G38*(Parameters!$B$23/G38)^Parameters!$B$22</f>
        <v>9501.5984247487813</v>
      </c>
      <c r="I38" s="183">
        <f>+H38*(Parameters!$B$23/H38)^Parameters!$B$22</f>
        <v>9682.9613941428142</v>
      </c>
      <c r="J38" s="183">
        <f>+I38*(Parameters!$B$23/I38)^Parameters!$B$22</f>
        <v>9840.7694557888954</v>
      </c>
      <c r="K38" s="183">
        <f>+J38*(Parameters!$B$23/J38)^Parameters!$B$22</f>
        <v>9977.7332798719272</v>
      </c>
      <c r="L38" s="183">
        <f>+K38*(Parameters!$B$23/K38)^Parameters!$B$22</f>
        <v>10096.34802650772</v>
      </c>
      <c r="M38" s="183">
        <f>+L38*(Parameters!$B$23/L38)^Parameters!$B$22</f>
        <v>10198.881210062771</v>
      </c>
      <c r="N38" s="183">
        <f>+M38*(Parameters!$B$23/M38)^Parameters!$B$22</f>
        <v>10287.372420298283</v>
      </c>
      <c r="O38" s="183">
        <f>+N38*(Parameters!$B$23/N38)^Parameters!$B$22</f>
        <v>10363.641024815781</v>
      </c>
      <c r="P38" s="183">
        <f>+O38*(Parameters!$B$23/O38)^Parameters!$B$22</f>
        <v>10429.298922958658</v>
      </c>
      <c r="Q38" s="183">
        <f>+P38*(Parameters!$B$23/P38)^Parameters!$B$22</f>
        <v>10485.766194134481</v>
      </c>
      <c r="R38" s="321">
        <f>+Q38*(Parameters!$B$23/Q38)^Parameters!$B$22</f>
        <v>10534.288095592989</v>
      </c>
      <c r="S38" s="183">
        <f>+R38*(Parameters!$B$23/R38)^Parameters!$B$22</f>
        <v>10575.952337107223</v>
      </c>
      <c r="T38" s="183">
        <f>+S38*(Parameters!$B$23/S38)^Parameters!$B$22</f>
        <v>10611.705916445464</v>
      </c>
      <c r="U38" s="183">
        <f>+T38*(Parameters!$B$23/T38)^Parameters!$B$22</f>
        <v>10642.371062784383</v>
      </c>
      <c r="V38" s="183">
        <f>+U38*(Parameters!$B$23/U38)^Parameters!$B$22</f>
        <v>10668.660025517325</v>
      </c>
      <c r="W38" s="183">
        <f>+V38*(Parameters!$B$23/V38)^Parameters!$B$22</f>
        <v>10691.188580293347</v>
      </c>
      <c r="X38" s="183">
        <f>+W38*(Parameters!$B$23/W38)^Parameters!$B$22</f>
        <v>10710.488216436619</v>
      </c>
      <c r="Y38" s="183">
        <f>+X38*(Parameters!$B$23/X38)^Parameters!$B$22</f>
        <v>10727.017031110336</v>
      </c>
      <c r="Z38" s="183">
        <f>+Y38*(Parameters!$B$23/Y38)^Parameters!$B$22</f>
        <v>10741.169394206017</v>
      </c>
      <c r="AA38" s="183">
        <f>+Z38*(Parameters!$B$23/Z38)^Parameters!$B$22</f>
        <v>10753.284470433224</v>
      </c>
      <c r="AB38" s="183">
        <f>+AA38*(Parameters!$B$23/AA38)^Parameters!$B$22</f>
        <v>10763.653696310677</v>
      </c>
      <c r="AC38" s="183">
        <f>+AB38*(Parameters!$B$23/AB38)^Parameters!$B$22</f>
        <v>10772.527313306535</v>
      </c>
      <c r="AD38" s="183">
        <f>+AC38*(Parameters!$B$23/AC38)^Parameters!$B$22</f>
        <v>10780.12005685815</v>
      </c>
      <c r="AE38" s="183">
        <f>+AD38*(Parameters!$B$23/AD38)^Parameters!$B$22</f>
        <v>10786.616096298938</v>
      </c>
      <c r="AF38" s="183">
        <f>+AE38*(Parameters!$B$23/AE38)^Parameters!$B$22</f>
        <v>10792.173314159341</v>
      </c>
      <c r="AG38" s="183">
        <f>+AF38*(Parameters!$B$23/AF38)^Parameters!$B$22</f>
        <v>10796.927005811509</v>
      </c>
      <c r="AH38" s="183">
        <f>+AG38*(Parameters!$B$23/AG38)^Parameters!$B$22</f>
        <v>10800.99307261681</v>
      </c>
      <c r="AI38" s="183">
        <f>+AH38*(Parameters!$B$23/AH38)^Parameters!$B$22</f>
        <v>10804.470774021329</v>
      </c>
      <c r="AJ38" s="183">
        <f>+AI38*(Parameters!$B$23/AI38)^Parameters!$B$22</f>
        <v>10807.445096683759</v>
      </c>
      <c r="AK38" s="183">
        <f>+AJ38*(Parameters!$B$23/AJ38)^Parameters!$B$22</f>
        <v>10809.988791862401</v>
      </c>
      <c r="AL38" s="183">
        <f>+AK38*(Parameters!$B$23/AK38)^Parameters!$B$22</f>
        <v>10812.164126008958</v>
      </c>
      <c r="AM38" s="183">
        <f>+AL38*(Parameters!$B$23/AL38)^Parameters!$B$22</f>
        <v>10814.024383842554</v>
      </c>
      <c r="AN38" s="183">
        <f>+AM38*(Parameters!$B$23/AM38)^Parameters!$B$22</f>
        <v>10815.615158101065</v>
      </c>
      <c r="AO38" s="183">
        <f>+AN38*(Parameters!$B$23/AN38)^Parameters!$B$22</f>
        <v>10816.975455661643</v>
      </c>
      <c r="AP38" s="183">
        <f>+AO38*(Parameters!$B$23/AO38)^Parameters!$B$22</f>
        <v>10818.138645749115</v>
      </c>
      <c r="AQ38" s="183">
        <f>+AP38*(Parameters!$B$23/AP38)^Parameters!$B$22</f>
        <v>10819.133272465144</v>
      </c>
      <c r="AR38" s="183">
        <f>+AQ38*(Parameters!$B$23/AQ38)^Parameters!$B$22</f>
        <v>10819.983750825346</v>
      </c>
      <c r="AS38" s="183">
        <f>+AR38*(Parameters!$B$23/AR38)^Parameters!$B$22</f>
        <v>10820.710962839988</v>
      </c>
      <c r="AT38" s="183">
        <f>+AS38*(Parameters!$B$23/AS38)^Parameters!$B$22</f>
        <v>10821.332767871645</v>
      </c>
      <c r="AU38" s="183">
        <f>+AT38*(Parameters!$B$23/AT38)^Parameters!$B$22</f>
        <v>10821.864439509251</v>
      </c>
      <c r="AV38" s="183">
        <f>+AU38*(Parameters!$B$23/AU38)^Parameters!$B$22</f>
        <v>10822.31903947442</v>
      </c>
      <c r="AW38" s="183">
        <f>+AV38*(Parameters!$B$23/AV38)^Parameters!$B$22</f>
        <v>10822.707737588475</v>
      </c>
      <c r="AX38" s="183">
        <f>+AW38*(Parameters!$B$23/AW38)^Parameters!$B$22</f>
        <v>10823.040085546912</v>
      </c>
      <c r="AY38" s="183">
        <f>+AX38*(Parameters!$B$23/AX38)^Parameters!$B$22</f>
        <v>10823.32425114475</v>
      </c>
      <c r="AZ38" s="183">
        <f>+AY38*(Parameters!$B$23/AY38)^Parameters!$B$22</f>
        <v>10823.567218647515</v>
      </c>
      <c r="BA38" s="183">
        <f>+AZ38*(Parameters!$B$23/AZ38)^Parameters!$B$22</f>
        <v>10823.774960187669</v>
      </c>
      <c r="BB38" s="183">
        <f>+BA38*(Parameters!$B$23/BA38)^Parameters!$B$22</f>
        <v>10823.952582366457</v>
      </c>
      <c r="BC38" s="183">
        <f>+BB38*(Parameters!$B$23/BB38)^Parameters!$B$22</f>
        <v>10824.104451640827</v>
      </c>
      <c r="BD38" s="183">
        <f>+BC38*(Parameters!$B$23/BC38)^Parameters!$B$22</f>
        <v>10824.234301560207</v>
      </c>
      <c r="BE38" s="183">
        <f>+BD38*(Parameters!$B$23/BD38)^Parameters!$B$22</f>
        <v>10824.345324476573</v>
      </c>
      <c r="BF38" s="183">
        <f>+BE38*(Parameters!$B$23/BE38)^Parameters!$B$22</f>
        <v>10824.44024997311</v>
      </c>
      <c r="BG38" s="183">
        <f>+BF38*(Parameters!$B$23/BF38)^Parameters!$B$22</f>
        <v>10824.521411932799</v>
      </c>
      <c r="BH38" s="183">
        <f>+BG38*(Parameters!$B$23/BG38)^Parameters!$B$22</f>
        <v>10824.590805890924</v>
      </c>
      <c r="BI38" s="183">
        <f>+BH38*(Parameters!$B$23/BH38)^Parameters!$B$22</f>
        <v>10824.650138077912</v>
      </c>
      <c r="BJ38" s="183">
        <f>+BI38*(Parameters!$B$23/BI38)^Parameters!$B$22</f>
        <v>10824.700867355685</v>
      </c>
      <c r="BK38" s="183">
        <f>+BJ38*(Parameters!$B$23/BJ38)^Parameters!$B$22</f>
        <v>10824.744241076711</v>
      </c>
      <c r="BL38" s="183">
        <f>+BK38*(Parameters!$B$23/BK38)^Parameters!$B$22</f>
        <v>10824.781325746009</v>
      </c>
      <c r="BM38" s="183">
        <f>+BL38*(Parameters!$B$23/BL38)^Parameters!$B$22</f>
        <v>10824.813033239012</v>
      </c>
      <c r="BN38" s="183">
        <f>+BM38*(Parameters!$B$23/BM38)^Parameters!$B$22</f>
        <v>10824.840143219182</v>
      </c>
      <c r="BO38" s="183">
        <f>+BN38*(Parameters!$B$23/BN38)^Parameters!$B$22</f>
        <v>10824.863322306068</v>
      </c>
      <c r="BP38" s="183">
        <f>+BO38*(Parameters!$B$23/BO38)^Parameters!$B$22</f>
        <v>10824.883140464714</v>
      </c>
      <c r="BQ38" s="183">
        <f>+BP38*(Parameters!$B$23/BP38)^Parameters!$B$22</f>
        <v>10824.90008501913</v>
      </c>
      <c r="BR38" s="183">
        <f>+BQ38*(Parameters!$B$23/BQ38)^Parameters!$B$22</f>
        <v>10824.91457263419</v>
      </c>
      <c r="BS38" s="183">
        <f>+BR38*(Parameters!$B$23/BR38)^Parameters!$B$22</f>
        <v>10824.926959560444</v>
      </c>
      <c r="BT38" s="183">
        <f>+BS38*(Parameters!$B$23/BS38)^Parameters!$B$22</f>
        <v>10824.937550393628</v>
      </c>
      <c r="BU38" s="183">
        <f>+BT38*(Parameters!$B$23/BT38)^Parameters!$B$22</f>
        <v>10824.946605564219</v>
      </c>
      <c r="BV38" s="183">
        <f>+BU38*(Parameters!$B$23/BU38)^Parameters!$B$22</f>
        <v>10824.954347741081</v>
      </c>
      <c r="BW38" s="183">
        <f>+BV38*(Parameters!$B$23/BV38)^Parameters!$B$22</f>
        <v>10824.96096730669</v>
      </c>
      <c r="BX38" s="183">
        <f>+BW38*(Parameters!$B$23/BW38)^Parameters!$B$22</f>
        <v>10824.966627038495</v>
      </c>
      <c r="BY38" s="183">
        <f>+BX38*(Parameters!$B$23/BX38)^Parameters!$B$22</f>
        <v>10824.971466111536</v>
      </c>
      <c r="BZ38" s="183">
        <f>+BY38*(Parameters!$B$23/BY38)^Parameters!$B$22</f>
        <v>10824.975603520701</v>
      </c>
      <c r="CA38" s="183">
        <f>+BZ38*(Parameters!$B$23/BZ38)^Parameters!$B$22</f>
        <v>10824.979141006792</v>
      </c>
      <c r="CB38" s="183">
        <f>+CA38*(Parameters!$B$23/CA38)^Parameters!$B$22</f>
        <v>10824.982165558315</v>
      </c>
      <c r="CC38" s="183">
        <f>+CB38*(Parameters!$B$23/CB38)^Parameters!$B$22</f>
        <v>10824.984751550539</v>
      </c>
      <c r="CD38" s="183">
        <f>+CC38*(Parameters!$B$23/CC38)^Parameters!$B$22</f>
        <v>10824.98696257438</v>
      </c>
    </row>
    <row r="39" spans="1:82" s="188" customFormat="1" ht="17.399999999999999" customHeight="1" x14ac:dyDescent="0.25">
      <c r="A39" s="102" t="s">
        <v>422</v>
      </c>
      <c r="B39" s="185"/>
      <c r="C39" s="186">
        <f t="shared" ref="C39:BN39" si="18">+C38/B38-1</f>
        <v>4.959013412403146E-2</v>
      </c>
      <c r="D39" s="186">
        <f t="shared" si="18"/>
        <v>4.2249936946556321E-2</v>
      </c>
      <c r="E39" s="186">
        <f t="shared" si="18"/>
        <v>3.6014789770398625E-2</v>
      </c>
      <c r="F39" s="186">
        <f t="shared" si="18"/>
        <v>3.0713327734417595E-2</v>
      </c>
      <c r="G39" s="186">
        <f t="shared" si="18"/>
        <v>2.6202096240877548E-2</v>
      </c>
      <c r="H39" s="186">
        <f t="shared" si="18"/>
        <v>2.236065448905844E-2</v>
      </c>
      <c r="I39" s="187">
        <f t="shared" si="18"/>
        <v>1.9087627290334419E-2</v>
      </c>
      <c r="J39" s="186">
        <f t="shared" si="18"/>
        <v>1.6297499827019779E-2</v>
      </c>
      <c r="K39" s="186">
        <f t="shared" si="18"/>
        <v>1.3917999471317888E-2</v>
      </c>
      <c r="L39" s="186">
        <f t="shared" si="18"/>
        <v>1.1887945218487017E-2</v>
      </c>
      <c r="M39" s="186">
        <f t="shared" si="18"/>
        <v>1.0155472383267083E-2</v>
      </c>
      <c r="N39" s="186">
        <f t="shared" si="18"/>
        <v>8.6765605376599719E-3</v>
      </c>
      <c r="O39" s="186">
        <f t="shared" si="18"/>
        <v>7.4138080553018959E-3</v>
      </c>
      <c r="P39" s="186">
        <f t="shared" si="18"/>
        <v>6.3354083748810019E-3</v>
      </c>
      <c r="Q39" s="186">
        <f t="shared" si="18"/>
        <v>5.4142921391886478E-3</v>
      </c>
      <c r="R39" s="317">
        <f t="shared" si="18"/>
        <v>4.6274063869218285E-3</v>
      </c>
      <c r="S39" s="186">
        <f t="shared" si="18"/>
        <v>3.9551074677428577E-3</v>
      </c>
      <c r="T39" s="186">
        <f t="shared" si="18"/>
        <v>3.3806486828420468E-3</v>
      </c>
      <c r="U39" s="186">
        <f t="shared" si="18"/>
        <v>2.889747094422912E-3</v>
      </c>
      <c r="V39" s="186">
        <f t="shared" si="18"/>
        <v>2.4702167005690168E-3</v>
      </c>
      <c r="W39" s="186">
        <f t="shared" si="18"/>
        <v>2.1116573892256962E-3</v>
      </c>
      <c r="X39" s="186">
        <f t="shared" si="18"/>
        <v>1.8051908820360119E-3</v>
      </c>
      <c r="Y39" s="186">
        <f t="shared" si="18"/>
        <v>1.5432363436385099E-3</v>
      </c>
      <c r="Z39" s="186">
        <f t="shared" si="18"/>
        <v>1.3193195326004492E-3</v>
      </c>
      <c r="AA39" s="186">
        <f t="shared" si="18"/>
        <v>1.1279103589727502E-3</v>
      </c>
      <c r="AB39" s="186">
        <f t="shared" si="18"/>
        <v>9.6428453148100779E-4</v>
      </c>
      <c r="AC39" s="186">
        <f t="shared" si="18"/>
        <v>8.244056568726954E-4</v>
      </c>
      <c r="AD39" s="186">
        <f t="shared" si="18"/>
        <v>7.0482472040112043E-4</v>
      </c>
      <c r="AE39" s="186">
        <f t="shared" si="18"/>
        <v>6.0259435020437735E-4</v>
      </c>
      <c r="AF39" s="186">
        <f t="shared" si="18"/>
        <v>5.1519566570190634E-4</v>
      </c>
      <c r="AG39" s="186">
        <f t="shared" si="18"/>
        <v>4.4047584427975295E-4</v>
      </c>
      <c r="AH39" s="186">
        <f t="shared" si="18"/>
        <v>3.7659482212970552E-4</v>
      </c>
      <c r="AI39" s="186">
        <f t="shared" si="18"/>
        <v>3.2197978289016937E-4</v>
      </c>
      <c r="AJ39" s="186">
        <f t="shared" si="18"/>
        <v>2.7528628885575834E-4</v>
      </c>
      <c r="AK39" s="186">
        <f t="shared" si="18"/>
        <v>2.3536507989496691E-4</v>
      </c>
      <c r="AL39" s="186">
        <f t="shared" si="18"/>
        <v>2.0123370971436572E-4</v>
      </c>
      <c r="AM39" s="186">
        <f t="shared" si="18"/>
        <v>1.7205231181427472E-4</v>
      </c>
      <c r="AN39" s="186">
        <f t="shared" si="18"/>
        <v>1.4710289176789182E-4</v>
      </c>
      <c r="AO39" s="186">
        <f t="shared" si="18"/>
        <v>1.2577163117333257E-4</v>
      </c>
      <c r="AP39" s="186">
        <f t="shared" si="18"/>
        <v>1.0753376415073568E-4</v>
      </c>
      <c r="AQ39" s="186">
        <f t="shared" si="18"/>
        <v>9.1940651585131761E-5</v>
      </c>
      <c r="AR39" s="186">
        <f t="shared" si="18"/>
        <v>7.8608733138141318E-5</v>
      </c>
      <c r="AS39" s="186">
        <f t="shared" si="18"/>
        <v>6.7210083803281861E-5</v>
      </c>
      <c r="AT39" s="186">
        <f t="shared" si="18"/>
        <v>5.7464341649327011E-5</v>
      </c>
      <c r="AU39" s="186">
        <f t="shared" si="18"/>
        <v>4.9131807422497786E-5</v>
      </c>
      <c r="AV39" s="186">
        <f t="shared" si="18"/>
        <v>4.2007545715483374E-5</v>
      </c>
      <c r="AW39" s="186">
        <f t="shared" si="18"/>
        <v>3.5916342203234919E-5</v>
      </c>
      <c r="AX39" s="186">
        <f t="shared" si="18"/>
        <v>3.0708392621869862E-5</v>
      </c>
      <c r="AY39" s="186">
        <f t="shared" si="18"/>
        <v>2.6255617237902484E-5</v>
      </c>
      <c r="AZ39" s="186">
        <f t="shared" si="18"/>
        <v>2.2448510007322398E-5</v>
      </c>
      <c r="BA39" s="186">
        <f t="shared" si="18"/>
        <v>1.9193444818821348E-5</v>
      </c>
      <c r="BB39" s="186">
        <f t="shared" si="18"/>
        <v>1.6410372484676472E-5</v>
      </c>
      <c r="BC39" s="186">
        <f t="shared" si="18"/>
        <v>1.4030851781310361E-5</v>
      </c>
      <c r="BD39" s="186">
        <f t="shared" si="18"/>
        <v>1.1996366069855213E-5</v>
      </c>
      <c r="BE39" s="186">
        <f t="shared" si="18"/>
        <v>1.0256884068970962E-5</v>
      </c>
      <c r="BF39" s="186">
        <f t="shared" si="18"/>
        <v>8.7696293578076734E-6</v>
      </c>
      <c r="BG39" s="186">
        <f t="shared" si="18"/>
        <v>7.4980283335523978E-6</v>
      </c>
      <c r="BH39" s="186">
        <f t="shared" si="18"/>
        <v>6.4108107402649495E-6</v>
      </c>
      <c r="BI39" s="186">
        <f t="shared" si="18"/>
        <v>5.4812406353743626E-6</v>
      </c>
      <c r="BJ39" s="186">
        <f t="shared" si="18"/>
        <v>4.6864588809647501E-6</v>
      </c>
      <c r="BK39" s="186">
        <f t="shared" si="18"/>
        <v>4.0069209816806506E-6</v>
      </c>
      <c r="BL39" s="186">
        <f t="shared" si="18"/>
        <v>3.4259164440886281E-6</v>
      </c>
      <c r="BM39" s="186">
        <f t="shared" si="18"/>
        <v>2.9291578322876433E-6</v>
      </c>
      <c r="BN39" s="186">
        <f t="shared" si="18"/>
        <v>2.5044294147402724E-6</v>
      </c>
      <c r="BO39" s="186">
        <f t="shared" ref="BO39:CB39" si="19">+BO38/BN38-1</f>
        <v>2.1412867607928376E-6</v>
      </c>
      <c r="BP39" s="186">
        <f t="shared" si="19"/>
        <v>1.8307998961297756E-6</v>
      </c>
      <c r="BQ39" s="186">
        <f t="shared" si="19"/>
        <v>1.5653337035459458E-6</v>
      </c>
      <c r="BR39" s="186">
        <f t="shared" si="19"/>
        <v>1.3383601646932419E-6</v>
      </c>
      <c r="BS39" s="186">
        <f t="shared" si="19"/>
        <v>1.1442978298248363E-6</v>
      </c>
      <c r="BT39" s="186">
        <f t="shared" si="19"/>
        <v>9.7837456314309179E-7</v>
      </c>
      <c r="BU39" s="186">
        <f t="shared" si="19"/>
        <v>8.3651019222585887E-7</v>
      </c>
      <c r="BV39" s="186">
        <f t="shared" si="19"/>
        <v>7.152161709544913E-7</v>
      </c>
      <c r="BW39" s="186">
        <f t="shared" si="19"/>
        <v>6.1150979457913479E-7</v>
      </c>
      <c r="BX39" s="186">
        <f t="shared" si="19"/>
        <v>5.2284085105824829E-7</v>
      </c>
      <c r="BY39" s="186">
        <f t="shared" si="19"/>
        <v>4.4702891077719187E-7</v>
      </c>
      <c r="BZ39" s="186">
        <f t="shared" si="19"/>
        <v>3.8220970632885098E-7</v>
      </c>
      <c r="CA39" s="186">
        <f t="shared" si="19"/>
        <v>3.2678928985063749E-7</v>
      </c>
      <c r="CB39" s="186">
        <f t="shared" si="19"/>
        <v>2.7940483615651601E-7</v>
      </c>
      <c r="CC39" s="186">
        <f>+CC38/CB38-1</f>
        <v>2.3889113021091646E-7</v>
      </c>
      <c r="CD39" s="186">
        <f>+CD38/CC38-1</f>
        <v>2.0425191271655763E-7</v>
      </c>
    </row>
    <row r="40" spans="1:82" ht="17.399999999999999" customHeight="1" thickBot="1" x14ac:dyDescent="0.3">
      <c r="A40" s="95" t="s">
        <v>729</v>
      </c>
      <c r="B40" s="141"/>
      <c r="C40" s="143"/>
      <c r="J40" s="143"/>
      <c r="K40" s="143"/>
      <c r="L40" s="143"/>
      <c r="M40" s="143"/>
      <c r="N40" s="143"/>
      <c r="O40" s="143"/>
      <c r="P40" s="143"/>
      <c r="Q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</row>
    <row r="41" spans="1:82" s="137" customFormat="1" ht="17.399999999999999" customHeight="1" thickTop="1" x14ac:dyDescent="0.25">
      <c r="A41" s="137" t="s">
        <v>49</v>
      </c>
      <c r="D41" s="347"/>
      <c r="E41" s="347"/>
      <c r="F41" s="347"/>
      <c r="G41" s="347"/>
      <c r="H41" s="347"/>
      <c r="R41" s="322"/>
    </row>
    <row r="42" spans="1:82" s="189" customFormat="1" ht="17.399999999999999" customHeight="1" thickBot="1" x14ac:dyDescent="0.3">
      <c r="A42" s="106" t="s">
        <v>401</v>
      </c>
      <c r="B42" s="189">
        <f t="shared" ref="B42:BM42" si="20">+B116</f>
        <v>416.2025821596244</v>
      </c>
      <c r="C42" s="189">
        <f t="shared" si="20"/>
        <v>429.86938039538722</v>
      </c>
      <c r="D42" s="189">
        <f t="shared" si="20"/>
        <v>441.16026369455562</v>
      </c>
      <c r="E42" s="189">
        <f t="shared" si="20"/>
        <v>450.54885817245963</v>
      </c>
      <c r="F42" s="189">
        <f t="shared" si="20"/>
        <v>459.58470407405758</v>
      </c>
      <c r="G42" s="189">
        <f t="shared" si="20"/>
        <v>467.78787877272748</v>
      </c>
      <c r="H42" s="189">
        <f t="shared" si="20"/>
        <v>474.73308044785892</v>
      </c>
      <c r="I42" s="189">
        <f t="shared" si="20"/>
        <v>480.54017192641686</v>
      </c>
      <c r="J42" s="189">
        <f t="shared" si="20"/>
        <v>484.73358213620781</v>
      </c>
      <c r="K42" s="189">
        <f t="shared" si="20"/>
        <v>486.83199445232873</v>
      </c>
      <c r="L42" s="189">
        <f t="shared" si="20"/>
        <v>486.43137818885037</v>
      </c>
      <c r="M42" s="189">
        <f t="shared" si="20"/>
        <v>484.07185664573541</v>
      </c>
      <c r="N42" s="189">
        <f t="shared" si="20"/>
        <v>482.45471417833716</v>
      </c>
      <c r="O42" s="189">
        <f t="shared" si="20"/>
        <v>480.71238033619329</v>
      </c>
      <c r="P42" s="189">
        <f t="shared" si="20"/>
        <v>478.7943370561523</v>
      </c>
      <c r="Q42" s="189">
        <f t="shared" si="20"/>
        <v>476.73656185663941</v>
      </c>
      <c r="R42" s="174">
        <f t="shared" si="20"/>
        <v>474.5526106266293</v>
      </c>
      <c r="S42" s="189">
        <f t="shared" si="20"/>
        <v>473.9359501196048</v>
      </c>
      <c r="T42" s="189">
        <f t="shared" si="20"/>
        <v>472.84262160939073</v>
      </c>
      <c r="U42" s="189">
        <f t="shared" si="20"/>
        <v>471.74464666070037</v>
      </c>
      <c r="V42" s="189">
        <f t="shared" si="20"/>
        <v>470.58079039824844</v>
      </c>
      <c r="W42" s="189">
        <f t="shared" si="20"/>
        <v>469.3777193385356</v>
      </c>
      <c r="X42" s="189">
        <f t="shared" si="20"/>
        <v>468.14226199395807</v>
      </c>
      <c r="Y42" s="189">
        <f t="shared" si="20"/>
        <v>463.5763637923497</v>
      </c>
      <c r="Z42" s="189">
        <f t="shared" si="20"/>
        <v>455.71769051398599</v>
      </c>
      <c r="AA42" s="189">
        <f t="shared" si="20"/>
        <v>446.40522509080961</v>
      </c>
      <c r="AB42" s="189">
        <f t="shared" si="20"/>
        <v>437.52008283132773</v>
      </c>
      <c r="AC42" s="189">
        <f t="shared" si="20"/>
        <v>428.73740919468332</v>
      </c>
      <c r="AD42" s="189">
        <f t="shared" si="20"/>
        <v>419.91074627867152</v>
      </c>
      <c r="AE42" s="189">
        <f t="shared" si="20"/>
        <v>410.97970929832979</v>
      </c>
      <c r="AF42" s="189">
        <f t="shared" si="20"/>
        <v>401.91334242228811</v>
      </c>
      <c r="AG42" s="189">
        <f t="shared" si="20"/>
        <v>392.69296263412832</v>
      </c>
      <c r="AH42" s="189">
        <f t="shared" si="20"/>
        <v>383.30579193951229</v>
      </c>
      <c r="AI42" s="189">
        <f t="shared" si="20"/>
        <v>373.74274522917165</v>
      </c>
      <c r="AJ42" s="189">
        <f t="shared" si="20"/>
        <v>363.99782007318458</v>
      </c>
      <c r="AK42" s="189">
        <f t="shared" si="20"/>
        <v>354.06815874774207</v>
      </c>
      <c r="AL42" s="189">
        <f t="shared" si="20"/>
        <v>343.88546739724643</v>
      </c>
      <c r="AM42" s="189">
        <f t="shared" si="20"/>
        <v>341.90038189704131</v>
      </c>
      <c r="AN42" s="189">
        <f t="shared" si="20"/>
        <v>338.44777088165648</v>
      </c>
      <c r="AO42" s="189">
        <f t="shared" si="20"/>
        <v>334.27525902061717</v>
      </c>
      <c r="AP42" s="189">
        <f t="shared" si="20"/>
        <v>329.6392291199827</v>
      </c>
      <c r="AQ42" s="189">
        <f t="shared" si="20"/>
        <v>324.61872940711487</v>
      </c>
      <c r="AR42" s="189">
        <f t="shared" si="20"/>
        <v>319.25440567471003</v>
      </c>
      <c r="AS42" s="189">
        <f t="shared" si="20"/>
        <v>313.57685290347393</v>
      </c>
      <c r="AT42" s="189">
        <f t="shared" si="20"/>
        <v>307.61256245375273</v>
      </c>
      <c r="AU42" s="189">
        <f t="shared" si="20"/>
        <v>301.38549845468901</v>
      </c>
      <c r="AV42" s="189">
        <f t="shared" si="20"/>
        <v>294.91780477862841</v>
      </c>
      <c r="AW42" s="189">
        <f t="shared" si="20"/>
        <v>288.23029960212131</v>
      </c>
      <c r="AX42" s="189">
        <f t="shared" si="20"/>
        <v>281.34288655153824</v>
      </c>
      <c r="AY42" s="189">
        <f t="shared" si="20"/>
        <v>274.27491832029796</v>
      </c>
      <c r="AZ42" s="189">
        <f t="shared" si="20"/>
        <v>267.04553294814195</v>
      </c>
      <c r="BA42" s="189">
        <f t="shared" si="20"/>
        <v>262.6204124763355</v>
      </c>
      <c r="BB42" s="189">
        <f t="shared" si="20"/>
        <v>265.83448374664317</v>
      </c>
      <c r="BC42" s="189">
        <f t="shared" si="20"/>
        <v>266.63352392090218</v>
      </c>
      <c r="BD42" s="189">
        <f t="shared" si="20"/>
        <v>267.44690508393643</v>
      </c>
      <c r="BE42" s="189">
        <f t="shared" si="20"/>
        <v>273.14717899060679</v>
      </c>
      <c r="BF42" s="189">
        <f t="shared" si="20"/>
        <v>267.54611165857295</v>
      </c>
      <c r="BG42" s="189">
        <f t="shared" si="20"/>
        <v>270.95226414301595</v>
      </c>
      <c r="BH42" s="189">
        <f t="shared" si="20"/>
        <v>273.06973584803023</v>
      </c>
      <c r="BI42" s="189">
        <f t="shared" si="20"/>
        <v>274.72848415774376</v>
      </c>
      <c r="BJ42" s="189">
        <f t="shared" si="20"/>
        <v>276.09092220683448</v>
      </c>
      <c r="BK42" s="189">
        <f t="shared" si="20"/>
        <v>277.25113354034613</v>
      </c>
      <c r="BL42" s="189">
        <f t="shared" si="20"/>
        <v>278.26998905585214</v>
      </c>
      <c r="BM42" s="189">
        <f t="shared" si="20"/>
        <v>279.1871529357158</v>
      </c>
      <c r="BN42" s="189">
        <f t="shared" ref="BN42:CB42" si="21">+BN116</f>
        <v>280.02861613891514</v>
      </c>
      <c r="BO42" s="189">
        <f t="shared" si="21"/>
        <v>280.81153836359772</v>
      </c>
      <c r="BP42" s="189">
        <f t="shared" si="21"/>
        <v>281.54736392145554</v>
      </c>
      <c r="BQ42" s="189">
        <f t="shared" si="21"/>
        <v>282.24383101929635</v>
      </c>
      <c r="BR42" s="189">
        <f t="shared" si="21"/>
        <v>282.90626985344619</v>
      </c>
      <c r="BS42" s="189">
        <f t="shared" si="21"/>
        <v>283.5384422933987</v>
      </c>
      <c r="BT42" s="189">
        <f t="shared" si="21"/>
        <v>284.14308543905889</v>
      </c>
      <c r="BU42" s="189">
        <f t="shared" si="21"/>
        <v>284.72226362816747</v>
      </c>
      <c r="BV42" s="189">
        <f t="shared" si="21"/>
        <v>285.27759645624258</v>
      </c>
      <c r="BW42" s="189">
        <f t="shared" si="21"/>
        <v>285.8104065248026</v>
      </c>
      <c r="BX42" s="189">
        <f t="shared" si="21"/>
        <v>286.32181522547643</v>
      </c>
      <c r="BY42" s="189">
        <f t="shared" si="21"/>
        <v>286.8128048946906</v>
      </c>
      <c r="BZ42" s="189">
        <f t="shared" si="21"/>
        <v>287.28425921300646</v>
      </c>
      <c r="CA42" s="189">
        <f t="shared" si="21"/>
        <v>287.73698953662853</v>
      </c>
      <c r="CB42" s="189">
        <f t="shared" si="21"/>
        <v>288.17175213585568</v>
      </c>
      <c r="CC42" s="189">
        <f>+CC116</f>
        <v>288.5892595580014</v>
      </c>
      <c r="CD42" s="189">
        <f>+CD116</f>
        <v>288.99018819453391</v>
      </c>
    </row>
    <row r="43" spans="1:82" s="190" customFormat="1" ht="17.399999999999999" customHeight="1" thickTop="1" x14ac:dyDescent="0.25">
      <c r="A43" s="107" t="s">
        <v>7</v>
      </c>
      <c r="B43" s="190">
        <f t="shared" ref="B43:BM43" si="22">+B138</f>
        <v>1.2471539999999999</v>
      </c>
      <c r="C43" s="190">
        <f t="shared" si="22"/>
        <v>1.4246535554805633</v>
      </c>
      <c r="D43" s="189">
        <f t="shared" si="22"/>
        <v>1.5460800669904231</v>
      </c>
      <c r="E43" s="189">
        <f t="shared" si="22"/>
        <v>1.6387056136574918</v>
      </c>
      <c r="F43" s="189">
        <f t="shared" si="22"/>
        <v>1.7178799199806134</v>
      </c>
      <c r="G43" s="189">
        <f t="shared" si="22"/>
        <v>1.7886060810044833</v>
      </c>
      <c r="H43" s="189">
        <f t="shared" si="22"/>
        <v>1.8506901414599037</v>
      </c>
      <c r="I43" s="190">
        <f t="shared" si="22"/>
        <v>1.9043174031072638</v>
      </c>
      <c r="J43" s="190">
        <f t="shared" si="22"/>
        <v>1.9481328931184705</v>
      </c>
      <c r="K43" s="190">
        <f t="shared" si="22"/>
        <v>1.9797086029978446</v>
      </c>
      <c r="L43" s="190">
        <f t="shared" si="22"/>
        <v>1.9964958840866924</v>
      </c>
      <c r="M43" s="190">
        <f t="shared" si="22"/>
        <v>1.9994101422168065</v>
      </c>
      <c r="N43" s="190">
        <f t="shared" si="22"/>
        <v>1.9994097682244096</v>
      </c>
      <c r="O43" s="190">
        <f t="shared" si="22"/>
        <v>1.9993528416006106</v>
      </c>
      <c r="P43" s="190">
        <f t="shared" si="22"/>
        <v>1.9992464494183046</v>
      </c>
      <c r="Q43" s="190">
        <f t="shared" si="22"/>
        <v>1.9991109850040898</v>
      </c>
      <c r="R43" s="323">
        <f t="shared" si="22"/>
        <v>1.9989604415749511</v>
      </c>
      <c r="S43" s="190">
        <f t="shared" si="22"/>
        <v>1.9988523193566472</v>
      </c>
      <c r="T43" s="190">
        <f t="shared" si="22"/>
        <v>1.9986840999662148</v>
      </c>
      <c r="U43" s="190">
        <f t="shared" si="22"/>
        <v>1.9985068508369035</v>
      </c>
      <c r="V43" s="190">
        <f t="shared" si="22"/>
        <v>1.9983247005018405</v>
      </c>
      <c r="W43" s="190">
        <f t="shared" si="22"/>
        <v>1.9981427892098522</v>
      </c>
      <c r="X43" s="190">
        <f t="shared" si="22"/>
        <v>1.9979631349179723</v>
      </c>
      <c r="Y43" s="190">
        <f t="shared" si="22"/>
        <v>1.984974490133999</v>
      </c>
      <c r="Z43" s="190">
        <f t="shared" si="22"/>
        <v>1.9530708920539308</v>
      </c>
      <c r="AA43" s="190">
        <f t="shared" si="22"/>
        <v>1.9071810782560998</v>
      </c>
      <c r="AB43" s="190">
        <f t="shared" si="22"/>
        <v>1.8572212096649285</v>
      </c>
      <c r="AC43" s="190">
        <f t="shared" si="22"/>
        <v>1.8059193200974129</v>
      </c>
      <c r="AD43" s="190">
        <f t="shared" si="22"/>
        <v>1.7533375759545962</v>
      </c>
      <c r="AE43" s="190">
        <f t="shared" si="22"/>
        <v>1.6990877462748</v>
      </c>
      <c r="AF43" s="190">
        <f t="shared" si="22"/>
        <v>1.642763786564529</v>
      </c>
      <c r="AG43" s="190">
        <f t="shared" si="22"/>
        <v>1.5840010515143499</v>
      </c>
      <c r="AH43" s="190">
        <f t="shared" si="22"/>
        <v>1.5224668442545191</v>
      </c>
      <c r="AI43" s="190">
        <f t="shared" si="22"/>
        <v>1.4578470331915514</v>
      </c>
      <c r="AJ43" s="190">
        <f t="shared" si="22"/>
        <v>1.3898381050481874</v>
      </c>
      <c r="AK43" s="190">
        <f t="shared" si="22"/>
        <v>1.3412931430904598</v>
      </c>
      <c r="AL43" s="190">
        <f t="shared" si="22"/>
        <v>1.2738687271962017</v>
      </c>
      <c r="AM43" s="190">
        <f t="shared" si="22"/>
        <v>1.2423326297968595</v>
      </c>
      <c r="AN43" s="190">
        <f t="shared" si="22"/>
        <v>1.2133161701328314</v>
      </c>
      <c r="AO43" s="190">
        <f t="shared" si="22"/>
        <v>1.1807338752129732</v>
      </c>
      <c r="AP43" s="190">
        <f t="shared" si="22"/>
        <v>1.14400166995413</v>
      </c>
      <c r="AQ43" s="190">
        <f t="shared" si="22"/>
        <v>1.1032370322772085</v>
      </c>
      <c r="AR43" s="190">
        <f t="shared" si="22"/>
        <v>1.0585634810732125</v>
      </c>
      <c r="AS43" s="190">
        <f t="shared" si="22"/>
        <v>1.0100526900502893</v>
      </c>
      <c r="AT43" s="190">
        <f t="shared" si="22"/>
        <v>0.95773802973994859</v>
      </c>
      <c r="AU43" s="190">
        <f t="shared" si="22"/>
        <v>0.90162632683959487</v>
      </c>
      <c r="AV43" s="190">
        <f t="shared" si="22"/>
        <v>0.84170460698982008</v>
      </c>
      <c r="AW43" s="190">
        <f t="shared" si="22"/>
        <v>0.77794435718332144</v>
      </c>
      <c r="AX43" s="190">
        <f t="shared" si="22"/>
        <v>0.71030476866830561</v>
      </c>
      <c r="AY43" s="190">
        <f t="shared" si="22"/>
        <v>0.63873562081629187</v>
      </c>
      <c r="AZ43" s="190">
        <f t="shared" si="22"/>
        <v>0.56318016457993936</v>
      </c>
      <c r="BA43" s="190">
        <f t="shared" si="22"/>
        <v>0.5039204446673784</v>
      </c>
      <c r="BB43" s="190">
        <f t="shared" si="22"/>
        <v>0.50119394665314221</v>
      </c>
      <c r="BC43" s="190">
        <f t="shared" si="22"/>
        <v>0.49897105022976124</v>
      </c>
      <c r="BD43" s="190">
        <f t="shared" si="22"/>
        <v>0.49719868928604893</v>
      </c>
      <c r="BE43" s="190">
        <f t="shared" si="22"/>
        <v>0.52830923145255126</v>
      </c>
      <c r="BF43" s="190">
        <f t="shared" si="22"/>
        <v>0.494358758618483</v>
      </c>
      <c r="BG43" s="190">
        <f t="shared" si="22"/>
        <v>0.50109818906610459</v>
      </c>
      <c r="BH43" s="190">
        <f t="shared" si="22"/>
        <v>0.51143826260756975</v>
      </c>
      <c r="BI43" s="190">
        <f t="shared" si="22"/>
        <v>0.52004058604717762</v>
      </c>
      <c r="BJ43" s="190">
        <f t="shared" si="22"/>
        <v>0.52640662506877212</v>
      </c>
      <c r="BK43" s="190">
        <f t="shared" si="22"/>
        <v>0.53099660370869906</v>
      </c>
      <c r="BL43" s="190">
        <f t="shared" si="22"/>
        <v>0.53433164913394604</v>
      </c>
      <c r="BM43" s="190">
        <f t="shared" si="22"/>
        <v>0.53681242082482949</v>
      </c>
      <c r="BN43" s="190">
        <f t="shared" ref="BN43:CB43" si="23">+BN138</f>
        <v>0.53871613392339901</v>
      </c>
      <c r="BO43" s="190">
        <f t="shared" si="23"/>
        <v>0.54022742268194479</v>
      </c>
      <c r="BP43" s="190">
        <f t="shared" si="23"/>
        <v>0.54146757187658789</v>
      </c>
      <c r="BQ43" s="190">
        <f t="shared" si="23"/>
        <v>0.5425159865638971</v>
      </c>
      <c r="BR43" s="190">
        <f t="shared" si="23"/>
        <v>0.54342476205397006</v>
      </c>
      <c r="BS43" s="190">
        <f t="shared" si="23"/>
        <v>0.54422827761074311</v>
      </c>
      <c r="BT43" s="190">
        <f t="shared" si="23"/>
        <v>0.54494943711640442</v>
      </c>
      <c r="BU43" s="190">
        <f t="shared" si="23"/>
        <v>0.54560370873658648</v>
      </c>
      <c r="BV43" s="190">
        <f t="shared" si="23"/>
        <v>0.54620173487788093</v>
      </c>
      <c r="BW43" s="190">
        <f t="shared" si="23"/>
        <v>0.54675101734820364</v>
      </c>
      <c r="BX43" s="190">
        <f t="shared" si="23"/>
        <v>0.54725700532337795</v>
      </c>
      <c r="BY43" s="190">
        <f t="shared" si="23"/>
        <v>0.54772379794126325</v>
      </c>
      <c r="BZ43" s="190">
        <f t="shared" si="23"/>
        <v>0.54815459829683466</v>
      </c>
      <c r="CA43" s="190">
        <f t="shared" si="23"/>
        <v>0.54855200710225716</v>
      </c>
      <c r="CB43" s="190">
        <f t="shared" si="23"/>
        <v>0.54891821295267806</v>
      </c>
      <c r="CC43" s="190">
        <f>+CC138</f>
        <v>0.54925511592095111</v>
      </c>
      <c r="CD43" s="190">
        <f>+CD138</f>
        <v>0.54956440815869856</v>
      </c>
    </row>
    <row r="44" spans="1:82" s="137" customFormat="1" ht="17.399999999999999" customHeight="1" x14ac:dyDescent="0.25">
      <c r="A44" s="137" t="s">
        <v>427</v>
      </c>
      <c r="D44" s="347"/>
      <c r="E44" s="347"/>
      <c r="F44" s="347"/>
      <c r="G44" s="347"/>
      <c r="H44" s="347"/>
      <c r="R44" s="322"/>
    </row>
    <row r="45" spans="1:82" ht="17.399999999999999" customHeight="1" thickBot="1" x14ac:dyDescent="0.3">
      <c r="A45" s="97" t="s">
        <v>466</v>
      </c>
      <c r="B45" s="108"/>
      <c r="C45" s="109"/>
      <c r="D45" s="350"/>
      <c r="E45" s="350"/>
      <c r="F45" s="350"/>
      <c r="G45" s="350"/>
      <c r="H45" s="350"/>
      <c r="I45" s="110"/>
      <c r="J45" s="109"/>
      <c r="K45" s="191"/>
      <c r="L45" s="191"/>
      <c r="M45" s="191"/>
      <c r="N45" s="191"/>
      <c r="O45" s="191"/>
      <c r="P45" s="191"/>
      <c r="Q45" s="191"/>
      <c r="R45" s="316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  <c r="CA45" s="143"/>
      <c r="CB45" s="143"/>
      <c r="CC45" s="143"/>
      <c r="CD45" s="143"/>
    </row>
    <row r="46" spans="1:82" s="192" customFormat="1" ht="17.399999999999999" customHeight="1" thickTop="1" x14ac:dyDescent="0.25">
      <c r="A46" s="111" t="s">
        <v>467</v>
      </c>
      <c r="B46" s="192">
        <f t="shared" ref="B46:BM46" si="24">B15*B58^$B5*(B38/1000)^(1-$B5)</f>
        <v>134.89143646541939</v>
      </c>
      <c r="C46" s="192">
        <f t="shared" si="24"/>
        <v>156.52205683151351</v>
      </c>
      <c r="D46" s="148">
        <f t="shared" si="24"/>
        <v>180.20690276158282</v>
      </c>
      <c r="E46" s="148">
        <f t="shared" si="24"/>
        <v>205.99179846981016</v>
      </c>
      <c r="F46" s="148">
        <f t="shared" si="24"/>
        <v>233.92007327220026</v>
      </c>
      <c r="G46" s="148">
        <f t="shared" si="24"/>
        <v>264.32647419006798</v>
      </c>
      <c r="H46" s="148">
        <f t="shared" si="24"/>
        <v>297.39829969734086</v>
      </c>
      <c r="I46" s="192">
        <f t="shared" si="24"/>
        <v>333.31335984439738</v>
      </c>
      <c r="J46" s="192">
        <f t="shared" si="24"/>
        <v>372.33009682090699</v>
      </c>
      <c r="K46" s="192">
        <f t="shared" si="24"/>
        <v>414.66914682198575</v>
      </c>
      <c r="L46" s="192">
        <f t="shared" si="24"/>
        <v>460.4964787756382</v>
      </c>
      <c r="M46" s="192">
        <f t="shared" si="24"/>
        <v>509.86018258235862</v>
      </c>
      <c r="N46" s="192">
        <f t="shared" si="24"/>
        <v>563.0035192256787</v>
      </c>
      <c r="O46" s="192">
        <f t="shared" si="24"/>
        <v>621.29725158115548</v>
      </c>
      <c r="P46" s="192">
        <f t="shared" si="24"/>
        <v>684.6970461045421</v>
      </c>
      <c r="Q46" s="192">
        <f t="shared" si="24"/>
        <v>753.47823470882747</v>
      </c>
      <c r="R46" s="324">
        <f t="shared" si="24"/>
        <v>827.98606368248261</v>
      </c>
      <c r="S46" s="192">
        <f t="shared" si="24"/>
        <v>908.55727324563452</v>
      </c>
      <c r="T46" s="192">
        <f t="shared" si="24"/>
        <v>996.37776253837728</v>
      </c>
      <c r="U46" s="192">
        <f t="shared" si="24"/>
        <v>1091.1414589268136</v>
      </c>
      <c r="V46" s="192">
        <f t="shared" si="24"/>
        <v>1193.6062057770393</v>
      </c>
      <c r="W46" s="192">
        <f t="shared" si="24"/>
        <v>1304.399995487533</v>
      </c>
      <c r="X46" s="192">
        <f t="shared" si="24"/>
        <v>1424.2967263315095</v>
      </c>
      <c r="Y46" s="192">
        <f t="shared" si="24"/>
        <v>1554.2666111741776</v>
      </c>
      <c r="Z46" s="192">
        <f t="shared" si="24"/>
        <v>1693.7894220453918</v>
      </c>
      <c r="AA46" s="192">
        <f t="shared" si="24"/>
        <v>1843.472903211672</v>
      </c>
      <c r="AB46" s="192">
        <f t="shared" si="24"/>
        <v>2004.7368274824173</v>
      </c>
      <c r="AC46" s="192">
        <f t="shared" si="24"/>
        <v>2179.1975907826245</v>
      </c>
      <c r="AD46" s="192">
        <f t="shared" si="24"/>
        <v>2367.50036598508</v>
      </c>
      <c r="AE46" s="192">
        <f t="shared" si="24"/>
        <v>2570.4363472362447</v>
      </c>
      <c r="AF46" s="192">
        <f t="shared" si="24"/>
        <v>2788.9232124035429</v>
      </c>
      <c r="AG46" s="192">
        <f t="shared" si="24"/>
        <v>3023.9608472374521</v>
      </c>
      <c r="AH46" s="192">
        <f t="shared" si="24"/>
        <v>3276.6158303957595</v>
      </c>
      <c r="AI46" s="192">
        <f t="shared" si="24"/>
        <v>3548.0056732051198</v>
      </c>
      <c r="AJ46" s="192">
        <f t="shared" si="24"/>
        <v>3839.2744468116753</v>
      </c>
      <c r="AK46" s="192">
        <f t="shared" si="24"/>
        <v>4151.5458732983607</v>
      </c>
      <c r="AL46" s="192">
        <f t="shared" si="24"/>
        <v>4485.6930553145939</v>
      </c>
      <c r="AM46" s="192">
        <f t="shared" si="24"/>
        <v>4842.5304906597648</v>
      </c>
      <c r="AN46" s="192">
        <f t="shared" si="24"/>
        <v>5231.4336439939789</v>
      </c>
      <c r="AO46" s="192">
        <f t="shared" si="24"/>
        <v>5642.9177986494606</v>
      </c>
      <c r="AP46" s="192">
        <f t="shared" si="24"/>
        <v>6079.3551480806636</v>
      </c>
      <c r="AQ46" s="192">
        <f t="shared" si="24"/>
        <v>6542.9673645723797</v>
      </c>
      <c r="AR46" s="192">
        <f t="shared" si="24"/>
        <v>7035.884329099621</v>
      </c>
      <c r="AS46" s="192">
        <f t="shared" si="24"/>
        <v>7560.1911167763119</v>
      </c>
      <c r="AT46" s="192">
        <f t="shared" si="24"/>
        <v>8117.9630050613296</v>
      </c>
      <c r="AU46" s="192">
        <f t="shared" si="24"/>
        <v>8711.2914376643494</v>
      </c>
      <c r="AV46" s="192">
        <f t="shared" si="24"/>
        <v>9342.3034297255035</v>
      </c>
      <c r="AW46" s="192">
        <f t="shared" si="24"/>
        <v>10013.176193531794</v>
      </c>
      <c r="AX46" s="192">
        <f t="shared" si="24"/>
        <v>10726.148236763544</v>
      </c>
      <c r="AY46" s="192">
        <f t="shared" si="24"/>
        <v>11483.527820279685</v>
      </c>
      <c r="AZ46" s="192">
        <f t="shared" si="24"/>
        <v>12287.699407494505</v>
      </c>
      <c r="BA46" s="192">
        <f t="shared" si="24"/>
        <v>13141.128556256152</v>
      </c>
      <c r="BB46" s="192">
        <f t="shared" si="24"/>
        <v>14046.703102254955</v>
      </c>
      <c r="BC46" s="192">
        <f t="shared" si="24"/>
        <v>15007.434262022347</v>
      </c>
      <c r="BD46" s="192">
        <f t="shared" si="24"/>
        <v>16024.55688179085</v>
      </c>
      <c r="BE46" s="192">
        <f t="shared" si="24"/>
        <v>17101.341033055225</v>
      </c>
      <c r="BF46" s="192">
        <f t="shared" si="24"/>
        <v>18241.288658879515</v>
      </c>
      <c r="BG46" s="192">
        <f t="shared" si="24"/>
        <v>19445.751614157442</v>
      </c>
      <c r="BH46" s="192">
        <f t="shared" si="24"/>
        <v>20720.60497406494</v>
      </c>
      <c r="BI46" s="192">
        <f t="shared" si="24"/>
        <v>22067.699242385686</v>
      </c>
      <c r="BJ46" s="192">
        <f t="shared" si="24"/>
        <v>23490.606399361503</v>
      </c>
      <c r="BK46" s="192">
        <f t="shared" si="24"/>
        <v>24993.003442894555</v>
      </c>
      <c r="BL46" s="192">
        <f t="shared" si="24"/>
        <v>26578.670000139093</v>
      </c>
      <c r="BM46" s="192">
        <f t="shared" si="24"/>
        <v>28251.495659476954</v>
      </c>
      <c r="BN46" s="192">
        <f t="shared" ref="BN46:CB46" si="25">BN15*BN58^$B5*(BN38/1000)^(1-$B5)</f>
        <v>30015.488371964089</v>
      </c>
      <c r="BO46" s="192">
        <f t="shared" si="25"/>
        <v>31874.781763204959</v>
      </c>
      <c r="BP46" s="192">
        <f t="shared" si="25"/>
        <v>33833.641105913892</v>
      </c>
      <c r="BQ46" s="192">
        <f t="shared" si="25"/>
        <v>35896.468183365207</v>
      </c>
      <c r="BR46" s="192">
        <f t="shared" si="25"/>
        <v>38067.805328338654</v>
      </c>
      <c r="BS46" s="192">
        <f t="shared" si="25"/>
        <v>40352.338870288731</v>
      </c>
      <c r="BT46" s="192">
        <f t="shared" si="25"/>
        <v>42754.902159615573</v>
      </c>
      <c r="BU46" s="192">
        <f t="shared" si="25"/>
        <v>45280.478285474215</v>
      </c>
      <c r="BV46" s="192">
        <f t="shared" si="25"/>
        <v>47934.202565162392</v>
      </c>
      <c r="BW46" s="192">
        <f t="shared" si="25"/>
        <v>50721.364856272055</v>
      </c>
      <c r="BX46" s="192">
        <f t="shared" si="25"/>
        <v>53647.411724420846</v>
      </c>
      <c r="BY46" s="192">
        <f t="shared" si="25"/>
        <v>56717.948486954498</v>
      </c>
      <c r="BZ46" s="192">
        <f t="shared" si="25"/>
        <v>59938.741144682332</v>
      </c>
      <c r="CA46" s="192">
        <f t="shared" si="25"/>
        <v>63315.718208160615</v>
      </c>
      <c r="CB46" s="192">
        <f t="shared" si="25"/>
        <v>66854.972421372964</v>
      </c>
      <c r="CC46" s="192">
        <f>CC15*CC58^$B5*(CC38/1000)^(1-$B5)</f>
        <v>70562.762383255613</v>
      </c>
      <c r="CD46" s="192">
        <f>CD15*CD58^$B5*(CD38/1000)^(1-$B5)</f>
        <v>74445.51406596438</v>
      </c>
    </row>
    <row r="47" spans="1:82" s="193" customFormat="1" ht="17.399999999999999" customHeight="1" x14ac:dyDescent="0.25">
      <c r="A47" s="112" t="s">
        <v>470</v>
      </c>
      <c r="B47" s="193">
        <f xml:space="preserve"> $B$20*(B43^$B$21)</f>
        <v>5.3925478767153714E-3</v>
      </c>
      <c r="C47" s="193">
        <f xml:space="preserve"> $B$20*(C43^$B$21)</f>
        <v>7.0367540901482041E-3</v>
      </c>
      <c r="D47" s="148">
        <f xml:space="preserve"> $B$20*(D43^$B$21)</f>
        <v>8.2873905094809006E-3</v>
      </c>
      <c r="E47" s="148">
        <f t="shared" ref="E47:BP47" si="26">E43*$B$19 +( $B$20*(E43^$B$21))</f>
        <v>9.3101295579023444E-3</v>
      </c>
      <c r="F47" s="148">
        <f t="shared" si="26"/>
        <v>1.02315032913115E-2</v>
      </c>
      <c r="G47" s="148">
        <f t="shared" si="26"/>
        <v>1.1091320308992552E-2</v>
      </c>
      <c r="H47" s="148">
        <f t="shared" si="26"/>
        <v>1.1874662216949078E-2</v>
      </c>
      <c r="I47" s="193">
        <f t="shared" si="26"/>
        <v>1.2572814683751529E-2</v>
      </c>
      <c r="J47" s="193">
        <f t="shared" si="26"/>
        <v>1.3158033873990243E-2</v>
      </c>
      <c r="K47" s="193">
        <f t="shared" si="26"/>
        <v>1.358802641170101E-2</v>
      </c>
      <c r="L47" s="193">
        <f t="shared" si="26"/>
        <v>1.3819447491212085E-2</v>
      </c>
      <c r="M47" s="193">
        <f t="shared" si="26"/>
        <v>1.3859821058543624E-2</v>
      </c>
      <c r="N47" s="193">
        <f t="shared" si="26"/>
        <v>1.3859815873547208E-2</v>
      </c>
      <c r="O47" s="193">
        <f t="shared" si="26"/>
        <v>1.3859026659345384E-2</v>
      </c>
      <c r="P47" s="193">
        <f t="shared" si="26"/>
        <v>1.3857551729229057E-2</v>
      </c>
      <c r="Q47" s="193">
        <f t="shared" si="26"/>
        <v>1.3855673880172064E-2</v>
      </c>
      <c r="R47" s="325">
        <f t="shared" si="26"/>
        <v>1.3853587150484943E-2</v>
      </c>
      <c r="S47" s="193">
        <f t="shared" si="26"/>
        <v>1.3852088531469351E-2</v>
      </c>
      <c r="T47" s="193">
        <f t="shared" si="26"/>
        <v>1.3849757101764048E-2</v>
      </c>
      <c r="U47" s="193">
        <f t="shared" si="26"/>
        <v>1.3847300737063343E-2</v>
      </c>
      <c r="V47" s="193">
        <f t="shared" si="26"/>
        <v>1.3844776677140217E-2</v>
      </c>
      <c r="W47" s="193">
        <f t="shared" si="26"/>
        <v>1.3842256159249295E-2</v>
      </c>
      <c r="X47" s="193">
        <f t="shared" si="26"/>
        <v>1.3839767138999169E-2</v>
      </c>
      <c r="Y47" s="193">
        <f t="shared" si="26"/>
        <v>1.3660408959715624E-2</v>
      </c>
      <c r="Z47" s="193">
        <f t="shared" si="26"/>
        <v>1.3224822647849365E-2</v>
      </c>
      <c r="AA47" s="193">
        <f t="shared" si="26"/>
        <v>1.2610656619449831E-2</v>
      </c>
      <c r="AB47" s="193">
        <f t="shared" si="26"/>
        <v>1.1958621245188646E-2</v>
      </c>
      <c r="AC47" s="193">
        <f t="shared" si="26"/>
        <v>1.1307081695960721E-2</v>
      </c>
      <c r="AD47" s="193">
        <f t="shared" si="26"/>
        <v>1.0658225935766794E-2</v>
      </c>
      <c r="AE47" s="193">
        <f t="shared" si="26"/>
        <v>1.0008879420799267E-2</v>
      </c>
      <c r="AF47" s="193">
        <f t="shared" si="26"/>
        <v>9.3562988002386244E-3</v>
      </c>
      <c r="AG47" s="193">
        <f t="shared" si="26"/>
        <v>8.6989087012654294E-3</v>
      </c>
      <c r="AH47" s="193">
        <f t="shared" si="26"/>
        <v>8.036177646858907E-3</v>
      </c>
      <c r="AI47" s="193">
        <f t="shared" si="26"/>
        <v>7.368477409566811E-3</v>
      </c>
      <c r="AJ47" s="193">
        <f t="shared" si="26"/>
        <v>6.6970304052317272E-3</v>
      </c>
      <c r="AK47" s="193">
        <f t="shared" si="26"/>
        <v>6.2373663141970471E-3</v>
      </c>
      <c r="AL47" s="193">
        <f t="shared" si="26"/>
        <v>5.6260448988234091E-3</v>
      </c>
      <c r="AM47" s="193">
        <f t="shared" si="26"/>
        <v>5.3509343887220197E-3</v>
      </c>
      <c r="AN47" s="193">
        <f t="shared" si="26"/>
        <v>5.1038959582230155E-3</v>
      </c>
      <c r="AO47" s="193">
        <f t="shared" si="26"/>
        <v>4.8334573222895676E-3</v>
      </c>
      <c r="AP47" s="193">
        <f t="shared" si="26"/>
        <v>4.5374009589141256E-3</v>
      </c>
      <c r="AQ47" s="193">
        <f t="shared" si="26"/>
        <v>4.2197964685275801E-3</v>
      </c>
      <c r="AR47" s="193">
        <f t="shared" si="26"/>
        <v>3.8849698828821904E-3</v>
      </c>
      <c r="AS47" s="193">
        <f t="shared" si="26"/>
        <v>3.5370557159620222E-3</v>
      </c>
      <c r="AT47" s="193">
        <f t="shared" si="26"/>
        <v>3.1801478172264201E-3</v>
      </c>
      <c r="AU47" s="193">
        <f t="shared" si="26"/>
        <v>2.8184284252786513E-3</v>
      </c>
      <c r="AV47" s="193">
        <f t="shared" si="26"/>
        <v>2.4562538596984858E-3</v>
      </c>
      <c r="AW47" s="193">
        <f t="shared" si="26"/>
        <v>2.0982194651019779E-3</v>
      </c>
      <c r="AX47" s="193">
        <f t="shared" si="26"/>
        <v>1.7492154408503061E-3</v>
      </c>
      <c r="AY47" s="193">
        <f t="shared" si="26"/>
        <v>1.4144777311696224E-3</v>
      </c>
      <c r="AZ47" s="193">
        <f t="shared" si="26"/>
        <v>1.099634969590389E-3</v>
      </c>
      <c r="BA47" s="193">
        <f t="shared" si="26"/>
        <v>8.8039546905791487E-4</v>
      </c>
      <c r="BB47" s="193">
        <f t="shared" si="26"/>
        <v>8.7089435528479679E-4</v>
      </c>
      <c r="BC47" s="193">
        <f t="shared" si="26"/>
        <v>8.6318630178994432E-4</v>
      </c>
      <c r="BD47" s="193">
        <f t="shared" si="26"/>
        <v>8.5706506248846141E-4</v>
      </c>
      <c r="BE47" s="193">
        <f t="shared" si="26"/>
        <v>9.6767660287969527E-4</v>
      </c>
      <c r="BF47" s="193">
        <f t="shared" si="26"/>
        <v>8.4730214856647377E-4</v>
      </c>
      <c r="BG47" s="193">
        <f t="shared" si="26"/>
        <v>8.705616027608375E-4</v>
      </c>
      <c r="BH47" s="193">
        <f t="shared" si="26"/>
        <v>9.0686005742352449E-4</v>
      </c>
      <c r="BI47" s="193">
        <f t="shared" si="26"/>
        <v>9.376231460095243E-4</v>
      </c>
      <c r="BJ47" s="193">
        <f t="shared" si="26"/>
        <v>9.6071934235479411E-4</v>
      </c>
      <c r="BK47" s="193">
        <f t="shared" si="26"/>
        <v>9.7754628205165063E-4</v>
      </c>
      <c r="BL47" s="193">
        <f t="shared" si="26"/>
        <v>9.8986424915992383E-4</v>
      </c>
      <c r="BM47" s="193">
        <f t="shared" si="26"/>
        <v>9.9907698305133868E-4</v>
      </c>
      <c r="BN47" s="193">
        <f t="shared" si="26"/>
        <v>1.0061756579154782E-3</v>
      </c>
      <c r="BO47" s="193">
        <f t="shared" si="26"/>
        <v>1.0118289317103382E-3</v>
      </c>
      <c r="BP47" s="193">
        <f t="shared" si="26"/>
        <v>1.0164797845427479E-3</v>
      </c>
      <c r="BQ47" s="193">
        <f t="shared" ref="BQ47:CB47" si="27">BQ43*$B$19 +( $B$20*(BQ43^$B$21))</f>
        <v>1.0204199062135409E-3</v>
      </c>
      <c r="BR47" s="193">
        <f t="shared" si="27"/>
        <v>1.0238414064705063E-3</v>
      </c>
      <c r="BS47" s="193">
        <f t="shared" si="27"/>
        <v>1.0268713777300581E-3</v>
      </c>
      <c r="BT47" s="193">
        <f t="shared" si="27"/>
        <v>1.029594605209756E-3</v>
      </c>
      <c r="BU47" s="193">
        <f t="shared" si="27"/>
        <v>1.0320683720243377E-3</v>
      </c>
      <c r="BV47" s="193">
        <f t="shared" si="27"/>
        <v>1.0343320740815651E-3</v>
      </c>
      <c r="BW47" s="193">
        <f t="shared" si="27"/>
        <v>1.0364134521254822E-3</v>
      </c>
      <c r="BX47" s="193">
        <f t="shared" si="27"/>
        <v>1.0383326269783992E-3</v>
      </c>
      <c r="BY47" s="193">
        <f t="shared" si="27"/>
        <v>1.0401047110677765E-3</v>
      </c>
      <c r="BZ47" s="193">
        <f t="shared" si="27"/>
        <v>1.0417414984189538E-3</v>
      </c>
      <c r="CA47" s="193">
        <f t="shared" si="27"/>
        <v>1.0432525586873366E-3</v>
      </c>
      <c r="CB47" s="193">
        <f t="shared" si="27"/>
        <v>1.0446459460401972E-3</v>
      </c>
      <c r="CC47" s="193">
        <f>CC43*$B$19 +( $B$20*(CC43^$B$21))</f>
        <v>1.0459286592606248E-3</v>
      </c>
      <c r="CD47" s="193">
        <f>CD43*$B$19 +( $B$20*(CD43^$B$21))</f>
        <v>1.0471069412242831E-3</v>
      </c>
    </row>
    <row r="48" spans="1:82" s="192" customFormat="1" ht="17.399999999999999" customHeight="1" x14ac:dyDescent="0.25">
      <c r="A48" s="113" t="s">
        <v>469</v>
      </c>
      <c r="B48" s="192">
        <f t="shared" ref="B48:BM48" si="28">B47*B46</f>
        <v>0.72740852929868371</v>
      </c>
      <c r="C48" s="192">
        <f t="shared" si="28"/>
        <v>1.1014072236075623</v>
      </c>
      <c r="D48" s="148">
        <f t="shared" si="28"/>
        <v>1.4934449756892889</v>
      </c>
      <c r="E48" s="148">
        <f t="shared" si="28"/>
        <v>1.9178103316192425</v>
      </c>
      <c r="F48" s="148">
        <f t="shared" si="28"/>
        <v>2.3933539995883444</v>
      </c>
      <c r="G48" s="148">
        <f t="shared" si="28"/>
        <v>2.9317295913886965</v>
      </c>
      <c r="H48" s="148">
        <f t="shared" si="28"/>
        <v>3.531504352800912</v>
      </c>
      <c r="I48" s="192">
        <f t="shared" si="28"/>
        <v>4.1906871049421968</v>
      </c>
      <c r="J48" s="192">
        <f t="shared" si="28"/>
        <v>4.8991320262755611</v>
      </c>
      <c r="K48" s="192">
        <f t="shared" si="28"/>
        <v>5.6345353191346659</v>
      </c>
      <c r="L48" s="192">
        <f t="shared" si="28"/>
        <v>6.3638069083279927</v>
      </c>
      <c r="M48" s="192">
        <f t="shared" si="28"/>
        <v>7.066570895467871</v>
      </c>
      <c r="N48" s="192">
        <f t="shared" si="28"/>
        <v>7.8031251126270025</v>
      </c>
      <c r="O48" s="192">
        <f t="shared" si="28"/>
        <v>8.6105751730412496</v>
      </c>
      <c r="P48" s="192">
        <f t="shared" si="28"/>
        <v>9.4882247352440245</v>
      </c>
      <c r="Q48" s="192">
        <f t="shared" si="28"/>
        <v>10.439948695933257</v>
      </c>
      <c r="R48" s="324">
        <f t="shared" si="28"/>
        <v>11.470577092612249</v>
      </c>
      <c r="S48" s="192">
        <f t="shared" si="28"/>
        <v>12.585415784908919</v>
      </c>
      <c r="T48" s="192">
        <f t="shared" si="28"/>
        <v>13.799589992755662</v>
      </c>
      <c r="U48" s="192">
        <f t="shared" si="28"/>
        <v>15.109363928437636</v>
      </c>
      <c r="V48" s="192">
        <f t="shared" si="28"/>
        <v>16.525211359431779</v>
      </c>
      <c r="W48" s="192">
        <f t="shared" si="28"/>
        <v>18.055838871662058</v>
      </c>
      <c r="X48" s="192">
        <f t="shared" si="28"/>
        <v>19.711935029266918</v>
      </c>
      <c r="Y48" s="192">
        <f t="shared" si="28"/>
        <v>21.231917541070576</v>
      </c>
      <c r="Z48" s="192">
        <f t="shared" si="28"/>
        <v>22.400064709353583</v>
      </c>
      <c r="AA48" s="192">
        <f t="shared" si="28"/>
        <v>23.247403769662672</v>
      </c>
      <c r="AB48" s="192">
        <f t="shared" si="28"/>
        <v>23.973888416143321</v>
      </c>
      <c r="AC48" s="192">
        <f t="shared" si="28"/>
        <v>24.640365190619917</v>
      </c>
      <c r="AD48" s="192">
        <f t="shared" si="28"/>
        <v>25.233353803679556</v>
      </c>
      <c r="AE48" s="192">
        <f t="shared" si="28"/>
        <v>25.72718745832729</v>
      </c>
      <c r="AF48" s="192">
        <f t="shared" si="28"/>
        <v>26.09399890616892</v>
      </c>
      <c r="AG48" s="192">
        <f t="shared" si="28"/>
        <v>26.305159326319853</v>
      </c>
      <c r="AH48" s="192">
        <f t="shared" si="28"/>
        <v>26.33146689357044</v>
      </c>
      <c r="AI48" s="192">
        <f t="shared" si="28"/>
        <v>26.143399652026812</v>
      </c>
      <c r="AJ48" s="192">
        <f t="shared" si="28"/>
        <v>25.71173770432701</v>
      </c>
      <c r="AK48" s="192">
        <f t="shared" si="28"/>
        <v>25.894712381954957</v>
      </c>
      <c r="AL48" s="192">
        <f t="shared" si="28"/>
        <v>25.236710531540265</v>
      </c>
      <c r="AM48" s="192">
        <f t="shared" si="28"/>
        <v>25.912062930906252</v>
      </c>
      <c r="AN48" s="192">
        <f t="shared" si="28"/>
        <v>26.700693031292772</v>
      </c>
      <c r="AO48" s="192">
        <f t="shared" si="28"/>
        <v>27.274802352960364</v>
      </c>
      <c r="AP48" s="192">
        <f t="shared" si="28"/>
        <v>27.584471878480731</v>
      </c>
      <c r="AQ48" s="192">
        <f t="shared" si="28"/>
        <v>27.609990578713735</v>
      </c>
      <c r="AR48" s="192">
        <f t="shared" si="28"/>
        <v>27.334198717994795</v>
      </c>
      <c r="AS48" s="192">
        <f t="shared" si="28"/>
        <v>26.740817203358958</v>
      </c>
      <c r="AT48" s="192">
        <f t="shared" si="28"/>
        <v>25.816322330870616</v>
      </c>
      <c r="AU48" s="192">
        <f t="shared" si="28"/>
        <v>24.55215140879973</v>
      </c>
      <c r="AV48" s="192">
        <f t="shared" si="28"/>
        <v>22.947068857737669</v>
      </c>
      <c r="AW48" s="192">
        <f t="shared" si="28"/>
        <v>21.009841196764139</v>
      </c>
      <c r="AX48" s="192">
        <f t="shared" si="28"/>
        <v>18.762344116596076</v>
      </c>
      <c r="AY48" s="192">
        <f t="shared" si="28"/>
        <v>16.243194377052447</v>
      </c>
      <c r="AZ48" s="192">
        <f t="shared" si="28"/>
        <v>13.511983964296061</v>
      </c>
      <c r="BA48" s="192">
        <f t="shared" si="28"/>
        <v>11.569390039235493</v>
      </c>
      <c r="BB48" s="192">
        <f t="shared" si="28"/>
        <v>12.233194442115284</v>
      </c>
      <c r="BC48" s="192">
        <f t="shared" si="28"/>
        <v>12.954211679990772</v>
      </c>
      <c r="BD48" s="192">
        <f t="shared" si="28"/>
        <v>13.734087845241978</v>
      </c>
      <c r="BE48" s="192">
        <f t="shared" si="28"/>
        <v>16.548567595554019</v>
      </c>
      <c r="BF48" s="192">
        <f t="shared" si="28"/>
        <v>15.455883073289865</v>
      </c>
      <c r="BG48" s="192">
        <f t="shared" si="28"/>
        <v>16.928724692110045</v>
      </c>
      <c r="BH48" s="192">
        <f t="shared" si="28"/>
        <v>18.790689016630697</v>
      </c>
      <c r="BI48" s="192">
        <f t="shared" si="28"/>
        <v>20.691185588837662</v>
      </c>
      <c r="BJ48" s="192">
        <f t="shared" si="28"/>
        <v>22.5678799315099</v>
      </c>
      <c r="BK48" s="192">
        <f t="shared" si="28"/>
        <v>24.431817592905677</v>
      </c>
      <c r="BL48" s="192">
        <f t="shared" si="28"/>
        <v>26.309275223357076</v>
      </c>
      <c r="BM48" s="192">
        <f t="shared" si="28"/>
        <v>28.225419050158226</v>
      </c>
      <c r="BN48" s="192">
        <f t="shared" ref="BN48:CB48" si="29">BN47*BN46</f>
        <v>30.200853760315351</v>
      </c>
      <c r="BO48" s="192">
        <f t="shared" si="29"/>
        <v>32.251826379963845</v>
      </c>
      <c r="BP48" s="192">
        <f t="shared" si="29"/>
        <v>34.39121222163601</v>
      </c>
      <c r="BQ48" s="192">
        <f t="shared" si="29"/>
        <v>36.629470697066878</v>
      </c>
      <c r="BR48" s="192">
        <f t="shared" si="29"/>
        <v>38.975395348611684</v>
      </c>
      <c r="BS48" s="192">
        <f t="shared" si="29"/>
        <v>41.436661810363567</v>
      </c>
      <c r="BT48" s="192">
        <f t="shared" si="29"/>
        <v>44.020216609811143</v>
      </c>
      <c r="BU48" s="192">
        <f t="shared" si="29"/>
        <v>46.732549508572745</v>
      </c>
      <c r="BV48" s="192">
        <f t="shared" si="29"/>
        <v>49.579883158670292</v>
      </c>
      <c r="BW48" s="192">
        <f t="shared" si="29"/>
        <v>52.568304847205027</v>
      </c>
      <c r="BX48" s="192">
        <f t="shared" si="29"/>
        <v>55.70385794640967</v>
      </c>
      <c r="BY48" s="192">
        <f t="shared" si="29"/>
        <v>58.992605423380837</v>
      </c>
      <c r="BZ48" s="192">
        <f t="shared" si="29"/>
        <v>62.440674013407168</v>
      </c>
      <c r="CA48" s="192">
        <f t="shared" si="29"/>
        <v>66.054285025789952</v>
      </c>
      <c r="CB48" s="192">
        <f t="shared" si="29"/>
        <v>69.83977591261646</v>
      </c>
      <c r="CC48" s="192">
        <f>CC47*CC46</f>
        <v>73.803615453244589</v>
      </c>
      <c r="CD48" s="192">
        <f>CD47*CD46</f>
        <v>77.952414521481302</v>
      </c>
    </row>
    <row r="49" spans="1:82" s="192" customFormat="1" ht="17.399999999999999" customHeight="1" x14ac:dyDescent="0.25">
      <c r="A49" s="111" t="s">
        <v>3</v>
      </c>
      <c r="B49" s="192">
        <f t="shared" ref="B49:BM49" si="30">+B46-B48</f>
        <v>134.1640279361207</v>
      </c>
      <c r="C49" s="192">
        <f t="shared" si="30"/>
        <v>155.42064960790594</v>
      </c>
      <c r="D49" s="148">
        <f t="shared" si="30"/>
        <v>178.71345778589352</v>
      </c>
      <c r="E49" s="148">
        <f t="shared" si="30"/>
        <v>204.07398813819091</v>
      </c>
      <c r="F49" s="148">
        <f t="shared" si="30"/>
        <v>231.5267192726119</v>
      </c>
      <c r="G49" s="148">
        <f t="shared" si="30"/>
        <v>261.39474459867927</v>
      </c>
      <c r="H49" s="148">
        <f t="shared" si="30"/>
        <v>293.86679534453992</v>
      </c>
      <c r="I49" s="192">
        <f t="shared" si="30"/>
        <v>329.1226727394552</v>
      </c>
      <c r="J49" s="192">
        <f t="shared" si="30"/>
        <v>367.43096479463145</v>
      </c>
      <c r="K49" s="192">
        <f t="shared" si="30"/>
        <v>409.03461150285108</v>
      </c>
      <c r="L49" s="192">
        <f t="shared" si="30"/>
        <v>454.13267186731019</v>
      </c>
      <c r="M49" s="192">
        <f t="shared" si="30"/>
        <v>502.79361168689076</v>
      </c>
      <c r="N49" s="192">
        <f t="shared" si="30"/>
        <v>555.20039411305174</v>
      </c>
      <c r="O49" s="192">
        <f t="shared" si="30"/>
        <v>612.68667640811418</v>
      </c>
      <c r="P49" s="192">
        <f t="shared" si="30"/>
        <v>675.20882136929811</v>
      </c>
      <c r="Q49" s="192">
        <f t="shared" si="30"/>
        <v>743.03828601289422</v>
      </c>
      <c r="R49" s="324">
        <f t="shared" si="30"/>
        <v>816.51548658987031</v>
      </c>
      <c r="S49" s="192">
        <f t="shared" si="30"/>
        <v>895.97185746072557</v>
      </c>
      <c r="T49" s="192">
        <f t="shared" si="30"/>
        <v>982.57817254562167</v>
      </c>
      <c r="U49" s="192">
        <f t="shared" si="30"/>
        <v>1076.0320949983759</v>
      </c>
      <c r="V49" s="192">
        <f t="shared" si="30"/>
        <v>1177.0809944176076</v>
      </c>
      <c r="W49" s="192">
        <f t="shared" si="30"/>
        <v>1286.344156615871</v>
      </c>
      <c r="X49" s="192">
        <f t="shared" si="30"/>
        <v>1404.5847913022426</v>
      </c>
      <c r="Y49" s="192">
        <f t="shared" si="30"/>
        <v>1533.0346936331071</v>
      </c>
      <c r="Z49" s="192">
        <f t="shared" si="30"/>
        <v>1671.3893573360383</v>
      </c>
      <c r="AA49" s="192">
        <f t="shared" si="30"/>
        <v>1820.2254994420093</v>
      </c>
      <c r="AB49" s="192">
        <f t="shared" si="30"/>
        <v>1980.7629390662739</v>
      </c>
      <c r="AC49" s="192">
        <f t="shared" si="30"/>
        <v>2154.5572255920047</v>
      </c>
      <c r="AD49" s="192">
        <f t="shared" si="30"/>
        <v>2342.2670121814003</v>
      </c>
      <c r="AE49" s="192">
        <f t="shared" si="30"/>
        <v>2544.7091597779176</v>
      </c>
      <c r="AF49" s="192">
        <f t="shared" si="30"/>
        <v>2762.829213497374</v>
      </c>
      <c r="AG49" s="192">
        <f t="shared" si="30"/>
        <v>2997.6556879111322</v>
      </c>
      <c r="AH49" s="192">
        <f t="shared" si="30"/>
        <v>3250.2843635021891</v>
      </c>
      <c r="AI49" s="192">
        <f t="shared" si="30"/>
        <v>3521.862273553093</v>
      </c>
      <c r="AJ49" s="192">
        <f t="shared" si="30"/>
        <v>3813.5627091073484</v>
      </c>
      <c r="AK49" s="192">
        <f t="shared" si="30"/>
        <v>4125.6511609164054</v>
      </c>
      <c r="AL49" s="192">
        <f t="shared" si="30"/>
        <v>4460.4563447830533</v>
      </c>
      <c r="AM49" s="192">
        <f t="shared" si="30"/>
        <v>4816.6184277288585</v>
      </c>
      <c r="AN49" s="192">
        <f t="shared" si="30"/>
        <v>5204.7329509626861</v>
      </c>
      <c r="AO49" s="192">
        <f t="shared" si="30"/>
        <v>5615.6429962965003</v>
      </c>
      <c r="AP49" s="192">
        <f t="shared" si="30"/>
        <v>6051.7706762021826</v>
      </c>
      <c r="AQ49" s="192">
        <f t="shared" si="30"/>
        <v>6515.3573739936655</v>
      </c>
      <c r="AR49" s="192">
        <f t="shared" si="30"/>
        <v>7008.5501303816263</v>
      </c>
      <c r="AS49" s="192">
        <f t="shared" si="30"/>
        <v>7533.4502995729526</v>
      </c>
      <c r="AT49" s="192">
        <f t="shared" si="30"/>
        <v>8092.1466827304594</v>
      </c>
      <c r="AU49" s="192">
        <f t="shared" si="30"/>
        <v>8686.7392862555498</v>
      </c>
      <c r="AV49" s="192">
        <f t="shared" si="30"/>
        <v>9319.356360867765</v>
      </c>
      <c r="AW49" s="192">
        <f t="shared" si="30"/>
        <v>9992.1663523350289</v>
      </c>
      <c r="AX49" s="192">
        <f t="shared" si="30"/>
        <v>10707.385892646947</v>
      </c>
      <c r="AY49" s="192">
        <f t="shared" si="30"/>
        <v>11467.284625902634</v>
      </c>
      <c r="AZ49" s="192">
        <f t="shared" si="30"/>
        <v>12274.187423530209</v>
      </c>
      <c r="BA49" s="192">
        <f t="shared" si="30"/>
        <v>13129.559166216915</v>
      </c>
      <c r="BB49" s="192">
        <f t="shared" si="30"/>
        <v>14034.46990781284</v>
      </c>
      <c r="BC49" s="192">
        <f t="shared" si="30"/>
        <v>14994.480050342356</v>
      </c>
      <c r="BD49" s="192">
        <f t="shared" si="30"/>
        <v>16010.822793945608</v>
      </c>
      <c r="BE49" s="192">
        <f t="shared" si="30"/>
        <v>17084.792465459672</v>
      </c>
      <c r="BF49" s="192">
        <f t="shared" si="30"/>
        <v>18225.832775806226</v>
      </c>
      <c r="BG49" s="192">
        <f t="shared" si="30"/>
        <v>19428.822889465333</v>
      </c>
      <c r="BH49" s="192">
        <f t="shared" si="30"/>
        <v>20701.814285048309</v>
      </c>
      <c r="BI49" s="192">
        <f t="shared" si="30"/>
        <v>22047.008056796847</v>
      </c>
      <c r="BJ49" s="192">
        <f t="shared" si="30"/>
        <v>23468.038519429992</v>
      </c>
      <c r="BK49" s="192">
        <f t="shared" si="30"/>
        <v>24968.571625301647</v>
      </c>
      <c r="BL49" s="192">
        <f t="shared" si="30"/>
        <v>26552.360724915736</v>
      </c>
      <c r="BM49" s="192">
        <f t="shared" si="30"/>
        <v>28223.270240426795</v>
      </c>
      <c r="BN49" s="192">
        <f t="shared" ref="BN49:CB49" si="31">+BN46-BN48</f>
        <v>29985.287518203775</v>
      </c>
      <c r="BO49" s="192">
        <f t="shared" si="31"/>
        <v>31842.529936824994</v>
      </c>
      <c r="BP49" s="192">
        <f t="shared" si="31"/>
        <v>33799.249893692257</v>
      </c>
      <c r="BQ49" s="192">
        <f t="shared" si="31"/>
        <v>35859.838712668141</v>
      </c>
      <c r="BR49" s="192">
        <f t="shared" si="31"/>
        <v>38028.82993299004</v>
      </c>
      <c r="BS49" s="192">
        <f t="shared" si="31"/>
        <v>40310.902208478365</v>
      </c>
      <c r="BT49" s="192">
        <f t="shared" si="31"/>
        <v>42710.881943005763</v>
      </c>
      <c r="BU49" s="192">
        <f t="shared" si="31"/>
        <v>45233.74573596564</v>
      </c>
      <c r="BV49" s="192">
        <f t="shared" si="31"/>
        <v>47884.622682003719</v>
      </c>
      <c r="BW49" s="192">
        <f t="shared" si="31"/>
        <v>50668.79655142485</v>
      </c>
      <c r="BX49" s="192">
        <f t="shared" si="31"/>
        <v>53591.70786647444</v>
      </c>
      <c r="BY49" s="192">
        <f t="shared" si="31"/>
        <v>56658.955881531117</v>
      </c>
      <c r="BZ49" s="192">
        <f t="shared" si="31"/>
        <v>59876.300470668924</v>
      </c>
      <c r="CA49" s="192">
        <f t="shared" si="31"/>
        <v>63249.663923134824</v>
      </c>
      <c r="CB49" s="192">
        <f t="shared" si="31"/>
        <v>66785.13264546034</v>
      </c>
      <c r="CC49" s="192">
        <f>+CC46-CC48</f>
        <v>70488.958767802367</v>
      </c>
      <c r="CD49" s="192">
        <f>+CD46-CD48</f>
        <v>74367.561651442898</v>
      </c>
    </row>
    <row r="50" spans="1:82" s="193" customFormat="1" ht="17.399999999999999" customHeight="1" x14ac:dyDescent="0.25">
      <c r="A50" s="112" t="s">
        <v>423</v>
      </c>
      <c r="B50" s="193">
        <f t="shared" ref="B50:BM50" si="32">(B23*(B71)^$B27)</f>
        <v>4.518501212649147E-5</v>
      </c>
      <c r="C50" s="193">
        <f t="shared" si="32"/>
        <v>2.397099834226244E-4</v>
      </c>
      <c r="D50" s="148">
        <f t="shared" si="32"/>
        <v>2.0488972503463656E-3</v>
      </c>
      <c r="E50" s="148">
        <f t="shared" si="32"/>
        <v>5.1744085465813923E-3</v>
      </c>
      <c r="F50" s="148">
        <f t="shared" si="32"/>
        <v>6.733335273034699E-3</v>
      </c>
      <c r="G50" s="148">
        <f t="shared" si="32"/>
        <v>8.5636370745012323E-3</v>
      </c>
      <c r="H50" s="148">
        <f t="shared" si="32"/>
        <v>1.0929928584266391E-2</v>
      </c>
      <c r="I50" s="193">
        <f t="shared" si="32"/>
        <v>1.361125025881966E-2</v>
      </c>
      <c r="J50" s="193">
        <f t="shared" si="32"/>
        <v>1.7019024292416671E-2</v>
      </c>
      <c r="K50" s="193">
        <f t="shared" si="32"/>
        <v>2.1319660143068648E-2</v>
      </c>
      <c r="L50" s="193">
        <f t="shared" si="32"/>
        <v>2.6437444396004348E-2</v>
      </c>
      <c r="M50" s="193">
        <f t="shared" si="32"/>
        <v>3.0470287667796438E-2</v>
      </c>
      <c r="N50" s="193">
        <f t="shared" si="32"/>
        <v>2.9039545484625666E-2</v>
      </c>
      <c r="O50" s="193">
        <f t="shared" si="32"/>
        <v>2.8440036525114606E-2</v>
      </c>
      <c r="P50" s="193">
        <f t="shared" si="32"/>
        <v>2.7791654082921845E-2</v>
      </c>
      <c r="Q50" s="193">
        <f t="shared" si="32"/>
        <v>2.7018871545342323E-2</v>
      </c>
      <c r="R50" s="325">
        <f t="shared" si="32"/>
        <v>2.6182665783831077E-2</v>
      </c>
      <c r="S50" s="193">
        <f t="shared" si="32"/>
        <v>2.3689132432304867E-2</v>
      </c>
      <c r="T50" s="193">
        <f t="shared" si="32"/>
        <v>2.3275652222802184E-2</v>
      </c>
      <c r="U50" s="193">
        <f t="shared" si="32"/>
        <v>2.2558567803675197E-2</v>
      </c>
      <c r="V50" s="193">
        <f t="shared" si="32"/>
        <v>2.192462876619436E-2</v>
      </c>
      <c r="W50" s="193">
        <f t="shared" si="32"/>
        <v>2.129812226680499E-2</v>
      </c>
      <c r="X50" s="193">
        <f t="shared" si="32"/>
        <v>2.0689655382581235E-2</v>
      </c>
      <c r="Y50" s="193">
        <f t="shared" si="32"/>
        <v>2.2301040581697042E-2</v>
      </c>
      <c r="Z50" s="193">
        <f t="shared" si="32"/>
        <v>2.4017523397898102E-2</v>
      </c>
      <c r="AA50" s="193">
        <f t="shared" si="32"/>
        <v>2.4523025893533463E-2</v>
      </c>
      <c r="AB50" s="193">
        <f t="shared" si="32"/>
        <v>2.3750005327810998E-2</v>
      </c>
      <c r="AC50" s="193">
        <f t="shared" si="32"/>
        <v>2.3026234381563388E-2</v>
      </c>
      <c r="AD50" s="193">
        <f t="shared" si="32"/>
        <v>2.234570631002929E-2</v>
      </c>
      <c r="AE50" s="193">
        <f t="shared" si="32"/>
        <v>2.168529088255464E-2</v>
      </c>
      <c r="AF50" s="193">
        <f t="shared" si="32"/>
        <v>2.1044393680675334E-2</v>
      </c>
      <c r="AG50" s="193">
        <f t="shared" si="32"/>
        <v>2.0422437853647828E-2</v>
      </c>
      <c r="AH50" s="193">
        <f t="shared" si="32"/>
        <v>1.9818863599244518E-2</v>
      </c>
      <c r="AI50" s="193">
        <f t="shared" si="32"/>
        <v>1.9233127659893951E-2</v>
      </c>
      <c r="AJ50" s="193">
        <f t="shared" si="32"/>
        <v>1.8664702833712354E-2</v>
      </c>
      <c r="AK50" s="193">
        <f t="shared" si="32"/>
        <v>1.8113077499986342E-2</v>
      </c>
      <c r="AL50" s="193">
        <f t="shared" si="32"/>
        <v>1.7577755158679726E-2</v>
      </c>
      <c r="AM50" s="193">
        <f t="shared" si="32"/>
        <v>1.5114917204996659E-2</v>
      </c>
      <c r="AN50" s="193">
        <f t="shared" si="32"/>
        <v>1.4668203891544508E-2</v>
      </c>
      <c r="AO50" s="193">
        <f t="shared" si="32"/>
        <v>1.4234692951728217E-2</v>
      </c>
      <c r="AP50" s="193">
        <f t="shared" si="32"/>
        <v>1.3813994196439075E-2</v>
      </c>
      <c r="AQ50" s="193">
        <f t="shared" si="32"/>
        <v>1.3405728968399313E-2</v>
      </c>
      <c r="AR50" s="193">
        <f t="shared" si="32"/>
        <v>1.300952980134496E-2</v>
      </c>
      <c r="AS50" s="193">
        <f t="shared" si="32"/>
        <v>1.2625040089281425E-2</v>
      </c>
      <c r="AT50" s="193">
        <f t="shared" si="32"/>
        <v>1.2251913765514016E-2</v>
      </c>
      <c r="AU50" s="193">
        <f t="shared" si="32"/>
        <v>1.1889814991164562E-2</v>
      </c>
      <c r="AV50" s="193">
        <f t="shared" si="32"/>
        <v>1.1538417852893742E-2</v>
      </c>
      <c r="AW50" s="193">
        <f t="shared" si="32"/>
        <v>1.1197406069557101E-2</v>
      </c>
      <c r="AX50" s="193">
        <f t="shared" si="32"/>
        <v>1.0866472707530645E-2</v>
      </c>
      <c r="AY50" s="193">
        <f t="shared" si="32"/>
        <v>1.054531990444988E-2</v>
      </c>
      <c r="AZ50" s="193">
        <f t="shared" si="32"/>
        <v>1.0233658601113567E-2</v>
      </c>
      <c r="BA50" s="193">
        <f t="shared" si="32"/>
        <v>9.6849177501360639E-3</v>
      </c>
      <c r="BB50" s="193">
        <f t="shared" si="32"/>
        <v>8.762609086874219E-3</v>
      </c>
      <c r="BC50" s="193">
        <f t="shared" si="32"/>
        <v>8.5338594674072843E-3</v>
      </c>
      <c r="BD50" s="193">
        <f t="shared" si="32"/>
        <v>8.2225979359135965E-3</v>
      </c>
      <c r="BE50" s="193">
        <f t="shared" si="32"/>
        <v>7.6379997298790681E-3</v>
      </c>
      <c r="BF50" s="193">
        <f t="shared" si="32"/>
        <v>7.9668365156055198E-3</v>
      </c>
      <c r="BG50" s="193">
        <f t="shared" si="32"/>
        <v>7.3069629601466056E-3</v>
      </c>
      <c r="BH50" s="193">
        <f t="shared" si="32"/>
        <v>7.0910095684786597E-3</v>
      </c>
      <c r="BI50" s="193">
        <f t="shared" si="32"/>
        <v>6.8814385640798498E-3</v>
      </c>
      <c r="BJ50" s="193">
        <f t="shared" si="32"/>
        <v>6.6780613188997485E-3</v>
      </c>
      <c r="BK50" s="193">
        <f t="shared" si="32"/>
        <v>6.4806947796893187E-3</v>
      </c>
      <c r="BL50" s="193">
        <f t="shared" si="32"/>
        <v>6.2891613032406346E-3</v>
      </c>
      <c r="BM50" s="193">
        <f t="shared" si="32"/>
        <v>6.1032884964959877E-3</v>
      </c>
      <c r="BN50" s="193">
        <f t="shared" ref="BN50:CB50" si="33">(BN23*(BN71)^$B27)</f>
        <v>5.9229090613825202E-3</v>
      </c>
      <c r="BO50" s="193">
        <f t="shared" si="33"/>
        <v>5.7478606442326538E-3</v>
      </c>
      <c r="BP50" s="193">
        <f t="shared" si="33"/>
        <v>5.5779856896548295E-3</v>
      </c>
      <c r="BQ50" s="193">
        <f t="shared" si="33"/>
        <v>5.4131312987230227E-3</v>
      </c>
      <c r="BR50" s="193">
        <f t="shared" si="33"/>
        <v>5.2531490913573934E-3</v>
      </c>
      <c r="BS50" s="193">
        <f t="shared" si="33"/>
        <v>5.0978950727721866E-3</v>
      </c>
      <c r="BT50" s="193">
        <f t="shared" si="33"/>
        <v>4.9472295038707143E-3</v>
      </c>
      <c r="BU50" s="193">
        <f t="shared" si="33"/>
        <v>4.8010167754707371E-3</v>
      </c>
      <c r="BV50" s="193">
        <f t="shared" si="33"/>
        <v>4.6591252862470383E-3</v>
      </c>
      <c r="BW50" s="193">
        <f t="shared" si="33"/>
        <v>4.5214273242813524E-3</v>
      </c>
      <c r="BX50" s="193">
        <f t="shared" si="33"/>
        <v>4.3877989521130195E-3</v>
      </c>
      <c r="BY50" s="193">
        <f t="shared" si="33"/>
        <v>4.2581198951869058E-3</v>
      </c>
      <c r="BZ50" s="193">
        <f t="shared" si="33"/>
        <v>4.1322734335981735E-3</v>
      </c>
      <c r="CA50" s="193">
        <f t="shared" si="33"/>
        <v>4.0101462970365057E-3</v>
      </c>
      <c r="CB50" s="193">
        <f t="shared" si="33"/>
        <v>3.8916285628351655E-3</v>
      </c>
      <c r="CC50" s="193">
        <f>(CC23*(CC71)^$B27)</f>
        <v>3.7766135570331855E-3</v>
      </c>
      <c r="CD50" s="193">
        <f>(CD23*(CD71)^$B27)</f>
        <v>3.6649977583615989E-3</v>
      </c>
    </row>
    <row r="51" spans="1:82" s="192" customFormat="1" ht="17.399999999999999" customHeight="1" x14ac:dyDescent="0.25">
      <c r="A51" s="113" t="s">
        <v>471</v>
      </c>
      <c r="B51" s="192">
        <f t="shared" ref="B51:BM51" si="34">+B46*B50</f>
        <v>6.0950711924498292E-3</v>
      </c>
      <c r="C51" s="192">
        <f t="shared" si="34"/>
        <v>3.7519899648357176E-2</v>
      </c>
      <c r="D51" s="148">
        <f t="shared" si="34"/>
        <v>0.36922542756164195</v>
      </c>
      <c r="E51" s="148">
        <f t="shared" si="34"/>
        <v>1.0658857225278575</v>
      </c>
      <c r="F51" s="148">
        <f t="shared" si="34"/>
        <v>1.5750622804345673</v>
      </c>
      <c r="G51" s="148">
        <f t="shared" si="34"/>
        <v>2.2635959941462591</v>
      </c>
      <c r="H51" s="148">
        <f t="shared" si="34"/>
        <v>3.2505421767741884</v>
      </c>
      <c r="I51" s="192">
        <f t="shared" si="34"/>
        <v>4.5368115554501047</v>
      </c>
      <c r="J51" s="192">
        <f t="shared" si="34"/>
        <v>6.3366949625928672</v>
      </c>
      <c r="K51" s="192">
        <f t="shared" si="34"/>
        <v>8.8406052820609702</v>
      </c>
      <c r="L51" s="192">
        <f t="shared" si="34"/>
        <v>12.174350052186732</v>
      </c>
      <c r="M51" s="192">
        <f t="shared" si="34"/>
        <v>15.535586433639683</v>
      </c>
      <c r="N51" s="192">
        <f t="shared" si="34"/>
        <v>16.349366304558416</v>
      </c>
      <c r="O51" s="192">
        <f t="shared" si="34"/>
        <v>17.669716527921381</v>
      </c>
      <c r="P51" s="192">
        <f t="shared" si="34"/>
        <v>19.028863456935824</v>
      </c>
      <c r="Q51" s="192">
        <f t="shared" si="34"/>
        <v>20.358131635809102</v>
      </c>
      <c r="R51" s="324">
        <f t="shared" si="34"/>
        <v>21.678882379068316</v>
      </c>
      <c r="S51" s="192">
        <f t="shared" si="34"/>
        <v>21.522933568249634</v>
      </c>
      <c r="T51" s="192">
        <f t="shared" si="34"/>
        <v>23.191342283377047</v>
      </c>
      <c r="U51" s="192">
        <f t="shared" si="34"/>
        <v>24.614588584601599</v>
      </c>
      <c r="V51" s="192">
        <f t="shared" si="34"/>
        <v>26.169372954687383</v>
      </c>
      <c r="W51" s="192">
        <f t="shared" si="34"/>
        <v>27.781270588713355</v>
      </c>
      <c r="X51" s="192">
        <f t="shared" si="34"/>
        <v>29.468208430337548</v>
      </c>
      <c r="Y51" s="192">
        <f t="shared" si="34"/>
        <v>34.661762770572075</v>
      </c>
      <c r="Z51" s="192">
        <f t="shared" si="34"/>
        <v>40.6806270750875</v>
      </c>
      <c r="AA51" s="192">
        <f t="shared" si="34"/>
        <v>45.20753373948714</v>
      </c>
      <c r="AB51" s="192">
        <f t="shared" si="34"/>
        <v>47.612510333566327</v>
      </c>
      <c r="AC51" s="192">
        <f t="shared" si="34"/>
        <v>50.178714489098972</v>
      </c>
      <c r="AD51" s="192">
        <f t="shared" si="34"/>
        <v>52.903467867189455</v>
      </c>
      <c r="AE51" s="192">
        <f t="shared" si="34"/>
        <v>55.740659884909192</v>
      </c>
      <c r="AF51" s="192">
        <f t="shared" si="34"/>
        <v>58.691198026993874</v>
      </c>
      <c r="AG51" s="192">
        <f t="shared" si="34"/>
        <v>61.756652474571098</v>
      </c>
      <c r="AH51" s="192">
        <f t="shared" si="34"/>
        <v>64.938802209738867</v>
      </c>
      <c r="AI51" s="192">
        <f t="shared" si="34"/>
        <v>68.239246050782043</v>
      </c>
      <c r="AJ51" s="192">
        <f t="shared" si="34"/>
        <v>71.658916646805309</v>
      </c>
      <c r="AK51" s="192">
        <f t="shared" si="34"/>
        <v>75.197272147801684</v>
      </c>
      <c r="AL51" s="192">
        <f t="shared" si="34"/>
        <v>78.848414243309932</v>
      </c>
      <c r="AM51" s="192">
        <f t="shared" si="34"/>
        <v>73.194447428994195</v>
      </c>
      <c r="AN51" s="192">
        <f t="shared" si="34"/>
        <v>76.735735335189347</v>
      </c>
      <c r="AO51" s="192">
        <f t="shared" si="34"/>
        <v>80.325202215617182</v>
      </c>
      <c r="AP51" s="192">
        <f t="shared" si="34"/>
        <v>83.980176733678306</v>
      </c>
      <c r="AQ51" s="192">
        <f t="shared" si="34"/>
        <v>87.713247138539259</v>
      </c>
      <c r="AR51" s="192">
        <f t="shared" si="34"/>
        <v>91.533546858237514</v>
      </c>
      <c r="AS51" s="192">
        <f t="shared" si="34"/>
        <v>95.447715931930247</v>
      </c>
      <c r="AT51" s="192">
        <f t="shared" si="34"/>
        <v>99.46058268964444</v>
      </c>
      <c r="AU51" s="192">
        <f t="shared" si="34"/>
        <v>103.57564352794508</v>
      </c>
      <c r="AV51" s="192">
        <f t="shared" si="34"/>
        <v>107.7954006806952</v>
      </c>
      <c r="AW51" s="192">
        <f t="shared" si="34"/>
        <v>112.12159988499758</v>
      </c>
      <c r="AX51" s="192">
        <f t="shared" si="34"/>
        <v>116.555397071719</v>
      </c>
      <c r="AY51" s="192">
        <f t="shared" si="34"/>
        <v>121.09747449649932</v>
      </c>
      <c r="AZ51" s="192">
        <f t="shared" si="34"/>
        <v>125.74812072940422</v>
      </c>
      <c r="BA51" s="192">
        <f t="shared" si="34"/>
        <v>127.2707492113051</v>
      </c>
      <c r="BB51" s="192">
        <f t="shared" si="34"/>
        <v>123.08576824444354</v>
      </c>
      <c r="BC51" s="192">
        <f t="shared" si="34"/>
        <v>128.07133495845184</v>
      </c>
      <c r="BD51" s="192">
        <f t="shared" si="34"/>
        <v>131.76348834014345</v>
      </c>
      <c r="BE51" s="192">
        <f t="shared" si="34"/>
        <v>130.62003819104564</v>
      </c>
      <c r="BF51" s="192">
        <f t="shared" si="34"/>
        <v>145.32536457926216</v>
      </c>
      <c r="BG51" s="192">
        <f t="shared" si="34"/>
        <v>142.0893867768595</v>
      </c>
      <c r="BH51" s="192">
        <f t="shared" si="34"/>
        <v>146.930008135761</v>
      </c>
      <c r="BI51" s="192">
        <f t="shared" si="34"/>
        <v>151.85751658706855</v>
      </c>
      <c r="BJ51" s="192">
        <f t="shared" si="34"/>
        <v>156.87170995307494</v>
      </c>
      <c r="BK51" s="192">
        <f t="shared" si="34"/>
        <v>161.97202694112391</v>
      </c>
      <c r="BL51" s="192">
        <f t="shared" si="34"/>
        <v>167.15754285647753</v>
      </c>
      <c r="BM51" s="192">
        <f t="shared" si="34"/>
        <v>172.42702846729202</v>
      </c>
      <c r="BN51" s="192">
        <f t="shared" ref="BN51:CB51" si="35">+BN46*BN50</f>
        <v>177.77900806012778</v>
      </c>
      <c r="BO51" s="192">
        <f t="shared" si="35"/>
        <v>183.2118036402305</v>
      </c>
      <c r="BP51" s="192">
        <f t="shared" si="35"/>
        <v>188.72356591770509</v>
      </c>
      <c r="BQ51" s="192">
        <f t="shared" si="35"/>
        <v>194.31229543698936</v>
      </c>
      <c r="BR51" s="192">
        <f t="shared" si="35"/>
        <v>199.97585697053233</v>
      </c>
      <c r="BS51" s="192">
        <f t="shared" si="35"/>
        <v>205.71198950167852</v>
      </c>
      <c r="BT51" s="192">
        <f t="shared" si="35"/>
        <v>211.51831339915589</v>
      </c>
      <c r="BU51" s="192">
        <f t="shared" si="35"/>
        <v>217.39233584990015</v>
      </c>
      <c r="BV51" s="192">
        <f t="shared" si="35"/>
        <v>223.33145524743574</v>
      </c>
      <c r="BW51" s="192">
        <f t="shared" si="35"/>
        <v>229.33296498599239</v>
      </c>
      <c r="BX51" s="192">
        <f t="shared" si="35"/>
        <v>235.3940569479895</v>
      </c>
      <c r="BY51" s="192">
        <f t="shared" si="35"/>
        <v>241.51182486648702</v>
      </c>
      <c r="BZ51" s="192">
        <f t="shared" si="35"/>
        <v>247.68326767548857</v>
      </c>
      <c r="CA51" s="192">
        <f t="shared" si="35"/>
        <v>253.90529291666215</v>
      </c>
      <c r="CB51" s="192">
        <f t="shared" si="35"/>
        <v>260.17472024257228</v>
      </c>
      <c r="CC51" s="192">
        <f>+CC46*CC50</f>
        <v>266.48828503831442</v>
      </c>
      <c r="CD51" s="192">
        <f>+CD46*CD50</f>
        <v>272.84264217183636</v>
      </c>
    </row>
    <row r="52" spans="1:82" s="192" customFormat="1" ht="17.399999999999999" customHeight="1" x14ac:dyDescent="0.25">
      <c r="A52" s="111" t="s">
        <v>468</v>
      </c>
      <c r="B52" s="192">
        <f t="shared" ref="B52:BM52" si="36">+B49-B51</f>
        <v>134.15793286492826</v>
      </c>
      <c r="C52" s="192">
        <f t="shared" si="36"/>
        <v>155.3831297082576</v>
      </c>
      <c r="D52" s="148">
        <f t="shared" si="36"/>
        <v>178.34423235833188</v>
      </c>
      <c r="E52" s="148">
        <f t="shared" si="36"/>
        <v>203.00810241566305</v>
      </c>
      <c r="F52" s="148">
        <f t="shared" si="36"/>
        <v>229.95165699217733</v>
      </c>
      <c r="G52" s="148">
        <f t="shared" si="36"/>
        <v>259.131148604533</v>
      </c>
      <c r="H52" s="148">
        <f t="shared" si="36"/>
        <v>290.61625316776576</v>
      </c>
      <c r="I52" s="192">
        <f t="shared" si="36"/>
        <v>324.58586118400507</v>
      </c>
      <c r="J52" s="192">
        <f t="shared" si="36"/>
        <v>361.09426983203861</v>
      </c>
      <c r="K52" s="192">
        <f t="shared" si="36"/>
        <v>400.19400622079013</v>
      </c>
      <c r="L52" s="192">
        <f t="shared" si="36"/>
        <v>441.95832181512344</v>
      </c>
      <c r="M52" s="192">
        <f t="shared" si="36"/>
        <v>487.25802525325105</v>
      </c>
      <c r="N52" s="192">
        <f t="shared" si="36"/>
        <v>538.85102780849331</v>
      </c>
      <c r="O52" s="192">
        <f t="shared" si="36"/>
        <v>595.01695988019276</v>
      </c>
      <c r="P52" s="192">
        <f t="shared" si="36"/>
        <v>656.17995791236228</v>
      </c>
      <c r="Q52" s="192">
        <f t="shared" si="36"/>
        <v>722.68015437708516</v>
      </c>
      <c r="R52" s="324">
        <f t="shared" si="36"/>
        <v>794.83660421080197</v>
      </c>
      <c r="S52" s="192">
        <f t="shared" si="36"/>
        <v>874.44892389247593</v>
      </c>
      <c r="T52" s="192">
        <f t="shared" si="36"/>
        <v>959.38683026224464</v>
      </c>
      <c r="U52" s="192">
        <f t="shared" si="36"/>
        <v>1051.4175064137744</v>
      </c>
      <c r="V52" s="192">
        <f t="shared" si="36"/>
        <v>1150.9116214629203</v>
      </c>
      <c r="W52" s="192">
        <f t="shared" si="36"/>
        <v>1258.5628860271577</v>
      </c>
      <c r="X52" s="192">
        <f t="shared" si="36"/>
        <v>1375.1165828719049</v>
      </c>
      <c r="Y52" s="192">
        <f t="shared" si="36"/>
        <v>1498.372930862535</v>
      </c>
      <c r="Z52" s="192">
        <f t="shared" si="36"/>
        <v>1630.7087302609507</v>
      </c>
      <c r="AA52" s="192">
        <f t="shared" si="36"/>
        <v>1775.0179657025221</v>
      </c>
      <c r="AB52" s="192">
        <f t="shared" si="36"/>
        <v>1933.1504287327075</v>
      </c>
      <c r="AC52" s="192">
        <f t="shared" si="36"/>
        <v>2104.3785111029056</v>
      </c>
      <c r="AD52" s="192">
        <f t="shared" si="36"/>
        <v>2289.3635443142107</v>
      </c>
      <c r="AE52" s="192">
        <f t="shared" si="36"/>
        <v>2488.9684998930084</v>
      </c>
      <c r="AF52" s="192">
        <f t="shared" si="36"/>
        <v>2704.1380154703802</v>
      </c>
      <c r="AG52" s="192">
        <f t="shared" si="36"/>
        <v>2935.899035436561</v>
      </c>
      <c r="AH52" s="192">
        <f t="shared" si="36"/>
        <v>3185.3455612924504</v>
      </c>
      <c r="AI52" s="192">
        <f t="shared" si="36"/>
        <v>3453.6230275023108</v>
      </c>
      <c r="AJ52" s="192">
        <f t="shared" si="36"/>
        <v>3741.9037924605432</v>
      </c>
      <c r="AK52" s="192">
        <f t="shared" si="36"/>
        <v>4050.4538887686035</v>
      </c>
      <c r="AL52" s="192">
        <f t="shared" si="36"/>
        <v>4381.6079305397434</v>
      </c>
      <c r="AM52" s="192">
        <f t="shared" si="36"/>
        <v>4743.4239802998645</v>
      </c>
      <c r="AN52" s="192">
        <f t="shared" si="36"/>
        <v>5127.9972156274971</v>
      </c>
      <c r="AO52" s="192">
        <f t="shared" si="36"/>
        <v>5535.3177940808828</v>
      </c>
      <c r="AP52" s="192">
        <f t="shared" si="36"/>
        <v>5967.7904994685041</v>
      </c>
      <c r="AQ52" s="192">
        <f t="shared" si="36"/>
        <v>6427.6441268551262</v>
      </c>
      <c r="AR52" s="192">
        <f t="shared" si="36"/>
        <v>6917.0165835233893</v>
      </c>
      <c r="AS52" s="192">
        <f t="shared" si="36"/>
        <v>7438.0025836410223</v>
      </c>
      <c r="AT52" s="192">
        <f t="shared" si="36"/>
        <v>7992.6861000408153</v>
      </c>
      <c r="AU52" s="192">
        <f t="shared" si="36"/>
        <v>8583.1636427276044</v>
      </c>
      <c r="AV52" s="192">
        <f t="shared" si="36"/>
        <v>9211.5609601870692</v>
      </c>
      <c r="AW52" s="192">
        <f t="shared" si="36"/>
        <v>9880.0447524500305</v>
      </c>
      <c r="AX52" s="192">
        <f t="shared" si="36"/>
        <v>10590.830495575228</v>
      </c>
      <c r="AY52" s="192">
        <f t="shared" si="36"/>
        <v>11346.187151406135</v>
      </c>
      <c r="AZ52" s="192">
        <f t="shared" si="36"/>
        <v>12148.439302800805</v>
      </c>
      <c r="BA52" s="192">
        <f t="shared" si="36"/>
        <v>13002.28841700561</v>
      </c>
      <c r="BB52" s="192">
        <f t="shared" si="36"/>
        <v>13911.384139568396</v>
      </c>
      <c r="BC52" s="192">
        <f t="shared" si="36"/>
        <v>14866.408715383905</v>
      </c>
      <c r="BD52" s="192">
        <f t="shared" si="36"/>
        <v>15879.059305605464</v>
      </c>
      <c r="BE52" s="192">
        <f t="shared" si="36"/>
        <v>16954.172427268626</v>
      </c>
      <c r="BF52" s="192">
        <f t="shared" si="36"/>
        <v>18080.507411226965</v>
      </c>
      <c r="BG52" s="192">
        <f t="shared" si="36"/>
        <v>19286.733502688472</v>
      </c>
      <c r="BH52" s="192">
        <f t="shared" si="36"/>
        <v>20554.884276912548</v>
      </c>
      <c r="BI52" s="192">
        <f t="shared" si="36"/>
        <v>21895.150540209779</v>
      </c>
      <c r="BJ52" s="192">
        <f t="shared" si="36"/>
        <v>23311.166809476919</v>
      </c>
      <c r="BK52" s="192">
        <f t="shared" si="36"/>
        <v>24806.599598360524</v>
      </c>
      <c r="BL52" s="192">
        <f t="shared" si="36"/>
        <v>26385.203182059257</v>
      </c>
      <c r="BM52" s="192">
        <f t="shared" si="36"/>
        <v>28050.843211959502</v>
      </c>
      <c r="BN52" s="192">
        <f t="shared" ref="BN52:CB52" si="37">+BN49-BN51</f>
        <v>29807.508510143649</v>
      </c>
      <c r="BO52" s="192">
        <f t="shared" si="37"/>
        <v>31659.318133184763</v>
      </c>
      <c r="BP52" s="192">
        <f t="shared" si="37"/>
        <v>33610.526327774554</v>
      </c>
      <c r="BQ52" s="192">
        <f t="shared" si="37"/>
        <v>35665.526417231151</v>
      </c>
      <c r="BR52" s="192">
        <f t="shared" si="37"/>
        <v>37828.85407601951</v>
      </c>
      <c r="BS52" s="192">
        <f t="shared" si="37"/>
        <v>40105.190218976684</v>
      </c>
      <c r="BT52" s="192">
        <f t="shared" si="37"/>
        <v>42499.363629606611</v>
      </c>
      <c r="BU52" s="192">
        <f t="shared" si="37"/>
        <v>45016.353400115739</v>
      </c>
      <c r="BV52" s="192">
        <f t="shared" si="37"/>
        <v>47661.291226756286</v>
      </c>
      <c r="BW52" s="192">
        <f t="shared" si="37"/>
        <v>50439.463586438855</v>
      </c>
      <c r="BX52" s="192">
        <f t="shared" si="37"/>
        <v>53356.313809526451</v>
      </c>
      <c r="BY52" s="192">
        <f t="shared" si="37"/>
        <v>56417.44405666463</v>
      </c>
      <c r="BZ52" s="192">
        <f t="shared" si="37"/>
        <v>59628.617202993439</v>
      </c>
      <c r="CA52" s="192">
        <f t="shared" si="37"/>
        <v>62995.758630218159</v>
      </c>
      <c r="CB52" s="192">
        <f t="shared" si="37"/>
        <v>66524.957925217765</v>
      </c>
      <c r="CC52" s="192">
        <f>+CC49-CC51</f>
        <v>70222.470482764053</v>
      </c>
      <c r="CD52" s="192">
        <f>+CD49-CD51</f>
        <v>74094.719009271066</v>
      </c>
    </row>
    <row r="53" spans="1:82" s="194" customFormat="1" ht="17.399999999999999" customHeight="1" thickBot="1" x14ac:dyDescent="0.3">
      <c r="A53" s="114" t="s">
        <v>17</v>
      </c>
      <c r="B53" s="115"/>
      <c r="C53" s="115"/>
      <c r="D53" s="350"/>
      <c r="E53" s="350"/>
      <c r="F53" s="350"/>
      <c r="G53" s="350"/>
      <c r="H53" s="350"/>
      <c r="I53" s="115"/>
      <c r="J53" s="115"/>
      <c r="K53" s="115"/>
      <c r="L53" s="115"/>
      <c r="M53" s="115"/>
      <c r="N53" s="115"/>
      <c r="O53" s="115"/>
      <c r="P53" s="115"/>
      <c r="Q53" s="115"/>
      <c r="R53" s="326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</row>
    <row r="54" spans="1:82" s="195" customFormat="1" ht="17.399999999999999" customHeight="1" thickTop="1" x14ac:dyDescent="0.25">
      <c r="A54" s="116" t="s">
        <v>53</v>
      </c>
      <c r="B54" s="195">
        <f t="shared" ref="B54:BM55" si="38">+B150</f>
        <v>42.941013213845046</v>
      </c>
      <c r="C54" s="195">
        <f t="shared" si="38"/>
        <v>42.856471359387712</v>
      </c>
      <c r="D54" s="351">
        <f t="shared" si="38"/>
        <v>38.080186265099385</v>
      </c>
      <c r="E54" s="351">
        <f t="shared" si="38"/>
        <v>33.697833927583694</v>
      </c>
      <c r="F54" s="351">
        <f t="shared" si="38"/>
        <v>32.156778603483147</v>
      </c>
      <c r="G54" s="351">
        <f t="shared" si="38"/>
        <v>30.103263293656155</v>
      </c>
      <c r="H54" s="351">
        <f t="shared" si="38"/>
        <v>27.182643295778888</v>
      </c>
      <c r="I54" s="195">
        <f t="shared" si="38"/>
        <v>24.317499811366545</v>
      </c>
      <c r="J54" s="195">
        <f t="shared" si="38"/>
        <v>20.557444398915464</v>
      </c>
      <c r="K54" s="195">
        <f t="shared" si="38"/>
        <v>15.759584081002432</v>
      </c>
      <c r="L54" s="195">
        <f t="shared" si="38"/>
        <v>10.012665429945985</v>
      </c>
      <c r="M54" s="195">
        <f t="shared" si="38"/>
        <v>4.9973917454158281</v>
      </c>
      <c r="N54" s="195">
        <f t="shared" si="38"/>
        <v>4.8278526485339448</v>
      </c>
      <c r="O54" s="195">
        <f t="shared" si="38"/>
        <v>3.8450092572006942</v>
      </c>
      <c r="P54" s="195">
        <f t="shared" si="38"/>
        <v>2.8642457588975119</v>
      </c>
      <c r="Q54" s="195">
        <f t="shared" si="38"/>
        <v>1.9976632979340023</v>
      </c>
      <c r="R54" s="327">
        <f t="shared" si="38"/>
        <v>1.2034651932838729</v>
      </c>
      <c r="S54" s="195">
        <f t="shared" si="38"/>
        <v>3.4710514546944191</v>
      </c>
      <c r="T54" s="195">
        <f t="shared" si="38"/>
        <v>2.6369004724654874</v>
      </c>
      <c r="U54" s="195">
        <f t="shared" si="38"/>
        <v>2.3587230426927133</v>
      </c>
      <c r="V54" s="195">
        <f t="shared" si="38"/>
        <v>1.9784705419123132</v>
      </c>
      <c r="W54" s="195">
        <f t="shared" si="38"/>
        <v>1.6392050802745219</v>
      </c>
      <c r="X54" s="195">
        <f t="shared" si="38"/>
        <v>1.3235505793770275</v>
      </c>
      <c r="Y54" s="195">
        <f t="shared" si="38"/>
        <v>-4.8415913636501564</v>
      </c>
      <c r="Z54" s="195">
        <f t="shared" si="38"/>
        <v>-11.877642287529394</v>
      </c>
      <c r="AA54" s="195">
        <f t="shared" si="38"/>
        <v>-16.231674140248312</v>
      </c>
      <c r="AB54" s="195">
        <f t="shared" si="38"/>
        <v>-17.174153599360082</v>
      </c>
      <c r="AC54" s="195">
        <f t="shared" si="38"/>
        <v>-18.184458358068042</v>
      </c>
      <c r="AD54" s="195">
        <f t="shared" si="38"/>
        <v>-19.262516659103621</v>
      </c>
      <c r="AE54" s="195">
        <f t="shared" si="38"/>
        <v>-20.392382926872266</v>
      </c>
      <c r="AF54" s="195">
        <f t="shared" si="38"/>
        <v>-21.575050734102163</v>
      </c>
      <c r="AG54" s="195">
        <f t="shared" si="38"/>
        <v>-22.811775014721604</v>
      </c>
      <c r="AH54" s="195">
        <f t="shared" si="38"/>
        <v>-24.103909653604234</v>
      </c>
      <c r="AI54" s="195">
        <f t="shared" si="38"/>
        <v>-25.452764342672985</v>
      </c>
      <c r="AJ54" s="195">
        <f t="shared" si="38"/>
        <v>-26.859420787895996</v>
      </c>
      <c r="AK54" s="195">
        <f t="shared" si="38"/>
        <v>-28.324422099414946</v>
      </c>
      <c r="AL54" s="195">
        <f t="shared" si="38"/>
        <v>-29.846290026543787</v>
      </c>
      <c r="AM54" s="195">
        <f t="shared" si="38"/>
        <v>-15.7115026049582</v>
      </c>
      <c r="AN54" s="195">
        <f t="shared" si="38"/>
        <v>-16.553300836829901</v>
      </c>
      <c r="AO54" s="195">
        <f t="shared" si="38"/>
        <v>-17.413651117520985</v>
      </c>
      <c r="AP54" s="195">
        <f t="shared" si="38"/>
        <v>-18.296538475553174</v>
      </c>
      <c r="AQ54" s="195">
        <f t="shared" si="38"/>
        <v>-19.204988473408584</v>
      </c>
      <c r="AR54" s="195">
        <f t="shared" si="38"/>
        <v>-20.141324940212858</v>
      </c>
      <c r="AS54" s="195">
        <f t="shared" si="38"/>
        <v>-21.107364160936626</v>
      </c>
      <c r="AT54" s="195">
        <f t="shared" si="38"/>
        <v>-22.104553019606868</v>
      </c>
      <c r="AU54" s="195">
        <f t="shared" si="38"/>
        <v>-23.134066409473281</v>
      </c>
      <c r="AV54" s="195">
        <f t="shared" si="38"/>
        <v>-24.196875849348054</v>
      </c>
      <c r="AW54" s="195">
        <f t="shared" si="38"/>
        <v>-25.293797693702842</v>
      </c>
      <c r="AX54" s="195">
        <f t="shared" si="38"/>
        <v>-26.425526786300459</v>
      </c>
      <c r="AY54" s="195">
        <f t="shared" si="38"/>
        <v>-27.592659671333692</v>
      </c>
      <c r="AZ54" s="195">
        <f t="shared" si="38"/>
        <v>-28.795710278275404</v>
      </c>
      <c r="BA54" s="195">
        <f t="shared" si="38"/>
        <v>-23.972407831340846</v>
      </c>
      <c r="BB54" s="195">
        <f t="shared" si="38"/>
        <v>-7.673755652318909</v>
      </c>
      <c r="BC54" s="195">
        <f t="shared" si="38"/>
        <v>-8.8981486841546538</v>
      </c>
      <c r="BD54" s="195">
        <f t="shared" si="38"/>
        <v>-7.3734374265318419</v>
      </c>
      <c r="BE54" s="195">
        <f t="shared" si="38"/>
        <v>4.2561104211151379</v>
      </c>
      <c r="BF54" s="195">
        <f t="shared" si="38"/>
        <v>-16.15380515945516</v>
      </c>
      <c r="BG54" s="195">
        <f t="shared" si="38"/>
        <v>0</v>
      </c>
      <c r="BH54" s="195">
        <f t="shared" si="38"/>
        <v>0</v>
      </c>
      <c r="BI54" s="195">
        <f t="shared" si="38"/>
        <v>0</v>
      </c>
      <c r="BJ54" s="195">
        <f t="shared" si="38"/>
        <v>0</v>
      </c>
      <c r="BK54" s="195">
        <f t="shared" si="38"/>
        <v>0</v>
      </c>
      <c r="BL54" s="195">
        <f t="shared" si="38"/>
        <v>0</v>
      </c>
      <c r="BM54" s="195">
        <f t="shared" si="38"/>
        <v>0</v>
      </c>
      <c r="BN54" s="195">
        <f t="shared" ref="BN54:CB55" si="39">+BN150</f>
        <v>0</v>
      </c>
      <c r="BO54" s="195">
        <f t="shared" si="39"/>
        <v>0</v>
      </c>
      <c r="BP54" s="195">
        <f t="shared" si="39"/>
        <v>0</v>
      </c>
      <c r="BQ54" s="195">
        <f t="shared" si="39"/>
        <v>0</v>
      </c>
      <c r="BR54" s="195">
        <f t="shared" si="39"/>
        <v>0</v>
      </c>
      <c r="BS54" s="195">
        <f t="shared" si="39"/>
        <v>0</v>
      </c>
      <c r="BT54" s="195">
        <f t="shared" si="39"/>
        <v>0</v>
      </c>
      <c r="BU54" s="195">
        <f t="shared" si="39"/>
        <v>0</v>
      </c>
      <c r="BV54" s="195">
        <f t="shared" si="39"/>
        <v>0</v>
      </c>
      <c r="BW54" s="195">
        <f t="shared" si="39"/>
        <v>0</v>
      </c>
      <c r="BX54" s="195">
        <f t="shared" si="39"/>
        <v>0</v>
      </c>
      <c r="BY54" s="195">
        <f t="shared" si="39"/>
        <v>0</v>
      </c>
      <c r="BZ54" s="195">
        <f t="shared" si="39"/>
        <v>0</v>
      </c>
      <c r="CA54" s="195">
        <f t="shared" si="39"/>
        <v>0</v>
      </c>
      <c r="CB54" s="195">
        <f t="shared" si="39"/>
        <v>0</v>
      </c>
      <c r="CC54" s="195">
        <f>+CC150</f>
        <v>0</v>
      </c>
      <c r="CD54" s="195">
        <f>+CD150</f>
        <v>0</v>
      </c>
    </row>
    <row r="55" spans="1:82" s="195" customFormat="1" ht="17.399999999999999" customHeight="1" x14ac:dyDescent="0.25">
      <c r="A55" s="116" t="s">
        <v>54</v>
      </c>
      <c r="B55" s="196">
        <f t="shared" si="38"/>
        <v>37.336200094628666</v>
      </c>
      <c r="C55" s="196">
        <f t="shared" si="38"/>
        <v>38.077471359387708</v>
      </c>
      <c r="D55" s="352">
        <f t="shared" si="38"/>
        <v>34.448146265099382</v>
      </c>
      <c r="E55" s="352">
        <f t="shared" si="38"/>
        <v>30.945129927583693</v>
      </c>
      <c r="F55" s="352">
        <f t="shared" si="38"/>
        <v>29.903900532992601</v>
      </c>
      <c r="G55" s="352">
        <f t="shared" si="38"/>
        <v>28.293856088218096</v>
      </c>
      <c r="H55" s="352">
        <f t="shared" si="38"/>
        <v>25.78066475062538</v>
      </c>
      <c r="I55" s="196">
        <f t="shared" si="38"/>
        <v>23.241207429172544</v>
      </c>
      <c r="J55" s="196">
        <f t="shared" si="38"/>
        <v>19.776769473570802</v>
      </c>
      <c r="K55" s="196">
        <f t="shared" si="38"/>
        <v>15.246199786384217</v>
      </c>
      <c r="L55" s="196">
        <f t="shared" si="38"/>
        <v>9.7328972567992516</v>
      </c>
      <c r="M55" s="196">
        <f t="shared" si="38"/>
        <v>4.8775978006925156</v>
      </c>
      <c r="N55" s="196">
        <f t="shared" si="38"/>
        <v>4.7285573190300063</v>
      </c>
      <c r="O55" s="196">
        <f t="shared" si="38"/>
        <v>3.7772777859180593</v>
      </c>
      <c r="P55" s="196">
        <f t="shared" si="38"/>
        <v>2.8210711846942855</v>
      </c>
      <c r="Q55" s="196">
        <f t="shared" si="38"/>
        <v>1.9719140330008984</v>
      </c>
      <c r="R55" s="304">
        <f t="shared" si="38"/>
        <v>1.1902081445071717</v>
      </c>
      <c r="S55" s="196">
        <f t="shared" si="38"/>
        <v>3.4383894499217704</v>
      </c>
      <c r="T55" s="196">
        <f t="shared" si="38"/>
        <v>2.6157303137066097</v>
      </c>
      <c r="U55" s="196">
        <f t="shared" si="38"/>
        <v>2.3425708663796114</v>
      </c>
      <c r="V55" s="196">
        <f t="shared" si="38"/>
        <v>1.9669204770483295</v>
      </c>
      <c r="W55" s="196">
        <f t="shared" si="38"/>
        <v>1.6310513753140867</v>
      </c>
      <c r="X55" s="196">
        <f t="shared" si="38"/>
        <v>1.3179445113519557</v>
      </c>
      <c r="Y55" s="196">
        <f t="shared" si="38"/>
        <v>-4.8241425037824364</v>
      </c>
      <c r="Z55" s="196">
        <f t="shared" si="38"/>
        <v>-11.841218138741814</v>
      </c>
      <c r="AA55" s="196">
        <f t="shared" si="38"/>
        <v>-16.189318158974494</v>
      </c>
      <c r="AB55" s="196">
        <f t="shared" si="38"/>
        <v>-17.136033216213644</v>
      </c>
      <c r="AC55" s="196">
        <f t="shared" si="38"/>
        <v>-18.150150013236246</v>
      </c>
      <c r="AD55" s="196">
        <f t="shared" si="38"/>
        <v>-19.231639148755008</v>
      </c>
      <c r="AE55" s="196">
        <f t="shared" si="38"/>
        <v>-20.36459316755851</v>
      </c>
      <c r="AF55" s="196">
        <f t="shared" si="38"/>
        <v>-21.550039950719786</v>
      </c>
      <c r="AG55" s="196">
        <f t="shared" si="38"/>
        <v>-22.789265309677464</v>
      </c>
      <c r="AH55" s="196">
        <f t="shared" si="38"/>
        <v>-24.08365091906451</v>
      </c>
      <c r="AI55" s="196">
        <f t="shared" si="38"/>
        <v>-25.434531481587232</v>
      </c>
      <c r="AJ55" s="196">
        <f t="shared" si="38"/>
        <v>-26.843011212918817</v>
      </c>
      <c r="AK55" s="196">
        <f t="shared" si="38"/>
        <v>-28.309653481935484</v>
      </c>
      <c r="AL55" s="196">
        <f t="shared" si="38"/>
        <v>-29.832998270812276</v>
      </c>
      <c r="AM55" s="196">
        <f t="shared" si="38"/>
        <v>-15.705521314879018</v>
      </c>
      <c r="AN55" s="196">
        <f t="shared" si="38"/>
        <v>-16.547917675758637</v>
      </c>
      <c r="AO55" s="196">
        <f t="shared" si="38"/>
        <v>-17.408806272556845</v>
      </c>
      <c r="AP55" s="196">
        <f t="shared" si="38"/>
        <v>-18.292178115085452</v>
      </c>
      <c r="AQ55" s="196">
        <f t="shared" si="38"/>
        <v>-19.201064148987633</v>
      </c>
      <c r="AR55" s="196">
        <f t="shared" si="38"/>
        <v>-20.137793048234002</v>
      </c>
      <c r="AS55" s="196">
        <f t="shared" si="38"/>
        <v>-21.104185458155655</v>
      </c>
      <c r="AT55" s="196">
        <f t="shared" si="38"/>
        <v>-22.101692187103996</v>
      </c>
      <c r="AU55" s="196">
        <f t="shared" si="38"/>
        <v>-23.131491660220696</v>
      </c>
      <c r="AV55" s="196">
        <f t="shared" si="38"/>
        <v>-24.194558575020725</v>
      </c>
      <c r="AW55" s="196">
        <f t="shared" si="38"/>
        <v>-25.291712146808248</v>
      </c>
      <c r="AX55" s="196">
        <f t="shared" si="38"/>
        <v>-26.423649794095322</v>
      </c>
      <c r="AY55" s="196">
        <f t="shared" si="38"/>
        <v>-27.59097037834907</v>
      </c>
      <c r="AZ55" s="196">
        <f t="shared" si="38"/>
        <v>-28.794189914589246</v>
      </c>
      <c r="BA55" s="196">
        <f t="shared" si="38"/>
        <v>-23.971315706510701</v>
      </c>
      <c r="BB55" s="196">
        <f t="shared" si="38"/>
        <v>-7.6734538452364607</v>
      </c>
      <c r="BC55" s="196">
        <f t="shared" si="38"/>
        <v>-8.8978464167814</v>
      </c>
      <c r="BD55" s="196">
        <f t="shared" si="38"/>
        <v>-7.3732209634147665</v>
      </c>
      <c r="BE55" s="196">
        <f t="shared" si="38"/>
        <v>4.256002381195148</v>
      </c>
      <c r="BF55" s="196">
        <f t="shared" si="38"/>
        <v>-16.153450409607437</v>
      </c>
      <c r="BG55" s="196">
        <f t="shared" si="38"/>
        <v>0</v>
      </c>
      <c r="BH55" s="196">
        <f t="shared" si="38"/>
        <v>0</v>
      </c>
      <c r="BI55" s="196">
        <f t="shared" si="38"/>
        <v>0</v>
      </c>
      <c r="BJ55" s="196">
        <f t="shared" si="38"/>
        <v>0</v>
      </c>
      <c r="BK55" s="196">
        <f t="shared" si="38"/>
        <v>0</v>
      </c>
      <c r="BL55" s="196">
        <f t="shared" si="38"/>
        <v>0</v>
      </c>
      <c r="BM55" s="196">
        <f t="shared" si="38"/>
        <v>0</v>
      </c>
      <c r="BN55" s="196">
        <f t="shared" si="39"/>
        <v>0</v>
      </c>
      <c r="BO55" s="196">
        <f t="shared" si="39"/>
        <v>0</v>
      </c>
      <c r="BP55" s="196">
        <f t="shared" si="39"/>
        <v>0</v>
      </c>
      <c r="BQ55" s="196">
        <f t="shared" si="39"/>
        <v>0</v>
      </c>
      <c r="BR55" s="196">
        <f t="shared" si="39"/>
        <v>0</v>
      </c>
      <c r="BS55" s="196">
        <f t="shared" si="39"/>
        <v>0</v>
      </c>
      <c r="BT55" s="196">
        <f t="shared" si="39"/>
        <v>0</v>
      </c>
      <c r="BU55" s="196">
        <f t="shared" si="39"/>
        <v>0</v>
      </c>
      <c r="BV55" s="196">
        <f t="shared" si="39"/>
        <v>0</v>
      </c>
      <c r="BW55" s="196">
        <f t="shared" si="39"/>
        <v>0</v>
      </c>
      <c r="BX55" s="196">
        <f t="shared" si="39"/>
        <v>0</v>
      </c>
      <c r="BY55" s="196">
        <f t="shared" si="39"/>
        <v>0</v>
      </c>
      <c r="BZ55" s="196">
        <f t="shared" si="39"/>
        <v>0</v>
      </c>
      <c r="CA55" s="196">
        <f t="shared" si="39"/>
        <v>0</v>
      </c>
      <c r="CB55" s="196">
        <f t="shared" si="39"/>
        <v>0</v>
      </c>
      <c r="CC55" s="196">
        <f>+CC151</f>
        <v>0</v>
      </c>
      <c r="CD55" s="196">
        <f>+CD151</f>
        <v>0</v>
      </c>
    </row>
    <row r="56" spans="1:82" ht="17.399999999999999" customHeight="1" thickBot="1" x14ac:dyDescent="0.3">
      <c r="A56" s="97" t="s">
        <v>5</v>
      </c>
      <c r="B56" s="197"/>
      <c r="C56" s="197"/>
      <c r="D56" s="353"/>
      <c r="E56" s="353"/>
      <c r="F56" s="353"/>
      <c r="G56" s="353"/>
      <c r="H56" s="353"/>
      <c r="I56" s="197"/>
      <c r="J56" s="197"/>
      <c r="K56" s="197"/>
      <c r="L56" s="197"/>
      <c r="M56" s="197"/>
      <c r="N56" s="197"/>
      <c r="O56" s="197"/>
      <c r="P56" s="197"/>
      <c r="Q56" s="197"/>
      <c r="R56" s="328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7"/>
      <c r="BF56" s="197"/>
      <c r="BG56" s="197"/>
      <c r="BH56" s="197"/>
      <c r="BI56" s="197"/>
      <c r="BJ56" s="197"/>
      <c r="BK56" s="197"/>
      <c r="BL56" s="197"/>
      <c r="BM56" s="197"/>
      <c r="BN56" s="197"/>
      <c r="BO56" s="197"/>
      <c r="BP56" s="197"/>
      <c r="BQ56" s="197"/>
      <c r="BR56" s="197"/>
      <c r="BS56" s="197"/>
      <c r="BT56" s="197"/>
      <c r="BU56" s="197"/>
      <c r="BV56" s="197"/>
      <c r="BW56" s="197"/>
      <c r="BX56" s="197"/>
      <c r="BY56" s="197"/>
      <c r="BZ56" s="197"/>
      <c r="CA56" s="197"/>
      <c r="CB56" s="197"/>
      <c r="CC56" s="197"/>
      <c r="CD56" s="197"/>
    </row>
    <row r="57" spans="1:82" s="192" customFormat="1" ht="17.399999999999999" customHeight="1" thickTop="1" x14ac:dyDescent="0.25">
      <c r="A57" s="113" t="s">
        <v>425</v>
      </c>
      <c r="B57" s="198">
        <f t="shared" ref="B57:BM57" si="40">(B69)*B52</f>
        <v>34.068526787187835</v>
      </c>
      <c r="C57" s="192">
        <f t="shared" si="40"/>
        <v>39.154128361161014</v>
      </c>
      <c r="D57" s="148">
        <f t="shared" si="40"/>
        <v>44.61430118158308</v>
      </c>
      <c r="E57" s="148">
        <f t="shared" si="40"/>
        <v>50.406474976673543</v>
      </c>
      <c r="F57" s="148">
        <f t="shared" si="40"/>
        <v>56.918006775363892</v>
      </c>
      <c r="G57" s="148">
        <f t="shared" si="40"/>
        <v>64.054852124170182</v>
      </c>
      <c r="H57" s="148">
        <f t="shared" si="40"/>
        <v>71.829242432326879</v>
      </c>
      <c r="I57" s="199">
        <f t="shared" si="40"/>
        <v>80.375395061338324</v>
      </c>
      <c r="J57" s="192">
        <f t="shared" si="40"/>
        <v>89.690800088025327</v>
      </c>
      <c r="K57" s="192">
        <f t="shared" si="40"/>
        <v>99.713313542610024</v>
      </c>
      <c r="L57" s="192">
        <f t="shared" si="40"/>
        <v>110.23767357986266</v>
      </c>
      <c r="M57" s="192">
        <f t="shared" si="40"/>
        <v>121.45491520178834</v>
      </c>
      <c r="N57" s="192">
        <f t="shared" si="40"/>
        <v>135.11554313798069</v>
      </c>
      <c r="O57" s="192">
        <f t="shared" si="40"/>
        <v>149.75689400488451</v>
      </c>
      <c r="P57" s="192">
        <f t="shared" si="40"/>
        <v>165.6789160254379</v>
      </c>
      <c r="Q57" s="192">
        <f t="shared" si="40"/>
        <v>182.9878616016627</v>
      </c>
      <c r="R57" s="315">
        <f t="shared" si="40"/>
        <v>201.69934416208147</v>
      </c>
      <c r="S57" s="192">
        <f t="shared" si="40"/>
        <v>223.18206204895904</v>
      </c>
      <c r="T57" s="192">
        <f t="shared" si="40"/>
        <v>245.61654016749731</v>
      </c>
      <c r="U57" s="192">
        <f t="shared" si="40"/>
        <v>270.26408870893101</v>
      </c>
      <c r="V57" s="192">
        <f t="shared" si="40"/>
        <v>297.17031565566765</v>
      </c>
      <c r="W57" s="192">
        <f t="shared" si="40"/>
        <v>326.72861618230814</v>
      </c>
      <c r="X57" s="192">
        <f t="shared" si="40"/>
        <v>359.507627021703</v>
      </c>
      <c r="Y57" s="192">
        <f t="shared" si="40"/>
        <v>393.37934510207378</v>
      </c>
      <c r="Z57" s="192">
        <f t="shared" si="40"/>
        <v>429.50977246143225</v>
      </c>
      <c r="AA57" s="192">
        <f t="shared" si="40"/>
        <v>469.33133802963988</v>
      </c>
      <c r="AB57" s="192">
        <f t="shared" si="40"/>
        <v>513.80725476013231</v>
      </c>
      <c r="AC57" s="192">
        <f t="shared" si="40"/>
        <v>562.03326417356732</v>
      </c>
      <c r="AD57" s="192">
        <f t="shared" si="40"/>
        <v>614.2911516134767</v>
      </c>
      <c r="AE57" s="192">
        <f t="shared" si="40"/>
        <v>670.9107696306279</v>
      </c>
      <c r="AF57" s="192">
        <f t="shared" si="40"/>
        <v>732.21303739037364</v>
      </c>
      <c r="AG57" s="192">
        <f t="shared" si="40"/>
        <v>798.52661022705536</v>
      </c>
      <c r="AH57" s="192">
        <f t="shared" si="40"/>
        <v>870.17466069552995</v>
      </c>
      <c r="AI57" s="192">
        <f t="shared" si="40"/>
        <v>947.44583523857591</v>
      </c>
      <c r="AJ57" s="192">
        <f t="shared" si="40"/>
        <v>1030.5323964057391</v>
      </c>
      <c r="AK57" s="192">
        <f t="shared" si="40"/>
        <v>1119.1564593902995</v>
      </c>
      <c r="AL57" s="192">
        <f t="shared" si="40"/>
        <v>1213.1535564631795</v>
      </c>
      <c r="AM57" s="192">
        <f t="shared" si="40"/>
        <v>1328.1587144839623</v>
      </c>
      <c r="AN57" s="192">
        <f t="shared" si="40"/>
        <v>1435.8392203756994</v>
      </c>
      <c r="AO57" s="192">
        <f t="shared" si="40"/>
        <v>1549.8889823426473</v>
      </c>
      <c r="AP57" s="192">
        <f t="shared" si="40"/>
        <v>1670.9813398511812</v>
      </c>
      <c r="AQ57" s="192">
        <f t="shared" si="40"/>
        <v>1799.7403555194355</v>
      </c>
      <c r="AR57" s="192">
        <f t="shared" si="40"/>
        <v>1936.7646433865491</v>
      </c>
      <c r="AS57" s="192">
        <f t="shared" si="40"/>
        <v>2082.6407234194862</v>
      </c>
      <c r="AT57" s="192">
        <f t="shared" si="40"/>
        <v>2237.9521080114287</v>
      </c>
      <c r="AU57" s="192">
        <f t="shared" si="40"/>
        <v>2403.2858199637294</v>
      </c>
      <c r="AV57" s="192">
        <f t="shared" si="40"/>
        <v>2579.2370688523797</v>
      </c>
      <c r="AW57" s="192">
        <f t="shared" si="40"/>
        <v>2766.4125306860087</v>
      </c>
      <c r="AX57" s="192">
        <f t="shared" si="40"/>
        <v>2965.4325387610643</v>
      </c>
      <c r="AY57" s="192">
        <f t="shared" si="40"/>
        <v>3176.9324023937179</v>
      </c>
      <c r="AZ57" s="192">
        <f t="shared" si="40"/>
        <v>3401.563004784226</v>
      </c>
      <c r="BA57" s="192">
        <f t="shared" si="40"/>
        <v>3640.6407567615711</v>
      </c>
      <c r="BB57" s="192">
        <f t="shared" si="40"/>
        <v>3895.187559079151</v>
      </c>
      <c r="BC57" s="192">
        <f t="shared" si="40"/>
        <v>4162.5944403074936</v>
      </c>
      <c r="BD57" s="192">
        <f t="shared" si="40"/>
        <v>4446.1366055695307</v>
      </c>
      <c r="BE57" s="192">
        <f t="shared" si="40"/>
        <v>4747.1682796352161</v>
      </c>
      <c r="BF57" s="192">
        <f t="shared" si="40"/>
        <v>5062.5420751435504</v>
      </c>
      <c r="BG57" s="192">
        <f t="shared" si="40"/>
        <v>5400.2853807527727</v>
      </c>
      <c r="BH57" s="192">
        <f t="shared" si="40"/>
        <v>5755.3675975355136</v>
      </c>
      <c r="BI57" s="192">
        <f t="shared" si="40"/>
        <v>6130.6421512587385</v>
      </c>
      <c r="BJ57" s="192">
        <f t="shared" si="40"/>
        <v>6527.1267066535383</v>
      </c>
      <c r="BK57" s="192">
        <f t="shared" si="40"/>
        <v>6945.8478875409473</v>
      </c>
      <c r="BL57" s="192">
        <f t="shared" si="40"/>
        <v>7387.8568909765927</v>
      </c>
      <c r="BM57" s="192">
        <f t="shared" si="40"/>
        <v>7854.2360993486609</v>
      </c>
      <c r="BN57" s="192">
        <f t="shared" ref="BN57:CB57" si="41">(BN69)*BN52</f>
        <v>8346.1023828402231</v>
      </c>
      <c r="BO57" s="192">
        <f t="shared" si="41"/>
        <v>8864.6090772917341</v>
      </c>
      <c r="BP57" s="192">
        <f t="shared" si="41"/>
        <v>9410.947371776876</v>
      </c>
      <c r="BQ57" s="192">
        <f t="shared" si="41"/>
        <v>9986.3473968247235</v>
      </c>
      <c r="BR57" s="192">
        <f t="shared" si="41"/>
        <v>10592.079141285463</v>
      </c>
      <c r="BS57" s="192">
        <f t="shared" si="41"/>
        <v>11229.453261313472</v>
      </c>
      <c r="BT57" s="192">
        <f t="shared" si="41"/>
        <v>11899.821816289852</v>
      </c>
      <c r="BU57" s="192">
        <f t="shared" si="41"/>
        <v>12604.578952032409</v>
      </c>
      <c r="BV57" s="192">
        <f t="shared" si="41"/>
        <v>13345.161543491762</v>
      </c>
      <c r="BW57" s="192">
        <f t="shared" si="41"/>
        <v>14123.049804202881</v>
      </c>
      <c r="BX57" s="192">
        <f t="shared" si="41"/>
        <v>14939.767866667407</v>
      </c>
      <c r="BY57" s="192">
        <f t="shared" si="41"/>
        <v>15796.884335866098</v>
      </c>
      <c r="BZ57" s="192">
        <f t="shared" si="41"/>
        <v>16696.012816838163</v>
      </c>
      <c r="CA57" s="192">
        <f t="shared" si="41"/>
        <v>17638.812416461085</v>
      </c>
      <c r="CB57" s="192">
        <f t="shared" si="41"/>
        <v>18626.988219060975</v>
      </c>
      <c r="CC57" s="192">
        <f>(CC69)*CC52</f>
        <v>19662.291735173938</v>
      </c>
      <c r="CD57" s="192">
        <f>(CD69)*CD52</f>
        <v>20746.521322595901</v>
      </c>
    </row>
    <row r="58" spans="1:82" s="192" customFormat="1" ht="17.399999999999999" customHeight="1" x14ac:dyDescent="0.25">
      <c r="A58" s="113" t="s">
        <v>424</v>
      </c>
      <c r="B58" s="198">
        <f>+B8</f>
        <v>295</v>
      </c>
      <c r="C58" s="192">
        <f t="shared" ref="C58:BN58" si="42">+B58*(1-$B$6)^5+B57*5</f>
        <v>344.5371839359392</v>
      </c>
      <c r="D58" s="148">
        <f t="shared" si="42"/>
        <v>399.21640354813786</v>
      </c>
      <c r="E58" s="148">
        <f t="shared" si="42"/>
        <v>458.80480003905541</v>
      </c>
      <c r="F58" s="148">
        <f t="shared" si="42"/>
        <v>522.95202125842957</v>
      </c>
      <c r="G58" s="148">
        <f t="shared" si="42"/>
        <v>593.38797290970956</v>
      </c>
      <c r="H58" s="148">
        <f t="shared" si="42"/>
        <v>670.6639247443054</v>
      </c>
      <c r="I58" s="199">
        <f t="shared" si="42"/>
        <v>755.16655308389932</v>
      </c>
      <c r="J58" s="192">
        <f t="shared" si="42"/>
        <v>847.79527323720345</v>
      </c>
      <c r="K58" s="192">
        <f t="shared" si="42"/>
        <v>949.06863133396303</v>
      </c>
      <c r="L58" s="192">
        <f t="shared" si="42"/>
        <v>1058.9821038294422</v>
      </c>
      <c r="M58" s="192">
        <f t="shared" si="42"/>
        <v>1176.5067103895608</v>
      </c>
      <c r="N58" s="192">
        <f t="shared" si="42"/>
        <v>1301.9900234268737</v>
      </c>
      <c r="O58" s="192">
        <f t="shared" si="42"/>
        <v>1444.3898046232384</v>
      </c>
      <c r="P58" s="192">
        <f t="shared" si="42"/>
        <v>1601.6822057563991</v>
      </c>
      <c r="Q58" s="192">
        <f t="shared" si="42"/>
        <v>1774.1719058042859</v>
      </c>
      <c r="R58" s="315">
        <f t="shared" si="42"/>
        <v>1962.5700766666864</v>
      </c>
      <c r="S58" s="192">
        <f t="shared" si="42"/>
        <v>2167.3747253813194</v>
      </c>
      <c r="T58" s="192">
        <f t="shared" si="42"/>
        <v>2395.7234118352108</v>
      </c>
      <c r="U58" s="192">
        <f t="shared" si="42"/>
        <v>2642.7334182920604</v>
      </c>
      <c r="V58" s="192">
        <f t="shared" si="42"/>
        <v>2911.8280997119346</v>
      </c>
      <c r="W58" s="192">
        <f t="shared" si="42"/>
        <v>3205.2569528772392</v>
      </c>
      <c r="X58" s="192">
        <f t="shared" si="42"/>
        <v>3526.3152590160225</v>
      </c>
      <c r="Y58" s="192">
        <f t="shared" si="42"/>
        <v>3879.7920324048864</v>
      </c>
      <c r="Z58" s="192">
        <f t="shared" si="42"/>
        <v>4257.8751227251305</v>
      </c>
      <c r="AA58" s="192">
        <f t="shared" si="42"/>
        <v>4661.781543525125</v>
      </c>
      <c r="AB58" s="192">
        <f t="shared" si="42"/>
        <v>5099.3920737843509</v>
      </c>
      <c r="AC58" s="192">
        <f t="shared" si="42"/>
        <v>5580.1762994495839</v>
      </c>
      <c r="AD58" s="192">
        <f t="shared" si="42"/>
        <v>6105.2046239298224</v>
      </c>
      <c r="AE58" s="192">
        <f t="shared" si="42"/>
        <v>6676.5180364517055</v>
      </c>
      <c r="AF58" s="192">
        <f t="shared" si="42"/>
        <v>7296.9709834975083</v>
      </c>
      <c r="AG58" s="192">
        <f t="shared" si="42"/>
        <v>7969.8535829973134</v>
      </c>
      <c r="AH58" s="192">
        <f t="shared" si="42"/>
        <v>8698.7518933593619</v>
      </c>
      <c r="AI58" s="192">
        <f t="shared" si="42"/>
        <v>9487.3993089874202</v>
      </c>
      <c r="AJ58" s="192">
        <f t="shared" si="42"/>
        <v>10339.443594156863</v>
      </c>
      <c r="AK58" s="192">
        <f t="shared" si="42"/>
        <v>11258.000029942383</v>
      </c>
      <c r="AL58" s="192">
        <f t="shared" si="42"/>
        <v>12243.518734632176</v>
      </c>
      <c r="AM58" s="192">
        <f t="shared" si="42"/>
        <v>13295.443159928855</v>
      </c>
      <c r="AN58" s="192">
        <f t="shared" si="42"/>
        <v>14491.619803926204</v>
      </c>
      <c r="AO58" s="192">
        <f t="shared" si="42"/>
        <v>15736.352679898884</v>
      </c>
      <c r="AP58" s="192">
        <f t="shared" si="42"/>
        <v>17041.603805666731</v>
      </c>
      <c r="AQ58" s="192">
        <f t="shared" si="42"/>
        <v>18417.803330464056</v>
      </c>
      <c r="AR58" s="192">
        <f t="shared" si="42"/>
        <v>19874.230466202902</v>
      </c>
      <c r="AS58" s="192">
        <f t="shared" si="42"/>
        <v>21419.357564920901</v>
      </c>
      <c r="AT58" s="192">
        <f t="shared" si="42"/>
        <v>23061.120065607578</v>
      </c>
      <c r="AU58" s="192">
        <f t="shared" si="42"/>
        <v>24807.121327597764</v>
      </c>
      <c r="AV58" s="192">
        <f t="shared" si="42"/>
        <v>26664.786172551856</v>
      </c>
      <c r="AW58" s="192">
        <f t="shared" si="42"/>
        <v>28641.47493129205</v>
      </c>
      <c r="AX58" s="192">
        <f t="shared" si="42"/>
        <v>30744.567185608692</v>
      </c>
      <c r="AY58" s="192">
        <f t="shared" si="42"/>
        <v>32981.522171235403</v>
      </c>
      <c r="AZ58" s="192">
        <f t="shared" si="42"/>
        <v>35359.921038861386</v>
      </c>
      <c r="BA58" s="192">
        <f t="shared" si="42"/>
        <v>37887.494798158397</v>
      </c>
      <c r="BB58" s="192">
        <f t="shared" si="42"/>
        <v>40575.390587172413</v>
      </c>
      <c r="BC58" s="192">
        <f t="shared" si="42"/>
        <v>43435.3001832152</v>
      </c>
      <c r="BD58" s="192">
        <f t="shared" si="42"/>
        <v>46461.082606724216</v>
      </c>
      <c r="BE58" s="192">
        <f t="shared" si="42"/>
        <v>49665.487696292243</v>
      </c>
      <c r="BF58" s="192">
        <f t="shared" si="42"/>
        <v>53062.815227959698</v>
      </c>
      <c r="BG58" s="192">
        <f t="shared" si="42"/>
        <v>56645.772139675682</v>
      </c>
      <c r="BH58" s="192">
        <f t="shared" si="42"/>
        <v>60450.188894520965</v>
      </c>
      <c r="BI58" s="192">
        <f t="shared" si="42"/>
        <v>64472.070028003262</v>
      </c>
      <c r="BJ58" s="192">
        <f t="shared" si="42"/>
        <v>68723.323387129349</v>
      </c>
      <c r="BK58" s="192">
        <f t="shared" si="42"/>
        <v>73216.068760133712</v>
      </c>
      <c r="BL58" s="192">
        <f t="shared" si="42"/>
        <v>77962.595879876113</v>
      </c>
      <c r="BM58" s="192">
        <f t="shared" si="42"/>
        <v>82975.417695991026</v>
      </c>
      <c r="BN58" s="192">
        <f t="shared" si="42"/>
        <v>88267.334892049053</v>
      </c>
      <c r="BO58" s="192">
        <f t="shared" ref="BO58:CB58" si="43">+BN58*(1-$B$6)^5+BN57*5</f>
        <v>93851.490494607177</v>
      </c>
      <c r="BP58" s="192">
        <f t="shared" si="43"/>
        <v>99741.412008619285</v>
      </c>
      <c r="BQ58" s="192">
        <f t="shared" si="43"/>
        <v>105951.043235854</v>
      </c>
      <c r="BR58" s="192">
        <f t="shared" si="43"/>
        <v>112494.76850446308</v>
      </c>
      <c r="BS58" s="192">
        <f t="shared" si="43"/>
        <v>119387.43156062774</v>
      </c>
      <c r="BT58" s="192">
        <f t="shared" si="43"/>
        <v>126644.35076880245</v>
      </c>
      <c r="BU58" s="192">
        <f t="shared" si="43"/>
        <v>134281.33176691947</v>
      </c>
      <c r="BV58" s="192">
        <f t="shared" si="43"/>
        <v>142314.67835521034</v>
      </c>
      <c r="BW58" s="192">
        <f t="shared" si="43"/>
        <v>150761.20213942701</v>
      </c>
      <c r="BX58" s="192">
        <f t="shared" si="43"/>
        <v>159638.23127232469</v>
      </c>
      <c r="BY58" s="192">
        <f t="shared" si="43"/>
        <v>168963.61851733207</v>
      </c>
      <c r="BZ58" s="192">
        <f t="shared" si="43"/>
        <v>178755.74877762992</v>
      </c>
      <c r="CA58" s="192">
        <f t="shared" si="43"/>
        <v>189033.54617989354</v>
      </c>
      <c r="CB58" s="192">
        <f t="shared" si="43"/>
        <v>199816.4807660708</v>
      </c>
      <c r="CC58" s="192">
        <f>+CB58*(1-$B$6)^5+CB57*5</f>
        <v>211124.57482286205</v>
      </c>
      <c r="CD58" s="192">
        <f>+CC58*(1-$B$6)^5+CC57*5</f>
        <v>222978.40886302153</v>
      </c>
    </row>
    <row r="59" spans="1:82" ht="17.399999999999999" customHeight="1" x14ac:dyDescent="0.25">
      <c r="A59" s="117" t="s">
        <v>23</v>
      </c>
      <c r="B59" s="200"/>
      <c r="C59" s="200"/>
      <c r="I59" s="200"/>
      <c r="J59" s="200"/>
      <c r="K59" s="200"/>
      <c r="L59" s="200"/>
      <c r="M59" s="200"/>
      <c r="N59" s="200"/>
      <c r="O59" s="200"/>
      <c r="P59" s="200"/>
      <c r="Q59" s="200"/>
      <c r="R59" s="327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200"/>
      <c r="AL59" s="200"/>
      <c r="AM59" s="200"/>
      <c r="AN59" s="200"/>
      <c r="AO59" s="200"/>
      <c r="AP59" s="200"/>
      <c r="AQ59" s="200"/>
      <c r="AR59" s="200"/>
      <c r="AS59" s="200"/>
      <c r="AT59" s="200"/>
      <c r="AU59" s="200"/>
      <c r="AV59" s="200"/>
      <c r="AW59" s="200"/>
      <c r="AX59" s="200"/>
      <c r="AY59" s="200"/>
      <c r="AZ59" s="200"/>
      <c r="BA59" s="200"/>
      <c r="BB59" s="200"/>
      <c r="BC59" s="200"/>
      <c r="BD59" s="200"/>
      <c r="BE59" s="200"/>
      <c r="BF59" s="200"/>
      <c r="BG59" s="200"/>
      <c r="BH59" s="200"/>
      <c r="BI59" s="200"/>
      <c r="BJ59" s="200"/>
      <c r="BK59" s="200"/>
      <c r="BL59" s="200"/>
      <c r="BM59" s="200"/>
      <c r="BN59" s="200"/>
      <c r="BO59" s="200"/>
      <c r="BP59" s="200"/>
      <c r="BQ59" s="200"/>
      <c r="BR59" s="200"/>
      <c r="BS59" s="200"/>
      <c r="BT59" s="200"/>
      <c r="BU59" s="200"/>
      <c r="BV59" s="200"/>
      <c r="BW59" s="200"/>
      <c r="BX59" s="200"/>
      <c r="BY59" s="200"/>
      <c r="BZ59" s="200"/>
      <c r="CA59" s="200"/>
      <c r="CB59" s="200"/>
      <c r="CC59" s="200"/>
      <c r="CD59" s="200"/>
    </row>
    <row r="60" spans="1:82" s="202" customFormat="1" ht="17.399999999999999" customHeight="1" x14ac:dyDescent="0.25">
      <c r="A60" s="118" t="s">
        <v>18</v>
      </c>
      <c r="B60" s="201">
        <f t="shared" ref="B60:BM60" si="44">B52-B57</f>
        <v>100.08940607774042</v>
      </c>
      <c r="C60" s="202">
        <f t="shared" si="44"/>
        <v>116.22900134709658</v>
      </c>
      <c r="D60" s="148">
        <f t="shared" si="44"/>
        <v>133.72993117674881</v>
      </c>
      <c r="E60" s="148">
        <f t="shared" si="44"/>
        <v>152.60162743898951</v>
      </c>
      <c r="F60" s="148">
        <f t="shared" si="44"/>
        <v>173.03365021681344</v>
      </c>
      <c r="G60" s="148">
        <f t="shared" si="44"/>
        <v>195.07629648036283</v>
      </c>
      <c r="H60" s="148">
        <f t="shared" si="44"/>
        <v>218.78701073543888</v>
      </c>
      <c r="I60" s="199">
        <f t="shared" si="44"/>
        <v>244.21046612266673</v>
      </c>
      <c r="J60" s="202">
        <f t="shared" si="44"/>
        <v>271.40346974401325</v>
      </c>
      <c r="K60" s="202">
        <f t="shared" si="44"/>
        <v>300.48069267818011</v>
      </c>
      <c r="L60" s="202">
        <f t="shared" si="44"/>
        <v>331.7206482352608</v>
      </c>
      <c r="M60" s="202">
        <f t="shared" si="44"/>
        <v>365.80311005146268</v>
      </c>
      <c r="N60" s="202">
        <f t="shared" si="44"/>
        <v>403.73548467051262</v>
      </c>
      <c r="O60" s="202">
        <f t="shared" si="44"/>
        <v>445.26006587530821</v>
      </c>
      <c r="P60" s="202">
        <f t="shared" si="44"/>
        <v>490.50104188692438</v>
      </c>
      <c r="Q60" s="202">
        <f t="shared" si="44"/>
        <v>539.6922927754224</v>
      </c>
      <c r="R60" s="315">
        <f t="shared" si="44"/>
        <v>593.13726004872046</v>
      </c>
      <c r="S60" s="202">
        <f t="shared" si="44"/>
        <v>651.26686184351684</v>
      </c>
      <c r="T60" s="202">
        <f t="shared" si="44"/>
        <v>713.77029009474734</v>
      </c>
      <c r="U60" s="202">
        <f t="shared" si="44"/>
        <v>781.15341770484338</v>
      </c>
      <c r="V60" s="202">
        <f t="shared" si="44"/>
        <v>853.74130580725262</v>
      </c>
      <c r="W60" s="202">
        <f t="shared" si="44"/>
        <v>931.83426984484959</v>
      </c>
      <c r="X60" s="202">
        <f t="shared" si="44"/>
        <v>1015.6089558502019</v>
      </c>
      <c r="Y60" s="202">
        <f t="shared" si="44"/>
        <v>1104.9935857604612</v>
      </c>
      <c r="Z60" s="202">
        <f t="shared" si="44"/>
        <v>1201.1989577995184</v>
      </c>
      <c r="AA60" s="202">
        <f t="shared" si="44"/>
        <v>1305.6866276728822</v>
      </c>
      <c r="AB60" s="202">
        <f t="shared" si="44"/>
        <v>1419.3431739725752</v>
      </c>
      <c r="AC60" s="202">
        <f t="shared" si="44"/>
        <v>1542.3452469293384</v>
      </c>
      <c r="AD60" s="202">
        <f t="shared" si="44"/>
        <v>1675.0723927007339</v>
      </c>
      <c r="AE60" s="202">
        <f t="shared" si="44"/>
        <v>1818.0577302623806</v>
      </c>
      <c r="AF60" s="202">
        <f t="shared" si="44"/>
        <v>1971.9249780800064</v>
      </c>
      <c r="AG60" s="202">
        <f t="shared" si="44"/>
        <v>2137.3724252095058</v>
      </c>
      <c r="AH60" s="202">
        <f t="shared" si="44"/>
        <v>2315.1709005969205</v>
      </c>
      <c r="AI60" s="202">
        <f t="shared" si="44"/>
        <v>2506.1771922637349</v>
      </c>
      <c r="AJ60" s="202">
        <f t="shared" si="44"/>
        <v>2711.3713960548039</v>
      </c>
      <c r="AK60" s="202">
        <f t="shared" si="44"/>
        <v>2931.2974293783041</v>
      </c>
      <c r="AL60" s="202">
        <f t="shared" si="44"/>
        <v>3168.4543740765639</v>
      </c>
      <c r="AM60" s="202">
        <f t="shared" si="44"/>
        <v>3415.2652658159022</v>
      </c>
      <c r="AN60" s="202">
        <f t="shared" si="44"/>
        <v>3692.1579952517977</v>
      </c>
      <c r="AO60" s="202">
        <f t="shared" si="44"/>
        <v>3985.4288117382357</v>
      </c>
      <c r="AP60" s="202">
        <f t="shared" si="44"/>
        <v>4296.8091596173226</v>
      </c>
      <c r="AQ60" s="202">
        <f t="shared" si="44"/>
        <v>4627.9037713356902</v>
      </c>
      <c r="AR60" s="202">
        <f t="shared" si="44"/>
        <v>4980.2519401368399</v>
      </c>
      <c r="AS60" s="202">
        <f t="shared" si="44"/>
        <v>5355.3618602215356</v>
      </c>
      <c r="AT60" s="202">
        <f t="shared" si="44"/>
        <v>5754.7339920293871</v>
      </c>
      <c r="AU60" s="202">
        <f t="shared" si="44"/>
        <v>6179.877822763875</v>
      </c>
      <c r="AV60" s="202">
        <f t="shared" si="44"/>
        <v>6632.3238913346895</v>
      </c>
      <c r="AW60" s="202">
        <f t="shared" si="44"/>
        <v>7113.6322217640218</v>
      </c>
      <c r="AX60" s="202">
        <f t="shared" si="44"/>
        <v>7625.397956814164</v>
      </c>
      <c r="AY60" s="202">
        <f t="shared" si="44"/>
        <v>8169.2547490124171</v>
      </c>
      <c r="AZ60" s="202">
        <f t="shared" si="44"/>
        <v>8746.8762980165793</v>
      </c>
      <c r="BA60" s="202">
        <f t="shared" si="44"/>
        <v>9361.647660244038</v>
      </c>
      <c r="BB60" s="202">
        <f t="shared" si="44"/>
        <v>10016.196580489244</v>
      </c>
      <c r="BC60" s="202">
        <f t="shared" si="44"/>
        <v>10703.814275076411</v>
      </c>
      <c r="BD60" s="202">
        <f t="shared" si="44"/>
        <v>11432.922700035933</v>
      </c>
      <c r="BE60" s="202">
        <f t="shared" si="44"/>
        <v>12207.00414763341</v>
      </c>
      <c r="BF60" s="202">
        <f t="shared" si="44"/>
        <v>13017.965336083415</v>
      </c>
      <c r="BG60" s="202">
        <f t="shared" si="44"/>
        <v>13886.4481219357</v>
      </c>
      <c r="BH60" s="202">
        <f t="shared" si="44"/>
        <v>14799.516679377033</v>
      </c>
      <c r="BI60" s="202">
        <f t="shared" si="44"/>
        <v>15764.508388951041</v>
      </c>
      <c r="BJ60" s="202">
        <f t="shared" si="44"/>
        <v>16784.040102823383</v>
      </c>
      <c r="BK60" s="202">
        <f t="shared" si="44"/>
        <v>17860.751710819575</v>
      </c>
      <c r="BL60" s="202">
        <f t="shared" si="44"/>
        <v>18997.346291082664</v>
      </c>
      <c r="BM60" s="202">
        <f t="shared" si="44"/>
        <v>20196.60711261084</v>
      </c>
      <c r="BN60" s="202">
        <f t="shared" ref="BN60:CB60" si="45">BN52-BN57</f>
        <v>21461.406127303424</v>
      </c>
      <c r="BO60" s="202">
        <f t="shared" si="45"/>
        <v>22794.709055893029</v>
      </c>
      <c r="BP60" s="202">
        <f t="shared" si="45"/>
        <v>24199.578955997677</v>
      </c>
      <c r="BQ60" s="202">
        <f t="shared" si="45"/>
        <v>25679.179020406427</v>
      </c>
      <c r="BR60" s="202">
        <f t="shared" si="45"/>
        <v>27236.774934734047</v>
      </c>
      <c r="BS60" s="202">
        <f t="shared" si="45"/>
        <v>28875.736957663212</v>
      </c>
      <c r="BT60" s="202">
        <f t="shared" si="45"/>
        <v>30599.541813316759</v>
      </c>
      <c r="BU60" s="202">
        <f t="shared" si="45"/>
        <v>32411.774448083328</v>
      </c>
      <c r="BV60" s="202">
        <f t="shared" si="45"/>
        <v>34316.129683264524</v>
      </c>
      <c r="BW60" s="202">
        <f t="shared" si="45"/>
        <v>36316.413782235977</v>
      </c>
      <c r="BX60" s="202">
        <f t="shared" si="45"/>
        <v>38416.54594285904</v>
      </c>
      <c r="BY60" s="202">
        <f t="shared" si="45"/>
        <v>40620.559720798534</v>
      </c>
      <c r="BZ60" s="202">
        <f t="shared" si="45"/>
        <v>42932.604386155275</v>
      </c>
      <c r="CA60" s="202">
        <f t="shared" si="45"/>
        <v>45356.946213757074</v>
      </c>
      <c r="CB60" s="202">
        <f t="shared" si="45"/>
        <v>47897.969706156786</v>
      </c>
      <c r="CC60" s="202">
        <f>CC52-CC57</f>
        <v>50560.178747590115</v>
      </c>
      <c r="CD60" s="202">
        <f>CD52-CD57</f>
        <v>53348.197686675165</v>
      </c>
    </row>
    <row r="61" spans="1:82" s="202" customFormat="1" ht="17.399999999999999" customHeight="1" x14ac:dyDescent="0.25">
      <c r="A61" s="118" t="s">
        <v>37</v>
      </c>
      <c r="B61" s="201">
        <f>+C61</f>
        <v>9.907436787187839</v>
      </c>
      <c r="C61" s="201">
        <f t="shared" ref="C61:BN61" si="46">+(C58-B58)/(C2-B2)</f>
        <v>9.907436787187839</v>
      </c>
      <c r="D61" s="186">
        <f t="shared" si="46"/>
        <v>10.935843922439734</v>
      </c>
      <c r="E61" s="186">
        <f t="shared" si="46"/>
        <v>11.91767929818351</v>
      </c>
      <c r="F61" s="186">
        <f t="shared" si="46"/>
        <v>12.829444243874832</v>
      </c>
      <c r="G61" s="186">
        <f t="shared" si="46"/>
        <v>14.087190330255998</v>
      </c>
      <c r="H61" s="186">
        <f t="shared" si="46"/>
        <v>15.455190366919169</v>
      </c>
      <c r="I61" s="187">
        <f t="shared" si="46"/>
        <v>16.900525667918782</v>
      </c>
      <c r="J61" s="201">
        <f t="shared" si="46"/>
        <v>18.525744030660825</v>
      </c>
      <c r="K61" s="201">
        <f t="shared" si="46"/>
        <v>20.254671619351917</v>
      </c>
      <c r="L61" s="201">
        <f t="shared" si="46"/>
        <v>21.982694499095828</v>
      </c>
      <c r="M61" s="201">
        <f t="shared" si="46"/>
        <v>23.504921312023725</v>
      </c>
      <c r="N61" s="201">
        <f t="shared" si="46"/>
        <v>25.096662607462576</v>
      </c>
      <c r="O61" s="201">
        <f t="shared" si="46"/>
        <v>28.479956239272951</v>
      </c>
      <c r="P61" s="201">
        <f t="shared" si="46"/>
        <v>31.458480226632126</v>
      </c>
      <c r="Q61" s="201">
        <f t="shared" si="46"/>
        <v>34.497940009577363</v>
      </c>
      <c r="R61" s="317">
        <f t="shared" si="46"/>
        <v>37.679634172480107</v>
      </c>
      <c r="S61" s="201">
        <f t="shared" si="46"/>
        <v>40.960929742926602</v>
      </c>
      <c r="T61" s="201">
        <f t="shared" si="46"/>
        <v>45.669737290778265</v>
      </c>
      <c r="U61" s="201">
        <f t="shared" si="46"/>
        <v>49.402001291369928</v>
      </c>
      <c r="V61" s="201">
        <f t="shared" si="46"/>
        <v>53.818936283974836</v>
      </c>
      <c r="W61" s="201">
        <f t="shared" si="46"/>
        <v>58.685770633060926</v>
      </c>
      <c r="X61" s="201">
        <f t="shared" si="46"/>
        <v>64.211661227756665</v>
      </c>
      <c r="Y61" s="201">
        <f t="shared" si="46"/>
        <v>70.695354677772769</v>
      </c>
      <c r="Z61" s="201">
        <f t="shared" si="46"/>
        <v>75.616618064048822</v>
      </c>
      <c r="AA61" s="201">
        <f t="shared" si="46"/>
        <v>80.781284159998904</v>
      </c>
      <c r="AB61" s="201">
        <f t="shared" si="46"/>
        <v>87.522106051845185</v>
      </c>
      <c r="AC61" s="201">
        <f t="shared" si="46"/>
        <v>96.156845133046588</v>
      </c>
      <c r="AD61" s="201">
        <f t="shared" si="46"/>
        <v>105.0056648960477</v>
      </c>
      <c r="AE61" s="201">
        <f t="shared" si="46"/>
        <v>114.26268250437661</v>
      </c>
      <c r="AF61" s="201">
        <f t="shared" si="46"/>
        <v>124.09058940916057</v>
      </c>
      <c r="AG61" s="201">
        <f t="shared" si="46"/>
        <v>134.57651989996103</v>
      </c>
      <c r="AH61" s="201">
        <f t="shared" si="46"/>
        <v>145.77966207240971</v>
      </c>
      <c r="AI61" s="201">
        <f t="shared" si="46"/>
        <v>157.72948312561167</v>
      </c>
      <c r="AJ61" s="201">
        <f t="shared" si="46"/>
        <v>170.40885703388849</v>
      </c>
      <c r="AK61" s="201">
        <f t="shared" si="46"/>
        <v>183.71128715710401</v>
      </c>
      <c r="AL61" s="201">
        <f t="shared" si="46"/>
        <v>197.10374093795872</v>
      </c>
      <c r="AM61" s="201">
        <f t="shared" si="46"/>
        <v>210.38488505933566</v>
      </c>
      <c r="AN61" s="201">
        <f t="shared" si="46"/>
        <v>239.23532879946978</v>
      </c>
      <c r="AO61" s="201">
        <f t="shared" si="46"/>
        <v>248.94657519453614</v>
      </c>
      <c r="AP61" s="201">
        <f t="shared" si="46"/>
        <v>261.05022515356939</v>
      </c>
      <c r="AQ61" s="201">
        <f t="shared" si="46"/>
        <v>275.23990495946492</v>
      </c>
      <c r="AR61" s="201">
        <f t="shared" si="46"/>
        <v>291.28542714776921</v>
      </c>
      <c r="AS61" s="201">
        <f t="shared" si="46"/>
        <v>309.02541974359991</v>
      </c>
      <c r="AT61" s="201">
        <f t="shared" si="46"/>
        <v>328.35250013733531</v>
      </c>
      <c r="AU61" s="201">
        <f t="shared" si="46"/>
        <v>349.20025239803726</v>
      </c>
      <c r="AV61" s="201">
        <f t="shared" si="46"/>
        <v>371.53296899081835</v>
      </c>
      <c r="AW61" s="201">
        <f t="shared" si="46"/>
        <v>395.33775174803884</v>
      </c>
      <c r="AX61" s="201">
        <f t="shared" si="46"/>
        <v>420.61845086332835</v>
      </c>
      <c r="AY61" s="201">
        <f t="shared" si="46"/>
        <v>447.39099712534227</v>
      </c>
      <c r="AZ61" s="201">
        <f t="shared" si="46"/>
        <v>475.67977352519665</v>
      </c>
      <c r="BA61" s="201">
        <f t="shared" si="46"/>
        <v>505.51475185940217</v>
      </c>
      <c r="BB61" s="201">
        <f t="shared" si="46"/>
        <v>537.57915780280314</v>
      </c>
      <c r="BC61" s="201">
        <f t="shared" si="46"/>
        <v>571.98191920855754</v>
      </c>
      <c r="BD61" s="201">
        <f t="shared" si="46"/>
        <v>605.15648470180315</v>
      </c>
      <c r="BE61" s="201">
        <f t="shared" si="46"/>
        <v>640.88101791360532</v>
      </c>
      <c r="BF61" s="201">
        <f t="shared" si="46"/>
        <v>679.46550633349102</v>
      </c>
      <c r="BG61" s="201">
        <f t="shared" si="46"/>
        <v>716.59138234319687</v>
      </c>
      <c r="BH61" s="201">
        <f t="shared" si="46"/>
        <v>760.88335096905644</v>
      </c>
      <c r="BI61" s="201">
        <f t="shared" si="46"/>
        <v>804.3762266964593</v>
      </c>
      <c r="BJ61" s="201">
        <f t="shared" si="46"/>
        <v>850.25067182521741</v>
      </c>
      <c r="BK61" s="201">
        <f t="shared" si="46"/>
        <v>898.5490746008727</v>
      </c>
      <c r="BL61" s="201">
        <f t="shared" si="46"/>
        <v>949.30542394848021</v>
      </c>
      <c r="BM61" s="201">
        <f t="shared" si="46"/>
        <v>1002.5643632229825</v>
      </c>
      <c r="BN61" s="201">
        <f t="shared" si="46"/>
        <v>1058.3834392116055</v>
      </c>
      <c r="BO61" s="201">
        <f t="shared" ref="BO61:CB61" si="47">+(BO58-BN58)/(BO2-BN2)</f>
        <v>1116.8311205116247</v>
      </c>
      <c r="BP61" s="201">
        <f t="shared" si="47"/>
        <v>1177.9843028024218</v>
      </c>
      <c r="BQ61" s="201">
        <f t="shared" si="47"/>
        <v>1241.9262454469426</v>
      </c>
      <c r="BR61" s="201">
        <f t="shared" si="47"/>
        <v>1308.745053721816</v>
      </c>
      <c r="BS61" s="201">
        <f t="shared" si="47"/>
        <v>1378.5326112329319</v>
      </c>
      <c r="BT61" s="201">
        <f t="shared" si="47"/>
        <v>1451.3838416349433</v>
      </c>
      <c r="BU61" s="201">
        <f t="shared" si="47"/>
        <v>1527.3961996234023</v>
      </c>
      <c r="BV61" s="201">
        <f t="shared" si="47"/>
        <v>1606.6693176581757</v>
      </c>
      <c r="BW61" s="201">
        <f t="shared" si="47"/>
        <v>1689.3047568433335</v>
      </c>
      <c r="BX61" s="201">
        <f t="shared" si="47"/>
        <v>1775.405826579535</v>
      </c>
      <c r="BY61" s="201">
        <f t="shared" si="47"/>
        <v>1865.0774490014767</v>
      </c>
      <c r="BZ61" s="201">
        <f t="shared" si="47"/>
        <v>1958.4260520595708</v>
      </c>
      <c r="CA61" s="201">
        <f t="shared" si="47"/>
        <v>2055.5594804527236</v>
      </c>
      <c r="CB61" s="201">
        <f t="shared" si="47"/>
        <v>2156.5869172354519</v>
      </c>
      <c r="CC61" s="201">
        <f>+(CC58-CB58)/(CC2-CB2)</f>
        <v>2261.6188113582493</v>
      </c>
      <c r="CD61" s="201">
        <f>+(CD58-CC58)/(CD2-CC2)</f>
        <v>2370.7668080318954</v>
      </c>
    </row>
    <row r="62" spans="1:82" s="202" customFormat="1" ht="17.399999999999999" customHeight="1" x14ac:dyDescent="0.25">
      <c r="A62" s="118" t="s">
        <v>50</v>
      </c>
      <c r="B62" s="201">
        <f t="shared" ref="B62:AG62" si="48">+SUM(B60:B61)</f>
        <v>109.99684286492825</v>
      </c>
      <c r="C62" s="201">
        <f t="shared" si="48"/>
        <v>126.13643813428442</v>
      </c>
      <c r="D62" s="186">
        <f t="shared" si="48"/>
        <v>144.66577509918855</v>
      </c>
      <c r="E62" s="186">
        <f t="shared" si="48"/>
        <v>164.51930673717303</v>
      </c>
      <c r="F62" s="186">
        <f t="shared" si="48"/>
        <v>185.86309446068827</v>
      </c>
      <c r="G62" s="186">
        <f t="shared" si="48"/>
        <v>209.16348681061882</v>
      </c>
      <c r="H62" s="186">
        <f t="shared" si="48"/>
        <v>234.24220110235805</v>
      </c>
      <c r="I62" s="187">
        <f t="shared" si="48"/>
        <v>261.1109917905855</v>
      </c>
      <c r="J62" s="201">
        <f t="shared" si="48"/>
        <v>289.92921377467405</v>
      </c>
      <c r="K62" s="201">
        <f t="shared" si="48"/>
        <v>320.73536429753204</v>
      </c>
      <c r="L62" s="201">
        <f t="shared" si="48"/>
        <v>353.70334273435662</v>
      </c>
      <c r="M62" s="201">
        <f t="shared" si="48"/>
        <v>389.30803136348641</v>
      </c>
      <c r="N62" s="201">
        <f t="shared" si="48"/>
        <v>428.8321472779752</v>
      </c>
      <c r="O62" s="201">
        <f t="shared" si="48"/>
        <v>473.74002211458117</v>
      </c>
      <c r="P62" s="201">
        <f t="shared" si="48"/>
        <v>521.95952211355655</v>
      </c>
      <c r="Q62" s="201">
        <f t="shared" si="48"/>
        <v>574.19023278499981</v>
      </c>
      <c r="R62" s="317">
        <f t="shared" si="48"/>
        <v>630.81689422120053</v>
      </c>
      <c r="S62" s="201">
        <f t="shared" si="48"/>
        <v>692.22779158644346</v>
      </c>
      <c r="T62" s="201">
        <f t="shared" si="48"/>
        <v>759.44002738552558</v>
      </c>
      <c r="U62" s="201">
        <f t="shared" si="48"/>
        <v>830.55541899621335</v>
      </c>
      <c r="V62" s="201">
        <f t="shared" si="48"/>
        <v>907.56024209122745</v>
      </c>
      <c r="W62" s="201">
        <f t="shared" si="48"/>
        <v>990.52004047791047</v>
      </c>
      <c r="X62" s="201">
        <f t="shared" si="48"/>
        <v>1079.8206170779586</v>
      </c>
      <c r="Y62" s="201">
        <f t="shared" si="48"/>
        <v>1175.6889404382339</v>
      </c>
      <c r="Z62" s="201">
        <f t="shared" si="48"/>
        <v>1276.8155758635673</v>
      </c>
      <c r="AA62" s="201">
        <f t="shared" si="48"/>
        <v>1386.4679118328811</v>
      </c>
      <c r="AB62" s="201">
        <f t="shared" si="48"/>
        <v>1506.8652800244204</v>
      </c>
      <c r="AC62" s="201">
        <f t="shared" si="48"/>
        <v>1638.5020920623849</v>
      </c>
      <c r="AD62" s="201">
        <f t="shared" si="48"/>
        <v>1780.0780575967815</v>
      </c>
      <c r="AE62" s="201">
        <f t="shared" si="48"/>
        <v>1932.3204127667573</v>
      </c>
      <c r="AF62" s="201">
        <f t="shared" si="48"/>
        <v>2096.0155674891671</v>
      </c>
      <c r="AG62" s="201">
        <f t="shared" si="48"/>
        <v>2271.9489451094669</v>
      </c>
      <c r="AH62" s="201">
        <f t="shared" ref="AH62:BM62" si="49">+SUM(AH60:AH61)</f>
        <v>2460.9505626693303</v>
      </c>
      <c r="AI62" s="201">
        <f t="shared" si="49"/>
        <v>2663.9066753893467</v>
      </c>
      <c r="AJ62" s="201">
        <f t="shared" si="49"/>
        <v>2881.7802530886925</v>
      </c>
      <c r="AK62" s="201">
        <f t="shared" si="49"/>
        <v>3115.008716535408</v>
      </c>
      <c r="AL62" s="201">
        <f t="shared" si="49"/>
        <v>3365.5581150145226</v>
      </c>
      <c r="AM62" s="201">
        <f t="shared" si="49"/>
        <v>3625.6501508752381</v>
      </c>
      <c r="AN62" s="201">
        <f t="shared" si="49"/>
        <v>3931.3933240512674</v>
      </c>
      <c r="AO62" s="201">
        <f t="shared" si="49"/>
        <v>4234.375386932772</v>
      </c>
      <c r="AP62" s="201">
        <f t="shared" si="49"/>
        <v>4557.8593847708917</v>
      </c>
      <c r="AQ62" s="201">
        <f t="shared" si="49"/>
        <v>4903.1436762951553</v>
      </c>
      <c r="AR62" s="201">
        <f t="shared" si="49"/>
        <v>5271.537367284609</v>
      </c>
      <c r="AS62" s="201">
        <f t="shared" si="49"/>
        <v>5664.3872799651353</v>
      </c>
      <c r="AT62" s="201">
        <f t="shared" si="49"/>
        <v>6083.0864921667226</v>
      </c>
      <c r="AU62" s="201">
        <f t="shared" si="49"/>
        <v>6529.0780751619122</v>
      </c>
      <c r="AV62" s="201">
        <f t="shared" si="49"/>
        <v>7003.856860325508</v>
      </c>
      <c r="AW62" s="201">
        <f t="shared" si="49"/>
        <v>7508.9699735120603</v>
      </c>
      <c r="AX62" s="201">
        <f t="shared" si="49"/>
        <v>8046.0164076774927</v>
      </c>
      <c r="AY62" s="201">
        <f t="shared" si="49"/>
        <v>8616.6457461377595</v>
      </c>
      <c r="AZ62" s="201">
        <f t="shared" si="49"/>
        <v>9222.556071541776</v>
      </c>
      <c r="BA62" s="201">
        <f t="shared" si="49"/>
        <v>9867.1624121034401</v>
      </c>
      <c r="BB62" s="201">
        <f t="shared" si="49"/>
        <v>10553.775738292048</v>
      </c>
      <c r="BC62" s="201">
        <f t="shared" si="49"/>
        <v>11275.796194284969</v>
      </c>
      <c r="BD62" s="201">
        <f t="shared" si="49"/>
        <v>12038.079184737737</v>
      </c>
      <c r="BE62" s="201">
        <f t="shared" si="49"/>
        <v>12847.885165547015</v>
      </c>
      <c r="BF62" s="201">
        <f t="shared" si="49"/>
        <v>13697.430842416905</v>
      </c>
      <c r="BG62" s="201">
        <f t="shared" si="49"/>
        <v>14603.039504278897</v>
      </c>
      <c r="BH62" s="201">
        <f t="shared" si="49"/>
        <v>15560.400030346089</v>
      </c>
      <c r="BI62" s="201">
        <f t="shared" si="49"/>
        <v>16568.884615647501</v>
      </c>
      <c r="BJ62" s="201">
        <f t="shared" si="49"/>
        <v>17634.290774648602</v>
      </c>
      <c r="BK62" s="201">
        <f t="shared" si="49"/>
        <v>18759.300785420448</v>
      </c>
      <c r="BL62" s="201">
        <f t="shared" si="49"/>
        <v>19946.651715031145</v>
      </c>
      <c r="BM62" s="201">
        <f t="shared" si="49"/>
        <v>21199.171475833824</v>
      </c>
      <c r="BN62" s="201">
        <f t="shared" ref="BN62:CB62" si="50">+SUM(BN60:BN61)</f>
        <v>22519.789566515028</v>
      </c>
      <c r="BO62" s="201">
        <f t="shared" si="50"/>
        <v>23911.540176404655</v>
      </c>
      <c r="BP62" s="201">
        <f t="shared" si="50"/>
        <v>25377.563258800099</v>
      </c>
      <c r="BQ62" s="201">
        <f t="shared" si="50"/>
        <v>26921.10526585337</v>
      </c>
      <c r="BR62" s="201">
        <f t="shared" si="50"/>
        <v>28545.519988455864</v>
      </c>
      <c r="BS62" s="201">
        <f t="shared" si="50"/>
        <v>30254.269568896143</v>
      </c>
      <c r="BT62" s="201">
        <f t="shared" si="50"/>
        <v>32050.925654951701</v>
      </c>
      <c r="BU62" s="201">
        <f t="shared" si="50"/>
        <v>33939.170647706727</v>
      </c>
      <c r="BV62" s="201">
        <f t="shared" si="50"/>
        <v>35922.7990009227</v>
      </c>
      <c r="BW62" s="201">
        <f t="shared" si="50"/>
        <v>38005.718539079309</v>
      </c>
      <c r="BX62" s="201">
        <f t="shared" si="50"/>
        <v>40191.951769438572</v>
      </c>
      <c r="BY62" s="201">
        <f t="shared" si="50"/>
        <v>42485.637169800008</v>
      </c>
      <c r="BZ62" s="201">
        <f t="shared" si="50"/>
        <v>44891.030438214846</v>
      </c>
      <c r="CA62" s="201">
        <f t="shared" si="50"/>
        <v>47412.505694209794</v>
      </c>
      <c r="CB62" s="201">
        <f t="shared" si="50"/>
        <v>50054.556623392236</v>
      </c>
      <c r="CC62" s="201">
        <f>+SUM(CC60:CC61)</f>
        <v>52821.797558948361</v>
      </c>
      <c r="CD62" s="201">
        <f>+SUM(CD60:CD61)</f>
        <v>55718.964494707063</v>
      </c>
    </row>
    <row r="63" spans="1:82" s="202" customFormat="1" ht="17.399999999999999" customHeight="1" x14ac:dyDescent="0.25">
      <c r="A63" s="118" t="s">
        <v>28</v>
      </c>
      <c r="B63" s="202">
        <f t="shared" ref="B63:BM63" si="51">(B60/B38)*1000</f>
        <v>12.909931261558954</v>
      </c>
      <c r="C63" s="202">
        <f t="shared" si="51"/>
        <v>14.283366638837169</v>
      </c>
      <c r="D63" s="148">
        <f t="shared" si="51"/>
        <v>15.767862403962271</v>
      </c>
      <c r="E63" s="148">
        <f t="shared" si="51"/>
        <v>17.367504110166564</v>
      </c>
      <c r="F63" s="148">
        <f t="shared" si="51"/>
        <v>19.106050566658482</v>
      </c>
      <c r="G63" s="148">
        <f t="shared" si="51"/>
        <v>20.989976762803302</v>
      </c>
      <c r="H63" s="148">
        <f t="shared" si="51"/>
        <v>23.02633735451975</v>
      </c>
      <c r="I63" s="199">
        <f t="shared" si="51"/>
        <v>25.220638209958029</v>
      </c>
      <c r="J63" s="202">
        <f t="shared" si="51"/>
        <v>27.579496802900756</v>
      </c>
      <c r="K63" s="202">
        <f t="shared" si="51"/>
        <v>30.115125775544588</v>
      </c>
      <c r="L63" s="202">
        <f t="shared" si="51"/>
        <v>32.855508483298735</v>
      </c>
      <c r="M63" s="202">
        <f t="shared" si="51"/>
        <v>35.866984085523171</v>
      </c>
      <c r="N63" s="202">
        <f t="shared" si="51"/>
        <v>39.245734301782605</v>
      </c>
      <c r="O63" s="202">
        <f t="shared" si="51"/>
        <v>42.963671243449205</v>
      </c>
      <c r="P63" s="202">
        <f t="shared" si="51"/>
        <v>47.031065607598443</v>
      </c>
      <c r="Q63" s="202">
        <f t="shared" si="51"/>
        <v>51.469037434509552</v>
      </c>
      <c r="R63" s="315">
        <f t="shared" si="51"/>
        <v>56.305395738783616</v>
      </c>
      <c r="S63" s="202">
        <f t="shared" si="51"/>
        <v>61.579973234037283</v>
      </c>
      <c r="T63" s="202">
        <f t="shared" si="51"/>
        <v>67.262539662787262</v>
      </c>
      <c r="U63" s="202">
        <f t="shared" si="51"/>
        <v>73.40031775780507</v>
      </c>
      <c r="V63" s="202">
        <f t="shared" si="51"/>
        <v>80.023292875138239</v>
      </c>
      <c r="W63" s="202">
        <f t="shared" si="51"/>
        <v>87.1590902027922</v>
      </c>
      <c r="X63" s="202">
        <f t="shared" si="51"/>
        <v>94.823777901330374</v>
      </c>
      <c r="Y63" s="202">
        <f t="shared" si="51"/>
        <v>103.0103320015038</v>
      </c>
      <c r="Z63" s="202">
        <f t="shared" si="51"/>
        <v>111.83130194813491</v>
      </c>
      <c r="AA63" s="202">
        <f t="shared" si="51"/>
        <v>121.42212281865535</v>
      </c>
      <c r="AB63" s="202">
        <f t="shared" si="51"/>
        <v>131.86444064612238</v>
      </c>
      <c r="AC63" s="202">
        <f t="shared" si="51"/>
        <v>143.17394628688379</v>
      </c>
      <c r="AD63" s="202">
        <f t="shared" si="51"/>
        <v>155.38531888938269</v>
      </c>
      <c r="AE63" s="202">
        <f t="shared" si="51"/>
        <v>168.54755133875446</v>
      </c>
      <c r="AF63" s="202">
        <f t="shared" si="51"/>
        <v>182.7180606424138</v>
      </c>
      <c r="AG63" s="202">
        <f t="shared" si="51"/>
        <v>197.96118136753657</v>
      </c>
      <c r="AH63" s="202">
        <f t="shared" si="51"/>
        <v>214.34796643527636</v>
      </c>
      <c r="AI63" s="202">
        <f t="shared" si="51"/>
        <v>231.95742250418044</v>
      </c>
      <c r="AJ63" s="202">
        <f t="shared" si="51"/>
        <v>250.87996023100612</v>
      </c>
      <c r="AK63" s="202">
        <f t="shared" si="51"/>
        <v>271.1656307715084</v>
      </c>
      <c r="AL63" s="202">
        <f t="shared" si="51"/>
        <v>293.04534570047451</v>
      </c>
      <c r="AM63" s="202">
        <f t="shared" si="51"/>
        <v>315.81815840166934</v>
      </c>
      <c r="AN63" s="202">
        <f t="shared" si="51"/>
        <v>341.37290771540751</v>
      </c>
      <c r="AO63" s="202">
        <f t="shared" si="51"/>
        <v>368.44206849450217</v>
      </c>
      <c r="AP63" s="202">
        <f t="shared" si="51"/>
        <v>397.18562502484775</v>
      </c>
      <c r="AQ63" s="202">
        <f t="shared" si="51"/>
        <v>427.75180366007453</v>
      </c>
      <c r="AR63" s="202">
        <f t="shared" si="51"/>
        <v>460.28275594747981</v>
      </c>
      <c r="AS63" s="202">
        <f t="shared" si="51"/>
        <v>494.91774418637414</v>
      </c>
      <c r="AT63" s="202">
        <f t="shared" si="51"/>
        <v>531.7953079786156</v>
      </c>
      <c r="AU63" s="202">
        <f t="shared" si="51"/>
        <v>571.054817523118</v>
      </c>
      <c r="AV63" s="202">
        <f t="shared" si="51"/>
        <v>612.83758750257516</v>
      </c>
      <c r="AW63" s="202">
        <f t="shared" si="51"/>
        <v>657.28765797283631</v>
      </c>
      <c r="AX63" s="202">
        <f t="shared" si="51"/>
        <v>704.55231585043464</v>
      </c>
      <c r="AY63" s="202">
        <f t="shared" si="51"/>
        <v>754.78240875472056</v>
      </c>
      <c r="AZ63" s="202">
        <f t="shared" si="51"/>
        <v>808.13248731406372</v>
      </c>
      <c r="BA63" s="202">
        <f t="shared" si="51"/>
        <v>864.91521624186828</v>
      </c>
      <c r="BB63" s="202">
        <f t="shared" si="51"/>
        <v>925.37328709355711</v>
      </c>
      <c r="BC63" s="202">
        <f t="shared" si="51"/>
        <v>988.88682411539537</v>
      </c>
      <c r="BD63" s="202">
        <f t="shared" si="51"/>
        <v>1056.2338528082296</v>
      </c>
      <c r="BE63" s="202">
        <f t="shared" si="51"/>
        <v>1127.7360229842534</v>
      </c>
      <c r="BF63" s="202">
        <f t="shared" si="51"/>
        <v>1202.6455904836052</v>
      </c>
      <c r="BG63" s="202">
        <f t="shared" si="51"/>
        <v>1282.869476947727</v>
      </c>
      <c r="BH63" s="202">
        <f t="shared" si="51"/>
        <v>1367.2125759546389</v>
      </c>
      <c r="BI63" s="202">
        <f t="shared" si="51"/>
        <v>1456.352693884874</v>
      </c>
      <c r="BJ63" s="202">
        <f t="shared" si="51"/>
        <v>1550.5315397157462</v>
      </c>
      <c r="BK63" s="202">
        <f t="shared" si="51"/>
        <v>1649.992952539543</v>
      </c>
      <c r="BL63" s="202">
        <f t="shared" si="51"/>
        <v>1754.9866107594028</v>
      </c>
      <c r="BM63" s="202">
        <f t="shared" si="51"/>
        <v>1865.7696027261165</v>
      </c>
      <c r="BN63" s="202">
        <f t="shared" ref="BN63:CB63" si="52">(BN60/BN38)*1000</f>
        <v>1982.607211132547</v>
      </c>
      <c r="BO63" s="202">
        <f t="shared" si="52"/>
        <v>2105.7733827383763</v>
      </c>
      <c r="BP63" s="202">
        <f t="shared" si="52"/>
        <v>2235.5510578711692</v>
      </c>
      <c r="BQ63" s="202">
        <f t="shared" si="52"/>
        <v>2372.2324288188611</v>
      </c>
      <c r="BR63" s="202">
        <f t="shared" si="52"/>
        <v>2516.1191575210846</v>
      </c>
      <c r="BS63" s="202">
        <f t="shared" si="52"/>
        <v>2667.522567638252</v>
      </c>
      <c r="BT63" s="202">
        <f t="shared" si="52"/>
        <v>2826.7638192706308</v>
      </c>
      <c r="BU63" s="202">
        <f t="shared" si="52"/>
        <v>2994.174071161061</v>
      </c>
      <c r="BV63" s="202">
        <f t="shared" si="52"/>
        <v>3170.0946332790322</v>
      </c>
      <c r="BW63" s="202">
        <f t="shared" si="52"/>
        <v>3354.8771115127356</v>
      </c>
      <c r="BX63" s="202">
        <f t="shared" si="52"/>
        <v>3548.8835454607843</v>
      </c>
      <c r="BY63" s="202">
        <f t="shared" si="52"/>
        <v>3752.4865398458132</v>
      </c>
      <c r="BZ63" s="202">
        <f t="shared" si="52"/>
        <v>3966.0693897722899</v>
      </c>
      <c r="CA63" s="202">
        <f t="shared" si="52"/>
        <v>4190.0261998600572</v>
      </c>
      <c r="CB63" s="202">
        <f t="shared" si="52"/>
        <v>4424.7619971655049</v>
      </c>
      <c r="CC63" s="202">
        <f>(CC60/CC38)*1000</f>
        <v>4670.6928377287577</v>
      </c>
      <c r="CD63" s="202">
        <f>(CD60/CD38)*1000</f>
        <v>4928.2459065417661</v>
      </c>
    </row>
    <row r="64" spans="1:82" s="203" customFormat="1" ht="17.399999999999999" customHeight="1" x14ac:dyDescent="0.25">
      <c r="A64" s="119" t="s">
        <v>51</v>
      </c>
      <c r="B64" s="203">
        <f t="shared" ref="B64:BM64" si="53">((B63)^(1-$B$11)-1)/(1-$B$11)-1</f>
        <v>1.7287835163633534</v>
      </c>
      <c r="C64" s="203">
        <f t="shared" si="53"/>
        <v>1.8439670397575174</v>
      </c>
      <c r="D64" s="148">
        <f t="shared" si="53"/>
        <v>1.9571851452096061</v>
      </c>
      <c r="E64" s="148">
        <f t="shared" si="53"/>
        <v>2.0683677486734169</v>
      </c>
      <c r="F64" s="148">
        <f t="shared" si="53"/>
        <v>2.1786715706281905</v>
      </c>
      <c r="G64" s="148">
        <f t="shared" si="53"/>
        <v>2.2879142642039052</v>
      </c>
      <c r="H64" s="148">
        <f t="shared" si="53"/>
        <v>2.3959798591341186</v>
      </c>
      <c r="I64" s="203">
        <f t="shared" si="53"/>
        <v>2.5027022840596325</v>
      </c>
      <c r="J64" s="203">
        <f t="shared" si="53"/>
        <v>2.6080063097886685</v>
      </c>
      <c r="K64" s="203">
        <f t="shared" si="53"/>
        <v>2.7120569702842512</v>
      </c>
      <c r="L64" s="203">
        <f t="shared" si="53"/>
        <v>2.8155384666207945</v>
      </c>
      <c r="M64" s="203">
        <f t="shared" si="53"/>
        <v>2.9201962625151596</v>
      </c>
      <c r="N64" s="203">
        <f t="shared" si="53"/>
        <v>3.0281103962201623</v>
      </c>
      <c r="O64" s="203">
        <f t="shared" si="53"/>
        <v>3.1370986205918223</v>
      </c>
      <c r="P64" s="203">
        <f t="shared" si="53"/>
        <v>3.2465100421981914</v>
      </c>
      <c r="Q64" s="203">
        <f t="shared" si="53"/>
        <v>3.3560747342561754</v>
      </c>
      <c r="R64" s="323">
        <f t="shared" si="53"/>
        <v>3.4656915691052133</v>
      </c>
      <c r="S64" s="203">
        <f t="shared" si="53"/>
        <v>3.575477814229516</v>
      </c>
      <c r="T64" s="203">
        <f t="shared" si="53"/>
        <v>3.684177387748405</v>
      </c>
      <c r="U64" s="203">
        <f t="shared" si="53"/>
        <v>3.79219006377126</v>
      </c>
      <c r="V64" s="203">
        <f t="shared" si="53"/>
        <v>3.8995109126546144</v>
      </c>
      <c r="W64" s="203">
        <f t="shared" si="53"/>
        <v>4.0060807962709486</v>
      </c>
      <c r="X64" s="203">
        <f t="shared" si="53"/>
        <v>4.1116851977418287</v>
      </c>
      <c r="Y64" s="203">
        <f t="shared" si="53"/>
        <v>4.2158745399493078</v>
      </c>
      <c r="Z64" s="203">
        <f t="shared" si="53"/>
        <v>4.3196772084433785</v>
      </c>
      <c r="AA64" s="203">
        <f t="shared" si="53"/>
        <v>4.4240589430854014</v>
      </c>
      <c r="AB64" s="203">
        <f t="shared" si="53"/>
        <v>4.5291514940506783</v>
      </c>
      <c r="AC64" s="203">
        <f t="shared" si="53"/>
        <v>4.6344022820856745</v>
      </c>
      <c r="AD64" s="203">
        <f t="shared" si="53"/>
        <v>4.7395230269678468</v>
      </c>
      <c r="AE64" s="203">
        <f t="shared" si="53"/>
        <v>4.8443800012528904</v>
      </c>
      <c r="AF64" s="203">
        <f t="shared" si="53"/>
        <v>4.9489069979007683</v>
      </c>
      <c r="AG64" s="203">
        <f t="shared" si="53"/>
        <v>5.0530754685195456</v>
      </c>
      <c r="AH64" s="203">
        <f t="shared" si="53"/>
        <v>5.1568814497875115</v>
      </c>
      <c r="AI64" s="203">
        <f t="shared" si="53"/>
        <v>5.2603439094115689</v>
      </c>
      <c r="AJ64" s="203">
        <f t="shared" si="53"/>
        <v>5.363513833754987</v>
      </c>
      <c r="AK64" s="203">
        <f t="shared" si="53"/>
        <v>5.4662083966245678</v>
      </c>
      <c r="AL64" s="203">
        <f t="shared" si="53"/>
        <v>5.5690934951169648</v>
      </c>
      <c r="AM64" s="203">
        <f t="shared" si="53"/>
        <v>5.6687002786334819</v>
      </c>
      <c r="AN64" s="203">
        <f t="shared" si="53"/>
        <v>5.7726554094660179</v>
      </c>
      <c r="AO64" s="203">
        <f t="shared" si="53"/>
        <v>5.8749989685696438</v>
      </c>
      <c r="AP64" s="203">
        <f t="shared" si="53"/>
        <v>5.9761316100660791</v>
      </c>
      <c r="AQ64" s="203">
        <f t="shared" si="53"/>
        <v>6.0763168824872951</v>
      </c>
      <c r="AR64" s="203">
        <f t="shared" si="53"/>
        <v>6.1757307434242383</v>
      </c>
      <c r="AS64" s="203">
        <f t="shared" si="53"/>
        <v>6.2744905242551532</v>
      </c>
      <c r="AT64" s="203">
        <f t="shared" si="53"/>
        <v>6.3726737223602372</v>
      </c>
      <c r="AU64" s="203">
        <f t="shared" si="53"/>
        <v>6.4703305713700967</v>
      </c>
      <c r="AV64" s="203">
        <f t="shared" si="53"/>
        <v>6.5674925180706882</v>
      </c>
      <c r="AW64" s="203">
        <f t="shared" si="53"/>
        <v>6.6641779499422764</v>
      </c>
      <c r="AX64" s="203">
        <f t="shared" si="53"/>
        <v>6.7603960636782272</v>
      </c>
      <c r="AY64" s="203">
        <f t="shared" si="53"/>
        <v>6.8561494728412491</v>
      </c>
      <c r="AZ64" s="203">
        <f t="shared" si="53"/>
        <v>6.9514359591711576</v>
      </c>
      <c r="BA64" s="203">
        <f t="shared" si="53"/>
        <v>7.04650002426974</v>
      </c>
      <c r="BB64" s="203">
        <f t="shared" si="53"/>
        <v>7.1414093527277451</v>
      </c>
      <c r="BC64" s="203">
        <f t="shared" si="53"/>
        <v>7.2349696459689188</v>
      </c>
      <c r="BD64" s="203">
        <f t="shared" si="53"/>
        <v>7.328136068436029</v>
      </c>
      <c r="BE64" s="203">
        <f t="shared" si="53"/>
        <v>7.4210663386803404</v>
      </c>
      <c r="BF64" s="203">
        <f t="shared" si="53"/>
        <v>7.5126037667110186</v>
      </c>
      <c r="BG64" s="203">
        <f t="shared" si="53"/>
        <v>7.6048134150734263</v>
      </c>
      <c r="BH64" s="203">
        <f t="shared" si="53"/>
        <v>7.6960286910896887</v>
      </c>
      <c r="BI64" s="203">
        <f t="shared" si="53"/>
        <v>7.7867955819153849</v>
      </c>
      <c r="BJ64" s="203">
        <f t="shared" si="53"/>
        <v>7.8771298613215439</v>
      </c>
      <c r="BK64" s="203">
        <f t="shared" si="53"/>
        <v>7.9670387382314196</v>
      </c>
      <c r="BL64" s="203">
        <f t="shared" si="53"/>
        <v>8.0565258157552986</v>
      </c>
      <c r="BM64" s="203">
        <f t="shared" si="53"/>
        <v>8.1455930247484218</v>
      </c>
      <c r="BN64" s="203">
        <f t="shared" ref="BN64:CB64" si="54">((BN63)^(1-$B$11)-1)/(1-$B$11)-1</f>
        <v>8.2342414629328893</v>
      </c>
      <c r="BO64" s="203">
        <f t="shared" si="54"/>
        <v>8.3224717978911809</v>
      </c>
      <c r="BP64" s="203">
        <f t="shared" si="54"/>
        <v>8.4102844765864813</v>
      </c>
      <c r="BQ64" s="203">
        <f t="shared" si="54"/>
        <v>8.4976798395773052</v>
      </c>
      <c r="BR64" s="203">
        <f t="shared" si="54"/>
        <v>8.5846581844444856</v>
      </c>
      <c r="BS64" s="203">
        <f t="shared" si="54"/>
        <v>8.6712198008841241</v>
      </c>
      <c r="BT64" s="203">
        <f t="shared" si="54"/>
        <v>8.7573649896867209</v>
      </c>
      <c r="BU64" s="203">
        <f t="shared" si="54"/>
        <v>8.8430940725456395</v>
      </c>
      <c r="BV64" s="203">
        <f t="shared" si="54"/>
        <v>8.9284073967122541</v>
      </c>
      <c r="BW64" s="203">
        <f t="shared" si="54"/>
        <v>9.0133053368267433</v>
      </c>
      <c r="BX64" s="203">
        <f t="shared" si="54"/>
        <v>9.0977882952630829</v>
      </c>
      <c r="BY64" s="203">
        <f t="shared" si="54"/>
        <v>9.1818567017436337</v>
      </c>
      <c r="BZ64" s="203">
        <f t="shared" si="54"/>
        <v>9.2655110126381146</v>
      </c>
      <c r="CA64" s="203">
        <f t="shared" si="54"/>
        <v>9.3487517101652529</v>
      </c>
      <c r="CB64" s="203">
        <f t="shared" si="54"/>
        <v>9.4315793016040725</v>
      </c>
      <c r="CC64" s="203">
        <f>((CC63)^(1-$B$11)-1)/(1-$B$11)-1</f>
        <v>9.5139943185608864</v>
      </c>
      <c r="CD64" s="203">
        <f>((CD63)^(1-$B$11)-1)/(1-$B$11)-1</f>
        <v>9.5959973163060273</v>
      </c>
    </row>
    <row r="65" spans="1:82" s="376" customFormat="1" ht="17.399999999999999" customHeight="1" x14ac:dyDescent="0.25">
      <c r="A65" s="373" t="s">
        <v>52</v>
      </c>
      <c r="B65" s="374">
        <f t="shared" ref="B65:BM65" si="55">+B64*B38*B13</f>
        <v>13403.085724013441</v>
      </c>
      <c r="C65" s="374">
        <f t="shared" si="55"/>
        <v>13190.725359458211</v>
      </c>
      <c r="D65" s="374">
        <f t="shared" si="55"/>
        <v>12856.747755782952</v>
      </c>
      <c r="E65" s="374">
        <f t="shared" si="55"/>
        <v>12430.404932095289</v>
      </c>
      <c r="F65" s="374">
        <f t="shared" si="55"/>
        <v>11944.291705416026</v>
      </c>
      <c r="G65" s="374">
        <f t="shared" si="55"/>
        <v>11418.149037856572</v>
      </c>
      <c r="H65" s="374">
        <f t="shared" si="55"/>
        <v>10868.740468613996</v>
      </c>
      <c r="I65" s="374">
        <f t="shared" si="55"/>
        <v>10309.428982729924</v>
      </c>
      <c r="J65" s="374">
        <f t="shared" si="55"/>
        <v>9751.1302273300389</v>
      </c>
      <c r="K65" s="374">
        <f t="shared" si="55"/>
        <v>9203.0236145533454</v>
      </c>
      <c r="L65" s="374">
        <f t="shared" si="55"/>
        <v>8673.4336733394575</v>
      </c>
      <c r="M65" s="374">
        <f t="shared" si="55"/>
        <v>8171.0620361875663</v>
      </c>
      <c r="N65" s="374">
        <f t="shared" si="55"/>
        <v>7702.3329236280397</v>
      </c>
      <c r="O65" s="374">
        <f t="shared" si="55"/>
        <v>7261.1048927828451</v>
      </c>
      <c r="P65" s="374">
        <f t="shared" si="55"/>
        <v>6845.9591835708543</v>
      </c>
      <c r="Q65" s="374">
        <f t="shared" si="55"/>
        <v>6456.2306075156293</v>
      </c>
      <c r="R65" s="375">
        <f t="shared" si="55"/>
        <v>6091.3284559959357</v>
      </c>
      <c r="S65" s="374">
        <f t="shared" si="55"/>
        <v>5750.761724496193</v>
      </c>
      <c r="T65" s="374">
        <f t="shared" si="55"/>
        <v>5431.7274155609748</v>
      </c>
      <c r="U65" s="374">
        <f t="shared" si="55"/>
        <v>5134.1319780343429</v>
      </c>
      <c r="V65" s="374">
        <f t="shared" si="55"/>
        <v>4857.0331959909054</v>
      </c>
      <c r="W65" s="374">
        <f t="shared" si="55"/>
        <v>4599.3432275889718</v>
      </c>
      <c r="X65" s="374">
        <f t="shared" si="55"/>
        <v>4359.786334108705</v>
      </c>
      <c r="Y65" s="374">
        <f t="shared" si="55"/>
        <v>4136.9084191881575</v>
      </c>
      <c r="Z65" s="374">
        <f t="shared" si="55"/>
        <v>3930.7267427173738</v>
      </c>
      <c r="AA65" s="374">
        <f t="shared" si="55"/>
        <v>3740.9392913243782</v>
      </c>
      <c r="AB65" s="374">
        <f t="shared" si="55"/>
        <v>3566.4163623780055</v>
      </c>
      <c r="AC65" s="374">
        <f t="shared" si="55"/>
        <v>3405.5890330194188</v>
      </c>
      <c r="AD65" s="374">
        <f t="shared" si="55"/>
        <v>3257.2678335029177</v>
      </c>
      <c r="AE65" s="374">
        <f t="shared" si="55"/>
        <v>3120.485948914305</v>
      </c>
      <c r="AF65" s="374">
        <f t="shared" si="55"/>
        <v>2994.4023864707156</v>
      </c>
      <c r="AG65" s="374">
        <f t="shared" si="55"/>
        <v>2878.2662998241822</v>
      </c>
      <c r="AH65" s="374">
        <f t="shared" si="55"/>
        <v>2771.3997825979764</v>
      </c>
      <c r="AI65" s="374">
        <f t="shared" si="55"/>
        <v>2673.1904027576156</v>
      </c>
      <c r="AJ65" s="374">
        <f t="shared" si="55"/>
        <v>2583.0900217348662</v>
      </c>
      <c r="AK65" s="374">
        <f t="shared" si="55"/>
        <v>2500.4872180642556</v>
      </c>
      <c r="AL65" s="374">
        <f t="shared" si="55"/>
        <v>2425.2028372919431</v>
      </c>
      <c r="AM65" s="374">
        <f t="shared" si="55"/>
        <v>2355.3282102068206</v>
      </c>
      <c r="AN65" s="374">
        <f t="shared" si="55"/>
        <v>2293.6619164957019</v>
      </c>
      <c r="AO65" s="374">
        <f t="shared" si="55"/>
        <v>2237.3336664279673</v>
      </c>
      <c r="AP65" s="374">
        <f t="shared" si="55"/>
        <v>2186.2375708538921</v>
      </c>
      <c r="AQ65" s="374">
        <f t="shared" si="55"/>
        <v>2140.2198316070912</v>
      </c>
      <c r="AR65" s="374">
        <f t="shared" si="55"/>
        <v>2099.1087819974114</v>
      </c>
      <c r="AS65" s="374">
        <f t="shared" si="55"/>
        <v>2062.7315771384474</v>
      </c>
      <c r="AT65" s="374">
        <f t="shared" si="55"/>
        <v>2030.9240407301829</v>
      </c>
      <c r="AU65" s="374">
        <f t="shared" si="55"/>
        <v>2003.5365060010351</v>
      </c>
      <c r="AV65" s="374">
        <f t="shared" si="55"/>
        <v>1980.4372279822576</v>
      </c>
      <c r="AW65" s="374">
        <f t="shared" si="55"/>
        <v>1961.5143281209171</v>
      </c>
      <c r="AX65" s="374">
        <f t="shared" si="55"/>
        <v>1842.986085106249</v>
      </c>
      <c r="AY65" s="374">
        <f t="shared" si="55"/>
        <v>1731.1443231377671</v>
      </c>
      <c r="AZ65" s="374">
        <f t="shared" si="55"/>
        <v>1625.6571339208131</v>
      </c>
      <c r="BA65" s="374">
        <f t="shared" si="55"/>
        <v>1526.2578179596433</v>
      </c>
      <c r="BB65" s="374">
        <f t="shared" si="55"/>
        <v>1432.6403501027723</v>
      </c>
      <c r="BC65" s="374">
        <f t="shared" si="55"/>
        <v>1344.2738112384329</v>
      </c>
      <c r="BD65" s="374">
        <f t="shared" si="55"/>
        <v>1261.0765191097692</v>
      </c>
      <c r="BE65" s="374">
        <f t="shared" si="55"/>
        <v>1182.7974053836692</v>
      </c>
      <c r="BF65" s="374">
        <f t="shared" si="55"/>
        <v>1108.9961073775708</v>
      </c>
      <c r="BG65" s="374">
        <f t="shared" si="55"/>
        <v>1039.7358954906779</v>
      </c>
      <c r="BH65" s="374">
        <f t="shared" si="55"/>
        <v>974.53090667969809</v>
      </c>
      <c r="BI65" s="374">
        <f t="shared" si="55"/>
        <v>913.23337205232895</v>
      </c>
      <c r="BJ65" s="374">
        <f t="shared" si="55"/>
        <v>855.62747231049423</v>
      </c>
      <c r="BK65" s="374">
        <f t="shared" si="55"/>
        <v>801.50652881201631</v>
      </c>
      <c r="BL65" s="374">
        <f t="shared" si="55"/>
        <v>750.67353758765614</v>
      </c>
      <c r="BM65" s="374">
        <f t="shared" si="55"/>
        <v>702.9411436437349</v>
      </c>
      <c r="BN65" s="374">
        <f t="shared" ref="BN65:CB65" si="56">+BN64*BN38*BN13</f>
        <v>658.13141520543536</v>
      </c>
      <c r="BO65" s="374">
        <f t="shared" si="56"/>
        <v>616.07553941389062</v>
      </c>
      <c r="BP65" s="374">
        <f t="shared" si="56"/>
        <v>576.61348536649314</v>
      </c>
      <c r="BQ65" s="374">
        <f t="shared" si="56"/>
        <v>539.59365421951952</v>
      </c>
      <c r="BR65" s="374">
        <f t="shared" si="56"/>
        <v>504.87252603975446</v>
      </c>
      <c r="BS65" s="374">
        <f t="shared" si="56"/>
        <v>472.31430872281783</v>
      </c>
      <c r="BT65" s="374">
        <f t="shared" si="56"/>
        <v>441.7905921420047</v>
      </c>
      <c r="BU65" s="374">
        <f t="shared" si="56"/>
        <v>413.18000951817777</v>
      </c>
      <c r="BV65" s="374">
        <f t="shared" si="56"/>
        <v>386.36790731205582</v>
      </c>
      <c r="BW65" s="374">
        <f t="shared" si="56"/>
        <v>361.24602450968069</v>
      </c>
      <c r="BX65" s="374">
        <f t="shared" si="56"/>
        <v>337.71218188724413</v>
      </c>
      <c r="BY65" s="374">
        <f t="shared" si="56"/>
        <v>315.66998164281796</v>
      </c>
      <c r="BZ65" s="374">
        <f t="shared" si="56"/>
        <v>295.02851763669656</v>
      </c>
      <c r="CA65" s="374">
        <f t="shared" si="56"/>
        <v>275.70209637026869</v>
      </c>
      <c r="CB65" s="374">
        <f t="shared" si="56"/>
        <v>257.60996874468924</v>
      </c>
      <c r="CC65" s="374">
        <f>+CC64*CC38*CC13</f>
        <v>240.67607256871997</v>
      </c>
      <c r="CD65" s="374">
        <f>+CD64*CD38*CD13</f>
        <v>224.828785725964</v>
      </c>
    </row>
    <row r="66" spans="1:82" ht="17.399999999999999" customHeight="1" x14ac:dyDescent="0.25">
      <c r="A66" s="96" t="s">
        <v>426</v>
      </c>
      <c r="B66" s="204">
        <f>SUM(B65:CD65)*5*B34+B35</f>
        <v>6647.0078385918441</v>
      </c>
      <c r="C66" s="205">
        <v>6647.0075221321658</v>
      </c>
      <c r="D66" s="362">
        <f>+B66-C66</f>
        <v>3.1645967828808352E-4</v>
      </c>
      <c r="E66" s="175"/>
      <c r="F66" s="124" t="s">
        <v>207</v>
      </c>
      <c r="G66" s="195">
        <f>+B170</f>
        <v>6647.1152140550003</v>
      </c>
      <c r="H66" s="143">
        <f>+B66-G66</f>
        <v>-0.10737546315613145</v>
      </c>
      <c r="J66" s="143"/>
      <c r="K66" s="143"/>
      <c r="L66" s="143"/>
      <c r="M66" s="143"/>
      <c r="N66" s="143"/>
      <c r="O66" s="143"/>
      <c r="P66" s="143"/>
      <c r="Q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 t="e">
        <f t="shared" ref="AC66:BL66" si="57">+AC65/AC59</f>
        <v>#DIV/0!</v>
      </c>
      <c r="AD66" s="143" t="e">
        <f t="shared" si="57"/>
        <v>#DIV/0!</v>
      </c>
      <c r="AE66" s="143" t="e">
        <f t="shared" si="57"/>
        <v>#DIV/0!</v>
      </c>
      <c r="AF66" s="143" t="e">
        <f t="shared" si="57"/>
        <v>#DIV/0!</v>
      </c>
      <c r="AG66" s="143" t="e">
        <f t="shared" si="57"/>
        <v>#DIV/0!</v>
      </c>
      <c r="AH66" s="143" t="e">
        <f t="shared" si="57"/>
        <v>#DIV/0!</v>
      </c>
      <c r="AI66" s="143" t="e">
        <f t="shared" si="57"/>
        <v>#DIV/0!</v>
      </c>
      <c r="AJ66" s="143" t="e">
        <f t="shared" si="57"/>
        <v>#DIV/0!</v>
      </c>
      <c r="AK66" s="143" t="e">
        <f t="shared" si="57"/>
        <v>#DIV/0!</v>
      </c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 t="e">
        <f t="shared" si="57"/>
        <v>#DIV/0!</v>
      </c>
      <c r="BH66" s="143" t="e">
        <f t="shared" si="57"/>
        <v>#DIV/0!</v>
      </c>
      <c r="BI66" s="143" t="e">
        <f t="shared" si="57"/>
        <v>#DIV/0!</v>
      </c>
      <c r="BJ66" s="143" t="e">
        <f t="shared" si="57"/>
        <v>#DIV/0!</v>
      </c>
      <c r="BK66" s="143" t="e">
        <f t="shared" si="57"/>
        <v>#DIV/0!</v>
      </c>
      <c r="BL66" s="143" t="e">
        <f t="shared" si="57"/>
        <v>#DIV/0!</v>
      </c>
      <c r="BM66" s="143"/>
      <c r="BN66" s="143"/>
      <c r="BO66" s="143"/>
      <c r="BP66" s="143"/>
      <c r="BQ66" s="143"/>
      <c r="BR66" s="143"/>
      <c r="BS66" s="143"/>
      <c r="BT66" s="143"/>
      <c r="BU66" s="143"/>
      <c r="BV66" s="143"/>
      <c r="BW66" s="143"/>
      <c r="BX66" s="143"/>
      <c r="BY66" s="143"/>
      <c r="BZ66" s="143"/>
      <c r="CA66" s="143"/>
      <c r="CB66" s="143"/>
      <c r="CC66" s="143"/>
      <c r="CD66" s="143"/>
    </row>
    <row r="67" spans="1:82" s="208" customFormat="1" ht="17.399999999999999" customHeight="1" thickBot="1" x14ac:dyDescent="0.3">
      <c r="A67" s="120" t="s">
        <v>460</v>
      </c>
      <c r="B67" s="206"/>
      <c r="C67" s="207"/>
      <c r="D67" s="175"/>
      <c r="E67" s="175"/>
      <c r="F67" s="175"/>
      <c r="G67" s="175"/>
      <c r="H67" s="175"/>
      <c r="I67" s="207"/>
      <c r="J67" s="207"/>
      <c r="K67" s="207"/>
      <c r="L67" s="207"/>
      <c r="M67" s="207"/>
      <c r="N67" s="207"/>
      <c r="O67" s="207"/>
      <c r="P67" s="207"/>
      <c r="Q67" s="207"/>
      <c r="R67" s="329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</row>
    <row r="68" spans="1:82" s="209" customFormat="1" ht="17.399999999999999" customHeight="1" thickTop="1" x14ac:dyDescent="0.25">
      <c r="A68" s="121" t="s">
        <v>195</v>
      </c>
      <c r="B68" s="209">
        <v>2020</v>
      </c>
      <c r="C68" s="209">
        <v>2025</v>
      </c>
      <c r="D68" s="346">
        <v>2030</v>
      </c>
      <c r="E68" s="346">
        <v>2035</v>
      </c>
      <c r="F68" s="346">
        <v>2040</v>
      </c>
      <c r="G68" s="346">
        <v>2045</v>
      </c>
      <c r="H68" s="346">
        <v>2050</v>
      </c>
      <c r="I68" s="209">
        <v>2055</v>
      </c>
      <c r="J68" s="209">
        <v>2060</v>
      </c>
      <c r="K68" s="209">
        <v>2065</v>
      </c>
      <c r="L68" s="209">
        <v>2070</v>
      </c>
      <c r="M68" s="209">
        <v>2075</v>
      </c>
      <c r="N68" s="209">
        <v>2080</v>
      </c>
      <c r="O68" s="209">
        <v>2085</v>
      </c>
      <c r="P68" s="209">
        <v>2090</v>
      </c>
      <c r="Q68" s="209">
        <v>2095</v>
      </c>
      <c r="R68" s="330">
        <v>2100</v>
      </c>
      <c r="S68" s="209">
        <v>2105</v>
      </c>
      <c r="T68" s="209">
        <v>2110</v>
      </c>
      <c r="U68" s="209">
        <v>2115</v>
      </c>
      <c r="V68" s="209">
        <v>2120</v>
      </c>
      <c r="W68" s="209">
        <v>2125</v>
      </c>
      <c r="X68" s="209">
        <v>2130</v>
      </c>
      <c r="Y68" s="209">
        <v>2135</v>
      </c>
      <c r="Z68" s="209">
        <v>2140</v>
      </c>
      <c r="AA68" s="209">
        <v>2145</v>
      </c>
      <c r="AB68" s="209">
        <v>2150</v>
      </c>
      <c r="AC68" s="209">
        <v>2155</v>
      </c>
      <c r="AD68" s="209">
        <v>2160</v>
      </c>
      <c r="AE68" s="209">
        <v>2165</v>
      </c>
      <c r="AF68" s="209">
        <v>2170</v>
      </c>
      <c r="AG68" s="209">
        <v>2175</v>
      </c>
      <c r="AH68" s="209">
        <v>2180</v>
      </c>
      <c r="AI68" s="209">
        <v>2185</v>
      </c>
      <c r="AJ68" s="209">
        <v>2190</v>
      </c>
      <c r="AK68" s="209">
        <v>2195</v>
      </c>
      <c r="AL68" s="209">
        <v>2200</v>
      </c>
      <c r="AM68" s="209">
        <v>2205</v>
      </c>
      <c r="AN68" s="209">
        <v>2210</v>
      </c>
      <c r="AO68" s="209">
        <v>2215</v>
      </c>
      <c r="AP68" s="209">
        <v>2220</v>
      </c>
      <c r="AQ68" s="209">
        <v>2225</v>
      </c>
      <c r="AR68" s="209">
        <v>2230</v>
      </c>
      <c r="AS68" s="209">
        <v>2235</v>
      </c>
      <c r="AT68" s="209">
        <v>2240</v>
      </c>
      <c r="AU68" s="209">
        <v>2245</v>
      </c>
      <c r="AV68" s="209">
        <v>2250</v>
      </c>
      <c r="AW68" s="209">
        <v>2255</v>
      </c>
      <c r="AX68" s="209">
        <v>2260</v>
      </c>
      <c r="AY68" s="209">
        <v>2265</v>
      </c>
      <c r="AZ68" s="209">
        <v>2270</v>
      </c>
      <c r="BA68" s="209">
        <v>2275</v>
      </c>
      <c r="BB68" s="209">
        <v>2280</v>
      </c>
      <c r="BC68" s="209">
        <v>2285</v>
      </c>
      <c r="BD68" s="209">
        <v>2290</v>
      </c>
      <c r="BE68" s="209">
        <v>2295</v>
      </c>
      <c r="BF68" s="209">
        <v>2300</v>
      </c>
      <c r="BG68" s="209">
        <v>2305</v>
      </c>
      <c r="BH68" s="209">
        <v>2310</v>
      </c>
      <c r="BI68" s="209">
        <v>2315</v>
      </c>
      <c r="BJ68" s="209">
        <v>2320</v>
      </c>
      <c r="BK68" s="209">
        <v>2325</v>
      </c>
      <c r="BL68" s="209">
        <v>2330</v>
      </c>
      <c r="BM68" s="209">
        <v>2335</v>
      </c>
      <c r="BN68" s="209">
        <v>2340</v>
      </c>
      <c r="BO68" s="209">
        <v>2345</v>
      </c>
      <c r="BP68" s="209">
        <v>2350</v>
      </c>
      <c r="BQ68" s="209">
        <v>2355</v>
      </c>
      <c r="BR68" s="209">
        <v>2360</v>
      </c>
      <c r="BS68" s="209">
        <v>2365</v>
      </c>
      <c r="BT68" s="209">
        <v>2370</v>
      </c>
      <c r="BU68" s="209">
        <v>2375</v>
      </c>
      <c r="BV68" s="209">
        <v>2380</v>
      </c>
      <c r="BW68" s="209">
        <v>2385</v>
      </c>
      <c r="BX68" s="209">
        <v>2390</v>
      </c>
      <c r="BY68" s="209">
        <v>2395</v>
      </c>
      <c r="BZ68" s="209">
        <v>2400</v>
      </c>
      <c r="CA68" s="209">
        <v>2405</v>
      </c>
      <c r="CB68" s="209">
        <v>2410</v>
      </c>
      <c r="CC68" s="209">
        <v>2415</v>
      </c>
      <c r="CD68" s="209">
        <v>2420</v>
      </c>
    </row>
    <row r="69" spans="1:82" s="211" customFormat="1" ht="17.399999999999999" customHeight="1" x14ac:dyDescent="0.25">
      <c r="A69" s="210" t="s">
        <v>514</v>
      </c>
      <c r="B69" s="211">
        <v>0.25394343860000002</v>
      </c>
      <c r="C69" s="211">
        <v>0.2519844235</v>
      </c>
      <c r="D69" s="211">
        <v>0.25015836279999998</v>
      </c>
      <c r="E69" s="211">
        <v>0.2482978481</v>
      </c>
      <c r="F69" s="211">
        <v>0.24752162050000001</v>
      </c>
      <c r="G69" s="211">
        <v>0.2471908625</v>
      </c>
      <c r="H69" s="211">
        <v>0.2471618213</v>
      </c>
      <c r="I69" s="211">
        <v>0.2476244491</v>
      </c>
      <c r="J69" s="211">
        <v>0.2483861074</v>
      </c>
      <c r="K69" s="211">
        <v>0.2491624362</v>
      </c>
      <c r="L69" s="211">
        <v>0.24943002119999999</v>
      </c>
      <c r="M69" s="211">
        <v>0.2492620109</v>
      </c>
      <c r="N69" s="211">
        <v>0.25074749079999997</v>
      </c>
      <c r="O69" s="211">
        <v>0.25168508480000001</v>
      </c>
      <c r="P69" s="211">
        <v>0.25249005860000001</v>
      </c>
      <c r="Q69" s="211">
        <v>0.25320725979999997</v>
      </c>
      <c r="R69" s="319">
        <v>0.25376202240000001</v>
      </c>
      <c r="S69" s="211">
        <v>0.25522595539999998</v>
      </c>
      <c r="T69" s="211">
        <v>0.2560140836</v>
      </c>
      <c r="U69" s="211">
        <v>0.25704735470000001</v>
      </c>
      <c r="V69" s="211">
        <v>0.2582042879</v>
      </c>
      <c r="W69" s="211">
        <v>0.25960452179999999</v>
      </c>
      <c r="X69" s="211">
        <v>0.26143792570000002</v>
      </c>
      <c r="Y69" s="211">
        <v>0.2625376747</v>
      </c>
      <c r="Z69" s="211">
        <v>0.26338840559999999</v>
      </c>
      <c r="AA69" s="211">
        <v>0.26440934519999998</v>
      </c>
      <c r="AB69" s="211">
        <v>0.26578751820000002</v>
      </c>
      <c r="AC69" s="211">
        <v>0.26707802860000002</v>
      </c>
      <c r="AD69" s="211">
        <v>0.26832398600000001</v>
      </c>
      <c r="AE69" s="211">
        <v>0.26955374069999999</v>
      </c>
      <c r="AF69" s="211">
        <v>0.27077502450000002</v>
      </c>
      <c r="AG69" s="211">
        <v>0.27198708150000001</v>
      </c>
      <c r="AH69" s="211">
        <v>0.27318061539999999</v>
      </c>
      <c r="AI69" s="211">
        <v>0.27433388869999997</v>
      </c>
      <c r="AJ69" s="211">
        <v>0.27540323150000001</v>
      </c>
      <c r="AK69" s="211">
        <v>0.2763039625</v>
      </c>
      <c r="AL69" s="211">
        <v>0.27687405529999998</v>
      </c>
      <c r="AM69" s="211">
        <v>0.28000000000000003</v>
      </c>
      <c r="AN69" s="211">
        <v>0.28000000000000003</v>
      </c>
      <c r="AO69" s="211">
        <v>0.28000000000000003</v>
      </c>
      <c r="AP69" s="211">
        <v>0.28000000000000003</v>
      </c>
      <c r="AQ69" s="211">
        <v>0.28000000000000003</v>
      </c>
      <c r="AR69" s="211">
        <v>0.28000000000000003</v>
      </c>
      <c r="AS69" s="211">
        <v>0.28000000000000003</v>
      </c>
      <c r="AT69" s="211">
        <v>0.28000000000000003</v>
      </c>
      <c r="AU69" s="211">
        <v>0.28000000000000003</v>
      </c>
      <c r="AV69" s="211">
        <v>0.28000000000000003</v>
      </c>
      <c r="AW69" s="211">
        <v>0.28000000000000003</v>
      </c>
      <c r="AX69" s="211">
        <v>0.28000000000000003</v>
      </c>
      <c r="AY69" s="211">
        <v>0.28000000000000003</v>
      </c>
      <c r="AZ69" s="211">
        <v>0.28000000000000003</v>
      </c>
      <c r="BA69" s="211">
        <v>0.28000000000000003</v>
      </c>
      <c r="BB69" s="211">
        <v>0.28000000000000003</v>
      </c>
      <c r="BC69" s="211">
        <v>0.28000000000000003</v>
      </c>
      <c r="BD69" s="211">
        <v>0.28000000000000003</v>
      </c>
      <c r="BE69" s="211">
        <v>0.28000000000000003</v>
      </c>
      <c r="BF69" s="211">
        <v>0.28000000000000003</v>
      </c>
      <c r="BG69" s="211">
        <v>0.28000000000000003</v>
      </c>
      <c r="BH69" s="211">
        <v>0.28000000000000003</v>
      </c>
      <c r="BI69" s="211">
        <v>0.28000000000000003</v>
      </c>
      <c r="BJ69" s="211">
        <v>0.28000000000000003</v>
      </c>
      <c r="BK69" s="211">
        <v>0.28000000000000003</v>
      </c>
      <c r="BL69" s="211">
        <v>0.28000000000000003</v>
      </c>
      <c r="BM69" s="211">
        <v>0.28000000000000003</v>
      </c>
      <c r="BN69" s="211">
        <v>0.28000000000000003</v>
      </c>
      <c r="BO69" s="211">
        <v>0.28000000000000003</v>
      </c>
      <c r="BP69" s="211">
        <v>0.28000000000000003</v>
      </c>
      <c r="BQ69" s="211">
        <v>0.28000000000000003</v>
      </c>
      <c r="BR69" s="211">
        <v>0.28000000000000003</v>
      </c>
      <c r="BS69" s="211">
        <v>0.28000000000000003</v>
      </c>
      <c r="BT69" s="211">
        <v>0.28000000000000003</v>
      </c>
      <c r="BU69" s="211">
        <v>0.28000000000000003</v>
      </c>
      <c r="BV69" s="211">
        <v>0.28000000000000003</v>
      </c>
      <c r="BW69" s="211">
        <v>0.28000000000000003</v>
      </c>
      <c r="BX69" s="211">
        <v>0.28000000000000003</v>
      </c>
      <c r="BY69" s="211">
        <v>0.28000000000000003</v>
      </c>
      <c r="BZ69" s="211">
        <v>0.28000000000000003</v>
      </c>
      <c r="CA69" s="211">
        <v>0.28000000000000003</v>
      </c>
      <c r="CB69" s="211">
        <v>0.28000000000000003</v>
      </c>
      <c r="CC69" s="211">
        <v>0.28000000000000003</v>
      </c>
      <c r="CD69" s="211">
        <v>0.28000000000000003</v>
      </c>
    </row>
    <row r="70" spans="1:82" s="124" customFormat="1" ht="17.399999999999999" customHeight="1" x14ac:dyDescent="0.25">
      <c r="A70" s="212" t="s">
        <v>519</v>
      </c>
      <c r="B70" s="124">
        <f t="shared" ref="B70:AG70" si="58">+B189</f>
        <v>0.25394343860000002</v>
      </c>
      <c r="C70" s="124">
        <f t="shared" si="58"/>
        <v>0.2519844235</v>
      </c>
      <c r="D70" s="124">
        <f t="shared" si="58"/>
        <v>0.25015836279999998</v>
      </c>
      <c r="E70" s="124">
        <f t="shared" si="58"/>
        <v>0.2482978481</v>
      </c>
      <c r="F70" s="124">
        <f t="shared" si="58"/>
        <v>0.24752162050000001</v>
      </c>
      <c r="G70" s="124">
        <f t="shared" si="58"/>
        <v>0.2471908625</v>
      </c>
      <c r="H70" s="124">
        <f t="shared" si="58"/>
        <v>0.2471618213</v>
      </c>
      <c r="I70" s="124">
        <f t="shared" si="58"/>
        <v>0.2476244491</v>
      </c>
      <c r="J70" s="124">
        <f t="shared" si="58"/>
        <v>0.2483861074</v>
      </c>
      <c r="K70" s="124">
        <f t="shared" si="58"/>
        <v>0.2491624362</v>
      </c>
      <c r="L70" s="124">
        <f t="shared" si="58"/>
        <v>0.24943002119999999</v>
      </c>
      <c r="M70" s="124">
        <f t="shared" si="58"/>
        <v>0.2492620109</v>
      </c>
      <c r="N70" s="124">
        <f t="shared" si="58"/>
        <v>0.25074749079999997</v>
      </c>
      <c r="O70" s="124">
        <f t="shared" si="58"/>
        <v>0.25168508480000001</v>
      </c>
      <c r="P70" s="124">
        <f t="shared" si="58"/>
        <v>0.25249005860000001</v>
      </c>
      <c r="Q70" s="124">
        <f t="shared" si="58"/>
        <v>0.25320725979999997</v>
      </c>
      <c r="R70" s="319">
        <f t="shared" si="58"/>
        <v>0.25376202240000001</v>
      </c>
      <c r="S70" s="124">
        <f t="shared" si="58"/>
        <v>0.25522595539999998</v>
      </c>
      <c r="T70" s="124">
        <f t="shared" si="58"/>
        <v>0.2560140836</v>
      </c>
      <c r="U70" s="124">
        <f t="shared" si="58"/>
        <v>0.25704735470000001</v>
      </c>
      <c r="V70" s="124">
        <f t="shared" si="58"/>
        <v>0.2582042879</v>
      </c>
      <c r="W70" s="124">
        <f t="shared" si="58"/>
        <v>0.25960452179999999</v>
      </c>
      <c r="X70" s="124">
        <f t="shared" si="58"/>
        <v>0.26143792570000002</v>
      </c>
      <c r="Y70" s="124">
        <f t="shared" si="58"/>
        <v>0.2625376747</v>
      </c>
      <c r="Z70" s="124">
        <f t="shared" si="58"/>
        <v>0.26338840559999999</v>
      </c>
      <c r="AA70" s="124">
        <f t="shared" si="58"/>
        <v>0.26440934519999998</v>
      </c>
      <c r="AB70" s="124">
        <f t="shared" si="58"/>
        <v>0.26578751820000002</v>
      </c>
      <c r="AC70" s="124">
        <f t="shared" si="58"/>
        <v>0.26707802860000002</v>
      </c>
      <c r="AD70" s="124">
        <f t="shared" si="58"/>
        <v>0.26832398600000001</v>
      </c>
      <c r="AE70" s="124">
        <f t="shared" si="58"/>
        <v>0.26955374069999999</v>
      </c>
      <c r="AF70" s="124">
        <f t="shared" si="58"/>
        <v>0.27077502450000002</v>
      </c>
      <c r="AG70" s="124">
        <f t="shared" si="58"/>
        <v>0.27198708150000001</v>
      </c>
      <c r="AH70" s="124">
        <f t="shared" ref="AH70:BM70" si="59">+AH189</f>
        <v>0.27318061539999999</v>
      </c>
      <c r="AI70" s="124">
        <f t="shared" si="59"/>
        <v>0.27433388869999997</v>
      </c>
      <c r="AJ70" s="124">
        <f t="shared" si="59"/>
        <v>0.27540323150000001</v>
      </c>
      <c r="AK70" s="124">
        <f t="shared" si="59"/>
        <v>0.2763039625</v>
      </c>
      <c r="AL70" s="124">
        <f t="shared" si="59"/>
        <v>0.27687405529999998</v>
      </c>
      <c r="AM70" s="124">
        <f t="shared" si="59"/>
        <v>0.28000000000000003</v>
      </c>
      <c r="AN70" s="124">
        <f t="shared" si="59"/>
        <v>0.28000000000000003</v>
      </c>
      <c r="AO70" s="124">
        <f t="shared" si="59"/>
        <v>0.28000000000000003</v>
      </c>
      <c r="AP70" s="124">
        <f t="shared" si="59"/>
        <v>0.28000000000000003</v>
      </c>
      <c r="AQ70" s="124">
        <f t="shared" si="59"/>
        <v>0.28000000000000003</v>
      </c>
      <c r="AR70" s="124">
        <f t="shared" si="59"/>
        <v>0.28000000000000003</v>
      </c>
      <c r="AS70" s="124">
        <f t="shared" si="59"/>
        <v>0.28000000000000003</v>
      </c>
      <c r="AT70" s="124">
        <f t="shared" si="59"/>
        <v>0.28000000000000003</v>
      </c>
      <c r="AU70" s="124">
        <f t="shared" si="59"/>
        <v>0.28000000000000003</v>
      </c>
      <c r="AV70" s="124">
        <f t="shared" si="59"/>
        <v>0.28000000000000003</v>
      </c>
      <c r="AW70" s="124">
        <f t="shared" si="59"/>
        <v>0.28000000000000003</v>
      </c>
      <c r="AX70" s="124">
        <f t="shared" si="59"/>
        <v>0.28000000000000003</v>
      </c>
      <c r="AY70" s="124">
        <f t="shared" si="59"/>
        <v>0.28000000000000003</v>
      </c>
      <c r="AZ70" s="124">
        <f t="shared" si="59"/>
        <v>0.28000000000000003</v>
      </c>
      <c r="BA70" s="124">
        <f t="shared" si="59"/>
        <v>0.28000000000000003</v>
      </c>
      <c r="BB70" s="124">
        <f t="shared" si="59"/>
        <v>0.28000000000000003</v>
      </c>
      <c r="BC70" s="124">
        <f t="shared" si="59"/>
        <v>0.28000000000000003</v>
      </c>
      <c r="BD70" s="124">
        <f t="shared" si="59"/>
        <v>0.28000000000000003</v>
      </c>
      <c r="BE70" s="124">
        <f t="shared" si="59"/>
        <v>0.28000000000000003</v>
      </c>
      <c r="BF70" s="124">
        <f t="shared" si="59"/>
        <v>0.28000000000000003</v>
      </c>
      <c r="BG70" s="124">
        <f t="shared" si="59"/>
        <v>0.28000000000000003</v>
      </c>
      <c r="BH70" s="124">
        <f t="shared" si="59"/>
        <v>0.28000000000000003</v>
      </c>
      <c r="BI70" s="124">
        <f t="shared" si="59"/>
        <v>0.28000000000000003</v>
      </c>
      <c r="BJ70" s="124">
        <f t="shared" si="59"/>
        <v>0.28000000000000003</v>
      </c>
      <c r="BK70" s="124">
        <f t="shared" si="59"/>
        <v>0.28000000000000003</v>
      </c>
      <c r="BL70" s="124">
        <f t="shared" si="59"/>
        <v>0.28000000000000003</v>
      </c>
      <c r="BM70" s="124">
        <f t="shared" si="59"/>
        <v>0.28000000000000003</v>
      </c>
      <c r="BN70" s="124">
        <f t="shared" ref="BN70:CB70" si="60">+BN189</f>
        <v>0.28000000000000003</v>
      </c>
      <c r="BO70" s="124">
        <f t="shared" si="60"/>
        <v>0.28000000000000003</v>
      </c>
      <c r="BP70" s="124">
        <f t="shared" si="60"/>
        <v>0.28000000000000003</v>
      </c>
      <c r="BQ70" s="124">
        <f t="shared" si="60"/>
        <v>0.28000000000000003</v>
      </c>
      <c r="BR70" s="124">
        <f t="shared" si="60"/>
        <v>0.28000000000000003</v>
      </c>
      <c r="BS70" s="124">
        <f t="shared" si="60"/>
        <v>0.28000000000000003</v>
      </c>
      <c r="BT70" s="124">
        <f t="shared" si="60"/>
        <v>0.28000000000000003</v>
      </c>
      <c r="BU70" s="124">
        <f t="shared" si="60"/>
        <v>0.28000000000000003</v>
      </c>
      <c r="BV70" s="124">
        <f t="shared" si="60"/>
        <v>0.28000000000000003</v>
      </c>
      <c r="BW70" s="124">
        <f t="shared" si="60"/>
        <v>0.28000000000000003</v>
      </c>
      <c r="BX70" s="124">
        <f t="shared" si="60"/>
        <v>0.28000000000000003</v>
      </c>
      <c r="BY70" s="124">
        <f t="shared" si="60"/>
        <v>0.28000000000000003</v>
      </c>
      <c r="BZ70" s="124">
        <f t="shared" si="60"/>
        <v>0.28000000000000003</v>
      </c>
      <c r="CA70" s="124">
        <f t="shared" si="60"/>
        <v>0.28000000000000003</v>
      </c>
      <c r="CB70" s="124">
        <f t="shared" si="60"/>
        <v>0.28000000000000003</v>
      </c>
      <c r="CC70" s="124">
        <f>+CC189</f>
        <v>0.28000000000000003</v>
      </c>
      <c r="CD70" s="124">
        <f>+CD189</f>
        <v>0.28000000000000003</v>
      </c>
    </row>
    <row r="71" spans="1:82" s="124" customFormat="1" ht="17.399999999999999" customHeight="1" x14ac:dyDescent="0.25">
      <c r="A71" s="122" t="s">
        <v>472</v>
      </c>
      <c r="B71" s="123">
        <v>0.05</v>
      </c>
      <c r="C71" s="123">
        <v>0.1</v>
      </c>
      <c r="D71" s="123">
        <v>0.24</v>
      </c>
      <c r="E71" s="123">
        <v>0.36</v>
      </c>
      <c r="F71" s="123">
        <v>0.41800984489999998</v>
      </c>
      <c r="G71" s="123">
        <v>0.48063610330000001</v>
      </c>
      <c r="H71" s="123">
        <v>0.55286949590000001</v>
      </c>
      <c r="I71" s="123">
        <v>0.61860000000000004</v>
      </c>
      <c r="J71" s="124">
        <v>0.69261820439999999</v>
      </c>
      <c r="K71" s="124">
        <v>0.77540091529999999</v>
      </c>
      <c r="L71" s="124">
        <v>0.86400554500000004</v>
      </c>
      <c r="M71" s="124">
        <v>0.93529836570000002</v>
      </c>
      <c r="N71" s="124">
        <v>0.94041091779999997</v>
      </c>
      <c r="O71" s="124">
        <v>0.95483667839999997</v>
      </c>
      <c r="P71" s="124">
        <v>0.96801245430000005</v>
      </c>
      <c r="Q71" s="124">
        <v>0.97880296180000004</v>
      </c>
      <c r="R71" s="319">
        <v>0.9878740802</v>
      </c>
      <c r="S71" s="124">
        <v>0.9668053445</v>
      </c>
      <c r="T71" s="124">
        <v>0.97609399900000005</v>
      </c>
      <c r="U71" s="124">
        <v>0.97973384519999995</v>
      </c>
      <c r="V71" s="124">
        <v>0.98389791100000001</v>
      </c>
      <c r="W71" s="124">
        <v>0.98736979840000005</v>
      </c>
      <c r="X71" s="124">
        <v>0.99035124799999996</v>
      </c>
      <c r="Y71" s="124">
        <v>1.0333685493</v>
      </c>
      <c r="Z71" s="124">
        <v>1.0773957607</v>
      </c>
      <c r="AA71" s="124">
        <v>1.1000000000000001</v>
      </c>
      <c r="AB71" s="124">
        <v>1.1000000000000001</v>
      </c>
      <c r="AC71" s="124">
        <v>1.1000000000000001</v>
      </c>
      <c r="AD71" s="124">
        <v>1.1000000000000001</v>
      </c>
      <c r="AE71" s="124">
        <v>1.1000000000000001</v>
      </c>
      <c r="AF71" s="124">
        <v>1.1000000000000001</v>
      </c>
      <c r="AG71" s="124">
        <v>1.1000000000000001</v>
      </c>
      <c r="AH71" s="124">
        <v>1.1000000000000001</v>
      </c>
      <c r="AI71" s="124">
        <v>1.1000000000000001</v>
      </c>
      <c r="AJ71" s="124">
        <v>1.1000000000000001</v>
      </c>
      <c r="AK71" s="124">
        <v>1.1000000000000001</v>
      </c>
      <c r="AL71" s="124">
        <v>1.1000000000000001</v>
      </c>
      <c r="AM71" s="124">
        <v>1.05</v>
      </c>
      <c r="AN71" s="124">
        <v>1.05</v>
      </c>
      <c r="AO71" s="124">
        <v>1.05</v>
      </c>
      <c r="AP71" s="124">
        <v>1.05</v>
      </c>
      <c r="AQ71" s="124">
        <v>1.05</v>
      </c>
      <c r="AR71" s="124">
        <v>1.05</v>
      </c>
      <c r="AS71" s="124">
        <v>1.05</v>
      </c>
      <c r="AT71" s="124">
        <v>1.05</v>
      </c>
      <c r="AU71" s="124">
        <v>1.05</v>
      </c>
      <c r="AV71" s="124">
        <v>1.05</v>
      </c>
      <c r="AW71" s="124">
        <v>1.05</v>
      </c>
      <c r="AX71" s="124">
        <v>1.05</v>
      </c>
      <c r="AY71" s="124">
        <v>1.05</v>
      </c>
      <c r="AZ71" s="124">
        <v>1.05</v>
      </c>
      <c r="BA71" s="124">
        <v>1.0399072947000001</v>
      </c>
      <c r="BB71" s="124">
        <v>1.012253691</v>
      </c>
      <c r="BC71" s="124">
        <v>1.0136359770000001</v>
      </c>
      <c r="BD71" s="124">
        <v>1.0108501661</v>
      </c>
      <c r="BE71" s="124">
        <v>0.99398280309999998</v>
      </c>
      <c r="BF71" s="124">
        <v>1.0219527877000001</v>
      </c>
      <c r="BG71" s="124">
        <v>1</v>
      </c>
      <c r="BH71" s="124">
        <v>1</v>
      </c>
      <c r="BI71" s="124">
        <v>1</v>
      </c>
      <c r="BJ71" s="124">
        <v>1</v>
      </c>
      <c r="BK71" s="124">
        <v>1</v>
      </c>
      <c r="BL71" s="124">
        <v>1</v>
      </c>
      <c r="BM71" s="124">
        <v>1</v>
      </c>
      <c r="BN71" s="124">
        <v>1</v>
      </c>
      <c r="BO71" s="124">
        <v>1</v>
      </c>
      <c r="BP71" s="124">
        <v>1</v>
      </c>
      <c r="BQ71" s="124">
        <v>1</v>
      </c>
      <c r="BR71" s="124">
        <v>1</v>
      </c>
      <c r="BS71" s="124">
        <v>1</v>
      </c>
      <c r="BT71" s="124">
        <v>1</v>
      </c>
      <c r="BU71" s="124">
        <v>1</v>
      </c>
      <c r="BV71" s="124">
        <v>1</v>
      </c>
      <c r="BW71" s="124">
        <v>1</v>
      </c>
      <c r="BX71" s="124">
        <v>1</v>
      </c>
      <c r="BY71" s="124">
        <v>1</v>
      </c>
      <c r="BZ71" s="124">
        <v>1</v>
      </c>
      <c r="CA71" s="124">
        <v>1</v>
      </c>
      <c r="CB71" s="124">
        <v>1</v>
      </c>
      <c r="CC71" s="124">
        <v>1</v>
      </c>
      <c r="CD71" s="124">
        <v>1</v>
      </c>
    </row>
    <row r="72" spans="1:82" s="123" customFormat="1" ht="17.399999999999999" customHeight="1" x14ac:dyDescent="0.25">
      <c r="A72" s="122" t="s">
        <v>447</v>
      </c>
      <c r="B72" s="123">
        <f t="shared" ref="B71:AG72" si="61">+B180</f>
        <v>0.05</v>
      </c>
      <c r="C72" s="123">
        <f t="shared" si="61"/>
        <v>0.1</v>
      </c>
      <c r="D72" s="123">
        <f t="shared" si="61"/>
        <v>0.24</v>
      </c>
      <c r="E72" s="123">
        <f t="shared" si="61"/>
        <v>0.36</v>
      </c>
      <c r="F72" s="123">
        <f t="shared" si="61"/>
        <v>0.41800984489999998</v>
      </c>
      <c r="G72" s="123">
        <f t="shared" si="61"/>
        <v>0.48063610330000001</v>
      </c>
      <c r="H72" s="123">
        <f t="shared" si="61"/>
        <v>0.55286949590000001</v>
      </c>
      <c r="I72" s="123">
        <f t="shared" si="61"/>
        <v>0.61863153989999997</v>
      </c>
      <c r="J72" s="123">
        <f t="shared" si="61"/>
        <v>0.69261820439999999</v>
      </c>
      <c r="K72" s="123">
        <f t="shared" si="61"/>
        <v>0.77540091529999999</v>
      </c>
      <c r="L72" s="123">
        <f t="shared" si="61"/>
        <v>0.86400554500000004</v>
      </c>
      <c r="M72" s="123">
        <f t="shared" si="61"/>
        <v>0.93529836570000002</v>
      </c>
      <c r="N72" s="123">
        <f t="shared" si="61"/>
        <v>0.94041091779999997</v>
      </c>
      <c r="O72" s="123">
        <f t="shared" si="61"/>
        <v>0.95483667839999997</v>
      </c>
      <c r="P72" s="123">
        <f t="shared" si="61"/>
        <v>0.96801245430000005</v>
      </c>
      <c r="Q72" s="123">
        <f t="shared" si="61"/>
        <v>0.97880296180000004</v>
      </c>
      <c r="R72" s="331">
        <f t="shared" si="61"/>
        <v>0.9878740802</v>
      </c>
      <c r="S72" s="123">
        <f t="shared" si="61"/>
        <v>0.9668053445</v>
      </c>
      <c r="T72" s="123">
        <f t="shared" si="61"/>
        <v>0.97609399900000005</v>
      </c>
      <c r="U72" s="123">
        <f t="shared" si="61"/>
        <v>0.97973384519999995</v>
      </c>
      <c r="V72" s="123">
        <f t="shared" si="61"/>
        <v>0.98389791100000001</v>
      </c>
      <c r="W72" s="123">
        <f t="shared" si="61"/>
        <v>0.98736979840000005</v>
      </c>
      <c r="X72" s="123">
        <f t="shared" si="61"/>
        <v>0.99035124799999996</v>
      </c>
      <c r="Y72" s="123">
        <f t="shared" si="61"/>
        <v>1.0333685493</v>
      </c>
      <c r="Z72" s="123">
        <f t="shared" si="61"/>
        <v>1.0773957607</v>
      </c>
      <c r="AA72" s="123">
        <f t="shared" si="61"/>
        <v>1.1000000000000001</v>
      </c>
      <c r="AB72" s="123">
        <f t="shared" si="61"/>
        <v>1.1000000000000001</v>
      </c>
      <c r="AC72" s="123">
        <f t="shared" si="61"/>
        <v>1.1000000000000001</v>
      </c>
      <c r="AD72" s="123">
        <f t="shared" si="61"/>
        <v>1.1000000000000001</v>
      </c>
      <c r="AE72" s="123">
        <f t="shared" si="61"/>
        <v>1.1000000000000001</v>
      </c>
      <c r="AF72" s="123">
        <f t="shared" si="61"/>
        <v>1.1000000000000001</v>
      </c>
      <c r="AG72" s="123">
        <f t="shared" si="61"/>
        <v>1.1000000000000001</v>
      </c>
      <c r="AH72" s="123">
        <f t="shared" ref="AH72:BM72" si="62">+AH180</f>
        <v>1.1000000000000001</v>
      </c>
      <c r="AI72" s="123">
        <f t="shared" si="62"/>
        <v>1.1000000000000001</v>
      </c>
      <c r="AJ72" s="123">
        <f t="shared" si="62"/>
        <v>1.1000000000000001</v>
      </c>
      <c r="AK72" s="123">
        <f t="shared" si="62"/>
        <v>1.1000000000000001</v>
      </c>
      <c r="AL72" s="123">
        <f t="shared" si="62"/>
        <v>1.1000000000000001</v>
      </c>
      <c r="AM72" s="123">
        <f t="shared" si="62"/>
        <v>1.05</v>
      </c>
      <c r="AN72" s="123">
        <f t="shared" si="62"/>
        <v>1.05</v>
      </c>
      <c r="AO72" s="123">
        <f t="shared" si="62"/>
        <v>1.05</v>
      </c>
      <c r="AP72" s="123">
        <f t="shared" si="62"/>
        <v>1.05</v>
      </c>
      <c r="AQ72" s="123">
        <f t="shared" si="62"/>
        <v>1.05</v>
      </c>
      <c r="AR72" s="123">
        <f t="shared" si="62"/>
        <v>1.05</v>
      </c>
      <c r="AS72" s="123">
        <f t="shared" si="62"/>
        <v>1.05</v>
      </c>
      <c r="AT72" s="123">
        <f t="shared" si="62"/>
        <v>1.05</v>
      </c>
      <c r="AU72" s="123">
        <f t="shared" si="62"/>
        <v>1.05</v>
      </c>
      <c r="AV72" s="123">
        <f t="shared" si="62"/>
        <v>1.05</v>
      </c>
      <c r="AW72" s="123">
        <f t="shared" si="62"/>
        <v>1.05</v>
      </c>
      <c r="AX72" s="123">
        <f t="shared" si="62"/>
        <v>1.05</v>
      </c>
      <c r="AY72" s="123">
        <f t="shared" si="62"/>
        <v>1.05</v>
      </c>
      <c r="AZ72" s="123">
        <f t="shared" si="62"/>
        <v>1.05</v>
      </c>
      <c r="BA72" s="123">
        <f t="shared" si="62"/>
        <v>1.0399072947000001</v>
      </c>
      <c r="BB72" s="123">
        <f t="shared" si="62"/>
        <v>1.012253691</v>
      </c>
      <c r="BC72" s="123">
        <f t="shared" si="62"/>
        <v>1.0136359770000001</v>
      </c>
      <c r="BD72" s="123">
        <f t="shared" si="62"/>
        <v>1.0108501661</v>
      </c>
      <c r="BE72" s="123">
        <f t="shared" si="62"/>
        <v>0.99398280309999998</v>
      </c>
      <c r="BF72" s="123">
        <f t="shared" si="62"/>
        <v>1.0219527877000001</v>
      </c>
      <c r="BG72" s="123">
        <f t="shared" si="62"/>
        <v>1</v>
      </c>
      <c r="BH72" s="123">
        <f t="shared" si="62"/>
        <v>1</v>
      </c>
      <c r="BI72" s="123">
        <f t="shared" si="62"/>
        <v>1</v>
      </c>
      <c r="BJ72" s="123">
        <f t="shared" si="62"/>
        <v>1</v>
      </c>
      <c r="BK72" s="123">
        <f t="shared" si="62"/>
        <v>1</v>
      </c>
      <c r="BL72" s="123">
        <f t="shared" si="62"/>
        <v>1</v>
      </c>
      <c r="BM72" s="123">
        <f t="shared" si="62"/>
        <v>1</v>
      </c>
      <c r="BN72" s="123">
        <f t="shared" ref="BN72:CB72" si="63">+BN180</f>
        <v>1</v>
      </c>
      <c r="BO72" s="123">
        <f t="shared" si="63"/>
        <v>1</v>
      </c>
      <c r="BP72" s="123">
        <f t="shared" si="63"/>
        <v>1</v>
      </c>
      <c r="BQ72" s="123">
        <f t="shared" si="63"/>
        <v>1</v>
      </c>
      <c r="BR72" s="123">
        <f t="shared" si="63"/>
        <v>1</v>
      </c>
      <c r="BS72" s="123">
        <f t="shared" si="63"/>
        <v>1</v>
      </c>
      <c r="BT72" s="123">
        <f t="shared" si="63"/>
        <v>1</v>
      </c>
      <c r="BU72" s="123">
        <f t="shared" si="63"/>
        <v>1</v>
      </c>
      <c r="BV72" s="123">
        <f t="shared" si="63"/>
        <v>1</v>
      </c>
      <c r="BW72" s="123">
        <f t="shared" si="63"/>
        <v>1</v>
      </c>
      <c r="BX72" s="123">
        <f t="shared" si="63"/>
        <v>1</v>
      </c>
      <c r="BY72" s="123">
        <f t="shared" si="63"/>
        <v>1</v>
      </c>
      <c r="BZ72" s="123">
        <f t="shared" si="63"/>
        <v>1</v>
      </c>
      <c r="CA72" s="123">
        <f t="shared" si="63"/>
        <v>1</v>
      </c>
      <c r="CB72" s="123">
        <f t="shared" si="63"/>
        <v>1</v>
      </c>
      <c r="CC72" s="123">
        <f>+CC180</f>
        <v>1</v>
      </c>
      <c r="CD72" s="123">
        <f>+CD180</f>
        <v>1</v>
      </c>
    </row>
    <row r="73" spans="1:82" s="126" customFormat="1" ht="17.399999999999999" customHeight="1" x14ac:dyDescent="0.25">
      <c r="A73" s="125" t="s">
        <v>517</v>
      </c>
      <c r="B73" s="126">
        <f t="shared" ref="B73:BM73" si="64">+B25*B71^($B$27-1)</f>
        <v>5.7603328700505134</v>
      </c>
      <c r="C73" s="126">
        <f t="shared" si="64"/>
        <v>16.610429012740575</v>
      </c>
      <c r="D73" s="126">
        <f t="shared" si="64"/>
        <v>64.121564797042922</v>
      </c>
      <c r="E73" s="126">
        <f t="shared" si="64"/>
        <v>116.69047362169719</v>
      </c>
      <c r="F73" s="126">
        <f t="shared" si="64"/>
        <v>140.9727246850573</v>
      </c>
      <c r="G73" s="126">
        <f t="shared" si="64"/>
        <v>167.65950405285881</v>
      </c>
      <c r="H73" s="126">
        <f t="shared" si="64"/>
        <v>199.52780966872785</v>
      </c>
      <c r="I73" s="126">
        <f t="shared" si="64"/>
        <v>237.624721951651</v>
      </c>
      <c r="J73" s="126">
        <f t="shared" si="64"/>
        <v>283.30518803178552</v>
      </c>
      <c r="K73" s="126">
        <f t="shared" si="64"/>
        <v>337.70299066938725</v>
      </c>
      <c r="L73" s="126">
        <f t="shared" si="64"/>
        <v>399.52852038737842</v>
      </c>
      <c r="M73" s="126">
        <f t="shared" si="64"/>
        <v>451.30500277653096</v>
      </c>
      <c r="N73" s="126">
        <f t="shared" si="64"/>
        <v>452.98795532128315</v>
      </c>
      <c r="O73" s="126">
        <f t="shared" si="64"/>
        <v>461.8420492334547</v>
      </c>
      <c r="P73" s="126">
        <f t="shared" si="64"/>
        <v>469.7263914884681</v>
      </c>
      <c r="Q73" s="126">
        <f t="shared" si="64"/>
        <v>475.74739296307649</v>
      </c>
      <c r="R73" s="331">
        <f t="shared" si="64"/>
        <v>480.41333070025115</v>
      </c>
      <c r="S73" s="126">
        <f t="shared" si="64"/>
        <v>461.81017833350592</v>
      </c>
      <c r="T73" s="126">
        <f t="shared" si="64"/>
        <v>466.59081846019342</v>
      </c>
      <c r="U73" s="126">
        <f t="shared" si="64"/>
        <v>467.03676080059444</v>
      </c>
      <c r="V73" s="126">
        <f t="shared" si="64"/>
        <v>467.87159218199787</v>
      </c>
      <c r="W73" s="126">
        <f t="shared" si="64"/>
        <v>468.16924992075525</v>
      </c>
      <c r="X73" s="126">
        <f t="shared" si="64"/>
        <v>468.08688769489771</v>
      </c>
      <c r="Y73" s="126">
        <f t="shared" si="64"/>
        <v>498.54065672459677</v>
      </c>
      <c r="Z73" s="126">
        <f t="shared" si="64"/>
        <v>530.29941186083408</v>
      </c>
      <c r="AA73" s="126">
        <f t="shared" si="64"/>
        <v>545.47838939686858</v>
      </c>
      <c r="AB73" s="126">
        <f t="shared" si="64"/>
        <v>542.75780457980954</v>
      </c>
      <c r="AC73" s="126">
        <f t="shared" si="64"/>
        <v>540.05078873613365</v>
      </c>
      <c r="AD73" s="126">
        <f t="shared" si="64"/>
        <v>537.35727419030388</v>
      </c>
      <c r="AE73" s="126">
        <f t="shared" si="64"/>
        <v>534.67719360431624</v>
      </c>
      <c r="AF73" s="126">
        <f t="shared" si="64"/>
        <v>532.01047997601654</v>
      </c>
      <c r="AG73" s="126">
        <f t="shared" si="64"/>
        <v>529.35706663742508</v>
      </c>
      <c r="AH73" s="126">
        <f t="shared" si="64"/>
        <v>526.71688725307035</v>
      </c>
      <c r="AI73" s="126">
        <f t="shared" si="64"/>
        <v>524.08987581833003</v>
      </c>
      <c r="AJ73" s="126">
        <f t="shared" si="64"/>
        <v>521.47596665778156</v>
      </c>
      <c r="AK73" s="126">
        <f t="shared" si="64"/>
        <v>518.87509442355974</v>
      </c>
      <c r="AL73" s="126">
        <f t="shared" si="64"/>
        <v>516.28719409372331</v>
      </c>
      <c r="AM73" s="126">
        <f t="shared" si="64"/>
        <v>476.86391817184483</v>
      </c>
      <c r="AN73" s="126">
        <f t="shared" si="64"/>
        <v>474.48554945770371</v>
      </c>
      <c r="AO73" s="126">
        <f t="shared" si="64"/>
        <v>472.11904290701182</v>
      </c>
      <c r="AP73" s="126">
        <f t="shared" si="64"/>
        <v>469.76433935698219</v>
      </c>
      <c r="AQ73" s="126">
        <f t="shared" si="64"/>
        <v>467.42137993990337</v>
      </c>
      <c r="AR73" s="126">
        <f t="shared" si="64"/>
        <v>465.0901060816679</v>
      </c>
      <c r="AS73" s="126">
        <f t="shared" si="64"/>
        <v>462.77045950030805</v>
      </c>
      <c r="AT73" s="126">
        <f t="shared" si="64"/>
        <v>460.46238220453824</v>
      </c>
      <c r="AU73" s="126">
        <f t="shared" si="64"/>
        <v>458.16581649230608</v>
      </c>
      <c r="AV73" s="126">
        <f t="shared" si="64"/>
        <v>455.88070494934897</v>
      </c>
      <c r="AW73" s="126">
        <f t="shared" si="64"/>
        <v>453.60699044775942</v>
      </c>
      <c r="AX73" s="126">
        <f t="shared" si="64"/>
        <v>451.34461614455648</v>
      </c>
      <c r="AY73" s="126">
        <f t="shared" si="64"/>
        <v>449.0935254802647</v>
      </c>
      <c r="AZ73" s="126">
        <f t="shared" si="64"/>
        <v>446.85366217750027</v>
      </c>
      <c r="BA73" s="126">
        <f t="shared" si="64"/>
        <v>437.80666631081527</v>
      </c>
      <c r="BB73" s="126">
        <f t="shared" si="64"/>
        <v>417.23668732174548</v>
      </c>
      <c r="BC73" s="126">
        <f t="shared" si="64"/>
        <v>416.06314954860511</v>
      </c>
      <c r="BD73" s="126">
        <f t="shared" si="64"/>
        <v>412.16908320812325</v>
      </c>
      <c r="BE73" s="126">
        <f t="shared" si="64"/>
        <v>399.21906590369514</v>
      </c>
      <c r="BF73" s="126">
        <f t="shared" si="64"/>
        <v>415.26271669952439</v>
      </c>
      <c r="BG73" s="126">
        <f t="shared" si="64"/>
        <v>399.08199644995676</v>
      </c>
      <c r="BH73" s="126">
        <f t="shared" si="64"/>
        <v>397.09156668883674</v>
      </c>
      <c r="BI73" s="126">
        <f t="shared" si="64"/>
        <v>395.11106423756581</v>
      </c>
      <c r="BJ73" s="126">
        <f t="shared" si="64"/>
        <v>393.14043958347952</v>
      </c>
      <c r="BK73" s="126">
        <f t="shared" si="64"/>
        <v>391.17964346085887</v>
      </c>
      <c r="BL73" s="126">
        <f t="shared" si="64"/>
        <v>389.22862684969874</v>
      </c>
      <c r="BM73" s="126">
        <f t="shared" si="64"/>
        <v>387.28734097448216</v>
      </c>
      <c r="BN73" s="126">
        <f t="shared" ref="BN73:CB73" si="65">+BN25*BN71^($B$27-1)</f>
        <v>385.35573730296119</v>
      </c>
      <c r="BO73" s="126">
        <f t="shared" si="65"/>
        <v>383.43376754494341</v>
      </c>
      <c r="BP73" s="126">
        <f t="shared" si="65"/>
        <v>381.52138365108482</v>
      </c>
      <c r="BQ73" s="126">
        <f t="shared" si="65"/>
        <v>379.61853781168838</v>
      </c>
      <c r="BR73" s="126">
        <f t="shared" si="65"/>
        <v>377.72518245550907</v>
      </c>
      <c r="BS73" s="126">
        <f t="shared" si="65"/>
        <v>375.84127024856434</v>
      </c>
      <c r="BT73" s="126">
        <f t="shared" si="65"/>
        <v>373.96675409295091</v>
      </c>
      <c r="BU73" s="126">
        <f t="shared" si="65"/>
        <v>372.10158712566727</v>
      </c>
      <c r="BV73" s="126">
        <f t="shared" si="65"/>
        <v>370.24572271744205</v>
      </c>
      <c r="BW73" s="126">
        <f t="shared" si="65"/>
        <v>368.39911447156845</v>
      </c>
      <c r="BX73" s="126">
        <f t="shared" si="65"/>
        <v>366.56171622274411</v>
      </c>
      <c r="BY73" s="126">
        <f t="shared" si="65"/>
        <v>364.73348203591712</v>
      </c>
      <c r="BZ73" s="126">
        <f t="shared" si="65"/>
        <v>362.91436620513758</v>
      </c>
      <c r="CA73" s="126">
        <f t="shared" si="65"/>
        <v>361.10432325241493</v>
      </c>
      <c r="CB73" s="126">
        <f t="shared" si="65"/>
        <v>359.30330792658111</v>
      </c>
      <c r="CC73" s="126">
        <f>+CC25*CC71^($B$27-1)</f>
        <v>357.5112752021592</v>
      </c>
      <c r="CD73" s="126">
        <f>+CD25*CD71^($B$27-1)</f>
        <v>355.72818027823774</v>
      </c>
    </row>
    <row r="74" spans="1:82" s="126" customFormat="1" ht="17.399999999999999" customHeight="1" x14ac:dyDescent="0.25">
      <c r="A74" s="122" t="s">
        <v>515</v>
      </c>
      <c r="B74" s="213">
        <f t="shared" ref="B74:AG74" si="66">B179</f>
        <v>5.7603328701000001</v>
      </c>
      <c r="C74" s="213">
        <f t="shared" si="66"/>
        <v>16.610429012699999</v>
      </c>
      <c r="D74" s="213">
        <f t="shared" si="66"/>
        <v>64.121564797000005</v>
      </c>
      <c r="E74" s="213">
        <f t="shared" si="66"/>
        <v>116.69047362169999</v>
      </c>
      <c r="F74" s="213">
        <f t="shared" si="66"/>
        <v>140.97272466999999</v>
      </c>
      <c r="G74" s="213">
        <f t="shared" si="66"/>
        <v>167.65950404829999</v>
      </c>
      <c r="H74" s="213">
        <f t="shared" si="66"/>
        <v>199.5278096678</v>
      </c>
      <c r="I74" s="213">
        <f t="shared" si="66"/>
        <v>237.64410710670001</v>
      </c>
      <c r="J74" s="213">
        <f t="shared" si="66"/>
        <v>283.30518806430001</v>
      </c>
      <c r="K74" s="213">
        <f t="shared" si="66"/>
        <v>337.70299065950002</v>
      </c>
      <c r="L74" s="213">
        <f t="shared" si="66"/>
        <v>399.5285204114</v>
      </c>
      <c r="M74" s="213">
        <f t="shared" si="66"/>
        <v>451.3050027658</v>
      </c>
      <c r="N74" s="213">
        <f t="shared" si="66"/>
        <v>452.98795534139998</v>
      </c>
      <c r="O74" s="213">
        <f t="shared" si="66"/>
        <v>461.84204926519999</v>
      </c>
      <c r="P74" s="213">
        <f t="shared" si="66"/>
        <v>469.72639147590002</v>
      </c>
      <c r="Q74" s="213">
        <f t="shared" si="66"/>
        <v>475.74739298089997</v>
      </c>
      <c r="R74" s="173">
        <f t="shared" si="66"/>
        <v>480.4133306736</v>
      </c>
      <c r="S74" s="213">
        <f t="shared" si="66"/>
        <v>461.81017833710001</v>
      </c>
      <c r="T74" s="213">
        <f t="shared" si="66"/>
        <v>466.59081845700001</v>
      </c>
      <c r="U74" s="213">
        <f t="shared" si="66"/>
        <v>467.03676077019998</v>
      </c>
      <c r="V74" s="213">
        <f t="shared" si="66"/>
        <v>467.87159218199997</v>
      </c>
      <c r="W74" s="213">
        <f t="shared" si="66"/>
        <v>468.16924995350001</v>
      </c>
      <c r="X74" s="213">
        <f t="shared" si="66"/>
        <v>468.08688772739998</v>
      </c>
      <c r="Y74" s="213">
        <f t="shared" si="66"/>
        <v>498.5406567576</v>
      </c>
      <c r="Z74" s="213">
        <f t="shared" si="66"/>
        <v>530.299411857</v>
      </c>
      <c r="AA74" s="213">
        <f t="shared" si="66"/>
        <v>545.47838939689996</v>
      </c>
      <c r="AB74" s="213">
        <f t="shared" si="66"/>
        <v>542.75780457979999</v>
      </c>
      <c r="AC74" s="213">
        <f t="shared" si="66"/>
        <v>540.0507887361</v>
      </c>
      <c r="AD74" s="213">
        <f t="shared" si="66"/>
        <v>537.35727419030002</v>
      </c>
      <c r="AE74" s="213">
        <f t="shared" si="66"/>
        <v>534.67719360429999</v>
      </c>
      <c r="AF74" s="213">
        <f t="shared" si="66"/>
        <v>532.01047997600006</v>
      </c>
      <c r="AG74" s="213">
        <f t="shared" si="66"/>
        <v>529.35706663739995</v>
      </c>
      <c r="AH74" s="213">
        <f t="shared" ref="AH74:BM74" si="67">AH179</f>
        <v>526.71688725310003</v>
      </c>
      <c r="AI74" s="213">
        <f t="shared" si="67"/>
        <v>524.08987581830002</v>
      </c>
      <c r="AJ74" s="213">
        <f t="shared" si="67"/>
        <v>521.47596665779997</v>
      </c>
      <c r="AK74" s="213">
        <f t="shared" si="67"/>
        <v>518.87509442359999</v>
      </c>
      <c r="AL74" s="213">
        <f t="shared" si="67"/>
        <v>516.28719409370001</v>
      </c>
      <c r="AM74" s="213">
        <f t="shared" si="67"/>
        <v>476.86391817179998</v>
      </c>
      <c r="AN74" s="213">
        <f t="shared" si="67"/>
        <v>474.48554945770002</v>
      </c>
      <c r="AO74" s="213">
        <f t="shared" si="67"/>
        <v>472.11904290699999</v>
      </c>
      <c r="AP74" s="213">
        <f t="shared" si="67"/>
        <v>469.76433935699998</v>
      </c>
      <c r="AQ74" s="213">
        <f t="shared" si="67"/>
        <v>467.42137993990002</v>
      </c>
      <c r="AR74" s="213">
        <f t="shared" si="67"/>
        <v>465.09010608170001</v>
      </c>
      <c r="AS74" s="213">
        <f t="shared" si="67"/>
        <v>462.77045950029998</v>
      </c>
      <c r="AT74" s="213">
        <f t="shared" si="67"/>
        <v>460.46238220449999</v>
      </c>
      <c r="AU74" s="213">
        <f t="shared" si="67"/>
        <v>458.1658164923</v>
      </c>
      <c r="AV74" s="213">
        <f t="shared" si="67"/>
        <v>455.88070494930002</v>
      </c>
      <c r="AW74" s="213">
        <f t="shared" si="67"/>
        <v>453.6069904478</v>
      </c>
      <c r="AX74" s="213">
        <f t="shared" si="67"/>
        <v>451.34461614460002</v>
      </c>
      <c r="AY74" s="213">
        <f t="shared" si="67"/>
        <v>449.0935254803</v>
      </c>
      <c r="AZ74" s="213">
        <f t="shared" si="67"/>
        <v>446.85366217749998</v>
      </c>
      <c r="BA74" s="213">
        <f t="shared" si="67"/>
        <v>437.80666630109999</v>
      </c>
      <c r="BB74" s="213">
        <f t="shared" si="67"/>
        <v>417.23668732480002</v>
      </c>
      <c r="BC74" s="213">
        <f t="shared" si="67"/>
        <v>416.06314955879998</v>
      </c>
      <c r="BD74" s="213">
        <f t="shared" si="67"/>
        <v>412.16908318669999</v>
      </c>
      <c r="BE74" s="213">
        <f t="shared" si="67"/>
        <v>399.21906589069999</v>
      </c>
      <c r="BF74" s="213">
        <f t="shared" si="67"/>
        <v>415.2627167</v>
      </c>
      <c r="BG74" s="213">
        <f t="shared" si="67"/>
        <v>399.08199645000002</v>
      </c>
      <c r="BH74" s="213">
        <f t="shared" si="67"/>
        <v>397.09156668880001</v>
      </c>
      <c r="BI74" s="213">
        <f t="shared" si="67"/>
        <v>395.11106423759998</v>
      </c>
      <c r="BJ74" s="213">
        <f t="shared" si="67"/>
        <v>393.14043958349998</v>
      </c>
      <c r="BK74" s="213">
        <f t="shared" si="67"/>
        <v>391.17964346090002</v>
      </c>
      <c r="BL74" s="213">
        <f t="shared" si="67"/>
        <v>389.22862684969999</v>
      </c>
      <c r="BM74" s="213">
        <f t="shared" si="67"/>
        <v>387.28734097450001</v>
      </c>
      <c r="BN74" s="213">
        <f t="shared" ref="BN74:CB74" si="68">BN179</f>
        <v>385.35573730300001</v>
      </c>
      <c r="BO74" s="213">
        <f t="shared" si="68"/>
        <v>383.43376754489998</v>
      </c>
      <c r="BP74" s="213">
        <f t="shared" si="68"/>
        <v>381.5213836511</v>
      </c>
      <c r="BQ74" s="213">
        <f t="shared" si="68"/>
        <v>379.61853781169998</v>
      </c>
      <c r="BR74" s="213">
        <f t="shared" si="68"/>
        <v>377.72518245549998</v>
      </c>
      <c r="BS74" s="213">
        <f t="shared" si="68"/>
        <v>375.84127024859998</v>
      </c>
      <c r="BT74" s="213">
        <f t="shared" si="68"/>
        <v>373.96675409300002</v>
      </c>
      <c r="BU74" s="213">
        <f t="shared" si="68"/>
        <v>372.10158712570001</v>
      </c>
      <c r="BV74" s="213">
        <f t="shared" si="68"/>
        <v>370.24572271739999</v>
      </c>
      <c r="BW74" s="213">
        <f t="shared" si="68"/>
        <v>368.3991144716</v>
      </c>
      <c r="BX74" s="213">
        <f t="shared" si="68"/>
        <v>366.5617162227</v>
      </c>
      <c r="BY74" s="213">
        <f t="shared" si="68"/>
        <v>364.73348203590001</v>
      </c>
      <c r="BZ74" s="213">
        <f t="shared" si="68"/>
        <v>362.91436620510001</v>
      </c>
      <c r="CA74" s="213">
        <f t="shared" si="68"/>
        <v>361.10432325239998</v>
      </c>
      <c r="CB74" s="213">
        <f t="shared" si="68"/>
        <v>359.30330792659998</v>
      </c>
      <c r="CC74" s="213">
        <f>CC179</f>
        <v>357.51127520220001</v>
      </c>
      <c r="CD74" s="213">
        <f>CD179</f>
        <v>355.7281802782</v>
      </c>
    </row>
    <row r="75" spans="1:82" s="127" customFormat="1" ht="17.399999999999999" customHeight="1" x14ac:dyDescent="0.25">
      <c r="A75" s="214" t="s">
        <v>518</v>
      </c>
      <c r="B75" s="215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73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  <c r="AH75" s="186"/>
      <c r="AI75" s="186"/>
      <c r="AJ75" s="186"/>
      <c r="AK75" s="186"/>
      <c r="AL75" s="186"/>
      <c r="AM75" s="186"/>
      <c r="AN75" s="186"/>
      <c r="AO75" s="186"/>
      <c r="AP75" s="186"/>
      <c r="AQ75" s="186"/>
      <c r="AR75" s="186"/>
      <c r="AS75" s="186"/>
      <c r="AT75" s="186"/>
      <c r="AU75" s="186"/>
      <c r="AV75" s="186"/>
      <c r="AW75" s="186"/>
      <c r="AX75" s="186"/>
      <c r="AY75" s="186"/>
      <c r="AZ75" s="186"/>
      <c r="BA75" s="186"/>
      <c r="BB75" s="186"/>
      <c r="BC75" s="186"/>
      <c r="BD75" s="186"/>
      <c r="BE75" s="186"/>
      <c r="BF75" s="186"/>
      <c r="BG75" s="186"/>
      <c r="BH75" s="186"/>
      <c r="BI75" s="186"/>
      <c r="BJ75" s="186"/>
      <c r="BK75" s="186"/>
      <c r="BL75" s="186"/>
      <c r="BM75" s="186"/>
      <c r="BN75" s="186"/>
      <c r="BO75" s="186"/>
      <c r="BP75" s="186"/>
      <c r="BQ75" s="186"/>
      <c r="BR75" s="186"/>
      <c r="BS75" s="186"/>
      <c r="BT75" s="186"/>
      <c r="BU75" s="186"/>
      <c r="BV75" s="186"/>
      <c r="BW75" s="186"/>
      <c r="BX75" s="186"/>
      <c r="BY75" s="186"/>
      <c r="BZ75" s="186"/>
      <c r="CA75" s="186"/>
      <c r="CB75" s="186"/>
      <c r="CC75" s="186"/>
      <c r="CD75" s="186"/>
    </row>
    <row r="76" spans="1:82" s="127" customFormat="1" ht="17.399999999999999" customHeight="1" x14ac:dyDescent="0.25">
      <c r="A76" s="214" t="s">
        <v>735</v>
      </c>
      <c r="B76" s="215">
        <f>-B75</f>
        <v>0</v>
      </c>
      <c r="C76" s="186">
        <v>39.293370749271588</v>
      </c>
      <c r="D76" s="186">
        <v>49.083241082854755</v>
      </c>
      <c r="E76" s="186">
        <f>-E75*(1.0445)^15</f>
        <v>0</v>
      </c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73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  <c r="AH76" s="186"/>
      <c r="AI76" s="186"/>
      <c r="AJ76" s="186"/>
      <c r="AK76" s="186"/>
      <c r="AL76" s="186"/>
      <c r="AM76" s="186"/>
      <c r="AN76" s="186"/>
      <c r="AO76" s="186"/>
      <c r="AP76" s="186"/>
      <c r="AQ76" s="186"/>
      <c r="AR76" s="186"/>
      <c r="AS76" s="186"/>
      <c r="AT76" s="186"/>
      <c r="AU76" s="186"/>
      <c r="AV76" s="186"/>
      <c r="AW76" s="186"/>
      <c r="AX76" s="186"/>
      <c r="AY76" s="186"/>
      <c r="AZ76" s="186"/>
      <c r="BA76" s="186"/>
      <c r="BB76" s="186"/>
      <c r="BC76" s="186"/>
      <c r="BD76" s="186"/>
      <c r="BE76" s="186"/>
      <c r="BF76" s="186"/>
      <c r="BG76" s="186"/>
      <c r="BH76" s="186"/>
      <c r="BI76" s="186"/>
      <c r="BJ76" s="186"/>
      <c r="BK76" s="186"/>
      <c r="BL76" s="186"/>
      <c r="BM76" s="186"/>
      <c r="BN76" s="186"/>
      <c r="BO76" s="186"/>
      <c r="BP76" s="186"/>
      <c r="BQ76" s="186"/>
      <c r="BR76" s="186"/>
      <c r="BS76" s="186"/>
      <c r="BT76" s="186"/>
      <c r="BU76" s="186"/>
      <c r="BV76" s="186"/>
      <c r="BW76" s="186"/>
      <c r="BX76" s="186"/>
      <c r="BY76" s="186"/>
      <c r="BZ76" s="186"/>
      <c r="CA76" s="186"/>
      <c r="CB76" s="186"/>
      <c r="CC76" s="186"/>
      <c r="CD76" s="186"/>
    </row>
    <row r="77" spans="1:82" s="128" customFormat="1" ht="17.399999999999999" customHeight="1" x14ac:dyDescent="0.25">
      <c r="A77" s="216" t="s">
        <v>516</v>
      </c>
      <c r="B77" s="128">
        <f t="shared" ref="B77:AG77" si="69">+B181</f>
        <v>75.678427377399998</v>
      </c>
      <c r="C77" s="128">
        <f t="shared" si="69"/>
        <v>89.033443973399997</v>
      </c>
      <c r="D77" s="123">
        <f t="shared" si="69"/>
        <v>106.86342948710001</v>
      </c>
      <c r="E77" s="123">
        <f t="shared" si="69"/>
        <v>127.553066413</v>
      </c>
      <c r="F77" s="123">
        <f t="shared" si="69"/>
        <v>151.7156722638</v>
      </c>
      <c r="G77" s="123">
        <f t="shared" si="69"/>
        <v>179.99931504240001</v>
      </c>
      <c r="H77" s="123">
        <f t="shared" si="69"/>
        <v>213.12779886480001</v>
      </c>
      <c r="I77" s="128">
        <f t="shared" si="69"/>
        <v>251.9533569109</v>
      </c>
      <c r="J77" s="128">
        <f t="shared" si="69"/>
        <v>297.62563634729997</v>
      </c>
      <c r="K77" s="128">
        <f t="shared" si="69"/>
        <v>351.62681523079999</v>
      </c>
      <c r="L77" s="128">
        <f t="shared" si="69"/>
        <v>414.87439431000001</v>
      </c>
      <c r="M77" s="128">
        <f t="shared" si="69"/>
        <v>479.5518162413</v>
      </c>
      <c r="N77" s="128">
        <f t="shared" si="69"/>
        <v>479.42718509780002</v>
      </c>
      <c r="O77" s="128">
        <f t="shared" si="69"/>
        <v>488.1739065379</v>
      </c>
      <c r="P77" s="128">
        <f t="shared" si="69"/>
        <v>496.11240653530001</v>
      </c>
      <c r="Q77" s="128">
        <f t="shared" si="69"/>
        <v>501.21253531529999</v>
      </c>
      <c r="R77" s="332">
        <f t="shared" si="69"/>
        <v>509.36579368970001</v>
      </c>
      <c r="S77" s="128">
        <f t="shared" si="69"/>
        <v>491.1326259855</v>
      </c>
      <c r="T77" s="128">
        <f t="shared" si="69"/>
        <v>501.89579313069999</v>
      </c>
      <c r="U77" s="128">
        <f t="shared" si="69"/>
        <v>507.33921270349998</v>
      </c>
      <c r="V77" s="128">
        <f t="shared" si="69"/>
        <v>513.21318779479998</v>
      </c>
      <c r="W77" s="128">
        <f t="shared" si="69"/>
        <v>518.93121386289999</v>
      </c>
      <c r="X77" s="128">
        <f t="shared" si="69"/>
        <v>518.90220007899995</v>
      </c>
      <c r="Y77" s="128">
        <f t="shared" si="69"/>
        <v>555.73529997859998</v>
      </c>
      <c r="Z77" s="128">
        <f t="shared" si="69"/>
        <v>594.30016482940005</v>
      </c>
      <c r="AA77" s="128">
        <f t="shared" si="69"/>
        <v>633.33217004799997</v>
      </c>
      <c r="AB77" s="128">
        <f t="shared" si="69"/>
        <v>672.83014493459996</v>
      </c>
      <c r="AC77" s="128">
        <f t="shared" si="69"/>
        <v>712.58219601049996</v>
      </c>
      <c r="AD77" s="128">
        <f t="shared" si="69"/>
        <v>752.1630689863</v>
      </c>
      <c r="AE77" s="128">
        <f t="shared" si="69"/>
        <v>791.13192016239998</v>
      </c>
      <c r="AF77" s="128">
        <f t="shared" si="69"/>
        <v>829.051955066</v>
      </c>
      <c r="AG77" s="128">
        <f t="shared" si="69"/>
        <v>865.50960818780004</v>
      </c>
      <c r="AH77" s="128">
        <f t="shared" ref="AH77:BM77" si="70">+AH181</f>
        <v>900.14342477210005</v>
      </c>
      <c r="AI77" s="128">
        <f t="shared" si="70"/>
        <v>932.68984494150004</v>
      </c>
      <c r="AJ77" s="128">
        <f t="shared" si="70"/>
        <v>963.0512168898</v>
      </c>
      <c r="AK77" s="128">
        <f t="shared" si="70"/>
        <v>991.37275056620001</v>
      </c>
      <c r="AL77" s="128">
        <f t="shared" si="70"/>
        <v>1017.9747282525</v>
      </c>
      <c r="AM77" s="128">
        <f t="shared" si="70"/>
        <v>1038.6860428032001</v>
      </c>
      <c r="AN77" s="128">
        <f t="shared" si="70"/>
        <v>1058.8762990517</v>
      </c>
      <c r="AO77" s="128">
        <f t="shared" si="70"/>
        <v>1070.8909195819001</v>
      </c>
      <c r="AP77" s="128">
        <f t="shared" si="70"/>
        <v>1073.6669584184999</v>
      </c>
      <c r="AQ77" s="128">
        <f t="shared" si="70"/>
        <v>1066.412102667</v>
      </c>
      <c r="AR77" s="128">
        <f t="shared" si="70"/>
        <v>1048.4049346938</v>
      </c>
      <c r="AS77" s="128">
        <f t="shared" si="70"/>
        <v>1018.9898464013</v>
      </c>
      <c r="AT77" s="128">
        <f t="shared" si="70"/>
        <v>977.61148333469998</v>
      </c>
      <c r="AU77" s="128">
        <f t="shared" si="70"/>
        <v>923.8601479056</v>
      </c>
      <c r="AV77" s="128">
        <f t="shared" si="70"/>
        <v>857.53791898459997</v>
      </c>
      <c r="AW77" s="128">
        <f t="shared" si="70"/>
        <v>778.82334630230002</v>
      </c>
      <c r="AX77" s="128">
        <f t="shared" si="70"/>
        <v>727.53495259919998</v>
      </c>
      <c r="AY77" s="128">
        <f t="shared" si="70"/>
        <v>664.72705059429995</v>
      </c>
      <c r="AZ77" s="128">
        <f t="shared" si="70"/>
        <v>589.60155658079998</v>
      </c>
      <c r="BA77" s="128">
        <f t="shared" si="70"/>
        <v>507.63792156099998</v>
      </c>
      <c r="BB77" s="128">
        <f t="shared" si="70"/>
        <v>484.449479548</v>
      </c>
      <c r="BC77" s="128">
        <f t="shared" si="70"/>
        <v>483.58017436699998</v>
      </c>
      <c r="BD77" s="128">
        <f t="shared" si="70"/>
        <v>479.09988367890003</v>
      </c>
      <c r="BE77" s="128">
        <f t="shared" si="70"/>
        <v>461.2750304951</v>
      </c>
      <c r="BF77" s="128">
        <f t="shared" si="70"/>
        <v>451.48615205390001</v>
      </c>
      <c r="BG77" s="128">
        <f t="shared" si="70"/>
        <v>1980.8644746135001</v>
      </c>
      <c r="BH77" s="128">
        <f t="shared" si="70"/>
        <v>2092.9731617849002</v>
      </c>
      <c r="BI77" s="128">
        <f t="shared" si="70"/>
        <v>2203.0663591540001</v>
      </c>
      <c r="BJ77" s="128">
        <f t="shared" si="70"/>
        <v>2310.1429234992002</v>
      </c>
      <c r="BK77" s="128">
        <f t="shared" si="70"/>
        <v>2413.4938490811001</v>
      </c>
      <c r="BL77" s="128">
        <f t="shared" si="70"/>
        <v>2512.1790404082999</v>
      </c>
      <c r="BM77" s="128">
        <f t="shared" si="70"/>
        <v>2604.9221488264002</v>
      </c>
      <c r="BN77" s="128">
        <f t="shared" ref="BN77:CB77" si="71">+BN181</f>
        <v>2690.1018506936998</v>
      </c>
      <c r="BO77" s="128">
        <f t="shared" si="71"/>
        <v>2765.7575130614</v>
      </c>
      <c r="BP77" s="128">
        <f t="shared" si="71"/>
        <v>2829.5905287137002</v>
      </c>
      <c r="BQ77" s="128">
        <f t="shared" si="71"/>
        <v>2878.9599341789999</v>
      </c>
      <c r="BR77" s="128">
        <f t="shared" si="71"/>
        <v>2910.8750553826999</v>
      </c>
      <c r="BS77" s="128">
        <f t="shared" si="71"/>
        <v>2921.9885220994001</v>
      </c>
      <c r="BT77" s="128">
        <f t="shared" si="71"/>
        <v>2908.5928060843999</v>
      </c>
      <c r="BU77" s="128">
        <f t="shared" si="71"/>
        <v>2866.623181255</v>
      </c>
      <c r="BV77" s="128">
        <f t="shared" si="71"/>
        <v>2791.6698448293</v>
      </c>
      <c r="BW77" s="128">
        <f t="shared" si="71"/>
        <v>2679.0020734873001</v>
      </c>
      <c r="BX77" s="128">
        <f t="shared" si="71"/>
        <v>2523.6085733684999</v>
      </c>
      <c r="BY77" s="128">
        <f t="shared" si="71"/>
        <v>2320.2640511638001</v>
      </c>
      <c r="BZ77" s="128">
        <f t="shared" si="71"/>
        <v>2063.6554987598001</v>
      </c>
      <c r="CA77" s="128">
        <f t="shared" si="71"/>
        <v>1748.6913967104999</v>
      </c>
      <c r="CB77" s="128">
        <f t="shared" si="71"/>
        <v>1371.4542048147</v>
      </c>
      <c r="CC77" s="128">
        <f>+CC181</f>
        <v>932.5147479661</v>
      </c>
      <c r="CD77" s="128">
        <f>+CD181</f>
        <v>449.00997571580001</v>
      </c>
    </row>
    <row r="78" spans="1:82" ht="17.399999999999999" customHeight="1" thickBot="1" x14ac:dyDescent="0.3">
      <c r="A78" s="129" t="s">
        <v>62</v>
      </c>
    </row>
    <row r="79" spans="1:82" ht="17.399999999999999" customHeight="1" thickTop="1" x14ac:dyDescent="0.25">
      <c r="A79" s="130" t="s">
        <v>55</v>
      </c>
      <c r="B79" s="141"/>
    </row>
    <row r="80" spans="1:82" ht="17.399999999999999" customHeight="1" x14ac:dyDescent="0.25">
      <c r="A80" s="130" t="s">
        <v>56</v>
      </c>
      <c r="B80" s="140">
        <f t="shared" ref="B80:BM80" si="72">+(C13/B13)^-0.2</f>
        <v>1.0261094318118749</v>
      </c>
      <c r="C80" s="140">
        <f t="shared" si="72"/>
        <v>1.0256463476949884</v>
      </c>
      <c r="D80" s="143">
        <f t="shared" si="72"/>
        <v>1.0251833158610553</v>
      </c>
      <c r="E80" s="143">
        <f t="shared" si="72"/>
        <v>1.0247203363336792</v>
      </c>
      <c r="F80" s="143">
        <f t="shared" si="72"/>
        <v>1.024257409136476</v>
      </c>
      <c r="G80" s="143">
        <f t="shared" si="72"/>
        <v>1.0237945342930772</v>
      </c>
      <c r="H80" s="143">
        <f t="shared" si="72"/>
        <v>1.0233317118271243</v>
      </c>
      <c r="I80" s="140">
        <f t="shared" si="72"/>
        <v>1.0228689417622765</v>
      </c>
      <c r="J80" s="140">
        <f t="shared" si="72"/>
        <v>1.0224062241221994</v>
      </c>
      <c r="K80" s="140">
        <f t="shared" si="72"/>
        <v>1.021943558930581</v>
      </c>
      <c r="L80" s="140">
        <f t="shared" si="72"/>
        <v>1.0214809462111154</v>
      </c>
      <c r="M80" s="140">
        <f t="shared" si="72"/>
        <v>1.0210183859875144</v>
      </c>
      <c r="N80" s="140">
        <f t="shared" si="72"/>
        <v>1.0205558782834994</v>
      </c>
      <c r="O80" s="140">
        <f t="shared" si="72"/>
        <v>1.0200934231228098</v>
      </c>
      <c r="P80" s="140">
        <f t="shared" si="72"/>
        <v>1.019631020529193</v>
      </c>
      <c r="Q80" s="140">
        <f t="shared" si="72"/>
        <v>1.0191686705264165</v>
      </c>
      <c r="R80" s="333">
        <f t="shared" si="72"/>
        <v>1.0187063731382535</v>
      </c>
      <c r="S80" s="140">
        <f t="shared" si="72"/>
        <v>1.0182441283884973</v>
      </c>
      <c r="T80" s="140">
        <f t="shared" si="72"/>
        <v>1.0177819363009499</v>
      </c>
      <c r="U80" s="140">
        <f t="shared" si="72"/>
        <v>1.0173197968994319</v>
      </c>
      <c r="V80" s="140">
        <f t="shared" si="72"/>
        <v>1.0168577102077703</v>
      </c>
      <c r="W80" s="140">
        <f t="shared" si="72"/>
        <v>1.0163956762498112</v>
      </c>
      <c r="X80" s="140">
        <f t="shared" si="72"/>
        <v>1.0159336950494151</v>
      </c>
      <c r="Y80" s="140">
        <f t="shared" si="72"/>
        <v>1.0154717666304505</v>
      </c>
      <c r="Z80" s="140">
        <f t="shared" si="72"/>
        <v>1.0150098910168002</v>
      </c>
      <c r="AA80" s="140">
        <f t="shared" si="72"/>
        <v>1.0145480682323644</v>
      </c>
      <c r="AB80" s="140">
        <f t="shared" si="72"/>
        <v>1.0140862983010588</v>
      </c>
      <c r="AC80" s="140">
        <f t="shared" si="72"/>
        <v>1.013624581246801</v>
      </c>
      <c r="AD80" s="140">
        <f t="shared" si="72"/>
        <v>1.0131629170935395</v>
      </c>
      <c r="AE80" s="140">
        <f t="shared" si="72"/>
        <v>1.0127013058652163</v>
      </c>
      <c r="AF80" s="140">
        <f t="shared" si="72"/>
        <v>1.0122397475858054</v>
      </c>
      <c r="AG80" s="140">
        <f t="shared" si="72"/>
        <v>1.0117782422792836</v>
      </c>
      <c r="AH80" s="140">
        <f t="shared" si="72"/>
        <v>1.011316789969642</v>
      </c>
      <c r="AI80" s="140">
        <f t="shared" si="72"/>
        <v>1.0108553906808901</v>
      </c>
      <c r="AJ80" s="140">
        <f t="shared" si="72"/>
        <v>1.0103940444370449</v>
      </c>
      <c r="AK80" s="140">
        <f t="shared" si="72"/>
        <v>1.0099327512621463</v>
      </c>
      <c r="AL80" s="140">
        <f t="shared" si="72"/>
        <v>1.0094715111802324</v>
      </c>
      <c r="AM80" s="140">
        <f t="shared" si="72"/>
        <v>1.009010324215371</v>
      </c>
      <c r="AN80" s="140">
        <f t="shared" si="72"/>
        <v>1.0085491903916386</v>
      </c>
      <c r="AO80" s="140">
        <f t="shared" si="72"/>
        <v>1.0080881097331185</v>
      </c>
      <c r="AP80" s="140">
        <f t="shared" si="72"/>
        <v>1.0076270822639093</v>
      </c>
      <c r="AQ80" s="140">
        <f t="shared" si="72"/>
        <v>1.0071661080081327</v>
      </c>
      <c r="AR80" s="140">
        <f t="shared" si="72"/>
        <v>1.0067051869899146</v>
      </c>
      <c r="AS80" s="140">
        <f t="shared" si="72"/>
        <v>1.0062443192334034</v>
      </c>
      <c r="AT80" s="140">
        <f t="shared" si="72"/>
        <v>1.0057835047627475</v>
      </c>
      <c r="AU80" s="140">
        <f t="shared" si="72"/>
        <v>1.0053227436021248</v>
      </c>
      <c r="AV80" s="140">
        <f t="shared" si="72"/>
        <v>1.0048620357757074</v>
      </c>
      <c r="AW80" s="140">
        <f t="shared" si="72"/>
        <v>1.0154572951581249</v>
      </c>
      <c r="AX80" s="140">
        <f t="shared" si="72"/>
        <v>1.0154572951581251</v>
      </c>
      <c r="AY80" s="140">
        <f t="shared" si="72"/>
        <v>1.0154572951581249</v>
      </c>
      <c r="AZ80" s="140">
        <f t="shared" si="72"/>
        <v>1.0154572951581249</v>
      </c>
      <c r="BA80" s="140">
        <f t="shared" si="72"/>
        <v>1.0154572951581249</v>
      </c>
      <c r="BB80" s="140">
        <f t="shared" si="72"/>
        <v>1.0154572951581249</v>
      </c>
      <c r="BC80" s="140">
        <f t="shared" si="72"/>
        <v>1.0154572951581249</v>
      </c>
      <c r="BD80" s="140">
        <f t="shared" si="72"/>
        <v>1.0154572951581249</v>
      </c>
      <c r="BE80" s="140">
        <f t="shared" si="72"/>
        <v>1.0154572951581249</v>
      </c>
      <c r="BF80" s="140">
        <f t="shared" si="72"/>
        <v>1.0154572951581249</v>
      </c>
      <c r="BG80" s="140">
        <f t="shared" si="72"/>
        <v>1.0154572951581249</v>
      </c>
      <c r="BH80" s="140">
        <f t="shared" si="72"/>
        <v>1.0154572951581251</v>
      </c>
      <c r="BI80" s="140">
        <f t="shared" si="72"/>
        <v>1.0154572951581249</v>
      </c>
      <c r="BJ80" s="140">
        <f t="shared" si="72"/>
        <v>1.0154572951581249</v>
      </c>
      <c r="BK80" s="140">
        <f t="shared" si="72"/>
        <v>1.0154572951581249</v>
      </c>
      <c r="BL80" s="140">
        <f t="shared" si="72"/>
        <v>1.0154572951581249</v>
      </c>
      <c r="BM80" s="140">
        <f t="shared" si="72"/>
        <v>1.0154572951581251</v>
      </c>
      <c r="BN80" s="140">
        <f t="shared" ref="BN80:CB80" si="73">+(BO13/BN13)^-0.2</f>
        <v>1.0154572951581249</v>
      </c>
      <c r="BO80" s="140">
        <f t="shared" si="73"/>
        <v>1.0154572951581249</v>
      </c>
      <c r="BP80" s="140">
        <f t="shared" si="73"/>
        <v>1.0154572951581249</v>
      </c>
      <c r="BQ80" s="140">
        <f t="shared" si="73"/>
        <v>1.0154572951581249</v>
      </c>
      <c r="BR80" s="140">
        <f t="shared" si="73"/>
        <v>1.0154572951581249</v>
      </c>
      <c r="BS80" s="140">
        <f t="shared" si="73"/>
        <v>1.0154572951581249</v>
      </c>
      <c r="BT80" s="140">
        <f t="shared" si="73"/>
        <v>1.0154572951581249</v>
      </c>
      <c r="BU80" s="140">
        <f t="shared" si="73"/>
        <v>1.0154572951581251</v>
      </c>
      <c r="BV80" s="140">
        <f t="shared" si="73"/>
        <v>1.0154572951581249</v>
      </c>
      <c r="BW80" s="140">
        <f t="shared" si="73"/>
        <v>1.0154572951581249</v>
      </c>
      <c r="BX80" s="140">
        <f t="shared" si="73"/>
        <v>1.0154572951581249</v>
      </c>
      <c r="BY80" s="140">
        <f t="shared" si="73"/>
        <v>1.0154572951581249</v>
      </c>
      <c r="BZ80" s="140">
        <f t="shared" si="73"/>
        <v>1.0154572951581249</v>
      </c>
      <c r="CA80" s="140">
        <f t="shared" si="73"/>
        <v>1.0154572951581251</v>
      </c>
      <c r="CB80" s="140">
        <f t="shared" si="73"/>
        <v>1.0154572951581249</v>
      </c>
      <c r="CC80" s="140">
        <f>+(CD13/CC13)^-0.2</f>
        <v>1.0154572951581249</v>
      </c>
      <c r="CD80" s="140" t="e">
        <f>+(CE13/CD13)^-0.2</f>
        <v>#DIV/0!</v>
      </c>
    </row>
    <row r="81" spans="1:82" s="188" customFormat="1" ht="17.399999999999999" customHeight="1" x14ac:dyDescent="0.25">
      <c r="A81" s="131" t="s">
        <v>57</v>
      </c>
      <c r="B81" s="188">
        <f t="shared" ref="B81:BM81" si="74">+((C63/B63)^($B$11))^0.2</f>
        <v>1.0193944489194078</v>
      </c>
      <c r="C81" s="188">
        <f t="shared" si="74"/>
        <v>1.0189644327130905</v>
      </c>
      <c r="D81" s="148">
        <f t="shared" si="74"/>
        <v>1.0185287020308291</v>
      </c>
      <c r="E81" s="148">
        <f t="shared" si="74"/>
        <v>1.0182920833285467</v>
      </c>
      <c r="F81" s="148">
        <f t="shared" si="74"/>
        <v>1.0180281724675613</v>
      </c>
      <c r="G81" s="148">
        <f t="shared" si="74"/>
        <v>1.0177484555805441</v>
      </c>
      <c r="H81" s="148">
        <f t="shared" si="74"/>
        <v>1.0174449715154228</v>
      </c>
      <c r="I81" s="199">
        <f t="shared" si="74"/>
        <v>1.017133013254967</v>
      </c>
      <c r="J81" s="188">
        <f t="shared" si="74"/>
        <v>1.0168518549784824</v>
      </c>
      <c r="K81" s="188">
        <f t="shared" si="74"/>
        <v>1.0166851196138558</v>
      </c>
      <c r="L81" s="188">
        <f t="shared" si="74"/>
        <v>1.0168021755672119</v>
      </c>
      <c r="M81" s="188">
        <f t="shared" si="74"/>
        <v>1.0172519800118873</v>
      </c>
      <c r="N81" s="188">
        <f t="shared" si="74"/>
        <v>1.0173460327095873</v>
      </c>
      <c r="O81" s="188">
        <f t="shared" si="74"/>
        <v>1.0173346871349309</v>
      </c>
      <c r="P81" s="188">
        <f t="shared" si="74"/>
        <v>1.0172802973813408</v>
      </c>
      <c r="Q81" s="188">
        <f t="shared" si="74"/>
        <v>1.0172103117942093</v>
      </c>
      <c r="R81" s="315">
        <f t="shared" si="74"/>
        <v>1.0171593633652951</v>
      </c>
      <c r="S81" s="188">
        <f t="shared" si="74"/>
        <v>1.0169121011285613</v>
      </c>
      <c r="T81" s="188">
        <f t="shared" si="74"/>
        <v>1.0167301189111457</v>
      </c>
      <c r="U81" s="188">
        <f t="shared" si="74"/>
        <v>1.0165494526351673</v>
      </c>
      <c r="V81" s="188">
        <f t="shared" si="74"/>
        <v>1.0163617007975614</v>
      </c>
      <c r="W81" s="188">
        <f t="shared" si="74"/>
        <v>1.0161430883978628</v>
      </c>
      <c r="X81" s="188">
        <f t="shared" si="74"/>
        <v>1.0158581547308712</v>
      </c>
      <c r="Y81" s="188">
        <f t="shared" si="74"/>
        <v>1.0157333051471971</v>
      </c>
      <c r="Z81" s="188">
        <f t="shared" si="74"/>
        <v>1.0157563445423399</v>
      </c>
      <c r="AA81" s="188">
        <f t="shared" si="74"/>
        <v>1.0157987553382308</v>
      </c>
      <c r="AB81" s="188">
        <f t="shared" si="74"/>
        <v>1.0157571703439179</v>
      </c>
      <c r="AC81" s="188">
        <f t="shared" si="74"/>
        <v>1.0156726026516112</v>
      </c>
      <c r="AD81" s="188">
        <f t="shared" si="74"/>
        <v>1.0155688421609952</v>
      </c>
      <c r="AE81" s="188">
        <f t="shared" si="74"/>
        <v>1.015456246842612</v>
      </c>
      <c r="AF81" s="188">
        <f t="shared" si="74"/>
        <v>1.0153405389564956</v>
      </c>
      <c r="AG81" s="188">
        <f t="shared" si="74"/>
        <v>1.015225395262773</v>
      </c>
      <c r="AH81" s="188">
        <f t="shared" si="74"/>
        <v>1.0151141749460961</v>
      </c>
      <c r="AI81" s="188">
        <f t="shared" si="74"/>
        <v>1.0150114995411226</v>
      </c>
      <c r="AJ81" s="188">
        <f t="shared" si="74"/>
        <v>1.014883162923218</v>
      </c>
      <c r="AK81" s="188">
        <f t="shared" si="74"/>
        <v>1.0148527551067223</v>
      </c>
      <c r="AL81" s="188">
        <f t="shared" si="74"/>
        <v>1.0143210328171532</v>
      </c>
      <c r="AM81" s="188">
        <f t="shared" si="74"/>
        <v>1.0148935008075648</v>
      </c>
      <c r="AN81" s="188">
        <f t="shared" si="74"/>
        <v>1.0146041409541255</v>
      </c>
      <c r="AO81" s="188">
        <f t="shared" si="74"/>
        <v>1.014375191004091</v>
      </c>
      <c r="AP81" s="188">
        <f t="shared" si="74"/>
        <v>1.0141861658620488</v>
      </c>
      <c r="AQ81" s="188">
        <f t="shared" si="74"/>
        <v>1.0140240197841883</v>
      </c>
      <c r="AR81" s="188">
        <f t="shared" si="74"/>
        <v>1.0138800575209994</v>
      </c>
      <c r="AS81" s="188">
        <f t="shared" si="74"/>
        <v>1.0137483971011048</v>
      </c>
      <c r="AT81" s="188">
        <f t="shared" si="74"/>
        <v>1.0136250309856987</v>
      </c>
      <c r="AU81" s="188">
        <f t="shared" si="74"/>
        <v>1.0135072109325531</v>
      </c>
      <c r="AV81" s="188">
        <f t="shared" si="74"/>
        <v>1.0133930367227673</v>
      </c>
      <c r="AW81" s="188">
        <f t="shared" si="74"/>
        <v>1.0132811793503709</v>
      </c>
      <c r="AX81" s="188">
        <f t="shared" si="74"/>
        <v>1.0131706941343306</v>
      </c>
      <c r="AY81" s="188">
        <f t="shared" si="74"/>
        <v>1.0130608943646535</v>
      </c>
      <c r="AZ81" s="188">
        <f t="shared" si="74"/>
        <v>1.012985630044045</v>
      </c>
      <c r="BA81" s="188">
        <f t="shared" si="74"/>
        <v>1.0129202417467944</v>
      </c>
      <c r="BB81" s="188">
        <f t="shared" si="74"/>
        <v>1.012692585011929</v>
      </c>
      <c r="BC81" s="188">
        <f t="shared" si="74"/>
        <v>1.012596830172493</v>
      </c>
      <c r="BD81" s="188">
        <f t="shared" si="74"/>
        <v>1.0125232405168385</v>
      </c>
      <c r="BE81" s="188">
        <f t="shared" si="74"/>
        <v>1.0122941798881455</v>
      </c>
      <c r="BF81" s="188">
        <f t="shared" si="74"/>
        <v>1.012344933524967</v>
      </c>
      <c r="BG81" s="188">
        <f t="shared" si="74"/>
        <v>1.0121716728030268</v>
      </c>
      <c r="BH81" s="188">
        <f t="shared" si="74"/>
        <v>1.012072906015548</v>
      </c>
      <c r="BI81" s="188">
        <f t="shared" si="74"/>
        <v>1.0119770600676086</v>
      </c>
      <c r="BJ81" s="188">
        <f t="shared" si="74"/>
        <v>1.0118829589719456</v>
      </c>
      <c r="BK81" s="188">
        <f t="shared" si="74"/>
        <v>1.0117901018213462</v>
      </c>
      <c r="BL81" s="188">
        <f t="shared" si="74"/>
        <v>1.0116982507638412</v>
      </c>
      <c r="BM81" s="188">
        <f t="shared" si="74"/>
        <v>1.0116072820786408</v>
      </c>
      <c r="BN81" s="188">
        <f t="shared" ref="BN81:CB81" si="75">+((BO63/BN63)^($B$11))^0.2</f>
        <v>1.0115171268443781</v>
      </c>
      <c r="BO81" s="188">
        <f t="shared" si="75"/>
        <v>1.0114277446243656</v>
      </c>
      <c r="BP81" s="188">
        <f t="shared" si="75"/>
        <v>1.0113391105175724</v>
      </c>
      <c r="BQ81" s="188">
        <f t="shared" si="75"/>
        <v>1.0112512082737559</v>
      </c>
      <c r="BR81" s="188">
        <f t="shared" si="75"/>
        <v>1.0111640264650779</v>
      </c>
      <c r="BS81" s="188">
        <f t="shared" si="75"/>
        <v>1.0110775563175942</v>
      </c>
      <c r="BT81" s="188">
        <f t="shared" si="75"/>
        <v>1.0109917904826453</v>
      </c>
      <c r="BU81" s="188">
        <f t="shared" si="75"/>
        <v>1.0109067223497823</v>
      </c>
      <c r="BV81" s="188">
        <f t="shared" si="75"/>
        <v>1.0108223456720959</v>
      </c>
      <c r="BW81" s="188">
        <f t="shared" si="75"/>
        <v>1.0107386543700876</v>
      </c>
      <c r="BX81" s="188">
        <f t="shared" si="75"/>
        <v>1.0106556424356681</v>
      </c>
      <c r="BY81" s="188">
        <f t="shared" si="75"/>
        <v>1.010573303890717</v>
      </c>
      <c r="BZ81" s="188">
        <f t="shared" si="75"/>
        <v>1.0104916327740592</v>
      </c>
      <c r="CA81" s="188">
        <f t="shared" si="75"/>
        <v>1.0104106231421923</v>
      </c>
      <c r="CB81" s="188">
        <f t="shared" si="75"/>
        <v>1.0103302690757718</v>
      </c>
      <c r="CC81" s="188">
        <f>+((CD63/CC63)^($B$11))^0.2</f>
        <v>1.010250564687708</v>
      </c>
      <c r="CD81" s="188">
        <f>+((CE63/CD63)^($B$11))^0.2</f>
        <v>0</v>
      </c>
    </row>
    <row r="82" spans="1:82" s="188" customFormat="1" ht="17.399999999999999" customHeight="1" x14ac:dyDescent="0.25">
      <c r="A82" s="131" t="s">
        <v>58</v>
      </c>
      <c r="B82" s="188">
        <f t="shared" ref="B82:BM82" si="76">+B81*B80</f>
        <v>1.0460102587728728</v>
      </c>
      <c r="C82" s="188">
        <f t="shared" si="76"/>
        <v>1.045097148843277</v>
      </c>
      <c r="D82" s="148">
        <f t="shared" si="76"/>
        <v>1.0441786320476221</v>
      </c>
      <c r="E82" s="148">
        <f t="shared" si="76"/>
        <v>1.0434646061143513</v>
      </c>
      <c r="F82" s="148">
        <f t="shared" si="76"/>
        <v>1.0427228983595658</v>
      </c>
      <c r="G82" s="148">
        <f t="shared" si="76"/>
        <v>1.0419653061085816</v>
      </c>
      <c r="H82" s="148">
        <f t="shared" si="76"/>
        <v>1.0411837043907775</v>
      </c>
      <c r="I82" s="199">
        <f t="shared" si="76"/>
        <v>1.0403937688995837</v>
      </c>
      <c r="J82" s="188">
        <f t="shared" si="76"/>
        <v>1.0396356655402044</v>
      </c>
      <c r="K82" s="188">
        <f t="shared" si="76"/>
        <v>1.0389948094499473</v>
      </c>
      <c r="L82" s="188">
        <f t="shared" si="76"/>
        <v>1.0386440484079162</v>
      </c>
      <c r="M82" s="188">
        <f t="shared" si="76"/>
        <v>1.0386329747743404</v>
      </c>
      <c r="N82" s="188">
        <f t="shared" si="76"/>
        <v>1.0382584739301666</v>
      </c>
      <c r="O82" s="188">
        <f t="shared" si="76"/>
        <v>1.0377764234610445</v>
      </c>
      <c r="P82" s="188">
        <f t="shared" si="76"/>
        <v>1.0372505477831775</v>
      </c>
      <c r="Q82" s="188">
        <f t="shared" si="76"/>
        <v>1.0367088811170659</v>
      </c>
      <c r="R82" s="315">
        <f t="shared" si="76"/>
        <v>1.0361867259574746</v>
      </c>
      <c r="S82" s="188">
        <f t="shared" si="76"/>
        <v>1.0354647760613673</v>
      </c>
      <c r="T82" s="188">
        <f t="shared" si="76"/>
        <v>1.0348095491208811</v>
      </c>
      <c r="U82" s="188">
        <f t="shared" si="76"/>
        <v>1.034155882693037</v>
      </c>
      <c r="V82" s="188">
        <f t="shared" si="76"/>
        <v>1.0334952318158832</v>
      </c>
      <c r="W82" s="188">
        <f t="shared" si="76"/>
        <v>1.0328034414987175</v>
      </c>
      <c r="X82" s="188">
        <f t="shared" si="76"/>
        <v>1.0320445287818143</v>
      </c>
      <c r="Y82" s="188">
        <f t="shared" si="76"/>
        <v>1.0314484938032107</v>
      </c>
      <c r="Z82" s="188">
        <f t="shared" si="76"/>
        <v>1.0310027365735437</v>
      </c>
      <c r="AA82" s="188">
        <f t="shared" si="76"/>
        <v>1.0305766649412422</v>
      </c>
      <c r="AB82" s="188">
        <f t="shared" si="76"/>
        <v>1.0300654288468216</v>
      </c>
      <c r="AC82" s="188">
        <f t="shared" si="76"/>
        <v>1.029510716546588</v>
      </c>
      <c r="AD82" s="188">
        <f t="shared" si="76"/>
        <v>1.0289366906331423</v>
      </c>
      <c r="AE82" s="188">
        <f t="shared" si="76"/>
        <v>1.0283538672265047</v>
      </c>
      <c r="AF82" s="188">
        <f t="shared" si="76"/>
        <v>1.0277680508669587</v>
      </c>
      <c r="AG82" s="188">
        <f t="shared" si="76"/>
        <v>1.0271829659362595</v>
      </c>
      <c r="AH82" s="188">
        <f t="shared" si="76"/>
        <v>1.0266020088591676</v>
      </c>
      <c r="AI82" s="188">
        <f t="shared" si="76"/>
        <v>1.0260298459142376</v>
      </c>
      <c r="AJ82" s="188">
        <f t="shared" si="76"/>
        <v>1.0254319036170507</v>
      </c>
      <c r="AK82" s="188">
        <f t="shared" si="76"/>
        <v>1.0249330350909014</v>
      </c>
      <c r="AL82" s="188">
        <f t="shared" si="76"/>
        <v>1.0239281858198257</v>
      </c>
      <c r="AM82" s="188">
        <f t="shared" si="76"/>
        <v>1.0240380202939139</v>
      </c>
      <c r="AN82" s="188">
        <f t="shared" si="76"/>
        <v>1.0232781849272874</v>
      </c>
      <c r="AO82" s="188">
        <f t="shared" si="76"/>
        <v>1.0225795688594852</v>
      </c>
      <c r="AP82" s="188">
        <f t="shared" si="76"/>
        <v>1.0219214471799973</v>
      </c>
      <c r="AQ82" s="188">
        <f t="shared" si="76"/>
        <v>1.0212906254328027</v>
      </c>
      <c r="AR82" s="188">
        <f t="shared" si="76"/>
        <v>1.0206783128920232</v>
      </c>
      <c r="AS82" s="188">
        <f t="shared" si="76"/>
        <v>1.0200785657149551</v>
      </c>
      <c r="AT82" s="188">
        <f t="shared" si="76"/>
        <v>1.0194873361800445</v>
      </c>
      <c r="AU82" s="188">
        <f t="shared" si="76"/>
        <v>1.0189018499552518</v>
      </c>
      <c r="AV82" s="188">
        <f t="shared" si="76"/>
        <v>1.0183201899221661</v>
      </c>
      <c r="AW82" s="188">
        <f t="shared" si="76"/>
        <v>1.0289437656177625</v>
      </c>
      <c r="AX82" s="188">
        <f t="shared" si="76"/>
        <v>1.0288315725991275</v>
      </c>
      <c r="AY82" s="188">
        <f t="shared" si="76"/>
        <v>1.0287200756220019</v>
      </c>
      <c r="AZ82" s="188">
        <f t="shared" si="76"/>
        <v>1.0286436479185748</v>
      </c>
      <c r="BA82" s="188">
        <f t="shared" si="76"/>
        <v>1.0285772488951137</v>
      </c>
      <c r="BB82" s="188">
        <f t="shared" si="76"/>
        <v>1.0283460732029028</v>
      </c>
      <c r="BC82" s="188">
        <f t="shared" si="76"/>
        <v>1.0282488382526509</v>
      </c>
      <c r="BD82" s="188">
        <f t="shared" si="76"/>
        <v>1.0281741110999683</v>
      </c>
      <c r="BE82" s="188">
        <f t="shared" si="76"/>
        <v>1.0279415098135285</v>
      </c>
      <c r="BF82" s="188">
        <f t="shared" si="76"/>
        <v>1.0279930479642947</v>
      </c>
      <c r="BG82" s="188">
        <f t="shared" si="76"/>
        <v>1.0278171091002362</v>
      </c>
      <c r="BH82" s="188">
        <f t="shared" si="76"/>
        <v>1.0277168156453718</v>
      </c>
      <c r="BI82" s="188">
        <f t="shared" si="76"/>
        <v>1.0276194881783252</v>
      </c>
      <c r="BJ82" s="188">
        <f t="shared" si="76"/>
        <v>1.0275239325342518</v>
      </c>
      <c r="BK82" s="188">
        <f t="shared" si="76"/>
        <v>1.0274296400632681</v>
      </c>
      <c r="BL82" s="188">
        <f t="shared" si="76"/>
        <v>1.0273363692368567</v>
      </c>
      <c r="BM82" s="188">
        <f t="shared" si="76"/>
        <v>1.027243994421839</v>
      </c>
      <c r="BN82" s="188">
        <f t="shared" ref="BN82:CB82" si="77">+BN81*BN80</f>
        <v>1.0271524456315102</v>
      </c>
      <c r="BO82" s="188">
        <f t="shared" si="77"/>
        <v>1.0270616818041409</v>
      </c>
      <c r="BP82" s="188">
        <f t="shared" si="77"/>
        <v>1.026971677653798</v>
      </c>
      <c r="BQ82" s="188">
        <f t="shared" si="77"/>
        <v>1.0268824166790538</v>
      </c>
      <c r="BR82" s="188">
        <f t="shared" si="77"/>
        <v>1.0267938872754265</v>
      </c>
      <c r="BS82" s="188">
        <f t="shared" si="77"/>
        <v>1.026706080533351</v>
      </c>
      <c r="BT82" s="188">
        <f t="shared" si="77"/>
        <v>1.0266189889905768</v>
      </c>
      <c r="BU82" s="188">
        <f t="shared" si="77"/>
        <v>1.0265326059344757</v>
      </c>
      <c r="BV82" s="188">
        <f t="shared" si="77"/>
        <v>1.0264469250215777</v>
      </c>
      <c r="BW82" s="188">
        <f t="shared" si="77"/>
        <v>1.0263619400784121</v>
      </c>
      <c r="BX82" s="188">
        <f t="shared" si="77"/>
        <v>1.0262776450040205</v>
      </c>
      <c r="BY82" s="188">
        <f t="shared" si="77"/>
        <v>1.0261940337278772</v>
      </c>
      <c r="BZ82" s="188">
        <f t="shared" si="77"/>
        <v>1.0261111001966634</v>
      </c>
      <c r="CA82" s="188">
        <f t="shared" si="77"/>
        <v>1.0260288383750062</v>
      </c>
      <c r="CB82" s="188">
        <f t="shared" si="77"/>
        <v>1.0259472422520637</v>
      </c>
      <c r="CC82" s="188">
        <f>+CC81*CC80</f>
        <v>1.0258663058497484</v>
      </c>
      <c r="CD82" s="188" t="e">
        <f>+CD81*CD80</f>
        <v>#DIV/0!</v>
      </c>
    </row>
    <row r="83" spans="1:82" s="193" customFormat="1" ht="17.399999999999999" customHeight="1" x14ac:dyDescent="0.25">
      <c r="A83" s="112" t="s">
        <v>2</v>
      </c>
      <c r="C83" s="193">
        <f>+B82-1</f>
        <v>4.6010258772872792E-2</v>
      </c>
      <c r="D83" s="148">
        <f t="shared" ref="D83:BO83" si="78">+D82-1</f>
        <v>4.4178632047622068E-2</v>
      </c>
      <c r="E83" s="148">
        <f t="shared" si="78"/>
        <v>4.3464606114351323E-2</v>
      </c>
      <c r="F83" s="148">
        <f t="shared" si="78"/>
        <v>4.2722898359565775E-2</v>
      </c>
      <c r="G83" s="148">
        <f t="shared" si="78"/>
        <v>4.1965306108581624E-2</v>
      </c>
      <c r="H83" s="148">
        <f t="shared" si="78"/>
        <v>4.1183704390777454E-2</v>
      </c>
      <c r="I83" s="217">
        <f t="shared" si="78"/>
        <v>4.0393768899583682E-2</v>
      </c>
      <c r="J83" s="193">
        <f t="shared" si="78"/>
        <v>3.9635665540204368E-2</v>
      </c>
      <c r="K83" s="193">
        <f t="shared" si="78"/>
        <v>3.8994809449947265E-2</v>
      </c>
      <c r="L83" s="193">
        <f t="shared" si="78"/>
        <v>3.8644048407916243E-2</v>
      </c>
      <c r="M83" s="193">
        <f t="shared" si="78"/>
        <v>3.8632974774340356E-2</v>
      </c>
      <c r="N83" s="193">
        <f t="shared" si="78"/>
        <v>3.825847393016657E-2</v>
      </c>
      <c r="O83" s="193">
        <f t="shared" si="78"/>
        <v>3.7776423461044484E-2</v>
      </c>
      <c r="P83" s="193">
        <f t="shared" si="78"/>
        <v>3.725054778317749E-2</v>
      </c>
      <c r="Q83" s="193">
        <f t="shared" si="78"/>
        <v>3.6708881117065939E-2</v>
      </c>
      <c r="R83" s="316">
        <f t="shared" si="78"/>
        <v>3.618672595747463E-2</v>
      </c>
      <c r="S83" s="193">
        <f t="shared" si="78"/>
        <v>3.5464776061367331E-2</v>
      </c>
      <c r="T83" s="193">
        <f t="shared" si="78"/>
        <v>3.4809549120881078E-2</v>
      </c>
      <c r="U83" s="193">
        <f t="shared" si="78"/>
        <v>3.4155882693037043E-2</v>
      </c>
      <c r="V83" s="193">
        <f t="shared" si="78"/>
        <v>3.3495231815883209E-2</v>
      </c>
      <c r="W83" s="193">
        <f t="shared" si="78"/>
        <v>3.28034414987175E-2</v>
      </c>
      <c r="X83" s="193">
        <f t="shared" si="78"/>
        <v>3.2044528781814297E-2</v>
      </c>
      <c r="Y83" s="193">
        <f t="shared" si="78"/>
        <v>3.1448493803210686E-2</v>
      </c>
      <c r="Z83" s="193">
        <f t="shared" si="78"/>
        <v>3.1002736573543688E-2</v>
      </c>
      <c r="AA83" s="193">
        <f t="shared" si="78"/>
        <v>3.0576664941242226E-2</v>
      </c>
      <c r="AB83" s="193">
        <f t="shared" si="78"/>
        <v>3.0065428846821618E-2</v>
      </c>
      <c r="AC83" s="193">
        <f t="shared" si="78"/>
        <v>2.9510716546587989E-2</v>
      </c>
      <c r="AD83" s="193">
        <f t="shared" si="78"/>
        <v>2.8936690633142303E-2</v>
      </c>
      <c r="AE83" s="193">
        <f t="shared" si="78"/>
        <v>2.8353867226504681E-2</v>
      </c>
      <c r="AF83" s="193">
        <f t="shared" si="78"/>
        <v>2.776805086695866E-2</v>
      </c>
      <c r="AG83" s="193">
        <f t="shared" si="78"/>
        <v>2.7182965936259462E-2</v>
      </c>
      <c r="AH83" s="193">
        <f t="shared" si="78"/>
        <v>2.6602008859167636E-2</v>
      </c>
      <c r="AI83" s="193">
        <f t="shared" si="78"/>
        <v>2.6029845914237626E-2</v>
      </c>
      <c r="AJ83" s="193">
        <f t="shared" si="78"/>
        <v>2.5431903617050722E-2</v>
      </c>
      <c r="AK83" s="193">
        <f t="shared" si="78"/>
        <v>2.493303509090139E-2</v>
      </c>
      <c r="AL83" s="193">
        <f t="shared" si="78"/>
        <v>2.3928185819825698E-2</v>
      </c>
      <c r="AM83" s="193">
        <f t="shared" si="78"/>
        <v>2.4038020293913887E-2</v>
      </c>
      <c r="AN83" s="193">
        <f t="shared" si="78"/>
        <v>2.3278184927287393E-2</v>
      </c>
      <c r="AO83" s="193">
        <f t="shared" si="78"/>
        <v>2.25795688594852E-2</v>
      </c>
      <c r="AP83" s="193">
        <f t="shared" si="78"/>
        <v>2.1921447179997333E-2</v>
      </c>
      <c r="AQ83" s="193">
        <f t="shared" si="78"/>
        <v>2.129062543280269E-2</v>
      </c>
      <c r="AR83" s="193">
        <f t="shared" si="78"/>
        <v>2.0678312892023154E-2</v>
      </c>
      <c r="AS83" s="193">
        <f t="shared" si="78"/>
        <v>2.0078565714955143E-2</v>
      </c>
      <c r="AT83" s="193">
        <f t="shared" si="78"/>
        <v>1.9487336180044501E-2</v>
      </c>
      <c r="AU83" s="193">
        <f t="shared" si="78"/>
        <v>1.8901849955251793E-2</v>
      </c>
      <c r="AV83" s="193">
        <f t="shared" si="78"/>
        <v>1.8320189922166108E-2</v>
      </c>
      <c r="AW83" s="193">
        <f t="shared" si="78"/>
        <v>2.8943765617762462E-2</v>
      </c>
      <c r="AX83" s="193">
        <f t="shared" si="78"/>
        <v>2.8831572599127497E-2</v>
      </c>
      <c r="AY83" s="193">
        <f t="shared" si="78"/>
        <v>2.872007562200185E-2</v>
      </c>
      <c r="AZ83" s="193">
        <f t="shared" si="78"/>
        <v>2.8643647918574766E-2</v>
      </c>
      <c r="BA83" s="193">
        <f t="shared" si="78"/>
        <v>2.8577248895113705E-2</v>
      </c>
      <c r="BB83" s="193">
        <f t="shared" si="78"/>
        <v>2.8346073202902833E-2</v>
      </c>
      <c r="BC83" s="193">
        <f t="shared" si="78"/>
        <v>2.8248838252650899E-2</v>
      </c>
      <c r="BD83" s="193">
        <f t="shared" si="78"/>
        <v>2.8174111099968258E-2</v>
      </c>
      <c r="BE83" s="193">
        <f t="shared" si="78"/>
        <v>2.7941509813528498E-2</v>
      </c>
      <c r="BF83" s="193">
        <f t="shared" si="78"/>
        <v>2.7993047964294693E-2</v>
      </c>
      <c r="BG83" s="193">
        <f t="shared" si="78"/>
        <v>2.7817109100236159E-2</v>
      </c>
      <c r="BH83" s="193">
        <f t="shared" si="78"/>
        <v>2.7716815645371762E-2</v>
      </c>
      <c r="BI83" s="193">
        <f t="shared" si="78"/>
        <v>2.7619488178325158E-2</v>
      </c>
      <c r="BJ83" s="193">
        <f t="shared" si="78"/>
        <v>2.7523932534251783E-2</v>
      </c>
      <c r="BK83" s="193">
        <f t="shared" si="78"/>
        <v>2.742964006326809E-2</v>
      </c>
      <c r="BL83" s="193">
        <f t="shared" si="78"/>
        <v>2.7336369236856672E-2</v>
      </c>
      <c r="BM83" s="193">
        <f t="shared" si="78"/>
        <v>2.7243994421839002E-2</v>
      </c>
      <c r="BN83" s="193">
        <f t="shared" si="78"/>
        <v>2.7152445631510203E-2</v>
      </c>
      <c r="BO83" s="193">
        <f t="shared" si="78"/>
        <v>2.7061681804140925E-2</v>
      </c>
      <c r="BP83" s="193">
        <f t="shared" ref="BP83:CB83" si="79">+BP82-1</f>
        <v>2.6971677653798043E-2</v>
      </c>
      <c r="BQ83" s="193">
        <f t="shared" si="79"/>
        <v>2.6882416679053778E-2</v>
      </c>
      <c r="BR83" s="193">
        <f t="shared" si="79"/>
        <v>2.6793887275426531E-2</v>
      </c>
      <c r="BS83" s="193">
        <f t="shared" si="79"/>
        <v>2.6706080533350995E-2</v>
      </c>
      <c r="BT83" s="193">
        <f t="shared" si="79"/>
        <v>2.6618988990576797E-2</v>
      </c>
      <c r="BU83" s="193">
        <f t="shared" si="79"/>
        <v>2.6532605934475706E-2</v>
      </c>
      <c r="BV83" s="193">
        <f t="shared" si="79"/>
        <v>2.644692502157775E-2</v>
      </c>
      <c r="BW83" s="193">
        <f t="shared" si="79"/>
        <v>2.6361940078412083E-2</v>
      </c>
      <c r="BX83" s="193">
        <f t="shared" si="79"/>
        <v>2.6277645004020522E-2</v>
      </c>
      <c r="BY83" s="193">
        <f t="shared" si="79"/>
        <v>2.6194033727877208E-2</v>
      </c>
      <c r="BZ83" s="193">
        <f t="shared" si="79"/>
        <v>2.6111100196663406E-2</v>
      </c>
      <c r="CA83" s="193">
        <f t="shared" si="79"/>
        <v>2.6028838375006247E-2</v>
      </c>
      <c r="CB83" s="193">
        <f t="shared" si="79"/>
        <v>2.5947242252063685E-2</v>
      </c>
      <c r="CC83" s="193">
        <f>+CC82-1</f>
        <v>2.5866305849748361E-2</v>
      </c>
      <c r="CD83" s="193" t="e">
        <f>+CD82-1</f>
        <v>#DIV/0!</v>
      </c>
    </row>
    <row r="84" spans="1:82" s="218" customFormat="1" ht="17.399999999999999" customHeight="1" x14ac:dyDescent="0.25">
      <c r="A84" s="132" t="s">
        <v>428</v>
      </c>
      <c r="B84" s="312">
        <f t="shared" ref="B84:AG84" si="80">+B183</f>
        <v>0</v>
      </c>
      <c r="C84" s="312">
        <f t="shared" si="80"/>
        <v>4.49829702E-2</v>
      </c>
      <c r="D84" s="354">
        <f t="shared" si="80"/>
        <v>4.4109983499999998E-2</v>
      </c>
      <c r="E84" s="354">
        <f t="shared" si="80"/>
        <v>4.3230921700000001E-2</v>
      </c>
      <c r="F84" s="354">
        <f t="shared" si="80"/>
        <v>4.2547053299999998E-2</v>
      </c>
      <c r="G84" s="354">
        <f t="shared" si="80"/>
        <v>4.1835631999999998E-2</v>
      </c>
      <c r="H84" s="354">
        <f t="shared" si="80"/>
        <v>4.1108409700000001E-2</v>
      </c>
      <c r="I84" s="219">
        <f t="shared" si="80"/>
        <v>4.0357456600000001E-2</v>
      </c>
      <c r="J84" s="312">
        <f t="shared" si="80"/>
        <v>3.9598928300000003E-2</v>
      </c>
      <c r="K84" s="312">
        <f t="shared" si="80"/>
        <v>3.8869601400000002E-2</v>
      </c>
      <c r="L84" s="312">
        <f t="shared" si="80"/>
        <v>3.8252991899999998E-2</v>
      </c>
      <c r="M84" s="312">
        <f t="shared" si="80"/>
        <v>3.7915513999999997E-2</v>
      </c>
      <c r="N84" s="312">
        <f t="shared" si="80"/>
        <v>3.7905192599999998E-2</v>
      </c>
      <c r="O84" s="312">
        <f t="shared" si="80"/>
        <v>3.7544451800000003E-2</v>
      </c>
      <c r="P84" s="312">
        <f t="shared" si="80"/>
        <v>3.7079934199999998E-2</v>
      </c>
      <c r="Q84" s="312">
        <f t="shared" si="80"/>
        <v>3.6572983699999999E-2</v>
      </c>
      <c r="R84" s="316">
        <f t="shared" si="80"/>
        <v>3.6050575199999997E-2</v>
      </c>
      <c r="S84" s="312">
        <f t="shared" si="80"/>
        <v>3.5546887100000001E-2</v>
      </c>
      <c r="T84" s="312">
        <f t="shared" si="80"/>
        <v>3.4849741699999999E-2</v>
      </c>
      <c r="U84" s="312">
        <f t="shared" si="80"/>
        <v>3.4216713199999998E-2</v>
      </c>
      <c r="V84" s="312">
        <f t="shared" si="80"/>
        <v>3.3584805799999999E-2</v>
      </c>
      <c r="W84" s="312">
        <f t="shared" si="80"/>
        <v>3.2945758800000002E-2</v>
      </c>
      <c r="X84" s="312">
        <f t="shared" si="80"/>
        <v>3.2276163099999998E-2</v>
      </c>
      <c r="Y84" s="312">
        <f t="shared" si="80"/>
        <v>3.1541093100000001E-2</v>
      </c>
      <c r="Z84" s="312">
        <f t="shared" si="80"/>
        <v>3.0963716700000001E-2</v>
      </c>
      <c r="AA84" s="312">
        <f t="shared" si="80"/>
        <v>3.0531788399999999E-2</v>
      </c>
      <c r="AB84" s="312">
        <f t="shared" si="80"/>
        <v>3.01186237E-2</v>
      </c>
      <c r="AC84" s="312">
        <f t="shared" si="80"/>
        <v>2.9622615800000002E-2</v>
      </c>
      <c r="AD84" s="312">
        <f t="shared" si="80"/>
        <v>2.9084110600000001E-2</v>
      </c>
      <c r="AE84" s="312">
        <f t="shared" si="80"/>
        <v>2.8526523799999998E-2</v>
      </c>
      <c r="AF84" s="312">
        <f t="shared" si="80"/>
        <v>2.7960049899999999E-2</v>
      </c>
      <c r="AG84" s="312">
        <f t="shared" si="80"/>
        <v>2.7390314299999999E-2</v>
      </c>
      <c r="AH84" s="312">
        <f t="shared" ref="AH84:BM84" si="81">+AH183</f>
        <v>2.68209251E-2</v>
      </c>
      <c r="AI84" s="312">
        <f t="shared" si="81"/>
        <v>2.6255176299999999E-2</v>
      </c>
      <c r="AJ84" s="312">
        <f t="shared" si="81"/>
        <v>2.5697606000000001E-2</v>
      </c>
      <c r="AK84" s="312">
        <f t="shared" si="81"/>
        <v>2.51560573E-2</v>
      </c>
      <c r="AL84" s="312">
        <f t="shared" si="81"/>
        <v>2.46450104E-2</v>
      </c>
      <c r="AM84" s="312">
        <f t="shared" si="81"/>
        <v>2.3655620799999999E-2</v>
      </c>
      <c r="AN84" s="312">
        <f t="shared" si="81"/>
        <v>2.3756694799999999E-2</v>
      </c>
      <c r="AO84" s="312">
        <f t="shared" si="81"/>
        <v>2.30110629E-2</v>
      </c>
      <c r="AP84" s="312">
        <f t="shared" si="81"/>
        <v>2.2326197799999999E-2</v>
      </c>
      <c r="AQ84" s="312">
        <f t="shared" si="81"/>
        <v>2.1681223100000001E-2</v>
      </c>
      <c r="AR84" s="312">
        <f t="shared" si="81"/>
        <v>2.10629606E-2</v>
      </c>
      <c r="AS84" s="312">
        <f t="shared" si="81"/>
        <v>2.0462678200000001E-2</v>
      </c>
      <c r="AT84" s="312">
        <f t="shared" si="81"/>
        <v>1.9874489299999999E-2</v>
      </c>
      <c r="AU84" s="312">
        <f t="shared" si="81"/>
        <v>1.9294393E-2</v>
      </c>
      <c r="AV84" s="312">
        <f t="shared" si="81"/>
        <v>1.87196549E-2</v>
      </c>
      <c r="AW84" s="312">
        <f t="shared" si="81"/>
        <v>1.8148395599999999E-2</v>
      </c>
      <c r="AX84" s="312">
        <f t="shared" si="81"/>
        <v>2.8526640499999999E-2</v>
      </c>
      <c r="AY84" s="312">
        <f t="shared" si="81"/>
        <v>2.8417524699999998E-2</v>
      </c>
      <c r="AZ84" s="312">
        <f t="shared" si="81"/>
        <v>2.8309209599999999E-2</v>
      </c>
      <c r="BA84" s="312">
        <f t="shared" si="81"/>
        <v>2.8235657300000001E-2</v>
      </c>
      <c r="BB84" s="312">
        <f t="shared" si="81"/>
        <v>2.8172939800000001E-2</v>
      </c>
      <c r="BC84" s="312">
        <f t="shared" si="81"/>
        <v>2.79488037E-2</v>
      </c>
      <c r="BD84" s="312">
        <f t="shared" si="81"/>
        <v>2.7854799100000001E-2</v>
      </c>
      <c r="BE84" s="312">
        <f t="shared" si="81"/>
        <v>2.7783210999999999E-2</v>
      </c>
      <c r="BF84" s="312">
        <f t="shared" si="81"/>
        <v>2.7555942399999998E-2</v>
      </c>
      <c r="BG84" s="312">
        <f t="shared" si="81"/>
        <v>2.7606996599999999E-2</v>
      </c>
      <c r="BH84" s="312">
        <f t="shared" si="81"/>
        <v>2.7435746E-2</v>
      </c>
      <c r="BI84" s="312">
        <f t="shared" si="81"/>
        <v>2.73381805E-2</v>
      </c>
      <c r="BJ84" s="312">
        <f t="shared" si="81"/>
        <v>2.72434919E-2</v>
      </c>
      <c r="BK84" s="312">
        <f t="shared" si="81"/>
        <v>2.7150496199999999E-2</v>
      </c>
      <c r="BL84" s="312">
        <f t="shared" si="81"/>
        <v>2.7058716399999998E-2</v>
      </c>
      <c r="BM84" s="312">
        <f t="shared" si="81"/>
        <v>2.6967934299999999E-2</v>
      </c>
      <c r="BN84" s="312">
        <f t="shared" ref="BN84:CB84" si="82">+BN183</f>
        <v>2.68780357E-2</v>
      </c>
      <c r="BO84" s="312">
        <f t="shared" si="82"/>
        <v>2.6788954E-2</v>
      </c>
      <c r="BP84" s="312">
        <f t="shared" si="82"/>
        <v>2.67006469E-2</v>
      </c>
      <c r="BQ84" s="312">
        <f t="shared" si="82"/>
        <v>2.6613086000000001E-2</v>
      </c>
      <c r="BR84" s="312">
        <f t="shared" si="82"/>
        <v>2.6526251000000001E-2</v>
      </c>
      <c r="BS84" s="312">
        <f t="shared" si="82"/>
        <v>2.64401267E-2</v>
      </c>
      <c r="BT84" s="312">
        <f t="shared" si="82"/>
        <v>2.63547014E-2</v>
      </c>
      <c r="BU84" s="312">
        <f t="shared" si="82"/>
        <v>2.6269965400000001E-2</v>
      </c>
      <c r="BV84" s="312">
        <f t="shared" si="82"/>
        <v>2.6185910499999999E-2</v>
      </c>
      <c r="BW84" s="312">
        <f t="shared" si="82"/>
        <v>2.6102529199999999E-2</v>
      </c>
      <c r="BX84" s="312">
        <f t="shared" si="82"/>
        <v>2.6019815000000002E-2</v>
      </c>
      <c r="BY84" s="312">
        <f t="shared" si="82"/>
        <v>2.59377615E-2</v>
      </c>
      <c r="BZ84" s="312">
        <f t="shared" si="82"/>
        <v>2.5856362599999998E-2</v>
      </c>
      <c r="CA84" s="312">
        <f t="shared" si="82"/>
        <v>2.5775612600000001E-2</v>
      </c>
      <c r="CB84" s="312">
        <f t="shared" si="82"/>
        <v>2.5695505899999999E-2</v>
      </c>
      <c r="CC84" s="312">
        <f>+CC183</f>
        <v>2.5616036799999999E-2</v>
      </c>
      <c r="CD84" s="312">
        <f>+CD183</f>
        <v>2.5537199999999999E-2</v>
      </c>
    </row>
    <row r="85" spans="1:82" s="188" customFormat="1" ht="17.399999999999999" customHeight="1" x14ac:dyDescent="0.25">
      <c r="A85" s="133" t="s">
        <v>59</v>
      </c>
      <c r="B85" s="185">
        <v>1</v>
      </c>
      <c r="C85" s="220">
        <f t="shared" ref="C85:BN85" si="83">+B85/(1+C83)^5</f>
        <v>0.79858340388174121</v>
      </c>
      <c r="D85" s="186">
        <f t="shared" si="83"/>
        <v>0.64334846990815786</v>
      </c>
      <c r="E85" s="186">
        <f t="shared" si="83"/>
        <v>0.52006503896045231</v>
      </c>
      <c r="F85" s="186">
        <f t="shared" si="83"/>
        <v>0.4219034779408149</v>
      </c>
      <c r="G85" s="186">
        <f t="shared" si="83"/>
        <v>0.34351587503897441</v>
      </c>
      <c r="H85" s="186">
        <f t="shared" si="83"/>
        <v>0.28074368780640135</v>
      </c>
      <c r="I85" s="187">
        <f t="shared" si="83"/>
        <v>0.23031450383815813</v>
      </c>
      <c r="J85" s="220">
        <f t="shared" si="83"/>
        <v>0.18963366497840708</v>
      </c>
      <c r="K85" s="220">
        <f t="shared" si="83"/>
        <v>0.15662047936787382</v>
      </c>
      <c r="L85" s="220">
        <f t="shared" si="83"/>
        <v>0.12957310454573126</v>
      </c>
      <c r="M85" s="220">
        <f t="shared" si="83"/>
        <v>0.10720235641110275</v>
      </c>
      <c r="N85" s="220">
        <f t="shared" si="83"/>
        <v>8.8853984927169283E-2</v>
      </c>
      <c r="O85" s="220">
        <f t="shared" si="83"/>
        <v>7.3817258125712756E-2</v>
      </c>
      <c r="P85" s="220">
        <f t="shared" si="83"/>
        <v>6.148080501397523E-2</v>
      </c>
      <c r="Q85" s="220">
        <f t="shared" si="83"/>
        <v>5.1339951068605165E-2</v>
      </c>
      <c r="R85" s="317">
        <f t="shared" si="83"/>
        <v>4.2979892812617271E-2</v>
      </c>
      <c r="S85" s="220">
        <f t="shared" si="83"/>
        <v>3.6106773262390895E-2</v>
      </c>
      <c r="T85" s="220">
        <f t="shared" si="83"/>
        <v>3.0428920133230241E-2</v>
      </c>
      <c r="U85" s="220">
        <f t="shared" si="83"/>
        <v>2.5725066531252311E-2</v>
      </c>
      <c r="V85" s="220">
        <f t="shared" si="83"/>
        <v>2.1817958944733321E-2</v>
      </c>
      <c r="W85" s="220">
        <f t="shared" si="83"/>
        <v>1.8566316009832651E-2</v>
      </c>
      <c r="X85" s="220">
        <f t="shared" si="83"/>
        <v>1.585745760236322E-2</v>
      </c>
      <c r="Y85" s="220">
        <f t="shared" si="83"/>
        <v>1.3583004008270342E-2</v>
      </c>
      <c r="Z85" s="220">
        <f t="shared" si="83"/>
        <v>1.1659951359285171E-2</v>
      </c>
      <c r="AA85" s="220">
        <f t="shared" si="83"/>
        <v>1.002986795701998E-2</v>
      </c>
      <c r="AB85" s="220">
        <f t="shared" si="83"/>
        <v>8.6491047649144143E-3</v>
      </c>
      <c r="AC85" s="220">
        <f t="shared" si="83"/>
        <v>7.4785396256159221E-3</v>
      </c>
      <c r="AD85" s="220">
        <f t="shared" si="83"/>
        <v>6.4844557292234204E-3</v>
      </c>
      <c r="AE85" s="220">
        <f t="shared" si="83"/>
        <v>5.6384612682297761E-3</v>
      </c>
      <c r="AF85" s="220">
        <f t="shared" si="83"/>
        <v>4.9168282249739412E-3</v>
      </c>
      <c r="AG85" s="220">
        <f t="shared" si="83"/>
        <v>4.2997775931739981E-3</v>
      </c>
      <c r="AH85" s="220">
        <f t="shared" si="83"/>
        <v>3.7708168877662526E-3</v>
      </c>
      <c r="AI85" s="220">
        <f t="shared" si="83"/>
        <v>3.3161599752176596E-3</v>
      </c>
      <c r="AJ85" s="220">
        <f t="shared" si="83"/>
        <v>2.924834837951449E-3</v>
      </c>
      <c r="AK85" s="220">
        <f t="shared" si="83"/>
        <v>2.5859724305284135E-3</v>
      </c>
      <c r="AL85" s="220">
        <f t="shared" si="83"/>
        <v>2.2976104627405857E-3</v>
      </c>
      <c r="AM85" s="220">
        <f t="shared" si="83"/>
        <v>2.040309226577055E-3</v>
      </c>
      <c r="AN85" s="220">
        <f t="shared" si="83"/>
        <v>1.8185590839117612E-3</v>
      </c>
      <c r="AO85" s="220">
        <f t="shared" si="83"/>
        <v>1.6264542783259862E-3</v>
      </c>
      <c r="AP85" s="220">
        <f t="shared" si="83"/>
        <v>1.4593326194203668E-3</v>
      </c>
      <c r="AQ85" s="220">
        <f t="shared" si="83"/>
        <v>1.3134319080230349E-3</v>
      </c>
      <c r="AR85" s="220">
        <f t="shared" si="83"/>
        <v>1.185668077414906E-3</v>
      </c>
      <c r="AS85" s="220">
        <f t="shared" si="83"/>
        <v>1.0734826181286706E-3</v>
      </c>
      <c r="AT85" s="220">
        <f t="shared" si="83"/>
        <v>9.7473338140180964E-4</v>
      </c>
      <c r="AU85" s="220">
        <f t="shared" si="83"/>
        <v>8.8761388163173017E-4</v>
      </c>
      <c r="AV85" s="220">
        <f t="shared" si="83"/>
        <v>8.1059200008854349E-4</v>
      </c>
      <c r="AW85" s="220">
        <f t="shared" si="83"/>
        <v>7.0282000172198274E-4</v>
      </c>
      <c r="AX85" s="220">
        <f t="shared" si="83"/>
        <v>6.0970912671462203E-4</v>
      </c>
      <c r="AY85" s="220">
        <f t="shared" si="83"/>
        <v>5.292204525442569E-4</v>
      </c>
      <c r="AZ85" s="220">
        <f t="shared" si="83"/>
        <v>4.5952789201903345E-4</v>
      </c>
      <c r="BA85" s="220">
        <f t="shared" si="83"/>
        <v>3.9914188802576777E-4</v>
      </c>
      <c r="BB85" s="220">
        <f t="shared" si="83"/>
        <v>3.4708099768803683E-4</v>
      </c>
      <c r="BC85" s="220">
        <f t="shared" si="83"/>
        <v>3.0195324392537018E-4</v>
      </c>
      <c r="BD85" s="220">
        <f t="shared" si="83"/>
        <v>2.6278851326546639E-4</v>
      </c>
      <c r="BE85" s="220">
        <f t="shared" si="83"/>
        <v>2.2896250004687495E-4</v>
      </c>
      <c r="BF85" s="220">
        <f t="shared" si="83"/>
        <v>1.9944055325300436E-4</v>
      </c>
      <c r="BG85" s="220">
        <f t="shared" si="83"/>
        <v>1.7387384445700794E-4</v>
      </c>
      <c r="BH85" s="220">
        <f t="shared" si="83"/>
        <v>1.5165856553281035E-4</v>
      </c>
      <c r="BI85" s="220">
        <f t="shared" si="83"/>
        <v>1.323443133059167E-4</v>
      </c>
      <c r="BJ85" s="220">
        <f t="shared" si="83"/>
        <v>1.1554350954651981E-4</v>
      </c>
      <c r="BK85" s="220">
        <f t="shared" si="83"/>
        <v>1.0092182668729003E-4</v>
      </c>
      <c r="BL85" s="220">
        <f t="shared" si="83"/>
        <v>8.8190496447737026E-5</v>
      </c>
      <c r="BM85" s="220">
        <f t="shared" si="83"/>
        <v>7.7099885439335853E-5</v>
      </c>
      <c r="BN85" s="220">
        <f t="shared" si="83"/>
        <v>6.7434044791474815E-5</v>
      </c>
      <c r="BO85" s="220">
        <f t="shared" ref="BO85:CB85" si="84">+BN85/(1+BO83)^5</f>
        <v>5.9006054623622253E-5</v>
      </c>
      <c r="BP85" s="220">
        <f t="shared" si="84"/>
        <v>5.1654034007996469E-5</v>
      </c>
      <c r="BQ85" s="220">
        <f t="shared" si="84"/>
        <v>4.5237714635067642E-5</v>
      </c>
      <c r="BR85" s="220">
        <f t="shared" si="84"/>
        <v>3.9635494771856931E-5</v>
      </c>
      <c r="BS85" s="220">
        <f t="shared" si="84"/>
        <v>3.4741903805971313E-5</v>
      </c>
      <c r="BT85" s="220">
        <f t="shared" si="84"/>
        <v>3.0465418514100421E-5</v>
      </c>
      <c r="BU85" s="220">
        <f t="shared" si="84"/>
        <v>2.6726581056428028E-5</v>
      </c>
      <c r="BV85" s="220">
        <f t="shared" si="84"/>
        <v>2.3456376072252895E-5</v>
      </c>
      <c r="BW85" s="220">
        <f t="shared" si="84"/>
        <v>2.0594830453202864E-5</v>
      </c>
      <c r="BX85" s="220">
        <f t="shared" si="84"/>
        <v>1.8089804619839665E-5</v>
      </c>
      <c r="BY85" s="220">
        <f t="shared" si="84"/>
        <v>1.5895948589839663E-5</v>
      </c>
      <c r="BZ85" s="220">
        <f t="shared" si="84"/>
        <v>1.3973799929604257E-5</v>
      </c>
      <c r="CA85" s="220">
        <f t="shared" si="84"/>
        <v>1.2289003929232535E-5</v>
      </c>
      <c r="CB85" s="220">
        <f t="shared" si="84"/>
        <v>1.0811639117965381E-5</v>
      </c>
      <c r="CC85" s="220">
        <f>+CB85/(1+CC83)^5</f>
        <v>9.5156336139947994E-6</v>
      </c>
      <c r="CD85" s="220" t="e">
        <f>+CC85/(1+CD83)^5</f>
        <v>#DIV/0!</v>
      </c>
    </row>
    <row r="86" spans="1:82" s="188" customFormat="1" ht="17.399999999999999" customHeight="1" x14ac:dyDescent="0.25">
      <c r="A86" s="133" t="s">
        <v>402</v>
      </c>
      <c r="B86" s="185">
        <v>1</v>
      </c>
      <c r="C86" s="220">
        <v>0.7974824140882234</v>
      </c>
      <c r="D86" s="186">
        <v>0.64110784332961979</v>
      </c>
      <c r="E86" s="186">
        <v>0.51730779583043607</v>
      </c>
      <c r="F86" s="186">
        <v>0.41892356004798614</v>
      </c>
      <c r="G86" s="186">
        <v>0.34045169313556206</v>
      </c>
      <c r="H86" s="186">
        <v>0.2776537536800161</v>
      </c>
      <c r="I86" s="187">
        <v>0.22722721516069588</v>
      </c>
      <c r="J86" s="220">
        <v>0.18659971649696008</v>
      </c>
      <c r="K86" s="220">
        <v>0.15375994974228699</v>
      </c>
      <c r="L86" s="220">
        <v>0.12712968492784549</v>
      </c>
      <c r="M86" s="220">
        <v>0.10546630319832712</v>
      </c>
      <c r="N86" s="220">
        <v>8.7788209828840572E-2</v>
      </c>
      <c r="O86" s="220">
        <v>7.33175183956465E-2</v>
      </c>
      <c r="P86" s="220">
        <v>6.1435833946297584E-2</v>
      </c>
      <c r="Q86" s="220">
        <v>5.1650011377798247E-2</v>
      </c>
      <c r="R86" s="317">
        <v>4.3561751108618076E-2</v>
      </c>
      <c r="S86" s="220">
        <v>3.6856946151054878E-2</v>
      </c>
      <c r="T86" s="220">
        <v>3.1283352385625025E-2</v>
      </c>
      <c r="U86" s="220">
        <v>2.6637132534510097E-2</v>
      </c>
      <c r="V86" s="220">
        <v>2.275308989227582E-2</v>
      </c>
      <c r="W86" s="220">
        <v>1.9497045489527354E-2</v>
      </c>
      <c r="X86" s="220">
        <v>1.675977244414301E-2</v>
      </c>
      <c r="Y86" s="220">
        <v>1.4452149462750271E-2</v>
      </c>
      <c r="Z86" s="220">
        <v>1.2501283753017775E-2</v>
      </c>
      <c r="AA86" s="220">
        <v>1.0847404557732913E-2</v>
      </c>
      <c r="AB86" s="220">
        <v>9.4413669410184833E-3</v>
      </c>
      <c r="AC86" s="220">
        <v>8.2426026766968391E-3</v>
      </c>
      <c r="AD86" s="220">
        <v>7.2172375387279742E-3</v>
      </c>
      <c r="AE86" s="220">
        <v>6.337122150827954E-3</v>
      </c>
      <c r="AF86" s="220">
        <v>5.5785745759977263E-3</v>
      </c>
      <c r="AG86" s="220">
        <v>4.9212833364259889E-3</v>
      </c>
      <c r="AH86" s="220">
        <v>4.3472549754799304E-3</v>
      </c>
      <c r="AI86" s="220">
        <v>3.8396757597143009E-3</v>
      </c>
      <c r="AJ86" s="220">
        <v>3.3681743667724907E-3</v>
      </c>
      <c r="AK86" s="220">
        <v>2.9757409044228636E-3</v>
      </c>
      <c r="AL86" s="220">
        <v>2.6408802823757634E-3</v>
      </c>
      <c r="AM86" s="220">
        <v>2.3521183223772918E-3</v>
      </c>
      <c r="AN86" s="220">
        <v>2.1016446318423278E-3</v>
      </c>
      <c r="AO86" s="220">
        <v>1.8834463156055022E-3</v>
      </c>
      <c r="AP86" s="220">
        <v>1.6926173128411989E-3</v>
      </c>
      <c r="AQ86" s="220">
        <v>1.5250126853061292E-3</v>
      </c>
      <c r="AR86" s="220">
        <v>1.3770107553619775E-3</v>
      </c>
      <c r="AS86" s="220">
        <v>1.2452969797828058E-3</v>
      </c>
      <c r="AT86" s="220">
        <v>1.12661541921936E-3</v>
      </c>
      <c r="AU86" s="220">
        <v>1.0174320787862854E-3</v>
      </c>
      <c r="AV86" s="220">
        <v>9.1330930223382928E-4</v>
      </c>
      <c r="AW86" s="220">
        <v>8.0784856783902136E-4</v>
      </c>
      <c r="AX86" s="220">
        <v>7.0894449209651293E-4</v>
      </c>
      <c r="AY86" s="220">
        <v>6.1961816567643053E-4</v>
      </c>
      <c r="AZ86" s="220">
        <v>5.4047450382994401E-4</v>
      </c>
      <c r="BA86" s="220">
        <v>4.7104043932237361E-4</v>
      </c>
      <c r="BB86" s="220">
        <v>4.1042909487982993E-4</v>
      </c>
      <c r="BC86" s="220">
        <v>3.5764884717231409E-4</v>
      </c>
      <c r="BD86" s="220">
        <v>3.1173789570352944E-4</v>
      </c>
      <c r="BE86" s="220">
        <v>2.718166660371675E-4</v>
      </c>
      <c r="BF86" s="220">
        <v>2.3712598364025476E-4</v>
      </c>
      <c r="BG86" s="220">
        <v>2.0695879465498977E-4</v>
      </c>
      <c r="BH86" s="220">
        <v>1.8071149848445869E-4</v>
      </c>
      <c r="BI86" s="220">
        <v>1.5786383520048996E-4</v>
      </c>
      <c r="BJ86" s="220">
        <v>1.3796618356443611E-4</v>
      </c>
      <c r="BK86" s="220">
        <v>1.2062963170826213E-4</v>
      </c>
      <c r="BL86" s="220">
        <v>1.0551759773357582E-4</v>
      </c>
      <c r="BM86" s="220">
        <v>9.2338662395380445E-5</v>
      </c>
      <c r="BN86" s="220">
        <v>8.0840379155301643E-5</v>
      </c>
      <c r="BO86" s="220">
        <v>7.0803955816060488E-5</v>
      </c>
      <c r="BP86" s="220">
        <v>6.2039677991770589E-5</v>
      </c>
      <c r="BQ86" s="220">
        <v>5.4382957118807789E-5</v>
      </c>
      <c r="BR86" s="220">
        <v>4.7690938288355235E-5</v>
      </c>
      <c r="BS86" s="220">
        <v>4.1839569457173301E-5</v>
      </c>
      <c r="BT86" s="220">
        <v>3.6721074636943669E-5</v>
      </c>
      <c r="BU86" s="220">
        <v>3.2241776529319435E-5</v>
      </c>
      <c r="BV86" s="220">
        <v>2.8320216220355656E-5</v>
      </c>
      <c r="BW86" s="220">
        <v>2.4885523408118364E-5</v>
      </c>
      <c r="BX86" s="220">
        <v>2.1876017603072342E-5</v>
      </c>
      <c r="BY86" s="220">
        <v>1.9237989177226256E-5</v>
      </c>
      <c r="BZ86" s="220">
        <v>1.6924648685133298E-5</v>
      </c>
      <c r="CA86" s="220">
        <v>1.4895221385376992E-5</v>
      </c>
      <c r="CB86" s="220">
        <v>1.1499548654172256E-5</v>
      </c>
      <c r="CC86" s="220">
        <v>1.1499548654172256E-5</v>
      </c>
      <c r="CD86" s="220">
        <v>1.1499548654172256E-5</v>
      </c>
    </row>
    <row r="87" spans="1:82" s="222" customFormat="1" ht="17.399999999999999" customHeight="1" x14ac:dyDescent="0.25">
      <c r="A87" s="82" t="s">
        <v>567</v>
      </c>
      <c r="B87" s="221">
        <f t="shared" ref="B87:BM87" si="85">+C83</f>
        <v>4.6010258772872792E-2</v>
      </c>
      <c r="C87" s="221">
        <f t="shared" si="85"/>
        <v>4.4178632047622068E-2</v>
      </c>
      <c r="D87" s="355">
        <f t="shared" si="85"/>
        <v>4.3464606114351323E-2</v>
      </c>
      <c r="E87" s="355">
        <f t="shared" si="85"/>
        <v>4.2722898359565775E-2</v>
      </c>
      <c r="F87" s="355">
        <f t="shared" si="85"/>
        <v>4.1965306108581624E-2</v>
      </c>
      <c r="G87" s="355">
        <f t="shared" si="85"/>
        <v>4.1183704390777454E-2</v>
      </c>
      <c r="H87" s="355">
        <f t="shared" si="85"/>
        <v>4.0393768899583682E-2</v>
      </c>
      <c r="I87" s="221">
        <f t="shared" si="85"/>
        <v>3.9635665540204368E-2</v>
      </c>
      <c r="J87" s="221">
        <f t="shared" si="85"/>
        <v>3.8994809449947265E-2</v>
      </c>
      <c r="K87" s="221">
        <f t="shared" si="85"/>
        <v>3.8644048407916243E-2</v>
      </c>
      <c r="L87" s="221">
        <f t="shared" si="85"/>
        <v>3.8632974774340356E-2</v>
      </c>
      <c r="M87" s="221">
        <f t="shared" si="85"/>
        <v>3.825847393016657E-2</v>
      </c>
      <c r="N87" s="221">
        <f t="shared" si="85"/>
        <v>3.7776423461044484E-2</v>
      </c>
      <c r="O87" s="221">
        <f t="shared" si="85"/>
        <v>3.725054778317749E-2</v>
      </c>
      <c r="P87" s="221">
        <f t="shared" si="85"/>
        <v>3.6708881117065939E-2</v>
      </c>
      <c r="Q87" s="221">
        <f t="shared" si="85"/>
        <v>3.618672595747463E-2</v>
      </c>
      <c r="R87" s="334">
        <f t="shared" si="85"/>
        <v>3.5464776061367331E-2</v>
      </c>
      <c r="S87" s="221">
        <f t="shared" si="85"/>
        <v>3.4809549120881078E-2</v>
      </c>
      <c r="T87" s="221">
        <f t="shared" si="85"/>
        <v>3.4155882693037043E-2</v>
      </c>
      <c r="U87" s="221">
        <f t="shared" si="85"/>
        <v>3.3495231815883209E-2</v>
      </c>
      <c r="V87" s="221">
        <f t="shared" si="85"/>
        <v>3.28034414987175E-2</v>
      </c>
      <c r="W87" s="221">
        <f t="shared" si="85"/>
        <v>3.2044528781814297E-2</v>
      </c>
      <c r="X87" s="221">
        <f t="shared" si="85"/>
        <v>3.1448493803210686E-2</v>
      </c>
      <c r="Y87" s="221">
        <f t="shared" si="85"/>
        <v>3.1002736573543688E-2</v>
      </c>
      <c r="Z87" s="221">
        <f t="shared" si="85"/>
        <v>3.0576664941242226E-2</v>
      </c>
      <c r="AA87" s="221">
        <f t="shared" si="85"/>
        <v>3.0065428846821618E-2</v>
      </c>
      <c r="AB87" s="221">
        <f t="shared" si="85"/>
        <v>2.9510716546587989E-2</v>
      </c>
      <c r="AC87" s="221">
        <f t="shared" si="85"/>
        <v>2.8936690633142303E-2</v>
      </c>
      <c r="AD87" s="221">
        <f t="shared" si="85"/>
        <v>2.8353867226504681E-2</v>
      </c>
      <c r="AE87" s="221">
        <f t="shared" si="85"/>
        <v>2.776805086695866E-2</v>
      </c>
      <c r="AF87" s="221">
        <f t="shared" si="85"/>
        <v>2.7182965936259462E-2</v>
      </c>
      <c r="AG87" s="221">
        <f t="shared" si="85"/>
        <v>2.6602008859167636E-2</v>
      </c>
      <c r="AH87" s="221">
        <f t="shared" si="85"/>
        <v>2.6029845914237626E-2</v>
      </c>
      <c r="AI87" s="221">
        <f t="shared" si="85"/>
        <v>2.5431903617050722E-2</v>
      </c>
      <c r="AJ87" s="221">
        <f t="shared" si="85"/>
        <v>2.493303509090139E-2</v>
      </c>
      <c r="AK87" s="221">
        <f t="shared" si="85"/>
        <v>2.3928185819825698E-2</v>
      </c>
      <c r="AL87" s="221">
        <f t="shared" si="85"/>
        <v>2.4038020293913887E-2</v>
      </c>
      <c r="AM87" s="221">
        <f t="shared" si="85"/>
        <v>2.3278184927287393E-2</v>
      </c>
      <c r="AN87" s="221">
        <f t="shared" si="85"/>
        <v>2.25795688594852E-2</v>
      </c>
      <c r="AO87" s="221">
        <f t="shared" si="85"/>
        <v>2.1921447179997333E-2</v>
      </c>
      <c r="AP87" s="221">
        <f t="shared" si="85"/>
        <v>2.129062543280269E-2</v>
      </c>
      <c r="AQ87" s="221">
        <f t="shared" si="85"/>
        <v>2.0678312892023154E-2</v>
      </c>
      <c r="AR87" s="221">
        <f t="shared" si="85"/>
        <v>2.0078565714955143E-2</v>
      </c>
      <c r="AS87" s="221">
        <f t="shared" si="85"/>
        <v>1.9487336180044501E-2</v>
      </c>
      <c r="AT87" s="221">
        <f t="shared" si="85"/>
        <v>1.8901849955251793E-2</v>
      </c>
      <c r="AU87" s="221">
        <f t="shared" si="85"/>
        <v>1.8320189922166108E-2</v>
      </c>
      <c r="AV87" s="221">
        <f t="shared" si="85"/>
        <v>2.8943765617762462E-2</v>
      </c>
      <c r="AW87" s="221">
        <f t="shared" si="85"/>
        <v>2.8831572599127497E-2</v>
      </c>
      <c r="AX87" s="221">
        <f t="shared" si="85"/>
        <v>2.872007562200185E-2</v>
      </c>
      <c r="AY87" s="221">
        <f t="shared" si="85"/>
        <v>2.8643647918574766E-2</v>
      </c>
      <c r="AZ87" s="221">
        <f t="shared" si="85"/>
        <v>2.8577248895113705E-2</v>
      </c>
      <c r="BA87" s="221">
        <f t="shared" si="85"/>
        <v>2.8346073202902833E-2</v>
      </c>
      <c r="BB87" s="221">
        <f t="shared" si="85"/>
        <v>2.8248838252650899E-2</v>
      </c>
      <c r="BC87" s="221">
        <f t="shared" si="85"/>
        <v>2.8174111099968258E-2</v>
      </c>
      <c r="BD87" s="221">
        <f t="shared" si="85"/>
        <v>2.7941509813528498E-2</v>
      </c>
      <c r="BE87" s="221">
        <f t="shared" si="85"/>
        <v>2.7993047964294693E-2</v>
      </c>
      <c r="BF87" s="221">
        <f t="shared" si="85"/>
        <v>2.7817109100236159E-2</v>
      </c>
      <c r="BG87" s="221">
        <f t="shared" si="85"/>
        <v>2.7716815645371762E-2</v>
      </c>
      <c r="BH87" s="221">
        <f t="shared" si="85"/>
        <v>2.7619488178325158E-2</v>
      </c>
      <c r="BI87" s="221">
        <f t="shared" si="85"/>
        <v>2.7523932534251783E-2</v>
      </c>
      <c r="BJ87" s="221">
        <f t="shared" si="85"/>
        <v>2.742964006326809E-2</v>
      </c>
      <c r="BK87" s="221">
        <f t="shared" si="85"/>
        <v>2.7336369236856672E-2</v>
      </c>
      <c r="BL87" s="221">
        <f t="shared" si="85"/>
        <v>2.7243994421839002E-2</v>
      </c>
      <c r="BM87" s="221">
        <f t="shared" si="85"/>
        <v>2.7152445631510203E-2</v>
      </c>
      <c r="BN87" s="221">
        <f t="shared" ref="BN87:CB87" si="86">+BO83</f>
        <v>2.7061681804140925E-2</v>
      </c>
      <c r="BO87" s="221">
        <f t="shared" si="86"/>
        <v>2.6971677653798043E-2</v>
      </c>
      <c r="BP87" s="221">
        <f t="shared" si="86"/>
        <v>2.6882416679053778E-2</v>
      </c>
      <c r="BQ87" s="221">
        <f t="shared" si="86"/>
        <v>2.6793887275426531E-2</v>
      </c>
      <c r="BR87" s="221">
        <f t="shared" si="86"/>
        <v>2.6706080533350995E-2</v>
      </c>
      <c r="BS87" s="221">
        <f t="shared" si="86"/>
        <v>2.6618988990576797E-2</v>
      </c>
      <c r="BT87" s="221">
        <f t="shared" si="86"/>
        <v>2.6532605934475706E-2</v>
      </c>
      <c r="BU87" s="221">
        <f t="shared" si="86"/>
        <v>2.644692502157775E-2</v>
      </c>
      <c r="BV87" s="221">
        <f t="shared" si="86"/>
        <v>2.6361940078412083E-2</v>
      </c>
      <c r="BW87" s="221">
        <f t="shared" si="86"/>
        <v>2.6277645004020522E-2</v>
      </c>
      <c r="BX87" s="221">
        <f t="shared" si="86"/>
        <v>2.6194033727877208E-2</v>
      </c>
      <c r="BY87" s="221">
        <f t="shared" si="86"/>
        <v>2.6111100196663406E-2</v>
      </c>
      <c r="BZ87" s="221">
        <f t="shared" si="86"/>
        <v>2.6028838375006247E-2</v>
      </c>
      <c r="CA87" s="221">
        <f t="shared" si="86"/>
        <v>2.5947242252063685E-2</v>
      </c>
      <c r="CB87" s="221">
        <f t="shared" si="86"/>
        <v>2.5866305849748361E-2</v>
      </c>
      <c r="CC87" s="221" t="e">
        <f>+CD83</f>
        <v>#DIV/0!</v>
      </c>
      <c r="CD87" s="221">
        <f>+CE83</f>
        <v>0</v>
      </c>
    </row>
    <row r="88" spans="1:82" s="222" customFormat="1" ht="17.399999999999999" customHeight="1" x14ac:dyDescent="0.25">
      <c r="A88" s="82" t="s">
        <v>428</v>
      </c>
      <c r="B88" s="313">
        <f t="shared" ref="B88:AG88" si="87">+C183</f>
        <v>4.49829702E-2</v>
      </c>
      <c r="C88" s="313">
        <f t="shared" si="87"/>
        <v>4.4109983499999998E-2</v>
      </c>
      <c r="D88" s="355">
        <f t="shared" si="87"/>
        <v>4.3230921700000001E-2</v>
      </c>
      <c r="E88" s="355">
        <f t="shared" si="87"/>
        <v>4.2547053299999998E-2</v>
      </c>
      <c r="F88" s="355">
        <f t="shared" si="87"/>
        <v>4.1835631999999998E-2</v>
      </c>
      <c r="G88" s="355">
        <f t="shared" si="87"/>
        <v>4.1108409700000001E-2</v>
      </c>
      <c r="H88" s="355">
        <f t="shared" si="87"/>
        <v>4.0357456600000001E-2</v>
      </c>
      <c r="I88" s="313">
        <f t="shared" si="87"/>
        <v>3.9598928300000003E-2</v>
      </c>
      <c r="J88" s="313">
        <f t="shared" si="87"/>
        <v>3.8869601400000002E-2</v>
      </c>
      <c r="K88" s="313">
        <f t="shared" si="87"/>
        <v>3.8252991899999998E-2</v>
      </c>
      <c r="L88" s="313">
        <f t="shared" si="87"/>
        <v>3.7915513999999997E-2</v>
      </c>
      <c r="M88" s="313">
        <f t="shared" si="87"/>
        <v>3.7905192599999998E-2</v>
      </c>
      <c r="N88" s="313">
        <f t="shared" si="87"/>
        <v>3.7544451800000003E-2</v>
      </c>
      <c r="O88" s="313">
        <f t="shared" si="87"/>
        <v>3.7079934199999998E-2</v>
      </c>
      <c r="P88" s="313">
        <f t="shared" si="87"/>
        <v>3.6572983699999999E-2</v>
      </c>
      <c r="Q88" s="313">
        <f t="shared" si="87"/>
        <v>3.6050575199999997E-2</v>
      </c>
      <c r="R88" s="345">
        <f t="shared" si="87"/>
        <v>3.5546887100000001E-2</v>
      </c>
      <c r="S88" s="313">
        <f t="shared" si="87"/>
        <v>3.4849741699999999E-2</v>
      </c>
      <c r="T88" s="313">
        <f t="shared" si="87"/>
        <v>3.4216713199999998E-2</v>
      </c>
      <c r="U88" s="313">
        <f t="shared" si="87"/>
        <v>3.3584805799999999E-2</v>
      </c>
      <c r="V88" s="313">
        <f t="shared" si="87"/>
        <v>3.2945758800000002E-2</v>
      </c>
      <c r="W88" s="313">
        <f t="shared" si="87"/>
        <v>3.2276163099999998E-2</v>
      </c>
      <c r="X88" s="313">
        <f t="shared" si="87"/>
        <v>3.1541093100000001E-2</v>
      </c>
      <c r="Y88" s="313">
        <f t="shared" si="87"/>
        <v>3.0963716700000001E-2</v>
      </c>
      <c r="Z88" s="313">
        <f t="shared" si="87"/>
        <v>3.0531788399999999E-2</v>
      </c>
      <c r="AA88" s="313">
        <f t="shared" si="87"/>
        <v>3.01186237E-2</v>
      </c>
      <c r="AB88" s="313">
        <f t="shared" si="87"/>
        <v>2.9622615800000002E-2</v>
      </c>
      <c r="AC88" s="313">
        <f t="shared" si="87"/>
        <v>2.9084110600000001E-2</v>
      </c>
      <c r="AD88" s="313">
        <f t="shared" si="87"/>
        <v>2.8526523799999998E-2</v>
      </c>
      <c r="AE88" s="313">
        <f t="shared" si="87"/>
        <v>2.7960049899999999E-2</v>
      </c>
      <c r="AF88" s="313">
        <f t="shared" si="87"/>
        <v>2.7390314299999999E-2</v>
      </c>
      <c r="AG88" s="313">
        <f t="shared" si="87"/>
        <v>2.68209251E-2</v>
      </c>
      <c r="AH88" s="313">
        <f t="shared" ref="AH88:BM88" si="88">+AI183</f>
        <v>2.6255176299999999E-2</v>
      </c>
      <c r="AI88" s="313">
        <f t="shared" si="88"/>
        <v>2.5697606000000001E-2</v>
      </c>
      <c r="AJ88" s="313">
        <f t="shared" si="88"/>
        <v>2.51560573E-2</v>
      </c>
      <c r="AK88" s="313">
        <f t="shared" si="88"/>
        <v>2.46450104E-2</v>
      </c>
      <c r="AL88" s="313">
        <f t="shared" si="88"/>
        <v>2.3655620799999999E-2</v>
      </c>
      <c r="AM88" s="313">
        <f t="shared" si="88"/>
        <v>2.3756694799999999E-2</v>
      </c>
      <c r="AN88" s="313">
        <f t="shared" si="88"/>
        <v>2.30110629E-2</v>
      </c>
      <c r="AO88" s="313">
        <f t="shared" si="88"/>
        <v>2.2326197799999999E-2</v>
      </c>
      <c r="AP88" s="313">
        <f t="shared" si="88"/>
        <v>2.1681223100000001E-2</v>
      </c>
      <c r="AQ88" s="313">
        <f t="shared" si="88"/>
        <v>2.10629606E-2</v>
      </c>
      <c r="AR88" s="313">
        <f t="shared" si="88"/>
        <v>2.0462678200000001E-2</v>
      </c>
      <c r="AS88" s="313">
        <f t="shared" si="88"/>
        <v>1.9874489299999999E-2</v>
      </c>
      <c r="AT88" s="313">
        <f t="shared" si="88"/>
        <v>1.9294393E-2</v>
      </c>
      <c r="AU88" s="313">
        <f t="shared" si="88"/>
        <v>1.87196549E-2</v>
      </c>
      <c r="AV88" s="313">
        <f t="shared" si="88"/>
        <v>1.8148395599999999E-2</v>
      </c>
      <c r="AW88" s="313">
        <f t="shared" si="88"/>
        <v>2.8526640499999999E-2</v>
      </c>
      <c r="AX88" s="313">
        <f t="shared" si="88"/>
        <v>2.8417524699999998E-2</v>
      </c>
      <c r="AY88" s="313">
        <f t="shared" si="88"/>
        <v>2.8309209599999999E-2</v>
      </c>
      <c r="AZ88" s="313">
        <f t="shared" si="88"/>
        <v>2.8235657300000001E-2</v>
      </c>
      <c r="BA88" s="313">
        <f t="shared" si="88"/>
        <v>2.8172939800000001E-2</v>
      </c>
      <c r="BB88" s="313">
        <f t="shared" si="88"/>
        <v>2.79488037E-2</v>
      </c>
      <c r="BC88" s="313">
        <f t="shared" si="88"/>
        <v>2.7854799100000001E-2</v>
      </c>
      <c r="BD88" s="313">
        <f t="shared" si="88"/>
        <v>2.7783210999999999E-2</v>
      </c>
      <c r="BE88" s="313">
        <f t="shared" si="88"/>
        <v>2.7555942399999998E-2</v>
      </c>
      <c r="BF88" s="313">
        <f t="shared" si="88"/>
        <v>2.7606996599999999E-2</v>
      </c>
      <c r="BG88" s="313">
        <f t="shared" si="88"/>
        <v>2.7435746E-2</v>
      </c>
      <c r="BH88" s="313">
        <f t="shared" si="88"/>
        <v>2.73381805E-2</v>
      </c>
      <c r="BI88" s="313">
        <f t="shared" si="88"/>
        <v>2.72434919E-2</v>
      </c>
      <c r="BJ88" s="313">
        <f t="shared" si="88"/>
        <v>2.7150496199999999E-2</v>
      </c>
      <c r="BK88" s="313">
        <f t="shared" si="88"/>
        <v>2.7058716399999998E-2</v>
      </c>
      <c r="BL88" s="313">
        <f t="shared" si="88"/>
        <v>2.6967934299999999E-2</v>
      </c>
      <c r="BM88" s="313">
        <f t="shared" si="88"/>
        <v>2.68780357E-2</v>
      </c>
      <c r="BN88" s="313">
        <f t="shared" ref="BN88:CB88" si="89">+BO183</f>
        <v>2.6788954E-2</v>
      </c>
      <c r="BO88" s="313">
        <f t="shared" si="89"/>
        <v>2.67006469E-2</v>
      </c>
      <c r="BP88" s="313">
        <f t="shared" si="89"/>
        <v>2.6613086000000001E-2</v>
      </c>
      <c r="BQ88" s="313">
        <f t="shared" si="89"/>
        <v>2.6526251000000001E-2</v>
      </c>
      <c r="BR88" s="313">
        <f t="shared" si="89"/>
        <v>2.64401267E-2</v>
      </c>
      <c r="BS88" s="313">
        <f t="shared" si="89"/>
        <v>2.63547014E-2</v>
      </c>
      <c r="BT88" s="313">
        <f t="shared" si="89"/>
        <v>2.6269965400000001E-2</v>
      </c>
      <c r="BU88" s="313">
        <f t="shared" si="89"/>
        <v>2.6185910499999999E-2</v>
      </c>
      <c r="BV88" s="313">
        <f t="shared" si="89"/>
        <v>2.6102529199999999E-2</v>
      </c>
      <c r="BW88" s="313">
        <f t="shared" si="89"/>
        <v>2.6019815000000002E-2</v>
      </c>
      <c r="BX88" s="313">
        <f t="shared" si="89"/>
        <v>2.59377615E-2</v>
      </c>
      <c r="BY88" s="313">
        <f t="shared" si="89"/>
        <v>2.5856362599999998E-2</v>
      </c>
      <c r="BZ88" s="313">
        <f t="shared" si="89"/>
        <v>2.5775612600000001E-2</v>
      </c>
      <c r="CA88" s="313">
        <f t="shared" si="89"/>
        <v>2.5695505899999999E-2</v>
      </c>
      <c r="CB88" s="313">
        <f t="shared" si="89"/>
        <v>2.5616036799999999E-2</v>
      </c>
      <c r="CC88" s="313">
        <f>+CD183</f>
        <v>2.5537199999999999E-2</v>
      </c>
      <c r="CD88" s="313">
        <f>+CE183</f>
        <v>0</v>
      </c>
    </row>
    <row r="89" spans="1:82" ht="17.399999999999999" customHeight="1" x14ac:dyDescent="0.25"/>
    <row r="90" spans="1:82" ht="17.399999999999999" customHeight="1" x14ac:dyDescent="0.25">
      <c r="A90" s="134" t="s">
        <v>489</v>
      </c>
    </row>
    <row r="91" spans="1:82" s="155" customFormat="1" ht="17.399999999999999" customHeight="1" x14ac:dyDescent="0.25">
      <c r="A91" s="223" t="s">
        <v>566</v>
      </c>
      <c r="B91" s="155" t="s">
        <v>321</v>
      </c>
      <c r="C91" s="224"/>
      <c r="D91" s="143" t="s">
        <v>448</v>
      </c>
      <c r="E91" s="348"/>
      <c r="F91" s="168" t="s">
        <v>312</v>
      </c>
      <c r="G91" s="167"/>
      <c r="H91" s="143" t="s">
        <v>207</v>
      </c>
      <c r="I91" s="225"/>
      <c r="J91" s="143" t="s">
        <v>400</v>
      </c>
      <c r="K91" s="148"/>
      <c r="L91" s="155" t="s">
        <v>311</v>
      </c>
      <c r="M91" s="226"/>
      <c r="N91" s="155" t="s">
        <v>312</v>
      </c>
      <c r="P91" s="227"/>
      <c r="Q91" s="155" t="s">
        <v>313</v>
      </c>
      <c r="R91" s="318"/>
      <c r="AH91" s="228"/>
      <c r="AR91" s="229"/>
      <c r="AS91" s="229"/>
      <c r="AT91" s="229"/>
      <c r="AU91" s="229"/>
      <c r="AV91" s="229"/>
      <c r="AW91" s="229"/>
      <c r="AX91" s="229"/>
    </row>
    <row r="92" spans="1:82" s="231" customFormat="1" ht="17.399999999999999" customHeight="1" x14ac:dyDescent="0.25">
      <c r="A92" s="230">
        <f>+A1</f>
        <v>3.1645967828808352E-4</v>
      </c>
      <c r="D92" s="350"/>
      <c r="E92" s="350"/>
      <c r="F92" s="350"/>
      <c r="G92" s="350"/>
      <c r="H92" s="350"/>
      <c r="Q92" s="232"/>
      <c r="R92" s="335"/>
    </row>
    <row r="93" spans="1:82" s="231" customFormat="1" ht="17.399999999999999" customHeight="1" x14ac:dyDescent="0.25">
      <c r="A93" s="231" t="s">
        <v>63</v>
      </c>
      <c r="B93" s="231">
        <v>52</v>
      </c>
      <c r="C93" s="231">
        <f t="shared" ref="C93:BN93" si="90">+B93+1</f>
        <v>53</v>
      </c>
      <c r="D93" s="350">
        <f t="shared" si="90"/>
        <v>54</v>
      </c>
      <c r="E93" s="350">
        <f t="shared" si="90"/>
        <v>55</v>
      </c>
      <c r="F93" s="350">
        <f t="shared" si="90"/>
        <v>56</v>
      </c>
      <c r="G93" s="350">
        <f t="shared" si="90"/>
        <v>57</v>
      </c>
      <c r="H93" s="350">
        <f t="shared" si="90"/>
        <v>58</v>
      </c>
      <c r="I93" s="231">
        <f t="shared" si="90"/>
        <v>59</v>
      </c>
      <c r="J93" s="231">
        <f t="shared" si="90"/>
        <v>60</v>
      </c>
      <c r="K93" s="231">
        <f t="shared" si="90"/>
        <v>61</v>
      </c>
      <c r="L93" s="231">
        <f t="shared" si="90"/>
        <v>62</v>
      </c>
      <c r="M93" s="231">
        <f t="shared" si="90"/>
        <v>63</v>
      </c>
      <c r="N93" s="231">
        <f t="shared" si="90"/>
        <v>64</v>
      </c>
      <c r="O93" s="231">
        <f t="shared" si="90"/>
        <v>65</v>
      </c>
      <c r="P93" s="231">
        <f t="shared" si="90"/>
        <v>66</v>
      </c>
      <c r="Q93" s="232">
        <f t="shared" si="90"/>
        <v>67</v>
      </c>
      <c r="R93" s="335">
        <f t="shared" si="90"/>
        <v>68</v>
      </c>
      <c r="S93" s="231">
        <f t="shared" si="90"/>
        <v>69</v>
      </c>
      <c r="T93" s="231">
        <f t="shared" si="90"/>
        <v>70</v>
      </c>
      <c r="U93" s="231">
        <f t="shared" si="90"/>
        <v>71</v>
      </c>
      <c r="V93" s="231">
        <f t="shared" si="90"/>
        <v>72</v>
      </c>
      <c r="W93" s="231">
        <f t="shared" si="90"/>
        <v>73</v>
      </c>
      <c r="X93" s="231">
        <f t="shared" si="90"/>
        <v>74</v>
      </c>
      <c r="Y93" s="231">
        <f t="shared" si="90"/>
        <v>75</v>
      </c>
      <c r="Z93" s="231">
        <f t="shared" si="90"/>
        <v>76</v>
      </c>
      <c r="AA93" s="231">
        <f t="shared" si="90"/>
        <v>77</v>
      </c>
      <c r="AB93" s="231">
        <f t="shared" si="90"/>
        <v>78</v>
      </c>
      <c r="AC93" s="231">
        <f t="shared" si="90"/>
        <v>79</v>
      </c>
      <c r="AD93" s="231">
        <f t="shared" si="90"/>
        <v>80</v>
      </c>
      <c r="AE93" s="231">
        <f t="shared" si="90"/>
        <v>81</v>
      </c>
      <c r="AF93" s="231">
        <f t="shared" si="90"/>
        <v>82</v>
      </c>
      <c r="AG93" s="231">
        <f t="shared" si="90"/>
        <v>83</v>
      </c>
      <c r="AH93" s="231">
        <f t="shared" si="90"/>
        <v>84</v>
      </c>
      <c r="AI93" s="231">
        <f t="shared" si="90"/>
        <v>85</v>
      </c>
      <c r="AJ93" s="231">
        <f t="shared" si="90"/>
        <v>86</v>
      </c>
      <c r="AK93" s="231">
        <f t="shared" si="90"/>
        <v>87</v>
      </c>
      <c r="AL93" s="231">
        <f t="shared" si="90"/>
        <v>88</v>
      </c>
      <c r="AM93" s="231">
        <f t="shared" si="90"/>
        <v>89</v>
      </c>
      <c r="AN93" s="231">
        <f t="shared" si="90"/>
        <v>90</v>
      </c>
      <c r="AO93" s="231">
        <f t="shared" si="90"/>
        <v>91</v>
      </c>
      <c r="AP93" s="231">
        <f t="shared" si="90"/>
        <v>92</v>
      </c>
      <c r="AQ93" s="231">
        <f t="shared" si="90"/>
        <v>93</v>
      </c>
      <c r="AR93" s="231">
        <f t="shared" si="90"/>
        <v>94</v>
      </c>
      <c r="AS93" s="231">
        <f t="shared" si="90"/>
        <v>95</v>
      </c>
      <c r="AT93" s="231">
        <f t="shared" si="90"/>
        <v>96</v>
      </c>
      <c r="AU93" s="231">
        <f t="shared" si="90"/>
        <v>97</v>
      </c>
      <c r="AV93" s="231">
        <f t="shared" si="90"/>
        <v>98</v>
      </c>
      <c r="AW93" s="231">
        <f t="shared" si="90"/>
        <v>99</v>
      </c>
      <c r="AX93" s="231">
        <f t="shared" si="90"/>
        <v>100</v>
      </c>
      <c r="AY93" s="231">
        <f t="shared" si="90"/>
        <v>101</v>
      </c>
      <c r="AZ93" s="231">
        <f t="shared" si="90"/>
        <v>102</v>
      </c>
      <c r="BA93" s="231">
        <f t="shared" si="90"/>
        <v>103</v>
      </c>
      <c r="BB93" s="231">
        <f t="shared" si="90"/>
        <v>104</v>
      </c>
      <c r="BC93" s="231">
        <f t="shared" si="90"/>
        <v>105</v>
      </c>
      <c r="BD93" s="231">
        <f t="shared" si="90"/>
        <v>106</v>
      </c>
      <c r="BE93" s="231">
        <f t="shared" si="90"/>
        <v>107</v>
      </c>
      <c r="BF93" s="231">
        <f t="shared" si="90"/>
        <v>108</v>
      </c>
      <c r="BG93" s="231">
        <f t="shared" si="90"/>
        <v>109</v>
      </c>
      <c r="BH93" s="231">
        <f t="shared" si="90"/>
        <v>110</v>
      </c>
      <c r="BI93" s="231">
        <f t="shared" si="90"/>
        <v>111</v>
      </c>
      <c r="BJ93" s="231">
        <f t="shared" si="90"/>
        <v>112</v>
      </c>
      <c r="BK93" s="231">
        <f t="shared" si="90"/>
        <v>113</v>
      </c>
      <c r="BL93" s="231">
        <f t="shared" si="90"/>
        <v>114</v>
      </c>
      <c r="BM93" s="231">
        <f t="shared" si="90"/>
        <v>115</v>
      </c>
      <c r="BN93" s="231">
        <f t="shared" si="90"/>
        <v>116</v>
      </c>
      <c r="BO93" s="231">
        <f t="shared" ref="BO93:CB93" si="91">+BN93+1</f>
        <v>117</v>
      </c>
      <c r="BP93" s="231">
        <f t="shared" si="91"/>
        <v>118</v>
      </c>
      <c r="BQ93" s="231">
        <f t="shared" si="91"/>
        <v>119</v>
      </c>
      <c r="BR93" s="231">
        <f t="shared" si="91"/>
        <v>120</v>
      </c>
      <c r="BS93" s="231">
        <f t="shared" si="91"/>
        <v>121</v>
      </c>
      <c r="BT93" s="231">
        <f t="shared" si="91"/>
        <v>122</v>
      </c>
      <c r="BU93" s="231">
        <f t="shared" si="91"/>
        <v>123</v>
      </c>
      <c r="BV93" s="231">
        <f t="shared" si="91"/>
        <v>124</v>
      </c>
      <c r="BW93" s="231">
        <f t="shared" si="91"/>
        <v>125</v>
      </c>
      <c r="BX93" s="231">
        <f t="shared" si="91"/>
        <v>126</v>
      </c>
      <c r="BY93" s="231">
        <f t="shared" si="91"/>
        <v>127</v>
      </c>
      <c r="BZ93" s="231">
        <f t="shared" si="91"/>
        <v>128</v>
      </c>
      <c r="CA93" s="231">
        <f t="shared" si="91"/>
        <v>129</v>
      </c>
      <c r="CB93" s="231">
        <f t="shared" si="91"/>
        <v>130</v>
      </c>
      <c r="CC93" s="231">
        <f>+CB93+1</f>
        <v>131</v>
      </c>
      <c r="CD93" s="231">
        <f>+CC93+1</f>
        <v>132</v>
      </c>
    </row>
    <row r="94" spans="1:82" s="231" customFormat="1" ht="17.399999999999999" customHeight="1" x14ac:dyDescent="0.25">
      <c r="A94" s="233" t="s">
        <v>314</v>
      </c>
      <c r="B94" s="231">
        <v>5</v>
      </c>
      <c r="D94" s="350"/>
      <c r="E94" s="350"/>
      <c r="F94" s="350"/>
      <c r="G94" s="350"/>
      <c r="H94" s="350"/>
      <c r="Q94" s="232"/>
      <c r="R94" s="335"/>
    </row>
    <row r="95" spans="1:82" s="235" customFormat="1" ht="17.399999999999999" customHeight="1" x14ac:dyDescent="0.25">
      <c r="A95" s="234" t="s">
        <v>48</v>
      </c>
      <c r="B95" s="235">
        <v>2020</v>
      </c>
      <c r="C95" s="235">
        <f t="shared" ref="C95:BN95" si="92">+B95+5</f>
        <v>2025</v>
      </c>
      <c r="D95" s="350">
        <f t="shared" si="92"/>
        <v>2030</v>
      </c>
      <c r="E95" s="350">
        <f t="shared" si="92"/>
        <v>2035</v>
      </c>
      <c r="F95" s="350">
        <f t="shared" si="92"/>
        <v>2040</v>
      </c>
      <c r="G95" s="350">
        <f t="shared" si="92"/>
        <v>2045</v>
      </c>
      <c r="H95" s="350">
        <f t="shared" si="92"/>
        <v>2050</v>
      </c>
      <c r="I95" s="235">
        <f t="shared" si="92"/>
        <v>2055</v>
      </c>
      <c r="J95" s="235">
        <f t="shared" si="92"/>
        <v>2060</v>
      </c>
      <c r="K95" s="235">
        <f t="shared" si="92"/>
        <v>2065</v>
      </c>
      <c r="L95" s="235">
        <f t="shared" si="92"/>
        <v>2070</v>
      </c>
      <c r="M95" s="235">
        <f t="shared" si="92"/>
        <v>2075</v>
      </c>
      <c r="N95" s="235">
        <f t="shared" si="92"/>
        <v>2080</v>
      </c>
      <c r="O95" s="235">
        <f t="shared" si="92"/>
        <v>2085</v>
      </c>
      <c r="P95" s="235">
        <f t="shared" si="92"/>
        <v>2090</v>
      </c>
      <c r="Q95" s="232">
        <f t="shared" si="92"/>
        <v>2095</v>
      </c>
      <c r="R95" s="336">
        <f t="shared" si="92"/>
        <v>2100</v>
      </c>
      <c r="S95" s="235">
        <f t="shared" si="92"/>
        <v>2105</v>
      </c>
      <c r="T95" s="235">
        <f t="shared" si="92"/>
        <v>2110</v>
      </c>
      <c r="U95" s="235">
        <f t="shared" si="92"/>
        <v>2115</v>
      </c>
      <c r="V95" s="235">
        <f t="shared" si="92"/>
        <v>2120</v>
      </c>
      <c r="W95" s="235">
        <f t="shared" si="92"/>
        <v>2125</v>
      </c>
      <c r="X95" s="235">
        <f t="shared" si="92"/>
        <v>2130</v>
      </c>
      <c r="Y95" s="235">
        <f t="shared" si="92"/>
        <v>2135</v>
      </c>
      <c r="Z95" s="235">
        <f t="shared" si="92"/>
        <v>2140</v>
      </c>
      <c r="AA95" s="235">
        <f t="shared" si="92"/>
        <v>2145</v>
      </c>
      <c r="AB95" s="235">
        <f t="shared" si="92"/>
        <v>2150</v>
      </c>
      <c r="AC95" s="235">
        <f t="shared" si="92"/>
        <v>2155</v>
      </c>
      <c r="AD95" s="235">
        <f t="shared" si="92"/>
        <v>2160</v>
      </c>
      <c r="AE95" s="235">
        <f t="shared" si="92"/>
        <v>2165</v>
      </c>
      <c r="AF95" s="235">
        <f t="shared" si="92"/>
        <v>2170</v>
      </c>
      <c r="AG95" s="235">
        <f t="shared" si="92"/>
        <v>2175</v>
      </c>
      <c r="AH95" s="235">
        <f t="shared" si="92"/>
        <v>2180</v>
      </c>
      <c r="AI95" s="235">
        <f t="shared" si="92"/>
        <v>2185</v>
      </c>
      <c r="AJ95" s="235">
        <f t="shared" si="92"/>
        <v>2190</v>
      </c>
      <c r="AK95" s="235">
        <f t="shared" si="92"/>
        <v>2195</v>
      </c>
      <c r="AL95" s="235">
        <f t="shared" si="92"/>
        <v>2200</v>
      </c>
      <c r="AM95" s="235">
        <f t="shared" si="92"/>
        <v>2205</v>
      </c>
      <c r="AN95" s="235">
        <f t="shared" si="92"/>
        <v>2210</v>
      </c>
      <c r="AO95" s="235">
        <f t="shared" si="92"/>
        <v>2215</v>
      </c>
      <c r="AP95" s="235">
        <f t="shared" si="92"/>
        <v>2220</v>
      </c>
      <c r="AQ95" s="235">
        <f t="shared" si="92"/>
        <v>2225</v>
      </c>
      <c r="AR95" s="235">
        <f t="shared" si="92"/>
        <v>2230</v>
      </c>
      <c r="AS95" s="235">
        <f t="shared" si="92"/>
        <v>2235</v>
      </c>
      <c r="AT95" s="235">
        <f t="shared" si="92"/>
        <v>2240</v>
      </c>
      <c r="AU95" s="235">
        <f t="shared" si="92"/>
        <v>2245</v>
      </c>
      <c r="AV95" s="235">
        <f t="shared" si="92"/>
        <v>2250</v>
      </c>
      <c r="AW95" s="235">
        <f t="shared" si="92"/>
        <v>2255</v>
      </c>
      <c r="AX95" s="235">
        <f t="shared" si="92"/>
        <v>2260</v>
      </c>
      <c r="AY95" s="235">
        <f t="shared" si="92"/>
        <v>2265</v>
      </c>
      <c r="AZ95" s="235">
        <f t="shared" si="92"/>
        <v>2270</v>
      </c>
      <c r="BA95" s="235">
        <f t="shared" si="92"/>
        <v>2275</v>
      </c>
      <c r="BB95" s="235">
        <f t="shared" si="92"/>
        <v>2280</v>
      </c>
      <c r="BC95" s="235">
        <f t="shared" si="92"/>
        <v>2285</v>
      </c>
      <c r="BD95" s="235">
        <f t="shared" si="92"/>
        <v>2290</v>
      </c>
      <c r="BE95" s="235">
        <f t="shared" si="92"/>
        <v>2295</v>
      </c>
      <c r="BF95" s="235">
        <f t="shared" si="92"/>
        <v>2300</v>
      </c>
      <c r="BG95" s="235">
        <f t="shared" si="92"/>
        <v>2305</v>
      </c>
      <c r="BH95" s="235">
        <f t="shared" si="92"/>
        <v>2310</v>
      </c>
      <c r="BI95" s="235">
        <f t="shared" si="92"/>
        <v>2315</v>
      </c>
      <c r="BJ95" s="235">
        <f t="shared" si="92"/>
        <v>2320</v>
      </c>
      <c r="BK95" s="235">
        <f t="shared" si="92"/>
        <v>2325</v>
      </c>
      <c r="BL95" s="235">
        <f t="shared" si="92"/>
        <v>2330</v>
      </c>
      <c r="BM95" s="235">
        <f t="shared" si="92"/>
        <v>2335</v>
      </c>
      <c r="BN95" s="235">
        <f t="shared" si="92"/>
        <v>2340</v>
      </c>
      <c r="BO95" s="235">
        <f t="shared" ref="BO95:CB95" si="93">+BN95+5</f>
        <v>2345</v>
      </c>
      <c r="BP95" s="235">
        <f t="shared" si="93"/>
        <v>2350</v>
      </c>
      <c r="BQ95" s="235">
        <f t="shared" si="93"/>
        <v>2355</v>
      </c>
      <c r="BR95" s="235">
        <f t="shared" si="93"/>
        <v>2360</v>
      </c>
      <c r="BS95" s="235">
        <f t="shared" si="93"/>
        <v>2365</v>
      </c>
      <c r="BT95" s="235">
        <f t="shared" si="93"/>
        <v>2370</v>
      </c>
      <c r="BU95" s="235">
        <f t="shared" si="93"/>
        <v>2375</v>
      </c>
      <c r="BV95" s="235">
        <f t="shared" si="93"/>
        <v>2380</v>
      </c>
      <c r="BW95" s="235">
        <f t="shared" si="93"/>
        <v>2385</v>
      </c>
      <c r="BX95" s="235">
        <f t="shared" si="93"/>
        <v>2390</v>
      </c>
      <c r="BY95" s="235">
        <f t="shared" si="93"/>
        <v>2395</v>
      </c>
      <c r="BZ95" s="235">
        <f t="shared" si="93"/>
        <v>2400</v>
      </c>
      <c r="CA95" s="235">
        <f t="shared" si="93"/>
        <v>2405</v>
      </c>
      <c r="CB95" s="235">
        <f t="shared" si="93"/>
        <v>2410</v>
      </c>
      <c r="CC95" s="235">
        <f>+CB95+5</f>
        <v>2415</v>
      </c>
      <c r="CD95" s="235">
        <f>+CC95+5</f>
        <v>2420</v>
      </c>
    </row>
    <row r="96" spans="1:82" s="235" customFormat="1" ht="17.399999999999999" customHeight="1" x14ac:dyDescent="0.25">
      <c r="A96" s="234" t="s">
        <v>429</v>
      </c>
      <c r="D96" s="350"/>
      <c r="E96" s="350"/>
      <c r="F96" s="350"/>
      <c r="G96" s="350"/>
      <c r="H96" s="350"/>
      <c r="Q96" s="232"/>
      <c r="R96" s="336"/>
    </row>
    <row r="97" spans="1:82" s="236" customFormat="1" ht="17.399999999999999" customHeight="1" x14ac:dyDescent="0.25">
      <c r="A97" s="236" t="s">
        <v>454</v>
      </c>
      <c r="B97" s="237">
        <f>+B201</f>
        <v>42.941200100499998</v>
      </c>
      <c r="C97" s="238">
        <f t="shared" ref="C97:BN97" si="94">+C54</f>
        <v>42.856471359387712</v>
      </c>
      <c r="D97" s="271">
        <f t="shared" si="94"/>
        <v>38.080186265099385</v>
      </c>
      <c r="E97" s="271">
        <f t="shared" si="94"/>
        <v>33.697833927583694</v>
      </c>
      <c r="F97" s="271">
        <f t="shared" si="94"/>
        <v>32.156778603483147</v>
      </c>
      <c r="G97" s="271">
        <f t="shared" si="94"/>
        <v>30.103263293656155</v>
      </c>
      <c r="H97" s="271">
        <f t="shared" si="94"/>
        <v>27.182643295778888</v>
      </c>
      <c r="I97" s="238">
        <f t="shared" si="94"/>
        <v>24.317499811366545</v>
      </c>
      <c r="J97" s="238">
        <f t="shared" si="94"/>
        <v>20.557444398915464</v>
      </c>
      <c r="K97" s="238">
        <f t="shared" si="94"/>
        <v>15.759584081002432</v>
      </c>
      <c r="L97" s="238">
        <f t="shared" si="94"/>
        <v>10.012665429945985</v>
      </c>
      <c r="M97" s="238">
        <f t="shared" si="94"/>
        <v>4.9973917454158281</v>
      </c>
      <c r="N97" s="238">
        <f t="shared" si="94"/>
        <v>4.8278526485339448</v>
      </c>
      <c r="O97" s="238">
        <f t="shared" si="94"/>
        <v>3.8450092572006942</v>
      </c>
      <c r="P97" s="238">
        <f t="shared" si="94"/>
        <v>2.8642457588975119</v>
      </c>
      <c r="Q97" s="239">
        <f t="shared" si="94"/>
        <v>1.9976632979340023</v>
      </c>
      <c r="R97" s="252">
        <f t="shared" si="94"/>
        <v>1.2034651932838729</v>
      </c>
      <c r="S97" s="238">
        <f t="shared" si="94"/>
        <v>3.4710514546944191</v>
      </c>
      <c r="T97" s="238">
        <f t="shared" si="94"/>
        <v>2.6369004724654874</v>
      </c>
      <c r="U97" s="238">
        <f t="shared" si="94"/>
        <v>2.3587230426927133</v>
      </c>
      <c r="V97" s="238">
        <f t="shared" si="94"/>
        <v>1.9784705419123132</v>
      </c>
      <c r="W97" s="238">
        <f t="shared" si="94"/>
        <v>1.6392050802745219</v>
      </c>
      <c r="X97" s="238">
        <f t="shared" si="94"/>
        <v>1.3235505793770275</v>
      </c>
      <c r="Y97" s="238">
        <f t="shared" si="94"/>
        <v>-4.8415913636501564</v>
      </c>
      <c r="Z97" s="238">
        <f t="shared" si="94"/>
        <v>-11.877642287529394</v>
      </c>
      <c r="AA97" s="238">
        <f t="shared" si="94"/>
        <v>-16.231674140248312</v>
      </c>
      <c r="AB97" s="238">
        <f t="shared" si="94"/>
        <v>-17.174153599360082</v>
      </c>
      <c r="AC97" s="238">
        <f t="shared" si="94"/>
        <v>-18.184458358068042</v>
      </c>
      <c r="AD97" s="238">
        <f t="shared" si="94"/>
        <v>-19.262516659103621</v>
      </c>
      <c r="AE97" s="238">
        <f t="shared" si="94"/>
        <v>-20.392382926872266</v>
      </c>
      <c r="AF97" s="238">
        <f t="shared" si="94"/>
        <v>-21.575050734102163</v>
      </c>
      <c r="AG97" s="238">
        <f t="shared" si="94"/>
        <v>-22.811775014721604</v>
      </c>
      <c r="AH97" s="238">
        <f t="shared" si="94"/>
        <v>-24.103909653604234</v>
      </c>
      <c r="AI97" s="238">
        <f t="shared" si="94"/>
        <v>-25.452764342672985</v>
      </c>
      <c r="AJ97" s="238">
        <f t="shared" si="94"/>
        <v>-26.859420787895996</v>
      </c>
      <c r="AK97" s="238">
        <f t="shared" si="94"/>
        <v>-28.324422099414946</v>
      </c>
      <c r="AL97" s="238">
        <f t="shared" si="94"/>
        <v>-29.846290026543787</v>
      </c>
      <c r="AM97" s="238">
        <f t="shared" si="94"/>
        <v>-15.7115026049582</v>
      </c>
      <c r="AN97" s="238">
        <f t="shared" si="94"/>
        <v>-16.553300836829901</v>
      </c>
      <c r="AO97" s="238">
        <f t="shared" si="94"/>
        <v>-17.413651117520985</v>
      </c>
      <c r="AP97" s="238">
        <f t="shared" si="94"/>
        <v>-18.296538475553174</v>
      </c>
      <c r="AQ97" s="238">
        <f t="shared" si="94"/>
        <v>-19.204988473408584</v>
      </c>
      <c r="AR97" s="238">
        <f t="shared" si="94"/>
        <v>-20.141324940212858</v>
      </c>
      <c r="AS97" s="238">
        <f t="shared" si="94"/>
        <v>-21.107364160936626</v>
      </c>
      <c r="AT97" s="238">
        <f t="shared" si="94"/>
        <v>-22.104553019606868</v>
      </c>
      <c r="AU97" s="238">
        <f t="shared" si="94"/>
        <v>-23.134066409473281</v>
      </c>
      <c r="AV97" s="238">
        <f t="shared" si="94"/>
        <v>-24.196875849348054</v>
      </c>
      <c r="AW97" s="238">
        <f t="shared" si="94"/>
        <v>-25.293797693702842</v>
      </c>
      <c r="AX97" s="238">
        <f t="shared" si="94"/>
        <v>-26.425526786300459</v>
      </c>
      <c r="AY97" s="238">
        <f t="shared" si="94"/>
        <v>-27.592659671333692</v>
      </c>
      <c r="AZ97" s="238">
        <f t="shared" si="94"/>
        <v>-28.795710278275404</v>
      </c>
      <c r="BA97" s="238">
        <f t="shared" si="94"/>
        <v>-23.972407831340846</v>
      </c>
      <c r="BB97" s="238">
        <f t="shared" si="94"/>
        <v>-7.673755652318909</v>
      </c>
      <c r="BC97" s="238">
        <f t="shared" si="94"/>
        <v>-8.8981486841546538</v>
      </c>
      <c r="BD97" s="238">
        <f t="shared" si="94"/>
        <v>-7.3734374265318419</v>
      </c>
      <c r="BE97" s="238">
        <f t="shared" si="94"/>
        <v>4.2561104211151379</v>
      </c>
      <c r="BF97" s="238">
        <f t="shared" si="94"/>
        <v>-16.15380515945516</v>
      </c>
      <c r="BG97" s="238">
        <f t="shared" si="94"/>
        <v>0</v>
      </c>
      <c r="BH97" s="238">
        <f t="shared" si="94"/>
        <v>0</v>
      </c>
      <c r="BI97" s="238">
        <f t="shared" si="94"/>
        <v>0</v>
      </c>
      <c r="BJ97" s="238">
        <f t="shared" si="94"/>
        <v>0</v>
      </c>
      <c r="BK97" s="238">
        <f t="shared" si="94"/>
        <v>0</v>
      </c>
      <c r="BL97" s="238">
        <f t="shared" si="94"/>
        <v>0</v>
      </c>
      <c r="BM97" s="238">
        <f t="shared" si="94"/>
        <v>0</v>
      </c>
      <c r="BN97" s="238">
        <f t="shared" si="94"/>
        <v>0</v>
      </c>
      <c r="BO97" s="238">
        <f t="shared" ref="BO97:CB97" si="95">+BO54</f>
        <v>0</v>
      </c>
      <c r="BP97" s="238">
        <f t="shared" si="95"/>
        <v>0</v>
      </c>
      <c r="BQ97" s="238">
        <f t="shared" si="95"/>
        <v>0</v>
      </c>
      <c r="BR97" s="238">
        <f t="shared" si="95"/>
        <v>0</v>
      </c>
      <c r="BS97" s="238">
        <f t="shared" si="95"/>
        <v>0</v>
      </c>
      <c r="BT97" s="238">
        <f t="shared" si="95"/>
        <v>0</v>
      </c>
      <c r="BU97" s="238">
        <f t="shared" si="95"/>
        <v>0</v>
      </c>
      <c r="BV97" s="238">
        <f t="shared" si="95"/>
        <v>0</v>
      </c>
      <c r="BW97" s="238">
        <f t="shared" si="95"/>
        <v>0</v>
      </c>
      <c r="BX97" s="238">
        <f t="shared" si="95"/>
        <v>0</v>
      </c>
      <c r="BY97" s="238">
        <f t="shared" si="95"/>
        <v>0</v>
      </c>
      <c r="BZ97" s="238">
        <f t="shared" si="95"/>
        <v>0</v>
      </c>
      <c r="CA97" s="238">
        <f t="shared" si="95"/>
        <v>0</v>
      </c>
      <c r="CB97" s="238">
        <f t="shared" si="95"/>
        <v>0</v>
      </c>
      <c r="CC97" s="238">
        <f>+CC54</f>
        <v>0</v>
      </c>
      <c r="CD97" s="238">
        <f>+CD54</f>
        <v>0</v>
      </c>
    </row>
    <row r="98" spans="1:82" s="236" customFormat="1" ht="17.399999999999999" customHeight="1" x14ac:dyDescent="0.25">
      <c r="A98" s="236" t="s">
        <v>455</v>
      </c>
      <c r="B98" s="240">
        <f t="shared" ref="B98:BM98" si="96">+B97/3.667</f>
        <v>11.710171829970003</v>
      </c>
      <c r="C98" s="240">
        <f t="shared" si="96"/>
        <v>11.687066092006466</v>
      </c>
      <c r="D98" s="167">
        <f t="shared" si="96"/>
        <v>10.384561294000378</v>
      </c>
      <c r="E98" s="167">
        <f t="shared" si="96"/>
        <v>9.1894829363467956</v>
      </c>
      <c r="F98" s="167">
        <f t="shared" si="96"/>
        <v>8.7692333251931132</v>
      </c>
      <c r="G98" s="167">
        <f t="shared" si="96"/>
        <v>8.2092346042149327</v>
      </c>
      <c r="H98" s="167">
        <f t="shared" si="96"/>
        <v>7.4127742830048788</v>
      </c>
      <c r="I98" s="240">
        <f t="shared" si="96"/>
        <v>6.6314425446868137</v>
      </c>
      <c r="J98" s="240">
        <f t="shared" si="96"/>
        <v>5.6060661027857828</v>
      </c>
      <c r="K98" s="240">
        <f t="shared" si="96"/>
        <v>4.2976776877563223</v>
      </c>
      <c r="L98" s="240">
        <f t="shared" si="96"/>
        <v>2.7304787101025321</v>
      </c>
      <c r="M98" s="240">
        <f t="shared" si="96"/>
        <v>1.3628011304651837</v>
      </c>
      <c r="N98" s="240">
        <f t="shared" si="96"/>
        <v>1.3165673980185288</v>
      </c>
      <c r="O98" s="240">
        <f t="shared" si="96"/>
        <v>1.0485435661850817</v>
      </c>
      <c r="P98" s="240">
        <f t="shared" si="96"/>
        <v>0.78108692634238119</v>
      </c>
      <c r="Q98" s="241">
        <f t="shared" si="96"/>
        <v>0.54476773873302498</v>
      </c>
      <c r="R98" s="327">
        <f t="shared" si="96"/>
        <v>0.32818794471880908</v>
      </c>
      <c r="S98" s="240">
        <f t="shared" si="96"/>
        <v>0.94656434543071155</v>
      </c>
      <c r="T98" s="240">
        <f t="shared" si="96"/>
        <v>0.71908930255399173</v>
      </c>
      <c r="U98" s="240">
        <f t="shared" si="96"/>
        <v>0.64322962713190979</v>
      </c>
      <c r="V98" s="240">
        <f t="shared" si="96"/>
        <v>0.5395338265373093</v>
      </c>
      <c r="W98" s="240">
        <f t="shared" si="96"/>
        <v>0.44701529323003053</v>
      </c>
      <c r="X98" s="240">
        <f t="shared" si="96"/>
        <v>0.36093552750941577</v>
      </c>
      <c r="Y98" s="240">
        <f t="shared" si="96"/>
        <v>-1.3203139797246133</v>
      </c>
      <c r="Z98" s="240">
        <f t="shared" si="96"/>
        <v>-3.2390625272782643</v>
      </c>
      <c r="AA98" s="240">
        <f t="shared" si="96"/>
        <v>-4.4264178184478631</v>
      </c>
      <c r="AB98" s="240">
        <f t="shared" si="96"/>
        <v>-4.6834343057976771</v>
      </c>
      <c r="AC98" s="240">
        <f t="shared" si="96"/>
        <v>-4.9589469206621333</v>
      </c>
      <c r="AD98" s="240">
        <f t="shared" si="96"/>
        <v>-5.2529360946560191</v>
      </c>
      <c r="AE98" s="240">
        <f t="shared" si="96"/>
        <v>-5.5610534297442777</v>
      </c>
      <c r="AF98" s="240">
        <f t="shared" si="96"/>
        <v>-5.883569875675529</v>
      </c>
      <c r="AG98" s="240">
        <f t="shared" si="96"/>
        <v>-6.2208276560462519</v>
      </c>
      <c r="AH98" s="240">
        <f t="shared" si="96"/>
        <v>-6.5731959786212801</v>
      </c>
      <c r="AI98" s="240">
        <f t="shared" si="96"/>
        <v>-6.9410319996381205</v>
      </c>
      <c r="AJ98" s="240">
        <f t="shared" si="96"/>
        <v>-7.3246307029986353</v>
      </c>
      <c r="AK98" s="240">
        <f t="shared" si="96"/>
        <v>-7.7241401961862417</v>
      </c>
      <c r="AL98" s="240">
        <f t="shared" si="96"/>
        <v>-8.1391573565704363</v>
      </c>
      <c r="AM98" s="240">
        <f t="shared" si="96"/>
        <v>-4.2845657499204259</v>
      </c>
      <c r="AN98" s="240">
        <f t="shared" si="96"/>
        <v>-4.5141262167520866</v>
      </c>
      <c r="AO98" s="240">
        <f t="shared" si="96"/>
        <v>-4.7487458733354204</v>
      </c>
      <c r="AP98" s="240">
        <f t="shared" si="96"/>
        <v>-4.9895114468375166</v>
      </c>
      <c r="AQ98" s="240">
        <f t="shared" si="96"/>
        <v>-5.2372480156554637</v>
      </c>
      <c r="AR98" s="240">
        <f t="shared" si="96"/>
        <v>-5.4925892937586198</v>
      </c>
      <c r="AS98" s="240">
        <f t="shared" si="96"/>
        <v>-5.7560305865657559</v>
      </c>
      <c r="AT98" s="240">
        <f t="shared" si="96"/>
        <v>-6.0279664629416061</v>
      </c>
      <c r="AU98" s="240">
        <f t="shared" si="96"/>
        <v>-6.3087173191909685</v>
      </c>
      <c r="AV98" s="240">
        <f t="shared" si="96"/>
        <v>-6.598548090904842</v>
      </c>
      <c r="AW98" s="240">
        <f t="shared" si="96"/>
        <v>-6.8976813999735054</v>
      </c>
      <c r="AX98" s="240">
        <f t="shared" si="96"/>
        <v>-7.2063067320153973</v>
      </c>
      <c r="AY98" s="240">
        <f t="shared" si="96"/>
        <v>-7.5245867661122698</v>
      </c>
      <c r="AZ98" s="240">
        <f t="shared" si="96"/>
        <v>-7.8526616521067369</v>
      </c>
      <c r="BA98" s="240">
        <f t="shared" si="96"/>
        <v>-6.5373351053561075</v>
      </c>
      <c r="BB98" s="240">
        <f t="shared" si="96"/>
        <v>-2.0926522095224733</v>
      </c>
      <c r="BC98" s="240">
        <f t="shared" si="96"/>
        <v>-2.4265472277487468</v>
      </c>
      <c r="BD98" s="240">
        <f t="shared" si="96"/>
        <v>-2.0107546840828587</v>
      </c>
      <c r="BE98" s="240">
        <f t="shared" si="96"/>
        <v>1.1606518737701494</v>
      </c>
      <c r="BF98" s="240">
        <f t="shared" si="96"/>
        <v>-4.4051827541464847</v>
      </c>
      <c r="BG98" s="240">
        <f t="shared" si="96"/>
        <v>0</v>
      </c>
      <c r="BH98" s="240">
        <f t="shared" si="96"/>
        <v>0</v>
      </c>
      <c r="BI98" s="240">
        <f t="shared" si="96"/>
        <v>0</v>
      </c>
      <c r="BJ98" s="240">
        <f t="shared" si="96"/>
        <v>0</v>
      </c>
      <c r="BK98" s="240">
        <f t="shared" si="96"/>
        <v>0</v>
      </c>
      <c r="BL98" s="240">
        <f t="shared" si="96"/>
        <v>0</v>
      </c>
      <c r="BM98" s="240">
        <f t="shared" si="96"/>
        <v>0</v>
      </c>
      <c r="BN98" s="240">
        <f t="shared" ref="BN98:CB98" si="97">+BN97/3.667</f>
        <v>0</v>
      </c>
      <c r="BO98" s="240">
        <f t="shared" si="97"/>
        <v>0</v>
      </c>
      <c r="BP98" s="240">
        <f t="shared" si="97"/>
        <v>0</v>
      </c>
      <c r="BQ98" s="240">
        <f t="shared" si="97"/>
        <v>0</v>
      </c>
      <c r="BR98" s="240">
        <f t="shared" si="97"/>
        <v>0</v>
      </c>
      <c r="BS98" s="240">
        <f t="shared" si="97"/>
        <v>0</v>
      </c>
      <c r="BT98" s="240">
        <f t="shared" si="97"/>
        <v>0</v>
      </c>
      <c r="BU98" s="240">
        <f t="shared" si="97"/>
        <v>0</v>
      </c>
      <c r="BV98" s="240">
        <f t="shared" si="97"/>
        <v>0</v>
      </c>
      <c r="BW98" s="240">
        <f t="shared" si="97"/>
        <v>0</v>
      </c>
      <c r="BX98" s="240">
        <f t="shared" si="97"/>
        <v>0</v>
      </c>
      <c r="BY98" s="240">
        <f t="shared" si="97"/>
        <v>0</v>
      </c>
      <c r="BZ98" s="240">
        <f t="shared" si="97"/>
        <v>0</v>
      </c>
      <c r="CA98" s="240">
        <f t="shared" si="97"/>
        <v>0</v>
      </c>
      <c r="CB98" s="240">
        <f t="shared" si="97"/>
        <v>0</v>
      </c>
      <c r="CC98" s="240">
        <f>+CC97/3.667</f>
        <v>0</v>
      </c>
      <c r="CD98" s="240">
        <f>+CD97/3.667</f>
        <v>0</v>
      </c>
    </row>
    <row r="99" spans="1:82" s="236" customFormat="1" ht="17.399999999999999" customHeight="1" x14ac:dyDescent="0.25">
      <c r="A99" s="242" t="s">
        <v>456</v>
      </c>
      <c r="B99" s="237">
        <f>+B206</f>
        <v>633.5</v>
      </c>
      <c r="C99" s="236">
        <f t="shared" ref="C99:BN99" si="98">+B97*5/3.666+B99</f>
        <v>692.06683046985813</v>
      </c>
      <c r="D99" s="350">
        <f t="shared" si="98"/>
        <v>750.51810073634442</v>
      </c>
      <c r="E99" s="350">
        <f t="shared" si="98"/>
        <v>802.45507054690006</v>
      </c>
      <c r="F99" s="350">
        <f t="shared" si="98"/>
        <v>848.41501862052758</v>
      </c>
      <c r="G99" s="350">
        <f t="shared" si="98"/>
        <v>892.27314546652201</v>
      </c>
      <c r="H99" s="350">
        <f t="shared" si="98"/>
        <v>933.33051493413814</v>
      </c>
      <c r="I99" s="236">
        <f t="shared" si="98"/>
        <v>970.40449651594236</v>
      </c>
      <c r="J99" s="236">
        <f t="shared" si="98"/>
        <v>1003.5707537600321</v>
      </c>
      <c r="K99" s="236">
        <f t="shared" si="98"/>
        <v>1031.6087302997421</v>
      </c>
      <c r="L99" s="236">
        <f t="shared" si="98"/>
        <v>1053.1029802738317</v>
      </c>
      <c r="M99" s="236">
        <f t="shared" si="98"/>
        <v>1066.7590978815049</v>
      </c>
      <c r="N99" s="236">
        <f t="shared" si="98"/>
        <v>1073.5749622369547</v>
      </c>
      <c r="O99" s="236">
        <f t="shared" si="98"/>
        <v>1080.1595948727074</v>
      </c>
      <c r="P99" s="236">
        <f t="shared" si="98"/>
        <v>1085.4037427957853</v>
      </c>
      <c r="Q99" s="232">
        <f t="shared" si="98"/>
        <v>1089.3102427397264</v>
      </c>
      <c r="R99" s="252">
        <f t="shared" si="98"/>
        <v>1092.0348244335808</v>
      </c>
      <c r="S99" s="236">
        <f t="shared" si="98"/>
        <v>1093.6762117675739</v>
      </c>
      <c r="T99" s="236">
        <f t="shared" si="98"/>
        <v>1098.4103244990174</v>
      </c>
      <c r="U99" s="236">
        <f t="shared" si="98"/>
        <v>1102.0067517664281</v>
      </c>
      <c r="V99" s="236">
        <f t="shared" si="98"/>
        <v>1105.2237771929049</v>
      </c>
      <c r="W99" s="236">
        <f t="shared" si="98"/>
        <v>1107.9221821873298</v>
      </c>
      <c r="X99" s="236">
        <f t="shared" si="98"/>
        <v>1110.1578683306393</v>
      </c>
      <c r="Y99" s="236">
        <f t="shared" si="98"/>
        <v>1111.9630382425009</v>
      </c>
      <c r="Z99" s="236">
        <f t="shared" si="98"/>
        <v>1105.3596675883136</v>
      </c>
      <c r="AA99" s="236">
        <f t="shared" si="98"/>
        <v>1089.1599372452567</v>
      </c>
      <c r="AB99" s="236">
        <f t="shared" si="98"/>
        <v>1067.0218110310609</v>
      </c>
      <c r="AC99" s="236">
        <f t="shared" si="98"/>
        <v>1043.5982518393532</v>
      </c>
      <c r="AD99" s="236">
        <f t="shared" si="98"/>
        <v>1018.7967538059817</v>
      </c>
      <c r="AE99" s="236">
        <f t="shared" si="98"/>
        <v>992.52490893540937</v>
      </c>
      <c r="AF99" s="236">
        <f t="shared" si="98"/>
        <v>964.71205715298674</v>
      </c>
      <c r="AG99" s="236">
        <f t="shared" si="98"/>
        <v>935.28618326577703</v>
      </c>
      <c r="AH99" s="236">
        <f t="shared" si="98"/>
        <v>904.1735604961076</v>
      </c>
      <c r="AI99" s="236">
        <f t="shared" si="98"/>
        <v>871.29861552392504</v>
      </c>
      <c r="AJ99" s="236">
        <f t="shared" si="98"/>
        <v>836.58398876086858</v>
      </c>
      <c r="AK99" s="236">
        <f t="shared" si="98"/>
        <v>799.95084529674421</v>
      </c>
      <c r="AL99" s="236">
        <f t="shared" si="98"/>
        <v>761.31960948193932</v>
      </c>
      <c r="AM99" s="236">
        <f t="shared" si="98"/>
        <v>720.61272182980645</v>
      </c>
      <c r="AN99" s="236">
        <f t="shared" si="98"/>
        <v>699.18404942806308</v>
      </c>
      <c r="AO99" s="236">
        <f t="shared" si="98"/>
        <v>676.60726159823503</v>
      </c>
      <c r="AP99" s="236">
        <f t="shared" si="98"/>
        <v>652.85705549141426</v>
      </c>
      <c r="AQ99" s="236">
        <f t="shared" si="98"/>
        <v>627.90269314068712</v>
      </c>
      <c r="AR99" s="236">
        <f t="shared" si="98"/>
        <v>601.70931006184287</v>
      </c>
      <c r="AS99" s="236">
        <f t="shared" si="98"/>
        <v>574.23887233651169</v>
      </c>
      <c r="AT99" s="236">
        <f t="shared" si="98"/>
        <v>545.45086884369027</v>
      </c>
      <c r="AU99" s="236">
        <f t="shared" si="98"/>
        <v>515.30281507990571</v>
      </c>
      <c r="AV99" s="236">
        <f t="shared" si="98"/>
        <v>483.75062412317732</v>
      </c>
      <c r="AW99" s="236">
        <f t="shared" si="98"/>
        <v>450.74888401222796</v>
      </c>
      <c r="AX99" s="236">
        <f t="shared" si="98"/>
        <v>416.25106937269874</v>
      </c>
      <c r="AY99" s="236">
        <f t="shared" si="98"/>
        <v>380.20970714370196</v>
      </c>
      <c r="AZ99" s="236">
        <f t="shared" si="98"/>
        <v>342.57651064706573</v>
      </c>
      <c r="BA99" s="236">
        <f t="shared" si="98"/>
        <v>303.30249226425695</v>
      </c>
      <c r="BB99" s="236">
        <f t="shared" si="98"/>
        <v>270.60690056848387</v>
      </c>
      <c r="BC99" s="236">
        <f t="shared" si="98"/>
        <v>260.14078538528838</v>
      </c>
      <c r="BD99" s="236">
        <f t="shared" si="98"/>
        <v>248.00473971677411</v>
      </c>
      <c r="BE99" s="236">
        <f t="shared" si="98"/>
        <v>237.94822385952938</v>
      </c>
      <c r="BF99" s="236">
        <f t="shared" si="98"/>
        <v>243.75306622329799</v>
      </c>
      <c r="BG99" s="236">
        <f t="shared" si="98"/>
        <v>221.72114429278085</v>
      </c>
      <c r="BH99" s="236">
        <f t="shared" si="98"/>
        <v>221.72114429278085</v>
      </c>
      <c r="BI99" s="236">
        <f t="shared" si="98"/>
        <v>221.72114429278085</v>
      </c>
      <c r="BJ99" s="236">
        <f t="shared" si="98"/>
        <v>221.72114429278085</v>
      </c>
      <c r="BK99" s="236">
        <f t="shared" si="98"/>
        <v>221.72114429278085</v>
      </c>
      <c r="BL99" s="236">
        <f t="shared" si="98"/>
        <v>221.72114429278085</v>
      </c>
      <c r="BM99" s="236">
        <f t="shared" si="98"/>
        <v>221.72114429278085</v>
      </c>
      <c r="BN99" s="236">
        <f t="shared" si="98"/>
        <v>221.72114429278085</v>
      </c>
      <c r="BO99" s="236">
        <f t="shared" ref="BO99:CB99" si="99">+BN97*5/3.666+BN99</f>
        <v>221.72114429278085</v>
      </c>
      <c r="BP99" s="236">
        <f t="shared" si="99"/>
        <v>221.72114429278085</v>
      </c>
      <c r="BQ99" s="236">
        <f t="shared" si="99"/>
        <v>221.72114429278085</v>
      </c>
      <c r="BR99" s="236">
        <f t="shared" si="99"/>
        <v>221.72114429278085</v>
      </c>
      <c r="BS99" s="236">
        <f t="shared" si="99"/>
        <v>221.72114429278085</v>
      </c>
      <c r="BT99" s="236">
        <f t="shared" si="99"/>
        <v>221.72114429278085</v>
      </c>
      <c r="BU99" s="236">
        <f t="shared" si="99"/>
        <v>221.72114429278085</v>
      </c>
      <c r="BV99" s="236">
        <f t="shared" si="99"/>
        <v>221.72114429278085</v>
      </c>
      <c r="BW99" s="236">
        <f t="shared" si="99"/>
        <v>221.72114429278085</v>
      </c>
      <c r="BX99" s="236">
        <f t="shared" si="99"/>
        <v>221.72114429278085</v>
      </c>
      <c r="BY99" s="236">
        <f t="shared" si="99"/>
        <v>221.72114429278085</v>
      </c>
      <c r="BZ99" s="236">
        <f t="shared" si="99"/>
        <v>221.72114429278085</v>
      </c>
      <c r="CA99" s="236">
        <f t="shared" si="99"/>
        <v>221.72114429278085</v>
      </c>
      <c r="CB99" s="236">
        <f t="shared" si="99"/>
        <v>221.72114429278085</v>
      </c>
      <c r="CC99" s="236">
        <f>+CB97*5/3.666+CB99</f>
        <v>221.72114429278085</v>
      </c>
      <c r="CD99" s="236">
        <f>+CC97*5/3.666+CC99</f>
        <v>221.72114429278085</v>
      </c>
    </row>
    <row r="100" spans="1:82" s="236" customFormat="1" ht="17.399999999999999" customHeight="1" x14ac:dyDescent="0.25">
      <c r="A100" s="243" t="s">
        <v>457</v>
      </c>
      <c r="B100" s="243">
        <f>Parameters!C78</f>
        <v>588</v>
      </c>
      <c r="C100" s="243">
        <f>+B100/2.13</f>
        <v>276.05633802816902</v>
      </c>
      <c r="D100" s="350"/>
      <c r="E100" s="350"/>
      <c r="F100" s="350"/>
      <c r="G100" s="350"/>
      <c r="H100" s="350"/>
      <c r="Q100" s="232"/>
      <c r="R100" s="252"/>
    </row>
    <row r="101" spans="1:82" s="155" customFormat="1" ht="17.399999999999999" customHeight="1" x14ac:dyDescent="0.25">
      <c r="A101" s="231"/>
      <c r="B101" s="231"/>
      <c r="C101" s="231"/>
      <c r="D101" s="350"/>
      <c r="E101" s="350"/>
      <c r="F101" s="350"/>
      <c r="G101" s="350"/>
      <c r="H101" s="350"/>
      <c r="I101" s="231"/>
      <c r="J101" s="231"/>
      <c r="K101" s="231"/>
      <c r="L101" s="231"/>
      <c r="M101" s="231"/>
      <c r="N101" s="231"/>
      <c r="O101" s="231"/>
      <c r="P101" s="231"/>
      <c r="Q101" s="232"/>
      <c r="R101" s="335"/>
      <c r="S101" s="231"/>
      <c r="T101" s="231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  <c r="AE101" s="231"/>
      <c r="AF101" s="231"/>
      <c r="AG101" s="231"/>
      <c r="AH101" s="231"/>
      <c r="AI101" s="231"/>
      <c r="AJ101" s="231"/>
      <c r="AK101" s="231"/>
      <c r="AL101" s="231"/>
      <c r="AM101" s="231"/>
      <c r="AN101" s="231"/>
      <c r="AO101" s="231"/>
      <c r="AP101" s="231"/>
      <c r="AQ101" s="231"/>
      <c r="AR101" s="231"/>
      <c r="AS101" s="231"/>
      <c r="AT101" s="231"/>
      <c r="AU101" s="231"/>
      <c r="AV101" s="231"/>
      <c r="AW101" s="231"/>
      <c r="AX101" s="231"/>
      <c r="AY101" s="231"/>
    </row>
    <row r="102" spans="1:82" s="244" customFormat="1" ht="17.399999999999999" customHeight="1" x14ac:dyDescent="0.25">
      <c r="A102" s="244" t="s">
        <v>369</v>
      </c>
      <c r="B102" s="244">
        <f t="shared" ref="B102:AG102" si="100">+B231</f>
        <v>0.46399999999999997</v>
      </c>
      <c r="C102" s="244">
        <f t="shared" si="100"/>
        <v>0.50229760000000034</v>
      </c>
      <c r="D102" s="244">
        <f t="shared" si="100"/>
        <v>0.53626326480000008</v>
      </c>
      <c r="E102" s="244">
        <f t="shared" si="100"/>
        <v>0.55701264109999959</v>
      </c>
      <c r="F102" s="244">
        <f t="shared" si="100"/>
        <v>0.56755768149999986</v>
      </c>
      <c r="G102" s="244">
        <f t="shared" si="100"/>
        <v>0.57523949150000009</v>
      </c>
      <c r="H102" s="244">
        <f t="shared" si="100"/>
        <v>0.57955699039999997</v>
      </c>
      <c r="I102" s="244">
        <f t="shared" si="100"/>
        <v>0.57945922810000017</v>
      </c>
      <c r="J102" s="244">
        <f t="shared" si="100"/>
        <v>0.57584755229999995</v>
      </c>
      <c r="K102" s="244">
        <f t="shared" si="100"/>
        <v>0.56777560849999986</v>
      </c>
      <c r="L102" s="244">
        <f t="shared" si="100"/>
        <v>0.55427563800000001</v>
      </c>
      <c r="M102" s="244">
        <f t="shared" si="100"/>
        <v>0.53480838150000043</v>
      </c>
      <c r="N102" s="244">
        <f t="shared" si="100"/>
        <v>0.51189367299999988</v>
      </c>
      <c r="O102" s="244">
        <f t="shared" si="100"/>
        <v>0.49446020649999989</v>
      </c>
      <c r="P102" s="244">
        <f t="shared" si="100"/>
        <v>0.48042607799999981</v>
      </c>
      <c r="Q102" s="244">
        <f t="shared" si="100"/>
        <v>0.46940013900000022</v>
      </c>
      <c r="R102" s="337">
        <f t="shared" si="100"/>
        <v>0.46122230679999987</v>
      </c>
      <c r="S102" s="244">
        <f t="shared" si="100"/>
        <v>0.43574234540000001</v>
      </c>
      <c r="T102" s="244">
        <f t="shared" si="100"/>
        <v>0.41692279819999989</v>
      </c>
      <c r="U102" s="244">
        <f t="shared" si="100"/>
        <v>0.39934421510000018</v>
      </c>
      <c r="V102" s="244">
        <f t="shared" si="100"/>
        <v>0.38367026679999983</v>
      </c>
      <c r="W102" s="244">
        <f t="shared" si="100"/>
        <v>0.36955861140000001</v>
      </c>
      <c r="X102" s="244">
        <f t="shared" si="100"/>
        <v>0.35689455000000025</v>
      </c>
      <c r="Y102" s="244">
        <f t="shared" si="100"/>
        <v>0.34554946400000031</v>
      </c>
      <c r="Z102" s="244">
        <f t="shared" si="100"/>
        <v>0.32941370899999978</v>
      </c>
      <c r="AA102" s="244">
        <f t="shared" si="100"/>
        <v>0.30900369599999999</v>
      </c>
      <c r="AB102" s="244">
        <f t="shared" si="100"/>
        <v>0.28808468220000005</v>
      </c>
      <c r="AC102" s="244">
        <f t="shared" si="100"/>
        <v>0.27007341149999986</v>
      </c>
      <c r="AD102" s="244">
        <f t="shared" si="100"/>
        <v>0.25456570730000028</v>
      </c>
      <c r="AE102" s="244">
        <f t="shared" si="100"/>
        <v>0.24121357390000009</v>
      </c>
      <c r="AF102" s="244">
        <f t="shared" si="100"/>
        <v>0.2297173871</v>
      </c>
      <c r="AG102" s="244">
        <f t="shared" si="100"/>
        <v>0.21981917030000009</v>
      </c>
      <c r="AH102" s="244">
        <f t="shared" ref="AH102:BM102" si="101">+AH231</f>
        <v>0.21129680569999998</v>
      </c>
      <c r="AI102" s="244">
        <f t="shared" si="101"/>
        <v>0.20395904969999989</v>
      </c>
      <c r="AJ102" s="244">
        <f t="shared" si="101"/>
        <v>0.19764124179999998</v>
      </c>
      <c r="AK102" s="244">
        <f t="shared" si="101"/>
        <v>0.19220160920000007</v>
      </c>
      <c r="AL102" s="244">
        <f t="shared" si="101"/>
        <v>0.18751808540000003</v>
      </c>
      <c r="AM102" s="244">
        <f t="shared" si="101"/>
        <v>0.1834855715999999</v>
      </c>
      <c r="AN102" s="244">
        <f t="shared" si="101"/>
        <v>0.18741482710000001</v>
      </c>
      <c r="AO102" s="244">
        <f t="shared" si="101"/>
        <v>0.19079791609999996</v>
      </c>
      <c r="AP102" s="244">
        <f t="shared" si="101"/>
        <v>0.19371075589999998</v>
      </c>
      <c r="AQ102" s="244">
        <f t="shared" si="101"/>
        <v>0.19621871079999986</v>
      </c>
      <c r="AR102" s="244">
        <f t="shared" si="101"/>
        <v>0.19837805990000001</v>
      </c>
      <c r="AS102" s="244">
        <f t="shared" si="101"/>
        <v>0.20023725960000005</v>
      </c>
      <c r="AT102" s="244">
        <f t="shared" si="101"/>
        <v>0.20183803049999993</v>
      </c>
      <c r="AU102" s="244">
        <f t="shared" si="101"/>
        <v>0.20321629429999999</v>
      </c>
      <c r="AV102" s="244">
        <f t="shared" si="101"/>
        <v>0.20440297940000002</v>
      </c>
      <c r="AW102" s="244">
        <f t="shared" si="101"/>
        <v>0.20542471520000005</v>
      </c>
      <c r="AX102" s="244">
        <f t="shared" si="101"/>
        <v>0.20630442980000002</v>
      </c>
      <c r="AY102" s="244">
        <f t="shared" si="101"/>
        <v>0.20706186410000002</v>
      </c>
      <c r="AZ102" s="244">
        <f t="shared" si="101"/>
        <v>0.20771401499999997</v>
      </c>
      <c r="BA102" s="244">
        <f t="shared" si="101"/>
        <v>0.2082755168</v>
      </c>
      <c r="BB102" s="244">
        <f t="shared" si="101"/>
        <v>0.2102529427</v>
      </c>
      <c r="BC102" s="244">
        <f t="shared" si="101"/>
        <v>0.21604893110000001</v>
      </c>
      <c r="BD102" s="244">
        <f t="shared" si="101"/>
        <v>0.2208346642</v>
      </c>
      <c r="BE102" s="244">
        <f t="shared" si="101"/>
        <v>0.22536755000000003</v>
      </c>
      <c r="BF102" s="244">
        <f t="shared" si="101"/>
        <v>0.23176715610000001</v>
      </c>
      <c r="BG102" s="244">
        <f t="shared" si="101"/>
        <v>0.23313696010000001</v>
      </c>
      <c r="BH102" s="244">
        <f t="shared" si="101"/>
        <v>0.23756592260000001</v>
      </c>
      <c r="BI102" s="244">
        <f t="shared" si="101"/>
        <v>0.24137925930000004</v>
      </c>
      <c r="BJ102" s="244">
        <f t="shared" si="101"/>
        <v>0.24466254229999998</v>
      </c>
      <c r="BK102" s="244">
        <f t="shared" si="101"/>
        <v>0.24748944890000002</v>
      </c>
      <c r="BL102" s="244">
        <f t="shared" si="101"/>
        <v>0.24992341560000003</v>
      </c>
      <c r="BM102" s="244">
        <f t="shared" si="101"/>
        <v>0.25201906069999996</v>
      </c>
      <c r="BN102" s="244">
        <f t="shared" ref="BN102:CB102" si="102">+BN231</f>
        <v>0.25382341129999997</v>
      </c>
      <c r="BO102" s="244">
        <f t="shared" si="102"/>
        <v>0.25537695710000002</v>
      </c>
      <c r="BP102" s="244">
        <f t="shared" si="102"/>
        <v>0.25671456010000004</v>
      </c>
      <c r="BQ102" s="244">
        <f t="shared" si="102"/>
        <v>0.2578662363</v>
      </c>
      <c r="BR102" s="244">
        <f t="shared" si="102"/>
        <v>0.25885782940000002</v>
      </c>
      <c r="BS102" s="244">
        <f t="shared" si="102"/>
        <v>0.25971159120000004</v>
      </c>
      <c r="BT102" s="244">
        <f t="shared" si="102"/>
        <v>0.26044667990000003</v>
      </c>
      <c r="BU102" s="244">
        <f t="shared" si="102"/>
        <v>0.26107959139999998</v>
      </c>
      <c r="BV102" s="244">
        <f t="shared" si="102"/>
        <v>0.26162452830000005</v>
      </c>
      <c r="BW102" s="244">
        <f t="shared" si="102"/>
        <v>0.26209371879999999</v>
      </c>
      <c r="BX102" s="244">
        <f t="shared" si="102"/>
        <v>0.26249769190000005</v>
      </c>
      <c r="BY102" s="244">
        <f t="shared" si="102"/>
        <v>0.26284551270000001</v>
      </c>
      <c r="BZ102" s="244">
        <f t="shared" si="102"/>
        <v>0.26314498650000001</v>
      </c>
      <c r="CA102" s="244">
        <f t="shared" si="102"/>
        <v>0.26340283339999998</v>
      </c>
      <c r="CB102" s="244">
        <f t="shared" si="102"/>
        <v>0.26362483949999993</v>
      </c>
      <c r="CC102" s="244">
        <f>+CC231</f>
        <v>0.26381598679999996</v>
      </c>
      <c r="CD102" s="244">
        <f>+CD231</f>
        <v>0.26398056460000002</v>
      </c>
    </row>
    <row r="103" spans="1:82" s="244" customFormat="1" ht="17.399999999999999" customHeight="1" x14ac:dyDescent="0.25">
      <c r="A103" s="244" t="s">
        <v>450</v>
      </c>
      <c r="B103" s="244">
        <f t="shared" ref="B103:AG103" si="103">+B178</f>
        <v>0.51800000000000002</v>
      </c>
      <c r="C103" s="244">
        <f t="shared" si="103"/>
        <v>0.53636010000000001</v>
      </c>
      <c r="D103" s="244">
        <f t="shared" si="103"/>
        <v>0.55038826490000003</v>
      </c>
      <c r="E103" s="244">
        <f t="shared" si="103"/>
        <v>0.55120014100000003</v>
      </c>
      <c r="F103" s="244">
        <f t="shared" si="103"/>
        <v>0.54180768140000002</v>
      </c>
      <c r="G103" s="244">
        <f t="shared" si="103"/>
        <v>0.52955199159999999</v>
      </c>
      <c r="H103" s="244">
        <f t="shared" si="103"/>
        <v>0.51393199040000004</v>
      </c>
      <c r="I103" s="244">
        <f t="shared" si="103"/>
        <v>0.49389672810000002</v>
      </c>
      <c r="J103" s="244">
        <f t="shared" si="103"/>
        <v>0.47034755230000003</v>
      </c>
      <c r="K103" s="244">
        <f t="shared" si="103"/>
        <v>0.44233810849999999</v>
      </c>
      <c r="L103" s="244">
        <f t="shared" si="103"/>
        <v>0.40890063799999998</v>
      </c>
      <c r="M103" s="244">
        <f t="shared" si="103"/>
        <v>0.36949588160000002</v>
      </c>
      <c r="N103" s="244">
        <f t="shared" si="103"/>
        <v>0.32664367300000002</v>
      </c>
      <c r="O103" s="244">
        <f t="shared" si="103"/>
        <v>0.28927270649999998</v>
      </c>
      <c r="P103" s="244">
        <f t="shared" si="103"/>
        <v>0.25530107800000001</v>
      </c>
      <c r="Q103" s="245">
        <f t="shared" si="103"/>
        <v>0.22433763900000001</v>
      </c>
      <c r="R103" s="337">
        <f t="shared" si="103"/>
        <v>0.19622230669999999</v>
      </c>
      <c r="S103" s="244">
        <f t="shared" si="103"/>
        <v>0.1707423454</v>
      </c>
      <c r="T103" s="244">
        <f t="shared" si="103"/>
        <v>0.15192279829999999</v>
      </c>
      <c r="U103" s="244">
        <f t="shared" si="103"/>
        <v>0.1343442151</v>
      </c>
      <c r="V103" s="244">
        <f t="shared" si="103"/>
        <v>0.11867026679999999</v>
      </c>
      <c r="W103" s="244">
        <f t="shared" si="103"/>
        <v>0.1045586114</v>
      </c>
      <c r="X103" s="244">
        <f t="shared" si="103"/>
        <v>9.1894550000000005E-2</v>
      </c>
      <c r="Y103" s="244">
        <f t="shared" si="103"/>
        <v>8.0549464099999996E-2</v>
      </c>
      <c r="Z103" s="244">
        <f t="shared" si="103"/>
        <v>6.4413709E-2</v>
      </c>
      <c r="AA103" s="244">
        <f t="shared" si="103"/>
        <v>4.4003696000000002E-2</v>
      </c>
      <c r="AB103" s="244">
        <f t="shared" si="103"/>
        <v>2.3084682299999999E-2</v>
      </c>
      <c r="AC103" s="244">
        <f t="shared" si="103"/>
        <v>5.0734114E-3</v>
      </c>
      <c r="AD103" s="244">
        <f t="shared" si="103"/>
        <v>-1.04342928E-2</v>
      </c>
      <c r="AE103" s="244">
        <f t="shared" si="103"/>
        <v>-2.3786426100000001E-2</v>
      </c>
      <c r="AF103" s="244">
        <f t="shared" si="103"/>
        <v>-3.5282612800000002E-2</v>
      </c>
      <c r="AG103" s="244">
        <f t="shared" si="103"/>
        <v>-4.5180829700000001E-2</v>
      </c>
      <c r="AH103" s="244">
        <f t="shared" ref="AH103:BM103" si="104">+AH178</f>
        <v>-5.37031943E-2</v>
      </c>
      <c r="AI103" s="244">
        <f t="shared" si="104"/>
        <v>-6.1040950300000001E-2</v>
      </c>
      <c r="AJ103" s="244">
        <f t="shared" si="104"/>
        <v>-6.7358758199999993E-2</v>
      </c>
      <c r="AK103" s="244">
        <f t="shared" si="104"/>
        <v>-7.2798390800000001E-2</v>
      </c>
      <c r="AL103" s="244">
        <f t="shared" si="104"/>
        <v>-7.7481914499999999E-2</v>
      </c>
      <c r="AM103" s="244">
        <f t="shared" si="104"/>
        <v>-8.1514428400000005E-2</v>
      </c>
      <c r="AN103" s="244">
        <f t="shared" si="104"/>
        <v>-7.7585172800000005E-2</v>
      </c>
      <c r="AO103" s="244">
        <f t="shared" si="104"/>
        <v>-7.4202083799999999E-2</v>
      </c>
      <c r="AP103" s="244">
        <f t="shared" si="104"/>
        <v>-7.1289244200000004E-2</v>
      </c>
      <c r="AQ103" s="244">
        <f t="shared" si="104"/>
        <v>-6.8781289199999998E-2</v>
      </c>
      <c r="AR103" s="244">
        <f t="shared" si="104"/>
        <v>-6.6621940000000004E-2</v>
      </c>
      <c r="AS103" s="244">
        <f t="shared" si="104"/>
        <v>-6.4762740400000005E-2</v>
      </c>
      <c r="AT103" s="244">
        <f t="shared" si="104"/>
        <v>-6.3161969499999998E-2</v>
      </c>
      <c r="AU103" s="244">
        <f t="shared" si="104"/>
        <v>-6.1783705699999997E-2</v>
      </c>
      <c r="AV103" s="244">
        <f t="shared" si="104"/>
        <v>-6.0597020600000003E-2</v>
      </c>
      <c r="AW103" s="244">
        <f t="shared" si="104"/>
        <v>-5.9575284700000002E-2</v>
      </c>
      <c r="AX103" s="244">
        <f t="shared" si="104"/>
        <v>-5.8695570199999998E-2</v>
      </c>
      <c r="AY103" s="244">
        <f t="shared" si="104"/>
        <v>-5.79381359E-2</v>
      </c>
      <c r="AZ103" s="244">
        <f t="shared" si="104"/>
        <v>-5.7285984999999998E-2</v>
      </c>
      <c r="BA103" s="244">
        <f t="shared" si="104"/>
        <v>-5.67244831E-2</v>
      </c>
      <c r="BB103" s="244">
        <f t="shared" si="104"/>
        <v>-5.4747057199999997E-2</v>
      </c>
      <c r="BC103" s="244">
        <f t="shared" si="104"/>
        <v>-4.8951068899999998E-2</v>
      </c>
      <c r="BD103" s="244">
        <f t="shared" si="104"/>
        <v>-4.4165335799999997E-2</v>
      </c>
      <c r="BE103" s="244">
        <f t="shared" si="104"/>
        <v>-3.963245E-2</v>
      </c>
      <c r="BF103" s="244">
        <f t="shared" si="104"/>
        <v>-3.3232843900000003E-2</v>
      </c>
      <c r="BG103" s="244">
        <f t="shared" si="104"/>
        <v>-3.1863040000000002E-2</v>
      </c>
      <c r="BH103" s="244">
        <f t="shared" si="104"/>
        <v>-2.74340774E-2</v>
      </c>
      <c r="BI103" s="244">
        <f t="shared" si="104"/>
        <v>-2.3620740599999999E-2</v>
      </c>
      <c r="BJ103" s="244">
        <f t="shared" si="104"/>
        <v>-2.0337457699999999E-2</v>
      </c>
      <c r="BK103" s="244">
        <f t="shared" si="104"/>
        <v>-1.7510551100000001E-2</v>
      </c>
      <c r="BL103" s="244">
        <f t="shared" si="104"/>
        <v>-1.50765845E-2</v>
      </c>
      <c r="BM103" s="244">
        <f t="shared" si="104"/>
        <v>-1.29809392E-2</v>
      </c>
      <c r="BN103" s="244">
        <f t="shared" ref="BN103:CB103" si="105">+BN178</f>
        <v>-1.11765887E-2</v>
      </c>
      <c r="BO103" s="244">
        <f t="shared" si="105"/>
        <v>-9.6230428999999999E-3</v>
      </c>
      <c r="BP103" s="244">
        <f t="shared" si="105"/>
        <v>-8.2854399000000002E-3</v>
      </c>
      <c r="BQ103" s="244">
        <f t="shared" si="105"/>
        <v>-7.1337637999999998E-3</v>
      </c>
      <c r="BR103" s="244">
        <f t="shared" si="105"/>
        <v>-6.1421706E-3</v>
      </c>
      <c r="BS103" s="244">
        <f t="shared" si="105"/>
        <v>-5.2884089000000004E-3</v>
      </c>
      <c r="BT103" s="244">
        <f t="shared" si="105"/>
        <v>-4.5533199999999996E-3</v>
      </c>
      <c r="BU103" s="244">
        <f t="shared" si="105"/>
        <v>-3.9204086000000004E-3</v>
      </c>
      <c r="BV103" s="244">
        <f t="shared" si="105"/>
        <v>-3.3754718E-3</v>
      </c>
      <c r="BW103" s="244">
        <f t="shared" si="105"/>
        <v>-2.9062812000000002E-3</v>
      </c>
      <c r="BX103" s="244">
        <f t="shared" si="105"/>
        <v>-2.5023081E-3</v>
      </c>
      <c r="BY103" s="244">
        <f t="shared" si="105"/>
        <v>-2.1544873000000002E-3</v>
      </c>
      <c r="BZ103" s="244">
        <f t="shared" si="105"/>
        <v>-1.8550134999999999E-3</v>
      </c>
      <c r="CA103" s="244">
        <f t="shared" si="105"/>
        <v>-1.5971666999999999E-3</v>
      </c>
      <c r="CB103" s="244">
        <f t="shared" si="105"/>
        <v>-1.3751605E-3</v>
      </c>
      <c r="CC103" s="244">
        <f>+CC178</f>
        <v>-1.1840132000000001E-3</v>
      </c>
      <c r="CD103" s="244">
        <f>+CD178</f>
        <v>-1.0194354000000001E-3</v>
      </c>
    </row>
    <row r="104" spans="1:82" s="244" customFormat="1" ht="17.399999999999999" customHeight="1" x14ac:dyDescent="0.25">
      <c r="A104" s="244" t="s">
        <v>449</v>
      </c>
      <c r="B104" s="244">
        <f t="shared" ref="B104:AG104" si="106">+B176</f>
        <v>-5.3999999999999999E-2</v>
      </c>
      <c r="C104" s="244">
        <f t="shared" si="106"/>
        <v>-3.4062500000000002E-2</v>
      </c>
      <c r="D104" s="244">
        <f t="shared" si="106"/>
        <v>-1.4125E-2</v>
      </c>
      <c r="E104" s="244">
        <f t="shared" si="106"/>
        <v>5.8125E-3</v>
      </c>
      <c r="F104" s="244">
        <f t="shared" si="106"/>
        <v>2.5749999999999999E-2</v>
      </c>
      <c r="G104" s="244">
        <f t="shared" si="106"/>
        <v>4.5687499999999999E-2</v>
      </c>
      <c r="H104" s="244">
        <f t="shared" si="106"/>
        <v>6.5625000000000003E-2</v>
      </c>
      <c r="I104" s="244">
        <f t="shared" si="106"/>
        <v>8.55625E-2</v>
      </c>
      <c r="J104" s="244">
        <f t="shared" si="106"/>
        <v>0.1055</v>
      </c>
      <c r="K104" s="244">
        <f t="shared" si="106"/>
        <v>0.12543750000000001</v>
      </c>
      <c r="L104" s="244">
        <f t="shared" si="106"/>
        <v>0.145375</v>
      </c>
      <c r="M104" s="244">
        <f t="shared" si="106"/>
        <v>0.1653125</v>
      </c>
      <c r="N104" s="244">
        <f t="shared" si="106"/>
        <v>0.18525</v>
      </c>
      <c r="O104" s="244">
        <f t="shared" si="106"/>
        <v>0.20518749999999999</v>
      </c>
      <c r="P104" s="244">
        <f t="shared" si="106"/>
        <v>0.22512499999999999</v>
      </c>
      <c r="Q104" s="245">
        <f t="shared" si="106"/>
        <v>0.24506249999999999</v>
      </c>
      <c r="R104" s="337">
        <f t="shared" si="106"/>
        <v>0.26500000000000001</v>
      </c>
      <c r="S104" s="244">
        <f t="shared" si="106"/>
        <v>0.26500000000000001</v>
      </c>
      <c r="T104" s="244">
        <f t="shared" si="106"/>
        <v>0.26500000000000001</v>
      </c>
      <c r="U104" s="244">
        <f t="shared" si="106"/>
        <v>0.26500000000000001</v>
      </c>
      <c r="V104" s="244">
        <f t="shared" si="106"/>
        <v>0.26500000000000001</v>
      </c>
      <c r="W104" s="244">
        <f t="shared" si="106"/>
        <v>0.26500000000000001</v>
      </c>
      <c r="X104" s="244">
        <f t="shared" si="106"/>
        <v>0.26500000000000001</v>
      </c>
      <c r="Y104" s="244">
        <f t="shared" si="106"/>
        <v>0.26500000000000001</v>
      </c>
      <c r="Z104" s="244">
        <f t="shared" si="106"/>
        <v>0.26500000000000001</v>
      </c>
      <c r="AA104" s="244">
        <f t="shared" si="106"/>
        <v>0.26500000000000001</v>
      </c>
      <c r="AB104" s="244">
        <f t="shared" si="106"/>
        <v>0.26500000000000001</v>
      </c>
      <c r="AC104" s="244">
        <f t="shared" si="106"/>
        <v>0.26500000000000001</v>
      </c>
      <c r="AD104" s="244">
        <f t="shared" si="106"/>
        <v>0.26500000000000001</v>
      </c>
      <c r="AE104" s="244">
        <f t="shared" si="106"/>
        <v>0.26500000000000001</v>
      </c>
      <c r="AF104" s="244">
        <f t="shared" si="106"/>
        <v>0.26500000000000001</v>
      </c>
      <c r="AG104" s="244">
        <f t="shared" si="106"/>
        <v>0.26500000000000001</v>
      </c>
      <c r="AH104" s="244">
        <f t="shared" ref="AH104:BM104" si="107">+AH176</f>
        <v>0.26500000000000001</v>
      </c>
      <c r="AI104" s="244">
        <f t="shared" si="107"/>
        <v>0.26500000000000001</v>
      </c>
      <c r="AJ104" s="244">
        <f t="shared" si="107"/>
        <v>0.26500000000000001</v>
      </c>
      <c r="AK104" s="244">
        <f t="shared" si="107"/>
        <v>0.26500000000000001</v>
      </c>
      <c r="AL104" s="244">
        <f t="shared" si="107"/>
        <v>0.26500000000000001</v>
      </c>
      <c r="AM104" s="244">
        <f t="shared" si="107"/>
        <v>0.26500000000000001</v>
      </c>
      <c r="AN104" s="244">
        <f t="shared" si="107"/>
        <v>0.26500000000000001</v>
      </c>
      <c r="AO104" s="244">
        <f t="shared" si="107"/>
        <v>0.26500000000000001</v>
      </c>
      <c r="AP104" s="244">
        <f t="shared" si="107"/>
        <v>0.26500000000000001</v>
      </c>
      <c r="AQ104" s="244">
        <f t="shared" si="107"/>
        <v>0.26500000000000001</v>
      </c>
      <c r="AR104" s="244">
        <f t="shared" si="107"/>
        <v>0.26500000000000001</v>
      </c>
      <c r="AS104" s="244">
        <f t="shared" si="107"/>
        <v>0.26500000000000001</v>
      </c>
      <c r="AT104" s="244">
        <f t="shared" si="107"/>
        <v>0.26500000000000001</v>
      </c>
      <c r="AU104" s="244">
        <f t="shared" si="107"/>
        <v>0.26500000000000001</v>
      </c>
      <c r="AV104" s="244">
        <f t="shared" si="107"/>
        <v>0.26500000000000001</v>
      </c>
      <c r="AW104" s="244">
        <f t="shared" si="107"/>
        <v>0.26500000000000001</v>
      </c>
      <c r="AX104" s="244">
        <f t="shared" si="107"/>
        <v>0.26500000000000001</v>
      </c>
      <c r="AY104" s="244">
        <f t="shared" si="107"/>
        <v>0.26500000000000001</v>
      </c>
      <c r="AZ104" s="244">
        <f t="shared" si="107"/>
        <v>0.26500000000000001</v>
      </c>
      <c r="BA104" s="244">
        <f t="shared" si="107"/>
        <v>0.26500000000000001</v>
      </c>
      <c r="BB104" s="244">
        <f t="shared" si="107"/>
        <v>0.26500000000000001</v>
      </c>
      <c r="BC104" s="244">
        <f t="shared" si="107"/>
        <v>0.26500000000000001</v>
      </c>
      <c r="BD104" s="244">
        <f t="shared" si="107"/>
        <v>0.26500000000000001</v>
      </c>
      <c r="BE104" s="244">
        <f t="shared" si="107"/>
        <v>0.26500000000000001</v>
      </c>
      <c r="BF104" s="244">
        <f t="shared" si="107"/>
        <v>0.26500000000000001</v>
      </c>
      <c r="BG104" s="244">
        <f t="shared" si="107"/>
        <v>0.26500000000000001</v>
      </c>
      <c r="BH104" s="244">
        <f t="shared" si="107"/>
        <v>0.26500000000000001</v>
      </c>
      <c r="BI104" s="244">
        <f t="shared" si="107"/>
        <v>0.26500000000000001</v>
      </c>
      <c r="BJ104" s="244">
        <f t="shared" si="107"/>
        <v>0.26500000000000001</v>
      </c>
      <c r="BK104" s="244">
        <f t="shared" si="107"/>
        <v>0.26500000000000001</v>
      </c>
      <c r="BL104" s="244">
        <f t="shared" si="107"/>
        <v>0.26500000000000001</v>
      </c>
      <c r="BM104" s="244">
        <f t="shared" si="107"/>
        <v>0.26500000000000001</v>
      </c>
      <c r="BN104" s="244">
        <f t="shared" ref="BN104:CB104" si="108">+BN176</f>
        <v>0.26500000000000001</v>
      </c>
      <c r="BO104" s="244">
        <f t="shared" si="108"/>
        <v>0.26500000000000001</v>
      </c>
      <c r="BP104" s="244">
        <f t="shared" si="108"/>
        <v>0.26500000000000001</v>
      </c>
      <c r="BQ104" s="244">
        <f t="shared" si="108"/>
        <v>0.26500000000000001</v>
      </c>
      <c r="BR104" s="244">
        <f t="shared" si="108"/>
        <v>0.26500000000000001</v>
      </c>
      <c r="BS104" s="244">
        <f t="shared" si="108"/>
        <v>0.26500000000000001</v>
      </c>
      <c r="BT104" s="244">
        <f t="shared" si="108"/>
        <v>0.26500000000000001</v>
      </c>
      <c r="BU104" s="244">
        <f t="shared" si="108"/>
        <v>0.26500000000000001</v>
      </c>
      <c r="BV104" s="244">
        <f t="shared" si="108"/>
        <v>0.26500000000000001</v>
      </c>
      <c r="BW104" s="244">
        <f t="shared" si="108"/>
        <v>0.26500000000000001</v>
      </c>
      <c r="BX104" s="244">
        <f t="shared" si="108"/>
        <v>0.26500000000000001</v>
      </c>
      <c r="BY104" s="244">
        <f t="shared" si="108"/>
        <v>0.26500000000000001</v>
      </c>
      <c r="BZ104" s="244">
        <f t="shared" si="108"/>
        <v>0.26500000000000001</v>
      </c>
      <c r="CA104" s="244">
        <f t="shared" si="108"/>
        <v>0.26500000000000001</v>
      </c>
      <c r="CB104" s="244">
        <f t="shared" si="108"/>
        <v>0.26500000000000001</v>
      </c>
      <c r="CC104" s="244">
        <f>+CC176</f>
        <v>0.26500000000000001</v>
      </c>
      <c r="CD104" s="244">
        <f>+CD176</f>
        <v>0.26500000000000001</v>
      </c>
    </row>
    <row r="105" spans="1:82" s="211" customFormat="1" ht="17.399999999999999" customHeight="1" x14ac:dyDescent="0.25">
      <c r="A105" s="246" t="s">
        <v>451</v>
      </c>
      <c r="B105" s="211">
        <f t="shared" ref="B105:AJ105" si="109">+B103/(1-B71)</f>
        <v>0.54526315789473689</v>
      </c>
      <c r="C105" s="211">
        <f t="shared" si="109"/>
        <v>0.59595566666666666</v>
      </c>
      <c r="D105" s="211">
        <f t="shared" si="109"/>
        <v>0.72419508539473687</v>
      </c>
      <c r="E105" s="211">
        <f t="shared" si="109"/>
        <v>0.86125022031249998</v>
      </c>
      <c r="F105" s="211">
        <f t="shared" si="109"/>
        <v>0.93095678105913038</v>
      </c>
      <c r="G105" s="211">
        <f t="shared" si="109"/>
        <v>1.0196164865612229</v>
      </c>
      <c r="H105" s="211">
        <f t="shared" si="109"/>
        <v>1.1494004226673382</v>
      </c>
      <c r="I105" s="211">
        <f t="shared" si="109"/>
        <v>1.2949573363922393</v>
      </c>
      <c r="J105" s="211">
        <f t="shared" si="109"/>
        <v>1.5301737416879089</v>
      </c>
      <c r="K105" s="211">
        <f t="shared" si="109"/>
        <v>1.9694564164891273</v>
      </c>
      <c r="L105" s="211">
        <f t="shared" si="109"/>
        <v>3.0067449294164246</v>
      </c>
      <c r="M105" s="211">
        <f t="shared" si="109"/>
        <v>5.7107658190946218</v>
      </c>
      <c r="N105" s="211">
        <f t="shared" si="109"/>
        <v>5.4816026852650506</v>
      </c>
      <c r="O105" s="211">
        <f t="shared" si="109"/>
        <v>6.4050361278121715</v>
      </c>
      <c r="P105" s="211">
        <f t="shared" si="109"/>
        <v>7.9812649708852277</v>
      </c>
      <c r="Q105" s="224">
        <f t="shared" si="109"/>
        <v>10.583442690592518</v>
      </c>
      <c r="R105" s="319">
        <f t="shared" si="109"/>
        <v>16.182055459413483</v>
      </c>
      <c r="S105" s="211">
        <f t="shared" si="109"/>
        <v>5.1436697512947518</v>
      </c>
      <c r="T105" s="211">
        <f t="shared" si="109"/>
        <v>6.355006774240505</v>
      </c>
      <c r="U105" s="211">
        <f t="shared" si="109"/>
        <v>6.628993828666486</v>
      </c>
      <c r="V105" s="211">
        <f t="shared" si="109"/>
        <v>7.3698677730572779</v>
      </c>
      <c r="W105" s="211">
        <f t="shared" si="109"/>
        <v>8.2784594190484224</v>
      </c>
      <c r="X105" s="211">
        <f t="shared" si="109"/>
        <v>9.5239829980084103</v>
      </c>
      <c r="Y105" s="211">
        <f t="shared" si="109"/>
        <v>-2.4139336527884359</v>
      </c>
      <c r="Z105" s="211">
        <f t="shared" si="109"/>
        <v>-0.83226404673092147</v>
      </c>
      <c r="AA105" s="211">
        <f t="shared" si="109"/>
        <v>-0.44003695999999964</v>
      </c>
      <c r="AB105" s="211">
        <f t="shared" si="109"/>
        <v>-0.23084682299999978</v>
      </c>
      <c r="AC105" s="211">
        <f t="shared" si="109"/>
        <v>-5.0734113999999955E-2</v>
      </c>
      <c r="AD105" s="211">
        <f t="shared" si="109"/>
        <v>0.1043429279999999</v>
      </c>
      <c r="AE105" s="211">
        <f t="shared" si="109"/>
        <v>0.2378642609999998</v>
      </c>
      <c r="AF105" s="211">
        <f t="shared" si="109"/>
        <v>0.35282612799999968</v>
      </c>
      <c r="AG105" s="211">
        <f t="shared" si="109"/>
        <v>0.45180829699999964</v>
      </c>
      <c r="AH105" s="211">
        <f t="shared" si="109"/>
        <v>0.53703194299999957</v>
      </c>
      <c r="AI105" s="211">
        <f t="shared" si="109"/>
        <v>0.61040950299999941</v>
      </c>
      <c r="AJ105" s="211">
        <f t="shared" si="109"/>
        <v>0.67358758199999935</v>
      </c>
      <c r="AK105" s="211">
        <v>0</v>
      </c>
      <c r="AL105" s="211">
        <v>0</v>
      </c>
      <c r="AM105" s="211">
        <v>0</v>
      </c>
      <c r="AN105" s="211">
        <v>0</v>
      </c>
      <c r="AO105" s="211">
        <v>0</v>
      </c>
      <c r="AP105" s="211">
        <v>0</v>
      </c>
      <c r="AQ105" s="211">
        <v>0</v>
      </c>
      <c r="AR105" s="211">
        <v>0</v>
      </c>
      <c r="AS105" s="211">
        <v>0</v>
      </c>
      <c r="AT105" s="211">
        <v>0</v>
      </c>
      <c r="AU105" s="211">
        <v>0</v>
      </c>
      <c r="AV105" s="211">
        <v>0</v>
      </c>
      <c r="AW105" s="211">
        <v>0</v>
      </c>
      <c r="AX105" s="211">
        <v>0</v>
      </c>
      <c r="AY105" s="211">
        <v>0</v>
      </c>
      <c r="AZ105" s="211">
        <v>0</v>
      </c>
      <c r="BA105" s="211">
        <v>0</v>
      </c>
      <c r="BB105" s="211">
        <v>0</v>
      </c>
      <c r="BC105" s="211">
        <v>0</v>
      </c>
      <c r="BD105" s="211">
        <v>0</v>
      </c>
      <c r="BE105" s="211">
        <v>0</v>
      </c>
      <c r="BF105" s="211">
        <v>0</v>
      </c>
      <c r="BG105" s="211">
        <v>0</v>
      </c>
      <c r="BH105" s="211">
        <v>0</v>
      </c>
      <c r="BI105" s="211">
        <v>0</v>
      </c>
      <c r="BJ105" s="211">
        <v>0</v>
      </c>
      <c r="BK105" s="211">
        <v>0</v>
      </c>
      <c r="BL105" s="211">
        <v>0</v>
      </c>
      <c r="BM105" s="211">
        <v>0</v>
      </c>
      <c r="BN105" s="211">
        <v>0</v>
      </c>
      <c r="BO105" s="211">
        <v>0</v>
      </c>
      <c r="BP105" s="211">
        <v>0</v>
      </c>
      <c r="BQ105" s="211">
        <v>0</v>
      </c>
      <c r="BR105" s="211">
        <v>0</v>
      </c>
      <c r="BS105" s="211">
        <v>0</v>
      </c>
      <c r="BT105" s="211">
        <v>0</v>
      </c>
      <c r="BU105" s="211">
        <v>0</v>
      </c>
      <c r="BV105" s="211">
        <v>0</v>
      </c>
      <c r="BW105" s="211">
        <v>0</v>
      </c>
      <c r="BX105" s="211">
        <v>0</v>
      </c>
      <c r="BY105" s="211">
        <v>0</v>
      </c>
      <c r="BZ105" s="211">
        <v>0</v>
      </c>
      <c r="CA105" s="211">
        <v>0</v>
      </c>
      <c r="CB105" s="211">
        <v>0</v>
      </c>
      <c r="CC105" s="211">
        <v>0</v>
      </c>
      <c r="CD105" s="211">
        <v>0</v>
      </c>
    </row>
    <row r="106" spans="1:82" s="215" customFormat="1" ht="17.399999999999999" customHeight="1" x14ac:dyDescent="0.25">
      <c r="A106" s="247" t="s">
        <v>473</v>
      </c>
      <c r="B106" s="215">
        <f t="shared" ref="B106:BM106" si="110">+B105*(1-B71)</f>
        <v>0.51800000000000002</v>
      </c>
      <c r="C106" s="215">
        <f t="shared" si="110"/>
        <v>0.53636010000000001</v>
      </c>
      <c r="D106" s="215">
        <f t="shared" si="110"/>
        <v>0.55038826490000003</v>
      </c>
      <c r="E106" s="215">
        <f t="shared" si="110"/>
        <v>0.55120014100000003</v>
      </c>
      <c r="F106" s="215">
        <f t="shared" si="110"/>
        <v>0.54180768140000002</v>
      </c>
      <c r="G106" s="215">
        <f t="shared" si="110"/>
        <v>0.52955199159999999</v>
      </c>
      <c r="H106" s="215">
        <f t="shared" si="110"/>
        <v>0.51393199040000004</v>
      </c>
      <c r="I106" s="215">
        <f t="shared" si="110"/>
        <v>0.49389672810000002</v>
      </c>
      <c r="J106" s="215">
        <f t="shared" si="110"/>
        <v>0.47034755230000003</v>
      </c>
      <c r="K106" s="215">
        <f t="shared" si="110"/>
        <v>0.44233810849999999</v>
      </c>
      <c r="L106" s="215">
        <f t="shared" si="110"/>
        <v>0.40890063799999998</v>
      </c>
      <c r="M106" s="215">
        <f t="shared" si="110"/>
        <v>0.36949588160000002</v>
      </c>
      <c r="N106" s="215">
        <f t="shared" si="110"/>
        <v>0.32664367300000002</v>
      </c>
      <c r="O106" s="215">
        <f t="shared" si="110"/>
        <v>0.28927270649999998</v>
      </c>
      <c r="P106" s="215">
        <f t="shared" si="110"/>
        <v>0.25530107800000001</v>
      </c>
      <c r="Q106" s="248">
        <f t="shared" si="110"/>
        <v>0.22433763899999998</v>
      </c>
      <c r="R106" s="319">
        <f t="shared" si="110"/>
        <v>0.19622230669999999</v>
      </c>
      <c r="S106" s="215">
        <f t="shared" si="110"/>
        <v>0.17074234539999997</v>
      </c>
      <c r="T106" s="215">
        <f t="shared" si="110"/>
        <v>0.15192279829999999</v>
      </c>
      <c r="U106" s="215">
        <f t="shared" si="110"/>
        <v>0.1343442151</v>
      </c>
      <c r="V106" s="215">
        <f t="shared" si="110"/>
        <v>0.11867026679999999</v>
      </c>
      <c r="W106" s="215">
        <f t="shared" si="110"/>
        <v>0.10455861140000001</v>
      </c>
      <c r="X106" s="215">
        <f t="shared" si="110"/>
        <v>9.1894550000000005E-2</v>
      </c>
      <c r="Y106" s="215">
        <f t="shared" si="110"/>
        <v>8.0549464099999996E-2</v>
      </c>
      <c r="Z106" s="215">
        <f t="shared" si="110"/>
        <v>6.4413709E-2</v>
      </c>
      <c r="AA106" s="215">
        <f t="shared" si="110"/>
        <v>4.4003696000000002E-2</v>
      </c>
      <c r="AB106" s="215">
        <f t="shared" si="110"/>
        <v>2.3084682299999999E-2</v>
      </c>
      <c r="AC106" s="215">
        <f t="shared" si="110"/>
        <v>5.0734114E-3</v>
      </c>
      <c r="AD106" s="215">
        <f t="shared" si="110"/>
        <v>-1.04342928E-2</v>
      </c>
      <c r="AE106" s="215">
        <f t="shared" si="110"/>
        <v>-2.3786426100000001E-2</v>
      </c>
      <c r="AF106" s="215">
        <f t="shared" si="110"/>
        <v>-3.5282612800000002E-2</v>
      </c>
      <c r="AG106" s="215">
        <f t="shared" si="110"/>
        <v>-4.5180829700000001E-2</v>
      </c>
      <c r="AH106" s="215">
        <f t="shared" si="110"/>
        <v>-5.3703194300000007E-2</v>
      </c>
      <c r="AI106" s="215">
        <f t="shared" si="110"/>
        <v>-6.1040950299999994E-2</v>
      </c>
      <c r="AJ106" s="215">
        <f t="shared" si="110"/>
        <v>-6.7358758199999993E-2</v>
      </c>
      <c r="AK106" s="215">
        <f t="shared" si="110"/>
        <v>0</v>
      </c>
      <c r="AL106" s="215">
        <f t="shared" si="110"/>
        <v>0</v>
      </c>
      <c r="AM106" s="215">
        <f t="shared" si="110"/>
        <v>0</v>
      </c>
      <c r="AN106" s="215">
        <f t="shared" si="110"/>
        <v>0</v>
      </c>
      <c r="AO106" s="215">
        <f t="shared" si="110"/>
        <v>0</v>
      </c>
      <c r="AP106" s="215">
        <f t="shared" si="110"/>
        <v>0</v>
      </c>
      <c r="AQ106" s="215">
        <f t="shared" si="110"/>
        <v>0</v>
      </c>
      <c r="AR106" s="215">
        <f t="shared" si="110"/>
        <v>0</v>
      </c>
      <c r="AS106" s="215">
        <f t="shared" si="110"/>
        <v>0</v>
      </c>
      <c r="AT106" s="215">
        <f t="shared" si="110"/>
        <v>0</v>
      </c>
      <c r="AU106" s="215">
        <f t="shared" si="110"/>
        <v>0</v>
      </c>
      <c r="AV106" s="215">
        <f t="shared" si="110"/>
        <v>0</v>
      </c>
      <c r="AW106" s="215">
        <f t="shared" si="110"/>
        <v>0</v>
      </c>
      <c r="AX106" s="215">
        <f t="shared" si="110"/>
        <v>0</v>
      </c>
      <c r="AY106" s="215">
        <f t="shared" si="110"/>
        <v>0</v>
      </c>
      <c r="AZ106" s="215">
        <f t="shared" si="110"/>
        <v>0</v>
      </c>
      <c r="BA106" s="215">
        <f t="shared" si="110"/>
        <v>0</v>
      </c>
      <c r="BB106" s="215">
        <f t="shared" si="110"/>
        <v>0</v>
      </c>
      <c r="BC106" s="215">
        <f t="shared" si="110"/>
        <v>0</v>
      </c>
      <c r="BD106" s="215">
        <f t="shared" si="110"/>
        <v>0</v>
      </c>
      <c r="BE106" s="215">
        <f t="shared" si="110"/>
        <v>0</v>
      </c>
      <c r="BF106" s="215">
        <f t="shared" si="110"/>
        <v>0</v>
      </c>
      <c r="BG106" s="215">
        <f t="shared" si="110"/>
        <v>0</v>
      </c>
      <c r="BH106" s="215">
        <f t="shared" si="110"/>
        <v>0</v>
      </c>
      <c r="BI106" s="215">
        <f t="shared" si="110"/>
        <v>0</v>
      </c>
      <c r="BJ106" s="215">
        <f t="shared" si="110"/>
        <v>0</v>
      </c>
      <c r="BK106" s="215">
        <f t="shared" si="110"/>
        <v>0</v>
      </c>
      <c r="BL106" s="215">
        <f t="shared" si="110"/>
        <v>0</v>
      </c>
      <c r="BM106" s="215">
        <f t="shared" si="110"/>
        <v>0</v>
      </c>
      <c r="BN106" s="215">
        <f t="shared" ref="BN106:CB106" si="111">+BN105*(1-BN71)</f>
        <v>0</v>
      </c>
      <c r="BO106" s="215">
        <f t="shared" si="111"/>
        <v>0</v>
      </c>
      <c r="BP106" s="215">
        <f t="shared" si="111"/>
        <v>0</v>
      </c>
      <c r="BQ106" s="215">
        <f t="shared" si="111"/>
        <v>0</v>
      </c>
      <c r="BR106" s="215">
        <f t="shared" si="111"/>
        <v>0</v>
      </c>
      <c r="BS106" s="215">
        <f t="shared" si="111"/>
        <v>0</v>
      </c>
      <c r="BT106" s="215">
        <f t="shared" si="111"/>
        <v>0</v>
      </c>
      <c r="BU106" s="215">
        <f t="shared" si="111"/>
        <v>0</v>
      </c>
      <c r="BV106" s="215">
        <f t="shared" si="111"/>
        <v>0</v>
      </c>
      <c r="BW106" s="215">
        <f t="shared" si="111"/>
        <v>0</v>
      </c>
      <c r="BX106" s="215">
        <f t="shared" si="111"/>
        <v>0</v>
      </c>
      <c r="BY106" s="215">
        <f t="shared" si="111"/>
        <v>0</v>
      </c>
      <c r="BZ106" s="215">
        <f t="shared" si="111"/>
        <v>0</v>
      </c>
      <c r="CA106" s="215">
        <f t="shared" si="111"/>
        <v>0</v>
      </c>
      <c r="CB106" s="215">
        <f t="shared" si="111"/>
        <v>0</v>
      </c>
      <c r="CC106" s="215">
        <f>+CC105*(1-CC71)</f>
        <v>0</v>
      </c>
      <c r="CD106" s="215">
        <f>+CD105*(1-CD71)</f>
        <v>0</v>
      </c>
    </row>
    <row r="107" spans="1:82" s="155" customFormat="1" ht="17.399999999999999" customHeight="1" x14ac:dyDescent="0.25">
      <c r="A107" s="231"/>
      <c r="B107" s="231"/>
      <c r="C107" s="231"/>
      <c r="D107" s="350"/>
      <c r="E107" s="350"/>
      <c r="F107" s="350"/>
      <c r="G107" s="350"/>
      <c r="H107" s="350"/>
      <c r="I107" s="231"/>
      <c r="J107" s="231"/>
      <c r="K107" s="231"/>
      <c r="L107" s="231"/>
      <c r="M107" s="231"/>
      <c r="N107" s="231"/>
      <c r="O107" s="231"/>
      <c r="P107" s="231"/>
      <c r="Q107" s="232"/>
      <c r="R107" s="335"/>
      <c r="S107" s="231"/>
      <c r="T107" s="231"/>
      <c r="U107" s="231"/>
      <c r="V107" s="231"/>
      <c r="W107" s="231"/>
      <c r="X107" s="231"/>
      <c r="Y107" s="231"/>
      <c r="Z107" s="231"/>
      <c r="AA107" s="231"/>
      <c r="AB107" s="231"/>
      <c r="AC107" s="231"/>
      <c r="AD107" s="231"/>
      <c r="AE107" s="231"/>
      <c r="AF107" s="231"/>
      <c r="AG107" s="231"/>
      <c r="AH107" s="231"/>
      <c r="AI107" s="231"/>
      <c r="AJ107" s="231"/>
      <c r="AK107" s="231"/>
      <c r="AL107" s="231"/>
      <c r="AM107" s="231"/>
      <c r="AN107" s="231"/>
      <c r="AO107" s="231"/>
      <c r="AP107" s="231"/>
      <c r="AQ107" s="231"/>
      <c r="AR107" s="231"/>
      <c r="AS107" s="231"/>
      <c r="AT107" s="231"/>
      <c r="AU107" s="231"/>
      <c r="AV107" s="231"/>
      <c r="AW107" s="231"/>
      <c r="AX107" s="231"/>
      <c r="AY107" s="231"/>
    </row>
    <row r="108" spans="1:82" s="155" customFormat="1" ht="17.399999999999999" customHeight="1" x14ac:dyDescent="0.25">
      <c r="A108" s="249" t="s">
        <v>315</v>
      </c>
      <c r="B108" s="250"/>
      <c r="C108" s="164"/>
      <c r="D108" s="168"/>
      <c r="E108" s="168"/>
      <c r="F108" s="168"/>
      <c r="G108" s="168"/>
      <c r="H108" s="168"/>
      <c r="I108" s="164"/>
      <c r="J108" s="164"/>
      <c r="K108" s="164"/>
      <c r="Q108" s="164"/>
      <c r="R108" s="338"/>
      <c r="AG108" s="228"/>
      <c r="AQ108" s="229"/>
      <c r="AR108" s="229"/>
      <c r="AS108" s="229"/>
      <c r="AT108" s="229"/>
      <c r="AU108" s="229"/>
      <c r="AV108" s="229"/>
      <c r="AW108" s="229"/>
    </row>
    <row r="109" spans="1:82" s="238" customFormat="1" ht="17.399999999999999" customHeight="1" x14ac:dyDescent="0.25">
      <c r="A109" s="238" t="s">
        <v>316</v>
      </c>
      <c r="B109" s="237">
        <f>+B209</f>
        <v>150.09299999999999</v>
      </c>
      <c r="C109" s="238">
        <f>B109*(EXP(-$B$94/(Parameters!$C$63*C124)))+Parameters!$C$59*Parameters!$C$63*C124*(C98)*(1-EXP(-$B$94/(Parameters!$C$63*C124)))</f>
        <v>162.78946604412934</v>
      </c>
      <c r="D109" s="271">
        <f>C109*(EXP(-$B$94/(Parameters!$C$63*D124)))+Parameters!$C$59*Parameters!$C$63*D124*(D98)*(1-EXP(-$B$94/(Parameters!$C$63*D124)))</f>
        <v>174.07083301348291</v>
      </c>
      <c r="E109" s="271">
        <f>D109*(EXP(-$B$94/(Parameters!$C$63*E124)))+Parameters!$C$59*Parameters!$C$63*E124*(E98)*(1-EXP(-$B$94/(Parameters!$C$63*E124)))</f>
        <v>184.05380283622395</v>
      </c>
      <c r="F109" s="271">
        <f>E109*(EXP(-$B$94/(Parameters!$C$63*F124)))+Parameters!$C$59*Parameters!$C$63*F124*(F98)*(1-EXP(-$B$94/(Parameters!$C$63*F124)))</f>
        <v>193.58021261314551</v>
      </c>
      <c r="G109" s="271">
        <f>F109*(EXP(-$B$94/(Parameters!$C$63*G124)))+Parameters!$C$59*Parameters!$C$63*G124*(G98)*(1-EXP(-$B$94/(Parameters!$C$63*G124)))</f>
        <v>202.49821398565945</v>
      </c>
      <c r="H109" s="271">
        <f>G109*(EXP(-$B$94/(Parameters!$C$63*H124)))+Parameters!$C$59*Parameters!$C$63*H124*(H98)*(1-EXP(-$B$94/(Parameters!$C$63*H124)))</f>
        <v>210.55089224580072</v>
      </c>
      <c r="I109" s="238">
        <f>H109*(EXP(-$B$94/(Parameters!$C$63*I124)))+Parameters!$C$59*Parameters!$C$63*I124*(I98)*(1-EXP(-$B$94/(Parameters!$C$63*I124)))</f>
        <v>217.75468544723981</v>
      </c>
      <c r="J109" s="238">
        <f>I109*(EXP(-$B$94/(Parameters!$C$63*J124)))+Parameters!$C$59*Parameters!$C$63*J124*(J98)*(1-EXP(-$B$94/(Parameters!$C$63*J124)))</f>
        <v>223.84443786815001</v>
      </c>
      <c r="K109" s="238">
        <f>J109*(EXP(-$B$94/(Parameters!$C$63*K124)))+Parameters!$C$59*Parameters!$C$63*K124*(K98)*(1-EXP(-$B$94/(Parameters!$C$63*K124)))</f>
        <v>228.51265754300803</v>
      </c>
      <c r="L109" s="238">
        <f>K109*(EXP(-$B$94/(Parameters!$C$63*L124)))+Parameters!$C$59*Parameters!$C$63*L124*(L98)*(1-EXP(-$B$94/(Parameters!$C$63*L124)))</f>
        <v>231.47814655895664</v>
      </c>
      <c r="M109" s="238">
        <f>L109*(EXP(-$B$94/(Parameters!$C$63*M124)))+Parameters!$C$59*Parameters!$C$63*M124*(M98)*(1-EXP(-$B$94/(Parameters!$C$63*M124)))</f>
        <v>232.95768222046456</v>
      </c>
      <c r="N109" s="238">
        <f>M109*(EXP(-$B$94/(Parameters!$C$63*N124)))+Parameters!$C$59*Parameters!$C$63*N124*(N98)*(1-EXP(-$B$94/(Parameters!$C$63*N124)))</f>
        <v>234.38700387357375</v>
      </c>
      <c r="O109" s="238">
        <f>N109*(EXP(-$B$94/(Parameters!$C$63*O124)))+Parameters!$C$59*Parameters!$C$63*O124*(O98)*(1-EXP(-$B$94/(Parameters!$C$63*O124)))</f>
        <v>235.52512471362181</v>
      </c>
      <c r="P109" s="238">
        <f>O109*(EXP(-$B$94/(Parameters!$C$63*P124)))+Parameters!$C$59*Parameters!$C$63*P124*(P98)*(1-EXP(-$B$94/(Parameters!$C$63*P124)))</f>
        <v>236.37266236997291</v>
      </c>
      <c r="Q109" s="239">
        <f>P109*(EXP(-$B$94/(Parameters!$C$63*Q124)))+Parameters!$C$59*Parameters!$C$63*Q124*(Q98)*(1-EXP(-$B$94/(Parameters!$C$63*Q124)))</f>
        <v>236.96344766523006</v>
      </c>
      <c r="R109" s="252">
        <f>Q109*(EXP(-$B$94/(Parameters!$C$63*R124)))+Parameters!$C$59*Parameters!$C$63*R124*(R98)*(1-EXP(-$B$94/(Parameters!$C$63*R124)))</f>
        <v>237.31892720959317</v>
      </c>
      <c r="S109" s="238">
        <f>R109*(EXP(-$B$94/(Parameters!$C$63*S124)))+Parameters!$C$59*Parameters!$C$63*S124*(S98)*(1-EXP(-$B$94/(Parameters!$C$63*S124)))</f>
        <v>238.34627870204508</v>
      </c>
      <c r="T109" s="238">
        <f>S109*(EXP(-$B$94/(Parameters!$C$63*T124)))+Parameters!$C$59*Parameters!$C$63*T124*(T98)*(1-EXP(-$B$94/(Parameters!$C$63*T124)))</f>
        <v>239.12647806197754</v>
      </c>
      <c r="U109" s="238">
        <f>T109*(EXP(-$B$94/(Parameters!$C$63*U124)))+Parameters!$C$59*Parameters!$C$63*U124*(U98)*(1-EXP(-$B$94/(Parameters!$C$63*U124)))</f>
        <v>239.82426124875187</v>
      </c>
      <c r="V109" s="238">
        <f>U109*(EXP(-$B$94/(Parameters!$C$63*V124)))+Parameters!$C$59*Parameters!$C$63*V124*(V98)*(1-EXP(-$B$94/(Parameters!$C$63*V124)))</f>
        <v>240.409383331904</v>
      </c>
      <c r="W109" s="238">
        <f>V109*(EXP(-$B$94/(Parameters!$C$63*W124)))+Parameters!$C$59*Parameters!$C$63*W124*(W98)*(1-EXP(-$B$94/(Parameters!$C$63*W124)))</f>
        <v>240.89398858120003</v>
      </c>
      <c r="X109" s="238">
        <f>W109*(EXP(-$B$94/(Parameters!$C$63*X124)))+Parameters!$C$59*Parameters!$C$63*X124*(X98)*(1-EXP(-$B$94/(Parameters!$C$63*X124)))</f>
        <v>241.28507260008828</v>
      </c>
      <c r="Y109" s="238">
        <f>X109*(EXP(-$B$94/(Parameters!$C$63*Y124)))+Parameters!$C$59*Parameters!$C$63*Y124*(Y98)*(1-EXP(-$B$94/(Parameters!$C$63*Y124)))</f>
        <v>239.84948721569748</v>
      </c>
      <c r="Z109" s="238">
        <f>Y109*(EXP(-$B$94/(Parameters!$C$63*Z124)))+Parameters!$C$59*Parameters!$C$63*Z124*(Z98)*(1-EXP(-$B$94/(Parameters!$C$63*Z124)))</f>
        <v>236.32919958627286</v>
      </c>
      <c r="AA109" s="238">
        <f>Z109*(EXP(-$B$94/(Parameters!$C$63*AA124)))+Parameters!$C$59*Parameters!$C$63*AA124*(AA98)*(1-EXP(-$B$94/(Parameters!$C$63*AA124)))</f>
        <v>231.51886433271588</v>
      </c>
      <c r="AB109" s="238">
        <f>AA109*(EXP(-$B$94/(Parameters!$C$63*AB124)))+Parameters!$C$59*Parameters!$C$63*AB124*(AB98)*(1-EXP(-$B$94/(Parameters!$C$63*AB124)))</f>
        <v>226.42928343376789</v>
      </c>
      <c r="AC109" s="238">
        <f>AB109*(EXP(-$B$94/(Parameters!$C$63*AC124)))+Parameters!$C$59*Parameters!$C$63*AC124*(AC98)*(1-EXP(-$B$94/(Parameters!$C$63*AC124)))</f>
        <v>221.04035246212024</v>
      </c>
      <c r="AD109" s="238">
        <f>AC109*(EXP(-$B$94/(Parameters!$C$63*AD124)))+Parameters!$C$59*Parameters!$C$63*AD124*(AD98)*(1-EXP(-$B$94/(Parameters!$C$63*AD124)))</f>
        <v>215.33199615967479</v>
      </c>
      <c r="AE109" s="238">
        <f>AD109*(EXP(-$B$94/(Parameters!$C$63*AE124)))+Parameters!$C$59*Parameters!$C$63*AE124*(AE98)*(1-EXP(-$B$94/(Parameters!$C$63*AE124)))</f>
        <v>209.28886432228737</v>
      </c>
      <c r="AF109" s="238">
        <f>AE109*(EXP(-$B$94/(Parameters!$C$63*AF124)))+Parameters!$C$59*Parameters!$C$63*AF124*(AF98)*(1-EXP(-$B$94/(Parameters!$C$63*AF124)))</f>
        <v>202.89531245349559</v>
      </c>
      <c r="AG109" s="238">
        <f>AF109*(EXP(-$B$94/(Parameters!$C$63*AG124)))+Parameters!$C$59*Parameters!$C$63*AG124*(AG98)*(1-EXP(-$B$94/(Parameters!$C$63*AG124)))</f>
        <v>196.13532430860735</v>
      </c>
      <c r="AH109" s="238">
        <f>AG109*(EXP(-$B$94/(Parameters!$C$63*AH124)))+Parameters!$C$59*Parameters!$C$63*AH124*(AH98)*(1-EXP(-$B$94/(Parameters!$C$63*AH124)))</f>
        <v>188.99248261586547</v>
      </c>
      <c r="AI109" s="238">
        <f>AH109*(EXP(-$B$94/(Parameters!$C$63*AI124)))+Parameters!$C$59*Parameters!$C$63*AI124*(AI98)*(1-EXP(-$B$94/(Parameters!$C$63*AI124)))</f>
        <v>181.44998223407035</v>
      </c>
      <c r="AJ109" s="238">
        <f>AI109*(EXP(-$B$94/(Parameters!$C$63*AJ124)))+Parameters!$C$59*Parameters!$C$63*AJ124*(AJ98)*(1-EXP(-$B$94/(Parameters!$C$63*AJ124)))</f>
        <v>173.49069778146483</v>
      </c>
      <c r="AK109" s="238">
        <f>AJ109*(EXP(-$B$94/(Parameters!$C$63*AK124)))+Parameters!$C$59*Parameters!$C$63*AK124*(AK98)*(1-EXP(-$B$94/(Parameters!$C$63*AK124)))</f>
        <v>165.09734331474553</v>
      </c>
      <c r="AL109" s="238">
        <f>AK109*(EXP(-$B$94/(Parameters!$C$63*AL124)))+Parameters!$C$59*Parameters!$C$63*AL124*(AL98)*(1-EXP(-$B$94/(Parameters!$C$63*AL124)))</f>
        <v>156.25308372287159</v>
      </c>
      <c r="AM109" s="238">
        <f>AL109*(EXP(-$B$94/(Parameters!$C$63*AM124)))+Parameters!$C$59*Parameters!$C$63*AM124*(AM98)*(1-EXP(-$B$94/(Parameters!$C$63*AM124)))</f>
        <v>151.59682707387856</v>
      </c>
      <c r="AN109" s="238">
        <f>AM109*(EXP(-$B$94/(Parameters!$C$63*AN124)))+Parameters!$C$59*Parameters!$C$63*AN124*(AN98)*(1-EXP(-$B$94/(Parameters!$C$63*AN124)))</f>
        <v>146.69112461971923</v>
      </c>
      <c r="AO109" s="238">
        <f>AN109*(EXP(-$B$94/(Parameters!$C$63*AO124)))+Parameters!$C$59*Parameters!$C$63*AO124*(AO98)*(1-EXP(-$B$94/(Parameters!$C$63*AO124)))</f>
        <v>141.53051200901285</v>
      </c>
      <c r="AP109" s="238">
        <f>AO109*(EXP(-$B$94/(Parameters!$C$63*AP124)))+Parameters!$C$59*Parameters!$C$63*AP124*(AP98)*(1-EXP(-$B$94/(Parameters!$C$63*AP124)))</f>
        <v>136.10831359754854</v>
      </c>
      <c r="AQ109" s="238">
        <f>AP109*(EXP(-$B$94/(Parameters!$C$63*AQ124)))+Parameters!$C$59*Parameters!$C$63*AQ124*(AQ98)*(1-EXP(-$B$94/(Parameters!$C$63*AQ124)))</f>
        <v>130.41695662934231</v>
      </c>
      <c r="AR109" s="238">
        <f>AQ109*(EXP(-$B$94/(Parameters!$C$63*AR124)))+Parameters!$C$59*Parameters!$C$63*AR124*(AR98)*(1-EXP(-$B$94/(Parameters!$C$63*AR124)))</f>
        <v>124.4481800837041</v>
      </c>
      <c r="AS109" s="238">
        <f>AR109*(EXP(-$B$94/(Parameters!$C$63*AS124)))+Parameters!$C$59*Parameters!$C$63*AS124*(AS98)*(1-EXP(-$B$94/(Parameters!$C$63*AS124)))</f>
        <v>118.19318523996785</v>
      </c>
      <c r="AT109" s="238">
        <f>AS109*(EXP(-$B$94/(Parameters!$C$63*AT124)))+Parameters!$C$59*Parameters!$C$63*AT124*(AT98)*(1-EXP(-$B$94/(Parameters!$C$63*AT124)))</f>
        <v>111.64274522098707</v>
      </c>
      <c r="AU109" s="238">
        <f>AT109*(EXP(-$B$94/(Parameters!$C$63*AU124)))+Parameters!$C$59*Parameters!$C$63*AU124*(AU98)*(1-EXP(-$B$94/(Parameters!$C$63*AU124)))</f>
        <v>104.78728568811817</v>
      </c>
      <c r="AV109" s="238">
        <f>AU109*(EXP(-$B$94/(Parameters!$C$63*AV124)))+Parameters!$C$59*Parameters!$C$63*AV124*(AV98)*(1-EXP(-$B$94/(Parameters!$C$63*AV124)))</f>
        <v>97.616945234738779</v>
      </c>
      <c r="AW109" s="238">
        <f>AV109*(EXP(-$B$94/(Parameters!$C$63*AW124)))+Parameters!$C$59*Parameters!$C$63*AW124*(AW98)*(1-EXP(-$B$94/(Parameters!$C$63*AW124)))</f>
        <v>90.121621530638194</v>
      </c>
      <c r="AX109" s="238">
        <f>AW109*(EXP(-$B$94/(Parameters!$C$63*AX124)))+Parameters!$C$59*Parameters!$C$63*AX124*(AX98)*(1-EXP(-$B$94/(Parameters!$C$63*AX124)))</f>
        <v>82.291007537508364</v>
      </c>
      <c r="AY109" s="238">
        <f>AX109*(EXP(-$B$94/(Parameters!$C$63*AY124)))+Parameters!$C$59*Parameters!$C$63*AY124*(AY98)*(1-EXP(-$B$94/(Parameters!$C$63*AY124)))</f>
        <v>74.114620899351067</v>
      </c>
      <c r="AZ109" s="238">
        <f>AY109*(EXP(-$B$94/(Parameters!$C$63*AZ124)))+Parameters!$C$59*Parameters!$C$63*AZ124*(AZ98)*(1-EXP(-$B$94/(Parameters!$C$63*AZ124)))</f>
        <v>65.581828751630994</v>
      </c>
      <c r="BA109" s="238">
        <f>AZ109*(EXP(-$B$94/(Parameters!$C$63*BA124)))+Parameters!$C$59*Parameters!$C$63*BA124*(BA98)*(1-EXP(-$B$94/(Parameters!$C$63*BA124)))</f>
        <v>58.478186182428701</v>
      </c>
      <c r="BB109" s="238">
        <f>BA109*(EXP(-$B$94/(Parameters!$C$63*BB124)))+Parameters!$C$59*Parameters!$C$63*BB124*(BB98)*(1-EXP(-$B$94/(Parameters!$C$63*BB124)))</f>
        <v>56.203703762190031</v>
      </c>
      <c r="BC109" s="238">
        <f>BB109*(EXP(-$B$94/(Parameters!$C$63*BC124)))+Parameters!$C$59*Parameters!$C$63*BC124*(BC98)*(1-EXP(-$B$94/(Parameters!$C$63*BC124)))</f>
        <v>53.566441996216682</v>
      </c>
      <c r="BD109" s="238">
        <f>BC109*(EXP(-$B$94/(Parameters!$C$63*BD124)))+Parameters!$C$59*Parameters!$C$63*BD124*(BD98)*(1-EXP(-$B$94/(Parameters!$C$63*BD124)))</f>
        <v>51.380962900893202</v>
      </c>
      <c r="BE109" s="238">
        <f>BD109*(EXP(-$B$94/(Parameters!$C$63*BE124)))+Parameters!$C$59*Parameters!$C$63*BE124*(BE98)*(1-EXP(-$B$94/(Parameters!$C$63*BE124)))</f>
        <v>52.641210701452742</v>
      </c>
      <c r="BF109" s="238">
        <f>BE109*(EXP(-$B$94/(Parameters!$C$63*BF124)))+Parameters!$C$59*Parameters!$C$63*BF124*(BF98)*(1-EXP(-$B$94/(Parameters!$C$63*BF124)))</f>
        <v>47.85419857772537</v>
      </c>
      <c r="BG109" s="238">
        <f>BF109*(EXP(-$B$94/(Parameters!$C$63*BG124)))+Parameters!$C$59*Parameters!$C$63*BG124*(BG98)*(1-EXP(-$B$94/(Parameters!$C$63*BG124)))</f>
        <v>47.853457269406803</v>
      </c>
      <c r="BH109" s="238">
        <f>BG109*(EXP(-$B$94/(Parameters!$C$63*BH124)))+Parameters!$C$59*Parameters!$C$63*BH124*(BH98)*(1-EXP(-$B$94/(Parameters!$C$63*BH124)))</f>
        <v>47.85269321424483</v>
      </c>
      <c r="BI109" s="238">
        <f>BH109*(EXP(-$B$94/(Parameters!$C$63*BI124)))+Parameters!$C$59*Parameters!$C$63*BI124*(BI98)*(1-EXP(-$B$94/(Parameters!$C$63*BI124)))</f>
        <v>47.851929155851195</v>
      </c>
      <c r="BJ109" s="238">
        <f>BI109*(EXP(-$B$94/(Parameters!$C$63*BJ124)))+Parameters!$C$59*Parameters!$C$63*BJ124*(BJ98)*(1-EXP(-$B$94/(Parameters!$C$63*BJ124)))</f>
        <v>47.851165288838558</v>
      </c>
      <c r="BK109" s="238">
        <f>BJ109*(EXP(-$B$94/(Parameters!$C$63*BK124)))+Parameters!$C$59*Parameters!$C$63*BK124*(BK98)*(1-EXP(-$B$94/(Parameters!$C$63*BK124)))</f>
        <v>47.850401314796926</v>
      </c>
      <c r="BL109" s="238">
        <f>BK109*(EXP(-$B$94/(Parameters!$C$63*BL124)))+Parameters!$C$59*Parameters!$C$63*BL124*(BL98)*(1-EXP(-$B$94/(Parameters!$C$63*BL124)))</f>
        <v>47.849636934812075</v>
      </c>
      <c r="BM109" s="238">
        <f>BL109*(EXP(-$B$94/(Parameters!$C$63*BM124)))+Parameters!$C$59*Parameters!$C$63*BM124*(BM98)*(1-EXP(-$B$94/(Parameters!$C$63*BM124)))</f>
        <v>47.848871934426356</v>
      </c>
      <c r="BN109" s="238">
        <f>BM109*(EXP(-$B$94/(Parameters!$C$63*BN124)))+Parameters!$C$59*Parameters!$C$63*BN124*(BN98)*(1-EXP(-$B$94/(Parameters!$C$63*BN124)))</f>
        <v>47.848106177375676</v>
      </c>
      <c r="BO109" s="238">
        <f>BN109*(EXP(-$B$94/(Parameters!$C$63*BO124)))+Parameters!$C$59*Parameters!$C$63*BO124*(BO98)*(1-EXP(-$B$94/(Parameters!$C$63*BO124)))</f>
        <v>47.847339584235215</v>
      </c>
      <c r="BP109" s="238">
        <f>BO109*(EXP(-$B$94/(Parameters!$C$63*BP124)))+Parameters!$C$59*Parameters!$C$63*BP124*(BP98)*(1-EXP(-$B$94/(Parameters!$C$63*BP124)))</f>
        <v>47.846572113773441</v>
      </c>
      <c r="BQ109" s="238">
        <f>BP109*(EXP(-$B$94/(Parameters!$C$63*BQ124)))+Parameters!$C$59*Parameters!$C$63*BQ124*(BQ98)*(1-EXP(-$B$94/(Parameters!$C$63*BQ124)))</f>
        <v>47.845803749583681</v>
      </c>
      <c r="BR109" s="238">
        <f>BQ109*(EXP(-$B$94/(Parameters!$C$63*BR124)))+Parameters!$C$59*Parameters!$C$63*BR124*(BR98)*(1-EXP(-$B$94/(Parameters!$C$63*BR124)))</f>
        <v>47.845034491105444</v>
      </c>
      <c r="BS109" s="238">
        <f>BR109*(EXP(-$B$94/(Parameters!$C$63*BS124)))+Parameters!$C$59*Parameters!$C$63*BS124*(BS98)*(1-EXP(-$B$94/(Parameters!$C$63*BS124)))</f>
        <v>47.844264347745927</v>
      </c>
      <c r="BT109" s="238">
        <f>BS109*(EXP(-$B$94/(Parameters!$C$63*BT124)))+Parameters!$C$59*Parameters!$C$63*BT124*(BT98)*(1-EXP(-$B$94/(Parameters!$C$63*BT124)))</f>
        <v>47.843493335071791</v>
      </c>
      <c r="BU109" s="238">
        <f>BT109*(EXP(-$B$94/(Parameters!$C$63*BU124)))+Parameters!$C$59*Parameters!$C$63*BU124*(BU98)*(1-EXP(-$B$94/(Parameters!$C$63*BU124)))</f>
        <v>47.842721472353851</v>
      </c>
      <c r="BV109" s="238">
        <f>BU109*(EXP(-$B$94/(Parameters!$C$63*BV124)))+Parameters!$C$59*Parameters!$C$63*BV124*(BV98)*(1-EXP(-$B$94/(Parameters!$C$63*BV124)))</f>
        <v>47.84194878098824</v>
      </c>
      <c r="BW109" s="238">
        <f>BV109*(EXP(-$B$94/(Parameters!$C$63*BW124)))+Parameters!$C$59*Parameters!$C$63*BW124*(BW98)*(1-EXP(-$B$94/(Parameters!$C$63*BW124)))</f>
        <v>47.841175283483615</v>
      </c>
      <c r="BX109" s="238">
        <f>BW109*(EXP(-$B$94/(Parameters!$C$63*BX124)))+Parameters!$C$59*Parameters!$C$63*BX124*(BX98)*(1-EXP(-$B$94/(Parameters!$C$63*BX124)))</f>
        <v>47.840401002813394</v>
      </c>
      <c r="BY109" s="238">
        <f>BX109*(EXP(-$B$94/(Parameters!$C$63*BY124)))+Parameters!$C$59*Parameters!$C$63*BY124*(BY98)*(1-EXP(-$B$94/(Parameters!$C$63*BY124)))</f>
        <v>47.839625962003439</v>
      </c>
      <c r="BZ109" s="238">
        <f>BY109*(EXP(-$B$94/(Parameters!$C$63*BZ124)))+Parameters!$C$59*Parameters!$C$63*BZ124*(BZ98)*(1-EXP(-$B$94/(Parameters!$C$63*BZ124)))</f>
        <v>47.838850183871479</v>
      </c>
      <c r="CA109" s="238">
        <f>BZ109*(EXP(-$B$94/(Parameters!$C$63*CA124)))+Parameters!$C$59*Parameters!$C$63*CA124*(CA98)*(1-EXP(-$B$94/(Parameters!$C$63*CA124)))</f>
        <v>47.83807369086442</v>
      </c>
      <c r="CB109" s="238">
        <f>CA109*(EXP(-$B$94/(Parameters!$C$63*CB124)))+Parameters!$C$59*Parameters!$C$63*CB124*(CB98)*(1-EXP(-$B$94/(Parameters!$C$63*CB124)))</f>
        <v>47.837296504958779</v>
      </c>
      <c r="CC109" s="238">
        <f>CB109*(EXP(-$B$94/(Parameters!$C$63*CC124)))+Parameters!$C$59*Parameters!$C$63*CC124*(CC98)*(1-EXP(-$B$94/(Parameters!$C$63*CC124)))</f>
        <v>47.836518647601785</v>
      </c>
      <c r="CD109" s="238">
        <f>CC109*(EXP(-$B$94/(Parameters!$C$63*CD124)))+Parameters!$C$59*Parameters!$C$63*CD124*(CD98)*(1-EXP(-$B$94/(Parameters!$C$63*CD124)))</f>
        <v>47.835740139678784</v>
      </c>
    </row>
    <row r="110" spans="1:82" s="238" customFormat="1" ht="17.399999999999999" customHeight="1" x14ac:dyDescent="0.25">
      <c r="A110" s="238" t="s">
        <v>317</v>
      </c>
      <c r="B110" s="237">
        <f>+B210</f>
        <v>102.69799999999999</v>
      </c>
      <c r="C110" s="238">
        <f>+B110*(EXP(-$B$94/(Parameters!$C$64*C124)))+Parameters!$C$60*Parameters!$C$64*C124*(C98)*(1-EXP(-$B$94/(Parameters!$C$64*C124)))</f>
        <v>113.10905843150171</v>
      </c>
      <c r="D110" s="271">
        <f>+C110*(EXP(-$B$94/(Parameters!$C$64*D124)))+Parameters!$C$60*Parameters!$C$64*D124*(D98)*(1-EXP(-$B$94/(Parameters!$C$64*D124)))</f>
        <v>122.15601779488027</v>
      </c>
      <c r="E110" s="271">
        <f>+D110*(EXP(-$B$94/(Parameters!$C$64*E124)))+Parameters!$C$60*Parameters!$C$64*E124*(E98)*(1-EXP(-$B$94/(Parameters!$C$64*E124)))</f>
        <v>129.94315432364743</v>
      </c>
      <c r="F110" s="271">
        <f>+E110*(EXP(-$B$94/(Parameters!$C$64*F124)))+Parameters!$C$60*Parameters!$C$64*F124*(F98)*(1-EXP(-$B$94/(Parameters!$C$64*F124)))</f>
        <v>137.32003615784464</v>
      </c>
      <c r="G110" s="271">
        <f>+F110*(EXP(-$B$94/(Parameters!$C$64*G124)))+Parameters!$C$60*Parameters!$C$64*G124*(G98)*(1-EXP(-$B$94/(Parameters!$C$64*G124)))</f>
        <v>144.11443369456765</v>
      </c>
      <c r="H110" s="271">
        <f>+G110*(EXP(-$B$94/(Parameters!$C$64*H124)))+Parameters!$C$60*Parameters!$C$64*H124*(H98)*(1-EXP(-$B$94/(Parameters!$C$64*H124)))</f>
        <v>150.06723188167209</v>
      </c>
      <c r="I110" s="238">
        <f>+H110*(EXP(-$B$94/(Parameters!$C$64*I124)))+Parameters!$C$60*Parameters!$C$64*I124*(I98)*(1-EXP(-$B$94/(Parameters!$C$64*I124)))</f>
        <v>155.2008727085904</v>
      </c>
      <c r="J110" s="238">
        <f>+I110*(EXP(-$B$94/(Parameters!$C$64*J124)))+Parameters!$C$60*Parameters!$C$64*J124*(J98)*(1-EXP(-$B$94/(Parameters!$C$64*J124)))</f>
        <v>159.24376254267278</v>
      </c>
      <c r="K110" s="238">
        <f>+J110*(EXP(-$B$94/(Parameters!$C$64*K124)))+Parameters!$C$60*Parameters!$C$64*K124*(K98)*(1-EXP(-$B$94/(Parameters!$C$64*K124)))</f>
        <v>161.88434456452461</v>
      </c>
      <c r="L110" s="238">
        <f>+K110*(EXP(-$B$94/(Parameters!$C$64*L124)))+Parameters!$C$60*Parameters!$C$64*L124*(L98)*(1-EXP(-$B$94/(Parameters!$C$64*L124)))</f>
        <v>162.83737827830012</v>
      </c>
      <c r="M110" s="238">
        <f>+L110*(EXP(-$B$94/(Parameters!$C$64*M124)))+Parameters!$C$60*Parameters!$C$64*M124*(M98)*(1-EXP(-$B$94/(Parameters!$C$64*M124)))</f>
        <v>162.32624404465525</v>
      </c>
      <c r="N110" s="238">
        <f>+M110*(EXP(-$B$94/(Parameters!$C$64*N124)))+Parameters!$C$60*Parameters!$C$64*N124*(N98)*(1-EXP(-$B$94/(Parameters!$C$64*N124)))</f>
        <v>161.81568230729948</v>
      </c>
      <c r="O110" s="238">
        <f>+N110*(EXP(-$B$94/(Parameters!$C$64*O124)))+Parameters!$C$60*Parameters!$C$64*O124*(O98)*(1-EXP(-$B$94/(Parameters!$C$64*O124)))</f>
        <v>161.03597560067016</v>
      </c>
      <c r="P110" s="238">
        <f>+O110*(EXP(-$B$94/(Parameters!$C$64*P124)))+Parameters!$C$60*Parameters!$C$64*P124*(P98)*(1-EXP(-$B$94/(Parameters!$C$64*P124)))</f>
        <v>159.99052787369601</v>
      </c>
      <c r="Q110" s="239">
        <f>+P110*(EXP(-$B$94/(Parameters!$C$64*Q124)))+Parameters!$C$60*Parameters!$C$64*Q124*(Q98)*(1-EXP(-$B$94/(Parameters!$C$64*Q124)))</f>
        <v>158.71448671801738</v>
      </c>
      <c r="R110" s="252">
        <f>+Q110*(EXP(-$B$94/(Parameters!$C$64*R124)))+Parameters!$C$60*Parameters!$C$64*R124*(R98)*(1-EXP(-$B$94/(Parameters!$C$64*R124)))</f>
        <v>157.22978993687593</v>
      </c>
      <c r="S110" s="238">
        <f>+R110*(EXP(-$B$94/(Parameters!$C$64*S124)))+Parameters!$C$60*Parameters!$C$64*S124*(S98)*(1-EXP(-$B$94/(Parameters!$C$64*S124)))</f>
        <v>156.46620776281964</v>
      </c>
      <c r="T110" s="238">
        <f>+S110*(EXP(-$B$94/(Parameters!$C$64*T124)))+Parameters!$C$60*Parameters!$C$64*T124*(T98)*(1-EXP(-$B$94/(Parameters!$C$64*T124)))</f>
        <v>155.46416065687055</v>
      </c>
      <c r="U110" s="238">
        <f>+T110*(EXP(-$B$94/(Parameters!$C$64*U124)))+Parameters!$C$60*Parameters!$C$64*U124*(U98)*(1-EXP(-$B$94/(Parameters!$C$64*U124)))</f>
        <v>154.40344361593284</v>
      </c>
      <c r="V110" s="238">
        <f>+U110*(EXP(-$B$94/(Parameters!$C$64*V124)))+Parameters!$C$60*Parameters!$C$64*V124*(V98)*(1-EXP(-$B$94/(Parameters!$C$64*V124)))</f>
        <v>153.25115347010686</v>
      </c>
      <c r="W110" s="238">
        <f>+V110*(EXP(-$B$94/(Parameters!$C$64*W124)))+Parameters!$C$60*Parameters!$C$64*W124*(W98)*(1-EXP(-$B$94/(Parameters!$C$64*W124)))</f>
        <v>152.02004663972951</v>
      </c>
      <c r="X110" s="238">
        <f>+W110*(EXP(-$B$94/(Parameters!$C$64*X124)))+Parameters!$C$60*Parameters!$C$64*X124*(X98)*(1-EXP(-$B$94/(Parameters!$C$64*X124)))</f>
        <v>150.71708582778197</v>
      </c>
      <c r="Y110" s="238">
        <f>+X110*(EXP(-$B$94/(Parameters!$C$64*Y124)))+Parameters!$C$60*Parameters!$C$64*Y124*(Y98)*(1-EXP(-$B$94/(Parameters!$C$64*Y124)))</f>
        <v>147.56548177325516</v>
      </c>
      <c r="Z110" s="238">
        <f>+Y110*(EXP(-$B$94/(Parameters!$C$64*Z124)))+Parameters!$C$60*Parameters!$C$64*Z124*(Z98)*(1-EXP(-$B$94/(Parameters!$C$64*Z124)))</f>
        <v>142.32292167207754</v>
      </c>
      <c r="AA110" s="238">
        <f>+Z110*(EXP(-$B$94/(Parameters!$C$64*AA124)))+Parameters!$C$60*Parameters!$C$64*AA124*(AA98)*(1-EXP(-$B$94/(Parameters!$C$64*AA124)))</f>
        <v>135.80938929249774</v>
      </c>
      <c r="AB110" s="238">
        <f>+AA110*(EXP(-$B$94/(Parameters!$C$64*AB124)))+Parameters!$C$60*Parameters!$C$64*AB124*(AB98)*(1-EXP(-$B$94/(Parameters!$C$64*AB124)))</f>
        <v>129.05426142426853</v>
      </c>
      <c r="AC110" s="238">
        <f>+AB110*(EXP(-$B$94/(Parameters!$C$64*AC124)))+Parameters!$C$60*Parameters!$C$64*AC124*(AC98)*(1-EXP(-$B$94/(Parameters!$C$64*AC124)))</f>
        <v>122.02761910703622</v>
      </c>
      <c r="AD110" s="238">
        <f>+AC110*(EXP(-$B$94/(Parameters!$C$64*AD124)))+Parameters!$C$60*Parameters!$C$64*AD124*(AD98)*(1-EXP(-$B$94/(Parameters!$C$64*AD124)))</f>
        <v>114.71214593021881</v>
      </c>
      <c r="AE110" s="238">
        <f>+AD110*(EXP(-$B$94/(Parameters!$C$64*AE124)))+Parameters!$C$60*Parameters!$C$64*AE124*(AE98)*(1-EXP(-$B$94/(Parameters!$C$64*AE124)))</f>
        <v>107.09677074417088</v>
      </c>
      <c r="AF110" s="238">
        <f>+AE110*(EXP(-$B$94/(Parameters!$C$64*AF124)))+Parameters!$C$60*Parameters!$C$64*AF124*(AF98)*(1-EXP(-$B$94/(Parameters!$C$64*AF124)))</f>
        <v>99.170954206770347</v>
      </c>
      <c r="AG110" s="238">
        <f>+AF110*(EXP(-$B$94/(Parameters!$C$64*AG124)))+Parameters!$C$60*Parameters!$C$64*AG124*(AG98)*(1-EXP(-$B$94/(Parameters!$C$64*AG124)))</f>
        <v>90.924716098168176</v>
      </c>
      <c r="AH110" s="238">
        <f>+AG110*(EXP(-$B$94/(Parameters!$C$64*AH124)))+Parameters!$C$60*Parameters!$C$64*AH124*(AH98)*(1-EXP(-$B$94/(Parameters!$C$64*AH124)))</f>
        <v>82.34882015202497</v>
      </c>
      <c r="AI110" s="238">
        <f>+AH110*(EXP(-$B$94/(Parameters!$C$64*AI124)))+Parameters!$C$60*Parameters!$C$64*AI124*(AI98)*(1-EXP(-$B$94/(Parameters!$C$64*AI124)))</f>
        <v>73.43506506204217</v>
      </c>
      <c r="AJ110" s="238">
        <f>+AI110*(EXP(-$B$94/(Parameters!$C$64*AJ124)))+Parameters!$C$60*Parameters!$C$64*AJ124*(AJ98)*(1-EXP(-$B$94/(Parameters!$C$64*AJ124)))</f>
        <v>64.176687863944551</v>
      </c>
      <c r="AK110" s="238">
        <f>+AJ110*(EXP(-$B$94/(Parameters!$C$64*AK124)))+Parameters!$C$60*Parameters!$C$64*AK124*(AK98)*(1-EXP(-$B$94/(Parameters!$C$64*AK124)))</f>
        <v>54.568930694315242</v>
      </c>
      <c r="AL110" s="238">
        <f>+AK110*(EXP(-$B$94/(Parameters!$C$64*AL124)))+Parameters!$C$60*Parameters!$C$64*AL124*(AL98)*(1-EXP(-$B$94/(Parameters!$C$64*AL124)))</f>
        <v>44.619730373222652</v>
      </c>
      <c r="AM110" s="238">
        <f>+AL110*(EXP(-$B$94/(Parameters!$C$64*AM124)))+Parameters!$C$60*Parameters!$C$64*AM124*(AM98)*(1-EXP(-$B$94/(Parameters!$C$64*AM124)))</f>
        <v>39.07943828550939</v>
      </c>
      <c r="AN110" s="238">
        <f>+AM110*(EXP(-$B$94/(Parameters!$C$64*AN124)))+Parameters!$C$60*Parameters!$C$64*AN124*(AN98)*(1-EXP(-$B$94/(Parameters!$C$64*AN124)))</f>
        <v>33.3439542347949</v>
      </c>
      <c r="AO110" s="238">
        <f>+AN110*(EXP(-$B$94/(Parameters!$C$64*AO124)))+Parameters!$C$60*Parameters!$C$64*AO124*(AO98)*(1-EXP(-$B$94/(Parameters!$C$64*AO124)))</f>
        <v>27.437261820468159</v>
      </c>
      <c r="AP110" s="238">
        <f>+AO110*(EXP(-$B$94/(Parameters!$C$64*AP124)))+Parameters!$C$60*Parameters!$C$64*AP124*(AP98)*(1-EXP(-$B$94/(Parameters!$C$64*AP124)))</f>
        <v>21.361571846840135</v>
      </c>
      <c r="AQ110" s="238">
        <f>+AP110*(EXP(-$B$94/(Parameters!$C$64*AQ124)))+Parameters!$C$60*Parameters!$C$64*AQ124*(AQ98)*(1-EXP(-$B$94/(Parameters!$C$64*AQ124)))</f>
        <v>15.11884010355187</v>
      </c>
      <c r="AR110" s="238">
        <f>+AQ110*(EXP(-$B$94/(Parameters!$C$64*AR124)))+Parameters!$C$60*Parameters!$C$64*AR124*(AR98)*(1-EXP(-$B$94/(Parameters!$C$64*AR124)))</f>
        <v>8.7117520680230136</v>
      </c>
      <c r="AS110" s="238">
        <f>+AR110*(EXP(-$B$94/(Parameters!$C$64*AS124)))+Parameters!$C$60*Parameters!$C$64*AS124*(AS98)*(1-EXP(-$B$94/(Parameters!$C$64*AS124)))</f>
        <v>2.1441608774864989</v>
      </c>
      <c r="AT110" s="238">
        <f>+AS110*(EXP(-$B$94/(Parameters!$C$64*AT124)))+Parameters!$C$60*Parameters!$C$64*AT124*(AT98)*(1-EXP(-$B$94/(Parameters!$C$64*AT124)))</f>
        <v>-4.5785403502527089</v>
      </c>
      <c r="AU110" s="238">
        <f>+AT110*(EXP(-$B$94/(Parameters!$C$64*AU124)))+Parameters!$C$60*Parameters!$C$64*AU124*(AU98)*(1-EXP(-$B$94/(Parameters!$C$64*AU124)))</f>
        <v>-11.449034382470472</v>
      </c>
      <c r="AV110" s="238">
        <f>+AU110*(EXP(-$B$94/(Parameters!$C$64*AV124)))+Parameters!$C$60*Parameters!$C$64*AV124*(AV98)*(1-EXP(-$B$94/(Parameters!$C$64*AV124)))</f>
        <v>-18.457664462171014</v>
      </c>
      <c r="AW110" s="238">
        <f>+AV110*(EXP(-$B$94/(Parameters!$C$64*AW124)))+Parameters!$C$60*Parameters!$C$64*AW124*(AW98)*(1-EXP(-$B$94/(Parameters!$C$64*AW124)))</f>
        <v>-25.59197494403125</v>
      </c>
      <c r="AX110" s="238">
        <f>+AW110*(EXP(-$B$94/(Parameters!$C$64*AX124)))+Parameters!$C$60*Parameters!$C$64*AX124*(AX98)*(1-EXP(-$B$94/(Parameters!$C$64*AX124)))</f>
        <v>-32.836196083156672</v>
      </c>
      <c r="AY110" s="238">
        <f>+AX110*(EXP(-$B$94/(Parameters!$C$64*AY124)))+Parameters!$C$60*Parameters!$C$64*AY124*(AY98)*(1-EXP(-$B$94/(Parameters!$C$64*AY124)))</f>
        <v>-40.170661596328017</v>
      </c>
      <c r="AZ110" s="238">
        <f>+AY110*(EXP(-$B$94/(Parameters!$C$64*AZ124)))+Parameters!$C$60*Parameters!$C$64*AZ124*(AZ98)*(1-EXP(-$B$94/(Parameters!$C$64*AZ124)))</f>
        <v>-47.571148471495945</v>
      </c>
      <c r="BA110" s="238">
        <f>+AZ110*(EXP(-$B$94/(Parameters!$C$64*BA124)))+Parameters!$C$60*Parameters!$C$64*BA124*(BA98)*(1-EXP(-$B$94/(Parameters!$C$64*BA124)))</f>
        <v>-53.187399379819055</v>
      </c>
      <c r="BB110" s="238">
        <f>+BA110*(EXP(-$B$94/(Parameters!$C$64*BB124)))+Parameters!$C$60*Parameters!$C$64*BB124*(BB98)*(1-EXP(-$B$94/(Parameters!$C$64*BB124)))</f>
        <v>-53.60497793507038</v>
      </c>
      <c r="BC110" s="238">
        <f>+BB110*(EXP(-$B$94/(Parameters!$C$64*BC124)))+Parameters!$C$60*Parameters!$C$64*BC124*(BC98)*(1-EXP(-$B$94/(Parameters!$C$64*BC124)))</f>
        <v>-54.283637782321584</v>
      </c>
      <c r="BD110" s="238">
        <f>+BC110*(EXP(-$B$94/(Parameters!$C$64*BD124)))+Parameters!$C$60*Parameters!$C$64*BD124*(BD98)*(1-EXP(-$B$94/(Parameters!$C$64*BD124)))</f>
        <v>-54.449512475560027</v>
      </c>
      <c r="BE110" s="238">
        <f>+BD110*(EXP(-$B$94/(Parameters!$C$64*BE124)))+Parameters!$C$60*Parameters!$C$64*BE124*(BE98)*(1-EXP(-$B$94/(Parameters!$C$64*BE124)))</f>
        <v>-51.090823309357589</v>
      </c>
      <c r="BF110" s="238">
        <f>+BE110*(EXP(-$B$94/(Parameters!$C$64*BF124)))+Parameters!$C$60*Parameters!$C$64*BF124*(BF98)*(1-EXP(-$B$94/(Parameters!$C$64*BF124)))</f>
        <v>-53.954222594126648</v>
      </c>
      <c r="BG110" s="238">
        <f>+BF110*(EXP(-$B$94/(Parameters!$C$64*BG124)))+Parameters!$C$60*Parameters!$C$64*BG124*(BG98)*(1-EXP(-$B$94/(Parameters!$C$64*BG124)))</f>
        <v>-51.876107435902995</v>
      </c>
      <c r="BH110" s="238">
        <f>+BG110*(EXP(-$B$94/(Parameters!$C$64*BH124)))+Parameters!$C$60*Parameters!$C$64*BH124*(BH98)*(1-EXP(-$B$94/(Parameters!$C$64*BH124)))</f>
        <v>-49.817923829653346</v>
      </c>
      <c r="BI110" s="238">
        <f>+BH110*(EXP(-$B$94/(Parameters!$C$64*BI124)))+Parameters!$C$60*Parameters!$C$64*BI124*(BI98)*(1-EXP(-$B$94/(Parameters!$C$64*BI124)))</f>
        <v>-47.841359503420904</v>
      </c>
      <c r="BJ110" s="238">
        <f>+BI110*(EXP(-$B$94/(Parameters!$C$64*BJ124)))+Parameters!$C$60*Parameters!$C$64*BJ124*(BJ98)*(1-EXP(-$B$94/(Parameters!$C$64*BJ124)))</f>
        <v>-45.943653083610918</v>
      </c>
      <c r="BK110" s="238">
        <f>+BJ110*(EXP(-$B$94/(Parameters!$C$64*BK124)))+Parameters!$C$60*Parameters!$C$64*BK124*(BK98)*(1-EXP(-$B$94/(Parameters!$C$64*BK124)))</f>
        <v>-44.120943589112962</v>
      </c>
      <c r="BL110" s="238">
        <f>+BK110*(EXP(-$B$94/(Parameters!$C$64*BL124)))+Parameters!$C$60*Parameters!$C$64*BL124*(BL98)*(1-EXP(-$B$94/(Parameters!$C$64*BL124)))</f>
        <v>-42.369607145864514</v>
      </c>
      <c r="BM110" s="238">
        <f>+BL110*(EXP(-$B$94/(Parameters!$C$64*BM124)))+Parameters!$C$60*Parameters!$C$64*BM124*(BM98)*(1-EXP(-$B$94/(Parameters!$C$64*BM124)))</f>
        <v>-40.686424331495822</v>
      </c>
      <c r="BN110" s="238">
        <f>+BM110*(EXP(-$B$94/(Parameters!$C$64*BN124)))+Parameters!$C$60*Parameters!$C$64*BN124*(BN98)*(1-EXP(-$B$94/(Parameters!$C$64*BN124)))</f>
        <v>-39.068516100220037</v>
      </c>
      <c r="BO110" s="238">
        <f>+BN110*(EXP(-$B$94/(Parameters!$C$64*BO124)))+Parameters!$C$60*Parameters!$C$64*BO124*(BO98)*(1-EXP(-$B$94/(Parameters!$C$64*BO124)))</f>
        <v>-37.513258044479741</v>
      </c>
      <c r="BP110" s="238">
        <f>+BO110*(EXP(-$B$94/(Parameters!$C$64*BP124)))+Parameters!$C$60*Parameters!$C$64*BP124*(BP98)*(1-EXP(-$B$94/(Parameters!$C$64*BP124)))</f>
        <v>-36.018214427534744</v>
      </c>
      <c r="BQ110" s="238">
        <f>+BP110*(EXP(-$B$94/(Parameters!$C$64*BQ124)))+Parameters!$C$60*Parameters!$C$64*BQ124*(BQ98)*(1-EXP(-$B$94/(Parameters!$C$64*BQ124)))</f>
        <v>-34.581093481283041</v>
      </c>
      <c r="BR110" s="238">
        <f>+BQ110*(EXP(-$B$94/(Parameters!$C$64*BR124)))+Parameters!$C$60*Parameters!$C$64*BR124*(BR98)*(1-EXP(-$B$94/(Parameters!$C$64*BR124)))</f>
        <v>-33.199718284705732</v>
      </c>
      <c r="BS110" s="238">
        <f>+BR110*(EXP(-$B$94/(Parameters!$C$64*BS124)))+Parameters!$C$60*Parameters!$C$64*BS124*(BS98)*(1-EXP(-$B$94/(Parameters!$C$64*BS124)))</f>
        <v>-31.872007919808414</v>
      </c>
      <c r="BT110" s="238">
        <f>+BS110*(EXP(-$B$94/(Parameters!$C$64*BT124)))+Parameters!$C$60*Parameters!$C$64*BT124*(BT98)*(1-EXP(-$B$94/(Parameters!$C$64*BT124)))</f>
        <v>-30.595965150308139</v>
      </c>
      <c r="BU110" s="238">
        <f>+BT110*(EXP(-$B$94/(Parameters!$C$64*BU124)))+Parameters!$C$60*Parameters!$C$64*BU124*(BU98)*(1-EXP(-$B$94/(Parameters!$C$64*BU124)))</f>
        <v>-29.369668177739229</v>
      </c>
      <c r="BV110" s="238">
        <f>+BU110*(EXP(-$B$94/(Parameters!$C$64*BV124)))+Parameters!$C$60*Parameters!$C$64*BV124*(BV98)*(1-EXP(-$B$94/(Parameters!$C$64*BV124)))</f>
        <v>-28.1912649319327</v>
      </c>
      <c r="BW110" s="238">
        <f>+BV110*(EXP(-$B$94/(Parameters!$C$64*BW124)))+Parameters!$C$60*Parameters!$C$64*BW124*(BW98)*(1-EXP(-$B$94/(Parameters!$C$64*BW124)))</f>
        <v>-27.05896893455785</v>
      </c>
      <c r="BX110" s="238">
        <f>+BW110*(EXP(-$B$94/(Parameters!$C$64*BX124)))+Parameters!$C$60*Parameters!$C$64*BX124*(BX98)*(1-EXP(-$B$94/(Parameters!$C$64*BX124)))</f>
        <v>-25.971056140106338</v>
      </c>
      <c r="BY110" s="238">
        <f>+BX110*(EXP(-$B$94/(Parameters!$C$64*BY124)))+Parameters!$C$60*Parameters!$C$64*BY124*(BY98)*(1-EXP(-$B$94/(Parameters!$C$64*BY124)))</f>
        <v>-24.925862386296085</v>
      </c>
      <c r="BZ110" s="238">
        <f>+BY110*(EXP(-$B$94/(Parameters!$C$64*BZ124)))+Parameters!$C$60*Parameters!$C$64*BZ124*(BZ98)*(1-EXP(-$B$94/(Parameters!$C$64*BZ124)))</f>
        <v>-23.921781226960395</v>
      </c>
      <c r="CA110" s="238">
        <f>+BZ110*(EXP(-$B$94/(Parameters!$C$64*CA124)))+Parameters!$C$60*Parameters!$C$64*CA124*(CA98)*(1-EXP(-$B$94/(Parameters!$C$64*CA124)))</f>
        <v>-22.957262007799581</v>
      </c>
      <c r="CB110" s="238">
        <f>+CA110*(EXP(-$B$94/(Parameters!$C$64*CB124)))+Parameters!$C$60*Parameters!$C$64*CB124*(CB98)*(1-EXP(-$B$94/(Parameters!$C$64*CB124)))</f>
        <v>-22.030808099350637</v>
      </c>
      <c r="CC110" s="238">
        <f>+CB110*(EXP(-$B$94/(Parameters!$C$64*CC124)))+Parameters!$C$60*Parameters!$C$64*CC124*(CC98)*(1-EXP(-$B$94/(Parameters!$C$64*CC124)))</f>
        <v>-21.140975234867184</v>
      </c>
      <c r="CD110" s="238">
        <f>+CC110*(EXP(-$B$94/(Parameters!$C$64*CD124)))+Parameters!$C$60*Parameters!$C$64*CD124*(CD98)*(1-EXP(-$B$94/(Parameters!$C$64*CD124)))</f>
        <v>-20.28636992136256</v>
      </c>
    </row>
    <row r="111" spans="1:82" s="238" customFormat="1" ht="17.399999999999999" customHeight="1" x14ac:dyDescent="0.25">
      <c r="A111" s="238" t="s">
        <v>318</v>
      </c>
      <c r="B111" s="237">
        <f>+B211</f>
        <v>39.533999999999999</v>
      </c>
      <c r="C111" s="238">
        <f>B111*(EXP(-$B$94/(Parameters!$C$65*C124)))+Parameters!$C$61*Parameters!$C$65*C124*(C98)*(1-EXP(-$B$94/(Parameters!$C$65*C124)))</f>
        <v>44.717658491151859</v>
      </c>
      <c r="D111" s="271">
        <f>C111*(EXP(-$B$94/(Parameters!$C$65*D124)))+Parameters!$C$61*Parameters!$C$65*D124*(D98)*(1-EXP(-$B$94/(Parameters!$C$65*D124)))</f>
        <v>48.332232310882183</v>
      </c>
      <c r="E111" s="271">
        <f>D111*(EXP(-$B$94/(Parameters!$C$65*E124)))+Parameters!$C$61*Parameters!$C$65*E124*(E98)*(1-EXP(-$B$94/(Parameters!$C$65*E124)))</f>
        <v>50.677626720210462</v>
      </c>
      <c r="F111" s="271">
        <f>E111*(EXP(-$B$94/(Parameters!$C$65*F124)))+Parameters!$C$61*Parameters!$C$65*F124*(F98)*(1-EXP(-$B$94/(Parameters!$C$65*F124)))</f>
        <v>52.83143705290717</v>
      </c>
      <c r="G111" s="271">
        <f>F111*(EXP(-$B$94/(Parameters!$C$65*G124)))+Parameters!$C$61*Parameters!$C$65*G124*(G98)*(1-EXP(-$B$94/(Parameters!$C$65*G124)))</f>
        <v>54.533787952278942</v>
      </c>
      <c r="H111" s="271">
        <f>G111*(EXP(-$B$94/(Parameters!$C$65*H124)))+Parameters!$C$61*Parameters!$C$65*H124*(H98)*(1-EXP(-$B$94/(Parameters!$C$65*H124)))</f>
        <v>55.509865086567473</v>
      </c>
      <c r="I111" s="238">
        <f>H111*(EXP(-$B$94/(Parameters!$C$65*I124)))+Parameters!$C$61*Parameters!$C$65*I124*(I98)*(1-EXP(-$B$94/(Parameters!$C$65*I124)))</f>
        <v>55.840562561443804</v>
      </c>
      <c r="J111" s="238">
        <f>I111*(EXP(-$B$94/(Parameters!$C$65*J124)))+Parameters!$C$61*Parameters!$C$65*J124*(J98)*(1-EXP(-$B$94/(Parameters!$C$65*J124)))</f>
        <v>55.230748481382861</v>
      </c>
      <c r="K111" s="238">
        <f>J111*(EXP(-$B$94/(Parameters!$C$65*K124)))+Parameters!$C$61*Parameters!$C$65*K124*(K98)*(1-EXP(-$B$94/(Parameters!$C$65*K124)))</f>
        <v>53.369092147177547</v>
      </c>
      <c r="L111" s="238">
        <f>K111*(EXP(-$B$94/(Parameters!$C$65*L124)))+Parameters!$C$61*Parameters!$C$65*L124*(L98)*(1-EXP(-$B$94/(Parameters!$C$65*L124)))</f>
        <v>49.995382871964125</v>
      </c>
      <c r="M111" s="238">
        <f>L111*(EXP(-$B$94/(Parameters!$C$65*M124)))+Parameters!$C$61*Parameters!$C$65*M124*(M98)*(1-EXP(-$B$94/(Parameters!$C$65*M124)))</f>
        <v>45.468289590553923</v>
      </c>
      <c r="N111" s="238">
        <f>M111*(EXP(-$B$94/(Parameters!$C$65*N124)))+Parameters!$C$61*Parameters!$C$65*N124*(N98)*(1-EXP(-$B$94/(Parameters!$C$65*N124)))</f>
        <v>41.577401099123989</v>
      </c>
      <c r="O111" s="238">
        <f>N111*(EXP(-$B$94/(Parameters!$C$65*O124)))+Parameters!$C$61*Parameters!$C$65*O124*(O98)*(1-EXP(-$B$94/(Parameters!$C$65*O124)))</f>
        <v>37.871450089217888</v>
      </c>
      <c r="P111" s="238">
        <f>O111*(EXP(-$B$94/(Parameters!$C$65*P124)))+Parameters!$C$61*Parameters!$C$65*P124*(P98)*(1-EXP(-$B$94/(Parameters!$C$65*P124)))</f>
        <v>34.317209060679396</v>
      </c>
      <c r="Q111" s="239">
        <f>P111*(EXP(-$B$94/(Parameters!$C$65*Q124)))+Parameters!$C$61*Parameters!$C$65*Q124*(Q98)*(1-EXP(-$B$94/(Parameters!$C$65*Q124)))</f>
        <v>30.922381187158301</v>
      </c>
      <c r="R111" s="252">
        <f>Q111*(EXP(-$B$94/(Parameters!$C$65*R124)))+Parameters!$C$61*Parameters!$C$65*R124*(R98)*(1-EXP(-$B$94/(Parameters!$C$65*R124)))</f>
        <v>27.680700692084841</v>
      </c>
      <c r="S111" s="238">
        <f>R111*(EXP(-$B$94/(Parameters!$C$65*S124)))+Parameters!$C$61*Parameters!$C$65*S124*(S98)*(1-EXP(-$B$94/(Parameters!$C$65*S124)))</f>
        <v>25.671076251313465</v>
      </c>
      <c r="T111" s="238">
        <f>S111*(EXP(-$B$94/(Parameters!$C$65*T124)))+Parameters!$C$61*Parameters!$C$65*T124*(T98)*(1-EXP(-$B$94/(Parameters!$C$65*T124)))</f>
        <v>23.606353290590953</v>
      </c>
      <c r="U111" s="238">
        <f>T111*(EXP(-$B$94/(Parameters!$C$65*U124)))+Parameters!$C$61*Parameters!$C$65*U124*(U98)*(1-EXP(-$B$94/(Parameters!$C$65*U124)))</f>
        <v>21.705018008390216</v>
      </c>
      <c r="V111" s="238">
        <f>U111*(EXP(-$B$94/(Parameters!$C$65*V124)))+Parameters!$C$61*Parameters!$C$65*V124*(V98)*(1-EXP(-$B$94/(Parameters!$C$65*V124)))</f>
        <v>19.904157847067722</v>
      </c>
      <c r="W111" s="238">
        <f>V111*(EXP(-$B$94/(Parameters!$C$65*W124)))+Parameters!$C$61*Parameters!$C$65*W124*(W98)*(1-EXP(-$B$94/(Parameters!$C$65*W124)))</f>
        <v>18.203446935960422</v>
      </c>
      <c r="X111" s="238">
        <f>W111*(EXP(-$B$94/(Parameters!$C$65*X124)))+Parameters!$C$61*Parameters!$C$65*X124*(X98)*(1-EXP(-$B$94/(Parameters!$C$65*X124)))</f>
        <v>16.596285130443984</v>
      </c>
      <c r="Y111" s="238">
        <f>X111*(EXP(-$B$94/(Parameters!$C$65*Y124)))+Parameters!$C$61*Parameters!$C$65*Y124*(Y98)*(1-EXP(-$B$94/(Parameters!$C$65*Y124)))</f>
        <v>12.947534761759083</v>
      </c>
      <c r="Z111" s="238">
        <f>Y111*(EXP(-$B$94/(Parameters!$C$65*Z124)))+Parameters!$C$61*Parameters!$C$65*Z124*(Z98)*(1-EXP(-$B$94/(Parameters!$C$65*Z124)))</f>
        <v>7.1709363754857396</v>
      </c>
      <c r="AA111" s="238">
        <f>Z111*(EXP(-$B$94/(Parameters!$C$65*AA124)))+Parameters!$C$61*Parameters!$C$65*AA124*(AA98)*(1-EXP(-$B$94/(Parameters!$C$65*AA124)))</f>
        <v>0.4676040104748278</v>
      </c>
      <c r="AB111" s="238">
        <f>AA111*(EXP(-$B$94/(Parameters!$C$65*AB124)))+Parameters!$C$61*Parameters!$C$65*AB124*(AB98)*(1-EXP(-$B$94/(Parameters!$C$65*AB124)))</f>
        <v>-5.8087772776664384</v>
      </c>
      <c r="AC111" s="238">
        <f>AB111*(EXP(-$B$94/(Parameters!$C$65*AC124)))+Parameters!$C$61*Parameters!$C$65*AC124*(AC98)*(1-EXP(-$B$94/(Parameters!$C$65*AC124)))</f>
        <v>-11.694518698049428</v>
      </c>
      <c r="AD111" s="238">
        <f>AC111*(EXP(-$B$94/(Parameters!$C$65*AD124)))+Parameters!$C$61*Parameters!$C$65*AD124*(AD98)*(1-EXP(-$B$94/(Parameters!$C$65*AD124)))</f>
        <v>-17.215434265972348</v>
      </c>
      <c r="AE111" s="238">
        <f>AD111*(EXP(-$B$94/(Parameters!$C$65*AE124)))+Parameters!$C$61*Parameters!$C$65*AE124*(AE98)*(1-EXP(-$B$94/(Parameters!$C$65*AE124)))</f>
        <v>-22.386009338396519</v>
      </c>
      <c r="AF111" s="238">
        <f>AE111*(EXP(-$B$94/(Parameters!$C$65*AF124)))+Parameters!$C$61*Parameters!$C$65*AF124*(AF98)*(1-EXP(-$B$94/(Parameters!$C$65*AF124)))</f>
        <v>-27.216206512124621</v>
      </c>
      <c r="AG111" s="238">
        <f>AF111*(EXP(-$B$94/(Parameters!$C$65*AG124)))+Parameters!$C$61*Parameters!$C$65*AG124*(AG98)*(1-EXP(-$B$94/(Parameters!$C$65*AG124)))</f>
        <v>-31.711394952403374</v>
      </c>
      <c r="AH111" s="238">
        <f>AG111*(EXP(-$B$94/(Parameters!$C$65*AH124)))+Parameters!$C$61*Parameters!$C$65*AH124*(AH98)*(1-EXP(-$B$94/(Parameters!$C$65*AH124)))</f>
        <v>-35.872284262829154</v>
      </c>
      <c r="AI111" s="238">
        <f>AH111*(EXP(-$B$94/(Parameters!$C$65*AI124)))+Parameters!$C$61*Parameters!$C$65*AI124*(AI98)*(1-EXP(-$B$94/(Parameters!$C$65*AI124)))</f>
        <v>-39.694898432640265</v>
      </c>
      <c r="AJ111" s="238">
        <f>AI111*(EXP(-$B$94/(Parameters!$C$65*AJ124)))+Parameters!$C$61*Parameters!$C$65*AJ124*(AJ98)*(1-EXP(-$B$94/(Parameters!$C$65*AJ124)))</f>
        <v>-43.170572228899445</v>
      </c>
      <c r="AK111" s="238">
        <f>AJ111*(EXP(-$B$94/(Parameters!$C$65*AK124)))+Parameters!$C$61*Parameters!$C$65*AK124*(AK98)*(1-EXP(-$B$94/(Parameters!$C$65*AK124)))</f>
        <v>-46.285951039073119</v>
      </c>
      <c r="AL111" s="238">
        <f>AK111*(EXP(-$B$94/(Parameters!$C$65*AL124)))+Parameters!$C$61*Parameters!$C$65*AL124*(AL98)*(1-EXP(-$B$94/(Parameters!$C$65*AL124)))</f>
        <v>-49.1145802836256</v>
      </c>
      <c r="AM111" s="238">
        <f>AL111*(EXP(-$B$94/(Parameters!$C$65*AM124)))+Parameters!$C$61*Parameters!$C$65*AM124*(AM98)*(1-EXP(-$B$94/(Parameters!$C$65*AM124)))</f>
        <v>-46.066982567600768</v>
      </c>
      <c r="AN111" s="238">
        <f>AM111*(EXP(-$B$94/(Parameters!$C$65*AN124)))+Parameters!$C$61*Parameters!$C$65*AN124*(AN98)*(1-EXP(-$B$94/(Parameters!$C$65*AN124)))</f>
        <v>-43.384498058738338</v>
      </c>
      <c r="AO111" s="238">
        <f>AN111*(EXP(-$B$94/(Parameters!$C$65*AO124)))+Parameters!$C$61*Parameters!$C$65*AO124*(AO98)*(1-EXP(-$B$94/(Parameters!$C$65*AO124)))</f>
        <v>-41.253118773908611</v>
      </c>
      <c r="AP111" s="238">
        <f>AO111*(EXP(-$B$94/(Parameters!$C$65*AP124)))+Parameters!$C$61*Parameters!$C$65*AP124*(AP98)*(1-EXP(-$B$94/(Parameters!$C$65*AP124)))</f>
        <v>-39.583420970968653</v>
      </c>
      <c r="AQ111" s="238">
        <f>AP111*(EXP(-$B$94/(Parameters!$C$65*AQ124)))+Parameters!$C$61*Parameters!$C$65*AQ124*(AQ98)*(1-EXP(-$B$94/(Parameters!$C$65*AQ124)))</f>
        <v>-38.289613286756087</v>
      </c>
      <c r="AR111" s="238">
        <f>AQ111*(EXP(-$B$94/(Parameters!$C$65*AR124)))+Parameters!$C$61*Parameters!$C$65*AR124*(AR98)*(1-EXP(-$B$94/(Parameters!$C$65*AR124)))</f>
        <v>-37.295573877890277</v>
      </c>
      <c r="AS111" s="238">
        <f>AR111*(EXP(-$B$94/(Parameters!$C$65*AS124)))+Parameters!$C$61*Parameters!$C$65*AS124*(AS98)*(1-EXP(-$B$94/(Parameters!$C$65*AS124)))</f>
        <v>-36.534143841844141</v>
      </c>
      <c r="AT111" s="238">
        <f>AS111*(EXP(-$B$94/(Parameters!$C$65*AT124)))+Parameters!$C$61*Parameters!$C$65*AT124*(AT98)*(1-EXP(-$B$94/(Parameters!$C$65*AT124)))</f>
        <v>-35.94583161468028</v>
      </c>
      <c r="AU111" s="238">
        <f>AT111*(EXP(-$B$94/(Parameters!$C$65*AU124)))+Parameters!$C$61*Parameters!$C$65*AU124*(AU98)*(1-EXP(-$B$94/(Parameters!$C$65*AU124)))</f>
        <v>-35.477759909674766</v>
      </c>
      <c r="AV111" s="238">
        <f>AU111*(EXP(-$B$94/(Parameters!$C$65*AV124)))+Parameters!$C$61*Parameters!$C$65*AV124*(AV98)*(1-EXP(-$B$94/(Parameters!$C$65*AV124)))</f>
        <v>-35.082891177346745</v>
      </c>
      <c r="AW111" s="238">
        <f>AV111*(EXP(-$B$94/(Parameters!$C$65*AW124)))+Parameters!$C$61*Parameters!$C$65*AW124*(AW98)*(1-EXP(-$B$94/(Parameters!$C$65*AW124)))</f>
        <v>-34.719485448728534</v>
      </c>
      <c r="AX111" s="238">
        <f>AW111*(EXP(-$B$94/(Parameters!$C$65*AX124)))+Parameters!$C$61*Parameters!$C$65*AX124*(AX98)*(1-EXP(-$B$94/(Parameters!$C$65*AX124)))</f>
        <v>-34.350751397848498</v>
      </c>
      <c r="AY111" s="238">
        <f>AX111*(EXP(-$B$94/(Parameters!$C$65*AY124)))+Parameters!$C$61*Parameters!$C$65*AY124*(AY98)*(1-EXP(-$B$94/(Parameters!$C$65*AY124)))</f>
        <v>-33.944660405530136</v>
      </c>
      <c r="AZ111" s="238">
        <f>AY111*(EXP(-$B$94/(Parameters!$C$65*AZ124)))+Parameters!$C$61*Parameters!$C$65*AZ124*(AZ98)*(1-EXP(-$B$94/(Parameters!$C$65*AZ124)))</f>
        <v>-33.473896900129226</v>
      </c>
      <c r="BA111" s="238">
        <f>AZ111*(EXP(-$B$94/(Parameters!$C$65*BA124)))+Parameters!$C$61*Parameters!$C$65*BA124*(BA98)*(1-EXP(-$B$94/(Parameters!$C$65*BA124)))</f>
        <v>-30.960413116804265</v>
      </c>
      <c r="BB111" s="238">
        <f>BA111*(EXP(-$B$94/(Parameters!$C$65*BB124)))+Parameters!$C$61*Parameters!$C$65*BB124*(BB98)*(1-EXP(-$B$94/(Parameters!$C$65*BB124)))</f>
        <v>-23.420602512445704</v>
      </c>
      <c r="BC111" s="238">
        <f>BB111*(EXP(-$B$94/(Parameters!$C$65*BC124)))+Parameters!$C$61*Parameters!$C$65*BC124*(BC98)*(1-EXP(-$B$94/(Parameters!$C$65*BC124)))</f>
        <v>-18.386092662348737</v>
      </c>
      <c r="BD111" s="238">
        <f>BC111*(EXP(-$B$94/(Parameters!$C$65*BD124)))+Parameters!$C$61*Parameters!$C$65*BD124*(BD98)*(1-EXP(-$B$94/(Parameters!$C$65*BD124)))</f>
        <v>-14.474266471655632</v>
      </c>
      <c r="BE111" s="238">
        <f>BD111*(EXP(-$B$94/(Parameters!$C$65*BE124)))+Parameters!$C$61*Parameters!$C$65*BE124*(BE98)*(1-EXP(-$B$94/(Parameters!$C$65*BE124)))</f>
        <v>-8.1604971529627477</v>
      </c>
      <c r="BF111" s="238">
        <f>BE111*(EXP(-$B$94/(Parameters!$C$65*BF124)))+Parameters!$C$61*Parameters!$C$65*BF124*(BF98)*(1-EXP(-$B$94/(Parameters!$C$65*BF124)))</f>
        <v>-10.39837105563678</v>
      </c>
      <c r="BG111" s="238">
        <f>BF111*(EXP(-$B$94/(Parameters!$C$65*BG124)))+Parameters!$C$61*Parameters!$C$65*BG124*(BG98)*(1-EXP(-$B$94/(Parameters!$C$65*BG124)))</f>
        <v>-6.8044994593595964</v>
      </c>
      <c r="BH111" s="238">
        <f>BG111*(EXP(-$B$94/(Parameters!$C$65*BH124)))+Parameters!$C$61*Parameters!$C$65*BH124*(BH98)*(1-EXP(-$B$94/(Parameters!$C$65*BH124)))</f>
        <v>-4.3951418077052216</v>
      </c>
      <c r="BI111" s="238">
        <f>BH111*(EXP(-$B$94/(Parameters!$C$65*BI124)))+Parameters!$C$61*Parameters!$C$65*BI124*(BI98)*(1-EXP(-$B$94/(Parameters!$C$65*BI124)))</f>
        <v>-2.8388717053977612</v>
      </c>
      <c r="BJ111" s="238">
        <f>BI111*(EXP(-$B$94/(Parameters!$C$65*BJ124)))+Parameters!$C$61*Parameters!$C$65*BJ124*(BJ98)*(1-EXP(-$B$94/(Parameters!$C$65*BJ124)))</f>
        <v>-1.8338472506451802</v>
      </c>
      <c r="BK111" s="238">
        <f>BJ111*(EXP(-$B$94/(Parameters!$C$65*BK124)))+Parameters!$C$61*Parameters!$C$65*BK124*(BK98)*(1-EXP(-$B$94/(Parameters!$C$65*BK124)))</f>
        <v>-1.1845432687301407</v>
      </c>
      <c r="BL111" s="238">
        <f>BK111*(EXP(-$B$94/(Parameters!$C$65*BL124)))+Parameters!$C$61*Parameters!$C$65*BL124*(BL98)*(1-EXP(-$B$94/(Parameters!$C$65*BL124)))</f>
        <v>-0.76495309959113411</v>
      </c>
      <c r="BM111" s="238">
        <f>BL111*(EXP(-$B$94/(Parameters!$C$65*BM124)))+Parameters!$C$61*Parameters!$C$65*BM124*(BM98)*(1-EXP(-$B$94/(Parameters!$C$65*BM124)))</f>
        <v>-0.49381184984648357</v>
      </c>
      <c r="BN111" s="238">
        <f>BM111*(EXP(-$B$94/(Parameters!$C$65*BN124)))+Parameters!$C$61*Parameters!$C$65*BN124*(BN98)*(1-EXP(-$B$94/(Parameters!$C$65*BN124)))</f>
        <v>-0.31863770126632501</v>
      </c>
      <c r="BO111" s="238">
        <f>BN111*(EXP(-$B$94/(Parameters!$C$65*BO124)))+Parameters!$C$61*Parameters!$C$65*BO124*(BO98)*(1-EXP(-$B$94/(Parameters!$C$65*BO124)))</f>
        <v>-0.20550482529241962</v>
      </c>
      <c r="BP111" s="238">
        <f>BO111*(EXP(-$B$94/(Parameters!$C$65*BP124)))+Parameters!$C$61*Parameters!$C$65*BP124*(BP98)*(1-EXP(-$B$94/(Parameters!$C$65*BP124)))</f>
        <v>-0.13247253353840932</v>
      </c>
      <c r="BQ111" s="238">
        <f>BP111*(EXP(-$B$94/(Parameters!$C$65*BQ124)))+Parameters!$C$61*Parameters!$C$65*BQ124*(BQ98)*(1-EXP(-$B$94/(Parameters!$C$65*BQ124)))</f>
        <v>-8.5350197199452665E-2</v>
      </c>
      <c r="BR111" s="238">
        <f>BQ111*(EXP(-$B$94/(Parameters!$C$65*BR124)))+Parameters!$C$61*Parameters!$C$65*BR124*(BR98)*(1-EXP(-$B$94/(Parameters!$C$65*BR124)))</f>
        <v>-5.4961418559373719E-2</v>
      </c>
      <c r="BS111" s="238">
        <f>BR111*(EXP(-$B$94/(Parameters!$C$65*BS124)))+Parameters!$C$61*Parameters!$C$65*BS124*(BS98)*(1-EXP(-$B$94/(Parameters!$C$65*BS124)))</f>
        <v>-3.5374342998357455E-2</v>
      </c>
      <c r="BT111" s="238">
        <f>BS111*(EXP(-$B$94/(Parameters!$C$65*BT124)))+Parameters!$C$61*Parameters!$C$65*BT124*(BT98)*(1-EXP(-$B$94/(Parameters!$C$65*BT124)))</f>
        <v>-2.275619956817437E-2</v>
      </c>
      <c r="BU111" s="238">
        <f>BT111*(EXP(-$B$94/(Parameters!$C$65*BU124)))+Parameters!$C$61*Parameters!$C$65*BU124*(BU98)*(1-EXP(-$B$94/(Parameters!$C$65*BU124)))</f>
        <v>-1.4631766618097302E-2</v>
      </c>
      <c r="BV111" s="238">
        <f>BU111*(EXP(-$B$94/(Parameters!$C$65*BV124)))+Parameters!$C$61*Parameters!$C$65*BV124*(BV98)*(1-EXP(-$B$94/(Parameters!$C$65*BV124)))</f>
        <v>-9.4033972589426217E-3</v>
      </c>
      <c r="BW111" s="238">
        <f>BV111*(EXP(-$B$94/(Parameters!$C$65*BW124)))+Parameters!$C$61*Parameters!$C$65*BW124*(BW98)*(1-EXP(-$B$94/(Parameters!$C$65*BW124)))</f>
        <v>-6.0404510963161405E-3</v>
      </c>
      <c r="BX111" s="238">
        <f>BW111*(EXP(-$B$94/(Parameters!$C$65*BX124)))+Parameters!$C$61*Parameters!$C$65*BX124*(BX98)*(1-EXP(-$B$94/(Parameters!$C$65*BX124)))</f>
        <v>-3.878432442314241E-3</v>
      </c>
      <c r="BY111" s="238">
        <f>BX111*(EXP(-$B$94/(Parameters!$C$65*BY124)))+Parameters!$C$61*Parameters!$C$65*BY124*(BY98)*(1-EXP(-$B$94/(Parameters!$C$65*BY124)))</f>
        <v>-2.4891500163144792E-3</v>
      </c>
      <c r="BZ111" s="238">
        <f>BY111*(EXP(-$B$94/(Parameters!$C$65*BZ124)))+Parameters!$C$61*Parameters!$C$65*BZ124*(BZ98)*(1-EXP(-$B$94/(Parameters!$C$65*BZ124)))</f>
        <v>-1.5968332073922904E-3</v>
      </c>
      <c r="CA111" s="238">
        <f>BZ111*(EXP(-$B$94/(Parameters!$C$65*CA124)))+Parameters!$C$61*Parameters!$C$65*CA124*(CA98)*(1-EXP(-$B$94/(Parameters!$C$65*CA124)))</f>
        <v>-1.0239700461110973E-3</v>
      </c>
      <c r="CB111" s="238">
        <f>CA111*(EXP(-$B$94/(Parameters!$C$65*CB124)))+Parameters!$C$61*Parameters!$C$65*CB124*(CB98)*(1-EXP(-$B$94/(Parameters!$C$65*CB124)))</f>
        <v>-6.5635623547616838E-4</v>
      </c>
      <c r="CC111" s="238">
        <f>CB111*(EXP(-$B$94/(Parameters!$C$65*CC124)))+Parameters!$C$61*Parameters!$C$65*CC124*(CC98)*(1-EXP(-$B$94/(Parameters!$C$65*CC124)))</f>
        <v>-4.205541917384062E-4</v>
      </c>
      <c r="CD111" s="238">
        <f>CC111*(EXP(-$B$94/(Parameters!$C$65*CD124)))+Parameters!$C$61*Parameters!$C$65*CD124*(CD98)*(1-EXP(-$B$94/(Parameters!$C$65*CD124)))</f>
        <v>-2.6936395910040625E-4</v>
      </c>
    </row>
    <row r="112" spans="1:82" s="238" customFormat="1" ht="17.399999999999999" customHeight="1" x14ac:dyDescent="0.25">
      <c r="A112" s="238" t="s">
        <v>319</v>
      </c>
      <c r="B112" s="237">
        <f>+B212</f>
        <v>6.1864999999999997</v>
      </c>
      <c r="C112" s="238">
        <f>B112*(EXP(-$B$94/(Parameters!$C$66*C124)))+Parameters!$C$62*Parameters!$C$66*C124*(C98)*(1-EXP(-$B$94/(Parameters!$C$66*C124)))</f>
        <v>7.005597275391902</v>
      </c>
      <c r="D112" s="271">
        <f>C112*(EXP(-$B$94/(Parameters!$C$66*D124)))+Parameters!$C$62*Parameters!$C$66*D124*(D98)*(1-EXP(-$B$94/(Parameters!$C$66*D124)))</f>
        <v>7.112278550157991</v>
      </c>
      <c r="E112" s="271">
        <f>D112*(EXP(-$B$94/(Parameters!$C$66*E124)))+Parameters!$C$62*Parameters!$C$66*E124*(E98)*(1-EXP(-$B$94/(Parameters!$C$66*E124)))</f>
        <v>6.9944840272572355</v>
      </c>
      <c r="F112" s="271">
        <f>E112*(EXP(-$B$94/(Parameters!$C$66*F124)))+Parameters!$C$62*Parameters!$C$66*F124*(F98)*(1-EXP(-$B$94/(Parameters!$C$66*F124)))</f>
        <v>7.1837338538452666</v>
      </c>
      <c r="G112" s="271">
        <f>F112*(EXP(-$B$94/(Parameters!$C$66*G124)))+Parameters!$C$62*Parameters!$C$66*G124*(G98)*(1-EXP(-$B$94/(Parameters!$C$66*G124)))</f>
        <v>7.2417461534034144</v>
      </c>
      <c r="H112" s="271">
        <f>G112*(EXP(-$B$94/(Parameters!$C$66*H124)))+Parameters!$C$62*Parameters!$C$66*H124*(H98)*(1-EXP(-$B$94/(Parameters!$C$66*H124)))</f>
        <v>7.0534721398991138</v>
      </c>
      <c r="I112" s="238">
        <f>H112*(EXP(-$B$94/(Parameters!$C$66*I124)))+Parameters!$C$62*Parameters!$C$66*I124*(I98)*(1-EXP(-$B$94/(Parameters!$C$66*I124)))</f>
        <v>6.7544454859938581</v>
      </c>
      <c r="J112" s="238">
        <f>I112*(EXP(-$B$94/(Parameters!$C$66*J124)))+Parameters!$C$62*Parameters!$C$66*J124*(J98)*(1-EXP(-$B$94/(Parameters!$C$66*J124)))</f>
        <v>6.1635810579169892</v>
      </c>
      <c r="K112" s="238">
        <f>J112*(EXP(-$B$94/(Parameters!$C$66*K124)))+Parameters!$C$62*Parameters!$C$66*K124*(K98)*(1-EXP(-$B$94/(Parameters!$C$66*K124)))</f>
        <v>5.1860539287500167</v>
      </c>
      <c r="L112" s="238">
        <f>K112*(EXP(-$B$94/(Parameters!$C$66*L124)))+Parameters!$C$62*Parameters!$C$66*L124*(L98)*(1-EXP(-$B$94/(Parameters!$C$66*L124)))</f>
        <v>3.7879278330304849</v>
      </c>
      <c r="M112" s="238">
        <f>L112*(EXP(-$B$94/(Parameters!$C$66*M124)))+Parameters!$C$62*Parameters!$C$66*M124*(M98)*(1-EXP(-$B$94/(Parameters!$C$66*M124)))</f>
        <v>2.3208387997426509</v>
      </c>
      <c r="N112" s="238">
        <f>M112*(EXP(-$B$94/(Parameters!$C$66*N124)))+Parameters!$C$62*Parameters!$C$66*N124*(N98)*(1-EXP(-$B$94/(Parameters!$C$66*N124)))</f>
        <v>1.8484539198606749</v>
      </c>
      <c r="O112" s="238">
        <f>N112*(EXP(-$B$94/(Parameters!$C$66*O124)))+Parameters!$C$62*Parameters!$C$66*O124*(O98)*(1-EXP(-$B$94/(Parameters!$C$66*O124)))</f>
        <v>1.4848197125818117</v>
      </c>
      <c r="P112" s="238">
        <f>O112*(EXP(-$B$94/(Parameters!$C$66*P124)))+Parameters!$C$62*Parameters!$C$66*P124*(P98)*(1-EXP(-$B$94/(Parameters!$C$66*P124)))</f>
        <v>1.1515386252561042</v>
      </c>
      <c r="Q112" s="239">
        <f>P112*(EXP(-$B$94/(Parameters!$C$66*Q124)))+Parameters!$C$62*Parameters!$C$66*Q124*(Q98)*(1-EXP(-$B$94/(Parameters!$C$66*Q124)))</f>
        <v>0.84856118423618354</v>
      </c>
      <c r="R112" s="252">
        <f>Q112*(EXP(-$B$94/(Parameters!$C$66*R124)))+Parameters!$C$62*Parameters!$C$66*R124*(R98)*(1-EXP(-$B$94/(Parameters!$C$66*R124)))</f>
        <v>0.56764279616633839</v>
      </c>
      <c r="S112" s="238">
        <f>R112*(EXP(-$B$94/(Parameters!$C$66*S124)))+Parameters!$C$62*Parameters!$C$66*S124*(S98)*(1-EXP(-$B$94/(Parameters!$C$66*S124)))</f>
        <v>1.0000110385799479</v>
      </c>
      <c r="T112" s="238">
        <f>S112*(EXP(-$B$94/(Parameters!$C$66*T124)))+Parameters!$C$62*Parameters!$C$66*T124*(T98)*(1-EXP(-$B$94/(Parameters!$C$66*T124)))</f>
        <v>0.95779201856308627</v>
      </c>
      <c r="U112" s="238">
        <f>T112*(EXP(-$B$94/(Parameters!$C$66*U124)))+Parameters!$C$62*Parameters!$C$66*U124*(U98)*(1-EXP(-$B$94/(Parameters!$C$66*U124)))</f>
        <v>0.88337451421685742</v>
      </c>
      <c r="V112" s="238">
        <f>U112*(EXP(-$B$94/(Parameters!$C$66*V124)))+Parameters!$C$62*Parameters!$C$66*V124*(V98)*(1-EXP(-$B$94/(Parameters!$C$66*V124)))</f>
        <v>0.77238889919058118</v>
      </c>
      <c r="W112" s="238">
        <f>V112*(EXP(-$B$94/(Parameters!$C$66*W124)))+Parameters!$C$62*Parameters!$C$66*W124*(W98)*(1-EXP(-$B$94/(Parameters!$C$66*W124)))</f>
        <v>0.65706003419085923</v>
      </c>
      <c r="X112" s="238">
        <f>W112*(EXP(-$B$94/(Parameters!$C$66*X124)))+Parameters!$C$62*Parameters!$C$66*X124*(X98)*(1-EXP(-$B$94/(Parameters!$C$66*X124)))</f>
        <v>0.5445744888164451</v>
      </c>
      <c r="Y112" s="238">
        <f>X112*(EXP(-$B$94/(Parameters!$C$66*Y124)))+Parameters!$C$62*Parameters!$C$66*Y124*(Y98)*(1-EXP(-$B$94/(Parameters!$C$66*Y124)))</f>
        <v>-0.94484887300708353</v>
      </c>
      <c r="Z112" s="238">
        <f>Y112*(EXP(-$B$94/(Parameters!$C$66*Z124)))+Parameters!$C$62*Parameters!$C$66*Z124*(Z98)*(1-EXP(-$B$94/(Parameters!$C$66*Z124)))</f>
        <v>-3.1443768390460178</v>
      </c>
      <c r="AA112" s="238">
        <f>Z112*(EXP(-$B$94/(Parameters!$C$66*AA124)))+Parameters!$C$62*Parameters!$C$66*AA124*(AA98)*(1-EXP(-$B$94/(Parameters!$C$66*AA124)))</f>
        <v>-4.9527281922639874</v>
      </c>
      <c r="AB112" s="238">
        <f>AA112*(EXP(-$B$94/(Parameters!$C$66*AB124)))+Parameters!$C$62*Parameters!$C$66*AB124*(AB98)*(1-EXP(-$B$94/(Parameters!$C$66*AB124)))</f>
        <v>-5.7569911496418058</v>
      </c>
      <c r="AC112" s="238">
        <f>AB112*(EXP(-$B$94/(Parameters!$C$66*AC124)))+Parameters!$C$62*Parameters!$C$66*AC124*(AC98)*(1-EXP(-$B$94/(Parameters!$C$66*AC124)))</f>
        <v>-6.1627712864316502</v>
      </c>
      <c r="AD112" s="238">
        <f>AC112*(EXP(-$B$94/(Parameters!$C$66*AD124)))+Parameters!$C$62*Parameters!$C$66*AD124*(AD98)*(1-EXP(-$B$94/(Parameters!$C$66*AD124)))</f>
        <v>-6.4188182503507765</v>
      </c>
      <c r="AE112" s="238">
        <f>AD112*(EXP(-$B$94/(Parameters!$C$66*AE124)))+Parameters!$C$62*Parameters!$C$66*AE124*(AE98)*(1-EXP(-$B$94/(Parameters!$C$66*AE124)))</f>
        <v>-6.6128449226193258</v>
      </c>
      <c r="AF112" s="238">
        <f>AE112*(EXP(-$B$94/(Parameters!$C$66*AF124)))+Parameters!$C$62*Parameters!$C$66*AF124*(AF98)*(1-EXP(-$B$94/(Parameters!$C$66*AF124)))</f>
        <v>-6.7746407886677655</v>
      </c>
      <c r="AG112" s="238">
        <f>AF112*(EXP(-$B$94/(Parameters!$C$66*AG124)))+Parameters!$C$62*Parameters!$C$66*AG124*(AG98)*(1-EXP(-$B$94/(Parameters!$C$66*AG124)))</f>
        <v>-6.9126350436788933</v>
      </c>
      <c r="AH112" s="238">
        <f>AG112*(EXP(-$B$94/(Parameters!$C$66*AH124)))+Parameters!$C$62*Parameters!$C$66*AH124*(AH98)*(1-EXP(-$B$94/(Parameters!$C$66*AH124)))</f>
        <v>-7.0276816739001644</v>
      </c>
      <c r="AI112" s="238">
        <f>AH112*(EXP(-$B$94/(Parameters!$C$66*AI124)))+Parameters!$C$62*Parameters!$C$66*AI124*(AI98)*(1-EXP(-$B$94/(Parameters!$C$66*AI124)))</f>
        <v>-7.1181015253367672</v>
      </c>
      <c r="AJ112" s="238">
        <f>AI112*(EXP(-$B$94/(Parameters!$C$66*AJ124)))+Parameters!$C$62*Parameters!$C$66*AJ124*(AJ98)*(1-EXP(-$B$94/(Parameters!$C$66*AJ124)))</f>
        <v>-7.1814566606268553</v>
      </c>
      <c r="AK112" s="238">
        <f>AJ112*(EXP(-$B$94/(Parameters!$C$66*AK124)))+Parameters!$C$62*Parameters!$C$66*AK124*(AK98)*(1-EXP(-$B$94/(Parameters!$C$66*AK124)))</f>
        <v>-7.2151448372970624</v>
      </c>
      <c r="AL112" s="238">
        <f>AK112*(EXP(-$B$94/(Parameters!$C$66*AL124)))+Parameters!$C$62*Parameters!$C$66*AL124*(AL98)*(1-EXP(-$B$94/(Parameters!$C$66*AL124)))</f>
        <v>-7.2821882563337468</v>
      </c>
      <c r="AM112" s="238">
        <f>AL112*(EXP(-$B$94/(Parameters!$C$66*AM124)))+Parameters!$C$62*Parameters!$C$66*AM124*(AM98)*(1-EXP(-$B$94/(Parameters!$C$66*AM124)))</f>
        <v>-4.361469351089073</v>
      </c>
      <c r="AN112" s="238">
        <f>AM112*(EXP(-$B$94/(Parameters!$C$66*AN124)))+Parameters!$C$62*Parameters!$C$66*AN124*(AN98)*(1-EXP(-$B$94/(Parameters!$C$66*AN124)))</f>
        <v>-3.7568288178474747</v>
      </c>
      <c r="AO112" s="238">
        <f>AN112*(EXP(-$B$94/(Parameters!$C$66*AO124)))+Parameters!$C$62*Parameters!$C$66*AO124*(AO98)*(1-EXP(-$B$94/(Parameters!$C$66*AO124)))</f>
        <v>-3.7083533416578747</v>
      </c>
      <c r="AP112" s="238">
        <f>AO112*(EXP(-$B$94/(Parameters!$C$66*AP124)))+Parameters!$C$62*Parameters!$C$66*AP124*(AP98)*(1-EXP(-$B$94/(Parameters!$C$66*AP124)))</f>
        <v>-3.7549064478569032</v>
      </c>
      <c r="AQ112" s="238">
        <f>AP112*(EXP(-$B$94/(Parameters!$C$66*AQ124)))+Parameters!$C$62*Parameters!$C$66*AQ124*(AQ98)*(1-EXP(-$B$94/(Parameters!$C$66*AQ124)))</f>
        <v>-3.8082898089834543</v>
      </c>
      <c r="AR112" s="238">
        <f>AQ112*(EXP(-$B$94/(Parameters!$C$66*AR124)))+Parameters!$C$62*Parameters!$C$66*AR124*(AR98)*(1-EXP(-$B$94/(Parameters!$C$66*AR124)))</f>
        <v>-3.8524741867043941</v>
      </c>
      <c r="AS112" s="238">
        <f>AR112*(EXP(-$B$94/(Parameters!$C$66*AS124)))+Parameters!$C$62*Parameters!$C$66*AS124*(AS98)*(1-EXP(-$B$94/(Parameters!$C$66*AS124)))</f>
        <v>-3.8845055912107069</v>
      </c>
      <c r="AT112" s="238">
        <f>AS112*(EXP(-$B$94/(Parameters!$C$66*AT124)))+Parameters!$C$62*Parameters!$C$66*AT124*(AT98)*(1-EXP(-$B$94/(Parameters!$C$66*AT124)))</f>
        <v>-3.9036152295607254</v>
      </c>
      <c r="AU112" s="238">
        <f>AT112*(EXP(-$B$94/(Parameters!$C$66*AU124)))+Parameters!$C$62*Parameters!$C$66*AU124*(AU98)*(1-EXP(-$B$94/(Parameters!$C$66*AU124)))</f>
        <v>-3.9093796874852877</v>
      </c>
      <c r="AV112" s="238">
        <f>AU112*(EXP(-$B$94/(Parameters!$C$66*AV124)))+Parameters!$C$62*Parameters!$C$66*AV124*(AV98)*(1-EXP(-$B$94/(Parameters!$C$66*AV124)))</f>
        <v>-3.9014654167425982</v>
      </c>
      <c r="AW112" s="238">
        <f>AV112*(EXP(-$B$94/(Parameters!$C$66*AW124)))+Parameters!$C$62*Parameters!$C$66*AW124*(AW98)*(1-EXP(-$B$94/(Parameters!$C$66*AW124)))</f>
        <v>-3.879622985360144</v>
      </c>
      <c r="AX112" s="238">
        <f>AW112*(EXP(-$B$94/(Parameters!$C$66*AX124)))+Parameters!$C$62*Parameters!$C$66*AX124*(AX98)*(1-EXP(-$B$94/(Parameters!$C$66*AX124)))</f>
        <v>-3.8437117017267077</v>
      </c>
      <c r="AY112" s="238">
        <f>AX112*(EXP(-$B$94/(Parameters!$C$66*AY124)))+Parameters!$C$62*Parameters!$C$66*AY124*(AY98)*(1-EXP(-$B$94/(Parameters!$C$66*AY124)))</f>
        <v>-3.7937228752582799</v>
      </c>
      <c r="AZ112" s="238">
        <f>AY112*(EXP(-$B$94/(Parameters!$C$66*AZ124)))+Parameters!$C$62*Parameters!$C$66*AZ124*(AZ98)*(1-EXP(-$B$94/(Parameters!$C$66*AZ124)))</f>
        <v>-3.7297982004634442</v>
      </c>
      <c r="BA112" s="238">
        <f>AZ112*(EXP(-$B$94/(Parameters!$C$66*BA124)))+Parameters!$C$62*Parameters!$C$66*BA124*(BA98)*(1-EXP(-$B$94/(Parameters!$C$66*BA124)))</f>
        <v>-2.9488951112107169</v>
      </c>
      <c r="BB112" s="238">
        <f>BA112*(EXP(-$B$94/(Parameters!$C$66*BB124)))+Parameters!$C$62*Parameters!$C$66*BB124*(BB98)*(1-EXP(-$B$94/(Parameters!$C$66*BB124)))</f>
        <v>-0.95067293432397859</v>
      </c>
      <c r="BC112" s="238">
        <f>BB112*(EXP(-$B$94/(Parameters!$C$66*BC124)))+Parameters!$C$62*Parameters!$C$66*BC124*(BC98)*(1-EXP(-$B$94/(Parameters!$C$66*BC124)))</f>
        <v>-0.96730560002480803</v>
      </c>
      <c r="BD112" s="238">
        <f>BC112*(EXP(-$B$94/(Parameters!$C$66*BD124)))+Parameters!$C$62*Parameters!$C$66*BD124*(BD98)*(1-EXP(-$B$94/(Parameters!$C$66*BD124)))</f>
        <v>-0.79527612489297106</v>
      </c>
      <c r="BE112" s="238">
        <f>BD112*(EXP(-$B$94/(Parameters!$C$66*BE124)))+Parameters!$C$62*Parameters!$C$66*BE124*(BE98)*(1-EXP(-$B$94/(Parameters!$C$66*BE124)))</f>
        <v>0.41360101086002082</v>
      </c>
      <c r="BF112" s="238">
        <f>BE112*(EXP(-$B$94/(Parameters!$C$66*BF124)))+Parameters!$C$62*Parameters!$C$66*BF124*(BF98)*(1-EXP(-$B$94/(Parameters!$C$66*BF124)))</f>
        <v>-1.6283870952015298</v>
      </c>
      <c r="BG112" s="238">
        <f>BF112*(EXP(-$B$94/(Parameters!$C$66*BG124)))+Parameters!$C$62*Parameters!$C$66*BG124*(BG98)*(1-EXP(-$B$94/(Parameters!$C$66*BG124)))</f>
        <v>-4.452774952025898E-2</v>
      </c>
      <c r="BH112" s="238">
        <f>BG112*(EXP(-$B$94/(Parameters!$C$66*BH124)))+Parameters!$C$62*Parameters!$C$66*BH124*(BH98)*(1-EXP(-$B$94/(Parameters!$C$66*BH124)))</f>
        <v>-1.090220581902792E-3</v>
      </c>
      <c r="BI112" s="238">
        <f>BH112*(EXP(-$B$94/(Parameters!$C$66*BI124)))+Parameters!$C$62*Parameters!$C$66*BI124*(BI98)*(1-EXP(-$B$94/(Parameters!$C$66*BI124)))</f>
        <v>-2.6691038281438884E-5</v>
      </c>
      <c r="BJ112" s="238">
        <f>BI112*(EXP(-$B$94/(Parameters!$C$66*BJ124)))+Parameters!$C$62*Parameters!$C$66*BJ124*(BJ98)*(1-EXP(-$B$94/(Parameters!$C$66*BJ124)))</f>
        <v>-6.5402508142707034E-7</v>
      </c>
      <c r="BK112" s="238">
        <f>BJ112*(EXP(-$B$94/(Parameters!$C$66*BK124)))+Parameters!$C$62*Parameters!$C$66*BK124*(BK98)*(1-EXP(-$B$94/(Parameters!$C$66*BK124)))</f>
        <v>-1.6016658920029546E-8</v>
      </c>
      <c r="BL112" s="238">
        <f>BK112*(EXP(-$B$94/(Parameters!$C$66*BL124)))+Parameters!$C$62*Parameters!$C$66*BL124*(BL98)*(1-EXP(-$B$94/(Parameters!$C$66*BL124)))</f>
        <v>-3.9144223298505991E-10</v>
      </c>
      <c r="BM112" s="238">
        <f>BL112*(EXP(-$B$94/(Parameters!$C$66*BM124)))+Parameters!$C$62*Parameters!$C$66*BM124*(BM98)*(1-EXP(-$B$94/(Parameters!$C$66*BM124)))</f>
        <v>-9.5373861585313181E-12</v>
      </c>
      <c r="BN112" s="238">
        <f>BM112*(EXP(-$B$94/(Parameters!$C$66*BN124)))+Parameters!$C$62*Parameters!$C$66*BN124*(BN98)*(1-EXP(-$B$94/(Parameters!$C$66*BN124)))</f>
        <v>-2.3150989757566472E-13</v>
      </c>
      <c r="BO112" s="238">
        <f>BN112*(EXP(-$B$94/(Parameters!$C$66*BO124)))+Parameters!$C$62*Parameters!$C$66*BO124*(BO98)*(1-EXP(-$B$94/(Parameters!$C$66*BO124)))</f>
        <v>-5.5965539102071137E-15</v>
      </c>
      <c r="BP112" s="238">
        <f>BO112*(EXP(-$B$94/(Parameters!$C$66*BP124)))+Parameters!$C$62*Parameters!$C$66*BP124*(BP98)*(1-EXP(-$B$94/(Parameters!$C$66*BP124)))</f>
        <v>-1.347087212520682E-16</v>
      </c>
      <c r="BQ112" s="238">
        <f>BP112*(EXP(-$B$94/(Parameters!$C$66*BQ124)))+Parameters!$C$62*Parameters!$C$66*BQ124*(BQ98)*(1-EXP(-$B$94/(Parameters!$C$66*BQ124)))</f>
        <v>-3.2281963181780258E-18</v>
      </c>
      <c r="BR112" s="238">
        <f>BQ112*(EXP(-$B$94/(Parameters!$C$66*BR124)))+Parameters!$C$62*Parameters!$C$66*BR124*(BR98)*(1-EXP(-$B$94/(Parameters!$C$66*BR124)))</f>
        <v>-7.7021521021228068E-20</v>
      </c>
      <c r="BS112" s="238">
        <f>BR112*(EXP(-$B$94/(Parameters!$C$66*BS124)))+Parameters!$C$62*Parameters!$C$66*BS124*(BS98)*(1-EXP(-$B$94/(Parameters!$C$66*BS124)))</f>
        <v>-1.8296664331672256E-21</v>
      </c>
      <c r="BT112" s="238">
        <f>BS112*(EXP(-$B$94/(Parameters!$C$66*BT124)))+Parameters!$C$62*Parameters!$C$66*BT124*(BT98)*(1-EXP(-$B$94/(Parameters!$C$66*BT124)))</f>
        <v>-4.3278496747124809E-23</v>
      </c>
      <c r="BU112" s="238">
        <f>BT112*(EXP(-$B$94/(Parameters!$C$66*BU124)))+Parameters!$C$62*Parameters!$C$66*BU124*(BU98)*(1-EXP(-$B$94/(Parameters!$C$66*BU124)))</f>
        <v>-1.0194205535942398E-24</v>
      </c>
      <c r="BV112" s="238">
        <f>BU112*(EXP(-$B$94/(Parameters!$C$66*BV124)))+Parameters!$C$62*Parameters!$C$66*BV124*(BV98)*(1-EXP(-$B$94/(Parameters!$C$66*BV124)))</f>
        <v>-2.3914461988150078E-26</v>
      </c>
      <c r="BW112" s="238">
        <f>BV112*(EXP(-$B$94/(Parameters!$C$66*BW124)))+Parameters!$C$62*Parameters!$C$66*BW124*(BW98)*(1-EXP(-$B$94/(Parameters!$C$66*BW124)))</f>
        <v>-5.5878050266273896E-28</v>
      </c>
      <c r="BX112" s="238">
        <f>BW112*(EXP(-$B$94/(Parameters!$C$66*BX124)))+Parameters!$C$62*Parameters!$C$66*BX124*(BX98)*(1-EXP(-$B$94/(Parameters!$C$66*BX124)))</f>
        <v>-1.3005996873773192E-29</v>
      </c>
      <c r="BY112" s="238">
        <f>BX112*(EXP(-$B$94/(Parameters!$C$66*BY124)))+Parameters!$C$62*Parameters!$C$66*BY124*(BY98)*(1-EXP(-$B$94/(Parameters!$C$66*BY124)))</f>
        <v>-3.0158956054346259E-31</v>
      </c>
      <c r="BZ112" s="238">
        <f>BY112*(EXP(-$B$94/(Parameters!$C$66*BZ124)))+Parameters!$C$62*Parameters!$C$66*BZ124*(BZ98)*(1-EXP(-$B$94/(Parameters!$C$66*BZ124)))</f>
        <v>-6.967986031777335E-33</v>
      </c>
      <c r="CA112" s="238">
        <f>BZ112*(EXP(-$B$94/(Parameters!$C$66*CA124)))+Parameters!$C$62*Parameters!$C$66*CA124*(CA98)*(1-EXP(-$B$94/(Parameters!$C$66*CA124)))</f>
        <v>-1.604219595323305E-34</v>
      </c>
      <c r="CB112" s="238">
        <f>CA112*(EXP(-$B$94/(Parameters!$C$66*CB124)))+Parameters!$C$62*Parameters!$C$66*CB124*(CB98)*(1-EXP(-$B$94/(Parameters!$C$66*CB124)))</f>
        <v>-3.6807152656855143E-36</v>
      </c>
      <c r="CC112" s="238">
        <f>CB112*(EXP(-$B$94/(Parameters!$C$66*CC124)))+Parameters!$C$62*Parameters!$C$66*CC124*(CC98)*(1-EXP(-$B$94/(Parameters!$C$66*CC124)))</f>
        <v>-8.4170063729953093E-38</v>
      </c>
      <c r="CD112" s="238">
        <f>CC112*(EXP(-$B$94/(Parameters!$C$66*CD124)))+Parameters!$C$62*Parameters!$C$66*CD124*(CD98)*(1-EXP(-$B$94/(Parameters!$C$66*CD124)))</f>
        <v>-1.9185985119962495E-39</v>
      </c>
    </row>
    <row r="113" spans="1:82" s="155" customFormat="1" ht="17.399999999999999" customHeight="1" x14ac:dyDescent="0.25">
      <c r="A113" s="231"/>
      <c r="B113" s="231"/>
      <c r="C113" s="231"/>
      <c r="D113" s="350"/>
      <c r="E113" s="350"/>
      <c r="F113" s="350"/>
      <c r="G113" s="350"/>
      <c r="H113" s="350"/>
      <c r="I113" s="231"/>
      <c r="J113" s="231"/>
      <c r="K113" s="231"/>
      <c r="L113" s="231"/>
      <c r="M113" s="231"/>
      <c r="N113" s="231"/>
      <c r="O113" s="231"/>
      <c r="P113" s="231"/>
      <c r="Q113" s="232"/>
      <c r="R113" s="335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1"/>
      <c r="AC113" s="231"/>
      <c r="AD113" s="231"/>
      <c r="AE113" s="231"/>
      <c r="AF113" s="231"/>
      <c r="AG113" s="231"/>
      <c r="AH113" s="231"/>
      <c r="AI113" s="231"/>
      <c r="AJ113" s="231"/>
      <c r="AK113" s="231"/>
      <c r="AL113" s="231"/>
      <c r="AM113" s="231"/>
      <c r="AN113" s="231"/>
      <c r="AO113" s="231"/>
      <c r="AP113" s="231"/>
      <c r="AQ113" s="231"/>
      <c r="AR113" s="231"/>
      <c r="AS113" s="231"/>
      <c r="AT113" s="231"/>
      <c r="AU113" s="231"/>
      <c r="AV113" s="231"/>
      <c r="AW113" s="231"/>
      <c r="AX113" s="231"/>
      <c r="AY113" s="231"/>
    </row>
    <row r="114" spans="1:82" s="238" customFormat="1" ht="17.399999999999999" customHeight="1" x14ac:dyDescent="0.25">
      <c r="A114" s="238" t="s">
        <v>474</v>
      </c>
      <c r="B114" s="237">
        <f t="shared" ref="B114:BM114" si="112">$B$100+B109+B110+B111+B112</f>
        <v>886.51149999999996</v>
      </c>
      <c r="C114" s="238">
        <f t="shared" si="112"/>
        <v>915.62178024217474</v>
      </c>
      <c r="D114" s="271">
        <f t="shared" si="112"/>
        <v>939.67136166940338</v>
      </c>
      <c r="E114" s="271">
        <f t="shared" si="112"/>
        <v>959.66906790733901</v>
      </c>
      <c r="F114" s="271">
        <f t="shared" si="112"/>
        <v>978.91541967774265</v>
      </c>
      <c r="G114" s="271">
        <f t="shared" si="112"/>
        <v>996.38818178590952</v>
      </c>
      <c r="H114" s="271">
        <f t="shared" si="112"/>
        <v>1011.1814613539394</v>
      </c>
      <c r="I114" s="238">
        <f t="shared" si="112"/>
        <v>1023.5505662032679</v>
      </c>
      <c r="J114" s="238">
        <f t="shared" si="112"/>
        <v>1032.4825299501226</v>
      </c>
      <c r="K114" s="238">
        <f t="shared" si="112"/>
        <v>1036.9521481834602</v>
      </c>
      <c r="L114" s="238">
        <f t="shared" si="112"/>
        <v>1036.0988355422512</v>
      </c>
      <c r="M114" s="238">
        <f t="shared" si="112"/>
        <v>1031.0730546554164</v>
      </c>
      <c r="N114" s="238">
        <f t="shared" si="112"/>
        <v>1027.6285411998581</v>
      </c>
      <c r="O114" s="238">
        <f t="shared" si="112"/>
        <v>1023.9173701160917</v>
      </c>
      <c r="P114" s="238">
        <f t="shared" si="112"/>
        <v>1019.8319379296044</v>
      </c>
      <c r="Q114" s="239">
        <f t="shared" si="112"/>
        <v>1015.4488767546419</v>
      </c>
      <c r="R114" s="252">
        <f t="shared" si="112"/>
        <v>1010.7970606347203</v>
      </c>
      <c r="S114" s="238">
        <f t="shared" si="112"/>
        <v>1009.4835737547581</v>
      </c>
      <c r="T114" s="238">
        <f t="shared" si="112"/>
        <v>1007.1547840280022</v>
      </c>
      <c r="U114" s="238">
        <f t="shared" si="112"/>
        <v>1004.8160973872917</v>
      </c>
      <c r="V114" s="238">
        <f t="shared" si="112"/>
        <v>1002.3370835482691</v>
      </c>
      <c r="W114" s="238">
        <f t="shared" si="112"/>
        <v>999.77454219108074</v>
      </c>
      <c r="X114" s="238">
        <f t="shared" si="112"/>
        <v>997.14301804713068</v>
      </c>
      <c r="Y114" s="238">
        <f t="shared" si="112"/>
        <v>987.41765487770476</v>
      </c>
      <c r="Z114" s="238">
        <f t="shared" si="112"/>
        <v>970.67868079479013</v>
      </c>
      <c r="AA114" s="238">
        <f t="shared" si="112"/>
        <v>950.84312944342446</v>
      </c>
      <c r="AB114" s="238">
        <f t="shared" si="112"/>
        <v>931.91777643072805</v>
      </c>
      <c r="AC114" s="238">
        <f t="shared" si="112"/>
        <v>913.2106815846754</v>
      </c>
      <c r="AD114" s="238">
        <f t="shared" si="112"/>
        <v>894.40988957357035</v>
      </c>
      <c r="AE114" s="238">
        <f t="shared" si="112"/>
        <v>875.38678080544241</v>
      </c>
      <c r="AF114" s="238">
        <f t="shared" si="112"/>
        <v>856.07541935947359</v>
      </c>
      <c r="AG114" s="238">
        <f t="shared" si="112"/>
        <v>836.43601041069326</v>
      </c>
      <c r="AH114" s="238">
        <f t="shared" si="112"/>
        <v>816.44133683116115</v>
      </c>
      <c r="AI114" s="238">
        <f t="shared" si="112"/>
        <v>796.07204733813558</v>
      </c>
      <c r="AJ114" s="238">
        <f t="shared" si="112"/>
        <v>775.31535675588316</v>
      </c>
      <c r="AK114" s="238">
        <f t="shared" si="112"/>
        <v>754.16517813269058</v>
      </c>
      <c r="AL114" s="238">
        <f t="shared" si="112"/>
        <v>732.47604555613486</v>
      </c>
      <c r="AM114" s="238">
        <f t="shared" si="112"/>
        <v>728.247813440698</v>
      </c>
      <c r="AN114" s="238">
        <f t="shared" si="112"/>
        <v>720.89375197792822</v>
      </c>
      <c r="AO114" s="238">
        <f t="shared" si="112"/>
        <v>712.00630171391458</v>
      </c>
      <c r="AP114" s="238">
        <f t="shared" si="112"/>
        <v>702.13155802556309</v>
      </c>
      <c r="AQ114" s="238">
        <f t="shared" si="112"/>
        <v>691.43789363715462</v>
      </c>
      <c r="AR114" s="238">
        <f t="shared" si="112"/>
        <v>680.01188408713233</v>
      </c>
      <c r="AS114" s="238">
        <f t="shared" si="112"/>
        <v>667.91869668439949</v>
      </c>
      <c r="AT114" s="238">
        <f t="shared" si="112"/>
        <v>655.21475802649331</v>
      </c>
      <c r="AU114" s="238">
        <f t="shared" si="112"/>
        <v>641.95111170848759</v>
      </c>
      <c r="AV114" s="238">
        <f t="shared" si="112"/>
        <v>628.17492417847848</v>
      </c>
      <c r="AW114" s="238">
        <f t="shared" si="112"/>
        <v>613.93053815251835</v>
      </c>
      <c r="AX114" s="238">
        <f t="shared" si="112"/>
        <v>599.2603483547764</v>
      </c>
      <c r="AY114" s="238">
        <f t="shared" si="112"/>
        <v>584.2055760222346</v>
      </c>
      <c r="AZ114" s="238">
        <f t="shared" si="112"/>
        <v>568.80698517954238</v>
      </c>
      <c r="BA114" s="238">
        <f t="shared" si="112"/>
        <v>559.38147857459455</v>
      </c>
      <c r="BB114" s="238">
        <f t="shared" si="112"/>
        <v>566.22745038034998</v>
      </c>
      <c r="BC114" s="238">
        <f t="shared" si="112"/>
        <v>567.92940595152163</v>
      </c>
      <c r="BD114" s="238">
        <f t="shared" si="112"/>
        <v>569.66190782878459</v>
      </c>
      <c r="BE114" s="238">
        <f t="shared" si="112"/>
        <v>581.80349124999248</v>
      </c>
      <c r="BF114" s="238">
        <f t="shared" si="112"/>
        <v>569.87321783276036</v>
      </c>
      <c r="BG114" s="238">
        <f t="shared" si="112"/>
        <v>577.12832262462393</v>
      </c>
      <c r="BH114" s="238">
        <f t="shared" si="112"/>
        <v>581.63853735630437</v>
      </c>
      <c r="BI114" s="238">
        <f t="shared" si="112"/>
        <v>585.17167125599417</v>
      </c>
      <c r="BJ114" s="238">
        <f t="shared" si="112"/>
        <v>588.07366430055743</v>
      </c>
      <c r="BK114" s="238">
        <f t="shared" si="112"/>
        <v>590.54491444093719</v>
      </c>
      <c r="BL114" s="238">
        <f t="shared" si="112"/>
        <v>592.71507668896504</v>
      </c>
      <c r="BM114" s="238">
        <f t="shared" si="112"/>
        <v>594.66863575307457</v>
      </c>
      <c r="BN114" s="238">
        <f t="shared" ref="BN114:CB114" si="113">$B$100+BN109+BN110+BN111+BN112</f>
        <v>596.46095237588918</v>
      </c>
      <c r="BO114" s="238">
        <f t="shared" si="113"/>
        <v>598.12857671446307</v>
      </c>
      <c r="BP114" s="238">
        <f t="shared" si="113"/>
        <v>599.69588515270027</v>
      </c>
      <c r="BQ114" s="238">
        <f t="shared" si="113"/>
        <v>601.1793600711012</v>
      </c>
      <c r="BR114" s="238">
        <f t="shared" si="113"/>
        <v>602.5903547878404</v>
      </c>
      <c r="BS114" s="238">
        <f t="shared" si="113"/>
        <v>603.93688208493916</v>
      </c>
      <c r="BT114" s="238">
        <f t="shared" si="113"/>
        <v>605.22477198519539</v>
      </c>
      <c r="BU114" s="238">
        <f t="shared" si="113"/>
        <v>606.45842152799662</v>
      </c>
      <c r="BV114" s="238">
        <f t="shared" si="113"/>
        <v>607.64128045179666</v>
      </c>
      <c r="BW114" s="238">
        <f t="shared" si="113"/>
        <v>608.77616589782951</v>
      </c>
      <c r="BX114" s="238">
        <f t="shared" si="113"/>
        <v>609.86546643026475</v>
      </c>
      <c r="BY114" s="238">
        <f t="shared" si="113"/>
        <v>610.91127442569098</v>
      </c>
      <c r="BZ114" s="238">
        <f t="shared" si="113"/>
        <v>611.91547212370369</v>
      </c>
      <c r="CA114" s="238">
        <f t="shared" si="113"/>
        <v>612.87978771301869</v>
      </c>
      <c r="CB114" s="238">
        <f t="shared" si="113"/>
        <v>613.80583204937261</v>
      </c>
      <c r="CC114" s="238">
        <f>$B$100+CC109+CC110+CC111+CC112</f>
        <v>614.69512285854296</v>
      </c>
      <c r="CD114" s="238">
        <f>$B$100+CD109+CD110+CD111+CD112</f>
        <v>615.54910085435722</v>
      </c>
    </row>
    <row r="115" spans="1:82" s="252" customFormat="1" ht="17.399999999999999" customHeight="1" x14ac:dyDescent="0.25">
      <c r="A115" s="251" t="s">
        <v>475</v>
      </c>
      <c r="B115" s="252">
        <f t="shared" ref="B115:AG115" si="114">+B173</f>
        <v>886.51280139999994</v>
      </c>
      <c r="C115" s="252">
        <f t="shared" si="114"/>
        <v>915.66132546150004</v>
      </c>
      <c r="D115" s="319">
        <f t="shared" si="114"/>
        <v>939.64317700039999</v>
      </c>
      <c r="E115" s="319">
        <f t="shared" si="114"/>
        <v>959.56683324749997</v>
      </c>
      <c r="F115" s="319">
        <f t="shared" si="114"/>
        <v>978.72478693109997</v>
      </c>
      <c r="G115" s="319">
        <f t="shared" si="114"/>
        <v>996.21722028030001</v>
      </c>
      <c r="H115" s="319">
        <f t="shared" si="114"/>
        <v>1011.0862859647</v>
      </c>
      <c r="I115" s="252">
        <f t="shared" si="114"/>
        <v>1023.5291001826999</v>
      </c>
      <c r="J115" s="252">
        <f t="shared" si="114"/>
        <v>1032.5531695916</v>
      </c>
      <c r="K115" s="252">
        <f t="shared" si="114"/>
        <v>1037.1110477363</v>
      </c>
      <c r="L115" s="252">
        <f t="shared" si="114"/>
        <v>1036.3278335477</v>
      </c>
      <c r="M115" s="252">
        <f t="shared" si="114"/>
        <v>1031.3323286130001</v>
      </c>
      <c r="N115" s="252">
        <f t="shared" si="114"/>
        <v>1027.8639143257999</v>
      </c>
      <c r="O115" s="252">
        <f t="shared" si="114"/>
        <v>1024.1807854430001</v>
      </c>
      <c r="P115" s="252">
        <f t="shared" si="114"/>
        <v>1020.1413502264</v>
      </c>
      <c r="Q115" s="253">
        <f t="shared" si="114"/>
        <v>1015.811419561</v>
      </c>
      <c r="R115" s="252">
        <f t="shared" si="114"/>
        <v>1011.2151357693</v>
      </c>
      <c r="S115" s="252">
        <f t="shared" si="114"/>
        <v>1009.9312594788</v>
      </c>
      <c r="T115" s="252">
        <f t="shared" si="114"/>
        <v>1007.6717291524</v>
      </c>
      <c r="U115" s="252">
        <f t="shared" si="114"/>
        <v>1005.3962991579</v>
      </c>
      <c r="V115" s="252">
        <f t="shared" si="114"/>
        <v>1002.9806142303</v>
      </c>
      <c r="W115" s="252">
        <f t="shared" si="114"/>
        <v>1000.4793118687001</v>
      </c>
      <c r="X115" s="252">
        <f t="shared" si="114"/>
        <v>997.9067024661</v>
      </c>
      <c r="Y115" s="252">
        <f t="shared" si="114"/>
        <v>988.23634328289995</v>
      </c>
      <c r="Z115" s="252">
        <f t="shared" si="114"/>
        <v>971.49282706769998</v>
      </c>
      <c r="AA115" s="252">
        <f t="shared" si="114"/>
        <v>951.61888813869996</v>
      </c>
      <c r="AB115" s="252">
        <f t="shared" si="114"/>
        <v>932.65204099990001</v>
      </c>
      <c r="AC115" s="252">
        <f t="shared" si="114"/>
        <v>913.88533528940002</v>
      </c>
      <c r="AD115" s="252">
        <f t="shared" si="114"/>
        <v>895.011611614</v>
      </c>
      <c r="AE115" s="252">
        <f t="shared" si="114"/>
        <v>875.90421501369997</v>
      </c>
      <c r="AF115" s="252">
        <f t="shared" si="114"/>
        <v>856.49904546890002</v>
      </c>
      <c r="AG115" s="252">
        <f t="shared" si="114"/>
        <v>836.75958059469997</v>
      </c>
      <c r="AH115" s="252">
        <f t="shared" ref="AH115:BM115" si="115">+AH173</f>
        <v>816.6638324841</v>
      </c>
      <c r="AI115" s="252">
        <f t="shared" si="115"/>
        <v>796.19993915479995</v>
      </c>
      <c r="AJ115" s="252">
        <f t="shared" si="115"/>
        <v>775.36521036880004</v>
      </c>
      <c r="AK115" s="252">
        <f t="shared" si="115"/>
        <v>754.16673441329999</v>
      </c>
      <c r="AL115" s="252">
        <f t="shared" si="115"/>
        <v>732.62302614580005</v>
      </c>
      <c r="AM115" s="252">
        <f t="shared" si="115"/>
        <v>728.77205988349999</v>
      </c>
      <c r="AN115" s="252">
        <f t="shared" si="115"/>
        <v>721.3943981978</v>
      </c>
      <c r="AO115" s="252">
        <f t="shared" si="115"/>
        <v>712.59829224019995</v>
      </c>
      <c r="AP115" s="252">
        <f t="shared" si="115"/>
        <v>702.87394863359998</v>
      </c>
      <c r="AQ115" s="252">
        <f t="shared" si="115"/>
        <v>692.37427181550004</v>
      </c>
      <c r="AR115" s="252">
        <f t="shared" si="115"/>
        <v>681.18248850379996</v>
      </c>
      <c r="AS115" s="252">
        <f t="shared" si="115"/>
        <v>669.36546700400004</v>
      </c>
      <c r="AT115" s="252">
        <f t="shared" si="115"/>
        <v>656.98448225770005</v>
      </c>
      <c r="AU115" s="252">
        <f t="shared" si="115"/>
        <v>644.09792249520001</v>
      </c>
      <c r="AV115" s="252">
        <f t="shared" si="115"/>
        <v>630.76243978759999</v>
      </c>
      <c r="AW115" s="252">
        <f t="shared" si="115"/>
        <v>617.03369613799998</v>
      </c>
      <c r="AX115" s="252">
        <f t="shared" si="115"/>
        <v>602.96691283090001</v>
      </c>
      <c r="AY115" s="252">
        <f t="shared" si="115"/>
        <v>588.61730018230003</v>
      </c>
      <c r="AZ115" s="252">
        <f t="shared" si="115"/>
        <v>574.04047026420005</v>
      </c>
      <c r="BA115" s="252">
        <f t="shared" si="115"/>
        <v>565.45416030130002</v>
      </c>
      <c r="BB115" s="252">
        <f t="shared" si="115"/>
        <v>572.60626528080002</v>
      </c>
      <c r="BC115" s="252">
        <f t="shared" si="115"/>
        <v>574.16221645149994</v>
      </c>
      <c r="BD115" s="252">
        <f t="shared" si="115"/>
        <v>575.74836069390005</v>
      </c>
      <c r="BE115" s="252">
        <f t="shared" si="115"/>
        <v>587.42215424380004</v>
      </c>
      <c r="BF115" s="252">
        <f t="shared" si="115"/>
        <v>575.48873196770001</v>
      </c>
      <c r="BG115" s="252">
        <f t="shared" si="115"/>
        <v>582.67653851550006</v>
      </c>
      <c r="BH115" s="252">
        <f t="shared" si="115"/>
        <v>587.00938255870005</v>
      </c>
      <c r="BI115" s="252">
        <f t="shared" si="115"/>
        <v>590.40546629769995</v>
      </c>
      <c r="BJ115" s="252">
        <f t="shared" si="115"/>
        <v>593.22050280500002</v>
      </c>
      <c r="BK115" s="252">
        <f t="shared" si="115"/>
        <v>595.65722706019994</v>
      </c>
      <c r="BL115" s="252">
        <f t="shared" si="115"/>
        <v>597.83592284719998</v>
      </c>
      <c r="BM115" s="252">
        <f t="shared" si="115"/>
        <v>599.82848774939998</v>
      </c>
      <c r="BN115" s="252">
        <f t="shared" ref="BN115:CB115" si="116">+BN173</f>
        <v>601.67842704429995</v>
      </c>
      <c r="BO115" s="252">
        <f t="shared" si="116"/>
        <v>603.41258807209999</v>
      </c>
      <c r="BP115" s="252">
        <f t="shared" si="116"/>
        <v>605.04803566479995</v>
      </c>
      <c r="BQ115" s="252">
        <f t="shared" si="116"/>
        <v>606.59607587769995</v>
      </c>
      <c r="BR115" s="252">
        <f t="shared" si="116"/>
        <v>608.06460838830003</v>
      </c>
      <c r="BS115" s="252">
        <f t="shared" si="116"/>
        <v>609.45950054989999</v>
      </c>
      <c r="BT115" s="252">
        <f t="shared" si="116"/>
        <v>610.78538948300002</v>
      </c>
      <c r="BU115" s="252">
        <f t="shared" si="116"/>
        <v>612.04615023170004</v>
      </c>
      <c r="BV115" s="252">
        <f t="shared" si="116"/>
        <v>613.2451692185</v>
      </c>
      <c r="BW115" s="252">
        <f t="shared" si="116"/>
        <v>614.38550433399996</v>
      </c>
      <c r="BX115" s="252">
        <f t="shared" si="116"/>
        <v>615.46997910289997</v>
      </c>
      <c r="BY115" s="252">
        <f t="shared" si="116"/>
        <v>616.5012385604</v>
      </c>
      <c r="BZ115" s="252">
        <f t="shared" si="116"/>
        <v>617.4817829113</v>
      </c>
      <c r="CA115" s="252">
        <f t="shared" si="116"/>
        <v>618.41398830610001</v>
      </c>
      <c r="CB115" s="252">
        <f t="shared" si="116"/>
        <v>619.30012014900001</v>
      </c>
      <c r="CC115" s="252">
        <f>+CC173</f>
        <v>620.14234207159996</v>
      </c>
      <c r="CD115" s="252">
        <f>+CD173</f>
        <v>620.94272238680003</v>
      </c>
    </row>
    <row r="116" spans="1:82" s="238" customFormat="1" ht="17.399999999999999" customHeight="1" x14ac:dyDescent="0.25">
      <c r="A116" s="238" t="s">
        <v>477</v>
      </c>
      <c r="B116" s="238">
        <f t="shared" ref="B116:BM116" si="117">+B114/2.13</f>
        <v>416.2025821596244</v>
      </c>
      <c r="C116" s="238">
        <f t="shared" si="117"/>
        <v>429.86938039538722</v>
      </c>
      <c r="D116" s="271">
        <f t="shared" si="117"/>
        <v>441.16026369455562</v>
      </c>
      <c r="E116" s="271">
        <f t="shared" si="117"/>
        <v>450.54885817245963</v>
      </c>
      <c r="F116" s="271">
        <f t="shared" si="117"/>
        <v>459.58470407405758</v>
      </c>
      <c r="G116" s="271">
        <f t="shared" si="117"/>
        <v>467.78787877272748</v>
      </c>
      <c r="H116" s="271">
        <f t="shared" si="117"/>
        <v>474.73308044785892</v>
      </c>
      <c r="I116" s="238">
        <f t="shared" si="117"/>
        <v>480.54017192641686</v>
      </c>
      <c r="J116" s="238">
        <f t="shared" si="117"/>
        <v>484.73358213620781</v>
      </c>
      <c r="K116" s="238">
        <f t="shared" si="117"/>
        <v>486.83199445232873</v>
      </c>
      <c r="L116" s="238">
        <f t="shared" si="117"/>
        <v>486.43137818885037</v>
      </c>
      <c r="M116" s="238">
        <f t="shared" si="117"/>
        <v>484.07185664573541</v>
      </c>
      <c r="N116" s="238">
        <f t="shared" si="117"/>
        <v>482.45471417833716</v>
      </c>
      <c r="O116" s="238">
        <f t="shared" si="117"/>
        <v>480.71238033619329</v>
      </c>
      <c r="P116" s="238">
        <f t="shared" si="117"/>
        <v>478.7943370561523</v>
      </c>
      <c r="Q116" s="239">
        <f t="shared" si="117"/>
        <v>476.73656185663941</v>
      </c>
      <c r="R116" s="252">
        <f t="shared" si="117"/>
        <v>474.5526106266293</v>
      </c>
      <c r="S116" s="238">
        <f t="shared" si="117"/>
        <v>473.9359501196048</v>
      </c>
      <c r="T116" s="238">
        <f t="shared" si="117"/>
        <v>472.84262160939073</v>
      </c>
      <c r="U116" s="238">
        <f t="shared" si="117"/>
        <v>471.74464666070037</v>
      </c>
      <c r="V116" s="238">
        <f t="shared" si="117"/>
        <v>470.58079039824844</v>
      </c>
      <c r="W116" s="238">
        <f t="shared" si="117"/>
        <v>469.3777193385356</v>
      </c>
      <c r="X116" s="238">
        <f t="shared" si="117"/>
        <v>468.14226199395807</v>
      </c>
      <c r="Y116" s="238">
        <f t="shared" si="117"/>
        <v>463.5763637923497</v>
      </c>
      <c r="Z116" s="238">
        <f t="shared" si="117"/>
        <v>455.71769051398599</v>
      </c>
      <c r="AA116" s="238">
        <f t="shared" si="117"/>
        <v>446.40522509080961</v>
      </c>
      <c r="AB116" s="238">
        <f t="shared" si="117"/>
        <v>437.52008283132773</v>
      </c>
      <c r="AC116" s="238">
        <f t="shared" si="117"/>
        <v>428.73740919468332</v>
      </c>
      <c r="AD116" s="238">
        <f t="shared" si="117"/>
        <v>419.91074627867152</v>
      </c>
      <c r="AE116" s="238">
        <f t="shared" si="117"/>
        <v>410.97970929832979</v>
      </c>
      <c r="AF116" s="238">
        <f t="shared" si="117"/>
        <v>401.91334242228811</v>
      </c>
      <c r="AG116" s="238">
        <f t="shared" si="117"/>
        <v>392.69296263412832</v>
      </c>
      <c r="AH116" s="238">
        <f t="shared" si="117"/>
        <v>383.30579193951229</v>
      </c>
      <c r="AI116" s="238">
        <f t="shared" si="117"/>
        <v>373.74274522917165</v>
      </c>
      <c r="AJ116" s="238">
        <f t="shared" si="117"/>
        <v>363.99782007318458</v>
      </c>
      <c r="AK116" s="238">
        <f t="shared" si="117"/>
        <v>354.06815874774207</v>
      </c>
      <c r="AL116" s="238">
        <f t="shared" si="117"/>
        <v>343.88546739724643</v>
      </c>
      <c r="AM116" s="238">
        <f t="shared" si="117"/>
        <v>341.90038189704131</v>
      </c>
      <c r="AN116" s="238">
        <f t="shared" si="117"/>
        <v>338.44777088165648</v>
      </c>
      <c r="AO116" s="238">
        <f t="shared" si="117"/>
        <v>334.27525902061717</v>
      </c>
      <c r="AP116" s="238">
        <f t="shared" si="117"/>
        <v>329.6392291199827</v>
      </c>
      <c r="AQ116" s="238">
        <f t="shared" si="117"/>
        <v>324.61872940711487</v>
      </c>
      <c r="AR116" s="238">
        <f t="shared" si="117"/>
        <v>319.25440567471003</v>
      </c>
      <c r="AS116" s="238">
        <f t="shared" si="117"/>
        <v>313.57685290347393</v>
      </c>
      <c r="AT116" s="238">
        <f t="shared" si="117"/>
        <v>307.61256245375273</v>
      </c>
      <c r="AU116" s="238">
        <f t="shared" si="117"/>
        <v>301.38549845468901</v>
      </c>
      <c r="AV116" s="238">
        <f t="shared" si="117"/>
        <v>294.91780477862841</v>
      </c>
      <c r="AW116" s="238">
        <f t="shared" si="117"/>
        <v>288.23029960212131</v>
      </c>
      <c r="AX116" s="238">
        <f t="shared" si="117"/>
        <v>281.34288655153824</v>
      </c>
      <c r="AY116" s="238">
        <f t="shared" si="117"/>
        <v>274.27491832029796</v>
      </c>
      <c r="AZ116" s="238">
        <f t="shared" si="117"/>
        <v>267.04553294814195</v>
      </c>
      <c r="BA116" s="238">
        <f t="shared" si="117"/>
        <v>262.6204124763355</v>
      </c>
      <c r="BB116" s="238">
        <f t="shared" si="117"/>
        <v>265.83448374664317</v>
      </c>
      <c r="BC116" s="238">
        <f t="shared" si="117"/>
        <v>266.63352392090218</v>
      </c>
      <c r="BD116" s="238">
        <f t="shared" si="117"/>
        <v>267.44690508393643</v>
      </c>
      <c r="BE116" s="238">
        <f t="shared" si="117"/>
        <v>273.14717899060679</v>
      </c>
      <c r="BF116" s="238">
        <f t="shared" si="117"/>
        <v>267.54611165857295</v>
      </c>
      <c r="BG116" s="238">
        <f t="shared" si="117"/>
        <v>270.95226414301595</v>
      </c>
      <c r="BH116" s="238">
        <f t="shared" si="117"/>
        <v>273.06973584803023</v>
      </c>
      <c r="BI116" s="238">
        <f t="shared" si="117"/>
        <v>274.72848415774376</v>
      </c>
      <c r="BJ116" s="238">
        <f t="shared" si="117"/>
        <v>276.09092220683448</v>
      </c>
      <c r="BK116" s="238">
        <f t="shared" si="117"/>
        <v>277.25113354034613</v>
      </c>
      <c r="BL116" s="238">
        <f t="shared" si="117"/>
        <v>278.26998905585214</v>
      </c>
      <c r="BM116" s="238">
        <f t="shared" si="117"/>
        <v>279.1871529357158</v>
      </c>
      <c r="BN116" s="238">
        <f t="shared" ref="BN116:CB116" si="118">+BN114/2.13</f>
        <v>280.02861613891514</v>
      </c>
      <c r="BO116" s="238">
        <f t="shared" si="118"/>
        <v>280.81153836359772</v>
      </c>
      <c r="BP116" s="238">
        <f t="shared" si="118"/>
        <v>281.54736392145554</v>
      </c>
      <c r="BQ116" s="238">
        <f t="shared" si="118"/>
        <v>282.24383101929635</v>
      </c>
      <c r="BR116" s="238">
        <f t="shared" si="118"/>
        <v>282.90626985344619</v>
      </c>
      <c r="BS116" s="238">
        <f t="shared" si="118"/>
        <v>283.5384422933987</v>
      </c>
      <c r="BT116" s="238">
        <f t="shared" si="118"/>
        <v>284.14308543905889</v>
      </c>
      <c r="BU116" s="238">
        <f t="shared" si="118"/>
        <v>284.72226362816747</v>
      </c>
      <c r="BV116" s="238">
        <f t="shared" si="118"/>
        <v>285.27759645624258</v>
      </c>
      <c r="BW116" s="238">
        <f t="shared" si="118"/>
        <v>285.8104065248026</v>
      </c>
      <c r="BX116" s="238">
        <f t="shared" si="118"/>
        <v>286.32181522547643</v>
      </c>
      <c r="BY116" s="238">
        <f t="shared" si="118"/>
        <v>286.8128048946906</v>
      </c>
      <c r="BZ116" s="238">
        <f t="shared" si="118"/>
        <v>287.28425921300646</v>
      </c>
      <c r="CA116" s="238">
        <f t="shared" si="118"/>
        <v>287.73698953662853</v>
      </c>
      <c r="CB116" s="238">
        <f t="shared" si="118"/>
        <v>288.17175213585568</v>
      </c>
      <c r="CC116" s="238">
        <f>+CC114/2.13</f>
        <v>288.5892595580014</v>
      </c>
      <c r="CD116" s="238">
        <f>+CD114/2.13</f>
        <v>288.99018819453391</v>
      </c>
    </row>
    <row r="117" spans="1:82" s="252" customFormat="1" ht="17.399999999999999" customHeight="1" x14ac:dyDescent="0.25">
      <c r="A117" s="251" t="s">
        <v>476</v>
      </c>
      <c r="B117" s="252">
        <f t="shared" ref="B117:AG117" si="119">+B172</f>
        <v>416.20319314549999</v>
      </c>
      <c r="C117" s="252">
        <f t="shared" si="119"/>
        <v>429.887946226</v>
      </c>
      <c r="D117" s="319">
        <f t="shared" si="119"/>
        <v>441.14703145559997</v>
      </c>
      <c r="E117" s="319">
        <f t="shared" si="119"/>
        <v>450.50086067960001</v>
      </c>
      <c r="F117" s="319">
        <f t="shared" si="119"/>
        <v>459.49520513200002</v>
      </c>
      <c r="G117" s="319">
        <f t="shared" si="119"/>
        <v>467.70761515509997</v>
      </c>
      <c r="H117" s="319">
        <f t="shared" si="119"/>
        <v>474.68839716650001</v>
      </c>
      <c r="I117" s="252">
        <f t="shared" si="119"/>
        <v>480.53009398249998</v>
      </c>
      <c r="J117" s="252">
        <f t="shared" si="119"/>
        <v>484.76674628709998</v>
      </c>
      <c r="K117" s="252">
        <f t="shared" si="119"/>
        <v>486.90659518130002</v>
      </c>
      <c r="L117" s="252">
        <f t="shared" si="119"/>
        <v>486.53888898949998</v>
      </c>
      <c r="M117" s="252">
        <f t="shared" si="119"/>
        <v>484.19358150850002</v>
      </c>
      <c r="N117" s="252">
        <f t="shared" si="119"/>
        <v>482.5652179933</v>
      </c>
      <c r="O117" s="252">
        <f t="shared" si="119"/>
        <v>480.83604950379998</v>
      </c>
      <c r="P117" s="252">
        <f t="shared" si="119"/>
        <v>478.93960104529998</v>
      </c>
      <c r="Q117" s="253">
        <f t="shared" si="119"/>
        <v>476.90676974690001</v>
      </c>
      <c r="R117" s="252">
        <f t="shared" si="119"/>
        <v>474.74889003250001</v>
      </c>
      <c r="S117" s="252">
        <f t="shared" si="119"/>
        <v>474.14613121069999</v>
      </c>
      <c r="T117" s="252">
        <f t="shared" si="119"/>
        <v>473.08531885090002</v>
      </c>
      <c r="U117" s="252">
        <f t="shared" si="119"/>
        <v>472.0170418582</v>
      </c>
      <c r="V117" s="252">
        <f t="shared" si="119"/>
        <v>470.88291747900001</v>
      </c>
      <c r="W117" s="252">
        <f t="shared" si="119"/>
        <v>469.70859712150002</v>
      </c>
      <c r="X117" s="252">
        <f t="shared" si="119"/>
        <v>468.50079927989998</v>
      </c>
      <c r="Y117" s="252">
        <f t="shared" si="119"/>
        <v>463.96072454599999</v>
      </c>
      <c r="Z117" s="252">
        <f t="shared" si="119"/>
        <v>456.0999188111</v>
      </c>
      <c r="AA117" s="252">
        <f t="shared" si="119"/>
        <v>446.76943105100003</v>
      </c>
      <c r="AB117" s="252">
        <f t="shared" si="119"/>
        <v>437.86480798119999</v>
      </c>
      <c r="AC117" s="252">
        <f t="shared" si="119"/>
        <v>429.05414802320001</v>
      </c>
      <c r="AD117" s="252">
        <f t="shared" si="119"/>
        <v>420.1932448892</v>
      </c>
      <c r="AE117" s="252">
        <f t="shared" si="119"/>
        <v>411.22263615669999</v>
      </c>
      <c r="AF117" s="252">
        <f t="shared" si="119"/>
        <v>402.11222791969999</v>
      </c>
      <c r="AG117" s="252">
        <f t="shared" si="119"/>
        <v>392.84487351870001</v>
      </c>
      <c r="AH117" s="252">
        <f t="shared" ref="AH117:BM117" si="120">+AH172</f>
        <v>383.41024999259997</v>
      </c>
      <c r="AI117" s="252">
        <f t="shared" si="120"/>
        <v>373.80278833559998</v>
      </c>
      <c r="AJ117" s="252">
        <f t="shared" si="120"/>
        <v>364.0212255253</v>
      </c>
      <c r="AK117" s="252">
        <f t="shared" si="120"/>
        <v>354.06888939589999</v>
      </c>
      <c r="AL117" s="252">
        <f t="shared" si="120"/>
        <v>343.95447236889999</v>
      </c>
      <c r="AM117" s="252">
        <f t="shared" si="120"/>
        <v>342.14650698759999</v>
      </c>
      <c r="AN117" s="252">
        <f t="shared" si="120"/>
        <v>338.68281605530001</v>
      </c>
      <c r="AO117" s="252">
        <f t="shared" si="120"/>
        <v>334.5531888452</v>
      </c>
      <c r="AP117" s="252">
        <f t="shared" si="120"/>
        <v>329.9877693116</v>
      </c>
      <c r="AQ117" s="252">
        <f t="shared" si="120"/>
        <v>325.0583435753</v>
      </c>
      <c r="AR117" s="252">
        <f t="shared" si="120"/>
        <v>319.80398521299998</v>
      </c>
      <c r="AS117" s="252">
        <f t="shared" si="120"/>
        <v>314.2560877953</v>
      </c>
      <c r="AT117" s="252">
        <f t="shared" si="120"/>
        <v>308.4434189003</v>
      </c>
      <c r="AU117" s="252">
        <f t="shared" si="120"/>
        <v>302.39339084279999</v>
      </c>
      <c r="AV117" s="252">
        <f t="shared" si="120"/>
        <v>296.13260083919999</v>
      </c>
      <c r="AW117" s="252">
        <f t="shared" si="120"/>
        <v>289.6871812855</v>
      </c>
      <c r="AX117" s="252">
        <f t="shared" si="120"/>
        <v>283.08305766709998</v>
      </c>
      <c r="AY117" s="252">
        <f t="shared" si="120"/>
        <v>276.34615032030001</v>
      </c>
      <c r="AZ117" s="252">
        <f t="shared" si="120"/>
        <v>269.50256819920003</v>
      </c>
      <c r="BA117" s="252">
        <f t="shared" si="120"/>
        <v>265.47143676119998</v>
      </c>
      <c r="BB117" s="252">
        <f t="shared" si="120"/>
        <v>268.82923252619997</v>
      </c>
      <c r="BC117" s="252">
        <f t="shared" si="120"/>
        <v>269.55972603359999</v>
      </c>
      <c r="BD117" s="252">
        <f t="shared" si="120"/>
        <v>270.30439469200002</v>
      </c>
      <c r="BE117" s="252">
        <f t="shared" si="120"/>
        <v>275.78504894079998</v>
      </c>
      <c r="BF117" s="252">
        <f t="shared" si="120"/>
        <v>270.18250327120001</v>
      </c>
      <c r="BG117" s="252">
        <f t="shared" si="120"/>
        <v>273.55706033590002</v>
      </c>
      <c r="BH117" s="252">
        <f t="shared" si="120"/>
        <v>275.59125941719998</v>
      </c>
      <c r="BI117" s="252">
        <f t="shared" si="120"/>
        <v>277.18566492849999</v>
      </c>
      <c r="BJ117" s="252">
        <f t="shared" si="120"/>
        <v>278.50727831220001</v>
      </c>
      <c r="BK117" s="252">
        <f t="shared" si="120"/>
        <v>279.65128030990002</v>
      </c>
      <c r="BL117" s="252">
        <f t="shared" si="120"/>
        <v>280.67414218179999</v>
      </c>
      <c r="BM117" s="252">
        <f t="shared" si="120"/>
        <v>281.60961866169998</v>
      </c>
      <c r="BN117" s="252">
        <f t="shared" ref="BN117:CB117" si="121">+BN172</f>
        <v>282.47813476260001</v>
      </c>
      <c r="BO117" s="252">
        <f t="shared" si="121"/>
        <v>283.29229486949998</v>
      </c>
      <c r="BP117" s="252">
        <f t="shared" si="121"/>
        <v>284.06011064069997</v>
      </c>
      <c r="BQ117" s="252">
        <f t="shared" si="121"/>
        <v>284.78689008340001</v>
      </c>
      <c r="BR117" s="252">
        <f t="shared" si="121"/>
        <v>285.47634196640001</v>
      </c>
      <c r="BS117" s="252">
        <f t="shared" si="121"/>
        <v>286.13122091539998</v>
      </c>
      <c r="BT117" s="252">
        <f t="shared" si="121"/>
        <v>286.75370398259997</v>
      </c>
      <c r="BU117" s="252">
        <f t="shared" si="121"/>
        <v>287.34561043740001</v>
      </c>
      <c r="BV117" s="252">
        <f t="shared" si="121"/>
        <v>287.9085301495</v>
      </c>
      <c r="BW117" s="252">
        <f t="shared" si="121"/>
        <v>288.44389874839999</v>
      </c>
      <c r="BX117" s="252">
        <f t="shared" si="121"/>
        <v>288.9530418324</v>
      </c>
      <c r="BY117" s="252">
        <f t="shared" si="121"/>
        <v>289.43720120210003</v>
      </c>
      <c r="BZ117" s="252">
        <f t="shared" si="121"/>
        <v>289.8975506626</v>
      </c>
      <c r="CA117" s="252">
        <f t="shared" si="121"/>
        <v>290.33520577749999</v>
      </c>
      <c r="CB117" s="252">
        <f t="shared" si="121"/>
        <v>290.75123011689999</v>
      </c>
      <c r="CC117" s="252">
        <f>+CC172</f>
        <v>291.1466394702</v>
      </c>
      <c r="CD117" s="252">
        <f>+CD172</f>
        <v>291.5224048764</v>
      </c>
    </row>
    <row r="118" spans="1:82" s="155" customFormat="1" ht="17.399999999999999" customHeight="1" x14ac:dyDescent="0.25">
      <c r="A118" s="231"/>
      <c r="B118" s="231"/>
      <c r="C118" s="231"/>
      <c r="D118" s="350"/>
      <c r="E118" s="350"/>
      <c r="F118" s="350"/>
      <c r="G118" s="350"/>
      <c r="H118" s="350"/>
      <c r="I118" s="231"/>
      <c r="J118" s="231"/>
      <c r="K118" s="231"/>
      <c r="L118" s="231"/>
      <c r="M118" s="231"/>
      <c r="N118" s="231"/>
      <c r="O118" s="231"/>
      <c r="P118" s="231"/>
      <c r="Q118" s="232"/>
      <c r="R118" s="335"/>
      <c r="S118" s="231"/>
      <c r="T118" s="231"/>
      <c r="U118" s="231"/>
      <c r="V118" s="231"/>
      <c r="W118" s="231"/>
      <c r="X118" s="231"/>
      <c r="Y118" s="231"/>
      <c r="Z118" s="231"/>
      <c r="AA118" s="231"/>
      <c r="AB118" s="231"/>
      <c r="AC118" s="231"/>
      <c r="AD118" s="231"/>
      <c r="AE118" s="231"/>
      <c r="AF118" s="231"/>
      <c r="AG118" s="231"/>
      <c r="AH118" s="231"/>
      <c r="AI118" s="231"/>
      <c r="AJ118" s="231"/>
      <c r="AK118" s="231"/>
      <c r="AL118" s="231"/>
      <c r="AM118" s="231"/>
      <c r="AN118" s="231"/>
      <c r="AO118" s="231"/>
      <c r="AP118" s="231"/>
      <c r="AQ118" s="231"/>
      <c r="AR118" s="231"/>
      <c r="AS118" s="231"/>
      <c r="AT118" s="231"/>
      <c r="AU118" s="231"/>
      <c r="AV118" s="231"/>
      <c r="AW118" s="231"/>
      <c r="AX118" s="231"/>
      <c r="AY118" s="231"/>
    </row>
    <row r="119" spans="1:82" s="254" customFormat="1" ht="17.399999999999999" customHeight="1" x14ac:dyDescent="0.25">
      <c r="A119" s="254" t="s">
        <v>478</v>
      </c>
      <c r="B119" s="255">
        <f>+B120</f>
        <v>334.9871986</v>
      </c>
      <c r="C119" s="254">
        <f t="shared" ref="C119:BN119" si="122">C99-((C114-$B$100))</f>
        <v>364.4450502276834</v>
      </c>
      <c r="D119" s="215">
        <f t="shared" si="122"/>
        <v>398.84673906694104</v>
      </c>
      <c r="E119" s="215">
        <f t="shared" si="122"/>
        <v>430.78600263956105</v>
      </c>
      <c r="F119" s="215">
        <f t="shared" si="122"/>
        <v>457.49959894278493</v>
      </c>
      <c r="G119" s="215">
        <f t="shared" si="122"/>
        <v>483.88496368061249</v>
      </c>
      <c r="H119" s="215">
        <f t="shared" si="122"/>
        <v>510.14905358019871</v>
      </c>
      <c r="I119" s="254">
        <f t="shared" si="122"/>
        <v>534.85393031267449</v>
      </c>
      <c r="J119" s="254">
        <f t="shared" si="122"/>
        <v>559.08822380990944</v>
      </c>
      <c r="K119" s="254">
        <f t="shared" si="122"/>
        <v>582.65658211628192</v>
      </c>
      <c r="L119" s="254">
        <f t="shared" si="122"/>
        <v>605.00414473158048</v>
      </c>
      <c r="M119" s="254">
        <f t="shared" si="122"/>
        <v>623.68604322608849</v>
      </c>
      <c r="N119" s="254">
        <f t="shared" si="122"/>
        <v>633.94642103709657</v>
      </c>
      <c r="O119" s="254">
        <f t="shared" si="122"/>
        <v>644.24222475661577</v>
      </c>
      <c r="P119" s="254">
        <f t="shared" si="122"/>
        <v>653.57180486618097</v>
      </c>
      <c r="Q119" s="248">
        <f t="shared" si="122"/>
        <v>661.86136598508449</v>
      </c>
      <c r="R119" s="252">
        <f t="shared" si="122"/>
        <v>669.23776379886044</v>
      </c>
      <c r="S119" s="254">
        <f t="shared" si="122"/>
        <v>672.19263801281579</v>
      </c>
      <c r="T119" s="254">
        <f t="shared" si="122"/>
        <v>679.25554047101525</v>
      </c>
      <c r="U119" s="254">
        <f t="shared" si="122"/>
        <v>685.19065437913639</v>
      </c>
      <c r="V119" s="254">
        <f t="shared" si="122"/>
        <v>690.88669364463578</v>
      </c>
      <c r="W119" s="254">
        <f t="shared" si="122"/>
        <v>696.14763999624904</v>
      </c>
      <c r="X119" s="254">
        <f t="shared" si="122"/>
        <v>701.01485028350862</v>
      </c>
      <c r="Y119" s="254">
        <f t="shared" si="122"/>
        <v>712.54538336479618</v>
      </c>
      <c r="Z119" s="254">
        <f t="shared" si="122"/>
        <v>722.68098679352352</v>
      </c>
      <c r="AA119" s="254">
        <f t="shared" si="122"/>
        <v>726.31680780183228</v>
      </c>
      <c r="AB119" s="254">
        <f t="shared" si="122"/>
        <v>723.10403460033285</v>
      </c>
      <c r="AC119" s="254">
        <f t="shared" si="122"/>
        <v>718.38757025467783</v>
      </c>
      <c r="AD119" s="254">
        <f t="shared" si="122"/>
        <v>712.38686423241131</v>
      </c>
      <c r="AE119" s="254">
        <f t="shared" si="122"/>
        <v>705.13812812996696</v>
      </c>
      <c r="AF119" s="254">
        <f t="shared" si="122"/>
        <v>696.63663779351316</v>
      </c>
      <c r="AG119" s="254">
        <f t="shared" si="122"/>
        <v>686.85017285508377</v>
      </c>
      <c r="AH119" s="254">
        <f t="shared" si="122"/>
        <v>675.73222366494645</v>
      </c>
      <c r="AI119" s="254">
        <f t="shared" si="122"/>
        <v>663.22656818578946</v>
      </c>
      <c r="AJ119" s="254">
        <f t="shared" si="122"/>
        <v>649.26863200498542</v>
      </c>
      <c r="AK119" s="254">
        <f t="shared" si="122"/>
        <v>633.78566716405362</v>
      </c>
      <c r="AL119" s="254">
        <f t="shared" si="122"/>
        <v>616.84356392580446</v>
      </c>
      <c r="AM119" s="254">
        <f t="shared" si="122"/>
        <v>580.36490838910845</v>
      </c>
      <c r="AN119" s="254">
        <f t="shared" si="122"/>
        <v>566.29029745013486</v>
      </c>
      <c r="AO119" s="254">
        <f t="shared" si="122"/>
        <v>552.60095988432045</v>
      </c>
      <c r="AP119" s="254">
        <f t="shared" si="122"/>
        <v>538.72549746585116</v>
      </c>
      <c r="AQ119" s="254">
        <f t="shared" si="122"/>
        <v>524.4647995035325</v>
      </c>
      <c r="AR119" s="254">
        <f t="shared" si="122"/>
        <v>509.69742597471054</v>
      </c>
      <c r="AS119" s="254">
        <f t="shared" si="122"/>
        <v>494.3201756521122</v>
      </c>
      <c r="AT119" s="254">
        <f t="shared" si="122"/>
        <v>478.23611081719696</v>
      </c>
      <c r="AU119" s="254">
        <f t="shared" si="122"/>
        <v>461.35170337141813</v>
      </c>
      <c r="AV119" s="254">
        <f t="shared" si="122"/>
        <v>443.57569994469884</v>
      </c>
      <c r="AW119" s="254">
        <f t="shared" si="122"/>
        <v>424.81834585970961</v>
      </c>
      <c r="AX119" s="254">
        <f t="shared" si="122"/>
        <v>404.99072101792234</v>
      </c>
      <c r="AY119" s="254">
        <f t="shared" si="122"/>
        <v>384.00413112146737</v>
      </c>
      <c r="AZ119" s="254">
        <f t="shared" si="122"/>
        <v>361.76952546752335</v>
      </c>
      <c r="BA119" s="254">
        <f t="shared" si="122"/>
        <v>331.9210136896624</v>
      </c>
      <c r="BB119" s="254">
        <f t="shared" si="122"/>
        <v>292.37945018813389</v>
      </c>
      <c r="BC119" s="254">
        <f t="shared" si="122"/>
        <v>280.21137943376675</v>
      </c>
      <c r="BD119" s="254">
        <f t="shared" si="122"/>
        <v>266.34283188798952</v>
      </c>
      <c r="BE119" s="254">
        <f t="shared" si="122"/>
        <v>244.1447326095369</v>
      </c>
      <c r="BF119" s="254">
        <f t="shared" si="122"/>
        <v>261.87984839053763</v>
      </c>
      <c r="BG119" s="254">
        <f t="shared" si="122"/>
        <v>232.59282166815692</v>
      </c>
      <c r="BH119" s="254">
        <f t="shared" si="122"/>
        <v>228.08260693647648</v>
      </c>
      <c r="BI119" s="254">
        <f t="shared" si="122"/>
        <v>224.54947303678668</v>
      </c>
      <c r="BJ119" s="254">
        <f t="shared" si="122"/>
        <v>221.64747999222342</v>
      </c>
      <c r="BK119" s="254">
        <f t="shared" si="122"/>
        <v>219.17622985184366</v>
      </c>
      <c r="BL119" s="254">
        <f t="shared" si="122"/>
        <v>217.00606760381581</v>
      </c>
      <c r="BM119" s="254">
        <f t="shared" si="122"/>
        <v>215.05250853970628</v>
      </c>
      <c r="BN119" s="254">
        <f t="shared" si="122"/>
        <v>213.26019191689167</v>
      </c>
      <c r="BO119" s="254">
        <f t="shared" ref="BO119:CB119" si="123">BO99-((BO114-$B$100))</f>
        <v>211.59256757831778</v>
      </c>
      <c r="BP119" s="254">
        <f t="shared" si="123"/>
        <v>210.02525914008058</v>
      </c>
      <c r="BQ119" s="254">
        <f t="shared" si="123"/>
        <v>208.54178422167965</v>
      </c>
      <c r="BR119" s="254">
        <f t="shared" si="123"/>
        <v>207.13078950494045</v>
      </c>
      <c r="BS119" s="254">
        <f t="shared" si="123"/>
        <v>205.78426220784169</v>
      </c>
      <c r="BT119" s="254">
        <f t="shared" si="123"/>
        <v>204.49637230758546</v>
      </c>
      <c r="BU119" s="254">
        <f t="shared" si="123"/>
        <v>203.26272276478423</v>
      </c>
      <c r="BV119" s="254">
        <f t="shared" si="123"/>
        <v>202.07986384098419</v>
      </c>
      <c r="BW119" s="254">
        <f t="shared" si="123"/>
        <v>200.94497839495133</v>
      </c>
      <c r="BX119" s="254">
        <f t="shared" si="123"/>
        <v>199.8556778625161</v>
      </c>
      <c r="BY119" s="254">
        <f t="shared" si="123"/>
        <v>198.80986986708987</v>
      </c>
      <c r="BZ119" s="254">
        <f t="shared" si="123"/>
        <v>197.80567216907716</v>
      </c>
      <c r="CA119" s="254">
        <f t="shared" si="123"/>
        <v>196.84135657976216</v>
      </c>
      <c r="CB119" s="254">
        <f t="shared" si="123"/>
        <v>195.91531224340824</v>
      </c>
      <c r="CC119" s="254">
        <f>CC99-((CC114-$B$100))</f>
        <v>195.02602143423789</v>
      </c>
      <c r="CD119" s="254">
        <f>CD99-((CD114-$B$100))</f>
        <v>194.17204343842363</v>
      </c>
    </row>
    <row r="120" spans="1:82" s="252" customFormat="1" ht="17.399999999999999" customHeight="1" x14ac:dyDescent="0.25">
      <c r="A120" s="252" t="s">
        <v>479</v>
      </c>
      <c r="B120" s="256">
        <f t="shared" ref="B120:AG120" si="124">+B217</f>
        <v>334.9871986</v>
      </c>
      <c r="C120" s="256">
        <f t="shared" si="124"/>
        <v>364.40550500839998</v>
      </c>
      <c r="D120" s="356">
        <f t="shared" si="124"/>
        <v>398.87492401200001</v>
      </c>
      <c r="E120" s="356">
        <f t="shared" si="124"/>
        <v>430.88823238579999</v>
      </c>
      <c r="F120" s="356">
        <f t="shared" si="124"/>
        <v>457.69022571239998</v>
      </c>
      <c r="G120" s="356">
        <f t="shared" si="124"/>
        <v>484.05593216950001</v>
      </c>
      <c r="H120" s="356">
        <f t="shared" si="124"/>
        <v>510.24427183910001</v>
      </c>
      <c r="I120" s="256">
        <f t="shared" si="124"/>
        <v>534.87548886139996</v>
      </c>
      <c r="J120" s="256">
        <f t="shared" si="124"/>
        <v>559.01498226460001</v>
      </c>
      <c r="K120" s="256">
        <f t="shared" si="124"/>
        <v>582.49510841040001</v>
      </c>
      <c r="L120" s="256">
        <f t="shared" si="124"/>
        <v>604.77258414029995</v>
      </c>
      <c r="M120" s="256">
        <f t="shared" si="124"/>
        <v>623.42420406669999</v>
      </c>
      <c r="N120" s="256">
        <f t="shared" si="124"/>
        <v>633.70847544720004</v>
      </c>
      <c r="O120" s="256">
        <f t="shared" si="124"/>
        <v>643.97622449660003</v>
      </c>
      <c r="P120" s="256">
        <f t="shared" si="124"/>
        <v>653.25979475270003</v>
      </c>
      <c r="Q120" s="257">
        <f t="shared" si="124"/>
        <v>661.49621383639999</v>
      </c>
      <c r="R120" s="256">
        <f t="shared" si="124"/>
        <v>668.81706978830005</v>
      </c>
      <c r="S120" s="256">
        <f t="shared" si="124"/>
        <v>671.74232662520001</v>
      </c>
      <c r="T120" s="256">
        <f t="shared" si="124"/>
        <v>678.73594662079995</v>
      </c>
      <c r="U120" s="256">
        <f t="shared" si="124"/>
        <v>684.60778381809996</v>
      </c>
      <c r="V120" s="256">
        <f t="shared" si="124"/>
        <v>690.24047361589999</v>
      </c>
      <c r="W120" s="256">
        <f t="shared" si="124"/>
        <v>695.44016129279998</v>
      </c>
      <c r="X120" s="256">
        <f t="shared" si="124"/>
        <v>700.24843835640002</v>
      </c>
      <c r="Y120" s="256">
        <f t="shared" si="124"/>
        <v>711.72395069070001</v>
      </c>
      <c r="Z120" s="256">
        <f t="shared" si="124"/>
        <v>721.8641644201</v>
      </c>
      <c r="AA120" s="256">
        <f t="shared" si="124"/>
        <v>725.5385572568</v>
      </c>
      <c r="AB120" s="256">
        <f t="shared" si="124"/>
        <v>722.36754814280005</v>
      </c>
      <c r="AC120" s="256">
        <f t="shared" si="124"/>
        <v>717.71099105919996</v>
      </c>
      <c r="AD120" s="256">
        <f t="shared" si="124"/>
        <v>711.78353386200001</v>
      </c>
      <c r="AE120" s="256">
        <f t="shared" si="124"/>
        <v>704.61941696060001</v>
      </c>
      <c r="AF120" s="256">
        <f t="shared" si="124"/>
        <v>696.2120727683</v>
      </c>
      <c r="AG120" s="256">
        <f t="shared" si="124"/>
        <v>686.52600040159996</v>
      </c>
      <c r="AH120" s="256">
        <f t="shared" ref="AH120:BM120" si="125">+AH217</f>
        <v>675.50945249879999</v>
      </c>
      <c r="AI120" s="256">
        <f t="shared" si="125"/>
        <v>663.09870913919997</v>
      </c>
      <c r="AJ120" s="256">
        <f t="shared" si="125"/>
        <v>649.21909287599999</v>
      </c>
      <c r="AK120" s="256">
        <f t="shared" si="125"/>
        <v>633.78467384620001</v>
      </c>
      <c r="AL120" s="256">
        <f t="shared" si="125"/>
        <v>616.69735758779996</v>
      </c>
      <c r="AM120" s="256">
        <f t="shared" si="125"/>
        <v>579.84039026740004</v>
      </c>
      <c r="AN120" s="256">
        <f t="shared" si="125"/>
        <v>565.78819255259998</v>
      </c>
      <c r="AO120" s="256">
        <f t="shared" si="125"/>
        <v>552.00574228599999</v>
      </c>
      <c r="AP120" s="256">
        <f t="shared" si="125"/>
        <v>537.97767278740002</v>
      </c>
      <c r="AQ120" s="256">
        <f t="shared" si="125"/>
        <v>523.5204756631</v>
      </c>
      <c r="AR120" s="256">
        <f t="shared" si="125"/>
        <v>508.5161703613</v>
      </c>
      <c r="AS120" s="256">
        <f t="shared" si="125"/>
        <v>492.8599429194</v>
      </c>
      <c r="AT120" s="256">
        <f t="shared" si="125"/>
        <v>476.4500780971</v>
      </c>
      <c r="AU120" s="256">
        <f t="shared" si="125"/>
        <v>459.18576165079998</v>
      </c>
      <c r="AV120" s="256">
        <f t="shared" si="125"/>
        <v>440.96630496130001</v>
      </c>
      <c r="AW120" s="256">
        <f t="shared" si="125"/>
        <v>421.69067952059999</v>
      </c>
      <c r="AX120" s="256">
        <f t="shared" si="125"/>
        <v>401.25718140589998</v>
      </c>
      <c r="AY120" s="256">
        <f t="shared" si="125"/>
        <v>379.5631685088</v>
      </c>
      <c r="AZ120" s="256">
        <f t="shared" si="125"/>
        <v>356.5047821256</v>
      </c>
      <c r="BA120" s="256">
        <f t="shared" si="125"/>
        <v>325.81533537050001</v>
      </c>
      <c r="BB120" s="256">
        <f t="shared" si="125"/>
        <v>285.96650279189998</v>
      </c>
      <c r="BC120" s="256">
        <f t="shared" si="125"/>
        <v>273.94416757980002</v>
      </c>
      <c r="BD120" s="256">
        <f t="shared" si="125"/>
        <v>260.22175691960001</v>
      </c>
      <c r="BE120" s="256">
        <f t="shared" si="125"/>
        <v>238.49132684840001</v>
      </c>
      <c r="BF120" s="256">
        <f t="shared" si="125"/>
        <v>256.229631729</v>
      </c>
      <c r="BG120" s="256">
        <f t="shared" si="125"/>
        <v>227.00983189999999</v>
      </c>
      <c r="BH120" s="256">
        <f t="shared" si="125"/>
        <v>222.67698785690001</v>
      </c>
      <c r="BI120" s="256">
        <f t="shared" si="125"/>
        <v>219.2809041175</v>
      </c>
      <c r="BJ120" s="256">
        <f t="shared" si="125"/>
        <v>216.46586761040001</v>
      </c>
      <c r="BK120" s="256">
        <f t="shared" si="125"/>
        <v>214.02914335529999</v>
      </c>
      <c r="BL120" s="256">
        <f t="shared" si="125"/>
        <v>211.85044756810001</v>
      </c>
      <c r="BM120" s="256">
        <f t="shared" si="125"/>
        <v>209.85788266610001</v>
      </c>
      <c r="BN120" s="256">
        <f t="shared" ref="BN120:CB120" si="126">+BN217</f>
        <v>208.00794337120001</v>
      </c>
      <c r="BO120" s="256">
        <f t="shared" si="126"/>
        <v>206.2737823434</v>
      </c>
      <c r="BP120" s="256">
        <f t="shared" si="126"/>
        <v>204.63833475070001</v>
      </c>
      <c r="BQ120" s="256">
        <f t="shared" si="126"/>
        <v>203.0902945377</v>
      </c>
      <c r="BR120" s="256">
        <f t="shared" si="126"/>
        <v>201.62176202730001</v>
      </c>
      <c r="BS120" s="256">
        <f t="shared" si="126"/>
        <v>200.22686986560001</v>
      </c>
      <c r="BT120" s="256">
        <f t="shared" si="126"/>
        <v>198.9009809325</v>
      </c>
      <c r="BU120" s="256">
        <f t="shared" si="126"/>
        <v>197.6402201839</v>
      </c>
      <c r="BV120" s="256">
        <f t="shared" si="126"/>
        <v>196.44120119710001</v>
      </c>
      <c r="BW120" s="256">
        <f t="shared" si="126"/>
        <v>195.3008660813</v>
      </c>
      <c r="BX120" s="256">
        <f t="shared" si="126"/>
        <v>194.21639131250001</v>
      </c>
      <c r="BY120" s="256">
        <f t="shared" si="126"/>
        <v>193.1851318551</v>
      </c>
      <c r="BZ120" s="256">
        <f t="shared" si="126"/>
        <v>192.20458750419999</v>
      </c>
      <c r="CA120" s="256">
        <f t="shared" si="126"/>
        <v>191.27238210940001</v>
      </c>
      <c r="CB120" s="256">
        <f t="shared" si="126"/>
        <v>190.3862502664</v>
      </c>
      <c r="CC120" s="256">
        <f>+CC217</f>
        <v>189.544028344</v>
      </c>
      <c r="CD120" s="256">
        <f>+CD217</f>
        <v>188.74364802860001</v>
      </c>
    </row>
    <row r="121" spans="1:82" s="236" customFormat="1" ht="17.399999999999999" customHeight="1" x14ac:dyDescent="0.25">
      <c r="C121" s="232"/>
      <c r="D121" s="350"/>
      <c r="E121" s="350"/>
      <c r="F121" s="350"/>
      <c r="G121" s="350"/>
      <c r="H121" s="350"/>
      <c r="I121" s="232"/>
      <c r="J121" s="232"/>
      <c r="K121" s="232"/>
      <c r="Q121" s="232"/>
      <c r="R121" s="252"/>
    </row>
    <row r="122" spans="1:82" s="254" customFormat="1" ht="17.399999999999999" customHeight="1" x14ac:dyDescent="0.25">
      <c r="A122" s="254" t="s">
        <v>730</v>
      </c>
      <c r="B122" s="254">
        <f>+B123</f>
        <v>43.959136523399998</v>
      </c>
      <c r="C122" s="254">
        <f>Parameters!$B$114+Parameters!$B$116*B119+Parameters!$B$115*B138</f>
        <v>44.744649935168596</v>
      </c>
      <c r="D122" s="215">
        <f>Parameters!$B$114+Parameters!$B$116*C119+Parameters!$B$115*C138</f>
        <v>46.161188734166188</v>
      </c>
      <c r="E122" s="215">
        <f>Parameters!$B$114+Parameters!$B$116*D119+Parameters!$B$115*D138</f>
        <v>47.319628599311251</v>
      </c>
      <c r="F122" s="215">
        <f>Parameters!$B$114+Parameters!$B$116*E119+Parameters!$B$115*E138</f>
        <v>48.279022171317322</v>
      </c>
      <c r="G122" s="215">
        <f>Parameters!$B$114+Parameters!$B$116*F119+Parameters!$B$115*F138</f>
        <v>49.091283930177084</v>
      </c>
      <c r="H122" s="215">
        <f>Parameters!$B$114+Parameters!$B$116*G119+Parameters!$B$115*G138</f>
        <v>49.850397286923169</v>
      </c>
      <c r="I122" s="254">
        <f>Parameters!$B$114+Parameters!$B$116*H119+Parameters!$B$115*H138</f>
        <v>50.557992861389152</v>
      </c>
      <c r="J122" s="254">
        <f>Parameters!$B$114+Parameters!$B$116*I119+Parameters!$B$115*I138</f>
        <v>51.196029085475011</v>
      </c>
      <c r="K122" s="254">
        <f>Parameters!$B$114+Parameters!$B$116*J119+Parameters!$B$115*J138</f>
        <v>51.771150318396032</v>
      </c>
      <c r="L122" s="254">
        <f>Parameters!$B$114+Parameters!$B$116*K119+Parameters!$B$115*K138</f>
        <v>52.266739009817691</v>
      </c>
      <c r="M122" s="254">
        <f>Parameters!$B$114+Parameters!$B$116*L119+Parameters!$B$115*L138</f>
        <v>52.660702715281758</v>
      </c>
      <c r="N122" s="254">
        <f>Parameters!$B$114+Parameters!$B$116*M119+Parameters!$B$115*M138</f>
        <v>52.925832922823595</v>
      </c>
      <c r="O122" s="254">
        <f>Parameters!$B$114+Parameters!$B$116*N119+Parameters!$B$115*N138</f>
        <v>53.062201444599353</v>
      </c>
      <c r="P122" s="254">
        <f>Parameters!$B$114+Parameters!$B$116*O119+Parameters!$B$115*O138</f>
        <v>53.19871423515626</v>
      </c>
      <c r="Q122" s="254">
        <f>Parameters!$B$114+Parameters!$B$116*P119+Parameters!$B$115*P138</f>
        <v>53.322099296776067</v>
      </c>
      <c r="R122" s="252">
        <f>Parameters!$B$114+Parameters!$B$116*Q119+Parameters!$B$115*Q138</f>
        <v>53.43149358129422</v>
      </c>
      <c r="S122" s="254">
        <f>Parameters!$B$114+Parameters!$B$116*R119+Parameters!$B$115*R138</f>
        <v>53.528663934872952</v>
      </c>
      <c r="T122" s="254">
        <f>Parameters!$B$114+Parameters!$B$116*S119+Parameters!$B$115*S138</f>
        <v>53.567312789919214</v>
      </c>
      <c r="U122" s="254">
        <f>Parameters!$B$114+Parameters!$B$116*T119+Parameters!$B$115*T138</f>
        <v>53.660214402575562</v>
      </c>
      <c r="V122" s="254">
        <f>Parameters!$B$114+Parameters!$B$116*U119+Parameters!$B$115*U138</f>
        <v>53.738074433182405</v>
      </c>
      <c r="W122" s="254">
        <f>Parameters!$B$114+Parameters!$B$116*V119+Parameters!$B$115*V138</f>
        <v>53.812728619505656</v>
      </c>
      <c r="X122" s="254">
        <f>Parameters!$B$114+Parameters!$B$116*W119+Parameters!$B$115*W138</f>
        <v>53.881601366323004</v>
      </c>
      <c r="Y122" s="254">
        <f>Parameters!$B$114+Parameters!$B$116*X119+Parameters!$B$115*X138</f>
        <v>53.945254000706861</v>
      </c>
      <c r="Z122" s="254">
        <f>Parameters!$B$114+Parameters!$B$116*Y119+Parameters!$B$115*Y138</f>
        <v>54.023500217355874</v>
      </c>
      <c r="AA122" s="254">
        <f>Parameters!$B$114+Parameters!$B$116*Z119+Parameters!$B$115*Z138</f>
        <v>53.973977410935802</v>
      </c>
      <c r="AB122" s="254">
        <f>Parameters!$B$114+Parameters!$B$116*AA119+Parameters!$B$115*AA138</f>
        <v>53.757299181067097</v>
      </c>
      <c r="AC122" s="254">
        <f>Parameters!$B$114+Parameters!$B$116*AB119+Parameters!$B$115*AB138</f>
        <v>53.426092761058314</v>
      </c>
      <c r="AD122" s="254">
        <f>Parameters!$B$114+Parameters!$B$116*AC119+Parameters!$B$115*AC138</f>
        <v>53.067150954471529</v>
      </c>
      <c r="AE122" s="254">
        <f>Parameters!$B$114+Parameters!$B$116*AD119+Parameters!$B$115*AD138</f>
        <v>52.683749459231329</v>
      </c>
      <c r="AF122" s="254">
        <f>Parameters!$B$114+Parameters!$B$116*AE119+Parameters!$B$115*AE138</f>
        <v>52.274127629249307</v>
      </c>
      <c r="AG122" s="254">
        <f>Parameters!$B$114+Parameters!$B$116*AF119+Parameters!$B$115*AF138</f>
        <v>51.835877872794377</v>
      </c>
      <c r="AH122" s="254">
        <f>Parameters!$B$114+Parameters!$B$116*AG119+Parameters!$B$115*AG138</f>
        <v>51.366466215643101</v>
      </c>
      <c r="AI122" s="254">
        <f>Parameters!$B$114+Parameters!$B$116*AH119+Parameters!$B$115*AH138</f>
        <v>50.863353258788521</v>
      </c>
      <c r="AJ122" s="254">
        <f>Parameters!$B$114+Parameters!$B$116*AI119+Parameters!$B$115*AI138</f>
        <v>50.323977725598041</v>
      </c>
      <c r="AK122" s="254">
        <f>Parameters!$B$114+Parameters!$B$116*AJ119+Parameters!$B$115*AJ138</f>
        <v>49.74572864607665</v>
      </c>
      <c r="AL122" s="254">
        <f>Parameters!$B$114+Parameters!$B$116*AK119+Parameters!$B$115*AK138</f>
        <v>49.25960983258021</v>
      </c>
      <c r="AM122" s="254">
        <f>Parameters!$B$114+Parameters!$B$116*AL119+Parameters!$B$115*AL138</f>
        <v>48.64507359730176</v>
      </c>
      <c r="AN122" s="254">
        <f>Parameters!$B$114+Parameters!$B$116*AM119+Parameters!$B$115*AM138</f>
        <v>47.978122897323274</v>
      </c>
      <c r="AO122" s="254">
        <f>Parameters!$B$114+Parameters!$B$116*AN119+Parameters!$B$115*AN138</f>
        <v>47.623494616987287</v>
      </c>
      <c r="AP122" s="254">
        <f>Parameters!$B$114+Parameters!$B$116*AO119+Parameters!$B$115*AO138</f>
        <v>47.253395219305368</v>
      </c>
      <c r="AQ122" s="254">
        <f>Parameters!$B$114+Parameters!$B$116*AP119+Parameters!$B$115*AP138</f>
        <v>46.856857366376218</v>
      </c>
      <c r="AR122" s="254">
        <f>Parameters!$B$114+Parameters!$B$116*AQ119+Parameters!$B$115*AQ138</f>
        <v>46.431913082922065</v>
      </c>
      <c r="AS122" s="254">
        <f>Parameters!$B$114+Parameters!$B$116*AR119+Parameters!$B$115*AR138</f>
        <v>45.977661599576528</v>
      </c>
      <c r="AT122" s="254">
        <f>Parameters!$B$114+Parameters!$B$116*AS119+Parameters!$B$115*AS138</f>
        <v>45.493145166143989</v>
      </c>
      <c r="AU122" s="254">
        <f>Parameters!$B$114+Parameters!$B$116*AT119+Parameters!$B$115*AT138</f>
        <v>44.977268089683953</v>
      </c>
      <c r="AV122" s="254">
        <f>Parameters!$B$114+Parameters!$B$116*AU119+Parameters!$B$115*AU138</f>
        <v>44.428826710668503</v>
      </c>
      <c r="AW122" s="254">
        <f>Parameters!$B$114+Parameters!$B$116*AV119+Parameters!$B$115*AV138</f>
        <v>43.846533256951815</v>
      </c>
      <c r="AX122" s="254">
        <f>Parameters!$B$114+Parameters!$B$116*AW119+Parameters!$B$115*AW138</f>
        <v>43.22903014379964</v>
      </c>
      <c r="AY122" s="254">
        <f>Parameters!$B$114+Parameters!$B$116*AX119+Parameters!$B$115*AX138</f>
        <v>42.57489987408789</v>
      </c>
      <c r="AZ122" s="254">
        <f>Parameters!$B$114+Parameters!$B$116*AY119+Parameters!$B$115*AY138</f>
        <v>41.882673600630575</v>
      </c>
      <c r="BA122" s="254">
        <f>Parameters!$B$114+Parameters!$B$116*AZ119+Parameters!$B$115*AZ138</f>
        <v>41.150840039315874</v>
      </c>
      <c r="BB122" s="254">
        <f>Parameters!$B$114+Parameters!$B$116*BA119+Parameters!$B$115*BA138</f>
        <v>40.411913757269581</v>
      </c>
      <c r="BC122" s="254">
        <f>Parameters!$B$114+Parameters!$B$116*BB119+Parameters!$B$115*BB138</f>
        <v>39.870622008722037</v>
      </c>
      <c r="BD122" s="254">
        <f>Parameters!$B$114+Parameters!$B$116*BC119+Parameters!$B$115*BC138</f>
        <v>39.6960595225422</v>
      </c>
      <c r="BE122" s="254">
        <f>Parameters!$B$114+Parameters!$B$116*BD119+Parameters!$B$115*BD138</f>
        <v>39.501497726385743</v>
      </c>
      <c r="BF122" s="254">
        <f>Parameters!$B$114+Parameters!$B$116*BE119+Parameters!$B$115*BE138</f>
        <v>39.386118205588588</v>
      </c>
      <c r="BG122" s="254">
        <f>Parameters!$B$114+Parameters!$B$116*BF119+Parameters!$B$115*BF138</f>
        <v>39.425780340138168</v>
      </c>
      <c r="BH122" s="254">
        <f>Parameters!$B$114+Parameters!$B$116*BG119+Parameters!$B$115*BG138</f>
        <v>39.075444953511827</v>
      </c>
      <c r="BI122" s="254">
        <f>Parameters!$B$114+Parameters!$B$116*BH119+Parameters!$B$115*BH138</f>
        <v>39.075210967156195</v>
      </c>
      <c r="BJ122" s="254">
        <f>Parameters!$B$114+Parameters!$B$116*BI119+Parameters!$B$115*BI138</f>
        <v>39.077928300164352</v>
      </c>
      <c r="BK122" s="254">
        <f>Parameters!$B$114+Parameters!$B$116*BJ119+Parameters!$B$115*BJ138</f>
        <v>39.076120156252784</v>
      </c>
      <c r="BL122" s="254">
        <f>Parameters!$B$114+Parameters!$B$116*BK119+Parameters!$B$115*BK138</f>
        <v>39.069780722248041</v>
      </c>
      <c r="BM122" s="254">
        <f>Parameters!$B$114+Parameters!$B$116*BL119+Parameters!$B$115*BL138</f>
        <v>39.060196129368677</v>
      </c>
      <c r="BN122" s="254">
        <f>Parameters!$B$114+Parameters!$B$116*BM119+Parameters!$B$115*BM138</f>
        <v>39.048557197284893</v>
      </c>
      <c r="BO122" s="254">
        <f>Parameters!$B$114+Parameters!$B$116*BN119+Parameters!$B$115*BN138</f>
        <v>39.035728972844751</v>
      </c>
      <c r="BP122" s="254">
        <f>Parameters!$B$114+Parameters!$B$116*BO119+Parameters!$B$115*BO138</f>
        <v>39.022291883451437</v>
      </c>
      <c r="BQ122" s="254">
        <f>Parameters!$B$114+Parameters!$B$116*BP119+Parameters!$B$115*BP138</f>
        <v>39.008622331119703</v>
      </c>
      <c r="BR122" s="254">
        <f>Parameters!$B$114+Parameters!$B$116*BQ119+Parameters!$B$115*BQ138</f>
        <v>38.994959792404288</v>
      </c>
      <c r="BS122" s="254">
        <f>Parameters!$B$114+Parameters!$B$116*BR119+Parameters!$B$115*BR138</f>
        <v>38.981454207432755</v>
      </c>
      <c r="BT122" s="254">
        <f>Parameters!$B$114+Parameters!$B$116*BS119+Parameters!$B$115*BS138</f>
        <v>38.968197609767401</v>
      </c>
      <c r="BU122" s="254">
        <f>Parameters!$B$114+Parameters!$B$116*BT119+Parameters!$B$115*BT138</f>
        <v>38.955244776631453</v>
      </c>
      <c r="BV122" s="254">
        <f>Parameters!$B$114+Parameters!$B$116*BU119+Parameters!$B$115*BU138</f>
        <v>38.9426265916711</v>
      </c>
      <c r="BW122" s="254">
        <f>Parameters!$B$114+Parameters!$B$116*BV119+Parameters!$B$115*BV138</f>
        <v>38.930358661586155</v>
      </c>
      <c r="BX122" s="254">
        <f>Parameters!$B$114+Parameters!$B$116*BW119+Parameters!$B$115*BW138</f>
        <v>38.918446864772726</v>
      </c>
      <c r="BY122" s="254">
        <f>Parameters!$B$114+Parameters!$B$116*BX119+Parameters!$B$115*BX138</f>
        <v>38.906890922419848</v>
      </c>
      <c r="BZ122" s="254">
        <f>Parameters!$B$114+Parameters!$B$116*BY119+Parameters!$B$115*BY138</f>
        <v>38.895686696222015</v>
      </c>
      <c r="CA122" s="254">
        <f>Parameters!$B$114+Parameters!$B$116*BZ119+Parameters!$B$115*BZ138</f>
        <v>38.884827666386258</v>
      </c>
      <c r="CB122" s="254">
        <f>Parameters!$B$114+Parameters!$B$116*CA119+Parameters!$B$115*CA138</f>
        <v>38.874305882003334</v>
      </c>
      <c r="CC122" s="254">
        <f>Parameters!$B$114+Parameters!$B$116*CB119+Parameters!$B$115*CB138</f>
        <v>38.864112571766334</v>
      </c>
      <c r="CD122" s="254">
        <f>Parameters!$B$114+Parameters!$B$116*CC119+Parameters!$B$115*CC138</f>
        <v>38.854238536016268</v>
      </c>
    </row>
    <row r="123" spans="1:82" s="251" customFormat="1" ht="17.399999999999999" customHeight="1" x14ac:dyDescent="0.25">
      <c r="A123" s="251" t="s">
        <v>403</v>
      </c>
      <c r="B123" s="251">
        <f t="shared" ref="B123:AG123" si="127">+B216</f>
        <v>43.959136523399998</v>
      </c>
      <c r="C123" s="251">
        <f t="shared" si="127"/>
        <v>45.257710967100003</v>
      </c>
      <c r="D123" s="258">
        <f t="shared" si="127"/>
        <v>46.417921488899999</v>
      </c>
      <c r="E123" s="258">
        <f t="shared" si="127"/>
        <v>47.4112498864</v>
      </c>
      <c r="F123" s="258">
        <f t="shared" si="127"/>
        <v>48.249366718300003</v>
      </c>
      <c r="G123" s="258">
        <f t="shared" si="127"/>
        <v>49.044784111200002</v>
      </c>
      <c r="H123" s="258">
        <f t="shared" si="127"/>
        <v>49.801475300500002</v>
      </c>
      <c r="I123" s="251">
        <f t="shared" si="127"/>
        <v>50.4935219069</v>
      </c>
      <c r="J123" s="251">
        <f t="shared" si="127"/>
        <v>51.135537682900001</v>
      </c>
      <c r="K123" s="251">
        <f t="shared" si="127"/>
        <v>51.714074381000003</v>
      </c>
      <c r="L123" s="251">
        <f t="shared" si="127"/>
        <v>52.2080561784</v>
      </c>
      <c r="M123" s="251">
        <f t="shared" si="127"/>
        <v>52.575059877299999</v>
      </c>
      <c r="N123" s="251">
        <f t="shared" si="127"/>
        <v>52.770461033499998</v>
      </c>
      <c r="O123" s="251">
        <f t="shared" si="127"/>
        <v>52.965548265400002</v>
      </c>
      <c r="P123" s="251">
        <f t="shared" si="127"/>
        <v>53.141936100300001</v>
      </c>
      <c r="Q123" s="251">
        <f t="shared" si="127"/>
        <v>53.298428062900001</v>
      </c>
      <c r="R123" s="252">
        <f t="shared" si="127"/>
        <v>53.437524326000002</v>
      </c>
      <c r="S123" s="251">
        <f t="shared" si="127"/>
        <v>53.493104205900003</v>
      </c>
      <c r="T123" s="251">
        <f t="shared" si="127"/>
        <v>53.6259829858</v>
      </c>
      <c r="U123" s="251">
        <f t="shared" si="127"/>
        <v>53.737547892499997</v>
      </c>
      <c r="V123" s="251">
        <f t="shared" si="127"/>
        <v>53.844568998699998</v>
      </c>
      <c r="W123" s="251">
        <f t="shared" si="127"/>
        <v>53.9433630646</v>
      </c>
      <c r="X123" s="251">
        <f t="shared" si="127"/>
        <v>54.034720328799999</v>
      </c>
      <c r="Y123" s="251">
        <f t="shared" si="127"/>
        <v>54.199425381099999</v>
      </c>
      <c r="Z123" s="251">
        <f t="shared" si="127"/>
        <v>54.259587761699997</v>
      </c>
      <c r="AA123" s="251">
        <f t="shared" si="127"/>
        <v>54.138288018799997</v>
      </c>
      <c r="AB123" s="251">
        <f t="shared" si="127"/>
        <v>53.869826477799997</v>
      </c>
      <c r="AC123" s="251">
        <f t="shared" si="127"/>
        <v>53.567343292499999</v>
      </c>
      <c r="AD123" s="251">
        <f t="shared" si="127"/>
        <v>53.235188356499997</v>
      </c>
      <c r="AE123" s="251">
        <f t="shared" si="127"/>
        <v>52.872406398300001</v>
      </c>
      <c r="AF123" s="251">
        <f t="shared" si="127"/>
        <v>52.477191220100003</v>
      </c>
      <c r="AG123" s="251">
        <f t="shared" si="127"/>
        <v>52.047372169600003</v>
      </c>
      <c r="AH123" s="251">
        <f t="shared" ref="AH123:BM123" si="128">+AH216</f>
        <v>51.580626704300002</v>
      </c>
      <c r="AI123" s="251">
        <f t="shared" si="128"/>
        <v>51.074514840100001</v>
      </c>
      <c r="AJ123" s="251">
        <f t="shared" si="128"/>
        <v>50.526475274100001</v>
      </c>
      <c r="AK123" s="251">
        <f t="shared" si="128"/>
        <v>49.9338193229</v>
      </c>
      <c r="AL123" s="251">
        <f t="shared" si="128"/>
        <v>49.293733507699997</v>
      </c>
      <c r="AM123" s="251">
        <f t="shared" si="128"/>
        <v>48.4490556473</v>
      </c>
      <c r="AN123" s="251">
        <f t="shared" si="128"/>
        <v>48.060939860300003</v>
      </c>
      <c r="AO123" s="251">
        <f t="shared" si="128"/>
        <v>47.667436913800003</v>
      </c>
      <c r="AP123" s="251">
        <f t="shared" si="128"/>
        <v>47.253406580700002</v>
      </c>
      <c r="AQ123" s="251">
        <f t="shared" si="128"/>
        <v>46.814948055400002</v>
      </c>
      <c r="AR123" s="251">
        <f t="shared" si="128"/>
        <v>46.350136040499997</v>
      </c>
      <c r="AS123" s="251">
        <f t="shared" si="128"/>
        <v>45.857335516500001</v>
      </c>
      <c r="AT123" s="251">
        <f t="shared" si="128"/>
        <v>45.334920774300002</v>
      </c>
      <c r="AU123" s="251">
        <f t="shared" si="128"/>
        <v>44.781238276800003</v>
      </c>
      <c r="AV123" s="251">
        <f t="shared" si="128"/>
        <v>44.194608745099998</v>
      </c>
      <c r="AW123" s="251">
        <f t="shared" si="128"/>
        <v>43.573335232700003</v>
      </c>
      <c r="AX123" s="251">
        <f t="shared" si="128"/>
        <v>42.915712449600001</v>
      </c>
      <c r="AY123" s="251">
        <f t="shared" si="128"/>
        <v>42.220036765899998</v>
      </c>
      <c r="AZ123" s="251">
        <f t="shared" si="128"/>
        <v>41.484616728200002</v>
      </c>
      <c r="BA123" s="251">
        <f t="shared" si="128"/>
        <v>40.672991371999998</v>
      </c>
      <c r="BB123" s="251">
        <f t="shared" si="128"/>
        <v>39.915863553000001</v>
      </c>
      <c r="BC123" s="251">
        <f t="shared" si="128"/>
        <v>39.687439183999999</v>
      </c>
      <c r="BD123" s="251">
        <f t="shared" si="128"/>
        <v>39.426713381500001</v>
      </c>
      <c r="BE123" s="251">
        <f t="shared" si="128"/>
        <v>39.144481532</v>
      </c>
      <c r="BF123" s="251">
        <f t="shared" si="128"/>
        <v>39.350863002899999</v>
      </c>
      <c r="BG123" s="251">
        <f t="shared" si="128"/>
        <v>38.8275720603</v>
      </c>
      <c r="BH123" s="251">
        <f t="shared" si="128"/>
        <v>38.793101760699997</v>
      </c>
      <c r="BI123" s="251">
        <f t="shared" si="128"/>
        <v>38.769358120200003</v>
      </c>
      <c r="BJ123" s="251">
        <f t="shared" si="128"/>
        <v>38.747443995499999</v>
      </c>
      <c r="BK123" s="251">
        <f t="shared" si="128"/>
        <v>38.72549609</v>
      </c>
      <c r="BL123" s="251">
        <f t="shared" si="128"/>
        <v>38.703363495700003</v>
      </c>
      <c r="BM123" s="251">
        <f t="shared" si="128"/>
        <v>38.681237660400001</v>
      </c>
      <c r="BN123" s="251">
        <f t="shared" ref="BN123:CB123" si="129">+BN216</f>
        <v>38.659317311400002</v>
      </c>
      <c r="BO123" s="251">
        <f t="shared" si="129"/>
        <v>38.637747888</v>
      </c>
      <c r="BP123" s="251">
        <f t="shared" si="129"/>
        <v>38.616625547399998</v>
      </c>
      <c r="BQ123" s="251">
        <f t="shared" si="129"/>
        <v>38.5960110766</v>
      </c>
      <c r="BR123" s="251">
        <f t="shared" si="129"/>
        <v>38.575941534499997</v>
      </c>
      <c r="BS123" s="251">
        <f t="shared" si="129"/>
        <v>38.5564382353</v>
      </c>
      <c r="BT123" s="251">
        <f t="shared" si="129"/>
        <v>38.537511909000003</v>
      </c>
      <c r="BU123" s="251">
        <f t="shared" si="129"/>
        <v>38.5191660025</v>
      </c>
      <c r="BV123" s="251">
        <f t="shared" si="129"/>
        <v>38.501398817199998</v>
      </c>
      <c r="BW123" s="251">
        <f t="shared" si="129"/>
        <v>38.484204929500002</v>
      </c>
      <c r="BX123" s="251">
        <f t="shared" si="129"/>
        <v>38.467576166999997</v>
      </c>
      <c r="BY123" s="251">
        <f t="shared" si="129"/>
        <v>38.451502304000002</v>
      </c>
      <c r="BZ123" s="251">
        <f t="shared" si="129"/>
        <v>38.435971575499998</v>
      </c>
      <c r="CA123" s="251">
        <f t="shared" si="129"/>
        <v>38.420971069099998</v>
      </c>
      <c r="CB123" s="251">
        <f t="shared" si="129"/>
        <v>38.406487031600001</v>
      </c>
      <c r="CC123" s="251">
        <f>+CC216</f>
        <v>38.392505114099997</v>
      </c>
      <c r="CD123" s="251">
        <f>+CD216</f>
        <v>38.379010570200002</v>
      </c>
    </row>
    <row r="124" spans="1:82" s="254" customFormat="1" ht="22.2" customHeight="1" x14ac:dyDescent="0.25">
      <c r="A124" s="251" t="s">
        <v>742</v>
      </c>
      <c r="B124" s="251">
        <f>+B125</f>
        <v>0.44715359049999998</v>
      </c>
      <c r="C124" s="254">
        <f>+EXP(Parameters!$B$94+Parameters!$B$95*C122)</f>
        <v>0.51082359469464145</v>
      </c>
      <c r="D124" s="215">
        <f>+EXP(Parameters!$B$94+Parameters!$B$95*D122)</f>
        <v>0.57725980639501906</v>
      </c>
      <c r="E124" s="215">
        <f>+EXP(Parameters!$B$94+Parameters!$B$95*E122)</f>
        <v>0.63796461896741108</v>
      </c>
      <c r="F124" s="215">
        <f>+EXP(Parameters!$B$94+Parameters!$B$95*F122)</f>
        <v>0.6930433795560188</v>
      </c>
      <c r="G124" s="215">
        <f>+EXP(Parameters!$B$94+Parameters!$B$95*G122)</f>
        <v>0.74337655811818593</v>
      </c>
      <c r="H124" s="215">
        <f>+EXP(Parameters!$B$94+Parameters!$B$95*H122)</f>
        <v>0.79371572302485049</v>
      </c>
      <c r="I124" s="254">
        <f>+EXP(Parameters!$B$94+Parameters!$B$95*I122)</f>
        <v>0.84370361462398502</v>
      </c>
      <c r="J124" s="254">
        <f>+EXP(Parameters!$B$94+Parameters!$B$95*J122)</f>
        <v>0.89147123477501755</v>
      </c>
      <c r="K124" s="254">
        <f>+EXP(Parameters!$B$94+Parameters!$B$95*K122)</f>
        <v>0.93684194623952521</v>
      </c>
      <c r="L124" s="254">
        <f>+EXP(Parameters!$B$94+Parameters!$B$95*L122)</f>
        <v>0.97778633675661253</v>
      </c>
      <c r="M124" s="254">
        <f>+EXP(Parameters!$B$94+Parameters!$B$95*M122)</f>
        <v>1.0116076081154688</v>
      </c>
      <c r="N124" s="254">
        <f>+EXP(Parameters!$B$94+Parameters!$B$95*N122)</f>
        <v>1.0350248033128244</v>
      </c>
      <c r="O124" s="254">
        <f>+EXP(Parameters!$B$94+Parameters!$B$95*O122)</f>
        <v>1.0472796566393094</v>
      </c>
      <c r="P124" s="254">
        <f>+EXP(Parameters!$B$94+Parameters!$B$95*P122)</f>
        <v>1.05969280507957</v>
      </c>
      <c r="Q124" s="254">
        <f>+EXP(Parameters!$B$94+Parameters!$B$95*Q122)</f>
        <v>1.0710387845101796</v>
      </c>
      <c r="R124" s="252">
        <f>+EXP(Parameters!$B$94+Parameters!$B$95*R122)</f>
        <v>1.0811997876536161</v>
      </c>
      <c r="S124" s="254">
        <f>+EXP(Parameters!$B$94+Parameters!$B$95*S122)</f>
        <v>1.090306194239963</v>
      </c>
      <c r="T124" s="254">
        <f>+EXP(Parameters!$B$94+Parameters!$B$95*T122)</f>
        <v>1.0939494903855069</v>
      </c>
      <c r="U124" s="254">
        <f>+EXP(Parameters!$B$94+Parameters!$B$95*U122)</f>
        <v>1.1027568901039591</v>
      </c>
      <c r="V124" s="254">
        <f>+EXP(Parameters!$B$94+Parameters!$B$95*V122)</f>
        <v>1.1101928880858927</v>
      </c>
      <c r="W124" s="254">
        <f>+EXP(Parameters!$B$94+Parameters!$B$95*W122)</f>
        <v>1.1173697958918742</v>
      </c>
      <c r="X124" s="254">
        <f>+EXP(Parameters!$B$94+Parameters!$B$95*X122)</f>
        <v>1.1240320411807407</v>
      </c>
      <c r="Y124" s="254">
        <f>+EXP(Parameters!$B$94+Parameters!$B$95*Y122)</f>
        <v>1.1302246468579578</v>
      </c>
      <c r="Z124" s="254">
        <f>+EXP(Parameters!$B$94+Parameters!$B$95*Z122)</f>
        <v>1.1378837916745999</v>
      </c>
      <c r="AA124" s="254">
        <f>+EXP(Parameters!$B$94+Parameters!$B$95*AA122)</f>
        <v>1.1330302356253779</v>
      </c>
      <c r="AB124" s="254">
        <f>+EXP(Parameters!$B$94+Parameters!$B$95*AB122)</f>
        <v>1.1120366474486443</v>
      </c>
      <c r="AC124" s="254">
        <f>+EXP(Parameters!$B$94+Parameters!$B$95*AC122)</f>
        <v>1.0806958820177184</v>
      </c>
      <c r="AD124" s="254">
        <f>+EXP(Parameters!$B$94+Parameters!$B$95*AD122)</f>
        <v>1.0477271662840351</v>
      </c>
      <c r="AE124" s="254">
        <f>+EXP(Parameters!$B$94+Parameters!$B$95*AE122)</f>
        <v>1.0136219745022834</v>
      </c>
      <c r="AF124" s="254">
        <f>+EXP(Parameters!$B$94+Parameters!$B$95*AF122)</f>
        <v>0.97841011542613454</v>
      </c>
      <c r="AG124" s="254">
        <f>+EXP(Parameters!$B$94+Parameters!$B$95*AG122)</f>
        <v>0.94209067396687995</v>
      </c>
      <c r="AH124" s="254">
        <f>+EXP(Parameters!$B$94+Parameters!$B$95*AH122)</f>
        <v>0.90468281395171235</v>
      </c>
      <c r="AI124" s="254">
        <f>+EXP(Parameters!$B$94+Parameters!$B$95*AI122)</f>
        <v>0.86623683830128106</v>
      </c>
      <c r="AJ124" s="254">
        <f>+EXP(Parameters!$B$94+Parameters!$B$95*AJ122)</f>
        <v>0.82683265210630807</v>
      </c>
      <c r="AK124" s="254">
        <f>+EXP(Parameters!$B$94+Parameters!$B$95*AK122)</f>
        <v>0.78657723876195429</v>
      </c>
      <c r="AL124" s="254">
        <f>+EXP(Parameters!$B$94+Parameters!$B$95*AL122)</f>
        <v>0.75425591768707378</v>
      </c>
      <c r="AM124" s="254">
        <f>+EXP(Parameters!$B$94+Parameters!$B$95*AM122)</f>
        <v>0.71529011311792456</v>
      </c>
      <c r="AN124" s="254">
        <f>+EXP(Parameters!$B$94+Parameters!$B$95*AN122)</f>
        <v>0.67527537012889871</v>
      </c>
      <c r="AO124" s="254">
        <f>+EXP(Parameters!$B$94+Parameters!$B$95*AO122)</f>
        <v>0.65491858473756182</v>
      </c>
      <c r="AP124" s="254">
        <f>+EXP(Parameters!$B$94+Parameters!$B$95*AP122)</f>
        <v>0.63432783539343618</v>
      </c>
      <c r="AQ124" s="254">
        <f>+EXP(Parameters!$B$94+Parameters!$B$95*AQ122)</f>
        <v>0.61298401903318045</v>
      </c>
      <c r="AR124" s="254">
        <f>+EXP(Parameters!$B$94+Parameters!$B$95*AR122)</f>
        <v>0.59090775786416405</v>
      </c>
      <c r="AS124" s="254">
        <f>+EXP(Parameters!$B$94+Parameters!$B$95*AS122)</f>
        <v>0.56818742998170613</v>
      </c>
      <c r="AT124" s="254">
        <f>+EXP(Parameters!$B$94+Parameters!$B$95*AT122)</f>
        <v>0.5449153470332353</v>
      </c>
      <c r="AU124" s="254">
        <f>+EXP(Parameters!$B$94+Parameters!$B$95*AU122)</f>
        <v>0.52118375742623668</v>
      </c>
      <c r="AV124" s="254">
        <f>+EXP(Parameters!$B$94+Parameters!$B$95*AV122)</f>
        <v>0.49708653611194303</v>
      </c>
      <c r="AW124" s="254">
        <f>+EXP(Parameters!$B$94+Parameters!$B$95*AW122)</f>
        <v>0.47272018722482817</v>
      </c>
      <c r="AX124" s="254">
        <f>+EXP(Parameters!$B$94+Parameters!$B$95*AX122)</f>
        <v>0.44818408280401184</v>
      </c>
      <c r="AY124" s="254">
        <f>+EXP(Parameters!$B$94+Parameters!$B$95*AY122)</f>
        <v>0.42358025028697915</v>
      </c>
      <c r="AZ124" s="254">
        <f>+EXP(Parameters!$B$94+Parameters!$B$95*AZ122)</f>
        <v>0.3990128755900606</v>
      </c>
      <c r="BA124" s="254">
        <f>+EXP(Parameters!$B$94+Parameters!$B$95*BA122)</f>
        <v>0.37458760158713106</v>
      </c>
      <c r="BB124" s="254">
        <f>+EXP(Parameters!$B$94+Parameters!$B$95*BB122)</f>
        <v>0.3514422814501752</v>
      </c>
      <c r="BC124" s="254">
        <f>+EXP(Parameters!$B$94+Parameters!$B$95*BC122)</f>
        <v>0.33540006945774764</v>
      </c>
      <c r="BD124" s="254">
        <f>+EXP(Parameters!$B$94+Parameters!$B$95*BD122)</f>
        <v>0.33038437449985636</v>
      </c>
      <c r="BE124" s="254">
        <f>+EXP(Parameters!$B$94+Parameters!$B$95*BE122)</f>
        <v>0.32488237858766089</v>
      </c>
      <c r="BF124" s="254">
        <f>+EXP(Parameters!$B$94+Parameters!$B$95*BF122)</f>
        <v>0.32166294931230877</v>
      </c>
      <c r="BG124" s="254">
        <f>+EXP(Parameters!$B$94+Parameters!$B$95*BG122)</f>
        <v>0.32276602544538563</v>
      </c>
      <c r="BH124" s="254">
        <f>+EXP(Parameters!$B$94+Parameters!$B$95*BH122)</f>
        <v>0.31315196613084856</v>
      </c>
      <c r="BI124" s="254">
        <f>+EXP(Parameters!$B$94+Parameters!$B$95*BI122)</f>
        <v>0.31314564163290243</v>
      </c>
      <c r="BJ124" s="254">
        <f>+EXP(Parameters!$B$94+Parameters!$B$95*BJ122)</f>
        <v>0.31321909723675162</v>
      </c>
      <c r="BK124" s="254">
        <f>+EXP(Parameters!$B$94+Parameters!$B$95*BK122)</f>
        <v>0.31317021713484494</v>
      </c>
      <c r="BL124" s="254">
        <f>+EXP(Parameters!$B$94+Parameters!$B$95*BL122)</f>
        <v>0.31299890154364118</v>
      </c>
      <c r="BM124" s="254">
        <f>+EXP(Parameters!$B$94+Parameters!$B$95*BM122)</f>
        <v>0.31274006736870386</v>
      </c>
      <c r="BN124" s="254">
        <f>+EXP(Parameters!$B$94+Parameters!$B$95*BN122)</f>
        <v>0.31242604304096888</v>
      </c>
      <c r="BO124" s="254">
        <f>+EXP(Parameters!$B$94+Parameters!$B$95*BO122)</f>
        <v>0.31208029627520417</v>
      </c>
      <c r="BP124" s="254">
        <f>+EXP(Parameters!$B$94+Parameters!$B$95*BP122)</f>
        <v>0.3117185496448156</v>
      </c>
      <c r="BQ124" s="254">
        <f>+EXP(Parameters!$B$94+Parameters!$B$95*BQ122)</f>
        <v>0.31135097502131764</v>
      </c>
      <c r="BR124" s="254">
        <f>+EXP(Parameters!$B$94+Parameters!$B$95*BR122)</f>
        <v>0.31098402210011533</v>
      </c>
      <c r="BS124" s="254">
        <f>+EXP(Parameters!$B$94+Parameters!$B$95*BS122)</f>
        <v>0.3106217097561389</v>
      </c>
      <c r="BT124" s="254">
        <f>+EXP(Parameters!$B$94+Parameters!$B$95*BT122)</f>
        <v>0.31026648747217395</v>
      </c>
      <c r="BU124" s="254">
        <f>+EXP(Parameters!$B$94+Parameters!$B$95*BU122)</f>
        <v>0.30991979720235285</v>
      </c>
      <c r="BV124" s="254">
        <f>+EXP(Parameters!$B$94+Parameters!$B$95*BV122)</f>
        <v>0.30958243649969919</v>
      </c>
      <c r="BW124" s="254">
        <f>+EXP(Parameters!$B$94+Parameters!$B$95*BW122)</f>
        <v>0.30925479232256675</v>
      </c>
      <c r="BX124" s="254">
        <f>+EXP(Parameters!$B$94+Parameters!$B$95*BX122)</f>
        <v>0.30893699133907498</v>
      </c>
      <c r="BY124" s="254">
        <f>+EXP(Parameters!$B$94+Parameters!$B$95*BY122)</f>
        <v>0.30862899647833797</v>
      </c>
      <c r="BZ124" s="254">
        <f>+EXP(Parameters!$B$94+Parameters!$B$95*BZ122)</f>
        <v>0.30833066891817845</v>
      </c>
      <c r="CA124" s="254">
        <f>+EXP(Parameters!$B$94+Parameters!$B$95*CA122)</f>
        <v>0.3080418078572309</v>
      </c>
      <c r="CB124" s="254">
        <f>+EXP(Parameters!$B$94+Parameters!$B$95*CB122)</f>
        <v>0.30776217600983086</v>
      </c>
      <c r="CC124" s="254">
        <f>+EXP(Parameters!$B$94+Parameters!$B$95*CC122)</f>
        <v>0.30749151592568663</v>
      </c>
      <c r="CD124" s="254">
        <f>+EXP(Parameters!$B$94+Parameters!$B$95*CD122)</f>
        <v>0.30722956041297722</v>
      </c>
    </row>
    <row r="125" spans="1:82" s="251" customFormat="1" ht="17.399999999999999" customHeight="1" x14ac:dyDescent="0.25">
      <c r="A125" s="251" t="s">
        <v>480</v>
      </c>
      <c r="B125" s="251">
        <f t="shared" ref="B125:AG125" si="130">+B215</f>
        <v>0.44715359049999998</v>
      </c>
      <c r="C125" s="251">
        <f t="shared" si="130"/>
        <v>0.51190201010000003</v>
      </c>
      <c r="D125" s="258">
        <f t="shared" si="130"/>
        <v>0.57564796230000004</v>
      </c>
      <c r="E125" s="258">
        <f t="shared" si="130"/>
        <v>0.63480482270000005</v>
      </c>
      <c r="F125" s="258">
        <f t="shared" si="130"/>
        <v>0.68813579290000004</v>
      </c>
      <c r="G125" s="258">
        <f t="shared" si="130"/>
        <v>0.74177040490000001</v>
      </c>
      <c r="H125" s="258">
        <f t="shared" si="130"/>
        <v>0.79565534739999999</v>
      </c>
      <c r="I125" s="251">
        <f t="shared" si="130"/>
        <v>0.84750593029999999</v>
      </c>
      <c r="J125" s="251">
        <f t="shared" si="130"/>
        <v>0.89791981850000002</v>
      </c>
      <c r="K125" s="251">
        <f t="shared" si="130"/>
        <v>0.94535550059999995</v>
      </c>
      <c r="L125" s="251">
        <f t="shared" si="130"/>
        <v>0.98743897280000004</v>
      </c>
      <c r="M125" s="251">
        <f t="shared" si="130"/>
        <v>1.0196887192999999</v>
      </c>
      <c r="N125" s="251">
        <f t="shared" si="130"/>
        <v>1.0372125805000001</v>
      </c>
      <c r="O125" s="251">
        <f t="shared" si="130"/>
        <v>1.0549590781</v>
      </c>
      <c r="P125" s="251">
        <f t="shared" si="130"/>
        <v>1.0712241511</v>
      </c>
      <c r="Q125" s="251">
        <f t="shared" si="130"/>
        <v>1.0858321371999999</v>
      </c>
      <c r="R125" s="252">
        <f t="shared" si="130"/>
        <v>1.0989585698</v>
      </c>
      <c r="S125" s="251">
        <f t="shared" si="130"/>
        <v>1.1042414792999999</v>
      </c>
      <c r="T125" s="251">
        <f t="shared" si="130"/>
        <v>1.1169602902</v>
      </c>
      <c r="U125" s="251">
        <f t="shared" si="130"/>
        <v>1.1277364109000001</v>
      </c>
      <c r="V125" s="251">
        <f t="shared" si="130"/>
        <v>1.1381581772</v>
      </c>
      <c r="W125" s="251">
        <f t="shared" si="130"/>
        <v>1.1478530391999999</v>
      </c>
      <c r="X125" s="251">
        <f t="shared" si="130"/>
        <v>1.1568821735000001</v>
      </c>
      <c r="Y125" s="251">
        <f t="shared" si="130"/>
        <v>1.1733178789000001</v>
      </c>
      <c r="Z125" s="251">
        <f t="shared" si="130"/>
        <v>1.1793724213000001</v>
      </c>
      <c r="AA125" s="251">
        <f t="shared" si="130"/>
        <v>1.1671932797</v>
      </c>
      <c r="AB125" s="251">
        <f t="shared" si="130"/>
        <v>1.1406299329</v>
      </c>
      <c r="AC125" s="251">
        <f t="shared" si="130"/>
        <v>1.1113319868</v>
      </c>
      <c r="AD125" s="251">
        <f t="shared" si="130"/>
        <v>1.0799086543</v>
      </c>
      <c r="AE125" s="251">
        <f t="shared" si="130"/>
        <v>1.0464546905000001</v>
      </c>
      <c r="AF125" s="251">
        <f t="shared" si="130"/>
        <v>1.0110047715999999</v>
      </c>
      <c r="AG125" s="251">
        <f t="shared" si="130"/>
        <v>0.97358582400000004</v>
      </c>
      <c r="AH125" s="251">
        <f t="shared" ref="AH125:BM125" si="131">+AH215</f>
        <v>0.93423981420000002</v>
      </c>
      <c r="AI125" s="251">
        <f t="shared" si="131"/>
        <v>0.89302908430000005</v>
      </c>
      <c r="AJ125" s="251">
        <f t="shared" si="131"/>
        <v>0.85003837589999998</v>
      </c>
      <c r="AK125" s="251">
        <f t="shared" si="131"/>
        <v>0.80537717799999997</v>
      </c>
      <c r="AL125" s="251">
        <f t="shared" si="131"/>
        <v>0.75918351790000005</v>
      </c>
      <c r="AM125" s="251">
        <f t="shared" si="131"/>
        <v>0.7013188789</v>
      </c>
      <c r="AN125" s="251">
        <f t="shared" si="131"/>
        <v>0.6758662607</v>
      </c>
      <c r="AO125" s="251">
        <f t="shared" si="131"/>
        <v>0.65076825250000003</v>
      </c>
      <c r="AP125" s="251">
        <f t="shared" si="131"/>
        <v>0.62511528540000005</v>
      </c>
      <c r="AQ125" s="251">
        <f t="shared" si="131"/>
        <v>0.59877624119999995</v>
      </c>
      <c r="AR125" s="251">
        <f t="shared" si="131"/>
        <v>0.57176699779999995</v>
      </c>
      <c r="AS125" s="251">
        <f t="shared" si="131"/>
        <v>0.54414024750000001</v>
      </c>
      <c r="AT125" s="251">
        <f t="shared" si="131"/>
        <v>0.51596916579999996</v>
      </c>
      <c r="AU125" s="251">
        <f t="shared" si="131"/>
        <v>0.48734675020000001</v>
      </c>
      <c r="AV125" s="251">
        <f t="shared" si="131"/>
        <v>0.4583872148</v>
      </c>
      <c r="AW125" s="251">
        <f t="shared" si="131"/>
        <v>0.42922695230000002</v>
      </c>
      <c r="AX125" s="251">
        <f t="shared" si="131"/>
        <v>0.40002425450000001</v>
      </c>
      <c r="AY125" s="251">
        <f t="shared" si="131"/>
        <v>0.37095715359999998</v>
      </c>
      <c r="AZ125" s="251">
        <f t="shared" si="131"/>
        <v>0.34221882450000002</v>
      </c>
      <c r="BA125" s="251">
        <f t="shared" si="131"/>
        <v>0.31279710519999998</v>
      </c>
      <c r="BB125" s="251">
        <f t="shared" si="131"/>
        <v>0.28743012330000001</v>
      </c>
      <c r="BC125" s="251">
        <f t="shared" si="131"/>
        <v>0.28015575069999998</v>
      </c>
      <c r="BD125" s="251">
        <f t="shared" si="131"/>
        <v>0.27206079230000002</v>
      </c>
      <c r="BE125" s="251">
        <f t="shared" si="131"/>
        <v>0.2635430487</v>
      </c>
      <c r="BF125" s="251">
        <f t="shared" si="131"/>
        <v>0.2697468415</v>
      </c>
      <c r="BG125" s="251">
        <f t="shared" si="131"/>
        <v>0.25427497780000002</v>
      </c>
      <c r="BH125" s="251">
        <f t="shared" si="131"/>
        <v>0.25328543799999997</v>
      </c>
      <c r="BI125" s="251">
        <f t="shared" si="131"/>
        <v>0.25260592189999997</v>
      </c>
      <c r="BJ125" s="251">
        <f t="shared" si="131"/>
        <v>0.25198027579999999</v>
      </c>
      <c r="BK125" s="251">
        <f t="shared" si="131"/>
        <v>0.25135511649999998</v>
      </c>
      <c r="BL125" s="251">
        <f t="shared" si="131"/>
        <v>0.2507261643</v>
      </c>
      <c r="BM125" s="251">
        <f t="shared" si="131"/>
        <v>0.2500988744</v>
      </c>
      <c r="BN125" s="251">
        <f t="shared" ref="BN125:CB125" si="132">+BN215</f>
        <v>0.2494788567</v>
      </c>
      <c r="BO125" s="251">
        <f t="shared" si="132"/>
        <v>0.2488701676</v>
      </c>
      <c r="BP125" s="251">
        <f t="shared" si="132"/>
        <v>0.2482754408</v>
      </c>
      <c r="BQ125" s="251">
        <f t="shared" si="132"/>
        <v>0.24769629500000001</v>
      </c>
      <c r="BR125" s="251">
        <f t="shared" si="132"/>
        <v>0.24713367210000001</v>
      </c>
      <c r="BS125" s="251">
        <f t="shared" si="132"/>
        <v>0.2465880681</v>
      </c>
      <c r="BT125" s="251">
        <f t="shared" si="132"/>
        <v>0.24605968189999999</v>
      </c>
      <c r="BU125" s="251">
        <f t="shared" si="132"/>
        <v>0.24554851059999999</v>
      </c>
      <c r="BV125" s="251">
        <f t="shared" si="132"/>
        <v>0.24505441089999999</v>
      </c>
      <c r="BW125" s="251">
        <f t="shared" si="132"/>
        <v>0.24457714</v>
      </c>
      <c r="BX125" s="251">
        <f t="shared" si="132"/>
        <v>0.24411638299999999</v>
      </c>
      <c r="BY125" s="251">
        <f t="shared" si="132"/>
        <v>0.24367177309999999</v>
      </c>
      <c r="BZ125" s="251">
        <f t="shared" si="132"/>
        <v>0.2432429062</v>
      </c>
      <c r="CA125" s="251">
        <f t="shared" si="132"/>
        <v>0.2428293513</v>
      </c>
      <c r="CB125" s="251">
        <f t="shared" si="132"/>
        <v>0.24243065929999999</v>
      </c>
      <c r="CC125" s="251">
        <f>+CC215</f>
        <v>0.24204636979999999</v>
      </c>
      <c r="CD125" s="251">
        <f>+CD215</f>
        <v>0.2416760161</v>
      </c>
    </row>
    <row r="126" spans="1:82" s="260" customFormat="1" ht="17.399999999999999" customHeight="1" x14ac:dyDescent="0.25">
      <c r="B126" s="261"/>
      <c r="C126" s="261"/>
      <c r="D126" s="357"/>
      <c r="E126" s="357"/>
      <c r="F126" s="357"/>
      <c r="G126" s="357"/>
      <c r="H126" s="357"/>
      <c r="I126" s="261"/>
      <c r="J126" s="261"/>
      <c r="K126" s="261"/>
      <c r="Q126" s="261">
        <f>+EXP(Parameters!$B$94+Parameters!$B$95*Q122)</f>
        <v>1.0710387845101796</v>
      </c>
      <c r="R126" s="338"/>
      <c r="AG126" s="262"/>
      <c r="AQ126" s="263"/>
      <c r="AR126" s="263"/>
      <c r="AS126" s="263"/>
      <c r="AT126" s="263"/>
      <c r="AU126" s="263"/>
      <c r="AV126" s="263"/>
      <c r="AW126" s="263"/>
    </row>
    <row r="127" spans="1:82" s="155" customFormat="1" ht="17.399999999999999" customHeight="1" x14ac:dyDescent="0.25">
      <c r="A127" s="249" t="s">
        <v>320</v>
      </c>
      <c r="B127" s="264"/>
      <c r="C127" s="264"/>
      <c r="D127" s="168"/>
      <c r="E127" s="168"/>
      <c r="F127" s="168"/>
      <c r="G127" s="168"/>
      <c r="H127" s="168"/>
      <c r="I127" s="164"/>
      <c r="J127" s="164"/>
      <c r="K127" s="164"/>
      <c r="Q127" s="164"/>
      <c r="R127" s="338"/>
      <c r="AG127" s="228"/>
      <c r="AQ127" s="229"/>
      <c r="AR127" s="229"/>
      <c r="AS127" s="229"/>
      <c r="AT127" s="229"/>
      <c r="AU127" s="229"/>
      <c r="AV127" s="229"/>
      <c r="AW127" s="229"/>
    </row>
    <row r="128" spans="1:82" s="215" customFormat="1" ht="17.399999999999999" customHeight="1" x14ac:dyDescent="0.25">
      <c r="A128" s="215" t="s">
        <v>481</v>
      </c>
      <c r="B128" s="215">
        <f t="shared" ref="B128:BM128" si="133">+B130+B132+B134</f>
        <v>2.7918301410427691</v>
      </c>
      <c r="C128" s="215">
        <f t="shared" si="133"/>
        <v>3.0133146108624187</v>
      </c>
      <c r="D128" s="215">
        <f t="shared" si="133"/>
        <v>3.1942799575512213</v>
      </c>
      <c r="E128" s="215">
        <f t="shared" si="133"/>
        <v>3.3344255337776705</v>
      </c>
      <c r="F128" s="215">
        <f t="shared" si="133"/>
        <v>3.457554150553702</v>
      </c>
      <c r="G128" s="215">
        <f t="shared" si="133"/>
        <v>3.5655440877074387</v>
      </c>
      <c r="H128" s="215">
        <f t="shared" si="133"/>
        <v>3.6534216556067611</v>
      </c>
      <c r="I128" s="215">
        <f t="shared" si="133"/>
        <v>3.72225789405437</v>
      </c>
      <c r="J128" s="215">
        <f t="shared" si="133"/>
        <v>3.7679087431718417</v>
      </c>
      <c r="K128" s="215">
        <f t="shared" si="133"/>
        <v>3.7843283604619429</v>
      </c>
      <c r="L128" s="215">
        <f t="shared" si="133"/>
        <v>3.7661607719628503</v>
      </c>
      <c r="M128" s="215">
        <f t="shared" si="133"/>
        <v>3.7191242688194159</v>
      </c>
      <c r="N128" s="215">
        <f t="shared" si="133"/>
        <v>3.677236736365681</v>
      </c>
      <c r="O128" s="215">
        <f t="shared" si="133"/>
        <v>3.6392903589517904</v>
      </c>
      <c r="P128" s="215">
        <f t="shared" si="133"/>
        <v>3.6025884996387618</v>
      </c>
      <c r="Q128" s="248">
        <f t="shared" si="133"/>
        <v>3.5671422631751186</v>
      </c>
      <c r="R128" s="319">
        <f t="shared" si="133"/>
        <v>3.5329311903916873</v>
      </c>
      <c r="S128" s="215">
        <f t="shared" si="133"/>
        <v>3.5000787901503343</v>
      </c>
      <c r="T128" s="215">
        <f t="shared" si="133"/>
        <v>3.4681644231078077</v>
      </c>
      <c r="U128" s="215">
        <f t="shared" si="133"/>
        <v>3.4374048622344793</v>
      </c>
      <c r="V128" s="215">
        <f t="shared" si="133"/>
        <v>3.4077255067738736</v>
      </c>
      <c r="W128" s="215">
        <f t="shared" si="133"/>
        <v>3.3791000920211771</v>
      </c>
      <c r="X128" s="215">
        <f t="shared" si="133"/>
        <v>3.3514927979256033</v>
      </c>
      <c r="Y128" s="215">
        <f t="shared" si="133"/>
        <v>3.2845775057856703</v>
      </c>
      <c r="Z128" s="215">
        <f t="shared" si="133"/>
        <v>3.1715018776061266</v>
      </c>
      <c r="AA128" s="215">
        <f t="shared" si="133"/>
        <v>3.034031069299433</v>
      </c>
      <c r="AB128" s="215">
        <f t="shared" si="133"/>
        <v>2.8991236891246004</v>
      </c>
      <c r="AC128" s="215">
        <f t="shared" si="133"/>
        <v>2.7661405185337742</v>
      </c>
      <c r="AD128" s="215">
        <f t="shared" si="133"/>
        <v>2.6326872491196394</v>
      </c>
      <c r="AE128" s="215">
        <f t="shared" si="133"/>
        <v>2.4974440347995039</v>
      </c>
      <c r="AF128" s="215">
        <f t="shared" si="133"/>
        <v>2.3594698533246463</v>
      </c>
      <c r="AG128" s="215">
        <f t="shared" si="133"/>
        <v>2.2179845165374226</v>
      </c>
      <c r="AH128" s="215">
        <f t="shared" si="133"/>
        <v>2.072281784657279</v>
      </c>
      <c r="AI128" s="215">
        <f t="shared" si="133"/>
        <v>1.9216946526523953</v>
      </c>
      <c r="AJ128" s="215">
        <f t="shared" si="133"/>
        <v>1.7655818888414498</v>
      </c>
      <c r="AK128" s="215">
        <f t="shared" si="133"/>
        <v>1.676123028267233</v>
      </c>
      <c r="AL128" s="215">
        <f t="shared" si="133"/>
        <v>1.5106741172545615</v>
      </c>
      <c r="AM128" s="215">
        <f t="shared" si="133"/>
        <v>1.4778503068382456</v>
      </c>
      <c r="AN128" s="215">
        <f t="shared" si="133"/>
        <v>1.4203040267676634</v>
      </c>
      <c r="AO128" s="215">
        <f t="shared" si="133"/>
        <v>1.3499702500162294</v>
      </c>
      <c r="AP128" s="215">
        <f t="shared" si="133"/>
        <v>1.2707861060203141</v>
      </c>
      <c r="AQ128" s="215">
        <f t="shared" si="133"/>
        <v>1.1837692191394462</v>
      </c>
      <c r="AR128" s="215">
        <f t="shared" si="133"/>
        <v>1.0892931516194808</v>
      </c>
      <c r="AS128" s="215">
        <f t="shared" si="133"/>
        <v>0.98755543310276084</v>
      </c>
      <c r="AT128" s="215">
        <f t="shared" si="133"/>
        <v>0.87867617109134921</v>
      </c>
      <c r="AU128" s="215">
        <f t="shared" si="133"/>
        <v>0.76272379819527147</v>
      </c>
      <c r="AV128" s="215">
        <f t="shared" si="133"/>
        <v>0.639726281314978</v>
      </c>
      <c r="AW128" s="215">
        <f t="shared" si="133"/>
        <v>0.50967896704563176</v>
      </c>
      <c r="AX128" s="215">
        <f t="shared" si="133"/>
        <v>0.37255137573398805</v>
      </c>
      <c r="AY128" s="215">
        <f t="shared" si="133"/>
        <v>0.22829369448763898</v>
      </c>
      <c r="AZ128" s="215">
        <f t="shared" si="133"/>
        <v>7.6843495647596599E-2</v>
      </c>
      <c r="BA128" s="215">
        <f t="shared" si="133"/>
        <v>-1.7895818679757147E-2</v>
      </c>
      <c r="BB128" s="215">
        <f t="shared" si="133"/>
        <v>5.1072560021941216E-2</v>
      </c>
      <c r="BC128" s="215">
        <f t="shared" si="133"/>
        <v>6.8089148933030474E-2</v>
      </c>
      <c r="BD128" s="215">
        <f t="shared" si="133"/>
        <v>8.535885187714215E-2</v>
      </c>
      <c r="BE128" s="215">
        <f t="shared" si="133"/>
        <v>0.20493308864223275</v>
      </c>
      <c r="BF128" s="215">
        <f t="shared" si="133"/>
        <v>8.7461610543231677E-2</v>
      </c>
      <c r="BG128" s="215">
        <f t="shared" si="133"/>
        <v>0.15918859383245887</v>
      </c>
      <c r="BH128" s="215">
        <f t="shared" si="133"/>
        <v>0.20332535199638463</v>
      </c>
      <c r="BI128" s="215">
        <f t="shared" si="133"/>
        <v>0.2376620310340633</v>
      </c>
      <c r="BJ128" s="215">
        <f t="shared" si="133"/>
        <v>0.26571026371759826</v>
      </c>
      <c r="BK128" s="215">
        <f t="shared" si="133"/>
        <v>0.2894863925727858</v>
      </c>
      <c r="BL128" s="215">
        <f t="shared" si="133"/>
        <v>0.31028381896976243</v>
      </c>
      <c r="BM128" s="215">
        <f t="shared" si="133"/>
        <v>0.32894043767755055</v>
      </c>
      <c r="BN128" s="215">
        <f t="shared" ref="BN128:CB128" si="134">+BN130+BN132+BN134</f>
        <v>0.34600334895670015</v>
      </c>
      <c r="BO128" s="215">
        <f t="shared" si="134"/>
        <v>0.36183320219002774</v>
      </c>
      <c r="BP128" s="215">
        <f t="shared" si="134"/>
        <v>0.3766706302640051</v>
      </c>
      <c r="BQ128" s="215">
        <f t="shared" si="134"/>
        <v>0.39067874278131276</v>
      </c>
      <c r="BR128" s="215">
        <f t="shared" si="134"/>
        <v>0.40397040385515898</v>
      </c>
      <c r="BS128" s="215">
        <f t="shared" si="134"/>
        <v>0.41662578696526698</v>
      </c>
      <c r="BT128" s="215">
        <f t="shared" si="134"/>
        <v>0.42870369228074123</v>
      </c>
      <c r="BU128" s="215">
        <f t="shared" si="134"/>
        <v>0.44024885220242094</v>
      </c>
      <c r="BV128" s="215">
        <f t="shared" si="134"/>
        <v>0.45129665263516727</v>
      </c>
      <c r="BW128" s="215">
        <f t="shared" si="134"/>
        <v>0.46187618806324637</v>
      </c>
      <c r="BX128" s="215">
        <f t="shared" si="134"/>
        <v>0.47201224183401358</v>
      </c>
      <c r="BY128" s="215">
        <f t="shared" si="134"/>
        <v>0.48172657295841653</v>
      </c>
      <c r="BZ128" s="215">
        <f t="shared" si="134"/>
        <v>0.4910387553738087</v>
      </c>
      <c r="CA128" s="215">
        <f t="shared" si="134"/>
        <v>0.49996672831908551</v>
      </c>
      <c r="CB128" s="215">
        <f t="shared" si="134"/>
        <v>0.50852716015200194</v>
      </c>
      <c r="CC128" s="215">
        <f>+CC130+CC132+CC134</f>
        <v>0.51673569159990196</v>
      </c>
      <c r="CD128" s="215">
        <f>+CD130+CD132+CD134</f>
        <v>0.52460710099219088</v>
      </c>
    </row>
    <row r="129" spans="1:82" s="265" customFormat="1" ht="17.399999999999999" customHeight="1" x14ac:dyDescent="0.25">
      <c r="A129" s="265" t="s">
        <v>452</v>
      </c>
      <c r="B129" s="265">
        <f t="shared" ref="B129:AG129" si="135">+B175</f>
        <v>2.7918384643</v>
      </c>
      <c r="C129" s="265">
        <f t="shared" si="135"/>
        <v>3.0135594809000001</v>
      </c>
      <c r="D129" s="265">
        <f t="shared" si="135"/>
        <v>3.1941098941999999</v>
      </c>
      <c r="E129" s="265">
        <f t="shared" si="135"/>
        <v>3.3338214921999998</v>
      </c>
      <c r="F129" s="265">
        <f t="shared" si="135"/>
        <v>3.4564499150999999</v>
      </c>
      <c r="G129" s="265">
        <f t="shared" si="135"/>
        <v>3.5645711744000002</v>
      </c>
      <c r="H129" s="265">
        <f t="shared" si="135"/>
        <v>3.6528879728999999</v>
      </c>
      <c r="I129" s="265">
        <f t="shared" si="135"/>
        <v>3.7221389853</v>
      </c>
      <c r="J129" s="265">
        <f t="shared" si="135"/>
        <v>3.7682966416000001</v>
      </c>
      <c r="K129" s="265">
        <f t="shared" si="135"/>
        <v>3.7851971164</v>
      </c>
      <c r="L129" s="265">
        <f t="shared" si="135"/>
        <v>3.7674137677999999</v>
      </c>
      <c r="M129" s="265">
        <f t="shared" si="135"/>
        <v>3.7205498171000002</v>
      </c>
      <c r="N129" s="265">
        <f t="shared" si="135"/>
        <v>3.6785352248000001</v>
      </c>
      <c r="O129" s="265">
        <f t="shared" si="135"/>
        <v>3.6407487948999999</v>
      </c>
      <c r="P129" s="265">
        <f t="shared" si="135"/>
        <v>3.6043084272999999</v>
      </c>
      <c r="Q129" s="266">
        <f t="shared" si="135"/>
        <v>3.5691661713</v>
      </c>
      <c r="R129" s="319">
        <f t="shared" si="135"/>
        <v>3.5352757845</v>
      </c>
      <c r="S129" s="265">
        <f t="shared" si="135"/>
        <v>3.5025926716</v>
      </c>
      <c r="T129" s="265">
        <f t="shared" si="135"/>
        <v>3.471073826</v>
      </c>
      <c r="U129" s="265">
        <f t="shared" si="135"/>
        <v>3.4406777733</v>
      </c>
      <c r="V129" s="265">
        <f t="shared" si="135"/>
        <v>3.4113645160999999</v>
      </c>
      <c r="W129" s="265">
        <f t="shared" si="135"/>
        <v>3.3830954821999999</v>
      </c>
      <c r="X129" s="265">
        <f t="shared" si="135"/>
        <v>3.3558334734000002</v>
      </c>
      <c r="Y129" s="265">
        <f t="shared" si="135"/>
        <v>3.2892764994000001</v>
      </c>
      <c r="Z129" s="265">
        <f t="shared" si="135"/>
        <v>3.1762553608999999</v>
      </c>
      <c r="AA129" s="265">
        <f t="shared" si="135"/>
        <v>3.0386549621999999</v>
      </c>
      <c r="AB129" s="265">
        <f t="shared" si="135"/>
        <v>2.9035891987000002</v>
      </c>
      <c r="AC129" s="265">
        <f t="shared" si="135"/>
        <v>2.7703276505000001</v>
      </c>
      <c r="AD129" s="265">
        <f t="shared" si="135"/>
        <v>2.6365003683000001</v>
      </c>
      <c r="AE129" s="265">
        <f t="shared" si="135"/>
        <v>2.5007944137</v>
      </c>
      <c r="AF129" s="265">
        <f t="shared" si="135"/>
        <v>2.3622748370000002</v>
      </c>
      <c r="AG129" s="265">
        <f t="shared" si="135"/>
        <v>2.2201774167999999</v>
      </c>
      <c r="AH129" s="265">
        <f t="shared" ref="AH129:BM129" si="136">+AH175</f>
        <v>2.0738266992000001</v>
      </c>
      <c r="AI129" s="265">
        <f t="shared" si="136"/>
        <v>1.9226054517</v>
      </c>
      <c r="AJ129" s="265">
        <f t="shared" si="136"/>
        <v>1.7659464508</v>
      </c>
      <c r="AK129" s="265">
        <f t="shared" si="136"/>
        <v>1.6033363375</v>
      </c>
      <c r="AL129" s="265">
        <f t="shared" si="136"/>
        <v>1.4343298040000001</v>
      </c>
      <c r="AM129" s="265">
        <f t="shared" si="136"/>
        <v>1.4004159437999999</v>
      </c>
      <c r="AN129" s="265">
        <f t="shared" si="136"/>
        <v>1.3466550435</v>
      </c>
      <c r="AO129" s="265">
        <f t="shared" si="136"/>
        <v>1.2804802989999999</v>
      </c>
      <c r="AP129" s="265">
        <f t="shared" si="136"/>
        <v>1.2054885826999999</v>
      </c>
      <c r="AQ129" s="265">
        <f t="shared" si="136"/>
        <v>1.1226610375999999</v>
      </c>
      <c r="AR129" s="265">
        <f t="shared" si="136"/>
        <v>1.0324230659</v>
      </c>
      <c r="AS129" s="265">
        <f t="shared" si="136"/>
        <v>0.93506067510000002</v>
      </c>
      <c r="AT129" s="265">
        <f t="shared" si="136"/>
        <v>0.83080757049999998</v>
      </c>
      <c r="AU129" s="265">
        <f t="shared" si="136"/>
        <v>0.71986935659999995</v>
      </c>
      <c r="AV129" s="265">
        <f t="shared" si="136"/>
        <v>0.60243573350000001</v>
      </c>
      <c r="AW129" s="265">
        <f t="shared" si="136"/>
        <v>0.47868988420000003</v>
      </c>
      <c r="AX129" s="265">
        <f t="shared" si="136"/>
        <v>0.34881677350000001</v>
      </c>
      <c r="AY129" s="265">
        <f t="shared" si="136"/>
        <v>0.21301106040000001</v>
      </c>
      <c r="AZ129" s="265">
        <f t="shared" si="136"/>
        <v>7.1485660100000001E-2</v>
      </c>
      <c r="BA129" s="265">
        <f t="shared" si="136"/>
        <v>-1.3400382000000001E-2</v>
      </c>
      <c r="BB129" s="265">
        <f t="shared" si="136"/>
        <v>5.9841235200000002E-2</v>
      </c>
      <c r="BC129" s="265">
        <f t="shared" si="136"/>
        <v>8.1022934500000005E-2</v>
      </c>
      <c r="BD129" s="265">
        <f t="shared" si="136"/>
        <v>0.10145008010000001</v>
      </c>
      <c r="BE129" s="265">
        <f t="shared" si="136"/>
        <v>0.21979293120000001</v>
      </c>
      <c r="BF129" s="265">
        <f t="shared" si="136"/>
        <v>0.10982525210000001</v>
      </c>
      <c r="BG129" s="265">
        <f t="shared" si="136"/>
        <v>0.18157169200000001</v>
      </c>
      <c r="BH129" s="265">
        <f t="shared" si="136"/>
        <v>0.2280058361</v>
      </c>
      <c r="BI129" s="265">
        <f t="shared" si="136"/>
        <v>0.26452665930000002</v>
      </c>
      <c r="BJ129" s="265">
        <f t="shared" si="136"/>
        <v>0.29477910419999998</v>
      </c>
      <c r="BK129" s="265">
        <f t="shared" si="136"/>
        <v>0.32084765710000002</v>
      </c>
      <c r="BL129" s="265">
        <f t="shared" si="136"/>
        <v>0.34398180890000002</v>
      </c>
      <c r="BM129" s="265">
        <f t="shared" si="136"/>
        <v>0.36494323629999997</v>
      </c>
      <c r="BN129" s="265">
        <f t="shared" ref="BN129:CB129" si="137">+BN175</f>
        <v>0.38420695939999999</v>
      </c>
      <c r="BO129" s="265">
        <f t="shared" si="137"/>
        <v>0.40207850630000003</v>
      </c>
      <c r="BP129" s="265">
        <f t="shared" si="137"/>
        <v>0.41876233140000002</v>
      </c>
      <c r="BQ129" s="265">
        <f t="shared" si="137"/>
        <v>0.43440187559999999</v>
      </c>
      <c r="BR129" s="265">
        <f t="shared" si="137"/>
        <v>0.4491031036</v>
      </c>
      <c r="BS129" s="265">
        <f t="shared" si="137"/>
        <v>0.46294839650000003</v>
      </c>
      <c r="BT129" s="265">
        <f t="shared" si="137"/>
        <v>0.47600481</v>
      </c>
      <c r="BU129" s="265">
        <f t="shared" si="137"/>
        <v>0.48832903449999998</v>
      </c>
      <c r="BV129" s="265">
        <f t="shared" si="137"/>
        <v>0.49997041790000002</v>
      </c>
      <c r="BW129" s="265">
        <f t="shared" si="137"/>
        <v>0.51097284840000001</v>
      </c>
      <c r="BX129" s="265">
        <f t="shared" si="137"/>
        <v>0.52137595960000005</v>
      </c>
      <c r="BY129" s="265">
        <f t="shared" si="137"/>
        <v>0.53121592989999999</v>
      </c>
      <c r="BZ129" s="265">
        <f t="shared" si="137"/>
        <v>0.54052603529999999</v>
      </c>
      <c r="CA129" s="265">
        <f t="shared" si="137"/>
        <v>0.54933704880000001</v>
      </c>
      <c r="CB129" s="265">
        <f t="shared" si="137"/>
        <v>0.55767754309999995</v>
      </c>
      <c r="CC129" s="265">
        <f>+CC175</f>
        <v>0.56557412829999998</v>
      </c>
      <c r="CD129" s="265">
        <f>+CD175</f>
        <v>0.57305164580000001</v>
      </c>
    </row>
    <row r="130" spans="1:82" s="215" customFormat="1" ht="17.399999999999999" customHeight="1" x14ac:dyDescent="0.25">
      <c r="A130" s="215" t="s">
        <v>482</v>
      </c>
      <c r="B130" s="215">
        <f>Parameters!$C$79*(LN(B116/$C$100)/LN(2))</f>
        <v>2.3278301410427686</v>
      </c>
      <c r="C130" s="215">
        <f>Parameters!$C$79*(LN(C116/$C$100)/LN(2))</f>
        <v>2.5110170108624188</v>
      </c>
      <c r="D130" s="215">
        <f>Parameters!$C$79*(LN(D116/$C$100)/LN(2))</f>
        <v>2.6580166926512212</v>
      </c>
      <c r="E130" s="215">
        <f>Parameters!$C$79*(LN(E116/$C$100)/LN(2))</f>
        <v>2.77741289277767</v>
      </c>
      <c r="F130" s="215">
        <f>Parameters!$C$79*(LN(F116/$C$100)/LN(2))</f>
        <v>2.8899964691537021</v>
      </c>
      <c r="G130" s="215">
        <f>Parameters!$C$79*(LN(G116/$C$100)/LN(2))</f>
        <v>2.9903045961074386</v>
      </c>
      <c r="H130" s="215">
        <f>Parameters!$C$79*(LN(H116/$C$100)/LN(2))</f>
        <v>3.0738646652067612</v>
      </c>
      <c r="I130" s="215">
        <f>Parameters!$C$79*(LN(I116/$C$100)/LN(2))</f>
        <v>3.1427986659543699</v>
      </c>
      <c r="J130" s="215">
        <f>Parameters!$C$79*(LN(J116/$C$100)/LN(2))</f>
        <v>3.1920611908718413</v>
      </c>
      <c r="K130" s="215">
        <f>Parameters!$C$79*(LN(K116/$C$100)/LN(2))</f>
        <v>3.216552751961943</v>
      </c>
      <c r="L130" s="215">
        <f>Parameters!$C$79*(LN(L116/$C$100)/LN(2))</f>
        <v>3.2118851339628502</v>
      </c>
      <c r="M130" s="215">
        <f>Parameters!$C$79*(LN(M116/$C$100)/LN(2))</f>
        <v>3.1843158872194159</v>
      </c>
      <c r="N130" s="215">
        <f>Parameters!$C$79*(LN(N116/$C$100)/LN(2))</f>
        <v>3.1653430633656812</v>
      </c>
      <c r="O130" s="215">
        <f>Parameters!$C$79*(LN(O116/$C$100)/LN(2))</f>
        <v>3.1448301524517905</v>
      </c>
      <c r="P130" s="215">
        <f>Parameters!$C$79*(LN(P116/$C$100)/LN(2))</f>
        <v>3.122162421638762</v>
      </c>
      <c r="Q130" s="248">
        <f>Parameters!$C$79*(LN(Q116/$C$100)/LN(2))</f>
        <v>3.0977421241751188</v>
      </c>
      <c r="R130" s="319">
        <f>Parameters!$C$79*(LN(R116/$C$100)/LN(2))</f>
        <v>3.071708883691687</v>
      </c>
      <c r="S130" s="215">
        <f>Parameters!$C$79*(LN(S116/$C$100)/LN(2))</f>
        <v>3.0643364447503343</v>
      </c>
      <c r="T130" s="215">
        <f>Parameters!$C$79*(LN(T116/$C$100)/LN(2))</f>
        <v>3.0512416248078078</v>
      </c>
      <c r="U130" s="215">
        <f>Parameters!$C$79*(LN(U116/$C$100)/LN(2))</f>
        <v>3.0380606471344791</v>
      </c>
      <c r="V130" s="215">
        <f>Parameters!$C$79*(LN(V116/$C$100)/LN(2))</f>
        <v>3.0240552399738734</v>
      </c>
      <c r="W130" s="215">
        <f>Parameters!$C$79*(LN(W116/$C$100)/LN(2))</f>
        <v>3.0095414806211771</v>
      </c>
      <c r="X130" s="215">
        <f>Parameters!$C$79*(LN(X116/$C$100)/LN(2))</f>
        <v>2.994598247925603</v>
      </c>
      <c r="Y130" s="215">
        <f>Parameters!$C$79*(LN(Y116/$C$100)/LN(2))</f>
        <v>2.93902804168567</v>
      </c>
      <c r="Z130" s="215">
        <f>Parameters!$C$79*(LN(Z116/$C$100)/LN(2))</f>
        <v>2.8420881686061263</v>
      </c>
      <c r="AA130" s="215">
        <f>Parameters!$C$79*(LN(AA116/$C$100)/LN(2))</f>
        <v>2.725027373299433</v>
      </c>
      <c r="AB130" s="215">
        <f>Parameters!$C$79*(LN(AB116/$C$100)/LN(2))</f>
        <v>2.6110390068246003</v>
      </c>
      <c r="AC130" s="215">
        <f>Parameters!$C$79*(LN(AC116/$C$100)/LN(2))</f>
        <v>2.4960671071337739</v>
      </c>
      <c r="AD130" s="215">
        <f>Parameters!$C$79*(LN(AD116/$C$100)/LN(2))</f>
        <v>2.3781215419196391</v>
      </c>
      <c r="AE130" s="215">
        <f>Parameters!$C$79*(LN(AE116/$C$100)/LN(2))</f>
        <v>2.2562304608995039</v>
      </c>
      <c r="AF130" s="215">
        <f>Parameters!$C$79*(LN(AF116/$C$100)/LN(2))</f>
        <v>2.1297524661246463</v>
      </c>
      <c r="AG130" s="215">
        <f>Parameters!$C$79*(LN(AG116/$C$100)/LN(2))</f>
        <v>1.9981653462374227</v>
      </c>
      <c r="AH130" s="215">
        <f>Parameters!$C$79*(LN(AH116/$C$100)/LN(2))</f>
        <v>1.8609849789572788</v>
      </c>
      <c r="AI130" s="215">
        <f>Parameters!$C$79*(LN(AI116/$C$100)/LN(2))</f>
        <v>1.7177356029523951</v>
      </c>
      <c r="AJ130" s="215">
        <f>Parameters!$C$79*(LN(AJ116/$C$100)/LN(2))</f>
        <v>1.5679406470414496</v>
      </c>
      <c r="AK130" s="215">
        <f>Parameters!$C$79*(LN(AK116/$C$100)/LN(2))</f>
        <v>1.4111230282672331</v>
      </c>
      <c r="AL130" s="215">
        <f>Parameters!$C$79*(LN(AL116/$C$100)/LN(2))</f>
        <v>1.2456741172545613</v>
      </c>
      <c r="AM130" s="215">
        <f>Parameters!$C$79*(LN(AM116/$C$100)/LN(2))</f>
        <v>1.2128503068382455</v>
      </c>
      <c r="AN130" s="215">
        <f>Parameters!$C$79*(LN(AN116/$C$100)/LN(2))</f>
        <v>1.1553040267676633</v>
      </c>
      <c r="AO130" s="215">
        <f>Parameters!$C$79*(LN(AO116/$C$100)/LN(2))</f>
        <v>1.0849702500162295</v>
      </c>
      <c r="AP130" s="215">
        <f>Parameters!$C$79*(LN(AP116/$C$100)/LN(2))</f>
        <v>1.0057861060203142</v>
      </c>
      <c r="AQ130" s="215">
        <f>Parameters!$C$79*(LN(AQ116/$C$100)/LN(2))</f>
        <v>0.9187692191394462</v>
      </c>
      <c r="AR130" s="215">
        <f>Parameters!$C$79*(LN(AR116/$C$100)/LN(2))</f>
        <v>0.8242931516194808</v>
      </c>
      <c r="AS130" s="215">
        <f>Parameters!$C$79*(LN(AS116/$C$100)/LN(2))</f>
        <v>0.72255543310276082</v>
      </c>
      <c r="AT130" s="215">
        <f>Parameters!$C$79*(LN(AT116/$C$100)/LN(2))</f>
        <v>0.6136761710913492</v>
      </c>
      <c r="AU130" s="215">
        <f>Parameters!$C$79*(LN(AU116/$C$100)/LN(2))</f>
        <v>0.49772379819527146</v>
      </c>
      <c r="AV130" s="215">
        <f>Parameters!$C$79*(LN(AV116/$C$100)/LN(2))</f>
        <v>0.37472628131497793</v>
      </c>
      <c r="AW130" s="215">
        <f>Parameters!$C$79*(LN(AW116/$C$100)/LN(2))</f>
        <v>0.24467896704563175</v>
      </c>
      <c r="AX130" s="215">
        <f>Parameters!$C$79*(LN(AX116/$C$100)/LN(2))</f>
        <v>0.10755137573398806</v>
      </c>
      <c r="AY130" s="215">
        <f>Parameters!$C$79*(LN(AY116/$C$100)/LN(2))</f>
        <v>-3.6706305512361023E-2</v>
      </c>
      <c r="AZ130" s="215">
        <f>Parameters!$C$79*(LN(AZ116/$C$100)/LN(2))</f>
        <v>-0.18815650435240341</v>
      </c>
      <c r="BA130" s="215">
        <f>Parameters!$C$79*(LN(BA116/$C$100)/LN(2))</f>
        <v>-0.28289581867975716</v>
      </c>
      <c r="BB130" s="215">
        <f>Parameters!$C$79*(LN(BB116/$C$100)/LN(2))</f>
        <v>-0.2139274399780588</v>
      </c>
      <c r="BC130" s="215">
        <f>Parameters!$C$79*(LN(BC116/$C$100)/LN(2))</f>
        <v>-0.19691085106696954</v>
      </c>
      <c r="BD130" s="215">
        <f>Parameters!$C$79*(LN(BD116/$C$100)/LN(2))</f>
        <v>-0.17964114812285786</v>
      </c>
      <c r="BE130" s="215">
        <f>Parameters!$C$79*(LN(BE116/$C$100)/LN(2))</f>
        <v>-6.0066911357767254E-2</v>
      </c>
      <c r="BF130" s="215">
        <f>Parameters!$C$79*(LN(BF116/$C$100)/LN(2))</f>
        <v>-0.17753838945676834</v>
      </c>
      <c r="BG130" s="215">
        <f>Parameters!$C$79*(LN(BG116/$C$100)/LN(2))</f>
        <v>-0.10581140616754114</v>
      </c>
      <c r="BH130" s="215">
        <f>Parameters!$C$79*(LN(BH116/$C$100)/LN(2))</f>
        <v>-6.1674648003615377E-2</v>
      </c>
      <c r="BI130" s="215">
        <f>Parameters!$C$79*(LN(BI116/$C$100)/LN(2))</f>
        <v>-2.7337968965936696E-2</v>
      </c>
      <c r="BJ130" s="215">
        <f>Parameters!$C$79*(LN(BJ116/$C$100)/LN(2))</f>
        <v>7.1026371759823662E-4</v>
      </c>
      <c r="BK130" s="215">
        <f>Parameters!$C$79*(LN(BK116/$C$100)/LN(2))</f>
        <v>2.4486392572785804E-2</v>
      </c>
      <c r="BL130" s="215">
        <f>Parameters!$C$79*(LN(BL116/$C$100)/LN(2))</f>
        <v>4.5283818969762427E-2</v>
      </c>
      <c r="BM130" s="215">
        <f>Parameters!$C$79*(LN(BM116/$C$100)/LN(2))</f>
        <v>6.394043767755056E-2</v>
      </c>
      <c r="BN130" s="215">
        <f>Parameters!$C$79*(LN(BN116/$C$100)/LN(2))</f>
        <v>8.1003348956700166E-2</v>
      </c>
      <c r="BO130" s="215">
        <f>Parameters!$C$79*(LN(BO116/$C$100)/LN(2))</f>
        <v>9.6833202190027737E-2</v>
      </c>
      <c r="BP130" s="215">
        <f>Parameters!$C$79*(LN(BP116/$C$100)/LN(2))</f>
        <v>0.1116706302640051</v>
      </c>
      <c r="BQ130" s="215">
        <f>Parameters!$C$79*(LN(BQ116/$C$100)/LN(2))</f>
        <v>0.12567874278131277</v>
      </c>
      <c r="BR130" s="215">
        <f>Parameters!$C$79*(LN(BR116/$C$100)/LN(2))</f>
        <v>0.13897040385515896</v>
      </c>
      <c r="BS130" s="215">
        <f>Parameters!$C$79*(LN(BS116/$C$100)/LN(2))</f>
        <v>0.15162578696526693</v>
      </c>
      <c r="BT130" s="215">
        <f>Parameters!$C$79*(LN(BT116/$C$100)/LN(2))</f>
        <v>0.16370369228074119</v>
      </c>
      <c r="BU130" s="215">
        <f>Parameters!$C$79*(LN(BU116/$C$100)/LN(2))</f>
        <v>0.1752488522024209</v>
      </c>
      <c r="BV130" s="215">
        <f>Parameters!$C$79*(LN(BV116/$C$100)/LN(2))</f>
        <v>0.18629665263516729</v>
      </c>
      <c r="BW130" s="215">
        <f>Parameters!$C$79*(LN(BW116/$C$100)/LN(2))</f>
        <v>0.19687618806324636</v>
      </c>
      <c r="BX130" s="215">
        <f>Parameters!$C$79*(LN(BX116/$C$100)/LN(2))</f>
        <v>0.20701224183401359</v>
      </c>
      <c r="BY130" s="215">
        <f>Parameters!$C$79*(LN(BY116/$C$100)/LN(2))</f>
        <v>0.21672657295841652</v>
      </c>
      <c r="BZ130" s="215">
        <f>Parameters!$C$79*(LN(BZ116/$C$100)/LN(2))</f>
        <v>0.22603875537380869</v>
      </c>
      <c r="CA130" s="215">
        <f>Parameters!$C$79*(LN(CA116/$C$100)/LN(2))</f>
        <v>0.23496672831908549</v>
      </c>
      <c r="CB130" s="215">
        <f>Parameters!$C$79*(LN(CB116/$C$100)/LN(2))</f>
        <v>0.24352716015200193</v>
      </c>
      <c r="CC130" s="215">
        <f>Parameters!$C$79*(LN(CC116/$C$100)/LN(2))</f>
        <v>0.25173569159990195</v>
      </c>
      <c r="CD130" s="215">
        <f>Parameters!$C$79*(LN(CD116/$C$100)/LN(2))</f>
        <v>0.25960710099219081</v>
      </c>
    </row>
    <row r="131" spans="1:82" s="265" customFormat="1" ht="17.399999999999999" customHeight="1" x14ac:dyDescent="0.25">
      <c r="A131" s="265" t="s">
        <v>483</v>
      </c>
      <c r="B131" s="265">
        <f t="shared" ref="B131:AG131" si="138">+B177</f>
        <v>2.3278384643000001</v>
      </c>
      <c r="C131" s="265">
        <f t="shared" si="138"/>
        <v>2.5112618808999998</v>
      </c>
      <c r="D131" s="265">
        <f t="shared" si="138"/>
        <v>2.6578466293999998</v>
      </c>
      <c r="E131" s="265">
        <f t="shared" si="138"/>
        <v>2.7768088511000002</v>
      </c>
      <c r="F131" s="265">
        <f t="shared" si="138"/>
        <v>2.8888922336</v>
      </c>
      <c r="G131" s="265">
        <f t="shared" si="138"/>
        <v>2.9893316829000001</v>
      </c>
      <c r="H131" s="265">
        <f t="shared" si="138"/>
        <v>3.0733309824999999</v>
      </c>
      <c r="I131" s="265">
        <f t="shared" si="138"/>
        <v>3.1426797571999998</v>
      </c>
      <c r="J131" s="265">
        <f t="shared" si="138"/>
        <v>3.1924490893000002</v>
      </c>
      <c r="K131" s="265">
        <f t="shared" si="138"/>
        <v>3.2174215079000001</v>
      </c>
      <c r="L131" s="265">
        <f t="shared" si="138"/>
        <v>3.2131381297999999</v>
      </c>
      <c r="M131" s="265">
        <f t="shared" si="138"/>
        <v>3.1857414355999998</v>
      </c>
      <c r="N131" s="265">
        <f t="shared" si="138"/>
        <v>3.1666415518000002</v>
      </c>
      <c r="O131" s="265">
        <f t="shared" si="138"/>
        <v>3.1462885884</v>
      </c>
      <c r="P131" s="265">
        <f t="shared" si="138"/>
        <v>3.1238823493000001</v>
      </c>
      <c r="Q131" s="266">
        <f t="shared" si="138"/>
        <v>3.0997660322999998</v>
      </c>
      <c r="R131" s="319">
        <f t="shared" si="138"/>
        <v>3.0740534777000001</v>
      </c>
      <c r="S131" s="265">
        <f t="shared" si="138"/>
        <v>3.0668503262</v>
      </c>
      <c r="T131" s="265">
        <f t="shared" si="138"/>
        <v>3.0541510278000001</v>
      </c>
      <c r="U131" s="265">
        <f t="shared" si="138"/>
        <v>3.0413335581999998</v>
      </c>
      <c r="V131" s="265">
        <f t="shared" si="138"/>
        <v>3.0276942493000001</v>
      </c>
      <c r="W131" s="265">
        <f t="shared" si="138"/>
        <v>3.0135368707999999</v>
      </c>
      <c r="X131" s="265">
        <f t="shared" si="138"/>
        <v>2.9989389233999999</v>
      </c>
      <c r="Y131" s="265">
        <f t="shared" si="138"/>
        <v>2.9437270353999998</v>
      </c>
      <c r="Z131" s="265">
        <f t="shared" si="138"/>
        <v>2.8468416519000002</v>
      </c>
      <c r="AA131" s="265">
        <f t="shared" si="138"/>
        <v>2.7296512661999999</v>
      </c>
      <c r="AB131" s="265">
        <f t="shared" si="138"/>
        <v>2.6155045165000002</v>
      </c>
      <c r="AC131" s="265">
        <f t="shared" si="138"/>
        <v>2.5002542390000002</v>
      </c>
      <c r="AD131" s="265">
        <f t="shared" si="138"/>
        <v>2.3819346609999998</v>
      </c>
      <c r="AE131" s="265">
        <f t="shared" si="138"/>
        <v>2.2595808397999999</v>
      </c>
      <c r="AF131" s="265">
        <f t="shared" si="138"/>
        <v>2.1325574499000002</v>
      </c>
      <c r="AG131" s="265">
        <f t="shared" si="138"/>
        <v>2.0003582464999998</v>
      </c>
      <c r="AH131" s="265">
        <f t="shared" ref="AH131:BM131" si="139">+AH177</f>
        <v>1.8625298935000001</v>
      </c>
      <c r="AI131" s="265">
        <f t="shared" si="139"/>
        <v>1.7186464020000001</v>
      </c>
      <c r="AJ131" s="265">
        <f t="shared" si="139"/>
        <v>1.568305209</v>
      </c>
      <c r="AK131" s="265">
        <f t="shared" si="139"/>
        <v>1.4111347283</v>
      </c>
      <c r="AL131" s="265">
        <f t="shared" si="139"/>
        <v>1.2468117186000001</v>
      </c>
      <c r="AM131" s="265">
        <f t="shared" si="139"/>
        <v>1.2169303722</v>
      </c>
      <c r="AN131" s="265">
        <f t="shared" si="139"/>
        <v>1.1592402164</v>
      </c>
      <c r="AO131" s="265">
        <f t="shared" si="139"/>
        <v>1.0896823829</v>
      </c>
      <c r="AP131" s="265">
        <f t="shared" si="139"/>
        <v>1.0117778267999999</v>
      </c>
      <c r="AQ131" s="265">
        <f t="shared" si="139"/>
        <v>0.92644232680000005</v>
      </c>
      <c r="AR131" s="265">
        <f t="shared" si="139"/>
        <v>0.83404500599999998</v>
      </c>
      <c r="AS131" s="265">
        <f t="shared" si="139"/>
        <v>0.73482341549999997</v>
      </c>
      <c r="AT131" s="265">
        <f t="shared" si="139"/>
        <v>0.62896954000000005</v>
      </c>
      <c r="AU131" s="265">
        <f t="shared" si="139"/>
        <v>0.51665306229999997</v>
      </c>
      <c r="AV131" s="265">
        <f t="shared" si="139"/>
        <v>0.3980327541</v>
      </c>
      <c r="AW131" s="265">
        <f t="shared" si="139"/>
        <v>0.27326516899999997</v>
      </c>
      <c r="AX131" s="265">
        <f t="shared" si="139"/>
        <v>0.14251234369999999</v>
      </c>
      <c r="AY131" s="265">
        <f t="shared" si="139"/>
        <v>5.9491963E-3</v>
      </c>
      <c r="AZ131" s="265">
        <f t="shared" si="139"/>
        <v>-0.13622835489999999</v>
      </c>
      <c r="BA131" s="265">
        <f t="shared" si="139"/>
        <v>-0.22167589879999999</v>
      </c>
      <c r="BB131" s="265">
        <f t="shared" si="139"/>
        <v>-0.15041170749999999</v>
      </c>
      <c r="BC131" s="265">
        <f t="shared" si="139"/>
        <v>-0.1350259966</v>
      </c>
      <c r="BD131" s="265">
        <f t="shared" si="139"/>
        <v>-0.1193845841</v>
      </c>
      <c r="BE131" s="265">
        <f t="shared" si="139"/>
        <v>-5.5746188000000002E-3</v>
      </c>
      <c r="BF131" s="265">
        <f t="shared" si="139"/>
        <v>-0.121941904</v>
      </c>
      <c r="BG131" s="265">
        <f t="shared" si="139"/>
        <v>-5.1565268099999999E-2</v>
      </c>
      <c r="BH131" s="265">
        <f t="shared" si="139"/>
        <v>-9.5600865000000004E-3</v>
      </c>
      <c r="BI131" s="265">
        <f t="shared" si="139"/>
        <v>2.3147399999999999E-2</v>
      </c>
      <c r="BJ131" s="265">
        <f t="shared" si="139"/>
        <v>5.0116561900000002E-2</v>
      </c>
      <c r="BK131" s="265">
        <f t="shared" si="139"/>
        <v>7.3358208199999997E-2</v>
      </c>
      <c r="BL131" s="265">
        <f t="shared" si="139"/>
        <v>9.4058393300000001E-2</v>
      </c>
      <c r="BM131" s="265">
        <f t="shared" si="139"/>
        <v>0.1129241756</v>
      </c>
      <c r="BN131" s="265">
        <f t="shared" ref="BN131:CB131" si="140">+BN177</f>
        <v>0.1303835481</v>
      </c>
      <c r="BO131" s="265">
        <f t="shared" si="140"/>
        <v>0.1467015492</v>
      </c>
      <c r="BP131" s="265">
        <f t="shared" si="140"/>
        <v>0.1620477713</v>
      </c>
      <c r="BQ131" s="265">
        <f t="shared" si="140"/>
        <v>0.17653563929999999</v>
      </c>
      <c r="BR131" s="265">
        <f t="shared" si="140"/>
        <v>0.19024527420000001</v>
      </c>
      <c r="BS131" s="265">
        <f t="shared" si="140"/>
        <v>0.20323680529999999</v>
      </c>
      <c r="BT131" s="265">
        <f t="shared" si="140"/>
        <v>0.21555813009999999</v>
      </c>
      <c r="BU131" s="265">
        <f t="shared" si="140"/>
        <v>0.2272494431</v>
      </c>
      <c r="BV131" s="265">
        <f t="shared" si="140"/>
        <v>0.2383458896</v>
      </c>
      <c r="BW131" s="265">
        <f t="shared" si="140"/>
        <v>0.2488791296</v>
      </c>
      <c r="BX131" s="265">
        <f t="shared" si="140"/>
        <v>0.2588782677</v>
      </c>
      <c r="BY131" s="265">
        <f t="shared" si="140"/>
        <v>0.26837041719999999</v>
      </c>
      <c r="BZ131" s="265">
        <f t="shared" si="140"/>
        <v>0.27738104879999997</v>
      </c>
      <c r="CA131" s="265">
        <f t="shared" si="140"/>
        <v>0.28593421540000002</v>
      </c>
      <c r="CB131" s="265">
        <f t="shared" si="140"/>
        <v>0.29405270360000002</v>
      </c>
      <c r="CC131" s="265">
        <f>+CC177</f>
        <v>0.30175814150000002</v>
      </c>
      <c r="CD131" s="265">
        <f>+CD177</f>
        <v>0.30907108119999999</v>
      </c>
    </row>
    <row r="132" spans="1:82" s="215" customFormat="1" ht="17.399999999999999" customHeight="1" x14ac:dyDescent="0.25">
      <c r="A132" s="215" t="s">
        <v>453</v>
      </c>
      <c r="B132" s="215">
        <f t="shared" ref="B132:BM132" si="141">+B106</f>
        <v>0.51800000000000002</v>
      </c>
      <c r="C132" s="215">
        <f t="shared" si="141"/>
        <v>0.53636010000000001</v>
      </c>
      <c r="D132" s="215">
        <f t="shared" si="141"/>
        <v>0.55038826490000003</v>
      </c>
      <c r="E132" s="215">
        <f t="shared" si="141"/>
        <v>0.55120014100000003</v>
      </c>
      <c r="F132" s="215">
        <f t="shared" si="141"/>
        <v>0.54180768140000002</v>
      </c>
      <c r="G132" s="215">
        <f t="shared" si="141"/>
        <v>0.52955199159999999</v>
      </c>
      <c r="H132" s="215">
        <f t="shared" si="141"/>
        <v>0.51393199040000004</v>
      </c>
      <c r="I132" s="215">
        <f t="shared" si="141"/>
        <v>0.49389672810000002</v>
      </c>
      <c r="J132" s="215">
        <f t="shared" si="141"/>
        <v>0.47034755230000003</v>
      </c>
      <c r="K132" s="215">
        <f t="shared" si="141"/>
        <v>0.44233810849999999</v>
      </c>
      <c r="L132" s="215">
        <f t="shared" si="141"/>
        <v>0.40890063799999998</v>
      </c>
      <c r="M132" s="215">
        <f t="shared" si="141"/>
        <v>0.36949588160000002</v>
      </c>
      <c r="N132" s="215">
        <f t="shared" si="141"/>
        <v>0.32664367300000002</v>
      </c>
      <c r="O132" s="215">
        <f t="shared" si="141"/>
        <v>0.28927270649999998</v>
      </c>
      <c r="P132" s="215">
        <f t="shared" si="141"/>
        <v>0.25530107800000001</v>
      </c>
      <c r="Q132" s="248">
        <f t="shared" si="141"/>
        <v>0.22433763899999998</v>
      </c>
      <c r="R132" s="319">
        <f t="shared" si="141"/>
        <v>0.19622230669999999</v>
      </c>
      <c r="S132" s="215">
        <f t="shared" si="141"/>
        <v>0.17074234539999997</v>
      </c>
      <c r="T132" s="215">
        <f t="shared" si="141"/>
        <v>0.15192279829999999</v>
      </c>
      <c r="U132" s="215">
        <f t="shared" si="141"/>
        <v>0.1343442151</v>
      </c>
      <c r="V132" s="215">
        <f t="shared" si="141"/>
        <v>0.11867026679999999</v>
      </c>
      <c r="W132" s="215">
        <f t="shared" si="141"/>
        <v>0.10455861140000001</v>
      </c>
      <c r="X132" s="215">
        <f t="shared" si="141"/>
        <v>9.1894550000000005E-2</v>
      </c>
      <c r="Y132" s="215">
        <f t="shared" si="141"/>
        <v>8.0549464099999996E-2</v>
      </c>
      <c r="Z132" s="215">
        <f t="shared" si="141"/>
        <v>6.4413709E-2</v>
      </c>
      <c r="AA132" s="215">
        <f t="shared" si="141"/>
        <v>4.4003696000000002E-2</v>
      </c>
      <c r="AB132" s="215">
        <f t="shared" si="141"/>
        <v>2.3084682299999999E-2</v>
      </c>
      <c r="AC132" s="215">
        <f t="shared" si="141"/>
        <v>5.0734114E-3</v>
      </c>
      <c r="AD132" s="215">
        <f t="shared" si="141"/>
        <v>-1.04342928E-2</v>
      </c>
      <c r="AE132" s="215">
        <f t="shared" si="141"/>
        <v>-2.3786426100000001E-2</v>
      </c>
      <c r="AF132" s="215">
        <f t="shared" si="141"/>
        <v>-3.5282612800000002E-2</v>
      </c>
      <c r="AG132" s="215">
        <f t="shared" si="141"/>
        <v>-4.5180829700000001E-2</v>
      </c>
      <c r="AH132" s="215">
        <f t="shared" si="141"/>
        <v>-5.3703194300000007E-2</v>
      </c>
      <c r="AI132" s="215">
        <f t="shared" si="141"/>
        <v>-6.1040950299999994E-2</v>
      </c>
      <c r="AJ132" s="215">
        <f t="shared" si="141"/>
        <v>-6.7358758199999993E-2</v>
      </c>
      <c r="AK132" s="215">
        <f t="shared" si="141"/>
        <v>0</v>
      </c>
      <c r="AL132" s="215">
        <f t="shared" si="141"/>
        <v>0</v>
      </c>
      <c r="AM132" s="215">
        <f t="shared" si="141"/>
        <v>0</v>
      </c>
      <c r="AN132" s="215">
        <f t="shared" si="141"/>
        <v>0</v>
      </c>
      <c r="AO132" s="215">
        <f t="shared" si="141"/>
        <v>0</v>
      </c>
      <c r="AP132" s="215">
        <f t="shared" si="141"/>
        <v>0</v>
      </c>
      <c r="AQ132" s="215">
        <f t="shared" si="141"/>
        <v>0</v>
      </c>
      <c r="AR132" s="215">
        <f t="shared" si="141"/>
        <v>0</v>
      </c>
      <c r="AS132" s="215">
        <f t="shared" si="141"/>
        <v>0</v>
      </c>
      <c r="AT132" s="215">
        <f t="shared" si="141"/>
        <v>0</v>
      </c>
      <c r="AU132" s="215">
        <f t="shared" si="141"/>
        <v>0</v>
      </c>
      <c r="AV132" s="215">
        <f t="shared" si="141"/>
        <v>0</v>
      </c>
      <c r="AW132" s="215">
        <f t="shared" si="141"/>
        <v>0</v>
      </c>
      <c r="AX132" s="215">
        <f t="shared" si="141"/>
        <v>0</v>
      </c>
      <c r="AY132" s="215">
        <f t="shared" si="141"/>
        <v>0</v>
      </c>
      <c r="AZ132" s="215">
        <f t="shared" si="141"/>
        <v>0</v>
      </c>
      <c r="BA132" s="215">
        <f t="shared" si="141"/>
        <v>0</v>
      </c>
      <c r="BB132" s="215">
        <f t="shared" si="141"/>
        <v>0</v>
      </c>
      <c r="BC132" s="215">
        <f t="shared" si="141"/>
        <v>0</v>
      </c>
      <c r="BD132" s="215">
        <f t="shared" si="141"/>
        <v>0</v>
      </c>
      <c r="BE132" s="215">
        <f t="shared" si="141"/>
        <v>0</v>
      </c>
      <c r="BF132" s="215">
        <f t="shared" si="141"/>
        <v>0</v>
      </c>
      <c r="BG132" s="215">
        <f t="shared" si="141"/>
        <v>0</v>
      </c>
      <c r="BH132" s="215">
        <f t="shared" si="141"/>
        <v>0</v>
      </c>
      <c r="BI132" s="215">
        <f t="shared" si="141"/>
        <v>0</v>
      </c>
      <c r="BJ132" s="215">
        <f t="shared" si="141"/>
        <v>0</v>
      </c>
      <c r="BK132" s="215">
        <f t="shared" si="141"/>
        <v>0</v>
      </c>
      <c r="BL132" s="215">
        <f t="shared" si="141"/>
        <v>0</v>
      </c>
      <c r="BM132" s="215">
        <f t="shared" si="141"/>
        <v>0</v>
      </c>
      <c r="BN132" s="215">
        <f t="shared" ref="BN132:CD132" si="142">+BN106</f>
        <v>0</v>
      </c>
      <c r="BO132" s="215">
        <f t="shared" si="142"/>
        <v>0</v>
      </c>
      <c r="BP132" s="215">
        <f t="shared" si="142"/>
        <v>0</v>
      </c>
      <c r="BQ132" s="215">
        <f t="shared" si="142"/>
        <v>0</v>
      </c>
      <c r="BR132" s="215">
        <f t="shared" si="142"/>
        <v>0</v>
      </c>
      <c r="BS132" s="215">
        <f t="shared" si="142"/>
        <v>0</v>
      </c>
      <c r="BT132" s="215">
        <f t="shared" si="142"/>
        <v>0</v>
      </c>
      <c r="BU132" s="215">
        <f t="shared" si="142"/>
        <v>0</v>
      </c>
      <c r="BV132" s="215">
        <f t="shared" si="142"/>
        <v>0</v>
      </c>
      <c r="BW132" s="215">
        <f t="shared" si="142"/>
        <v>0</v>
      </c>
      <c r="BX132" s="215">
        <f t="shared" si="142"/>
        <v>0</v>
      </c>
      <c r="BY132" s="215">
        <f t="shared" si="142"/>
        <v>0</v>
      </c>
      <c r="BZ132" s="215">
        <f t="shared" si="142"/>
        <v>0</v>
      </c>
      <c r="CA132" s="215">
        <f t="shared" si="142"/>
        <v>0</v>
      </c>
      <c r="CB132" s="215">
        <f t="shared" si="142"/>
        <v>0</v>
      </c>
      <c r="CC132" s="215">
        <f t="shared" si="142"/>
        <v>0</v>
      </c>
      <c r="CD132" s="215">
        <f t="shared" si="142"/>
        <v>0</v>
      </c>
    </row>
    <row r="133" spans="1:82" s="265" customFormat="1" ht="17.399999999999999" customHeight="1" x14ac:dyDescent="0.25">
      <c r="A133" s="265" t="s">
        <v>484</v>
      </c>
      <c r="B133" s="265">
        <f t="shared" ref="B133:BM134" si="143">+B103</f>
        <v>0.51800000000000002</v>
      </c>
      <c r="C133" s="265">
        <f t="shared" si="143"/>
        <v>0.53636010000000001</v>
      </c>
      <c r="D133" s="265">
        <f t="shared" si="143"/>
        <v>0.55038826490000003</v>
      </c>
      <c r="E133" s="265">
        <f t="shared" si="143"/>
        <v>0.55120014100000003</v>
      </c>
      <c r="F133" s="265">
        <f t="shared" si="143"/>
        <v>0.54180768140000002</v>
      </c>
      <c r="G133" s="265">
        <f t="shared" si="143"/>
        <v>0.52955199159999999</v>
      </c>
      <c r="H133" s="265">
        <f t="shared" si="143"/>
        <v>0.51393199040000004</v>
      </c>
      <c r="I133" s="265">
        <f t="shared" si="143"/>
        <v>0.49389672810000002</v>
      </c>
      <c r="J133" s="265">
        <f t="shared" si="143"/>
        <v>0.47034755230000003</v>
      </c>
      <c r="K133" s="265">
        <f t="shared" si="143"/>
        <v>0.44233810849999999</v>
      </c>
      <c r="L133" s="265">
        <f t="shared" si="143"/>
        <v>0.40890063799999998</v>
      </c>
      <c r="M133" s="265">
        <f t="shared" si="143"/>
        <v>0.36949588160000002</v>
      </c>
      <c r="N133" s="265">
        <f t="shared" si="143"/>
        <v>0.32664367300000002</v>
      </c>
      <c r="O133" s="265">
        <f t="shared" si="143"/>
        <v>0.28927270649999998</v>
      </c>
      <c r="P133" s="265">
        <f t="shared" si="143"/>
        <v>0.25530107800000001</v>
      </c>
      <c r="Q133" s="266">
        <f t="shared" si="143"/>
        <v>0.22433763900000001</v>
      </c>
      <c r="R133" s="319">
        <f t="shared" si="143"/>
        <v>0.19622230669999999</v>
      </c>
      <c r="S133" s="265">
        <f t="shared" si="143"/>
        <v>0.1707423454</v>
      </c>
      <c r="T133" s="265">
        <f t="shared" si="143"/>
        <v>0.15192279829999999</v>
      </c>
      <c r="U133" s="265">
        <f t="shared" si="143"/>
        <v>0.1343442151</v>
      </c>
      <c r="V133" s="265">
        <f t="shared" si="143"/>
        <v>0.11867026679999999</v>
      </c>
      <c r="W133" s="265">
        <f t="shared" si="143"/>
        <v>0.1045586114</v>
      </c>
      <c r="X133" s="265">
        <f t="shared" si="143"/>
        <v>9.1894550000000005E-2</v>
      </c>
      <c r="Y133" s="265">
        <f t="shared" si="143"/>
        <v>8.0549464099999996E-2</v>
      </c>
      <c r="Z133" s="265">
        <f t="shared" si="143"/>
        <v>6.4413709E-2</v>
      </c>
      <c r="AA133" s="265">
        <f t="shared" si="143"/>
        <v>4.4003696000000002E-2</v>
      </c>
      <c r="AB133" s="265">
        <f t="shared" si="143"/>
        <v>2.3084682299999999E-2</v>
      </c>
      <c r="AC133" s="265">
        <f t="shared" si="143"/>
        <v>5.0734114E-3</v>
      </c>
      <c r="AD133" s="265">
        <f t="shared" si="143"/>
        <v>-1.04342928E-2</v>
      </c>
      <c r="AE133" s="265">
        <f t="shared" si="143"/>
        <v>-2.3786426100000001E-2</v>
      </c>
      <c r="AF133" s="265">
        <f t="shared" si="143"/>
        <v>-3.5282612800000002E-2</v>
      </c>
      <c r="AG133" s="265">
        <f t="shared" si="143"/>
        <v>-4.5180829700000001E-2</v>
      </c>
      <c r="AH133" s="265">
        <f t="shared" si="143"/>
        <v>-5.37031943E-2</v>
      </c>
      <c r="AI133" s="265">
        <f t="shared" si="143"/>
        <v>-6.1040950300000001E-2</v>
      </c>
      <c r="AJ133" s="265">
        <f t="shared" si="143"/>
        <v>-6.7358758199999993E-2</v>
      </c>
      <c r="AK133" s="265">
        <f t="shared" si="143"/>
        <v>-7.2798390800000001E-2</v>
      </c>
      <c r="AL133" s="265">
        <f t="shared" si="143"/>
        <v>-7.7481914499999999E-2</v>
      </c>
      <c r="AM133" s="265">
        <f t="shared" si="143"/>
        <v>-8.1514428400000005E-2</v>
      </c>
      <c r="AN133" s="265">
        <f t="shared" si="143"/>
        <v>-7.7585172800000005E-2</v>
      </c>
      <c r="AO133" s="265">
        <f t="shared" si="143"/>
        <v>-7.4202083799999999E-2</v>
      </c>
      <c r="AP133" s="265">
        <f t="shared" si="143"/>
        <v>-7.1289244200000004E-2</v>
      </c>
      <c r="AQ133" s="265">
        <f t="shared" si="143"/>
        <v>-6.8781289199999998E-2</v>
      </c>
      <c r="AR133" s="265">
        <f t="shared" si="143"/>
        <v>-6.6621940000000004E-2</v>
      </c>
      <c r="AS133" s="265">
        <f t="shared" si="143"/>
        <v>-6.4762740400000005E-2</v>
      </c>
      <c r="AT133" s="265">
        <f t="shared" si="143"/>
        <v>-6.3161969499999998E-2</v>
      </c>
      <c r="AU133" s="265">
        <f t="shared" si="143"/>
        <v>-6.1783705699999997E-2</v>
      </c>
      <c r="AV133" s="265">
        <f t="shared" si="143"/>
        <v>-6.0597020600000003E-2</v>
      </c>
      <c r="AW133" s="265">
        <f t="shared" si="143"/>
        <v>-5.9575284700000002E-2</v>
      </c>
      <c r="AX133" s="265">
        <f t="shared" si="143"/>
        <v>-5.8695570199999998E-2</v>
      </c>
      <c r="AY133" s="265">
        <f t="shared" si="143"/>
        <v>-5.79381359E-2</v>
      </c>
      <c r="AZ133" s="265">
        <f t="shared" si="143"/>
        <v>-5.7285984999999998E-2</v>
      </c>
      <c r="BA133" s="265">
        <f t="shared" si="143"/>
        <v>-5.67244831E-2</v>
      </c>
      <c r="BB133" s="265">
        <f t="shared" si="143"/>
        <v>-5.4747057199999997E-2</v>
      </c>
      <c r="BC133" s="265">
        <f t="shared" si="143"/>
        <v>-4.8951068899999998E-2</v>
      </c>
      <c r="BD133" s="265">
        <f t="shared" si="143"/>
        <v>-4.4165335799999997E-2</v>
      </c>
      <c r="BE133" s="265">
        <f t="shared" si="143"/>
        <v>-3.963245E-2</v>
      </c>
      <c r="BF133" s="265">
        <f t="shared" si="143"/>
        <v>-3.3232843900000003E-2</v>
      </c>
      <c r="BG133" s="265">
        <f t="shared" si="143"/>
        <v>-3.1863040000000002E-2</v>
      </c>
      <c r="BH133" s="265">
        <f t="shared" si="143"/>
        <v>-2.74340774E-2</v>
      </c>
      <c r="BI133" s="265">
        <f t="shared" si="143"/>
        <v>-2.3620740599999999E-2</v>
      </c>
      <c r="BJ133" s="265">
        <f t="shared" si="143"/>
        <v>-2.0337457699999999E-2</v>
      </c>
      <c r="BK133" s="265">
        <f t="shared" si="143"/>
        <v>-1.7510551100000001E-2</v>
      </c>
      <c r="BL133" s="265">
        <f t="shared" si="143"/>
        <v>-1.50765845E-2</v>
      </c>
      <c r="BM133" s="265">
        <f t="shared" si="143"/>
        <v>-1.29809392E-2</v>
      </c>
      <c r="BN133" s="265">
        <f t="shared" ref="BN133:CB134" si="144">+BN103</f>
        <v>-1.11765887E-2</v>
      </c>
      <c r="BO133" s="265">
        <f t="shared" si="144"/>
        <v>-9.6230428999999999E-3</v>
      </c>
      <c r="BP133" s="265">
        <f t="shared" si="144"/>
        <v>-8.2854399000000002E-3</v>
      </c>
      <c r="BQ133" s="265">
        <f t="shared" si="144"/>
        <v>-7.1337637999999998E-3</v>
      </c>
      <c r="BR133" s="265">
        <f t="shared" si="144"/>
        <v>-6.1421706E-3</v>
      </c>
      <c r="BS133" s="265">
        <f t="shared" si="144"/>
        <v>-5.2884089000000004E-3</v>
      </c>
      <c r="BT133" s="265">
        <f t="shared" si="144"/>
        <v>-4.5533199999999996E-3</v>
      </c>
      <c r="BU133" s="265">
        <f t="shared" si="144"/>
        <v>-3.9204086000000004E-3</v>
      </c>
      <c r="BV133" s="265">
        <f t="shared" si="144"/>
        <v>-3.3754718E-3</v>
      </c>
      <c r="BW133" s="265">
        <f t="shared" si="144"/>
        <v>-2.9062812000000002E-3</v>
      </c>
      <c r="BX133" s="265">
        <f t="shared" si="144"/>
        <v>-2.5023081E-3</v>
      </c>
      <c r="BY133" s="265">
        <f t="shared" si="144"/>
        <v>-2.1544873000000002E-3</v>
      </c>
      <c r="BZ133" s="265">
        <f t="shared" si="144"/>
        <v>-1.8550134999999999E-3</v>
      </c>
      <c r="CA133" s="265">
        <f t="shared" si="144"/>
        <v>-1.5971666999999999E-3</v>
      </c>
      <c r="CB133" s="265">
        <f t="shared" si="144"/>
        <v>-1.3751605E-3</v>
      </c>
      <c r="CC133" s="265">
        <f>+CC103</f>
        <v>-1.1840132000000001E-3</v>
      </c>
      <c r="CD133" s="265">
        <f>+CD103</f>
        <v>-1.0194354000000001E-3</v>
      </c>
    </row>
    <row r="134" spans="1:82" s="267" customFormat="1" ht="17.399999999999999" customHeight="1" x14ac:dyDescent="0.25">
      <c r="A134" s="267" t="s">
        <v>396</v>
      </c>
      <c r="B134" s="267">
        <f t="shared" si="143"/>
        <v>-5.3999999999999999E-2</v>
      </c>
      <c r="C134" s="267">
        <f t="shared" si="143"/>
        <v>-3.4062500000000002E-2</v>
      </c>
      <c r="D134" s="267">
        <f t="shared" si="143"/>
        <v>-1.4125E-2</v>
      </c>
      <c r="E134" s="267">
        <f t="shared" si="143"/>
        <v>5.8125E-3</v>
      </c>
      <c r="F134" s="267">
        <f t="shared" si="143"/>
        <v>2.5749999999999999E-2</v>
      </c>
      <c r="G134" s="267">
        <f t="shared" si="143"/>
        <v>4.5687499999999999E-2</v>
      </c>
      <c r="H134" s="267">
        <f t="shared" si="143"/>
        <v>6.5625000000000003E-2</v>
      </c>
      <c r="I134" s="267">
        <f t="shared" si="143"/>
        <v>8.55625E-2</v>
      </c>
      <c r="J134" s="267">
        <f t="shared" si="143"/>
        <v>0.1055</v>
      </c>
      <c r="K134" s="267">
        <f t="shared" si="143"/>
        <v>0.12543750000000001</v>
      </c>
      <c r="L134" s="267">
        <f t="shared" si="143"/>
        <v>0.145375</v>
      </c>
      <c r="M134" s="267">
        <f t="shared" si="143"/>
        <v>0.1653125</v>
      </c>
      <c r="N134" s="267">
        <f t="shared" si="143"/>
        <v>0.18525</v>
      </c>
      <c r="O134" s="267">
        <f t="shared" si="143"/>
        <v>0.20518749999999999</v>
      </c>
      <c r="P134" s="267">
        <f t="shared" si="143"/>
        <v>0.22512499999999999</v>
      </c>
      <c r="Q134" s="268">
        <f t="shared" si="143"/>
        <v>0.24506249999999999</v>
      </c>
      <c r="R134" s="319">
        <f t="shared" si="143"/>
        <v>0.26500000000000001</v>
      </c>
      <c r="S134" s="267">
        <f t="shared" si="143"/>
        <v>0.26500000000000001</v>
      </c>
      <c r="T134" s="267">
        <f t="shared" si="143"/>
        <v>0.26500000000000001</v>
      </c>
      <c r="U134" s="267">
        <f t="shared" si="143"/>
        <v>0.26500000000000001</v>
      </c>
      <c r="V134" s="267">
        <f t="shared" si="143"/>
        <v>0.26500000000000001</v>
      </c>
      <c r="W134" s="267">
        <f t="shared" si="143"/>
        <v>0.26500000000000001</v>
      </c>
      <c r="X134" s="267">
        <f t="shared" si="143"/>
        <v>0.26500000000000001</v>
      </c>
      <c r="Y134" s="267">
        <f t="shared" si="143"/>
        <v>0.26500000000000001</v>
      </c>
      <c r="Z134" s="267">
        <f t="shared" si="143"/>
        <v>0.26500000000000001</v>
      </c>
      <c r="AA134" s="267">
        <f t="shared" si="143"/>
        <v>0.26500000000000001</v>
      </c>
      <c r="AB134" s="267">
        <f t="shared" si="143"/>
        <v>0.26500000000000001</v>
      </c>
      <c r="AC134" s="267">
        <f t="shared" si="143"/>
        <v>0.26500000000000001</v>
      </c>
      <c r="AD134" s="267">
        <f t="shared" si="143"/>
        <v>0.26500000000000001</v>
      </c>
      <c r="AE134" s="267">
        <f t="shared" si="143"/>
        <v>0.26500000000000001</v>
      </c>
      <c r="AF134" s="267">
        <f t="shared" si="143"/>
        <v>0.26500000000000001</v>
      </c>
      <c r="AG134" s="267">
        <f t="shared" si="143"/>
        <v>0.26500000000000001</v>
      </c>
      <c r="AH134" s="267">
        <f t="shared" si="143"/>
        <v>0.26500000000000001</v>
      </c>
      <c r="AI134" s="267">
        <f t="shared" si="143"/>
        <v>0.26500000000000001</v>
      </c>
      <c r="AJ134" s="267">
        <f t="shared" si="143"/>
        <v>0.26500000000000001</v>
      </c>
      <c r="AK134" s="267">
        <f t="shared" si="143"/>
        <v>0.26500000000000001</v>
      </c>
      <c r="AL134" s="267">
        <f t="shared" si="143"/>
        <v>0.26500000000000001</v>
      </c>
      <c r="AM134" s="267">
        <f t="shared" si="143"/>
        <v>0.26500000000000001</v>
      </c>
      <c r="AN134" s="267">
        <f t="shared" si="143"/>
        <v>0.26500000000000001</v>
      </c>
      <c r="AO134" s="267">
        <f t="shared" si="143"/>
        <v>0.26500000000000001</v>
      </c>
      <c r="AP134" s="267">
        <f t="shared" si="143"/>
        <v>0.26500000000000001</v>
      </c>
      <c r="AQ134" s="267">
        <f t="shared" si="143"/>
        <v>0.26500000000000001</v>
      </c>
      <c r="AR134" s="267">
        <f t="shared" si="143"/>
        <v>0.26500000000000001</v>
      </c>
      <c r="AS134" s="267">
        <f t="shared" si="143"/>
        <v>0.26500000000000001</v>
      </c>
      <c r="AT134" s="267">
        <f t="shared" si="143"/>
        <v>0.26500000000000001</v>
      </c>
      <c r="AU134" s="267">
        <f t="shared" si="143"/>
        <v>0.26500000000000001</v>
      </c>
      <c r="AV134" s="267">
        <f t="shared" si="143"/>
        <v>0.26500000000000001</v>
      </c>
      <c r="AW134" s="267">
        <f t="shared" si="143"/>
        <v>0.26500000000000001</v>
      </c>
      <c r="AX134" s="267">
        <f t="shared" si="143"/>
        <v>0.26500000000000001</v>
      </c>
      <c r="AY134" s="267">
        <f t="shared" si="143"/>
        <v>0.26500000000000001</v>
      </c>
      <c r="AZ134" s="267">
        <f t="shared" si="143"/>
        <v>0.26500000000000001</v>
      </c>
      <c r="BA134" s="267">
        <f t="shared" si="143"/>
        <v>0.26500000000000001</v>
      </c>
      <c r="BB134" s="267">
        <f t="shared" si="143"/>
        <v>0.26500000000000001</v>
      </c>
      <c r="BC134" s="267">
        <f t="shared" si="143"/>
        <v>0.26500000000000001</v>
      </c>
      <c r="BD134" s="267">
        <f t="shared" si="143"/>
        <v>0.26500000000000001</v>
      </c>
      <c r="BE134" s="267">
        <f t="shared" si="143"/>
        <v>0.26500000000000001</v>
      </c>
      <c r="BF134" s="267">
        <f t="shared" si="143"/>
        <v>0.26500000000000001</v>
      </c>
      <c r="BG134" s="267">
        <f t="shared" si="143"/>
        <v>0.26500000000000001</v>
      </c>
      <c r="BH134" s="267">
        <f t="shared" si="143"/>
        <v>0.26500000000000001</v>
      </c>
      <c r="BI134" s="267">
        <f t="shared" si="143"/>
        <v>0.26500000000000001</v>
      </c>
      <c r="BJ134" s="267">
        <f t="shared" si="143"/>
        <v>0.26500000000000001</v>
      </c>
      <c r="BK134" s="267">
        <f t="shared" si="143"/>
        <v>0.26500000000000001</v>
      </c>
      <c r="BL134" s="267">
        <f t="shared" si="143"/>
        <v>0.26500000000000001</v>
      </c>
      <c r="BM134" s="267">
        <f t="shared" si="143"/>
        <v>0.26500000000000001</v>
      </c>
      <c r="BN134" s="267">
        <f t="shared" si="144"/>
        <v>0.26500000000000001</v>
      </c>
      <c r="BO134" s="267">
        <f t="shared" si="144"/>
        <v>0.26500000000000001</v>
      </c>
      <c r="BP134" s="267">
        <f t="shared" si="144"/>
        <v>0.26500000000000001</v>
      </c>
      <c r="BQ134" s="267">
        <f t="shared" si="144"/>
        <v>0.26500000000000001</v>
      </c>
      <c r="BR134" s="267">
        <f t="shared" si="144"/>
        <v>0.26500000000000001</v>
      </c>
      <c r="BS134" s="267">
        <f t="shared" si="144"/>
        <v>0.26500000000000001</v>
      </c>
      <c r="BT134" s="267">
        <f t="shared" si="144"/>
        <v>0.26500000000000001</v>
      </c>
      <c r="BU134" s="267">
        <f t="shared" si="144"/>
        <v>0.26500000000000001</v>
      </c>
      <c r="BV134" s="267">
        <f t="shared" si="144"/>
        <v>0.26500000000000001</v>
      </c>
      <c r="BW134" s="267">
        <f t="shared" si="144"/>
        <v>0.26500000000000001</v>
      </c>
      <c r="BX134" s="267">
        <f t="shared" si="144"/>
        <v>0.26500000000000001</v>
      </c>
      <c r="BY134" s="267">
        <f t="shared" si="144"/>
        <v>0.26500000000000001</v>
      </c>
      <c r="BZ134" s="267">
        <f t="shared" si="144"/>
        <v>0.26500000000000001</v>
      </c>
      <c r="CA134" s="267">
        <f t="shared" si="144"/>
        <v>0.26500000000000001</v>
      </c>
      <c r="CB134" s="267">
        <f t="shared" si="144"/>
        <v>0.26500000000000001</v>
      </c>
      <c r="CC134" s="267">
        <f>+CC104</f>
        <v>0.26500000000000001</v>
      </c>
      <c r="CD134" s="267">
        <f>+CD104</f>
        <v>0.26500000000000001</v>
      </c>
    </row>
    <row r="135" spans="1:82" s="135" customFormat="1" ht="17.399999999999999" customHeight="1" x14ac:dyDescent="0.25">
      <c r="A135" s="269" t="s">
        <v>485</v>
      </c>
      <c r="B135" s="231"/>
      <c r="C135" s="231"/>
      <c r="D135" s="350"/>
      <c r="E135" s="350"/>
      <c r="F135" s="350"/>
      <c r="G135" s="350"/>
      <c r="H135" s="350"/>
      <c r="I135" s="231"/>
      <c r="J135" s="231"/>
      <c r="K135" s="231"/>
      <c r="L135" s="231"/>
      <c r="M135" s="231"/>
      <c r="N135" s="231"/>
      <c r="O135" s="231"/>
      <c r="P135" s="231"/>
      <c r="Q135" s="232"/>
      <c r="R135" s="335"/>
      <c r="S135" s="231"/>
      <c r="T135" s="231"/>
      <c r="U135" s="231"/>
      <c r="V135" s="231"/>
      <c r="W135" s="231"/>
      <c r="X135" s="231"/>
      <c r="Y135" s="231"/>
      <c r="Z135" s="231"/>
      <c r="AA135" s="231"/>
      <c r="AB135" s="231"/>
      <c r="AC135" s="231"/>
      <c r="AD135" s="231"/>
      <c r="AE135" s="231"/>
      <c r="AF135" s="231"/>
      <c r="AG135" s="231"/>
      <c r="AH135" s="231"/>
      <c r="AI135" s="231"/>
      <c r="AJ135" s="231"/>
      <c r="AK135" s="231"/>
      <c r="AL135" s="231"/>
      <c r="AM135" s="231"/>
      <c r="AN135" s="231"/>
      <c r="AO135" s="231"/>
      <c r="AP135" s="231"/>
      <c r="AQ135" s="231"/>
      <c r="AR135" s="231"/>
      <c r="AS135" s="231"/>
      <c r="AT135" s="231"/>
      <c r="AU135" s="231"/>
      <c r="AV135" s="231"/>
      <c r="AW135" s="231"/>
      <c r="AX135" s="231"/>
      <c r="AY135" s="231"/>
      <c r="AZ135" s="231"/>
      <c r="BA135" s="231"/>
      <c r="BB135" s="231"/>
      <c r="BC135" s="231"/>
      <c r="BD135" s="231"/>
      <c r="BE135" s="231"/>
      <c r="BF135" s="231"/>
      <c r="BG135" s="231"/>
      <c r="BH135" s="231"/>
      <c r="BI135" s="231"/>
      <c r="BJ135" s="231"/>
      <c r="BK135" s="231"/>
      <c r="BL135" s="231"/>
      <c r="BM135" s="231"/>
      <c r="BN135" s="231"/>
      <c r="BO135" s="231"/>
      <c r="BP135" s="231"/>
      <c r="BQ135" s="231"/>
      <c r="BR135" s="231"/>
      <c r="BS135" s="231"/>
      <c r="BT135" s="231"/>
      <c r="BU135" s="231"/>
      <c r="BV135" s="231"/>
      <c r="BW135" s="231"/>
      <c r="BX135" s="231"/>
      <c r="BY135" s="231"/>
      <c r="BZ135" s="231"/>
      <c r="CA135" s="231"/>
      <c r="CB135" s="231"/>
      <c r="CC135" s="231"/>
      <c r="CD135" s="231"/>
    </row>
    <row r="136" spans="1:82" s="215" customFormat="1" ht="17.399999999999999" customHeight="1" x14ac:dyDescent="0.25">
      <c r="A136" s="215" t="s">
        <v>487</v>
      </c>
      <c r="B136" s="270">
        <f>+B213</f>
        <v>0.1477</v>
      </c>
      <c r="C136" s="271">
        <f>B136*EXP(-$B$94/Parameters!$C$69)+Parameters!$C$67*C128*(1-EXP(-$B$94/Parameters!$C$69))</f>
        <v>0.16507071835445894</v>
      </c>
      <c r="D136" s="271">
        <f>C136*EXP(-$B$94/Parameters!$C$69)+Parameters!$C$67*D128*(1-EXP(-$B$94/Parameters!$C$69))</f>
        <v>0.18330643727063448</v>
      </c>
      <c r="E136" s="271">
        <f>D136*EXP(-$B$94/Parameters!$C$69)+Parameters!$C$67*E128*(1-EXP(-$B$94/Parameters!$C$69))</f>
        <v>0.20211176713271511</v>
      </c>
      <c r="F136" s="271">
        <f>E136*EXP(-$B$94/Parameters!$C$69)+Parameters!$C$67*F128*(1-EXP(-$B$94/Parameters!$C$69))</f>
        <v>0.22135918423710041</v>
      </c>
      <c r="G136" s="271">
        <f>F136*EXP(-$B$94/Parameters!$C$69)+Parameters!$C$67*G128*(1-EXP(-$B$94/Parameters!$C$69))</f>
        <v>0.2409365958890809</v>
      </c>
      <c r="H136" s="271">
        <f>G136*EXP(-$B$94/Parameters!$C$69)+Parameters!$C$67*H128*(1-EXP(-$B$94/Parameters!$C$69))</f>
        <v>0.26070047695681114</v>
      </c>
      <c r="I136" s="271">
        <f>H136*EXP(-$B$94/Parameters!$C$69)+Parameters!$C$67*I128*(1-EXP(-$B$94/Parameters!$C$69))</f>
        <v>0.28051758582777736</v>
      </c>
      <c r="J136" s="271">
        <f>I136*EXP(-$B$94/Parameters!$C$69)+Parameters!$C$67*J128*(1-EXP(-$B$94/Parameters!$C$69))</f>
        <v>0.30022932682185799</v>
      </c>
      <c r="K136" s="271">
        <f>J136*EXP(-$B$94/Parameters!$C$69)+Parameters!$C$67*K128*(1-EXP(-$B$94/Parameters!$C$69))</f>
        <v>0.31963936441284357</v>
      </c>
      <c r="L136" s="271">
        <f>K136*EXP(-$B$94/Parameters!$C$69)+Parameters!$C$67*L128*(1-EXP(-$B$94/Parameters!$C$69))</f>
        <v>0.3385191001169478</v>
      </c>
      <c r="M136" s="271">
        <f>L136*EXP(-$B$94/Parameters!$C$69)+Parameters!$C$67*M128*(1-EXP(-$B$94/Parameters!$C$69))</f>
        <v>0.35668356747934343</v>
      </c>
      <c r="N136" s="271">
        <f>M136*EXP(-$B$94/Parameters!$C$69)+Parameters!$C$67*N128*(1-EXP(-$B$94/Parameters!$C$69))</f>
        <v>0.3741827339345481</v>
      </c>
      <c r="O136" s="271">
        <f>N136*EXP(-$B$94/Parameters!$C$69)+Parameters!$C$67*O128*(1-EXP(-$B$94/Parameters!$C$69))</f>
        <v>0.39105731569335156</v>
      </c>
      <c r="P136" s="271">
        <f>O136*EXP(-$B$94/Parameters!$C$69)+Parameters!$C$67*P128*(1-EXP(-$B$94/Parameters!$C$69))</f>
        <v>0.4073288593075387</v>
      </c>
      <c r="Q136" s="239">
        <f>P136*EXP(-$B$94/Parameters!$C$69)+Parameters!$C$67*Q128*(1-EXP(-$B$94/Parameters!$C$69))</f>
        <v>0.42301853506162068</v>
      </c>
      <c r="R136" s="319">
        <f>Q136*EXP(-$B$94/Parameters!$C$69)+Parameters!$C$67*R128*(1-EXP(-$B$94/Parameters!$C$69))</f>
        <v>0.43814693047225883</v>
      </c>
      <c r="S136" s="271">
        <f>R136*EXP(-$B$94/Parameters!$C$69)+Parameters!$C$67*S128*(1-EXP(-$B$94/Parameters!$C$69))</f>
        <v>0.45273504036503431</v>
      </c>
      <c r="T136" s="271">
        <f>S136*EXP(-$B$94/Parameters!$C$69)+Parameters!$C$67*T128*(1-EXP(-$B$94/Parameters!$C$69))</f>
        <v>0.46680056237157597</v>
      </c>
      <c r="U136" s="271">
        <f>T136*EXP(-$B$94/Parameters!$C$69)+Parameters!$C$67*U128*(1-EXP(-$B$94/Parameters!$C$69))</f>
        <v>0.4803622954833931</v>
      </c>
      <c r="V136" s="271">
        <f>U136*EXP(-$B$94/Parameters!$C$69)+Parameters!$C$67*V128*(1-EXP(-$B$94/Parameters!$C$69))</f>
        <v>0.49343813789438018</v>
      </c>
      <c r="W136" s="271">
        <f>V136*EXP(-$B$94/Parameters!$C$69)+Parameters!$C$67*W128*(1-EXP(-$B$94/Parameters!$C$69))</f>
        <v>0.506045434192963</v>
      </c>
      <c r="X136" s="271">
        <f>W136*EXP(-$B$94/Parameters!$C$69)+Parameters!$C$67*X128*(1-EXP(-$B$94/Parameters!$C$69))</f>
        <v>0.51820092206581947</v>
      </c>
      <c r="Y136" s="271">
        <f>X136*EXP(-$B$94/Parameters!$C$69)+Parameters!$C$67*Y128*(1-EXP(-$B$94/Parameters!$C$69))</f>
        <v>0.52964708519660719</v>
      </c>
      <c r="Z136" s="271">
        <f>Y136*EXP(-$B$94/Parameters!$C$69)+Parameters!$C$67*Z128*(1-EXP(-$B$94/Parameters!$C$69))</f>
        <v>0.54008526327415285</v>
      </c>
      <c r="AA136" s="271">
        <f>Z136*EXP(-$B$94/Parameters!$C$69)+Parameters!$C$67*AA128*(1-EXP(-$B$94/Parameters!$C$69))</f>
        <v>0.54937089030111286</v>
      </c>
      <c r="AB136" s="271">
        <f>AA136*EXP(-$B$94/Parameters!$C$69)+Parameters!$C$67*AB128*(1-EXP(-$B$94/Parameters!$C$69))</f>
        <v>0.55754553919923444</v>
      </c>
      <c r="AC136" s="271">
        <f>AB136*EXP(-$B$94/Parameters!$C$69)+Parameters!$C$67*AC128*(1-EXP(-$B$94/Parameters!$C$69))</f>
        <v>0.56464556967166535</v>
      </c>
      <c r="AD136" s="271">
        <f>AC136*EXP(-$B$94/Parameters!$C$69)+Parameters!$C$67*AD128*(1-EXP(-$B$94/Parameters!$C$69))</f>
        <v>0.5706903165668501</v>
      </c>
      <c r="AE136" s="271">
        <f>AD136*EXP(-$B$94/Parameters!$C$69)+Parameters!$C$67*AE128*(1-EXP(-$B$94/Parameters!$C$69))</f>
        <v>0.57568974474505086</v>
      </c>
      <c r="AF136" s="271">
        <f>AE136*EXP(-$B$94/Parameters!$C$69)+Parameters!$C$67*AF128*(1-EXP(-$B$94/Parameters!$C$69))</f>
        <v>0.57964721855467483</v>
      </c>
      <c r="AG136" s="271">
        <f>AF136*EXP(-$B$94/Parameters!$C$69)+Parameters!$C$67*AG128*(1-EXP(-$B$94/Parameters!$C$69))</f>
        <v>0.58256073262020636</v>
      </c>
      <c r="AH136" s="271">
        <f>AG136*EXP(-$B$94/Parameters!$C$69)+Parameters!$C$67*AH128*(1-EXP(-$B$94/Parameters!$C$69))</f>
        <v>0.58442352668314201</v>
      </c>
      <c r="AI136" s="271">
        <f>AH136*EXP(-$B$94/Parameters!$C$69)+Parameters!$C$67*AI128*(1-EXP(-$B$94/Parameters!$C$69))</f>
        <v>0.58522445177169879</v>
      </c>
      <c r="AJ136" s="271">
        <f>AI136*EXP(-$B$94/Parameters!$C$69)+Parameters!$C$67*AJ128*(1-EXP(-$B$94/Parameters!$C$69))</f>
        <v>0.5849482372617647</v>
      </c>
      <c r="AK136" s="271">
        <f>AJ136*EXP(-$B$94/Parameters!$C$69)+Parameters!$C$67*AK128*(1-EXP(-$B$94/Parameters!$C$69))</f>
        <v>0.58407019059738008</v>
      </c>
      <c r="AL136" s="271">
        <f>AK136*EXP(-$B$94/Parameters!$C$69)+Parameters!$C$67*AL128*(1-EXP(-$B$94/Parameters!$C$69))</f>
        <v>0.58208678860861585</v>
      </c>
      <c r="AM136" s="271">
        <f>AL136*EXP(-$B$94/Parameters!$C$69)+Parameters!$C$67*AM128*(1-EXP(-$B$94/Parameters!$C$69))</f>
        <v>0.57992201990331249</v>
      </c>
      <c r="AN136" s="271">
        <f>AM136*EXP(-$B$94/Parameters!$C$69)+Parameters!$C$67*AN128*(1-EXP(-$B$94/Parameters!$C$69))</f>
        <v>0.57741176658424909</v>
      </c>
      <c r="AO136" s="271">
        <f>AN136*EXP(-$B$94/Parameters!$C$69)+Parameters!$C$67*AO128*(1-EXP(-$B$94/Parameters!$C$69))</f>
        <v>0.57447641599413379</v>
      </c>
      <c r="AP136" s="271">
        <f>AO136*EXP(-$B$94/Parameters!$C$69)+Parameters!$C$67*AP128*(1-EXP(-$B$94/Parameters!$C$69))</f>
        <v>0.57106476621854363</v>
      </c>
      <c r="AQ136" s="271">
        <f>AP136*EXP(-$B$94/Parameters!$C$69)+Parameters!$C$67*AQ128*(1-EXP(-$B$94/Parameters!$C$69))</f>
        <v>0.56713360062835338</v>
      </c>
      <c r="AR136" s="271">
        <f>AQ136*EXP(-$B$94/Parameters!$C$69)+Parameters!$C$67*AR128*(1-EXP(-$B$94/Parameters!$C$69))</f>
        <v>0.56264314587992181</v>
      </c>
      <c r="AS136" s="271">
        <f>AR136*EXP(-$B$94/Parameters!$C$69)+Parameters!$C$67*AS128*(1-EXP(-$B$94/Parameters!$C$69))</f>
        <v>0.5575558040825831</v>
      </c>
      <c r="AT136" s="271">
        <f>AS136*EXP(-$B$94/Parameters!$C$69)+Parameters!$C$67*AT128*(1-EXP(-$B$94/Parameters!$C$69))</f>
        <v>0.55183558132658317</v>
      </c>
      <c r="AU136" s="271">
        <f>AT136*EXP(-$B$94/Parameters!$C$69)+Parameters!$C$67*AU128*(1-EXP(-$B$94/Parameters!$C$69))</f>
        <v>0.54544770307161372</v>
      </c>
      <c r="AV136" s="271">
        <f>AU136*EXP(-$B$94/Parameters!$C$69)+Parameters!$C$67*AV128*(1-EXP(-$B$94/Parameters!$C$69))</f>
        <v>0.53835831373320753</v>
      </c>
      <c r="AW136" s="271">
        <f>AV136*EXP(-$B$94/Parameters!$C$69)+Parameters!$C$67*AW128*(1-EXP(-$B$94/Parameters!$C$69))</f>
        <v>0.53053423585444559</v>
      </c>
      <c r="AX136" s="271">
        <f>AW136*EXP(-$B$94/Parameters!$C$69)+Parameters!$C$67*AX128*(1-EXP(-$B$94/Parameters!$C$69))</f>
        <v>0.52194278047289155</v>
      </c>
      <c r="AY136" s="271">
        <f>AX136*EXP(-$B$94/Parameters!$C$69)+Parameters!$C$67*AY128*(1-EXP(-$B$94/Parameters!$C$69))</f>
        <v>0.51255160556474144</v>
      </c>
      <c r="AZ136" s="271">
        <f>AY136*EXP(-$B$94/Parameters!$C$69)+Parameters!$C$67*AZ128*(1-EXP(-$B$94/Parameters!$C$69))</f>
        <v>0.50232862308971082</v>
      </c>
      <c r="BA136" s="271">
        <f>AZ136*EXP(-$B$94/Parameters!$C$69)+Parameters!$C$67*BA128*(1-EXP(-$B$94/Parameters!$C$69))</f>
        <v>0.49167646246702978</v>
      </c>
      <c r="BB136" s="271">
        <f>BA136*EXP(-$B$94/Parameters!$C$69)+Parameters!$C$67*BB128*(1-EXP(-$B$94/Parameters!$C$69))</f>
        <v>0.481716056435817</v>
      </c>
      <c r="BC136" s="271">
        <f>BB136*EXP(-$B$94/Parameters!$C$69)+Parameters!$C$67*BC128*(1-EXP(-$B$94/Parameters!$C$69))</f>
        <v>0.47208003631922568</v>
      </c>
      <c r="BD136" s="271">
        <f>BC136*EXP(-$B$94/Parameters!$C$69)+Parameters!$C$67*BD128*(1-EXP(-$B$94/Parameters!$C$69))</f>
        <v>0.46276332102716911</v>
      </c>
      <c r="BE136" s="271">
        <f>BD136*EXP(-$B$94/Parameters!$C$69)+Parameters!$C$67*BE128*(1-EXP(-$B$94/Parameters!$C$69))</f>
        <v>0.45445408978683499</v>
      </c>
      <c r="BF136" s="271">
        <f>BE136*EXP(-$B$94/Parameters!$C$69)+Parameters!$C$67*BF128*(1-EXP(-$B$94/Parameters!$C$69))</f>
        <v>0.44552115987754753</v>
      </c>
      <c r="BG136" s="271">
        <f>BF136*EXP(-$B$94/Parameters!$C$69)+Parameters!$C$67*BG128*(1-EXP(-$B$94/Parameters!$C$69))</f>
        <v>0.43726268031914145</v>
      </c>
      <c r="BH136" s="271">
        <f>BG136*EXP(-$B$94/Parameters!$C$69)+Parameters!$C$67*BH128*(1-EXP(-$B$94/Parameters!$C$69))</f>
        <v>0.42947711384803811</v>
      </c>
      <c r="BI136" s="271">
        <f>BH136*EXP(-$B$94/Parameters!$C$69)+Parameters!$C$67*BI128*(1-EXP(-$B$94/Parameters!$C$69))</f>
        <v>0.42208798239924</v>
      </c>
      <c r="BJ136" s="271">
        <f>BI136*EXP(-$B$94/Parameters!$C$69)+Parameters!$C$67*BJ128*(1-EXP(-$B$94/Parameters!$C$69))</f>
        <v>0.41504426287927582</v>
      </c>
      <c r="BK136" s="271">
        <f>BJ136*EXP(-$B$94/Parameters!$C$69)+Parameters!$C$67*BK128*(1-EXP(-$B$94/Parameters!$C$69))</f>
        <v>0.40830969722620097</v>
      </c>
      <c r="BL136" s="271">
        <f>BK136*EXP(-$B$94/Parameters!$C$69)+Parameters!$C$67*BL128*(1-EXP(-$B$94/Parameters!$C$69))</f>
        <v>0.40185757251965792</v>
      </c>
      <c r="BM136" s="271">
        <f>BL136*EXP(-$B$94/Parameters!$C$69)+Parameters!$C$67*BM128*(1-EXP(-$B$94/Parameters!$C$69))</f>
        <v>0.39566742698790464</v>
      </c>
      <c r="BN136" s="271">
        <f>BM136*EXP(-$B$94/Parameters!$C$69)+Parameters!$C$67*BN128*(1-EXP(-$B$94/Parameters!$C$69))</f>
        <v>0.38972294382645545</v>
      </c>
      <c r="BO136" s="271">
        <f>BN136*EXP(-$B$94/Parameters!$C$69)+Parameters!$C$67*BO128*(1-EXP(-$B$94/Parameters!$C$69))</f>
        <v>0.38401059789279057</v>
      </c>
      <c r="BP136" s="271">
        <f>BO136*EXP(-$B$94/Parameters!$C$69)+Parameters!$C$67*BP128*(1-EXP(-$B$94/Parameters!$C$69))</f>
        <v>0.37851878200689615</v>
      </c>
      <c r="BQ136" s="271">
        <f>BP136*EXP(-$B$94/Parameters!$C$69)+Parameters!$C$67*BQ128*(1-EXP(-$B$94/Parameters!$C$69))</f>
        <v>0.37323724019013566</v>
      </c>
      <c r="BR136" s="271">
        <f>BQ136*EXP(-$B$94/Parameters!$C$69)+Parameters!$C$67*BR128*(1-EXP(-$B$94/Parameters!$C$69))</f>
        <v>0.36815669806174017</v>
      </c>
      <c r="BS136" s="271">
        <f>BR136*EXP(-$B$94/Parameters!$C$69)+Parameters!$C$67*BS128*(1-EXP(-$B$94/Parameters!$C$69))</f>
        <v>0.3632686202196308</v>
      </c>
      <c r="BT136" s="271">
        <f>BS136*EXP(-$B$94/Parameters!$C$69)+Parameters!$C$67*BT128*(1-EXP(-$B$94/Parameters!$C$69))</f>
        <v>0.35856504957694535</v>
      </c>
      <c r="BU136" s="271">
        <f>BT136*EXP(-$B$94/Parameters!$C$69)+Parameters!$C$67*BU128*(1-EXP(-$B$94/Parameters!$C$69))</f>
        <v>0.35403849968736278</v>
      </c>
      <c r="BV136" s="271">
        <f>BU136*EXP(-$B$94/Parameters!$C$69)+Parameters!$C$67*BV128*(1-EXP(-$B$94/Parameters!$C$69))</f>
        <v>0.34968188139550688</v>
      </c>
      <c r="BW136" s="271">
        <f>BV136*EXP(-$B$94/Parameters!$C$69)+Parameters!$C$67*BW128*(1-EXP(-$B$94/Parameters!$C$69))</f>
        <v>0.34548845177570786</v>
      </c>
      <c r="BX136" s="271">
        <f>BW136*EXP(-$B$94/Parameters!$C$69)+Parameters!$C$67*BX128*(1-EXP(-$B$94/Parameters!$C$69))</f>
        <v>0.34145177759167661</v>
      </c>
      <c r="BY136" s="271">
        <f>BX136*EXP(-$B$94/Parameters!$C$69)+Parameters!$C$67*BY128*(1-EXP(-$B$94/Parameters!$C$69))</f>
        <v>0.33756570826240268</v>
      </c>
      <c r="BZ136" s="271">
        <f>BY136*EXP(-$B$94/Parameters!$C$69)+Parameters!$C$67*BZ128*(1-EXP(-$B$94/Parameters!$C$69))</f>
        <v>0.33382435509522668</v>
      </c>
      <c r="CA136" s="271">
        <f>BZ136*EXP(-$B$94/Parameters!$C$69)+Parameters!$C$67*CA128*(1-EXP(-$B$94/Parameters!$C$69))</f>
        <v>0.33022207469252052</v>
      </c>
      <c r="CB136" s="271">
        <f>CA136*EXP(-$B$94/Parameters!$C$69)+Parameters!$C$67*CB128*(1-EXP(-$B$94/Parameters!$C$69))</f>
        <v>0.32675345517734333</v>
      </c>
      <c r="CC136" s="271">
        <f>CB136*EXP(-$B$94/Parameters!$C$69)+Parameters!$C$67*CC128*(1-EXP(-$B$94/Parameters!$C$69))</f>
        <v>0.32341330436006527</v>
      </c>
      <c r="CD136" s="271">
        <f>CC136*EXP(-$B$94/Parameters!$C$69)+Parameters!$C$67*CD128*(1-EXP(-$B$94/Parameters!$C$69))</f>
        <v>0.32019663927535358</v>
      </c>
    </row>
    <row r="137" spans="1:82" s="215" customFormat="1" ht="17.399999999999999" customHeight="1" x14ac:dyDescent="0.25">
      <c r="A137" s="215" t="s">
        <v>488</v>
      </c>
      <c r="B137" s="270">
        <f>+B214</f>
        <v>1.0994539999999999</v>
      </c>
      <c r="C137" s="271">
        <f>B137*EXP(-$B$94/Parameters!$C$70)+Parameters!$C$68*C128*(1-EXP(-$B$94/Parameters!$C$70))</f>
        <v>1.2595828371261044</v>
      </c>
      <c r="D137" s="271">
        <f>C137*EXP(-$B$94/Parameters!$C$70)+Parameters!$C$68*D128*(1-EXP(-$B$94/Parameters!$C$70))</f>
        <v>1.3627736297197885</v>
      </c>
      <c r="E137" s="271">
        <f>D137*EXP(-$B$94/Parameters!$C$70)+Parameters!$C$68*E128*(1-EXP(-$B$94/Parameters!$C$70))</f>
        <v>1.4365938465247767</v>
      </c>
      <c r="F137" s="271">
        <f>E137*EXP(-$B$94/Parameters!$C$70)+Parameters!$C$68*F128*(1-EXP(-$B$94/Parameters!$C$70))</f>
        <v>1.4965207357435131</v>
      </c>
      <c r="G137" s="271">
        <f>F137*EXP(-$B$94/Parameters!$C$70)+Parameters!$C$68*G128*(1-EXP(-$B$94/Parameters!$C$70))</f>
        <v>1.5476694851154025</v>
      </c>
      <c r="H137" s="271">
        <f>G137*EXP(-$B$94/Parameters!$C$70)+Parameters!$C$68*H128*(1-EXP(-$B$94/Parameters!$C$70))</f>
        <v>1.5899896645030926</v>
      </c>
      <c r="I137" s="271">
        <f>H137*EXP(-$B$94/Parameters!$C$70)+Parameters!$C$68*I128*(1-EXP(-$B$94/Parameters!$C$70))</f>
        <v>1.6237998172794865</v>
      </c>
      <c r="J137" s="271">
        <f>I137*EXP(-$B$94/Parameters!$C$70)+Parameters!$C$68*J128*(1-EXP(-$B$94/Parameters!$C$70))</f>
        <v>1.6479035662966126</v>
      </c>
      <c r="K137" s="271">
        <f>J137*EXP(-$B$94/Parameters!$C$70)+Parameters!$C$68*K128*(1-EXP(-$B$94/Parameters!$C$70))</f>
        <v>1.6600692385850011</v>
      </c>
      <c r="L137" s="271">
        <f>K137*EXP(-$B$94/Parameters!$C$70)+Parameters!$C$68*L128*(1-EXP(-$B$94/Parameters!$C$70))</f>
        <v>1.6579767839697446</v>
      </c>
      <c r="M137" s="271">
        <f>L137*EXP(-$B$94/Parameters!$C$70)+Parameters!$C$68*M128*(1-EXP(-$B$94/Parameters!$C$70))</f>
        <v>1.6427265747374631</v>
      </c>
      <c r="N137" s="271">
        <f>M137*EXP(-$B$94/Parameters!$C$70)+Parameters!$C$68*N128*(1-EXP(-$B$94/Parameters!$C$70))</f>
        <v>1.6252270342898616</v>
      </c>
      <c r="O137" s="271">
        <f>N137*EXP(-$B$94/Parameters!$C$70)+Parameters!$C$68*O128*(1-EXP(-$B$94/Parameters!$C$70))</f>
        <v>1.6082955259072589</v>
      </c>
      <c r="P137" s="271">
        <f>O137*EXP(-$B$94/Parameters!$C$70)+Parameters!$C$68*P128*(1-EXP(-$B$94/Parameters!$C$70))</f>
        <v>1.5919175901107658</v>
      </c>
      <c r="Q137" s="239">
        <f>P137*EXP(-$B$94/Parameters!$C$70)+Parameters!$C$68*Q128*(1-EXP(-$B$94/Parameters!$C$70))</f>
        <v>1.5760924499424691</v>
      </c>
      <c r="R137" s="319">
        <f>Q137*EXP(-$B$94/Parameters!$C$70)+Parameters!$C$68*R128*(1-EXP(-$B$94/Parameters!$C$70))</f>
        <v>1.5608135111026922</v>
      </c>
      <c r="S137" s="271">
        <f>R137*EXP(-$B$94/Parameters!$C$70)+Parameters!$C$68*S128*(1-EXP(-$B$94/Parameters!$C$70))</f>
        <v>1.5461172789916129</v>
      </c>
      <c r="T137" s="271">
        <f>S137*EXP(-$B$94/Parameters!$C$70)+Parameters!$C$68*T128*(1-EXP(-$B$94/Parameters!$C$70))</f>
        <v>1.5318835375946389</v>
      </c>
      <c r="U137" s="271">
        <f>T137*EXP(-$B$94/Parameters!$C$70)+Parameters!$C$68*U128*(1-EXP(-$B$94/Parameters!$C$70))</f>
        <v>1.5181445553535104</v>
      </c>
      <c r="V137" s="271">
        <f>U137*EXP(-$B$94/Parameters!$C$70)+Parameters!$C$68*V128*(1-EXP(-$B$94/Parameters!$C$70))</f>
        <v>1.5048865626074603</v>
      </c>
      <c r="W137" s="271">
        <f>V137*EXP(-$B$94/Parameters!$C$70)+Parameters!$C$68*W128*(1-EXP(-$B$94/Parameters!$C$70))</f>
        <v>1.4920973550168892</v>
      </c>
      <c r="X137" s="271">
        <f>W137*EXP(-$B$94/Parameters!$C$70)+Parameters!$C$68*X128*(1-EXP(-$B$94/Parameters!$C$70))</f>
        <v>1.4797622128521528</v>
      </c>
      <c r="Y137" s="271">
        <f>X137*EXP(-$B$94/Parameters!$C$70)+Parameters!$C$68*Y128*(1-EXP(-$B$94/Parameters!$C$70))</f>
        <v>1.4553274049373917</v>
      </c>
      <c r="Z137" s="271">
        <f>Y137*EXP(-$B$94/Parameters!$C$70)+Parameters!$C$68*Z128*(1-EXP(-$B$94/Parameters!$C$70))</f>
        <v>1.412985628779778</v>
      </c>
      <c r="AA137" s="271">
        <f>Z137*EXP(-$B$94/Parameters!$C$70)+Parameters!$C$68*AA128*(1-EXP(-$B$94/Parameters!$C$70))</f>
        <v>1.3578101879549869</v>
      </c>
      <c r="AB137" s="271">
        <f>AA137*EXP(-$B$94/Parameters!$C$70)+Parameters!$C$68*AB128*(1-EXP(-$B$94/Parameters!$C$70))</f>
        <v>1.299675670465694</v>
      </c>
      <c r="AC137" s="271">
        <f>AB137*EXP(-$B$94/Parameters!$C$70)+Parameters!$C$68*AC128*(1-EXP(-$B$94/Parameters!$C$70))</f>
        <v>1.2412737504257474</v>
      </c>
      <c r="AD137" s="271">
        <f>AC137*EXP(-$B$94/Parameters!$C$70)+Parameters!$C$68*AD128*(1-EXP(-$B$94/Parameters!$C$70))</f>
        <v>1.1826472593877462</v>
      </c>
      <c r="AE137" s="271">
        <f>AD137*EXP(-$B$94/Parameters!$C$70)+Parameters!$C$68*AE128*(1-EXP(-$B$94/Parameters!$C$70))</f>
        <v>1.1233980015297491</v>
      </c>
      <c r="AF137" s="271">
        <f>AE137*EXP(-$B$94/Parameters!$C$70)+Parameters!$C$68*AF128*(1-EXP(-$B$94/Parameters!$C$70))</f>
        <v>1.0631165680098542</v>
      </c>
      <c r="AG137" s="271">
        <f>AF137*EXP(-$B$94/Parameters!$C$70)+Parameters!$C$68*AG128*(1-EXP(-$B$94/Parameters!$C$70))</f>
        <v>1.0014403188941436</v>
      </c>
      <c r="AH137" s="271">
        <f>AG137*EXP(-$B$94/Parameters!$C$70)+Parameters!$C$68*AH128*(1-EXP(-$B$94/Parameters!$C$70))</f>
        <v>0.93804331757137704</v>
      </c>
      <c r="AI137" s="271">
        <f>AH137*EXP(-$B$94/Parameters!$C$70)+Parameters!$C$68*AI128*(1-EXP(-$B$94/Parameters!$C$70))</f>
        <v>0.87262258141985261</v>
      </c>
      <c r="AJ137" s="271">
        <f>AI137*EXP(-$B$94/Parameters!$C$70)+Parameters!$C$68*AJ128*(1-EXP(-$B$94/Parameters!$C$70))</f>
        <v>0.80488986778642269</v>
      </c>
      <c r="AK137" s="271">
        <f>AJ137*EXP(-$B$94/Parameters!$C$70)+Parameters!$C$68*AK128*(1-EXP(-$B$94/Parameters!$C$70))</f>
        <v>0.75722295249307958</v>
      </c>
      <c r="AL137" s="271">
        <f>AK137*EXP(-$B$94/Parameters!$C$70)+Parameters!$C$68*AL128*(1-EXP(-$B$94/Parameters!$C$70))</f>
        <v>0.69178193858758597</v>
      </c>
      <c r="AM137" s="271">
        <f>AL137*EXP(-$B$94/Parameters!$C$70)+Parameters!$C$68*AM128*(1-EXP(-$B$94/Parameters!$C$70))</f>
        <v>0.66241060989354705</v>
      </c>
      <c r="AN137" s="271">
        <f>AM137*EXP(-$B$94/Parameters!$C$70)+Parameters!$C$68*AN128*(1-EXP(-$B$94/Parameters!$C$70))</f>
        <v>0.63590440354858235</v>
      </c>
      <c r="AO137" s="271">
        <f>AN137*EXP(-$B$94/Parameters!$C$70)+Parameters!$C$68*AO128*(1-EXP(-$B$94/Parameters!$C$70))</f>
        <v>0.60625745921883956</v>
      </c>
      <c r="AP137" s="271">
        <f>AO137*EXP(-$B$94/Parameters!$C$70)+Parameters!$C$68*AP128*(1-EXP(-$B$94/Parameters!$C$70))</f>
        <v>0.57293690373558637</v>
      </c>
      <c r="AQ137" s="271">
        <f>AP137*EXP(-$B$94/Parameters!$C$70)+Parameters!$C$68*AQ128*(1-EXP(-$B$94/Parameters!$C$70))</f>
        <v>0.5361034316488551</v>
      </c>
      <c r="AR137" s="271">
        <f>AQ137*EXP(-$B$94/Parameters!$C$70)+Parameters!$C$68*AR128*(1-EXP(-$B$94/Parameters!$C$70))</f>
        <v>0.49592033519329071</v>
      </c>
      <c r="AS137" s="271">
        <f>AR137*EXP(-$B$94/Parameters!$C$70)+Parameters!$C$68*AS128*(1-EXP(-$B$94/Parameters!$C$70))</f>
        <v>0.45249688596770632</v>
      </c>
      <c r="AT137" s="271">
        <f>AS137*EXP(-$B$94/Parameters!$C$70)+Parameters!$C$68*AT128*(1-EXP(-$B$94/Parameters!$C$70))</f>
        <v>0.40590244841336542</v>
      </c>
      <c r="AU137" s="271">
        <f>AT137*EXP(-$B$94/Parameters!$C$70)+Parameters!$C$68*AU128*(1-EXP(-$B$94/Parameters!$C$70))</f>
        <v>0.35617862376798115</v>
      </c>
      <c r="AV137" s="271">
        <f>AU137*EXP(-$B$94/Parameters!$C$70)+Parameters!$C$68*AV128*(1-EXP(-$B$94/Parameters!$C$70))</f>
        <v>0.30334629325661255</v>
      </c>
      <c r="AW137" s="271">
        <f>AV137*EXP(-$B$94/Parameters!$C$70)+Parameters!$C$68*AW128*(1-EXP(-$B$94/Parameters!$C$70))</f>
        <v>0.24741012132887588</v>
      </c>
      <c r="AX137" s="271">
        <f>AW137*EXP(-$B$94/Parameters!$C$70)+Parameters!$C$68*AX128*(1-EXP(-$B$94/Parameters!$C$70))</f>
        <v>0.18836198819541405</v>
      </c>
      <c r="AY137" s="271">
        <f>AX137*EXP(-$B$94/Parameters!$C$70)+Parameters!$C$68*AY128*(1-EXP(-$B$94/Parameters!$C$70))</f>
        <v>0.1261840152515504</v>
      </c>
      <c r="AZ137" s="271">
        <f>AY137*EXP(-$B$94/Parameters!$C$70)+Parameters!$C$68*AZ128*(1-EXP(-$B$94/Parameters!$C$70))</f>
        <v>6.0851541490228575E-2</v>
      </c>
      <c r="BA137" s="271">
        <f>AZ137*EXP(-$B$94/Parameters!$C$70)+Parameters!$C$68*BA128*(1-EXP(-$B$94/Parameters!$C$70))</f>
        <v>1.2243982200348617E-2</v>
      </c>
      <c r="BB137" s="271">
        <f>BA137*EXP(-$B$94/Parameters!$C$70)+Parameters!$C$68*BB128*(1-EXP(-$B$94/Parameters!$C$70))</f>
        <v>1.9477890217325183E-2</v>
      </c>
      <c r="BC137" s="271">
        <f>BB137*EXP(-$B$94/Parameters!$C$70)+Parameters!$C$68*BC128*(1-EXP(-$B$94/Parameters!$C$70))</f>
        <v>2.6891013910535555E-2</v>
      </c>
      <c r="BD137" s="271">
        <f>BC137*EXP(-$B$94/Parameters!$C$70)+Parameters!$C$68*BD128*(1-EXP(-$B$94/Parameters!$C$70))</f>
        <v>3.4435368258879849E-2</v>
      </c>
      <c r="BE137" s="271">
        <f>BD137*EXP(-$B$94/Parameters!$C$70)+Parameters!$C$68*BE128*(1-EXP(-$B$94/Parameters!$C$70))</f>
        <v>7.3855141665716245E-2</v>
      </c>
      <c r="BF137" s="271">
        <f>BE137*EXP(-$B$94/Parameters!$C$70)+Parameters!$C$68*BF128*(1-EXP(-$B$94/Parameters!$C$70))</f>
        <v>4.8837598740935476E-2</v>
      </c>
      <c r="BG137" s="271">
        <f>BF137*EXP(-$B$94/Parameters!$C$70)+Parameters!$C$68*BG128*(1-EXP(-$B$94/Parameters!$C$70))</f>
        <v>6.3835508746963185E-2</v>
      </c>
      <c r="BH137" s="271">
        <f>BG137*EXP(-$B$94/Parameters!$C$70)+Parameters!$C$68*BH128*(1-EXP(-$B$94/Parameters!$C$70))</f>
        <v>8.1961148759531643E-2</v>
      </c>
      <c r="BI137" s="271">
        <f>BH137*EXP(-$B$94/Parameters!$C$70)+Parameters!$C$68*BI128*(1-EXP(-$B$94/Parameters!$C$70))</f>
        <v>9.7952603647937633E-2</v>
      </c>
      <c r="BJ137" s="271">
        <f>BI137*EXP(-$B$94/Parameters!$C$70)+Parameters!$C$68*BJ128*(1-EXP(-$B$94/Parameters!$C$70))</f>
        <v>0.1113623621894963</v>
      </c>
      <c r="BK137" s="271">
        <f>BJ137*EXP(-$B$94/Parameters!$C$70)+Parameters!$C$68*BK128*(1-EXP(-$B$94/Parameters!$C$70))</f>
        <v>0.12268690648249805</v>
      </c>
      <c r="BL137" s="271">
        <f>BK137*EXP(-$B$94/Parameters!$C$70)+Parameters!$C$68*BL128*(1-EXP(-$B$94/Parameters!$C$70))</f>
        <v>0.13247407661428809</v>
      </c>
      <c r="BM137" s="271">
        <f>BL137*EXP(-$B$94/Parameters!$C$70)+Parameters!$C$68*BM128*(1-EXP(-$B$94/Parameters!$C$70))</f>
        <v>0.14114499383692486</v>
      </c>
      <c r="BN137" s="271">
        <f>BM137*EXP(-$B$94/Parameters!$C$70)+Parameters!$C$68*BN128*(1-EXP(-$B$94/Parameters!$C$70))</f>
        <v>0.14899319009694353</v>
      </c>
      <c r="BO137" s="271">
        <f>BN137*EXP(-$B$94/Parameters!$C$70)+Parameters!$C$68*BO128*(1-EXP(-$B$94/Parameters!$C$70))</f>
        <v>0.15621682478915419</v>
      </c>
      <c r="BP137" s="271">
        <f>BO137*EXP(-$B$94/Parameters!$C$70)+Parameters!$C$68*BP128*(1-EXP(-$B$94/Parameters!$C$70))</f>
        <v>0.16294878986969175</v>
      </c>
      <c r="BQ137" s="271">
        <f>BP137*EXP(-$B$94/Parameters!$C$70)+Parameters!$C$68*BQ128*(1-EXP(-$B$94/Parameters!$C$70))</f>
        <v>0.16927874637376142</v>
      </c>
      <c r="BR137" s="271">
        <f>BQ137*EXP(-$B$94/Parameters!$C$70)+Parameters!$C$68*BR128*(1-EXP(-$B$94/Parameters!$C$70))</f>
        <v>0.17526806399222994</v>
      </c>
      <c r="BS137" s="271">
        <f>BR137*EXP(-$B$94/Parameters!$C$70)+Parameters!$C$68*BS128*(1-EXP(-$B$94/Parameters!$C$70))</f>
        <v>0.18095965739111233</v>
      </c>
      <c r="BT137" s="271">
        <f>BS137*EXP(-$B$94/Parameters!$C$70)+Parameters!$C$68*BT128*(1-EXP(-$B$94/Parameters!$C$70))</f>
        <v>0.18638438753945905</v>
      </c>
      <c r="BU137" s="271">
        <f>BT137*EXP(-$B$94/Parameters!$C$70)+Parameters!$C$68*BU128*(1-EXP(-$B$94/Parameters!$C$70))</f>
        <v>0.19156520904922369</v>
      </c>
      <c r="BV137" s="271">
        <f>BU137*EXP(-$B$94/Parameters!$C$70)+Parameters!$C$68*BV128*(1-EXP(-$B$94/Parameters!$C$70))</f>
        <v>0.19651985348237405</v>
      </c>
      <c r="BW137" s="271">
        <f>BV137*EXP(-$B$94/Parameters!$C$70)+Parameters!$C$68*BW128*(1-EXP(-$B$94/Parameters!$C$70))</f>
        <v>0.20126256557249575</v>
      </c>
      <c r="BX137" s="271">
        <f>BW137*EXP(-$B$94/Parameters!$C$70)+Parameters!$C$68*BX128*(1-EXP(-$B$94/Parameters!$C$70))</f>
        <v>0.20580522773170135</v>
      </c>
      <c r="BY137" s="271">
        <f>BX137*EXP(-$B$94/Parameters!$C$70)+Parameters!$C$68*BY128*(1-EXP(-$B$94/Parameters!$C$70))</f>
        <v>0.21015808967886057</v>
      </c>
      <c r="BZ137" s="271">
        <f>BY137*EXP(-$B$94/Parameters!$C$70)+Parameters!$C$68*BZ128*(1-EXP(-$B$94/Parameters!$C$70))</f>
        <v>0.21433024320160798</v>
      </c>
      <c r="CA137" s="271">
        <f>BZ137*EXP(-$B$94/Parameters!$C$70)+Parameters!$C$68*CA128*(1-EXP(-$B$94/Parameters!$C$70))</f>
        <v>0.21832993240973658</v>
      </c>
      <c r="CB137" s="271">
        <f>CA137*EXP(-$B$94/Parameters!$C$70)+Parameters!$C$68*CB128*(1-EXP(-$B$94/Parameters!$C$70))</f>
        <v>0.22216475777533473</v>
      </c>
      <c r="CC137" s="271">
        <f>CB137*EXP(-$B$94/Parameters!$C$70)+Parameters!$C$68*CC128*(1-EXP(-$B$94/Parameters!$C$70))</f>
        <v>0.22584181156088579</v>
      </c>
      <c r="CD137" s="271">
        <f>CC137*EXP(-$B$94/Parameters!$C$70)+Parameters!$C$68*CD128*(1-EXP(-$B$94/Parameters!$C$70))</f>
        <v>0.22936776888334498</v>
      </c>
    </row>
    <row r="138" spans="1:82" s="168" customFormat="1" ht="17.399999999999999" customHeight="1" x14ac:dyDescent="0.25">
      <c r="A138" s="267" t="s">
        <v>486</v>
      </c>
      <c r="B138" s="270">
        <f t="shared" ref="B138:BM138" si="145">+B136+B137</f>
        <v>1.2471539999999999</v>
      </c>
      <c r="C138" s="271">
        <f t="shared" si="145"/>
        <v>1.4246535554805633</v>
      </c>
      <c r="D138" s="271">
        <f t="shared" si="145"/>
        <v>1.5460800669904231</v>
      </c>
      <c r="E138" s="271">
        <f t="shared" si="145"/>
        <v>1.6387056136574918</v>
      </c>
      <c r="F138" s="271">
        <f t="shared" si="145"/>
        <v>1.7178799199806134</v>
      </c>
      <c r="G138" s="271">
        <f t="shared" si="145"/>
        <v>1.7886060810044833</v>
      </c>
      <c r="H138" s="271">
        <f t="shared" si="145"/>
        <v>1.8506901414599037</v>
      </c>
      <c r="I138" s="271">
        <f t="shared" si="145"/>
        <v>1.9043174031072638</v>
      </c>
      <c r="J138" s="271">
        <f t="shared" si="145"/>
        <v>1.9481328931184705</v>
      </c>
      <c r="K138" s="271">
        <f t="shared" si="145"/>
        <v>1.9797086029978446</v>
      </c>
      <c r="L138" s="271">
        <f t="shared" si="145"/>
        <v>1.9964958840866924</v>
      </c>
      <c r="M138" s="271">
        <f t="shared" si="145"/>
        <v>1.9994101422168065</v>
      </c>
      <c r="N138" s="271">
        <f t="shared" si="145"/>
        <v>1.9994097682244096</v>
      </c>
      <c r="O138" s="271">
        <f t="shared" si="145"/>
        <v>1.9993528416006106</v>
      </c>
      <c r="P138" s="271">
        <f t="shared" si="145"/>
        <v>1.9992464494183046</v>
      </c>
      <c r="Q138" s="239">
        <f t="shared" si="145"/>
        <v>1.9991109850040898</v>
      </c>
      <c r="R138" s="319">
        <f t="shared" si="145"/>
        <v>1.9989604415749511</v>
      </c>
      <c r="S138" s="271">
        <f t="shared" si="145"/>
        <v>1.9988523193566472</v>
      </c>
      <c r="T138" s="271">
        <f t="shared" si="145"/>
        <v>1.9986840999662148</v>
      </c>
      <c r="U138" s="271">
        <f t="shared" si="145"/>
        <v>1.9985068508369035</v>
      </c>
      <c r="V138" s="271">
        <f t="shared" si="145"/>
        <v>1.9983247005018405</v>
      </c>
      <c r="W138" s="271">
        <f t="shared" si="145"/>
        <v>1.9981427892098522</v>
      </c>
      <c r="X138" s="271">
        <f t="shared" si="145"/>
        <v>1.9979631349179723</v>
      </c>
      <c r="Y138" s="271">
        <f t="shared" si="145"/>
        <v>1.984974490133999</v>
      </c>
      <c r="Z138" s="271">
        <f t="shared" si="145"/>
        <v>1.9530708920539308</v>
      </c>
      <c r="AA138" s="271">
        <f t="shared" si="145"/>
        <v>1.9071810782560998</v>
      </c>
      <c r="AB138" s="271">
        <f t="shared" si="145"/>
        <v>1.8572212096649285</v>
      </c>
      <c r="AC138" s="271">
        <f t="shared" si="145"/>
        <v>1.8059193200974129</v>
      </c>
      <c r="AD138" s="271">
        <f t="shared" si="145"/>
        <v>1.7533375759545962</v>
      </c>
      <c r="AE138" s="271">
        <f t="shared" si="145"/>
        <v>1.6990877462748</v>
      </c>
      <c r="AF138" s="271">
        <f t="shared" si="145"/>
        <v>1.642763786564529</v>
      </c>
      <c r="AG138" s="271">
        <f t="shared" si="145"/>
        <v>1.5840010515143499</v>
      </c>
      <c r="AH138" s="271">
        <f t="shared" si="145"/>
        <v>1.5224668442545191</v>
      </c>
      <c r="AI138" s="271">
        <f t="shared" si="145"/>
        <v>1.4578470331915514</v>
      </c>
      <c r="AJ138" s="271">
        <f t="shared" si="145"/>
        <v>1.3898381050481874</v>
      </c>
      <c r="AK138" s="271">
        <f t="shared" si="145"/>
        <v>1.3412931430904598</v>
      </c>
      <c r="AL138" s="271">
        <f t="shared" si="145"/>
        <v>1.2738687271962017</v>
      </c>
      <c r="AM138" s="271">
        <f t="shared" si="145"/>
        <v>1.2423326297968595</v>
      </c>
      <c r="AN138" s="271">
        <f t="shared" si="145"/>
        <v>1.2133161701328314</v>
      </c>
      <c r="AO138" s="271">
        <f t="shared" si="145"/>
        <v>1.1807338752129732</v>
      </c>
      <c r="AP138" s="271">
        <f t="shared" si="145"/>
        <v>1.14400166995413</v>
      </c>
      <c r="AQ138" s="271">
        <f t="shared" si="145"/>
        <v>1.1032370322772085</v>
      </c>
      <c r="AR138" s="271">
        <f t="shared" si="145"/>
        <v>1.0585634810732125</v>
      </c>
      <c r="AS138" s="271">
        <f t="shared" si="145"/>
        <v>1.0100526900502893</v>
      </c>
      <c r="AT138" s="271">
        <f t="shared" si="145"/>
        <v>0.95773802973994859</v>
      </c>
      <c r="AU138" s="271">
        <f t="shared" si="145"/>
        <v>0.90162632683959487</v>
      </c>
      <c r="AV138" s="271">
        <f t="shared" si="145"/>
        <v>0.84170460698982008</v>
      </c>
      <c r="AW138" s="271">
        <f t="shared" si="145"/>
        <v>0.77794435718332144</v>
      </c>
      <c r="AX138" s="271">
        <f t="shared" si="145"/>
        <v>0.71030476866830561</v>
      </c>
      <c r="AY138" s="271">
        <f t="shared" si="145"/>
        <v>0.63873562081629187</v>
      </c>
      <c r="AZ138" s="271">
        <f t="shared" si="145"/>
        <v>0.56318016457993936</v>
      </c>
      <c r="BA138" s="271">
        <f t="shared" si="145"/>
        <v>0.5039204446673784</v>
      </c>
      <c r="BB138" s="271">
        <f t="shared" si="145"/>
        <v>0.50119394665314221</v>
      </c>
      <c r="BC138" s="271">
        <f t="shared" si="145"/>
        <v>0.49897105022976124</v>
      </c>
      <c r="BD138" s="271">
        <f t="shared" si="145"/>
        <v>0.49719868928604893</v>
      </c>
      <c r="BE138" s="271">
        <f t="shared" si="145"/>
        <v>0.52830923145255126</v>
      </c>
      <c r="BF138" s="271">
        <f t="shared" si="145"/>
        <v>0.494358758618483</v>
      </c>
      <c r="BG138" s="271">
        <f t="shared" si="145"/>
        <v>0.50109818906610459</v>
      </c>
      <c r="BH138" s="271">
        <f t="shared" si="145"/>
        <v>0.51143826260756975</v>
      </c>
      <c r="BI138" s="271">
        <f t="shared" si="145"/>
        <v>0.52004058604717762</v>
      </c>
      <c r="BJ138" s="271">
        <f t="shared" si="145"/>
        <v>0.52640662506877212</v>
      </c>
      <c r="BK138" s="271">
        <f t="shared" si="145"/>
        <v>0.53099660370869906</v>
      </c>
      <c r="BL138" s="271">
        <f t="shared" si="145"/>
        <v>0.53433164913394604</v>
      </c>
      <c r="BM138" s="271">
        <f t="shared" si="145"/>
        <v>0.53681242082482949</v>
      </c>
      <c r="BN138" s="271">
        <f t="shared" ref="BN138:CB138" si="146">+BN136+BN137</f>
        <v>0.53871613392339901</v>
      </c>
      <c r="BO138" s="271">
        <f t="shared" si="146"/>
        <v>0.54022742268194479</v>
      </c>
      <c r="BP138" s="271">
        <f t="shared" si="146"/>
        <v>0.54146757187658789</v>
      </c>
      <c r="BQ138" s="271">
        <f t="shared" si="146"/>
        <v>0.5425159865638971</v>
      </c>
      <c r="BR138" s="271">
        <f t="shared" si="146"/>
        <v>0.54342476205397006</v>
      </c>
      <c r="BS138" s="271">
        <f t="shared" si="146"/>
        <v>0.54422827761074311</v>
      </c>
      <c r="BT138" s="271">
        <f t="shared" si="146"/>
        <v>0.54494943711640442</v>
      </c>
      <c r="BU138" s="271">
        <f t="shared" si="146"/>
        <v>0.54560370873658648</v>
      </c>
      <c r="BV138" s="271">
        <f t="shared" si="146"/>
        <v>0.54620173487788093</v>
      </c>
      <c r="BW138" s="271">
        <f t="shared" si="146"/>
        <v>0.54675101734820364</v>
      </c>
      <c r="BX138" s="271">
        <f t="shared" si="146"/>
        <v>0.54725700532337795</v>
      </c>
      <c r="BY138" s="271">
        <f t="shared" si="146"/>
        <v>0.54772379794126325</v>
      </c>
      <c r="BZ138" s="271">
        <f t="shared" si="146"/>
        <v>0.54815459829683466</v>
      </c>
      <c r="CA138" s="271">
        <f t="shared" si="146"/>
        <v>0.54855200710225716</v>
      </c>
      <c r="CB138" s="271">
        <f t="shared" si="146"/>
        <v>0.54891821295267806</v>
      </c>
      <c r="CC138" s="271">
        <f>+CC136+CC137</f>
        <v>0.54925511592095111</v>
      </c>
      <c r="CD138" s="271">
        <f>+CD136+CD137</f>
        <v>0.54956440815869856</v>
      </c>
    </row>
    <row r="139" spans="1:82" s="258" customFormat="1" ht="17.399999999999999" customHeight="1" x14ac:dyDescent="0.25">
      <c r="A139" s="258" t="s">
        <v>459</v>
      </c>
      <c r="B139" s="258">
        <f t="shared" ref="B139:AG139" si="147">+B174</f>
        <v>1.24715</v>
      </c>
      <c r="C139" s="258">
        <f t="shared" si="147"/>
        <v>1.4247314218</v>
      </c>
      <c r="D139" s="258">
        <f t="shared" si="147"/>
        <v>1.5460499238000001</v>
      </c>
      <c r="E139" s="258">
        <f t="shared" si="147"/>
        <v>1.6385050350999999</v>
      </c>
      <c r="F139" s="258">
        <f t="shared" si="147"/>
        <v>1.7174675702</v>
      </c>
      <c r="G139" s="258">
        <f t="shared" si="147"/>
        <v>1.7881684034000001</v>
      </c>
      <c r="H139" s="258">
        <f t="shared" si="147"/>
        <v>1.8503803447</v>
      </c>
      <c r="I139" s="258">
        <f t="shared" si="147"/>
        <v>1.9041746983000001</v>
      </c>
      <c r="J139" s="258">
        <f t="shared" si="147"/>
        <v>1.9482000048000001</v>
      </c>
      <c r="K139" s="258">
        <f t="shared" si="147"/>
        <v>1.9799921540000001</v>
      </c>
      <c r="L139" s="258">
        <f t="shared" si="147"/>
        <v>1.9969692868</v>
      </c>
      <c r="M139" s="258">
        <f t="shared" si="147"/>
        <v>2</v>
      </c>
      <c r="N139" s="258">
        <f t="shared" si="147"/>
        <v>2</v>
      </c>
      <c r="O139" s="258">
        <f t="shared" si="147"/>
        <v>2</v>
      </c>
      <c r="P139" s="258">
        <f t="shared" si="147"/>
        <v>2</v>
      </c>
      <c r="Q139" s="259">
        <f t="shared" si="147"/>
        <v>2</v>
      </c>
      <c r="R139" s="319">
        <f t="shared" si="147"/>
        <v>2</v>
      </c>
      <c r="S139" s="258">
        <f t="shared" si="147"/>
        <v>2</v>
      </c>
      <c r="T139" s="258">
        <f t="shared" si="147"/>
        <v>2</v>
      </c>
      <c r="U139" s="258">
        <f t="shared" si="147"/>
        <v>2</v>
      </c>
      <c r="V139" s="258">
        <f t="shared" si="147"/>
        <v>2</v>
      </c>
      <c r="W139" s="258">
        <f t="shared" si="147"/>
        <v>2</v>
      </c>
      <c r="X139" s="258">
        <f t="shared" si="147"/>
        <v>2</v>
      </c>
      <c r="Y139" s="258">
        <f t="shared" si="147"/>
        <v>1.9871957546000001</v>
      </c>
      <c r="Z139" s="258">
        <f t="shared" si="147"/>
        <v>1.9553826261</v>
      </c>
      <c r="AA139" s="258">
        <f t="shared" si="147"/>
        <v>1.9094971023</v>
      </c>
      <c r="AB139" s="258">
        <f t="shared" si="147"/>
        <v>1.8595061375999999</v>
      </c>
      <c r="AC139" s="258">
        <f t="shared" si="147"/>
        <v>1.8081235203999999</v>
      </c>
      <c r="AD139" s="258">
        <f t="shared" si="147"/>
        <v>1.7554144569000001</v>
      </c>
      <c r="AE139" s="258">
        <f t="shared" si="147"/>
        <v>1.7009933916</v>
      </c>
      <c r="AF139" s="258">
        <f t="shared" si="147"/>
        <v>1.6444566236</v>
      </c>
      <c r="AG139" s="258">
        <f t="shared" si="147"/>
        <v>1.5854449368000001</v>
      </c>
      <c r="AH139" s="258">
        <f t="shared" ref="AH139:BM139" si="148">+AH174</f>
        <v>1.5236367603000001</v>
      </c>
      <c r="AI139" s="258">
        <f t="shared" si="148"/>
        <v>1.4587369427000001</v>
      </c>
      <c r="AJ139" s="258">
        <f t="shared" si="148"/>
        <v>1.3904711907</v>
      </c>
      <c r="AK139" s="258">
        <f t="shared" si="148"/>
        <v>1.3185859591</v>
      </c>
      <c r="AL139" s="258">
        <f t="shared" si="148"/>
        <v>1.2428532324999999</v>
      </c>
      <c r="AM139" s="258">
        <f t="shared" si="148"/>
        <v>1.2081844495</v>
      </c>
      <c r="AN139" s="258">
        <f t="shared" si="148"/>
        <v>1.1791030496999999</v>
      </c>
      <c r="AO139" s="258">
        <f t="shared" si="148"/>
        <v>1.1474976736</v>
      </c>
      <c r="AP139" s="258">
        <f t="shared" si="148"/>
        <v>1.1120842251</v>
      </c>
      <c r="AQ139" s="258">
        <f t="shared" si="148"/>
        <v>1.0727632696</v>
      </c>
      <c r="AR139" s="258">
        <f t="shared" si="148"/>
        <v>1.0296107571999999</v>
      </c>
      <c r="AS139" s="258">
        <f t="shared" si="148"/>
        <v>0.98271226919999999</v>
      </c>
      <c r="AT139" s="258">
        <f t="shared" si="148"/>
        <v>0.93214148630000004</v>
      </c>
      <c r="AU139" s="258">
        <f t="shared" si="148"/>
        <v>0.87796129779999998</v>
      </c>
      <c r="AV139" s="258">
        <f t="shared" si="148"/>
        <v>0.82022783929999998</v>
      </c>
      <c r="AW139" s="258">
        <f t="shared" si="148"/>
        <v>0.75899455510000002</v>
      </c>
      <c r="AX139" s="258">
        <f t="shared" si="148"/>
        <v>0.69431596709999999</v>
      </c>
      <c r="AY139" s="258">
        <f t="shared" si="148"/>
        <v>0.62625127589999996</v>
      </c>
      <c r="AZ139" s="258">
        <f t="shared" si="148"/>
        <v>0.55486815550000002</v>
      </c>
      <c r="BA139" s="258">
        <f t="shared" si="148"/>
        <v>0.5</v>
      </c>
      <c r="BB139" s="258">
        <f t="shared" si="148"/>
        <v>0.5</v>
      </c>
      <c r="BC139" s="258">
        <f t="shared" si="148"/>
        <v>0.5</v>
      </c>
      <c r="BD139" s="258">
        <f t="shared" si="148"/>
        <v>0.5</v>
      </c>
      <c r="BE139" s="258">
        <f t="shared" si="148"/>
        <v>0.53136766430000004</v>
      </c>
      <c r="BF139" s="258">
        <f t="shared" si="148"/>
        <v>0.5</v>
      </c>
      <c r="BG139" s="258">
        <f t="shared" si="148"/>
        <v>0.50765552319999996</v>
      </c>
      <c r="BH139" s="258">
        <f t="shared" si="148"/>
        <v>0.51914501589999995</v>
      </c>
      <c r="BI139" s="258">
        <f t="shared" si="148"/>
        <v>0.52893660070000004</v>
      </c>
      <c r="BJ139" s="258">
        <f t="shared" si="148"/>
        <v>0.53651680940000002</v>
      </c>
      <c r="BK139" s="258">
        <f t="shared" si="148"/>
        <v>0.54236311309999996</v>
      </c>
      <c r="BL139" s="258">
        <f t="shared" si="148"/>
        <v>0.54698799330000003</v>
      </c>
      <c r="BM139" s="258">
        <f t="shared" si="148"/>
        <v>0.55076539970000005</v>
      </c>
      <c r="BN139" s="258">
        <f t="shared" ref="BN139:CB139" si="149">+BN174</f>
        <v>0.55394150959999999</v>
      </c>
      <c r="BO139" s="258">
        <f t="shared" si="149"/>
        <v>0.55667371509999997</v>
      </c>
      <c r="BP139" s="258">
        <f t="shared" si="149"/>
        <v>0.55906295009999996</v>
      </c>
      <c r="BQ139" s="258">
        <f t="shared" si="149"/>
        <v>0.5611753854</v>
      </c>
      <c r="BR139" s="258">
        <f t="shared" si="149"/>
        <v>0.56305595580000001</v>
      </c>
      <c r="BS139" s="258">
        <f t="shared" si="149"/>
        <v>0.56473654449999999</v>
      </c>
      <c r="BT139" s="258">
        <f t="shared" si="149"/>
        <v>0.56624088149999996</v>
      </c>
      <c r="BU139" s="258">
        <f t="shared" si="149"/>
        <v>0.5675874716</v>
      </c>
      <c r="BV139" s="258">
        <f t="shared" si="149"/>
        <v>0.56879135520000002</v>
      </c>
      <c r="BW139" s="258">
        <f t="shared" si="149"/>
        <v>0.56986517979999995</v>
      </c>
      <c r="BX139" s="258">
        <f t="shared" si="149"/>
        <v>0.57081986370000004</v>
      </c>
      <c r="BY139" s="258">
        <f t="shared" si="149"/>
        <v>0.5716650177</v>
      </c>
      <c r="BZ139" s="258">
        <f t="shared" si="149"/>
        <v>0.57240922279999995</v>
      </c>
      <c r="CA139" s="258">
        <f t="shared" si="149"/>
        <v>0.57306021829999998</v>
      </c>
      <c r="CB139" s="258">
        <f t="shared" si="149"/>
        <v>0.57362503639999995</v>
      </c>
      <c r="CC139" s="258">
        <f>+CC174</f>
        <v>0.57411010220000003</v>
      </c>
      <c r="CD139" s="258">
        <f>+CD174</f>
        <v>0.57452131039999998</v>
      </c>
    </row>
    <row r="140" spans="1:82" s="155" customFormat="1" ht="17.399999999999999" customHeight="1" x14ac:dyDescent="0.25">
      <c r="C140" s="231"/>
      <c r="D140" s="168"/>
      <c r="E140" s="168"/>
      <c r="F140" s="168"/>
      <c r="G140" s="168"/>
      <c r="H140" s="168"/>
      <c r="I140" s="163"/>
      <c r="J140" s="164"/>
      <c r="K140" s="164"/>
      <c r="L140" s="164"/>
      <c r="M140" s="272"/>
      <c r="N140" s="272"/>
      <c r="O140" s="272"/>
      <c r="P140" s="272"/>
      <c r="Q140" s="272"/>
      <c r="R140" s="318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3"/>
      <c r="AI140" s="272"/>
      <c r="AJ140" s="272"/>
      <c r="AK140" s="272"/>
      <c r="AL140" s="272"/>
      <c r="AM140" s="272"/>
      <c r="AN140" s="272"/>
      <c r="AO140" s="272"/>
      <c r="AP140" s="272"/>
      <c r="AQ140" s="272"/>
      <c r="AR140" s="229"/>
      <c r="AS140" s="229"/>
      <c r="AT140" s="229"/>
      <c r="AU140" s="229"/>
      <c r="AV140" s="229"/>
      <c r="AW140" s="229"/>
      <c r="AX140" s="229"/>
    </row>
    <row r="141" spans="1:82" s="155" customFormat="1" ht="17.399999999999999" customHeight="1" x14ac:dyDescent="0.25">
      <c r="A141" s="274" t="s">
        <v>458</v>
      </c>
      <c r="C141" s="231"/>
      <c r="D141" s="168"/>
      <c r="E141" s="168"/>
      <c r="F141" s="168"/>
      <c r="G141" s="168"/>
      <c r="H141" s="168"/>
      <c r="I141" s="163"/>
      <c r="J141" s="164"/>
      <c r="K141" s="164"/>
      <c r="L141" s="164"/>
      <c r="M141" s="272"/>
      <c r="N141" s="272"/>
      <c r="O141" s="272"/>
      <c r="P141" s="272"/>
      <c r="Q141" s="272"/>
      <c r="R141" s="318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3"/>
      <c r="AI141" s="272"/>
      <c r="AJ141" s="272"/>
      <c r="AK141" s="272"/>
      <c r="AL141" s="272"/>
      <c r="AM141" s="272"/>
      <c r="AN141" s="272"/>
      <c r="AO141" s="272"/>
      <c r="AP141" s="272"/>
      <c r="AQ141" s="272"/>
      <c r="AR141" s="229"/>
      <c r="AS141" s="229"/>
      <c r="AT141" s="229"/>
      <c r="AU141" s="229"/>
      <c r="AV141" s="229"/>
      <c r="AW141" s="229"/>
      <c r="AX141" s="229"/>
    </row>
    <row r="142" spans="1:82" s="155" customFormat="1" ht="17.399999999999999" customHeight="1" x14ac:dyDescent="0.25">
      <c r="A142" s="275" t="s">
        <v>573</v>
      </c>
      <c r="C142" s="231"/>
      <c r="D142" s="168"/>
      <c r="E142" s="168"/>
      <c r="F142" s="168"/>
      <c r="G142" s="168"/>
      <c r="H142" s="168"/>
      <c r="I142" s="163"/>
      <c r="J142" s="164"/>
      <c r="K142" s="164"/>
      <c r="L142" s="164"/>
      <c r="M142" s="272"/>
      <c r="N142" s="272"/>
      <c r="O142" s="272"/>
      <c r="P142" s="272"/>
      <c r="Q142" s="272"/>
      <c r="R142" s="318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3"/>
      <c r="AI142" s="272"/>
      <c r="AJ142" s="272"/>
      <c r="AK142" s="272"/>
      <c r="AL142" s="272"/>
      <c r="AM142" s="272"/>
      <c r="AN142" s="272"/>
      <c r="AO142" s="272"/>
      <c r="AP142" s="272"/>
      <c r="AQ142" s="272"/>
      <c r="AR142" s="229"/>
      <c r="AS142" s="229"/>
      <c r="AT142" s="229"/>
      <c r="AU142" s="229"/>
      <c r="AV142" s="229"/>
      <c r="AW142" s="229"/>
      <c r="AX142" s="229"/>
    </row>
    <row r="143" spans="1:82" s="109" customFormat="1" ht="17.399999999999999" customHeight="1" x14ac:dyDescent="0.25">
      <c r="A143" s="109" t="s">
        <v>430</v>
      </c>
      <c r="B143" s="109">
        <f>+Parameters!$C$42*(1-Parameters!$C$43)^(A1)</f>
        <v>5.8998032833856691</v>
      </c>
      <c r="C143" s="109">
        <f>+Parameters!$C$42*(1-Parameters!$C$43)^(B1)</f>
        <v>5.3100000000000005</v>
      </c>
      <c r="D143" s="350">
        <f>+Parameters!$C$42*(1-Parameters!$C$43)^(C1)</f>
        <v>4.7790000000000008</v>
      </c>
      <c r="E143" s="350">
        <f>+Parameters!$C$42*(1-Parameters!$C$43)^(D1)</f>
        <v>4.3011000000000008</v>
      </c>
      <c r="F143" s="350">
        <f>+Parameters!$C$42*(1-Parameters!$C$43)^(E1)</f>
        <v>3.8709900000000008</v>
      </c>
      <c r="G143" s="350">
        <f>+Parameters!$C$42*(1-Parameters!$C$43)^(F1)</f>
        <v>3.4838910000000012</v>
      </c>
      <c r="H143" s="350">
        <f>+Parameters!$C$42*(1-Parameters!$C$43)^(G1)</f>
        <v>3.1355019000000013</v>
      </c>
      <c r="I143" s="109">
        <f>+Parameters!$C$42*(1-Parameters!$C$43)^(H1)</f>
        <v>2.8219517100000009</v>
      </c>
      <c r="J143" s="109">
        <f>+Parameters!$C$42*(1-Parameters!$C$43)^(I1)</f>
        <v>2.5397565390000012</v>
      </c>
      <c r="K143" s="109">
        <f>+Parameters!$C$42*(1-Parameters!$C$43)^(J1)</f>
        <v>2.2857808851000012</v>
      </c>
      <c r="L143" s="109">
        <f>+Parameters!$C$42*(1-Parameters!$C$43)^(K1)</f>
        <v>2.0572027965900008</v>
      </c>
      <c r="M143" s="109">
        <f>+Parameters!$C$42*(1-Parameters!$C$43)^(L1)</f>
        <v>1.8514825169310012</v>
      </c>
      <c r="N143" s="109">
        <f>+Parameters!$C$42*(1-Parameters!$C$43)^(M1)</f>
        <v>1.6663342652379012</v>
      </c>
      <c r="O143" s="109">
        <f>+Parameters!$C$42*(1-Parameters!$C$43)^(N1)</f>
        <v>1.4997008387141113</v>
      </c>
      <c r="P143" s="109">
        <f>+Parameters!$C$42*(1-Parameters!$C$43)^(O1)</f>
        <v>1.3497307548427</v>
      </c>
      <c r="Q143" s="109">
        <f>+Parameters!$C$42*(1-Parameters!$C$43)^(P1)</f>
        <v>1.2147576793584298</v>
      </c>
      <c r="R143" s="339">
        <f>+Parameters!$C$42*(1-Parameters!$C$43)^(Q1)</f>
        <v>1.0932819114225871</v>
      </c>
      <c r="S143" s="109">
        <f>+Parameters!$C$42*(1-Parameters!$C$43)^(R1)</f>
        <v>0.98395372028032846</v>
      </c>
      <c r="T143" s="109">
        <f>+Parameters!$C$42*(1-Parameters!$C$43)^(S1)</f>
        <v>0.88555834825229551</v>
      </c>
      <c r="U143" s="109">
        <f>+Parameters!$C$42*(1-Parameters!$C$43)^(T1)</f>
        <v>0.79700251342706618</v>
      </c>
      <c r="V143" s="109">
        <f>+Parameters!$C$42*(1-Parameters!$C$43)^(U1)</f>
        <v>0.71730226208435954</v>
      </c>
      <c r="W143" s="109">
        <f>+Parameters!$C$42*(1-Parameters!$C$43)^(V1)</f>
        <v>0.6455720358759236</v>
      </c>
      <c r="X143" s="109">
        <f>+Parameters!$C$42*(1-Parameters!$C$43)^(W1)</f>
        <v>0.58101483228833128</v>
      </c>
      <c r="Y143" s="109">
        <f>+Parameters!$C$42*(1-Parameters!$C$43)^(X1)</f>
        <v>0.52291334905949816</v>
      </c>
      <c r="Z143" s="109">
        <f>+Parameters!$C$42*(1-Parameters!$C$43)^(Y1)</f>
        <v>0.47062201415354837</v>
      </c>
      <c r="AA143" s="109">
        <f>+Parameters!$C$42*(1-Parameters!$C$43)^(Z1)</f>
        <v>0.42355981273819354</v>
      </c>
      <c r="AB143" s="109">
        <f>+Parameters!$C$42*(1-Parameters!$C$43)^(AA1)</f>
        <v>0.38120383146437425</v>
      </c>
      <c r="AC143" s="109">
        <f>+Parameters!$C$42*(1-Parameters!$C$43)^(AB1)</f>
        <v>0.34308344831793686</v>
      </c>
      <c r="AD143" s="109">
        <f>+Parameters!$C$42*(1-Parameters!$C$43)^(AC1)</f>
        <v>0.30877510348614318</v>
      </c>
      <c r="AE143" s="109">
        <f>+Parameters!$C$42*(1-Parameters!$C$43)^(AD1)</f>
        <v>0.27789759313752888</v>
      </c>
      <c r="AF143" s="109">
        <f>+Parameters!$C$42*(1-Parameters!$C$43)^(AE1)</f>
        <v>0.25010783382377599</v>
      </c>
      <c r="AG143" s="109">
        <f>+Parameters!$C$42*(1-Parameters!$C$43)^(AF1)</f>
        <v>0.22509705044139836</v>
      </c>
      <c r="AH143" s="109">
        <f>+Parameters!$C$42*(1-Parameters!$C$43)^(AG1)</f>
        <v>0.20258734539725856</v>
      </c>
      <c r="AI143" s="109">
        <f>+Parameters!$C$42*(1-Parameters!$C$43)^(AH1)</f>
        <v>0.18232861085753271</v>
      </c>
      <c r="AJ143" s="109">
        <f>+Parameters!$C$42*(1-Parameters!$C$43)^(AI1)</f>
        <v>0.16409574977177943</v>
      </c>
      <c r="AK143" s="109">
        <f>+Parameters!$C$42*(1-Parameters!$C$43)^(AJ1)</f>
        <v>0.1476861747946015</v>
      </c>
      <c r="AL143" s="109">
        <f>+Parameters!$C$42*(1-Parameters!$C$43)^(AK1)</f>
        <v>0.13291755731514138</v>
      </c>
      <c r="AM143" s="109">
        <f>+Parameters!$C$42*(1-Parameters!$C$43)^(AL1)</f>
        <v>0.11962580158362725</v>
      </c>
      <c r="AN143" s="109">
        <f>+Parameters!$C$42*(1-Parameters!$C$43)^(AM1)</f>
        <v>0.10766322142526451</v>
      </c>
      <c r="AO143" s="109">
        <f>+Parameters!$C$42*(1-Parameters!$C$43)^(AN1)</f>
        <v>9.6896899282738064E-2</v>
      </c>
      <c r="AP143" s="109">
        <f>+Parameters!$C$42*(1-Parameters!$C$43)^(AO1)</f>
        <v>8.7207209354464257E-2</v>
      </c>
      <c r="AQ143" s="109">
        <f>+Parameters!$C$42*(1-Parameters!$C$43)^(AP1)</f>
        <v>7.8486488419017841E-2</v>
      </c>
      <c r="AR143" s="109">
        <f>+Parameters!$C$42*(1-Parameters!$C$43)^(AQ1)</f>
        <v>7.0637839577116057E-2</v>
      </c>
      <c r="AS143" s="109">
        <f>+Parameters!$C$42*(1-Parameters!$C$43)^(AR1)</f>
        <v>6.3574055619404463E-2</v>
      </c>
      <c r="AT143" s="109">
        <f>+Parameters!$C$42*(1-Parameters!$C$43)^(AS1)</f>
        <v>5.721665005746402E-2</v>
      </c>
      <c r="AU143" s="109">
        <f>+Parameters!$C$42*(1-Parameters!$C$43)^(AT1)</f>
        <v>5.149498505171763E-2</v>
      </c>
      <c r="AV143" s="109">
        <f>+Parameters!$C$42*(1-Parameters!$C$43)^(AU1)</f>
        <v>4.6345486546545855E-2</v>
      </c>
      <c r="AW143" s="109">
        <f>+Parameters!$C$42*(1-Parameters!$C$43)^(AV1)</f>
        <v>4.1710937891891273E-2</v>
      </c>
      <c r="AX143" s="109">
        <f>+Parameters!$C$42*(1-Parameters!$C$43)^(AW1)</f>
        <v>3.7539844102702148E-2</v>
      </c>
      <c r="AY143" s="109">
        <f>+Parameters!$C$42*(1-Parameters!$C$43)^(AX1)</f>
        <v>3.3785859692431933E-2</v>
      </c>
      <c r="AZ143" s="109">
        <f>+Parameters!$C$42*(1-Parameters!$C$43)^(AY1)</f>
        <v>3.0407273723188737E-2</v>
      </c>
      <c r="BA143" s="109">
        <f>+Parameters!$C$42*(1-Parameters!$C$43)^(AZ1)</f>
        <v>2.736654635086987E-2</v>
      </c>
      <c r="BB143" s="109">
        <f>+Parameters!$C$42*(1-Parameters!$C$43)^(BA1)</f>
        <v>2.4629891715782885E-2</v>
      </c>
      <c r="BC143" s="109">
        <f>+Parameters!$C$42*(1-Parameters!$C$43)^(BB1)</f>
        <v>2.21669025442046E-2</v>
      </c>
      <c r="BD143" s="109">
        <f>+Parameters!$C$42*(1-Parameters!$C$43)^(BC1)</f>
        <v>1.995021228978414E-2</v>
      </c>
      <c r="BE143" s="109">
        <f>+Parameters!$C$42*(1-Parameters!$C$43)^(BD1)</f>
        <v>1.7955191060805724E-2</v>
      </c>
      <c r="BF143" s="109">
        <f>+Parameters!$C$42*(1-Parameters!$C$43)^(BE1)</f>
        <v>1.6159671954725154E-2</v>
      </c>
      <c r="BG143" s="109">
        <f>+Parameters!$C$42*(1-Parameters!$C$43)^(BF1)</f>
        <v>1.4543704759252639E-2</v>
      </c>
      <c r="BH143" s="109">
        <f>+Parameters!$C$42*(1-Parameters!$C$43)^(BG1)</f>
        <v>1.3089334283327377E-2</v>
      </c>
      <c r="BI143" s="109">
        <f>+Parameters!$C$42*(1-Parameters!$C$43)^(BH1)</f>
        <v>1.1780400854994639E-2</v>
      </c>
      <c r="BJ143" s="109">
        <f>+Parameters!$C$42*(1-Parameters!$C$43)^(BI1)</f>
        <v>1.0602360769495176E-2</v>
      </c>
      <c r="BK143" s="109">
        <f>+Parameters!$C$42*(1-Parameters!$C$43)^(BJ1)</f>
        <v>9.5421246925456588E-3</v>
      </c>
      <c r="BL143" s="109">
        <f>+Parameters!$C$42*(1-Parameters!$C$43)^(BK1)</f>
        <v>8.5879122232910936E-3</v>
      </c>
      <c r="BM143" s="109">
        <f>+Parameters!$C$42*(1-Parameters!$C$43)^(BL1)</f>
        <v>7.7291210009619834E-3</v>
      </c>
      <c r="BN143" s="109">
        <f>+Parameters!$C$42*(1-Parameters!$C$43)^(BM1)</f>
        <v>6.9562089008657858E-3</v>
      </c>
      <c r="BO143" s="109">
        <f>+Parameters!$C$42*(1-Parameters!$C$43)^(BN1)</f>
        <v>6.2605880107792075E-3</v>
      </c>
      <c r="BP143" s="109">
        <f>+Parameters!$C$42*(1-Parameters!$C$43)^(BO1)</f>
        <v>5.6345292097012868E-3</v>
      </c>
      <c r="BQ143" s="109">
        <f>+Parameters!$C$42*(1-Parameters!$C$43)^(BP1)</f>
        <v>5.0710762887311587E-3</v>
      </c>
      <c r="BR143" s="109">
        <f>+Parameters!$C$42*(1-Parameters!$C$43)^(BQ1)</f>
        <v>4.5639686598580431E-3</v>
      </c>
      <c r="BS143" s="109">
        <f>+Parameters!$C$42*(1-Parameters!$C$43)^(BR1)</f>
        <v>4.1075717938722396E-3</v>
      </c>
      <c r="BT143" s="109">
        <f>+Parameters!$C$42*(1-Parameters!$C$43)^(BS1)</f>
        <v>3.6968146144850155E-3</v>
      </c>
      <c r="BU143" s="109">
        <f>+Parameters!$C$42*(1-Parameters!$C$43)^(BT1)</f>
        <v>3.3271331530365135E-3</v>
      </c>
      <c r="BV143" s="109">
        <f>+Parameters!$C$42*(1-Parameters!$C$43)^(BU1)</f>
        <v>2.9944198377328626E-3</v>
      </c>
      <c r="BW143" s="109">
        <f>+Parameters!$C$42*(1-Parameters!$C$43)^(BV1)</f>
        <v>2.6949778539595765E-3</v>
      </c>
      <c r="BX143" s="109">
        <f>+Parameters!$C$42*(1-Parameters!$C$43)^(BW1)</f>
        <v>2.425480068563619E-3</v>
      </c>
      <c r="BY143" s="109">
        <f>+Parameters!$C$42*(1-Parameters!$C$43)^(BX1)</f>
        <v>2.1829320617072572E-3</v>
      </c>
      <c r="BZ143" s="109">
        <f>+Parameters!$C$42*(1-Parameters!$C$43)^(BY1)</f>
        <v>1.9646388555365317E-3</v>
      </c>
      <c r="CA143" s="109">
        <f>+Parameters!$C$42*(1-Parameters!$C$43)^(BZ1)</f>
        <v>1.7681749699828787E-3</v>
      </c>
      <c r="CB143" s="109">
        <f>+Parameters!$C$42*(1-Parameters!$C$43)^(CA1)</f>
        <v>1.5913574729845908E-3</v>
      </c>
      <c r="CC143" s="109">
        <f>+Parameters!$C$42*(1-Parameters!$C$43)^(CB1)</f>
        <v>1.4322217256861316E-3</v>
      </c>
      <c r="CD143" s="109">
        <f>+Parameters!$C$42*(1-Parameters!$C$43)^(CC1)</f>
        <v>1.2889995531175187E-3</v>
      </c>
    </row>
    <row r="144" spans="1:82" s="276" customFormat="1" ht="17.399999999999999" customHeight="1" x14ac:dyDescent="0.25">
      <c r="A144" s="276" t="s">
        <v>431</v>
      </c>
      <c r="B144" s="277">
        <f>+Parameters!$C$48+((Parameters!$C$49-Parameters!$C$48)/16)*(B93-$B$93)</f>
        <v>9.9600000000000009</v>
      </c>
      <c r="C144" s="109">
        <f>+Parameters!$C$48+((Parameters!$C$49-Parameters!$C$48)/16)*(B1)</f>
        <v>10.30625</v>
      </c>
      <c r="D144" s="350">
        <f>+Parameters!$C$48+((Parameters!$C$49-Parameters!$C$48)/16)*(C1)</f>
        <v>10.6525</v>
      </c>
      <c r="E144" s="350">
        <f>+Parameters!$C$48+((Parameters!$C$49-Parameters!$C$48)/16)*(D1)</f>
        <v>10.998750000000001</v>
      </c>
      <c r="F144" s="350">
        <f>+Parameters!$C$48+((Parameters!$C$49-Parameters!$C$48)/16)*(E1)</f>
        <v>11.345000000000001</v>
      </c>
      <c r="G144" s="350">
        <f>+Parameters!$C$48+((Parameters!$C$49-Parameters!$C$48)/16)*(F1)</f>
        <v>11.69125</v>
      </c>
      <c r="H144" s="350">
        <f>+Parameters!$C$48+((Parameters!$C$49-Parameters!$C$48)/16)*(G1)</f>
        <v>12.037500000000001</v>
      </c>
      <c r="I144" s="109">
        <f>+Parameters!$C$48+((Parameters!$C$49-Parameters!$C$48)/16)*(H1)</f>
        <v>12.383750000000001</v>
      </c>
      <c r="J144" s="109">
        <f>+Parameters!$C$48+((Parameters!$C$49-Parameters!$C$48)/16)*(I1)</f>
        <v>12.73</v>
      </c>
      <c r="K144" s="109">
        <f>+Parameters!$C$48+((Parameters!$C$49-Parameters!$C$48)/16)*(J1)</f>
        <v>13.07625</v>
      </c>
      <c r="L144" s="109">
        <f>+Parameters!$C$48+((Parameters!$C$49-Parameters!$C$48)/16)*(K1)</f>
        <v>13.422499999999999</v>
      </c>
      <c r="M144" s="109">
        <f>+Parameters!$C$48+((Parameters!$C$49-Parameters!$C$48)/16)*(L1)</f>
        <v>13.768750000000001</v>
      </c>
      <c r="N144" s="109">
        <f>+Parameters!$C$48+((Parameters!$C$49-Parameters!$C$48)/16)*(M1)</f>
        <v>14.115</v>
      </c>
      <c r="O144" s="109">
        <f>+Parameters!$C$48+((Parameters!$C$49-Parameters!$C$48)/16)*(N1)</f>
        <v>14.46125</v>
      </c>
      <c r="P144" s="109">
        <f>+Parameters!$C$48+((Parameters!$C$49-Parameters!$C$48)/16)*(O1)</f>
        <v>14.807500000000001</v>
      </c>
      <c r="Q144" s="109">
        <f>+Parameters!$C$48+((Parameters!$C$49-Parameters!$C$48)/16)*(P1)</f>
        <v>15.15375</v>
      </c>
      <c r="R144" s="339">
        <f>+Parameters!$C$48+((Parameters!$C$49-Parameters!$C$48)/16)*(Q1)</f>
        <v>15.5</v>
      </c>
      <c r="S144" s="109">
        <f>+Parameters!$C$48+((Parameters!$C$49-Parameters!$C$48)/16)*(R1)</f>
        <v>15.84625</v>
      </c>
      <c r="T144" s="109">
        <f>+Parameters!$C$48+((Parameters!$C$49-Parameters!$C$48)/16)*(S1)</f>
        <v>16.192499999999999</v>
      </c>
      <c r="U144" s="109">
        <f>+Parameters!$C$48+((Parameters!$C$49-Parameters!$C$48)/16)*(T1)</f>
        <v>16.53875</v>
      </c>
      <c r="V144" s="109">
        <f>+Parameters!$C$48+((Parameters!$C$49-Parameters!$C$48)/16)*(U1)</f>
        <v>16.884999999999998</v>
      </c>
      <c r="W144" s="109">
        <f>+Parameters!$C$48+((Parameters!$C$49-Parameters!$C$48)/16)*(V1)</f>
        <v>17.231249999999999</v>
      </c>
      <c r="X144" s="109">
        <f>+Parameters!$C$48+((Parameters!$C$49-Parameters!$C$48)/16)*(W1)</f>
        <v>17.577500000000001</v>
      </c>
      <c r="Y144" s="109">
        <f>+Parameters!$C$48+((Parameters!$C$49-Parameters!$C$48)/16)*(X1)</f>
        <v>17.923749999999998</v>
      </c>
      <c r="Z144" s="109">
        <f>+Parameters!$C$48+((Parameters!$C$49-Parameters!$C$48)/16)*(Y1)</f>
        <v>18.27</v>
      </c>
      <c r="AA144" s="109">
        <f>+Parameters!$C$48+((Parameters!$C$49-Parameters!$C$48)/16)*(Z1)</f>
        <v>18.616250000000001</v>
      </c>
      <c r="AB144" s="109">
        <f>+Parameters!$C$48+((Parameters!$C$49-Parameters!$C$48)/16)*(AA1)</f>
        <v>18.962499999999999</v>
      </c>
      <c r="AC144" s="109">
        <f>+Parameters!$C$48+((Parameters!$C$49-Parameters!$C$48)/16)*(AB1)</f>
        <v>19.30875</v>
      </c>
      <c r="AD144" s="109">
        <f>+Parameters!$C$48+((Parameters!$C$49-Parameters!$C$48)/16)*(AC1)</f>
        <v>19.655000000000001</v>
      </c>
      <c r="AE144" s="109">
        <f>+Parameters!$C$48+((Parameters!$C$49-Parameters!$C$48)/16)*(AD1)</f>
        <v>20.001249999999999</v>
      </c>
      <c r="AF144" s="109">
        <f>+Parameters!$C$48+((Parameters!$C$49-Parameters!$C$48)/16)*(AE1)</f>
        <v>20.3475</v>
      </c>
      <c r="AG144" s="109">
        <f>+Parameters!$C$48+((Parameters!$C$49-Parameters!$C$48)/16)*(AF1)</f>
        <v>20.693750000000001</v>
      </c>
      <c r="AH144" s="109">
        <f>+Parameters!$C$48+((Parameters!$C$49-Parameters!$C$48)/16)*(AG1)</f>
        <v>21.04</v>
      </c>
      <c r="AI144" s="109">
        <f>+Parameters!$C$48+((Parameters!$C$49-Parameters!$C$48)/16)*(AH1)</f>
        <v>21.386249999999997</v>
      </c>
      <c r="AJ144" s="109">
        <f>+Parameters!$C$48+((Parameters!$C$49-Parameters!$C$48)/16)*(AI1)</f>
        <v>21.732499999999998</v>
      </c>
      <c r="AK144" s="109">
        <f>+Parameters!$C$48+((Parameters!$C$49-Parameters!$C$48)/16)*(AJ1)</f>
        <v>22.078749999999999</v>
      </c>
      <c r="AL144" s="109">
        <f>+Parameters!$C$48+((Parameters!$C$49-Parameters!$C$48)/16)*(AK1)</f>
        <v>22.424999999999997</v>
      </c>
      <c r="AM144" s="109">
        <f>+Parameters!$C$48+((Parameters!$C$49-Parameters!$C$48)/16)*(AL1)</f>
        <v>22.771249999999998</v>
      </c>
      <c r="AN144" s="109">
        <f>+Parameters!$C$48+((Parameters!$C$49-Parameters!$C$48)/16)*(AM1)</f>
        <v>23.1175</v>
      </c>
      <c r="AO144" s="109">
        <f>+Parameters!$C$48+((Parameters!$C$49-Parameters!$C$48)/16)*(AN1)</f>
        <v>23.463749999999997</v>
      </c>
      <c r="AP144" s="109">
        <f>+Parameters!$C$48+((Parameters!$C$49-Parameters!$C$48)/16)*(AO1)</f>
        <v>23.81</v>
      </c>
      <c r="AQ144" s="109">
        <f>+Parameters!$C$48+((Parameters!$C$49-Parameters!$C$48)/16)*(AP1)</f>
        <v>24.15625</v>
      </c>
      <c r="AR144" s="109">
        <f>+Parameters!$C$48+((Parameters!$C$49-Parameters!$C$48)/16)*(AQ1)</f>
        <v>24.502499999999998</v>
      </c>
      <c r="AS144" s="109">
        <f>+Parameters!$C$48+((Parameters!$C$49-Parameters!$C$48)/16)*(AR1)</f>
        <v>24.848749999999999</v>
      </c>
      <c r="AT144" s="109">
        <f>+Parameters!$C$48+((Parameters!$C$49-Parameters!$C$48)/16)*(AS1)</f>
        <v>25.195</v>
      </c>
      <c r="AU144" s="109">
        <f>+Parameters!$C$48+((Parameters!$C$49-Parameters!$C$48)/16)*(AT1)</f>
        <v>25.541249999999998</v>
      </c>
      <c r="AV144" s="109">
        <f>+Parameters!$C$48+((Parameters!$C$49-Parameters!$C$48)/16)*(AU1)</f>
        <v>25.887499999999999</v>
      </c>
      <c r="AW144" s="109">
        <f>+Parameters!$C$48+((Parameters!$C$49-Parameters!$C$48)/16)*(AV1)</f>
        <v>26.233749999999997</v>
      </c>
      <c r="AX144" s="109">
        <f>+Parameters!$C$48+((Parameters!$C$49-Parameters!$C$48)/16)*(AW1)</f>
        <v>26.58</v>
      </c>
      <c r="AY144" s="109">
        <f>+Parameters!$C$48+((Parameters!$C$49-Parameters!$C$48)/16)*(AX1)</f>
        <v>26.92625</v>
      </c>
      <c r="AZ144" s="109">
        <f>+Parameters!$C$48+((Parameters!$C$49-Parameters!$C$48)/16)*(AY1)</f>
        <v>27.272499999999997</v>
      </c>
      <c r="BA144" s="109">
        <f>+Parameters!$C$48+((Parameters!$C$49-Parameters!$C$48)/16)*(AZ1)</f>
        <v>27.618749999999999</v>
      </c>
      <c r="BB144" s="109">
        <f>+Parameters!$C$48+((Parameters!$C$49-Parameters!$C$48)/16)*(BA1)</f>
        <v>27.964999999999996</v>
      </c>
      <c r="BC144" s="109">
        <f>+Parameters!$C$48+((Parameters!$C$49-Parameters!$C$48)/16)*(BB1)</f>
        <v>28.311249999999998</v>
      </c>
      <c r="BD144" s="109">
        <f>+Parameters!$C$48+((Parameters!$C$49-Parameters!$C$48)/16)*(BC1)</f>
        <v>28.657499999999999</v>
      </c>
      <c r="BE144" s="109">
        <f>+Parameters!$C$48+((Parameters!$C$49-Parameters!$C$48)/16)*(BD1)</f>
        <v>29.003749999999997</v>
      </c>
      <c r="BF144" s="109">
        <f>+Parameters!$C$48+((Parameters!$C$49-Parameters!$C$48)/16)*(BE1)</f>
        <v>29.349999999999998</v>
      </c>
      <c r="BG144" s="109">
        <f>+Parameters!$C$48+((Parameters!$C$49-Parameters!$C$48)/16)*(BF1)</f>
        <v>29.696249999999999</v>
      </c>
      <c r="BH144" s="109">
        <f>+Parameters!$C$48+((Parameters!$C$49-Parameters!$C$48)/16)*(BG1)</f>
        <v>30.042499999999997</v>
      </c>
      <c r="BI144" s="109">
        <f>+Parameters!$C$48+((Parameters!$C$49-Parameters!$C$48)/16)*(BH1)</f>
        <v>30.388749999999998</v>
      </c>
      <c r="BJ144" s="109">
        <f>+Parameters!$C$48+((Parameters!$C$49-Parameters!$C$48)/16)*(BI1)</f>
        <v>30.734999999999999</v>
      </c>
      <c r="BK144" s="109">
        <f>+Parameters!$C$48+((Parameters!$C$49-Parameters!$C$48)/16)*(BJ1)</f>
        <v>31.081249999999997</v>
      </c>
      <c r="BL144" s="109">
        <f>+Parameters!$C$48+((Parameters!$C$49-Parameters!$C$48)/16)*(BK1)</f>
        <v>31.427499999999998</v>
      </c>
      <c r="BM144" s="109">
        <f>+Parameters!$C$48+((Parameters!$C$49-Parameters!$C$48)/16)*(BL1)</f>
        <v>31.773749999999996</v>
      </c>
      <c r="BN144" s="109">
        <f>+Parameters!$C$48+((Parameters!$C$49-Parameters!$C$48)/16)*(BM1)</f>
        <v>32.119999999999997</v>
      </c>
      <c r="BO144" s="109">
        <f>+Parameters!$C$48+((Parameters!$C$49-Parameters!$C$48)/16)*(BN1)</f>
        <v>32.466250000000002</v>
      </c>
      <c r="BP144" s="109">
        <f>+Parameters!$C$48+((Parameters!$C$49-Parameters!$C$48)/16)*(BO1)</f>
        <v>32.8125</v>
      </c>
      <c r="BQ144" s="109">
        <f>+Parameters!$C$48+((Parameters!$C$49-Parameters!$C$48)/16)*(BP1)</f>
        <v>33.158749999999998</v>
      </c>
      <c r="BR144" s="109">
        <f>+Parameters!$C$48+((Parameters!$C$49-Parameters!$C$48)/16)*(BQ1)</f>
        <v>33.504999999999995</v>
      </c>
      <c r="BS144" s="109">
        <f>+Parameters!$C$48+((Parameters!$C$49-Parameters!$C$48)/16)*(BR1)</f>
        <v>33.851249999999993</v>
      </c>
      <c r="BT144" s="109">
        <f>+Parameters!$C$48+((Parameters!$C$49-Parameters!$C$48)/16)*(BS1)</f>
        <v>34.197499999999998</v>
      </c>
      <c r="BU144" s="109">
        <f>+Parameters!$C$48+((Parameters!$C$49-Parameters!$C$48)/16)*(BT1)</f>
        <v>34.543749999999996</v>
      </c>
      <c r="BV144" s="109">
        <f>+Parameters!$C$48+((Parameters!$C$49-Parameters!$C$48)/16)*(BU1)</f>
        <v>34.89</v>
      </c>
      <c r="BW144" s="109">
        <f>+Parameters!$C$48+((Parameters!$C$49-Parameters!$C$48)/16)*(BV1)</f>
        <v>35.236249999999998</v>
      </c>
      <c r="BX144" s="109">
        <f>+Parameters!$C$48+((Parameters!$C$49-Parameters!$C$48)/16)*(BW1)</f>
        <v>35.582499999999996</v>
      </c>
      <c r="BY144" s="109">
        <f>+Parameters!$C$48+((Parameters!$C$49-Parameters!$C$48)/16)*(BX1)</f>
        <v>35.928749999999994</v>
      </c>
      <c r="BZ144" s="109">
        <f>+Parameters!$C$48+((Parameters!$C$49-Parameters!$C$48)/16)*(BY1)</f>
        <v>36.274999999999999</v>
      </c>
      <c r="CA144" s="109">
        <f>+Parameters!$C$48+((Parameters!$C$49-Parameters!$C$48)/16)*(BZ1)</f>
        <v>36.621249999999996</v>
      </c>
      <c r="CB144" s="109">
        <f>+Parameters!$C$48+((Parameters!$C$49-Parameters!$C$48)/16)*(CA1)</f>
        <v>36.967500000000001</v>
      </c>
      <c r="CC144" s="109">
        <f>+Parameters!$C$48+((Parameters!$C$49-Parameters!$C$48)/16)*(CB1)</f>
        <v>37.313749999999999</v>
      </c>
      <c r="CD144" s="109">
        <f>+Parameters!$C$48+((Parameters!$C$49-Parameters!$C$48)/16)*(CC1)</f>
        <v>37.659999999999997</v>
      </c>
    </row>
    <row r="145" spans="1:82" s="278" customFormat="1" ht="17.399999999999999" customHeight="1" x14ac:dyDescent="0.25">
      <c r="A145" s="278" t="s">
        <v>571</v>
      </c>
      <c r="B145" s="277">
        <f>+Parameters!$C$50+((Parameters!$C$51-Parameters!$C$50)/16)*(B93-$B$93)</f>
        <v>1.4</v>
      </c>
      <c r="C145" s="109">
        <f>+Parameters!$C$50+((Parameters!$C$51-Parameters!$C$50)/16)*(B1)</f>
        <v>1.3881249999999998</v>
      </c>
      <c r="D145" s="350">
        <f>+Parameters!$C$50+((Parameters!$C$51-Parameters!$C$50)/16)*(C1)</f>
        <v>1.37625</v>
      </c>
      <c r="E145" s="350">
        <f>+Parameters!$C$50+((Parameters!$C$51-Parameters!$C$50)/16)*(D1)</f>
        <v>1.3643749999999999</v>
      </c>
      <c r="F145" s="350">
        <f>+Parameters!$C$50+((Parameters!$C$51-Parameters!$C$50)/16)*(E1)</f>
        <v>1.3525</v>
      </c>
      <c r="G145" s="350">
        <f>+Parameters!$C$50+((Parameters!$C$51-Parameters!$C$50)/16)*(F1)</f>
        <v>1.340625</v>
      </c>
      <c r="H145" s="350">
        <f>+Parameters!$C$50+((Parameters!$C$51-Parameters!$C$50)/16)*(G1)</f>
        <v>1.3287499999999999</v>
      </c>
      <c r="I145" s="109">
        <f>+Parameters!$C$50+((Parameters!$C$51-Parameters!$C$50)/16)*(H1)</f>
        <v>1.316875</v>
      </c>
      <c r="J145" s="109">
        <f>+Parameters!$C$50+((Parameters!$C$51-Parameters!$C$50)/16)*(I1)</f>
        <v>1.3049999999999999</v>
      </c>
      <c r="K145" s="109">
        <f>+Parameters!$C$50+((Parameters!$C$51-Parameters!$C$50)/16)*(J1)</f>
        <v>1.2931249999999999</v>
      </c>
      <c r="L145" s="109">
        <f>+Parameters!$C$50+((Parameters!$C$51-Parameters!$C$50)/16)*(K1)</f>
        <v>1.28125</v>
      </c>
      <c r="M145" s="109">
        <f>+Parameters!$C$50+((Parameters!$C$51-Parameters!$C$50)/16)*(L1)</f>
        <v>1.2693749999999999</v>
      </c>
      <c r="N145" s="109">
        <f>+Parameters!$C$50+((Parameters!$C$51-Parameters!$C$50)/16)*(M1)</f>
        <v>1.2574999999999998</v>
      </c>
      <c r="O145" s="109">
        <f>+Parameters!$C$50+((Parameters!$C$51-Parameters!$C$50)/16)*(N1)</f>
        <v>1.245625</v>
      </c>
      <c r="P145" s="109">
        <f>+Parameters!$C$50+((Parameters!$C$51-Parameters!$C$50)/16)*(O1)</f>
        <v>1.2337499999999999</v>
      </c>
      <c r="Q145" s="109">
        <f>+Parameters!$C$50+((Parameters!$C$51-Parameters!$C$50)/16)*(P1)</f>
        <v>1.221875</v>
      </c>
      <c r="R145" s="339">
        <f>+Parameters!$C$50+((Parameters!$C$51-Parameters!$C$50)/16)*(Q1)</f>
        <v>1.21</v>
      </c>
      <c r="S145" s="109">
        <f>+R145</f>
        <v>1.21</v>
      </c>
      <c r="T145" s="109">
        <f t="shared" ref="T145:CB145" si="150">+S145</f>
        <v>1.21</v>
      </c>
      <c r="U145" s="109">
        <f t="shared" si="150"/>
        <v>1.21</v>
      </c>
      <c r="V145" s="109">
        <f t="shared" si="150"/>
        <v>1.21</v>
      </c>
      <c r="W145" s="109">
        <f t="shared" si="150"/>
        <v>1.21</v>
      </c>
      <c r="X145" s="109">
        <f t="shared" si="150"/>
        <v>1.21</v>
      </c>
      <c r="Y145" s="109">
        <f t="shared" si="150"/>
        <v>1.21</v>
      </c>
      <c r="Z145" s="109">
        <f t="shared" si="150"/>
        <v>1.21</v>
      </c>
      <c r="AA145" s="109">
        <f t="shared" si="150"/>
        <v>1.21</v>
      </c>
      <c r="AB145" s="109">
        <f t="shared" si="150"/>
        <v>1.21</v>
      </c>
      <c r="AC145" s="109">
        <f t="shared" si="150"/>
        <v>1.21</v>
      </c>
      <c r="AD145" s="109">
        <f t="shared" si="150"/>
        <v>1.21</v>
      </c>
      <c r="AE145" s="109">
        <f t="shared" si="150"/>
        <v>1.21</v>
      </c>
      <c r="AF145" s="109">
        <f t="shared" si="150"/>
        <v>1.21</v>
      </c>
      <c r="AG145" s="109">
        <f t="shared" si="150"/>
        <v>1.21</v>
      </c>
      <c r="AH145" s="109">
        <f t="shared" si="150"/>
        <v>1.21</v>
      </c>
      <c r="AI145" s="109">
        <f t="shared" si="150"/>
        <v>1.21</v>
      </c>
      <c r="AJ145" s="109">
        <f t="shared" si="150"/>
        <v>1.21</v>
      </c>
      <c r="AK145" s="109">
        <f t="shared" si="150"/>
        <v>1.21</v>
      </c>
      <c r="AL145" s="109">
        <f t="shared" si="150"/>
        <v>1.21</v>
      </c>
      <c r="AM145" s="109">
        <f t="shared" si="150"/>
        <v>1.21</v>
      </c>
      <c r="AN145" s="109">
        <f t="shared" si="150"/>
        <v>1.21</v>
      </c>
      <c r="AO145" s="109">
        <f t="shared" si="150"/>
        <v>1.21</v>
      </c>
      <c r="AP145" s="109">
        <f t="shared" si="150"/>
        <v>1.21</v>
      </c>
      <c r="AQ145" s="109">
        <f t="shared" si="150"/>
        <v>1.21</v>
      </c>
      <c r="AR145" s="109">
        <f t="shared" si="150"/>
        <v>1.21</v>
      </c>
      <c r="AS145" s="109">
        <f t="shared" si="150"/>
        <v>1.21</v>
      </c>
      <c r="AT145" s="109">
        <f t="shared" si="150"/>
        <v>1.21</v>
      </c>
      <c r="AU145" s="109">
        <f t="shared" si="150"/>
        <v>1.21</v>
      </c>
      <c r="AV145" s="109">
        <f t="shared" si="150"/>
        <v>1.21</v>
      </c>
      <c r="AW145" s="109">
        <f t="shared" si="150"/>
        <v>1.21</v>
      </c>
      <c r="AX145" s="109">
        <f t="shared" si="150"/>
        <v>1.21</v>
      </c>
      <c r="AY145" s="109">
        <f t="shared" si="150"/>
        <v>1.21</v>
      </c>
      <c r="AZ145" s="109">
        <f t="shared" si="150"/>
        <v>1.21</v>
      </c>
      <c r="BA145" s="109">
        <f t="shared" si="150"/>
        <v>1.21</v>
      </c>
      <c r="BB145" s="109">
        <f t="shared" si="150"/>
        <v>1.21</v>
      </c>
      <c r="BC145" s="109">
        <f t="shared" si="150"/>
        <v>1.21</v>
      </c>
      <c r="BD145" s="109">
        <f t="shared" si="150"/>
        <v>1.21</v>
      </c>
      <c r="BE145" s="109">
        <f t="shared" si="150"/>
        <v>1.21</v>
      </c>
      <c r="BF145" s="109">
        <f t="shared" si="150"/>
        <v>1.21</v>
      </c>
      <c r="BG145" s="109">
        <f t="shared" si="150"/>
        <v>1.21</v>
      </c>
      <c r="BH145" s="109">
        <f t="shared" si="150"/>
        <v>1.21</v>
      </c>
      <c r="BI145" s="109">
        <f t="shared" si="150"/>
        <v>1.21</v>
      </c>
      <c r="BJ145" s="109">
        <f t="shared" si="150"/>
        <v>1.21</v>
      </c>
      <c r="BK145" s="109">
        <f t="shared" si="150"/>
        <v>1.21</v>
      </c>
      <c r="BL145" s="109">
        <f t="shared" si="150"/>
        <v>1.21</v>
      </c>
      <c r="BM145" s="109">
        <f t="shared" si="150"/>
        <v>1.21</v>
      </c>
      <c r="BN145" s="109">
        <f t="shared" si="150"/>
        <v>1.21</v>
      </c>
      <c r="BO145" s="109">
        <f t="shared" si="150"/>
        <v>1.21</v>
      </c>
      <c r="BP145" s="109">
        <f t="shared" si="150"/>
        <v>1.21</v>
      </c>
      <c r="BQ145" s="109">
        <f t="shared" si="150"/>
        <v>1.21</v>
      </c>
      <c r="BR145" s="109">
        <f t="shared" si="150"/>
        <v>1.21</v>
      </c>
      <c r="BS145" s="109">
        <f t="shared" si="150"/>
        <v>1.21</v>
      </c>
      <c r="BT145" s="109">
        <f t="shared" si="150"/>
        <v>1.21</v>
      </c>
      <c r="BU145" s="109">
        <f t="shared" si="150"/>
        <v>1.21</v>
      </c>
      <c r="BV145" s="109">
        <f t="shared" si="150"/>
        <v>1.21</v>
      </c>
      <c r="BW145" s="109">
        <f t="shared" si="150"/>
        <v>1.21</v>
      </c>
      <c r="BX145" s="109">
        <f t="shared" si="150"/>
        <v>1.21</v>
      </c>
      <c r="BY145" s="109">
        <f t="shared" si="150"/>
        <v>1.21</v>
      </c>
      <c r="BZ145" s="109">
        <f t="shared" si="150"/>
        <v>1.21</v>
      </c>
      <c r="CA145" s="109">
        <f t="shared" si="150"/>
        <v>1.21</v>
      </c>
      <c r="CB145" s="109">
        <f t="shared" si="150"/>
        <v>1.21</v>
      </c>
      <c r="CC145" s="109">
        <f>+CB145</f>
        <v>1.21</v>
      </c>
      <c r="CD145" s="109">
        <f>+CC145</f>
        <v>1.21</v>
      </c>
    </row>
    <row r="146" spans="1:82" s="278" customFormat="1" ht="17.399999999999999" customHeight="1" x14ac:dyDescent="0.25">
      <c r="A146" s="278" t="s">
        <v>432</v>
      </c>
      <c r="B146" s="277">
        <f t="shared" ref="B146:BM146" si="151">+B148*B145</f>
        <v>0.40789667603999996</v>
      </c>
      <c r="C146" s="279">
        <f t="shared" si="151"/>
        <v>0.37521364223692227</v>
      </c>
      <c r="D146" s="350">
        <f t="shared" si="151"/>
        <v>0.34616102942914972</v>
      </c>
      <c r="E146" s="350">
        <f t="shared" si="151"/>
        <v>0.32025517792592179</v>
      </c>
      <c r="F146" s="350">
        <f t="shared" si="151"/>
        <v>0.29708586134177428</v>
      </c>
      <c r="G146" s="350">
        <f t="shared" si="151"/>
        <v>0.27630391241246077</v>
      </c>
      <c r="H146" s="350">
        <f t="shared" si="151"/>
        <v>0.2576111215623279</v>
      </c>
      <c r="I146" s="279">
        <f t="shared" si="151"/>
        <v>0.24075195900562271</v>
      </c>
      <c r="J146" s="279">
        <f t="shared" si="151"/>
        <v>0.22550676580903287</v>
      </c>
      <c r="K146" s="279">
        <f t="shared" si="151"/>
        <v>0.21168613288877425</v>
      </c>
      <c r="L146" s="279">
        <f t="shared" si="151"/>
        <v>0.19912624431001735</v>
      </c>
      <c r="M146" s="279">
        <f t="shared" si="151"/>
        <v>0.18768500623240253</v>
      </c>
      <c r="N146" s="279">
        <f t="shared" si="151"/>
        <v>0.17723881823227708</v>
      </c>
      <c r="O146" s="279">
        <f t="shared" si="151"/>
        <v>0.1676798716840768</v>
      </c>
      <c r="P146" s="279">
        <f t="shared" si="151"/>
        <v>0.158913882046755</v>
      </c>
      <c r="Q146" s="279">
        <f t="shared" si="151"/>
        <v>0.15085817954056988</v>
      </c>
      <c r="R146" s="340">
        <f t="shared" si="151"/>
        <v>0.14344009678938965</v>
      </c>
      <c r="S146" s="279">
        <f t="shared" si="151"/>
        <v>0.13794944600164097</v>
      </c>
      <c r="T146" s="279">
        <f t="shared" si="151"/>
        <v>0.13287625401123465</v>
      </c>
      <c r="U146" s="279">
        <f t="shared" si="151"/>
        <v>0.12818160199266654</v>
      </c>
      <c r="V146" s="279">
        <f t="shared" si="151"/>
        <v>0.12383085772589808</v>
      </c>
      <c r="W146" s="279">
        <f t="shared" si="151"/>
        <v>0.1197931375279843</v>
      </c>
      <c r="X146" s="279">
        <f t="shared" si="151"/>
        <v>0.11604084324370578</v>
      </c>
      <c r="Y146" s="279">
        <f t="shared" si="151"/>
        <v>0.11254926285402796</v>
      </c>
      <c r="Z146" s="279">
        <f t="shared" si="151"/>
        <v>0.10929622514381583</v>
      </c>
      <c r="AA146" s="279">
        <f t="shared" si="151"/>
        <v>0.1062618004215376</v>
      </c>
      <c r="AB146" s="279">
        <f t="shared" si="151"/>
        <v>0.10342804056559063</v>
      </c>
      <c r="AC146" s="279">
        <f t="shared" si="151"/>
        <v>0.10077875273406781</v>
      </c>
      <c r="AD146" s="279">
        <f t="shared" si="151"/>
        <v>9.8290516463388752E-2</v>
      </c>
      <c r="AE146" s="279">
        <f t="shared" si="151"/>
        <v>9.5863714965127064E-2</v>
      </c>
      <c r="AF146" s="279">
        <f t="shared" si="151"/>
        <v>9.3496831409347239E-2</v>
      </c>
      <c r="AG146" s="279">
        <f t="shared" si="151"/>
        <v>9.1188386416778289E-2</v>
      </c>
      <c r="AH146" s="279">
        <f t="shared" si="151"/>
        <v>8.893693713415364E-2</v>
      </c>
      <c r="AI146" s="279">
        <f t="shared" si="151"/>
        <v>8.6741076332380734E-2</v>
      </c>
      <c r="AJ146" s="279">
        <f t="shared" si="151"/>
        <v>8.4599431526977145E-2</v>
      </c>
      <c r="AK146" s="279">
        <f t="shared" si="151"/>
        <v>8.2510664120223037E-2</v>
      </c>
      <c r="AL146" s="279">
        <f t="shared" si="151"/>
        <v>8.0473468564494041E-2</v>
      </c>
      <c r="AM146" s="279">
        <f t="shared" si="151"/>
        <v>7.8486571546251466E-2</v>
      </c>
      <c r="AN146" s="279">
        <f t="shared" si="151"/>
        <v>7.654873119017995E-2</v>
      </c>
      <c r="AO146" s="279">
        <f t="shared" si="151"/>
        <v>7.4658736282974897E-2</v>
      </c>
      <c r="AP146" s="279">
        <f t="shared" si="151"/>
        <v>7.2815405516294729E-2</v>
      </c>
      <c r="AQ146" s="279">
        <f t="shared" si="151"/>
        <v>7.1017586748404776E-2</v>
      </c>
      <c r="AR146" s="279">
        <f t="shared" si="151"/>
        <v>6.9264156284051137E-2</v>
      </c>
      <c r="AS146" s="279">
        <f t="shared" si="151"/>
        <v>6.7554018172114594E-2</v>
      </c>
      <c r="AT146" s="279">
        <f t="shared" si="151"/>
        <v>6.5886103520605463E-2</v>
      </c>
      <c r="AU146" s="279">
        <f t="shared" si="151"/>
        <v>6.4259369828571333E-2</v>
      </c>
      <c r="AV146" s="279">
        <f t="shared" si="151"/>
        <v>6.2672800334499998E-2</v>
      </c>
      <c r="AW146" s="279">
        <f t="shared" si="151"/>
        <v>6.1125403380810454E-2</v>
      </c>
      <c r="AX146" s="279">
        <f t="shared" si="151"/>
        <v>5.961621179403459E-2</v>
      </c>
      <c r="AY146" s="279">
        <f t="shared" si="151"/>
        <v>5.8144282280302328E-2</v>
      </c>
      <c r="AZ146" s="279">
        <f t="shared" si="151"/>
        <v>5.6708694835752207E-2</v>
      </c>
      <c r="BA146" s="279">
        <f t="shared" si="151"/>
        <v>5.5308552171499041E-2</v>
      </c>
      <c r="BB146" s="279">
        <f t="shared" si="151"/>
        <v>5.3942979152799171E-2</v>
      </c>
      <c r="BC146" s="279">
        <f t="shared" si="151"/>
        <v>5.2611122252062742E-2</v>
      </c>
      <c r="BD146" s="279">
        <f t="shared" si="151"/>
        <v>5.1312149015371157E-2</v>
      </c>
      <c r="BE146" s="279">
        <f t="shared" si="151"/>
        <v>5.0045247542166341E-2</v>
      </c>
      <c r="BF146" s="279">
        <f t="shared" si="151"/>
        <v>4.8809625977786375E-2</v>
      </c>
      <c r="BG146" s="279">
        <f t="shared" si="151"/>
        <v>4.7604512018530658E-2</v>
      </c>
      <c r="BH146" s="279">
        <f t="shared" si="151"/>
        <v>4.6429152428944839E-2</v>
      </c>
      <c r="BI146" s="279">
        <f t="shared" si="151"/>
        <v>4.5282812571024234E-2</v>
      </c>
      <c r="BJ146" s="279">
        <f t="shared" si="151"/>
        <v>4.4164775945041118E-2</v>
      </c>
      <c r="BK146" s="279">
        <f t="shared" si="151"/>
        <v>4.307434374170907E-2</v>
      </c>
      <c r="BL146" s="279">
        <f t="shared" si="151"/>
        <v>4.2010834405404436E-2</v>
      </c>
      <c r="BM146" s="279">
        <f t="shared" si="151"/>
        <v>4.0973583208171849E-2</v>
      </c>
      <c r="BN146" s="279">
        <f t="shared" ref="BN146:CB146" si="152">+BN148*BN145</f>
        <v>3.9961941834247651E-2</v>
      </c>
      <c r="BO146" s="279">
        <f t="shared" si="152"/>
        <v>3.8975277974841425E-2</v>
      </c>
      <c r="BP146" s="279">
        <f t="shared" si="152"/>
        <v>3.8012974932922397E-2</v>
      </c>
      <c r="BQ146" s="279">
        <f t="shared" si="152"/>
        <v>3.7074431237763758E-2</v>
      </c>
      <c r="BR146" s="279">
        <f t="shared" si="152"/>
        <v>3.6159060269003833E-2</v>
      </c>
      <c r="BS146" s="279">
        <f t="shared" si="152"/>
        <v>3.5266289889989311E-2</v>
      </c>
      <c r="BT146" s="279">
        <f t="shared" si="152"/>
        <v>3.4395562090171146E-2</v>
      </c>
      <c r="BU146" s="279">
        <f t="shared" si="152"/>
        <v>3.3546332636329876E-2</v>
      </c>
      <c r="BV146" s="279">
        <f t="shared" si="152"/>
        <v>3.2718070732412077E-2</v>
      </c>
      <c r="BW146" s="279">
        <f t="shared" si="152"/>
        <v>3.1910258687765584E-2</v>
      </c>
      <c r="BX146" s="279">
        <f t="shared" si="152"/>
        <v>3.1122391593565987E-2</v>
      </c>
      <c r="BY146" s="279">
        <f t="shared" si="152"/>
        <v>3.0353977007232164E-2</v>
      </c>
      <c r="BZ146" s="279">
        <f t="shared" si="152"/>
        <v>2.9604534644633633E-2</v>
      </c>
      <c r="CA146" s="279">
        <f t="shared" si="152"/>
        <v>2.8873596079897354E-2</v>
      </c>
      <c r="CB146" s="279">
        <f t="shared" si="152"/>
        <v>2.8160704452626299E-2</v>
      </c>
      <c r="CC146" s="279">
        <f>+CC148*CC145</f>
        <v>2.7465414182346829E-2</v>
      </c>
      <c r="CD146" s="279">
        <f>+CD148*CD145</f>
        <v>2.6787290690006405E-2</v>
      </c>
    </row>
    <row r="147" spans="1:82" s="278" customFormat="1" ht="17.399999999999999" customHeight="1" x14ac:dyDescent="0.25">
      <c r="A147" s="278" t="s">
        <v>404</v>
      </c>
      <c r="B147" s="280">
        <f t="shared" ref="B147:BM147" si="153">+B149*B146/$B$27/1000</f>
        <v>0.10906173237607246</v>
      </c>
      <c r="C147" s="279">
        <f t="shared" si="153"/>
        <v>9.5430263253806741E-2</v>
      </c>
      <c r="D147" s="350">
        <f t="shared" si="153"/>
        <v>8.3747326383787887E-2</v>
      </c>
      <c r="E147" s="350">
        <f t="shared" si="153"/>
        <v>7.3701141363295433E-2</v>
      </c>
      <c r="F147" s="350">
        <f t="shared" si="153"/>
        <v>6.5034725721187445E-2</v>
      </c>
      <c r="G147" s="350">
        <f t="shared" si="153"/>
        <v>5.7535466623630287E-2</v>
      </c>
      <c r="H147" s="350">
        <f t="shared" si="153"/>
        <v>5.1026818309461104E-2</v>
      </c>
      <c r="I147" s="109">
        <f t="shared" si="153"/>
        <v>4.7449565328596156E-2</v>
      </c>
      <c r="J147" s="109">
        <f t="shared" si="153"/>
        <v>4.4223235399711902E-2</v>
      </c>
      <c r="K147" s="109">
        <f t="shared" si="153"/>
        <v>4.1305879435739622E-2</v>
      </c>
      <c r="L147" s="109">
        <f t="shared" si="153"/>
        <v>3.8661303636160167E-2</v>
      </c>
      <c r="M147" s="109">
        <f t="shared" si="153"/>
        <v>3.6258188139440081E-2</v>
      </c>
      <c r="N147" s="109">
        <f t="shared" si="153"/>
        <v>3.4069353482822508E-2</v>
      </c>
      <c r="O147" s="109">
        <f t="shared" si="153"/>
        <v>3.2071148089304585E-2</v>
      </c>
      <c r="P147" s="109">
        <f t="shared" si="153"/>
        <v>3.0242935191033993E-2</v>
      </c>
      <c r="Q147" s="232">
        <f t="shared" si="153"/>
        <v>2.8566661720644568E-2</v>
      </c>
      <c r="R147" s="339">
        <f t="shared" si="153"/>
        <v>2.7026494988630145E-2</v>
      </c>
      <c r="S147" s="109">
        <f t="shared" si="153"/>
        <v>2.5862329781391E-2</v>
      </c>
      <c r="T147" s="109">
        <f t="shared" si="153"/>
        <v>2.4786978400925367E-2</v>
      </c>
      <c r="U147" s="109">
        <f t="shared" si="153"/>
        <v>2.3791971709586066E-2</v>
      </c>
      <c r="V147" s="109">
        <f t="shared" si="153"/>
        <v>2.2869788509807403E-2</v>
      </c>
      <c r="W147" s="109">
        <f t="shared" si="153"/>
        <v>2.201373502690411E-2</v>
      </c>
      <c r="X147" s="109">
        <f t="shared" si="153"/>
        <v>2.1217841389260885E-2</v>
      </c>
      <c r="Y147" s="109">
        <f t="shared" si="153"/>
        <v>2.0476772489943441E-2</v>
      </c>
      <c r="Z147" s="109">
        <f t="shared" si="153"/>
        <v>1.9785751047903723E-2</v>
      </c>
      <c r="AA147" s="109">
        <f t="shared" si="153"/>
        <v>1.9140491044105295E-2</v>
      </c>
      <c r="AB147" s="109">
        <f t="shared" si="153"/>
        <v>1.8537140002543102E-2</v>
      </c>
      <c r="AC147" s="109">
        <f t="shared" si="153"/>
        <v>1.7972228829885206E-2</v>
      </c>
      <c r="AD147" s="109">
        <f t="shared" si="153"/>
        <v>1.7441069195873831E-2</v>
      </c>
      <c r="AE147" s="109">
        <f t="shared" si="153"/>
        <v>1.692560770144623E-2</v>
      </c>
      <c r="AF147" s="109">
        <f t="shared" si="153"/>
        <v>1.6425380396462724E-2</v>
      </c>
      <c r="AG147" s="281">
        <f t="shared" si="153"/>
        <v>1.5939937042582474E-2</v>
      </c>
      <c r="AH147" s="109">
        <f t="shared" si="153"/>
        <v>1.5468840708018579E-2</v>
      </c>
      <c r="AI147" s="109">
        <f t="shared" si="153"/>
        <v>1.5011667374269972E-2</v>
      </c>
      <c r="AJ147" s="109">
        <f t="shared" si="153"/>
        <v>1.4568005554476154E-2</v>
      </c>
      <c r="AK147" s="109">
        <f t="shared" si="153"/>
        <v>1.4137455923051245E-2</v>
      </c>
      <c r="AL147" s="109">
        <f t="shared" si="153"/>
        <v>1.3719630956263985E-2</v>
      </c>
      <c r="AM147" s="109">
        <f t="shared" si="153"/>
        <v>1.3314154583440228E-2</v>
      </c>
      <c r="AN147" s="109">
        <f t="shared" si="153"/>
        <v>1.2920661848473968E-2</v>
      </c>
      <c r="AO147" s="109">
        <f t="shared" si="153"/>
        <v>1.2538798581342176E-2</v>
      </c>
      <c r="AP147" s="109">
        <f t="shared" si="153"/>
        <v>1.2168221079327883E-2</v>
      </c>
      <c r="AQ147" s="109">
        <f t="shared" si="153"/>
        <v>1.1808595797664551E-2</v>
      </c>
      <c r="AR147" s="109">
        <f t="shared" si="153"/>
        <v>1.1459599049323243E-2</v>
      </c>
      <c r="AS147" s="109">
        <f t="shared" si="153"/>
        <v>1.112091671367247E-2</v>
      </c>
      <c r="AT147" s="109">
        <f t="shared" si="153"/>
        <v>1.0792243953748401E-2</v>
      </c>
      <c r="AU147" s="109">
        <f t="shared" si="153"/>
        <v>1.0473284941881029E-2</v>
      </c>
      <c r="AV147" s="109">
        <f t="shared" si="153"/>
        <v>1.016375259342929E-2</v>
      </c>
      <c r="AW147" s="109">
        <f t="shared" si="153"/>
        <v>9.8633683083855211E-3</v>
      </c>
      <c r="AX147" s="109">
        <f t="shared" si="153"/>
        <v>9.571861720616635E-3</v>
      </c>
      <c r="AY147" s="109">
        <f t="shared" si="153"/>
        <v>9.2889704545163522E-3</v>
      </c>
      <c r="AZ147" s="109">
        <f t="shared" si="153"/>
        <v>9.0144398888494497E-3</v>
      </c>
      <c r="BA147" s="109">
        <f t="shared" si="153"/>
        <v>8.7480229275754585E-3</v>
      </c>
      <c r="BB147" s="109">
        <f t="shared" si="153"/>
        <v>8.4894797774455466E-3</v>
      </c>
      <c r="BC147" s="109">
        <f t="shared" si="153"/>
        <v>8.2385777321724151E-3</v>
      </c>
      <c r="BD147" s="109">
        <f t="shared" si="153"/>
        <v>7.9950909629789152E-3</v>
      </c>
      <c r="BE147" s="109">
        <f t="shared" si="153"/>
        <v>7.758800315336929E-3</v>
      </c>
      <c r="BF147" s="109">
        <f t="shared" si="153"/>
        <v>7.5294931117134796E-3</v>
      </c>
      <c r="BG147" s="109">
        <f t="shared" si="153"/>
        <v>7.3069629601466056E-3</v>
      </c>
      <c r="BH147" s="109">
        <f t="shared" si="153"/>
        <v>7.0910095684786597E-3</v>
      </c>
      <c r="BI147" s="109">
        <f t="shared" si="153"/>
        <v>6.8814385640798498E-3</v>
      </c>
      <c r="BJ147" s="109">
        <f t="shared" si="153"/>
        <v>6.6780613188997485E-3</v>
      </c>
      <c r="BK147" s="109">
        <f t="shared" si="153"/>
        <v>6.4806947796893187E-3</v>
      </c>
      <c r="BL147" s="109">
        <f t="shared" si="153"/>
        <v>6.2891613032406346E-3</v>
      </c>
      <c r="BM147" s="109">
        <f t="shared" si="153"/>
        <v>6.1032884964959877E-3</v>
      </c>
      <c r="BN147" s="109">
        <f t="shared" ref="BN147:CB147" si="154">+BN149*BN146/$B$27/1000</f>
        <v>5.9229090613825202E-3</v>
      </c>
      <c r="BO147" s="109">
        <f t="shared" si="154"/>
        <v>5.7478606442326538E-3</v>
      </c>
      <c r="BP147" s="109">
        <f t="shared" si="154"/>
        <v>5.5779856896548295E-3</v>
      </c>
      <c r="BQ147" s="109">
        <f t="shared" si="154"/>
        <v>5.4131312987230227E-3</v>
      </c>
      <c r="BR147" s="109">
        <f t="shared" si="154"/>
        <v>5.2531490913573934E-3</v>
      </c>
      <c r="BS147" s="109">
        <f t="shared" si="154"/>
        <v>5.0978950727721866E-3</v>
      </c>
      <c r="BT147" s="109">
        <f t="shared" si="154"/>
        <v>4.9472295038707143E-3</v>
      </c>
      <c r="BU147" s="109">
        <f t="shared" si="154"/>
        <v>4.8010167754707371E-3</v>
      </c>
      <c r="BV147" s="109">
        <f t="shared" si="154"/>
        <v>4.6591252862470383E-3</v>
      </c>
      <c r="BW147" s="109">
        <f t="shared" si="154"/>
        <v>4.5214273242813524E-3</v>
      </c>
      <c r="BX147" s="109">
        <f t="shared" si="154"/>
        <v>4.3877989521130195E-3</v>
      </c>
      <c r="BY147" s="109">
        <f t="shared" si="154"/>
        <v>4.2581198951869058E-3</v>
      </c>
      <c r="BZ147" s="109">
        <f t="shared" si="154"/>
        <v>4.1322734335981735E-3</v>
      </c>
      <c r="CA147" s="109">
        <f t="shared" si="154"/>
        <v>4.0101462970365057E-3</v>
      </c>
      <c r="CB147" s="109">
        <f t="shared" si="154"/>
        <v>3.8916285628351655E-3</v>
      </c>
      <c r="CC147" s="109">
        <f>+CC149*CC146/$B$27/1000</f>
        <v>3.7766135570331855E-3</v>
      </c>
      <c r="CD147" s="109">
        <f>+CD149*CD146/$B$27/1000</f>
        <v>3.6649977583615989E-3</v>
      </c>
    </row>
    <row r="148" spans="1:82" s="278" customFormat="1" ht="17.399999999999999" customHeight="1" x14ac:dyDescent="0.25">
      <c r="A148" s="282" t="s">
        <v>392</v>
      </c>
      <c r="B148" s="277">
        <f t="shared" ref="B148:BM148" si="155">+B29</f>
        <v>0.29135476859999998</v>
      </c>
      <c r="C148" s="109">
        <f t="shared" si="155"/>
        <v>0.27030248877941276</v>
      </c>
      <c r="D148" s="350">
        <f t="shared" si="155"/>
        <v>0.25152481702390533</v>
      </c>
      <c r="E148" s="350">
        <f t="shared" si="155"/>
        <v>0.23472665354167427</v>
      </c>
      <c r="F148" s="350">
        <f t="shared" si="155"/>
        <v>0.21965682908818801</v>
      </c>
      <c r="G148" s="350">
        <f t="shared" si="155"/>
        <v>0.20610082044752318</v>
      </c>
      <c r="H148" s="350">
        <f t="shared" si="155"/>
        <v>0.19387478574775385</v>
      </c>
      <c r="I148" s="109">
        <f t="shared" si="155"/>
        <v>0.18282066179828968</v>
      </c>
      <c r="J148" s="109">
        <f t="shared" si="155"/>
        <v>0.17280211939389492</v>
      </c>
      <c r="K148" s="109">
        <f t="shared" si="155"/>
        <v>0.16370121441374522</v>
      </c>
      <c r="L148" s="109">
        <f t="shared" si="155"/>
        <v>0.15541560531513549</v>
      </c>
      <c r="M148" s="109">
        <f t="shared" si="155"/>
        <v>0.14785623336870707</v>
      </c>
      <c r="N148" s="109">
        <f t="shared" si="155"/>
        <v>0.14094538229206927</v>
      </c>
      <c r="O148" s="109">
        <f t="shared" si="155"/>
        <v>0.13461505002233964</v>
      </c>
      <c r="P148" s="109">
        <f t="shared" si="155"/>
        <v>0.12880557815339819</v>
      </c>
      <c r="Q148" s="232">
        <f t="shared" si="155"/>
        <v>0.12346449476466077</v>
      </c>
      <c r="R148" s="339">
        <f t="shared" si="155"/>
        <v>0.11854553453668568</v>
      </c>
      <c r="S148" s="109">
        <f t="shared" si="155"/>
        <v>0.11400780661292644</v>
      </c>
      <c r="T148" s="109">
        <f t="shared" si="155"/>
        <v>0.10981508595969806</v>
      </c>
      <c r="U148" s="109">
        <f t="shared" si="155"/>
        <v>0.10593520825840209</v>
      </c>
      <c r="V148" s="109">
        <f t="shared" si="155"/>
        <v>0.10233955183958519</v>
      </c>
      <c r="W148" s="109">
        <f t="shared" si="155"/>
        <v>9.9002592998334138E-2</v>
      </c>
      <c r="X148" s="109">
        <f t="shared" si="155"/>
        <v>9.5901523341905603E-2</v>
      </c>
      <c r="Y148" s="109">
        <f t="shared" si="155"/>
        <v>9.3015919714072692E-2</v>
      </c>
      <c r="Z148" s="109">
        <f t="shared" si="155"/>
        <v>9.0327458796542012E-2</v>
      </c>
      <c r="AA148" s="109">
        <f t="shared" si="155"/>
        <v>8.7819669769865785E-2</v>
      </c>
      <c r="AB148" s="109">
        <f t="shared" si="155"/>
        <v>8.5477719475694741E-2</v>
      </c>
      <c r="AC148" s="109">
        <f t="shared" si="155"/>
        <v>8.3288225400056037E-2</v>
      </c>
      <c r="AD148" s="109">
        <f t="shared" si="155"/>
        <v>8.1231831787924591E-2</v>
      </c>
      <c r="AE148" s="109">
        <f t="shared" si="155"/>
        <v>7.9226210714981052E-2</v>
      </c>
      <c r="AF148" s="109">
        <f t="shared" si="155"/>
        <v>7.7270108602766313E-2</v>
      </c>
      <c r="AG148" s="281">
        <f t="shared" si="155"/>
        <v>7.5362302823783714E-2</v>
      </c>
      <c r="AH148" s="109">
        <f t="shared" si="155"/>
        <v>7.3501600937317058E-2</v>
      </c>
      <c r="AI148" s="109">
        <f t="shared" si="155"/>
        <v>7.1686839944116315E-2</v>
      </c>
      <c r="AJ148" s="109">
        <f t="shared" si="155"/>
        <v>6.9916885559485248E-2</v>
      </c>
      <c r="AK148" s="109">
        <f t="shared" si="155"/>
        <v>6.8190631504316562E-2</v>
      </c>
      <c r="AL148" s="109">
        <f t="shared" si="155"/>
        <v>6.6506998813631438E-2</v>
      </c>
      <c r="AM148" s="109">
        <f t="shared" si="155"/>
        <v>6.4864935162191301E-2</v>
      </c>
      <c r="AN148" s="109">
        <f t="shared" si="155"/>
        <v>6.3263414206760293E-2</v>
      </c>
      <c r="AO148" s="109">
        <f t="shared" si="155"/>
        <v>6.170143494460735E-2</v>
      </c>
      <c r="AP148" s="109">
        <f t="shared" si="155"/>
        <v>6.0178021087846881E-2</v>
      </c>
      <c r="AQ148" s="109">
        <f t="shared" si="155"/>
        <v>5.8692220453227084E-2</v>
      </c>
      <c r="AR148" s="109">
        <f t="shared" si="155"/>
        <v>5.7243104366984411E-2</v>
      </c>
      <c r="AS148" s="109">
        <f t="shared" si="155"/>
        <v>5.5829767084392232E-2</v>
      </c>
      <c r="AT148" s="109">
        <f t="shared" si="155"/>
        <v>5.4451325223640885E-2</v>
      </c>
      <c r="AU148" s="109">
        <f t="shared" si="155"/>
        <v>5.3106917213695322E-2</v>
      </c>
      <c r="AV148" s="109">
        <f t="shared" si="155"/>
        <v>5.1795702755785128E-2</v>
      </c>
      <c r="AW148" s="109">
        <f t="shared" si="155"/>
        <v>5.0516862298190461E-2</v>
      </c>
      <c r="AX148" s="109">
        <f t="shared" si="155"/>
        <v>4.9269596523995533E-2</v>
      </c>
      <c r="AY148" s="109">
        <f t="shared" si="155"/>
        <v>4.8053125851489527E-2</v>
      </c>
      <c r="AZ148" s="109">
        <f t="shared" si="155"/>
        <v>4.686668994690265E-2</v>
      </c>
      <c r="BA148" s="109">
        <f t="shared" si="155"/>
        <v>4.5709547249172762E-2</v>
      </c>
      <c r="BB148" s="109">
        <f t="shared" si="155"/>
        <v>4.4580974506445596E-2</v>
      </c>
      <c r="BC148" s="109">
        <f t="shared" si="155"/>
        <v>4.3480266324018794E-2</v>
      </c>
      <c r="BD148" s="109">
        <f t="shared" si="155"/>
        <v>4.2406734723447241E-2</v>
      </c>
      <c r="BE148" s="109">
        <f t="shared" si="155"/>
        <v>4.1359708712534166E-2</v>
      </c>
      <c r="BF148" s="109">
        <f t="shared" si="155"/>
        <v>4.0338533865939157E-2</v>
      </c>
      <c r="BG148" s="109">
        <f t="shared" si="155"/>
        <v>3.9342571916141038E-2</v>
      </c>
      <c r="BH148" s="109">
        <f t="shared" si="155"/>
        <v>3.8371200354499868E-2</v>
      </c>
      <c r="BI148" s="109">
        <f t="shared" si="155"/>
        <v>3.742381204216879E-2</v>
      </c>
      <c r="BJ148" s="109">
        <f t="shared" si="155"/>
        <v>3.6499814830612494E-2</v>
      </c>
      <c r="BK148" s="109">
        <f t="shared" si="155"/>
        <v>3.5598631191495103E-2</v>
      </c>
      <c r="BL148" s="109">
        <f t="shared" si="155"/>
        <v>3.4719697855706146E-2</v>
      </c>
      <c r="BM148" s="109">
        <f t="shared" si="155"/>
        <v>3.3862465461299049E-2</v>
      </c>
      <c r="BN148" s="109">
        <f t="shared" ref="BN148:CB148" si="156">+BN29</f>
        <v>3.3026398210122029E-2</v>
      </c>
      <c r="BO148" s="109">
        <f t="shared" si="156"/>
        <v>3.2210973532926797E-2</v>
      </c>
      <c r="BP148" s="109">
        <f t="shared" si="156"/>
        <v>3.1415681762745784E-2</v>
      </c>
      <c r="BQ148" s="109">
        <f t="shared" si="156"/>
        <v>3.0640025816333682E-2</v>
      </c>
      <c r="BR148" s="109">
        <f t="shared" si="156"/>
        <v>2.9883520883474245E-2</v>
      </c>
      <c r="BS148" s="109">
        <f t="shared" si="156"/>
        <v>2.9145694123958107E-2</v>
      </c>
      <c r="BT148" s="109">
        <f t="shared" si="156"/>
        <v>2.8426084372042273E-2</v>
      </c>
      <c r="BU148" s="109">
        <f t="shared" si="156"/>
        <v>2.7724241848206509E-2</v>
      </c>
      <c r="BV148" s="109">
        <f t="shared" si="156"/>
        <v>2.7039727878026509E-2</v>
      </c>
      <c r="BW148" s="109">
        <f t="shared" si="156"/>
        <v>2.6372114617988086E-2</v>
      </c>
      <c r="BX148" s="109">
        <f t="shared" si="156"/>
        <v>2.5720984788071066E-2</v>
      </c>
      <c r="BY148" s="109">
        <f t="shared" si="156"/>
        <v>2.5085931410935673E-2</v>
      </c>
      <c r="BZ148" s="109">
        <f t="shared" si="156"/>
        <v>2.4466557557548459E-2</v>
      </c>
      <c r="CA148" s="109">
        <f t="shared" si="156"/>
        <v>2.3862476099088724E-2</v>
      </c>
      <c r="CB148" s="109">
        <f t="shared" si="156"/>
        <v>2.3273309464980414E-2</v>
      </c>
      <c r="CC148" s="109">
        <f>+CC29</f>
        <v>2.2698689406898207E-2</v>
      </c>
      <c r="CD148" s="109">
        <f>+CD29</f>
        <v>2.2138256768600335E-2</v>
      </c>
    </row>
    <row r="149" spans="1:82" s="229" customFormat="1" ht="17.399999999999999" customHeight="1" x14ac:dyDescent="0.25">
      <c r="A149" s="283" t="s">
        <v>393</v>
      </c>
      <c r="B149" s="284">
        <f t="shared" ref="B149:BM149" si="157">+B25</f>
        <v>695.17728590164177</v>
      </c>
      <c r="C149" s="236">
        <f t="shared" si="157"/>
        <v>661.27308959418701</v>
      </c>
      <c r="D149" s="350">
        <f t="shared" si="157"/>
        <v>629.02242045248761</v>
      </c>
      <c r="E149" s="350">
        <f t="shared" si="157"/>
        <v>598.34463500506592</v>
      </c>
      <c r="F149" s="350">
        <f t="shared" si="157"/>
        <v>569.16302280895854</v>
      </c>
      <c r="G149" s="350">
        <f t="shared" si="157"/>
        <v>541.40461463365239</v>
      </c>
      <c r="H149" s="350">
        <f t="shared" si="157"/>
        <v>515</v>
      </c>
      <c r="I149" s="236">
        <f t="shared" si="157"/>
        <v>512.43142678423135</v>
      </c>
      <c r="J149" s="236">
        <f t="shared" si="157"/>
        <v>509.87566438082149</v>
      </c>
      <c r="K149" s="236">
        <f t="shared" si="157"/>
        <v>507.33264889557722</v>
      </c>
      <c r="L149" s="236">
        <f t="shared" si="157"/>
        <v>504.80231675297892</v>
      </c>
      <c r="M149" s="236">
        <f t="shared" si="157"/>
        <v>502.28460469459128</v>
      </c>
      <c r="N149" s="236">
        <f t="shared" si="157"/>
        <v>499.77944977748166</v>
      </c>
      <c r="O149" s="236">
        <f t="shared" si="157"/>
        <v>497.28678937264669</v>
      </c>
      <c r="P149" s="236">
        <f t="shared" si="157"/>
        <v>494.80656116344642</v>
      </c>
      <c r="Q149" s="232">
        <f t="shared" si="157"/>
        <v>492.33870314404641</v>
      </c>
      <c r="R149" s="252">
        <f t="shared" si="157"/>
        <v>489.88315361786766</v>
      </c>
      <c r="S149" s="236">
        <f t="shared" si="157"/>
        <v>487.43985119604412</v>
      </c>
      <c r="T149" s="236">
        <f t="shared" si="157"/>
        <v>485.00873479588802</v>
      </c>
      <c r="U149" s="236">
        <f t="shared" si="157"/>
        <v>482.58974363936272</v>
      </c>
      <c r="V149" s="236">
        <f t="shared" si="157"/>
        <v>480.18281725156328</v>
      </c>
      <c r="W149" s="236">
        <f t="shared" si="157"/>
        <v>477.78789545920466</v>
      </c>
      <c r="X149" s="236">
        <f t="shared" si="157"/>
        <v>475.40491838911737</v>
      </c>
      <c r="Y149" s="236">
        <f t="shared" si="157"/>
        <v>473.0338264667505</v>
      </c>
      <c r="Z149" s="236">
        <f t="shared" si="157"/>
        <v>470.6745604146825</v>
      </c>
      <c r="AA149" s="236">
        <f t="shared" si="157"/>
        <v>468.32706125113918</v>
      </c>
      <c r="AB149" s="236">
        <f t="shared" si="157"/>
        <v>465.99127028851916</v>
      </c>
      <c r="AC149" s="236">
        <f t="shared" si="157"/>
        <v>463.6671291319268</v>
      </c>
      <c r="AD149" s="236">
        <f t="shared" si="157"/>
        <v>461.35457967771208</v>
      </c>
      <c r="AE149" s="236">
        <f t="shared" si="157"/>
        <v>459.05356411201819</v>
      </c>
      <c r="AF149" s="236">
        <f t="shared" si="157"/>
        <v>456.76402490933617</v>
      </c>
      <c r="AG149" s="285">
        <f t="shared" si="157"/>
        <v>454.4859048310667</v>
      </c>
      <c r="AH149" s="236">
        <f t="shared" si="157"/>
        <v>452.21914692408916</v>
      </c>
      <c r="AI149" s="236">
        <f t="shared" si="157"/>
        <v>449.96369451933782</v>
      </c>
      <c r="AJ149" s="236">
        <f t="shared" si="157"/>
        <v>447.71949123038507</v>
      </c>
      <c r="AK149" s="236">
        <f t="shared" si="157"/>
        <v>445.48648095203185</v>
      </c>
      <c r="AL149" s="236">
        <f t="shared" si="157"/>
        <v>443.26460785890487</v>
      </c>
      <c r="AM149" s="236">
        <f t="shared" si="157"/>
        <v>441.05381640406108</v>
      </c>
      <c r="AN149" s="236">
        <f t="shared" si="157"/>
        <v>438.85405131759893</v>
      </c>
      <c r="AO149" s="236">
        <f t="shared" si="157"/>
        <v>436.66525760527674</v>
      </c>
      <c r="AP149" s="236">
        <f t="shared" si="157"/>
        <v>434.48738054713766</v>
      </c>
      <c r="AQ149" s="236">
        <f t="shared" si="157"/>
        <v>432.32036569614183</v>
      </c>
      <c r="AR149" s="236">
        <f t="shared" si="157"/>
        <v>430.16415887680512</v>
      </c>
      <c r="AS149" s="236">
        <f t="shared" si="157"/>
        <v>428.01870618384476</v>
      </c>
      <c r="AT149" s="236">
        <f t="shared" si="157"/>
        <v>425.88395398083162</v>
      </c>
      <c r="AU149" s="236">
        <f t="shared" si="157"/>
        <v>423.7598488988495</v>
      </c>
      <c r="AV149" s="236">
        <f t="shared" si="157"/>
        <v>421.64633783516069</v>
      </c>
      <c r="AW149" s="236">
        <f t="shared" si="157"/>
        <v>419.54336795187851</v>
      </c>
      <c r="AX149" s="236">
        <f t="shared" si="157"/>
        <v>417.45088667464637</v>
      </c>
      <c r="AY149" s="236">
        <f t="shared" si="157"/>
        <v>415.36884169132338</v>
      </c>
      <c r="AZ149" s="236">
        <f t="shared" si="157"/>
        <v>413.29718095067648</v>
      </c>
      <c r="BA149" s="236">
        <f t="shared" si="157"/>
        <v>411.23585266107926</v>
      </c>
      <c r="BB149" s="236">
        <f t="shared" si="157"/>
        <v>409.18480528921708</v>
      </c>
      <c r="BC149" s="236">
        <f t="shared" si="157"/>
        <v>407.14398755879887</v>
      </c>
      <c r="BD149" s="236">
        <f t="shared" si="157"/>
        <v>405.11334844927507</v>
      </c>
      <c r="BE149" s="236">
        <f t="shared" si="157"/>
        <v>403.09283719456215</v>
      </c>
      <c r="BF149" s="236">
        <f t="shared" si="157"/>
        <v>401.08240328177357</v>
      </c>
      <c r="BG149" s="236">
        <f t="shared" si="157"/>
        <v>399.08199644995676</v>
      </c>
      <c r="BH149" s="236">
        <f t="shared" si="157"/>
        <v>397.09156668883674</v>
      </c>
      <c r="BI149" s="236">
        <f t="shared" si="157"/>
        <v>395.11106423756581</v>
      </c>
      <c r="BJ149" s="236">
        <f t="shared" si="157"/>
        <v>393.14043958347952</v>
      </c>
      <c r="BK149" s="236">
        <f t="shared" si="157"/>
        <v>391.17964346085887</v>
      </c>
      <c r="BL149" s="236">
        <f t="shared" si="157"/>
        <v>389.22862684969874</v>
      </c>
      <c r="BM149" s="236">
        <f t="shared" si="157"/>
        <v>387.28734097448216</v>
      </c>
      <c r="BN149" s="236">
        <f t="shared" ref="BN149:CB149" si="158">+BN25</f>
        <v>385.35573730296119</v>
      </c>
      <c r="BO149" s="236">
        <f t="shared" si="158"/>
        <v>383.43376754494341</v>
      </c>
      <c r="BP149" s="236">
        <f t="shared" si="158"/>
        <v>381.52138365108482</v>
      </c>
      <c r="BQ149" s="236">
        <f t="shared" si="158"/>
        <v>379.61853781168838</v>
      </c>
      <c r="BR149" s="236">
        <f t="shared" si="158"/>
        <v>377.72518245550907</v>
      </c>
      <c r="BS149" s="236">
        <f t="shared" si="158"/>
        <v>375.84127024856434</v>
      </c>
      <c r="BT149" s="236">
        <f t="shared" si="158"/>
        <v>373.96675409295091</v>
      </c>
      <c r="BU149" s="236">
        <f t="shared" si="158"/>
        <v>372.10158712566727</v>
      </c>
      <c r="BV149" s="236">
        <f t="shared" si="158"/>
        <v>370.24572271744205</v>
      </c>
      <c r="BW149" s="236">
        <f t="shared" si="158"/>
        <v>368.39911447156845</v>
      </c>
      <c r="BX149" s="236">
        <f t="shared" si="158"/>
        <v>366.56171622274411</v>
      </c>
      <c r="BY149" s="236">
        <f t="shared" si="158"/>
        <v>364.73348203591712</v>
      </c>
      <c r="BZ149" s="236">
        <f t="shared" si="158"/>
        <v>362.91436620513758</v>
      </c>
      <c r="CA149" s="236">
        <f t="shared" si="158"/>
        <v>361.10432325241493</v>
      </c>
      <c r="CB149" s="236">
        <f t="shared" si="158"/>
        <v>359.30330792658111</v>
      </c>
      <c r="CC149" s="236">
        <f>+CC25</f>
        <v>357.5112752021592</v>
      </c>
      <c r="CD149" s="236">
        <f>+CD25</f>
        <v>355.72818027823774</v>
      </c>
    </row>
    <row r="150" spans="1:82" s="278" customFormat="1" ht="17.399999999999999" customHeight="1" x14ac:dyDescent="0.25">
      <c r="A150" s="282" t="s">
        <v>572</v>
      </c>
      <c r="B150" s="277">
        <f t="shared" ref="B150:AJ150" si="159">+(B148*B46+B143)*(1-B71)</f>
        <v>42.941013213845046</v>
      </c>
      <c r="C150" s="109">
        <f t="shared" si="159"/>
        <v>42.856471359387712</v>
      </c>
      <c r="D150" s="350">
        <f t="shared" si="159"/>
        <v>38.080186265099385</v>
      </c>
      <c r="E150" s="350">
        <f t="shared" si="159"/>
        <v>33.697833927583694</v>
      </c>
      <c r="F150" s="350">
        <f t="shared" si="159"/>
        <v>32.156778603483147</v>
      </c>
      <c r="G150" s="350">
        <f t="shared" si="159"/>
        <v>30.103263293656155</v>
      </c>
      <c r="H150" s="350">
        <f t="shared" si="159"/>
        <v>27.182643295778888</v>
      </c>
      <c r="I150" s="109">
        <f t="shared" si="159"/>
        <v>24.317499811366545</v>
      </c>
      <c r="J150" s="109">
        <f t="shared" si="159"/>
        <v>20.557444398915464</v>
      </c>
      <c r="K150" s="109">
        <f t="shared" si="159"/>
        <v>15.759584081002432</v>
      </c>
      <c r="L150" s="109">
        <f t="shared" si="159"/>
        <v>10.012665429945985</v>
      </c>
      <c r="M150" s="109">
        <f t="shared" si="159"/>
        <v>4.9973917454158281</v>
      </c>
      <c r="N150" s="109">
        <f t="shared" si="159"/>
        <v>4.8278526485339448</v>
      </c>
      <c r="O150" s="109">
        <f t="shared" si="159"/>
        <v>3.8450092572006942</v>
      </c>
      <c r="P150" s="109">
        <f t="shared" si="159"/>
        <v>2.8642457588975119</v>
      </c>
      <c r="Q150" s="232">
        <f t="shared" si="159"/>
        <v>1.9976632979340023</v>
      </c>
      <c r="R150" s="339">
        <f t="shared" si="159"/>
        <v>1.2034651932838729</v>
      </c>
      <c r="S150" s="109">
        <f t="shared" si="159"/>
        <v>3.4710514546944191</v>
      </c>
      <c r="T150" s="109">
        <f t="shared" si="159"/>
        <v>2.6369004724654874</v>
      </c>
      <c r="U150" s="109">
        <f t="shared" si="159"/>
        <v>2.3587230426927133</v>
      </c>
      <c r="V150" s="109">
        <f t="shared" si="159"/>
        <v>1.9784705419123132</v>
      </c>
      <c r="W150" s="109">
        <f t="shared" si="159"/>
        <v>1.6392050802745219</v>
      </c>
      <c r="X150" s="109">
        <f t="shared" si="159"/>
        <v>1.3235505793770275</v>
      </c>
      <c r="Y150" s="109">
        <f t="shared" si="159"/>
        <v>-4.8415913636501564</v>
      </c>
      <c r="Z150" s="109">
        <f t="shared" si="159"/>
        <v>-11.877642287529394</v>
      </c>
      <c r="AA150" s="109">
        <f t="shared" si="159"/>
        <v>-16.231674140248312</v>
      </c>
      <c r="AB150" s="109">
        <f t="shared" si="159"/>
        <v>-17.174153599360082</v>
      </c>
      <c r="AC150" s="109">
        <f t="shared" ref="AC150:CD150" si="160">+(AC148*AC46+AC143)*(1-AC71)</f>
        <v>-18.184458358068042</v>
      </c>
      <c r="AD150" s="109">
        <f t="shared" si="160"/>
        <v>-19.262516659103621</v>
      </c>
      <c r="AE150" s="109">
        <f t="shared" si="160"/>
        <v>-20.392382926872266</v>
      </c>
      <c r="AF150" s="109">
        <f t="shared" si="160"/>
        <v>-21.575050734102163</v>
      </c>
      <c r="AG150" s="109">
        <f t="shared" si="160"/>
        <v>-22.811775014721604</v>
      </c>
      <c r="AH150" s="109">
        <f t="shared" si="160"/>
        <v>-24.103909653604234</v>
      </c>
      <c r="AI150" s="109">
        <f t="shared" si="160"/>
        <v>-25.452764342672985</v>
      </c>
      <c r="AJ150" s="109">
        <f t="shared" si="160"/>
        <v>-26.859420787895996</v>
      </c>
      <c r="AK150" s="109">
        <f t="shared" si="160"/>
        <v>-28.324422099414946</v>
      </c>
      <c r="AL150" s="109">
        <f t="shared" si="160"/>
        <v>-29.846290026543787</v>
      </c>
      <c r="AM150" s="109">
        <f t="shared" si="160"/>
        <v>-15.7115026049582</v>
      </c>
      <c r="AN150" s="109">
        <f t="shared" si="160"/>
        <v>-16.553300836829901</v>
      </c>
      <c r="AO150" s="109">
        <f t="shared" si="160"/>
        <v>-17.413651117520985</v>
      </c>
      <c r="AP150" s="109">
        <f t="shared" si="160"/>
        <v>-18.296538475553174</v>
      </c>
      <c r="AQ150" s="109">
        <f t="shared" si="160"/>
        <v>-19.204988473408584</v>
      </c>
      <c r="AR150" s="109">
        <f t="shared" si="160"/>
        <v>-20.141324940212858</v>
      </c>
      <c r="AS150" s="109">
        <f t="shared" si="160"/>
        <v>-21.107364160936626</v>
      </c>
      <c r="AT150" s="109">
        <f t="shared" si="160"/>
        <v>-22.104553019606868</v>
      </c>
      <c r="AU150" s="109">
        <f t="shared" si="160"/>
        <v>-23.134066409473281</v>
      </c>
      <c r="AV150" s="109">
        <f t="shared" si="160"/>
        <v>-24.196875849348054</v>
      </c>
      <c r="AW150" s="109">
        <f t="shared" si="160"/>
        <v>-25.293797693702842</v>
      </c>
      <c r="AX150" s="109">
        <f t="shared" si="160"/>
        <v>-26.425526786300459</v>
      </c>
      <c r="AY150" s="109">
        <f t="shared" si="160"/>
        <v>-27.592659671333692</v>
      </c>
      <c r="AZ150" s="109">
        <f t="shared" si="160"/>
        <v>-28.795710278275404</v>
      </c>
      <c r="BA150" s="109">
        <f t="shared" si="160"/>
        <v>-23.972407831340846</v>
      </c>
      <c r="BB150" s="109">
        <f t="shared" si="160"/>
        <v>-7.673755652318909</v>
      </c>
      <c r="BC150" s="109">
        <f t="shared" si="160"/>
        <v>-8.8981486841546538</v>
      </c>
      <c r="BD150" s="109">
        <f t="shared" si="160"/>
        <v>-7.3734374265318419</v>
      </c>
      <c r="BE150" s="109">
        <f t="shared" si="160"/>
        <v>4.2561104211151379</v>
      </c>
      <c r="BF150" s="109">
        <f t="shared" si="160"/>
        <v>-16.15380515945516</v>
      </c>
      <c r="BG150" s="109">
        <f t="shared" si="160"/>
        <v>0</v>
      </c>
      <c r="BH150" s="109">
        <f t="shared" si="160"/>
        <v>0</v>
      </c>
      <c r="BI150" s="109">
        <f t="shared" si="160"/>
        <v>0</v>
      </c>
      <c r="BJ150" s="109">
        <f t="shared" si="160"/>
        <v>0</v>
      </c>
      <c r="BK150" s="109">
        <f t="shared" si="160"/>
        <v>0</v>
      </c>
      <c r="BL150" s="109">
        <f t="shared" si="160"/>
        <v>0</v>
      </c>
      <c r="BM150" s="109">
        <f t="shared" si="160"/>
        <v>0</v>
      </c>
      <c r="BN150" s="109">
        <f t="shared" si="160"/>
        <v>0</v>
      </c>
      <c r="BO150" s="109">
        <f t="shared" si="160"/>
        <v>0</v>
      </c>
      <c r="BP150" s="109">
        <f t="shared" si="160"/>
        <v>0</v>
      </c>
      <c r="BQ150" s="109">
        <f t="shared" si="160"/>
        <v>0</v>
      </c>
      <c r="BR150" s="109">
        <f t="shared" si="160"/>
        <v>0</v>
      </c>
      <c r="BS150" s="109">
        <f t="shared" si="160"/>
        <v>0</v>
      </c>
      <c r="BT150" s="109">
        <f t="shared" si="160"/>
        <v>0</v>
      </c>
      <c r="BU150" s="109">
        <f t="shared" si="160"/>
        <v>0</v>
      </c>
      <c r="BV150" s="109">
        <f t="shared" si="160"/>
        <v>0</v>
      </c>
      <c r="BW150" s="109">
        <f t="shared" si="160"/>
        <v>0</v>
      </c>
      <c r="BX150" s="109">
        <f t="shared" si="160"/>
        <v>0</v>
      </c>
      <c r="BY150" s="109">
        <f t="shared" si="160"/>
        <v>0</v>
      </c>
      <c r="BZ150" s="109">
        <f t="shared" si="160"/>
        <v>0</v>
      </c>
      <c r="CA150" s="109">
        <f t="shared" si="160"/>
        <v>0</v>
      </c>
      <c r="CB150" s="109">
        <f t="shared" si="160"/>
        <v>0</v>
      </c>
      <c r="CC150" s="109">
        <f t="shared" si="160"/>
        <v>0</v>
      </c>
      <c r="CD150" s="109">
        <f t="shared" si="160"/>
        <v>0</v>
      </c>
    </row>
    <row r="151" spans="1:82" s="278" customFormat="1" ht="17.399999999999999" customHeight="1" x14ac:dyDescent="0.25">
      <c r="A151" s="282" t="s">
        <v>394</v>
      </c>
      <c r="B151" s="277">
        <f t="shared" ref="B151:AJ151" si="161">+(B148*B46)*(1-B71)</f>
        <v>37.336200094628666</v>
      </c>
      <c r="C151" s="109">
        <f t="shared" si="161"/>
        <v>38.077471359387708</v>
      </c>
      <c r="D151" s="350">
        <f t="shared" si="161"/>
        <v>34.448146265099382</v>
      </c>
      <c r="E151" s="350">
        <f t="shared" si="161"/>
        <v>30.945129927583693</v>
      </c>
      <c r="F151" s="350">
        <f t="shared" si="161"/>
        <v>29.903900532992601</v>
      </c>
      <c r="G151" s="350">
        <f t="shared" si="161"/>
        <v>28.293856088218096</v>
      </c>
      <c r="H151" s="350">
        <f t="shared" si="161"/>
        <v>25.78066475062538</v>
      </c>
      <c r="I151" s="109">
        <f t="shared" si="161"/>
        <v>23.241207429172544</v>
      </c>
      <c r="J151" s="109">
        <f t="shared" si="161"/>
        <v>19.776769473570802</v>
      </c>
      <c r="K151" s="109">
        <f t="shared" si="161"/>
        <v>15.246199786384217</v>
      </c>
      <c r="L151" s="109">
        <f t="shared" si="161"/>
        <v>9.7328972567992516</v>
      </c>
      <c r="M151" s="109">
        <f t="shared" si="161"/>
        <v>4.8775978006925156</v>
      </c>
      <c r="N151" s="109">
        <f t="shared" si="161"/>
        <v>4.7285573190300063</v>
      </c>
      <c r="O151" s="109">
        <f t="shared" si="161"/>
        <v>3.7772777859180593</v>
      </c>
      <c r="P151" s="109">
        <f t="shared" si="161"/>
        <v>2.8210711846942855</v>
      </c>
      <c r="Q151" s="232">
        <f t="shared" si="161"/>
        <v>1.9719140330008984</v>
      </c>
      <c r="R151" s="339">
        <f t="shared" si="161"/>
        <v>1.1902081445071717</v>
      </c>
      <c r="S151" s="109">
        <f t="shared" si="161"/>
        <v>3.4383894499217704</v>
      </c>
      <c r="T151" s="109">
        <f t="shared" si="161"/>
        <v>2.6157303137066097</v>
      </c>
      <c r="U151" s="109">
        <f t="shared" si="161"/>
        <v>2.3425708663796114</v>
      </c>
      <c r="V151" s="109">
        <f t="shared" si="161"/>
        <v>1.9669204770483295</v>
      </c>
      <c r="W151" s="109">
        <f t="shared" si="161"/>
        <v>1.6310513753140867</v>
      </c>
      <c r="X151" s="109">
        <f t="shared" si="161"/>
        <v>1.3179445113519557</v>
      </c>
      <c r="Y151" s="109">
        <f t="shared" si="161"/>
        <v>-4.8241425037824364</v>
      </c>
      <c r="Z151" s="109">
        <f t="shared" si="161"/>
        <v>-11.841218138741814</v>
      </c>
      <c r="AA151" s="109">
        <f t="shared" si="161"/>
        <v>-16.189318158974494</v>
      </c>
      <c r="AB151" s="109">
        <f t="shared" si="161"/>
        <v>-17.136033216213644</v>
      </c>
      <c r="AC151" s="109">
        <f t="shared" ref="AC151:CD151" si="162">+(AC148*AC46)*(1-AC71)</f>
        <v>-18.150150013236246</v>
      </c>
      <c r="AD151" s="109">
        <f t="shared" si="162"/>
        <v>-19.231639148755008</v>
      </c>
      <c r="AE151" s="109">
        <f t="shared" si="162"/>
        <v>-20.36459316755851</v>
      </c>
      <c r="AF151" s="109">
        <f t="shared" si="162"/>
        <v>-21.550039950719786</v>
      </c>
      <c r="AG151" s="109">
        <f t="shared" si="162"/>
        <v>-22.789265309677464</v>
      </c>
      <c r="AH151" s="109">
        <f t="shared" si="162"/>
        <v>-24.08365091906451</v>
      </c>
      <c r="AI151" s="109">
        <f t="shared" si="162"/>
        <v>-25.434531481587232</v>
      </c>
      <c r="AJ151" s="109">
        <f t="shared" si="162"/>
        <v>-26.843011212918817</v>
      </c>
      <c r="AK151" s="109">
        <f t="shared" si="162"/>
        <v>-28.309653481935484</v>
      </c>
      <c r="AL151" s="109">
        <f t="shared" si="162"/>
        <v>-29.832998270812276</v>
      </c>
      <c r="AM151" s="109">
        <f t="shared" si="162"/>
        <v>-15.705521314879018</v>
      </c>
      <c r="AN151" s="109">
        <f t="shared" si="162"/>
        <v>-16.547917675758637</v>
      </c>
      <c r="AO151" s="109">
        <f t="shared" si="162"/>
        <v>-17.408806272556845</v>
      </c>
      <c r="AP151" s="109">
        <f t="shared" si="162"/>
        <v>-18.292178115085452</v>
      </c>
      <c r="AQ151" s="109">
        <f t="shared" si="162"/>
        <v>-19.201064148987633</v>
      </c>
      <c r="AR151" s="109">
        <f t="shared" si="162"/>
        <v>-20.137793048234002</v>
      </c>
      <c r="AS151" s="109">
        <f t="shared" si="162"/>
        <v>-21.104185458155655</v>
      </c>
      <c r="AT151" s="109">
        <f t="shared" si="162"/>
        <v>-22.101692187103996</v>
      </c>
      <c r="AU151" s="109">
        <f t="shared" si="162"/>
        <v>-23.131491660220696</v>
      </c>
      <c r="AV151" s="109">
        <f t="shared" si="162"/>
        <v>-24.194558575020725</v>
      </c>
      <c r="AW151" s="109">
        <f t="shared" si="162"/>
        <v>-25.291712146808248</v>
      </c>
      <c r="AX151" s="109">
        <f t="shared" si="162"/>
        <v>-26.423649794095322</v>
      </c>
      <c r="AY151" s="109">
        <f t="shared" si="162"/>
        <v>-27.59097037834907</v>
      </c>
      <c r="AZ151" s="109">
        <f t="shared" si="162"/>
        <v>-28.794189914589246</v>
      </c>
      <c r="BA151" s="109">
        <f t="shared" si="162"/>
        <v>-23.971315706510701</v>
      </c>
      <c r="BB151" s="109">
        <f t="shared" si="162"/>
        <v>-7.6734538452364607</v>
      </c>
      <c r="BC151" s="109">
        <f t="shared" si="162"/>
        <v>-8.8978464167814</v>
      </c>
      <c r="BD151" s="109">
        <f t="shared" si="162"/>
        <v>-7.3732209634147665</v>
      </c>
      <c r="BE151" s="109">
        <f t="shared" si="162"/>
        <v>4.256002381195148</v>
      </c>
      <c r="BF151" s="109">
        <f t="shared" si="162"/>
        <v>-16.153450409607437</v>
      </c>
      <c r="BG151" s="109">
        <f t="shared" si="162"/>
        <v>0</v>
      </c>
      <c r="BH151" s="109">
        <f t="shared" si="162"/>
        <v>0</v>
      </c>
      <c r="BI151" s="109">
        <f t="shared" si="162"/>
        <v>0</v>
      </c>
      <c r="BJ151" s="109">
        <f t="shared" si="162"/>
        <v>0</v>
      </c>
      <c r="BK151" s="109">
        <f t="shared" si="162"/>
        <v>0</v>
      </c>
      <c r="BL151" s="109">
        <f t="shared" si="162"/>
        <v>0</v>
      </c>
      <c r="BM151" s="109">
        <f t="shared" si="162"/>
        <v>0</v>
      </c>
      <c r="BN151" s="109">
        <f t="shared" si="162"/>
        <v>0</v>
      </c>
      <c r="BO151" s="109">
        <f t="shared" si="162"/>
        <v>0</v>
      </c>
      <c r="BP151" s="109">
        <f t="shared" si="162"/>
        <v>0</v>
      </c>
      <c r="BQ151" s="109">
        <f t="shared" si="162"/>
        <v>0</v>
      </c>
      <c r="BR151" s="109">
        <f t="shared" si="162"/>
        <v>0</v>
      </c>
      <c r="BS151" s="109">
        <f t="shared" si="162"/>
        <v>0</v>
      </c>
      <c r="BT151" s="109">
        <f t="shared" si="162"/>
        <v>0</v>
      </c>
      <c r="BU151" s="109">
        <f t="shared" si="162"/>
        <v>0</v>
      </c>
      <c r="BV151" s="109">
        <f t="shared" si="162"/>
        <v>0</v>
      </c>
      <c r="BW151" s="109">
        <f t="shared" si="162"/>
        <v>0</v>
      </c>
      <c r="BX151" s="109">
        <f t="shared" si="162"/>
        <v>0</v>
      </c>
      <c r="BY151" s="109">
        <f t="shared" si="162"/>
        <v>0</v>
      </c>
      <c r="BZ151" s="109">
        <f t="shared" si="162"/>
        <v>0</v>
      </c>
      <c r="CA151" s="109">
        <f t="shared" si="162"/>
        <v>0</v>
      </c>
      <c r="CB151" s="109">
        <f t="shared" si="162"/>
        <v>0</v>
      </c>
      <c r="CC151" s="109">
        <f t="shared" si="162"/>
        <v>0</v>
      </c>
      <c r="CD151" s="109">
        <f t="shared" si="162"/>
        <v>0</v>
      </c>
    </row>
    <row r="152" spans="1:82" s="278" customFormat="1" ht="17.399999999999999" customHeight="1" x14ac:dyDescent="0.25">
      <c r="A152" s="282" t="s">
        <v>395</v>
      </c>
      <c r="B152" s="277">
        <f t="shared" ref="B152:AJ152" si="163">+(B148*B46+B143+B144)*(1-B71)</f>
        <v>52.40301321384505</v>
      </c>
      <c r="C152" s="109">
        <f t="shared" si="163"/>
        <v>52.13209635938771</v>
      </c>
      <c r="D152" s="350">
        <f t="shared" si="163"/>
        <v>46.176086265099393</v>
      </c>
      <c r="E152" s="350">
        <f t="shared" si="163"/>
        <v>40.737033927583695</v>
      </c>
      <c r="F152" s="350">
        <f t="shared" si="163"/>
        <v>38.759456913092656</v>
      </c>
      <c r="G152" s="350">
        <f t="shared" si="163"/>
        <v>36.175276450950037</v>
      </c>
      <c r="H152" s="350">
        <f t="shared" si="163"/>
        <v>32.564976738882635</v>
      </c>
      <c r="I152" s="109">
        <f t="shared" si="163"/>
        <v>29.040662061366543</v>
      </c>
      <c r="J152" s="109">
        <f t="shared" si="163"/>
        <v>24.470414656903465</v>
      </c>
      <c r="K152" s="109">
        <f t="shared" si="163"/>
        <v>18.696497862310807</v>
      </c>
      <c r="L152" s="109">
        <f t="shared" si="163"/>
        <v>11.838051002183485</v>
      </c>
      <c r="M152" s="109">
        <f t="shared" si="163"/>
        <v>5.8882523726839526</v>
      </c>
      <c r="N152" s="109">
        <f t="shared" si="163"/>
        <v>5.6689525437869444</v>
      </c>
      <c r="O152" s="109">
        <f t="shared" si="163"/>
        <v>4.4981273416886944</v>
      </c>
      <c r="P152" s="109">
        <f t="shared" si="163"/>
        <v>3.3379013418502614</v>
      </c>
      <c r="Q152" s="232">
        <f t="shared" si="163"/>
        <v>2.3188779155572519</v>
      </c>
      <c r="R152" s="339">
        <f t="shared" si="163"/>
        <v>1.3914169501838727</v>
      </c>
      <c r="S152" s="109">
        <f t="shared" si="163"/>
        <v>3.9970622644112943</v>
      </c>
      <c r="T152" s="109">
        <f t="shared" si="163"/>
        <v>3.0239983936579864</v>
      </c>
      <c r="U152" s="109">
        <f t="shared" si="163"/>
        <v>2.6938999103912145</v>
      </c>
      <c r="V152" s="109">
        <f t="shared" si="163"/>
        <v>2.2503543146773128</v>
      </c>
      <c r="W152" s="109">
        <f t="shared" si="163"/>
        <v>1.8568392415945207</v>
      </c>
      <c r="X152" s="109">
        <f t="shared" si="163"/>
        <v>1.4931515176570282</v>
      </c>
      <c r="Y152" s="109">
        <f t="shared" si="163"/>
        <v>-5.4396808991660324</v>
      </c>
      <c r="Z152" s="109">
        <f t="shared" si="163"/>
        <v>-13.291662835518395</v>
      </c>
      <c r="AA152" s="109">
        <f t="shared" si="163"/>
        <v>-18.093299140248316</v>
      </c>
      <c r="AB152" s="109">
        <f t="shared" si="163"/>
        <v>-19.070403599360084</v>
      </c>
      <c r="AC152" s="109">
        <f t="shared" ref="AC152:CD152" si="164">+(AC148*AC46+AC143+AC144)*(1-AC71)</f>
        <v>-20.115333358068042</v>
      </c>
      <c r="AD152" s="109">
        <f t="shared" si="164"/>
        <v>-21.228016659103623</v>
      </c>
      <c r="AE152" s="109">
        <f t="shared" si="164"/>
        <v>-22.392507926872266</v>
      </c>
      <c r="AF152" s="109">
        <f t="shared" si="164"/>
        <v>-23.609800734102166</v>
      </c>
      <c r="AG152" s="109">
        <f t="shared" si="164"/>
        <v>-24.881150014721605</v>
      </c>
      <c r="AH152" s="109">
        <f t="shared" si="164"/>
        <v>-26.207909653604236</v>
      </c>
      <c r="AI152" s="109">
        <f t="shared" si="164"/>
        <v>-27.591389342672983</v>
      </c>
      <c r="AJ152" s="109">
        <f t="shared" si="164"/>
        <v>-29.032670787895999</v>
      </c>
      <c r="AK152" s="109">
        <f t="shared" si="164"/>
        <v>-30.532297099414947</v>
      </c>
      <c r="AL152" s="109">
        <f t="shared" si="164"/>
        <v>-32.088790026543791</v>
      </c>
      <c r="AM152" s="109">
        <f t="shared" si="164"/>
        <v>-16.850065104958201</v>
      </c>
      <c r="AN152" s="109">
        <f t="shared" si="164"/>
        <v>-17.7091758368299</v>
      </c>
      <c r="AO152" s="109">
        <f t="shared" si="164"/>
        <v>-18.586838617520986</v>
      </c>
      <c r="AP152" s="109">
        <f t="shared" si="164"/>
        <v>-19.487038475553174</v>
      </c>
      <c r="AQ152" s="109">
        <f t="shared" si="164"/>
        <v>-20.412800973408586</v>
      </c>
      <c r="AR152" s="109">
        <f t="shared" si="164"/>
        <v>-21.36644994021286</v>
      </c>
      <c r="AS152" s="109">
        <f t="shared" si="164"/>
        <v>-22.349801660936627</v>
      </c>
      <c r="AT152" s="109">
        <f t="shared" si="164"/>
        <v>-23.364303019606869</v>
      </c>
      <c r="AU152" s="109">
        <f t="shared" si="164"/>
        <v>-24.41112890947328</v>
      </c>
      <c r="AV152" s="109">
        <f t="shared" si="164"/>
        <v>-25.491250849348056</v>
      </c>
      <c r="AW152" s="109">
        <f t="shared" si="164"/>
        <v>-26.605485193702844</v>
      </c>
      <c r="AX152" s="109">
        <f t="shared" si="164"/>
        <v>-27.754526786300463</v>
      </c>
      <c r="AY152" s="109">
        <f t="shared" si="164"/>
        <v>-28.938972171333692</v>
      </c>
      <c r="AZ152" s="109">
        <f t="shared" si="164"/>
        <v>-30.159335278275407</v>
      </c>
      <c r="BA152" s="109">
        <f t="shared" si="164"/>
        <v>-25.074597426836473</v>
      </c>
      <c r="BB152" s="109">
        <f t="shared" si="164"/>
        <v>-8.016430121133908</v>
      </c>
      <c r="BC152" s="109">
        <f t="shared" si="164"/>
        <v>-9.2842002379959059</v>
      </c>
      <c r="BD152" s="109">
        <f t="shared" si="164"/>
        <v>-7.6843760615425918</v>
      </c>
      <c r="BE152" s="109">
        <f t="shared" si="164"/>
        <v>4.4306316957035135</v>
      </c>
      <c r="BF152" s="109">
        <f t="shared" si="164"/>
        <v>-16.798119478450165</v>
      </c>
      <c r="BG152" s="109">
        <f t="shared" si="164"/>
        <v>0</v>
      </c>
      <c r="BH152" s="109">
        <f t="shared" si="164"/>
        <v>0</v>
      </c>
      <c r="BI152" s="109">
        <f t="shared" si="164"/>
        <v>0</v>
      </c>
      <c r="BJ152" s="109">
        <f t="shared" si="164"/>
        <v>0</v>
      </c>
      <c r="BK152" s="109">
        <f t="shared" si="164"/>
        <v>0</v>
      </c>
      <c r="BL152" s="109">
        <f t="shared" si="164"/>
        <v>0</v>
      </c>
      <c r="BM152" s="109">
        <f t="shared" si="164"/>
        <v>0</v>
      </c>
      <c r="BN152" s="109">
        <f t="shared" si="164"/>
        <v>0</v>
      </c>
      <c r="BO152" s="109">
        <f t="shared" si="164"/>
        <v>0</v>
      </c>
      <c r="BP152" s="109">
        <f t="shared" si="164"/>
        <v>0</v>
      </c>
      <c r="BQ152" s="109">
        <f t="shared" si="164"/>
        <v>0</v>
      </c>
      <c r="BR152" s="109">
        <f t="shared" si="164"/>
        <v>0</v>
      </c>
      <c r="BS152" s="109">
        <f t="shared" si="164"/>
        <v>0</v>
      </c>
      <c r="BT152" s="109">
        <f t="shared" si="164"/>
        <v>0</v>
      </c>
      <c r="BU152" s="109">
        <f t="shared" si="164"/>
        <v>0</v>
      </c>
      <c r="BV152" s="109">
        <f t="shared" si="164"/>
        <v>0</v>
      </c>
      <c r="BW152" s="109">
        <f t="shared" si="164"/>
        <v>0</v>
      </c>
      <c r="BX152" s="109">
        <f t="shared" si="164"/>
        <v>0</v>
      </c>
      <c r="BY152" s="109">
        <f t="shared" si="164"/>
        <v>0</v>
      </c>
      <c r="BZ152" s="109">
        <f t="shared" si="164"/>
        <v>0</v>
      </c>
      <c r="CA152" s="109">
        <f t="shared" si="164"/>
        <v>0</v>
      </c>
      <c r="CB152" s="109">
        <f t="shared" si="164"/>
        <v>0</v>
      </c>
      <c r="CC152" s="109">
        <f t="shared" si="164"/>
        <v>0</v>
      </c>
      <c r="CD152" s="109">
        <f t="shared" si="164"/>
        <v>0</v>
      </c>
    </row>
    <row r="153" spans="1:82" s="109" customFormat="1" ht="17.399999999999999" customHeight="1" x14ac:dyDescent="0.25">
      <c r="A153" s="286"/>
      <c r="B153" s="277"/>
      <c r="D153" s="350"/>
      <c r="E153" s="350"/>
      <c r="F153" s="350"/>
      <c r="G153" s="350"/>
      <c r="H153" s="350"/>
      <c r="Q153" s="232"/>
      <c r="R153" s="339"/>
      <c r="AG153" s="281"/>
    </row>
    <row r="154" spans="1:82" ht="17.399999999999999" customHeight="1" x14ac:dyDescent="0.25"/>
    <row r="155" spans="1:82" s="288" customFormat="1" ht="17.399999999999999" customHeight="1" x14ac:dyDescent="0.25">
      <c r="A155" s="89" t="s">
        <v>541</v>
      </c>
      <c r="B155" s="287"/>
      <c r="D155" s="358"/>
      <c r="E155" s="358"/>
      <c r="F155" s="358"/>
      <c r="G155" s="358"/>
      <c r="H155" s="358"/>
      <c r="I155" s="289"/>
      <c r="R155" s="341"/>
    </row>
    <row r="156" spans="1:82" s="291" customFormat="1" ht="17.399999999999999" customHeight="1" x14ac:dyDescent="0.25">
      <c r="A156" s="90" t="s">
        <v>542</v>
      </c>
      <c r="B156" s="290"/>
      <c r="D156" s="359"/>
      <c r="E156" s="359"/>
      <c r="F156" s="359"/>
      <c r="G156" s="359"/>
      <c r="H156" s="359"/>
      <c r="I156" s="292"/>
      <c r="R156" s="342"/>
    </row>
    <row r="157" spans="1:82" s="293" customFormat="1" ht="17.399999999999999" customHeight="1" x14ac:dyDescent="0.25">
      <c r="A157" s="90" t="s">
        <v>568</v>
      </c>
      <c r="B157" s="290">
        <v>0.01</v>
      </c>
      <c r="D157" s="170"/>
      <c r="E157" s="170"/>
      <c r="F157" s="170"/>
      <c r="G157" s="170"/>
      <c r="H157" s="170"/>
      <c r="I157" s="153"/>
      <c r="R157" s="315"/>
    </row>
    <row r="158" spans="1:82" s="295" customFormat="1" ht="17.399999999999999" customHeight="1" x14ac:dyDescent="0.25">
      <c r="A158" s="90" t="s">
        <v>569</v>
      </c>
      <c r="B158" s="294">
        <v>0</v>
      </c>
      <c r="C158" s="294">
        <f t="shared" ref="C158:BN158" si="165">+MIN($B$157^2*5*(C1-1),$B$157^2*5*47)</f>
        <v>5.0000000000000001E-4</v>
      </c>
      <c r="D158" s="294">
        <f t="shared" si="165"/>
        <v>1E-3</v>
      </c>
      <c r="E158" s="294">
        <f t="shared" si="165"/>
        <v>1.5E-3</v>
      </c>
      <c r="F158" s="294">
        <f t="shared" si="165"/>
        <v>2E-3</v>
      </c>
      <c r="G158" s="294">
        <f t="shared" si="165"/>
        <v>2.5000000000000001E-3</v>
      </c>
      <c r="H158" s="294">
        <f t="shared" si="165"/>
        <v>3.0000000000000001E-3</v>
      </c>
      <c r="I158" s="294">
        <f t="shared" si="165"/>
        <v>3.5000000000000001E-3</v>
      </c>
      <c r="J158" s="294">
        <f t="shared" si="165"/>
        <v>4.0000000000000001E-3</v>
      </c>
      <c r="K158" s="294">
        <f t="shared" si="165"/>
        <v>4.5000000000000005E-3</v>
      </c>
      <c r="L158" s="294">
        <f t="shared" si="165"/>
        <v>5.0000000000000001E-3</v>
      </c>
      <c r="M158" s="294">
        <f t="shared" si="165"/>
        <v>5.4999999999999997E-3</v>
      </c>
      <c r="N158" s="294">
        <f t="shared" si="165"/>
        <v>6.0000000000000001E-3</v>
      </c>
      <c r="O158" s="294">
        <f t="shared" si="165"/>
        <v>6.5000000000000006E-3</v>
      </c>
      <c r="P158" s="294">
        <f t="shared" si="165"/>
        <v>7.0000000000000001E-3</v>
      </c>
      <c r="Q158" s="294">
        <f t="shared" si="165"/>
        <v>7.4999999999999997E-3</v>
      </c>
      <c r="R158" s="294">
        <f t="shared" si="165"/>
        <v>8.0000000000000002E-3</v>
      </c>
      <c r="S158" s="294">
        <f t="shared" si="165"/>
        <v>8.5000000000000006E-3</v>
      </c>
      <c r="T158" s="294">
        <f t="shared" si="165"/>
        <v>9.0000000000000011E-3</v>
      </c>
      <c r="U158" s="294">
        <f t="shared" si="165"/>
        <v>9.4999999999999998E-3</v>
      </c>
      <c r="V158" s="294">
        <f t="shared" si="165"/>
        <v>0.01</v>
      </c>
      <c r="W158" s="294">
        <f t="shared" si="165"/>
        <v>1.0500000000000001E-2</v>
      </c>
      <c r="X158" s="294">
        <f t="shared" si="165"/>
        <v>1.0999999999999999E-2</v>
      </c>
      <c r="Y158" s="294">
        <f t="shared" si="165"/>
        <v>1.15E-2</v>
      </c>
      <c r="Z158" s="294">
        <f t="shared" si="165"/>
        <v>1.2E-2</v>
      </c>
      <c r="AA158" s="294">
        <f t="shared" si="165"/>
        <v>1.2500000000000001E-2</v>
      </c>
      <c r="AB158" s="294">
        <f t="shared" si="165"/>
        <v>1.3000000000000001E-2</v>
      </c>
      <c r="AC158" s="294">
        <f t="shared" si="165"/>
        <v>1.35E-2</v>
      </c>
      <c r="AD158" s="294">
        <f t="shared" si="165"/>
        <v>1.4E-2</v>
      </c>
      <c r="AE158" s="294">
        <f t="shared" si="165"/>
        <v>1.4500000000000001E-2</v>
      </c>
      <c r="AF158" s="294">
        <f t="shared" si="165"/>
        <v>1.4999999999999999E-2</v>
      </c>
      <c r="AG158" s="294">
        <f t="shared" si="165"/>
        <v>1.55E-2</v>
      </c>
      <c r="AH158" s="294">
        <f t="shared" si="165"/>
        <v>1.6E-2</v>
      </c>
      <c r="AI158" s="294">
        <f t="shared" si="165"/>
        <v>1.6500000000000001E-2</v>
      </c>
      <c r="AJ158" s="294">
        <f t="shared" si="165"/>
        <v>1.7000000000000001E-2</v>
      </c>
      <c r="AK158" s="294">
        <f t="shared" si="165"/>
        <v>1.7500000000000002E-2</v>
      </c>
      <c r="AL158" s="294">
        <f t="shared" si="165"/>
        <v>1.8000000000000002E-2</v>
      </c>
      <c r="AM158" s="294">
        <f t="shared" si="165"/>
        <v>1.8499999999999999E-2</v>
      </c>
      <c r="AN158" s="294">
        <f t="shared" si="165"/>
        <v>1.9E-2</v>
      </c>
      <c r="AO158" s="294">
        <f t="shared" si="165"/>
        <v>1.95E-2</v>
      </c>
      <c r="AP158" s="294">
        <f t="shared" si="165"/>
        <v>0.02</v>
      </c>
      <c r="AQ158" s="294">
        <f t="shared" si="165"/>
        <v>2.0500000000000001E-2</v>
      </c>
      <c r="AR158" s="294">
        <f t="shared" si="165"/>
        <v>2.1000000000000001E-2</v>
      </c>
      <c r="AS158" s="294">
        <f t="shared" si="165"/>
        <v>2.1500000000000002E-2</v>
      </c>
      <c r="AT158" s="294">
        <f t="shared" si="165"/>
        <v>2.1999999999999999E-2</v>
      </c>
      <c r="AU158" s="294">
        <f t="shared" si="165"/>
        <v>2.2499999999999999E-2</v>
      </c>
      <c r="AV158" s="294">
        <f t="shared" si="165"/>
        <v>2.3E-2</v>
      </c>
      <c r="AW158" s="294">
        <f t="shared" si="165"/>
        <v>2.35E-2</v>
      </c>
      <c r="AX158" s="294">
        <f t="shared" si="165"/>
        <v>2.35E-2</v>
      </c>
      <c r="AY158" s="294">
        <f t="shared" si="165"/>
        <v>2.35E-2</v>
      </c>
      <c r="AZ158" s="294">
        <f t="shared" si="165"/>
        <v>2.35E-2</v>
      </c>
      <c r="BA158" s="294">
        <f t="shared" si="165"/>
        <v>2.35E-2</v>
      </c>
      <c r="BB158" s="294">
        <f t="shared" si="165"/>
        <v>2.35E-2</v>
      </c>
      <c r="BC158" s="294">
        <f t="shared" si="165"/>
        <v>2.35E-2</v>
      </c>
      <c r="BD158" s="294">
        <f t="shared" si="165"/>
        <v>2.35E-2</v>
      </c>
      <c r="BE158" s="294">
        <f t="shared" si="165"/>
        <v>2.35E-2</v>
      </c>
      <c r="BF158" s="294">
        <f t="shared" si="165"/>
        <v>2.35E-2</v>
      </c>
      <c r="BG158" s="294">
        <f t="shared" si="165"/>
        <v>2.35E-2</v>
      </c>
      <c r="BH158" s="294">
        <f t="shared" si="165"/>
        <v>2.35E-2</v>
      </c>
      <c r="BI158" s="294">
        <f t="shared" si="165"/>
        <v>2.35E-2</v>
      </c>
      <c r="BJ158" s="294">
        <f t="shared" si="165"/>
        <v>2.35E-2</v>
      </c>
      <c r="BK158" s="294">
        <f t="shared" si="165"/>
        <v>2.35E-2</v>
      </c>
      <c r="BL158" s="294">
        <f t="shared" si="165"/>
        <v>2.35E-2</v>
      </c>
      <c r="BM158" s="294">
        <f t="shared" si="165"/>
        <v>2.35E-2</v>
      </c>
      <c r="BN158" s="294">
        <f t="shared" si="165"/>
        <v>2.35E-2</v>
      </c>
      <c r="BO158" s="294">
        <f t="shared" ref="BO158:CD158" si="166">+MIN($B$157^2*5*(BO1-1),$B$157^2*5*47)</f>
        <v>2.35E-2</v>
      </c>
      <c r="BP158" s="294">
        <f t="shared" si="166"/>
        <v>2.35E-2</v>
      </c>
      <c r="BQ158" s="294">
        <f t="shared" si="166"/>
        <v>2.35E-2</v>
      </c>
      <c r="BR158" s="294">
        <f t="shared" si="166"/>
        <v>2.35E-2</v>
      </c>
      <c r="BS158" s="294">
        <f t="shared" si="166"/>
        <v>2.35E-2</v>
      </c>
      <c r="BT158" s="294">
        <f t="shared" si="166"/>
        <v>2.35E-2</v>
      </c>
      <c r="BU158" s="294">
        <f t="shared" si="166"/>
        <v>2.35E-2</v>
      </c>
      <c r="BV158" s="294">
        <f t="shared" si="166"/>
        <v>2.35E-2</v>
      </c>
      <c r="BW158" s="294">
        <f t="shared" si="166"/>
        <v>2.35E-2</v>
      </c>
      <c r="BX158" s="294">
        <f t="shared" si="166"/>
        <v>2.35E-2</v>
      </c>
      <c r="BY158" s="294">
        <f t="shared" si="166"/>
        <v>2.35E-2</v>
      </c>
      <c r="BZ158" s="294">
        <f t="shared" si="166"/>
        <v>2.35E-2</v>
      </c>
      <c r="CA158" s="294">
        <f t="shared" si="166"/>
        <v>2.35E-2</v>
      </c>
      <c r="CB158" s="294">
        <f t="shared" si="166"/>
        <v>2.35E-2</v>
      </c>
      <c r="CC158" s="294">
        <f t="shared" si="166"/>
        <v>2.35E-2</v>
      </c>
      <c r="CD158" s="294">
        <f t="shared" si="166"/>
        <v>2.35E-2</v>
      </c>
    </row>
    <row r="159" spans="1:82" s="298" customFormat="1" ht="17.399999999999999" customHeight="1" x14ac:dyDescent="0.25">
      <c r="A159" s="90" t="s">
        <v>570</v>
      </c>
      <c r="B159" s="296">
        <f t="shared" ref="B159:BM159" si="167">-0.5*B158*$B$11^2</f>
        <v>0</v>
      </c>
      <c r="C159" s="296">
        <f t="shared" si="167"/>
        <v>-2.25625E-4</v>
      </c>
      <c r="D159" s="169">
        <f t="shared" si="167"/>
        <v>-4.5124999999999999E-4</v>
      </c>
      <c r="E159" s="169">
        <f t="shared" si="167"/>
        <v>-6.7687499999999996E-4</v>
      </c>
      <c r="F159" s="169">
        <f t="shared" si="167"/>
        <v>-9.0249999999999998E-4</v>
      </c>
      <c r="G159" s="169">
        <f t="shared" si="167"/>
        <v>-1.128125E-3</v>
      </c>
      <c r="H159" s="169">
        <f t="shared" si="167"/>
        <v>-1.3537499999999999E-3</v>
      </c>
      <c r="I159" s="297">
        <f t="shared" si="167"/>
        <v>-1.579375E-3</v>
      </c>
      <c r="J159" s="296">
        <f t="shared" si="167"/>
        <v>-1.805E-3</v>
      </c>
      <c r="K159" s="296">
        <f t="shared" si="167"/>
        <v>-2.0306250000000003E-3</v>
      </c>
      <c r="L159" s="296">
        <f t="shared" si="167"/>
        <v>-2.25625E-3</v>
      </c>
      <c r="M159" s="296">
        <f t="shared" si="167"/>
        <v>-2.4818749999999997E-3</v>
      </c>
      <c r="N159" s="296">
        <f t="shared" si="167"/>
        <v>-2.7074999999999998E-3</v>
      </c>
      <c r="O159" s="296">
        <f t="shared" si="167"/>
        <v>-2.933125E-3</v>
      </c>
      <c r="P159" s="296">
        <f t="shared" si="167"/>
        <v>-3.1587500000000001E-3</v>
      </c>
      <c r="Q159" s="296">
        <f t="shared" si="167"/>
        <v>-3.3843749999999998E-3</v>
      </c>
      <c r="R159" s="301">
        <f t="shared" si="167"/>
        <v>-3.6099999999999999E-3</v>
      </c>
      <c r="S159" s="296">
        <f t="shared" si="167"/>
        <v>-3.8356250000000001E-3</v>
      </c>
      <c r="T159" s="296">
        <f t="shared" si="167"/>
        <v>-4.0612500000000006E-3</v>
      </c>
      <c r="U159" s="296">
        <f t="shared" si="167"/>
        <v>-4.2868749999999999E-3</v>
      </c>
      <c r="V159" s="296">
        <f t="shared" si="167"/>
        <v>-4.5125E-3</v>
      </c>
      <c r="W159" s="296">
        <f t="shared" si="167"/>
        <v>-4.7381250000000001E-3</v>
      </c>
      <c r="X159" s="296">
        <f t="shared" si="167"/>
        <v>-4.9637499999999994E-3</v>
      </c>
      <c r="Y159" s="296">
        <f t="shared" si="167"/>
        <v>-5.1893749999999995E-3</v>
      </c>
      <c r="Z159" s="296">
        <f t="shared" si="167"/>
        <v>-5.4149999999999997E-3</v>
      </c>
      <c r="AA159" s="296">
        <f t="shared" si="167"/>
        <v>-5.6406249999999998E-3</v>
      </c>
      <c r="AB159" s="296">
        <f t="shared" si="167"/>
        <v>-5.8662499999999999E-3</v>
      </c>
      <c r="AC159" s="296">
        <f t="shared" si="167"/>
        <v>-6.0918750000000001E-3</v>
      </c>
      <c r="AD159" s="296">
        <f t="shared" si="167"/>
        <v>-6.3175000000000002E-3</v>
      </c>
      <c r="AE159" s="296">
        <f t="shared" si="167"/>
        <v>-6.5431250000000003E-3</v>
      </c>
      <c r="AF159" s="296">
        <f t="shared" si="167"/>
        <v>-6.7687499999999996E-3</v>
      </c>
      <c r="AG159" s="296">
        <f t="shared" si="167"/>
        <v>-6.9943749999999997E-3</v>
      </c>
      <c r="AH159" s="296">
        <f t="shared" si="167"/>
        <v>-7.2199999999999999E-3</v>
      </c>
      <c r="AI159" s="296">
        <f t="shared" si="167"/>
        <v>-7.445625E-3</v>
      </c>
      <c r="AJ159" s="296">
        <f t="shared" si="167"/>
        <v>-7.6712500000000001E-3</v>
      </c>
      <c r="AK159" s="296">
        <f t="shared" si="167"/>
        <v>-7.8968750000000011E-3</v>
      </c>
      <c r="AL159" s="296">
        <f t="shared" si="167"/>
        <v>-8.1225000000000012E-3</v>
      </c>
      <c r="AM159" s="296">
        <f t="shared" si="167"/>
        <v>-8.3481249999999996E-3</v>
      </c>
      <c r="AN159" s="296">
        <f t="shared" si="167"/>
        <v>-8.5737499999999998E-3</v>
      </c>
      <c r="AO159" s="296">
        <f t="shared" si="167"/>
        <v>-8.7993749999999999E-3</v>
      </c>
      <c r="AP159" s="296">
        <f t="shared" si="167"/>
        <v>-9.025E-3</v>
      </c>
      <c r="AQ159" s="296">
        <f t="shared" si="167"/>
        <v>-9.2506250000000002E-3</v>
      </c>
      <c r="AR159" s="296">
        <f t="shared" si="167"/>
        <v>-9.4762500000000003E-3</v>
      </c>
      <c r="AS159" s="296">
        <f t="shared" si="167"/>
        <v>-9.7018750000000004E-3</v>
      </c>
      <c r="AT159" s="296">
        <f t="shared" si="167"/>
        <v>-9.9274999999999988E-3</v>
      </c>
      <c r="AU159" s="296">
        <f t="shared" si="167"/>
        <v>-1.0153124999999999E-2</v>
      </c>
      <c r="AV159" s="296">
        <f t="shared" si="167"/>
        <v>-1.0378749999999999E-2</v>
      </c>
      <c r="AW159" s="296">
        <f t="shared" si="167"/>
        <v>-1.0604374999999999E-2</v>
      </c>
      <c r="AX159" s="296">
        <f t="shared" si="167"/>
        <v>-1.0604374999999999E-2</v>
      </c>
      <c r="AY159" s="296">
        <f t="shared" si="167"/>
        <v>-1.0604374999999999E-2</v>
      </c>
      <c r="AZ159" s="296">
        <f t="shared" si="167"/>
        <v>-1.0604374999999999E-2</v>
      </c>
      <c r="BA159" s="296">
        <f t="shared" si="167"/>
        <v>-1.0604374999999999E-2</v>
      </c>
      <c r="BB159" s="296">
        <f t="shared" si="167"/>
        <v>-1.0604374999999999E-2</v>
      </c>
      <c r="BC159" s="296">
        <f t="shared" si="167"/>
        <v>-1.0604374999999999E-2</v>
      </c>
      <c r="BD159" s="296">
        <f t="shared" si="167"/>
        <v>-1.0604374999999999E-2</v>
      </c>
      <c r="BE159" s="296">
        <f t="shared" si="167"/>
        <v>-1.0604374999999999E-2</v>
      </c>
      <c r="BF159" s="296">
        <f t="shared" si="167"/>
        <v>-1.0604374999999999E-2</v>
      </c>
      <c r="BG159" s="296">
        <f t="shared" si="167"/>
        <v>-1.0604374999999999E-2</v>
      </c>
      <c r="BH159" s="296">
        <f t="shared" si="167"/>
        <v>-1.0604374999999999E-2</v>
      </c>
      <c r="BI159" s="296">
        <f t="shared" si="167"/>
        <v>-1.0604374999999999E-2</v>
      </c>
      <c r="BJ159" s="296">
        <f t="shared" si="167"/>
        <v>-1.0604374999999999E-2</v>
      </c>
      <c r="BK159" s="296">
        <f t="shared" si="167"/>
        <v>-1.0604374999999999E-2</v>
      </c>
      <c r="BL159" s="296">
        <f t="shared" si="167"/>
        <v>-1.0604374999999999E-2</v>
      </c>
      <c r="BM159" s="296">
        <f t="shared" si="167"/>
        <v>-1.0604374999999999E-2</v>
      </c>
      <c r="BN159" s="296">
        <f t="shared" ref="BN159:CB159" si="168">-0.5*BN158*$B$11^2</f>
        <v>-1.0604374999999999E-2</v>
      </c>
      <c r="BO159" s="296">
        <f t="shared" si="168"/>
        <v>-1.0604374999999999E-2</v>
      </c>
      <c r="BP159" s="296">
        <f t="shared" si="168"/>
        <v>-1.0604374999999999E-2</v>
      </c>
      <c r="BQ159" s="296">
        <f t="shared" si="168"/>
        <v>-1.0604374999999999E-2</v>
      </c>
      <c r="BR159" s="296">
        <f t="shared" si="168"/>
        <v>-1.0604374999999999E-2</v>
      </c>
      <c r="BS159" s="296">
        <f t="shared" si="168"/>
        <v>-1.0604374999999999E-2</v>
      </c>
      <c r="BT159" s="296">
        <f t="shared" si="168"/>
        <v>-1.0604374999999999E-2</v>
      </c>
      <c r="BU159" s="296">
        <f t="shared" si="168"/>
        <v>-1.0604374999999999E-2</v>
      </c>
      <c r="BV159" s="296">
        <f t="shared" si="168"/>
        <v>-1.0604374999999999E-2</v>
      </c>
      <c r="BW159" s="296">
        <f t="shared" si="168"/>
        <v>-1.0604374999999999E-2</v>
      </c>
      <c r="BX159" s="296">
        <f t="shared" si="168"/>
        <v>-1.0604374999999999E-2</v>
      </c>
      <c r="BY159" s="296">
        <f t="shared" si="168"/>
        <v>-1.0604374999999999E-2</v>
      </c>
      <c r="BZ159" s="296">
        <f t="shared" si="168"/>
        <v>-1.0604374999999999E-2</v>
      </c>
      <c r="CA159" s="296">
        <f t="shared" si="168"/>
        <v>-1.0604374999999999E-2</v>
      </c>
      <c r="CB159" s="296">
        <f t="shared" si="168"/>
        <v>-1.0604374999999999E-2</v>
      </c>
      <c r="CC159" s="296">
        <f>-0.5*CC158*$B$11^2</f>
        <v>-1.0604374999999999E-2</v>
      </c>
      <c r="CD159" s="296">
        <f>-0.5*CD158*$B$11^2</f>
        <v>-1.0604374999999999E-2</v>
      </c>
    </row>
    <row r="160" spans="1:82" s="293" customFormat="1" ht="17.399999999999999" customHeight="1" x14ac:dyDescent="0.25">
      <c r="A160" s="91"/>
      <c r="B160" s="158"/>
      <c r="D160" s="170"/>
      <c r="E160" s="170"/>
      <c r="F160" s="170"/>
      <c r="G160" s="170"/>
      <c r="H160" s="170"/>
      <c r="I160" s="153"/>
      <c r="R160" s="315"/>
    </row>
    <row r="161" spans="1:82" ht="17.399999999999999" customHeight="1" x14ac:dyDescent="0.25"/>
    <row r="162" spans="1:82" s="155" customFormat="1" ht="17.399999999999999" customHeight="1" x14ac:dyDescent="0.25">
      <c r="A162" s="155" t="str">
        <f>+GAMS!A353</f>
        <v>SCENARIO: BASE</v>
      </c>
      <c r="D162" s="168"/>
      <c r="E162" s="168"/>
      <c r="F162" s="168"/>
      <c r="G162" s="168"/>
      <c r="H162" s="171"/>
      <c r="R162" s="338"/>
    </row>
    <row r="163" spans="1:82" s="155" customFormat="1" ht="17.399999999999999" customHeight="1" x14ac:dyDescent="0.25">
      <c r="A163" s="155" t="str">
        <f>+GAMS!A354</f>
        <v>Results of DICE2023-opt-b-4-3-11</v>
      </c>
      <c r="D163" s="168"/>
      <c r="E163" s="168"/>
      <c r="F163" s="168"/>
      <c r="G163" s="168"/>
      <c r="H163" s="171"/>
      <c r="R163" s="338"/>
    </row>
    <row r="164" spans="1:82" s="155" customFormat="1" ht="17.399999999999999" customHeight="1" x14ac:dyDescent="0.25">
      <c r="A164" s="155" t="str">
        <f>+GAMS!A355</f>
        <v>BASE</v>
      </c>
      <c r="D164" s="168"/>
      <c r="E164" s="168"/>
      <c r="F164" s="168"/>
      <c r="G164" s="168"/>
      <c r="H164" s="171"/>
      <c r="R164" s="338"/>
    </row>
    <row r="165" spans="1:82" s="155" customFormat="1" ht="17.399999999999999" customHeight="1" x14ac:dyDescent="0.25">
      <c r="A165" s="155" t="str">
        <f>+GAMS!A356</f>
        <v>This is optimal if ifopt = 1 and baseline if ifopt = 0</v>
      </c>
      <c r="D165" s="168"/>
      <c r="E165" s="168"/>
      <c r="F165" s="168"/>
      <c r="G165" s="168"/>
      <c r="H165" s="171"/>
      <c r="R165" s="338"/>
    </row>
    <row r="166" spans="1:82" s="155" customFormat="1" ht="17.399999999999999" customHeight="1" x14ac:dyDescent="0.25">
      <c r="A166" s="155" t="str">
        <f>+GAMS!A357</f>
        <v>ifopt =</v>
      </c>
      <c r="D166" s="168"/>
      <c r="E166" s="168"/>
      <c r="F166" s="168"/>
      <c r="G166" s="168"/>
      <c r="H166" s="171"/>
      <c r="R166" s="338"/>
    </row>
    <row r="167" spans="1:82" s="155" customFormat="1" ht="21.6" customHeight="1" x14ac:dyDescent="0.4">
      <c r="A167" s="305"/>
      <c r="D167" s="168"/>
      <c r="E167" s="168"/>
      <c r="F167" s="168"/>
      <c r="G167" s="168"/>
      <c r="H167" s="171"/>
      <c r="R167" s="338"/>
    </row>
    <row r="168" spans="1:82" s="310" customFormat="1" ht="21.6" customHeight="1" x14ac:dyDescent="0.25">
      <c r="A168" s="310" t="s">
        <v>207</v>
      </c>
      <c r="D168" s="265"/>
      <c r="E168" s="265"/>
      <c r="F168" s="265"/>
      <c r="G168" s="265"/>
      <c r="H168" s="265"/>
      <c r="R168" s="338"/>
    </row>
    <row r="169" spans="1:82" s="311" customFormat="1" ht="21.6" customHeight="1" x14ac:dyDescent="0.25">
      <c r="A169" s="311" t="str">
        <f>+GAMS!A80</f>
        <v>Year</v>
      </c>
      <c r="B169" s="265">
        <f>+GAMS!B80</f>
        <v>2020</v>
      </c>
      <c r="C169" s="265">
        <f>+GAMS!C80</f>
        <v>2025</v>
      </c>
      <c r="D169" s="265">
        <f>+GAMS!D80</f>
        <v>2030</v>
      </c>
      <c r="E169" s="265">
        <f>+GAMS!E80</f>
        <v>2035</v>
      </c>
      <c r="F169" s="265">
        <f>+GAMS!F80</f>
        <v>2040</v>
      </c>
      <c r="G169" s="265">
        <f>+GAMS!G80</f>
        <v>2045</v>
      </c>
      <c r="H169" s="265">
        <f>+GAMS!H80</f>
        <v>2050</v>
      </c>
      <c r="I169" s="265">
        <f>+GAMS!I80</f>
        <v>2055</v>
      </c>
      <c r="J169" s="265">
        <f>+GAMS!J80</f>
        <v>2060</v>
      </c>
      <c r="K169" s="265">
        <f>+GAMS!K80</f>
        <v>2065</v>
      </c>
      <c r="L169" s="265">
        <f>+GAMS!L80</f>
        <v>2070</v>
      </c>
      <c r="M169" s="265">
        <f>+GAMS!M80</f>
        <v>2075</v>
      </c>
      <c r="N169" s="265">
        <f>+GAMS!N80</f>
        <v>2080</v>
      </c>
      <c r="O169" s="265">
        <f>+GAMS!O80</f>
        <v>2085</v>
      </c>
      <c r="P169" s="265">
        <f>+GAMS!P80</f>
        <v>2090</v>
      </c>
      <c r="Q169" s="265">
        <f>+GAMS!Q80</f>
        <v>2095</v>
      </c>
      <c r="R169" s="265">
        <f>+GAMS!R80</f>
        <v>2100</v>
      </c>
      <c r="S169" s="265">
        <f>+GAMS!S80</f>
        <v>2105</v>
      </c>
      <c r="T169" s="265">
        <f>+GAMS!T80</f>
        <v>2110</v>
      </c>
      <c r="U169" s="265">
        <f>+GAMS!U80</f>
        <v>2115</v>
      </c>
      <c r="V169" s="265">
        <f>+GAMS!V80</f>
        <v>2120</v>
      </c>
      <c r="W169" s="265">
        <f>+GAMS!W80</f>
        <v>2125</v>
      </c>
      <c r="X169" s="265">
        <f>+GAMS!X80</f>
        <v>2130</v>
      </c>
      <c r="Y169" s="265">
        <f>+GAMS!Y80</f>
        <v>2135</v>
      </c>
      <c r="Z169" s="265">
        <f>+GAMS!Z80</f>
        <v>2140</v>
      </c>
      <c r="AA169" s="265">
        <f>+GAMS!AA80</f>
        <v>2145</v>
      </c>
      <c r="AB169" s="265">
        <f>+GAMS!AB80</f>
        <v>2150</v>
      </c>
      <c r="AC169" s="265">
        <f>+GAMS!AC80</f>
        <v>2155</v>
      </c>
      <c r="AD169" s="265">
        <f>+GAMS!AD80</f>
        <v>2160</v>
      </c>
      <c r="AE169" s="265">
        <f>+GAMS!AE80</f>
        <v>2165</v>
      </c>
      <c r="AF169" s="265">
        <f>+GAMS!AF80</f>
        <v>2170</v>
      </c>
      <c r="AG169" s="265">
        <f>+GAMS!AG80</f>
        <v>2175</v>
      </c>
      <c r="AH169" s="265">
        <f>+GAMS!AH80</f>
        <v>2180</v>
      </c>
      <c r="AI169" s="265">
        <f>+GAMS!AI80</f>
        <v>2185</v>
      </c>
      <c r="AJ169" s="265">
        <f>+GAMS!AJ80</f>
        <v>2190</v>
      </c>
      <c r="AK169" s="265">
        <f>+GAMS!AK80</f>
        <v>2195</v>
      </c>
      <c r="AL169" s="265">
        <f>+GAMS!AL80</f>
        <v>2200</v>
      </c>
      <c r="AM169" s="265">
        <f>+GAMS!AM80</f>
        <v>2205</v>
      </c>
      <c r="AN169" s="265">
        <f>+GAMS!AN80</f>
        <v>2210</v>
      </c>
      <c r="AO169" s="265">
        <f>+GAMS!AO80</f>
        <v>2215</v>
      </c>
      <c r="AP169" s="265">
        <f>+GAMS!AP80</f>
        <v>2220</v>
      </c>
      <c r="AQ169" s="265">
        <f>+GAMS!AQ80</f>
        <v>2225</v>
      </c>
      <c r="AR169" s="265">
        <f>+GAMS!AR80</f>
        <v>2230</v>
      </c>
      <c r="AS169" s="265">
        <f>+GAMS!AS80</f>
        <v>2235</v>
      </c>
      <c r="AT169" s="265">
        <f>+GAMS!AT80</f>
        <v>2240</v>
      </c>
      <c r="AU169" s="265">
        <f>+GAMS!AU80</f>
        <v>2245</v>
      </c>
      <c r="AV169" s="265">
        <f>+GAMS!AV80</f>
        <v>2250</v>
      </c>
      <c r="AW169" s="265">
        <f>+GAMS!AW80</f>
        <v>2255</v>
      </c>
      <c r="AX169" s="265">
        <f>+GAMS!AX80</f>
        <v>2260</v>
      </c>
      <c r="AY169" s="265">
        <f>+GAMS!AY80</f>
        <v>2265</v>
      </c>
      <c r="AZ169" s="265">
        <f>+GAMS!AZ80</f>
        <v>2270</v>
      </c>
      <c r="BA169" s="265">
        <f>+GAMS!BA80</f>
        <v>2275</v>
      </c>
      <c r="BB169" s="265">
        <f>+GAMS!BB80</f>
        <v>2280</v>
      </c>
      <c r="BC169" s="265">
        <f>+GAMS!BC80</f>
        <v>2285</v>
      </c>
      <c r="BD169" s="265">
        <f>+GAMS!BD80</f>
        <v>2290</v>
      </c>
      <c r="BE169" s="265">
        <f>+GAMS!BE80</f>
        <v>2295</v>
      </c>
      <c r="BF169" s="265">
        <f>+GAMS!BF80</f>
        <v>2300</v>
      </c>
      <c r="BG169" s="265">
        <f>+GAMS!BG80</f>
        <v>2305</v>
      </c>
      <c r="BH169" s="265">
        <f>+GAMS!BH80</f>
        <v>2310</v>
      </c>
      <c r="BI169" s="265">
        <f>+GAMS!BI80</f>
        <v>2315</v>
      </c>
      <c r="BJ169" s="265">
        <f>+GAMS!BJ80</f>
        <v>2320</v>
      </c>
      <c r="BK169" s="265">
        <f>+GAMS!BK80</f>
        <v>2325</v>
      </c>
      <c r="BL169" s="265">
        <f>+GAMS!BL80</f>
        <v>2330</v>
      </c>
      <c r="BM169" s="265">
        <f>+GAMS!BM80</f>
        <v>2335</v>
      </c>
      <c r="BN169" s="265">
        <f>+GAMS!BN80</f>
        <v>2340</v>
      </c>
      <c r="BO169" s="265">
        <f>+GAMS!BO80</f>
        <v>2345</v>
      </c>
      <c r="BP169" s="265">
        <f>+GAMS!BP80</f>
        <v>2350</v>
      </c>
      <c r="BQ169" s="265">
        <f>+GAMS!BQ80</f>
        <v>2355</v>
      </c>
      <c r="BR169" s="265">
        <f>+GAMS!BR80</f>
        <v>2360</v>
      </c>
      <c r="BS169" s="265">
        <f>+GAMS!BS80</f>
        <v>2365</v>
      </c>
      <c r="BT169" s="265">
        <f>+GAMS!BT80</f>
        <v>2370</v>
      </c>
      <c r="BU169" s="265">
        <f>+GAMS!BU80</f>
        <v>2375</v>
      </c>
      <c r="BV169" s="265">
        <f>+GAMS!BV80</f>
        <v>2380</v>
      </c>
      <c r="BW169" s="265">
        <f>+GAMS!BW80</f>
        <v>2385</v>
      </c>
      <c r="BX169" s="265">
        <f>+GAMS!BX80</f>
        <v>2390</v>
      </c>
      <c r="BY169" s="265">
        <f>+GAMS!BY80</f>
        <v>2395</v>
      </c>
      <c r="BZ169" s="265">
        <f>+GAMS!BZ80</f>
        <v>2400</v>
      </c>
      <c r="CA169" s="265">
        <f>+GAMS!CA80</f>
        <v>2405</v>
      </c>
      <c r="CB169" s="265">
        <f>+GAMS!CB80</f>
        <v>2410</v>
      </c>
      <c r="CC169" s="265">
        <f>+GAMS!CC80</f>
        <v>2415</v>
      </c>
      <c r="CD169" s="265">
        <f>+GAMS!CD80</f>
        <v>2420</v>
      </c>
    </row>
    <row r="170" spans="1:82" s="265" customFormat="1" ht="21.6" customHeight="1" x14ac:dyDescent="0.25">
      <c r="A170" s="311" t="str">
        <f>+GAMS!A81</f>
        <v>Objective function (2019$)</v>
      </c>
      <c r="B170" s="265">
        <f>+GAMS!B81</f>
        <v>6647.1152140550003</v>
      </c>
      <c r="C170" s="265">
        <f>+GAMS!C81</f>
        <v>0</v>
      </c>
      <c r="D170" s="265">
        <f>+GAMS!D81</f>
        <v>0</v>
      </c>
      <c r="E170" s="265">
        <f>+GAMS!E81</f>
        <v>0</v>
      </c>
      <c r="F170" s="265">
        <f>+GAMS!F81</f>
        <v>0</v>
      </c>
      <c r="G170" s="265">
        <f>+GAMS!G81</f>
        <v>0</v>
      </c>
      <c r="H170" s="265">
        <f>+GAMS!H81</f>
        <v>0</v>
      </c>
      <c r="I170" s="265">
        <f>+GAMS!I81</f>
        <v>0</v>
      </c>
      <c r="J170" s="265">
        <f>+GAMS!J81</f>
        <v>0</v>
      </c>
      <c r="K170" s="265">
        <f>+GAMS!K81</f>
        <v>0</v>
      </c>
      <c r="L170" s="265">
        <f>+GAMS!L81</f>
        <v>0</v>
      </c>
      <c r="M170" s="265">
        <f>+GAMS!M81</f>
        <v>0</v>
      </c>
      <c r="N170" s="265">
        <f>+GAMS!N81</f>
        <v>0</v>
      </c>
      <c r="O170" s="265">
        <f>+GAMS!O81</f>
        <v>0</v>
      </c>
      <c r="P170" s="265">
        <f>+GAMS!P81</f>
        <v>0</v>
      </c>
      <c r="Q170" s="265">
        <f>+GAMS!Q81</f>
        <v>0</v>
      </c>
      <c r="R170" s="265">
        <f>+GAMS!R81</f>
        <v>0</v>
      </c>
      <c r="S170" s="265">
        <f>+GAMS!S81</f>
        <v>0</v>
      </c>
      <c r="T170" s="265">
        <f>+GAMS!T81</f>
        <v>0</v>
      </c>
      <c r="U170" s="265">
        <f>+GAMS!U81</f>
        <v>0</v>
      </c>
      <c r="V170" s="265">
        <f>+GAMS!V81</f>
        <v>0</v>
      </c>
      <c r="W170" s="265">
        <f>+GAMS!W81</f>
        <v>0</v>
      </c>
      <c r="X170" s="265">
        <f>+GAMS!X81</f>
        <v>0</v>
      </c>
      <c r="Y170" s="265">
        <f>+GAMS!Y81</f>
        <v>0</v>
      </c>
      <c r="Z170" s="265">
        <f>+GAMS!Z81</f>
        <v>0</v>
      </c>
      <c r="AA170" s="265">
        <f>+GAMS!AA81</f>
        <v>0</v>
      </c>
      <c r="AB170" s="265">
        <f>+GAMS!AB81</f>
        <v>0</v>
      </c>
      <c r="AC170" s="265">
        <f>+GAMS!AC81</f>
        <v>0</v>
      </c>
      <c r="AD170" s="265">
        <f>+GAMS!AD81</f>
        <v>0</v>
      </c>
      <c r="AE170" s="265">
        <f>+GAMS!AE81</f>
        <v>0</v>
      </c>
      <c r="AF170" s="265">
        <f>+GAMS!AF81</f>
        <v>0</v>
      </c>
      <c r="AG170" s="265">
        <f>+GAMS!AG81</f>
        <v>0</v>
      </c>
      <c r="AH170" s="265">
        <f>+GAMS!AH81</f>
        <v>0</v>
      </c>
      <c r="AI170" s="265">
        <f>+GAMS!AI81</f>
        <v>0</v>
      </c>
      <c r="AJ170" s="265">
        <f>+GAMS!AJ81</f>
        <v>0</v>
      </c>
      <c r="AK170" s="265">
        <f>+GAMS!AK81</f>
        <v>0</v>
      </c>
      <c r="AL170" s="265">
        <f>+GAMS!AL81</f>
        <v>0</v>
      </c>
      <c r="AM170" s="265">
        <f>+GAMS!AM81</f>
        <v>0</v>
      </c>
      <c r="AN170" s="265">
        <f>+GAMS!AN81</f>
        <v>0</v>
      </c>
      <c r="AO170" s="265">
        <f>+GAMS!AO81</f>
        <v>0</v>
      </c>
      <c r="AP170" s="265">
        <f>+GAMS!AP81</f>
        <v>0</v>
      </c>
      <c r="AQ170" s="265">
        <f>+GAMS!AQ81</f>
        <v>0</v>
      </c>
      <c r="AR170" s="265">
        <f>+GAMS!AR81</f>
        <v>0</v>
      </c>
      <c r="AS170" s="265">
        <f>+GAMS!AS81</f>
        <v>0</v>
      </c>
      <c r="AT170" s="265">
        <f>+GAMS!AT81</f>
        <v>0</v>
      </c>
      <c r="AU170" s="265">
        <f>+GAMS!AU81</f>
        <v>0</v>
      </c>
      <c r="AV170" s="265">
        <f>+GAMS!AV81</f>
        <v>0</v>
      </c>
      <c r="AW170" s="265">
        <f>+GAMS!AW81</f>
        <v>0</v>
      </c>
      <c r="AX170" s="265">
        <f>+GAMS!AX81</f>
        <v>0</v>
      </c>
      <c r="AY170" s="265">
        <f>+GAMS!AY81</f>
        <v>0</v>
      </c>
      <c r="AZ170" s="265">
        <f>+GAMS!AZ81</f>
        <v>0</v>
      </c>
      <c r="BA170" s="265">
        <f>+GAMS!BA81</f>
        <v>0</v>
      </c>
      <c r="BB170" s="265">
        <f>+GAMS!BB81</f>
        <v>0</v>
      </c>
      <c r="BC170" s="265">
        <f>+GAMS!BC81</f>
        <v>0</v>
      </c>
      <c r="BD170" s="265">
        <f>+GAMS!BD81</f>
        <v>0</v>
      </c>
      <c r="BE170" s="265">
        <f>+GAMS!BE81</f>
        <v>0</v>
      </c>
      <c r="BF170" s="265">
        <f>+GAMS!BF81</f>
        <v>0</v>
      </c>
      <c r="BG170" s="265">
        <f>+GAMS!BG81</f>
        <v>0</v>
      </c>
      <c r="BH170" s="265">
        <f>+GAMS!BH81</f>
        <v>0</v>
      </c>
      <c r="BI170" s="265">
        <f>+GAMS!BI81</f>
        <v>0</v>
      </c>
      <c r="BJ170" s="265">
        <f>+GAMS!BJ81</f>
        <v>0</v>
      </c>
      <c r="BK170" s="265">
        <f>+GAMS!BK81</f>
        <v>0</v>
      </c>
      <c r="BL170" s="265">
        <f>+GAMS!BL81</f>
        <v>0</v>
      </c>
      <c r="BM170" s="265">
        <f>+GAMS!BM81</f>
        <v>0</v>
      </c>
      <c r="BN170" s="265">
        <f>+GAMS!BN81</f>
        <v>0</v>
      </c>
      <c r="BO170" s="265">
        <f>+GAMS!BO81</f>
        <v>0</v>
      </c>
      <c r="BP170" s="265">
        <f>+GAMS!BP81</f>
        <v>0</v>
      </c>
      <c r="BQ170" s="265">
        <f>+GAMS!BQ81</f>
        <v>0</v>
      </c>
      <c r="BR170" s="265">
        <f>+GAMS!BR81</f>
        <v>0</v>
      </c>
      <c r="BS170" s="265">
        <f>+GAMS!BS81</f>
        <v>0</v>
      </c>
      <c r="BT170" s="265">
        <f>+GAMS!BT81</f>
        <v>0</v>
      </c>
      <c r="BU170" s="265">
        <f>+GAMS!BU81</f>
        <v>0</v>
      </c>
      <c r="BV170" s="265">
        <f>+GAMS!BV81</f>
        <v>0</v>
      </c>
      <c r="BW170" s="265">
        <f>+GAMS!BW81</f>
        <v>0</v>
      </c>
      <c r="BX170" s="265">
        <f>+GAMS!BX81</f>
        <v>0</v>
      </c>
      <c r="BY170" s="265">
        <f>+GAMS!BY81</f>
        <v>0</v>
      </c>
      <c r="BZ170" s="265">
        <f>+GAMS!BZ81</f>
        <v>0</v>
      </c>
      <c r="CA170" s="265">
        <f>+GAMS!CA81</f>
        <v>0</v>
      </c>
      <c r="CB170" s="265">
        <f>+GAMS!CB81</f>
        <v>0</v>
      </c>
      <c r="CC170" s="265">
        <f>+GAMS!CC81</f>
        <v>0</v>
      </c>
      <c r="CD170" s="265">
        <f>+GAMS!CD81</f>
        <v>0</v>
      </c>
    </row>
    <row r="171" spans="1:82" s="265" customFormat="1" ht="21.6" customHeight="1" x14ac:dyDescent="0.25">
      <c r="A171" s="311" t="str">
        <f>+GAMS!A82</f>
        <v>Industrial CO2 GtCO2/yr</v>
      </c>
      <c r="B171" s="265">
        <f>+GAMS!B82</f>
        <v>37.336200100500001</v>
      </c>
      <c r="C171" s="265">
        <f>+GAMS!C82</f>
        <v>38.077471561499998</v>
      </c>
      <c r="D171" s="265">
        <f>+GAMS!D82</f>
        <v>34.448142459800003</v>
      </c>
      <c r="E171" s="265">
        <f>+GAMS!E82</f>
        <v>30.945129148500001</v>
      </c>
      <c r="F171" s="265">
        <f>+GAMS!F82</f>
        <v>29.903910035300001</v>
      </c>
      <c r="G171" s="265">
        <f>+GAMS!G82</f>
        <v>28.293882400099999</v>
      </c>
      <c r="H171" s="265">
        <f>+GAMS!H82</f>
        <v>25.7807011598</v>
      </c>
      <c r="I171" s="265">
        <f>+GAMS!I82</f>
        <v>23.239320875800001</v>
      </c>
      <c r="J171" s="265">
        <f>+GAMS!J82</f>
        <v>19.7767898211</v>
      </c>
      <c r="K171" s="265">
        <f>+GAMS!K82</f>
        <v>15.246208267</v>
      </c>
      <c r="L171" s="265">
        <f>+GAMS!L82</f>
        <v>9.7328953396000006</v>
      </c>
      <c r="M171" s="265">
        <f>+GAMS!M82</f>
        <v>4.8775924753000002</v>
      </c>
      <c r="N171" s="265">
        <f>+GAMS!N82</f>
        <v>4.7285481769000004</v>
      </c>
      <c r="O171" s="265">
        <f>+GAMS!O82</f>
        <v>3.7772683397</v>
      </c>
      <c r="P171" s="265">
        <f>+GAMS!P82</f>
        <v>2.8210627345999999</v>
      </c>
      <c r="Q171" s="265">
        <f>+GAMS!Q82</f>
        <v>1.9719070428000001</v>
      </c>
      <c r="R171" s="265">
        <f>+GAMS!R82</f>
        <v>1.1902031672</v>
      </c>
      <c r="S171" s="265">
        <f>+GAMS!S82</f>
        <v>3.4383725413000001</v>
      </c>
      <c r="T171" s="265">
        <f>+GAMS!T82</f>
        <v>2.6157156027999999</v>
      </c>
      <c r="U171" s="265">
        <f>+GAMS!U82</f>
        <v>2.3425557942999999</v>
      </c>
      <c r="V171" s="265">
        <f>+GAMS!V82</f>
        <v>1.966906048</v>
      </c>
      <c r="W171" s="265">
        <f>+GAMS!W82</f>
        <v>1.6310378241000001</v>
      </c>
      <c r="X171" s="265">
        <f>+GAMS!X82</f>
        <v>1.3179322224000001</v>
      </c>
      <c r="Y171" s="265">
        <f>+GAMS!Y82</f>
        <v>-4.8240925231</v>
      </c>
      <c r="Z171" s="265">
        <f>+GAMS!Z82</f>
        <v>-11.8410830459</v>
      </c>
      <c r="AA171" s="265">
        <f>+GAMS!AA82</f>
        <v>-16.189120222700002</v>
      </c>
      <c r="AB171" s="265">
        <f>+GAMS!AB82</f>
        <v>-17.135815897299999</v>
      </c>
      <c r="AC171" s="265">
        <f>+GAMS!AC82</f>
        <v>-18.1499174715</v>
      </c>
      <c r="AD171" s="265">
        <f>+GAMS!AD82</f>
        <v>-19.2313961897</v>
      </c>
      <c r="AE171" s="265">
        <f>+GAMS!AE82</f>
        <v>-20.364345312400001</v>
      </c>
      <c r="AF171" s="265">
        <f>+GAMS!AF82</f>
        <v>-21.549793122200001</v>
      </c>
      <c r="AG171" s="265">
        <f>+GAMS!AG82</f>
        <v>-22.789025731100001</v>
      </c>
      <c r="AH171" s="265">
        <f>+GAMS!AH82</f>
        <v>-24.083424886700001</v>
      </c>
      <c r="AI171" s="265">
        <f>+GAMS!AI82</f>
        <v>-25.434324928700001</v>
      </c>
      <c r="AJ171" s="265">
        <f>+GAMS!AJ82</f>
        <v>-26.842829028699999</v>
      </c>
      <c r="AK171" s="265">
        <f>+GAMS!AK82</f>
        <v>-28.3094985641</v>
      </c>
      <c r="AL171" s="265">
        <f>+GAMS!AL82</f>
        <v>-29.833765147000001</v>
      </c>
      <c r="AM171" s="265">
        <f>+GAMS!AM82</f>
        <v>-15.7063916225</v>
      </c>
      <c r="AN171" s="265">
        <f>+GAMS!AN82</f>
        <v>-16.5492142626</v>
      </c>
      <c r="AO171" s="265">
        <f>+GAMS!AO82</f>
        <v>-17.410424444</v>
      </c>
      <c r="AP171" s="265">
        <f>+GAMS!AP82</f>
        <v>-18.294019613900002</v>
      </c>
      <c r="AQ171" s="265">
        <f>+GAMS!AQ82</f>
        <v>-19.203047847000001</v>
      </c>
      <c r="AR171" s="265">
        <f>+GAMS!AR82</f>
        <v>-20.139854232499999</v>
      </c>
      <c r="AS171" s="265">
        <f>+GAMS!AS82</f>
        <v>-21.106272200500001</v>
      </c>
      <c r="AT171" s="265">
        <f>+GAMS!AT82</f>
        <v>-22.103761604100001</v>
      </c>
      <c r="AU171" s="265">
        <f>+GAMS!AU82</f>
        <v>-23.133506816299999</v>
      </c>
      <c r="AV171" s="265">
        <f>+GAMS!AV82</f>
        <v>-24.196486142800001</v>
      </c>
      <c r="AW171" s="265">
        <f>+GAMS!AW82</f>
        <v>-25.293520791300001</v>
      </c>
      <c r="AX171" s="265">
        <f>+GAMS!AX82</f>
        <v>-26.4253092581</v>
      </c>
      <c r="AY171" s="265">
        <f>+GAMS!AY82</f>
        <v>-27.592451299</v>
      </c>
      <c r="AZ171" s="265">
        <f>+GAMS!AZ82</f>
        <v>-28.795464461800002</v>
      </c>
      <c r="BA171" s="265">
        <f>+GAMS!BA82</f>
        <v>-23.972148550899998</v>
      </c>
      <c r="BB171" s="265">
        <f>+GAMS!BB82</f>
        <v>-7.6736509722999999</v>
      </c>
      <c r="BC171" s="265">
        <f>+GAMS!BC82</f>
        <v>-8.8980082699</v>
      </c>
      <c r="BD171" s="265">
        <f>+GAMS!BD82</f>
        <v>-7.3733094344000003</v>
      </c>
      <c r="BE171" s="265">
        <f>+GAMS!BE82</f>
        <v>4.2560318856999997</v>
      </c>
      <c r="BF171" s="265">
        <f>+GAMS!BF82</f>
        <v>-16.153502723999999</v>
      </c>
      <c r="BG171" s="265">
        <f>+GAMS!BG82</f>
        <v>0</v>
      </c>
      <c r="BH171" s="265">
        <f>+GAMS!BH82</f>
        <v>0</v>
      </c>
      <c r="BI171" s="265">
        <f>+GAMS!BI82</f>
        <v>0</v>
      </c>
      <c r="BJ171" s="265">
        <f>+GAMS!BJ82</f>
        <v>0</v>
      </c>
      <c r="BK171" s="265">
        <f>+GAMS!BK82</f>
        <v>0</v>
      </c>
      <c r="BL171" s="265">
        <f>+GAMS!BL82</f>
        <v>0</v>
      </c>
      <c r="BM171" s="265">
        <f>+GAMS!BM82</f>
        <v>0</v>
      </c>
      <c r="BN171" s="265">
        <f>+GAMS!BN82</f>
        <v>0</v>
      </c>
      <c r="BO171" s="265">
        <f>+GAMS!BO82</f>
        <v>0</v>
      </c>
      <c r="BP171" s="265">
        <f>+GAMS!BP82</f>
        <v>0</v>
      </c>
      <c r="BQ171" s="265">
        <f>+GAMS!BQ82</f>
        <v>0</v>
      </c>
      <c r="BR171" s="265">
        <f>+GAMS!BR82</f>
        <v>0</v>
      </c>
      <c r="BS171" s="265">
        <f>+GAMS!BS82</f>
        <v>0</v>
      </c>
      <c r="BT171" s="265">
        <f>+GAMS!BT82</f>
        <v>0</v>
      </c>
      <c r="BU171" s="265">
        <f>+GAMS!BU82</f>
        <v>0</v>
      </c>
      <c r="BV171" s="265">
        <f>+GAMS!BV82</f>
        <v>0</v>
      </c>
      <c r="BW171" s="265">
        <f>+GAMS!BW82</f>
        <v>0</v>
      </c>
      <c r="BX171" s="265">
        <f>+GAMS!BX82</f>
        <v>0</v>
      </c>
      <c r="BY171" s="265">
        <f>+GAMS!BY82</f>
        <v>0</v>
      </c>
      <c r="BZ171" s="265">
        <f>+GAMS!BZ82</f>
        <v>0</v>
      </c>
      <c r="CA171" s="265">
        <f>+GAMS!CA82</f>
        <v>0</v>
      </c>
      <c r="CB171" s="265">
        <f>+GAMS!CB82</f>
        <v>0</v>
      </c>
      <c r="CC171" s="265">
        <f>+GAMS!CC82</f>
        <v>0</v>
      </c>
      <c r="CD171" s="265">
        <f>+GAMS!CD82</f>
        <v>0</v>
      </c>
    </row>
    <row r="172" spans="1:82" s="265" customFormat="1" ht="21.6" customHeight="1" x14ac:dyDescent="0.25">
      <c r="A172" s="311" t="str">
        <f>+GAMS!A83</f>
        <v>Atmospheric concentration C (ppm)</v>
      </c>
      <c r="B172" s="265">
        <f>+GAMS!B83</f>
        <v>416.20319314549999</v>
      </c>
      <c r="C172" s="265">
        <f>+GAMS!C83</f>
        <v>429.887946226</v>
      </c>
      <c r="D172" s="265">
        <f>+GAMS!D83</f>
        <v>441.14703145559997</v>
      </c>
      <c r="E172" s="265">
        <f>+GAMS!E83</f>
        <v>450.50086067960001</v>
      </c>
      <c r="F172" s="265">
        <f>+GAMS!F83</f>
        <v>459.49520513200002</v>
      </c>
      <c r="G172" s="265">
        <f>+GAMS!G83</f>
        <v>467.70761515509997</v>
      </c>
      <c r="H172" s="265">
        <f>+GAMS!H83</f>
        <v>474.68839716650001</v>
      </c>
      <c r="I172" s="265">
        <f>+GAMS!I83</f>
        <v>480.53009398249998</v>
      </c>
      <c r="J172" s="265">
        <f>+GAMS!J83</f>
        <v>484.76674628709998</v>
      </c>
      <c r="K172" s="265">
        <f>+GAMS!K83</f>
        <v>486.90659518130002</v>
      </c>
      <c r="L172" s="265">
        <f>+GAMS!L83</f>
        <v>486.53888898949998</v>
      </c>
      <c r="M172" s="265">
        <f>+GAMS!M83</f>
        <v>484.19358150850002</v>
      </c>
      <c r="N172" s="265">
        <f>+GAMS!N83</f>
        <v>482.5652179933</v>
      </c>
      <c r="O172" s="265">
        <f>+GAMS!O83</f>
        <v>480.83604950379998</v>
      </c>
      <c r="P172" s="265">
        <f>+GAMS!P83</f>
        <v>478.93960104529998</v>
      </c>
      <c r="Q172" s="265">
        <f>+GAMS!Q83</f>
        <v>476.90676974690001</v>
      </c>
      <c r="R172" s="265">
        <f>+GAMS!R83</f>
        <v>474.74889003250001</v>
      </c>
      <c r="S172" s="265">
        <f>+GAMS!S83</f>
        <v>474.14613121069999</v>
      </c>
      <c r="T172" s="265">
        <f>+GAMS!T83</f>
        <v>473.08531885090002</v>
      </c>
      <c r="U172" s="265">
        <f>+GAMS!U83</f>
        <v>472.0170418582</v>
      </c>
      <c r="V172" s="265">
        <f>+GAMS!V83</f>
        <v>470.88291747900001</v>
      </c>
      <c r="W172" s="265">
        <f>+GAMS!W83</f>
        <v>469.70859712150002</v>
      </c>
      <c r="X172" s="265">
        <f>+GAMS!X83</f>
        <v>468.50079927989998</v>
      </c>
      <c r="Y172" s="265">
        <f>+GAMS!Y83</f>
        <v>463.96072454599999</v>
      </c>
      <c r="Z172" s="265">
        <f>+GAMS!Z83</f>
        <v>456.0999188111</v>
      </c>
      <c r="AA172" s="265">
        <f>+GAMS!AA83</f>
        <v>446.76943105100003</v>
      </c>
      <c r="AB172" s="265">
        <f>+GAMS!AB83</f>
        <v>437.86480798119999</v>
      </c>
      <c r="AC172" s="265">
        <f>+GAMS!AC83</f>
        <v>429.05414802320001</v>
      </c>
      <c r="AD172" s="265">
        <f>+GAMS!AD83</f>
        <v>420.1932448892</v>
      </c>
      <c r="AE172" s="265">
        <f>+GAMS!AE83</f>
        <v>411.22263615669999</v>
      </c>
      <c r="AF172" s="265">
        <f>+GAMS!AF83</f>
        <v>402.11222791969999</v>
      </c>
      <c r="AG172" s="265">
        <f>+GAMS!AG83</f>
        <v>392.84487351870001</v>
      </c>
      <c r="AH172" s="265">
        <f>+GAMS!AH83</f>
        <v>383.41024999259997</v>
      </c>
      <c r="AI172" s="265">
        <f>+GAMS!AI83</f>
        <v>373.80278833559998</v>
      </c>
      <c r="AJ172" s="265">
        <f>+GAMS!AJ83</f>
        <v>364.0212255253</v>
      </c>
      <c r="AK172" s="265">
        <f>+GAMS!AK83</f>
        <v>354.06888939589999</v>
      </c>
      <c r="AL172" s="265">
        <f>+GAMS!AL83</f>
        <v>343.95447236889999</v>
      </c>
      <c r="AM172" s="265">
        <f>+GAMS!AM83</f>
        <v>342.14650698759999</v>
      </c>
      <c r="AN172" s="265">
        <f>+GAMS!AN83</f>
        <v>338.68281605530001</v>
      </c>
      <c r="AO172" s="265">
        <f>+GAMS!AO83</f>
        <v>334.5531888452</v>
      </c>
      <c r="AP172" s="265">
        <f>+GAMS!AP83</f>
        <v>329.9877693116</v>
      </c>
      <c r="AQ172" s="265">
        <f>+GAMS!AQ83</f>
        <v>325.0583435753</v>
      </c>
      <c r="AR172" s="265">
        <f>+GAMS!AR83</f>
        <v>319.80398521299998</v>
      </c>
      <c r="AS172" s="265">
        <f>+GAMS!AS83</f>
        <v>314.2560877953</v>
      </c>
      <c r="AT172" s="265">
        <f>+GAMS!AT83</f>
        <v>308.4434189003</v>
      </c>
      <c r="AU172" s="265">
        <f>+GAMS!AU83</f>
        <v>302.39339084279999</v>
      </c>
      <c r="AV172" s="265">
        <f>+GAMS!AV83</f>
        <v>296.13260083919999</v>
      </c>
      <c r="AW172" s="265">
        <f>+GAMS!AW83</f>
        <v>289.6871812855</v>
      </c>
      <c r="AX172" s="265">
        <f>+GAMS!AX83</f>
        <v>283.08305766709998</v>
      </c>
      <c r="AY172" s="265">
        <f>+GAMS!AY83</f>
        <v>276.34615032030001</v>
      </c>
      <c r="AZ172" s="265">
        <f>+GAMS!AZ83</f>
        <v>269.50256819920003</v>
      </c>
      <c r="BA172" s="265">
        <f>+GAMS!BA83</f>
        <v>265.47143676119998</v>
      </c>
      <c r="BB172" s="265">
        <f>+GAMS!BB83</f>
        <v>268.82923252619997</v>
      </c>
      <c r="BC172" s="265">
        <f>+GAMS!BC83</f>
        <v>269.55972603359999</v>
      </c>
      <c r="BD172" s="265">
        <f>+GAMS!BD83</f>
        <v>270.30439469200002</v>
      </c>
      <c r="BE172" s="265">
        <f>+GAMS!BE83</f>
        <v>275.78504894079998</v>
      </c>
      <c r="BF172" s="265">
        <f>+GAMS!BF83</f>
        <v>270.18250327120001</v>
      </c>
      <c r="BG172" s="265">
        <f>+GAMS!BG83</f>
        <v>273.55706033590002</v>
      </c>
      <c r="BH172" s="265">
        <f>+GAMS!BH83</f>
        <v>275.59125941719998</v>
      </c>
      <c r="BI172" s="265">
        <f>+GAMS!BI83</f>
        <v>277.18566492849999</v>
      </c>
      <c r="BJ172" s="265">
        <f>+GAMS!BJ83</f>
        <v>278.50727831220001</v>
      </c>
      <c r="BK172" s="265">
        <f>+GAMS!BK83</f>
        <v>279.65128030990002</v>
      </c>
      <c r="BL172" s="265">
        <f>+GAMS!BL83</f>
        <v>280.67414218179999</v>
      </c>
      <c r="BM172" s="265">
        <f>+GAMS!BM83</f>
        <v>281.60961866169998</v>
      </c>
      <c r="BN172" s="265">
        <f>+GAMS!BN83</f>
        <v>282.47813476260001</v>
      </c>
      <c r="BO172" s="265">
        <f>+GAMS!BO83</f>
        <v>283.29229486949998</v>
      </c>
      <c r="BP172" s="265">
        <f>+GAMS!BP83</f>
        <v>284.06011064069997</v>
      </c>
      <c r="BQ172" s="265">
        <f>+GAMS!BQ83</f>
        <v>284.78689008340001</v>
      </c>
      <c r="BR172" s="265">
        <f>+GAMS!BR83</f>
        <v>285.47634196640001</v>
      </c>
      <c r="BS172" s="265">
        <f>+GAMS!BS83</f>
        <v>286.13122091539998</v>
      </c>
      <c r="BT172" s="265">
        <f>+GAMS!BT83</f>
        <v>286.75370398259997</v>
      </c>
      <c r="BU172" s="265">
        <f>+GAMS!BU83</f>
        <v>287.34561043740001</v>
      </c>
      <c r="BV172" s="265">
        <f>+GAMS!BV83</f>
        <v>287.9085301495</v>
      </c>
      <c r="BW172" s="265">
        <f>+GAMS!BW83</f>
        <v>288.44389874839999</v>
      </c>
      <c r="BX172" s="265">
        <f>+GAMS!BX83</f>
        <v>288.9530418324</v>
      </c>
      <c r="BY172" s="265">
        <f>+GAMS!BY83</f>
        <v>289.43720120210003</v>
      </c>
      <c r="BZ172" s="265">
        <f>+GAMS!BZ83</f>
        <v>289.8975506626</v>
      </c>
      <c r="CA172" s="265">
        <f>+GAMS!CA83</f>
        <v>290.33520577749999</v>
      </c>
      <c r="CB172" s="265">
        <f>+GAMS!CB83</f>
        <v>290.75123011689999</v>
      </c>
      <c r="CC172" s="265">
        <f>+GAMS!CC83</f>
        <v>291.1466394702</v>
      </c>
      <c r="CD172" s="265">
        <f>+GAMS!CD83</f>
        <v>291.5224048764</v>
      </c>
    </row>
    <row r="173" spans="1:82" s="265" customFormat="1" ht="21.6" customHeight="1" x14ac:dyDescent="0.25">
      <c r="A173" s="311" t="str">
        <f>+GAMS!A84</f>
        <v>Atmospheric concentrations GtC</v>
      </c>
      <c r="B173" s="265">
        <f>+GAMS!B84</f>
        <v>886.51280139999994</v>
      </c>
      <c r="C173" s="265">
        <f>+GAMS!C84</f>
        <v>915.66132546150004</v>
      </c>
      <c r="D173" s="265">
        <f>+GAMS!D84</f>
        <v>939.64317700039999</v>
      </c>
      <c r="E173" s="265">
        <f>+GAMS!E84</f>
        <v>959.56683324749997</v>
      </c>
      <c r="F173" s="265">
        <f>+GAMS!F84</f>
        <v>978.72478693109997</v>
      </c>
      <c r="G173" s="265">
        <f>+GAMS!G84</f>
        <v>996.21722028030001</v>
      </c>
      <c r="H173" s="265">
        <f>+GAMS!H84</f>
        <v>1011.0862859647</v>
      </c>
      <c r="I173" s="265">
        <f>+GAMS!I84</f>
        <v>1023.5291001826999</v>
      </c>
      <c r="J173" s="265">
        <f>+GAMS!J84</f>
        <v>1032.5531695916</v>
      </c>
      <c r="K173" s="265">
        <f>+GAMS!K84</f>
        <v>1037.1110477363</v>
      </c>
      <c r="L173" s="265">
        <f>+GAMS!L84</f>
        <v>1036.3278335477</v>
      </c>
      <c r="M173" s="265">
        <f>+GAMS!M84</f>
        <v>1031.3323286130001</v>
      </c>
      <c r="N173" s="265">
        <f>+GAMS!N84</f>
        <v>1027.8639143257999</v>
      </c>
      <c r="O173" s="265">
        <f>+GAMS!O84</f>
        <v>1024.1807854430001</v>
      </c>
      <c r="P173" s="265">
        <f>+GAMS!P84</f>
        <v>1020.1413502264</v>
      </c>
      <c r="Q173" s="265">
        <f>+GAMS!Q84</f>
        <v>1015.811419561</v>
      </c>
      <c r="R173" s="265">
        <f>+GAMS!R84</f>
        <v>1011.2151357693</v>
      </c>
      <c r="S173" s="265">
        <f>+GAMS!S84</f>
        <v>1009.9312594788</v>
      </c>
      <c r="T173" s="265">
        <f>+GAMS!T84</f>
        <v>1007.6717291524</v>
      </c>
      <c r="U173" s="265">
        <f>+GAMS!U84</f>
        <v>1005.3962991579</v>
      </c>
      <c r="V173" s="265">
        <f>+GAMS!V84</f>
        <v>1002.9806142303</v>
      </c>
      <c r="W173" s="265">
        <f>+GAMS!W84</f>
        <v>1000.4793118687001</v>
      </c>
      <c r="X173" s="265">
        <f>+GAMS!X84</f>
        <v>997.9067024661</v>
      </c>
      <c r="Y173" s="265">
        <f>+GAMS!Y84</f>
        <v>988.23634328289995</v>
      </c>
      <c r="Z173" s="265">
        <f>+GAMS!Z84</f>
        <v>971.49282706769998</v>
      </c>
      <c r="AA173" s="265">
        <f>+GAMS!AA84</f>
        <v>951.61888813869996</v>
      </c>
      <c r="AB173" s="265">
        <f>+GAMS!AB84</f>
        <v>932.65204099990001</v>
      </c>
      <c r="AC173" s="265">
        <f>+GAMS!AC84</f>
        <v>913.88533528940002</v>
      </c>
      <c r="AD173" s="265">
        <f>+GAMS!AD84</f>
        <v>895.011611614</v>
      </c>
      <c r="AE173" s="265">
        <f>+GAMS!AE84</f>
        <v>875.90421501369997</v>
      </c>
      <c r="AF173" s="265">
        <f>+GAMS!AF84</f>
        <v>856.49904546890002</v>
      </c>
      <c r="AG173" s="265">
        <f>+GAMS!AG84</f>
        <v>836.75958059469997</v>
      </c>
      <c r="AH173" s="265">
        <f>+GAMS!AH84</f>
        <v>816.6638324841</v>
      </c>
      <c r="AI173" s="265">
        <f>+GAMS!AI84</f>
        <v>796.19993915479995</v>
      </c>
      <c r="AJ173" s="265">
        <f>+GAMS!AJ84</f>
        <v>775.36521036880004</v>
      </c>
      <c r="AK173" s="265">
        <f>+GAMS!AK84</f>
        <v>754.16673441329999</v>
      </c>
      <c r="AL173" s="265">
        <f>+GAMS!AL84</f>
        <v>732.62302614580005</v>
      </c>
      <c r="AM173" s="265">
        <f>+GAMS!AM84</f>
        <v>728.77205988349999</v>
      </c>
      <c r="AN173" s="265">
        <f>+GAMS!AN84</f>
        <v>721.3943981978</v>
      </c>
      <c r="AO173" s="265">
        <f>+GAMS!AO84</f>
        <v>712.59829224019995</v>
      </c>
      <c r="AP173" s="265">
        <f>+GAMS!AP84</f>
        <v>702.87394863359998</v>
      </c>
      <c r="AQ173" s="265">
        <f>+GAMS!AQ84</f>
        <v>692.37427181550004</v>
      </c>
      <c r="AR173" s="265">
        <f>+GAMS!AR84</f>
        <v>681.18248850379996</v>
      </c>
      <c r="AS173" s="265">
        <f>+GAMS!AS84</f>
        <v>669.36546700400004</v>
      </c>
      <c r="AT173" s="265">
        <f>+GAMS!AT84</f>
        <v>656.98448225770005</v>
      </c>
      <c r="AU173" s="265">
        <f>+GAMS!AU84</f>
        <v>644.09792249520001</v>
      </c>
      <c r="AV173" s="265">
        <f>+GAMS!AV84</f>
        <v>630.76243978759999</v>
      </c>
      <c r="AW173" s="265">
        <f>+GAMS!AW84</f>
        <v>617.03369613799998</v>
      </c>
      <c r="AX173" s="265">
        <f>+GAMS!AX84</f>
        <v>602.96691283090001</v>
      </c>
      <c r="AY173" s="265">
        <f>+GAMS!AY84</f>
        <v>588.61730018230003</v>
      </c>
      <c r="AZ173" s="265">
        <f>+GAMS!AZ84</f>
        <v>574.04047026420005</v>
      </c>
      <c r="BA173" s="265">
        <f>+GAMS!BA84</f>
        <v>565.45416030130002</v>
      </c>
      <c r="BB173" s="265">
        <f>+GAMS!BB84</f>
        <v>572.60626528080002</v>
      </c>
      <c r="BC173" s="265">
        <f>+GAMS!BC84</f>
        <v>574.16221645149994</v>
      </c>
      <c r="BD173" s="265">
        <f>+GAMS!BD84</f>
        <v>575.74836069390005</v>
      </c>
      <c r="BE173" s="265">
        <f>+GAMS!BE84</f>
        <v>587.42215424380004</v>
      </c>
      <c r="BF173" s="265">
        <f>+GAMS!BF84</f>
        <v>575.48873196770001</v>
      </c>
      <c r="BG173" s="265">
        <f>+GAMS!BG84</f>
        <v>582.67653851550006</v>
      </c>
      <c r="BH173" s="265">
        <f>+GAMS!BH84</f>
        <v>587.00938255870005</v>
      </c>
      <c r="BI173" s="265">
        <f>+GAMS!BI84</f>
        <v>590.40546629769995</v>
      </c>
      <c r="BJ173" s="265">
        <f>+GAMS!BJ84</f>
        <v>593.22050280500002</v>
      </c>
      <c r="BK173" s="265">
        <f>+GAMS!BK84</f>
        <v>595.65722706019994</v>
      </c>
      <c r="BL173" s="265">
        <f>+GAMS!BL84</f>
        <v>597.83592284719998</v>
      </c>
      <c r="BM173" s="265">
        <f>+GAMS!BM84</f>
        <v>599.82848774939998</v>
      </c>
      <c r="BN173" s="265">
        <f>+GAMS!BN84</f>
        <v>601.67842704429995</v>
      </c>
      <c r="BO173" s="265">
        <f>+GAMS!BO84</f>
        <v>603.41258807209999</v>
      </c>
      <c r="BP173" s="265">
        <f>+GAMS!BP84</f>
        <v>605.04803566479995</v>
      </c>
      <c r="BQ173" s="265">
        <f>+GAMS!BQ84</f>
        <v>606.59607587769995</v>
      </c>
      <c r="BR173" s="265">
        <f>+GAMS!BR84</f>
        <v>608.06460838830003</v>
      </c>
      <c r="BS173" s="265">
        <f>+GAMS!BS84</f>
        <v>609.45950054989999</v>
      </c>
      <c r="BT173" s="265">
        <f>+GAMS!BT84</f>
        <v>610.78538948300002</v>
      </c>
      <c r="BU173" s="265">
        <f>+GAMS!BU84</f>
        <v>612.04615023170004</v>
      </c>
      <c r="BV173" s="265">
        <f>+GAMS!BV84</f>
        <v>613.2451692185</v>
      </c>
      <c r="BW173" s="265">
        <f>+GAMS!BW84</f>
        <v>614.38550433399996</v>
      </c>
      <c r="BX173" s="265">
        <f>+GAMS!BX84</f>
        <v>615.46997910289997</v>
      </c>
      <c r="BY173" s="265">
        <f>+GAMS!BY84</f>
        <v>616.5012385604</v>
      </c>
      <c r="BZ173" s="265">
        <f>+GAMS!BZ84</f>
        <v>617.4817829113</v>
      </c>
      <c r="CA173" s="265">
        <f>+GAMS!CA84</f>
        <v>618.41398830610001</v>
      </c>
      <c r="CB173" s="265">
        <f>+GAMS!CB84</f>
        <v>619.30012014900001</v>
      </c>
      <c r="CC173" s="265">
        <f>+GAMS!CC84</f>
        <v>620.14234207159996</v>
      </c>
      <c r="CD173" s="265">
        <f>+GAMS!CD84</f>
        <v>620.94272238680003</v>
      </c>
    </row>
    <row r="174" spans="1:82" s="265" customFormat="1" ht="21.6" customHeight="1" x14ac:dyDescent="0.25">
      <c r="A174" s="311" t="str">
        <f>+GAMS!A85</f>
        <v xml:space="preserve">Atmospheric temperaturer (deg c above preind) </v>
      </c>
      <c r="B174" s="265">
        <f>+GAMS!B85</f>
        <v>1.24715</v>
      </c>
      <c r="C174" s="265">
        <f>+GAMS!C85</f>
        <v>1.4247314218</v>
      </c>
      <c r="D174" s="265">
        <f>+GAMS!D85</f>
        <v>1.5460499238000001</v>
      </c>
      <c r="E174" s="265">
        <f>+GAMS!E85</f>
        <v>1.6385050350999999</v>
      </c>
      <c r="F174" s="265">
        <f>+GAMS!F85</f>
        <v>1.7174675702</v>
      </c>
      <c r="G174" s="265">
        <f>+GAMS!G85</f>
        <v>1.7881684034000001</v>
      </c>
      <c r="H174" s="265">
        <f>+GAMS!H85</f>
        <v>1.8503803447</v>
      </c>
      <c r="I174" s="265">
        <f>+GAMS!I85</f>
        <v>1.9041746983000001</v>
      </c>
      <c r="J174" s="265">
        <f>+GAMS!J85</f>
        <v>1.9482000048000001</v>
      </c>
      <c r="K174" s="265">
        <f>+GAMS!K85</f>
        <v>1.9799921540000001</v>
      </c>
      <c r="L174" s="265">
        <f>+GAMS!L85</f>
        <v>1.9969692868</v>
      </c>
      <c r="M174" s="265">
        <f>+GAMS!M85</f>
        <v>2</v>
      </c>
      <c r="N174" s="265">
        <f>+GAMS!N85</f>
        <v>2</v>
      </c>
      <c r="O174" s="265">
        <f>+GAMS!O85</f>
        <v>2</v>
      </c>
      <c r="P174" s="265">
        <f>+GAMS!P85</f>
        <v>2</v>
      </c>
      <c r="Q174" s="265">
        <f>+GAMS!Q85</f>
        <v>2</v>
      </c>
      <c r="R174" s="265">
        <f>+GAMS!R85</f>
        <v>2</v>
      </c>
      <c r="S174" s="265">
        <f>+GAMS!S85</f>
        <v>2</v>
      </c>
      <c r="T174" s="265">
        <f>+GAMS!T85</f>
        <v>2</v>
      </c>
      <c r="U174" s="265">
        <f>+GAMS!U85</f>
        <v>2</v>
      </c>
      <c r="V174" s="265">
        <f>+GAMS!V85</f>
        <v>2</v>
      </c>
      <c r="W174" s="265">
        <f>+GAMS!W85</f>
        <v>2</v>
      </c>
      <c r="X174" s="265">
        <f>+GAMS!X85</f>
        <v>2</v>
      </c>
      <c r="Y174" s="265">
        <f>+GAMS!Y85</f>
        <v>1.9871957546000001</v>
      </c>
      <c r="Z174" s="265">
        <f>+GAMS!Z85</f>
        <v>1.9553826261</v>
      </c>
      <c r="AA174" s="265">
        <f>+GAMS!AA85</f>
        <v>1.9094971023</v>
      </c>
      <c r="AB174" s="265">
        <f>+GAMS!AB85</f>
        <v>1.8595061375999999</v>
      </c>
      <c r="AC174" s="265">
        <f>+GAMS!AC85</f>
        <v>1.8081235203999999</v>
      </c>
      <c r="AD174" s="265">
        <f>+GAMS!AD85</f>
        <v>1.7554144569000001</v>
      </c>
      <c r="AE174" s="265">
        <f>+GAMS!AE85</f>
        <v>1.7009933916</v>
      </c>
      <c r="AF174" s="265">
        <f>+GAMS!AF85</f>
        <v>1.6444566236</v>
      </c>
      <c r="AG174" s="265">
        <f>+GAMS!AG85</f>
        <v>1.5854449368000001</v>
      </c>
      <c r="AH174" s="265">
        <f>+GAMS!AH85</f>
        <v>1.5236367603000001</v>
      </c>
      <c r="AI174" s="265">
        <f>+GAMS!AI85</f>
        <v>1.4587369427000001</v>
      </c>
      <c r="AJ174" s="265">
        <f>+GAMS!AJ85</f>
        <v>1.3904711907</v>
      </c>
      <c r="AK174" s="265">
        <f>+GAMS!AK85</f>
        <v>1.3185859591</v>
      </c>
      <c r="AL174" s="265">
        <f>+GAMS!AL85</f>
        <v>1.2428532324999999</v>
      </c>
      <c r="AM174" s="265">
        <f>+GAMS!AM85</f>
        <v>1.2081844495</v>
      </c>
      <c r="AN174" s="265">
        <f>+GAMS!AN85</f>
        <v>1.1791030496999999</v>
      </c>
      <c r="AO174" s="265">
        <f>+GAMS!AO85</f>
        <v>1.1474976736</v>
      </c>
      <c r="AP174" s="265">
        <f>+GAMS!AP85</f>
        <v>1.1120842251</v>
      </c>
      <c r="AQ174" s="265">
        <f>+GAMS!AQ85</f>
        <v>1.0727632696</v>
      </c>
      <c r="AR174" s="265">
        <f>+GAMS!AR85</f>
        <v>1.0296107571999999</v>
      </c>
      <c r="AS174" s="265">
        <f>+GAMS!AS85</f>
        <v>0.98271226919999999</v>
      </c>
      <c r="AT174" s="265">
        <f>+GAMS!AT85</f>
        <v>0.93214148630000004</v>
      </c>
      <c r="AU174" s="265">
        <f>+GAMS!AU85</f>
        <v>0.87796129779999998</v>
      </c>
      <c r="AV174" s="265">
        <f>+GAMS!AV85</f>
        <v>0.82022783929999998</v>
      </c>
      <c r="AW174" s="265">
        <f>+GAMS!AW85</f>
        <v>0.75899455510000002</v>
      </c>
      <c r="AX174" s="265">
        <f>+GAMS!AX85</f>
        <v>0.69431596709999999</v>
      </c>
      <c r="AY174" s="265">
        <f>+GAMS!AY85</f>
        <v>0.62625127589999996</v>
      </c>
      <c r="AZ174" s="265">
        <f>+GAMS!AZ85</f>
        <v>0.55486815550000002</v>
      </c>
      <c r="BA174" s="265">
        <f>+GAMS!BA85</f>
        <v>0.5</v>
      </c>
      <c r="BB174" s="265">
        <f>+GAMS!BB85</f>
        <v>0.5</v>
      </c>
      <c r="BC174" s="265">
        <f>+GAMS!BC85</f>
        <v>0.5</v>
      </c>
      <c r="BD174" s="265">
        <f>+GAMS!BD85</f>
        <v>0.5</v>
      </c>
      <c r="BE174" s="265">
        <f>+GAMS!BE85</f>
        <v>0.53136766430000004</v>
      </c>
      <c r="BF174" s="265">
        <f>+GAMS!BF85</f>
        <v>0.5</v>
      </c>
      <c r="BG174" s="265">
        <f>+GAMS!BG85</f>
        <v>0.50765552319999996</v>
      </c>
      <c r="BH174" s="265">
        <f>+GAMS!BH85</f>
        <v>0.51914501589999995</v>
      </c>
      <c r="BI174" s="265">
        <f>+GAMS!BI85</f>
        <v>0.52893660070000004</v>
      </c>
      <c r="BJ174" s="265">
        <f>+GAMS!BJ85</f>
        <v>0.53651680940000002</v>
      </c>
      <c r="BK174" s="265">
        <f>+GAMS!BK85</f>
        <v>0.54236311309999996</v>
      </c>
      <c r="BL174" s="265">
        <f>+GAMS!BL85</f>
        <v>0.54698799330000003</v>
      </c>
      <c r="BM174" s="265">
        <f>+GAMS!BM85</f>
        <v>0.55076539970000005</v>
      </c>
      <c r="BN174" s="265">
        <f>+GAMS!BN85</f>
        <v>0.55394150959999999</v>
      </c>
      <c r="BO174" s="265">
        <f>+GAMS!BO85</f>
        <v>0.55667371509999997</v>
      </c>
      <c r="BP174" s="265">
        <f>+GAMS!BP85</f>
        <v>0.55906295009999996</v>
      </c>
      <c r="BQ174" s="265">
        <f>+GAMS!BQ85</f>
        <v>0.5611753854</v>
      </c>
      <c r="BR174" s="265">
        <f>+GAMS!BR85</f>
        <v>0.56305595580000001</v>
      </c>
      <c r="BS174" s="265">
        <f>+GAMS!BS85</f>
        <v>0.56473654449999999</v>
      </c>
      <c r="BT174" s="265">
        <f>+GAMS!BT85</f>
        <v>0.56624088149999996</v>
      </c>
      <c r="BU174" s="265">
        <f>+GAMS!BU85</f>
        <v>0.5675874716</v>
      </c>
      <c r="BV174" s="265">
        <f>+GAMS!BV85</f>
        <v>0.56879135520000002</v>
      </c>
      <c r="BW174" s="265">
        <f>+GAMS!BW85</f>
        <v>0.56986517979999995</v>
      </c>
      <c r="BX174" s="265">
        <f>+GAMS!BX85</f>
        <v>0.57081986370000004</v>
      </c>
      <c r="BY174" s="265">
        <f>+GAMS!BY85</f>
        <v>0.5716650177</v>
      </c>
      <c r="BZ174" s="265">
        <f>+GAMS!BZ85</f>
        <v>0.57240922279999995</v>
      </c>
      <c r="CA174" s="265">
        <f>+GAMS!CA85</f>
        <v>0.57306021829999998</v>
      </c>
      <c r="CB174" s="265">
        <f>+GAMS!CB85</f>
        <v>0.57362503639999995</v>
      </c>
      <c r="CC174" s="265">
        <f>+GAMS!CC85</f>
        <v>0.57411010220000003</v>
      </c>
      <c r="CD174" s="265">
        <f>+GAMS!CD85</f>
        <v>0.57452131039999998</v>
      </c>
    </row>
    <row r="175" spans="1:82" s="265" customFormat="1" ht="21.6" customHeight="1" x14ac:dyDescent="0.25">
      <c r="A175" s="311" t="str">
        <f>+GAMS!A86</f>
        <v>Total forcings w/m2</v>
      </c>
      <c r="B175" s="265">
        <f>+GAMS!B86</f>
        <v>2.7918384643</v>
      </c>
      <c r="C175" s="265">
        <f>+GAMS!C86</f>
        <v>3.0135594809000001</v>
      </c>
      <c r="D175" s="265">
        <f>+GAMS!D86</f>
        <v>3.1941098941999999</v>
      </c>
      <c r="E175" s="265">
        <f>+GAMS!E86</f>
        <v>3.3338214921999998</v>
      </c>
      <c r="F175" s="265">
        <f>+GAMS!F86</f>
        <v>3.4564499150999999</v>
      </c>
      <c r="G175" s="265">
        <f>+GAMS!G86</f>
        <v>3.5645711744000002</v>
      </c>
      <c r="H175" s="265">
        <f>+GAMS!H86</f>
        <v>3.6528879728999999</v>
      </c>
      <c r="I175" s="265">
        <f>+GAMS!I86</f>
        <v>3.7221389853</v>
      </c>
      <c r="J175" s="265">
        <f>+GAMS!J86</f>
        <v>3.7682966416000001</v>
      </c>
      <c r="K175" s="265">
        <f>+GAMS!K86</f>
        <v>3.7851971164</v>
      </c>
      <c r="L175" s="265">
        <f>+GAMS!L86</f>
        <v>3.7674137677999999</v>
      </c>
      <c r="M175" s="265">
        <f>+GAMS!M86</f>
        <v>3.7205498171000002</v>
      </c>
      <c r="N175" s="265">
        <f>+GAMS!N86</f>
        <v>3.6785352248000001</v>
      </c>
      <c r="O175" s="265">
        <f>+GAMS!O86</f>
        <v>3.6407487948999999</v>
      </c>
      <c r="P175" s="265">
        <f>+GAMS!P86</f>
        <v>3.6043084272999999</v>
      </c>
      <c r="Q175" s="265">
        <f>+GAMS!Q86</f>
        <v>3.5691661713</v>
      </c>
      <c r="R175" s="265">
        <f>+GAMS!R86</f>
        <v>3.5352757845</v>
      </c>
      <c r="S175" s="265">
        <f>+GAMS!S86</f>
        <v>3.5025926716</v>
      </c>
      <c r="T175" s="265">
        <f>+GAMS!T86</f>
        <v>3.471073826</v>
      </c>
      <c r="U175" s="265">
        <f>+GAMS!U86</f>
        <v>3.4406777733</v>
      </c>
      <c r="V175" s="265">
        <f>+GAMS!V86</f>
        <v>3.4113645160999999</v>
      </c>
      <c r="W175" s="265">
        <f>+GAMS!W86</f>
        <v>3.3830954821999999</v>
      </c>
      <c r="X175" s="265">
        <f>+GAMS!X86</f>
        <v>3.3558334734000002</v>
      </c>
      <c r="Y175" s="265">
        <f>+GAMS!Y86</f>
        <v>3.2892764994000001</v>
      </c>
      <c r="Z175" s="265">
        <f>+GAMS!Z86</f>
        <v>3.1762553608999999</v>
      </c>
      <c r="AA175" s="265">
        <f>+GAMS!AA86</f>
        <v>3.0386549621999999</v>
      </c>
      <c r="AB175" s="265">
        <f>+GAMS!AB86</f>
        <v>2.9035891987000002</v>
      </c>
      <c r="AC175" s="265">
        <f>+GAMS!AC86</f>
        <v>2.7703276505000001</v>
      </c>
      <c r="AD175" s="265">
        <f>+GAMS!AD86</f>
        <v>2.6365003683000001</v>
      </c>
      <c r="AE175" s="265">
        <f>+GAMS!AE86</f>
        <v>2.5007944137</v>
      </c>
      <c r="AF175" s="265">
        <f>+GAMS!AF86</f>
        <v>2.3622748370000002</v>
      </c>
      <c r="AG175" s="265">
        <f>+GAMS!AG86</f>
        <v>2.2201774167999999</v>
      </c>
      <c r="AH175" s="265">
        <f>+GAMS!AH86</f>
        <v>2.0738266992000001</v>
      </c>
      <c r="AI175" s="265">
        <f>+GAMS!AI86</f>
        <v>1.9226054517</v>
      </c>
      <c r="AJ175" s="265">
        <f>+GAMS!AJ86</f>
        <v>1.7659464508</v>
      </c>
      <c r="AK175" s="265">
        <f>+GAMS!AK86</f>
        <v>1.6033363375</v>
      </c>
      <c r="AL175" s="265">
        <f>+GAMS!AL86</f>
        <v>1.4343298040000001</v>
      </c>
      <c r="AM175" s="265">
        <f>+GAMS!AM86</f>
        <v>1.4004159437999999</v>
      </c>
      <c r="AN175" s="265">
        <f>+GAMS!AN86</f>
        <v>1.3466550435</v>
      </c>
      <c r="AO175" s="265">
        <f>+GAMS!AO86</f>
        <v>1.2804802989999999</v>
      </c>
      <c r="AP175" s="265">
        <f>+GAMS!AP86</f>
        <v>1.2054885826999999</v>
      </c>
      <c r="AQ175" s="265">
        <f>+GAMS!AQ86</f>
        <v>1.1226610375999999</v>
      </c>
      <c r="AR175" s="265">
        <f>+GAMS!AR86</f>
        <v>1.0324230659</v>
      </c>
      <c r="AS175" s="265">
        <f>+GAMS!AS86</f>
        <v>0.93506067510000002</v>
      </c>
      <c r="AT175" s="265">
        <f>+GAMS!AT86</f>
        <v>0.83080757049999998</v>
      </c>
      <c r="AU175" s="265">
        <f>+GAMS!AU86</f>
        <v>0.71986935659999995</v>
      </c>
      <c r="AV175" s="265">
        <f>+GAMS!AV86</f>
        <v>0.60243573350000001</v>
      </c>
      <c r="AW175" s="265">
        <f>+GAMS!AW86</f>
        <v>0.47868988420000003</v>
      </c>
      <c r="AX175" s="265">
        <f>+GAMS!AX86</f>
        <v>0.34881677350000001</v>
      </c>
      <c r="AY175" s="265">
        <f>+GAMS!AY86</f>
        <v>0.21301106040000001</v>
      </c>
      <c r="AZ175" s="265">
        <f>+GAMS!AZ86</f>
        <v>7.1485660100000001E-2</v>
      </c>
      <c r="BA175" s="265">
        <f>+GAMS!BA86</f>
        <v>-1.3400382000000001E-2</v>
      </c>
      <c r="BB175" s="265">
        <f>+GAMS!BB86</f>
        <v>5.9841235200000002E-2</v>
      </c>
      <c r="BC175" s="265">
        <f>+GAMS!BC86</f>
        <v>8.1022934500000005E-2</v>
      </c>
      <c r="BD175" s="265">
        <f>+GAMS!BD86</f>
        <v>0.10145008010000001</v>
      </c>
      <c r="BE175" s="265">
        <f>+GAMS!BE86</f>
        <v>0.21979293120000001</v>
      </c>
      <c r="BF175" s="265">
        <f>+GAMS!BF86</f>
        <v>0.10982525210000001</v>
      </c>
      <c r="BG175" s="265">
        <f>+GAMS!BG86</f>
        <v>0.18157169200000001</v>
      </c>
      <c r="BH175" s="265">
        <f>+GAMS!BH86</f>
        <v>0.2280058361</v>
      </c>
      <c r="BI175" s="265">
        <f>+GAMS!BI86</f>
        <v>0.26452665930000002</v>
      </c>
      <c r="BJ175" s="265">
        <f>+GAMS!BJ86</f>
        <v>0.29477910419999998</v>
      </c>
      <c r="BK175" s="265">
        <f>+GAMS!BK86</f>
        <v>0.32084765710000002</v>
      </c>
      <c r="BL175" s="265">
        <f>+GAMS!BL86</f>
        <v>0.34398180890000002</v>
      </c>
      <c r="BM175" s="265">
        <f>+GAMS!BM86</f>
        <v>0.36494323629999997</v>
      </c>
      <c r="BN175" s="265">
        <f>+GAMS!BN86</f>
        <v>0.38420695939999999</v>
      </c>
      <c r="BO175" s="265">
        <f>+GAMS!BO86</f>
        <v>0.40207850630000003</v>
      </c>
      <c r="BP175" s="265">
        <f>+GAMS!BP86</f>
        <v>0.41876233140000002</v>
      </c>
      <c r="BQ175" s="265">
        <f>+GAMS!BQ86</f>
        <v>0.43440187559999999</v>
      </c>
      <c r="BR175" s="265">
        <f>+GAMS!BR86</f>
        <v>0.4491031036</v>
      </c>
      <c r="BS175" s="265">
        <f>+GAMS!BS86</f>
        <v>0.46294839650000003</v>
      </c>
      <c r="BT175" s="265">
        <f>+GAMS!BT86</f>
        <v>0.47600481</v>
      </c>
      <c r="BU175" s="265">
        <f>+GAMS!BU86</f>
        <v>0.48832903449999998</v>
      </c>
      <c r="BV175" s="265">
        <f>+GAMS!BV86</f>
        <v>0.49997041790000002</v>
      </c>
      <c r="BW175" s="265">
        <f>+GAMS!BW86</f>
        <v>0.51097284840000001</v>
      </c>
      <c r="BX175" s="265">
        <f>+GAMS!BX86</f>
        <v>0.52137595960000005</v>
      </c>
      <c r="BY175" s="265">
        <f>+GAMS!BY86</f>
        <v>0.53121592989999999</v>
      </c>
      <c r="BZ175" s="265">
        <f>+GAMS!BZ86</f>
        <v>0.54052603529999999</v>
      </c>
      <c r="CA175" s="265">
        <f>+GAMS!CA86</f>
        <v>0.54933704880000001</v>
      </c>
      <c r="CB175" s="265">
        <f>+GAMS!CB86</f>
        <v>0.55767754309999995</v>
      </c>
      <c r="CC175" s="265">
        <f>+GAMS!CC86</f>
        <v>0.56557412829999998</v>
      </c>
      <c r="CD175" s="265">
        <f>+GAMS!CD86</f>
        <v>0.57305164580000001</v>
      </c>
    </row>
    <row r="176" spans="1:82" s="265" customFormat="1" ht="21.6" customHeight="1" x14ac:dyDescent="0.25">
      <c r="A176" s="311" t="str">
        <f>+GAMS!A87</f>
        <v>Forcings, exogenous w/m2</v>
      </c>
      <c r="B176" s="265">
        <f>+GAMS!B87</f>
        <v>-5.3999999999999999E-2</v>
      </c>
      <c r="C176" s="265">
        <f>+GAMS!C87</f>
        <v>-3.4062500000000002E-2</v>
      </c>
      <c r="D176" s="265">
        <f>+GAMS!D87</f>
        <v>-1.4125E-2</v>
      </c>
      <c r="E176" s="265">
        <f>+GAMS!E87</f>
        <v>5.8125E-3</v>
      </c>
      <c r="F176" s="265">
        <f>+GAMS!F87</f>
        <v>2.5749999999999999E-2</v>
      </c>
      <c r="G176" s="265">
        <f>+GAMS!G87</f>
        <v>4.5687499999999999E-2</v>
      </c>
      <c r="H176" s="265">
        <f>+GAMS!H87</f>
        <v>6.5625000000000003E-2</v>
      </c>
      <c r="I176" s="265">
        <f>+GAMS!I87</f>
        <v>8.55625E-2</v>
      </c>
      <c r="J176" s="265">
        <f>+GAMS!J87</f>
        <v>0.1055</v>
      </c>
      <c r="K176" s="265">
        <f>+GAMS!K87</f>
        <v>0.12543750000000001</v>
      </c>
      <c r="L176" s="265">
        <f>+GAMS!L87</f>
        <v>0.145375</v>
      </c>
      <c r="M176" s="265">
        <f>+GAMS!M87</f>
        <v>0.1653125</v>
      </c>
      <c r="N176" s="265">
        <f>+GAMS!N87</f>
        <v>0.18525</v>
      </c>
      <c r="O176" s="265">
        <f>+GAMS!O87</f>
        <v>0.20518749999999999</v>
      </c>
      <c r="P176" s="265">
        <f>+GAMS!P87</f>
        <v>0.22512499999999999</v>
      </c>
      <c r="Q176" s="265">
        <f>+GAMS!Q87</f>
        <v>0.24506249999999999</v>
      </c>
      <c r="R176" s="265">
        <f>+GAMS!R87</f>
        <v>0.26500000000000001</v>
      </c>
      <c r="S176" s="265">
        <f>+GAMS!S87</f>
        <v>0.26500000000000001</v>
      </c>
      <c r="T176" s="265">
        <f>+GAMS!T87</f>
        <v>0.26500000000000001</v>
      </c>
      <c r="U176" s="265">
        <f>+GAMS!U87</f>
        <v>0.26500000000000001</v>
      </c>
      <c r="V176" s="265">
        <f>+GAMS!V87</f>
        <v>0.26500000000000001</v>
      </c>
      <c r="W176" s="265">
        <f>+GAMS!W87</f>
        <v>0.26500000000000001</v>
      </c>
      <c r="X176" s="265">
        <f>+GAMS!X87</f>
        <v>0.26500000000000001</v>
      </c>
      <c r="Y176" s="265">
        <f>+GAMS!Y87</f>
        <v>0.26500000000000001</v>
      </c>
      <c r="Z176" s="265">
        <f>+GAMS!Z87</f>
        <v>0.26500000000000001</v>
      </c>
      <c r="AA176" s="265">
        <f>+GAMS!AA87</f>
        <v>0.26500000000000001</v>
      </c>
      <c r="AB176" s="265">
        <f>+GAMS!AB87</f>
        <v>0.26500000000000001</v>
      </c>
      <c r="AC176" s="265">
        <f>+GAMS!AC87</f>
        <v>0.26500000000000001</v>
      </c>
      <c r="AD176" s="265">
        <f>+GAMS!AD87</f>
        <v>0.26500000000000001</v>
      </c>
      <c r="AE176" s="265">
        <f>+GAMS!AE87</f>
        <v>0.26500000000000001</v>
      </c>
      <c r="AF176" s="265">
        <f>+GAMS!AF87</f>
        <v>0.26500000000000001</v>
      </c>
      <c r="AG176" s="265">
        <f>+GAMS!AG87</f>
        <v>0.26500000000000001</v>
      </c>
      <c r="AH176" s="265">
        <f>+GAMS!AH87</f>
        <v>0.26500000000000001</v>
      </c>
      <c r="AI176" s="265">
        <f>+GAMS!AI87</f>
        <v>0.26500000000000001</v>
      </c>
      <c r="AJ176" s="265">
        <f>+GAMS!AJ87</f>
        <v>0.26500000000000001</v>
      </c>
      <c r="AK176" s="265">
        <f>+GAMS!AK87</f>
        <v>0.26500000000000001</v>
      </c>
      <c r="AL176" s="265">
        <f>+GAMS!AL87</f>
        <v>0.26500000000000001</v>
      </c>
      <c r="AM176" s="265">
        <f>+GAMS!AM87</f>
        <v>0.26500000000000001</v>
      </c>
      <c r="AN176" s="265">
        <f>+GAMS!AN87</f>
        <v>0.26500000000000001</v>
      </c>
      <c r="AO176" s="265">
        <f>+GAMS!AO87</f>
        <v>0.26500000000000001</v>
      </c>
      <c r="AP176" s="265">
        <f>+GAMS!AP87</f>
        <v>0.26500000000000001</v>
      </c>
      <c r="AQ176" s="265">
        <f>+GAMS!AQ87</f>
        <v>0.26500000000000001</v>
      </c>
      <c r="AR176" s="265">
        <f>+GAMS!AR87</f>
        <v>0.26500000000000001</v>
      </c>
      <c r="AS176" s="265">
        <f>+GAMS!AS87</f>
        <v>0.26500000000000001</v>
      </c>
      <c r="AT176" s="265">
        <f>+GAMS!AT87</f>
        <v>0.26500000000000001</v>
      </c>
      <c r="AU176" s="265">
        <f>+GAMS!AU87</f>
        <v>0.26500000000000001</v>
      </c>
      <c r="AV176" s="265">
        <f>+GAMS!AV87</f>
        <v>0.26500000000000001</v>
      </c>
      <c r="AW176" s="265">
        <f>+GAMS!AW87</f>
        <v>0.26500000000000001</v>
      </c>
      <c r="AX176" s="265">
        <f>+GAMS!AX87</f>
        <v>0.26500000000000001</v>
      </c>
      <c r="AY176" s="265">
        <f>+GAMS!AY87</f>
        <v>0.26500000000000001</v>
      </c>
      <c r="AZ176" s="265">
        <f>+GAMS!AZ87</f>
        <v>0.26500000000000001</v>
      </c>
      <c r="BA176" s="265">
        <f>+GAMS!BA87</f>
        <v>0.26500000000000001</v>
      </c>
      <c r="BB176" s="265">
        <f>+GAMS!BB87</f>
        <v>0.26500000000000001</v>
      </c>
      <c r="BC176" s="265">
        <f>+GAMS!BC87</f>
        <v>0.26500000000000001</v>
      </c>
      <c r="BD176" s="265">
        <f>+GAMS!BD87</f>
        <v>0.26500000000000001</v>
      </c>
      <c r="BE176" s="265">
        <f>+GAMS!BE87</f>
        <v>0.26500000000000001</v>
      </c>
      <c r="BF176" s="265">
        <f>+GAMS!BF87</f>
        <v>0.26500000000000001</v>
      </c>
      <c r="BG176" s="265">
        <f>+GAMS!BG87</f>
        <v>0.26500000000000001</v>
      </c>
      <c r="BH176" s="265">
        <f>+GAMS!BH87</f>
        <v>0.26500000000000001</v>
      </c>
      <c r="BI176" s="265">
        <f>+GAMS!BI87</f>
        <v>0.26500000000000001</v>
      </c>
      <c r="BJ176" s="265">
        <f>+GAMS!BJ87</f>
        <v>0.26500000000000001</v>
      </c>
      <c r="BK176" s="265">
        <f>+GAMS!BK87</f>
        <v>0.26500000000000001</v>
      </c>
      <c r="BL176" s="265">
        <f>+GAMS!BL87</f>
        <v>0.26500000000000001</v>
      </c>
      <c r="BM176" s="265">
        <f>+GAMS!BM87</f>
        <v>0.26500000000000001</v>
      </c>
      <c r="BN176" s="265">
        <f>+GAMS!BN87</f>
        <v>0.26500000000000001</v>
      </c>
      <c r="BO176" s="265">
        <f>+GAMS!BO87</f>
        <v>0.26500000000000001</v>
      </c>
      <c r="BP176" s="265">
        <f>+GAMS!BP87</f>
        <v>0.26500000000000001</v>
      </c>
      <c r="BQ176" s="265">
        <f>+GAMS!BQ87</f>
        <v>0.26500000000000001</v>
      </c>
      <c r="BR176" s="265">
        <f>+GAMS!BR87</f>
        <v>0.26500000000000001</v>
      </c>
      <c r="BS176" s="265">
        <f>+GAMS!BS87</f>
        <v>0.26500000000000001</v>
      </c>
      <c r="BT176" s="265">
        <f>+GAMS!BT87</f>
        <v>0.26500000000000001</v>
      </c>
      <c r="BU176" s="265">
        <f>+GAMS!BU87</f>
        <v>0.26500000000000001</v>
      </c>
      <c r="BV176" s="265">
        <f>+GAMS!BV87</f>
        <v>0.26500000000000001</v>
      </c>
      <c r="BW176" s="265">
        <f>+GAMS!BW87</f>
        <v>0.26500000000000001</v>
      </c>
      <c r="BX176" s="265">
        <f>+GAMS!BX87</f>
        <v>0.26500000000000001</v>
      </c>
      <c r="BY176" s="265">
        <f>+GAMS!BY87</f>
        <v>0.26500000000000001</v>
      </c>
      <c r="BZ176" s="265">
        <f>+GAMS!BZ87</f>
        <v>0.26500000000000001</v>
      </c>
      <c r="CA176" s="265">
        <f>+GAMS!CA87</f>
        <v>0.26500000000000001</v>
      </c>
      <c r="CB176" s="265">
        <f>+GAMS!CB87</f>
        <v>0.26500000000000001</v>
      </c>
      <c r="CC176" s="265">
        <f>+GAMS!CC87</f>
        <v>0.26500000000000001</v>
      </c>
      <c r="CD176" s="265">
        <f>+GAMS!CD87</f>
        <v>0.26500000000000001</v>
      </c>
    </row>
    <row r="177" spans="1:82" s="265" customFormat="1" ht="21.6" customHeight="1" x14ac:dyDescent="0.25">
      <c r="A177" s="311" t="str">
        <f>+GAMS!A88</f>
        <v>CO2 forcings w/m2</v>
      </c>
      <c r="B177" s="265">
        <f>+GAMS!B88</f>
        <v>2.3278384643000001</v>
      </c>
      <c r="C177" s="265">
        <f>+GAMS!C88</f>
        <v>2.5112618808999998</v>
      </c>
      <c r="D177" s="265">
        <f>+GAMS!D88</f>
        <v>2.6578466293999998</v>
      </c>
      <c r="E177" s="265">
        <f>+GAMS!E88</f>
        <v>2.7768088511000002</v>
      </c>
      <c r="F177" s="265">
        <f>+GAMS!F88</f>
        <v>2.8888922336</v>
      </c>
      <c r="G177" s="265">
        <f>+GAMS!G88</f>
        <v>2.9893316829000001</v>
      </c>
      <c r="H177" s="265">
        <f>+GAMS!H88</f>
        <v>3.0733309824999999</v>
      </c>
      <c r="I177" s="265">
        <f>+GAMS!I88</f>
        <v>3.1426797571999998</v>
      </c>
      <c r="J177" s="265">
        <f>+GAMS!J88</f>
        <v>3.1924490893000002</v>
      </c>
      <c r="K177" s="265">
        <f>+GAMS!K88</f>
        <v>3.2174215079000001</v>
      </c>
      <c r="L177" s="265">
        <f>+GAMS!L88</f>
        <v>3.2131381297999999</v>
      </c>
      <c r="M177" s="265">
        <f>+GAMS!M88</f>
        <v>3.1857414355999998</v>
      </c>
      <c r="N177" s="265">
        <f>+GAMS!N88</f>
        <v>3.1666415518000002</v>
      </c>
      <c r="O177" s="265">
        <f>+GAMS!O88</f>
        <v>3.1462885884</v>
      </c>
      <c r="P177" s="265">
        <f>+GAMS!P88</f>
        <v>3.1238823493000001</v>
      </c>
      <c r="Q177" s="265">
        <f>+GAMS!Q88</f>
        <v>3.0997660322999998</v>
      </c>
      <c r="R177" s="265">
        <f>+GAMS!R88</f>
        <v>3.0740534777000001</v>
      </c>
      <c r="S177" s="265">
        <f>+GAMS!S88</f>
        <v>3.0668503262</v>
      </c>
      <c r="T177" s="265">
        <f>+GAMS!T88</f>
        <v>3.0541510278000001</v>
      </c>
      <c r="U177" s="265">
        <f>+GAMS!U88</f>
        <v>3.0413335581999998</v>
      </c>
      <c r="V177" s="265">
        <f>+GAMS!V88</f>
        <v>3.0276942493000001</v>
      </c>
      <c r="W177" s="265">
        <f>+GAMS!W88</f>
        <v>3.0135368707999999</v>
      </c>
      <c r="X177" s="265">
        <f>+GAMS!X88</f>
        <v>2.9989389233999999</v>
      </c>
      <c r="Y177" s="265">
        <f>+GAMS!Y88</f>
        <v>2.9437270353999998</v>
      </c>
      <c r="Z177" s="265">
        <f>+GAMS!Z88</f>
        <v>2.8468416519000002</v>
      </c>
      <c r="AA177" s="265">
        <f>+GAMS!AA88</f>
        <v>2.7296512661999999</v>
      </c>
      <c r="AB177" s="265">
        <f>+GAMS!AB88</f>
        <v>2.6155045165000002</v>
      </c>
      <c r="AC177" s="265">
        <f>+GAMS!AC88</f>
        <v>2.5002542390000002</v>
      </c>
      <c r="AD177" s="265">
        <f>+GAMS!AD88</f>
        <v>2.3819346609999998</v>
      </c>
      <c r="AE177" s="265">
        <f>+GAMS!AE88</f>
        <v>2.2595808397999999</v>
      </c>
      <c r="AF177" s="265">
        <f>+GAMS!AF88</f>
        <v>2.1325574499000002</v>
      </c>
      <c r="AG177" s="265">
        <f>+GAMS!AG88</f>
        <v>2.0003582464999998</v>
      </c>
      <c r="AH177" s="265">
        <f>+GAMS!AH88</f>
        <v>1.8625298935000001</v>
      </c>
      <c r="AI177" s="265">
        <f>+GAMS!AI88</f>
        <v>1.7186464020000001</v>
      </c>
      <c r="AJ177" s="265">
        <f>+GAMS!AJ88</f>
        <v>1.568305209</v>
      </c>
      <c r="AK177" s="265">
        <f>+GAMS!AK88</f>
        <v>1.4111347283</v>
      </c>
      <c r="AL177" s="265">
        <f>+GAMS!AL88</f>
        <v>1.2468117186000001</v>
      </c>
      <c r="AM177" s="265">
        <f>+GAMS!AM88</f>
        <v>1.2169303722</v>
      </c>
      <c r="AN177" s="265">
        <f>+GAMS!AN88</f>
        <v>1.1592402164</v>
      </c>
      <c r="AO177" s="265">
        <f>+GAMS!AO88</f>
        <v>1.0896823829</v>
      </c>
      <c r="AP177" s="265">
        <f>+GAMS!AP88</f>
        <v>1.0117778267999999</v>
      </c>
      <c r="AQ177" s="265">
        <f>+GAMS!AQ88</f>
        <v>0.92644232680000005</v>
      </c>
      <c r="AR177" s="265">
        <f>+GAMS!AR88</f>
        <v>0.83404500599999998</v>
      </c>
      <c r="AS177" s="265">
        <f>+GAMS!AS88</f>
        <v>0.73482341549999997</v>
      </c>
      <c r="AT177" s="265">
        <f>+GAMS!AT88</f>
        <v>0.62896954000000005</v>
      </c>
      <c r="AU177" s="265">
        <f>+GAMS!AU88</f>
        <v>0.51665306229999997</v>
      </c>
      <c r="AV177" s="265">
        <f>+GAMS!AV88</f>
        <v>0.3980327541</v>
      </c>
      <c r="AW177" s="265">
        <f>+GAMS!AW88</f>
        <v>0.27326516899999997</v>
      </c>
      <c r="AX177" s="265">
        <f>+GAMS!AX88</f>
        <v>0.14251234369999999</v>
      </c>
      <c r="AY177" s="265">
        <f>+GAMS!AY88</f>
        <v>5.9491963E-3</v>
      </c>
      <c r="AZ177" s="265">
        <f>+GAMS!AZ88</f>
        <v>-0.13622835489999999</v>
      </c>
      <c r="BA177" s="265">
        <f>+GAMS!BA88</f>
        <v>-0.22167589879999999</v>
      </c>
      <c r="BB177" s="265">
        <f>+GAMS!BB88</f>
        <v>-0.15041170749999999</v>
      </c>
      <c r="BC177" s="265">
        <f>+GAMS!BC88</f>
        <v>-0.1350259966</v>
      </c>
      <c r="BD177" s="265">
        <f>+GAMS!BD88</f>
        <v>-0.1193845841</v>
      </c>
      <c r="BE177" s="265">
        <f>+GAMS!BE88</f>
        <v>-5.5746188000000002E-3</v>
      </c>
      <c r="BF177" s="265">
        <f>+GAMS!BF88</f>
        <v>-0.121941904</v>
      </c>
      <c r="BG177" s="265">
        <f>+GAMS!BG88</f>
        <v>-5.1565268099999999E-2</v>
      </c>
      <c r="BH177" s="265">
        <f>+GAMS!BH88</f>
        <v>-9.5600865000000004E-3</v>
      </c>
      <c r="BI177" s="265">
        <f>+GAMS!BI88</f>
        <v>2.3147399999999999E-2</v>
      </c>
      <c r="BJ177" s="265">
        <f>+GAMS!BJ88</f>
        <v>5.0116561900000002E-2</v>
      </c>
      <c r="BK177" s="265">
        <f>+GAMS!BK88</f>
        <v>7.3358208199999997E-2</v>
      </c>
      <c r="BL177" s="265">
        <f>+GAMS!BL88</f>
        <v>9.4058393300000001E-2</v>
      </c>
      <c r="BM177" s="265">
        <f>+GAMS!BM88</f>
        <v>0.1129241756</v>
      </c>
      <c r="BN177" s="265">
        <f>+GAMS!BN88</f>
        <v>0.1303835481</v>
      </c>
      <c r="BO177" s="265">
        <f>+GAMS!BO88</f>
        <v>0.1467015492</v>
      </c>
      <c r="BP177" s="265">
        <f>+GAMS!BP88</f>
        <v>0.1620477713</v>
      </c>
      <c r="BQ177" s="265">
        <f>+GAMS!BQ88</f>
        <v>0.17653563929999999</v>
      </c>
      <c r="BR177" s="265">
        <f>+GAMS!BR88</f>
        <v>0.19024527420000001</v>
      </c>
      <c r="BS177" s="265">
        <f>+GAMS!BS88</f>
        <v>0.20323680529999999</v>
      </c>
      <c r="BT177" s="265">
        <f>+GAMS!BT88</f>
        <v>0.21555813009999999</v>
      </c>
      <c r="BU177" s="265">
        <f>+GAMS!BU88</f>
        <v>0.2272494431</v>
      </c>
      <c r="BV177" s="265">
        <f>+GAMS!BV88</f>
        <v>0.2383458896</v>
      </c>
      <c r="BW177" s="265">
        <f>+GAMS!BW88</f>
        <v>0.2488791296</v>
      </c>
      <c r="BX177" s="265">
        <f>+GAMS!BX88</f>
        <v>0.2588782677</v>
      </c>
      <c r="BY177" s="265">
        <f>+GAMS!BY88</f>
        <v>0.26837041719999999</v>
      </c>
      <c r="BZ177" s="265">
        <f>+GAMS!BZ88</f>
        <v>0.27738104879999997</v>
      </c>
      <c r="CA177" s="265">
        <f>+GAMS!CA88</f>
        <v>0.28593421540000002</v>
      </c>
      <c r="CB177" s="265">
        <f>+GAMS!CB88</f>
        <v>0.29405270360000002</v>
      </c>
      <c r="CC177" s="265">
        <f>+GAMS!CC88</f>
        <v>0.30175814150000002</v>
      </c>
      <c r="CD177" s="265">
        <f>+GAMS!CD88</f>
        <v>0.30907108119999999</v>
      </c>
    </row>
    <row r="178" spans="1:82" s="265" customFormat="1" ht="21.6" customHeight="1" x14ac:dyDescent="0.25">
      <c r="A178" s="311" t="str">
        <f>+GAMS!A89</f>
        <v>Actual other abatable GHG forcings w/m2</v>
      </c>
      <c r="B178" s="265">
        <f>+GAMS!B89</f>
        <v>0.51800000000000002</v>
      </c>
      <c r="C178" s="265">
        <f>+GAMS!C89</f>
        <v>0.53636010000000001</v>
      </c>
      <c r="D178" s="265">
        <f>+GAMS!D89</f>
        <v>0.55038826490000003</v>
      </c>
      <c r="E178" s="265">
        <f>+GAMS!E89</f>
        <v>0.55120014100000003</v>
      </c>
      <c r="F178" s="265">
        <f>+GAMS!F89</f>
        <v>0.54180768140000002</v>
      </c>
      <c r="G178" s="265">
        <f>+GAMS!G89</f>
        <v>0.52955199159999999</v>
      </c>
      <c r="H178" s="265">
        <f>+GAMS!H89</f>
        <v>0.51393199040000004</v>
      </c>
      <c r="I178" s="265">
        <f>+GAMS!I89</f>
        <v>0.49389672810000002</v>
      </c>
      <c r="J178" s="265">
        <f>+GAMS!J89</f>
        <v>0.47034755230000003</v>
      </c>
      <c r="K178" s="265">
        <f>+GAMS!K89</f>
        <v>0.44233810849999999</v>
      </c>
      <c r="L178" s="265">
        <f>+GAMS!L89</f>
        <v>0.40890063799999998</v>
      </c>
      <c r="M178" s="265">
        <f>+GAMS!M89</f>
        <v>0.36949588160000002</v>
      </c>
      <c r="N178" s="265">
        <f>+GAMS!N89</f>
        <v>0.32664367300000002</v>
      </c>
      <c r="O178" s="265">
        <f>+GAMS!O89</f>
        <v>0.28927270649999998</v>
      </c>
      <c r="P178" s="265">
        <f>+GAMS!P89</f>
        <v>0.25530107800000001</v>
      </c>
      <c r="Q178" s="265">
        <f>+GAMS!Q89</f>
        <v>0.22433763900000001</v>
      </c>
      <c r="R178" s="265">
        <f>+GAMS!R89</f>
        <v>0.19622230669999999</v>
      </c>
      <c r="S178" s="265">
        <f>+GAMS!S89</f>
        <v>0.1707423454</v>
      </c>
      <c r="T178" s="265">
        <f>+GAMS!T89</f>
        <v>0.15192279829999999</v>
      </c>
      <c r="U178" s="265">
        <f>+GAMS!U89</f>
        <v>0.1343442151</v>
      </c>
      <c r="V178" s="265">
        <f>+GAMS!V89</f>
        <v>0.11867026679999999</v>
      </c>
      <c r="W178" s="265">
        <f>+GAMS!W89</f>
        <v>0.1045586114</v>
      </c>
      <c r="X178" s="265">
        <f>+GAMS!X89</f>
        <v>9.1894550000000005E-2</v>
      </c>
      <c r="Y178" s="265">
        <f>+GAMS!Y89</f>
        <v>8.0549464099999996E-2</v>
      </c>
      <c r="Z178" s="265">
        <f>+GAMS!Z89</f>
        <v>6.4413709E-2</v>
      </c>
      <c r="AA178" s="265">
        <f>+GAMS!AA89</f>
        <v>4.4003696000000002E-2</v>
      </c>
      <c r="AB178" s="265">
        <f>+GAMS!AB89</f>
        <v>2.3084682299999999E-2</v>
      </c>
      <c r="AC178" s="265">
        <f>+GAMS!AC89</f>
        <v>5.0734114E-3</v>
      </c>
      <c r="AD178" s="265">
        <f>+GAMS!AD89</f>
        <v>-1.04342928E-2</v>
      </c>
      <c r="AE178" s="265">
        <f>+GAMS!AE89</f>
        <v>-2.3786426100000001E-2</v>
      </c>
      <c r="AF178" s="265">
        <f>+GAMS!AF89</f>
        <v>-3.5282612800000002E-2</v>
      </c>
      <c r="AG178" s="265">
        <f>+GAMS!AG89</f>
        <v>-4.5180829700000001E-2</v>
      </c>
      <c r="AH178" s="265">
        <f>+GAMS!AH89</f>
        <v>-5.37031943E-2</v>
      </c>
      <c r="AI178" s="265">
        <f>+GAMS!AI89</f>
        <v>-6.1040950300000001E-2</v>
      </c>
      <c r="AJ178" s="265">
        <f>+GAMS!AJ89</f>
        <v>-6.7358758199999993E-2</v>
      </c>
      <c r="AK178" s="265">
        <f>+GAMS!AK89</f>
        <v>-7.2798390800000001E-2</v>
      </c>
      <c r="AL178" s="265">
        <f>+GAMS!AL89</f>
        <v>-7.7481914499999999E-2</v>
      </c>
      <c r="AM178" s="265">
        <f>+GAMS!AM89</f>
        <v>-8.1514428400000005E-2</v>
      </c>
      <c r="AN178" s="265">
        <f>+GAMS!AN89</f>
        <v>-7.7585172800000005E-2</v>
      </c>
      <c r="AO178" s="265">
        <f>+GAMS!AO89</f>
        <v>-7.4202083799999999E-2</v>
      </c>
      <c r="AP178" s="265">
        <f>+GAMS!AP89</f>
        <v>-7.1289244200000004E-2</v>
      </c>
      <c r="AQ178" s="265">
        <f>+GAMS!AQ89</f>
        <v>-6.8781289199999998E-2</v>
      </c>
      <c r="AR178" s="265">
        <f>+GAMS!AR89</f>
        <v>-6.6621940000000004E-2</v>
      </c>
      <c r="AS178" s="265">
        <f>+GAMS!AS89</f>
        <v>-6.4762740400000005E-2</v>
      </c>
      <c r="AT178" s="265">
        <f>+GAMS!AT89</f>
        <v>-6.3161969499999998E-2</v>
      </c>
      <c r="AU178" s="265">
        <f>+GAMS!AU89</f>
        <v>-6.1783705699999997E-2</v>
      </c>
      <c r="AV178" s="265">
        <f>+GAMS!AV89</f>
        <v>-6.0597020600000003E-2</v>
      </c>
      <c r="AW178" s="265">
        <f>+GAMS!AW89</f>
        <v>-5.9575284700000002E-2</v>
      </c>
      <c r="AX178" s="265">
        <f>+GAMS!AX89</f>
        <v>-5.8695570199999998E-2</v>
      </c>
      <c r="AY178" s="265">
        <f>+GAMS!AY89</f>
        <v>-5.79381359E-2</v>
      </c>
      <c r="AZ178" s="265">
        <f>+GAMS!AZ89</f>
        <v>-5.7285984999999998E-2</v>
      </c>
      <c r="BA178" s="265">
        <f>+GAMS!BA89</f>
        <v>-5.67244831E-2</v>
      </c>
      <c r="BB178" s="265">
        <f>+GAMS!BB89</f>
        <v>-5.4747057199999997E-2</v>
      </c>
      <c r="BC178" s="265">
        <f>+GAMS!BC89</f>
        <v>-4.8951068899999998E-2</v>
      </c>
      <c r="BD178" s="265">
        <f>+GAMS!BD89</f>
        <v>-4.4165335799999997E-2</v>
      </c>
      <c r="BE178" s="265">
        <f>+GAMS!BE89</f>
        <v>-3.963245E-2</v>
      </c>
      <c r="BF178" s="265">
        <f>+GAMS!BF89</f>
        <v>-3.3232843900000003E-2</v>
      </c>
      <c r="BG178" s="265">
        <f>+GAMS!BG89</f>
        <v>-3.1863040000000002E-2</v>
      </c>
      <c r="BH178" s="265">
        <f>+GAMS!BH89</f>
        <v>-2.74340774E-2</v>
      </c>
      <c r="BI178" s="265">
        <f>+GAMS!BI89</f>
        <v>-2.3620740599999999E-2</v>
      </c>
      <c r="BJ178" s="265">
        <f>+GAMS!BJ89</f>
        <v>-2.0337457699999999E-2</v>
      </c>
      <c r="BK178" s="265">
        <f>+GAMS!BK89</f>
        <v>-1.7510551100000001E-2</v>
      </c>
      <c r="BL178" s="265">
        <f>+GAMS!BL89</f>
        <v>-1.50765845E-2</v>
      </c>
      <c r="BM178" s="265">
        <f>+GAMS!BM89</f>
        <v>-1.29809392E-2</v>
      </c>
      <c r="BN178" s="265">
        <f>+GAMS!BN89</f>
        <v>-1.11765887E-2</v>
      </c>
      <c r="BO178" s="265">
        <f>+GAMS!BO89</f>
        <v>-9.6230428999999999E-3</v>
      </c>
      <c r="BP178" s="265">
        <f>+GAMS!BP89</f>
        <v>-8.2854399000000002E-3</v>
      </c>
      <c r="BQ178" s="265">
        <f>+GAMS!BQ89</f>
        <v>-7.1337637999999998E-3</v>
      </c>
      <c r="BR178" s="265">
        <f>+GAMS!BR89</f>
        <v>-6.1421706E-3</v>
      </c>
      <c r="BS178" s="265">
        <f>+GAMS!BS89</f>
        <v>-5.2884089000000004E-3</v>
      </c>
      <c r="BT178" s="265">
        <f>+GAMS!BT89</f>
        <v>-4.5533199999999996E-3</v>
      </c>
      <c r="BU178" s="265">
        <f>+GAMS!BU89</f>
        <v>-3.9204086000000004E-3</v>
      </c>
      <c r="BV178" s="265">
        <f>+GAMS!BV89</f>
        <v>-3.3754718E-3</v>
      </c>
      <c r="BW178" s="265">
        <f>+GAMS!BW89</f>
        <v>-2.9062812000000002E-3</v>
      </c>
      <c r="BX178" s="265">
        <f>+GAMS!BX89</f>
        <v>-2.5023081E-3</v>
      </c>
      <c r="BY178" s="265">
        <f>+GAMS!BY89</f>
        <v>-2.1544873000000002E-3</v>
      </c>
      <c r="BZ178" s="265">
        <f>+GAMS!BZ89</f>
        <v>-1.8550134999999999E-3</v>
      </c>
      <c r="CA178" s="265">
        <f>+GAMS!CA89</f>
        <v>-1.5971666999999999E-3</v>
      </c>
      <c r="CB178" s="265">
        <f>+GAMS!CB89</f>
        <v>-1.3751605E-3</v>
      </c>
      <c r="CC178" s="265">
        <f>+GAMS!CC89</f>
        <v>-1.1840132000000001E-3</v>
      </c>
      <c r="CD178" s="265">
        <f>+GAMS!CD89</f>
        <v>-1.0194354000000001E-3</v>
      </c>
    </row>
    <row r="179" spans="1:82" s="265" customFormat="1" ht="21.6" customHeight="1" x14ac:dyDescent="0.25">
      <c r="A179" s="311" t="str">
        <f>+GAMS!A90</f>
        <v>Carbon price (2019 $ per t CO2)</v>
      </c>
      <c r="B179" s="265">
        <f>+GAMS!B90</f>
        <v>5.7603328701000001</v>
      </c>
      <c r="C179" s="265">
        <f>+GAMS!C90</f>
        <v>16.610429012699999</v>
      </c>
      <c r="D179" s="265">
        <f>+GAMS!D90</f>
        <v>64.121564797000005</v>
      </c>
      <c r="E179" s="265">
        <f>+GAMS!E90</f>
        <v>116.69047362169999</v>
      </c>
      <c r="F179" s="265">
        <f>+GAMS!F90</f>
        <v>140.97272466999999</v>
      </c>
      <c r="G179" s="265">
        <f>+GAMS!G90</f>
        <v>167.65950404829999</v>
      </c>
      <c r="H179" s="265">
        <f>+GAMS!H90</f>
        <v>199.5278096678</v>
      </c>
      <c r="I179" s="265">
        <f>+GAMS!I90</f>
        <v>237.64410710670001</v>
      </c>
      <c r="J179" s="265">
        <f>+GAMS!J90</f>
        <v>283.30518806430001</v>
      </c>
      <c r="K179" s="265">
        <f>+GAMS!K90</f>
        <v>337.70299065950002</v>
      </c>
      <c r="L179" s="265">
        <f>+GAMS!L90</f>
        <v>399.5285204114</v>
      </c>
      <c r="M179" s="265">
        <f>+GAMS!M90</f>
        <v>451.3050027658</v>
      </c>
      <c r="N179" s="265">
        <f>+GAMS!N90</f>
        <v>452.98795534139998</v>
      </c>
      <c r="O179" s="265">
        <f>+GAMS!O90</f>
        <v>461.84204926519999</v>
      </c>
      <c r="P179" s="265">
        <f>+GAMS!P90</f>
        <v>469.72639147590002</v>
      </c>
      <c r="Q179" s="265">
        <f>+GAMS!Q90</f>
        <v>475.74739298089997</v>
      </c>
      <c r="R179" s="265">
        <f>+GAMS!R90</f>
        <v>480.4133306736</v>
      </c>
      <c r="S179" s="265">
        <f>+GAMS!S90</f>
        <v>461.81017833710001</v>
      </c>
      <c r="T179" s="265">
        <f>+GAMS!T90</f>
        <v>466.59081845700001</v>
      </c>
      <c r="U179" s="265">
        <f>+GAMS!U90</f>
        <v>467.03676077019998</v>
      </c>
      <c r="V179" s="265">
        <f>+GAMS!V90</f>
        <v>467.87159218199997</v>
      </c>
      <c r="W179" s="265">
        <f>+GAMS!W90</f>
        <v>468.16924995350001</v>
      </c>
      <c r="X179" s="265">
        <f>+GAMS!X90</f>
        <v>468.08688772739998</v>
      </c>
      <c r="Y179" s="265">
        <f>+GAMS!Y90</f>
        <v>498.5406567576</v>
      </c>
      <c r="Z179" s="265">
        <f>+GAMS!Z90</f>
        <v>530.299411857</v>
      </c>
      <c r="AA179" s="265">
        <f>+GAMS!AA90</f>
        <v>545.47838939689996</v>
      </c>
      <c r="AB179" s="265">
        <f>+GAMS!AB90</f>
        <v>542.75780457979999</v>
      </c>
      <c r="AC179" s="265">
        <f>+GAMS!AC90</f>
        <v>540.0507887361</v>
      </c>
      <c r="AD179" s="265">
        <f>+GAMS!AD90</f>
        <v>537.35727419030002</v>
      </c>
      <c r="AE179" s="265">
        <f>+GAMS!AE90</f>
        <v>534.67719360429999</v>
      </c>
      <c r="AF179" s="265">
        <f>+GAMS!AF90</f>
        <v>532.01047997600006</v>
      </c>
      <c r="AG179" s="265">
        <f>+GAMS!AG90</f>
        <v>529.35706663739995</v>
      </c>
      <c r="AH179" s="265">
        <f>+GAMS!AH90</f>
        <v>526.71688725310003</v>
      </c>
      <c r="AI179" s="265">
        <f>+GAMS!AI90</f>
        <v>524.08987581830002</v>
      </c>
      <c r="AJ179" s="265">
        <f>+GAMS!AJ90</f>
        <v>521.47596665779997</v>
      </c>
      <c r="AK179" s="265">
        <f>+GAMS!AK90</f>
        <v>518.87509442359999</v>
      </c>
      <c r="AL179" s="265">
        <f>+GAMS!AL90</f>
        <v>516.28719409370001</v>
      </c>
      <c r="AM179" s="265">
        <f>+GAMS!AM90</f>
        <v>476.86391817179998</v>
      </c>
      <c r="AN179" s="265">
        <f>+GAMS!AN90</f>
        <v>474.48554945770002</v>
      </c>
      <c r="AO179" s="265">
        <f>+GAMS!AO90</f>
        <v>472.11904290699999</v>
      </c>
      <c r="AP179" s="265">
        <f>+GAMS!AP90</f>
        <v>469.76433935699998</v>
      </c>
      <c r="AQ179" s="265">
        <f>+GAMS!AQ90</f>
        <v>467.42137993990002</v>
      </c>
      <c r="AR179" s="265">
        <f>+GAMS!AR90</f>
        <v>465.09010608170001</v>
      </c>
      <c r="AS179" s="265">
        <f>+GAMS!AS90</f>
        <v>462.77045950029998</v>
      </c>
      <c r="AT179" s="265">
        <f>+GAMS!AT90</f>
        <v>460.46238220449999</v>
      </c>
      <c r="AU179" s="265">
        <f>+GAMS!AU90</f>
        <v>458.1658164923</v>
      </c>
      <c r="AV179" s="265">
        <f>+GAMS!AV90</f>
        <v>455.88070494930002</v>
      </c>
      <c r="AW179" s="265">
        <f>+GAMS!AW90</f>
        <v>453.6069904478</v>
      </c>
      <c r="AX179" s="265">
        <f>+GAMS!AX90</f>
        <v>451.34461614460002</v>
      </c>
      <c r="AY179" s="265">
        <f>+GAMS!AY90</f>
        <v>449.0935254803</v>
      </c>
      <c r="AZ179" s="265">
        <f>+GAMS!AZ90</f>
        <v>446.85366217749998</v>
      </c>
      <c r="BA179" s="265">
        <f>+GAMS!BA90</f>
        <v>437.80666630109999</v>
      </c>
      <c r="BB179" s="265">
        <f>+GAMS!BB90</f>
        <v>417.23668732480002</v>
      </c>
      <c r="BC179" s="265">
        <f>+GAMS!BC90</f>
        <v>416.06314955879998</v>
      </c>
      <c r="BD179" s="265">
        <f>+GAMS!BD90</f>
        <v>412.16908318669999</v>
      </c>
      <c r="BE179" s="265">
        <f>+GAMS!BE90</f>
        <v>399.21906589069999</v>
      </c>
      <c r="BF179" s="265">
        <f>+GAMS!BF90</f>
        <v>415.2627167</v>
      </c>
      <c r="BG179" s="265">
        <f>+GAMS!BG90</f>
        <v>399.08199645000002</v>
      </c>
      <c r="BH179" s="265">
        <f>+GAMS!BH90</f>
        <v>397.09156668880001</v>
      </c>
      <c r="BI179" s="265">
        <f>+GAMS!BI90</f>
        <v>395.11106423759998</v>
      </c>
      <c r="BJ179" s="265">
        <f>+GAMS!BJ90</f>
        <v>393.14043958349998</v>
      </c>
      <c r="BK179" s="265">
        <f>+GAMS!BK90</f>
        <v>391.17964346090002</v>
      </c>
      <c r="BL179" s="265">
        <f>+GAMS!BL90</f>
        <v>389.22862684969999</v>
      </c>
      <c r="BM179" s="265">
        <f>+GAMS!BM90</f>
        <v>387.28734097450001</v>
      </c>
      <c r="BN179" s="265">
        <f>+GAMS!BN90</f>
        <v>385.35573730300001</v>
      </c>
      <c r="BO179" s="265">
        <f>+GAMS!BO90</f>
        <v>383.43376754489998</v>
      </c>
      <c r="BP179" s="265">
        <f>+GAMS!BP90</f>
        <v>381.5213836511</v>
      </c>
      <c r="BQ179" s="265">
        <f>+GAMS!BQ90</f>
        <v>379.61853781169998</v>
      </c>
      <c r="BR179" s="265">
        <f>+GAMS!BR90</f>
        <v>377.72518245549998</v>
      </c>
      <c r="BS179" s="265">
        <f>+GAMS!BS90</f>
        <v>375.84127024859998</v>
      </c>
      <c r="BT179" s="265">
        <f>+GAMS!BT90</f>
        <v>373.96675409300002</v>
      </c>
      <c r="BU179" s="265">
        <f>+GAMS!BU90</f>
        <v>372.10158712570001</v>
      </c>
      <c r="BV179" s="265">
        <f>+GAMS!BV90</f>
        <v>370.24572271739999</v>
      </c>
      <c r="BW179" s="265">
        <f>+GAMS!BW90</f>
        <v>368.3991144716</v>
      </c>
      <c r="BX179" s="265">
        <f>+GAMS!BX90</f>
        <v>366.5617162227</v>
      </c>
      <c r="BY179" s="265">
        <f>+GAMS!BY90</f>
        <v>364.73348203590001</v>
      </c>
      <c r="BZ179" s="265">
        <f>+GAMS!BZ90</f>
        <v>362.91436620510001</v>
      </c>
      <c r="CA179" s="265">
        <f>+GAMS!CA90</f>
        <v>361.10432325239998</v>
      </c>
      <c r="CB179" s="265">
        <f>+GAMS!CB90</f>
        <v>359.30330792659998</v>
      </c>
      <c r="CC179" s="265">
        <f>+GAMS!CC90</f>
        <v>357.51127520220001</v>
      </c>
      <c r="CD179" s="265">
        <f>+GAMS!CD90</f>
        <v>355.7281802782</v>
      </c>
    </row>
    <row r="180" spans="1:82" s="265" customFormat="1" ht="21.6" customHeight="1" x14ac:dyDescent="0.25">
      <c r="A180" s="311" t="str">
        <f>+GAMS!A91</f>
        <v>Emissions control rate</v>
      </c>
      <c r="B180" s="265">
        <f>+GAMS!B91</f>
        <v>0.05</v>
      </c>
      <c r="C180" s="265">
        <f>+GAMS!C91</f>
        <v>0.1</v>
      </c>
      <c r="D180" s="265">
        <f>+GAMS!D91</f>
        <v>0.24</v>
      </c>
      <c r="E180" s="265">
        <f>+GAMS!E91</f>
        <v>0.36</v>
      </c>
      <c r="F180" s="265">
        <f>+GAMS!F91</f>
        <v>0.41800984489999998</v>
      </c>
      <c r="G180" s="265">
        <f>+GAMS!G91</f>
        <v>0.48063610330000001</v>
      </c>
      <c r="H180" s="265">
        <f>+GAMS!H91</f>
        <v>0.55286949590000001</v>
      </c>
      <c r="I180" s="265">
        <f>+GAMS!I91</f>
        <v>0.61863153989999997</v>
      </c>
      <c r="J180" s="265">
        <f>+GAMS!J91</f>
        <v>0.69261820439999999</v>
      </c>
      <c r="K180" s="265">
        <f>+GAMS!K91</f>
        <v>0.77540091529999999</v>
      </c>
      <c r="L180" s="265">
        <f>+GAMS!L91</f>
        <v>0.86400554500000004</v>
      </c>
      <c r="M180" s="265">
        <f>+GAMS!M91</f>
        <v>0.93529836570000002</v>
      </c>
      <c r="N180" s="265">
        <f>+GAMS!N91</f>
        <v>0.94041091779999997</v>
      </c>
      <c r="O180" s="265">
        <f>+GAMS!O91</f>
        <v>0.95483667839999997</v>
      </c>
      <c r="P180" s="265">
        <f>+GAMS!P91</f>
        <v>0.96801245430000005</v>
      </c>
      <c r="Q180" s="265">
        <f>+GAMS!Q91</f>
        <v>0.97880296180000004</v>
      </c>
      <c r="R180" s="265">
        <f>+GAMS!R91</f>
        <v>0.9878740802</v>
      </c>
      <c r="S180" s="265">
        <f>+GAMS!S91</f>
        <v>0.9668053445</v>
      </c>
      <c r="T180" s="265">
        <f>+GAMS!T91</f>
        <v>0.97609399900000005</v>
      </c>
      <c r="U180" s="265">
        <f>+GAMS!U91</f>
        <v>0.97973384519999995</v>
      </c>
      <c r="V180" s="265">
        <f>+GAMS!V91</f>
        <v>0.98389791100000001</v>
      </c>
      <c r="W180" s="265">
        <f>+GAMS!W91</f>
        <v>0.98736979840000005</v>
      </c>
      <c r="X180" s="265">
        <f>+GAMS!X91</f>
        <v>0.99035124799999996</v>
      </c>
      <c r="Y180" s="265">
        <f>+GAMS!Y91</f>
        <v>1.0333685493</v>
      </c>
      <c r="Z180" s="265">
        <f>+GAMS!Z91</f>
        <v>1.0773957607</v>
      </c>
      <c r="AA180" s="265">
        <f>+GAMS!AA91</f>
        <v>1.1000000000000001</v>
      </c>
      <c r="AB180" s="265">
        <f>+GAMS!AB91</f>
        <v>1.1000000000000001</v>
      </c>
      <c r="AC180" s="265">
        <f>+GAMS!AC91</f>
        <v>1.1000000000000001</v>
      </c>
      <c r="AD180" s="265">
        <f>+GAMS!AD91</f>
        <v>1.1000000000000001</v>
      </c>
      <c r="AE180" s="265">
        <f>+GAMS!AE91</f>
        <v>1.1000000000000001</v>
      </c>
      <c r="AF180" s="265">
        <f>+GAMS!AF91</f>
        <v>1.1000000000000001</v>
      </c>
      <c r="AG180" s="265">
        <f>+GAMS!AG91</f>
        <v>1.1000000000000001</v>
      </c>
      <c r="AH180" s="265">
        <f>+GAMS!AH91</f>
        <v>1.1000000000000001</v>
      </c>
      <c r="AI180" s="265">
        <f>+GAMS!AI91</f>
        <v>1.1000000000000001</v>
      </c>
      <c r="AJ180" s="265">
        <f>+GAMS!AJ91</f>
        <v>1.1000000000000001</v>
      </c>
      <c r="AK180" s="265">
        <f>+GAMS!AK91</f>
        <v>1.1000000000000001</v>
      </c>
      <c r="AL180" s="265">
        <f>+GAMS!AL91</f>
        <v>1.1000000000000001</v>
      </c>
      <c r="AM180" s="265">
        <f>+GAMS!AM91</f>
        <v>1.05</v>
      </c>
      <c r="AN180" s="265">
        <f>+GAMS!AN91</f>
        <v>1.05</v>
      </c>
      <c r="AO180" s="265">
        <f>+GAMS!AO91</f>
        <v>1.05</v>
      </c>
      <c r="AP180" s="265">
        <f>+GAMS!AP91</f>
        <v>1.05</v>
      </c>
      <c r="AQ180" s="265">
        <f>+GAMS!AQ91</f>
        <v>1.05</v>
      </c>
      <c r="AR180" s="265">
        <f>+GAMS!AR91</f>
        <v>1.05</v>
      </c>
      <c r="AS180" s="265">
        <f>+GAMS!AS91</f>
        <v>1.05</v>
      </c>
      <c r="AT180" s="265">
        <f>+GAMS!AT91</f>
        <v>1.05</v>
      </c>
      <c r="AU180" s="265">
        <f>+GAMS!AU91</f>
        <v>1.05</v>
      </c>
      <c r="AV180" s="265">
        <f>+GAMS!AV91</f>
        <v>1.05</v>
      </c>
      <c r="AW180" s="265">
        <f>+GAMS!AW91</f>
        <v>1.05</v>
      </c>
      <c r="AX180" s="265">
        <f>+GAMS!AX91</f>
        <v>1.05</v>
      </c>
      <c r="AY180" s="265">
        <f>+GAMS!AY91</f>
        <v>1.05</v>
      </c>
      <c r="AZ180" s="265">
        <f>+GAMS!AZ91</f>
        <v>1.05</v>
      </c>
      <c r="BA180" s="265">
        <f>+GAMS!BA91</f>
        <v>1.0399072947000001</v>
      </c>
      <c r="BB180" s="265">
        <f>+GAMS!BB91</f>
        <v>1.012253691</v>
      </c>
      <c r="BC180" s="265">
        <f>+GAMS!BC91</f>
        <v>1.0136359770000001</v>
      </c>
      <c r="BD180" s="265">
        <f>+GAMS!BD91</f>
        <v>1.0108501661</v>
      </c>
      <c r="BE180" s="265">
        <f>+GAMS!BE91</f>
        <v>0.99398280309999998</v>
      </c>
      <c r="BF180" s="265">
        <f>+GAMS!BF91</f>
        <v>1.0219527877000001</v>
      </c>
      <c r="BG180" s="265">
        <f>+GAMS!BG91</f>
        <v>1</v>
      </c>
      <c r="BH180" s="265">
        <f>+GAMS!BH91</f>
        <v>1</v>
      </c>
      <c r="BI180" s="265">
        <f>+GAMS!BI91</f>
        <v>1</v>
      </c>
      <c r="BJ180" s="265">
        <f>+GAMS!BJ91</f>
        <v>1</v>
      </c>
      <c r="BK180" s="265">
        <f>+GAMS!BK91</f>
        <v>1</v>
      </c>
      <c r="BL180" s="265">
        <f>+GAMS!BL91</f>
        <v>1</v>
      </c>
      <c r="BM180" s="265">
        <f>+GAMS!BM91</f>
        <v>1</v>
      </c>
      <c r="BN180" s="265">
        <f>+GAMS!BN91</f>
        <v>1</v>
      </c>
      <c r="BO180" s="265">
        <f>+GAMS!BO91</f>
        <v>1</v>
      </c>
      <c r="BP180" s="265">
        <f>+GAMS!BP91</f>
        <v>1</v>
      </c>
      <c r="BQ180" s="265">
        <f>+GAMS!BQ91</f>
        <v>1</v>
      </c>
      <c r="BR180" s="265">
        <f>+GAMS!BR91</f>
        <v>1</v>
      </c>
      <c r="BS180" s="265">
        <f>+GAMS!BS91</f>
        <v>1</v>
      </c>
      <c r="BT180" s="265">
        <f>+GAMS!BT91</f>
        <v>1</v>
      </c>
      <c r="BU180" s="265">
        <f>+GAMS!BU91</f>
        <v>1</v>
      </c>
      <c r="BV180" s="265">
        <f>+GAMS!BV91</f>
        <v>1</v>
      </c>
      <c r="BW180" s="265">
        <f>+GAMS!BW91</f>
        <v>1</v>
      </c>
      <c r="BX180" s="265">
        <f>+GAMS!BX91</f>
        <v>1</v>
      </c>
      <c r="BY180" s="265">
        <f>+GAMS!BY91</f>
        <v>1</v>
      </c>
      <c r="BZ180" s="265">
        <f>+GAMS!BZ91</f>
        <v>1</v>
      </c>
      <c r="CA180" s="265">
        <f>+GAMS!CA91</f>
        <v>1</v>
      </c>
      <c r="CB180" s="265">
        <f>+GAMS!CB91</f>
        <v>1</v>
      </c>
      <c r="CC180" s="265">
        <f>+GAMS!CC91</f>
        <v>1</v>
      </c>
      <c r="CD180" s="265">
        <f>+GAMS!CD91</f>
        <v>1</v>
      </c>
    </row>
    <row r="181" spans="1:82" s="265" customFormat="1" ht="21.6" customHeight="1" x14ac:dyDescent="0.25">
      <c r="A181" s="311" t="str">
        <f>+GAMS!A92</f>
        <v>Social cost of carbon $/tCO2</v>
      </c>
      <c r="B181" s="265">
        <f>+GAMS!B92</f>
        <v>75.678427377399998</v>
      </c>
      <c r="C181" s="265">
        <f>+GAMS!C92</f>
        <v>89.033443973399997</v>
      </c>
      <c r="D181" s="265">
        <f>+GAMS!D92</f>
        <v>106.86342948710001</v>
      </c>
      <c r="E181" s="265">
        <f>+GAMS!E92</f>
        <v>127.553066413</v>
      </c>
      <c r="F181" s="265">
        <f>+GAMS!F92</f>
        <v>151.7156722638</v>
      </c>
      <c r="G181" s="265">
        <f>+GAMS!G92</f>
        <v>179.99931504240001</v>
      </c>
      <c r="H181" s="265">
        <f>+GAMS!H92</f>
        <v>213.12779886480001</v>
      </c>
      <c r="I181" s="265">
        <f>+GAMS!I92</f>
        <v>251.9533569109</v>
      </c>
      <c r="J181" s="265">
        <f>+GAMS!J92</f>
        <v>297.62563634729997</v>
      </c>
      <c r="K181" s="265">
        <f>+GAMS!K92</f>
        <v>351.62681523079999</v>
      </c>
      <c r="L181" s="265">
        <f>+GAMS!L92</f>
        <v>414.87439431000001</v>
      </c>
      <c r="M181" s="265">
        <f>+GAMS!M92</f>
        <v>479.5518162413</v>
      </c>
      <c r="N181" s="265">
        <f>+GAMS!N92</f>
        <v>479.42718509780002</v>
      </c>
      <c r="O181" s="265">
        <f>+GAMS!O92</f>
        <v>488.1739065379</v>
      </c>
      <c r="P181" s="265">
        <f>+GAMS!P92</f>
        <v>496.11240653530001</v>
      </c>
      <c r="Q181" s="265">
        <f>+GAMS!Q92</f>
        <v>501.21253531529999</v>
      </c>
      <c r="R181" s="265">
        <f>+GAMS!R92</f>
        <v>509.36579368970001</v>
      </c>
      <c r="S181" s="265">
        <f>+GAMS!S92</f>
        <v>491.1326259855</v>
      </c>
      <c r="T181" s="265">
        <f>+GAMS!T92</f>
        <v>501.89579313069999</v>
      </c>
      <c r="U181" s="265">
        <f>+GAMS!U92</f>
        <v>507.33921270349998</v>
      </c>
      <c r="V181" s="265">
        <f>+GAMS!V92</f>
        <v>513.21318779479998</v>
      </c>
      <c r="W181" s="265">
        <f>+GAMS!W92</f>
        <v>518.93121386289999</v>
      </c>
      <c r="X181" s="265">
        <f>+GAMS!X92</f>
        <v>518.90220007899995</v>
      </c>
      <c r="Y181" s="265">
        <f>+GAMS!Y92</f>
        <v>555.73529997859998</v>
      </c>
      <c r="Z181" s="265">
        <f>+GAMS!Z92</f>
        <v>594.30016482940005</v>
      </c>
      <c r="AA181" s="265">
        <f>+GAMS!AA92</f>
        <v>633.33217004799997</v>
      </c>
      <c r="AB181" s="265">
        <f>+GAMS!AB92</f>
        <v>672.83014493459996</v>
      </c>
      <c r="AC181" s="265">
        <f>+GAMS!AC92</f>
        <v>712.58219601049996</v>
      </c>
      <c r="AD181" s="265">
        <f>+GAMS!AD92</f>
        <v>752.1630689863</v>
      </c>
      <c r="AE181" s="265">
        <f>+GAMS!AE92</f>
        <v>791.13192016239998</v>
      </c>
      <c r="AF181" s="265">
        <f>+GAMS!AF92</f>
        <v>829.051955066</v>
      </c>
      <c r="AG181" s="265">
        <f>+GAMS!AG92</f>
        <v>865.50960818780004</v>
      </c>
      <c r="AH181" s="265">
        <f>+GAMS!AH92</f>
        <v>900.14342477210005</v>
      </c>
      <c r="AI181" s="265">
        <f>+GAMS!AI92</f>
        <v>932.68984494150004</v>
      </c>
      <c r="AJ181" s="265">
        <f>+GAMS!AJ92</f>
        <v>963.0512168898</v>
      </c>
      <c r="AK181" s="265">
        <f>+GAMS!AK92</f>
        <v>991.37275056620001</v>
      </c>
      <c r="AL181" s="265">
        <f>+GAMS!AL92</f>
        <v>1017.9747282525</v>
      </c>
      <c r="AM181" s="265">
        <f>+GAMS!AM92</f>
        <v>1038.6860428032001</v>
      </c>
      <c r="AN181" s="265">
        <f>+GAMS!AN92</f>
        <v>1058.8762990517</v>
      </c>
      <c r="AO181" s="265">
        <f>+GAMS!AO92</f>
        <v>1070.8909195819001</v>
      </c>
      <c r="AP181" s="265">
        <f>+GAMS!AP92</f>
        <v>1073.6669584184999</v>
      </c>
      <c r="AQ181" s="265">
        <f>+GAMS!AQ92</f>
        <v>1066.412102667</v>
      </c>
      <c r="AR181" s="265">
        <f>+GAMS!AR92</f>
        <v>1048.4049346938</v>
      </c>
      <c r="AS181" s="265">
        <f>+GAMS!AS92</f>
        <v>1018.9898464013</v>
      </c>
      <c r="AT181" s="265">
        <f>+GAMS!AT92</f>
        <v>977.61148333469998</v>
      </c>
      <c r="AU181" s="265">
        <f>+GAMS!AU92</f>
        <v>923.8601479056</v>
      </c>
      <c r="AV181" s="265">
        <f>+GAMS!AV92</f>
        <v>857.53791898459997</v>
      </c>
      <c r="AW181" s="265">
        <f>+GAMS!AW92</f>
        <v>778.82334630230002</v>
      </c>
      <c r="AX181" s="265">
        <f>+GAMS!AX92</f>
        <v>727.53495259919998</v>
      </c>
      <c r="AY181" s="265">
        <f>+GAMS!AY92</f>
        <v>664.72705059429995</v>
      </c>
      <c r="AZ181" s="265">
        <f>+GAMS!AZ92</f>
        <v>589.60155658079998</v>
      </c>
      <c r="BA181" s="265">
        <f>+GAMS!BA92</f>
        <v>507.63792156099998</v>
      </c>
      <c r="BB181" s="265">
        <f>+GAMS!BB92</f>
        <v>484.449479548</v>
      </c>
      <c r="BC181" s="265">
        <f>+GAMS!BC92</f>
        <v>483.58017436699998</v>
      </c>
      <c r="BD181" s="265">
        <f>+GAMS!BD92</f>
        <v>479.09988367890003</v>
      </c>
      <c r="BE181" s="265">
        <f>+GAMS!BE92</f>
        <v>461.2750304951</v>
      </c>
      <c r="BF181" s="265">
        <f>+GAMS!BF92</f>
        <v>451.48615205390001</v>
      </c>
      <c r="BG181" s="265">
        <f>+GAMS!BG92</f>
        <v>1980.8644746135001</v>
      </c>
      <c r="BH181" s="265">
        <f>+GAMS!BH92</f>
        <v>2092.9731617849002</v>
      </c>
      <c r="BI181" s="265">
        <f>+GAMS!BI92</f>
        <v>2203.0663591540001</v>
      </c>
      <c r="BJ181" s="265">
        <f>+GAMS!BJ92</f>
        <v>2310.1429234992002</v>
      </c>
      <c r="BK181" s="265">
        <f>+GAMS!BK92</f>
        <v>2413.4938490811001</v>
      </c>
      <c r="BL181" s="265">
        <f>+GAMS!BL92</f>
        <v>2512.1790404082999</v>
      </c>
      <c r="BM181" s="265">
        <f>+GAMS!BM92</f>
        <v>2604.9221488264002</v>
      </c>
      <c r="BN181" s="265">
        <f>+GAMS!BN92</f>
        <v>2690.1018506936998</v>
      </c>
      <c r="BO181" s="265">
        <f>+GAMS!BO92</f>
        <v>2765.7575130614</v>
      </c>
      <c r="BP181" s="265">
        <f>+GAMS!BP92</f>
        <v>2829.5905287137002</v>
      </c>
      <c r="BQ181" s="265">
        <f>+GAMS!BQ92</f>
        <v>2878.9599341789999</v>
      </c>
      <c r="BR181" s="265">
        <f>+GAMS!BR92</f>
        <v>2910.8750553826999</v>
      </c>
      <c r="BS181" s="265">
        <f>+GAMS!BS92</f>
        <v>2921.9885220994001</v>
      </c>
      <c r="BT181" s="265">
        <f>+GAMS!BT92</f>
        <v>2908.5928060843999</v>
      </c>
      <c r="BU181" s="265">
        <f>+GAMS!BU92</f>
        <v>2866.623181255</v>
      </c>
      <c r="BV181" s="265">
        <f>+GAMS!BV92</f>
        <v>2791.6698448293</v>
      </c>
      <c r="BW181" s="265">
        <f>+GAMS!BW92</f>
        <v>2679.0020734873001</v>
      </c>
      <c r="BX181" s="265">
        <f>+GAMS!BX92</f>
        <v>2523.6085733684999</v>
      </c>
      <c r="BY181" s="265">
        <f>+GAMS!BY92</f>
        <v>2320.2640511638001</v>
      </c>
      <c r="BZ181" s="265">
        <f>+GAMS!BZ92</f>
        <v>2063.6554987598001</v>
      </c>
      <c r="CA181" s="265">
        <f>+GAMS!CA92</f>
        <v>1748.6913967104999</v>
      </c>
      <c r="CB181" s="265">
        <f>+GAMS!CB92</f>
        <v>1371.4542048147</v>
      </c>
      <c r="CC181" s="265">
        <f>+GAMS!CC92</f>
        <v>932.5147479661</v>
      </c>
      <c r="CD181" s="265">
        <f>+GAMS!CD92</f>
        <v>449.00997571580001</v>
      </c>
    </row>
    <row r="182" spans="1:82" s="265" customFormat="1" ht="21.6" customHeight="1" x14ac:dyDescent="0.25">
      <c r="A182" s="311" t="str">
        <f>+GAMS!A93</f>
        <v>Output, net net trill 2019$</v>
      </c>
      <c r="B182" s="265">
        <f>+GAMS!B93</f>
        <v>134.15793753099999</v>
      </c>
      <c r="C182" s="265">
        <f>+GAMS!C93</f>
        <v>155.3830101076</v>
      </c>
      <c r="D182" s="265">
        <f>+GAMS!D93</f>
        <v>178.34427086260001</v>
      </c>
      <c r="E182" s="265">
        <f>+GAMS!E93</f>
        <v>203.008566726</v>
      </c>
      <c r="F182" s="265">
        <f>+GAMS!F93</f>
        <v>229.9528788508</v>
      </c>
      <c r="G182" s="265">
        <f>+GAMS!G93</f>
        <v>259.13282417170001</v>
      </c>
      <c r="H182" s="265">
        <f>+GAMS!H93</f>
        <v>290.61784576460002</v>
      </c>
      <c r="I182" s="265">
        <f>+GAMS!I93</f>
        <v>324.58638194140002</v>
      </c>
      <c r="J182" s="265">
        <f>+GAMS!J93</f>
        <v>361.0943037971</v>
      </c>
      <c r="K182" s="265">
        <f>+GAMS!K93</f>
        <v>400.19261456599997</v>
      </c>
      <c r="L182" s="265">
        <f>+GAMS!L93</f>
        <v>441.9552165037</v>
      </c>
      <c r="M182" s="265">
        <f>+GAMS!M93</f>
        <v>487.25332296890002</v>
      </c>
      <c r="N182" s="265">
        <f>+GAMS!N93</f>
        <v>538.84537846310002</v>
      </c>
      <c r="O182" s="265">
        <f>+GAMS!O93</f>
        <v>595.00989721079998</v>
      </c>
      <c r="P182" s="265">
        <f>+GAMS!P93</f>
        <v>656.17083809910002</v>
      </c>
      <c r="Q182" s="265">
        <f>+GAMS!Q93</f>
        <v>722.66830580470003</v>
      </c>
      <c r="R182" s="265">
        <f>+GAMS!R93</f>
        <v>794.82134436479998</v>
      </c>
      <c r="S182" s="265">
        <f>+GAMS!S93</f>
        <v>874.43016728099997</v>
      </c>
      <c r="T182" s="265">
        <f>+GAMS!T93</f>
        <v>959.36325761930004</v>
      </c>
      <c r="U182" s="265">
        <f>+GAMS!U93</f>
        <v>1051.3881537090999</v>
      </c>
      <c r="V182" s="265">
        <f>+GAMS!V93</f>
        <v>1150.8754590670001</v>
      </c>
      <c r="W182" s="265">
        <f>+GAMS!W93</f>
        <v>1258.5188536686001</v>
      </c>
      <c r="X182" s="265">
        <f>+GAMS!X93</f>
        <v>1375.0635551193</v>
      </c>
      <c r="Y182" s="265">
        <f>+GAMS!Y93</f>
        <v>1498.3098599727</v>
      </c>
      <c r="Z182" s="265">
        <f>+GAMS!Z93</f>
        <v>1630.6370678173</v>
      </c>
      <c r="AA182" s="265">
        <f>+GAMS!AA93</f>
        <v>1774.9397679164999</v>
      </c>
      <c r="AB182" s="265">
        <f>+GAMS!AB93</f>
        <v>1933.0668868394</v>
      </c>
      <c r="AC182" s="265">
        <f>+GAMS!AC93</f>
        <v>2104.2913640942002</v>
      </c>
      <c r="AD182" s="265">
        <f>+GAMS!AD93</f>
        <v>2289.2748077448</v>
      </c>
      <c r="AE182" s="265">
        <f>+GAMS!AE93</f>
        <v>2488.8804652086001</v>
      </c>
      <c r="AF182" s="265">
        <f>+GAMS!AF93</f>
        <v>2704.0532367054002</v>
      </c>
      <c r="AG182" s="265">
        <f>+GAMS!AG93</f>
        <v>2935.8201925660001</v>
      </c>
      <c r="AH182" s="265">
        <f>+GAMS!AH93</f>
        <v>3185.2751821582001</v>
      </c>
      <c r="AI182" s="265">
        <f>+GAMS!AI93</f>
        <v>3453.5630534320999</v>
      </c>
      <c r="AJ182" s="265">
        <f>+GAMS!AJ93</f>
        <v>3741.8549663505</v>
      </c>
      <c r="AK182" s="265">
        <f>+GAMS!AK93</f>
        <v>4051.3010566002999</v>
      </c>
      <c r="AL182" s="265">
        <f>+GAMS!AL93</f>
        <v>4382.9345334014997</v>
      </c>
      <c r="AM182" s="265">
        <f>+GAMS!AM93</f>
        <v>4745.0918297455</v>
      </c>
      <c r="AN182" s="265">
        <f>+GAMS!AN93</f>
        <v>5129.8837106847996</v>
      </c>
      <c r="AO182" s="265">
        <f>+GAMS!AO93</f>
        <v>5537.3463417641997</v>
      </c>
      <c r="AP182" s="265">
        <f>+GAMS!AP93</f>
        <v>5969.9091690592004</v>
      </c>
      <c r="AQ182" s="265">
        <f>+GAMS!AQ93</f>
        <v>6429.8125610892002</v>
      </c>
      <c r="AR182" s="265">
        <f>+GAMS!AR93</f>
        <v>6919.1995028463998</v>
      </c>
      <c r="AS182" s="265">
        <f>+GAMS!AS93</f>
        <v>7440.1662441599001</v>
      </c>
      <c r="AT182" s="265">
        <f>+GAMS!AT93</f>
        <v>7994.7960902390996</v>
      </c>
      <c r="AU182" s="265">
        <f>+GAMS!AU93</f>
        <v>8585.1834241354009</v>
      </c>
      <c r="AV182" s="265">
        <f>+GAMS!AV93</f>
        <v>9213.4510169414007</v>
      </c>
      <c r="AW182" s="265">
        <f>+GAMS!AW93</f>
        <v>9881.7624419389995</v>
      </c>
      <c r="AX182" s="265">
        <f>+GAMS!AX93</f>
        <v>10592.3308397166</v>
      </c>
      <c r="AY182" s="265">
        <f>+GAMS!AY93</f>
        <v>11347.424934085</v>
      </c>
      <c r="AZ182" s="265">
        <f>+GAMS!AZ93</f>
        <v>12149.372962417299</v>
      </c>
      <c r="BA182" s="265">
        <f>+GAMS!BA93</f>
        <v>13002.9194861005</v>
      </c>
      <c r="BB182" s="265">
        <f>+GAMS!BB93</f>
        <v>13911.799724394299</v>
      </c>
      <c r="BC182" s="265">
        <f>+GAMS!BC93</f>
        <v>14866.625635284399</v>
      </c>
      <c r="BD182" s="265">
        <f>+GAMS!BD93</f>
        <v>15879.094684686999</v>
      </c>
      <c r="BE182" s="265">
        <f>+GAMS!BE93</f>
        <v>16954.097743185201</v>
      </c>
      <c r="BF182" s="265">
        <f>+GAMS!BF93</f>
        <v>18080.211208013199</v>
      </c>
      <c r="BG182" s="265">
        <f>+GAMS!BG93</f>
        <v>19286.279738559198</v>
      </c>
      <c r="BH182" s="265">
        <f>+GAMS!BH93</f>
        <v>20554.244297586902</v>
      </c>
      <c r="BI182" s="265">
        <f>+GAMS!BI93</f>
        <v>21894.304368621801</v>
      </c>
      <c r="BJ182" s="265">
        <f>+GAMS!BJ93</f>
        <v>23310.093080952502</v>
      </c>
      <c r="BK182" s="265">
        <f>+GAMS!BK93</f>
        <v>24805.272547778899</v>
      </c>
      <c r="BL182" s="265">
        <f>+GAMS!BL93</f>
        <v>26383.594275214102</v>
      </c>
      <c r="BM182" s="265">
        <f>+GAMS!BM93</f>
        <v>28048.9232722038</v>
      </c>
      <c r="BN182" s="265">
        <f>+GAMS!BN93</f>
        <v>29805.249245083502</v>
      </c>
      <c r="BO182" s="265">
        <f>+GAMS!BO93</f>
        <v>31656.692986302402</v>
      </c>
      <c r="BP182" s="265">
        <f>+GAMS!BP93</f>
        <v>33607.510825187899</v>
      </c>
      <c r="BQ182" s="265">
        <f>+GAMS!BQ93</f>
        <v>35662.098193067803</v>
      </c>
      <c r="BR182" s="265">
        <f>+GAMS!BR93</f>
        <v>37824.992717571004</v>
      </c>
      <c r="BS182" s="265">
        <f>+GAMS!BS93</f>
        <v>40100.877027265997</v>
      </c>
      <c r="BT182" s="265">
        <f>+GAMS!BT93</f>
        <v>42494.5813550803</v>
      </c>
      <c r="BU182" s="265">
        <f>+GAMS!BU93</f>
        <v>45011.085987869701</v>
      </c>
      <c r="BV182" s="265">
        <f>+GAMS!BV93</f>
        <v>47655.523588996599</v>
      </c>
      <c r="BW182" s="265">
        <f>+GAMS!BW93</f>
        <v>50433.181409413803</v>
      </c>
      <c r="BX182" s="265">
        <f>+GAMS!BX93</f>
        <v>53349.503395974098</v>
      </c>
      <c r="BY182" s="265">
        <f>+GAMS!BY93</f>
        <v>56410.092201437597</v>
      </c>
      <c r="BZ182" s="265">
        <f>+GAMS!BZ93</f>
        <v>59620.711097915497</v>
      </c>
      <c r="CA182" s="265">
        <f>+GAMS!CA93</f>
        <v>62987.285793691401</v>
      </c>
      <c r="CB182" s="265">
        <f>+GAMS!CB93</f>
        <v>66515.906152175899</v>
      </c>
      <c r="CC182" s="265">
        <f>+GAMS!CC93</f>
        <v>70212.827810956995</v>
      </c>
      <c r="CD182" s="265">
        <f>+GAMS!CD93</f>
        <v>74084.473698395406</v>
      </c>
    </row>
    <row r="183" spans="1:82" s="265" customFormat="1" ht="21.6" customHeight="1" x14ac:dyDescent="0.25">
      <c r="A183" s="311" t="str">
        <f>+GAMS!A94</f>
        <v>Short Interest rate, %/yr</v>
      </c>
      <c r="B183" s="265">
        <f>+GAMS!B94</f>
        <v>0</v>
      </c>
      <c r="C183" s="265">
        <f>+GAMS!C94</f>
        <v>4.49829702E-2</v>
      </c>
      <c r="D183" s="265">
        <f>+GAMS!D94</f>
        <v>4.4109983499999998E-2</v>
      </c>
      <c r="E183" s="265">
        <f>+GAMS!E94</f>
        <v>4.3230921700000001E-2</v>
      </c>
      <c r="F183" s="265">
        <f>+GAMS!F94</f>
        <v>4.2547053299999998E-2</v>
      </c>
      <c r="G183" s="265">
        <f>+GAMS!G94</f>
        <v>4.1835631999999998E-2</v>
      </c>
      <c r="H183" s="265">
        <f>+GAMS!H94</f>
        <v>4.1108409700000001E-2</v>
      </c>
      <c r="I183" s="265">
        <f>+GAMS!I94</f>
        <v>4.0357456600000001E-2</v>
      </c>
      <c r="J183" s="265">
        <f>+GAMS!J94</f>
        <v>3.9598928300000003E-2</v>
      </c>
      <c r="K183" s="265">
        <f>+GAMS!K94</f>
        <v>3.8869601400000002E-2</v>
      </c>
      <c r="L183" s="265">
        <f>+GAMS!L94</f>
        <v>3.8252991899999998E-2</v>
      </c>
      <c r="M183" s="265">
        <f>+GAMS!M94</f>
        <v>3.7915513999999997E-2</v>
      </c>
      <c r="N183" s="265">
        <f>+GAMS!N94</f>
        <v>3.7905192599999998E-2</v>
      </c>
      <c r="O183" s="265">
        <f>+GAMS!O94</f>
        <v>3.7544451800000003E-2</v>
      </c>
      <c r="P183" s="265">
        <f>+GAMS!P94</f>
        <v>3.7079934199999998E-2</v>
      </c>
      <c r="Q183" s="265">
        <f>+GAMS!Q94</f>
        <v>3.6572983699999999E-2</v>
      </c>
      <c r="R183" s="265">
        <f>+GAMS!R94</f>
        <v>3.6050575199999997E-2</v>
      </c>
      <c r="S183" s="265">
        <f>+GAMS!S94</f>
        <v>3.5546887100000001E-2</v>
      </c>
      <c r="T183" s="265">
        <f>+GAMS!T94</f>
        <v>3.4849741699999999E-2</v>
      </c>
      <c r="U183" s="265">
        <f>+GAMS!U94</f>
        <v>3.4216713199999998E-2</v>
      </c>
      <c r="V183" s="265">
        <f>+GAMS!V94</f>
        <v>3.3584805799999999E-2</v>
      </c>
      <c r="W183" s="265">
        <f>+GAMS!W94</f>
        <v>3.2945758800000002E-2</v>
      </c>
      <c r="X183" s="265">
        <f>+GAMS!X94</f>
        <v>3.2276163099999998E-2</v>
      </c>
      <c r="Y183" s="265">
        <f>+GAMS!Y94</f>
        <v>3.1541093100000001E-2</v>
      </c>
      <c r="Z183" s="265">
        <f>+GAMS!Z94</f>
        <v>3.0963716700000001E-2</v>
      </c>
      <c r="AA183" s="265">
        <f>+GAMS!AA94</f>
        <v>3.0531788399999999E-2</v>
      </c>
      <c r="AB183" s="265">
        <f>+GAMS!AB94</f>
        <v>3.01186237E-2</v>
      </c>
      <c r="AC183" s="265">
        <f>+GAMS!AC94</f>
        <v>2.9622615800000002E-2</v>
      </c>
      <c r="AD183" s="265">
        <f>+GAMS!AD94</f>
        <v>2.9084110600000001E-2</v>
      </c>
      <c r="AE183" s="265">
        <f>+GAMS!AE94</f>
        <v>2.8526523799999998E-2</v>
      </c>
      <c r="AF183" s="265">
        <f>+GAMS!AF94</f>
        <v>2.7960049899999999E-2</v>
      </c>
      <c r="AG183" s="265">
        <f>+GAMS!AG94</f>
        <v>2.7390314299999999E-2</v>
      </c>
      <c r="AH183" s="265">
        <f>+GAMS!AH94</f>
        <v>2.68209251E-2</v>
      </c>
      <c r="AI183" s="265">
        <f>+GAMS!AI94</f>
        <v>2.6255176299999999E-2</v>
      </c>
      <c r="AJ183" s="265">
        <f>+GAMS!AJ94</f>
        <v>2.5697606000000001E-2</v>
      </c>
      <c r="AK183" s="265">
        <f>+GAMS!AK94</f>
        <v>2.51560573E-2</v>
      </c>
      <c r="AL183" s="265">
        <f>+GAMS!AL94</f>
        <v>2.46450104E-2</v>
      </c>
      <c r="AM183" s="265">
        <f>+GAMS!AM94</f>
        <v>2.3655620799999999E-2</v>
      </c>
      <c r="AN183" s="265">
        <f>+GAMS!AN94</f>
        <v>2.3756694799999999E-2</v>
      </c>
      <c r="AO183" s="265">
        <f>+GAMS!AO94</f>
        <v>2.30110629E-2</v>
      </c>
      <c r="AP183" s="265">
        <f>+GAMS!AP94</f>
        <v>2.2326197799999999E-2</v>
      </c>
      <c r="AQ183" s="265">
        <f>+GAMS!AQ94</f>
        <v>2.1681223100000001E-2</v>
      </c>
      <c r="AR183" s="265">
        <f>+GAMS!AR94</f>
        <v>2.10629606E-2</v>
      </c>
      <c r="AS183" s="265">
        <f>+GAMS!AS94</f>
        <v>2.0462678200000001E-2</v>
      </c>
      <c r="AT183" s="265">
        <f>+GAMS!AT94</f>
        <v>1.9874489299999999E-2</v>
      </c>
      <c r="AU183" s="265">
        <f>+GAMS!AU94</f>
        <v>1.9294393E-2</v>
      </c>
      <c r="AV183" s="265">
        <f>+GAMS!AV94</f>
        <v>1.87196549E-2</v>
      </c>
      <c r="AW183" s="265">
        <f>+GAMS!AW94</f>
        <v>1.8148395599999999E-2</v>
      </c>
      <c r="AX183" s="265">
        <f>+GAMS!AX94</f>
        <v>2.8526640499999999E-2</v>
      </c>
      <c r="AY183" s="265">
        <f>+GAMS!AY94</f>
        <v>2.8417524699999998E-2</v>
      </c>
      <c r="AZ183" s="265">
        <f>+GAMS!AZ94</f>
        <v>2.8309209599999999E-2</v>
      </c>
      <c r="BA183" s="265">
        <f>+GAMS!BA94</f>
        <v>2.8235657300000001E-2</v>
      </c>
      <c r="BB183" s="265">
        <f>+GAMS!BB94</f>
        <v>2.8172939800000001E-2</v>
      </c>
      <c r="BC183" s="265">
        <f>+GAMS!BC94</f>
        <v>2.79488037E-2</v>
      </c>
      <c r="BD183" s="265">
        <f>+GAMS!BD94</f>
        <v>2.7854799100000001E-2</v>
      </c>
      <c r="BE183" s="265">
        <f>+GAMS!BE94</f>
        <v>2.7783210999999999E-2</v>
      </c>
      <c r="BF183" s="265">
        <f>+GAMS!BF94</f>
        <v>2.7555942399999998E-2</v>
      </c>
      <c r="BG183" s="265">
        <f>+GAMS!BG94</f>
        <v>2.7606996599999999E-2</v>
      </c>
      <c r="BH183" s="265">
        <f>+GAMS!BH94</f>
        <v>2.7435746E-2</v>
      </c>
      <c r="BI183" s="265">
        <f>+GAMS!BI94</f>
        <v>2.73381805E-2</v>
      </c>
      <c r="BJ183" s="265">
        <f>+GAMS!BJ94</f>
        <v>2.72434919E-2</v>
      </c>
      <c r="BK183" s="265">
        <f>+GAMS!BK94</f>
        <v>2.7150496199999999E-2</v>
      </c>
      <c r="BL183" s="265">
        <f>+GAMS!BL94</f>
        <v>2.7058716399999998E-2</v>
      </c>
      <c r="BM183" s="265">
        <f>+GAMS!BM94</f>
        <v>2.6967934299999999E-2</v>
      </c>
      <c r="BN183" s="265">
        <f>+GAMS!BN94</f>
        <v>2.68780357E-2</v>
      </c>
      <c r="BO183" s="265">
        <f>+GAMS!BO94</f>
        <v>2.6788954E-2</v>
      </c>
      <c r="BP183" s="265">
        <f>+GAMS!BP94</f>
        <v>2.67006469E-2</v>
      </c>
      <c r="BQ183" s="265">
        <f>+GAMS!BQ94</f>
        <v>2.6613086000000001E-2</v>
      </c>
      <c r="BR183" s="265">
        <f>+GAMS!BR94</f>
        <v>2.6526251000000001E-2</v>
      </c>
      <c r="BS183" s="265">
        <f>+GAMS!BS94</f>
        <v>2.64401267E-2</v>
      </c>
      <c r="BT183" s="265">
        <f>+GAMS!BT94</f>
        <v>2.63547014E-2</v>
      </c>
      <c r="BU183" s="265">
        <f>+GAMS!BU94</f>
        <v>2.6269965400000001E-2</v>
      </c>
      <c r="BV183" s="265">
        <f>+GAMS!BV94</f>
        <v>2.6185910499999999E-2</v>
      </c>
      <c r="BW183" s="265">
        <f>+GAMS!BW94</f>
        <v>2.6102529199999999E-2</v>
      </c>
      <c r="BX183" s="265">
        <f>+GAMS!BX94</f>
        <v>2.6019815000000002E-2</v>
      </c>
      <c r="BY183" s="265">
        <f>+GAMS!BY94</f>
        <v>2.59377615E-2</v>
      </c>
      <c r="BZ183" s="265">
        <f>+GAMS!BZ94</f>
        <v>2.5856362599999998E-2</v>
      </c>
      <c r="CA183" s="265">
        <f>+GAMS!CA94</f>
        <v>2.5775612600000001E-2</v>
      </c>
      <c r="CB183" s="265">
        <f>+GAMS!CB94</f>
        <v>2.5695505899999999E-2</v>
      </c>
      <c r="CC183" s="265">
        <f>+GAMS!CC94</f>
        <v>2.5616036799999999E-2</v>
      </c>
      <c r="CD183" s="265">
        <f>+GAMS!CD94</f>
        <v>2.5537199999999999E-2</v>
      </c>
    </row>
    <row r="184" spans="1:82" s="265" customFormat="1" ht="21.6" customHeight="1" x14ac:dyDescent="0.25">
      <c r="A184" s="311" t="str">
        <f>+GAMS!A95</f>
        <v>Population</v>
      </c>
      <c r="B184" s="265">
        <f>+GAMS!B95</f>
        <v>7752.9</v>
      </c>
      <c r="C184" s="265">
        <f>+GAMS!C95</f>
        <v>8137.3673508501997</v>
      </c>
      <c r="D184" s="265">
        <f>+GAMS!D95</f>
        <v>8481.1706083345998</v>
      </c>
      <c r="E184" s="265">
        <f>+GAMS!E95</f>
        <v>8786.6181848005999</v>
      </c>
      <c r="F184" s="265">
        <f>+GAMS!F95</f>
        <v>9056.4844687875993</v>
      </c>
      <c r="G184" s="265">
        <f>+GAMS!G95</f>
        <v>9293.7833464428004</v>
      </c>
      <c r="H184" s="265">
        <f>+GAMS!H95</f>
        <v>9501.5984247487995</v>
      </c>
      <c r="I184" s="265">
        <f>+GAMS!I95</f>
        <v>9682.9613941427997</v>
      </c>
      <c r="J184" s="265">
        <f>+GAMS!J95</f>
        <v>9840.7694557889008</v>
      </c>
      <c r="K184" s="265">
        <f>+GAMS!K95</f>
        <v>9977.7332798718999</v>
      </c>
      <c r="L184" s="265">
        <f>+GAMS!L95</f>
        <v>10096.3480265077</v>
      </c>
      <c r="M184" s="265">
        <f>+GAMS!M95</f>
        <v>10198.8812100628</v>
      </c>
      <c r="N184" s="265">
        <f>+GAMS!N95</f>
        <v>10287.372420298299</v>
      </c>
      <c r="O184" s="265">
        <f>+GAMS!O95</f>
        <v>10363.641024815801</v>
      </c>
      <c r="P184" s="265">
        <f>+GAMS!P95</f>
        <v>10429.2989229587</v>
      </c>
      <c r="Q184" s="265">
        <f>+GAMS!Q95</f>
        <v>10485.7661941345</v>
      </c>
      <c r="R184" s="265">
        <f>+GAMS!R95</f>
        <v>10534.288095593</v>
      </c>
      <c r="S184" s="265">
        <f>+GAMS!S95</f>
        <v>10575.952337107199</v>
      </c>
      <c r="T184" s="265">
        <f>+GAMS!T95</f>
        <v>10611.7059164455</v>
      </c>
      <c r="U184" s="265">
        <f>+GAMS!U95</f>
        <v>10642.371062784399</v>
      </c>
      <c r="V184" s="265">
        <f>+GAMS!V95</f>
        <v>10668.6600255173</v>
      </c>
      <c r="W184" s="265">
        <f>+GAMS!W95</f>
        <v>10691.188580293299</v>
      </c>
      <c r="X184" s="265">
        <f>+GAMS!X95</f>
        <v>10710.488216436601</v>
      </c>
      <c r="Y184" s="265">
        <f>+GAMS!Y95</f>
        <v>10727.017031110299</v>
      </c>
      <c r="Z184" s="265">
        <f>+GAMS!Z95</f>
        <v>10741.169394205999</v>
      </c>
      <c r="AA184" s="265">
        <f>+GAMS!AA95</f>
        <v>10753.2844704332</v>
      </c>
      <c r="AB184" s="265">
        <f>+GAMS!AB95</f>
        <v>10763.653696310699</v>
      </c>
      <c r="AC184" s="265">
        <f>+GAMS!AC95</f>
        <v>10772.5273133065</v>
      </c>
      <c r="AD184" s="265">
        <f>+GAMS!AD95</f>
        <v>10780.120056858101</v>
      </c>
      <c r="AE184" s="265">
        <f>+GAMS!AE95</f>
        <v>10786.6160962989</v>
      </c>
      <c r="AF184" s="265">
        <f>+GAMS!AF95</f>
        <v>10792.173314159299</v>
      </c>
      <c r="AG184" s="265">
        <f>+GAMS!AG95</f>
        <v>10796.9270058115</v>
      </c>
      <c r="AH184" s="265">
        <f>+GAMS!AH95</f>
        <v>10800.9930726168</v>
      </c>
      <c r="AI184" s="265">
        <f>+GAMS!AI95</f>
        <v>10804.4707740213</v>
      </c>
      <c r="AJ184" s="265">
        <f>+GAMS!AJ95</f>
        <v>10807.445096683799</v>
      </c>
      <c r="AK184" s="265">
        <f>+GAMS!AK95</f>
        <v>10809.988791862401</v>
      </c>
      <c r="AL184" s="265">
        <f>+GAMS!AL95</f>
        <v>10812.164126009</v>
      </c>
      <c r="AM184" s="265">
        <f>+GAMS!AM95</f>
        <v>10814.024383842599</v>
      </c>
      <c r="AN184" s="265">
        <f>+GAMS!AN95</f>
        <v>10815.6151581011</v>
      </c>
      <c r="AO184" s="265">
        <f>+GAMS!AO95</f>
        <v>10816.975455661601</v>
      </c>
      <c r="AP184" s="265">
        <f>+GAMS!AP95</f>
        <v>10818.138645749101</v>
      </c>
      <c r="AQ184" s="265">
        <f>+GAMS!AQ95</f>
        <v>10819.1332724651</v>
      </c>
      <c r="AR184" s="265">
        <f>+GAMS!AR95</f>
        <v>10819.9837508253</v>
      </c>
      <c r="AS184" s="265">
        <f>+GAMS!AS95</f>
        <v>10820.710962839999</v>
      </c>
      <c r="AT184" s="265">
        <f>+GAMS!AT95</f>
        <v>10821.3327678716</v>
      </c>
      <c r="AU184" s="265">
        <f>+GAMS!AU95</f>
        <v>10821.8644395093</v>
      </c>
      <c r="AV184" s="265">
        <f>+GAMS!AV95</f>
        <v>10822.3190394744</v>
      </c>
      <c r="AW184" s="265">
        <f>+GAMS!AW95</f>
        <v>10822.7077375885</v>
      </c>
      <c r="AX184" s="265">
        <f>+GAMS!AX95</f>
        <v>10823.0400855469</v>
      </c>
      <c r="AY184" s="265">
        <f>+GAMS!AY95</f>
        <v>10823.324251144801</v>
      </c>
      <c r="AZ184" s="265">
        <f>+GAMS!AZ95</f>
        <v>10823.5672186475</v>
      </c>
      <c r="BA184" s="265">
        <f>+GAMS!BA95</f>
        <v>10823.7749601877</v>
      </c>
      <c r="BB184" s="265">
        <f>+GAMS!BB95</f>
        <v>10823.952582366501</v>
      </c>
      <c r="BC184" s="265">
        <f>+GAMS!BC95</f>
        <v>10824.1044516408</v>
      </c>
      <c r="BD184" s="265">
        <f>+GAMS!BD95</f>
        <v>10824.2343015602</v>
      </c>
      <c r="BE184" s="265">
        <f>+GAMS!BE95</f>
        <v>10824.345324476601</v>
      </c>
      <c r="BF184" s="265">
        <f>+GAMS!BF95</f>
        <v>10824.4402499731</v>
      </c>
      <c r="BG184" s="265">
        <f>+GAMS!BG95</f>
        <v>10824.521411932799</v>
      </c>
      <c r="BH184" s="265">
        <f>+GAMS!BH95</f>
        <v>10824.590805890901</v>
      </c>
      <c r="BI184" s="265">
        <f>+GAMS!BI95</f>
        <v>10824.650138077899</v>
      </c>
      <c r="BJ184" s="265">
        <f>+GAMS!BJ95</f>
        <v>10824.700867355699</v>
      </c>
      <c r="BK184" s="265">
        <f>+GAMS!BK95</f>
        <v>10824.7442410767</v>
      </c>
      <c r="BL184" s="265">
        <f>+GAMS!BL95</f>
        <v>10824.781325746</v>
      </c>
      <c r="BM184" s="265">
        <f>+GAMS!BM95</f>
        <v>10824.813033238999</v>
      </c>
      <c r="BN184" s="265">
        <f>+GAMS!BN95</f>
        <v>10824.8401432192</v>
      </c>
      <c r="BO184" s="265">
        <f>+GAMS!BO95</f>
        <v>10824.863322306101</v>
      </c>
      <c r="BP184" s="265">
        <f>+GAMS!BP95</f>
        <v>10824.883140464701</v>
      </c>
      <c r="BQ184" s="265">
        <f>+GAMS!BQ95</f>
        <v>10824.900085019101</v>
      </c>
      <c r="BR184" s="265">
        <f>+GAMS!BR95</f>
        <v>10824.914572634199</v>
      </c>
      <c r="BS184" s="265">
        <f>+GAMS!BS95</f>
        <v>10824.9269595604</v>
      </c>
      <c r="BT184" s="265">
        <f>+GAMS!BT95</f>
        <v>10824.937550393601</v>
      </c>
      <c r="BU184" s="265">
        <f>+GAMS!BU95</f>
        <v>10824.946605564201</v>
      </c>
      <c r="BV184" s="265">
        <f>+GAMS!BV95</f>
        <v>10824.954347741101</v>
      </c>
      <c r="BW184" s="265">
        <f>+GAMS!BW95</f>
        <v>10824.960967306701</v>
      </c>
      <c r="BX184" s="265">
        <f>+GAMS!BX95</f>
        <v>10824.966627038501</v>
      </c>
      <c r="BY184" s="265">
        <f>+GAMS!BY95</f>
        <v>10824.971466111499</v>
      </c>
      <c r="BZ184" s="265">
        <f>+GAMS!BZ95</f>
        <v>10824.975603520699</v>
      </c>
      <c r="CA184" s="265">
        <f>+GAMS!CA95</f>
        <v>10824.979141006799</v>
      </c>
      <c r="CB184" s="265">
        <f>+GAMS!CB95</f>
        <v>10824.9821655583</v>
      </c>
      <c r="CC184" s="265">
        <f>+GAMS!CC95</f>
        <v>10824.984751550501</v>
      </c>
      <c r="CD184" s="265">
        <f>+GAMS!CD95</f>
        <v>10824.9869625744</v>
      </c>
    </row>
    <row r="185" spans="1:82" s="265" customFormat="1" ht="21.6" customHeight="1" x14ac:dyDescent="0.25">
      <c r="A185" s="311" t="str">
        <f>+GAMS!A96</f>
        <v>TFP</v>
      </c>
      <c r="B185" s="265">
        <f>+GAMS!B96</f>
        <v>5.84</v>
      </c>
      <c r="C185" s="265">
        <f>+GAMS!C96</f>
        <v>6.2526766594999996</v>
      </c>
      <c r="D185" s="265">
        <f>+GAMS!D96</f>
        <v>6.6909818123000004</v>
      </c>
      <c r="E185" s="265">
        <f>+GAMS!E96</f>
        <v>7.1562633642</v>
      </c>
      <c r="F185" s="265">
        <f>+GAMS!F96</f>
        <v>7.6499251324999999</v>
      </c>
      <c r="G185" s="265">
        <f>+GAMS!G96</f>
        <v>8.1734283574000006</v>
      </c>
      <c r="H185" s="265">
        <f>+GAMS!H96</f>
        <v>8.7282932152000008</v>
      </c>
      <c r="I185" s="265">
        <f>+GAMS!I96</f>
        <v>9.3161003334999997</v>
      </c>
      <c r="J185" s="265">
        <f>+GAMS!J96</f>
        <v>9.9384923038000004</v>
      </c>
      <c r="K185" s="265">
        <f>+GAMS!K96</f>
        <v>10.5971751914</v>
      </c>
      <c r="L185" s="265">
        <f>+GAMS!L96</f>
        <v>11.2939200404</v>
      </c>
      <c r="M185" s="265">
        <f>+GAMS!M96</f>
        <v>12.030564370700001</v>
      </c>
      <c r="N185" s="265">
        <f>+GAMS!N96</f>
        <v>12.8090136659</v>
      </c>
      <c r="O185" s="265">
        <f>+GAMS!O96</f>
        <v>13.6312428495</v>
      </c>
      <c r="P185" s="265">
        <f>+GAMS!P96</f>
        <v>14.4992977474</v>
      </c>
      <c r="Q185" s="265">
        <f>+GAMS!Q96</f>
        <v>15.415296533899999</v>
      </c>
      <c r="R185" s="265">
        <f>+GAMS!R96</f>
        <v>16.3814311601</v>
      </c>
      <c r="S185" s="265">
        <f>+GAMS!S96</f>
        <v>17.399968761</v>
      </c>
      <c r="T185" s="265">
        <f>+GAMS!T96</f>
        <v>18.473253040300001</v>
      </c>
      <c r="U185" s="265">
        <f>+GAMS!U96</f>
        <v>19.603705629699999</v>
      </c>
      <c r="V185" s="265">
        <f>+GAMS!V96</f>
        <v>20.793827420500001</v>
      </c>
      <c r="W185" s="265">
        <f>+GAMS!W96</f>
        <v>22.046199865399998</v>
      </c>
      <c r="X185" s="265">
        <f>+GAMS!X96</f>
        <v>23.363486248099999</v>
      </c>
      <c r="Y185" s="265">
        <f>+GAMS!Y96</f>
        <v>24.748432918300001</v>
      </c>
      <c r="Z185" s="265">
        <f>+GAMS!Z96</f>
        <v>26.203870489300002</v>
      </c>
      <c r="AA185" s="265">
        <f>+GAMS!AA96</f>
        <v>27.7327149967</v>
      </c>
      <c r="AB185" s="265">
        <f>+GAMS!AB96</f>
        <v>29.337969015100001</v>
      </c>
      <c r="AC185" s="265">
        <f>+GAMS!AC96</f>
        <v>31.0227227309</v>
      </c>
      <c r="AD185" s="265">
        <f>+GAMS!AD96</f>
        <v>32.790154968300001</v>
      </c>
      <c r="AE185" s="265">
        <f>+GAMS!AE96</f>
        <v>34.643534167699997</v>
      </c>
      <c r="AF185" s="265">
        <f>+GAMS!AF96</f>
        <v>36.586219311800001</v>
      </c>
      <c r="AG185" s="265">
        <f>+GAMS!AG96</f>
        <v>38.621660799700003</v>
      </c>
      <c r="AH185" s="265">
        <f>+GAMS!AH96</f>
        <v>40.753401264899999</v>
      </c>
      <c r="AI185" s="265">
        <f>+GAMS!AI96</f>
        <v>42.985076336200002</v>
      </c>
      <c r="AJ185" s="265">
        <f>+GAMS!AJ96</f>
        <v>45.320415338899998</v>
      </c>
      <c r="AK185" s="265">
        <f>+GAMS!AK96</f>
        <v>47.763241934200003</v>
      </c>
      <c r="AL185" s="265">
        <f>+GAMS!AL96</f>
        <v>50.317474695000001</v>
      </c>
      <c r="AM185" s="265">
        <f>+GAMS!AM96</f>
        <v>52.9871276163</v>
      </c>
      <c r="AN185" s="265">
        <f>+GAMS!AN96</f>
        <v>55.776310557499997</v>
      </c>
      <c r="AO185" s="265">
        <f>+GAMS!AO96</f>
        <v>58.6892296157</v>
      </c>
      <c r="AP185" s="265">
        <f>+GAMS!AP96</f>
        <v>61.730187428199997</v>
      </c>
      <c r="AQ185" s="265">
        <f>+GAMS!AQ96</f>
        <v>64.903583401500001</v>
      </c>
      <c r="AR185" s="265">
        <f>+GAMS!AR96</f>
        <v>68.213913866400006</v>
      </c>
      <c r="AS185" s="265">
        <f>+GAMS!AS96</f>
        <v>71.665772156599999</v>
      </c>
      <c r="AT185" s="265">
        <f>+GAMS!AT96</f>
        <v>75.263848611</v>
      </c>
      <c r="AU185" s="265">
        <f>+GAMS!AU96</f>
        <v>79.012930495800006</v>
      </c>
      <c r="AV185" s="265">
        <f>+GAMS!AV96</f>
        <v>82.917901847500005</v>
      </c>
      <c r="AW185" s="265">
        <f>+GAMS!AW96</f>
        <v>86.983743234599999</v>
      </c>
      <c r="AX185" s="265">
        <f>+GAMS!AX96</f>
        <v>91.215531436299997</v>
      </c>
      <c r="AY185" s="265">
        <f>+GAMS!AY96</f>
        <v>95.618439039099997</v>
      </c>
      <c r="AZ185" s="265">
        <f>+GAMS!AZ96</f>
        <v>100.1977339475</v>
      </c>
      <c r="BA185" s="265">
        <f>+GAMS!BA96</f>
        <v>104.95877881129999</v>
      </c>
      <c r="BB185" s="265">
        <f>+GAMS!BB96</f>
        <v>109.90703036639999</v>
      </c>
      <c r="BC185" s="265">
        <f>+GAMS!BC96</f>
        <v>115.04803868889999</v>
      </c>
      <c r="BD185" s="265">
        <f>+GAMS!BD96</f>
        <v>120.3874463631</v>
      </c>
      <c r="BE185" s="265">
        <f>+GAMS!BE96</f>
        <v>125.9309875623</v>
      </c>
      <c r="BF185" s="265">
        <f>+GAMS!BF96</f>
        <v>131.68448704139999</v>
      </c>
      <c r="BG185" s="265">
        <f>+GAMS!BG96</f>
        <v>137.6538590424</v>
      </c>
      <c r="BH185" s="265">
        <f>+GAMS!BH96</f>
        <v>143.84510611260001</v>
      </c>
      <c r="BI185" s="265">
        <f>+GAMS!BI96</f>
        <v>150.26431783390001</v>
      </c>
      <c r="BJ185" s="265">
        <f>+GAMS!BJ96</f>
        <v>156.91766946609999</v>
      </c>
      <c r="BK185" s="265">
        <f>+GAMS!BK96</f>
        <v>163.81142050189999</v>
      </c>
      <c r="BL185" s="265">
        <f>+GAMS!BL96</f>
        <v>170.95191313539999</v>
      </c>
      <c r="BM185" s="265">
        <f>+GAMS!BM96</f>
        <v>178.34557064469999</v>
      </c>
      <c r="BN185" s="265">
        <f>+GAMS!BN96</f>
        <v>185.99889568789999</v>
      </c>
      <c r="BO185" s="265">
        <f>+GAMS!BO96</f>
        <v>193.91846851490001</v>
      </c>
      <c r="BP185" s="265">
        <f>+GAMS!BP96</f>
        <v>202.11094509439999</v>
      </c>
      <c r="BQ185" s="265">
        <f>+GAMS!BQ96</f>
        <v>210.58305515800001</v>
      </c>
      <c r="BR185" s="265">
        <f>+GAMS!BR96</f>
        <v>219.34160016179999</v>
      </c>
      <c r="BS185" s="265">
        <f>+GAMS!BS96</f>
        <v>228.39345116699999</v>
      </c>
      <c r="BT185" s="265">
        <f>+GAMS!BT96</f>
        <v>237.74554664070001</v>
      </c>
      <c r="BU185" s="265">
        <f>+GAMS!BU96</f>
        <v>247.40489017780001</v>
      </c>
      <c r="BV185" s="265">
        <f>+GAMS!BV96</f>
        <v>257.37854814600001</v>
      </c>
      <c r="BW185" s="265">
        <f>+GAMS!BW96</f>
        <v>267.67364725559997</v>
      </c>
      <c r="BX185" s="265">
        <f>+GAMS!BX96</f>
        <v>278.29737205449999</v>
      </c>
      <c r="BY185" s="265">
        <f>+GAMS!BY96</f>
        <v>289.25696235179998</v>
      </c>
      <c r="BZ185" s="265">
        <f>+GAMS!BZ96</f>
        <v>300.5597105704</v>
      </c>
      <c r="CA185" s="265">
        <f>+GAMS!CA96</f>
        <v>312.21295903160001</v>
      </c>
      <c r="CB185" s="265">
        <f>+GAMS!CB96</f>
        <v>324.22409717239998</v>
      </c>
      <c r="CC185" s="265">
        <f>+GAMS!CC96</f>
        <v>336.6005586988</v>
      </c>
      <c r="CD185" s="265">
        <f>+GAMS!CD96</f>
        <v>349.34981867729999</v>
      </c>
    </row>
    <row r="186" spans="1:82" s="265" customFormat="1" ht="21.6" customHeight="1" x14ac:dyDescent="0.25">
      <c r="A186" s="311" t="str">
        <f>+GAMS!A97</f>
        <v>Output, gross-gross, 2019$</v>
      </c>
      <c r="B186" s="265">
        <f>+GAMS!B97</f>
        <v>134.89143646540001</v>
      </c>
      <c r="C186" s="265">
        <f>+GAMS!C97</f>
        <v>156.5220576378</v>
      </c>
      <c r="D186" s="265">
        <f>+GAMS!D97</f>
        <v>180.20688282649999</v>
      </c>
      <c r="E186" s="265">
        <f>+GAMS!E97</f>
        <v>205.99179325110001</v>
      </c>
      <c r="F186" s="265">
        <f>+GAMS!F97</f>
        <v>233.9201475552</v>
      </c>
      <c r="G186" s="265">
        <f>+GAMS!G97</f>
        <v>264.3267199549</v>
      </c>
      <c r="H186" s="265">
        <f>+GAMS!H97</f>
        <v>297.39871965459997</v>
      </c>
      <c r="I186" s="265">
        <f>+GAMS!I97</f>
        <v>333.31386727410001</v>
      </c>
      <c r="J186" s="265">
        <f>+GAMS!J97</f>
        <v>372.33047989699998</v>
      </c>
      <c r="K186" s="265">
        <f>+GAMS!K97</f>
        <v>414.66937738669998</v>
      </c>
      <c r="L186" s="265">
        <f>+GAMS!L97</f>
        <v>460.49638810570002</v>
      </c>
      <c r="M186" s="265">
        <f>+GAMS!M97</f>
        <v>509.8596257264</v>
      </c>
      <c r="N186" s="265">
        <f>+GAMS!N97</f>
        <v>563.00243087770002</v>
      </c>
      <c r="O186" s="265">
        <f>+GAMS!O97</f>
        <v>621.29569831269998</v>
      </c>
      <c r="P186" s="265">
        <f>+GAMS!P97</f>
        <v>684.69499473430005</v>
      </c>
      <c r="Q186" s="265">
        <f>+GAMS!Q97</f>
        <v>753.47556442430005</v>
      </c>
      <c r="R186" s="265">
        <f>+GAMS!R97</f>
        <v>827.9825987017</v>
      </c>
      <c r="S186" s="265">
        <f>+GAMS!S97</f>
        <v>908.55280531560004</v>
      </c>
      <c r="T186" s="265">
        <f>+GAMS!T97</f>
        <v>996.37215856490002</v>
      </c>
      <c r="U186" s="265">
        <f>+GAMS!U97</f>
        <v>1091.1344362348</v>
      </c>
      <c r="V186" s="265">
        <f>+GAMS!V97</f>
        <v>1193.5974494765001</v>
      </c>
      <c r="W186" s="265">
        <f>+GAMS!W97</f>
        <v>1304.3891624462001</v>
      </c>
      <c r="X186" s="265">
        <f>+GAMS!X97</f>
        <v>1424.2834518225</v>
      </c>
      <c r="Y186" s="265">
        <f>+GAMS!Y97</f>
        <v>1554.250505921</v>
      </c>
      <c r="Z186" s="265">
        <f>+GAMS!Z97</f>
        <v>1693.7700979640999</v>
      </c>
      <c r="AA186" s="265">
        <f>+GAMS!AA97</f>
        <v>1843.4503639722</v>
      </c>
      <c r="AB186" s="265">
        <f>+GAMS!AB97</f>
        <v>2004.7114031241999</v>
      </c>
      <c r="AC186" s="265">
        <f>+GAMS!AC97</f>
        <v>2179.1696703145999</v>
      </c>
      <c r="AD186" s="265">
        <f>+GAMS!AD97</f>
        <v>2367.4704562652</v>
      </c>
      <c r="AE186" s="265">
        <f>+GAMS!AE97</f>
        <v>2570.4050623393</v>
      </c>
      <c r="AF186" s="265">
        <f>+GAMS!AF97</f>
        <v>2788.8912683664998</v>
      </c>
      <c r="AG186" s="265">
        <f>+GAMS!AG97</f>
        <v>3023.9290565169999</v>
      </c>
      <c r="AH186" s="265">
        <f>+GAMS!AH97</f>
        <v>3276.5850778435001</v>
      </c>
      <c r="AI186" s="265">
        <f>+GAMS!AI97</f>
        <v>3547.976859421</v>
      </c>
      <c r="AJ186" s="265">
        <f>+GAMS!AJ97</f>
        <v>3839.2483889434002</v>
      </c>
      <c r="AK186" s="265">
        <f>+GAMS!AK97</f>
        <v>4151.5231542915999</v>
      </c>
      <c r="AL186" s="265">
        <f>+GAMS!AL97</f>
        <v>4485.8083621978003</v>
      </c>
      <c r="AM186" s="265">
        <f>+GAMS!AM97</f>
        <v>4842.7988344401001</v>
      </c>
      <c r="AN186" s="265">
        <f>+GAMS!AN97</f>
        <v>5231.8435441608999</v>
      </c>
      <c r="AO186" s="265">
        <f>+GAMS!AO97</f>
        <v>5643.4423143817003</v>
      </c>
      <c r="AP186" s="265">
        <f>+GAMS!AP97</f>
        <v>6079.9671641994</v>
      </c>
      <c r="AQ186" s="265">
        <f>+GAMS!AQ97</f>
        <v>6543.6433297967997</v>
      </c>
      <c r="AR186" s="265">
        <f>+GAMS!AR97</f>
        <v>7036.6044791182003</v>
      </c>
      <c r="AS186" s="265">
        <f>+GAMS!AS97</f>
        <v>7560.9386531413002</v>
      </c>
      <c r="AT186" s="265">
        <f>+GAMS!AT97</f>
        <v>8118.7231017187996</v>
      </c>
      <c r="AU186" s="265">
        <f>+GAMS!AU97</f>
        <v>8712.0503416188003</v>
      </c>
      <c r="AV186" s="265">
        <f>+GAMS!AV97</f>
        <v>9343.0477246785995</v>
      </c>
      <c r="AW186" s="265">
        <f>+GAMS!AW97</f>
        <v>10013.892247710501</v>
      </c>
      <c r="AX186" s="265">
        <f>+GAMS!AX97</f>
        <v>10726.821861054599</v>
      </c>
      <c r="AY186" s="265">
        <f>+GAMS!AY97</f>
        <v>11484.1441865672</v>
      </c>
      <c r="AZ186" s="265">
        <f>+GAMS!AZ97</f>
        <v>12288.243308786499</v>
      </c>
      <c r="BA186" s="265">
        <f>+GAMS!BA97</f>
        <v>13141.585126076499</v>
      </c>
      <c r="BB186" s="265">
        <f>+GAMS!BB97</f>
        <v>14047.063947279799</v>
      </c>
      <c r="BC186" s="265">
        <f>+GAMS!BC97</f>
        <v>15007.70722998</v>
      </c>
      <c r="BD186" s="265">
        <f>+GAMS!BD97</f>
        <v>16024.7492058141</v>
      </c>
      <c r="BE186" s="265">
        <f>+GAMS!BE97</f>
        <v>17101.459527134099</v>
      </c>
      <c r="BF186" s="265">
        <f>+GAMS!BF97</f>
        <v>18241.347731382899</v>
      </c>
      <c r="BG186" s="265">
        <f>+GAMS!BG97</f>
        <v>19445.743740481899</v>
      </c>
      <c r="BH186" s="265">
        <f>+GAMS!BH97</f>
        <v>20720.535005722199</v>
      </c>
      <c r="BI186" s="265">
        <f>+GAMS!BI97</f>
        <v>22067.565982156899</v>
      </c>
      <c r="BJ186" s="265">
        <f>+GAMS!BJ97</f>
        <v>23490.406338846398</v>
      </c>
      <c r="BK186" s="265">
        <f>+GAMS!BK97</f>
        <v>24992.7315224704</v>
      </c>
      <c r="BL186" s="265">
        <f>+GAMS!BL97</f>
        <v>26578.319626104501</v>
      </c>
      <c r="BM186" s="265">
        <f>+GAMS!BM97</f>
        <v>28251.058950160499</v>
      </c>
      <c r="BN186" s="265">
        <f>+GAMS!BN97</f>
        <v>30014.9566081136</v>
      </c>
      <c r="BO186" s="265">
        <f>+GAMS!BO97</f>
        <v>31874.145871408698</v>
      </c>
      <c r="BP186" s="265">
        <f>+GAMS!BP97</f>
        <v>33832.892064043903</v>
      </c>
      <c r="BQ186" s="265">
        <f>+GAMS!BQ97</f>
        <v>35895.5973075203</v>
      </c>
      <c r="BR186" s="265">
        <f>+GAMS!BR97</f>
        <v>38066.804443990397</v>
      </c>
      <c r="BS186" s="265">
        <f>+GAMS!BS97</f>
        <v>40351.200389588703</v>
      </c>
      <c r="BT186" s="265">
        <f>+GAMS!BT97</f>
        <v>42753.619091545501</v>
      </c>
      <c r="BU186" s="265">
        <f>+GAMS!BU97</f>
        <v>45279.0442031079</v>
      </c>
      <c r="BV186" s="265">
        <f>+GAMS!BV97</f>
        <v>47932.6115492307</v>
      </c>
      <c r="BW186" s="265">
        <f>+GAMS!BW97</f>
        <v>50719.611428836397</v>
      </c>
      <c r="BX186" s="265">
        <f>+GAMS!BX97</f>
        <v>53645.490781779903</v>
      </c>
      <c r="BY186" s="265">
        <f>+GAMS!BY97</f>
        <v>56715.855237277698</v>
      </c>
      <c r="BZ186" s="265">
        <f>+GAMS!BZ97</f>
        <v>59936.4710532393</v>
      </c>
      <c r="CA186" s="265">
        <f>+GAMS!CA97</f>
        <v>63313.266951250298</v>
      </c>
      <c r="CB186" s="265">
        <f>+GAMS!CB97</f>
        <v>66852.335848943607</v>
      </c>
      <c r="CC186" s="265">
        <f>+GAMS!CC97</f>
        <v>70559.936489566797</v>
      </c>
      <c r="CD186" s="265">
        <f>+GAMS!CD97</f>
        <v>74442.494967326493</v>
      </c>
    </row>
    <row r="187" spans="1:82" s="265" customFormat="1" ht="21.6" customHeight="1" x14ac:dyDescent="0.25">
      <c r="A187" s="311" t="str">
        <f>+GAMS!A98</f>
        <v>Change TFP, %/year</v>
      </c>
      <c r="B187" s="265">
        <f>+GAMS!B98</f>
        <v>6.6000000000000003E-2</v>
      </c>
      <c r="C187" s="265">
        <f>+GAMS!C98</f>
        <v>6.5506851599999999E-2</v>
      </c>
      <c r="D187" s="265">
        <f>+GAMS!D98</f>
        <v>6.5017387999999995E-2</v>
      </c>
      <c r="E187" s="265">
        <f>+GAMS!E98</f>
        <v>6.4531581700000007E-2</v>
      </c>
      <c r="F187" s="265">
        <f>+GAMS!F98</f>
        <v>6.4049405200000006E-2</v>
      </c>
      <c r="G187" s="265">
        <f>+GAMS!G98</f>
        <v>6.3570831600000002E-2</v>
      </c>
      <c r="H187" s="265">
        <f>+GAMS!H98</f>
        <v>6.3095833800000001E-2</v>
      </c>
      <c r="I187" s="265">
        <f>+GAMS!I98</f>
        <v>6.2624385199999993E-2</v>
      </c>
      <c r="J187" s="265">
        <f>+GAMS!J98</f>
        <v>6.21564592E-2</v>
      </c>
      <c r="K187" s="265">
        <f>+GAMS!K98</f>
        <v>6.1692029600000003E-2</v>
      </c>
      <c r="L187" s="265">
        <f>+GAMS!L98</f>
        <v>6.12310701E-2</v>
      </c>
      <c r="M187" s="265">
        <f>+GAMS!M98</f>
        <v>6.0773554899999999E-2</v>
      </c>
      <c r="N187" s="265">
        <f>+GAMS!N98</f>
        <v>6.0319458200000002E-2</v>
      </c>
      <c r="O187" s="265">
        <f>+GAMS!O98</f>
        <v>5.9868754500000003E-2</v>
      </c>
      <c r="P187" s="265">
        <f>+GAMS!P98</f>
        <v>5.9421418500000003E-2</v>
      </c>
      <c r="Q187" s="265">
        <f>+GAMS!Q98</f>
        <v>5.8977424899999999E-2</v>
      </c>
      <c r="R187" s="265">
        <f>+GAMS!R98</f>
        <v>5.8536748800000003E-2</v>
      </c>
      <c r="S187" s="265">
        <f>+GAMS!S98</f>
        <v>5.8099365399999998E-2</v>
      </c>
      <c r="T187" s="265">
        <f>+GAMS!T98</f>
        <v>5.7665250199999997E-2</v>
      </c>
      <c r="U187" s="265">
        <f>+GAMS!U98</f>
        <v>5.7234378599999997E-2</v>
      </c>
      <c r="V187" s="265">
        <f>+GAMS!V98</f>
        <v>5.68067264E-2</v>
      </c>
      <c r="W187" s="265">
        <f>+GAMS!W98</f>
        <v>5.6382269700000001E-2</v>
      </c>
      <c r="X187" s="265">
        <f>+GAMS!X98</f>
        <v>5.5960984499999998E-2</v>
      </c>
      <c r="Y187" s="265">
        <f>+GAMS!Y98</f>
        <v>5.5542847100000001E-2</v>
      </c>
      <c r="Z187" s="265">
        <f>+GAMS!Z98</f>
        <v>5.5127834000000001E-2</v>
      </c>
      <c r="AA187" s="265">
        <f>+GAMS!AA98</f>
        <v>5.4715921799999997E-2</v>
      </c>
      <c r="AB187" s="265">
        <f>+GAMS!AB98</f>
        <v>5.4307087400000002E-2</v>
      </c>
      <c r="AC187" s="265">
        <f>+GAMS!AC98</f>
        <v>5.3901307900000001E-2</v>
      </c>
      <c r="AD187" s="265">
        <f>+GAMS!AD98</f>
        <v>5.3498560200000003E-2</v>
      </c>
      <c r="AE187" s="265">
        <f>+GAMS!AE98</f>
        <v>5.3098821900000003E-2</v>
      </c>
      <c r="AF187" s="265">
        <f>+GAMS!AF98</f>
        <v>5.2702070400000002E-2</v>
      </c>
      <c r="AG187" s="265">
        <f>+GAMS!AG98</f>
        <v>5.2308283499999997E-2</v>
      </c>
      <c r="AH187" s="265">
        <f>+GAMS!AH98</f>
        <v>5.19174388E-2</v>
      </c>
      <c r="AI187" s="265">
        <f>+GAMS!AI98</f>
        <v>5.15295146E-2</v>
      </c>
      <c r="AJ187" s="265">
        <f>+GAMS!AJ98</f>
        <v>5.11444889E-2</v>
      </c>
      <c r="AK187" s="265">
        <f>+GAMS!AK98</f>
        <v>5.0762340000000003E-2</v>
      </c>
      <c r="AL187" s="265">
        <f>+GAMS!AL98</f>
        <v>5.0383046600000002E-2</v>
      </c>
      <c r="AM187" s="265">
        <f>+GAMS!AM98</f>
        <v>5.0006587300000002E-2</v>
      </c>
      <c r="AN187" s="265">
        <f>+GAMS!AN98</f>
        <v>4.9632940799999997E-2</v>
      </c>
      <c r="AO187" s="265">
        <f>+GAMS!AO98</f>
        <v>4.9262086199999999E-2</v>
      </c>
      <c r="AP187" s="265">
        <f>+GAMS!AP98</f>
        <v>4.88940026E-2</v>
      </c>
      <c r="AQ187" s="265">
        <f>+GAMS!AQ98</f>
        <v>4.8528669300000001E-2</v>
      </c>
      <c r="AR187" s="265">
        <f>+GAMS!AR98</f>
        <v>4.8166065700000003E-2</v>
      </c>
      <c r="AS187" s="265">
        <f>+GAMS!AS98</f>
        <v>4.7806171500000001E-2</v>
      </c>
      <c r="AT187" s="265">
        <f>+GAMS!AT98</f>
        <v>4.7448966400000001E-2</v>
      </c>
      <c r="AU187" s="265">
        <f>+GAMS!AU98</f>
        <v>4.7094430299999997E-2</v>
      </c>
      <c r="AV187" s="265">
        <f>+GAMS!AV98</f>
        <v>4.6742543300000002E-2</v>
      </c>
      <c r="AW187" s="265">
        <f>+GAMS!AW98</f>
        <v>4.63932856E-2</v>
      </c>
      <c r="AX187" s="265">
        <f>+GAMS!AX98</f>
        <v>4.6046637500000001E-2</v>
      </c>
      <c r="AY187" s="265">
        <f>+GAMS!AY98</f>
        <v>4.5702579600000001E-2</v>
      </c>
      <c r="AZ187" s="265">
        <f>+GAMS!AZ98</f>
        <v>4.5361092399999997E-2</v>
      </c>
      <c r="BA187" s="265">
        <f>+GAMS!BA98</f>
        <v>4.5022156799999997E-2</v>
      </c>
      <c r="BB187" s="265">
        <f>+GAMS!BB98</f>
        <v>4.4685753699999997E-2</v>
      </c>
      <c r="BC187" s="265">
        <f>+GAMS!BC98</f>
        <v>4.43518642E-2</v>
      </c>
      <c r="BD187" s="265">
        <f>+GAMS!BD98</f>
        <v>4.4020469499999999E-2</v>
      </c>
      <c r="BE187" s="265">
        <f>+GAMS!BE98</f>
        <v>4.3691551000000002E-2</v>
      </c>
      <c r="BF187" s="265">
        <f>+GAMS!BF98</f>
        <v>4.3365090100000003E-2</v>
      </c>
      <c r="BG187" s="265">
        <f>+GAMS!BG98</f>
        <v>4.3041068500000002E-2</v>
      </c>
      <c r="BH187" s="265">
        <f>+GAMS!BH98</f>
        <v>4.2719467999999997E-2</v>
      </c>
      <c r="BI187" s="265">
        <f>+GAMS!BI98</f>
        <v>4.2400270499999997E-2</v>
      </c>
      <c r="BJ187" s="265">
        <f>+GAMS!BJ98</f>
        <v>4.2083457999999997E-2</v>
      </c>
      <c r="BK187" s="265">
        <f>+GAMS!BK98</f>
        <v>4.1769012699999997E-2</v>
      </c>
      <c r="BL187" s="265">
        <f>+GAMS!BL98</f>
        <v>4.1456916900000002E-2</v>
      </c>
      <c r="BM187" s="265">
        <f>+GAMS!BM98</f>
        <v>4.11471531E-2</v>
      </c>
      <c r="BN187" s="265">
        <f>+GAMS!BN98</f>
        <v>4.0839703900000003E-2</v>
      </c>
      <c r="BO187" s="265">
        <f>+GAMS!BO98</f>
        <v>4.0534551799999999E-2</v>
      </c>
      <c r="BP187" s="265">
        <f>+GAMS!BP98</f>
        <v>4.0231679899999997E-2</v>
      </c>
      <c r="BQ187" s="265">
        <f>+GAMS!BQ98</f>
        <v>3.9931070999999999E-2</v>
      </c>
      <c r="BR187" s="265">
        <f>+GAMS!BR98</f>
        <v>3.9632708199999998E-2</v>
      </c>
      <c r="BS187" s="265">
        <f>+GAMS!BS98</f>
        <v>3.9336574800000003E-2</v>
      </c>
      <c r="BT187" s="265">
        <f>+GAMS!BT98</f>
        <v>3.9042654000000003E-2</v>
      </c>
      <c r="BU187" s="265">
        <f>+GAMS!BU98</f>
        <v>3.8750929500000003E-2</v>
      </c>
      <c r="BV187" s="265">
        <f>+GAMS!BV98</f>
        <v>3.8461384699999997E-2</v>
      </c>
      <c r="BW187" s="265">
        <f>+GAMS!BW98</f>
        <v>3.8174003300000002E-2</v>
      </c>
      <c r="BX187" s="265">
        <f>+GAMS!BX98</f>
        <v>3.7888769199999998E-2</v>
      </c>
      <c r="BY187" s="265">
        <f>+GAMS!BY98</f>
        <v>3.7605666400000001E-2</v>
      </c>
      <c r="BZ187" s="265">
        <f>+GAMS!BZ98</f>
        <v>3.7324678999999999E-2</v>
      </c>
      <c r="CA187" s="265">
        <f>+GAMS!CA98</f>
        <v>3.7045791000000002E-2</v>
      </c>
      <c r="CB187" s="265">
        <f>+GAMS!CB98</f>
        <v>3.6768986900000002E-2</v>
      </c>
      <c r="CC187" s="265">
        <f>+GAMS!CC98</f>
        <v>3.6494250999999998E-2</v>
      </c>
      <c r="CD187" s="265">
        <f>+GAMS!CD98</f>
        <v>3.6221568000000003E-2</v>
      </c>
    </row>
    <row r="188" spans="1:82" s="265" customFormat="1" ht="21.6" customHeight="1" x14ac:dyDescent="0.25">
      <c r="A188" s="311" t="str">
        <f>+GAMS!A99</f>
        <v>Capital stock, 2019$</v>
      </c>
      <c r="B188" s="265">
        <f>+GAMS!B99</f>
        <v>295</v>
      </c>
      <c r="C188" s="265">
        <f>+GAMS!C99</f>
        <v>344.5371898519</v>
      </c>
      <c r="D188" s="265">
        <f>+GAMS!D99</f>
        <v>399.21625633899998</v>
      </c>
      <c r="E188" s="265">
        <f>+GAMS!E99</f>
        <v>458.80476129340002</v>
      </c>
      <c r="F188" s="265">
        <f>+GAMS!F99</f>
        <v>522.95257481620001</v>
      </c>
      <c r="G188" s="265">
        <f>+GAMS!G99</f>
        <v>593.38981197479995</v>
      </c>
      <c r="H188" s="265">
        <f>+GAMS!H99</f>
        <v>670.66708157339997</v>
      </c>
      <c r="I188" s="265">
        <f>+GAMS!I99</f>
        <v>755.17038525989994</v>
      </c>
      <c r="J188" s="265">
        <f>+GAMS!J99</f>
        <v>847.79818078699998</v>
      </c>
      <c r="K188" s="265">
        <f>+GAMS!K99</f>
        <v>949.07039034160005</v>
      </c>
      <c r="L188" s="265">
        <f>+GAMS!L99</f>
        <v>1058.9814087986999</v>
      </c>
      <c r="M188" s="265">
        <f>+GAMS!M99</f>
        <v>1176.5024272287999</v>
      </c>
      <c r="N188" s="265">
        <f>+GAMS!N99</f>
        <v>1301.9816338108999</v>
      </c>
      <c r="O188" s="265">
        <f>+GAMS!O99</f>
        <v>1444.3777678801</v>
      </c>
      <c r="P188" s="265">
        <f>+GAMS!P99</f>
        <v>1601.6662102062</v>
      </c>
      <c r="Q188" s="265">
        <f>+GAMS!Q99</f>
        <v>1774.1509473394001</v>
      </c>
      <c r="R188" s="265">
        <f>+GAMS!R99</f>
        <v>1962.5427000607999</v>
      </c>
      <c r="S188" s="265">
        <f>+GAMS!S99</f>
        <v>2167.3391979090002</v>
      </c>
      <c r="T188" s="265">
        <f>+GAMS!T99</f>
        <v>2395.6784975373998</v>
      </c>
      <c r="U188" s="265">
        <f>+GAMS!U99</f>
        <v>2642.6767224243999</v>
      </c>
      <c r="V188" s="265">
        <f>+GAMS!V99</f>
        <v>2911.7568963742001</v>
      </c>
      <c r="W188" s="265">
        <f>+GAMS!W99</f>
        <v>3205.1682215455999</v>
      </c>
      <c r="X188" s="265">
        <f>+GAMS!X99</f>
        <v>3526.2057088222</v>
      </c>
      <c r="Y188" s="265">
        <f>+GAMS!Y99</f>
        <v>3879.6580264858999</v>
      </c>
      <c r="Z188" s="265">
        <f>+GAMS!Z99</f>
        <v>4257.7132009247998</v>
      </c>
      <c r="AA188" s="265">
        <f>+GAMS!AA99</f>
        <v>4661.5915551761</v>
      </c>
      <c r="AB188" s="265">
        <f>+GAMS!AB99</f>
        <v>5099.1765062499999</v>
      </c>
      <c r="AC188" s="265">
        <f>+GAMS!AC99</f>
        <v>5579.9379872591999</v>
      </c>
      <c r="AD188" s="265">
        <f>+GAMS!AD99</f>
        <v>6104.9475282020003</v>
      </c>
      <c r="AE188" s="265">
        <f>+GAMS!AE99</f>
        <v>6676.2471729550998</v>
      </c>
      <c r="AF188" s="265">
        <f>+GAMS!AF99</f>
        <v>7296.6923913923001</v>
      </c>
      <c r="AG188" s="265">
        <f>+GAMS!AG99</f>
        <v>7969.5742977675</v>
      </c>
      <c r="AH188" s="265">
        <f>+GAMS!AH99</f>
        <v>8698.4797569982002</v>
      </c>
      <c r="AI188" s="265">
        <f>+GAMS!AI99</f>
        <v>9487.1424836883998</v>
      </c>
      <c r="AJ188" s="265">
        <f>+GAMS!AJ99</f>
        <v>10339.2096769335</v>
      </c>
      <c r="AK188" s="265">
        <f>+GAMS!AK99</f>
        <v>11257.7946695344</v>
      </c>
      <c r="AL188" s="265">
        <f>+GAMS!AL99</f>
        <v>12244.567851091</v>
      </c>
      <c r="AM188" s="265">
        <f>+GAMS!AM99</f>
        <v>13297.899162456901</v>
      </c>
      <c r="AN188" s="265">
        <f>+GAMS!AN99</f>
        <v>14495.405038082899</v>
      </c>
      <c r="AO188" s="265">
        <f>+GAMS!AO99</f>
        <v>15741.228915896299</v>
      </c>
      <c r="AP188" s="265">
        <f>+GAMS!AP99</f>
        <v>17047.323141017499</v>
      </c>
      <c r="AQ188" s="265">
        <f>+GAMS!AQ99</f>
        <v>18424.1466782223</v>
      </c>
      <c r="AR188" s="265">
        <f>+GAMS!AR99</f>
        <v>19881.0119575483</v>
      </c>
      <c r="AS188" s="265">
        <f>+GAMS!AS99</f>
        <v>21426.418054797701</v>
      </c>
      <c r="AT188" s="265">
        <f>+GAMS!AT99</f>
        <v>23068.318339001398</v>
      </c>
      <c r="AU188" s="265">
        <f>+GAMS!AU99</f>
        <v>24814.325822331699</v>
      </c>
      <c r="AV188" s="265">
        <f>+GAMS!AV99</f>
        <v>26671.868048618198</v>
      </c>
      <c r="AW188" s="265">
        <f>+GAMS!AW99</f>
        <v>28648.302787746601</v>
      </c>
      <c r="AX188" s="265">
        <f>+GAMS!AX99</f>
        <v>30751.003731851099</v>
      </c>
      <c r="AY188" s="265">
        <f>+GAMS!AY99</f>
        <v>32987.423369224001</v>
      </c>
      <c r="AZ188" s="265">
        <f>+GAMS!AZ99</f>
        <v>35365.138533012003</v>
      </c>
      <c r="BA188" s="265">
        <f>+GAMS!BA99</f>
        <v>37891.882799742503</v>
      </c>
      <c r="BB188" s="265">
        <f>+GAMS!BB99</f>
        <v>40578.865154960702</v>
      </c>
      <c r="BC188" s="265">
        <f>+GAMS!BC99</f>
        <v>43437.933699504698</v>
      </c>
      <c r="BD188" s="265">
        <f>+GAMS!BD99</f>
        <v>46462.941359618701</v>
      </c>
      <c r="BE188" s="265">
        <f>+GAMS!BE99</f>
        <v>49666.6348020031</v>
      </c>
      <c r="BF188" s="265">
        <f>+GAMS!BF99</f>
        <v>53063.388024694097</v>
      </c>
      <c r="BG188" s="265">
        <f>+GAMS!BG99</f>
        <v>56645.695685920196</v>
      </c>
      <c r="BH188" s="265">
        <f>+GAMS!BH99</f>
        <v>60449.508479561897</v>
      </c>
      <c r="BI188" s="265">
        <f>+GAMS!BI99</f>
        <v>64470.772278718097</v>
      </c>
      <c r="BJ188" s="265">
        <f>+GAMS!BJ99</f>
        <v>68721.372438930906</v>
      </c>
      <c r="BK188" s="265">
        <f>+GAMS!BK99</f>
        <v>73213.413524797797</v>
      </c>
      <c r="BL188" s="265">
        <f>+GAMS!BL99</f>
        <v>77959.170119148403</v>
      </c>
      <c r="BM188" s="265">
        <f>+GAMS!BM99</f>
        <v>82971.142348955706</v>
      </c>
      <c r="BN188" s="265">
        <f>+GAMS!BN99</f>
        <v>88262.122426720103</v>
      </c>
      <c r="BO188" s="265">
        <f>+GAMS!BO99</f>
        <v>93845.249614870903</v>
      </c>
      <c r="BP188" s="265">
        <f>+GAMS!BP99</f>
        <v>99734.051625908498</v>
      </c>
      <c r="BQ188" s="265" t="str">
        <f>+GAMS!BQ99</f>
        <v>105942.4752998459</v>
      </c>
      <c r="BR188" s="265" t="str">
        <f>+GAMS!BR99</f>
        <v>112484.9097101009</v>
      </c>
      <c r="BS188" s="265" t="str">
        <f>+GAMS!BS99</f>
        <v>119376.2041393169</v>
      </c>
      <c r="BT188" s="265" t="str">
        <f>+GAMS!BT99</f>
        <v>126631.6826203977</v>
      </c>
      <c r="BU188" s="265" t="str">
        <f>+GAMS!BU99</f>
        <v>134267.1561676311</v>
      </c>
      <c r="BV188" s="265" t="str">
        <f>+GAMS!BV99</f>
        <v>142298.9334284421</v>
      </c>
      <c r="BW188" s="265" t="str">
        <f>+GAMS!BW99</f>
        <v>150743.8302247560</v>
      </c>
      <c r="BX188" s="265" t="str">
        <f>+GAMS!BX99</f>
        <v>159619.1782825955</v>
      </c>
      <c r="BY188" s="265" t="str">
        <f>+GAMS!BY99</f>
        <v>168942.8333384535</v>
      </c>
      <c r="BZ188" s="265" t="str">
        <f>+GAMS!BZ99</f>
        <v>178733.1827400361</v>
      </c>
      <c r="CA188" s="265" t="str">
        <f>+GAMS!CA99</f>
        <v>189009.1526132456</v>
      </c>
      <c r="CB188" s="265" t="str">
        <f>+GAMS!CB99</f>
        <v>199790.2146377634</v>
      </c>
      <c r="CC188" s="265" t="str">
        <f>+GAMS!CC99</f>
        <v>211096.3924544992</v>
      </c>
      <c r="CD188" s="265" t="str">
        <f>+GAMS!CD99</f>
        <v>222948.2677157970</v>
      </c>
    </row>
    <row r="189" spans="1:82" s="265" customFormat="1" ht="21.6" customHeight="1" x14ac:dyDescent="0.25">
      <c r="A189" s="311" t="str">
        <f>+GAMS!A100</f>
        <v>Savings rate, fraction gross output</v>
      </c>
      <c r="B189" s="265">
        <f>+GAMS!B100</f>
        <v>0.25394343860000002</v>
      </c>
      <c r="C189" s="265">
        <f>+GAMS!C100</f>
        <v>0.2519844235</v>
      </c>
      <c r="D189" s="265">
        <f>+GAMS!D100</f>
        <v>0.25015836279999998</v>
      </c>
      <c r="E189" s="265">
        <f>+GAMS!E100</f>
        <v>0.2482978481</v>
      </c>
      <c r="F189" s="265">
        <f>+GAMS!F100</f>
        <v>0.24752162050000001</v>
      </c>
      <c r="G189" s="265">
        <f>+GAMS!G100</f>
        <v>0.2471908625</v>
      </c>
      <c r="H189" s="265">
        <f>+GAMS!H100</f>
        <v>0.2471618213</v>
      </c>
      <c r="I189" s="265">
        <f>+GAMS!I100</f>
        <v>0.2476244491</v>
      </c>
      <c r="J189" s="265">
        <f>+GAMS!J100</f>
        <v>0.2483861074</v>
      </c>
      <c r="K189" s="265">
        <f>+GAMS!K100</f>
        <v>0.2491624362</v>
      </c>
      <c r="L189" s="265">
        <f>+GAMS!L100</f>
        <v>0.24943002119999999</v>
      </c>
      <c r="M189" s="265">
        <f>+GAMS!M100</f>
        <v>0.2492620109</v>
      </c>
      <c r="N189" s="265">
        <f>+GAMS!N100</f>
        <v>0.25074749079999997</v>
      </c>
      <c r="O189" s="265">
        <f>+GAMS!O100</f>
        <v>0.25168508480000001</v>
      </c>
      <c r="P189" s="265">
        <f>+GAMS!P100</f>
        <v>0.25249005860000001</v>
      </c>
      <c r="Q189" s="265">
        <f>+GAMS!Q100</f>
        <v>0.25320725979999997</v>
      </c>
      <c r="R189" s="265">
        <f>+GAMS!R100</f>
        <v>0.25376202240000001</v>
      </c>
      <c r="S189" s="265">
        <f>+GAMS!S100</f>
        <v>0.25522595539999998</v>
      </c>
      <c r="T189" s="265">
        <f>+GAMS!T100</f>
        <v>0.2560140836</v>
      </c>
      <c r="U189" s="265">
        <f>+GAMS!U100</f>
        <v>0.25704735470000001</v>
      </c>
      <c r="V189" s="265">
        <f>+GAMS!V100</f>
        <v>0.2582042879</v>
      </c>
      <c r="W189" s="265">
        <f>+GAMS!W100</f>
        <v>0.25960452179999999</v>
      </c>
      <c r="X189" s="265">
        <f>+GAMS!X100</f>
        <v>0.26143792570000002</v>
      </c>
      <c r="Y189" s="265">
        <f>+GAMS!Y100</f>
        <v>0.2625376747</v>
      </c>
      <c r="Z189" s="265">
        <f>+GAMS!Z100</f>
        <v>0.26338840559999999</v>
      </c>
      <c r="AA189" s="265">
        <f>+GAMS!AA100</f>
        <v>0.26440934519999998</v>
      </c>
      <c r="AB189" s="265">
        <f>+GAMS!AB100</f>
        <v>0.26578751820000002</v>
      </c>
      <c r="AC189" s="265">
        <f>+GAMS!AC100</f>
        <v>0.26707802860000002</v>
      </c>
      <c r="AD189" s="265">
        <f>+GAMS!AD100</f>
        <v>0.26832398600000001</v>
      </c>
      <c r="AE189" s="265">
        <f>+GAMS!AE100</f>
        <v>0.26955374069999999</v>
      </c>
      <c r="AF189" s="265">
        <f>+GAMS!AF100</f>
        <v>0.27077502450000002</v>
      </c>
      <c r="AG189" s="265">
        <f>+GAMS!AG100</f>
        <v>0.27198708150000001</v>
      </c>
      <c r="AH189" s="265">
        <f>+GAMS!AH100</f>
        <v>0.27318061539999999</v>
      </c>
      <c r="AI189" s="265">
        <f>+GAMS!AI100</f>
        <v>0.27433388869999997</v>
      </c>
      <c r="AJ189" s="265">
        <f>+GAMS!AJ100</f>
        <v>0.27540323150000001</v>
      </c>
      <c r="AK189" s="265">
        <f>+GAMS!AK100</f>
        <v>0.2763039625</v>
      </c>
      <c r="AL189" s="265">
        <f>+GAMS!AL100</f>
        <v>0.27687405529999998</v>
      </c>
      <c r="AM189" s="265">
        <f>+GAMS!AM100</f>
        <v>0.28000000000000003</v>
      </c>
      <c r="AN189" s="265">
        <f>+GAMS!AN100</f>
        <v>0.28000000000000003</v>
      </c>
      <c r="AO189" s="265">
        <f>+GAMS!AO100</f>
        <v>0.28000000000000003</v>
      </c>
      <c r="AP189" s="265">
        <f>+GAMS!AP100</f>
        <v>0.28000000000000003</v>
      </c>
      <c r="AQ189" s="265">
        <f>+GAMS!AQ100</f>
        <v>0.28000000000000003</v>
      </c>
      <c r="AR189" s="265">
        <f>+GAMS!AR100</f>
        <v>0.28000000000000003</v>
      </c>
      <c r="AS189" s="265">
        <f>+GAMS!AS100</f>
        <v>0.28000000000000003</v>
      </c>
      <c r="AT189" s="265">
        <f>+GAMS!AT100</f>
        <v>0.28000000000000003</v>
      </c>
      <c r="AU189" s="265">
        <f>+GAMS!AU100</f>
        <v>0.28000000000000003</v>
      </c>
      <c r="AV189" s="265">
        <f>+GAMS!AV100</f>
        <v>0.28000000000000003</v>
      </c>
      <c r="AW189" s="265">
        <f>+GAMS!AW100</f>
        <v>0.28000000000000003</v>
      </c>
      <c r="AX189" s="265">
        <f>+GAMS!AX100</f>
        <v>0.28000000000000003</v>
      </c>
      <c r="AY189" s="265">
        <f>+GAMS!AY100</f>
        <v>0.28000000000000003</v>
      </c>
      <c r="AZ189" s="265">
        <f>+GAMS!AZ100</f>
        <v>0.28000000000000003</v>
      </c>
      <c r="BA189" s="265">
        <f>+GAMS!BA100</f>
        <v>0.28000000000000003</v>
      </c>
      <c r="BB189" s="265">
        <f>+GAMS!BB100</f>
        <v>0.28000000000000003</v>
      </c>
      <c r="BC189" s="265">
        <f>+GAMS!BC100</f>
        <v>0.28000000000000003</v>
      </c>
      <c r="BD189" s="265">
        <f>+GAMS!BD100</f>
        <v>0.28000000000000003</v>
      </c>
      <c r="BE189" s="265">
        <f>+GAMS!BE100</f>
        <v>0.28000000000000003</v>
      </c>
      <c r="BF189" s="265">
        <f>+GAMS!BF100</f>
        <v>0.28000000000000003</v>
      </c>
      <c r="BG189" s="265">
        <f>+GAMS!BG100</f>
        <v>0.28000000000000003</v>
      </c>
      <c r="BH189" s="265">
        <f>+GAMS!BH100</f>
        <v>0.28000000000000003</v>
      </c>
      <c r="BI189" s="265">
        <f>+GAMS!BI100</f>
        <v>0.28000000000000003</v>
      </c>
      <c r="BJ189" s="265">
        <f>+GAMS!BJ100</f>
        <v>0.28000000000000003</v>
      </c>
      <c r="BK189" s="265">
        <f>+GAMS!BK100</f>
        <v>0.28000000000000003</v>
      </c>
      <c r="BL189" s="265">
        <f>+GAMS!BL100</f>
        <v>0.28000000000000003</v>
      </c>
      <c r="BM189" s="265">
        <f>+GAMS!BM100</f>
        <v>0.28000000000000003</v>
      </c>
      <c r="BN189" s="265">
        <f>+GAMS!BN100</f>
        <v>0.28000000000000003</v>
      </c>
      <c r="BO189" s="265">
        <f>+GAMS!BO100</f>
        <v>0.28000000000000003</v>
      </c>
      <c r="BP189" s="265">
        <f>+GAMS!BP100</f>
        <v>0.28000000000000003</v>
      </c>
      <c r="BQ189" s="265">
        <f>+GAMS!BQ100</f>
        <v>0.28000000000000003</v>
      </c>
      <c r="BR189" s="265">
        <f>+GAMS!BR100</f>
        <v>0.28000000000000003</v>
      </c>
      <c r="BS189" s="265">
        <f>+GAMS!BS100</f>
        <v>0.28000000000000003</v>
      </c>
      <c r="BT189" s="265">
        <f>+GAMS!BT100</f>
        <v>0.28000000000000003</v>
      </c>
      <c r="BU189" s="265">
        <f>+GAMS!BU100</f>
        <v>0.28000000000000003</v>
      </c>
      <c r="BV189" s="265">
        <f>+GAMS!BV100</f>
        <v>0.28000000000000003</v>
      </c>
      <c r="BW189" s="265">
        <f>+GAMS!BW100</f>
        <v>0.28000000000000003</v>
      </c>
      <c r="BX189" s="265">
        <f>+GAMS!BX100</f>
        <v>0.28000000000000003</v>
      </c>
      <c r="BY189" s="265">
        <f>+GAMS!BY100</f>
        <v>0.28000000000000003</v>
      </c>
      <c r="BZ189" s="265">
        <f>+GAMS!BZ100</f>
        <v>0.28000000000000003</v>
      </c>
      <c r="CA189" s="265">
        <f>+GAMS!CA100</f>
        <v>0.28000000000000003</v>
      </c>
      <c r="CB189" s="265">
        <f>+GAMS!CB100</f>
        <v>0.28000000000000003</v>
      </c>
      <c r="CC189" s="265">
        <f>+GAMS!CC100</f>
        <v>0.28000000000000003</v>
      </c>
      <c r="CD189" s="265">
        <f>+GAMS!CD100</f>
        <v>0.28000000000000003</v>
      </c>
    </row>
    <row r="190" spans="1:82" s="265" customFormat="1" ht="21.6" customHeight="1" x14ac:dyDescent="0.25">
      <c r="A190" s="311" t="str">
        <f>+GAMS!A101</f>
        <v>Gross investment, 2019$</v>
      </c>
      <c r="B190" s="265">
        <f>+GAMS!B101</f>
        <v>34.068527970399998</v>
      </c>
      <c r="C190" s="265">
        <f>+GAMS!C101</f>
        <v>39.1540982207</v>
      </c>
      <c r="D190" s="265">
        <f>+GAMS!D101</f>
        <v>44.614310817499998</v>
      </c>
      <c r="E190" s="265">
        <f>+GAMS!E101</f>
        <v>50.406590264000002</v>
      </c>
      <c r="F190" s="265">
        <f>+GAMS!F101</f>
        <v>56.918309214300002</v>
      </c>
      <c r="G190" s="265">
        <f>+GAMS!G101</f>
        <v>64.055266300100001</v>
      </c>
      <c r="H190" s="265">
        <f>+GAMS!H101</f>
        <v>71.829636052300003</v>
      </c>
      <c r="I190" s="265">
        <f>+GAMS!I101</f>
        <v>80.375523998999995</v>
      </c>
      <c r="J190" s="265">
        <f>+GAMS!J101</f>
        <v>89.690808513700006</v>
      </c>
      <c r="K190" s="265">
        <f>+GAMS!K101</f>
        <v>99.712966801199997</v>
      </c>
      <c r="L190" s="265">
        <f>+GAMS!L101</f>
        <v>110.23689902949999</v>
      </c>
      <c r="M190" s="265">
        <f>+GAMS!M101</f>
        <v>121.4537431113</v>
      </c>
      <c r="N190" s="265">
        <f>+GAMS!N101</f>
        <v>135.1141265862</v>
      </c>
      <c r="O190" s="265">
        <f>+GAMS!O101</f>
        <v>149.75511641009999</v>
      </c>
      <c r="P190" s="265">
        <f>+GAMS!P101</f>
        <v>165.6766133749</v>
      </c>
      <c r="Q190" s="265">
        <f>+GAMS!Q101</f>
        <v>182.98486143330001</v>
      </c>
      <c r="R190" s="265">
        <f>+GAMS!R101</f>
        <v>201.69547179</v>
      </c>
      <c r="S190" s="265">
        <f>+GAMS!S101</f>
        <v>223.17727491279999</v>
      </c>
      <c r="T190" s="265">
        <f>+GAMS!T101</f>
        <v>245.61050528269999</v>
      </c>
      <c r="U190" s="265">
        <f>+GAMS!U101</f>
        <v>270.25654371000002</v>
      </c>
      <c r="V190" s="265">
        <f>+GAMS!V101</f>
        <v>297.16097836109998</v>
      </c>
      <c r="W190" s="265">
        <f>+GAMS!W101</f>
        <v>326.71718513640002</v>
      </c>
      <c r="X190" s="265">
        <f>+GAMS!X101</f>
        <v>359.49376349670001</v>
      </c>
      <c r="Y190" s="265">
        <f>+GAMS!Y101</f>
        <v>393.36278657299999</v>
      </c>
      <c r="Z190" s="265">
        <f>+GAMS!Z101</f>
        <v>429.4908974324</v>
      </c>
      <c r="AA190" s="265">
        <f>+GAMS!AA101</f>
        <v>469.31066176680002</v>
      </c>
      <c r="AB190" s="265">
        <f>+GAMS!AB101</f>
        <v>513.78505041669996</v>
      </c>
      <c r="AC190" s="265">
        <f>+GAMS!AC101</f>
        <v>562.0099892211</v>
      </c>
      <c r="AD190" s="265">
        <f>+GAMS!AD101</f>
        <v>614.26734140539997</v>
      </c>
      <c r="AE190" s="265">
        <f>+GAMS!AE101</f>
        <v>670.88703964679996</v>
      </c>
      <c r="AF190" s="265">
        <f>+GAMS!AF101</f>
        <v>732.19008151490004</v>
      </c>
      <c r="AG190" s="265">
        <f>+GAMS!AG101</f>
        <v>798.50516598189995</v>
      </c>
      <c r="AH190" s="265">
        <f>+GAMS!AH101</f>
        <v>870.15543439570001</v>
      </c>
      <c r="AI190" s="265">
        <f>+GAMS!AI101</f>
        <v>947.42938234810003</v>
      </c>
      <c r="AJ190" s="265">
        <f>+GAMS!AJ101</f>
        <v>1030.5189494803999</v>
      </c>
      <c r="AK190" s="265">
        <f>+GAMS!AK101</f>
        <v>1119.3905353355001</v>
      </c>
      <c r="AL190" s="265">
        <f>+GAMS!AL101</f>
        <v>1213.5208584131999</v>
      </c>
      <c r="AM190" s="265">
        <f>+GAMS!AM101</f>
        <v>1328.6257123287</v>
      </c>
      <c r="AN190" s="265">
        <f>+GAMS!AN101</f>
        <v>1436.3674389917001</v>
      </c>
      <c r="AO190" s="265">
        <f>+GAMS!AO101</f>
        <v>1550.456975694</v>
      </c>
      <c r="AP190" s="265">
        <f>+GAMS!AP101</f>
        <v>1671.5745673366</v>
      </c>
      <c r="AQ190" s="265">
        <f>+GAMS!AQ101</f>
        <v>1800.347517105</v>
      </c>
      <c r="AR190" s="265">
        <f>+GAMS!AR101</f>
        <v>1937.3758607970001</v>
      </c>
      <c r="AS190" s="265">
        <f>+GAMS!AS101</f>
        <v>2083.2465483648002</v>
      </c>
      <c r="AT190" s="265">
        <f>+GAMS!AT101</f>
        <v>2238.5429052669001</v>
      </c>
      <c r="AU190" s="265">
        <f>+GAMS!AU101</f>
        <v>2403.8513587579</v>
      </c>
      <c r="AV190" s="265">
        <f>+GAMS!AV101</f>
        <v>2579.7662847436</v>
      </c>
      <c r="AW190" s="265">
        <f>+GAMS!AW101</f>
        <v>2766.8934837429001</v>
      </c>
      <c r="AX190" s="265">
        <f>+GAMS!AX101</f>
        <v>2965.8526351206001</v>
      </c>
      <c r="AY190" s="265">
        <f>+GAMS!AY101</f>
        <v>3177.2789815438</v>
      </c>
      <c r="AZ190" s="265">
        <f>+GAMS!AZ101</f>
        <v>3401.8244294768001</v>
      </c>
      <c r="BA190" s="265">
        <f>+GAMS!BA101</f>
        <v>3640.8174561081</v>
      </c>
      <c r="BB190" s="265">
        <f>+GAMS!BB101</f>
        <v>3895.3039228304001</v>
      </c>
      <c r="BC190" s="265">
        <f>+GAMS!BC101</f>
        <v>4162.6551778796002</v>
      </c>
      <c r="BD190" s="265">
        <f>+GAMS!BD101</f>
        <v>4446.1465117123998</v>
      </c>
      <c r="BE190" s="265">
        <f>+GAMS!BE101</f>
        <v>4747.1473680918998</v>
      </c>
      <c r="BF190" s="265">
        <f>+GAMS!BF101</f>
        <v>5062.4591382437002</v>
      </c>
      <c r="BG190" s="265">
        <f>+GAMS!BG101</f>
        <v>5400.1583267965998</v>
      </c>
      <c r="BH190" s="265">
        <f>+GAMS!BH101</f>
        <v>5755.1884033243005</v>
      </c>
      <c r="BI190" s="265">
        <f>+GAMS!BI101</f>
        <v>6130.4052232141003</v>
      </c>
      <c r="BJ190" s="265">
        <f>+GAMS!BJ101</f>
        <v>6526.8260626666997</v>
      </c>
      <c r="BK190" s="265">
        <f>+GAMS!BK101</f>
        <v>6945.4763133780998</v>
      </c>
      <c r="BL190" s="265">
        <f>+GAMS!BL101</f>
        <v>7387.40639706</v>
      </c>
      <c r="BM190" s="265">
        <f>+GAMS!BM101</f>
        <v>7853.6985162171004</v>
      </c>
      <c r="BN190" s="265">
        <f>+GAMS!BN101</f>
        <v>8345.4697886234007</v>
      </c>
      <c r="BO190" s="265">
        <f>+GAMS!BO101</f>
        <v>8863.8740361646996</v>
      </c>
      <c r="BP190" s="265">
        <f>+GAMS!BP101</f>
        <v>9410.1030310526003</v>
      </c>
      <c r="BQ190" s="265">
        <f>+GAMS!BQ101</f>
        <v>9985.3874940589994</v>
      </c>
      <c r="BR190" s="265">
        <f>+GAMS!BR101</f>
        <v>10590.9979609199</v>
      </c>
      <c r="BS190" s="265">
        <f>+GAMS!BS101</f>
        <v>11228.2455676345</v>
      </c>
      <c r="BT190" s="265">
        <f>+GAMS!BT101</f>
        <v>11898.4827794225</v>
      </c>
      <c r="BU190" s="265">
        <f>+GAMS!BU101</f>
        <v>12603.1040766035</v>
      </c>
      <c r="BV190" s="265">
        <f>+GAMS!BV101</f>
        <v>13343.546604919</v>
      </c>
      <c r="BW190" s="265">
        <f>+GAMS!BW101</f>
        <v>14121.290794635899</v>
      </c>
      <c r="BX190" s="265">
        <f>+GAMS!BX101</f>
        <v>14937.8609508727</v>
      </c>
      <c r="BY190" s="265">
        <f>+GAMS!BY101</f>
        <v>15794.825816402499</v>
      </c>
      <c r="BZ190" s="265">
        <f>+GAMS!BZ101</f>
        <v>16693.7991074163</v>
      </c>
      <c r="CA190" s="265">
        <f>+GAMS!CA101</f>
        <v>17636.440022233601</v>
      </c>
      <c r="CB190" s="265">
        <f>+GAMS!CB101</f>
        <v>18624.4537226092</v>
      </c>
      <c r="CC190" s="265">
        <f>+GAMS!CC101</f>
        <v>19659.591787067999</v>
      </c>
      <c r="CD190" s="265">
        <f>+GAMS!CD101</f>
        <v>20743.652635550701</v>
      </c>
    </row>
    <row r="191" spans="1:82" s="265" customFormat="1" ht="21.6" customHeight="1" x14ac:dyDescent="0.25">
      <c r="A191" s="311" t="str">
        <f>+GAMS!A102</f>
        <v>Y gross-net, 2019$</v>
      </c>
      <c r="B191" s="265">
        <f>+GAMS!B102</f>
        <v>134.1640326022</v>
      </c>
      <c r="C191" s="265">
        <f>+GAMS!C102</f>
        <v>155.4205300074</v>
      </c>
      <c r="D191" s="265">
        <f>+GAMS!D102</f>
        <v>178.71349624929999</v>
      </c>
      <c r="E191" s="265">
        <f>+GAMS!E102</f>
        <v>204.0744524216</v>
      </c>
      <c r="F191" s="265">
        <f>+GAMS!F102</f>
        <v>231.52794163140001</v>
      </c>
      <c r="G191" s="265">
        <f>+GAMS!G102</f>
        <v>261.39642227079997</v>
      </c>
      <c r="H191" s="265">
        <f>+GAMS!H102</f>
        <v>293.86839253199997</v>
      </c>
      <c r="I191" s="265">
        <f>+GAMS!I102</f>
        <v>329.1238018459</v>
      </c>
      <c r="J191" s="265">
        <f>+GAMS!J102</f>
        <v>367.43100528150001</v>
      </c>
      <c r="K191" s="265">
        <f>+GAMS!K102</f>
        <v>409.03322476459999</v>
      </c>
      <c r="L191" s="265">
        <f>+GAMS!L102</f>
        <v>454.12956416190002</v>
      </c>
      <c r="M191" s="265">
        <f>+GAMS!M102</f>
        <v>502.78889243679998</v>
      </c>
      <c r="N191" s="265">
        <f>+GAMS!N102</f>
        <v>555.19471316629995</v>
      </c>
      <c r="O191" s="265">
        <f>+GAMS!O102</f>
        <v>612.67956956850003</v>
      </c>
      <c r="P191" s="265">
        <f>+GAMS!P102</f>
        <v>675.19964454729995</v>
      </c>
      <c r="Q191" s="265">
        <f>+GAMS!Q102</f>
        <v>743.02636529690005</v>
      </c>
      <c r="R191" s="265">
        <f>+GAMS!R102</f>
        <v>816.50013602290005</v>
      </c>
      <c r="S191" s="265">
        <f>+GAMS!S102</f>
        <v>895.95299501149998</v>
      </c>
      <c r="T191" s="265">
        <f>+GAMS!T102</f>
        <v>982.55446946999996</v>
      </c>
      <c r="U191" s="265">
        <f>+GAMS!U102</f>
        <v>1076.0025838731001</v>
      </c>
      <c r="V191" s="265">
        <f>+GAMS!V102</f>
        <v>1177.0446400471999</v>
      </c>
      <c r="W191" s="265">
        <f>+GAMS!W102</f>
        <v>1286.2998935414</v>
      </c>
      <c r="X191" s="265">
        <f>+GAMS!X102</f>
        <v>1404.5314889126</v>
      </c>
      <c r="Y191" s="265">
        <f>+GAMS!Y102</f>
        <v>1532.9712635886001</v>
      </c>
      <c r="Z191" s="265">
        <f>+GAMS!Z102</f>
        <v>1671.3172307816999</v>
      </c>
      <c r="AA191" s="265">
        <f>+GAMS!AA102</f>
        <v>1820.1467489326999</v>
      </c>
      <c r="AB191" s="265">
        <f>+GAMS!AB102</f>
        <v>1980.6787933518999</v>
      </c>
      <c r="AC191" s="265">
        <f>+GAMS!AC102</f>
        <v>2154.469435688</v>
      </c>
      <c r="AD191" s="265">
        <f>+GAMS!AD102</f>
        <v>2342.1776072665002</v>
      </c>
      <c r="AE191" s="265">
        <f>+GAMS!AE102</f>
        <v>2544.6204466802001</v>
      </c>
      <c r="AF191" s="265">
        <f>+GAMS!AF102</f>
        <v>2762.7437624988002</v>
      </c>
      <c r="AG191" s="265">
        <f>+GAMS!AG102</f>
        <v>2997.5761958062999</v>
      </c>
      <c r="AH191" s="265">
        <f>+GAMS!AH102</f>
        <v>3250.2133748975998</v>
      </c>
      <c r="AI191" s="265">
        <f>+GAMS!AI102</f>
        <v>3521.8017453144998</v>
      </c>
      <c r="AJ191" s="265">
        <f>+GAMS!AJ102</f>
        <v>3813.5133966463</v>
      </c>
      <c r="AK191" s="265">
        <f>+GAMS!AK102</f>
        <v>4126.4979172488001</v>
      </c>
      <c r="AL191" s="265">
        <f>+GAMS!AL102</f>
        <v>4461.7849744935002</v>
      </c>
      <c r="AM191" s="265">
        <f>+GAMS!AM102</f>
        <v>4818.2903331800999</v>
      </c>
      <c r="AN191" s="265">
        <f>+GAMS!AN102</f>
        <v>5206.6254585313</v>
      </c>
      <c r="AO191" s="265">
        <f>+GAMS!AO102</f>
        <v>5617.6790103128997</v>
      </c>
      <c r="AP191" s="265">
        <f>+GAMS!AP102</f>
        <v>6053.8978001932001</v>
      </c>
      <c r="AQ191" s="265">
        <f>+GAMS!AQ102</f>
        <v>6517.5348700482</v>
      </c>
      <c r="AR191" s="265">
        <f>+GAMS!AR102</f>
        <v>7010.7424185321997</v>
      </c>
      <c r="AS191" s="265">
        <f>+GAMS!AS102</f>
        <v>7535.6233977835</v>
      </c>
      <c r="AT191" s="265">
        <f>+GAMS!AT102</f>
        <v>8094.2659855830998</v>
      </c>
      <c r="AU191" s="265">
        <f>+GAMS!AU102</f>
        <v>8688.7680909073006</v>
      </c>
      <c r="AV191" s="265">
        <f>+GAMS!AV102</f>
        <v>9321.2550056253003</v>
      </c>
      <c r="AW191" s="265">
        <f>+GAMS!AW102</f>
        <v>9993.8920597911001</v>
      </c>
      <c r="AX191" s="265">
        <f>+GAMS!AX102</f>
        <v>10708.8935567267</v>
      </c>
      <c r="AY191" s="265">
        <f>+GAMS!AY102</f>
        <v>11468.5289083803</v>
      </c>
      <c r="AZ191" s="265">
        <f>+GAMS!AZ102</f>
        <v>12275.1266492667</v>
      </c>
      <c r="BA191" s="265">
        <f>+GAMS!BA102</f>
        <v>13130.1946571685</v>
      </c>
      <c r="BB191" s="265">
        <f>+GAMS!BB102</f>
        <v>14034.888654603499</v>
      </c>
      <c r="BC191" s="265">
        <f>+GAMS!BC102</f>
        <v>14994.6992997384</v>
      </c>
      <c r="BD191" s="265">
        <f>+GAMS!BD102</f>
        <v>16010.8597544399</v>
      </c>
      <c r="BE191" s="265">
        <f>+GAMS!BE102</f>
        <v>17084.718686447701</v>
      </c>
      <c r="BF191" s="265">
        <f>+GAMS!BF102</f>
        <v>18225.537043236702</v>
      </c>
      <c r="BG191" s="265">
        <f>+GAMS!BG102</f>
        <v>19428.369067825799</v>
      </c>
      <c r="BH191" s="265">
        <f>+GAMS!BH102</f>
        <v>20701.173809599601</v>
      </c>
      <c r="BI191" s="265">
        <f>+GAMS!BI102</f>
        <v>22046.160968210799</v>
      </c>
      <c r="BJ191" s="265">
        <f>+GAMS!BJ102</f>
        <v>23466.963454913999</v>
      </c>
      <c r="BK191" s="265">
        <f>+GAMS!BK102</f>
        <v>24967.242812512301</v>
      </c>
      <c r="BL191" s="265">
        <f>+GAMS!BL102</f>
        <v>26550.749614538199</v>
      </c>
      <c r="BM191" s="265">
        <f>+GAMS!BM102</f>
        <v>28221.3476353353</v>
      </c>
      <c r="BN191" s="265">
        <f>+GAMS!BN102</f>
        <v>29983.025103582801</v>
      </c>
      <c r="BO191" s="265">
        <f>+GAMS!BO102</f>
        <v>31839.901134954202</v>
      </c>
      <c r="BP191" s="265">
        <f>+GAMS!BP102</f>
        <v>33796.230212990602</v>
      </c>
      <c r="BQ191" s="265">
        <f>+GAMS!BQ102</f>
        <v>35856.4057743702</v>
      </c>
      <c r="BR191" s="265">
        <f>+GAMS!BR102</f>
        <v>38024.963316778398</v>
      </c>
      <c r="BS191" s="265">
        <f>+GAMS!BS102</f>
        <v>40306.583212944999</v>
      </c>
      <c r="BT191" s="265">
        <f>+GAMS!BT102</f>
        <v>42706.093320880696</v>
      </c>
      <c r="BU191" s="265">
        <f>+GAMS!BU102</f>
        <v>45228.471438700501</v>
      </c>
      <c r="BV191" s="265">
        <f>+GAMS!BV102</f>
        <v>47878.847631536701</v>
      </c>
      <c r="BW191" s="265">
        <f>+GAMS!BW102</f>
        <v>50662.506446441199</v>
      </c>
      <c r="BX191" s="265">
        <f>+GAMS!BX102</f>
        <v>53584.889024249103</v>
      </c>
      <c r="BY191" s="265">
        <f>+GAMS!BY102</f>
        <v>56651.595113034098</v>
      </c>
      <c r="BZ191" s="265">
        <f>+GAMS!BZ102</f>
        <v>59868.384984991499</v>
      </c>
      <c r="CA191" s="265">
        <f>+GAMS!CA102</f>
        <v>63241.181256749398</v>
      </c>
      <c r="CB191" s="265">
        <f>+GAMS!CB102</f>
        <v>66776.070611899006</v>
      </c>
      <c r="CC191" s="265">
        <f>+GAMS!CC102</f>
        <v>70479.305423728903</v>
      </c>
      <c r="CD191" s="265">
        <f>+GAMS!CD102</f>
        <v>74357.305275620602</v>
      </c>
    </row>
    <row r="192" spans="1:82" s="265" customFormat="1" ht="21.6" customHeight="1" x14ac:dyDescent="0.25">
      <c r="A192" s="311" t="str">
        <f>+GAMS!A103</f>
        <v xml:space="preserve">Consumption per capita, 2019$ </v>
      </c>
      <c r="B192" s="265">
        <f>+GAMS!B103</f>
        <v>12.9099317108</v>
      </c>
      <c r="C192" s="265">
        <f>+GAMS!C103</f>
        <v>14.2833556451</v>
      </c>
      <c r="D192" s="265">
        <f>+GAMS!D103</f>
        <v>15.7678658078</v>
      </c>
      <c r="E192" s="265">
        <f>+GAMS!E103</f>
        <v>17.367543832300001</v>
      </c>
      <c r="F192" s="265">
        <f>+GAMS!F103</f>
        <v>19.1061520873</v>
      </c>
      <c r="G192" s="265">
        <f>+GAMS!G103</f>
        <v>20.990112487000001</v>
      </c>
      <c r="H192" s="265">
        <f>+GAMS!H103</f>
        <v>23.026463541399998</v>
      </c>
      <c r="I192" s="265">
        <f>+GAMS!I103</f>
        <v>25.220678674799998</v>
      </c>
      <c r="J192" s="265">
        <f>+GAMS!J103</f>
        <v>27.579499398199999</v>
      </c>
      <c r="K192" s="265">
        <f>+GAMS!K103</f>
        <v>30.115021050999999</v>
      </c>
      <c r="L192" s="265">
        <f>+GAMS!L103</f>
        <v>32.8552776314</v>
      </c>
      <c r="M192" s="265">
        <f>+GAMS!M103</f>
        <v>35.866637950099999</v>
      </c>
      <c r="N192" s="265">
        <f>+GAMS!N103</f>
        <v>39.245322846500002</v>
      </c>
      <c r="O192" s="265">
        <f>+GAMS!O103</f>
        <v>42.9631612803</v>
      </c>
      <c r="P192" s="265">
        <f>+GAMS!P103</f>
        <v>47.0304119527</v>
      </c>
      <c r="Q192" s="265">
        <f>+GAMS!Q103</f>
        <v>51.468193585400002</v>
      </c>
      <c r="R192" s="265">
        <f>+GAMS!R103</f>
        <v>56.304314747500001</v>
      </c>
      <c r="S192" s="265">
        <f>+GAMS!S103</f>
        <v>61.5786523624</v>
      </c>
      <c r="T192" s="265">
        <f>+GAMS!T103</f>
        <v>67.260886982399995</v>
      </c>
      <c r="U192" s="265">
        <f>+GAMS!U103</f>
        <v>73.398268618000003</v>
      </c>
      <c r="V192" s="265">
        <f>+GAMS!V103</f>
        <v>80.020778491800002</v>
      </c>
      <c r="W192" s="265">
        <f>+GAMS!W103</f>
        <v>87.156040840000003</v>
      </c>
      <c r="X192" s="265">
        <f>+GAMS!X103</f>
        <v>94.820121277400006</v>
      </c>
      <c r="Y192" s="265">
        <f>+GAMS!Y103</f>
        <v>103.0059960001</v>
      </c>
      <c r="Z192" s="265">
        <f>+GAMS!Z103</f>
        <v>111.8263874539</v>
      </c>
      <c r="AA192" s="265">
        <f>+GAMS!AA103</f>
        <v>121.4167736136</v>
      </c>
      <c r="AB192" s="265">
        <f>+GAMS!AB103</f>
        <v>131.85874206540001</v>
      </c>
      <c r="AC192" s="265">
        <f>+GAMS!AC103</f>
        <v>143.16801712520001</v>
      </c>
      <c r="AD192" s="265">
        <f>+GAMS!AD103</f>
        <v>155.37929610290001</v>
      </c>
      <c r="AE192" s="265">
        <f>+GAMS!AE103</f>
        <v>168.54158981200001</v>
      </c>
      <c r="AF192" s="265">
        <f>+GAMS!AF103</f>
        <v>182.7123321494</v>
      </c>
      <c r="AG192" s="265">
        <f>+GAMS!AG103</f>
        <v>197.9558651673</v>
      </c>
      <c r="AH192" s="265">
        <f>+GAMS!AH103</f>
        <v>214.34323049720001</v>
      </c>
      <c r="AI192" s="265">
        <f>+GAMS!AI103</f>
        <v>231.9533944328</v>
      </c>
      <c r="AJ192" s="265">
        <f>+GAMS!AJ103</f>
        <v>250.8766866373</v>
      </c>
      <c r="AK192" s="265">
        <f>+GAMS!AK103</f>
        <v>271.22234608349999</v>
      </c>
      <c r="AL192" s="265">
        <f>+GAMS!AL103</f>
        <v>293.13406992820001</v>
      </c>
      <c r="AM192" s="265">
        <f>+GAMS!AM103</f>
        <v>315.9292041658</v>
      </c>
      <c r="AN192" s="265">
        <f>+GAMS!AN103</f>
        <v>341.49849247610001</v>
      </c>
      <c r="AO192" s="265">
        <f>+GAMS!AO103</f>
        <v>368.57709277539999</v>
      </c>
      <c r="AP192" s="265">
        <f>+GAMS!AP103</f>
        <v>397.32663284099999</v>
      </c>
      <c r="AQ192" s="265">
        <f>+GAMS!AQ103</f>
        <v>427.8961102888</v>
      </c>
      <c r="AR192" s="265">
        <f>+GAMS!AR103</f>
        <v>460.42801512239998</v>
      </c>
      <c r="AS192" s="265">
        <f>+GAMS!AS103</f>
        <v>495.0617121363</v>
      </c>
      <c r="AT192" s="265">
        <f>+GAMS!AT103</f>
        <v>531.93569668819998</v>
      </c>
      <c r="AU192" s="265">
        <f>+GAMS!AU103</f>
        <v>571.1891975666</v>
      </c>
      <c r="AV192" s="265">
        <f>+GAMS!AV103</f>
        <v>612.96333142660001</v>
      </c>
      <c r="AW192" s="265">
        <f>+GAMS!AW103</f>
        <v>657.40193034000004</v>
      </c>
      <c r="AX192" s="265">
        <f>+GAMS!AX103</f>
        <v>704.65212586439998</v>
      </c>
      <c r="AY192" s="265">
        <f>+GAMS!AY103</f>
        <v>754.86474977199998</v>
      </c>
      <c r="AZ192" s="265">
        <f>+GAMS!AZ103</f>
        <v>808.19459575860003</v>
      </c>
      <c r="BA192" s="265">
        <f>+GAMS!BA103</f>
        <v>864.95719510319998</v>
      </c>
      <c r="BB192" s="265">
        <f>+GAMS!BB103</f>
        <v>925.40093143809997</v>
      </c>
      <c r="BC192" s="265">
        <f>+GAMS!BC103</f>
        <v>988.90125323780001</v>
      </c>
      <c r="BD192" s="265">
        <f>+GAMS!BD103</f>
        <v>1056.236206133</v>
      </c>
      <c r="BE192" s="265">
        <f>+GAMS!BE103</f>
        <v>1127.7310552435999</v>
      </c>
      <c r="BF192" s="265">
        <f>+GAMS!BF103</f>
        <v>1202.6258881886999</v>
      </c>
      <c r="BG192" s="265">
        <f>+GAMS!BG103</f>
        <v>1282.8392945349999</v>
      </c>
      <c r="BH192" s="265">
        <f>+GAMS!BH103</f>
        <v>1367.1700075913</v>
      </c>
      <c r="BI192" s="265">
        <f>+GAMS!BI103</f>
        <v>1456.2964109070999</v>
      </c>
      <c r="BJ192" s="265">
        <f>+GAMS!BJ103</f>
        <v>1550.4601211567001</v>
      </c>
      <c r="BK192" s="265">
        <f>+GAMS!BK103</f>
        <v>1649.9046847341001</v>
      </c>
      <c r="BL192" s="265">
        <f>+GAMS!BL103</f>
        <v>1754.8795958559001</v>
      </c>
      <c r="BM192" s="265">
        <f>+GAMS!BM103</f>
        <v>1865.6419001395</v>
      </c>
      <c r="BN192" s="265">
        <f>+GAMS!BN103</f>
        <v>1982.4569390895999</v>
      </c>
      <c r="BO192" s="265">
        <f>+GAMS!BO103</f>
        <v>2105.5987749213</v>
      </c>
      <c r="BP192" s="265">
        <f>+GAMS!BP103</f>
        <v>2235.3504864808001</v>
      </c>
      <c r="BQ192" s="265">
        <f>+GAMS!BQ103</f>
        <v>2372.0044062617999</v>
      </c>
      <c r="BR192" s="265">
        <f>+GAMS!BR103</f>
        <v>2515.8623261101002</v>
      </c>
      <c r="BS192" s="265">
        <f>+GAMS!BS103</f>
        <v>2667.2356836672998</v>
      </c>
      <c r="BT192" s="265">
        <f>+GAMS!BT103</f>
        <v>2826.4457354348001</v>
      </c>
      <c r="BU192" s="265">
        <f>+GAMS!BU103</f>
        <v>2993.8237196115001</v>
      </c>
      <c r="BV192" s="265">
        <f>+GAMS!BV103</f>
        <v>3169.7110104891999</v>
      </c>
      <c r="BW192" s="265">
        <f>+GAMS!BW103</f>
        <v>3354.4592654372</v>
      </c>
      <c r="BX192" s="265">
        <f>+GAMS!BX103</f>
        <v>3548.4305650565998</v>
      </c>
      <c r="BY192" s="265">
        <f>+GAMS!BY103</f>
        <v>3751.9975468004</v>
      </c>
      <c r="BZ192" s="265">
        <f>+GAMS!BZ103</f>
        <v>3965.5435321754999</v>
      </c>
      <c r="CA192" s="265">
        <f>+GAMS!CA103</f>
        <v>4189.4626475225004</v>
      </c>
      <c r="CB192" s="265">
        <f>+GAMS!CB103</f>
        <v>4424.1599382900004</v>
      </c>
      <c r="CC192" s="265">
        <f>+GAMS!CC103</f>
        <v>4670.0514766681999</v>
      </c>
      <c r="CD192" s="265">
        <f>+GAMS!CD103</f>
        <v>4927.5644624111001</v>
      </c>
    </row>
    <row r="193" spans="1:82" s="265" customFormat="1" ht="21.6" customHeight="1" x14ac:dyDescent="0.25">
      <c r="A193" s="311" t="str">
        <f>+GAMS!A104</f>
        <v>Consumption</v>
      </c>
      <c r="B193" s="265">
        <f>+GAMS!B104</f>
        <v>100.0894095606</v>
      </c>
      <c r="C193" s="265">
        <f>+GAMS!C104</f>
        <v>116.22891188689999</v>
      </c>
      <c r="D193" s="265">
        <f>+GAMS!D104</f>
        <v>133.72996004500001</v>
      </c>
      <c r="E193" s="265">
        <f>+GAMS!E104</f>
        <v>152.60197646189999</v>
      </c>
      <c r="F193" s="265">
        <f>+GAMS!F104</f>
        <v>173.03456963650001</v>
      </c>
      <c r="G193" s="265">
        <f>+GAMS!G104</f>
        <v>195.07755787170001</v>
      </c>
      <c r="H193" s="265">
        <f>+GAMS!H104</f>
        <v>218.78820971229999</v>
      </c>
      <c r="I193" s="265">
        <f>+GAMS!I104</f>
        <v>244.2108579424</v>
      </c>
      <c r="J193" s="265">
        <f>+GAMS!J104</f>
        <v>271.40349528339999</v>
      </c>
      <c r="K193" s="265">
        <f>+GAMS!K104</f>
        <v>300.47964776480001</v>
      </c>
      <c r="L193" s="265">
        <f>+GAMS!L104</f>
        <v>331.71831747419998</v>
      </c>
      <c r="M193" s="265">
        <f>+GAMS!M104</f>
        <v>365.79957985760001</v>
      </c>
      <c r="N193" s="265">
        <f>+GAMS!N104</f>
        <v>403.73125187689999</v>
      </c>
      <c r="O193" s="265">
        <f>+GAMS!O104</f>
        <v>445.25478080070002</v>
      </c>
      <c r="P193" s="265">
        <f>+GAMS!P104</f>
        <v>490.49422472420002</v>
      </c>
      <c r="Q193" s="265">
        <f>+GAMS!Q104</f>
        <v>539.68344437149995</v>
      </c>
      <c r="R193" s="265">
        <f>+GAMS!R104</f>
        <v>593.1258725747</v>
      </c>
      <c r="S193" s="265">
        <f>+GAMS!S104</f>
        <v>651.25289236820004</v>
      </c>
      <c r="T193" s="265">
        <f>+GAMS!T104</f>
        <v>713.7527523366</v>
      </c>
      <c r="U193" s="265">
        <f>+GAMS!U104</f>
        <v>781.13160999909996</v>
      </c>
      <c r="V193" s="265">
        <f>+GAMS!V104</f>
        <v>853.71448070589997</v>
      </c>
      <c r="W193" s="265">
        <f>+GAMS!W104</f>
        <v>931.80166853219998</v>
      </c>
      <c r="X193" s="265">
        <f>+GAMS!X104</f>
        <v>1015.5697916226</v>
      </c>
      <c r="Y193" s="265">
        <f>+GAMS!Y104</f>
        <v>1104.9470733997</v>
      </c>
      <c r="Z193" s="265">
        <f>+GAMS!Z104</f>
        <v>1201.1461703849</v>
      </c>
      <c r="AA193" s="265">
        <f>+GAMS!AA104</f>
        <v>1305.6291061497</v>
      </c>
      <c r="AB193" s="265">
        <f>+GAMS!AB104</f>
        <v>1419.2818364227001</v>
      </c>
      <c r="AC193" s="265">
        <f>+GAMS!AC104</f>
        <v>1542.2813748732001</v>
      </c>
      <c r="AD193" s="265">
        <f>+GAMS!AD104</f>
        <v>1675.0074663394</v>
      </c>
      <c r="AE193" s="265">
        <f>+GAMS!AE104</f>
        <v>1817.9934255618</v>
      </c>
      <c r="AF193" s="265">
        <f>+GAMS!AF104</f>
        <v>1971.8631551906001</v>
      </c>
      <c r="AG193" s="265">
        <f>+GAMS!AG104</f>
        <v>2137.3150265841</v>
      </c>
      <c r="AH193" s="265">
        <f>+GAMS!AH104</f>
        <v>2315.1197477625001</v>
      </c>
      <c r="AI193" s="265">
        <f>+GAMS!AI104</f>
        <v>2506.1336710840001</v>
      </c>
      <c r="AJ193" s="265">
        <f>+GAMS!AJ104</f>
        <v>2711.3360168701001</v>
      </c>
      <c r="AK193" s="265">
        <f>+GAMS!AK104</f>
        <v>2931.9105212647</v>
      </c>
      <c r="AL193" s="265">
        <f>+GAMS!AL104</f>
        <v>3169.4136749883</v>
      </c>
      <c r="AM193" s="265">
        <f>+GAMS!AM104</f>
        <v>3416.4661174168</v>
      </c>
      <c r="AN193" s="265">
        <f>+GAMS!AN104</f>
        <v>3693.5162716929999</v>
      </c>
      <c r="AO193" s="265">
        <f>+GAMS!AO104</f>
        <v>3986.8893660703002</v>
      </c>
      <c r="AP193" s="265">
        <f>+GAMS!AP104</f>
        <v>4298.3346017226004</v>
      </c>
      <c r="AQ193" s="265">
        <f>+GAMS!AQ104</f>
        <v>4629.4650439841998</v>
      </c>
      <c r="AR193" s="265">
        <f>+GAMS!AR104</f>
        <v>4981.8236420494004</v>
      </c>
      <c r="AS193" s="265">
        <f>+GAMS!AS104</f>
        <v>5356.9196957951999</v>
      </c>
      <c r="AT193" s="265">
        <f>+GAMS!AT104</f>
        <v>5756.2531849720999</v>
      </c>
      <c r="AU193" s="265">
        <f>+GAMS!AU104</f>
        <v>6181.3320653774999</v>
      </c>
      <c r="AV193" s="265">
        <f>+GAMS!AV104</f>
        <v>6633.6847321978003</v>
      </c>
      <c r="AW193" s="265">
        <f>+GAMS!AW104</f>
        <v>7114.8689581960998</v>
      </c>
      <c r="AX193" s="265">
        <f>+GAMS!AX104</f>
        <v>7626.4782045959</v>
      </c>
      <c r="AY193" s="265">
        <f>+GAMS!AY104</f>
        <v>8170.1459525412001</v>
      </c>
      <c r="AZ193" s="265">
        <f>+GAMS!AZ104</f>
        <v>8747.5485329404</v>
      </c>
      <c r="BA193" s="265">
        <f>+GAMS!BA104</f>
        <v>9362.1020299924003</v>
      </c>
      <c r="BB193" s="265">
        <f>+GAMS!BB104</f>
        <v>10016.4958015639</v>
      </c>
      <c r="BC193" s="265">
        <f>+GAMS!BC104</f>
        <v>10703.970457404799</v>
      </c>
      <c r="BD193" s="265">
        <f>+GAMS!BD104</f>
        <v>11432.9481729746</v>
      </c>
      <c r="BE193" s="265">
        <f>+GAMS!BE104</f>
        <v>12206.9503750933</v>
      </c>
      <c r="BF193" s="265">
        <f>+GAMS!BF104</f>
        <v>13017.7520697695</v>
      </c>
      <c r="BG193" s="265">
        <f>+GAMS!BG104</f>
        <v>13886.1214117626</v>
      </c>
      <c r="BH193" s="265">
        <f>+GAMS!BH104</f>
        <v>14799.055894262499</v>
      </c>
      <c r="BI193" s="265">
        <f>+GAMS!BI104</f>
        <v>15763.8991454077</v>
      </c>
      <c r="BJ193" s="265">
        <f>+GAMS!BJ104</f>
        <v>16783.267018285798</v>
      </c>
      <c r="BK193" s="265">
        <f>+GAMS!BK104</f>
        <v>17859.796234400801</v>
      </c>
      <c r="BL193" s="265">
        <f>+GAMS!BL104</f>
        <v>18996.1878781542</v>
      </c>
      <c r="BM193" s="265">
        <f>+GAMS!BM104</f>
        <v>20195.224755986699</v>
      </c>
      <c r="BN193" s="265">
        <f>+GAMS!BN104</f>
        <v>21459.779456460099</v>
      </c>
      <c r="BO193" s="265">
        <f>+GAMS!BO104</f>
        <v>22792.818950137698</v>
      </c>
      <c r="BP193" s="265">
        <f>+GAMS!BP104</f>
        <v>24197.407794135299</v>
      </c>
      <c r="BQ193" s="265">
        <f>+GAMS!BQ104</f>
        <v>25676.7106990088</v>
      </c>
      <c r="BR193" s="265">
        <f>+GAMS!BR104</f>
        <v>27233.9947566511</v>
      </c>
      <c r="BS193" s="265">
        <f>+GAMS!BS104</f>
        <v>28872.631459631499</v>
      </c>
      <c r="BT193" s="265">
        <f>+GAMS!BT104</f>
        <v>30596.098575657801</v>
      </c>
      <c r="BU193" s="265">
        <f>+GAMS!BU104</f>
        <v>32407.981911266201</v>
      </c>
      <c r="BV193" s="265">
        <f>+GAMS!BV104</f>
        <v>34311.976984077497</v>
      </c>
      <c r="BW193" s="265">
        <f>+GAMS!BW104</f>
        <v>36311.890614777898</v>
      </c>
      <c r="BX193" s="265">
        <f>+GAMS!BX104</f>
        <v>38411.642445101301</v>
      </c>
      <c r="BY193" s="265">
        <f>+GAMS!BY104</f>
        <v>40615.266385035102</v>
      </c>
      <c r="BZ193" s="265">
        <f>+GAMS!BZ104</f>
        <v>42926.911990499102</v>
      </c>
      <c r="CA193" s="265">
        <f>+GAMS!CA104</f>
        <v>45350.845771457803</v>
      </c>
      <c r="CB193" s="265">
        <f>+GAMS!CB104</f>
        <v>47891.452429566598</v>
      </c>
      <c r="CC193" s="265">
        <f>+GAMS!CC104</f>
        <v>50553.236023889003</v>
      </c>
      <c r="CD193" s="265">
        <f>+GAMS!CD104</f>
        <v>53340.821062844698</v>
      </c>
    </row>
    <row r="194" spans="1:82" s="265" customFormat="1" ht="21.6" customHeight="1" x14ac:dyDescent="0.25">
      <c r="A194" s="311" t="str">
        <f>+GAMS!A105</f>
        <v>Climate damages, fraction of output</v>
      </c>
      <c r="B194" s="265">
        <f>+GAMS!B105</f>
        <v>5.3925133000000004E-3</v>
      </c>
      <c r="C194" s="265">
        <f>+GAMS!C105</f>
        <v>7.0375233000000001E-3</v>
      </c>
      <c r="D194" s="265">
        <f>+GAMS!D105</f>
        <v>8.2870674000000005E-3</v>
      </c>
      <c r="E194" s="265">
        <f>+GAMS!E105</f>
        <v>9.3078506000000005E-3</v>
      </c>
      <c r="F194" s="265">
        <f>+GAMS!F105</f>
        <v>1.0226592099999999E-2</v>
      </c>
      <c r="G194" s="265">
        <f>+GAMS!G105</f>
        <v>1.10858928E-2</v>
      </c>
      <c r="H194" s="265">
        <f>+GAMS!H105</f>
        <v>1.1870687E-2</v>
      </c>
      <c r="I194" s="265">
        <f>+GAMS!I105</f>
        <v>1.2570930399999999E-2</v>
      </c>
      <c r="J194" s="265">
        <f>+GAMS!J105</f>
        <v>1.3158940500000001E-2</v>
      </c>
      <c r="K194" s="265">
        <f>+GAMS!K105</f>
        <v>1.3591919100000001E-2</v>
      </c>
      <c r="L194" s="265">
        <f>+GAMS!L105</f>
        <v>1.3826001900000001E-2</v>
      </c>
      <c r="M194" s="265">
        <f>+GAMS!M105</f>
        <v>1.3868E-2</v>
      </c>
      <c r="N194" s="265">
        <f>+GAMS!N105</f>
        <v>1.3868E-2</v>
      </c>
      <c r="O194" s="265">
        <f>+GAMS!O105</f>
        <v>1.3868E-2</v>
      </c>
      <c r="P194" s="265">
        <f>+GAMS!P105</f>
        <v>1.3868E-2</v>
      </c>
      <c r="Q194" s="265">
        <f>+GAMS!Q105</f>
        <v>1.3868E-2</v>
      </c>
      <c r="R194" s="265">
        <f>+GAMS!R105</f>
        <v>1.3868E-2</v>
      </c>
      <c r="S194" s="265">
        <f>+GAMS!S105</f>
        <v>1.3868E-2</v>
      </c>
      <c r="T194" s="265">
        <f>+GAMS!T105</f>
        <v>1.3868E-2</v>
      </c>
      <c r="U194" s="265">
        <f>+GAMS!U105</f>
        <v>1.3868E-2</v>
      </c>
      <c r="V194" s="265">
        <f>+GAMS!V105</f>
        <v>1.3868E-2</v>
      </c>
      <c r="W194" s="265">
        <f>+GAMS!W105</f>
        <v>1.3868E-2</v>
      </c>
      <c r="X194" s="265">
        <f>+GAMS!X105</f>
        <v>1.3868E-2</v>
      </c>
      <c r="Y194" s="265">
        <f>+GAMS!Y105</f>
        <v>1.36909991E-2</v>
      </c>
      <c r="Z194" s="265">
        <f>+GAMS!Z105</f>
        <v>1.32561481E-2</v>
      </c>
      <c r="AA194" s="265">
        <f>+GAMS!AA105</f>
        <v>1.2641303200000001E-2</v>
      </c>
      <c r="AB194" s="265">
        <f>+GAMS!AB105</f>
        <v>1.1988064600000001E-2</v>
      </c>
      <c r="AC194" s="265">
        <f>+GAMS!AC105</f>
        <v>1.1334700099999999E-2</v>
      </c>
      <c r="AD194" s="265">
        <f>+GAMS!AD105</f>
        <v>1.06834909E-2</v>
      </c>
      <c r="AE194" s="265">
        <f>+GAMS!AE105</f>
        <v>1.00313433E-2</v>
      </c>
      <c r="AF194" s="265">
        <f>+GAMS!AF105</f>
        <v>9.3755916999999998E-3</v>
      </c>
      <c r="AG194" s="265">
        <f>+GAMS!AG105</f>
        <v>8.7147748000000001E-3</v>
      </c>
      <c r="AH194" s="265">
        <f>+GAMS!AH105</f>
        <v>8.0485329000000005E-3</v>
      </c>
      <c r="AI194" s="265">
        <f>+GAMS!AI105</f>
        <v>7.377476E-3</v>
      </c>
      <c r="AJ194" s="265">
        <f>+GAMS!AJ105</f>
        <v>6.7031329000000004E-3</v>
      </c>
      <c r="AK194" s="265">
        <f>+GAMS!AK105</f>
        <v>6.0279651999999998E-3</v>
      </c>
      <c r="AL194" s="265">
        <f>+GAMS!AL105</f>
        <v>5.3554199999999996E-3</v>
      </c>
      <c r="AM194" s="265">
        <f>+GAMS!AM105</f>
        <v>5.0608134000000001E-3</v>
      </c>
      <c r="AN194" s="265">
        <f>+GAMS!AN105</f>
        <v>4.8201145999999997E-3</v>
      </c>
      <c r="AO194" s="265">
        <f>+GAMS!AO105</f>
        <v>4.5651753999999996E-3</v>
      </c>
      <c r="AP194" s="265">
        <f>+GAMS!AP105</f>
        <v>4.2877475000000003E-3</v>
      </c>
      <c r="AQ194" s="265">
        <f>+GAMS!AQ105</f>
        <v>3.9898965000000003E-3</v>
      </c>
      <c r="AR194" s="265">
        <f>+GAMS!AR105</f>
        <v>3.6753608000000002E-3</v>
      </c>
      <c r="AS194" s="265">
        <f>+GAMS!AS105</f>
        <v>3.3481629999999999E-3</v>
      </c>
      <c r="AT194" s="265">
        <f>+GAMS!AT105</f>
        <v>3.0124338E-3</v>
      </c>
      <c r="AU194" s="265">
        <f>+GAMS!AU105</f>
        <v>2.6724192000000002E-3</v>
      </c>
      <c r="AV194" s="265">
        <f>+GAMS!AV105</f>
        <v>2.3325064E-3</v>
      </c>
      <c r="AW194" s="265">
        <f>+GAMS!AW105</f>
        <v>1.9972442000000001E-3</v>
      </c>
      <c r="AX194" s="265">
        <f>+GAMS!AX105</f>
        <v>1.6713529E-3</v>
      </c>
      <c r="AY194" s="265">
        <f>+GAMS!AY105</f>
        <v>1.359725E-3</v>
      </c>
      <c r="AZ194" s="265">
        <f>+GAMS!AZ105</f>
        <v>1.0674153E-3</v>
      </c>
      <c r="BA194" s="265">
        <f>+GAMS!BA105</f>
        <v>8.6675000000000001E-4</v>
      </c>
      <c r="BB194" s="265">
        <f>+GAMS!BB105</f>
        <v>8.6675000000000001E-4</v>
      </c>
      <c r="BC194" s="265">
        <f>+GAMS!BC105</f>
        <v>8.6675000000000001E-4</v>
      </c>
      <c r="BD194" s="265">
        <f>+GAMS!BD105</f>
        <v>8.6675000000000001E-4</v>
      </c>
      <c r="BE194" s="265">
        <f>+GAMS!BE105</f>
        <v>9.7891300000000009E-4</v>
      </c>
      <c r="BF194" s="265">
        <f>+GAMS!BF105</f>
        <v>8.6675000000000001E-4</v>
      </c>
      <c r="BG194" s="265">
        <f>+GAMS!BG105</f>
        <v>8.9349489999999998E-4</v>
      </c>
      <c r="BH194" s="265">
        <f>+GAMS!BH105</f>
        <v>9.3439650000000005E-4</v>
      </c>
      <c r="BI194" s="265">
        <f>+GAMS!BI105</f>
        <v>9.6997619999999996E-4</v>
      </c>
      <c r="BJ194" s="265">
        <f>+GAMS!BJ105</f>
        <v>9.979768999999999E-4</v>
      </c>
      <c r="BK194" s="265">
        <f>+GAMS!BK105</f>
        <v>1.0198449000000001E-3</v>
      </c>
      <c r="BL194" s="265">
        <f>+GAMS!BL105</f>
        <v>1.0373120999999999E-3</v>
      </c>
      <c r="BM194" s="265">
        <f>+GAMS!BM105</f>
        <v>1.0516885E-3</v>
      </c>
      <c r="BN194" s="265">
        <f>+GAMS!BN105</f>
        <v>1.0638531000000001E-3</v>
      </c>
      <c r="BO194" s="265">
        <f>+GAMS!BO105</f>
        <v>1.0743734999999999E-3</v>
      </c>
      <c r="BP194" s="265">
        <f>+GAMS!BP105</f>
        <v>1.0836156E-3</v>
      </c>
      <c r="BQ194" s="265">
        <f>+GAMS!BQ105</f>
        <v>1.0918201000000001E-3</v>
      </c>
      <c r="BR194" s="265">
        <f>+GAMS!BR105</f>
        <v>1.0991499999999999E-3</v>
      </c>
      <c r="BS194" s="265">
        <f>+GAMS!BS105</f>
        <v>1.1057211999999999E-3</v>
      </c>
      <c r="BT194" s="265">
        <f>+GAMS!BT105</f>
        <v>1.1116197999999999E-3</v>
      </c>
      <c r="BU194" s="265">
        <f>+GAMS!BU105</f>
        <v>1.1169132E-3</v>
      </c>
      <c r="BV194" s="265">
        <f>+GAMS!BV105</f>
        <v>1.1216563000000001E-3</v>
      </c>
      <c r="BW194" s="265">
        <f>+GAMS!BW105</f>
        <v>1.1258955E-3</v>
      </c>
      <c r="BX194" s="265">
        <f>+GAMS!BX105</f>
        <v>1.1296710000000001E-3</v>
      </c>
      <c r="BY194" s="265">
        <f>+GAMS!BY105</f>
        <v>1.1330187E-3</v>
      </c>
      <c r="BZ194" s="265">
        <f>+GAMS!BZ105</f>
        <v>1.1359706E-3</v>
      </c>
      <c r="CA194" s="265">
        <f>+GAMS!CA105</f>
        <v>1.1385559E-3</v>
      </c>
      <c r="CB194" s="265">
        <f>+GAMS!CB105</f>
        <v>1.1408014E-3</v>
      </c>
      <c r="CC194" s="265">
        <f>+GAMS!CC105</f>
        <v>1.1427315999999999E-3</v>
      </c>
      <c r="CD194" s="265">
        <f>+GAMS!CD105</f>
        <v>1.1443690999999999E-3</v>
      </c>
    </row>
    <row r="195" spans="1:82" s="265" customFormat="1" ht="21.6" customHeight="1" x14ac:dyDescent="0.25">
      <c r="A195" s="311" t="str">
        <f>+GAMS!A106</f>
        <v>Damages, 2019$</v>
      </c>
      <c r="B195" s="265">
        <f>+GAMS!B106</f>
        <v>0.72740386329999995</v>
      </c>
      <c r="C195" s="265">
        <f>+GAMS!C106</f>
        <v>1.1015276303999999</v>
      </c>
      <c r="D195" s="265">
        <f>+GAMS!D106</f>
        <v>1.4933865770999999</v>
      </c>
      <c r="E195" s="265">
        <f>+GAMS!E106</f>
        <v>1.9173408294000001</v>
      </c>
      <c r="F195" s="265">
        <f>+GAMS!F106</f>
        <v>2.3922059238000002</v>
      </c>
      <c r="G195" s="265">
        <f>+GAMS!G106</f>
        <v>2.9302976842000001</v>
      </c>
      <c r="H195" s="265">
        <f>+GAMS!H106</f>
        <v>3.5303271226000001</v>
      </c>
      <c r="I195" s="265">
        <f>+GAMS!I106</f>
        <v>4.1900654281999996</v>
      </c>
      <c r="J195" s="265">
        <f>+GAMS!J106</f>
        <v>4.8994746155</v>
      </c>
      <c r="K195" s="265">
        <f>+GAMS!K106</f>
        <v>5.6361526221</v>
      </c>
      <c r="L195" s="265">
        <f>+GAMS!L106</f>
        <v>6.3668239438000001</v>
      </c>
      <c r="M195" s="265">
        <f>+GAMS!M106</f>
        <v>7.0707332895999997</v>
      </c>
      <c r="N195" s="265">
        <f>+GAMS!N106</f>
        <v>7.8077177113999996</v>
      </c>
      <c r="O195" s="265">
        <f>+GAMS!O106</f>
        <v>8.6161287441999992</v>
      </c>
      <c r="P195" s="265">
        <f>+GAMS!P106</f>
        <v>9.4953501869999997</v>
      </c>
      <c r="Q195" s="265">
        <f>+GAMS!Q106</f>
        <v>10.4491991274</v>
      </c>
      <c r="R195" s="265">
        <f>+GAMS!R106</f>
        <v>11.482462678799999</v>
      </c>
      <c r="S195" s="265">
        <f>+GAMS!S106</f>
        <v>12.5998103041</v>
      </c>
      <c r="T195" s="265">
        <f>+GAMS!T106</f>
        <v>13.817689095</v>
      </c>
      <c r="U195" s="265">
        <f>+GAMS!U106</f>
        <v>15.1318523617</v>
      </c>
      <c r="V195" s="265">
        <f>+GAMS!V106</f>
        <v>16.552809429300002</v>
      </c>
      <c r="W195" s="265">
        <f>+GAMS!W106</f>
        <v>18.089268904800001</v>
      </c>
      <c r="X195" s="265">
        <f>+GAMS!X106</f>
        <v>19.751962909900001</v>
      </c>
      <c r="Y195" s="265">
        <f>+GAMS!Y106</f>
        <v>21.279242332399999</v>
      </c>
      <c r="Z195" s="265">
        <f>+GAMS!Z106</f>
        <v>22.452867182399999</v>
      </c>
      <c r="AA195" s="265">
        <f>+GAMS!AA106</f>
        <v>23.3036150394</v>
      </c>
      <c r="AB195" s="265">
        <f>+GAMS!AB106</f>
        <v>24.032609772299999</v>
      </c>
      <c r="AC195" s="265">
        <f>+GAMS!AC106</f>
        <v>24.700234626499999</v>
      </c>
      <c r="AD195" s="265">
        <f>+GAMS!AD106</f>
        <v>25.2928489986</v>
      </c>
      <c r="AE195" s="265">
        <f>+GAMS!AE106</f>
        <v>25.784615659100002</v>
      </c>
      <c r="AF195" s="265">
        <f>+GAMS!AF106</f>
        <v>26.147505867700001</v>
      </c>
      <c r="AG195" s="265">
        <f>+GAMS!AG106</f>
        <v>26.3528607107</v>
      </c>
      <c r="AH195" s="265">
        <f>+GAMS!AH106</f>
        <v>26.371702945900001</v>
      </c>
      <c r="AI195" s="265">
        <f>+GAMS!AI106</f>
        <v>26.175114106599999</v>
      </c>
      <c r="AJ195" s="265">
        <f>+GAMS!AJ106</f>
        <v>25.734992297200002</v>
      </c>
      <c r="AK195" s="265">
        <f>+GAMS!AK106</f>
        <v>25.025237042699999</v>
      </c>
      <c r="AL195" s="265">
        <f>+GAMS!AL106</f>
        <v>24.023387704400001</v>
      </c>
      <c r="AM195" s="265">
        <f>+GAMS!AM106</f>
        <v>24.508501259999999</v>
      </c>
      <c r="AN195" s="265">
        <f>+GAMS!AN106</f>
        <v>25.218085629600001</v>
      </c>
      <c r="AO195" s="265">
        <f>+GAMS!AO106</f>
        <v>25.763304068699998</v>
      </c>
      <c r="AP195" s="265">
        <f>+GAMS!AP106</f>
        <v>26.069364006200001</v>
      </c>
      <c r="AQ195" s="265">
        <f>+GAMS!AQ106</f>
        <v>26.1084597487</v>
      </c>
      <c r="AR195" s="265">
        <f>+GAMS!AR106</f>
        <v>25.862060585999998</v>
      </c>
      <c r="AS195" s="265">
        <f>+GAMS!AS106</f>
        <v>25.315255357800002</v>
      </c>
      <c r="AT195" s="265">
        <f>+GAMS!AT106</f>
        <v>24.4571161356</v>
      </c>
      <c r="AU195" s="265">
        <f>+GAMS!AU106</f>
        <v>23.282250711500001</v>
      </c>
      <c r="AV195" s="265">
        <f>+GAMS!AV106</f>
        <v>21.792719053300001</v>
      </c>
      <c r="AW195" s="265">
        <f>+GAMS!AW106</f>
        <v>20.000187919399998</v>
      </c>
      <c r="AX195" s="265">
        <f>+GAMS!AX106</f>
        <v>17.928304327900001</v>
      </c>
      <c r="AY195" s="265">
        <f>+GAMS!AY106</f>
        <v>15.615278186899999</v>
      </c>
      <c r="AZ195" s="265">
        <f>+GAMS!AZ106</f>
        <v>13.116659519800001</v>
      </c>
      <c r="BA195" s="265">
        <f>+GAMS!BA106</f>
        <v>11.390468908000001</v>
      </c>
      <c r="BB195" s="265">
        <f>+GAMS!BB106</f>
        <v>12.1752926763</v>
      </c>
      <c r="BC195" s="265">
        <f>+GAMS!BC106</f>
        <v>13.0079302416</v>
      </c>
      <c r="BD195" s="265">
        <f>+GAMS!BD106</f>
        <v>13.8894513741</v>
      </c>
      <c r="BE195" s="265">
        <f>+GAMS!BE106</f>
        <v>16.740840686399999</v>
      </c>
      <c r="BF195" s="265">
        <f>+GAMS!BF106</f>
        <v>15.8106881462</v>
      </c>
      <c r="BG195" s="265">
        <f>+GAMS!BG106</f>
        <v>17.3746726561</v>
      </c>
      <c r="BH195" s="265">
        <f>+GAMS!BH106</f>
        <v>19.361196122500001</v>
      </c>
      <c r="BI195" s="265">
        <f>+GAMS!BI106</f>
        <v>21.405013946099999</v>
      </c>
      <c r="BJ195" s="265">
        <f>+GAMS!BJ106</f>
        <v>23.442883932400001</v>
      </c>
      <c r="BK195" s="265">
        <f>+GAMS!BK106</f>
        <v>25.488709958099999</v>
      </c>
      <c r="BL195" s="265">
        <f>+GAMS!BL106</f>
        <v>27.5700115663</v>
      </c>
      <c r="BM195" s="265">
        <f>+GAMS!BM106</f>
        <v>29.711314825199999</v>
      </c>
      <c r="BN195" s="265">
        <f>+GAMS!BN106</f>
        <v>31.931504530800002</v>
      </c>
      <c r="BO195" s="265">
        <f>+GAMS!BO106</f>
        <v>34.2447364545</v>
      </c>
      <c r="BP195" s="265">
        <f>+GAMS!BP106</f>
        <v>36.661851053299998</v>
      </c>
      <c r="BQ195" s="265">
        <f>+GAMS!BQ106</f>
        <v>39.1915331501</v>
      </c>
      <c r="BR195" s="265">
        <f>+GAMS!BR106</f>
        <v>41.841127212099998</v>
      </c>
      <c r="BS195" s="265">
        <f>+GAMS!BS106</f>
        <v>44.617176643599997</v>
      </c>
      <c r="BT195" s="265">
        <f>+GAMS!BT106</f>
        <v>47.5257706648</v>
      </c>
      <c r="BU195" s="265">
        <f>+GAMS!BU106</f>
        <v>50.572764407400001</v>
      </c>
      <c r="BV195" s="265">
        <f>+GAMS!BV106</f>
        <v>53.763917694</v>
      </c>
      <c r="BW195" s="265">
        <f>+GAMS!BW106</f>
        <v>57.104982395100002</v>
      </c>
      <c r="BX195" s="265">
        <f>+GAMS!BX106</f>
        <v>60.6017575308</v>
      </c>
      <c r="BY195" s="265">
        <f>+GAMS!BY106</f>
        <v>64.260124243600004</v>
      </c>
      <c r="BZ195" s="265">
        <f>+GAMS!BZ106</f>
        <v>68.0860682478</v>
      </c>
      <c r="CA195" s="265">
        <f>+GAMS!CA106</f>
        <v>72.085694500900004</v>
      </c>
      <c r="CB195" s="265">
        <f>+GAMS!CB106</f>
        <v>76.265237044599999</v>
      </c>
      <c r="CC195" s="265">
        <f>+GAMS!CC106</f>
        <v>80.631065837799994</v>
      </c>
      <c r="CD195" s="265">
        <f>+GAMS!CD106</f>
        <v>85.189691705900003</v>
      </c>
    </row>
    <row r="196" spans="1:82" s="265" customFormat="1" ht="21.6" customHeight="1" x14ac:dyDescent="0.25">
      <c r="A196" s="311" t="str">
        <f>+GAMS!A107</f>
        <v>Abatement, 2019$</v>
      </c>
      <c r="B196" s="265">
        <f>+GAMS!B107</f>
        <v>6.0950711999999997E-3</v>
      </c>
      <c r="C196" s="265">
        <f>+GAMS!C107</f>
        <v>3.7519899799999999E-2</v>
      </c>
      <c r="D196" s="265">
        <f>+GAMS!D107</f>
        <v>0.3692253868</v>
      </c>
      <c r="E196" s="265">
        <f>+GAMS!E107</f>
        <v>1.0658856957</v>
      </c>
      <c r="F196" s="265">
        <f>+GAMS!F107</f>
        <v>1.5750627805999999</v>
      </c>
      <c r="G196" s="265">
        <f>+GAMS!G107</f>
        <v>2.2635980990000002</v>
      </c>
      <c r="H196" s="265">
        <f>+GAMS!H107</f>
        <v>3.2505467673999999</v>
      </c>
      <c r="I196" s="265">
        <f>+GAMS!I107</f>
        <v>4.5374199046000001</v>
      </c>
      <c r="J196" s="265">
        <f>+GAMS!J107</f>
        <v>6.3367014843999998</v>
      </c>
      <c r="K196" s="265">
        <f>+GAMS!K107</f>
        <v>8.8406101986000003</v>
      </c>
      <c r="L196" s="265">
        <f>+GAMS!L107</f>
        <v>12.1743476582</v>
      </c>
      <c r="M196" s="265">
        <f>+GAMS!M107</f>
        <v>15.5355694679</v>
      </c>
      <c r="N196" s="265">
        <f>+GAMS!N107</f>
        <v>16.3493347032</v>
      </c>
      <c r="O196" s="265">
        <f>+GAMS!O107</f>
        <v>17.669672357700001</v>
      </c>
      <c r="P196" s="265">
        <f>+GAMS!P107</f>
        <v>19.028806448099999</v>
      </c>
      <c r="Q196" s="265">
        <f>+GAMS!Q107</f>
        <v>20.358059492199999</v>
      </c>
      <c r="R196" s="265">
        <f>+GAMS!R107</f>
        <v>21.6787916581</v>
      </c>
      <c r="S196" s="265">
        <f>+GAMS!S107</f>
        <v>21.522827730500001</v>
      </c>
      <c r="T196" s="265">
        <f>+GAMS!T107</f>
        <v>23.191211850599998</v>
      </c>
      <c r="U196" s="265">
        <f>+GAMS!U107</f>
        <v>24.614430164000002</v>
      </c>
      <c r="V196" s="265">
        <f>+GAMS!V107</f>
        <v>26.1691809802</v>
      </c>
      <c r="W196" s="265">
        <f>+GAMS!W107</f>
        <v>27.781039872800001</v>
      </c>
      <c r="X196" s="265">
        <f>+GAMS!X107</f>
        <v>29.467933793299999</v>
      </c>
      <c r="Y196" s="265">
        <f>+GAMS!Y107</f>
        <v>34.661403615899999</v>
      </c>
      <c r="Z196" s="265">
        <f>+GAMS!Z107</f>
        <v>40.680162964499999</v>
      </c>
      <c r="AA196" s="265">
        <f>+GAMS!AA107</f>
        <v>45.206981016299999</v>
      </c>
      <c r="AB196" s="265">
        <f>+GAMS!AB107</f>
        <v>47.611906512399997</v>
      </c>
      <c r="AC196" s="265">
        <f>+GAMS!AC107</f>
        <v>50.178071593799999</v>
      </c>
      <c r="AD196" s="265">
        <f>+GAMS!AD107</f>
        <v>52.902799521699997</v>
      </c>
      <c r="AE196" s="265">
        <f>+GAMS!AE107</f>
        <v>55.739981471599997</v>
      </c>
      <c r="AF196" s="265">
        <f>+GAMS!AF107</f>
        <v>58.690525793399999</v>
      </c>
      <c r="AG196" s="265">
        <f>+GAMS!AG107</f>
        <v>61.756003240299997</v>
      </c>
      <c r="AH196" s="265">
        <f>+GAMS!AH107</f>
        <v>64.938192739399994</v>
      </c>
      <c r="AI196" s="265">
        <f>+GAMS!AI107</f>
        <v>68.238691882400005</v>
      </c>
      <c r="AJ196" s="265">
        <f>+GAMS!AJ107</f>
        <v>71.658430295800002</v>
      </c>
      <c r="AK196" s="265">
        <f>+GAMS!AK107</f>
        <v>75.196860648500007</v>
      </c>
      <c r="AL196" s="265">
        <f>+GAMS!AL107</f>
        <v>78.850441091899995</v>
      </c>
      <c r="AM196" s="265">
        <f>+GAMS!AM107</f>
        <v>73.198503434599999</v>
      </c>
      <c r="AN196" s="265">
        <f>+GAMS!AN107</f>
        <v>76.741747846500004</v>
      </c>
      <c r="AO196" s="265">
        <f>+GAMS!AO107</f>
        <v>80.332668548699999</v>
      </c>
      <c r="AP196" s="265">
        <f>+GAMS!AP107</f>
        <v>83.988631134100004</v>
      </c>
      <c r="AQ196" s="265">
        <f>+GAMS!AQ107</f>
        <v>87.722308959000003</v>
      </c>
      <c r="AR196" s="265">
        <f>+GAMS!AR107</f>
        <v>91.542915685799997</v>
      </c>
      <c r="AS196" s="265">
        <f>+GAMS!AS107</f>
        <v>95.457153623599993</v>
      </c>
      <c r="AT196" s="265">
        <f>+GAMS!AT107</f>
        <v>99.469895344099996</v>
      </c>
      <c r="AU196" s="265">
        <f>+GAMS!AU107</f>
        <v>103.5846667719</v>
      </c>
      <c r="AV196" s="265">
        <f>+GAMS!AV107</f>
        <v>107.8039886839</v>
      </c>
      <c r="AW196" s="265">
        <f>+GAMS!AW107</f>
        <v>112.1296178521</v>
      </c>
      <c r="AX196" s="265">
        <f>+GAMS!AX107</f>
        <v>116.5627170101</v>
      </c>
      <c r="AY196" s="265">
        <f>+GAMS!AY107</f>
        <v>121.10397429530001</v>
      </c>
      <c r="AZ196" s="265">
        <f>+GAMS!AZ107</f>
        <v>125.7536868494</v>
      </c>
      <c r="BA196" s="265">
        <f>+GAMS!BA107</f>
        <v>127.27517106800001</v>
      </c>
      <c r="BB196" s="265">
        <f>+GAMS!BB107</f>
        <v>123.0889302092</v>
      </c>
      <c r="BC196" s="265">
        <f>+GAMS!BC107</f>
        <v>128.07366445400001</v>
      </c>
      <c r="BD196" s="265">
        <f>+GAMS!BD107</f>
        <v>131.76506975289999</v>
      </c>
      <c r="BE196" s="265">
        <f>+GAMS!BE107</f>
        <v>130.62094326249999</v>
      </c>
      <c r="BF196" s="265">
        <f>+GAMS!BF107</f>
        <v>145.32583522350001</v>
      </c>
      <c r="BG196" s="265">
        <f>+GAMS!BG107</f>
        <v>142.0893292666</v>
      </c>
      <c r="BH196" s="265">
        <f>+GAMS!BH107</f>
        <v>146.92951201279999</v>
      </c>
      <c r="BI196" s="265">
        <f>+GAMS!BI107</f>
        <v>151.85659958900001</v>
      </c>
      <c r="BJ196" s="265">
        <f>+GAMS!BJ107</f>
        <v>156.87037396150001</v>
      </c>
      <c r="BK196" s="265">
        <f>+GAMS!BK107</f>
        <v>161.9702647334</v>
      </c>
      <c r="BL196" s="265">
        <f>+GAMS!BL107</f>
        <v>167.1553393241</v>
      </c>
      <c r="BM196" s="265">
        <f>+GAMS!BM107</f>
        <v>172.42436313159999</v>
      </c>
      <c r="BN196" s="265">
        <f>+GAMS!BN107</f>
        <v>177.7758584993</v>
      </c>
      <c r="BO196" s="265">
        <f>+GAMS!BO107</f>
        <v>183.20814865169999</v>
      </c>
      <c r="BP196" s="265">
        <f>+GAMS!BP107</f>
        <v>188.7193878027</v>
      </c>
      <c r="BQ196" s="265">
        <f>+GAMS!BQ107</f>
        <v>194.3075813024</v>
      </c>
      <c r="BR196" s="265">
        <f>+GAMS!BR107</f>
        <v>199.9705992074</v>
      </c>
      <c r="BS196" s="265">
        <f>+GAMS!BS107</f>
        <v>205.70618567899999</v>
      </c>
      <c r="BT196" s="265">
        <f>+GAMS!BT107</f>
        <v>211.5119658003</v>
      </c>
      <c r="BU196" s="265">
        <f>+GAMS!BU107</f>
        <v>217.38545083069999</v>
      </c>
      <c r="BV196" s="265">
        <f>+GAMS!BV107</f>
        <v>223.32404254010001</v>
      </c>
      <c r="BW196" s="265">
        <f>+GAMS!BW107</f>
        <v>229.3250370275</v>
      </c>
      <c r="BX196" s="265">
        <f>+GAMS!BX107</f>
        <v>235.3856282751</v>
      </c>
      <c r="BY196" s="265">
        <f>+GAMS!BY107</f>
        <v>241.50291159650001</v>
      </c>
      <c r="BZ196" s="265">
        <f>+GAMS!BZ107</f>
        <v>247.673887076</v>
      </c>
      <c r="CA196" s="265">
        <f>+GAMS!CA107</f>
        <v>253.8954630579</v>
      </c>
      <c r="CB196" s="265">
        <f>+GAMS!CB107</f>
        <v>260.16445972309998</v>
      </c>
      <c r="CC196" s="265">
        <f>+GAMS!CC107</f>
        <v>266.47761277199999</v>
      </c>
      <c r="CD196" s="265">
        <f>+GAMS!CD107</f>
        <v>272.83157722520002</v>
      </c>
    </row>
    <row r="197" spans="1:82" s="265" customFormat="1" ht="21.6" customHeight="1" x14ac:dyDescent="0.25">
      <c r="A197" s="311" t="str">
        <f>+GAMS!A108</f>
        <v>Abatement/0utput</v>
      </c>
      <c r="B197" s="265">
        <f>+GAMS!B108</f>
        <v>4.5432100000000002E-5</v>
      </c>
      <c r="C197" s="265">
        <f>+GAMS!C108</f>
        <v>2.414672E-4</v>
      </c>
      <c r="D197" s="265">
        <f>+GAMS!D108</f>
        <v>2.0702958E-3</v>
      </c>
      <c r="E197" s="265">
        <f>+GAMS!E108</f>
        <v>5.2504468999999996E-3</v>
      </c>
      <c r="F197" s="265">
        <f>+GAMS!F108</f>
        <v>6.8495023E-3</v>
      </c>
      <c r="G197" s="265">
        <f>+GAMS!G108</f>
        <v>8.7352812000000002E-3</v>
      </c>
      <c r="H197" s="265">
        <f>+GAMS!H108</f>
        <v>1.11849524E-2</v>
      </c>
      <c r="I197" s="265">
        <f>+GAMS!I108</f>
        <v>1.3979082800000001E-2</v>
      </c>
      <c r="J197" s="265">
        <f>+GAMS!J108</f>
        <v>1.7548605500000002E-2</v>
      </c>
      <c r="K197" s="265">
        <f>+GAMS!K108</f>
        <v>2.2090887900000002E-2</v>
      </c>
      <c r="L197" s="265">
        <f>+GAMS!L108</f>
        <v>2.7546563999999999E-2</v>
      </c>
      <c r="M197" s="265">
        <f>+GAMS!M108</f>
        <v>3.1883968200000001E-2</v>
      </c>
      <c r="N197" s="265">
        <f>+GAMS!N108</f>
        <v>3.0341421399999999E-2</v>
      </c>
      <c r="O197" s="265">
        <f>+GAMS!O108</f>
        <v>2.9696434399999999E-2</v>
      </c>
      <c r="P197" s="265">
        <f>+GAMS!P108</f>
        <v>2.8999774700000001E-2</v>
      </c>
      <c r="Q197" s="265">
        <f>+GAMS!Q108</f>
        <v>2.81706826E-2</v>
      </c>
      <c r="R197" s="265">
        <f>+GAMS!R108</f>
        <v>2.7275049700000002E-2</v>
      </c>
      <c r="S197" s="265">
        <f>+GAMS!S108</f>
        <v>2.4613546699999999E-2</v>
      </c>
      <c r="T197" s="265">
        <f>+GAMS!T108</f>
        <v>2.4173546000000001E-2</v>
      </c>
      <c r="U197" s="265">
        <f>+GAMS!U108</f>
        <v>2.3411363399999999E-2</v>
      </c>
      <c r="V197" s="265">
        <f>+GAMS!V108</f>
        <v>2.2738499400000001E-2</v>
      </c>
      <c r="W197" s="265">
        <f>+GAMS!W108</f>
        <v>2.2074393099999999E-2</v>
      </c>
      <c r="X197" s="265">
        <f>+GAMS!X108</f>
        <v>2.1430233999999999E-2</v>
      </c>
      <c r="Y197" s="265">
        <f>+GAMS!Y108</f>
        <v>2.3133668499999999E-2</v>
      </c>
      <c r="Z197" s="265">
        <f>+GAMS!Z108</f>
        <v>2.49474048E-2</v>
      </c>
      <c r="AA197" s="265">
        <f>+GAMS!AA108</f>
        <v>2.5469585999999999E-2</v>
      </c>
      <c r="AB197" s="265">
        <f>+GAMS!AB108</f>
        <v>2.4630242699999999E-2</v>
      </c>
      <c r="AC197" s="265">
        <f>+GAMS!AC108</f>
        <v>2.3845591199999999E-2</v>
      </c>
      <c r="AD197" s="265">
        <f>+GAMS!AD108</f>
        <v>2.31089773E-2</v>
      </c>
      <c r="AE197" s="265">
        <f>+GAMS!AE108</f>
        <v>2.2395604100000001E-2</v>
      </c>
      <c r="AF197" s="265">
        <f>+GAMS!AF108</f>
        <v>2.17046488E-2</v>
      </c>
      <c r="AG197" s="265">
        <f>+GAMS!AG108</f>
        <v>2.1035349299999999E-2</v>
      </c>
      <c r="AH197" s="265">
        <f>+GAMS!AH108</f>
        <v>2.0386996099999999E-2</v>
      </c>
      <c r="AI197" s="265">
        <f>+GAMS!AI108</f>
        <v>1.9758924600000002E-2</v>
      </c>
      <c r="AJ197" s="265">
        <f>+GAMS!AJ108</f>
        <v>1.91505098E-2</v>
      </c>
      <c r="AK197" s="265">
        <f>+GAMS!AK108</f>
        <v>1.8561163299999999E-2</v>
      </c>
      <c r="AL197" s="265">
        <f>+GAMS!AL108</f>
        <v>1.79903306E-2</v>
      </c>
      <c r="AM197" s="265">
        <f>+GAMS!AM108</f>
        <v>1.54261511E-2</v>
      </c>
      <c r="AN197" s="265">
        <f>+GAMS!AN108</f>
        <v>1.49597442E-2</v>
      </c>
      <c r="AO197" s="265">
        <f>+GAMS!AO108</f>
        <v>1.4507430700000001E-2</v>
      </c>
      <c r="AP197" s="265">
        <f>+GAMS!AP108</f>
        <v>1.4068661499999999E-2</v>
      </c>
      <c r="AQ197" s="265">
        <f>+GAMS!AQ108</f>
        <v>1.3643058499999999E-2</v>
      </c>
      <c r="AR197" s="265">
        <f>+GAMS!AR108</f>
        <v>1.3230275499999999E-2</v>
      </c>
      <c r="AS197" s="265">
        <f>+GAMS!AS108</f>
        <v>1.28299759E-2</v>
      </c>
      <c r="AT197" s="265">
        <f>+GAMS!AT108</f>
        <v>1.24418302E-2</v>
      </c>
      <c r="AU197" s="265">
        <f>+GAMS!AU108</f>
        <v>1.20655159E-2</v>
      </c>
      <c r="AV197" s="265">
        <f>+GAMS!AV108</f>
        <v>1.17007176E-2</v>
      </c>
      <c r="AW197" s="265">
        <f>+GAMS!AW108</f>
        <v>1.13471274E-2</v>
      </c>
      <c r="AX197" s="265">
        <f>+GAMS!AX108</f>
        <v>1.10044445E-2</v>
      </c>
      <c r="AY197" s="265">
        <f>+GAMS!AY108</f>
        <v>1.0672375E-2</v>
      </c>
      <c r="AZ197" s="265">
        <f>+GAMS!AZ108</f>
        <v>1.0350631900000001E-2</v>
      </c>
      <c r="BA197" s="265">
        <f>+GAMS!BA108</f>
        <v>9.7881996000000002E-3</v>
      </c>
      <c r="BB197" s="265">
        <f>+GAMS!BB108</f>
        <v>8.8478077999999995E-3</v>
      </c>
      <c r="BC197" s="265">
        <f>+GAMS!BC108</f>
        <v>8.6148443000000005E-3</v>
      </c>
      <c r="BD197" s="265">
        <f>+GAMS!BD108</f>
        <v>8.2980215000000006E-3</v>
      </c>
      <c r="BE197" s="265">
        <f>+GAMS!BE108</f>
        <v>7.7043878000000003E-3</v>
      </c>
      <c r="BF197" s="265">
        <f>+GAMS!BF108</f>
        <v>8.0378394999999995E-3</v>
      </c>
      <c r="BG197" s="265">
        <f>+GAMS!BG108</f>
        <v>7.3673788000000002E-3</v>
      </c>
      <c r="BH197" s="265">
        <f>+GAMS!BH108</f>
        <v>7.1483781999999996E-3</v>
      </c>
      <c r="BI197" s="265">
        <f>+GAMS!BI108</f>
        <v>6.9358952000000001E-3</v>
      </c>
      <c r="BJ197" s="265">
        <f>+GAMS!BJ108</f>
        <v>6.7297188999999999E-3</v>
      </c>
      <c r="BK197" s="265">
        <f>+GAMS!BK108</f>
        <v>6.5296707999999998E-3</v>
      </c>
      <c r="BL197" s="265">
        <f>+GAMS!BL108</f>
        <v>6.3355788E-3</v>
      </c>
      <c r="BM197" s="265">
        <f>+GAMS!BM108</f>
        <v>6.1472721000000001E-3</v>
      </c>
      <c r="BN197" s="265">
        <f>+GAMS!BN108</f>
        <v>5.9645821999999996E-3</v>
      </c>
      <c r="BO197" s="265">
        <f>+GAMS!BO108</f>
        <v>5.7873433E-3</v>
      </c>
      <c r="BP197" s="265">
        <f>+GAMS!BP108</f>
        <v>5.6153931999999998E-3</v>
      </c>
      <c r="BQ197" s="265">
        <f>+GAMS!BQ108</f>
        <v>5.4485740000000003E-3</v>
      </c>
      <c r="BR197" s="265">
        <f>+GAMS!BR108</f>
        <v>5.2867319999999997E-3</v>
      </c>
      <c r="BS197" s="265">
        <f>+GAMS!BS108</f>
        <v>5.1297178999999997E-3</v>
      </c>
      <c r="BT197" s="265">
        <f>+GAMS!BT108</f>
        <v>4.9773867000000001E-3</v>
      </c>
      <c r="BU197" s="265">
        <f>+GAMS!BU108</f>
        <v>4.8295980000000001E-3</v>
      </c>
      <c r="BV197" s="265">
        <f>+GAMS!BV108</f>
        <v>4.6862153000000002E-3</v>
      </c>
      <c r="BW197" s="265">
        <f>+GAMS!BW108</f>
        <v>4.5471063000000001E-3</v>
      </c>
      <c r="BX197" s="265">
        <f>+GAMS!BX108</f>
        <v>4.4121428000000002E-3</v>
      </c>
      <c r="BY197" s="265">
        <f>+GAMS!BY108</f>
        <v>4.2812003999999999E-3</v>
      </c>
      <c r="BZ197" s="265">
        <f>+GAMS!BZ108</f>
        <v>4.1541586E-3</v>
      </c>
      <c r="CA197" s="265">
        <f>+GAMS!CA108</f>
        <v>4.0309001999999997E-3</v>
      </c>
      <c r="CB197" s="265">
        <f>+GAMS!CB108</f>
        <v>3.9113120000000001E-3</v>
      </c>
      <c r="CC197" s="265">
        <f>+GAMS!CC108</f>
        <v>3.7952838999999999E-3</v>
      </c>
      <c r="CD197" s="265">
        <f>+GAMS!CD108</f>
        <v>3.6827092999999998E-3</v>
      </c>
    </row>
    <row r="198" spans="1:82" s="265" customFormat="1" ht="21.6" customHeight="1" x14ac:dyDescent="0.25">
      <c r="A198" s="311" t="str">
        <f>+GAMS!A109</f>
        <v>Sigmabase (CO2/output, no controls, industrial CO2)</v>
      </c>
      <c r="B198" s="265">
        <f>+GAMS!B109</f>
        <v>0.29135476859999998</v>
      </c>
      <c r="C198" s="265">
        <f>+GAMS!C109</f>
        <v>0.27030248880000002</v>
      </c>
      <c r="D198" s="265">
        <f>+GAMS!D109</f>
        <v>0.25152481710000002</v>
      </c>
      <c r="E198" s="265">
        <f>+GAMS!E109</f>
        <v>0.2347266536</v>
      </c>
      <c r="F198" s="265">
        <f>+GAMS!F109</f>
        <v>0.21965682910000001</v>
      </c>
      <c r="G198" s="265">
        <f>+GAMS!G109</f>
        <v>0.2061008205</v>
      </c>
      <c r="H198" s="265">
        <f>+GAMS!H109</f>
        <v>0.1938747858</v>
      </c>
      <c r="I198" s="265">
        <f>+GAMS!I109</f>
        <v>0.18282066180000001</v>
      </c>
      <c r="J198" s="265">
        <f>+GAMS!J109</f>
        <v>0.17280211940000001</v>
      </c>
      <c r="K198" s="265">
        <f>+GAMS!K109</f>
        <v>0.16370121439999999</v>
      </c>
      <c r="L198" s="265">
        <f>+GAMS!L109</f>
        <v>0.15541560530000001</v>
      </c>
      <c r="M198" s="265">
        <f>+GAMS!M109</f>
        <v>0.14785623340000001</v>
      </c>
      <c r="N198" s="265">
        <f>+GAMS!N109</f>
        <v>0.14094538230000001</v>
      </c>
      <c r="O198" s="265">
        <f>+GAMS!O109</f>
        <v>0.13461505000000001</v>
      </c>
      <c r="P198" s="265">
        <f>+GAMS!P109</f>
        <v>0.12880557819999999</v>
      </c>
      <c r="Q198" s="265">
        <f>+GAMS!Q109</f>
        <v>0.1234644948</v>
      </c>
      <c r="R198" s="265">
        <f>+GAMS!R109</f>
        <v>0.1185455346</v>
      </c>
      <c r="S198" s="265">
        <f>+GAMS!S109</f>
        <v>0.1140078066</v>
      </c>
      <c r="T198" s="265">
        <f>+GAMS!T109</f>
        <v>0.10981508600000001</v>
      </c>
      <c r="U198" s="265">
        <f>+GAMS!U109</f>
        <v>0.1059352083</v>
      </c>
      <c r="V198" s="265">
        <f>+GAMS!V109</f>
        <v>0.10233955190000001</v>
      </c>
      <c r="W198" s="265">
        <f>+GAMS!W109</f>
        <v>9.9002593E-2</v>
      </c>
      <c r="X198" s="265">
        <f>+GAMS!X109</f>
        <v>9.5901523399999994E-2</v>
      </c>
      <c r="Y198" s="265">
        <f>+GAMS!Y109</f>
        <v>9.3015919700000005E-2</v>
      </c>
      <c r="Z198" s="265">
        <f>+GAMS!Z109</f>
        <v>9.0327458799999996E-2</v>
      </c>
      <c r="AA198" s="265">
        <f>+GAMS!AA109</f>
        <v>8.78196698E-2</v>
      </c>
      <c r="AB198" s="265">
        <f>+GAMS!AB109</f>
        <v>8.5477719499999993E-2</v>
      </c>
      <c r="AC198" s="265">
        <f>+GAMS!AC109</f>
        <v>8.3288225399999999E-2</v>
      </c>
      <c r="AD198" s="265">
        <f>+GAMS!AD109</f>
        <v>8.1231831800000001E-2</v>
      </c>
      <c r="AE198" s="265">
        <f>+GAMS!AE109</f>
        <v>7.9226210699999994E-2</v>
      </c>
      <c r="AF198" s="265">
        <f>+GAMS!AF109</f>
        <v>7.7270108599999998E-2</v>
      </c>
      <c r="AG198" s="265">
        <f>+GAMS!AG109</f>
        <v>7.5362302800000003E-2</v>
      </c>
      <c r="AH198" s="265">
        <f>+GAMS!AH109</f>
        <v>7.3501600900000005E-2</v>
      </c>
      <c r="AI198" s="265">
        <f>+GAMS!AI109</f>
        <v>7.1686840000000002E-2</v>
      </c>
      <c r="AJ198" s="265">
        <f>+GAMS!AJ109</f>
        <v>6.9916885600000006E-2</v>
      </c>
      <c r="AK198" s="265">
        <f>+GAMS!AK109</f>
        <v>6.8190631500000001E-2</v>
      </c>
      <c r="AL198" s="265">
        <f>+GAMS!AL109</f>
        <v>6.6506998799999995E-2</v>
      </c>
      <c r="AM198" s="265">
        <f>+GAMS!AM109</f>
        <v>6.4864935200000001E-2</v>
      </c>
      <c r="AN198" s="265">
        <f>+GAMS!AN109</f>
        <v>6.3263414200000007E-2</v>
      </c>
      <c r="AO198" s="265">
        <f>+GAMS!AO109</f>
        <v>6.1701434999999999E-2</v>
      </c>
      <c r="AP198" s="265">
        <f>+GAMS!AP109</f>
        <v>6.01780211E-2</v>
      </c>
      <c r="AQ198" s="265">
        <f>+GAMS!AQ109</f>
        <v>5.8692220500000003E-2</v>
      </c>
      <c r="AR198" s="265">
        <f>+GAMS!AR109</f>
        <v>5.7243104400000001E-2</v>
      </c>
      <c r="AS198" s="265">
        <f>+GAMS!AS109</f>
        <v>5.5829767099999997E-2</v>
      </c>
      <c r="AT198" s="265">
        <f>+GAMS!AT109</f>
        <v>5.4451325199999998E-2</v>
      </c>
      <c r="AU198" s="265">
        <f>+GAMS!AU109</f>
        <v>5.3106917199999999E-2</v>
      </c>
      <c r="AV198" s="265">
        <f>+GAMS!AV109</f>
        <v>5.1795702800000003E-2</v>
      </c>
      <c r="AW198" s="265">
        <f>+GAMS!AW109</f>
        <v>5.05168623E-2</v>
      </c>
      <c r="AX198" s="265">
        <f>+GAMS!AX109</f>
        <v>4.9269596499999999E-2</v>
      </c>
      <c r="AY198" s="265">
        <f>+GAMS!AY109</f>
        <v>4.80531259E-2</v>
      </c>
      <c r="AZ198" s="265">
        <f>+GAMS!AZ109</f>
        <v>4.6866690000000003E-2</v>
      </c>
      <c r="BA198" s="265">
        <f>+GAMS!BA109</f>
        <v>4.57095473E-2</v>
      </c>
      <c r="BB198" s="265">
        <f>+GAMS!BB109</f>
        <v>4.4580974500000002E-2</v>
      </c>
      <c r="BC198" s="265">
        <f>+GAMS!BC109</f>
        <v>4.3480266300000001E-2</v>
      </c>
      <c r="BD198" s="265">
        <f>+GAMS!BD109</f>
        <v>4.2406734699999997E-2</v>
      </c>
      <c r="BE198" s="265">
        <f>+GAMS!BE109</f>
        <v>4.1359708699999997E-2</v>
      </c>
      <c r="BF198" s="265">
        <f>+GAMS!BF109</f>
        <v>4.0338533900000001E-2</v>
      </c>
      <c r="BG198" s="265">
        <f>+GAMS!BG109</f>
        <v>3.9342571899999998E-2</v>
      </c>
      <c r="BH198" s="265">
        <f>+GAMS!BH109</f>
        <v>3.83712004E-2</v>
      </c>
      <c r="BI198" s="265">
        <f>+GAMS!BI109</f>
        <v>3.7423812000000001E-2</v>
      </c>
      <c r="BJ198" s="265">
        <f>+GAMS!BJ109</f>
        <v>3.6499814800000002E-2</v>
      </c>
      <c r="BK198" s="265">
        <f>+GAMS!BK109</f>
        <v>3.5598631200000001E-2</v>
      </c>
      <c r="BL198" s="265">
        <f>+GAMS!BL109</f>
        <v>3.4719697899999999E-2</v>
      </c>
      <c r="BM198" s="265">
        <f>+GAMS!BM109</f>
        <v>3.3862465500000001E-2</v>
      </c>
      <c r="BN198" s="265">
        <f>+GAMS!BN109</f>
        <v>3.3026398200000001E-2</v>
      </c>
      <c r="BO198" s="265">
        <f>+GAMS!BO109</f>
        <v>3.2210973499999997E-2</v>
      </c>
      <c r="BP198" s="265">
        <f>+GAMS!BP109</f>
        <v>3.1415681799999998E-2</v>
      </c>
      <c r="BQ198" s="265">
        <f>+GAMS!BQ109</f>
        <v>3.0640025800000002E-2</v>
      </c>
      <c r="BR198" s="265">
        <f>+GAMS!BR109</f>
        <v>2.9883520899999998E-2</v>
      </c>
      <c r="BS198" s="265">
        <f>+GAMS!BS109</f>
        <v>2.9145694100000001E-2</v>
      </c>
      <c r="BT198" s="265">
        <f>+GAMS!BT109</f>
        <v>2.8426084399999999E-2</v>
      </c>
      <c r="BU198" s="265">
        <f>+GAMS!BU109</f>
        <v>2.7724241899999998E-2</v>
      </c>
      <c r="BV198" s="265">
        <f>+GAMS!BV109</f>
        <v>2.7039727900000001E-2</v>
      </c>
      <c r="BW198" s="265">
        <f>+GAMS!BW109</f>
        <v>2.63721146E-2</v>
      </c>
      <c r="BX198" s="265">
        <f>+GAMS!BX109</f>
        <v>2.5720984799999999E-2</v>
      </c>
      <c r="BY198" s="265">
        <f>+GAMS!BY109</f>
        <v>2.5085931400000001E-2</v>
      </c>
      <c r="BZ198" s="265">
        <f>+GAMS!BZ109</f>
        <v>2.4466557600000001E-2</v>
      </c>
      <c r="CA198" s="265">
        <f>+GAMS!CA109</f>
        <v>2.3862476099999998E-2</v>
      </c>
      <c r="CB198" s="265">
        <f>+GAMS!CB109</f>
        <v>2.3273309499999999E-2</v>
      </c>
      <c r="CC198" s="265">
        <f>+GAMS!CC109</f>
        <v>2.2698689399999999E-2</v>
      </c>
      <c r="CD198" s="265">
        <f>+GAMS!CD109</f>
        <v>2.2138256799999999E-2</v>
      </c>
    </row>
    <row r="199" spans="1:82" s="265" customFormat="1" ht="21.6" customHeight="1" x14ac:dyDescent="0.25">
      <c r="A199" s="311" t="str">
        <f>+GAMS!A110</f>
        <v>Sigmatot,(CO2/output, no controls, all CO2)</v>
      </c>
      <c r="B199" s="265">
        <f>+GAMS!B110</f>
        <v>0.40789667610000002</v>
      </c>
      <c r="C199" s="265">
        <f>+GAMS!C110</f>
        <v>0.37521364229999998</v>
      </c>
      <c r="D199" s="265">
        <f>+GAMS!D110</f>
        <v>0.34616102949999999</v>
      </c>
      <c r="E199" s="265">
        <f>+GAMS!E110</f>
        <v>0.32025517799999997</v>
      </c>
      <c r="F199" s="265">
        <f>+GAMS!F110</f>
        <v>0.29708586139999998</v>
      </c>
      <c r="G199" s="265">
        <f>+GAMS!G110</f>
        <v>0.27630391250000003</v>
      </c>
      <c r="H199" s="265">
        <f>+GAMS!H110</f>
        <v>0.25761112159999999</v>
      </c>
      <c r="I199" s="265">
        <f>+GAMS!I110</f>
        <v>0.24075195899999999</v>
      </c>
      <c r="J199" s="265">
        <f>+GAMS!J110</f>
        <v>0.22550676580000001</v>
      </c>
      <c r="K199" s="265">
        <f>+GAMS!K110</f>
        <v>0.21168613289999999</v>
      </c>
      <c r="L199" s="265">
        <f>+GAMS!L110</f>
        <v>0.1991262443</v>
      </c>
      <c r="M199" s="265">
        <f>+GAMS!M110</f>
        <v>0.18768500630000001</v>
      </c>
      <c r="N199" s="265">
        <f>+GAMS!N110</f>
        <v>0.17723881829999999</v>
      </c>
      <c r="O199" s="265">
        <f>+GAMS!O110</f>
        <v>0.16767987170000001</v>
      </c>
      <c r="P199" s="265">
        <f>+GAMS!P110</f>
        <v>0.15891388209999999</v>
      </c>
      <c r="Q199" s="265">
        <f>+GAMS!Q110</f>
        <v>0.1508581796</v>
      </c>
      <c r="R199" s="265">
        <f>+GAMS!R110</f>
        <v>0.1434400968</v>
      </c>
      <c r="S199" s="265">
        <f>+GAMS!S110</f>
        <v>0.137949446</v>
      </c>
      <c r="T199" s="265">
        <f>+GAMS!T110</f>
        <v>0.132876254</v>
      </c>
      <c r="U199" s="265">
        <f>+GAMS!U110</f>
        <v>0.12818160200000001</v>
      </c>
      <c r="V199" s="265">
        <f>+GAMS!V110</f>
        <v>0.1238308577</v>
      </c>
      <c r="W199" s="265">
        <f>+GAMS!W110</f>
        <v>0.11979313749999999</v>
      </c>
      <c r="X199" s="265">
        <f>+GAMS!X110</f>
        <v>0.1160408433</v>
      </c>
      <c r="Y199" s="265">
        <f>+GAMS!Y110</f>
        <v>0.1125492629</v>
      </c>
      <c r="Z199" s="265">
        <f>+GAMS!Z110</f>
        <v>0.1092962252</v>
      </c>
      <c r="AA199" s="265">
        <f>+GAMS!AA110</f>
        <v>0.10626180039999999</v>
      </c>
      <c r="AB199" s="265">
        <f>+GAMS!AB110</f>
        <v>0.10342804060000001</v>
      </c>
      <c r="AC199" s="265">
        <f>+GAMS!AC110</f>
        <v>0.1007787527</v>
      </c>
      <c r="AD199" s="265">
        <f>+GAMS!AD110</f>
        <v>9.8290516499999994E-2</v>
      </c>
      <c r="AE199" s="265">
        <f>+GAMS!AE110</f>
        <v>9.5863715000000002E-2</v>
      </c>
      <c r="AF199" s="265">
        <f>+GAMS!AF110</f>
        <v>9.3496831399999994E-2</v>
      </c>
      <c r="AG199" s="265">
        <f>+GAMS!AG110</f>
        <v>9.1188386400000002E-2</v>
      </c>
      <c r="AH199" s="265">
        <f>+GAMS!AH110</f>
        <v>8.8936937100000002E-2</v>
      </c>
      <c r="AI199" s="265">
        <f>+GAMS!AI110</f>
        <v>8.6741076299999997E-2</v>
      </c>
      <c r="AJ199" s="265">
        <f>+GAMS!AJ110</f>
        <v>8.4599431500000002E-2</v>
      </c>
      <c r="AK199" s="265">
        <f>+GAMS!AK110</f>
        <v>8.2510664100000006E-2</v>
      </c>
      <c r="AL199" s="265">
        <f>+GAMS!AL110</f>
        <v>8.04734686E-2</v>
      </c>
      <c r="AM199" s="265">
        <f>+GAMS!AM110</f>
        <v>7.8486571599999999E-2</v>
      </c>
      <c r="AN199" s="265">
        <f>+GAMS!AN110</f>
        <v>7.6548731199999998E-2</v>
      </c>
      <c r="AO199" s="265">
        <f>+GAMS!AO110</f>
        <v>7.46587363E-2</v>
      </c>
      <c r="AP199" s="265">
        <f>+GAMS!AP110</f>
        <v>7.2815405499999999E-2</v>
      </c>
      <c r="AQ199" s="265">
        <f>+GAMS!AQ110</f>
        <v>7.1017586800000004E-2</v>
      </c>
      <c r="AR199" s="265">
        <f>+GAMS!AR110</f>
        <v>6.9264156300000004E-2</v>
      </c>
      <c r="AS199" s="265">
        <f>+GAMS!AS110</f>
        <v>6.7554018199999996E-2</v>
      </c>
      <c r="AT199" s="265">
        <f>+GAMS!AT110</f>
        <v>6.5886103500000001E-2</v>
      </c>
      <c r="AU199" s="265">
        <f>+GAMS!AU110</f>
        <v>6.4259369799999994E-2</v>
      </c>
      <c r="AV199" s="265">
        <f>+GAMS!AV110</f>
        <v>6.2672800299999998E-2</v>
      </c>
      <c r="AW199" s="265">
        <f>+GAMS!AW110</f>
        <v>6.11254034E-2</v>
      </c>
      <c r="AX199" s="265">
        <f>+GAMS!AX110</f>
        <v>5.9616211799999999E-2</v>
      </c>
      <c r="AY199" s="265">
        <f>+GAMS!AY110</f>
        <v>5.8144282300000003E-2</v>
      </c>
      <c r="AZ199" s="265">
        <f>+GAMS!AZ110</f>
        <v>5.6708694800000001E-2</v>
      </c>
      <c r="BA199" s="265">
        <f>+GAMS!BA110</f>
        <v>5.53085522E-2</v>
      </c>
      <c r="BB199" s="265">
        <f>+GAMS!BB110</f>
        <v>5.3942979199999998E-2</v>
      </c>
      <c r="BC199" s="265">
        <f>+GAMS!BC110</f>
        <v>5.26111223E-2</v>
      </c>
      <c r="BD199" s="265">
        <f>+GAMS!BD110</f>
        <v>5.1312149000000001E-2</v>
      </c>
      <c r="BE199" s="265">
        <f>+GAMS!BE110</f>
        <v>5.0045247600000002E-2</v>
      </c>
      <c r="BF199" s="265">
        <f>+GAMS!BF110</f>
        <v>4.8809626000000002E-2</v>
      </c>
      <c r="BG199" s="265">
        <f>+GAMS!BG110</f>
        <v>4.7604512000000002E-2</v>
      </c>
      <c r="BH199" s="265">
        <f>+GAMS!BH110</f>
        <v>4.64291524E-2</v>
      </c>
      <c r="BI199" s="265">
        <f>+GAMS!BI110</f>
        <v>4.52828126E-2</v>
      </c>
      <c r="BJ199" s="265">
        <f>+GAMS!BJ110</f>
        <v>4.4164776000000003E-2</v>
      </c>
      <c r="BK199" s="265">
        <f>+GAMS!BK110</f>
        <v>4.3074343700000003E-2</v>
      </c>
      <c r="BL199" s="265">
        <f>+GAMS!BL110</f>
        <v>4.2010834400000002E-2</v>
      </c>
      <c r="BM199" s="265">
        <f>+GAMS!BM110</f>
        <v>4.0973583199999997E-2</v>
      </c>
      <c r="BN199" s="265">
        <f>+GAMS!BN110</f>
        <v>3.9961941799999998E-2</v>
      </c>
      <c r="BO199" s="265">
        <f>+GAMS!BO110</f>
        <v>3.8975278000000002E-2</v>
      </c>
      <c r="BP199" s="265">
        <f>+GAMS!BP110</f>
        <v>3.8012974900000003E-2</v>
      </c>
      <c r="BQ199" s="265">
        <f>+GAMS!BQ110</f>
        <v>3.7074431200000001E-2</v>
      </c>
      <c r="BR199" s="265">
        <f>+GAMS!BR110</f>
        <v>3.6159060299999997E-2</v>
      </c>
      <c r="BS199" s="265">
        <f>+GAMS!BS110</f>
        <v>3.5266289899999997E-2</v>
      </c>
      <c r="BT199" s="265">
        <f>+GAMS!BT110</f>
        <v>3.4395562099999999E-2</v>
      </c>
      <c r="BU199" s="265">
        <f>+GAMS!BU110</f>
        <v>3.3546332599999999E-2</v>
      </c>
      <c r="BV199" s="265">
        <f>+GAMS!BV110</f>
        <v>3.2718070699999997E-2</v>
      </c>
      <c r="BW199" s="265">
        <f>+GAMS!BW110</f>
        <v>3.1910258699999999E-2</v>
      </c>
      <c r="BX199" s="265">
        <f>+GAMS!BX110</f>
        <v>3.11223916E-2</v>
      </c>
      <c r="BY199" s="265">
        <f>+GAMS!BY110</f>
        <v>3.0353977000000001E-2</v>
      </c>
      <c r="BZ199" s="265">
        <f>+GAMS!BZ110</f>
        <v>2.9604534599999999E-2</v>
      </c>
      <c r="CA199" s="265">
        <f>+GAMS!CA110</f>
        <v>2.8873596099999999E-2</v>
      </c>
      <c r="CB199" s="265">
        <f>+GAMS!CB110</f>
        <v>2.8160704500000001E-2</v>
      </c>
      <c r="CC199" s="265">
        <f>+GAMS!CC110</f>
        <v>2.74654142E-2</v>
      </c>
      <c r="CD199" s="265">
        <f>+GAMS!CD110</f>
        <v>2.6787290700000001E-2</v>
      </c>
    </row>
    <row r="200" spans="1:82" s="265" customFormat="1" ht="21.6" customHeight="1" x14ac:dyDescent="0.25">
      <c r="A200" s="311" t="str">
        <f>+GAMS!A111</f>
        <v>Cost, backstop technology ($/tCO2)</v>
      </c>
      <c r="B200" s="265">
        <f>+GAMS!B111</f>
        <v>695.17728590160004</v>
      </c>
      <c r="C200" s="265">
        <f>+GAMS!C111</f>
        <v>661.27308959419997</v>
      </c>
      <c r="D200" s="265">
        <f>+GAMS!D111</f>
        <v>629.0224204525</v>
      </c>
      <c r="E200" s="265">
        <f>+GAMS!E111</f>
        <v>598.34463500510003</v>
      </c>
      <c r="F200" s="265">
        <f>+GAMS!F111</f>
        <v>569.16302280900004</v>
      </c>
      <c r="G200" s="265">
        <f>+GAMS!G111</f>
        <v>541.40461463370002</v>
      </c>
      <c r="H200" s="265">
        <f>+GAMS!H111</f>
        <v>515</v>
      </c>
      <c r="I200" s="265">
        <f>+GAMS!I111</f>
        <v>512.43142678419997</v>
      </c>
      <c r="J200" s="265">
        <f>+GAMS!J111</f>
        <v>509.8756643808</v>
      </c>
      <c r="K200" s="265">
        <f>+GAMS!K111</f>
        <v>507.33264889560002</v>
      </c>
      <c r="L200" s="265">
        <f>+GAMS!L111</f>
        <v>504.80231675300001</v>
      </c>
      <c r="M200" s="265">
        <f>+GAMS!M111</f>
        <v>502.28460469459998</v>
      </c>
      <c r="N200" s="265">
        <f>+GAMS!N111</f>
        <v>499.77944977750002</v>
      </c>
      <c r="O200" s="265">
        <f>+GAMS!O111</f>
        <v>497.28678937260003</v>
      </c>
      <c r="P200" s="265">
        <f>+GAMS!P111</f>
        <v>494.80656116339998</v>
      </c>
      <c r="Q200" s="265">
        <f>+GAMS!Q111</f>
        <v>492.33870314400002</v>
      </c>
      <c r="R200" s="265">
        <f>+GAMS!R111</f>
        <v>489.88315361790001</v>
      </c>
      <c r="S200" s="265">
        <f>+GAMS!S111</f>
        <v>487.43985119600001</v>
      </c>
      <c r="T200" s="265">
        <f>+GAMS!T111</f>
        <v>485.00873479590001</v>
      </c>
      <c r="U200" s="265">
        <f>+GAMS!U111</f>
        <v>482.58974363940001</v>
      </c>
      <c r="V200" s="265">
        <f>+GAMS!V111</f>
        <v>480.1828172516</v>
      </c>
      <c r="W200" s="265">
        <f>+GAMS!W111</f>
        <v>477.7878954592</v>
      </c>
      <c r="X200" s="265">
        <f>+GAMS!X111</f>
        <v>475.40491838909998</v>
      </c>
      <c r="Y200" s="265">
        <f>+GAMS!Y111</f>
        <v>473.03382646680001</v>
      </c>
      <c r="Z200" s="265">
        <f>+GAMS!Z111</f>
        <v>470.67456041470001</v>
      </c>
      <c r="AA200" s="265">
        <f>+GAMS!AA111</f>
        <v>468.32706125110002</v>
      </c>
      <c r="AB200" s="265">
        <f>+GAMS!AB111</f>
        <v>465.9912702885</v>
      </c>
      <c r="AC200" s="265">
        <f>+GAMS!AC111</f>
        <v>463.66712913190003</v>
      </c>
      <c r="AD200" s="265">
        <f>+GAMS!AD111</f>
        <v>461.35457967769997</v>
      </c>
      <c r="AE200" s="265">
        <f>+GAMS!AE111</f>
        <v>459.053564112</v>
      </c>
      <c r="AF200" s="265">
        <f>+GAMS!AF111</f>
        <v>456.76402490930002</v>
      </c>
      <c r="AG200" s="265">
        <f>+GAMS!AG111</f>
        <v>454.48590483110002</v>
      </c>
      <c r="AH200" s="265">
        <f>+GAMS!AH111</f>
        <v>452.21914692410002</v>
      </c>
      <c r="AI200" s="265">
        <f>+GAMS!AI111</f>
        <v>449.96369451930002</v>
      </c>
      <c r="AJ200" s="265">
        <f>+GAMS!AJ111</f>
        <v>447.71949123040002</v>
      </c>
      <c r="AK200" s="265">
        <f>+GAMS!AK111</f>
        <v>445.48648095200002</v>
      </c>
      <c r="AL200" s="265">
        <f>+GAMS!AL111</f>
        <v>443.26460785889998</v>
      </c>
      <c r="AM200" s="265">
        <f>+GAMS!AM111</f>
        <v>441.05381640410002</v>
      </c>
      <c r="AN200" s="265">
        <f>+GAMS!AN111</f>
        <v>438.85405131760001</v>
      </c>
      <c r="AO200" s="265">
        <f>+GAMS!AO111</f>
        <v>436.66525760529998</v>
      </c>
      <c r="AP200" s="265">
        <f>+GAMS!AP111</f>
        <v>434.48738054709997</v>
      </c>
      <c r="AQ200" s="265">
        <f>+GAMS!AQ111</f>
        <v>432.3203656961</v>
      </c>
      <c r="AR200" s="265">
        <f>+GAMS!AR111</f>
        <v>430.1641588768</v>
      </c>
      <c r="AS200" s="265">
        <f>+GAMS!AS111</f>
        <v>428.01870618380002</v>
      </c>
      <c r="AT200" s="265">
        <f>+GAMS!AT111</f>
        <v>425.88395398080002</v>
      </c>
      <c r="AU200" s="265">
        <f>+GAMS!AU111</f>
        <v>423.75984889879999</v>
      </c>
      <c r="AV200" s="265">
        <f>+GAMS!AV111</f>
        <v>421.64633783519997</v>
      </c>
      <c r="AW200" s="265">
        <f>+GAMS!AW111</f>
        <v>419.5433679519</v>
      </c>
      <c r="AX200" s="265">
        <f>+GAMS!AX111</f>
        <v>417.45088667459999</v>
      </c>
      <c r="AY200" s="265">
        <f>+GAMS!AY111</f>
        <v>415.36884169130002</v>
      </c>
      <c r="AZ200" s="265">
        <f>+GAMS!AZ111</f>
        <v>413.29718095070001</v>
      </c>
      <c r="BA200" s="265">
        <f>+GAMS!BA111</f>
        <v>411.23585266110001</v>
      </c>
      <c r="BB200" s="265">
        <f>+GAMS!BB111</f>
        <v>409.18480528920003</v>
      </c>
      <c r="BC200" s="265">
        <f>+GAMS!BC111</f>
        <v>407.14398755880001</v>
      </c>
      <c r="BD200" s="265">
        <f>+GAMS!BD111</f>
        <v>405.11334844930002</v>
      </c>
      <c r="BE200" s="265">
        <f>+GAMS!BE111</f>
        <v>403.09283719460001</v>
      </c>
      <c r="BF200" s="265">
        <f>+GAMS!BF111</f>
        <v>401.0824032818</v>
      </c>
      <c r="BG200" s="265">
        <f>+GAMS!BG111</f>
        <v>399.08199645000002</v>
      </c>
      <c r="BH200" s="265">
        <f>+GAMS!BH111</f>
        <v>397.09156668880001</v>
      </c>
      <c r="BI200" s="265">
        <f>+GAMS!BI111</f>
        <v>395.11106423759998</v>
      </c>
      <c r="BJ200" s="265">
        <f>+GAMS!BJ111</f>
        <v>393.14043958349998</v>
      </c>
      <c r="BK200" s="265">
        <f>+GAMS!BK111</f>
        <v>391.17964346090002</v>
      </c>
      <c r="BL200" s="265">
        <f>+GAMS!BL111</f>
        <v>389.22862684969999</v>
      </c>
      <c r="BM200" s="265">
        <f>+GAMS!BM111</f>
        <v>387.28734097450001</v>
      </c>
      <c r="BN200" s="265">
        <f>+GAMS!BN111</f>
        <v>385.35573730300001</v>
      </c>
      <c r="BO200" s="265">
        <f>+GAMS!BO111</f>
        <v>383.43376754489998</v>
      </c>
      <c r="BP200" s="265">
        <f>+GAMS!BP111</f>
        <v>381.5213836511</v>
      </c>
      <c r="BQ200" s="265">
        <f>+GAMS!BQ111</f>
        <v>379.61853781169998</v>
      </c>
      <c r="BR200" s="265">
        <f>+GAMS!BR111</f>
        <v>377.72518245549998</v>
      </c>
      <c r="BS200" s="265">
        <f>+GAMS!BS111</f>
        <v>375.84127024859998</v>
      </c>
      <c r="BT200" s="265">
        <f>+GAMS!BT111</f>
        <v>373.96675409300002</v>
      </c>
      <c r="BU200" s="265">
        <f>+GAMS!BU111</f>
        <v>372.10158712570001</v>
      </c>
      <c r="BV200" s="265">
        <f>+GAMS!BV111</f>
        <v>370.24572271739999</v>
      </c>
      <c r="BW200" s="265">
        <f>+GAMS!BW111</f>
        <v>368.3991144716</v>
      </c>
      <c r="BX200" s="265">
        <f>+GAMS!BX111</f>
        <v>366.5617162227</v>
      </c>
      <c r="BY200" s="265">
        <f>+GAMS!BY111</f>
        <v>364.73348203590001</v>
      </c>
      <c r="BZ200" s="265">
        <f>+GAMS!BZ111</f>
        <v>362.91436620510001</v>
      </c>
      <c r="CA200" s="265">
        <f>+GAMS!CA111</f>
        <v>361.10432325239998</v>
      </c>
      <c r="CB200" s="265">
        <f>+GAMS!CB111</f>
        <v>359.30330792659998</v>
      </c>
      <c r="CC200" s="265">
        <f>+GAMS!CC111</f>
        <v>357.51127520220001</v>
      </c>
      <c r="CD200" s="265">
        <f>+GAMS!CD111</f>
        <v>355.7281802782</v>
      </c>
    </row>
    <row r="201" spans="1:82" s="265" customFormat="1" ht="21.6" customHeight="1" x14ac:dyDescent="0.25">
      <c r="A201" s="311" t="str">
        <f>+GAMS!A112</f>
        <v>Total CO2 Emissions, GTCO2/year</v>
      </c>
      <c r="B201" s="265">
        <f>+GAMS!B112</f>
        <v>42.941200100499998</v>
      </c>
      <c r="C201" s="265">
        <f>+GAMS!C112</f>
        <v>42.856471561500001</v>
      </c>
      <c r="D201" s="265">
        <f>+GAMS!D112</f>
        <v>38.0801824598</v>
      </c>
      <c r="E201" s="265">
        <f>+GAMS!E112</f>
        <v>33.697833148500003</v>
      </c>
      <c r="F201" s="265">
        <f>+GAMS!F112</f>
        <v>32.156788105899999</v>
      </c>
      <c r="G201" s="265">
        <f>+GAMS!G112</f>
        <v>30.103289605600001</v>
      </c>
      <c r="H201" s="265">
        <f>+GAMS!H112</f>
        <v>27.1826797049</v>
      </c>
      <c r="I201" s="265">
        <f>+GAMS!I112</f>
        <v>24.3155242538</v>
      </c>
      <c r="J201" s="265">
        <f>+GAMS!J112</f>
        <v>20.557464746299999</v>
      </c>
      <c r="K201" s="265">
        <f>+GAMS!K112</f>
        <v>15.7595925616</v>
      </c>
      <c r="L201" s="265">
        <f>+GAMS!L112</f>
        <v>10.0126635127</v>
      </c>
      <c r="M201" s="265">
        <f>+GAMS!M112</f>
        <v>4.9973864200999998</v>
      </c>
      <c r="N201" s="265">
        <f>+GAMS!N112</f>
        <v>4.8278435062999998</v>
      </c>
      <c r="O201" s="265">
        <f>+GAMS!O112</f>
        <v>3.8449998110000001</v>
      </c>
      <c r="P201" s="265">
        <f>+GAMS!P112</f>
        <v>2.8642373087999999</v>
      </c>
      <c r="Q201" s="265">
        <f>+GAMS!Q112</f>
        <v>1.9976563077</v>
      </c>
      <c r="R201" s="265">
        <f>+GAMS!R112</f>
        <v>1.2034602161000001</v>
      </c>
      <c r="S201" s="265">
        <f>+GAMS!S112</f>
        <v>3.4710345460999998</v>
      </c>
      <c r="T201" s="265">
        <f>+GAMS!T112</f>
        <v>2.6368857615999999</v>
      </c>
      <c r="U201" s="265">
        <f>+GAMS!U112</f>
        <v>2.3587079706999998</v>
      </c>
      <c r="V201" s="265">
        <f>+GAMS!V112</f>
        <v>1.9784561129</v>
      </c>
      <c r="W201" s="265">
        <f>+GAMS!W112</f>
        <v>1.6391915290000001</v>
      </c>
      <c r="X201" s="265">
        <f>+GAMS!X112</f>
        <v>1.3235382903999999</v>
      </c>
      <c r="Y201" s="265">
        <f>+GAMS!Y112</f>
        <v>-4.841541383</v>
      </c>
      <c r="Z201" s="265">
        <f>+GAMS!Z112</f>
        <v>-11.8775071947</v>
      </c>
      <c r="AA201" s="265">
        <f>+GAMS!AA112</f>
        <v>-16.231476203900002</v>
      </c>
      <c r="AB201" s="265">
        <f>+GAMS!AB112</f>
        <v>-17.173936280500001</v>
      </c>
      <c r="AC201" s="265">
        <f>+GAMS!AC112</f>
        <v>-18.1842258163</v>
      </c>
      <c r="AD201" s="265">
        <f>+GAMS!AD112</f>
        <v>-19.262273700000001</v>
      </c>
      <c r="AE201" s="265">
        <f>+GAMS!AE112</f>
        <v>-20.3921350717</v>
      </c>
      <c r="AF201" s="265">
        <f>+GAMS!AF112</f>
        <v>-21.5748039056</v>
      </c>
      <c r="AG201" s="265">
        <f>+GAMS!AG112</f>
        <v>-22.811535436100002</v>
      </c>
      <c r="AH201" s="265">
        <f>+GAMS!AH112</f>
        <v>-24.103683621199998</v>
      </c>
      <c r="AI201" s="265">
        <f>+GAMS!AI112</f>
        <v>-25.4525577898</v>
      </c>
      <c r="AJ201" s="265">
        <f>+GAMS!AJ112</f>
        <v>-26.859238603600001</v>
      </c>
      <c r="AK201" s="265">
        <f>+GAMS!AK112</f>
        <v>-28.324267181500002</v>
      </c>
      <c r="AL201" s="265">
        <f>+GAMS!AL112</f>
        <v>-29.8470569027</v>
      </c>
      <c r="AM201" s="265">
        <f>+GAMS!AM112</f>
        <v>-15.712372912499999</v>
      </c>
      <c r="AN201" s="265">
        <f>+GAMS!AN112</f>
        <v>-16.554597423600001</v>
      </c>
      <c r="AO201" s="265">
        <f>+GAMS!AO112</f>
        <v>-17.415269288899999</v>
      </c>
      <c r="AP201" s="265">
        <f>+GAMS!AP112</f>
        <v>-18.2983799744</v>
      </c>
      <c r="AQ201" s="265">
        <f>+GAMS!AQ112</f>
        <v>-19.2069721714</v>
      </c>
      <c r="AR201" s="265">
        <f>+GAMS!AR112</f>
        <v>-20.143386124500001</v>
      </c>
      <c r="AS201" s="265">
        <f>+GAMS!AS112</f>
        <v>-21.109450903300001</v>
      </c>
      <c r="AT201" s="265">
        <f>+GAMS!AT112</f>
        <v>-22.106622436599999</v>
      </c>
      <c r="AU201" s="265">
        <f>+GAMS!AU112</f>
        <v>-23.136081565600001</v>
      </c>
      <c r="AV201" s="265">
        <f>+GAMS!AV112</f>
        <v>-24.198803417200001</v>
      </c>
      <c r="AW201" s="265">
        <f>+GAMS!AW112</f>
        <v>-25.295606338199999</v>
      </c>
      <c r="AX201" s="265">
        <f>+GAMS!AX112</f>
        <v>-26.4271862503</v>
      </c>
      <c r="AY201" s="265">
        <f>+GAMS!AY112</f>
        <v>-27.594140591999999</v>
      </c>
      <c r="AZ201" s="265">
        <f>+GAMS!AZ112</f>
        <v>-28.796984825500001</v>
      </c>
      <c r="BA201" s="265">
        <f>+GAMS!BA112</f>
        <v>-23.973240675700001</v>
      </c>
      <c r="BB201" s="265">
        <f>+GAMS!BB112</f>
        <v>-7.6739527794000004</v>
      </c>
      <c r="BC201" s="265">
        <f>+GAMS!BC112</f>
        <v>-8.8983105373000004</v>
      </c>
      <c r="BD201" s="265">
        <f>+GAMS!BD112</f>
        <v>-7.3735258975000004</v>
      </c>
      <c r="BE201" s="265">
        <f>+GAMS!BE112</f>
        <v>4.2561399256000003</v>
      </c>
      <c r="BF201" s="265">
        <f>+GAMS!BF112</f>
        <v>-16.153857473799999</v>
      </c>
      <c r="BG201" s="265">
        <f>+GAMS!BG112</f>
        <v>0</v>
      </c>
      <c r="BH201" s="265">
        <f>+GAMS!BH112</f>
        <v>0</v>
      </c>
      <c r="BI201" s="265">
        <f>+GAMS!BI112</f>
        <v>0</v>
      </c>
      <c r="BJ201" s="265">
        <f>+GAMS!BJ112</f>
        <v>0</v>
      </c>
      <c r="BK201" s="265">
        <f>+GAMS!BK112</f>
        <v>0</v>
      </c>
      <c r="BL201" s="265">
        <f>+GAMS!BL112</f>
        <v>0</v>
      </c>
      <c r="BM201" s="265">
        <f>+GAMS!BM112</f>
        <v>0</v>
      </c>
      <c r="BN201" s="265">
        <f>+GAMS!BN112</f>
        <v>0</v>
      </c>
      <c r="BO201" s="265">
        <f>+GAMS!BO112</f>
        <v>0</v>
      </c>
      <c r="BP201" s="265">
        <f>+GAMS!BP112</f>
        <v>0</v>
      </c>
      <c r="BQ201" s="265">
        <f>+GAMS!BQ112</f>
        <v>0</v>
      </c>
      <c r="BR201" s="265">
        <f>+GAMS!BR112</f>
        <v>0</v>
      </c>
      <c r="BS201" s="265">
        <f>+GAMS!BS112</f>
        <v>0</v>
      </c>
      <c r="BT201" s="265">
        <f>+GAMS!BT112</f>
        <v>0</v>
      </c>
      <c r="BU201" s="265">
        <f>+GAMS!BU112</f>
        <v>0</v>
      </c>
      <c r="BV201" s="265">
        <f>+GAMS!BV112</f>
        <v>0</v>
      </c>
      <c r="BW201" s="265">
        <f>+GAMS!BW112</f>
        <v>0</v>
      </c>
      <c r="BX201" s="265">
        <f>+GAMS!BX112</f>
        <v>0</v>
      </c>
      <c r="BY201" s="265">
        <f>+GAMS!BY112</f>
        <v>0</v>
      </c>
      <c r="BZ201" s="265">
        <f>+GAMS!BZ112</f>
        <v>0</v>
      </c>
      <c r="CA201" s="265">
        <f>+GAMS!CA112</f>
        <v>0</v>
      </c>
      <c r="CB201" s="265">
        <f>+GAMS!CB112</f>
        <v>0</v>
      </c>
      <c r="CC201" s="265">
        <f>+GAMS!CC112</f>
        <v>0</v>
      </c>
      <c r="CD201" s="265">
        <f>+GAMS!CD112</f>
        <v>0</v>
      </c>
    </row>
    <row r="202" spans="1:82" s="265" customFormat="1" ht="21.6" customHeight="1" x14ac:dyDescent="0.25">
      <c r="A202" s="311" t="str">
        <f>+GAMS!A113</f>
        <v>Total CO2e Emissions, GTCO2-E/year</v>
      </c>
      <c r="B202" s="265">
        <f>+GAMS!B113</f>
        <v>52.403200100500001</v>
      </c>
      <c r="C202" s="265">
        <f>+GAMS!C113</f>
        <v>52.132096561499999</v>
      </c>
      <c r="D202" s="265">
        <f>+GAMS!D113</f>
        <v>46.1760824598</v>
      </c>
      <c r="E202" s="265">
        <f>+GAMS!E113</f>
        <v>40.737033148499997</v>
      </c>
      <c r="F202" s="265">
        <f>+GAMS!F113</f>
        <v>38.7594664159</v>
      </c>
      <c r="G202" s="265">
        <f>+GAMS!G113</f>
        <v>36.175302762999998</v>
      </c>
      <c r="H202" s="265">
        <f>+GAMS!H113</f>
        <v>32.565013147999998</v>
      </c>
      <c r="I202" s="265">
        <f>+GAMS!I113</f>
        <v>29.038295921</v>
      </c>
      <c r="J202" s="265">
        <f>+GAMS!J113</f>
        <v>24.470435003599999</v>
      </c>
      <c r="K202" s="265">
        <f>+GAMS!K113</f>
        <v>18.696506343100001</v>
      </c>
      <c r="L202" s="265">
        <f>+GAMS!L113</f>
        <v>11.8380490845</v>
      </c>
      <c r="M202" s="265">
        <f>+GAMS!M113</f>
        <v>5.8882470475000002</v>
      </c>
      <c r="N202" s="265">
        <f>+GAMS!N113</f>
        <v>5.6689434012</v>
      </c>
      <c r="O202" s="265">
        <f>+GAMS!O113</f>
        <v>4.4981178949</v>
      </c>
      <c r="P202" s="265">
        <f>+GAMS!P113</f>
        <v>3.3378928920000002</v>
      </c>
      <c r="Q202" s="265">
        <f>+GAMS!Q113</f>
        <v>2.3188709250000001</v>
      </c>
      <c r="R202" s="265">
        <f>+GAMS!R113</f>
        <v>1.3914119734999999</v>
      </c>
      <c r="S202" s="265">
        <f>+GAMS!S113</f>
        <v>3.9855517062999999</v>
      </c>
      <c r="T202" s="265">
        <f>+GAMS!T113</f>
        <v>3.0074287770999999</v>
      </c>
      <c r="U202" s="265">
        <f>+GAMS!U113</f>
        <v>2.6728333706999998</v>
      </c>
      <c r="V202" s="265">
        <f>+GAMS!V113</f>
        <v>2.2280384924000001</v>
      </c>
      <c r="W202" s="265">
        <f>+GAMS!W113</f>
        <v>1.8349596532000001</v>
      </c>
      <c r="X202" s="265">
        <f>+GAMS!X113</f>
        <v>1.4730939457000001</v>
      </c>
      <c r="Y202" s="265">
        <f>+GAMS!Y113</f>
        <v>-5.3587538977999998</v>
      </c>
      <c r="Z202" s="265">
        <f>+GAMS!Z113</f>
        <v>-13.0771414855</v>
      </c>
      <c r="AA202" s="265">
        <f>+GAMS!AA113</f>
        <v>-17.781476203899999</v>
      </c>
      <c r="AB202" s="265">
        <f>+GAMS!AB113</f>
        <v>-18.723936280499998</v>
      </c>
      <c r="AC202" s="265">
        <f>+GAMS!AC113</f>
        <v>-19.7342258163</v>
      </c>
      <c r="AD202" s="265">
        <f>+GAMS!AD113</f>
        <v>-20.812273699999999</v>
      </c>
      <c r="AE202" s="265">
        <f>+GAMS!AE113</f>
        <v>-21.942135071700001</v>
      </c>
      <c r="AF202" s="265">
        <f>+GAMS!AF113</f>
        <v>-23.1248039056</v>
      </c>
      <c r="AG202" s="265">
        <f>+GAMS!AG113</f>
        <v>-24.361535436099999</v>
      </c>
      <c r="AH202" s="265">
        <f>+GAMS!AH113</f>
        <v>-25.653683621199999</v>
      </c>
      <c r="AI202" s="265">
        <f>+GAMS!AI113</f>
        <v>-27.002557789800001</v>
      </c>
      <c r="AJ202" s="265">
        <f>+GAMS!AJ113</f>
        <v>-28.409238603599999</v>
      </c>
      <c r="AK202" s="265">
        <f>+GAMS!AK113</f>
        <v>-29.874267181499999</v>
      </c>
      <c r="AL202" s="265">
        <f>+GAMS!AL113</f>
        <v>-31.397056902700001</v>
      </c>
      <c r="AM202" s="265">
        <f>+GAMS!AM113</f>
        <v>-16.4873729125</v>
      </c>
      <c r="AN202" s="265">
        <f>+GAMS!AN113</f>
        <v>-17.329597423599999</v>
      </c>
      <c r="AO202" s="265">
        <f>+GAMS!AO113</f>
        <v>-18.190269288900001</v>
      </c>
      <c r="AP202" s="265">
        <f>+GAMS!AP113</f>
        <v>-19.073379974400002</v>
      </c>
      <c r="AQ202" s="265">
        <f>+GAMS!AQ113</f>
        <v>-19.981972171399999</v>
      </c>
      <c r="AR202" s="265">
        <f>+GAMS!AR113</f>
        <v>-20.9183861245</v>
      </c>
      <c r="AS202" s="265">
        <f>+GAMS!AS113</f>
        <v>-21.884450903299999</v>
      </c>
      <c r="AT202" s="265">
        <f>+GAMS!AT113</f>
        <v>-22.881622436600001</v>
      </c>
      <c r="AU202" s="265">
        <f>+GAMS!AU113</f>
        <v>-23.9110815656</v>
      </c>
      <c r="AV202" s="265">
        <f>+GAMS!AV113</f>
        <v>-24.973803417199999</v>
      </c>
      <c r="AW202" s="265">
        <f>+GAMS!AW113</f>
        <v>-26.070606338200001</v>
      </c>
      <c r="AX202" s="265">
        <f>+GAMS!AX113</f>
        <v>-27.202186250299999</v>
      </c>
      <c r="AY202" s="265">
        <f>+GAMS!AY113</f>
        <v>-28.369140592000001</v>
      </c>
      <c r="AZ202" s="265">
        <f>+GAMS!AZ113</f>
        <v>-29.5719848255</v>
      </c>
      <c r="BA202" s="265">
        <f>+GAMS!BA113</f>
        <v>-24.5918037434</v>
      </c>
      <c r="BB202" s="265">
        <f>+GAMS!BB113</f>
        <v>-7.8638849899999999</v>
      </c>
      <c r="BC202" s="265">
        <f>+GAMS!BC113</f>
        <v>-9.109668181</v>
      </c>
      <c r="BD202" s="265">
        <f>+GAMS!BD113</f>
        <v>-7.5417034715</v>
      </c>
      <c r="BE202" s="265">
        <f>+GAMS!BE113</f>
        <v>4.3494064778999997</v>
      </c>
      <c r="BF202" s="265">
        <f>+GAMS!BF113</f>
        <v>-16.4941256832</v>
      </c>
      <c r="BG202" s="265">
        <f>+GAMS!BG113</f>
        <v>0</v>
      </c>
      <c r="BH202" s="265">
        <f>+GAMS!BH113</f>
        <v>0</v>
      </c>
      <c r="BI202" s="265">
        <f>+GAMS!BI113</f>
        <v>0</v>
      </c>
      <c r="BJ202" s="265">
        <f>+GAMS!BJ113</f>
        <v>0</v>
      </c>
      <c r="BK202" s="265">
        <f>+GAMS!BK113</f>
        <v>0</v>
      </c>
      <c r="BL202" s="265">
        <f>+GAMS!BL113</f>
        <v>0</v>
      </c>
      <c r="BM202" s="265">
        <f>+GAMS!BM113</f>
        <v>0</v>
      </c>
      <c r="BN202" s="265">
        <f>+GAMS!BN113</f>
        <v>0</v>
      </c>
      <c r="BO202" s="265">
        <f>+GAMS!BO113</f>
        <v>0</v>
      </c>
      <c r="BP202" s="265">
        <f>+GAMS!BP113</f>
        <v>0</v>
      </c>
      <c r="BQ202" s="265">
        <f>+GAMS!BQ113</f>
        <v>0</v>
      </c>
      <c r="BR202" s="265">
        <f>+GAMS!BR113</f>
        <v>0</v>
      </c>
      <c r="BS202" s="265">
        <f>+GAMS!BS113</f>
        <v>0</v>
      </c>
      <c r="BT202" s="265">
        <f>+GAMS!BT113</f>
        <v>0</v>
      </c>
      <c r="BU202" s="265">
        <f>+GAMS!BU113</f>
        <v>0</v>
      </c>
      <c r="BV202" s="265">
        <f>+GAMS!BV113</f>
        <v>0</v>
      </c>
      <c r="BW202" s="265">
        <f>+GAMS!BW113</f>
        <v>0</v>
      </c>
      <c r="BX202" s="265">
        <f>+GAMS!BX113</f>
        <v>0</v>
      </c>
      <c r="BY202" s="265">
        <f>+GAMS!BY113</f>
        <v>0</v>
      </c>
      <c r="BZ202" s="265">
        <f>+GAMS!BZ113</f>
        <v>0</v>
      </c>
      <c r="CA202" s="265">
        <f>+GAMS!CA113</f>
        <v>0</v>
      </c>
      <c r="CB202" s="265">
        <f>+GAMS!CB113</f>
        <v>0</v>
      </c>
      <c r="CC202" s="265">
        <f>+GAMS!CC113</f>
        <v>0</v>
      </c>
      <c r="CD202" s="265">
        <f>+GAMS!CD113</f>
        <v>0</v>
      </c>
    </row>
    <row r="203" spans="1:82" s="265" customFormat="1" ht="21.6" customHeight="1" x14ac:dyDescent="0.25">
      <c r="A203" s="311" t="str">
        <f>+GAMS!A114</f>
        <v>Industrial CO2 Emissions, GTCO2/year</v>
      </c>
      <c r="B203" s="265">
        <f>+GAMS!B114</f>
        <v>37.336200100500001</v>
      </c>
      <c r="C203" s="265">
        <f>+GAMS!C114</f>
        <v>38.077471561499998</v>
      </c>
      <c r="D203" s="265">
        <f>+GAMS!D114</f>
        <v>34.448142459800003</v>
      </c>
      <c r="E203" s="265">
        <f>+GAMS!E114</f>
        <v>30.945129148500001</v>
      </c>
      <c r="F203" s="265">
        <f>+GAMS!F114</f>
        <v>29.903910035300001</v>
      </c>
      <c r="G203" s="265">
        <f>+GAMS!G114</f>
        <v>28.293882400099999</v>
      </c>
      <c r="H203" s="265">
        <f>+GAMS!H114</f>
        <v>25.7807011598</v>
      </c>
      <c r="I203" s="265">
        <f>+GAMS!I114</f>
        <v>23.239320875800001</v>
      </c>
      <c r="J203" s="265">
        <f>+GAMS!J114</f>
        <v>19.7767898211</v>
      </c>
      <c r="K203" s="265">
        <f>+GAMS!K114</f>
        <v>15.246208267</v>
      </c>
      <c r="L203" s="265">
        <f>+GAMS!L114</f>
        <v>9.7328953396000006</v>
      </c>
      <c r="M203" s="265">
        <f>+GAMS!M114</f>
        <v>4.8775924753000002</v>
      </c>
      <c r="N203" s="265">
        <f>+GAMS!N114</f>
        <v>4.7285481769000004</v>
      </c>
      <c r="O203" s="265">
        <f>+GAMS!O114</f>
        <v>3.7772683397</v>
      </c>
      <c r="P203" s="265">
        <f>+GAMS!P114</f>
        <v>2.8210627345999999</v>
      </c>
      <c r="Q203" s="265">
        <f>+GAMS!Q114</f>
        <v>1.9719070428000001</v>
      </c>
      <c r="R203" s="265">
        <f>+GAMS!R114</f>
        <v>1.1902031672</v>
      </c>
      <c r="S203" s="265">
        <f>+GAMS!S114</f>
        <v>3.4383725413000001</v>
      </c>
      <c r="T203" s="265">
        <f>+GAMS!T114</f>
        <v>2.6157156027999999</v>
      </c>
      <c r="U203" s="265">
        <f>+GAMS!U114</f>
        <v>2.3425557942999999</v>
      </c>
      <c r="V203" s="265">
        <f>+GAMS!V114</f>
        <v>1.966906048</v>
      </c>
      <c r="W203" s="265">
        <f>+GAMS!W114</f>
        <v>1.6310378241000001</v>
      </c>
      <c r="X203" s="265">
        <f>+GAMS!X114</f>
        <v>1.3179322224000001</v>
      </c>
      <c r="Y203" s="265">
        <f>+GAMS!Y114</f>
        <v>-4.8240925231</v>
      </c>
      <c r="Z203" s="265">
        <f>+GAMS!Z114</f>
        <v>-11.8410830459</v>
      </c>
      <c r="AA203" s="265">
        <f>+GAMS!AA114</f>
        <v>-16.189120222700002</v>
      </c>
      <c r="AB203" s="265">
        <f>+GAMS!AB114</f>
        <v>-17.135815897299999</v>
      </c>
      <c r="AC203" s="265">
        <f>+GAMS!AC114</f>
        <v>-18.1499174715</v>
      </c>
      <c r="AD203" s="265">
        <f>+GAMS!AD114</f>
        <v>-19.2313961897</v>
      </c>
      <c r="AE203" s="265">
        <f>+GAMS!AE114</f>
        <v>-20.364345312400001</v>
      </c>
      <c r="AF203" s="265">
        <f>+GAMS!AF114</f>
        <v>-21.549793122200001</v>
      </c>
      <c r="AG203" s="265">
        <f>+GAMS!AG114</f>
        <v>-22.789025731100001</v>
      </c>
      <c r="AH203" s="265">
        <f>+GAMS!AH114</f>
        <v>-24.083424886700001</v>
      </c>
      <c r="AI203" s="265">
        <f>+GAMS!AI114</f>
        <v>-25.434324928700001</v>
      </c>
      <c r="AJ203" s="265">
        <f>+GAMS!AJ114</f>
        <v>-26.842829028699999</v>
      </c>
      <c r="AK203" s="265">
        <f>+GAMS!AK114</f>
        <v>-28.3094985641</v>
      </c>
      <c r="AL203" s="265">
        <f>+GAMS!AL114</f>
        <v>-29.833765147000001</v>
      </c>
      <c r="AM203" s="265">
        <f>+GAMS!AM114</f>
        <v>-15.7063916225</v>
      </c>
      <c r="AN203" s="265">
        <f>+GAMS!AN114</f>
        <v>-16.5492142626</v>
      </c>
      <c r="AO203" s="265">
        <f>+GAMS!AO114</f>
        <v>-17.410424444</v>
      </c>
      <c r="AP203" s="265">
        <f>+GAMS!AP114</f>
        <v>-18.294019613900002</v>
      </c>
      <c r="AQ203" s="265">
        <f>+GAMS!AQ114</f>
        <v>-19.203047847000001</v>
      </c>
      <c r="AR203" s="265">
        <f>+GAMS!AR114</f>
        <v>-20.139854232499999</v>
      </c>
      <c r="AS203" s="265">
        <f>+GAMS!AS114</f>
        <v>-21.106272200500001</v>
      </c>
      <c r="AT203" s="265">
        <f>+GAMS!AT114</f>
        <v>-22.103761604100001</v>
      </c>
      <c r="AU203" s="265">
        <f>+GAMS!AU114</f>
        <v>-23.133506816299999</v>
      </c>
      <c r="AV203" s="265">
        <f>+GAMS!AV114</f>
        <v>-24.196486142800001</v>
      </c>
      <c r="AW203" s="265">
        <f>+GAMS!AW114</f>
        <v>-25.293520791300001</v>
      </c>
      <c r="AX203" s="265">
        <f>+GAMS!AX114</f>
        <v>-26.4253092581</v>
      </c>
      <c r="AY203" s="265">
        <f>+GAMS!AY114</f>
        <v>-27.592451299</v>
      </c>
      <c r="AZ203" s="265">
        <f>+GAMS!AZ114</f>
        <v>-28.795464461800002</v>
      </c>
      <c r="BA203" s="265">
        <f>+GAMS!BA114</f>
        <v>-23.972148550899998</v>
      </c>
      <c r="BB203" s="265">
        <f>+GAMS!BB114</f>
        <v>-7.6736509722999999</v>
      </c>
      <c r="BC203" s="265">
        <f>+GAMS!BC114</f>
        <v>-8.8980082699</v>
      </c>
      <c r="BD203" s="265">
        <f>+GAMS!BD114</f>
        <v>-7.3733094344000003</v>
      </c>
      <c r="BE203" s="265">
        <f>+GAMS!BE114</f>
        <v>4.2560318856999997</v>
      </c>
      <c r="BF203" s="265">
        <f>+GAMS!BF114</f>
        <v>-16.153502723999999</v>
      </c>
      <c r="BG203" s="265">
        <f>+GAMS!BG114</f>
        <v>0</v>
      </c>
      <c r="BH203" s="265">
        <f>+GAMS!BH114</f>
        <v>0</v>
      </c>
      <c r="BI203" s="265">
        <f>+GAMS!BI114</f>
        <v>0</v>
      </c>
      <c r="BJ203" s="265">
        <f>+GAMS!BJ114</f>
        <v>0</v>
      </c>
      <c r="BK203" s="265">
        <f>+GAMS!BK114</f>
        <v>0</v>
      </c>
      <c r="BL203" s="265">
        <f>+GAMS!BL114</f>
        <v>0</v>
      </c>
      <c r="BM203" s="265">
        <f>+GAMS!BM114</f>
        <v>0</v>
      </c>
      <c r="BN203" s="265">
        <f>+GAMS!BN114</f>
        <v>0</v>
      </c>
      <c r="BO203" s="265">
        <f>+GAMS!BO114</f>
        <v>0</v>
      </c>
      <c r="BP203" s="265">
        <f>+GAMS!BP114</f>
        <v>0</v>
      </c>
      <c r="BQ203" s="265">
        <f>+GAMS!BQ114</f>
        <v>0</v>
      </c>
      <c r="BR203" s="265">
        <f>+GAMS!BR114</f>
        <v>0</v>
      </c>
      <c r="BS203" s="265">
        <f>+GAMS!BS114</f>
        <v>0</v>
      </c>
      <c r="BT203" s="265">
        <f>+GAMS!BT114</f>
        <v>0</v>
      </c>
      <c r="BU203" s="265">
        <f>+GAMS!BU114</f>
        <v>0</v>
      </c>
      <c r="BV203" s="265">
        <f>+GAMS!BV114</f>
        <v>0</v>
      </c>
      <c r="BW203" s="265">
        <f>+GAMS!BW114</f>
        <v>0</v>
      </c>
      <c r="BX203" s="265">
        <f>+GAMS!BX114</f>
        <v>0</v>
      </c>
      <c r="BY203" s="265">
        <f>+GAMS!BY114</f>
        <v>0</v>
      </c>
      <c r="BZ203" s="265">
        <f>+GAMS!BZ114</f>
        <v>0</v>
      </c>
      <c r="CA203" s="265">
        <f>+GAMS!CA114</f>
        <v>0</v>
      </c>
      <c r="CB203" s="265">
        <f>+GAMS!CB114</f>
        <v>0</v>
      </c>
      <c r="CC203" s="265">
        <f>+GAMS!CC114</f>
        <v>0</v>
      </c>
      <c r="CD203" s="265">
        <f>+GAMS!CD114</f>
        <v>0</v>
      </c>
    </row>
    <row r="204" spans="1:82" s="265" customFormat="1" ht="21.6" customHeight="1" x14ac:dyDescent="0.25">
      <c r="A204" s="311" t="str">
        <f>+GAMS!A115</f>
        <v>Base abateable non-CO2 emission, GTCO2-E/year</v>
      </c>
      <c r="B204" s="265">
        <f>+GAMS!B115</f>
        <v>9.9600000000000009</v>
      </c>
      <c r="C204" s="265">
        <f>+GAMS!C115</f>
        <v>10.30625</v>
      </c>
      <c r="D204" s="265">
        <f>+GAMS!D115</f>
        <v>10.6525</v>
      </c>
      <c r="E204" s="265">
        <f>+GAMS!E115</f>
        <v>10.998749999999999</v>
      </c>
      <c r="F204" s="265">
        <f>+GAMS!F115</f>
        <v>11.345000000000001</v>
      </c>
      <c r="G204" s="265">
        <f>+GAMS!G115</f>
        <v>11.69125</v>
      </c>
      <c r="H204" s="265">
        <f>+GAMS!H115</f>
        <v>12.0375</v>
      </c>
      <c r="I204" s="265">
        <f>+GAMS!I115</f>
        <v>12.383749999999999</v>
      </c>
      <c r="J204" s="265">
        <f>+GAMS!J115</f>
        <v>12.73</v>
      </c>
      <c r="K204" s="265">
        <f>+GAMS!K115</f>
        <v>13.07625</v>
      </c>
      <c r="L204" s="265">
        <f>+GAMS!L115</f>
        <v>13.422499999999999</v>
      </c>
      <c r="M204" s="265">
        <f>+GAMS!M115</f>
        <v>13.768750000000001</v>
      </c>
      <c r="N204" s="265">
        <f>+GAMS!N115</f>
        <v>14.115</v>
      </c>
      <c r="O204" s="265">
        <f>+GAMS!O115</f>
        <v>14.46125</v>
      </c>
      <c r="P204" s="265">
        <f>+GAMS!P115</f>
        <v>14.807499999999999</v>
      </c>
      <c r="Q204" s="265">
        <f>+GAMS!Q115</f>
        <v>15.15375</v>
      </c>
      <c r="R204" s="265">
        <f>+GAMS!R115</f>
        <v>15.5</v>
      </c>
      <c r="S204" s="265">
        <f>+GAMS!S115</f>
        <v>15.5</v>
      </c>
      <c r="T204" s="265">
        <f>+GAMS!T115</f>
        <v>15.5</v>
      </c>
      <c r="U204" s="265">
        <f>+GAMS!U115</f>
        <v>15.5</v>
      </c>
      <c r="V204" s="265">
        <f>+GAMS!V115</f>
        <v>15.5</v>
      </c>
      <c r="W204" s="265">
        <f>+GAMS!W115</f>
        <v>15.5</v>
      </c>
      <c r="X204" s="265">
        <f>+GAMS!X115</f>
        <v>15.5</v>
      </c>
      <c r="Y204" s="265">
        <f>+GAMS!Y115</f>
        <v>15.5</v>
      </c>
      <c r="Z204" s="265">
        <f>+GAMS!Z115</f>
        <v>15.5</v>
      </c>
      <c r="AA204" s="265">
        <f>+GAMS!AA115</f>
        <v>15.5</v>
      </c>
      <c r="AB204" s="265">
        <f>+GAMS!AB115</f>
        <v>15.5</v>
      </c>
      <c r="AC204" s="265">
        <f>+GAMS!AC115</f>
        <v>15.5</v>
      </c>
      <c r="AD204" s="265">
        <f>+GAMS!AD115</f>
        <v>15.5</v>
      </c>
      <c r="AE204" s="265">
        <f>+GAMS!AE115</f>
        <v>15.5</v>
      </c>
      <c r="AF204" s="265">
        <f>+GAMS!AF115</f>
        <v>15.5</v>
      </c>
      <c r="AG204" s="265">
        <f>+GAMS!AG115</f>
        <v>15.5</v>
      </c>
      <c r="AH204" s="265">
        <f>+GAMS!AH115</f>
        <v>15.5</v>
      </c>
      <c r="AI204" s="265">
        <f>+GAMS!AI115</f>
        <v>15.5</v>
      </c>
      <c r="AJ204" s="265">
        <f>+GAMS!AJ115</f>
        <v>15.5</v>
      </c>
      <c r="AK204" s="265">
        <f>+GAMS!AK115</f>
        <v>15.5</v>
      </c>
      <c r="AL204" s="265">
        <f>+GAMS!AL115</f>
        <v>15.5</v>
      </c>
      <c r="AM204" s="265">
        <f>+GAMS!AM115</f>
        <v>15.5</v>
      </c>
      <c r="AN204" s="265">
        <f>+GAMS!AN115</f>
        <v>15.5</v>
      </c>
      <c r="AO204" s="265">
        <f>+GAMS!AO115</f>
        <v>15.5</v>
      </c>
      <c r="AP204" s="265">
        <f>+GAMS!AP115</f>
        <v>15.5</v>
      </c>
      <c r="AQ204" s="265">
        <f>+GAMS!AQ115</f>
        <v>15.5</v>
      </c>
      <c r="AR204" s="265">
        <f>+GAMS!AR115</f>
        <v>15.5</v>
      </c>
      <c r="AS204" s="265">
        <f>+GAMS!AS115</f>
        <v>15.5</v>
      </c>
      <c r="AT204" s="265">
        <f>+GAMS!AT115</f>
        <v>15.5</v>
      </c>
      <c r="AU204" s="265">
        <f>+GAMS!AU115</f>
        <v>15.5</v>
      </c>
      <c r="AV204" s="265">
        <f>+GAMS!AV115</f>
        <v>15.5</v>
      </c>
      <c r="AW204" s="265">
        <f>+GAMS!AW115</f>
        <v>15.5</v>
      </c>
      <c r="AX204" s="265">
        <f>+GAMS!AX115</f>
        <v>15.5</v>
      </c>
      <c r="AY204" s="265">
        <f>+GAMS!AY115</f>
        <v>15.5</v>
      </c>
      <c r="AZ204" s="265">
        <f>+GAMS!AZ115</f>
        <v>15.5</v>
      </c>
      <c r="BA204" s="265">
        <f>+GAMS!BA115</f>
        <v>15.5</v>
      </c>
      <c r="BB204" s="265">
        <f>+GAMS!BB115</f>
        <v>15.5</v>
      </c>
      <c r="BC204" s="265">
        <f>+GAMS!BC115</f>
        <v>15.5</v>
      </c>
      <c r="BD204" s="265">
        <f>+GAMS!BD115</f>
        <v>15.5</v>
      </c>
      <c r="BE204" s="265">
        <f>+GAMS!BE115</f>
        <v>15.5</v>
      </c>
      <c r="BF204" s="265">
        <f>+GAMS!BF115</f>
        <v>15.5</v>
      </c>
      <c r="BG204" s="265">
        <f>+GAMS!BG115</f>
        <v>15.5</v>
      </c>
      <c r="BH204" s="265">
        <f>+GAMS!BH115</f>
        <v>15.5</v>
      </c>
      <c r="BI204" s="265">
        <f>+GAMS!BI115</f>
        <v>15.5</v>
      </c>
      <c r="BJ204" s="265">
        <f>+GAMS!BJ115</f>
        <v>15.5</v>
      </c>
      <c r="BK204" s="265">
        <f>+GAMS!BK115</f>
        <v>15.5</v>
      </c>
      <c r="BL204" s="265">
        <f>+GAMS!BL115</f>
        <v>15.5</v>
      </c>
      <c r="BM204" s="265">
        <f>+GAMS!BM115</f>
        <v>15.5</v>
      </c>
      <c r="BN204" s="265">
        <f>+GAMS!BN115</f>
        <v>15.5</v>
      </c>
      <c r="BO204" s="265">
        <f>+GAMS!BO115</f>
        <v>15.5</v>
      </c>
      <c r="BP204" s="265">
        <f>+GAMS!BP115</f>
        <v>15.5</v>
      </c>
      <c r="BQ204" s="265">
        <f>+GAMS!BQ115</f>
        <v>15.5</v>
      </c>
      <c r="BR204" s="265">
        <f>+GAMS!BR115</f>
        <v>15.5</v>
      </c>
      <c r="BS204" s="265">
        <f>+GAMS!BS115</f>
        <v>15.5</v>
      </c>
      <c r="BT204" s="265">
        <f>+GAMS!BT115</f>
        <v>15.5</v>
      </c>
      <c r="BU204" s="265">
        <f>+GAMS!BU115</f>
        <v>15.5</v>
      </c>
      <c r="BV204" s="265">
        <f>+GAMS!BV115</f>
        <v>15.5</v>
      </c>
      <c r="BW204" s="265">
        <f>+GAMS!BW115</f>
        <v>15.5</v>
      </c>
      <c r="BX204" s="265">
        <f>+GAMS!BX115</f>
        <v>15.5</v>
      </c>
      <c r="BY204" s="265">
        <f>+GAMS!BY115</f>
        <v>15.5</v>
      </c>
      <c r="BZ204" s="265">
        <f>+GAMS!BZ115</f>
        <v>15.5</v>
      </c>
      <c r="CA204" s="265">
        <f>+GAMS!CA115</f>
        <v>15.5</v>
      </c>
      <c r="CB204" s="265">
        <f>+GAMS!CB115</f>
        <v>15.5</v>
      </c>
      <c r="CC204" s="265">
        <f>+GAMS!CC115</f>
        <v>15.5</v>
      </c>
      <c r="CD204" s="265">
        <f>+GAMS!CD115</f>
        <v>15.5</v>
      </c>
    </row>
    <row r="205" spans="1:82" s="265" customFormat="1" ht="21.6" customHeight="1" x14ac:dyDescent="0.25">
      <c r="A205" s="311" t="str">
        <f>+GAMS!A116</f>
        <v>Land emissions, GtCO2/year</v>
      </c>
      <c r="B205" s="265">
        <f>+GAMS!B116</f>
        <v>5.9</v>
      </c>
      <c r="C205" s="265">
        <f>+GAMS!C116</f>
        <v>5.31</v>
      </c>
      <c r="D205" s="265">
        <f>+GAMS!D116</f>
        <v>4.7789999999999999</v>
      </c>
      <c r="E205" s="265">
        <f>+GAMS!E116</f>
        <v>4.3010999999999999</v>
      </c>
      <c r="F205" s="265">
        <f>+GAMS!F116</f>
        <v>3.8709899999999999</v>
      </c>
      <c r="G205" s="265">
        <f>+GAMS!G116</f>
        <v>3.4838909999999998</v>
      </c>
      <c r="H205" s="265">
        <f>+GAMS!H116</f>
        <v>3.1355019</v>
      </c>
      <c r="I205" s="265">
        <f>+GAMS!I116</f>
        <v>2.82195171</v>
      </c>
      <c r="J205" s="265">
        <f>+GAMS!J116</f>
        <v>2.5397565389999999</v>
      </c>
      <c r="K205" s="265">
        <f>+GAMS!K116</f>
        <v>2.2857808850999999</v>
      </c>
      <c r="L205" s="265">
        <f>+GAMS!L116</f>
        <v>2.0572027965999999</v>
      </c>
      <c r="M205" s="265">
        <f>+GAMS!M116</f>
        <v>1.8514825169</v>
      </c>
      <c r="N205" s="265">
        <f>+GAMS!N116</f>
        <v>1.6663342651999999</v>
      </c>
      <c r="O205" s="265">
        <f>+GAMS!O116</f>
        <v>1.4997008386999999</v>
      </c>
      <c r="P205" s="265">
        <f>+GAMS!P116</f>
        <v>1.3497307547999999</v>
      </c>
      <c r="Q205" s="265">
        <f>+GAMS!Q116</f>
        <v>1.2147576793999999</v>
      </c>
      <c r="R205" s="265">
        <f>+GAMS!R116</f>
        <v>1.0932819114000001</v>
      </c>
      <c r="S205" s="265">
        <f>+GAMS!S116</f>
        <v>0.98395372029999995</v>
      </c>
      <c r="T205" s="265">
        <f>+GAMS!T116</f>
        <v>0.88555834830000002</v>
      </c>
      <c r="U205" s="265">
        <f>+GAMS!U116</f>
        <v>0.79700251339999995</v>
      </c>
      <c r="V205" s="265">
        <f>+GAMS!V116</f>
        <v>0.71730226210000003</v>
      </c>
      <c r="W205" s="265">
        <f>+GAMS!W116</f>
        <v>0.64557203590000001</v>
      </c>
      <c r="X205" s="265">
        <f>+GAMS!X116</f>
        <v>0.58101483229999995</v>
      </c>
      <c r="Y205" s="265">
        <f>+GAMS!Y116</f>
        <v>0.52291334909999998</v>
      </c>
      <c r="Z205" s="265">
        <f>+GAMS!Z116</f>
        <v>0.47062201419999999</v>
      </c>
      <c r="AA205" s="265">
        <f>+GAMS!AA116</f>
        <v>0.42355981269999998</v>
      </c>
      <c r="AB205" s="265">
        <f>+GAMS!AB116</f>
        <v>0.38120383149999998</v>
      </c>
      <c r="AC205" s="265">
        <f>+GAMS!AC116</f>
        <v>0.34308344829999998</v>
      </c>
      <c r="AD205" s="265">
        <f>+GAMS!AD116</f>
        <v>0.30877510349999998</v>
      </c>
      <c r="AE205" s="265">
        <f>+GAMS!AE116</f>
        <v>0.27789759310000001</v>
      </c>
      <c r="AF205" s="265">
        <f>+GAMS!AF116</f>
        <v>0.25010783380000001</v>
      </c>
      <c r="AG205" s="265">
        <f>+GAMS!AG116</f>
        <v>0.2250970504</v>
      </c>
      <c r="AH205" s="265">
        <f>+GAMS!AH116</f>
        <v>0.20258734540000001</v>
      </c>
      <c r="AI205" s="265">
        <f>+GAMS!AI116</f>
        <v>0.18232861089999999</v>
      </c>
      <c r="AJ205" s="265">
        <f>+GAMS!AJ116</f>
        <v>0.1640957498</v>
      </c>
      <c r="AK205" s="265">
        <f>+GAMS!AK116</f>
        <v>0.14768617479999999</v>
      </c>
      <c r="AL205" s="265">
        <f>+GAMS!AL116</f>
        <v>0.13291755729999999</v>
      </c>
      <c r="AM205" s="265">
        <f>+GAMS!AM116</f>
        <v>0.1196258016</v>
      </c>
      <c r="AN205" s="265">
        <f>+GAMS!AN116</f>
        <v>0.10766322139999999</v>
      </c>
      <c r="AO205" s="265">
        <f>+GAMS!AO116</f>
        <v>9.6896899300000006E-2</v>
      </c>
      <c r="AP205" s="265">
        <f>+GAMS!AP116</f>
        <v>8.7207209399999999E-2</v>
      </c>
      <c r="AQ205" s="265">
        <f>+GAMS!AQ116</f>
        <v>7.8486488399999998E-2</v>
      </c>
      <c r="AR205" s="265">
        <f>+GAMS!AR116</f>
        <v>7.0637839600000002E-2</v>
      </c>
      <c r="AS205" s="265">
        <f>+GAMS!AS116</f>
        <v>6.3574055599999998E-2</v>
      </c>
      <c r="AT205" s="265">
        <f>+GAMS!AT116</f>
        <v>5.7216650100000002E-2</v>
      </c>
      <c r="AU205" s="265">
        <f>+GAMS!AU116</f>
        <v>5.1494985100000001E-2</v>
      </c>
      <c r="AV205" s="265">
        <f>+GAMS!AV116</f>
        <v>4.6345486499999998E-2</v>
      </c>
      <c r="AW205" s="265">
        <f>+GAMS!AW116</f>
        <v>4.1710937900000002E-2</v>
      </c>
      <c r="AX205" s="265">
        <f>+GAMS!AX116</f>
        <v>3.7539844099999997E-2</v>
      </c>
      <c r="AY205" s="265">
        <f>+GAMS!AY116</f>
        <v>3.3785859699999997E-2</v>
      </c>
      <c r="AZ205" s="265">
        <f>+GAMS!AZ116</f>
        <v>3.0407273700000001E-2</v>
      </c>
      <c r="BA205" s="265">
        <f>+GAMS!BA116</f>
        <v>2.73665464E-2</v>
      </c>
      <c r="BB205" s="265">
        <f>+GAMS!BB116</f>
        <v>2.46298917E-2</v>
      </c>
      <c r="BC205" s="265">
        <f>+GAMS!BC116</f>
        <v>2.2166902499999998E-2</v>
      </c>
      <c r="BD205" s="265">
        <f>+GAMS!BD116</f>
        <v>1.9950212299999999E-2</v>
      </c>
      <c r="BE205" s="265">
        <f>+GAMS!BE116</f>
        <v>1.79551911E-2</v>
      </c>
      <c r="BF205" s="265">
        <f>+GAMS!BF116</f>
        <v>1.6159672E-2</v>
      </c>
      <c r="BG205" s="265">
        <f>+GAMS!BG116</f>
        <v>1.45437048E-2</v>
      </c>
      <c r="BH205" s="265">
        <f>+GAMS!BH116</f>
        <v>1.30893343E-2</v>
      </c>
      <c r="BI205" s="265">
        <f>+GAMS!BI116</f>
        <v>1.17804009E-2</v>
      </c>
      <c r="BJ205" s="265">
        <f>+GAMS!BJ116</f>
        <v>1.06023608E-2</v>
      </c>
      <c r="BK205" s="265">
        <f>+GAMS!BK116</f>
        <v>9.5421246999999997E-3</v>
      </c>
      <c r="BL205" s="265">
        <f>+GAMS!BL116</f>
        <v>8.5879122000000006E-3</v>
      </c>
      <c r="BM205" s="265">
        <f>+GAMS!BM116</f>
        <v>7.7291210000000003E-3</v>
      </c>
      <c r="BN205" s="265">
        <f>+GAMS!BN116</f>
        <v>6.9562089000000001E-3</v>
      </c>
      <c r="BO205" s="265">
        <f>+GAMS!BO116</f>
        <v>6.2605880000000001E-3</v>
      </c>
      <c r="BP205" s="265">
        <f>+GAMS!BP116</f>
        <v>5.6345292000000002E-3</v>
      </c>
      <c r="BQ205" s="265">
        <f>+GAMS!BQ116</f>
        <v>5.0710763000000004E-3</v>
      </c>
      <c r="BR205" s="265">
        <f>+GAMS!BR116</f>
        <v>4.5639686999999996E-3</v>
      </c>
      <c r="BS205" s="265">
        <f>+GAMS!BS116</f>
        <v>4.1075718000000002E-3</v>
      </c>
      <c r="BT205" s="265">
        <f>+GAMS!BT116</f>
        <v>3.6968145999999999E-3</v>
      </c>
      <c r="BU205" s="265">
        <f>+GAMS!BU116</f>
        <v>3.3271332E-3</v>
      </c>
      <c r="BV205" s="265">
        <f>+GAMS!BV116</f>
        <v>2.9944198000000002E-3</v>
      </c>
      <c r="BW205" s="265">
        <f>+GAMS!BW116</f>
        <v>2.6949779000000002E-3</v>
      </c>
      <c r="BX205" s="265">
        <f>+GAMS!BX116</f>
        <v>2.4254800999999999E-3</v>
      </c>
      <c r="BY205" s="265">
        <f>+GAMS!BY116</f>
        <v>2.1829320999999999E-3</v>
      </c>
      <c r="BZ205" s="265">
        <f>+GAMS!BZ116</f>
        <v>1.9646389000000002E-3</v>
      </c>
      <c r="CA205" s="265">
        <f>+GAMS!CA116</f>
        <v>1.7681750000000001E-3</v>
      </c>
      <c r="CB205" s="265">
        <f>+GAMS!CB116</f>
        <v>1.5913575E-3</v>
      </c>
      <c r="CC205" s="265">
        <f>+GAMS!CC116</f>
        <v>1.4322217E-3</v>
      </c>
      <c r="CD205" s="265">
        <f>+GAMS!CD116</f>
        <v>1.2889996000000001E-3</v>
      </c>
    </row>
    <row r="206" spans="1:82" s="265" customFormat="1" ht="21.6" customHeight="1" x14ac:dyDescent="0.25">
      <c r="A206" s="311" t="str">
        <f>+GAMS!A117</f>
        <v xml:space="preserve">Cumulative CO2 emissions, GtC </v>
      </c>
      <c r="B206" s="265">
        <f>+GAMS!B117</f>
        <v>633.5</v>
      </c>
      <c r="C206" s="265">
        <f>+GAMS!C117</f>
        <v>692.06683046989997</v>
      </c>
      <c r="D206" s="265">
        <f>+GAMS!D117</f>
        <v>750.51810101210003</v>
      </c>
      <c r="E206" s="265">
        <f>+GAMS!E117</f>
        <v>802.45506563260005</v>
      </c>
      <c r="F206" s="265">
        <f>+GAMS!F117</f>
        <v>848.41501264359999</v>
      </c>
      <c r="G206" s="265">
        <f>+GAMS!G117</f>
        <v>892.27315244989995</v>
      </c>
      <c r="H206" s="265">
        <f>+GAMS!H117</f>
        <v>933.33055780400002</v>
      </c>
      <c r="I206" s="265">
        <f>+GAMS!I117</f>
        <v>970.40458904360003</v>
      </c>
      <c r="J206" s="265">
        <f>+GAMS!J117</f>
        <v>1003.5681518556</v>
      </c>
      <c r="K206" s="265">
        <f>+GAMS!K117</f>
        <v>1031.6061561468</v>
      </c>
      <c r="L206" s="265">
        <f>+GAMS!L117</f>
        <v>1053.1004176874001</v>
      </c>
      <c r="M206" s="265">
        <f>+GAMS!M117</f>
        <v>1066.7565326803001</v>
      </c>
      <c r="N206" s="265">
        <f>+GAMS!N117</f>
        <v>1073.5723897726</v>
      </c>
      <c r="O206" s="265">
        <f>+GAMS!O117</f>
        <v>1080.1570099394</v>
      </c>
      <c r="P206" s="265">
        <f>+GAMS!P117</f>
        <v>1085.4011449789</v>
      </c>
      <c r="Q206" s="265">
        <f>+GAMS!Q117</f>
        <v>1089.3076333979</v>
      </c>
      <c r="R206" s="265">
        <f>+GAMS!R117</f>
        <v>1092.0322055578999</v>
      </c>
      <c r="S206" s="265">
        <f>+GAMS!S117</f>
        <v>1093.6735861034999</v>
      </c>
      <c r="T206" s="265">
        <f>+GAMS!T117</f>
        <v>1098.4076757736</v>
      </c>
      <c r="U206" s="265">
        <f>+GAMS!U117</f>
        <v>1102.0040829770001</v>
      </c>
      <c r="V206" s="265">
        <f>+GAMS!V117</f>
        <v>1105.221087847</v>
      </c>
      <c r="W206" s="265">
        <f>+GAMS!W117</f>
        <v>1107.9194731619</v>
      </c>
      <c r="X206" s="265">
        <f>+GAMS!X117</f>
        <v>1110.1551408229</v>
      </c>
      <c r="Y206" s="265">
        <f>+GAMS!Y117</f>
        <v>1111.960293974</v>
      </c>
      <c r="Z206" s="265">
        <f>+GAMS!Z117</f>
        <v>1105.3569914876</v>
      </c>
      <c r="AA206" s="265">
        <f>+GAMS!AA117</f>
        <v>1089.1574453955</v>
      </c>
      <c r="AB206" s="265">
        <f>+GAMS!AB117</f>
        <v>1067.0195891435999</v>
      </c>
      <c r="AC206" s="265">
        <f>+GAMS!AC117</f>
        <v>1043.5963263496999</v>
      </c>
      <c r="AD206" s="265">
        <f>+GAMS!AD117</f>
        <v>1018.7951454764</v>
      </c>
      <c r="AE206" s="265">
        <f>+GAMS!AE117</f>
        <v>992.52363197390002</v>
      </c>
      <c r="AF206" s="265">
        <f>+GAMS!AF117</f>
        <v>964.71111823729996</v>
      </c>
      <c r="AG206" s="265">
        <f>+GAMS!AG117</f>
        <v>935.2855809957</v>
      </c>
      <c r="AH206" s="265">
        <f>+GAMS!AH117</f>
        <v>904.17328498350003</v>
      </c>
      <c r="AI206" s="265">
        <f>+GAMS!AI117</f>
        <v>871.29864829329995</v>
      </c>
      <c r="AJ206" s="265">
        <f>+GAMS!AJ117</f>
        <v>836.58430324450001</v>
      </c>
      <c r="AK206" s="265">
        <f>+GAMS!AK117</f>
        <v>799.95140825869998</v>
      </c>
      <c r="AL206" s="265">
        <f>+GAMS!AL117</f>
        <v>761.32038373390003</v>
      </c>
      <c r="AM206" s="265">
        <f>+GAMS!AM117</f>
        <v>720.61245015140003</v>
      </c>
      <c r="AN206" s="265">
        <f>+GAMS!AN117</f>
        <v>699.1825907507</v>
      </c>
      <c r="AO206" s="265">
        <f>+GAMS!AO117</f>
        <v>676.60403452649996</v>
      </c>
      <c r="AP206" s="265">
        <f>+GAMS!AP117</f>
        <v>652.851621421</v>
      </c>
      <c r="AQ206" s="265">
        <f>+GAMS!AQ117</f>
        <v>627.89474747880001</v>
      </c>
      <c r="AR206" s="265">
        <f>+GAMS!AR117</f>
        <v>601.69865886529999</v>
      </c>
      <c r="AS206" s="265">
        <f>+GAMS!AS117</f>
        <v>574.22540992289998</v>
      </c>
      <c r="AT206" s="265">
        <f>+GAMS!AT117</f>
        <v>545.43456035489999</v>
      </c>
      <c r="AU206" s="265">
        <f>+GAMS!AU117</f>
        <v>515.28368414559998</v>
      </c>
      <c r="AV206" s="265">
        <f>+GAMS!AV117</f>
        <v>483.72874474899999</v>
      </c>
      <c r="AW206" s="265">
        <f>+GAMS!AW117</f>
        <v>450.72437565849998</v>
      </c>
      <c r="AX206" s="265">
        <f>+GAMS!AX117</f>
        <v>416.22409423699997</v>
      </c>
      <c r="AY206" s="265">
        <f>+GAMS!AY117</f>
        <v>380.18046869099999</v>
      </c>
      <c r="AZ206" s="265">
        <f>+GAMS!AZ117</f>
        <v>342.5452523898</v>
      </c>
      <c r="BA206" s="265">
        <f>+GAMS!BA117</f>
        <v>303.26949567200001</v>
      </c>
      <c r="BB206" s="265">
        <f>+GAMS!BB117</f>
        <v>270.57276807279999</v>
      </c>
      <c r="BC206" s="265">
        <f>+GAMS!BC117</f>
        <v>260.10638403109999</v>
      </c>
      <c r="BD206" s="265">
        <f>+GAMS!BD117</f>
        <v>247.97011761370001</v>
      </c>
      <c r="BE206" s="265">
        <f>+GAMS!BE117</f>
        <v>237.9134810923</v>
      </c>
      <c r="BF206" s="265">
        <f>+GAMS!BF117</f>
        <v>243.7183636968</v>
      </c>
      <c r="BG206" s="265">
        <f>+GAMS!BG117</f>
        <v>221.68637041549999</v>
      </c>
      <c r="BH206" s="265">
        <f>+GAMS!BH117</f>
        <v>221.68637041549999</v>
      </c>
      <c r="BI206" s="265">
        <f>+GAMS!BI117</f>
        <v>221.68637041549999</v>
      </c>
      <c r="BJ206" s="265">
        <f>+GAMS!BJ117</f>
        <v>221.68637041549999</v>
      </c>
      <c r="BK206" s="265">
        <f>+GAMS!BK117</f>
        <v>221.68637041549999</v>
      </c>
      <c r="BL206" s="265">
        <f>+GAMS!BL117</f>
        <v>221.68637041549999</v>
      </c>
      <c r="BM206" s="265">
        <f>+GAMS!BM117</f>
        <v>221.68637041549999</v>
      </c>
      <c r="BN206" s="265">
        <f>+GAMS!BN117</f>
        <v>221.68637041549999</v>
      </c>
      <c r="BO206" s="265">
        <f>+GAMS!BO117</f>
        <v>221.68637041549999</v>
      </c>
      <c r="BP206" s="265">
        <f>+GAMS!BP117</f>
        <v>221.68637041549999</v>
      </c>
      <c r="BQ206" s="265">
        <f>+GAMS!BQ117</f>
        <v>221.68637041549999</v>
      </c>
      <c r="BR206" s="265">
        <f>+GAMS!BR117</f>
        <v>221.68637041549999</v>
      </c>
      <c r="BS206" s="265">
        <f>+GAMS!BS117</f>
        <v>221.68637041549999</v>
      </c>
      <c r="BT206" s="265">
        <f>+GAMS!BT117</f>
        <v>221.68637041549999</v>
      </c>
      <c r="BU206" s="265">
        <f>+GAMS!BU117</f>
        <v>221.68637041549999</v>
      </c>
      <c r="BV206" s="265">
        <f>+GAMS!BV117</f>
        <v>221.68637041549999</v>
      </c>
      <c r="BW206" s="265">
        <f>+GAMS!BW117</f>
        <v>221.68637041549999</v>
      </c>
      <c r="BX206" s="265">
        <f>+GAMS!BX117</f>
        <v>221.68637041549999</v>
      </c>
      <c r="BY206" s="265">
        <f>+GAMS!BY117</f>
        <v>221.68637041549999</v>
      </c>
      <c r="BZ206" s="265">
        <f>+GAMS!BZ117</f>
        <v>221.68637041549999</v>
      </c>
      <c r="CA206" s="265">
        <f>+GAMS!CA117</f>
        <v>221.68637041549999</v>
      </c>
      <c r="CB206" s="265">
        <f>+GAMS!CB117</f>
        <v>221.68637041549999</v>
      </c>
      <c r="CC206" s="265">
        <f>+GAMS!CC117</f>
        <v>221.68637041549999</v>
      </c>
      <c r="CD206" s="265">
        <f>+GAMS!CD117</f>
        <v>221.68637041549999</v>
      </c>
    </row>
    <row r="207" spans="1:82" s="265" customFormat="1" ht="21.6" customHeight="1" x14ac:dyDescent="0.25">
      <c r="A207" s="311" t="str">
        <f>+GAMS!A118</f>
        <v xml:space="preserve">Atmospheric fraction CO2 since 1765 </v>
      </c>
      <c r="B207" s="265">
        <f>+GAMS!B118</f>
        <v>0.47121199159999999</v>
      </c>
      <c r="C207" s="265">
        <f>+GAMS!C118</f>
        <v>0.47345329419999999</v>
      </c>
      <c r="D207" s="265">
        <f>+GAMS!D118</f>
        <v>0.46853389919999999</v>
      </c>
      <c r="E207" s="265">
        <f>+GAMS!E118</f>
        <v>0.46303755130000002</v>
      </c>
      <c r="F207" s="265">
        <f>+GAMS!F118</f>
        <v>0.46053496989999998</v>
      </c>
      <c r="G207" s="265">
        <f>+GAMS!G118</f>
        <v>0.45750251990000002</v>
      </c>
      <c r="H207" s="265">
        <f>+GAMS!H118</f>
        <v>0.45330807810000001</v>
      </c>
      <c r="I207" s="265">
        <f>+GAMS!I118</f>
        <v>0.44881186740000001</v>
      </c>
      <c r="J207" s="265">
        <f>+GAMS!J118</f>
        <v>0.44297257179999999</v>
      </c>
      <c r="K207" s="265">
        <f>+GAMS!K118</f>
        <v>0.43535126340000002</v>
      </c>
      <c r="L207" s="265">
        <f>+GAMS!L118</f>
        <v>0.42572182269999997</v>
      </c>
      <c r="M207" s="265">
        <f>+GAMS!M118</f>
        <v>0.4155890411</v>
      </c>
      <c r="N207" s="265">
        <f>+GAMS!N118</f>
        <v>0.40971984230000003</v>
      </c>
      <c r="O207" s="265">
        <f>+GAMS!O118</f>
        <v>0.40381238780000001</v>
      </c>
      <c r="P207" s="265">
        <f>+GAMS!P118</f>
        <v>0.39813975530000001</v>
      </c>
      <c r="Q207" s="265">
        <f>+GAMS!Q118</f>
        <v>0.3927370033</v>
      </c>
      <c r="R207" s="265">
        <f>+GAMS!R118</f>
        <v>0.38754821490000002</v>
      </c>
      <c r="S207" s="265">
        <f>+GAMS!S118</f>
        <v>0.38579267249999999</v>
      </c>
      <c r="T207" s="265">
        <f>+GAMS!T118</f>
        <v>0.38207282650000002</v>
      </c>
      <c r="U207" s="265">
        <f>+GAMS!U118</f>
        <v>0.3787611152</v>
      </c>
      <c r="V207" s="265">
        <f>+GAMS!V118</f>
        <v>0.37547293929999997</v>
      </c>
      <c r="W207" s="265">
        <f>+GAMS!W118</f>
        <v>0.37230080180000003</v>
      </c>
      <c r="X207" s="265">
        <f>+GAMS!X118</f>
        <v>0.36923370770000002</v>
      </c>
      <c r="Y207" s="265">
        <f>+GAMS!Y118</f>
        <v>0.35993761810000002</v>
      </c>
      <c r="Z207" s="265">
        <f>+GAMS!Z118</f>
        <v>0.34694024330000001</v>
      </c>
      <c r="AA207" s="265">
        <f>+GAMS!AA118</f>
        <v>0.33385337110000002</v>
      </c>
      <c r="AB207" s="265">
        <f>+GAMS!AB118</f>
        <v>0.32300441460000001</v>
      </c>
      <c r="AC207" s="265">
        <f>+GAMS!AC118</f>
        <v>0.31227144439999999</v>
      </c>
      <c r="AD207" s="265">
        <f>+GAMS!AD118</f>
        <v>0.30134773409999999</v>
      </c>
      <c r="AE207" s="265">
        <f>+GAMS!AE118</f>
        <v>0.29007290390000001</v>
      </c>
      <c r="AF207" s="265">
        <f>+GAMS!AF118</f>
        <v>0.27832066779999998</v>
      </c>
      <c r="AG207" s="265">
        <f>+GAMS!AG118</f>
        <v>0.26597178760000001</v>
      </c>
      <c r="AH207" s="265">
        <f>+GAMS!AH118</f>
        <v>0.2528982373</v>
      </c>
      <c r="AI207" s="265">
        <f>+GAMS!AI118</f>
        <v>0.23895358629999999</v>
      </c>
      <c r="AJ207" s="265">
        <f>+GAMS!AJ118</f>
        <v>0.2239645274</v>
      </c>
      <c r="AK207" s="265">
        <f>+GAMS!AK118</f>
        <v>0.2077210323</v>
      </c>
      <c r="AL207" s="265">
        <f>+GAMS!AL118</f>
        <v>0.18996342059999999</v>
      </c>
      <c r="AM207" s="265">
        <f>+GAMS!AM118</f>
        <v>0.195350577</v>
      </c>
      <c r="AN207" s="265">
        <f>+GAMS!AN118</f>
        <v>0.19078620960000001</v>
      </c>
      <c r="AO207" s="265">
        <f>+GAMS!AO118</f>
        <v>0.18415244959999999</v>
      </c>
      <c r="AP207" s="265">
        <f>+GAMS!AP118</f>
        <v>0.17595720540000001</v>
      </c>
      <c r="AQ207" s="265">
        <f>+GAMS!AQ118</f>
        <v>0.166228927</v>
      </c>
      <c r="AR207" s="265">
        <f>+GAMS!AR118</f>
        <v>0.15486570490000001</v>
      </c>
      <c r="AS207" s="265">
        <f>+GAMS!AS118</f>
        <v>0.1416960381</v>
      </c>
      <c r="AT207" s="265">
        <f>+GAMS!AT118</f>
        <v>0.12647618250000001</v>
      </c>
      <c r="AU207" s="265">
        <f>+GAMS!AU118</f>
        <v>0.1088680335</v>
      </c>
      <c r="AV207" s="265">
        <f>+GAMS!AV118</f>
        <v>8.8401690800000002E-2</v>
      </c>
      <c r="AW207" s="265">
        <f>+GAMS!AW118</f>
        <v>6.4415632E-2</v>
      </c>
      <c r="AX207" s="265">
        <f>+GAMS!AX118</f>
        <v>3.5958784399999999E-2</v>
      </c>
      <c r="AY207" s="265">
        <f>+GAMS!AY118</f>
        <v>1.623703E-3</v>
      </c>
      <c r="AZ207" s="265">
        <f>+GAMS!AZ118</f>
        <v>-4.0752365499999998E-2</v>
      </c>
      <c r="BA207" s="265">
        <f>+GAMS!BA118</f>
        <v>-7.4342587299999999E-2</v>
      </c>
      <c r="BB207" s="265">
        <f>+GAMS!BB118</f>
        <v>-5.6893139199999998E-2</v>
      </c>
      <c r="BC207" s="265">
        <f>+GAMS!BC118</f>
        <v>-5.3200474400000003E-2</v>
      </c>
      <c r="BD207" s="265">
        <f>+GAMS!BD118</f>
        <v>-4.9407722699999997E-2</v>
      </c>
      <c r="BE207" s="265">
        <f>+GAMS!BE118</f>
        <v>-2.4288062E-3</v>
      </c>
      <c r="BF207" s="265">
        <f>+GAMS!BF118</f>
        <v>-5.13349398E-2</v>
      </c>
      <c r="BG207" s="265">
        <f>+GAMS!BG118</f>
        <v>-2.4013480100000002E-2</v>
      </c>
      <c r="BH207" s="265">
        <f>+GAMS!BH118</f>
        <v>-4.4685534999999998E-3</v>
      </c>
      <c r="BI207" s="265">
        <f>+GAMS!BI118</f>
        <v>1.0850762700000001E-2</v>
      </c>
      <c r="BJ207" s="265">
        <f>+GAMS!BJ118</f>
        <v>2.35490462E-2</v>
      </c>
      <c r="BK207" s="265">
        <f>+GAMS!BK118</f>
        <v>3.45408096E-2</v>
      </c>
      <c r="BL207" s="265">
        <f>+GAMS!BL118</f>
        <v>4.43686384E-2</v>
      </c>
      <c r="BM207" s="265">
        <f>+GAMS!BM118</f>
        <v>5.3356853599999997E-2</v>
      </c>
      <c r="BN207" s="265">
        <f>+GAMS!BN118</f>
        <v>6.1701702300000001E-2</v>
      </c>
      <c r="BO207" s="265">
        <f>+GAMS!BO118</f>
        <v>6.9524289399999994E-2</v>
      </c>
      <c r="BP207" s="265">
        <f>+GAMS!BP118</f>
        <v>7.6901592399999996E-2</v>
      </c>
      <c r="BQ207" s="265">
        <f>+GAMS!BQ118</f>
        <v>8.3884611400000003E-2</v>
      </c>
      <c r="BR207" s="265">
        <f>+GAMS!BR118</f>
        <v>9.0508981000000002E-2</v>
      </c>
      <c r="BS207" s="265">
        <f>+GAMS!BS118</f>
        <v>9.6801168000000007E-2</v>
      </c>
      <c r="BT207" s="265">
        <f>+GAMS!BT118</f>
        <v>0.1027820899</v>
      </c>
      <c r="BU207" s="265">
        <f>+GAMS!BU118</f>
        <v>0.1084692266</v>
      </c>
      <c r="BV207" s="265">
        <f>+GAMS!BV118</f>
        <v>0.1138778538</v>
      </c>
      <c r="BW207" s="265">
        <f>+GAMS!BW118</f>
        <v>0.1190217653</v>
      </c>
      <c r="BX207" s="265">
        <f>+GAMS!BX118</f>
        <v>0.1239136976</v>
      </c>
      <c r="BY207" s="265">
        <f>+GAMS!BY118</f>
        <v>0.1285655822</v>
      </c>
      <c r="BZ207" s="265">
        <f>+GAMS!BZ118</f>
        <v>0.13298869720000001</v>
      </c>
      <c r="CA207" s="265">
        <f>+GAMS!CA118</f>
        <v>0.13719376110000001</v>
      </c>
      <c r="CB207" s="265">
        <f>+GAMS!CB118</f>
        <v>0.1411909928</v>
      </c>
      <c r="CC207" s="265">
        <f>+GAMS!CC118</f>
        <v>0.14499015239999999</v>
      </c>
      <c r="CD207" s="265">
        <f>+GAMS!CD118</f>
        <v>0.1486005695</v>
      </c>
    </row>
    <row r="208" spans="1:82" s="265" customFormat="1" ht="21.6" customHeight="1" x14ac:dyDescent="0.25">
      <c r="A208" s="311" t="str">
        <f>+GAMS!A119</f>
        <v xml:space="preserve">Atmospheric fraction CO2 since 2020 </v>
      </c>
      <c r="B208" s="265">
        <f>+GAMS!B119</f>
        <v>0</v>
      </c>
      <c r="C208" s="265">
        <f>+GAMS!C119</f>
        <v>0.4976967142</v>
      </c>
      <c r="D208" s="265">
        <f>+GAMS!D119</f>
        <v>0.45403549189999998</v>
      </c>
      <c r="E208" s="265">
        <f>+GAMS!E119</f>
        <v>0.43238731699999999</v>
      </c>
      <c r="F208" s="265">
        <f>+GAMS!F119</f>
        <v>0.4290625401</v>
      </c>
      <c r="G208" s="265">
        <f>+GAMS!G119</f>
        <v>0.42394048070000001</v>
      </c>
      <c r="H208" s="265">
        <f>+GAMS!H119</f>
        <v>0.4154796006</v>
      </c>
      <c r="I208" s="265">
        <f>+GAMS!I119</f>
        <v>0.40669168410000001</v>
      </c>
      <c r="J208" s="265">
        <f>+GAMS!J119</f>
        <v>0.39463099839999999</v>
      </c>
      <c r="K208" s="265">
        <f>+GAMS!K119</f>
        <v>0.378286646</v>
      </c>
      <c r="L208" s="265">
        <f>+GAMS!L119</f>
        <v>0.35704213400000001</v>
      </c>
      <c r="M208" s="265">
        <f>+GAMS!M119</f>
        <v>0.33425814259999997</v>
      </c>
      <c r="N208" s="265">
        <f>+GAMS!N119</f>
        <v>0.32119967760000001</v>
      </c>
      <c r="O208" s="265">
        <f>+GAMS!O119</f>
        <v>0.30821856120000002</v>
      </c>
      <c r="P208" s="265">
        <f>+GAMS!P119</f>
        <v>0.29570304780000001</v>
      </c>
      <c r="Q208" s="265">
        <f>+GAMS!Q119</f>
        <v>0.28366926279999999</v>
      </c>
      <c r="R208" s="265">
        <f>+GAMS!R119</f>
        <v>0.27195981029999999</v>
      </c>
      <c r="S208" s="265">
        <f>+GAMS!S119</f>
        <v>0.26819978179999998</v>
      </c>
      <c r="T208" s="265">
        <f>+GAMS!T119</f>
        <v>0.26060857120000003</v>
      </c>
      <c r="U208" s="265">
        <f>+GAMS!U119</f>
        <v>0.2537512469</v>
      </c>
      <c r="V208" s="265">
        <f>+GAMS!V119</f>
        <v>0.24689973239999999</v>
      </c>
      <c r="W208" s="265">
        <f>+GAMS!W119</f>
        <v>0.24022308210000001</v>
      </c>
      <c r="X208" s="265">
        <f>+GAMS!X119</f>
        <v>0.2336991447</v>
      </c>
      <c r="Y208" s="265">
        <f>+GAMS!Y119</f>
        <v>0.2126060219</v>
      </c>
      <c r="Z208" s="265">
        <f>+GAMS!Z119</f>
        <v>0.18009699000000001</v>
      </c>
      <c r="AA208" s="265">
        <f>+GAMS!AA119</f>
        <v>0.1428838395</v>
      </c>
      <c r="AB208" s="265">
        <f>+GAMS!AB119</f>
        <v>0.1064294202</v>
      </c>
      <c r="AC208" s="265">
        <f>+GAMS!AC119</f>
        <v>6.67465946E-2</v>
      </c>
      <c r="AD208" s="265">
        <f>+GAMS!AD119</f>
        <v>2.2057921300000002E-2</v>
      </c>
      <c r="AE208" s="265">
        <f>+GAMS!AE119</f>
        <v>-2.9548433999999998E-2</v>
      </c>
      <c r="AF208" s="265">
        <f>+GAMS!AF119</f>
        <v>-9.0618198999999997E-2</v>
      </c>
      <c r="AG208" s="265">
        <f>+GAMS!AG119</f>
        <v>-0.16486281080000001</v>
      </c>
      <c r="AH208" s="265">
        <f>+GAMS!AH119</f>
        <v>-0.25805637349999999</v>
      </c>
      <c r="AI208" s="265">
        <f>+GAMS!AI119</f>
        <v>-0.37978709760000001</v>
      </c>
      <c r="AJ208" s="265">
        <f>+GAMS!AJ119</f>
        <v>-0.54729776640000005</v>
      </c>
      <c r="AK208" s="265">
        <f>+GAMS!AK119</f>
        <v>-0.79510327020000005</v>
      </c>
      <c r="AL208" s="265">
        <f>+GAMS!AL119</f>
        <v>-1.203953225</v>
      </c>
      <c r="AM208" s="265">
        <f>+GAMS!AM119</f>
        <v>-1.8107712862000001</v>
      </c>
      <c r="AN208" s="265">
        <f>+GAMS!AN119</f>
        <v>-2.5138834534000001</v>
      </c>
      <c r="AO208" s="265">
        <f>+GAMS!AO119</f>
        <v>-4.0347607995999999</v>
      </c>
      <c r="AP208" s="265">
        <f>+GAMS!AP119</f>
        <v>-9.4895799103999998</v>
      </c>
      <c r="AQ208" s="265">
        <f>+GAMS!AQ119</f>
        <v>34.635170351799999</v>
      </c>
      <c r="AR208" s="265">
        <f>+GAMS!AR119</f>
        <v>6.4566578054999999</v>
      </c>
      <c r="AS208" s="265">
        <f>+GAMS!AS119</f>
        <v>3.6634141331999999</v>
      </c>
      <c r="AT208" s="265">
        <f>+GAMS!AT119</f>
        <v>2.6063384924999999</v>
      </c>
      <c r="AU208" s="265">
        <f>+GAMS!AU119</f>
        <v>2.0506044166000001</v>
      </c>
      <c r="AV208" s="265">
        <f>+GAMS!AV119</f>
        <v>1.7076065648000001</v>
      </c>
      <c r="AW208" s="265">
        <f>+GAMS!AW119</f>
        <v>1.4743712187</v>
      </c>
      <c r="AX208" s="265">
        <f>+GAMS!AX119</f>
        <v>1.3050038872</v>
      </c>
      <c r="AY208" s="265">
        <f>+GAMS!AY119</f>
        <v>1.1759674094000001</v>
      </c>
      <c r="AZ208" s="265">
        <f>+GAMS!AZ119</f>
        <v>1.0739551234</v>
      </c>
      <c r="BA208" s="265">
        <f>+GAMS!BA119</f>
        <v>0.97222590470000003</v>
      </c>
      <c r="BB208" s="265">
        <f>+GAMS!BB119</f>
        <v>0.86492970810000003</v>
      </c>
      <c r="BC208" s="265">
        <f>+GAMS!BC119</f>
        <v>0.83651830120000004</v>
      </c>
      <c r="BD208" s="265">
        <f>+GAMS!BD119</f>
        <v>0.80607097650000004</v>
      </c>
      <c r="BE208" s="265">
        <f>+GAMS!BE119</f>
        <v>0.75606887599999995</v>
      </c>
      <c r="BF208" s="265">
        <f>+GAMS!BF119</f>
        <v>0.79794440899999997</v>
      </c>
      <c r="BG208" s="265">
        <f>+GAMS!BG119</f>
        <v>0.73780042339999996</v>
      </c>
      <c r="BH208" s="265">
        <f>+GAMS!BH119</f>
        <v>0.72727905199999998</v>
      </c>
      <c r="BI208" s="265">
        <f>+GAMS!BI119</f>
        <v>0.71903239969999999</v>
      </c>
      <c r="BJ208" s="265">
        <f>+GAMS!BJ119</f>
        <v>0.7121966944</v>
      </c>
      <c r="BK208" s="265">
        <f>+GAMS!BK119</f>
        <v>0.70627963839999996</v>
      </c>
      <c r="BL208" s="265">
        <f>+GAMS!BL119</f>
        <v>0.70098914850000005</v>
      </c>
      <c r="BM208" s="265">
        <f>+GAMS!BM119</f>
        <v>0.69615063710000002</v>
      </c>
      <c r="BN208" s="265">
        <f>+GAMS!BN119</f>
        <v>0.69165846099999995</v>
      </c>
      <c r="BO208" s="265">
        <f>+GAMS!BO119</f>
        <v>0.68744742729999997</v>
      </c>
      <c r="BP208" s="265">
        <f>+GAMS!BP119</f>
        <v>0.68347609779999996</v>
      </c>
      <c r="BQ208" s="265">
        <f>+GAMS!BQ119</f>
        <v>0.67971701809999996</v>
      </c>
      <c r="BR208" s="265">
        <f>+GAMS!BR119</f>
        <v>0.67615100559999997</v>
      </c>
      <c r="BS208" s="265">
        <f>+GAMS!BS119</f>
        <v>0.67276381269999996</v>
      </c>
      <c r="BT208" s="265">
        <f>+GAMS!BT119</f>
        <v>0.66954417919999998</v>
      </c>
      <c r="BU208" s="265">
        <f>+GAMS!BU119</f>
        <v>0.66648269540000005</v>
      </c>
      <c r="BV208" s="265">
        <f>+GAMS!BV119</f>
        <v>0.663571138</v>
      </c>
      <c r="BW208" s="265">
        <f>+GAMS!BW119</f>
        <v>0.66080208159999998</v>
      </c>
      <c r="BX208" s="265">
        <f>+GAMS!BX119</f>
        <v>0.65816867000000001</v>
      </c>
      <c r="BY208" s="265">
        <f>+GAMS!BY119</f>
        <v>0.65566448020000001</v>
      </c>
      <c r="BZ208" s="265">
        <f>+GAMS!BZ119</f>
        <v>0.65328344110000003</v>
      </c>
      <c r="CA208" s="265">
        <f>+GAMS!CA119</f>
        <v>0.65101978260000004</v>
      </c>
      <c r="CB208" s="265">
        <f>+GAMS!CB119</f>
        <v>0.64886800369999997</v>
      </c>
      <c r="CC208" s="265">
        <f>+GAMS!CC119</f>
        <v>0.6468228506</v>
      </c>
      <c r="CD208" s="265">
        <f>+GAMS!CD119</f>
        <v>0.64487930069999999</v>
      </c>
    </row>
    <row r="209" spans="1:82" s="265" customFormat="1" ht="21.6" customHeight="1" x14ac:dyDescent="0.25">
      <c r="A209" s="311" t="str">
        <f>+GAMS!A120</f>
        <v>Permanent C box</v>
      </c>
      <c r="B209" s="265">
        <f>+GAMS!B120</f>
        <v>150.09299999999999</v>
      </c>
      <c r="C209" s="265">
        <f>+GAMS!C120</f>
        <v>162.78946932989999</v>
      </c>
      <c r="D209" s="265">
        <f>+GAMS!D120</f>
        <v>174.0708310869</v>
      </c>
      <c r="E209" s="265">
        <f>+GAMS!E120</f>
        <v>184.0537936934</v>
      </c>
      <c r="F209" s="265">
        <f>+GAMS!F120</f>
        <v>193.5801965709</v>
      </c>
      <c r="G209" s="265">
        <f>+GAMS!G120</f>
        <v>202.4982028554</v>
      </c>
      <c r="H209" s="265">
        <f>+GAMS!H120</f>
        <v>210.5508950748</v>
      </c>
      <c r="I209" s="265">
        <f>+GAMS!I120</f>
        <v>217.75410863139999</v>
      </c>
      <c r="J209" s="265">
        <f>+GAMS!J120</f>
        <v>223.843875978</v>
      </c>
      <c r="K209" s="265">
        <f>+GAMS!K120</f>
        <v>228.51210903960001</v>
      </c>
      <c r="L209" s="265">
        <f>+GAMS!L120</f>
        <v>231.4776089872</v>
      </c>
      <c r="M209" s="265">
        <f>+GAMS!M120</f>
        <v>232.95715216959999</v>
      </c>
      <c r="N209" s="265">
        <f>+GAMS!N120</f>
        <v>234.38647349749999</v>
      </c>
      <c r="O209" s="265">
        <f>+GAMS!O120</f>
        <v>235.5245997067</v>
      </c>
      <c r="P209" s="265">
        <f>+GAMS!P120</f>
        <v>236.37214684599999</v>
      </c>
      <c r="Q209" s="265">
        <f>+GAMS!Q120</f>
        <v>236.962945125</v>
      </c>
      <c r="R209" s="265">
        <f>+GAMS!R120</f>
        <v>237.3184409184</v>
      </c>
      <c r="S209" s="265">
        <f>+GAMS!S120</f>
        <v>238.34580116719999</v>
      </c>
      <c r="T209" s="265">
        <f>+GAMS!T120</f>
        <v>239.12601864999999</v>
      </c>
      <c r="U209" s="265">
        <f>+GAMS!U120</f>
        <v>239.8238214237</v>
      </c>
      <c r="V209" s="265">
        <f>+GAMS!V120</f>
        <v>240.40896580469999</v>
      </c>
      <c r="W209" s="265">
        <f>+GAMS!W120</f>
        <v>240.89359563880001</v>
      </c>
      <c r="X209" s="265">
        <f>+GAMS!X120</f>
        <v>241.28470647029999</v>
      </c>
      <c r="Y209" s="265">
        <f>+GAMS!Y120</f>
        <v>239.84917498339999</v>
      </c>
      <c r="Z209" s="265">
        <f>+GAMS!Z120</f>
        <v>236.32896418550001</v>
      </c>
      <c r="AA209" s="265">
        <f>+GAMS!AA120</f>
        <v>231.5187177942</v>
      </c>
      <c r="AB209" s="265">
        <f>+GAMS!AB120</f>
        <v>226.42922709339999</v>
      </c>
      <c r="AC209" s="265">
        <f>+GAMS!AC120</f>
        <v>221.0403935576</v>
      </c>
      <c r="AD209" s="265">
        <f>+GAMS!AD120</f>
        <v>215.3321402704</v>
      </c>
      <c r="AE209" s="265">
        <f>+GAMS!AE120</f>
        <v>209.2891147281</v>
      </c>
      <c r="AF209" s="265">
        <f>+GAMS!AF120</f>
        <v>202.89566994590001</v>
      </c>
      <c r="AG209" s="265">
        <f>+GAMS!AG120</f>
        <v>196.13578703889999</v>
      </c>
      <c r="AH209" s="265">
        <f>+GAMS!AH120</f>
        <v>188.99304598539999</v>
      </c>
      <c r="AI209" s="265">
        <f>+GAMS!AI120</f>
        <v>181.45063887500001</v>
      </c>
      <c r="AJ209" s="265">
        <f>+GAMS!AJ120</f>
        <v>173.4914376957</v>
      </c>
      <c r="AK209" s="265">
        <f>+GAMS!AK120</f>
        <v>165.09815424530001</v>
      </c>
      <c r="AL209" s="265">
        <f>+GAMS!AL120</f>
        <v>156.25367434360001</v>
      </c>
      <c r="AM209" s="265">
        <f>+GAMS!AM120</f>
        <v>151.59713839220001</v>
      </c>
      <c r="AN209" s="265">
        <f>+GAMS!AN120</f>
        <v>146.69105273529999</v>
      </c>
      <c r="AO209" s="265">
        <f>+GAMS!AO120</f>
        <v>141.52995366030001</v>
      </c>
      <c r="AP209" s="265">
        <f>+GAMS!AP120</f>
        <v>136.10719350950001</v>
      </c>
      <c r="AQ209" s="265">
        <f>+GAMS!AQ120</f>
        <v>130.41522300849999</v>
      </c>
      <c r="AR209" s="265">
        <f>+GAMS!AR120</f>
        <v>124.4457996731</v>
      </c>
      <c r="AS209" s="265">
        <f>+GAMS!AS120</f>
        <v>118.1901393899</v>
      </c>
      <c r="AT209" s="265">
        <f>+GAMS!AT120</f>
        <v>111.6390270978</v>
      </c>
      <c r="AU209" s="265">
        <f>+GAMS!AU120</f>
        <v>104.78289845250001</v>
      </c>
      <c r="AV209" s="265">
        <f>+GAMS!AV120</f>
        <v>97.611900988399995</v>
      </c>
      <c r="AW209" s="265">
        <f>+GAMS!AW120</f>
        <v>90.115940855299996</v>
      </c>
      <c r="AX209" s="265">
        <f>+GAMS!AX120</f>
        <v>82.284719467599999</v>
      </c>
      <c r="AY209" s="265">
        <f>+GAMS!AY120</f>
        <v>74.107763183100005</v>
      </c>
      <c r="AZ209" s="265">
        <f>+GAMS!AZ120</f>
        <v>65.574448245100001</v>
      </c>
      <c r="BA209" s="265">
        <f>+GAMS!BA120</f>
        <v>58.470395472600003</v>
      </c>
      <c r="BB209" s="265">
        <f>+GAMS!BB120</f>
        <v>56.195673101399997</v>
      </c>
      <c r="BC209" s="265">
        <f>+GAMS!BC120</f>
        <v>53.558202182300001</v>
      </c>
      <c r="BD209" s="265">
        <f>+GAMS!BD120</f>
        <v>51.372526783600001</v>
      </c>
      <c r="BE209" s="265">
        <f>+GAMS!BE120</f>
        <v>52.632597181599998</v>
      </c>
      <c r="BF209" s="265">
        <f>+GAMS!BF120</f>
        <v>47.845419393999997</v>
      </c>
      <c r="BG209" s="265">
        <f>+GAMS!BG120</f>
        <v>47.844478582800001</v>
      </c>
      <c r="BH209" s="265">
        <f>+GAMS!BH120</f>
        <v>47.843534114599997</v>
      </c>
      <c r="BI209" s="265">
        <f>+GAMS!BI120</f>
        <v>47.8425871245</v>
      </c>
      <c r="BJ209" s="265">
        <f>+GAMS!BJ120</f>
        <v>47.841637801899999</v>
      </c>
      <c r="BK209" s="265">
        <f>+GAMS!BK120</f>
        <v>47.840686137200002</v>
      </c>
      <c r="BL209" s="265">
        <f>+GAMS!BL120</f>
        <v>47.839732104100001</v>
      </c>
      <c r="BM209" s="265">
        <f>+GAMS!BM120</f>
        <v>47.838775697300001</v>
      </c>
      <c r="BN209" s="265">
        <f>+GAMS!BN120</f>
        <v>47.837816932800003</v>
      </c>
      <c r="BO209" s="265">
        <f>+GAMS!BO120</f>
        <v>47.836855842600002</v>
      </c>
      <c r="BP209" s="265">
        <f>+GAMS!BP120</f>
        <v>47.835892469500003</v>
      </c>
      <c r="BQ209" s="265">
        <f>+GAMS!BQ120</f>
        <v>47.8349268634</v>
      </c>
      <c r="BR209" s="265">
        <f>+GAMS!BR120</f>
        <v>47.833959078600003</v>
      </c>
      <c r="BS209" s="265">
        <f>+GAMS!BS120</f>
        <v>47.8329891721</v>
      </c>
      <c r="BT209" s="265">
        <f>+GAMS!BT120</f>
        <v>47.832017202599999</v>
      </c>
      <c r="BU209" s="265">
        <f>+GAMS!BU120</f>
        <v>47.831043229400002</v>
      </c>
      <c r="BV209" s="265">
        <f>+GAMS!BV120</f>
        <v>47.830067312399997</v>
      </c>
      <c r="BW209" s="265">
        <f>+GAMS!BW120</f>
        <v>47.829089510899998</v>
      </c>
      <c r="BX209" s="265">
        <f>+GAMS!BX120</f>
        <v>47.828109883899998</v>
      </c>
      <c r="BY209" s="265">
        <f>+GAMS!BY120</f>
        <v>47.8271284896</v>
      </c>
      <c r="BZ209" s="265">
        <f>+GAMS!BZ120</f>
        <v>47.826145385099998</v>
      </c>
      <c r="CA209" s="265">
        <f>+GAMS!CA120</f>
        <v>47.825160626600002</v>
      </c>
      <c r="CB209" s="265">
        <f>+GAMS!CB120</f>
        <v>47.824174268999997</v>
      </c>
      <c r="CC209" s="265">
        <f>+GAMS!CC120</f>
        <v>47.823186365700003</v>
      </c>
      <c r="CD209" s="265">
        <f>+GAMS!CD120</f>
        <v>47.822196968999997</v>
      </c>
    </row>
    <row r="210" spans="1:82" s="265" customFormat="1" ht="21.6" customHeight="1" x14ac:dyDescent="0.25">
      <c r="A210" s="311" t="str">
        <f>+GAMS!A121</f>
        <v>Slow C box</v>
      </c>
      <c r="B210" s="265">
        <f>+GAMS!B121</f>
        <v>102.69799999999999</v>
      </c>
      <c r="C210" s="265">
        <f>+GAMS!C121</f>
        <v>113.11463296140001</v>
      </c>
      <c r="D210" s="265">
        <f>+GAMS!D121</f>
        <v>122.1543131901</v>
      </c>
      <c r="E210" s="265">
        <f>+GAMS!E121</f>
        <v>129.9291363282</v>
      </c>
      <c r="F210" s="265">
        <f>+GAMS!F121</f>
        <v>137.2890004706</v>
      </c>
      <c r="G210" s="265">
        <f>+GAMS!G121</f>
        <v>144.0787791015</v>
      </c>
      <c r="H210" s="265">
        <f>+GAMS!H121</f>
        <v>150.0378343957</v>
      </c>
      <c r="I210" s="265">
        <f>+GAMS!I121</f>
        <v>155.18152671519999</v>
      </c>
      <c r="J210" s="265">
        <f>+GAMS!J121</f>
        <v>159.24063917539999</v>
      </c>
      <c r="K210" s="265">
        <f>+GAMS!K121</f>
        <v>161.9007027742</v>
      </c>
      <c r="L210" s="265">
        <f>+GAMS!L121</f>
        <v>162.8739740938</v>
      </c>
      <c r="M210" s="265">
        <f>+GAMS!M121</f>
        <v>162.37843317950001</v>
      </c>
      <c r="N210" s="265">
        <f>+GAMS!N121</f>
        <v>161.87139633979999</v>
      </c>
      <c r="O210" s="265">
        <f>+GAMS!O121</f>
        <v>161.1051604685</v>
      </c>
      <c r="P210" s="265">
        <f>+GAMS!P121</f>
        <v>160.07944523</v>
      </c>
      <c r="Q210" s="265">
        <f>+GAMS!Q121</f>
        <v>158.82791750449999</v>
      </c>
      <c r="R210" s="265">
        <f>+GAMS!R121</f>
        <v>157.37167793489999</v>
      </c>
      <c r="S210" s="265">
        <f>+GAMS!S121</f>
        <v>156.62935437339999</v>
      </c>
      <c r="T210" s="265">
        <f>+GAMS!T121</f>
        <v>155.66248611180001</v>
      </c>
      <c r="U210" s="265">
        <f>+GAMS!U121</f>
        <v>154.6387786949</v>
      </c>
      <c r="V210" s="265">
        <f>+GAMS!V121</f>
        <v>153.52679765209999</v>
      </c>
      <c r="W210" s="265">
        <f>+GAMS!W121</f>
        <v>152.3383957403</v>
      </c>
      <c r="X210" s="265">
        <f>+GAMS!X121</f>
        <v>151.0801735167</v>
      </c>
      <c r="Y210" s="265">
        <f>+GAMS!Y121</f>
        <v>147.9857907443</v>
      </c>
      <c r="Z210" s="265">
        <f>+GAMS!Z121</f>
        <v>142.79527847610001</v>
      </c>
      <c r="AA210" s="265">
        <f>+GAMS!AA121</f>
        <v>136.32199668019999</v>
      </c>
      <c r="AB210" s="265">
        <f>+GAMS!AB121</f>
        <v>129.59890235809999</v>
      </c>
      <c r="AC210" s="265">
        <f>+GAMS!AC121</f>
        <v>122.6065159581</v>
      </c>
      <c r="AD210" s="265">
        <f>+GAMS!AD121</f>
        <v>115.3267876644</v>
      </c>
      <c r="AE210" s="265">
        <f>+GAMS!AE121</f>
        <v>107.7473381531</v>
      </c>
      <c r="AF210" s="265">
        <f>+GAMS!AF121</f>
        <v>99.8562967684</v>
      </c>
      <c r="AG210" s="265">
        <f>+GAMS!AG121</f>
        <v>91.642365311999995</v>
      </c>
      <c r="AH210" s="265">
        <f>+GAMS!AH121</f>
        <v>83.095006921199996</v>
      </c>
      <c r="AI210" s="265">
        <f>+GAMS!AI121</f>
        <v>74.204745957900002</v>
      </c>
      <c r="AJ210" s="265">
        <f>+GAMS!AJ121</f>
        <v>64.963607076800002</v>
      </c>
      <c r="AK210" s="265">
        <f>+GAMS!AK121</f>
        <v>55.365760083700003</v>
      </c>
      <c r="AL210" s="265">
        <f>+GAMS!AL121</f>
        <v>45.408494380299999</v>
      </c>
      <c r="AM210" s="265">
        <f>+GAMS!AM121</f>
        <v>39.839171148699997</v>
      </c>
      <c r="AN210" s="265">
        <f>+GAMS!AN121</f>
        <v>34.089765519499998</v>
      </c>
      <c r="AO210" s="265">
        <f>+GAMS!AO121</f>
        <v>28.164482088</v>
      </c>
      <c r="AP210" s="265">
        <f>+GAMS!AP121</f>
        <v>22.066527489199999</v>
      </c>
      <c r="AQ210" s="265">
        <f>+GAMS!AQ121</f>
        <v>15.7995811739</v>
      </c>
      <c r="AR210" s="265">
        <f>+GAMS!AR121</f>
        <v>9.3684959147000004</v>
      </c>
      <c r="AS210" s="265">
        <f>+GAMS!AS121</f>
        <v>2.7798846751999999</v>
      </c>
      <c r="AT210" s="265">
        <f>+GAMS!AT121</f>
        <v>-3.9572666124999998</v>
      </c>
      <c r="AU210" s="265">
        <f>+GAMS!AU121</f>
        <v>-10.830913393199999</v>
      </c>
      <c r="AV210" s="265">
        <f>+GAMS!AV121</f>
        <v>-17.8251636844</v>
      </c>
      <c r="AW210" s="265">
        <f>+GAMS!AW121</f>
        <v>-24.919360504899998</v>
      </c>
      <c r="AX210" s="265">
        <f>+GAMS!AX121</f>
        <v>-32.0870139528</v>
      </c>
      <c r="AY210" s="265">
        <f>+GAMS!AY121</f>
        <v>-39.294566883400002</v>
      </c>
      <c r="AZ210" s="265">
        <f>+GAMS!AZ121</f>
        <v>-46.499985077399998</v>
      </c>
      <c r="BA210" s="265">
        <f>+GAMS!BA121</f>
        <v>-51.828722683700001</v>
      </c>
      <c r="BB210" s="265">
        <f>+GAMS!BB121</f>
        <v>-51.885321811099999</v>
      </c>
      <c r="BC210" s="265">
        <f>+GAMS!BC121</f>
        <v>-52.246968142500002</v>
      </c>
      <c r="BD210" s="265">
        <f>+GAMS!BD121</f>
        <v>-52.0686244571</v>
      </c>
      <c r="BE210" s="265">
        <f>+GAMS!BE121</f>
        <v>-48.354033935700002</v>
      </c>
      <c r="BF210" s="265">
        <f>+GAMS!BF121</f>
        <v>-50.9537565523</v>
      </c>
      <c r="BG210" s="265">
        <f>+GAMS!BG121</f>
        <v>-48.475625508599997</v>
      </c>
      <c r="BH210" s="265">
        <f>+GAMS!BH121</f>
        <v>-46.109035968800001</v>
      </c>
      <c r="BI210" s="265">
        <f>+GAMS!BI121</f>
        <v>-43.8520790842</v>
      </c>
      <c r="BJ210" s="265">
        <f>+GAMS!BJ121</f>
        <v>-41.700399705599999</v>
      </c>
      <c r="BK210" s="265">
        <f>+GAMS!BK121</f>
        <v>-39.649334535800001</v>
      </c>
      <c r="BL210" s="265">
        <f>+GAMS!BL121</f>
        <v>-37.694383090700001</v>
      </c>
      <c r="BM210" s="265">
        <f>+GAMS!BM121</f>
        <v>-35.831278113899998</v>
      </c>
      <c r="BN210" s="265">
        <f>+GAMS!BN121</f>
        <v>-34.0559695277</v>
      </c>
      <c r="BO210" s="265">
        <f>+GAMS!BO121</f>
        <v>-32.364598264599998</v>
      </c>
      <c r="BP210" s="265">
        <f>+GAMS!BP121</f>
        <v>-30.753475157699999</v>
      </c>
      <c r="BQ210" s="265">
        <f>+GAMS!BQ121</f>
        <v>-29.219065755700001</v>
      </c>
      <c r="BR210" s="265">
        <f>+GAMS!BR121</f>
        <v>-27.757979414800001</v>
      </c>
      <c r="BS210" s="265">
        <f>+GAMS!BS121</f>
        <v>-26.366961149800002</v>
      </c>
      <c r="BT210" s="265">
        <f>+GAMS!BT121</f>
        <v>-25.042885207000001</v>
      </c>
      <c r="BU210" s="265">
        <f>+GAMS!BU121</f>
        <v>-23.7827497195</v>
      </c>
      <c r="BV210" s="265">
        <f>+GAMS!BV121</f>
        <v>-22.583672050800001</v>
      </c>
      <c r="BW210" s="265">
        <f>+GAMS!BW121</f>
        <v>-21.442884593999999</v>
      </c>
      <c r="BX210" s="265">
        <f>+GAMS!BX121</f>
        <v>-20.3577308781</v>
      </c>
      <c r="BY210" s="265">
        <f>+GAMS!BY121</f>
        <v>-19.325661892199999</v>
      </c>
      <c r="BZ210" s="265">
        <f>+GAMS!BZ121</f>
        <v>-18.344232568900001</v>
      </c>
      <c r="CA210" s="265">
        <f>+GAMS!CA121</f>
        <v>-17.411098388900001</v>
      </c>
      <c r="CB210" s="265">
        <f>+GAMS!CB121</f>
        <v>-16.524012082999999</v>
      </c>
      <c r="CC210" s="265">
        <f>+GAMS!CC121</f>
        <v>-15.680820413599999</v>
      </c>
      <c r="CD210" s="265">
        <f>+GAMS!CD121</f>
        <v>-14.8794610279</v>
      </c>
    </row>
    <row r="211" spans="1:82" s="265" customFormat="1" ht="21.6" customHeight="1" x14ac:dyDescent="0.25">
      <c r="A211" s="311" t="str">
        <f>+GAMS!A122</f>
        <v>Medium C box</v>
      </c>
      <c r="B211" s="265">
        <f>+GAMS!B122</f>
        <v>39.533999999999999</v>
      </c>
      <c r="C211" s="265">
        <f>+GAMS!C122</f>
        <v>44.738638317099998</v>
      </c>
      <c r="D211" s="265">
        <f>+GAMS!D122</f>
        <v>48.321195672999998</v>
      </c>
      <c r="E211" s="265">
        <f>+GAMS!E122</f>
        <v>50.6210930847</v>
      </c>
      <c r="F211" s="265">
        <f>+GAMS!F122</f>
        <v>52.7189093406</v>
      </c>
      <c r="G211" s="265">
        <f>+GAMS!G122</f>
        <v>54.4206674769</v>
      </c>
      <c r="H211" s="265">
        <f>+GAMS!H122</f>
        <v>55.4358964296</v>
      </c>
      <c r="I211" s="265">
        <f>+GAMS!I122</f>
        <v>55.814348434300001</v>
      </c>
      <c r="J211" s="265">
        <f>+GAMS!J122</f>
        <v>55.265029791800004</v>
      </c>
      <c r="K211" s="265">
        <f>+GAMS!K122</f>
        <v>53.465213698699998</v>
      </c>
      <c r="L211" s="265">
        <f>+GAMS!L122</f>
        <v>50.145001143199998</v>
      </c>
      <c r="M211" s="265">
        <f>+GAMS!M122</f>
        <v>45.646905993099999</v>
      </c>
      <c r="N211" s="265">
        <f>+GAMS!N122</f>
        <v>41.745283255899999</v>
      </c>
      <c r="O211" s="265">
        <f>+GAMS!O122</f>
        <v>38.054273091200002</v>
      </c>
      <c r="P211" s="265">
        <f>+GAMS!P122</f>
        <v>34.525112340900002</v>
      </c>
      <c r="Q211" s="265">
        <f>+GAMS!Q122</f>
        <v>31.158901866000001</v>
      </c>
      <c r="R211" s="265">
        <f>+GAMS!R122</f>
        <v>27.945751590899999</v>
      </c>
      <c r="S211" s="265">
        <f>+GAMS!S122</f>
        <v>25.944906598599999</v>
      </c>
      <c r="T211" s="265">
        <f>+GAMS!T122</f>
        <v>23.9082658789</v>
      </c>
      <c r="U211" s="265">
        <f>+GAMS!U122</f>
        <v>22.0309727046</v>
      </c>
      <c r="V211" s="265">
        <f>+GAMS!V122</f>
        <v>20.2524500685</v>
      </c>
      <c r="W211" s="265">
        <f>+GAMS!W122</f>
        <v>18.5709093985</v>
      </c>
      <c r="X211" s="265">
        <f>+GAMS!X122</f>
        <v>16.9793772897</v>
      </c>
      <c r="Y211" s="265">
        <f>+GAMS!Y122</f>
        <v>13.3501756813</v>
      </c>
      <c r="Z211" s="265">
        <f>+GAMS!Z122</f>
        <v>7.5692417317</v>
      </c>
      <c r="AA211" s="265">
        <f>+GAMS!AA122</f>
        <v>0.8342068064</v>
      </c>
      <c r="AB211" s="265">
        <f>+GAMS!AB122</f>
        <v>-5.4916846843</v>
      </c>
      <c r="AC211" s="265">
        <f>+GAMS!AC122</f>
        <v>-11.4432379504</v>
      </c>
      <c r="AD211" s="265">
        <f>+GAMS!AD122</f>
        <v>-17.047265316299999</v>
      </c>
      <c r="AE211" s="265">
        <f>+GAMS!AE122</f>
        <v>-22.3174593956</v>
      </c>
      <c r="AF211" s="265">
        <f>+GAMS!AF122</f>
        <v>-27.261330278900001</v>
      </c>
      <c r="AG211" s="265">
        <f>+GAMS!AG122</f>
        <v>-31.880169746100002</v>
      </c>
      <c r="AH211" s="265">
        <f>+GAMS!AH122</f>
        <v>-36.168893629999999</v>
      </c>
      <c r="AI211" s="265">
        <f>+GAMS!AI122</f>
        <v>-40.1157841992</v>
      </c>
      <c r="AJ211" s="265">
        <f>+GAMS!AJ122</f>
        <v>-43.7021356849</v>
      </c>
      <c r="AK211" s="265">
        <f>+GAMS!AK122</f>
        <v>-46.901797883199997</v>
      </c>
      <c r="AL211" s="265">
        <f>+GAMS!AL122</f>
        <v>-49.680601472900001</v>
      </c>
      <c r="AM211" s="265">
        <f>+GAMS!AM122</f>
        <v>-46.3684787288</v>
      </c>
      <c r="AN211" s="265">
        <f>+GAMS!AN122</f>
        <v>-43.638334165499998</v>
      </c>
      <c r="AO211" s="265">
        <f>+GAMS!AO122</f>
        <v>-41.408589690900001</v>
      </c>
      <c r="AP211" s="265">
        <f>+GAMS!AP122</f>
        <v>-39.593697001800003</v>
      </c>
      <c r="AQ211" s="265">
        <f>+GAMS!AQ122</f>
        <v>-38.1142871176</v>
      </c>
      <c r="AR211" s="265">
        <f>+GAMS!AR122</f>
        <v>-36.897930973599998</v>
      </c>
      <c r="AS211" s="265">
        <f>+GAMS!AS122</f>
        <v>-35.878479114400001</v>
      </c>
      <c r="AT211" s="265">
        <f>+GAMS!AT122</f>
        <v>-34.995397682300002</v>
      </c>
      <c r="AU211" s="265">
        <f>+GAMS!AU122</f>
        <v>-34.193343558099997</v>
      </c>
      <c r="AV211" s="265">
        <f>+GAMS!AV122</f>
        <v>-33.4220287666</v>
      </c>
      <c r="AW211" s="265">
        <f>+GAMS!AW122</f>
        <v>-32.636395250299998</v>
      </c>
      <c r="AX211" s="265">
        <f>+GAMS!AX122</f>
        <v>-31.797107119900001</v>
      </c>
      <c r="AY211" s="265">
        <f>+GAMS!AY122</f>
        <v>-30.8713379619</v>
      </c>
      <c r="AZ211" s="265">
        <f>+GAMS!AZ122</f>
        <v>-29.833776311200001</v>
      </c>
      <c r="BA211" s="265">
        <f>+GAMS!BA122</f>
        <v>-26.7369564804</v>
      </c>
      <c r="BB211" s="265">
        <f>+GAMS!BB122</f>
        <v>-18.958293386299999</v>
      </c>
      <c r="BC211" s="265">
        <f>+GAMS!BC122</f>
        <v>-14.341565665899999</v>
      </c>
      <c r="BD211" s="265">
        <f>+GAMS!BD122</f>
        <v>-10.902793923799999</v>
      </c>
      <c r="BE211" s="265">
        <f>+GAMS!BE122</f>
        <v>-5.2077846742</v>
      </c>
      <c r="BF211" s="265">
        <f>+GAMS!BF122</f>
        <v>-8.0136068814999994</v>
      </c>
      <c r="BG211" s="265">
        <f>+GAMS!BG122</f>
        <v>-4.6779055005999997</v>
      </c>
      <c r="BH211" s="265">
        <f>+GAMS!BH122</f>
        <v>-2.7249687907000002</v>
      </c>
      <c r="BI211" s="265">
        <f>+GAMS!BI122</f>
        <v>-1.5850402656</v>
      </c>
      <c r="BJ211" s="265">
        <f>+GAMS!BJ122</f>
        <v>-0.9207352768</v>
      </c>
      <c r="BK211" s="265">
        <f>+GAMS!BK122</f>
        <v>-0.53412454119999997</v>
      </c>
      <c r="BL211" s="265">
        <f>+GAMS!BL122</f>
        <v>-0.30942616630000003</v>
      </c>
      <c r="BM211" s="265">
        <f>+GAMS!BM122</f>
        <v>-0.17900983409999999</v>
      </c>
      <c r="BN211" s="265">
        <f>+GAMS!BN122</f>
        <v>-0.10342036089999999</v>
      </c>
      <c r="BO211" s="265">
        <f>+GAMS!BO122</f>
        <v>-5.9669505999999997E-2</v>
      </c>
      <c r="BP211" s="265">
        <f>+GAMS!BP122</f>
        <v>-3.4381647100000003E-2</v>
      </c>
      <c r="BQ211" s="265">
        <f>+GAMS!BQ122</f>
        <v>-1.9785230099999999E-2</v>
      </c>
      <c r="BR211" s="265">
        <f>+GAMS!BR122</f>
        <v>-1.1371275599999999E-2</v>
      </c>
      <c r="BS211" s="265">
        <f>+GAMS!BS122</f>
        <v>-6.5274725999999996E-3</v>
      </c>
      <c r="BT211" s="265">
        <f>+GAMS!BT122</f>
        <v>-3.7425126000000001E-3</v>
      </c>
      <c r="BU211" s="265">
        <f>+GAMS!BU122</f>
        <v>-2.1432782999999999E-3</v>
      </c>
      <c r="BV211" s="265">
        <f>+GAMS!BV122</f>
        <v>-1.2260432000000001E-3</v>
      </c>
      <c r="BW211" s="265">
        <f>+GAMS!BW122</f>
        <v>-7.0058299999999996E-4</v>
      </c>
      <c r="BX211" s="265">
        <f>+GAMS!BX122</f>
        <v>-3.9990300000000001E-4</v>
      </c>
      <c r="BY211" s="265">
        <f>+GAMS!BY122</f>
        <v>-2.2803710000000001E-4</v>
      </c>
      <c r="BZ211" s="265">
        <f>+GAMS!BZ122</f>
        <v>-1.2990509999999999E-4</v>
      </c>
      <c r="CA211" s="265">
        <f>+GAMS!CA122</f>
        <v>-7.3931700000000002E-5</v>
      </c>
      <c r="CB211" s="265">
        <f>+GAMS!CB122</f>
        <v>-4.2037099999999998E-5</v>
      </c>
      <c r="CC211" s="265">
        <f>+GAMS!CC122</f>
        <v>-2.38806E-5</v>
      </c>
      <c r="CD211" s="265">
        <f>+GAMS!CD122</f>
        <v>-1.35544E-5</v>
      </c>
    </row>
    <row r="212" spans="1:82" s="265" customFormat="1" ht="21.6" customHeight="1" x14ac:dyDescent="0.25">
      <c r="A212" s="311" t="str">
        <f>+GAMS!A123</f>
        <v>Fast C box</v>
      </c>
      <c r="B212" s="265">
        <f>+GAMS!B123</f>
        <v>6.1864999999999997</v>
      </c>
      <c r="C212" s="265">
        <f>+GAMS!C123</f>
        <v>7.0185848531000001</v>
      </c>
      <c r="D212" s="265">
        <f>+GAMS!D123</f>
        <v>7.0968370503999996</v>
      </c>
      <c r="E212" s="265">
        <f>+GAMS!E123</f>
        <v>6.9628101412000003</v>
      </c>
      <c r="F212" s="265">
        <f>+GAMS!F123</f>
        <v>7.1366805489000003</v>
      </c>
      <c r="G212" s="265">
        <f>+GAMS!G123</f>
        <v>7.2195708464999999</v>
      </c>
      <c r="H212" s="265">
        <f>+GAMS!H123</f>
        <v>7.0616600644999998</v>
      </c>
      <c r="I212" s="265">
        <f>+GAMS!I123</f>
        <v>6.7791164017999996</v>
      </c>
      <c r="J212" s="265">
        <f>+GAMS!J123</f>
        <v>6.2036246463999998</v>
      </c>
      <c r="K212" s="265">
        <f>+GAMS!K123</f>
        <v>5.2330222236999999</v>
      </c>
      <c r="L212" s="265">
        <f>+GAMS!L123</f>
        <v>3.8312493235999998</v>
      </c>
      <c r="M212" s="265">
        <f>+GAMS!M123</f>
        <v>2.3498372708000002</v>
      </c>
      <c r="N212" s="265">
        <f>+GAMS!N123</f>
        <v>1.8607612326</v>
      </c>
      <c r="O212" s="265">
        <f>+GAMS!O123</f>
        <v>1.4967521765</v>
      </c>
      <c r="P212" s="265">
        <f>+GAMS!P123</f>
        <v>1.1646458095000001</v>
      </c>
      <c r="Q212" s="265">
        <f>+GAMS!Q123</f>
        <v>0.86165506550000004</v>
      </c>
      <c r="R212" s="265">
        <f>+GAMS!R123</f>
        <v>0.57926532500000005</v>
      </c>
      <c r="S212" s="265">
        <f>+GAMS!S123</f>
        <v>1.0111973395</v>
      </c>
      <c r="T212" s="265">
        <f>+GAMS!T123</f>
        <v>0.97495851170000003</v>
      </c>
      <c r="U212" s="265">
        <f>+GAMS!U123</f>
        <v>0.90272633459999996</v>
      </c>
      <c r="V212" s="265">
        <f>+GAMS!V123</f>
        <v>0.79240070500000004</v>
      </c>
      <c r="W212" s="265">
        <f>+GAMS!W123</f>
        <v>0.67641109109999997</v>
      </c>
      <c r="X212" s="265">
        <f>+GAMS!X123</f>
        <v>0.56244518939999999</v>
      </c>
      <c r="Y212" s="265">
        <f>+GAMS!Y123</f>
        <v>-0.94879812610000003</v>
      </c>
      <c r="Z212" s="265">
        <f>+GAMS!Z123</f>
        <v>-3.2006573255999999</v>
      </c>
      <c r="AA212" s="265">
        <f>+GAMS!AA123</f>
        <v>-5.0560331421000004</v>
      </c>
      <c r="AB212" s="265">
        <f>+GAMS!AB123</f>
        <v>-5.8844037673000003</v>
      </c>
      <c r="AC212" s="265">
        <f>+GAMS!AC123</f>
        <v>-6.3183362760000001</v>
      </c>
      <c r="AD212" s="265">
        <f>+GAMS!AD123</f>
        <v>-6.6000510046</v>
      </c>
      <c r="AE212" s="265">
        <f>+GAMS!AE123</f>
        <v>-6.8147784720000004</v>
      </c>
      <c r="AF212" s="265">
        <f>+GAMS!AF123</f>
        <v>-6.9915909665999996</v>
      </c>
      <c r="AG212" s="265">
        <f>+GAMS!AG123</f>
        <v>-7.1384020102000001</v>
      </c>
      <c r="AH212" s="265">
        <f>+GAMS!AH123</f>
        <v>-7.2553267925</v>
      </c>
      <c r="AI212" s="265">
        <f>+GAMS!AI123</f>
        <v>-7.3396614791000001</v>
      </c>
      <c r="AJ212" s="265">
        <f>+GAMS!AJ123</f>
        <v>-7.3876987188000003</v>
      </c>
      <c r="AK212" s="265">
        <f>+GAMS!AK123</f>
        <v>-7.3953820326999997</v>
      </c>
      <c r="AL212" s="265">
        <f>+GAMS!AL123</f>
        <v>-7.3585411052999996</v>
      </c>
      <c r="AM212" s="265">
        <f>+GAMS!AM123</f>
        <v>-4.2957709286999997</v>
      </c>
      <c r="AN212" s="265">
        <f>+GAMS!AN123</f>
        <v>-3.7480858917000002</v>
      </c>
      <c r="AO212" s="265">
        <f>+GAMS!AO123</f>
        <v>-3.6875538173</v>
      </c>
      <c r="AP212" s="265">
        <f>+GAMS!AP123</f>
        <v>-3.7060753634000001</v>
      </c>
      <c r="AQ212" s="265">
        <f>+GAMS!AQ123</f>
        <v>-3.7262452495999998</v>
      </c>
      <c r="AR212" s="265">
        <f>+GAMS!AR123</f>
        <v>-3.7338761104999998</v>
      </c>
      <c r="AS212" s="265">
        <f>+GAMS!AS123</f>
        <v>-3.7260779466999998</v>
      </c>
      <c r="AT212" s="265">
        <f>+GAMS!AT123</f>
        <v>-3.7018805455999999</v>
      </c>
      <c r="AU212" s="265">
        <f>+GAMS!AU123</f>
        <v>-3.6607190060999999</v>
      </c>
      <c r="AV212" s="265">
        <f>+GAMS!AV123</f>
        <v>-3.6022687498999999</v>
      </c>
      <c r="AW212" s="265">
        <f>+GAMS!AW123</f>
        <v>-3.5264889621000002</v>
      </c>
      <c r="AX212" s="265">
        <f>+GAMS!AX123</f>
        <v>-3.4336855641000001</v>
      </c>
      <c r="AY212" s="265">
        <f>+GAMS!AY123</f>
        <v>-3.3245581556000001</v>
      </c>
      <c r="AZ212" s="265">
        <f>+GAMS!AZ123</f>
        <v>-3.2002165923999999</v>
      </c>
      <c r="BA212" s="265">
        <f>+GAMS!BA123</f>
        <v>-2.4505560072999999</v>
      </c>
      <c r="BB212" s="265">
        <f>+GAMS!BB123</f>
        <v>-0.74579262329999996</v>
      </c>
      <c r="BC212" s="265">
        <f>+GAMS!BC123</f>
        <v>-0.80745192249999997</v>
      </c>
      <c r="BD212" s="265">
        <f>+GAMS!BD123</f>
        <v>-0.65274770900000001</v>
      </c>
      <c r="BE212" s="265">
        <f>+GAMS!BE123</f>
        <v>0.35137567199999997</v>
      </c>
      <c r="BF212" s="265">
        <f>+GAMS!BF123</f>
        <v>-1.3893239925</v>
      </c>
      <c r="BG212" s="265">
        <f>+GAMS!BG123</f>
        <v>-1.44090582E-2</v>
      </c>
      <c r="BH212" s="265">
        <f>+GAMS!BH123</f>
        <v>-1.467966E-4</v>
      </c>
      <c r="BI212" s="265">
        <f>+GAMS!BI123</f>
        <v>-1.4772E-6</v>
      </c>
      <c r="BJ212" s="265">
        <f>+GAMS!BJ123</f>
        <v>-1.4699999999999999E-8</v>
      </c>
      <c r="BK212" s="265">
        <f>+GAMS!BK123</f>
        <v>-1E-10</v>
      </c>
      <c r="BL212" s="265">
        <f>+GAMS!BL123</f>
        <v>0</v>
      </c>
      <c r="BM212" s="265">
        <f>+GAMS!BM123</f>
        <v>0</v>
      </c>
      <c r="BN212" s="265">
        <f>+GAMS!BN123</f>
        <v>0</v>
      </c>
      <c r="BO212" s="265">
        <f>+GAMS!BO123</f>
        <v>0</v>
      </c>
      <c r="BP212" s="265">
        <f>+GAMS!BP123</f>
        <v>0</v>
      </c>
      <c r="BQ212" s="265">
        <f>+GAMS!BQ123</f>
        <v>0</v>
      </c>
      <c r="BR212" s="265">
        <f>+GAMS!BR123</f>
        <v>0</v>
      </c>
      <c r="BS212" s="265">
        <f>+GAMS!BS123</f>
        <v>0</v>
      </c>
      <c r="BT212" s="265">
        <f>+GAMS!BT123</f>
        <v>0</v>
      </c>
      <c r="BU212" s="265">
        <f>+GAMS!BU123</f>
        <v>0</v>
      </c>
      <c r="BV212" s="265">
        <f>+GAMS!BV123</f>
        <v>0</v>
      </c>
      <c r="BW212" s="265">
        <f>+GAMS!BW123</f>
        <v>0</v>
      </c>
      <c r="BX212" s="265">
        <f>+GAMS!BX123</f>
        <v>0</v>
      </c>
      <c r="BY212" s="265">
        <f>+GAMS!BY123</f>
        <v>0</v>
      </c>
      <c r="BZ212" s="265">
        <f>+GAMS!BZ123</f>
        <v>0</v>
      </c>
      <c r="CA212" s="265">
        <f>+GAMS!CA123</f>
        <v>0</v>
      </c>
      <c r="CB212" s="265">
        <f>+GAMS!CB123</f>
        <v>0</v>
      </c>
      <c r="CC212" s="265">
        <f>+GAMS!CC123</f>
        <v>0</v>
      </c>
      <c r="CD212" s="265">
        <f>+GAMS!CD123</f>
        <v>0</v>
      </c>
    </row>
    <row r="213" spans="1:82" s="265" customFormat="1" ht="21.6" customHeight="1" x14ac:dyDescent="0.25">
      <c r="A213" s="311" t="str">
        <f>+GAMS!A124</f>
        <v>Temp Box 1</v>
      </c>
      <c r="B213" s="265">
        <f>+GAMS!B124</f>
        <v>0.1477</v>
      </c>
      <c r="C213" s="265">
        <f>+GAMS!C124</f>
        <v>0.16507238160000001</v>
      </c>
      <c r="D213" s="265">
        <f>+GAMS!D124</f>
        <v>0.1833069105</v>
      </c>
      <c r="E213" s="265">
        <f>+GAMS!E124</f>
        <v>0.2021081277</v>
      </c>
      <c r="F213" s="265">
        <f>+GAMS!F124</f>
        <v>0.2213481209</v>
      </c>
      <c r="G213" s="265">
        <f>+GAMS!G124</f>
        <v>0.24091915620000001</v>
      </c>
      <c r="H213" s="265">
        <f>+GAMS!H124</f>
        <v>0.26067977799999997</v>
      </c>
      <c r="I213" s="265">
        <f>+GAMS!I124</f>
        <v>0.28049651320000002</v>
      </c>
      <c r="J213" s="265">
        <f>+GAMS!J124</f>
        <v>0.30021133059999999</v>
      </c>
      <c r="K213" s="265">
        <f>+GAMS!K124</f>
        <v>0.3196276462</v>
      </c>
      <c r="L213" s="265">
        <f>+GAMS!L124</f>
        <v>0.33851613819999998</v>
      </c>
      <c r="M213" s="265">
        <f>+GAMS!M124</f>
        <v>0.35669035030000001</v>
      </c>
      <c r="N213" s="265">
        <f>+GAMS!N124</f>
        <v>0.37419819409999999</v>
      </c>
      <c r="O213" s="265">
        <f>+GAMS!O124</f>
        <v>0.3910823578</v>
      </c>
      <c r="P213" s="265">
        <f>+GAMS!P124</f>
        <v>0.40736505849999999</v>
      </c>
      <c r="Q213" s="265">
        <f>+GAMS!Q124</f>
        <v>0.4230677222</v>
      </c>
      <c r="R213" s="265">
        <f>+GAMS!R124</f>
        <v>0.43821101140000002</v>
      </c>
      <c r="S213" s="265">
        <f>+GAMS!S124</f>
        <v>0.45281485269999999</v>
      </c>
      <c r="T213" s="265">
        <f>+GAMS!T124</f>
        <v>0.46689846280000002</v>
      </c>
      <c r="U213" s="265">
        <f>+GAMS!U124</f>
        <v>0.48048037389999998</v>
      </c>
      <c r="V213" s="265">
        <f>+GAMS!V124</f>
        <v>0.49357845779999998</v>
      </c>
      <c r="W213" s="265">
        <f>+GAMS!W124</f>
        <v>0.50620995000000002</v>
      </c>
      <c r="X213" s="265">
        <f>+GAMS!X124</f>
        <v>0.5183914718</v>
      </c>
      <c r="Y213" s="265">
        <f>+GAMS!Y124</f>
        <v>0.52986555680000003</v>
      </c>
      <c r="Z213" s="265">
        <f>+GAMS!Z124</f>
        <v>0.54033144160000002</v>
      </c>
      <c r="AA213" s="265">
        <f>+GAMS!AA124</f>
        <v>0.54964331420000001</v>
      </c>
      <c r="AB213" s="265">
        <f>+GAMS!AB124</f>
        <v>0.55784258279999999</v>
      </c>
      <c r="AC213" s="265">
        <f>+GAMS!AC124</f>
        <v>0.56496482599999998</v>
      </c>
      <c r="AD213" s="265">
        <f>+GAMS!AD124</f>
        <v>0.57102877959999998</v>
      </c>
      <c r="AE213" s="265">
        <f>+GAMS!AE124</f>
        <v>0.57604386880000003</v>
      </c>
      <c r="AF213" s="265">
        <f>+GAMS!AF124</f>
        <v>0.58001297090000004</v>
      </c>
      <c r="AG213" s="265">
        <f>+GAMS!AG124</f>
        <v>0.5829337121</v>
      </c>
      <c r="AH213" s="265">
        <f>+GAMS!AH124</f>
        <v>0.58479918060000002</v>
      </c>
      <c r="AI213" s="265">
        <f>+GAMS!AI124</f>
        <v>0.58559841700000004</v>
      </c>
      <c r="AJ213" s="265">
        <f>+GAMS!AJ124</f>
        <v>0.58531683899999998</v>
      </c>
      <c r="AK213" s="265">
        <f>+GAMS!AK124</f>
        <v>0.58393668320000003</v>
      </c>
      <c r="AL213" s="265">
        <f>+GAMS!AL124</f>
        <v>0.58143753409999999</v>
      </c>
      <c r="AM213" s="265">
        <f>+GAMS!AM124</f>
        <v>0.57876042630000002</v>
      </c>
      <c r="AN213" s="265">
        <f>+GAMS!AN124</f>
        <v>0.57577428539999997</v>
      </c>
      <c r="AO213" s="265">
        <f>+GAMS!AO124</f>
        <v>0.57240127259999996</v>
      </c>
      <c r="AP213" s="265">
        <f>+GAMS!AP124</f>
        <v>0.56858961129999996</v>
      </c>
      <c r="AQ213" s="265">
        <f>+GAMS!AQ124</f>
        <v>0.56429527469999996</v>
      </c>
      <c r="AR213" s="265">
        <f>+GAMS!AR124</f>
        <v>0.55947804840000004</v>
      </c>
      <c r="AS213" s="265">
        <f>+GAMS!AS124</f>
        <v>0.55410050340000006</v>
      </c>
      <c r="AT213" s="265">
        <f>+GAMS!AT124</f>
        <v>0.54812758299999997</v>
      </c>
      <c r="AU213" s="265">
        <f>+GAMS!AU124</f>
        <v>0.54152636170000001</v>
      </c>
      <c r="AV213" s="265">
        <f>+GAMS!AV124</f>
        <v>0.53426589280000003</v>
      </c>
      <c r="AW213" s="265">
        <f>+GAMS!AW124</f>
        <v>0.52631712259999996</v>
      </c>
      <c r="AX213" s="265">
        <f>+GAMS!AX124</f>
        <v>0.51765286290000001</v>
      </c>
      <c r="AY213" s="265">
        <f>+GAMS!AY124</f>
        <v>0.50824781730000002</v>
      </c>
      <c r="AZ213" s="265">
        <f>+GAMS!AZ124</f>
        <v>0.49807866610000001</v>
      </c>
      <c r="BA213" s="265">
        <f>+GAMS!BA124</f>
        <v>0.4875461337</v>
      </c>
      <c r="BB213" s="265">
        <f>+GAMS!BB124</f>
        <v>0.47773187280000001</v>
      </c>
      <c r="BC213" s="265">
        <f>+GAMS!BC124</f>
        <v>0.46826722430000001</v>
      </c>
      <c r="BD213" s="265">
        <f>+GAMS!BD124</f>
        <v>0.45913973409999997</v>
      </c>
      <c r="BE213" s="265">
        <f>+GAMS!BE124</f>
        <v>0.4510073973</v>
      </c>
      <c r="BF213" s="265">
        <f>+GAMS!BF124</f>
        <v>0.44229862079999999</v>
      </c>
      <c r="BG213" s="265">
        <f>+GAMS!BG124</f>
        <v>0.43425972769999999</v>
      </c>
      <c r="BH213" s="265">
        <f>+GAMS!BH124</f>
        <v>0.42670474870000002</v>
      </c>
      <c r="BI213" s="265">
        <f>+GAMS!BI124</f>
        <v>0.41955620589999998</v>
      </c>
      <c r="BJ213" s="265">
        <f>+GAMS!BJ124</f>
        <v>0.41276300290000001</v>
      </c>
      <c r="BK213" s="265">
        <f>+GAMS!BK124</f>
        <v>0.40628927269999998</v>
      </c>
      <c r="BL213" s="265">
        <f>+GAMS!BL124</f>
        <v>0.4001083869</v>
      </c>
      <c r="BM213" s="265">
        <f>+GAMS!BM124</f>
        <v>0.39419944880000002</v>
      </c>
      <c r="BN213" s="265">
        <f>+GAMS!BN124</f>
        <v>0.38854522629999999</v>
      </c>
      <c r="BO213" s="265">
        <f>+GAMS!BO124</f>
        <v>0.38313092380000002</v>
      </c>
      <c r="BP213" s="265">
        <f>+GAMS!BP124</f>
        <v>0.37794344429999999</v>
      </c>
      <c r="BQ213" s="265">
        <f>+GAMS!BQ124</f>
        <v>0.37297093999999997</v>
      </c>
      <c r="BR213" s="265">
        <f>+GAMS!BR124</f>
        <v>0.36820253089999999</v>
      </c>
      <c r="BS213" s="265">
        <f>+GAMS!BS124</f>
        <v>0.3636281247</v>
      </c>
      <c r="BT213" s="265">
        <f>+GAMS!BT124</f>
        <v>0.35923829629999998</v>
      </c>
      <c r="BU213" s="265">
        <f>+GAMS!BU124</f>
        <v>0.35502420299999998</v>
      </c>
      <c r="BV213" s="265">
        <f>+GAMS!BV124</f>
        <v>0.3509775228</v>
      </c>
      <c r="BW213" s="265">
        <f>+GAMS!BW124</f>
        <v>0.34709040629999999</v>
      </c>
      <c r="BX213" s="265">
        <f>+GAMS!BX124</f>
        <v>0.3433554378</v>
      </c>
      <c r="BY213" s="265">
        <f>+GAMS!BY124</f>
        <v>0.33976560259999999</v>
      </c>
      <c r="BZ213" s="265">
        <f>+GAMS!BZ124</f>
        <v>0.33631425929999997</v>
      </c>
      <c r="CA213" s="265">
        <f>+GAMS!CA124</f>
        <v>0.33299511479999999</v>
      </c>
      <c r="CB213" s="265">
        <f>+GAMS!CB124</f>
        <v>0.32980220170000002</v>
      </c>
      <c r="CC213" s="265">
        <f>+GAMS!CC124</f>
        <v>0.32672985869999999</v>
      </c>
      <c r="CD213" s="265">
        <f>+GAMS!CD124</f>
        <v>0.32377271190000001</v>
      </c>
    </row>
    <row r="214" spans="1:82" s="265" customFormat="1" ht="21.6" customHeight="1" x14ac:dyDescent="0.25">
      <c r="A214" s="311" t="str">
        <f>+GAMS!A125</f>
        <v>Temp Box 2</v>
      </c>
      <c r="B214" s="265">
        <f>+GAMS!B125</f>
        <v>1.0994539999999999</v>
      </c>
      <c r="C214" s="265">
        <f>+GAMS!C125</f>
        <v>1.2596590403000001</v>
      </c>
      <c r="D214" s="265">
        <f>+GAMS!D125</f>
        <v>1.3627430133</v>
      </c>
      <c r="E214" s="265">
        <f>+GAMS!E125</f>
        <v>1.4363969074</v>
      </c>
      <c r="F214" s="265">
        <f>+GAMS!F125</f>
        <v>1.4961194493000001</v>
      </c>
      <c r="G214" s="265">
        <f>+GAMS!G125</f>
        <v>1.5472492470999999</v>
      </c>
      <c r="H214" s="265">
        <f>+GAMS!H125</f>
        <v>1.5897005665999999</v>
      </c>
      <c r="I214" s="265">
        <f>+GAMS!I125</f>
        <v>1.6236781852</v>
      </c>
      <c r="J214" s="265">
        <f>+GAMS!J125</f>
        <v>1.6479886742000001</v>
      </c>
      <c r="K214" s="265">
        <f>+GAMS!K125</f>
        <v>1.6603645077</v>
      </c>
      <c r="L214" s="265">
        <f>+GAMS!L125</f>
        <v>1.6584531487</v>
      </c>
      <c r="M214" s="265">
        <f>+GAMS!M125</f>
        <v>1.6433096496999999</v>
      </c>
      <c r="N214" s="265">
        <f>+GAMS!N125</f>
        <v>1.6258018058999999</v>
      </c>
      <c r="O214" s="265">
        <f>+GAMS!O125</f>
        <v>1.6089176422</v>
      </c>
      <c r="P214" s="265">
        <f>+GAMS!P125</f>
        <v>1.5926349415000001</v>
      </c>
      <c r="Q214" s="265">
        <f>+GAMS!Q125</f>
        <v>1.5769322777999999</v>
      </c>
      <c r="R214" s="265">
        <f>+GAMS!R125</f>
        <v>1.5617889886</v>
      </c>
      <c r="S214" s="265">
        <f>+GAMS!S125</f>
        <v>1.5471851473</v>
      </c>
      <c r="T214" s="265">
        <f>+GAMS!T125</f>
        <v>1.5331015372000001</v>
      </c>
      <c r="U214" s="265">
        <f>+GAMS!U125</f>
        <v>1.5195196260999999</v>
      </c>
      <c r="V214" s="265">
        <f>+GAMS!V125</f>
        <v>1.5064215422</v>
      </c>
      <c r="W214" s="265">
        <f>+GAMS!W125</f>
        <v>1.4937900500000001</v>
      </c>
      <c r="X214" s="265">
        <f>+GAMS!X125</f>
        <v>1.4816085282</v>
      </c>
      <c r="Y214" s="265">
        <f>+GAMS!Y125</f>
        <v>1.4573301977999999</v>
      </c>
      <c r="Z214" s="265">
        <f>+GAMS!Z125</f>
        <v>1.4150511846</v>
      </c>
      <c r="AA214" s="265">
        <f>+GAMS!AA125</f>
        <v>1.3598537880999999</v>
      </c>
      <c r="AB214" s="265">
        <f>+GAMS!AB125</f>
        <v>1.3016635548</v>
      </c>
      <c r="AC214" s="265">
        <f>+GAMS!AC125</f>
        <v>1.2431586943999999</v>
      </c>
      <c r="AD214" s="265">
        <f>+GAMS!AD125</f>
        <v>1.1843856773000001</v>
      </c>
      <c r="AE214" s="265">
        <f>+GAMS!AE125</f>
        <v>1.1249495227999999</v>
      </c>
      <c r="AF214" s="265">
        <f>+GAMS!AF125</f>
        <v>1.0644436527000001</v>
      </c>
      <c r="AG214" s="265">
        <f>+GAMS!AG125</f>
        <v>1.0025112247000001</v>
      </c>
      <c r="AH214" s="265">
        <f>+GAMS!AH125</f>
        <v>0.93883757980000004</v>
      </c>
      <c r="AI214" s="265">
        <f>+GAMS!AI125</f>
        <v>0.87313852579999995</v>
      </c>
      <c r="AJ214" s="265">
        <f>+GAMS!AJ125</f>
        <v>0.80515435179999995</v>
      </c>
      <c r="AK214" s="265">
        <f>+GAMS!AK125</f>
        <v>0.73464927589999995</v>
      </c>
      <c r="AL214" s="265">
        <f>+GAMS!AL125</f>
        <v>0.66141569840000003</v>
      </c>
      <c r="AM214" s="265">
        <f>+GAMS!AM125</f>
        <v>0.62942402320000002</v>
      </c>
      <c r="AN214" s="265">
        <f>+GAMS!AN125</f>
        <v>0.60332876420000003</v>
      </c>
      <c r="AO214" s="265">
        <f>+GAMS!AO125</f>
        <v>0.57509640100000003</v>
      </c>
      <c r="AP214" s="265">
        <f>+GAMS!AP125</f>
        <v>0.54349461389999998</v>
      </c>
      <c r="AQ214" s="265">
        <f>+GAMS!AQ125</f>
        <v>0.50846799480000004</v>
      </c>
      <c r="AR214" s="265">
        <f>+GAMS!AR125</f>
        <v>0.47013270880000002</v>
      </c>
      <c r="AS214" s="265">
        <f>+GAMS!AS125</f>
        <v>0.42861176569999998</v>
      </c>
      <c r="AT214" s="265">
        <f>+GAMS!AT125</f>
        <v>0.38401390330000001</v>
      </c>
      <c r="AU214" s="265">
        <f>+GAMS!AU125</f>
        <v>0.33643493619999998</v>
      </c>
      <c r="AV214" s="265">
        <f>+GAMS!AV125</f>
        <v>0.28596194660000002</v>
      </c>
      <c r="AW214" s="265">
        <f>+GAMS!AW125</f>
        <v>0.23267743239999999</v>
      </c>
      <c r="AX214" s="265">
        <f>+GAMS!AX125</f>
        <v>0.1766631042</v>
      </c>
      <c r="AY214" s="265">
        <f>+GAMS!AY125</f>
        <v>0.11800345869999999</v>
      </c>
      <c r="AZ214" s="265">
        <f>+GAMS!AZ125</f>
        <v>5.6789489399999997E-2</v>
      </c>
      <c r="BA214" s="265">
        <f>+GAMS!BA125</f>
        <v>1.24538663E-2</v>
      </c>
      <c r="BB214" s="265">
        <f>+GAMS!BB125</f>
        <v>2.2268127200000001E-2</v>
      </c>
      <c r="BC214" s="265">
        <f>+GAMS!BC125</f>
        <v>3.17327757E-2</v>
      </c>
      <c r="BD214" s="265">
        <f>+GAMS!BD125</f>
        <v>4.0860265899999998E-2</v>
      </c>
      <c r="BE214" s="265">
        <f>+GAMS!BE125</f>
        <v>8.0360266999999999E-2</v>
      </c>
      <c r="BF214" s="265">
        <f>+GAMS!BF125</f>
        <v>5.77013792E-2</v>
      </c>
      <c r="BG214" s="265">
        <f>+GAMS!BG125</f>
        <v>7.33957955E-2</v>
      </c>
      <c r="BH214" s="265">
        <f>+GAMS!BH125</f>
        <v>9.2440267199999995E-2</v>
      </c>
      <c r="BI214" s="265">
        <f>+GAMS!BI125</f>
        <v>0.1093803948</v>
      </c>
      <c r="BJ214" s="265">
        <f>+GAMS!BJ125</f>
        <v>0.1237538064</v>
      </c>
      <c r="BK214" s="265">
        <f>+GAMS!BK125</f>
        <v>0.13607384040000001</v>
      </c>
      <c r="BL214" s="265">
        <f>+GAMS!BL125</f>
        <v>0.1468796064</v>
      </c>
      <c r="BM214" s="265">
        <f>+GAMS!BM125</f>
        <v>0.1565659509</v>
      </c>
      <c r="BN214" s="265">
        <f>+GAMS!BN125</f>
        <v>0.16539628319999999</v>
      </c>
      <c r="BO214" s="265">
        <f>+GAMS!BO125</f>
        <v>0.1735427913</v>
      </c>
      <c r="BP214" s="265">
        <f>+GAMS!BP125</f>
        <v>0.18111950569999999</v>
      </c>
      <c r="BQ214" s="265">
        <f>+GAMS!BQ125</f>
        <v>0.1882044454</v>
      </c>
      <c r="BR214" s="265">
        <f>+GAMS!BR125</f>
        <v>0.194853425</v>
      </c>
      <c r="BS214" s="265">
        <f>+GAMS!BS125</f>
        <v>0.20110841979999999</v>
      </c>
      <c r="BT214" s="265">
        <f>+GAMS!BT125</f>
        <v>0.20700258520000001</v>
      </c>
      <c r="BU214" s="265">
        <f>+GAMS!BU125</f>
        <v>0.21256326859999999</v>
      </c>
      <c r="BV214" s="265">
        <f>+GAMS!BV125</f>
        <v>0.21781383239999999</v>
      </c>
      <c r="BW214" s="265">
        <f>+GAMS!BW125</f>
        <v>0.2227747735</v>
      </c>
      <c r="BX214" s="265">
        <f>+GAMS!BX125</f>
        <v>0.22746442589999999</v>
      </c>
      <c r="BY214" s="265">
        <f>+GAMS!BY125</f>
        <v>0.23189941510000001</v>
      </c>
      <c r="BZ214" s="265">
        <f>+GAMS!BZ125</f>
        <v>0.2360949635</v>
      </c>
      <c r="CA214" s="265">
        <f>+GAMS!CA125</f>
        <v>0.24006510349999999</v>
      </c>
      <c r="CB214" s="265">
        <f>+GAMS!CB125</f>
        <v>0.24382283469999999</v>
      </c>
      <c r="CC214" s="265">
        <f>+GAMS!CC125</f>
        <v>0.24738024350000001</v>
      </c>
      <c r="CD214" s="265">
        <f>+GAMS!CD125</f>
        <v>0.25074859849999998</v>
      </c>
    </row>
    <row r="215" spans="1:82" s="265" customFormat="1" ht="21.6" customHeight="1" x14ac:dyDescent="0.25">
      <c r="A215" s="311" t="str">
        <f>+GAMS!A126</f>
        <v>Alpha</v>
      </c>
      <c r="B215" s="265">
        <f>+GAMS!B126</f>
        <v>0.44715359049999998</v>
      </c>
      <c r="C215" s="265">
        <f>+GAMS!C126</f>
        <v>0.51190201010000003</v>
      </c>
      <c r="D215" s="265">
        <f>+GAMS!D126</f>
        <v>0.57564796230000004</v>
      </c>
      <c r="E215" s="265">
        <f>+GAMS!E126</f>
        <v>0.63480482270000005</v>
      </c>
      <c r="F215" s="265">
        <f>+GAMS!F126</f>
        <v>0.68813579290000004</v>
      </c>
      <c r="G215" s="265">
        <f>+GAMS!G126</f>
        <v>0.74177040490000001</v>
      </c>
      <c r="H215" s="265">
        <f>+GAMS!H126</f>
        <v>0.79565534739999999</v>
      </c>
      <c r="I215" s="265">
        <f>+GAMS!I126</f>
        <v>0.84750593029999999</v>
      </c>
      <c r="J215" s="265">
        <f>+GAMS!J126</f>
        <v>0.89791981850000002</v>
      </c>
      <c r="K215" s="265">
        <f>+GAMS!K126</f>
        <v>0.94535550059999995</v>
      </c>
      <c r="L215" s="265">
        <f>+GAMS!L126</f>
        <v>0.98743897280000004</v>
      </c>
      <c r="M215" s="265">
        <f>+GAMS!M126</f>
        <v>1.0196887192999999</v>
      </c>
      <c r="N215" s="265">
        <f>+GAMS!N126</f>
        <v>1.0372125805000001</v>
      </c>
      <c r="O215" s="265">
        <f>+GAMS!O126</f>
        <v>1.0549590781</v>
      </c>
      <c r="P215" s="265">
        <f>+GAMS!P126</f>
        <v>1.0712241511</v>
      </c>
      <c r="Q215" s="265">
        <f>+GAMS!Q126</f>
        <v>1.0858321371999999</v>
      </c>
      <c r="R215" s="265">
        <f>+GAMS!R126</f>
        <v>1.0989585698</v>
      </c>
      <c r="S215" s="265">
        <f>+GAMS!S126</f>
        <v>1.1042414792999999</v>
      </c>
      <c r="T215" s="265">
        <f>+GAMS!T126</f>
        <v>1.1169602902</v>
      </c>
      <c r="U215" s="265">
        <f>+GAMS!U126</f>
        <v>1.1277364109000001</v>
      </c>
      <c r="V215" s="265">
        <f>+GAMS!V126</f>
        <v>1.1381581772</v>
      </c>
      <c r="W215" s="265">
        <f>+GAMS!W126</f>
        <v>1.1478530391999999</v>
      </c>
      <c r="X215" s="265">
        <f>+GAMS!X126</f>
        <v>1.1568821735000001</v>
      </c>
      <c r="Y215" s="265">
        <f>+GAMS!Y126</f>
        <v>1.1733178789000001</v>
      </c>
      <c r="Z215" s="265">
        <f>+GAMS!Z126</f>
        <v>1.1793724213000001</v>
      </c>
      <c r="AA215" s="265">
        <f>+GAMS!AA126</f>
        <v>1.1671932797</v>
      </c>
      <c r="AB215" s="265">
        <f>+GAMS!AB126</f>
        <v>1.1406299329</v>
      </c>
      <c r="AC215" s="265">
        <f>+GAMS!AC126</f>
        <v>1.1113319868</v>
      </c>
      <c r="AD215" s="265">
        <f>+GAMS!AD126</f>
        <v>1.0799086543</v>
      </c>
      <c r="AE215" s="265">
        <f>+GAMS!AE126</f>
        <v>1.0464546905000001</v>
      </c>
      <c r="AF215" s="265">
        <f>+GAMS!AF126</f>
        <v>1.0110047715999999</v>
      </c>
      <c r="AG215" s="265">
        <f>+GAMS!AG126</f>
        <v>0.97358582400000004</v>
      </c>
      <c r="AH215" s="265">
        <f>+GAMS!AH126</f>
        <v>0.93423981420000002</v>
      </c>
      <c r="AI215" s="265">
        <f>+GAMS!AI126</f>
        <v>0.89302908430000005</v>
      </c>
      <c r="AJ215" s="265">
        <f>+GAMS!AJ126</f>
        <v>0.85003837589999998</v>
      </c>
      <c r="AK215" s="265">
        <f>+GAMS!AK126</f>
        <v>0.80537717799999997</v>
      </c>
      <c r="AL215" s="265">
        <f>+GAMS!AL126</f>
        <v>0.75918351790000005</v>
      </c>
      <c r="AM215" s="265">
        <f>+GAMS!AM126</f>
        <v>0.7013188789</v>
      </c>
      <c r="AN215" s="265">
        <f>+GAMS!AN126</f>
        <v>0.6758662607</v>
      </c>
      <c r="AO215" s="265">
        <f>+GAMS!AO126</f>
        <v>0.65076825250000003</v>
      </c>
      <c r="AP215" s="265">
        <f>+GAMS!AP126</f>
        <v>0.62511528540000005</v>
      </c>
      <c r="AQ215" s="265">
        <f>+GAMS!AQ126</f>
        <v>0.59877624119999995</v>
      </c>
      <c r="AR215" s="265">
        <f>+GAMS!AR126</f>
        <v>0.57176699779999995</v>
      </c>
      <c r="AS215" s="265">
        <f>+GAMS!AS126</f>
        <v>0.54414024750000001</v>
      </c>
      <c r="AT215" s="265">
        <f>+GAMS!AT126</f>
        <v>0.51596916579999996</v>
      </c>
      <c r="AU215" s="265">
        <f>+GAMS!AU126</f>
        <v>0.48734675020000001</v>
      </c>
      <c r="AV215" s="265">
        <f>+GAMS!AV126</f>
        <v>0.4583872148</v>
      </c>
      <c r="AW215" s="265">
        <f>+GAMS!AW126</f>
        <v>0.42922695230000002</v>
      </c>
      <c r="AX215" s="265">
        <f>+GAMS!AX126</f>
        <v>0.40002425450000001</v>
      </c>
      <c r="AY215" s="265">
        <f>+GAMS!AY126</f>
        <v>0.37095715359999998</v>
      </c>
      <c r="AZ215" s="265">
        <f>+GAMS!AZ126</f>
        <v>0.34221882450000002</v>
      </c>
      <c r="BA215" s="265">
        <f>+GAMS!BA126</f>
        <v>0.31279710519999998</v>
      </c>
      <c r="BB215" s="265">
        <f>+GAMS!BB126</f>
        <v>0.28743012330000001</v>
      </c>
      <c r="BC215" s="265">
        <f>+GAMS!BC126</f>
        <v>0.28015575069999998</v>
      </c>
      <c r="BD215" s="265">
        <f>+GAMS!BD126</f>
        <v>0.27206079230000002</v>
      </c>
      <c r="BE215" s="265">
        <f>+GAMS!BE126</f>
        <v>0.2635430487</v>
      </c>
      <c r="BF215" s="265">
        <f>+GAMS!BF126</f>
        <v>0.2697468415</v>
      </c>
      <c r="BG215" s="265">
        <f>+GAMS!BG126</f>
        <v>0.25427497780000002</v>
      </c>
      <c r="BH215" s="265">
        <f>+GAMS!BH126</f>
        <v>0.25328543799999997</v>
      </c>
      <c r="BI215" s="265">
        <f>+GAMS!BI126</f>
        <v>0.25260592189999997</v>
      </c>
      <c r="BJ215" s="265">
        <f>+GAMS!BJ126</f>
        <v>0.25198027579999999</v>
      </c>
      <c r="BK215" s="265">
        <f>+GAMS!BK126</f>
        <v>0.25135511649999998</v>
      </c>
      <c r="BL215" s="265">
        <f>+GAMS!BL126</f>
        <v>0.2507261643</v>
      </c>
      <c r="BM215" s="265">
        <f>+GAMS!BM126</f>
        <v>0.2500988744</v>
      </c>
      <c r="BN215" s="265">
        <f>+GAMS!BN126</f>
        <v>0.2494788567</v>
      </c>
      <c r="BO215" s="265">
        <f>+GAMS!BO126</f>
        <v>0.2488701676</v>
      </c>
      <c r="BP215" s="265">
        <f>+GAMS!BP126</f>
        <v>0.2482754408</v>
      </c>
      <c r="BQ215" s="265">
        <f>+GAMS!BQ126</f>
        <v>0.24769629500000001</v>
      </c>
      <c r="BR215" s="265">
        <f>+GAMS!BR126</f>
        <v>0.24713367210000001</v>
      </c>
      <c r="BS215" s="265">
        <f>+GAMS!BS126</f>
        <v>0.2465880681</v>
      </c>
      <c r="BT215" s="265">
        <f>+GAMS!BT126</f>
        <v>0.24605968189999999</v>
      </c>
      <c r="BU215" s="265">
        <f>+GAMS!BU126</f>
        <v>0.24554851059999999</v>
      </c>
      <c r="BV215" s="265">
        <f>+GAMS!BV126</f>
        <v>0.24505441089999999</v>
      </c>
      <c r="BW215" s="265">
        <f>+GAMS!BW126</f>
        <v>0.24457714</v>
      </c>
      <c r="BX215" s="265">
        <f>+GAMS!BX126</f>
        <v>0.24411638299999999</v>
      </c>
      <c r="BY215" s="265">
        <f>+GAMS!BY126</f>
        <v>0.24367177309999999</v>
      </c>
      <c r="BZ215" s="265">
        <f>+GAMS!BZ126</f>
        <v>0.2432429062</v>
      </c>
      <c r="CA215" s="265">
        <f>+GAMS!CA126</f>
        <v>0.2428293513</v>
      </c>
      <c r="CB215" s="265">
        <f>+GAMS!CB126</f>
        <v>0.24243065929999999</v>
      </c>
      <c r="CC215" s="265">
        <f>+GAMS!CC126</f>
        <v>0.24204636979999999</v>
      </c>
      <c r="CD215" s="265">
        <f>+GAMS!CD126</f>
        <v>0.2416760161</v>
      </c>
    </row>
    <row r="216" spans="1:82" s="265" customFormat="1" ht="21.6" customHeight="1" x14ac:dyDescent="0.25">
      <c r="A216" s="311" t="str">
        <f>+GAMS!A127</f>
        <v>IFR</v>
      </c>
      <c r="B216" s="265">
        <f>+GAMS!B127</f>
        <v>43.959136523399998</v>
      </c>
      <c r="C216" s="265">
        <f>+GAMS!C127</f>
        <v>45.257710967100003</v>
      </c>
      <c r="D216" s="265">
        <f>+GAMS!D127</f>
        <v>46.417921488899999</v>
      </c>
      <c r="E216" s="265">
        <f>+GAMS!E127</f>
        <v>47.4112498864</v>
      </c>
      <c r="F216" s="265">
        <f>+GAMS!F127</f>
        <v>48.249366718300003</v>
      </c>
      <c r="G216" s="265">
        <f>+GAMS!G127</f>
        <v>49.044784111200002</v>
      </c>
      <c r="H216" s="265">
        <f>+GAMS!H127</f>
        <v>49.801475300500002</v>
      </c>
      <c r="I216" s="265">
        <f>+GAMS!I127</f>
        <v>50.4935219069</v>
      </c>
      <c r="J216" s="265">
        <f>+GAMS!J127</f>
        <v>51.135537682900001</v>
      </c>
      <c r="K216" s="265">
        <f>+GAMS!K127</f>
        <v>51.714074381000003</v>
      </c>
      <c r="L216" s="265">
        <f>+GAMS!L127</f>
        <v>52.2080561784</v>
      </c>
      <c r="M216" s="265">
        <f>+GAMS!M127</f>
        <v>52.575059877299999</v>
      </c>
      <c r="N216" s="265">
        <f>+GAMS!N127</f>
        <v>52.770461033499998</v>
      </c>
      <c r="O216" s="265">
        <f>+GAMS!O127</f>
        <v>52.965548265400002</v>
      </c>
      <c r="P216" s="265">
        <f>+GAMS!P127</f>
        <v>53.141936100300001</v>
      </c>
      <c r="Q216" s="265">
        <f>+GAMS!Q127</f>
        <v>53.298428062900001</v>
      </c>
      <c r="R216" s="265">
        <f>+GAMS!R127</f>
        <v>53.437524326000002</v>
      </c>
      <c r="S216" s="265">
        <f>+GAMS!S127</f>
        <v>53.493104205900003</v>
      </c>
      <c r="T216" s="265">
        <f>+GAMS!T127</f>
        <v>53.6259829858</v>
      </c>
      <c r="U216" s="265">
        <f>+GAMS!U127</f>
        <v>53.737547892499997</v>
      </c>
      <c r="V216" s="265">
        <f>+GAMS!V127</f>
        <v>53.844568998699998</v>
      </c>
      <c r="W216" s="265">
        <f>+GAMS!W127</f>
        <v>53.9433630646</v>
      </c>
      <c r="X216" s="265">
        <f>+GAMS!X127</f>
        <v>54.034720328799999</v>
      </c>
      <c r="Y216" s="265">
        <f>+GAMS!Y127</f>
        <v>54.199425381099999</v>
      </c>
      <c r="Z216" s="265">
        <f>+GAMS!Z127</f>
        <v>54.259587761699997</v>
      </c>
      <c r="AA216" s="265">
        <f>+GAMS!AA127</f>
        <v>54.138288018799997</v>
      </c>
      <c r="AB216" s="265">
        <f>+GAMS!AB127</f>
        <v>53.869826477799997</v>
      </c>
      <c r="AC216" s="265">
        <f>+GAMS!AC127</f>
        <v>53.567343292499999</v>
      </c>
      <c r="AD216" s="265">
        <f>+GAMS!AD127</f>
        <v>53.235188356499997</v>
      </c>
      <c r="AE216" s="265">
        <f>+GAMS!AE127</f>
        <v>52.872406398300001</v>
      </c>
      <c r="AF216" s="265">
        <f>+GAMS!AF127</f>
        <v>52.477191220100003</v>
      </c>
      <c r="AG216" s="265">
        <f>+GAMS!AG127</f>
        <v>52.047372169600003</v>
      </c>
      <c r="AH216" s="265">
        <f>+GAMS!AH127</f>
        <v>51.580626704300002</v>
      </c>
      <c r="AI216" s="265">
        <f>+GAMS!AI127</f>
        <v>51.074514840100001</v>
      </c>
      <c r="AJ216" s="265">
        <f>+GAMS!AJ127</f>
        <v>50.526475274100001</v>
      </c>
      <c r="AK216" s="265">
        <f>+GAMS!AK127</f>
        <v>49.9338193229</v>
      </c>
      <c r="AL216" s="265">
        <f>+GAMS!AL127</f>
        <v>49.293733507699997</v>
      </c>
      <c r="AM216" s="265">
        <f>+GAMS!AM127</f>
        <v>48.4490556473</v>
      </c>
      <c r="AN216" s="265">
        <f>+GAMS!AN127</f>
        <v>48.060939860300003</v>
      </c>
      <c r="AO216" s="265">
        <f>+GAMS!AO127</f>
        <v>47.667436913800003</v>
      </c>
      <c r="AP216" s="265">
        <f>+GAMS!AP127</f>
        <v>47.253406580700002</v>
      </c>
      <c r="AQ216" s="265">
        <f>+GAMS!AQ127</f>
        <v>46.814948055400002</v>
      </c>
      <c r="AR216" s="265">
        <f>+GAMS!AR127</f>
        <v>46.350136040499997</v>
      </c>
      <c r="AS216" s="265">
        <f>+GAMS!AS127</f>
        <v>45.857335516500001</v>
      </c>
      <c r="AT216" s="265">
        <f>+GAMS!AT127</f>
        <v>45.334920774300002</v>
      </c>
      <c r="AU216" s="265">
        <f>+GAMS!AU127</f>
        <v>44.781238276800003</v>
      </c>
      <c r="AV216" s="265">
        <f>+GAMS!AV127</f>
        <v>44.194608745099998</v>
      </c>
      <c r="AW216" s="265">
        <f>+GAMS!AW127</f>
        <v>43.573335232700003</v>
      </c>
      <c r="AX216" s="265">
        <f>+GAMS!AX127</f>
        <v>42.915712449600001</v>
      </c>
      <c r="AY216" s="265">
        <f>+GAMS!AY127</f>
        <v>42.220036765899998</v>
      </c>
      <c r="AZ216" s="265">
        <f>+GAMS!AZ127</f>
        <v>41.484616728200002</v>
      </c>
      <c r="BA216" s="265">
        <f>+GAMS!BA127</f>
        <v>40.672991371999998</v>
      </c>
      <c r="BB216" s="265">
        <f>+GAMS!BB127</f>
        <v>39.915863553000001</v>
      </c>
      <c r="BC216" s="265">
        <f>+GAMS!BC127</f>
        <v>39.687439183999999</v>
      </c>
      <c r="BD216" s="265">
        <f>+GAMS!BD127</f>
        <v>39.426713381500001</v>
      </c>
      <c r="BE216" s="265">
        <f>+GAMS!BE127</f>
        <v>39.144481532</v>
      </c>
      <c r="BF216" s="265">
        <f>+GAMS!BF127</f>
        <v>39.350863002899999</v>
      </c>
      <c r="BG216" s="265">
        <f>+GAMS!BG127</f>
        <v>38.8275720603</v>
      </c>
      <c r="BH216" s="265">
        <f>+GAMS!BH127</f>
        <v>38.793101760699997</v>
      </c>
      <c r="BI216" s="265">
        <f>+GAMS!BI127</f>
        <v>38.769358120200003</v>
      </c>
      <c r="BJ216" s="265">
        <f>+GAMS!BJ127</f>
        <v>38.747443995499999</v>
      </c>
      <c r="BK216" s="265">
        <f>+GAMS!BK127</f>
        <v>38.72549609</v>
      </c>
      <c r="BL216" s="265">
        <f>+GAMS!BL127</f>
        <v>38.703363495700003</v>
      </c>
      <c r="BM216" s="265">
        <f>+GAMS!BM127</f>
        <v>38.681237660400001</v>
      </c>
      <c r="BN216" s="265">
        <f>+GAMS!BN127</f>
        <v>38.659317311400002</v>
      </c>
      <c r="BO216" s="265">
        <f>+GAMS!BO127</f>
        <v>38.637747888</v>
      </c>
      <c r="BP216" s="265">
        <f>+GAMS!BP127</f>
        <v>38.616625547399998</v>
      </c>
      <c r="BQ216" s="265">
        <f>+GAMS!BQ127</f>
        <v>38.5960110766</v>
      </c>
      <c r="BR216" s="265">
        <f>+GAMS!BR127</f>
        <v>38.575941534499997</v>
      </c>
      <c r="BS216" s="265">
        <f>+GAMS!BS127</f>
        <v>38.5564382353</v>
      </c>
      <c r="BT216" s="265">
        <f>+GAMS!BT127</f>
        <v>38.537511909000003</v>
      </c>
      <c r="BU216" s="265">
        <f>+GAMS!BU127</f>
        <v>38.5191660025</v>
      </c>
      <c r="BV216" s="265">
        <f>+GAMS!BV127</f>
        <v>38.501398817199998</v>
      </c>
      <c r="BW216" s="265">
        <f>+GAMS!BW127</f>
        <v>38.484204929500002</v>
      </c>
      <c r="BX216" s="265">
        <f>+GAMS!BX127</f>
        <v>38.467576166999997</v>
      </c>
      <c r="BY216" s="265">
        <f>+GAMS!BY127</f>
        <v>38.451502304000002</v>
      </c>
      <c r="BZ216" s="265">
        <f>+GAMS!BZ127</f>
        <v>38.435971575499998</v>
      </c>
      <c r="CA216" s="265">
        <f>+GAMS!CA127</f>
        <v>38.420971069099998</v>
      </c>
      <c r="CB216" s="265">
        <f>+GAMS!CB127</f>
        <v>38.406487031600001</v>
      </c>
      <c r="CC216" s="265">
        <f>+GAMS!CC127</f>
        <v>38.392505114099997</v>
      </c>
      <c r="CD216" s="265">
        <f>+GAMS!CD127</f>
        <v>38.379010570200002</v>
      </c>
    </row>
    <row r="217" spans="1:82" s="265" customFormat="1" ht="21.6" customHeight="1" x14ac:dyDescent="0.25">
      <c r="A217" s="311" t="str">
        <f>+GAMS!A128</f>
        <v>cacc</v>
      </c>
      <c r="B217" s="265">
        <f>+GAMS!B128</f>
        <v>334.9871986</v>
      </c>
      <c r="C217" s="265">
        <f>+GAMS!C128</f>
        <v>364.40550500839998</v>
      </c>
      <c r="D217" s="265">
        <f>+GAMS!D128</f>
        <v>398.87492401200001</v>
      </c>
      <c r="E217" s="265">
        <f>+GAMS!E128</f>
        <v>430.88823238579999</v>
      </c>
      <c r="F217" s="265">
        <f>+GAMS!F128</f>
        <v>457.69022571239998</v>
      </c>
      <c r="G217" s="265">
        <f>+GAMS!G128</f>
        <v>484.05593216950001</v>
      </c>
      <c r="H217" s="265">
        <f>+GAMS!H128</f>
        <v>510.24427183910001</v>
      </c>
      <c r="I217" s="265">
        <f>+GAMS!I128</f>
        <v>534.87548886139996</v>
      </c>
      <c r="J217" s="265">
        <f>+GAMS!J128</f>
        <v>559.01498226460001</v>
      </c>
      <c r="K217" s="265">
        <f>+GAMS!K128</f>
        <v>582.49510841040001</v>
      </c>
      <c r="L217" s="265">
        <f>+GAMS!L128</f>
        <v>604.77258414029995</v>
      </c>
      <c r="M217" s="265">
        <f>+GAMS!M128</f>
        <v>623.42420406669999</v>
      </c>
      <c r="N217" s="265">
        <f>+GAMS!N128</f>
        <v>633.70847544720004</v>
      </c>
      <c r="O217" s="265">
        <f>+GAMS!O128</f>
        <v>643.97622449660003</v>
      </c>
      <c r="P217" s="265">
        <f>+GAMS!P128</f>
        <v>653.25979475270003</v>
      </c>
      <c r="Q217" s="265">
        <f>+GAMS!Q128</f>
        <v>661.49621383639999</v>
      </c>
      <c r="R217" s="265">
        <f>+GAMS!R128</f>
        <v>668.81706978830005</v>
      </c>
      <c r="S217" s="265">
        <f>+GAMS!S128</f>
        <v>671.74232662520001</v>
      </c>
      <c r="T217" s="265">
        <f>+GAMS!T128</f>
        <v>678.73594662079995</v>
      </c>
      <c r="U217" s="265">
        <f>+GAMS!U128</f>
        <v>684.60778381809996</v>
      </c>
      <c r="V217" s="265">
        <f>+GAMS!V128</f>
        <v>690.24047361589999</v>
      </c>
      <c r="W217" s="265">
        <f>+GAMS!W128</f>
        <v>695.44016129279998</v>
      </c>
      <c r="X217" s="265">
        <f>+GAMS!X128</f>
        <v>700.24843835640002</v>
      </c>
      <c r="Y217" s="265">
        <f>+GAMS!Y128</f>
        <v>711.72395069070001</v>
      </c>
      <c r="Z217" s="265">
        <f>+GAMS!Z128</f>
        <v>721.8641644201</v>
      </c>
      <c r="AA217" s="265">
        <f>+GAMS!AA128</f>
        <v>725.5385572568</v>
      </c>
      <c r="AB217" s="265">
        <f>+GAMS!AB128</f>
        <v>722.36754814280005</v>
      </c>
      <c r="AC217" s="265">
        <f>+GAMS!AC128</f>
        <v>717.71099105919996</v>
      </c>
      <c r="AD217" s="265">
        <f>+GAMS!AD128</f>
        <v>711.78353386200001</v>
      </c>
      <c r="AE217" s="265">
        <f>+GAMS!AE128</f>
        <v>704.61941696060001</v>
      </c>
      <c r="AF217" s="265">
        <f>+GAMS!AF128</f>
        <v>696.2120727683</v>
      </c>
      <c r="AG217" s="265">
        <f>+GAMS!AG128</f>
        <v>686.52600040159996</v>
      </c>
      <c r="AH217" s="265">
        <f>+GAMS!AH128</f>
        <v>675.50945249879999</v>
      </c>
      <c r="AI217" s="265">
        <f>+GAMS!AI128</f>
        <v>663.09870913919997</v>
      </c>
      <c r="AJ217" s="265">
        <f>+GAMS!AJ128</f>
        <v>649.21909287599999</v>
      </c>
      <c r="AK217" s="265">
        <f>+GAMS!AK128</f>
        <v>633.78467384620001</v>
      </c>
      <c r="AL217" s="265">
        <f>+GAMS!AL128</f>
        <v>616.69735758779996</v>
      </c>
      <c r="AM217" s="265">
        <f>+GAMS!AM128</f>
        <v>579.84039026740004</v>
      </c>
      <c r="AN217" s="265">
        <f>+GAMS!AN128</f>
        <v>565.78819255259998</v>
      </c>
      <c r="AO217" s="265">
        <f>+GAMS!AO128</f>
        <v>552.00574228599999</v>
      </c>
      <c r="AP217" s="265">
        <f>+GAMS!AP128</f>
        <v>537.97767278740002</v>
      </c>
      <c r="AQ217" s="265">
        <f>+GAMS!AQ128</f>
        <v>523.5204756631</v>
      </c>
      <c r="AR217" s="265">
        <f>+GAMS!AR128</f>
        <v>508.5161703613</v>
      </c>
      <c r="AS217" s="265">
        <f>+GAMS!AS128</f>
        <v>492.8599429194</v>
      </c>
      <c r="AT217" s="265">
        <f>+GAMS!AT128</f>
        <v>476.4500780971</v>
      </c>
      <c r="AU217" s="265">
        <f>+GAMS!AU128</f>
        <v>459.18576165079998</v>
      </c>
      <c r="AV217" s="265">
        <f>+GAMS!AV128</f>
        <v>440.96630496130001</v>
      </c>
      <c r="AW217" s="265">
        <f>+GAMS!AW128</f>
        <v>421.69067952059999</v>
      </c>
      <c r="AX217" s="265">
        <f>+GAMS!AX128</f>
        <v>401.25718140589998</v>
      </c>
      <c r="AY217" s="265">
        <f>+GAMS!AY128</f>
        <v>379.5631685088</v>
      </c>
      <c r="AZ217" s="265">
        <f>+GAMS!AZ128</f>
        <v>356.5047821256</v>
      </c>
      <c r="BA217" s="265">
        <f>+GAMS!BA128</f>
        <v>325.81533537050001</v>
      </c>
      <c r="BB217" s="265">
        <f>+GAMS!BB128</f>
        <v>285.96650279189998</v>
      </c>
      <c r="BC217" s="265">
        <f>+GAMS!BC128</f>
        <v>273.94416757980002</v>
      </c>
      <c r="BD217" s="265">
        <f>+GAMS!BD128</f>
        <v>260.22175691960001</v>
      </c>
      <c r="BE217" s="265">
        <f>+GAMS!BE128</f>
        <v>238.49132684840001</v>
      </c>
      <c r="BF217" s="265">
        <f>+GAMS!BF128</f>
        <v>256.229631729</v>
      </c>
      <c r="BG217" s="265">
        <f>+GAMS!BG128</f>
        <v>227.00983189999999</v>
      </c>
      <c r="BH217" s="265">
        <f>+GAMS!BH128</f>
        <v>222.67698785690001</v>
      </c>
      <c r="BI217" s="265">
        <f>+GAMS!BI128</f>
        <v>219.2809041175</v>
      </c>
      <c r="BJ217" s="265">
        <f>+GAMS!BJ128</f>
        <v>216.46586761040001</v>
      </c>
      <c r="BK217" s="265">
        <f>+GAMS!BK128</f>
        <v>214.02914335529999</v>
      </c>
      <c r="BL217" s="265">
        <f>+GAMS!BL128</f>
        <v>211.85044756810001</v>
      </c>
      <c r="BM217" s="265">
        <f>+GAMS!BM128</f>
        <v>209.85788266610001</v>
      </c>
      <c r="BN217" s="265">
        <f>+GAMS!BN128</f>
        <v>208.00794337120001</v>
      </c>
      <c r="BO217" s="265">
        <f>+GAMS!BO128</f>
        <v>206.2737823434</v>
      </c>
      <c r="BP217" s="265">
        <f>+GAMS!BP128</f>
        <v>204.63833475070001</v>
      </c>
      <c r="BQ217" s="265">
        <f>+GAMS!BQ128</f>
        <v>203.0902945377</v>
      </c>
      <c r="BR217" s="265">
        <f>+GAMS!BR128</f>
        <v>201.62176202730001</v>
      </c>
      <c r="BS217" s="265">
        <f>+GAMS!BS128</f>
        <v>200.22686986560001</v>
      </c>
      <c r="BT217" s="265">
        <f>+GAMS!BT128</f>
        <v>198.9009809325</v>
      </c>
      <c r="BU217" s="265">
        <f>+GAMS!BU128</f>
        <v>197.6402201839</v>
      </c>
      <c r="BV217" s="265">
        <f>+GAMS!BV128</f>
        <v>196.44120119710001</v>
      </c>
      <c r="BW217" s="265">
        <f>+GAMS!BW128</f>
        <v>195.3008660813</v>
      </c>
      <c r="BX217" s="265">
        <f>+GAMS!BX128</f>
        <v>194.21639131250001</v>
      </c>
      <c r="BY217" s="265">
        <f>+GAMS!BY128</f>
        <v>193.1851318551</v>
      </c>
      <c r="BZ217" s="265">
        <f>+GAMS!BZ128</f>
        <v>192.20458750419999</v>
      </c>
      <c r="CA217" s="265">
        <f>+GAMS!CA128</f>
        <v>191.27238210940001</v>
      </c>
      <c r="CB217" s="265">
        <f>+GAMS!CB128</f>
        <v>190.3862502664</v>
      </c>
      <c r="CC217" s="265">
        <f>+GAMS!CC128</f>
        <v>189.544028344</v>
      </c>
      <c r="CD217" s="265">
        <f>+GAMS!CD128</f>
        <v>188.74364802860001</v>
      </c>
    </row>
    <row r="218" spans="1:82" s="265" customFormat="1" ht="21.6" customHeight="1" x14ac:dyDescent="0.25">
      <c r="A218" s="311" t="str">
        <f>+GAMS!A129</f>
        <v>ccatot</v>
      </c>
      <c r="B218" s="265">
        <f>+GAMS!B129</f>
        <v>633.5</v>
      </c>
      <c r="C218" s="265">
        <f>+GAMS!C129</f>
        <v>692.06683046989997</v>
      </c>
      <c r="D218" s="265">
        <f>+GAMS!D129</f>
        <v>750.51810101210003</v>
      </c>
      <c r="E218" s="265">
        <f>+GAMS!E129</f>
        <v>802.45506563260005</v>
      </c>
      <c r="F218" s="265">
        <f>+GAMS!F129</f>
        <v>848.41501264359999</v>
      </c>
      <c r="G218" s="265">
        <f>+GAMS!G129</f>
        <v>892.27315244989995</v>
      </c>
      <c r="H218" s="265">
        <f>+GAMS!H129</f>
        <v>933.33055780400002</v>
      </c>
      <c r="I218" s="265">
        <f>+GAMS!I129</f>
        <v>970.40458904360003</v>
      </c>
      <c r="J218" s="265">
        <f>+GAMS!J129</f>
        <v>1003.5681518556</v>
      </c>
      <c r="K218" s="265">
        <f>+GAMS!K129</f>
        <v>1031.6061561468</v>
      </c>
      <c r="L218" s="265">
        <f>+GAMS!L129</f>
        <v>1053.1004176874001</v>
      </c>
      <c r="M218" s="265">
        <f>+GAMS!M129</f>
        <v>1066.7565326803001</v>
      </c>
      <c r="N218" s="265">
        <f>+GAMS!N129</f>
        <v>1073.5723897726</v>
      </c>
      <c r="O218" s="265">
        <f>+GAMS!O129</f>
        <v>1080.1570099394</v>
      </c>
      <c r="P218" s="265">
        <f>+GAMS!P129</f>
        <v>1085.4011449789</v>
      </c>
      <c r="Q218" s="265">
        <f>+GAMS!Q129</f>
        <v>1089.3076333979</v>
      </c>
      <c r="R218" s="265">
        <f>+GAMS!R129</f>
        <v>1092.0322055578999</v>
      </c>
      <c r="S218" s="265">
        <f>+GAMS!S129</f>
        <v>1093.6735861034999</v>
      </c>
      <c r="T218" s="265">
        <f>+GAMS!T129</f>
        <v>1098.4076757736</v>
      </c>
      <c r="U218" s="265">
        <f>+GAMS!U129</f>
        <v>1102.0040829770001</v>
      </c>
      <c r="V218" s="265">
        <f>+GAMS!V129</f>
        <v>1105.221087847</v>
      </c>
      <c r="W218" s="265">
        <f>+GAMS!W129</f>
        <v>1107.9194731619</v>
      </c>
      <c r="X218" s="265">
        <f>+GAMS!X129</f>
        <v>1110.1551408229</v>
      </c>
      <c r="Y218" s="265">
        <f>+GAMS!Y129</f>
        <v>1111.960293974</v>
      </c>
      <c r="Z218" s="265">
        <f>+GAMS!Z129</f>
        <v>1105.3569914876</v>
      </c>
      <c r="AA218" s="265">
        <f>+GAMS!AA129</f>
        <v>1089.1574453955</v>
      </c>
      <c r="AB218" s="265">
        <f>+GAMS!AB129</f>
        <v>1067.0195891435999</v>
      </c>
      <c r="AC218" s="265">
        <f>+GAMS!AC129</f>
        <v>1043.5963263496999</v>
      </c>
      <c r="AD218" s="265">
        <f>+GAMS!AD129</f>
        <v>1018.7951454764</v>
      </c>
      <c r="AE218" s="265">
        <f>+GAMS!AE129</f>
        <v>992.52363197390002</v>
      </c>
      <c r="AF218" s="265">
        <f>+GAMS!AF129</f>
        <v>964.71111823729996</v>
      </c>
      <c r="AG218" s="265">
        <f>+GAMS!AG129</f>
        <v>935.2855809957</v>
      </c>
      <c r="AH218" s="265">
        <f>+GAMS!AH129</f>
        <v>904.17328498350003</v>
      </c>
      <c r="AI218" s="265">
        <f>+GAMS!AI129</f>
        <v>871.29864829329995</v>
      </c>
      <c r="AJ218" s="265">
        <f>+GAMS!AJ129</f>
        <v>836.58430324450001</v>
      </c>
      <c r="AK218" s="265">
        <f>+GAMS!AK129</f>
        <v>799.95140825869998</v>
      </c>
      <c r="AL218" s="265">
        <f>+GAMS!AL129</f>
        <v>761.32038373390003</v>
      </c>
      <c r="AM218" s="265">
        <f>+GAMS!AM129</f>
        <v>720.61245015140003</v>
      </c>
      <c r="AN218" s="265">
        <f>+GAMS!AN129</f>
        <v>699.1825907507</v>
      </c>
      <c r="AO218" s="265">
        <f>+GAMS!AO129</f>
        <v>676.60403452649996</v>
      </c>
      <c r="AP218" s="265">
        <f>+GAMS!AP129</f>
        <v>652.851621421</v>
      </c>
      <c r="AQ218" s="265">
        <f>+GAMS!AQ129</f>
        <v>627.89474747880001</v>
      </c>
      <c r="AR218" s="265">
        <f>+GAMS!AR129</f>
        <v>601.69865886529999</v>
      </c>
      <c r="AS218" s="265">
        <f>+GAMS!AS129</f>
        <v>574.22540992289998</v>
      </c>
      <c r="AT218" s="265">
        <f>+GAMS!AT129</f>
        <v>545.43456035489999</v>
      </c>
      <c r="AU218" s="265">
        <f>+GAMS!AU129</f>
        <v>515.28368414559998</v>
      </c>
      <c r="AV218" s="265">
        <f>+GAMS!AV129</f>
        <v>483.72874474899999</v>
      </c>
      <c r="AW218" s="265">
        <f>+GAMS!AW129</f>
        <v>450.72437565849998</v>
      </c>
      <c r="AX218" s="265">
        <f>+GAMS!AX129</f>
        <v>416.22409423699997</v>
      </c>
      <c r="AY218" s="265">
        <f>+GAMS!AY129</f>
        <v>380.18046869099999</v>
      </c>
      <c r="AZ218" s="265">
        <f>+GAMS!AZ129</f>
        <v>342.5452523898</v>
      </c>
      <c r="BA218" s="265">
        <f>+GAMS!BA129</f>
        <v>303.26949567200001</v>
      </c>
      <c r="BB218" s="265">
        <f>+GAMS!BB129</f>
        <v>270.57276807279999</v>
      </c>
      <c r="BC218" s="265">
        <f>+GAMS!BC129</f>
        <v>260.10638403109999</v>
      </c>
      <c r="BD218" s="265">
        <f>+GAMS!BD129</f>
        <v>247.97011761370001</v>
      </c>
      <c r="BE218" s="265">
        <f>+GAMS!BE129</f>
        <v>237.9134810923</v>
      </c>
      <c r="BF218" s="265">
        <f>+GAMS!BF129</f>
        <v>243.7183636968</v>
      </c>
      <c r="BG218" s="265">
        <f>+GAMS!BG129</f>
        <v>221.68637041549999</v>
      </c>
      <c r="BH218" s="265">
        <f>+GAMS!BH129</f>
        <v>221.68637041549999</v>
      </c>
      <c r="BI218" s="265">
        <f>+GAMS!BI129</f>
        <v>221.68637041549999</v>
      </c>
      <c r="BJ218" s="265">
        <f>+GAMS!BJ129</f>
        <v>221.68637041549999</v>
      </c>
      <c r="BK218" s="265">
        <f>+GAMS!BK129</f>
        <v>221.68637041549999</v>
      </c>
      <c r="BL218" s="265">
        <f>+GAMS!BL129</f>
        <v>221.68637041549999</v>
      </c>
      <c r="BM218" s="265">
        <f>+GAMS!BM129</f>
        <v>221.68637041549999</v>
      </c>
      <c r="BN218" s="265">
        <f>+GAMS!BN129</f>
        <v>221.68637041549999</v>
      </c>
      <c r="BO218" s="265">
        <f>+GAMS!BO129</f>
        <v>221.68637041549999</v>
      </c>
      <c r="BP218" s="265">
        <f>+GAMS!BP129</f>
        <v>221.68637041549999</v>
      </c>
      <c r="BQ218" s="265">
        <f>+GAMS!BQ129</f>
        <v>221.68637041549999</v>
      </c>
      <c r="BR218" s="265">
        <f>+GAMS!BR129</f>
        <v>221.68637041549999</v>
      </c>
      <c r="BS218" s="265">
        <f>+GAMS!BS129</f>
        <v>221.68637041549999</v>
      </c>
      <c r="BT218" s="265">
        <f>+GAMS!BT129</f>
        <v>221.68637041549999</v>
      </c>
      <c r="BU218" s="265">
        <f>+GAMS!BU129</f>
        <v>221.68637041549999</v>
      </c>
      <c r="BV218" s="265">
        <f>+GAMS!BV129</f>
        <v>221.68637041549999</v>
      </c>
      <c r="BW218" s="265">
        <f>+GAMS!BW129</f>
        <v>221.68637041549999</v>
      </c>
      <c r="BX218" s="265">
        <f>+GAMS!BX129</f>
        <v>221.68637041549999</v>
      </c>
      <c r="BY218" s="265">
        <f>+GAMS!BY129</f>
        <v>221.68637041549999</v>
      </c>
      <c r="BZ218" s="265">
        <f>+GAMS!BZ129</f>
        <v>221.68637041549999</v>
      </c>
      <c r="CA218" s="265">
        <f>+GAMS!CA129</f>
        <v>221.68637041549999</v>
      </c>
      <c r="CB218" s="265">
        <f>+GAMS!CB129</f>
        <v>221.68637041549999</v>
      </c>
      <c r="CC218" s="265">
        <f>+GAMS!CC129</f>
        <v>221.68637041549999</v>
      </c>
      <c r="CD218" s="265">
        <f>+GAMS!CD129</f>
        <v>221.68637041549999</v>
      </c>
    </row>
    <row r="219" spans="1:82" s="265" customFormat="1" ht="21.6" customHeight="1" x14ac:dyDescent="0.25">
      <c r="A219" s="311" t="str">
        <f>+GAMS!A130</f>
        <v>Share of output net zero emissions</v>
      </c>
      <c r="B219" s="265">
        <f>+GAMS!B130</f>
        <v>0.1090617324</v>
      </c>
      <c r="C219" s="265">
        <f>+GAMS!C130</f>
        <v>9.5430263299999998E-2</v>
      </c>
      <c r="D219" s="265">
        <f>+GAMS!D130</f>
        <v>8.3747326400000002E-2</v>
      </c>
      <c r="E219" s="265">
        <f>+GAMS!E130</f>
        <v>7.3701141400000003E-2</v>
      </c>
      <c r="F219" s="265">
        <f>+GAMS!F130</f>
        <v>6.5034725700000004E-2</v>
      </c>
      <c r="G219" s="265">
        <f>+GAMS!G130</f>
        <v>5.7535466600000001E-2</v>
      </c>
      <c r="H219" s="265">
        <f>+GAMS!H130</f>
        <v>5.1026818299999999E-2</v>
      </c>
      <c r="I219" s="265">
        <f>+GAMS!I130</f>
        <v>4.7449565300000003E-2</v>
      </c>
      <c r="J219" s="265">
        <f>+GAMS!J130</f>
        <v>4.4223235399999998E-2</v>
      </c>
      <c r="K219" s="265">
        <f>+GAMS!K130</f>
        <v>4.1305879400000002E-2</v>
      </c>
      <c r="L219" s="265">
        <f>+GAMS!L130</f>
        <v>3.8661303600000002E-2</v>
      </c>
      <c r="M219" s="265">
        <f>+GAMS!M130</f>
        <v>3.6258188099999998E-2</v>
      </c>
      <c r="N219" s="265">
        <f>+GAMS!N130</f>
        <v>3.4069353500000003E-2</v>
      </c>
      <c r="O219" s="265">
        <f>+GAMS!O130</f>
        <v>3.2071148100000002E-2</v>
      </c>
      <c r="P219" s="265">
        <f>+GAMS!P130</f>
        <v>3.0242935200000001E-2</v>
      </c>
      <c r="Q219" s="265">
        <f>+GAMS!Q130</f>
        <v>2.8566661699999999E-2</v>
      </c>
      <c r="R219" s="265">
        <f>+GAMS!R130</f>
        <v>2.7026495000000001E-2</v>
      </c>
      <c r="S219" s="265">
        <f>+GAMS!S130</f>
        <v>2.58623298E-2</v>
      </c>
      <c r="T219" s="265">
        <f>+GAMS!T130</f>
        <v>2.47869784E-2</v>
      </c>
      <c r="U219" s="265">
        <f>+GAMS!U130</f>
        <v>2.3791971700000001E-2</v>
      </c>
      <c r="V219" s="265">
        <f>+GAMS!V130</f>
        <v>2.2869788499999998E-2</v>
      </c>
      <c r="W219" s="265">
        <f>+GAMS!W130</f>
        <v>2.2013735E-2</v>
      </c>
      <c r="X219" s="265">
        <f>+GAMS!X130</f>
        <v>2.12178414E-2</v>
      </c>
      <c r="Y219" s="265">
        <f>+GAMS!Y130</f>
        <v>2.04767725E-2</v>
      </c>
      <c r="Z219" s="265">
        <f>+GAMS!Z130</f>
        <v>1.9785751099999999E-2</v>
      </c>
      <c r="AA219" s="265">
        <f>+GAMS!AA130</f>
        <v>1.9140490999999999E-2</v>
      </c>
      <c r="AB219" s="265">
        <f>+GAMS!AB130</f>
        <v>1.8537140000000001E-2</v>
      </c>
      <c r="AC219" s="265">
        <f>+GAMS!AC130</f>
        <v>1.79722288E-2</v>
      </c>
      <c r="AD219" s="265">
        <f>+GAMS!AD130</f>
        <v>1.7441069199999999E-2</v>
      </c>
      <c r="AE219" s="265">
        <f>+GAMS!AE130</f>
        <v>1.6925607700000001E-2</v>
      </c>
      <c r="AF219" s="265">
        <f>+GAMS!AF130</f>
        <v>1.6425380400000002E-2</v>
      </c>
      <c r="AG219" s="265">
        <f>+GAMS!AG130</f>
        <v>1.5939937000000001E-2</v>
      </c>
      <c r="AH219" s="265">
        <f>+GAMS!AH130</f>
        <v>1.54688407E-2</v>
      </c>
      <c r="AI219" s="265">
        <f>+GAMS!AI130</f>
        <v>1.50116674E-2</v>
      </c>
      <c r="AJ219" s="265">
        <f>+GAMS!AJ130</f>
        <v>1.45680056E-2</v>
      </c>
      <c r="AK219" s="265">
        <f>+GAMS!AK130</f>
        <v>1.41374559E-2</v>
      </c>
      <c r="AL219" s="265">
        <f>+GAMS!AL130</f>
        <v>1.3719630999999999E-2</v>
      </c>
      <c r="AM219" s="265">
        <f>+GAMS!AM130</f>
        <v>1.3314154599999999E-2</v>
      </c>
      <c r="AN219" s="265">
        <f>+GAMS!AN130</f>
        <v>1.29206619E-2</v>
      </c>
      <c r="AO219" s="265">
        <f>+GAMS!AO130</f>
        <v>1.25387986E-2</v>
      </c>
      <c r="AP219" s="265">
        <f>+GAMS!AP130</f>
        <v>1.2168221099999999E-2</v>
      </c>
      <c r="AQ219" s="265">
        <f>+GAMS!AQ130</f>
        <v>1.18085958E-2</v>
      </c>
      <c r="AR219" s="265">
        <f>+GAMS!AR130</f>
        <v>1.14595991E-2</v>
      </c>
      <c r="AS219" s="265">
        <f>+GAMS!AS130</f>
        <v>1.11209167E-2</v>
      </c>
      <c r="AT219" s="265">
        <f>+GAMS!AT130</f>
        <v>1.0792243999999999E-2</v>
      </c>
      <c r="AU219" s="265">
        <f>+GAMS!AU130</f>
        <v>1.0473284899999999E-2</v>
      </c>
      <c r="AV219" s="265">
        <f>+GAMS!AV130</f>
        <v>1.0163752599999999E-2</v>
      </c>
      <c r="AW219" s="265">
        <f>+GAMS!AW130</f>
        <v>9.8633682999999996E-3</v>
      </c>
      <c r="AX219" s="265">
        <f>+GAMS!AX130</f>
        <v>9.5718616999999999E-3</v>
      </c>
      <c r="AY219" s="265">
        <f>+GAMS!AY130</f>
        <v>9.2889705000000003E-3</v>
      </c>
      <c r="AZ219" s="265">
        <f>+GAMS!AZ130</f>
        <v>9.0144399000000007E-3</v>
      </c>
      <c r="BA219" s="265">
        <f>+GAMS!BA130</f>
        <v>8.7480228999999993E-3</v>
      </c>
      <c r="BB219" s="265">
        <f>+GAMS!BB130</f>
        <v>8.4894797999999997E-3</v>
      </c>
      <c r="BC219" s="265">
        <f>+GAMS!BC130</f>
        <v>8.2385776999999993E-3</v>
      </c>
      <c r="BD219" s="265">
        <f>+GAMS!BD130</f>
        <v>7.9950909999999993E-3</v>
      </c>
      <c r="BE219" s="265">
        <f>+GAMS!BE130</f>
        <v>7.7588003000000003E-3</v>
      </c>
      <c r="BF219" s="265">
        <f>+GAMS!BF130</f>
        <v>7.5294931000000004E-3</v>
      </c>
      <c r="BG219" s="265">
        <f>+GAMS!BG130</f>
        <v>7.3069629999999997E-3</v>
      </c>
      <c r="BH219" s="265">
        <f>+GAMS!BH130</f>
        <v>7.0910095999999999E-3</v>
      </c>
      <c r="BI219" s="265">
        <f>+GAMS!BI130</f>
        <v>6.8814386000000003E-3</v>
      </c>
      <c r="BJ219" s="265">
        <f>+GAMS!BJ130</f>
        <v>6.6780613000000004E-3</v>
      </c>
      <c r="BK219" s="265">
        <f>+GAMS!BK130</f>
        <v>6.4806947999999998E-3</v>
      </c>
      <c r="BL219" s="265">
        <f>+GAMS!BL130</f>
        <v>6.2891613000000002E-3</v>
      </c>
      <c r="BM219" s="265">
        <f>+GAMS!BM130</f>
        <v>6.1032884999999999E-3</v>
      </c>
      <c r="BN219" s="265">
        <f>+GAMS!BN130</f>
        <v>5.9229091000000001E-3</v>
      </c>
      <c r="BO219" s="265">
        <f>+GAMS!BO130</f>
        <v>5.7478605999999998E-3</v>
      </c>
      <c r="BP219" s="265">
        <f>+GAMS!BP130</f>
        <v>5.5779857000000004E-3</v>
      </c>
      <c r="BQ219" s="265">
        <f>+GAMS!BQ130</f>
        <v>5.4131313000000004E-3</v>
      </c>
      <c r="BR219" s="265">
        <f>+GAMS!BR130</f>
        <v>5.2531491E-3</v>
      </c>
      <c r="BS219" s="265">
        <f>+GAMS!BS130</f>
        <v>5.0978951000000003E-3</v>
      </c>
      <c r="BT219" s="265">
        <f>+GAMS!BT130</f>
        <v>4.9472294999999998E-3</v>
      </c>
      <c r="BU219" s="265">
        <f>+GAMS!BU130</f>
        <v>4.8010168000000002E-3</v>
      </c>
      <c r="BV219" s="265">
        <f>+GAMS!BV130</f>
        <v>4.6591252999999997E-3</v>
      </c>
      <c r="BW219" s="265">
        <f>+GAMS!BW130</f>
        <v>4.5214273000000003E-3</v>
      </c>
      <c r="BX219" s="265">
        <f>+GAMS!BX130</f>
        <v>4.3877990000000004E-3</v>
      </c>
      <c r="BY219" s="265">
        <f>+GAMS!BY130</f>
        <v>4.2581199000000002E-3</v>
      </c>
      <c r="BZ219" s="265">
        <f>+GAMS!BZ130</f>
        <v>4.1322733999999998E-3</v>
      </c>
      <c r="CA219" s="265">
        <f>+GAMS!CA130</f>
        <v>4.0101462999999997E-3</v>
      </c>
      <c r="CB219" s="265">
        <f>+GAMS!CB130</f>
        <v>3.8916286E-3</v>
      </c>
      <c r="CC219" s="265">
        <f>+GAMS!CC130</f>
        <v>3.7766136E-3</v>
      </c>
      <c r="CD219" s="265">
        <f>+GAMS!CD130</f>
        <v>3.6649978E-3</v>
      </c>
    </row>
    <row r="220" spans="1:82" s="265" customFormat="1" ht="21.6" customHeight="1" x14ac:dyDescent="0.25">
      <c r="A220" s="311" t="str">
        <f>+GAMS!A131</f>
        <v>Growth p.c. cons (log)</v>
      </c>
      <c r="B220" s="265">
        <f>+GAMS!B131</f>
        <v>0</v>
      </c>
      <c r="C220" s="265">
        <f>+GAMS!C131</f>
        <v>2.02196007E-2</v>
      </c>
      <c r="D220" s="265">
        <f>+GAMS!D131</f>
        <v>1.9775828200000001E-2</v>
      </c>
      <c r="E220" s="265">
        <f>+GAMS!E131</f>
        <v>1.9325821600000001E-2</v>
      </c>
      <c r="F220" s="265">
        <f>+GAMS!F131</f>
        <v>1.9081442899999999E-2</v>
      </c>
      <c r="G220" s="265">
        <f>+GAMS!G131</f>
        <v>1.8808222199999999E-2</v>
      </c>
      <c r="H220" s="265">
        <f>+GAMS!H131</f>
        <v>1.85185301E-2</v>
      </c>
      <c r="I220" s="265">
        <f>+GAMS!I131</f>
        <v>1.82040194E-2</v>
      </c>
      <c r="J220" s="265">
        <f>+GAMS!J131</f>
        <v>1.7881696200000002E-2</v>
      </c>
      <c r="K220" s="265">
        <f>+GAMS!K131</f>
        <v>1.7590272800000001E-2</v>
      </c>
      <c r="L220" s="265">
        <f>+GAMS!L131</f>
        <v>1.7417661000000001E-2</v>
      </c>
      <c r="M220" s="265">
        <f>+GAMS!M131</f>
        <v>1.75390336E-2</v>
      </c>
      <c r="N220" s="265">
        <f>+GAMS!N131</f>
        <v>1.80049431E-2</v>
      </c>
      <c r="O220" s="265">
        <f>+GAMS!O131</f>
        <v>1.8102152E-2</v>
      </c>
      <c r="P220" s="265">
        <f>+GAMS!P131</f>
        <v>1.8090284200000001E-2</v>
      </c>
      <c r="Q220" s="265">
        <f>+GAMS!Q131</f>
        <v>1.80339123E-2</v>
      </c>
      <c r="R220" s="265">
        <f>+GAMS!R131</f>
        <v>1.7961430800000001E-2</v>
      </c>
      <c r="S220" s="265">
        <f>+GAMS!S131</f>
        <v>1.7908817399999999E-2</v>
      </c>
      <c r="T220" s="265">
        <f>+GAMS!T131</f>
        <v>1.7652727100000001E-2</v>
      </c>
      <c r="U220" s="265">
        <f>+GAMS!U131</f>
        <v>1.7464290699999999E-2</v>
      </c>
      <c r="V220" s="265">
        <f>+GAMS!V131</f>
        <v>1.7277197000000001E-2</v>
      </c>
      <c r="W220" s="265">
        <f>+GAMS!W131</f>
        <v>1.7082750599999998E-2</v>
      </c>
      <c r="X220" s="265">
        <f>+GAMS!X131</f>
        <v>1.68563103E-2</v>
      </c>
      <c r="Y220" s="265">
        <f>+GAMS!Y131</f>
        <v>1.6561112699999998E-2</v>
      </c>
      <c r="Z220" s="265">
        <f>+GAMS!Z131</f>
        <v>1.64320713E-2</v>
      </c>
      <c r="AA220" s="265">
        <f>+GAMS!AA131</f>
        <v>1.64562961E-2</v>
      </c>
      <c r="AB220" s="265">
        <f>+GAMS!AB131</f>
        <v>1.6500435300000001E-2</v>
      </c>
      <c r="AC220" s="265">
        <f>+GAMS!AC131</f>
        <v>1.6457534400000001E-2</v>
      </c>
      <c r="AD220" s="265">
        <f>+GAMS!AD131</f>
        <v>1.6370062800000001E-2</v>
      </c>
      <c r="AE220" s="265">
        <f>+GAMS!AE131</f>
        <v>1.6262668800000001E-2</v>
      </c>
      <c r="AF220" s="265">
        <f>+GAMS!AF131</f>
        <v>1.6146083499999998E-2</v>
      </c>
      <c r="AG220" s="265">
        <f>+GAMS!AG131</f>
        <v>1.6026228399999998E-2</v>
      </c>
      <c r="AH220" s="265">
        <f>+GAMS!AH131</f>
        <v>1.59069017E-2</v>
      </c>
      <c r="AI220" s="265">
        <f>+GAMS!AI131</f>
        <v>1.5791570899999999E-2</v>
      </c>
      <c r="AJ220" s="265">
        <f>+GAMS!AJ131</f>
        <v>1.56850129E-2</v>
      </c>
      <c r="AK220" s="265">
        <f>+GAMS!AK131</f>
        <v>1.55954839E-2</v>
      </c>
      <c r="AL220" s="265">
        <f>+GAMS!AL131</f>
        <v>1.55382262E-2</v>
      </c>
      <c r="AM220" s="265">
        <f>+GAMS!AM131</f>
        <v>1.4977614E-2</v>
      </c>
      <c r="AN220" s="265">
        <f>+GAMS!AN131</f>
        <v>1.55650227E-2</v>
      </c>
      <c r="AO220" s="265">
        <f>+GAMS!AO131</f>
        <v>1.5261326400000001E-2</v>
      </c>
      <c r="AP220" s="265">
        <f>+GAMS!AP131</f>
        <v>1.50217597E-2</v>
      </c>
      <c r="AQ220" s="265">
        <f>+GAMS!AQ131</f>
        <v>1.4824347599999999E-2</v>
      </c>
      <c r="AR220" s="265">
        <f>+GAMS!AR131</f>
        <v>1.46552183E-2</v>
      </c>
      <c r="AS220" s="265">
        <f>+GAMS!AS131</f>
        <v>1.45051803E-2</v>
      </c>
      <c r="AT220" s="265">
        <f>+GAMS!AT131</f>
        <v>1.43680371E-2</v>
      </c>
      <c r="AU220" s="265">
        <f>+GAMS!AU131</f>
        <v>1.4239577600000001E-2</v>
      </c>
      <c r="AV220" s="265">
        <f>+GAMS!AV131</f>
        <v>1.41169234E-2</v>
      </c>
      <c r="AW220" s="265">
        <f>+GAMS!AW131</f>
        <v>1.39980963E-2</v>
      </c>
      <c r="AX220" s="265">
        <f>+GAMS!AX131</f>
        <v>1.3881729000000001E-2</v>
      </c>
      <c r="AY220" s="265">
        <f>+GAMS!AY131</f>
        <v>1.3766870299999999E-2</v>
      </c>
      <c r="AZ220" s="265">
        <f>+GAMS!AZ131</f>
        <v>1.3652854400000001E-2</v>
      </c>
      <c r="BA220" s="265">
        <f>+GAMS!BA131</f>
        <v>1.3575430899999999E-2</v>
      </c>
      <c r="BB220" s="265">
        <f>+GAMS!BB131</f>
        <v>1.35094125E-2</v>
      </c>
      <c r="BC220" s="265">
        <f>+GAMS!BC131</f>
        <v>1.32734797E-2</v>
      </c>
      <c r="BD220" s="265">
        <f>+GAMS!BD131</f>
        <v>1.31745275E-2</v>
      </c>
      <c r="BE220" s="265">
        <f>+GAMS!BE131</f>
        <v>1.3099171600000001E-2</v>
      </c>
      <c r="BF220" s="265">
        <f>+GAMS!BF131</f>
        <v>1.2859941600000001E-2</v>
      </c>
      <c r="BG220" s="265">
        <f>+GAMS!BG131</f>
        <v>1.29136828E-2</v>
      </c>
      <c r="BH220" s="265">
        <f>+GAMS!BH131</f>
        <v>1.2733419100000001E-2</v>
      </c>
      <c r="BI220" s="265">
        <f>+GAMS!BI131</f>
        <v>1.2630718500000001E-2</v>
      </c>
      <c r="BJ220" s="265">
        <f>+GAMS!BJ131</f>
        <v>1.2531046299999999E-2</v>
      </c>
      <c r="BK220" s="265">
        <f>+GAMS!BK131</f>
        <v>1.2433156000000001E-2</v>
      </c>
      <c r="BL220" s="265">
        <f>+GAMS!BL131</f>
        <v>1.2336545799999999E-2</v>
      </c>
      <c r="BM220" s="265">
        <f>+GAMS!BM131</f>
        <v>1.22409856E-2</v>
      </c>
      <c r="BN220" s="265">
        <f>+GAMS!BN131</f>
        <v>1.2146355500000001E-2</v>
      </c>
      <c r="BO220" s="265">
        <f>+GAMS!BO131</f>
        <v>1.20525853E-2</v>
      </c>
      <c r="BP220" s="265">
        <f>+GAMS!BP131</f>
        <v>1.19596305E-2</v>
      </c>
      <c r="BQ220" s="265">
        <f>+GAMS!BQ131</f>
        <v>1.18674612E-2</v>
      </c>
      <c r="BR220" s="265">
        <f>+GAMS!BR131</f>
        <v>1.1776055800000001E-2</v>
      </c>
      <c r="BS220" s="265">
        <f>+GAMS!BS131</f>
        <v>1.16853987E-2</v>
      </c>
      <c r="BT220" s="265">
        <f>+GAMS!BT131</f>
        <v>1.15954774E-2</v>
      </c>
      <c r="BU220" s="265">
        <f>+GAMS!BU131</f>
        <v>1.1506281599999999E-2</v>
      </c>
      <c r="BV220" s="265">
        <f>+GAMS!BV131</f>
        <v>1.14178027E-2</v>
      </c>
      <c r="BW220" s="265">
        <f>+GAMS!BW131</f>
        <v>1.1330033E-2</v>
      </c>
      <c r="BX220" s="265">
        <f>+GAMS!BX131</f>
        <v>1.1242965299999999E-2</v>
      </c>
      <c r="BY220" s="265">
        <f>+GAMS!BY131</f>
        <v>1.11565932E-2</v>
      </c>
      <c r="BZ220" s="265">
        <f>+GAMS!BZ131</f>
        <v>1.1070910200000001E-2</v>
      </c>
      <c r="CA220" s="265">
        <f>+GAMS!CA131</f>
        <v>1.0985910200000001E-2</v>
      </c>
      <c r="CB220" s="265">
        <f>+GAMS!CB131</f>
        <v>1.09015873E-2</v>
      </c>
      <c r="CC220" s="265">
        <f>+GAMS!CC131</f>
        <v>1.08179357E-2</v>
      </c>
      <c r="CD220" s="265">
        <f>+GAMS!CD131</f>
        <v>1.07349495E-2</v>
      </c>
    </row>
    <row r="221" spans="1:82" s="265" customFormat="1" ht="21.6" customHeight="1" x14ac:dyDescent="0.25">
      <c r="A221" s="311" t="str">
        <f>+GAMS!A132</f>
        <v>Change interest rate</v>
      </c>
      <c r="B221" s="265">
        <f>+GAMS!B132</f>
        <v>0</v>
      </c>
      <c r="C221" s="265">
        <f>+GAMS!C132</f>
        <v>4.49829702E-2</v>
      </c>
      <c r="D221" s="265">
        <f>+GAMS!D132</f>
        <v>-8.7298659999999995E-4</v>
      </c>
      <c r="E221" s="265">
        <f>+GAMS!E132</f>
        <v>-8.7906189999999997E-4</v>
      </c>
      <c r="F221" s="265">
        <f>+GAMS!F132</f>
        <v>-6.8386830000000001E-4</v>
      </c>
      <c r="G221" s="265">
        <f>+GAMS!G132</f>
        <v>-7.1142130000000005E-4</v>
      </c>
      <c r="H221" s="265">
        <f>+GAMS!H132</f>
        <v>-7.2722230000000002E-4</v>
      </c>
      <c r="I221" s="265">
        <f>+GAMS!I132</f>
        <v>-7.5095309999999998E-4</v>
      </c>
      <c r="J221" s="265">
        <f>+GAMS!J132</f>
        <v>-7.5852839999999999E-4</v>
      </c>
      <c r="K221" s="265">
        <f>+GAMS!K132</f>
        <v>-7.2932689999999996E-4</v>
      </c>
      <c r="L221" s="265">
        <f>+GAMS!L132</f>
        <v>-6.1660950000000001E-4</v>
      </c>
      <c r="M221" s="265">
        <f>+GAMS!M132</f>
        <v>-3.3747790000000002E-4</v>
      </c>
      <c r="N221" s="265">
        <f>+GAMS!N132</f>
        <v>-1.0321400000000001E-5</v>
      </c>
      <c r="O221" s="265">
        <f>+GAMS!O132</f>
        <v>-3.6074080000000002E-4</v>
      </c>
      <c r="P221" s="265">
        <f>+GAMS!P132</f>
        <v>-4.645176E-4</v>
      </c>
      <c r="Q221" s="265">
        <f>+GAMS!Q132</f>
        <v>-5.069505E-4</v>
      </c>
      <c r="R221" s="265">
        <f>+GAMS!R132</f>
        <v>-5.2240860000000002E-4</v>
      </c>
      <c r="S221" s="265">
        <f>+GAMS!S132</f>
        <v>-5.036881E-4</v>
      </c>
      <c r="T221" s="265">
        <f>+GAMS!T132</f>
        <v>-6.9714539999999995E-4</v>
      </c>
      <c r="U221" s="265">
        <f>+GAMS!U132</f>
        <v>-6.3302859999999999E-4</v>
      </c>
      <c r="V221" s="265">
        <f>+GAMS!V132</f>
        <v>-6.3190740000000005E-4</v>
      </c>
      <c r="W221" s="265">
        <f>+GAMS!W132</f>
        <v>-6.3904700000000001E-4</v>
      </c>
      <c r="X221" s="265">
        <f>+GAMS!X132</f>
        <v>-6.6959579999999999E-4</v>
      </c>
      <c r="Y221" s="265">
        <f>+GAMS!Y132</f>
        <v>-7.3506989999999996E-4</v>
      </c>
      <c r="Z221" s="265">
        <f>+GAMS!Z132</f>
        <v>-5.7737640000000002E-4</v>
      </c>
      <c r="AA221" s="265">
        <f>+GAMS!AA132</f>
        <v>-4.3192829999999998E-4</v>
      </c>
      <c r="AB221" s="265">
        <f>+GAMS!AB132</f>
        <v>-4.1316470000000001E-4</v>
      </c>
      <c r="AC221" s="265">
        <f>+GAMS!AC132</f>
        <v>-4.9600790000000001E-4</v>
      </c>
      <c r="AD221" s="265">
        <f>+GAMS!AD132</f>
        <v>-5.3850519999999995E-4</v>
      </c>
      <c r="AE221" s="265">
        <f>+GAMS!AE132</f>
        <v>-5.5758680000000005E-4</v>
      </c>
      <c r="AF221" s="265">
        <f>+GAMS!AF132</f>
        <v>-5.6647390000000004E-4</v>
      </c>
      <c r="AG221" s="265">
        <f>+GAMS!AG132</f>
        <v>-5.6973560000000002E-4</v>
      </c>
      <c r="AH221" s="265">
        <f>+GAMS!AH132</f>
        <v>-5.693893E-4</v>
      </c>
      <c r="AI221" s="265">
        <f>+GAMS!AI132</f>
        <v>-5.6574879999999998E-4</v>
      </c>
      <c r="AJ221" s="265">
        <f>+GAMS!AJ132</f>
        <v>-5.5757029999999996E-4</v>
      </c>
      <c r="AK221" s="265">
        <f>+GAMS!AK132</f>
        <v>-5.4154870000000001E-4</v>
      </c>
      <c r="AL221" s="265">
        <f>+GAMS!AL132</f>
        <v>-5.1104690000000001E-4</v>
      </c>
      <c r="AM221" s="265">
        <f>+GAMS!AM132</f>
        <v>-9.8938970000000005E-4</v>
      </c>
      <c r="AN221" s="265">
        <f>+GAMS!AN132</f>
        <v>1.01074E-4</v>
      </c>
      <c r="AO221" s="265">
        <f>+GAMS!AO132</f>
        <v>-7.4563190000000005E-4</v>
      </c>
      <c r="AP221" s="265">
        <f>+GAMS!AP132</f>
        <v>-6.8486519999999996E-4</v>
      </c>
      <c r="AQ221" s="265">
        <f>+GAMS!AQ132</f>
        <v>-6.4497459999999997E-4</v>
      </c>
      <c r="AR221" s="265">
        <f>+GAMS!AR132</f>
        <v>-6.1826250000000002E-4</v>
      </c>
      <c r="AS221" s="265">
        <f>+GAMS!AS132</f>
        <v>-6.0028239999999997E-4</v>
      </c>
      <c r="AT221" s="265">
        <f>+GAMS!AT132</f>
        <v>-5.8818900000000003E-4</v>
      </c>
      <c r="AU221" s="265">
        <f>+GAMS!AU132</f>
        <v>-5.8009629999999999E-4</v>
      </c>
      <c r="AV221" s="265">
        <f>+GAMS!AV132</f>
        <v>-5.7473810000000002E-4</v>
      </c>
      <c r="AW221" s="265">
        <f>+GAMS!AW132</f>
        <v>-5.7125929999999995E-4</v>
      </c>
      <c r="AX221" s="265">
        <f>+GAMS!AX132</f>
        <v>1.03782449E-2</v>
      </c>
      <c r="AY221" s="265">
        <f>+GAMS!AY132</f>
        <v>-1.091158E-4</v>
      </c>
      <c r="AZ221" s="265">
        <f>+GAMS!AZ132</f>
        <v>-1.083151E-4</v>
      </c>
      <c r="BA221" s="265">
        <f>+GAMS!BA132</f>
        <v>-7.3552299999999997E-5</v>
      </c>
      <c r="BB221" s="265">
        <f>+GAMS!BB132</f>
        <v>-6.2717400000000004E-5</v>
      </c>
      <c r="BC221" s="265">
        <f>+GAMS!BC132</f>
        <v>-2.2413620000000001E-4</v>
      </c>
      <c r="BD221" s="265">
        <f>+GAMS!BD132</f>
        <v>-9.4004600000000005E-5</v>
      </c>
      <c r="BE221" s="265">
        <f>+GAMS!BE132</f>
        <v>-7.15881E-5</v>
      </c>
      <c r="BF221" s="265">
        <f>+GAMS!BF132</f>
        <v>-2.2726859999999999E-4</v>
      </c>
      <c r="BG221" s="265">
        <f>+GAMS!BG132</f>
        <v>5.1054200000000003E-5</v>
      </c>
      <c r="BH221" s="265">
        <f>+GAMS!BH132</f>
        <v>-1.712506E-4</v>
      </c>
      <c r="BI221" s="265">
        <f>+GAMS!BI132</f>
        <v>-9.75655E-5</v>
      </c>
      <c r="BJ221" s="265">
        <f>+GAMS!BJ132</f>
        <v>-9.46886E-5</v>
      </c>
      <c r="BK221" s="265">
        <f>+GAMS!BK132</f>
        <v>-9.2995699999999995E-5</v>
      </c>
      <c r="BL221" s="265">
        <f>+GAMS!BL132</f>
        <v>-9.1779800000000005E-5</v>
      </c>
      <c r="BM221" s="265">
        <f>+GAMS!BM132</f>
        <v>-9.0782100000000006E-5</v>
      </c>
      <c r="BN221" s="265">
        <f>+GAMS!BN132</f>
        <v>-8.98986E-5</v>
      </c>
      <c r="BO221" s="265">
        <f>+GAMS!BO132</f>
        <v>-8.9081700000000005E-5</v>
      </c>
      <c r="BP221" s="265">
        <f>+GAMS!BP132</f>
        <v>-8.8306999999999993E-5</v>
      </c>
      <c r="BQ221" s="265">
        <f>+GAMS!BQ132</f>
        <v>-8.7560900000000004E-5</v>
      </c>
      <c r="BR221" s="265">
        <f>+GAMS!BR132</f>
        <v>-8.6835000000000005E-5</v>
      </c>
      <c r="BS221" s="265">
        <f>+GAMS!BS132</f>
        <v>-8.6124299999999998E-5</v>
      </c>
      <c r="BT221" s="265">
        <f>+GAMS!BT132</f>
        <v>-8.5425299999999997E-5</v>
      </c>
      <c r="BU221" s="265">
        <f>+GAMS!BU132</f>
        <v>-8.4735999999999996E-5</v>
      </c>
      <c r="BV221" s="265">
        <f>+GAMS!BV132</f>
        <v>-8.4054900000000001E-5</v>
      </c>
      <c r="BW221" s="265">
        <f>+GAMS!BW132</f>
        <v>-8.3381199999999994E-5</v>
      </c>
      <c r="BX221" s="265">
        <f>+GAMS!BX132</f>
        <v>-8.2714199999999995E-5</v>
      </c>
      <c r="BY221" s="265">
        <f>+GAMS!BY132</f>
        <v>-8.2053500000000003E-5</v>
      </c>
      <c r="BZ221" s="265">
        <f>+GAMS!BZ132</f>
        <v>-8.1398900000000004E-5</v>
      </c>
      <c r="CA221" s="265">
        <f>+GAMS!CA132</f>
        <v>-8.0749999999999998E-5</v>
      </c>
      <c r="CB221" s="265">
        <f>+GAMS!CB132</f>
        <v>-8.0106700000000003E-5</v>
      </c>
      <c r="CC221" s="265">
        <f>+GAMS!CC132</f>
        <v>-7.9469100000000001E-5</v>
      </c>
      <c r="CD221" s="265">
        <f>+GAMS!CD132</f>
        <v>-7.8836899999999997E-5</v>
      </c>
    </row>
    <row r="222" spans="1:82" s="265" customFormat="1" ht="21.6" customHeight="1" x14ac:dyDescent="0.25">
      <c r="A222" s="311" t="str">
        <f>+GAMS!A133</f>
        <v>Precautionary effect</v>
      </c>
      <c r="B222" s="265">
        <f>+GAMS!B133</f>
        <v>0</v>
      </c>
      <c r="C222" s="265">
        <f>+GAMS!C133</f>
        <v>-2.25625E-4</v>
      </c>
      <c r="D222" s="265">
        <f>+GAMS!D133</f>
        <v>-4.5124999999999999E-4</v>
      </c>
      <c r="E222" s="265">
        <f>+GAMS!E133</f>
        <v>-6.7687499999999996E-4</v>
      </c>
      <c r="F222" s="265">
        <f>+GAMS!F133</f>
        <v>-9.0249999999999998E-4</v>
      </c>
      <c r="G222" s="265">
        <f>+GAMS!G133</f>
        <v>-1.128125E-3</v>
      </c>
      <c r="H222" s="265">
        <f>+GAMS!H133</f>
        <v>-1.3537499999999999E-3</v>
      </c>
      <c r="I222" s="265">
        <f>+GAMS!I133</f>
        <v>-1.579375E-3</v>
      </c>
      <c r="J222" s="265">
        <f>+GAMS!J133</f>
        <v>-1.805E-3</v>
      </c>
      <c r="K222" s="265">
        <f>+GAMS!K133</f>
        <v>-2.0306249999999999E-3</v>
      </c>
      <c r="L222" s="265">
        <f>+GAMS!L133</f>
        <v>-2.25625E-3</v>
      </c>
      <c r="M222" s="265">
        <f>+GAMS!M133</f>
        <v>-2.4818750000000001E-3</v>
      </c>
      <c r="N222" s="265">
        <f>+GAMS!N133</f>
        <v>-2.7074999999999998E-3</v>
      </c>
      <c r="O222" s="265">
        <f>+GAMS!O133</f>
        <v>-2.933125E-3</v>
      </c>
      <c r="P222" s="265">
        <f>+GAMS!P133</f>
        <v>-3.1587500000000001E-3</v>
      </c>
      <c r="Q222" s="265">
        <f>+GAMS!Q133</f>
        <v>-3.3843749999999998E-3</v>
      </c>
      <c r="R222" s="265">
        <f>+GAMS!R133</f>
        <v>-3.6099999999999999E-3</v>
      </c>
      <c r="S222" s="265">
        <f>+GAMS!S133</f>
        <v>-3.8356250000000001E-3</v>
      </c>
      <c r="T222" s="265">
        <f>+GAMS!T133</f>
        <v>-4.0612499999999998E-3</v>
      </c>
      <c r="U222" s="265">
        <f>+GAMS!U133</f>
        <v>-4.2868749999999999E-3</v>
      </c>
      <c r="V222" s="265">
        <f>+GAMS!V133</f>
        <v>-4.5125E-3</v>
      </c>
      <c r="W222" s="265">
        <f>+GAMS!W133</f>
        <v>-4.7381250000000001E-3</v>
      </c>
      <c r="X222" s="265">
        <f>+GAMS!X133</f>
        <v>-4.9637500000000003E-3</v>
      </c>
      <c r="Y222" s="265">
        <f>+GAMS!Y133</f>
        <v>-5.1893750000000004E-3</v>
      </c>
      <c r="Z222" s="265">
        <f>+GAMS!Z133</f>
        <v>-5.4149999999999997E-3</v>
      </c>
      <c r="AA222" s="265">
        <f>+GAMS!AA133</f>
        <v>-5.6406249999999998E-3</v>
      </c>
      <c r="AB222" s="265">
        <f>+GAMS!AB133</f>
        <v>-5.8662499999999999E-3</v>
      </c>
      <c r="AC222" s="265">
        <f>+GAMS!AC133</f>
        <v>-6.0918750000000001E-3</v>
      </c>
      <c r="AD222" s="265">
        <f>+GAMS!AD133</f>
        <v>-6.3175000000000002E-3</v>
      </c>
      <c r="AE222" s="265">
        <f>+GAMS!AE133</f>
        <v>-6.5431250000000003E-3</v>
      </c>
      <c r="AF222" s="265">
        <f>+GAMS!AF133</f>
        <v>-6.7687499999999996E-3</v>
      </c>
      <c r="AG222" s="265">
        <f>+GAMS!AG133</f>
        <v>-6.9943749999999997E-3</v>
      </c>
      <c r="AH222" s="265">
        <f>+GAMS!AH133</f>
        <v>-7.2199999999999999E-3</v>
      </c>
      <c r="AI222" s="265">
        <f>+GAMS!AI133</f>
        <v>-7.445625E-3</v>
      </c>
      <c r="AJ222" s="265">
        <f>+GAMS!AJ133</f>
        <v>-7.6712500000000001E-3</v>
      </c>
      <c r="AK222" s="265">
        <f>+GAMS!AK133</f>
        <v>-7.8968749999999994E-3</v>
      </c>
      <c r="AL222" s="265">
        <f>+GAMS!AL133</f>
        <v>-8.1224999999999995E-3</v>
      </c>
      <c r="AM222" s="265">
        <f>+GAMS!AM133</f>
        <v>-8.3481249999999996E-3</v>
      </c>
      <c r="AN222" s="265">
        <f>+GAMS!AN133</f>
        <v>-8.5737499999999998E-3</v>
      </c>
      <c r="AO222" s="265">
        <f>+GAMS!AO133</f>
        <v>-8.7993749999999999E-3</v>
      </c>
      <c r="AP222" s="265">
        <f>+GAMS!AP133</f>
        <v>-9.025E-3</v>
      </c>
      <c r="AQ222" s="265">
        <f>+GAMS!AQ133</f>
        <v>-9.2506250000000002E-3</v>
      </c>
      <c r="AR222" s="265">
        <f>+GAMS!AR133</f>
        <v>-9.4762500000000003E-3</v>
      </c>
      <c r="AS222" s="265">
        <f>+GAMS!AS133</f>
        <v>-9.7018750000000004E-3</v>
      </c>
      <c r="AT222" s="265">
        <f>+GAMS!AT133</f>
        <v>-9.9275000000000006E-3</v>
      </c>
      <c r="AU222" s="265">
        <f>+GAMS!AU133</f>
        <v>-1.0153125000000001E-2</v>
      </c>
      <c r="AV222" s="265">
        <f>+GAMS!AV133</f>
        <v>-1.0378750000000001E-2</v>
      </c>
      <c r="AW222" s="265">
        <f>+GAMS!AW133</f>
        <v>-1.0604374999999999E-2</v>
      </c>
      <c r="AX222" s="265">
        <f>+GAMS!AX133</f>
        <v>-1.0604374999999999E-2</v>
      </c>
      <c r="AY222" s="265">
        <f>+GAMS!AY133</f>
        <v>-1.0604374999999999E-2</v>
      </c>
      <c r="AZ222" s="265">
        <f>+GAMS!AZ133</f>
        <v>-1.0604374999999999E-2</v>
      </c>
      <c r="BA222" s="265">
        <f>+GAMS!BA133</f>
        <v>-1.0604374999999999E-2</v>
      </c>
      <c r="BB222" s="265">
        <f>+GAMS!BB133</f>
        <v>-1.0604374999999999E-2</v>
      </c>
      <c r="BC222" s="265">
        <f>+GAMS!BC133</f>
        <v>-1.0604374999999999E-2</v>
      </c>
      <c r="BD222" s="265">
        <f>+GAMS!BD133</f>
        <v>-1.0604374999999999E-2</v>
      </c>
      <c r="BE222" s="265">
        <f>+GAMS!BE133</f>
        <v>-1.0604374999999999E-2</v>
      </c>
      <c r="BF222" s="265">
        <f>+GAMS!BF133</f>
        <v>-1.0604374999999999E-2</v>
      </c>
      <c r="BG222" s="265">
        <f>+GAMS!BG133</f>
        <v>-1.0604374999999999E-2</v>
      </c>
      <c r="BH222" s="265">
        <f>+GAMS!BH133</f>
        <v>-1.0604374999999999E-2</v>
      </c>
      <c r="BI222" s="265">
        <f>+GAMS!BI133</f>
        <v>-1.0604374999999999E-2</v>
      </c>
      <c r="BJ222" s="265">
        <f>+GAMS!BJ133</f>
        <v>-1.0604374999999999E-2</v>
      </c>
      <c r="BK222" s="265">
        <f>+GAMS!BK133</f>
        <v>-1.0604374999999999E-2</v>
      </c>
      <c r="BL222" s="265">
        <f>+GAMS!BL133</f>
        <v>-1.0604374999999999E-2</v>
      </c>
      <c r="BM222" s="265">
        <f>+GAMS!BM133</f>
        <v>-1.0604374999999999E-2</v>
      </c>
      <c r="BN222" s="265">
        <f>+GAMS!BN133</f>
        <v>-1.0604374999999999E-2</v>
      </c>
      <c r="BO222" s="265">
        <f>+GAMS!BO133</f>
        <v>-1.0604374999999999E-2</v>
      </c>
      <c r="BP222" s="265">
        <f>+GAMS!BP133</f>
        <v>-1.0604374999999999E-2</v>
      </c>
      <c r="BQ222" s="265">
        <f>+GAMS!BQ133</f>
        <v>-1.0604374999999999E-2</v>
      </c>
      <c r="BR222" s="265">
        <f>+GAMS!BR133</f>
        <v>-1.0604374999999999E-2</v>
      </c>
      <c r="BS222" s="265">
        <f>+GAMS!BS133</f>
        <v>-1.0604374999999999E-2</v>
      </c>
      <c r="BT222" s="265">
        <f>+GAMS!BT133</f>
        <v>-1.0604374999999999E-2</v>
      </c>
      <c r="BU222" s="265">
        <f>+GAMS!BU133</f>
        <v>-1.0604374999999999E-2</v>
      </c>
      <c r="BV222" s="265">
        <f>+GAMS!BV133</f>
        <v>-1.0604374999999999E-2</v>
      </c>
      <c r="BW222" s="265">
        <f>+GAMS!BW133</f>
        <v>-1.0604374999999999E-2</v>
      </c>
      <c r="BX222" s="265">
        <f>+GAMS!BX133</f>
        <v>-1.0604374999999999E-2</v>
      </c>
      <c r="BY222" s="265">
        <f>+GAMS!BY133</f>
        <v>-1.0604374999999999E-2</v>
      </c>
      <c r="BZ222" s="265">
        <f>+GAMS!BZ133</f>
        <v>-1.0604374999999999E-2</v>
      </c>
      <c r="CA222" s="265">
        <f>+GAMS!CA133</f>
        <v>-1.0604374999999999E-2</v>
      </c>
      <c r="CB222" s="265">
        <f>+GAMS!CB133</f>
        <v>-1.0604374999999999E-2</v>
      </c>
      <c r="CC222" s="265">
        <f>+GAMS!CC133</f>
        <v>-1.0604374999999999E-2</v>
      </c>
      <c r="CD222" s="265">
        <f>+GAMS!CD133</f>
        <v>-1.0604374999999999E-2</v>
      </c>
    </row>
    <row r="223" spans="1:82" s="265" customFormat="1" ht="21.6" customHeight="1" x14ac:dyDescent="0.25">
      <c r="A223" s="311" t="str">
        <f>+GAMS!A134</f>
        <v>Long interest rate(%)</v>
      </c>
      <c r="B223" s="265">
        <f>+GAMS!B134</f>
        <v>0</v>
      </c>
      <c r="C223" s="265">
        <f>+GAMS!C134</f>
        <v>4.49829702E-2</v>
      </c>
      <c r="D223" s="265">
        <f>+GAMS!D134</f>
        <v>4.45464769E-2</v>
      </c>
      <c r="E223" s="265">
        <f>+GAMS!E134</f>
        <v>4.4107958500000002E-2</v>
      </c>
      <c r="F223" s="265">
        <f>+GAMS!F134</f>
        <v>4.3717732199999998E-2</v>
      </c>
      <c r="G223" s="265">
        <f>+GAMS!G134</f>
        <v>4.3341312100000001E-2</v>
      </c>
      <c r="H223" s="265">
        <f>+GAMS!H134</f>
        <v>4.2969161700000001E-2</v>
      </c>
      <c r="I223" s="265">
        <f>+GAMS!I134</f>
        <v>4.2596060999999998E-2</v>
      </c>
      <c r="J223" s="265">
        <f>+GAMS!J134</f>
        <v>4.2221419400000001E-2</v>
      </c>
      <c r="K223" s="265">
        <f>+GAMS!K134</f>
        <v>4.1848995200000003E-2</v>
      </c>
      <c r="L223" s="265">
        <f>+GAMS!L134</f>
        <v>4.1489394899999997E-2</v>
      </c>
      <c r="M223" s="265">
        <f>+GAMS!M134</f>
        <v>4.1164496600000003E-2</v>
      </c>
      <c r="N223" s="265">
        <f>+GAMS!N134</f>
        <v>4.0892887900000001E-2</v>
      </c>
      <c r="O223" s="265">
        <f>+GAMS!O134</f>
        <v>4.0635315900000003E-2</v>
      </c>
      <c r="P223" s="265">
        <f>+GAMS!P134</f>
        <v>4.0381360099999999E-2</v>
      </c>
      <c r="Q223" s="265">
        <f>+GAMS!Q134</f>
        <v>4.0127468299999997E-2</v>
      </c>
      <c r="R223" s="265">
        <f>+GAMS!R134</f>
        <v>3.9872662500000003E-2</v>
      </c>
      <c r="S223" s="265">
        <f>+GAMS!S134</f>
        <v>3.9618205099999998E-2</v>
      </c>
      <c r="T223" s="265">
        <f>+GAMS!T134</f>
        <v>3.9353290499999999E-2</v>
      </c>
      <c r="U223" s="265">
        <f>+GAMS!U134</f>
        <v>3.9082944299999998E-2</v>
      </c>
      <c r="V223" s="265">
        <f>+GAMS!V134</f>
        <v>3.8808037400000002E-2</v>
      </c>
      <c r="W223" s="265">
        <f>+GAMS!W134</f>
        <v>3.8528881299999998E-2</v>
      </c>
      <c r="X223" s="265">
        <f>+GAMS!X134</f>
        <v>3.82446668E-2</v>
      </c>
      <c r="Y223" s="265">
        <f>+GAMS!Y134</f>
        <v>3.7953207099999997E-2</v>
      </c>
      <c r="Z223" s="265">
        <f>+GAMS!Z134</f>
        <v>3.7661978300000003E-2</v>
      </c>
      <c r="AA223" s="265">
        <f>+GAMS!AA134</f>
        <v>3.7376770699999999E-2</v>
      </c>
      <c r="AB223" s="265">
        <f>+GAMS!AB134</f>
        <v>3.7097611199999998E-2</v>
      </c>
      <c r="AC223" s="265">
        <f>+GAMS!AC134</f>
        <v>3.6820759500000001E-2</v>
      </c>
      <c r="AD223" s="265">
        <f>+GAMS!AD134</f>
        <v>3.6544450700000002E-2</v>
      </c>
      <c r="AE223" s="265">
        <f>+GAMS!AE134</f>
        <v>3.6267970400000002E-2</v>
      </c>
      <c r="AF223" s="265">
        <f>+GAMS!AF134</f>
        <v>3.5991039699999998E-2</v>
      </c>
      <c r="AG223" s="265">
        <f>+GAMS!AG134</f>
        <v>3.5713597E-2</v>
      </c>
      <c r="AH223" s="265">
        <f>+GAMS!AH134</f>
        <v>3.5435701E-2</v>
      </c>
      <c r="AI223" s="265">
        <f>+GAMS!AI134</f>
        <v>3.5157503299999997E-2</v>
      </c>
      <c r="AJ223" s="265">
        <f>+GAMS!AJ134</f>
        <v>3.4879271000000003E-2</v>
      </c>
      <c r="AK223" s="265">
        <f>+GAMS!AK134</f>
        <v>3.4601464899999997E-2</v>
      </c>
      <c r="AL223" s="265">
        <f>+GAMS!AL134</f>
        <v>3.4324896700000003E-2</v>
      </c>
      <c r="AM223" s="265">
        <f>+GAMS!AM134</f>
        <v>3.4036537899999997E-2</v>
      </c>
      <c r="AN223" s="265">
        <f>+GAMS!AN134</f>
        <v>3.3766015699999999E-2</v>
      </c>
      <c r="AO223" s="265">
        <f>+GAMS!AO134</f>
        <v>3.3490247700000003E-2</v>
      </c>
      <c r="AP223" s="265">
        <f>+GAMS!AP134</f>
        <v>3.3211146400000002E-2</v>
      </c>
      <c r="AQ223" s="265">
        <f>+GAMS!AQ134</f>
        <v>3.2929928800000001E-2</v>
      </c>
      <c r="AR223" s="265">
        <f>+GAMS!AR134</f>
        <v>3.2647381900000001E-2</v>
      </c>
      <c r="AS223" s="265">
        <f>+GAMS!AS134</f>
        <v>3.2364016699999998E-2</v>
      </c>
      <c r="AT223" s="265">
        <f>+GAMS!AT134</f>
        <v>3.2080163799999999E-2</v>
      </c>
      <c r="AU223" s="265">
        <f>+GAMS!AU134</f>
        <v>3.1796035600000001E-2</v>
      </c>
      <c r="AV223" s="265">
        <f>+GAMS!AV134</f>
        <v>3.1511766500000003E-2</v>
      </c>
      <c r="AW223" s="265">
        <f>+GAMS!AW134</f>
        <v>3.1227439400000001E-2</v>
      </c>
      <c r="AX223" s="265">
        <f>+GAMS!AX134</f>
        <v>3.1171172800000001E-2</v>
      </c>
      <c r="AY223" s="265">
        <f>+GAMS!AY134</f>
        <v>3.1114975900000001E-2</v>
      </c>
      <c r="AZ223" s="265">
        <f>+GAMS!AZ134</f>
        <v>3.10588605E-2</v>
      </c>
      <c r="BA223" s="265">
        <f>+GAMS!BA134</f>
        <v>3.1003503599999999E-2</v>
      </c>
      <c r="BB223" s="265">
        <f>+GAMS!BB134</f>
        <v>3.0949069700000002E-2</v>
      </c>
      <c r="BC223" s="265">
        <f>+GAMS!BC134</f>
        <v>3.0892460900000002E-2</v>
      </c>
      <c r="BD223" s="265">
        <f>+GAMS!BD134</f>
        <v>3.0836207899999999E-2</v>
      </c>
      <c r="BE223" s="265">
        <f>+GAMS!BE134</f>
        <v>3.07806989E-2</v>
      </c>
      <c r="BF223" s="265">
        <f>+GAMS!BF134</f>
        <v>3.0723113900000001E-2</v>
      </c>
      <c r="BG223" s="265">
        <f>+GAMS!BG134</f>
        <v>3.0668445200000002E-2</v>
      </c>
      <c r="BH223" s="265">
        <f>+GAMS!BH134</f>
        <v>3.0612708999999998E-2</v>
      </c>
      <c r="BI223" s="265">
        <f>+GAMS!BI134</f>
        <v>3.0557208499999999E-2</v>
      </c>
      <c r="BJ223" s="265">
        <f>+GAMS!BJ134</f>
        <v>3.05019799E-2</v>
      </c>
      <c r="BK223" s="265">
        <f>+GAMS!BK134</f>
        <v>3.0447037600000001E-2</v>
      </c>
      <c r="BL223" s="265">
        <f>+GAMS!BL134</f>
        <v>3.0392387199999999E-2</v>
      </c>
      <c r="BM223" s="265">
        <f>+GAMS!BM134</f>
        <v>3.0338030799999999E-2</v>
      </c>
      <c r="BN223" s="265">
        <f>+GAMS!BN134</f>
        <v>3.02839684E-2</v>
      </c>
      <c r="BO223" s="265">
        <f>+GAMS!BO134</f>
        <v>3.0230198999999999E-2</v>
      </c>
      <c r="BP223" s="265">
        <f>+GAMS!BP134</f>
        <v>3.0176720899999999E-2</v>
      </c>
      <c r="BQ223" s="265">
        <f>+GAMS!BQ134</f>
        <v>3.0123532299999999E-2</v>
      </c>
      <c r="BR223" s="265">
        <f>+GAMS!BR134</f>
        <v>3.0070631099999998E-2</v>
      </c>
      <c r="BS223" s="265">
        <f>+GAMS!BS134</f>
        <v>3.00180151E-2</v>
      </c>
      <c r="BT223" s="265">
        <f>+GAMS!BT134</f>
        <v>2.9965682099999998E-2</v>
      </c>
      <c r="BU223" s="265">
        <f>+GAMS!BU134</f>
        <v>2.99136297E-2</v>
      </c>
      <c r="BV223" s="265">
        <f>+GAMS!BV134</f>
        <v>2.98618558E-2</v>
      </c>
      <c r="BW223" s="265">
        <f>+GAMS!BW134</f>
        <v>2.9810358200000001E-2</v>
      </c>
      <c r="BX223" s="265">
        <f>+GAMS!BX134</f>
        <v>2.9759134600000001E-2</v>
      </c>
      <c r="BY223" s="265">
        <f>+GAMS!BY134</f>
        <v>2.9708182999999999E-2</v>
      </c>
      <c r="BZ223" s="265">
        <f>+GAMS!BZ134</f>
        <v>2.9657501199999999E-2</v>
      </c>
      <c r="CA223" s="265">
        <f>+GAMS!CA134</f>
        <v>2.9607087000000001E-2</v>
      </c>
      <c r="CB223" s="265">
        <f>+GAMS!CB134</f>
        <v>2.9556938500000001E-2</v>
      </c>
      <c r="CC223" s="265">
        <f>+GAMS!CC134</f>
        <v>2.9507053700000001E-2</v>
      </c>
      <c r="CD223" s="265">
        <f>+GAMS!CD134</f>
        <v>2.9457430499999999E-2</v>
      </c>
    </row>
    <row r="224" spans="1:82" s="265" customFormat="1" ht="21.6" customHeight="1" x14ac:dyDescent="0.25">
      <c r="A224" s="311" t="str">
        <f>+GAMS!A135</f>
        <v>RR1</v>
      </c>
      <c r="B224" s="265">
        <f>+GAMS!B135</f>
        <v>1</v>
      </c>
      <c r="C224" s="265">
        <f>+GAMS!C135</f>
        <v>0.87809543089999997</v>
      </c>
      <c r="D224" s="265">
        <f>+GAMS!D135</f>
        <v>0.77105158579999999</v>
      </c>
      <c r="E224" s="265">
        <f>+GAMS!E135</f>
        <v>0.67705687449999996</v>
      </c>
      <c r="F224" s="265">
        <f>+GAMS!F135</f>
        <v>0.59452054799999998</v>
      </c>
      <c r="G224" s="265">
        <f>+GAMS!G135</f>
        <v>0.52204577679999997</v>
      </c>
      <c r="H224" s="265">
        <f>+GAMS!H135</f>
        <v>0.45840601130000003</v>
      </c>
      <c r="I224" s="265">
        <f>+GAMS!I135</f>
        <v>0.40252422399999999</v>
      </c>
      <c r="J224" s="265">
        <f>+GAMS!J135</f>
        <v>0.35345468200000002</v>
      </c>
      <c r="K224" s="265">
        <f>+GAMS!K135</f>
        <v>0.31036694129999998</v>
      </c>
      <c r="L224" s="265">
        <f>+GAMS!L135</f>
        <v>0.27253179300000002</v>
      </c>
      <c r="M224" s="265">
        <f>+GAMS!M135</f>
        <v>0.2393089222</v>
      </c>
      <c r="N224" s="265">
        <f>+GAMS!N135</f>
        <v>0.2101360712</v>
      </c>
      <c r="O224" s="265">
        <f>+GAMS!O135</f>
        <v>0.18451952399999999</v>
      </c>
      <c r="P224" s="265">
        <f>+GAMS!P135</f>
        <v>0.16202575089999999</v>
      </c>
      <c r="Q224" s="265">
        <f>+GAMS!Q135</f>
        <v>0.1422740716</v>
      </c>
      <c r="R224" s="265">
        <f>+GAMS!R135</f>
        <v>0.1249302122</v>
      </c>
      <c r="S224" s="265">
        <f>+GAMS!S135</f>
        <v>0.1097006485</v>
      </c>
      <c r="T224" s="265">
        <f>+GAMS!T135</f>
        <v>9.6327638199999996E-2</v>
      </c>
      <c r="U224" s="265">
        <f>+GAMS!U135</f>
        <v>8.4584858999999998E-2</v>
      </c>
      <c r="V224" s="265">
        <f>+GAMS!V135</f>
        <v>7.4273578199999996E-2</v>
      </c>
      <c r="W224" s="265">
        <f>+GAMS!W135</f>
        <v>6.5219289700000002E-2</v>
      </c>
      <c r="X224" s="265">
        <f>+GAMS!X135</f>
        <v>5.7268760299999999E-2</v>
      </c>
      <c r="Y224" s="265">
        <f>+GAMS!Y135</f>
        <v>5.02874367E-2</v>
      </c>
      <c r="Z224" s="265">
        <f>+GAMS!Z135</f>
        <v>4.4157168400000002E-2</v>
      </c>
      <c r="AA224" s="265">
        <f>+GAMS!AA135</f>
        <v>3.8774207800000002E-2</v>
      </c>
      <c r="AB224" s="265">
        <f>+GAMS!AB135</f>
        <v>3.40474547E-2</v>
      </c>
      <c r="AC224" s="265">
        <f>+GAMS!AC135</f>
        <v>2.9896914399999999E-2</v>
      </c>
      <c r="AD224" s="265">
        <f>+GAMS!AD135</f>
        <v>2.6252344E-2</v>
      </c>
      <c r="AE224" s="265">
        <f>+GAMS!AE135</f>
        <v>2.3052063300000002E-2</v>
      </c>
      <c r="AF224" s="265">
        <f>+GAMS!AF135</f>
        <v>2.02419114E-2</v>
      </c>
      <c r="AG224" s="265">
        <f>+GAMS!AG135</f>
        <v>1.7774330000000001E-2</v>
      </c>
      <c r="AH224" s="265">
        <f>+GAMS!AH135</f>
        <v>1.5607557899999999E-2</v>
      </c>
      <c r="AI224" s="265">
        <f>+GAMS!AI135</f>
        <v>1.37049253E-2</v>
      </c>
      <c r="AJ224" s="265">
        <f>+GAMS!AJ135</f>
        <v>1.2034232299999999E-2</v>
      </c>
      <c r="AK224" s="265">
        <f>+GAMS!AK135</f>
        <v>1.05672044E-2</v>
      </c>
      <c r="AL224" s="265">
        <f>+GAMS!AL135</f>
        <v>9.2790139000000008E-3</v>
      </c>
      <c r="AM224" s="265">
        <f>+GAMS!AM135</f>
        <v>8.1478596999999993E-3</v>
      </c>
      <c r="AN224" s="265">
        <f>+GAMS!AN135</f>
        <v>7.1545984E-3</v>
      </c>
      <c r="AO224" s="265">
        <f>+GAMS!AO135</f>
        <v>6.2824201E-3</v>
      </c>
      <c r="AP224" s="265">
        <f>+GAMS!AP135</f>
        <v>5.5165644E-3</v>
      </c>
      <c r="AQ224" s="265">
        <f>+GAMS!AQ135</f>
        <v>4.8440699999999998E-3</v>
      </c>
      <c r="AR224" s="265">
        <f>+GAMS!AR135</f>
        <v>4.2535556999999998E-3</v>
      </c>
      <c r="AS224" s="265">
        <f>+GAMS!AS135</f>
        <v>3.7350279E-3</v>
      </c>
      <c r="AT224" s="265">
        <f>+GAMS!AT135</f>
        <v>3.2797108999999998E-3</v>
      </c>
      <c r="AU224" s="265">
        <f>+GAMS!AU135</f>
        <v>2.8798992000000001E-3</v>
      </c>
      <c r="AV224" s="265">
        <f>+GAMS!AV135</f>
        <v>2.5288263000000002E-3</v>
      </c>
      <c r="AW224" s="265">
        <f>+GAMS!AW135</f>
        <v>2.2205507999999998E-3</v>
      </c>
      <c r="AX224" s="265">
        <f>+GAMS!AX135</f>
        <v>1.9498555000000001E-3</v>
      </c>
      <c r="AY224" s="265">
        <f>+GAMS!AY135</f>
        <v>1.7121592000000001E-3</v>
      </c>
      <c r="AZ224" s="265">
        <f>+GAMS!AZ135</f>
        <v>1.5034391999999999E-3</v>
      </c>
      <c r="BA224" s="265">
        <f>+GAMS!BA135</f>
        <v>1.3201631000000001E-3</v>
      </c>
      <c r="BB224" s="265">
        <f>+GAMS!BB135</f>
        <v>1.1592292E-3</v>
      </c>
      <c r="BC224" s="265">
        <f>+GAMS!BC135</f>
        <v>1.0179137999999999E-3</v>
      </c>
      <c r="BD224" s="265">
        <f>+GAMS!BD135</f>
        <v>8.9382549999999996E-4</v>
      </c>
      <c r="BE224" s="265">
        <f>+GAMS!BE135</f>
        <v>7.8486409999999995E-4</v>
      </c>
      <c r="BF224" s="265">
        <f>+GAMS!BF135</f>
        <v>6.8918560000000002E-4</v>
      </c>
      <c r="BG224" s="265">
        <f>+GAMS!BG135</f>
        <v>6.0517069999999995E-4</v>
      </c>
      <c r="BH224" s="265">
        <f>+GAMS!BH135</f>
        <v>5.3139759999999996E-4</v>
      </c>
      <c r="BI224" s="265">
        <f>+GAMS!BI135</f>
        <v>4.6661780000000001E-4</v>
      </c>
      <c r="BJ224" s="265">
        <f>+GAMS!BJ135</f>
        <v>4.0973499999999999E-4</v>
      </c>
      <c r="BK224" s="265">
        <f>+GAMS!BK135</f>
        <v>3.5978639999999999E-4</v>
      </c>
      <c r="BL224" s="265">
        <f>+GAMS!BL135</f>
        <v>3.1592680000000001E-4</v>
      </c>
      <c r="BM224" s="265">
        <f>+GAMS!BM135</f>
        <v>2.7741389999999999E-4</v>
      </c>
      <c r="BN224" s="265">
        <f>+GAMS!BN135</f>
        <v>2.435959E-4</v>
      </c>
      <c r="BO224" s="265">
        <f>+GAMS!BO135</f>
        <v>2.139004E-4</v>
      </c>
      <c r="BP224" s="265">
        <f>+GAMS!BP135</f>
        <v>1.87825E-4</v>
      </c>
      <c r="BQ224" s="265">
        <f>+GAMS!BQ135</f>
        <v>1.649283E-4</v>
      </c>
      <c r="BR224" s="265">
        <f>+GAMS!BR135</f>
        <v>1.4482270000000001E-4</v>
      </c>
      <c r="BS224" s="265">
        <f>+GAMS!BS135</f>
        <v>1.271682E-4</v>
      </c>
      <c r="BT224" s="265">
        <f>+GAMS!BT135</f>
        <v>1.116658E-4</v>
      </c>
      <c r="BU224" s="265">
        <f>+GAMS!BU135</f>
        <v>9.8053200000000005E-5</v>
      </c>
      <c r="BV224" s="265">
        <f>+GAMS!BV135</f>
        <v>8.6100099999999999E-5</v>
      </c>
      <c r="BW224" s="265">
        <f>+GAMS!BW135</f>
        <v>7.5604099999999997E-5</v>
      </c>
      <c r="BX224" s="265">
        <f>+GAMS!BX135</f>
        <v>6.6387600000000001E-5</v>
      </c>
      <c r="BY224" s="265">
        <f>+GAMS!BY135</f>
        <v>5.8294700000000003E-5</v>
      </c>
      <c r="BZ224" s="265">
        <f>+GAMS!BZ135</f>
        <v>5.1188299999999999E-5</v>
      </c>
      <c r="CA224" s="265">
        <f>+GAMS!CA135</f>
        <v>4.4948199999999998E-5</v>
      </c>
      <c r="CB224" s="265">
        <f>+GAMS!CB135</f>
        <v>3.9468799999999997E-5</v>
      </c>
      <c r="CC224" s="265">
        <f>+GAMS!CC135</f>
        <v>3.4657399999999998E-5</v>
      </c>
      <c r="CD224" s="265">
        <f>+GAMS!CD135</f>
        <v>3.04325E-5</v>
      </c>
    </row>
    <row r="225" spans="1:82" s="265" customFormat="1" ht="21.6" customHeight="1" x14ac:dyDescent="0.25">
      <c r="A225" s="311" t="str">
        <f>+GAMS!A136</f>
        <v>RR</v>
      </c>
      <c r="B225" s="265">
        <f>+GAMS!B136</f>
        <v>1</v>
      </c>
      <c r="C225" s="265">
        <f>+GAMS!C136</f>
        <v>0.87908670320000004</v>
      </c>
      <c r="D225" s="265">
        <f>+GAMS!D136</f>
        <v>0.77453960710000003</v>
      </c>
      <c r="E225" s="265">
        <f>+GAMS!E136</f>
        <v>0.68396848480000005</v>
      </c>
      <c r="F225" s="265">
        <f>+GAMS!F136</f>
        <v>0.60535401089999996</v>
      </c>
      <c r="G225" s="265">
        <f>+GAMS!G136</f>
        <v>0.53698723550000005</v>
      </c>
      <c r="H225" s="265">
        <f>+GAMS!H136</f>
        <v>0.47741937299999998</v>
      </c>
      <c r="I225" s="265">
        <f>+GAMS!I136</f>
        <v>0.42542007920000002</v>
      </c>
      <c r="J225" s="265">
        <f>+GAMS!J136</f>
        <v>0.37994272509999999</v>
      </c>
      <c r="K225" s="265">
        <f>+GAMS!K136</f>
        <v>0.34009544780000001</v>
      </c>
      <c r="L225" s="265">
        <f>+GAMS!L136</f>
        <v>0.30511697789999997</v>
      </c>
      <c r="M225" s="265">
        <f>+GAMS!M136</f>
        <v>0.2743564235</v>
      </c>
      <c r="N225" s="265">
        <f>+GAMS!N136</f>
        <v>0.24725633529999999</v>
      </c>
      <c r="O225" s="265">
        <f>+GAMS!O136</f>
        <v>0.2233384997</v>
      </c>
      <c r="P225" s="265">
        <f>+GAMS!P136</f>
        <v>0.2021919989</v>
      </c>
      <c r="Q225" s="265">
        <f>+GAMS!Q136</f>
        <v>0.1834631629</v>
      </c>
      <c r="R225" s="265">
        <f>+GAMS!R136</f>
        <v>0.16684709950000001</v>
      </c>
      <c r="S225" s="265">
        <f>+GAMS!S136</f>
        <v>0.1520805429</v>
      </c>
      <c r="T225" s="265">
        <f>+GAMS!T136</f>
        <v>0.13893580799999999</v>
      </c>
      <c r="U225" s="265">
        <f>+GAMS!U136</f>
        <v>0.12721566910000001</v>
      </c>
      <c r="V225" s="265">
        <f>+GAMS!V136</f>
        <v>0.116749018</v>
      </c>
      <c r="W225" s="265">
        <f>+GAMS!W136</f>
        <v>0.10738717439999999</v>
      </c>
      <c r="X225" s="265">
        <f>+GAMS!X136</f>
        <v>9.9000748900000005E-2</v>
      </c>
      <c r="Y225" s="265">
        <f>+GAMS!Y136</f>
        <v>9.1476968899999997E-2</v>
      </c>
      <c r="Z225" s="265">
        <f>+GAMS!Z136</f>
        <v>8.4717398099999994E-2</v>
      </c>
      <c r="AA225" s="265">
        <f>+GAMS!AA136</f>
        <v>7.8635987800000001E-2</v>
      </c>
      <c r="AB225" s="265">
        <f>+GAMS!AB136</f>
        <v>7.3157408699999996E-2</v>
      </c>
      <c r="AC225" s="265">
        <f>+GAMS!AC136</f>
        <v>6.82156228E-2</v>
      </c>
      <c r="AD225" s="265">
        <f>+GAMS!AD136</f>
        <v>6.3752656800000002E-2</v>
      </c>
      <c r="AE225" s="265">
        <f>+GAMS!AE136</f>
        <v>5.9717548099999997E-2</v>
      </c>
      <c r="AF225" s="265">
        <f>+GAMS!AF136</f>
        <v>5.6065439000000002E-2</v>
      </c>
      <c r="AG225" s="265">
        <f>+GAMS!AG136</f>
        <v>5.2756794799999999E-2</v>
      </c>
      <c r="AH225" s="265">
        <f>+GAMS!AH136</f>
        <v>4.97567301E-2</v>
      </c>
      <c r="AI225" s="265">
        <f>+GAMS!AI136</f>
        <v>4.7034426599999998E-2</v>
      </c>
      <c r="AJ225" s="265">
        <f>+GAMS!AJ136</f>
        <v>4.4562629100000001E-2</v>
      </c>
      <c r="AK225" s="265">
        <f>+GAMS!AK136</f>
        <v>4.23172099E-2</v>
      </c>
      <c r="AL225" s="265">
        <f>+GAMS!AL136</f>
        <v>4.0276790299999997E-2</v>
      </c>
      <c r="AM225" s="265">
        <f>+GAMS!AM136</f>
        <v>3.84224123E-2</v>
      </c>
      <c r="AN225" s="265">
        <f>+GAMS!AN136</f>
        <v>3.67372537E-2</v>
      </c>
      <c r="AO225" s="265">
        <f>+GAMS!AO136</f>
        <v>3.5206379900000001E-2</v>
      </c>
      <c r="AP225" s="265">
        <f>+GAMS!AP136</f>
        <v>3.3816528200000001E-2</v>
      </c>
      <c r="AQ225" s="265">
        <f>+GAMS!AQ136</f>
        <v>3.2555919699999998E-2</v>
      </c>
      <c r="AR225" s="265">
        <f>+GAMS!AR136</f>
        <v>3.1414095699999998E-2</v>
      </c>
      <c r="AS225" s="265">
        <f>+GAMS!AS136</f>
        <v>3.0381774800000001E-2</v>
      </c>
      <c r="AT225" s="265">
        <f>+GAMS!AT136</f>
        <v>2.9450728499999999E-2</v>
      </c>
      <c r="AU225" s="265">
        <f>+GAMS!AU136</f>
        <v>2.86136728E-2</v>
      </c>
      <c r="AV225" s="265">
        <f>+GAMS!AV136</f>
        <v>2.7864174200000001E-2</v>
      </c>
      <c r="AW225" s="265">
        <f>+GAMS!AW136</f>
        <v>2.71965674E-2</v>
      </c>
      <c r="AX225" s="265">
        <f>+GAMS!AX136</f>
        <v>2.51887074E-2</v>
      </c>
      <c r="AY225" s="265">
        <f>+GAMS!AY136</f>
        <v>2.33290832E-2</v>
      </c>
      <c r="AZ225" s="265">
        <f>+GAMS!AZ136</f>
        <v>2.16067507E-2</v>
      </c>
      <c r="BA225" s="265">
        <f>+GAMS!BA136</f>
        <v>2.0011574000000001E-2</v>
      </c>
      <c r="BB225" s="265">
        <f>+GAMS!BB136</f>
        <v>1.8534165599999999E-2</v>
      </c>
      <c r="BC225" s="265">
        <f>+GAMS!BC136</f>
        <v>1.71658308E-2</v>
      </c>
      <c r="BD225" s="265">
        <f>+GAMS!BD136</f>
        <v>1.5898517099999999E-2</v>
      </c>
      <c r="BE225" s="265">
        <f>+GAMS!BE136</f>
        <v>1.4724766199999999E-2</v>
      </c>
      <c r="BF225" s="265">
        <f>+GAMS!BF136</f>
        <v>1.36376706E-2</v>
      </c>
      <c r="BG225" s="265">
        <f>+GAMS!BG136</f>
        <v>1.26308328E-2</v>
      </c>
      <c r="BH225" s="265">
        <f>+GAMS!BH136</f>
        <v>1.1698327499999999E-2</v>
      </c>
      <c r="BI225" s="265">
        <f>+GAMS!BI136</f>
        <v>1.08346669E-2</v>
      </c>
      <c r="BJ225" s="265">
        <f>+GAMS!BJ136</f>
        <v>1.00347684E-2</v>
      </c>
      <c r="BK225" s="265">
        <f>+GAMS!BK136</f>
        <v>9.2939245E-3</v>
      </c>
      <c r="BL225" s="265">
        <f>+GAMS!BL136</f>
        <v>8.6077754999999995E-3</v>
      </c>
      <c r="BM225" s="265">
        <f>+GAMS!BM136</f>
        <v>7.9722831999999993E-3</v>
      </c>
      <c r="BN225" s="265">
        <f>+GAMS!BN136</f>
        <v>7.3837078999999996E-3</v>
      </c>
      <c r="BO225" s="265">
        <f>+GAMS!BO136</f>
        <v>6.8385857999999997E-3</v>
      </c>
      <c r="BP225" s="265">
        <f>+GAMS!BP136</f>
        <v>6.3337087000000002E-3</v>
      </c>
      <c r="BQ225" s="265">
        <f>+GAMS!BQ136</f>
        <v>5.8661056000000001E-3</v>
      </c>
      <c r="BR225" s="265">
        <f>+GAMS!BR136</f>
        <v>5.4330244999999996E-3</v>
      </c>
      <c r="BS225" s="265">
        <f>+GAMS!BS136</f>
        <v>5.0319168000000003E-3</v>
      </c>
      <c r="BT225" s="265">
        <f>+GAMS!BT136</f>
        <v>4.660422E-3</v>
      </c>
      <c r="BU225" s="265">
        <f>+GAMS!BU136</f>
        <v>4.3163537999999996E-3</v>
      </c>
      <c r="BV225" s="265">
        <f>+GAMS!BV136</f>
        <v>3.9976873000000003E-3</v>
      </c>
      <c r="BW225" s="265">
        <f>+GAMS!BW136</f>
        <v>3.7025473000000001E-3</v>
      </c>
      <c r="BX225" s="265">
        <f>+GAMS!BX136</f>
        <v>3.4291967E-3</v>
      </c>
      <c r="BY225" s="265">
        <f>+GAMS!BY136</f>
        <v>3.1760270000000001E-3</v>
      </c>
      <c r="BZ225" s="265">
        <f>+GAMS!BZ136</f>
        <v>2.9415483000000001E-3</v>
      </c>
      <c r="CA225" s="265">
        <f>+GAMS!CA136</f>
        <v>2.7243804999999999E-3</v>
      </c>
      <c r="CB225" s="265">
        <f>+GAMS!CB136</f>
        <v>2.5232458000000002E-3</v>
      </c>
      <c r="CC225" s="265">
        <f>+GAMS!CC136</f>
        <v>2.3369604E-3</v>
      </c>
      <c r="CD225" s="265">
        <f>+GAMS!CD136</f>
        <v>2.1644279999999999E-3</v>
      </c>
    </row>
    <row r="226" spans="1:82" s="265" customFormat="1" ht="21.6" customHeight="1" x14ac:dyDescent="0.25">
      <c r="A226" s="311" t="str">
        <f>+GAMS!A137</f>
        <v>Variance pc cons</v>
      </c>
      <c r="B226" s="265">
        <f>+GAMS!B137</f>
        <v>0</v>
      </c>
      <c r="C226" s="265">
        <f>+GAMS!C137</f>
        <v>5.0000000000000001E-4</v>
      </c>
      <c r="D226" s="265">
        <f>+GAMS!D137</f>
        <v>1E-3</v>
      </c>
      <c r="E226" s="265">
        <f>+GAMS!E137</f>
        <v>1.5E-3</v>
      </c>
      <c r="F226" s="265">
        <f>+GAMS!F137</f>
        <v>2E-3</v>
      </c>
      <c r="G226" s="265">
        <f>+GAMS!G137</f>
        <v>2.5000000000000001E-3</v>
      </c>
      <c r="H226" s="265">
        <f>+GAMS!H137</f>
        <v>3.0000000000000001E-3</v>
      </c>
      <c r="I226" s="265">
        <f>+GAMS!I137</f>
        <v>3.5000000000000001E-3</v>
      </c>
      <c r="J226" s="265">
        <f>+GAMS!J137</f>
        <v>4.0000000000000001E-3</v>
      </c>
      <c r="K226" s="265">
        <f>+GAMS!K137</f>
        <v>4.4999999999999997E-3</v>
      </c>
      <c r="L226" s="265">
        <f>+GAMS!L137</f>
        <v>5.0000000000000001E-3</v>
      </c>
      <c r="M226" s="265">
        <f>+GAMS!M137</f>
        <v>5.4999999999999997E-3</v>
      </c>
      <c r="N226" s="265">
        <f>+GAMS!N137</f>
        <v>6.0000000000000001E-3</v>
      </c>
      <c r="O226" s="265">
        <f>+GAMS!O137</f>
        <v>6.4999999999999997E-3</v>
      </c>
      <c r="P226" s="265">
        <f>+GAMS!P137</f>
        <v>7.0000000000000001E-3</v>
      </c>
      <c r="Q226" s="265">
        <f>+GAMS!Q137</f>
        <v>7.4999999999999997E-3</v>
      </c>
      <c r="R226" s="265">
        <f>+GAMS!R137</f>
        <v>8.0000000000000002E-3</v>
      </c>
      <c r="S226" s="265">
        <f>+GAMS!S137</f>
        <v>8.5000000000000006E-3</v>
      </c>
      <c r="T226" s="265">
        <f>+GAMS!T137</f>
        <v>8.9999999999999993E-3</v>
      </c>
      <c r="U226" s="265">
        <f>+GAMS!U137</f>
        <v>9.4999999999999998E-3</v>
      </c>
      <c r="V226" s="265">
        <f>+GAMS!V137</f>
        <v>0.01</v>
      </c>
      <c r="W226" s="265">
        <f>+GAMS!W137</f>
        <v>1.0500000000000001E-2</v>
      </c>
      <c r="X226" s="265">
        <f>+GAMS!X137</f>
        <v>1.0999999999999999E-2</v>
      </c>
      <c r="Y226" s="265">
        <f>+GAMS!Y137</f>
        <v>1.15E-2</v>
      </c>
      <c r="Z226" s="265">
        <f>+GAMS!Z137</f>
        <v>1.2E-2</v>
      </c>
      <c r="AA226" s="265">
        <f>+GAMS!AA137</f>
        <v>1.2500000000000001E-2</v>
      </c>
      <c r="AB226" s="265">
        <f>+GAMS!AB137</f>
        <v>1.2999999999999999E-2</v>
      </c>
      <c r="AC226" s="265">
        <f>+GAMS!AC137</f>
        <v>1.35E-2</v>
      </c>
      <c r="AD226" s="265">
        <f>+GAMS!AD137</f>
        <v>1.4E-2</v>
      </c>
      <c r="AE226" s="265">
        <f>+GAMS!AE137</f>
        <v>1.4500000000000001E-2</v>
      </c>
      <c r="AF226" s="265">
        <f>+GAMS!AF137</f>
        <v>1.4999999999999999E-2</v>
      </c>
      <c r="AG226" s="265">
        <f>+GAMS!AG137</f>
        <v>1.55E-2</v>
      </c>
      <c r="AH226" s="265">
        <f>+GAMS!AH137</f>
        <v>1.6E-2</v>
      </c>
      <c r="AI226" s="265">
        <f>+GAMS!AI137</f>
        <v>1.6500000000000001E-2</v>
      </c>
      <c r="AJ226" s="265">
        <f>+GAMS!AJ137</f>
        <v>1.7000000000000001E-2</v>
      </c>
      <c r="AK226" s="265">
        <f>+GAMS!AK137</f>
        <v>1.7500000000000002E-2</v>
      </c>
      <c r="AL226" s="265">
        <f>+GAMS!AL137</f>
        <v>1.7999999999999999E-2</v>
      </c>
      <c r="AM226" s="265">
        <f>+GAMS!AM137</f>
        <v>1.8499999999999999E-2</v>
      </c>
      <c r="AN226" s="265">
        <f>+GAMS!AN137</f>
        <v>1.9E-2</v>
      </c>
      <c r="AO226" s="265">
        <f>+GAMS!AO137</f>
        <v>1.95E-2</v>
      </c>
      <c r="AP226" s="265">
        <f>+GAMS!AP137</f>
        <v>0.02</v>
      </c>
      <c r="AQ226" s="265">
        <f>+GAMS!AQ137</f>
        <v>2.0500000000000001E-2</v>
      </c>
      <c r="AR226" s="265">
        <f>+GAMS!AR137</f>
        <v>2.1000000000000001E-2</v>
      </c>
      <c r="AS226" s="265">
        <f>+GAMS!AS137</f>
        <v>2.1499999999999998E-2</v>
      </c>
      <c r="AT226" s="265">
        <f>+GAMS!AT137</f>
        <v>2.1999999999999999E-2</v>
      </c>
      <c r="AU226" s="265">
        <f>+GAMS!AU137</f>
        <v>2.2499999999999999E-2</v>
      </c>
      <c r="AV226" s="265">
        <f>+GAMS!AV137</f>
        <v>2.3E-2</v>
      </c>
      <c r="AW226" s="265">
        <f>+GAMS!AW137</f>
        <v>2.35E-2</v>
      </c>
      <c r="AX226" s="265">
        <f>+GAMS!AX137</f>
        <v>2.35E-2</v>
      </c>
      <c r="AY226" s="265">
        <f>+GAMS!AY137</f>
        <v>2.35E-2</v>
      </c>
      <c r="AZ226" s="265">
        <f>+GAMS!AZ137</f>
        <v>2.35E-2</v>
      </c>
      <c r="BA226" s="265">
        <f>+GAMS!BA137</f>
        <v>2.35E-2</v>
      </c>
      <c r="BB226" s="265">
        <f>+GAMS!BB137</f>
        <v>2.35E-2</v>
      </c>
      <c r="BC226" s="265">
        <f>+GAMS!BC137</f>
        <v>2.35E-2</v>
      </c>
      <c r="BD226" s="265">
        <f>+GAMS!BD137</f>
        <v>2.35E-2</v>
      </c>
      <c r="BE226" s="265">
        <f>+GAMS!BE137</f>
        <v>2.35E-2</v>
      </c>
      <c r="BF226" s="265">
        <f>+GAMS!BF137</f>
        <v>2.35E-2</v>
      </c>
      <c r="BG226" s="265">
        <f>+GAMS!BG137</f>
        <v>2.35E-2</v>
      </c>
      <c r="BH226" s="265">
        <f>+GAMS!BH137</f>
        <v>2.35E-2</v>
      </c>
      <c r="BI226" s="265">
        <f>+GAMS!BI137</f>
        <v>2.35E-2</v>
      </c>
      <c r="BJ226" s="265">
        <f>+GAMS!BJ137</f>
        <v>2.35E-2</v>
      </c>
      <c r="BK226" s="265">
        <f>+GAMS!BK137</f>
        <v>2.35E-2</v>
      </c>
      <c r="BL226" s="265">
        <f>+GAMS!BL137</f>
        <v>2.35E-2</v>
      </c>
      <c r="BM226" s="265">
        <f>+GAMS!BM137</f>
        <v>2.35E-2</v>
      </c>
      <c r="BN226" s="265">
        <f>+GAMS!BN137</f>
        <v>2.35E-2</v>
      </c>
      <c r="BO226" s="265">
        <f>+GAMS!BO137</f>
        <v>2.35E-2</v>
      </c>
      <c r="BP226" s="265">
        <f>+GAMS!BP137</f>
        <v>2.35E-2</v>
      </c>
      <c r="BQ226" s="265">
        <f>+GAMS!BQ137</f>
        <v>2.35E-2</v>
      </c>
      <c r="BR226" s="265">
        <f>+GAMS!BR137</f>
        <v>2.35E-2</v>
      </c>
      <c r="BS226" s="265">
        <f>+GAMS!BS137</f>
        <v>2.35E-2</v>
      </c>
      <c r="BT226" s="265">
        <f>+GAMS!BT137</f>
        <v>2.35E-2</v>
      </c>
      <c r="BU226" s="265">
        <f>+GAMS!BU137</f>
        <v>2.35E-2</v>
      </c>
      <c r="BV226" s="265">
        <f>+GAMS!BV137</f>
        <v>2.35E-2</v>
      </c>
      <c r="BW226" s="265">
        <f>+GAMS!BW137</f>
        <v>2.35E-2</v>
      </c>
      <c r="BX226" s="265">
        <f>+GAMS!BX137</f>
        <v>2.35E-2</v>
      </c>
      <c r="BY226" s="265">
        <f>+GAMS!BY137</f>
        <v>2.35E-2</v>
      </c>
      <c r="BZ226" s="265">
        <f>+GAMS!BZ137</f>
        <v>2.35E-2</v>
      </c>
      <c r="CA226" s="265">
        <f>+GAMS!CA137</f>
        <v>2.35E-2</v>
      </c>
      <c r="CB226" s="265">
        <f>+GAMS!CB137</f>
        <v>2.35E-2</v>
      </c>
      <c r="CC226" s="265">
        <f>+GAMS!CC137</f>
        <v>2.35E-2</v>
      </c>
      <c r="CD226" s="265">
        <f>+GAMS!CD137</f>
        <v>2.35E-2</v>
      </c>
    </row>
    <row r="227" spans="1:82" s="265" customFormat="1" ht="21.6" customHeight="1" x14ac:dyDescent="0.25">
      <c r="A227" s="311" t="str">
        <f>+GAMS!A138</f>
        <v>Growth TFP</v>
      </c>
      <c r="B227" s="265">
        <f>+GAMS!B138</f>
        <v>1.36557682E-2</v>
      </c>
      <c r="C227" s="265">
        <f>+GAMS!C138</f>
        <v>1.3550196800000001E-2</v>
      </c>
      <c r="D227" s="265">
        <f>+GAMS!D138</f>
        <v>1.34454693E-2</v>
      </c>
      <c r="E227" s="265">
        <f>+GAMS!E138</f>
        <v>1.3341578600000001E-2</v>
      </c>
      <c r="F227" s="265">
        <f>+GAMS!F138</f>
        <v>1.32385174E-2</v>
      </c>
      <c r="G227" s="265">
        <f>+GAMS!G138</f>
        <v>1.3136278899999999E-2</v>
      </c>
      <c r="H227" s="265">
        <f>+GAMS!H138</f>
        <v>1.30348558E-2</v>
      </c>
      <c r="I227" s="265">
        <f>+GAMS!I138</f>
        <v>1.2934241500000001E-2</v>
      </c>
      <c r="J227" s="265">
        <f>+GAMS!J138</f>
        <v>1.2834429E-2</v>
      </c>
      <c r="K227" s="265">
        <f>+GAMS!K138</f>
        <v>1.27354114E-2</v>
      </c>
      <c r="L227" s="265">
        <f>+GAMS!L138</f>
        <v>1.2637182199999999E-2</v>
      </c>
      <c r="M227" s="265">
        <f>+GAMS!M138</f>
        <v>1.2539734699999999E-2</v>
      </c>
      <c r="N227" s="265">
        <f>+GAMS!N138</f>
        <v>1.2443062100000001E-2</v>
      </c>
      <c r="O227" s="265">
        <f>+GAMS!O138</f>
        <v>1.23471581E-2</v>
      </c>
      <c r="P227" s="265">
        <f>+GAMS!P138</f>
        <v>1.22520162E-2</v>
      </c>
      <c r="Q227" s="265">
        <f>+GAMS!Q138</f>
        <v>1.21576298E-2</v>
      </c>
      <c r="R227" s="265">
        <f>+GAMS!R138</f>
        <v>1.2063992799999999E-2</v>
      </c>
      <c r="S227" s="265">
        <f>+GAMS!S138</f>
        <v>1.19710987E-2</v>
      </c>
      <c r="T227" s="265">
        <f>+GAMS!T138</f>
        <v>1.1878941400000001E-2</v>
      </c>
      <c r="U227" s="265">
        <f>+GAMS!U138</f>
        <v>1.17875146E-2</v>
      </c>
      <c r="V227" s="265">
        <f>+GAMS!V138</f>
        <v>1.16968123E-2</v>
      </c>
      <c r="W227" s="265">
        <f>+GAMS!W138</f>
        <v>1.16068283E-2</v>
      </c>
      <c r="X227" s="265">
        <f>+GAMS!X138</f>
        <v>1.1517556700000001E-2</v>
      </c>
      <c r="Y227" s="265">
        <f>+GAMS!Y138</f>
        <v>1.1428991600000001E-2</v>
      </c>
      <c r="Z227" s="265">
        <f>+GAMS!Z138</f>
        <v>1.13411269E-2</v>
      </c>
      <c r="AA227" s="265">
        <f>+GAMS!AA138</f>
        <v>1.1253957E-2</v>
      </c>
      <c r="AB227" s="265">
        <f>+GAMS!AB138</f>
        <v>1.1167475899999999E-2</v>
      </c>
      <c r="AC227" s="265">
        <f>+GAMS!AC138</f>
        <v>1.10816779E-2</v>
      </c>
      <c r="AD227" s="265">
        <f>+GAMS!AD138</f>
        <v>1.0996557400000001E-2</v>
      </c>
      <c r="AE227" s="265">
        <f>+GAMS!AE138</f>
        <v>1.09121088E-2</v>
      </c>
      <c r="AF227" s="265">
        <f>+GAMS!AF138</f>
        <v>1.08283263E-2</v>
      </c>
      <c r="AG227" s="265">
        <f>+GAMS!AG138</f>
        <v>1.0745204600000001E-2</v>
      </c>
      <c r="AH227" s="265">
        <f>+GAMS!AH138</f>
        <v>1.0662738099999999E-2</v>
      </c>
      <c r="AI227" s="265">
        <f>+GAMS!AI138</f>
        <v>1.05809214E-2</v>
      </c>
      <c r="AJ227" s="265">
        <f>+GAMS!AJ138</f>
        <v>1.04997492E-2</v>
      </c>
      <c r="AK227" s="265">
        <f>+GAMS!AK138</f>
        <v>1.0419215900000001E-2</v>
      </c>
      <c r="AL227" s="265">
        <f>+GAMS!AL138</f>
        <v>1.0339316499999999E-2</v>
      </c>
      <c r="AM227" s="265">
        <f>+GAMS!AM138</f>
        <v>1.02600457E-2</v>
      </c>
      <c r="AN227" s="265">
        <f>+GAMS!AN138</f>
        <v>1.01813982E-2</v>
      </c>
      <c r="AO227" s="265">
        <f>+GAMS!AO138</f>
        <v>1.01033689E-2</v>
      </c>
      <c r="AP227" s="265">
        <f>+GAMS!AP138</f>
        <v>1.00259527E-2</v>
      </c>
      <c r="AQ227" s="265">
        <f>+GAMS!AQ138</f>
        <v>9.9491447000000007E-3</v>
      </c>
      <c r="AR227" s="265">
        <f>+GAMS!AR138</f>
        <v>9.8729396000000001E-3</v>
      </c>
      <c r="AS227" s="265">
        <f>+GAMS!AS138</f>
        <v>9.7973326999999995E-3</v>
      </c>
      <c r="AT227" s="265">
        <f>+GAMS!AT138</f>
        <v>9.7223190000000001E-3</v>
      </c>
      <c r="AU227" s="265">
        <f>+GAMS!AU138</f>
        <v>9.6478934999999991E-3</v>
      </c>
      <c r="AV227" s="265">
        <f>+GAMS!AV138</f>
        <v>9.5740515999999994E-3</v>
      </c>
      <c r="AW227" s="265">
        <f>+GAMS!AW138</f>
        <v>9.5007883000000001E-3</v>
      </c>
      <c r="AX227" s="265">
        <f>+GAMS!AX138</f>
        <v>9.4280990000000005E-3</v>
      </c>
      <c r="AY227" s="265">
        <f>+GAMS!AY138</f>
        <v>9.3559789000000008E-3</v>
      </c>
      <c r="AZ227" s="265">
        <f>+GAMS!AZ138</f>
        <v>9.2844234000000001E-3</v>
      </c>
      <c r="BA227" s="265">
        <f>+GAMS!BA138</f>
        <v>9.2134278999999996E-3</v>
      </c>
      <c r="BB227" s="265">
        <f>+GAMS!BB138</f>
        <v>9.1429878000000003E-3</v>
      </c>
      <c r="BC227" s="265">
        <f>+GAMS!BC138</f>
        <v>9.0730984999999997E-3</v>
      </c>
      <c r="BD227" s="265">
        <f>+GAMS!BD138</f>
        <v>9.0037555999999998E-3</v>
      </c>
      <c r="BE227" s="265">
        <f>+GAMS!BE138</f>
        <v>8.9349544999999999E-3</v>
      </c>
      <c r="BF227" s="265">
        <f>+GAMS!BF138</f>
        <v>8.8666908999999999E-3</v>
      </c>
      <c r="BG227" s="265">
        <f>+GAMS!BG138</f>
        <v>8.7989604999999995E-3</v>
      </c>
      <c r="BH227" s="265">
        <f>+GAMS!BH138</f>
        <v>8.7317586999999999E-3</v>
      </c>
      <c r="BI227" s="265">
        <f>+GAMS!BI138</f>
        <v>8.6650814E-3</v>
      </c>
      <c r="BJ227" s="265">
        <f>+GAMS!BJ138</f>
        <v>8.5989242999999996E-3</v>
      </c>
      <c r="BK227" s="265">
        <f>+GAMS!BK138</f>
        <v>8.5332832000000001E-3</v>
      </c>
      <c r="BL227" s="265">
        <f>+GAMS!BL138</f>
        <v>8.4681537999999994E-3</v>
      </c>
      <c r="BM227" s="265">
        <f>+GAMS!BM138</f>
        <v>8.403532E-3</v>
      </c>
      <c r="BN227" s="265">
        <f>+GAMS!BN138</f>
        <v>8.3394138000000007E-3</v>
      </c>
      <c r="BO227" s="265">
        <f>+GAMS!BO138</f>
        <v>8.2757948999999994E-3</v>
      </c>
      <c r="BP227" s="265">
        <f>+GAMS!BP138</f>
        <v>8.2126713999999996E-3</v>
      </c>
      <c r="BQ227" s="265">
        <f>+GAMS!BQ138</f>
        <v>8.1500392000000005E-3</v>
      </c>
      <c r="BR227" s="265">
        <f>+GAMS!BR138</f>
        <v>8.0878944000000001E-3</v>
      </c>
      <c r="BS227" s="265">
        <f>+GAMS!BS138</f>
        <v>8.0262331000000003E-3</v>
      </c>
      <c r="BT227" s="265">
        <f>+GAMS!BT138</f>
        <v>7.9650512E-3</v>
      </c>
      <c r="BU227" s="265">
        <f>+GAMS!BU138</f>
        <v>7.9043450000000001E-3</v>
      </c>
      <c r="BV227" s="265">
        <f>+GAMS!BV138</f>
        <v>7.8441106000000007E-3</v>
      </c>
      <c r="BW227" s="265">
        <f>+GAMS!BW138</f>
        <v>7.7843443E-3</v>
      </c>
      <c r="BX227" s="265">
        <f>+GAMS!BX138</f>
        <v>7.7250421000000001E-3</v>
      </c>
      <c r="BY227" s="265">
        <f>+GAMS!BY138</f>
        <v>7.6662003999999999E-3</v>
      </c>
      <c r="BZ227" s="265">
        <f>+GAMS!BZ138</f>
        <v>7.6078155000000001E-3</v>
      </c>
      <c r="CA227" s="265">
        <f>+GAMS!CA138</f>
        <v>7.5498837000000001E-3</v>
      </c>
      <c r="CB227" s="265">
        <f>+GAMS!CB138</f>
        <v>7.4924014000000002E-3</v>
      </c>
      <c r="CC227" s="265">
        <f>+GAMS!CC138</f>
        <v>7.4353648999999997E-3</v>
      </c>
      <c r="CD227" s="265">
        <f>+GAMS!CD138</f>
        <v>0</v>
      </c>
    </row>
    <row r="228" spans="1:82" s="265" customFormat="1" ht="21.6" customHeight="1" x14ac:dyDescent="0.25">
      <c r="A228" s="311" t="str">
        <f>+GAMS!A139</f>
        <v xml:space="preserve">  yr0     =</v>
      </c>
      <c r="B228" s="265">
        <f>+GAMS!B139</f>
        <v>2020</v>
      </c>
      <c r="C228" s="265" t="str">
        <f>+GAMS!C139</f>
        <v xml:space="preserve"> emshare0        =</v>
      </c>
      <c r="D228" s="265">
        <f>+GAMS!D139</f>
        <v>0.21729999999999999</v>
      </c>
      <c r="E228" s="265" t="str">
        <f>+GAMS!E139</f>
        <v xml:space="preserve">  emshare1        =</v>
      </c>
      <c r="F228" s="265">
        <f>+GAMS!F139</f>
        <v>0.224</v>
      </c>
      <c r="G228" s="265" t="str">
        <f>+GAMS!G139</f>
        <v xml:space="preserve"> emshare2        =</v>
      </c>
      <c r="H228" s="265">
        <f>+GAMS!H139</f>
        <v>0.28239999999999998</v>
      </c>
      <c r="I228" s="265" t="str">
        <f>+GAMS!I139</f>
        <v xml:space="preserve">   emshare3        =</v>
      </c>
      <c r="J228" s="265">
        <f>+GAMS!J139</f>
        <v>0.27629999999999999</v>
      </c>
      <c r="K228" s="265" t="str">
        <f>+GAMS!K139</f>
        <v xml:space="preserve">   tau0    =</v>
      </c>
      <c r="L228" s="265" t="str">
        <f>+GAMS!L139</f>
        <v>1000000.0000000000</v>
      </c>
      <c r="M228" s="265" t="str">
        <f>+GAMS!M139</f>
        <v xml:space="preserve">   tau1    =</v>
      </c>
      <c r="N228" s="265">
        <f>+GAMS!N139</f>
        <v>394.4</v>
      </c>
      <c r="O228" s="265" t="str">
        <f>+GAMS!O139</f>
        <v xml:space="preserve">   tau2    =</v>
      </c>
      <c r="P228" s="265">
        <f>+GAMS!P139</f>
        <v>36.53</v>
      </c>
      <c r="Q228" s="265" t="str">
        <f>+GAMS!Q139</f>
        <v xml:space="preserve">   tau3    =</v>
      </c>
      <c r="R228" s="265">
        <f>+GAMS!R139</f>
        <v>4.3040000000000003</v>
      </c>
      <c r="S228" s="265" t="str">
        <f>+GAMS!S139</f>
        <v xml:space="preserve">   teq1    =</v>
      </c>
      <c r="T228" s="265">
        <f>+GAMS!T139</f>
        <v>0.32400000000000001</v>
      </c>
      <c r="U228" s="265" t="str">
        <f>+GAMS!U139</f>
        <v xml:space="preserve">   teq2    =</v>
      </c>
      <c r="V228" s="265">
        <f>+GAMS!V139</f>
        <v>0.44</v>
      </c>
      <c r="W228" s="265" t="str">
        <f>+GAMS!W139</f>
        <v xml:space="preserve">   d1      =</v>
      </c>
      <c r="X228" s="265">
        <f>+GAMS!X139</f>
        <v>236</v>
      </c>
      <c r="Y228" s="265" t="str">
        <f>+GAMS!Y139</f>
        <v xml:space="preserve">   d2      =</v>
      </c>
      <c r="Z228" s="265">
        <f>+GAMS!Z139</f>
        <v>4.07</v>
      </c>
      <c r="AA228" s="265" t="str">
        <f>+GAMS!AA139</f>
        <v>IRF0       =</v>
      </c>
      <c r="AB228" s="265">
        <f>+GAMS!AB139</f>
        <v>32.4</v>
      </c>
      <c r="AC228" s="265" t="str">
        <f>+GAMS!AC139</f>
        <v xml:space="preserve">   irC     =</v>
      </c>
      <c r="AD228" s="265">
        <f>+GAMS!AD139</f>
        <v>1.9E-2</v>
      </c>
      <c r="AE228" s="265" t="str">
        <f>+GAMS!AE139</f>
        <v xml:space="preserve">   irT     =</v>
      </c>
      <c r="AF228" s="265">
        <f>+GAMS!AF139</f>
        <v>4.165</v>
      </c>
      <c r="AG228" s="265">
        <f>+GAMS!AG139</f>
        <v>0</v>
      </c>
      <c r="AH228" s="265">
        <f>+GAMS!AH139</f>
        <v>0</v>
      </c>
      <c r="AI228" s="265">
        <f>+GAMS!AI139</f>
        <v>0</v>
      </c>
      <c r="AJ228" s="265">
        <f>+GAMS!AJ139</f>
        <v>0</v>
      </c>
      <c r="AK228" s="265">
        <f>+GAMS!AK139</f>
        <v>0</v>
      </c>
      <c r="AL228" s="265">
        <f>+GAMS!AL139</f>
        <v>0</v>
      </c>
      <c r="AM228" s="265">
        <f>+GAMS!AM139</f>
        <v>0</v>
      </c>
      <c r="AN228" s="265">
        <f>+GAMS!AN139</f>
        <v>0</v>
      </c>
      <c r="AO228" s="265">
        <f>+GAMS!AO139</f>
        <v>0</v>
      </c>
      <c r="AP228" s="265">
        <f>+GAMS!AP139</f>
        <v>0</v>
      </c>
      <c r="AQ228" s="265">
        <f>+GAMS!AQ139</f>
        <v>0</v>
      </c>
      <c r="AR228" s="265">
        <f>+GAMS!AR139</f>
        <v>0</v>
      </c>
      <c r="AS228" s="265">
        <f>+GAMS!AS139</f>
        <v>0</v>
      </c>
      <c r="AT228" s="265">
        <f>+GAMS!AT139</f>
        <v>0</v>
      </c>
      <c r="AU228" s="265">
        <f>+GAMS!AU139</f>
        <v>0</v>
      </c>
      <c r="AV228" s="265">
        <f>+GAMS!AV139</f>
        <v>0</v>
      </c>
      <c r="AW228" s="265">
        <f>+GAMS!AW139</f>
        <v>0</v>
      </c>
      <c r="AX228" s="265">
        <f>+GAMS!AX139</f>
        <v>0</v>
      </c>
      <c r="AY228" s="265">
        <f>+GAMS!AY139</f>
        <v>0</v>
      </c>
      <c r="AZ228" s="265">
        <f>+GAMS!AZ139</f>
        <v>0</v>
      </c>
      <c r="BA228" s="265">
        <f>+GAMS!BA139</f>
        <v>0</v>
      </c>
      <c r="BB228" s="265">
        <f>+GAMS!BB139</f>
        <v>0</v>
      </c>
      <c r="BC228" s="265">
        <f>+GAMS!BC139</f>
        <v>0</v>
      </c>
      <c r="BD228" s="265">
        <f>+GAMS!BD139</f>
        <v>0</v>
      </c>
      <c r="BE228" s="265">
        <f>+GAMS!BE139</f>
        <v>0</v>
      </c>
      <c r="BF228" s="265">
        <f>+GAMS!BF139</f>
        <v>0</v>
      </c>
      <c r="BG228" s="265">
        <f>+GAMS!BG139</f>
        <v>0</v>
      </c>
      <c r="BH228" s="265">
        <f>+GAMS!BH139</f>
        <v>0</v>
      </c>
      <c r="BI228" s="265">
        <f>+GAMS!BI139</f>
        <v>0</v>
      </c>
      <c r="BJ228" s="265">
        <f>+GAMS!BJ139</f>
        <v>0</v>
      </c>
      <c r="BK228" s="265">
        <f>+GAMS!BK139</f>
        <v>0</v>
      </c>
      <c r="BL228" s="265">
        <f>+GAMS!BL139</f>
        <v>0</v>
      </c>
      <c r="BM228" s="265">
        <f>+GAMS!BM139</f>
        <v>0</v>
      </c>
      <c r="BN228" s="265">
        <f>+GAMS!BN139</f>
        <v>0</v>
      </c>
      <c r="BO228" s="265">
        <f>+GAMS!BO139</f>
        <v>0</v>
      </c>
      <c r="BP228" s="265">
        <f>+GAMS!BP139</f>
        <v>0</v>
      </c>
      <c r="BQ228" s="265">
        <f>+GAMS!BQ139</f>
        <v>0</v>
      </c>
      <c r="BR228" s="265">
        <f>+GAMS!BR139</f>
        <v>0</v>
      </c>
      <c r="BS228" s="265">
        <f>+GAMS!BS139</f>
        <v>0</v>
      </c>
      <c r="BT228" s="265">
        <f>+GAMS!BT139</f>
        <v>0</v>
      </c>
      <c r="BU228" s="265">
        <f>+GAMS!BU139</f>
        <v>0</v>
      </c>
      <c r="BV228" s="265">
        <f>+GAMS!BV139</f>
        <v>0</v>
      </c>
      <c r="BW228" s="265">
        <f>+GAMS!BW139</f>
        <v>0</v>
      </c>
      <c r="BX228" s="265">
        <f>+GAMS!BX139</f>
        <v>0</v>
      </c>
      <c r="BY228" s="265">
        <f>+GAMS!BY139</f>
        <v>0</v>
      </c>
      <c r="BZ228" s="265">
        <f>+GAMS!BZ139</f>
        <v>0</v>
      </c>
      <c r="CA228" s="265">
        <f>+GAMS!CA139</f>
        <v>0</v>
      </c>
      <c r="CB228" s="265">
        <f>+GAMS!CB139</f>
        <v>0</v>
      </c>
      <c r="CC228" s="265">
        <f>+GAMS!CC139</f>
        <v>0</v>
      </c>
      <c r="CD228" s="265">
        <f>+GAMS!CD139</f>
        <v>0</v>
      </c>
    </row>
    <row r="229" spans="1:82" s="265" customFormat="1" ht="21.6" customHeight="1" x14ac:dyDescent="0.25">
      <c r="A229" s="311" t="str">
        <f>+GAMS!A140</f>
        <v xml:space="preserve">  fco22x  =</v>
      </c>
      <c r="B229" s="265">
        <f>+GAMS!B140</f>
        <v>3.93</v>
      </c>
      <c r="C229" s="265" t="str">
        <f>+GAMS!C140</f>
        <v xml:space="preserve">   mat0    =</v>
      </c>
      <c r="D229" s="265">
        <f>+GAMS!D140</f>
        <v>886.51280139999994</v>
      </c>
      <c r="E229" s="265" t="str">
        <f>+GAMS!E140</f>
        <v xml:space="preserve">   res00   =</v>
      </c>
      <c r="F229" s="265">
        <f>+GAMS!F140</f>
        <v>150.09299999999999</v>
      </c>
      <c r="G229" s="265" t="str">
        <f>+GAMS!G140</f>
        <v xml:space="preserve">   res10   =</v>
      </c>
      <c r="H229" s="265">
        <f>+GAMS!H140</f>
        <v>102.69799999999999</v>
      </c>
      <c r="I229" s="265" t="str">
        <f>+GAMS!I140</f>
        <v xml:space="preserve">   res20   =</v>
      </c>
      <c r="J229" s="265">
        <f>+GAMS!J140</f>
        <v>39.533999999999999</v>
      </c>
      <c r="K229" s="265" t="str">
        <f>+GAMS!K140</f>
        <v xml:space="preserve">   res30   =</v>
      </c>
      <c r="L229" s="265">
        <f>+GAMS!L140</f>
        <v>6.1864999999999997</v>
      </c>
      <c r="M229" s="265" t="str">
        <f>+GAMS!M140</f>
        <v xml:space="preserve">   mateq   =</v>
      </c>
      <c r="N229" s="265">
        <f>+GAMS!N140</f>
        <v>588</v>
      </c>
      <c r="O229" s="265" t="str">
        <f>+GAMS!O140</f>
        <v xml:space="preserve">   tbox10  =</v>
      </c>
      <c r="P229" s="265">
        <f>+GAMS!P140</f>
        <v>0.1477</v>
      </c>
      <c r="Q229" s="265" t="str">
        <f>+GAMS!Q140</f>
        <v xml:space="preserve">   tbox20  =</v>
      </c>
      <c r="R229" s="265">
        <f>+GAMS!R140</f>
        <v>1.0994539999999999</v>
      </c>
      <c r="S229" s="265" t="str">
        <f>+GAMS!S140</f>
        <v xml:space="preserve">   tatm0   =</v>
      </c>
      <c r="T229" s="265">
        <f>+GAMS!T140</f>
        <v>1.24715</v>
      </c>
      <c r="U229" s="265">
        <f>+GAMS!U140</f>
        <v>0</v>
      </c>
      <c r="V229" s="265">
        <f>+GAMS!V140</f>
        <v>0</v>
      </c>
      <c r="W229" s="265">
        <f>+GAMS!W140</f>
        <v>0</v>
      </c>
      <c r="X229" s="265">
        <f>+GAMS!X140</f>
        <v>0</v>
      </c>
      <c r="Y229" s="265">
        <f>+GAMS!Y140</f>
        <v>0</v>
      </c>
      <c r="Z229" s="265">
        <f>+GAMS!Z140</f>
        <v>0</v>
      </c>
      <c r="AA229" s="265">
        <f>+GAMS!AA140</f>
        <v>0</v>
      </c>
      <c r="AB229" s="265">
        <f>+GAMS!AB140</f>
        <v>0</v>
      </c>
      <c r="AC229" s="265">
        <f>+GAMS!AC140</f>
        <v>0</v>
      </c>
      <c r="AD229" s="265">
        <f>+GAMS!AD140</f>
        <v>0</v>
      </c>
      <c r="AE229" s="265">
        <f>+GAMS!AE140</f>
        <v>0</v>
      </c>
      <c r="AF229" s="265">
        <f>+GAMS!AF140</f>
        <v>0</v>
      </c>
      <c r="AG229" s="265">
        <f>+GAMS!AG140</f>
        <v>0</v>
      </c>
      <c r="AH229" s="265">
        <f>+GAMS!AH140</f>
        <v>0</v>
      </c>
      <c r="AI229" s="265">
        <f>+GAMS!AI140</f>
        <v>0</v>
      </c>
      <c r="AJ229" s="265">
        <f>+GAMS!AJ140</f>
        <v>0</v>
      </c>
      <c r="AK229" s="265">
        <f>+GAMS!AK140</f>
        <v>0</v>
      </c>
      <c r="AL229" s="265">
        <f>+GAMS!AL140</f>
        <v>0</v>
      </c>
      <c r="AM229" s="265">
        <f>+GAMS!AM140</f>
        <v>0</v>
      </c>
      <c r="AN229" s="265">
        <f>+GAMS!AN140</f>
        <v>0</v>
      </c>
      <c r="AO229" s="265">
        <f>+GAMS!AO140</f>
        <v>0</v>
      </c>
      <c r="AP229" s="265">
        <f>+GAMS!AP140</f>
        <v>0</v>
      </c>
      <c r="AQ229" s="265">
        <f>+GAMS!AQ140</f>
        <v>0</v>
      </c>
      <c r="AR229" s="265">
        <f>+GAMS!AR140</f>
        <v>0</v>
      </c>
      <c r="AS229" s="265">
        <f>+GAMS!AS140</f>
        <v>0</v>
      </c>
      <c r="AT229" s="265">
        <f>+GAMS!AT140</f>
        <v>0</v>
      </c>
      <c r="AU229" s="265">
        <f>+GAMS!AU140</f>
        <v>0</v>
      </c>
      <c r="AV229" s="265">
        <f>+GAMS!AV140</f>
        <v>0</v>
      </c>
      <c r="AW229" s="265">
        <f>+GAMS!AW140</f>
        <v>0</v>
      </c>
      <c r="AX229" s="265">
        <f>+GAMS!AX140</f>
        <v>0</v>
      </c>
      <c r="AY229" s="265">
        <f>+GAMS!AY140</f>
        <v>0</v>
      </c>
      <c r="AZ229" s="265">
        <f>+GAMS!AZ140</f>
        <v>0</v>
      </c>
      <c r="BA229" s="265">
        <f>+GAMS!BA140</f>
        <v>0</v>
      </c>
      <c r="BB229" s="265">
        <f>+GAMS!BB140</f>
        <v>0</v>
      </c>
      <c r="BC229" s="265">
        <f>+GAMS!BC140</f>
        <v>0</v>
      </c>
      <c r="BD229" s="265">
        <f>+GAMS!BD140</f>
        <v>0</v>
      </c>
      <c r="BE229" s="265">
        <f>+GAMS!BE140</f>
        <v>0</v>
      </c>
      <c r="BF229" s="265">
        <f>+GAMS!BF140</f>
        <v>0</v>
      </c>
      <c r="BG229" s="265">
        <f>+GAMS!BG140</f>
        <v>0</v>
      </c>
      <c r="BH229" s="265">
        <f>+GAMS!BH140</f>
        <v>0</v>
      </c>
      <c r="BI229" s="265">
        <f>+GAMS!BI140</f>
        <v>0</v>
      </c>
      <c r="BJ229" s="265">
        <f>+GAMS!BJ140</f>
        <v>0</v>
      </c>
      <c r="BK229" s="265">
        <f>+GAMS!BK140</f>
        <v>0</v>
      </c>
      <c r="BL229" s="265">
        <f>+GAMS!BL140</f>
        <v>0</v>
      </c>
      <c r="BM229" s="265">
        <f>+GAMS!BM140</f>
        <v>0</v>
      </c>
      <c r="BN229" s="265">
        <f>+GAMS!BN140</f>
        <v>0</v>
      </c>
      <c r="BO229" s="265">
        <f>+GAMS!BO140</f>
        <v>0</v>
      </c>
      <c r="BP229" s="265">
        <f>+GAMS!BP140</f>
        <v>0</v>
      </c>
      <c r="BQ229" s="265">
        <f>+GAMS!BQ140</f>
        <v>0</v>
      </c>
      <c r="BR229" s="265">
        <f>+GAMS!BR140</f>
        <v>0</v>
      </c>
      <c r="BS229" s="265">
        <f>+GAMS!BS140</f>
        <v>0</v>
      </c>
      <c r="BT229" s="265">
        <f>+GAMS!BT140</f>
        <v>0</v>
      </c>
      <c r="BU229" s="265">
        <f>+GAMS!BU140</f>
        <v>0</v>
      </c>
      <c r="BV229" s="265">
        <f>+GAMS!BV140</f>
        <v>0</v>
      </c>
      <c r="BW229" s="265">
        <f>+GAMS!BW140</f>
        <v>0</v>
      </c>
      <c r="BX229" s="265">
        <f>+GAMS!BX140</f>
        <v>0</v>
      </c>
      <c r="BY229" s="265">
        <f>+GAMS!BY140</f>
        <v>0</v>
      </c>
      <c r="BZ229" s="265">
        <f>+GAMS!BZ140</f>
        <v>0</v>
      </c>
      <c r="CA229" s="265">
        <f>+GAMS!CA140</f>
        <v>0</v>
      </c>
      <c r="CB229" s="265">
        <f>+GAMS!CB140</f>
        <v>0</v>
      </c>
      <c r="CC229" s="265">
        <f>+GAMS!CC140</f>
        <v>0</v>
      </c>
      <c r="CD229" s="265">
        <f>+GAMS!CD140</f>
        <v>0</v>
      </c>
    </row>
    <row r="230" spans="1:82" s="265" customFormat="1" ht="21.6" customHeight="1" x14ac:dyDescent="0.25">
      <c r="A230" s="311" t="str">
        <f>+GAMS!A141</f>
        <v xml:space="preserve">  a2      =</v>
      </c>
      <c r="B230" s="265">
        <f>+GAMS!B141</f>
        <v>3.467E-3</v>
      </c>
      <c r="C230" s="265" t="str">
        <f>+GAMS!C141</f>
        <v xml:space="preserve">   elasmu  =</v>
      </c>
      <c r="D230" s="265">
        <f>+GAMS!D141</f>
        <v>0.95</v>
      </c>
      <c r="E230" s="265" t="str">
        <f>+GAMS!E141</f>
        <v xml:space="preserve">   prstp   =</v>
      </c>
      <c r="F230" s="265">
        <f>+GAMS!F141</f>
        <v>1E-3</v>
      </c>
      <c r="G230" s="265" t="str">
        <f>+GAMS!G141</f>
        <v>gsigma1            =</v>
      </c>
      <c r="H230" s="265">
        <f>+GAMS!H141</f>
        <v>-1.4999999999999999E-2</v>
      </c>
      <c r="I230" s="265" t="str">
        <f>+GAMS!I141</f>
        <v xml:space="preserve">    e1     =</v>
      </c>
      <c r="J230" s="265">
        <f>+GAMS!J141</f>
        <v>37.56</v>
      </c>
      <c r="K230" s="265" t="str">
        <f>+GAMS!K141</f>
        <v>expcost2           =</v>
      </c>
      <c r="L230" s="265">
        <f>+GAMS!L141</f>
        <v>2.6</v>
      </c>
      <c r="M230" s="265" t="str">
        <f>+GAMS!M141</f>
        <v xml:space="preserve">   gback   =</v>
      </c>
      <c r="N230" s="265">
        <f>+GAMS!N141</f>
        <v>-1.2E-2</v>
      </c>
      <c r="O230" s="265" t="str">
        <f>+GAMS!O141</f>
        <v xml:space="preserve">   limmiu2050      =</v>
      </c>
      <c r="P230" s="265">
        <f>+GAMS!P141</f>
        <v>1</v>
      </c>
      <c r="Q230" s="265" t="str">
        <f>+GAMS!Q141</f>
        <v xml:space="preserve">   limmiu2100      =</v>
      </c>
      <c r="R230" s="265">
        <f>+GAMS!R141</f>
        <v>1.1000000000000001</v>
      </c>
      <c r="S230" s="265" t="str">
        <f>+GAMS!S141</f>
        <v xml:space="preserve">   cprice1         =</v>
      </c>
      <c r="T230" s="265">
        <f>+GAMS!T141</f>
        <v>6</v>
      </c>
      <c r="U230" s="265" t="str">
        <f>+GAMS!U141</f>
        <v xml:space="preserve">   gcprice         =</v>
      </c>
      <c r="V230" s="265">
        <f>+GAMS!V141</f>
        <v>2.5000000000000001E-2</v>
      </c>
      <c r="W230" s="265">
        <f>+GAMS!W141</f>
        <v>0</v>
      </c>
      <c r="X230" s="265">
        <f>+GAMS!X141</f>
        <v>0</v>
      </c>
      <c r="Y230" s="265">
        <f>+GAMS!Y141</f>
        <v>0</v>
      </c>
      <c r="Z230" s="265">
        <f>+GAMS!Z141</f>
        <v>0</v>
      </c>
      <c r="AA230" s="265">
        <f>+GAMS!AA141</f>
        <v>0</v>
      </c>
      <c r="AB230" s="265">
        <f>+GAMS!AB141</f>
        <v>0</v>
      </c>
      <c r="AC230" s="265">
        <f>+GAMS!AC141</f>
        <v>0</v>
      </c>
      <c r="AD230" s="265">
        <f>+GAMS!AD141</f>
        <v>0</v>
      </c>
      <c r="AE230" s="265">
        <f>+GAMS!AE141</f>
        <v>0</v>
      </c>
      <c r="AF230" s="265">
        <f>+GAMS!AF141</f>
        <v>0</v>
      </c>
      <c r="AG230" s="265">
        <f>+GAMS!AG141</f>
        <v>0</v>
      </c>
      <c r="AH230" s="265">
        <f>+GAMS!AH141</f>
        <v>0</v>
      </c>
      <c r="AI230" s="265">
        <f>+GAMS!AI141</f>
        <v>0</v>
      </c>
      <c r="AJ230" s="265">
        <f>+GAMS!AJ141</f>
        <v>0</v>
      </c>
      <c r="AK230" s="265">
        <f>+GAMS!AK141</f>
        <v>0</v>
      </c>
      <c r="AL230" s="265">
        <f>+GAMS!AL141</f>
        <v>0</v>
      </c>
      <c r="AM230" s="265">
        <f>+GAMS!AM141</f>
        <v>0</v>
      </c>
      <c r="AN230" s="265">
        <f>+GAMS!AN141</f>
        <v>0</v>
      </c>
      <c r="AO230" s="265">
        <f>+GAMS!AO141</f>
        <v>0</v>
      </c>
      <c r="AP230" s="265">
        <f>+GAMS!AP141</f>
        <v>0</v>
      </c>
      <c r="AQ230" s="265">
        <f>+GAMS!AQ141</f>
        <v>0</v>
      </c>
      <c r="AR230" s="265">
        <f>+GAMS!AR141</f>
        <v>0</v>
      </c>
      <c r="AS230" s="265">
        <f>+GAMS!AS141</f>
        <v>0</v>
      </c>
      <c r="AT230" s="265">
        <f>+GAMS!AT141</f>
        <v>0</v>
      </c>
      <c r="AU230" s="265">
        <f>+GAMS!AU141</f>
        <v>0</v>
      </c>
      <c r="AV230" s="265">
        <f>+GAMS!AV141</f>
        <v>0</v>
      </c>
      <c r="AW230" s="265">
        <f>+GAMS!AW141</f>
        <v>0</v>
      </c>
      <c r="AX230" s="265">
        <f>+GAMS!AX141</f>
        <v>0</v>
      </c>
      <c r="AY230" s="265">
        <f>+GAMS!AY141</f>
        <v>0</v>
      </c>
      <c r="AZ230" s="265">
        <f>+GAMS!AZ141</f>
        <v>0</v>
      </c>
      <c r="BA230" s="265">
        <f>+GAMS!BA141</f>
        <v>0</v>
      </c>
      <c r="BB230" s="265">
        <f>+GAMS!BB141</f>
        <v>0</v>
      </c>
      <c r="BC230" s="265">
        <f>+GAMS!BC141</f>
        <v>0</v>
      </c>
      <c r="BD230" s="265">
        <f>+GAMS!BD141</f>
        <v>0</v>
      </c>
      <c r="BE230" s="265">
        <f>+GAMS!BE141</f>
        <v>0</v>
      </c>
      <c r="BF230" s="265">
        <f>+GAMS!BF141</f>
        <v>0</v>
      </c>
      <c r="BG230" s="265">
        <f>+GAMS!BG141</f>
        <v>0</v>
      </c>
      <c r="BH230" s="265">
        <f>+GAMS!BH141</f>
        <v>0</v>
      </c>
      <c r="BI230" s="265">
        <f>+GAMS!BI141</f>
        <v>0</v>
      </c>
      <c r="BJ230" s="265">
        <f>+GAMS!BJ141</f>
        <v>0</v>
      </c>
      <c r="BK230" s="265">
        <f>+GAMS!BK141</f>
        <v>0</v>
      </c>
      <c r="BL230" s="265">
        <f>+GAMS!BL141</f>
        <v>0</v>
      </c>
      <c r="BM230" s="265">
        <f>+GAMS!BM141</f>
        <v>0</v>
      </c>
      <c r="BN230" s="265">
        <f>+GAMS!BN141</f>
        <v>0</v>
      </c>
      <c r="BO230" s="265">
        <f>+GAMS!BO141</f>
        <v>0</v>
      </c>
      <c r="BP230" s="265">
        <f>+GAMS!BP141</f>
        <v>0</v>
      </c>
      <c r="BQ230" s="265">
        <f>+GAMS!BQ141</f>
        <v>0</v>
      </c>
      <c r="BR230" s="265">
        <f>+GAMS!BR141</f>
        <v>0</v>
      </c>
      <c r="BS230" s="265">
        <f>+GAMS!BS141</f>
        <v>0</v>
      </c>
      <c r="BT230" s="265">
        <f>+GAMS!BT141</f>
        <v>0</v>
      </c>
      <c r="BU230" s="265">
        <f>+GAMS!BU141</f>
        <v>0</v>
      </c>
      <c r="BV230" s="265">
        <f>+GAMS!BV141</f>
        <v>0</v>
      </c>
      <c r="BW230" s="265">
        <f>+GAMS!BW141</f>
        <v>0</v>
      </c>
      <c r="BX230" s="265">
        <f>+GAMS!BX141</f>
        <v>0</v>
      </c>
      <c r="BY230" s="265">
        <f>+GAMS!BY141</f>
        <v>0</v>
      </c>
      <c r="BZ230" s="265">
        <f>+GAMS!BZ141</f>
        <v>0</v>
      </c>
      <c r="CA230" s="265">
        <f>+GAMS!CA141</f>
        <v>0</v>
      </c>
      <c r="CB230" s="265">
        <f>+GAMS!CB141</f>
        <v>0</v>
      </c>
      <c r="CC230" s="265">
        <f>+GAMS!CC141</f>
        <v>0</v>
      </c>
      <c r="CD230" s="265">
        <f>+GAMS!CD141</f>
        <v>0</v>
      </c>
    </row>
    <row r="231" spans="1:82" s="265" customFormat="1" ht="21.6" customHeight="1" x14ac:dyDescent="0.25">
      <c r="A231" s="265" t="s">
        <v>368</v>
      </c>
      <c r="B231" s="265">
        <f t="shared" ref="B231:BM231" si="169">+B175-B177</f>
        <v>0.46399999999999997</v>
      </c>
      <c r="C231" s="265">
        <f>+C175-C177</f>
        <v>0.50229760000000034</v>
      </c>
      <c r="D231" s="265">
        <f t="shared" si="169"/>
        <v>0.53626326480000008</v>
      </c>
      <c r="E231" s="265">
        <f t="shared" si="169"/>
        <v>0.55701264109999959</v>
      </c>
      <c r="F231" s="265">
        <f t="shared" si="169"/>
        <v>0.56755768149999986</v>
      </c>
      <c r="G231" s="265">
        <f t="shared" si="169"/>
        <v>0.57523949150000009</v>
      </c>
      <c r="H231" s="265">
        <f t="shared" si="169"/>
        <v>0.57955699039999997</v>
      </c>
      <c r="I231" s="265">
        <f t="shared" si="169"/>
        <v>0.57945922810000017</v>
      </c>
      <c r="J231" s="265">
        <f t="shared" si="169"/>
        <v>0.57584755229999995</v>
      </c>
      <c r="K231" s="265">
        <f t="shared" si="169"/>
        <v>0.56777560849999986</v>
      </c>
      <c r="L231" s="265">
        <f t="shared" si="169"/>
        <v>0.55427563800000001</v>
      </c>
      <c r="M231" s="265">
        <f t="shared" si="169"/>
        <v>0.53480838150000043</v>
      </c>
      <c r="N231" s="265">
        <f t="shared" si="169"/>
        <v>0.51189367299999988</v>
      </c>
      <c r="O231" s="265">
        <f t="shared" si="169"/>
        <v>0.49446020649999989</v>
      </c>
      <c r="P231" s="265">
        <f t="shared" si="169"/>
        <v>0.48042607799999981</v>
      </c>
      <c r="Q231" s="265">
        <f t="shared" si="169"/>
        <v>0.46940013900000022</v>
      </c>
      <c r="R231" s="319">
        <f t="shared" si="169"/>
        <v>0.46122230679999987</v>
      </c>
      <c r="S231" s="265">
        <f t="shared" si="169"/>
        <v>0.43574234540000001</v>
      </c>
      <c r="T231" s="265">
        <f t="shared" si="169"/>
        <v>0.41692279819999989</v>
      </c>
      <c r="U231" s="265">
        <f t="shared" si="169"/>
        <v>0.39934421510000018</v>
      </c>
      <c r="V231" s="265">
        <f t="shared" si="169"/>
        <v>0.38367026679999983</v>
      </c>
      <c r="W231" s="265">
        <f t="shared" si="169"/>
        <v>0.36955861140000001</v>
      </c>
      <c r="X231" s="265">
        <f t="shared" si="169"/>
        <v>0.35689455000000025</v>
      </c>
      <c r="Y231" s="265">
        <f t="shared" si="169"/>
        <v>0.34554946400000031</v>
      </c>
      <c r="Z231" s="265">
        <f t="shared" si="169"/>
        <v>0.32941370899999978</v>
      </c>
      <c r="AA231" s="265">
        <f t="shared" si="169"/>
        <v>0.30900369599999999</v>
      </c>
      <c r="AB231" s="265">
        <f t="shared" si="169"/>
        <v>0.28808468220000005</v>
      </c>
      <c r="AC231" s="265">
        <f t="shared" si="169"/>
        <v>0.27007341149999986</v>
      </c>
      <c r="AD231" s="265">
        <f t="shared" si="169"/>
        <v>0.25456570730000028</v>
      </c>
      <c r="AE231" s="265">
        <f t="shared" si="169"/>
        <v>0.24121357390000009</v>
      </c>
      <c r="AF231" s="265">
        <f t="shared" si="169"/>
        <v>0.2297173871</v>
      </c>
      <c r="AG231" s="265">
        <f t="shared" si="169"/>
        <v>0.21981917030000009</v>
      </c>
      <c r="AH231" s="265">
        <f t="shared" si="169"/>
        <v>0.21129680569999998</v>
      </c>
      <c r="AI231" s="265">
        <f t="shared" si="169"/>
        <v>0.20395904969999989</v>
      </c>
      <c r="AJ231" s="265">
        <f t="shared" si="169"/>
        <v>0.19764124179999998</v>
      </c>
      <c r="AK231" s="265">
        <f t="shared" si="169"/>
        <v>0.19220160920000007</v>
      </c>
      <c r="AL231" s="265">
        <f t="shared" si="169"/>
        <v>0.18751808540000003</v>
      </c>
      <c r="AM231" s="265">
        <f t="shared" si="169"/>
        <v>0.1834855715999999</v>
      </c>
      <c r="AN231" s="265">
        <f t="shared" si="169"/>
        <v>0.18741482710000001</v>
      </c>
      <c r="AO231" s="265">
        <f t="shared" si="169"/>
        <v>0.19079791609999996</v>
      </c>
      <c r="AP231" s="265">
        <f t="shared" si="169"/>
        <v>0.19371075589999998</v>
      </c>
      <c r="AQ231" s="265">
        <f t="shared" si="169"/>
        <v>0.19621871079999986</v>
      </c>
      <c r="AR231" s="265">
        <f t="shared" si="169"/>
        <v>0.19837805990000001</v>
      </c>
      <c r="AS231" s="265">
        <f t="shared" si="169"/>
        <v>0.20023725960000005</v>
      </c>
      <c r="AT231" s="265">
        <f t="shared" si="169"/>
        <v>0.20183803049999993</v>
      </c>
      <c r="AU231" s="265">
        <f t="shared" si="169"/>
        <v>0.20321629429999999</v>
      </c>
      <c r="AV231" s="265">
        <f t="shared" si="169"/>
        <v>0.20440297940000002</v>
      </c>
      <c r="AW231" s="265">
        <f t="shared" si="169"/>
        <v>0.20542471520000005</v>
      </c>
      <c r="AX231" s="265">
        <f t="shared" si="169"/>
        <v>0.20630442980000002</v>
      </c>
      <c r="AY231" s="265">
        <f t="shared" si="169"/>
        <v>0.20706186410000002</v>
      </c>
      <c r="AZ231" s="265">
        <f t="shared" si="169"/>
        <v>0.20771401499999997</v>
      </c>
      <c r="BA231" s="265">
        <f t="shared" si="169"/>
        <v>0.2082755168</v>
      </c>
      <c r="BB231" s="265">
        <f t="shared" si="169"/>
        <v>0.2102529427</v>
      </c>
      <c r="BC231" s="265">
        <f t="shared" si="169"/>
        <v>0.21604893110000001</v>
      </c>
      <c r="BD231" s="265">
        <f t="shared" si="169"/>
        <v>0.2208346642</v>
      </c>
      <c r="BE231" s="265">
        <f t="shared" si="169"/>
        <v>0.22536755000000003</v>
      </c>
      <c r="BF231" s="265">
        <f t="shared" si="169"/>
        <v>0.23176715610000001</v>
      </c>
      <c r="BG231" s="265">
        <f t="shared" si="169"/>
        <v>0.23313696010000001</v>
      </c>
      <c r="BH231" s="265">
        <f t="shared" si="169"/>
        <v>0.23756592260000001</v>
      </c>
      <c r="BI231" s="265">
        <f t="shared" si="169"/>
        <v>0.24137925930000004</v>
      </c>
      <c r="BJ231" s="265">
        <f t="shared" si="169"/>
        <v>0.24466254229999998</v>
      </c>
      <c r="BK231" s="265">
        <f t="shared" si="169"/>
        <v>0.24748944890000002</v>
      </c>
      <c r="BL231" s="265">
        <f t="shared" si="169"/>
        <v>0.24992341560000003</v>
      </c>
      <c r="BM231" s="265">
        <f t="shared" si="169"/>
        <v>0.25201906069999996</v>
      </c>
      <c r="BN231" s="265">
        <f t="shared" ref="BN231:CB231" si="170">+BN175-BN177</f>
        <v>0.25382341129999997</v>
      </c>
      <c r="BO231" s="265">
        <f t="shared" si="170"/>
        <v>0.25537695710000002</v>
      </c>
      <c r="BP231" s="265">
        <f t="shared" si="170"/>
        <v>0.25671456010000004</v>
      </c>
      <c r="BQ231" s="265">
        <f t="shared" si="170"/>
        <v>0.2578662363</v>
      </c>
      <c r="BR231" s="265">
        <f t="shared" si="170"/>
        <v>0.25885782940000002</v>
      </c>
      <c r="BS231" s="265">
        <f t="shared" si="170"/>
        <v>0.25971159120000004</v>
      </c>
      <c r="BT231" s="265">
        <f t="shared" si="170"/>
        <v>0.26044667990000003</v>
      </c>
      <c r="BU231" s="265">
        <f t="shared" si="170"/>
        <v>0.26107959139999998</v>
      </c>
      <c r="BV231" s="265">
        <f t="shared" si="170"/>
        <v>0.26162452830000005</v>
      </c>
      <c r="BW231" s="265">
        <f t="shared" si="170"/>
        <v>0.26209371879999999</v>
      </c>
      <c r="BX231" s="265">
        <f t="shared" si="170"/>
        <v>0.26249769190000005</v>
      </c>
      <c r="BY231" s="265">
        <f t="shared" si="170"/>
        <v>0.26284551270000001</v>
      </c>
      <c r="BZ231" s="265">
        <f t="shared" si="170"/>
        <v>0.26314498650000001</v>
      </c>
      <c r="CA231" s="265">
        <f t="shared" si="170"/>
        <v>0.26340283339999998</v>
      </c>
      <c r="CB231" s="265">
        <f t="shared" si="170"/>
        <v>0.26362483949999993</v>
      </c>
      <c r="CC231" s="265">
        <f>+CC175-CC177</f>
        <v>0.26381598679999996</v>
      </c>
      <c r="CD231" s="265">
        <f>+CD175-CD177</f>
        <v>0.26398056460000002</v>
      </c>
    </row>
    <row r="232" spans="1:82" ht="21.6" customHeight="1" x14ac:dyDescent="0.25">
      <c r="A232" s="229"/>
      <c r="B232" s="229"/>
      <c r="C232" s="229"/>
      <c r="D232" s="168"/>
      <c r="E232" s="168"/>
      <c r="F232" s="168"/>
      <c r="G232" s="168"/>
      <c r="H232" s="168"/>
      <c r="I232" s="229"/>
      <c r="J232" s="229"/>
      <c r="K232" s="229"/>
      <c r="L232" s="229"/>
      <c r="M232" s="229"/>
      <c r="N232" s="229"/>
      <c r="O232" s="229"/>
      <c r="P232" s="229"/>
      <c r="Q232" s="229"/>
      <c r="R232" s="252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229"/>
      <c r="AG232" s="229"/>
      <c r="AH232" s="229"/>
      <c r="AI232" s="229"/>
      <c r="AJ232" s="229"/>
      <c r="AK232" s="229"/>
      <c r="AL232" s="229"/>
      <c r="AM232" s="229"/>
      <c r="AN232" s="229"/>
      <c r="AO232" s="229"/>
      <c r="AP232" s="229"/>
      <c r="AQ232" s="229"/>
      <c r="AR232" s="229"/>
      <c r="AS232" s="229"/>
      <c r="AT232" s="229"/>
      <c r="AU232" s="229"/>
      <c r="AV232" s="229"/>
      <c r="AW232" s="229"/>
      <c r="AX232" s="229"/>
      <c r="AY232" s="229"/>
      <c r="AZ232" s="229"/>
      <c r="BA232" s="229"/>
      <c r="BB232" s="229"/>
      <c r="BC232" s="229"/>
      <c r="BD232" s="229"/>
      <c r="BE232" s="229"/>
      <c r="BF232" s="229"/>
      <c r="BG232" s="229"/>
      <c r="BH232" s="229"/>
      <c r="BI232" s="229"/>
      <c r="BJ232" s="229"/>
      <c r="BK232" s="229"/>
      <c r="BL232" s="229"/>
      <c r="BM232" s="229"/>
      <c r="BN232" s="229"/>
      <c r="BO232" s="229"/>
      <c r="BP232" s="229"/>
      <c r="BQ232" s="229"/>
      <c r="BR232" s="229"/>
      <c r="BS232" s="229"/>
      <c r="BT232" s="229"/>
      <c r="BU232" s="229"/>
      <c r="BV232" s="229"/>
      <c r="BW232" s="229"/>
      <c r="BX232" s="229"/>
      <c r="BY232" s="229"/>
      <c r="BZ232" s="229"/>
      <c r="CA232" s="229"/>
      <c r="CB232" s="229"/>
      <c r="CC232" s="229"/>
      <c r="CD232" s="229"/>
    </row>
    <row r="233" spans="1:82" ht="21.6" customHeight="1" x14ac:dyDescent="0.25">
      <c r="A233" s="229" t="s">
        <v>309</v>
      </c>
      <c r="B233" s="229"/>
      <c r="C233" s="229"/>
      <c r="D233" s="168"/>
      <c r="E233" s="168"/>
      <c r="F233" s="168"/>
      <c r="G233" s="168"/>
      <c r="H233" s="168"/>
      <c r="I233" s="229"/>
      <c r="J233" s="229"/>
      <c r="K233" s="229"/>
      <c r="L233" s="229"/>
      <c r="M233" s="229"/>
      <c r="N233" s="229"/>
      <c r="O233" s="229"/>
      <c r="P233" s="229"/>
      <c r="Q233" s="229"/>
      <c r="R233" s="252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229"/>
      <c r="AG233" s="229"/>
      <c r="AH233" s="229"/>
      <c r="AI233" s="229"/>
      <c r="AJ233" s="229"/>
      <c r="AK233" s="229"/>
      <c r="AL233" s="229"/>
      <c r="AM233" s="229"/>
      <c r="AN233" s="229"/>
      <c r="AO233" s="229"/>
      <c r="AP233" s="229"/>
      <c r="AQ233" s="229"/>
      <c r="AR233" s="229"/>
      <c r="AS233" s="229"/>
      <c r="AT233" s="229"/>
      <c r="AU233" s="229"/>
      <c r="AV233" s="229"/>
      <c r="AW233" s="229"/>
      <c r="AX233" s="229"/>
      <c r="AY233" s="229"/>
      <c r="AZ233" s="229"/>
      <c r="BA233" s="229"/>
      <c r="BB233" s="229"/>
      <c r="BC233" s="229"/>
      <c r="BD233" s="229"/>
      <c r="BE233" s="229"/>
      <c r="BF233" s="229"/>
      <c r="BG233" s="229"/>
      <c r="BH233" s="229"/>
      <c r="BI233" s="229"/>
      <c r="BJ233" s="229"/>
      <c r="BK233" s="229"/>
      <c r="BL233" s="229"/>
      <c r="BM233" s="229"/>
      <c r="BN233" s="229"/>
      <c r="BO233" s="229"/>
      <c r="BP233" s="229"/>
      <c r="BQ233" s="229"/>
      <c r="BR233" s="229"/>
      <c r="BS233" s="229"/>
      <c r="BT233" s="229"/>
      <c r="BU233" s="229"/>
      <c r="BV233" s="229"/>
      <c r="BW233" s="229"/>
      <c r="BX233" s="229"/>
      <c r="BY233" s="229"/>
      <c r="BZ233" s="229"/>
      <c r="CA233" s="229"/>
      <c r="CB233" s="229"/>
      <c r="CC233" s="229"/>
      <c r="CD233" s="229"/>
    </row>
    <row r="234" spans="1:82" s="148" customFormat="1" ht="21.6" customHeight="1" x14ac:dyDescent="0.25">
      <c r="A234" s="215" t="s">
        <v>223</v>
      </c>
      <c r="B234" s="215">
        <f>+B66</f>
        <v>6647.0078385918441</v>
      </c>
      <c r="C234" s="215"/>
      <c r="D234" s="215"/>
      <c r="E234" s="215"/>
      <c r="F234" s="215"/>
      <c r="G234" s="215"/>
      <c r="H234" s="215"/>
      <c r="I234" s="215"/>
      <c r="J234" s="215"/>
      <c r="K234" s="215"/>
      <c r="L234" s="215"/>
      <c r="M234" s="215"/>
      <c r="N234" s="215"/>
      <c r="O234" s="215"/>
      <c r="P234" s="215"/>
      <c r="Q234" s="215"/>
      <c r="R234" s="319"/>
      <c r="S234" s="215"/>
      <c r="T234" s="215"/>
      <c r="U234" s="215"/>
      <c r="V234" s="215"/>
      <c r="W234" s="215"/>
      <c r="X234" s="215"/>
      <c r="Y234" s="215"/>
      <c r="Z234" s="215"/>
      <c r="AA234" s="215"/>
      <c r="AB234" s="215"/>
      <c r="AC234" s="215"/>
      <c r="AD234" s="215"/>
      <c r="AE234" s="215"/>
      <c r="AF234" s="215"/>
      <c r="AG234" s="215"/>
      <c r="AH234" s="215"/>
      <c r="AI234" s="215"/>
      <c r="AJ234" s="215"/>
      <c r="AK234" s="215"/>
      <c r="AL234" s="215"/>
      <c r="AM234" s="215"/>
      <c r="AN234" s="215"/>
      <c r="AO234" s="215"/>
      <c r="AP234" s="215"/>
      <c r="AQ234" s="215"/>
      <c r="AR234" s="215"/>
      <c r="AS234" s="215"/>
      <c r="AT234" s="215"/>
      <c r="AU234" s="215"/>
      <c r="AV234" s="215"/>
      <c r="AW234" s="215"/>
      <c r="AX234" s="215"/>
      <c r="AY234" s="215"/>
      <c r="AZ234" s="215"/>
      <c r="BA234" s="215"/>
      <c r="BB234" s="215"/>
      <c r="BC234" s="215"/>
      <c r="BD234" s="215"/>
      <c r="BE234" s="215"/>
      <c r="BF234" s="215"/>
      <c r="BG234" s="215"/>
      <c r="BH234" s="215"/>
      <c r="BI234" s="215"/>
      <c r="BJ234" s="215"/>
      <c r="BK234" s="215"/>
      <c r="BL234" s="215"/>
      <c r="BM234" s="215"/>
      <c r="BN234" s="215"/>
      <c r="BO234" s="215"/>
      <c r="BP234" s="215"/>
      <c r="BQ234" s="215"/>
      <c r="BR234" s="215"/>
      <c r="BS234" s="215"/>
      <c r="BT234" s="215"/>
      <c r="BU234" s="215"/>
      <c r="BV234" s="215"/>
      <c r="BW234" s="215"/>
      <c r="BX234" s="215"/>
      <c r="BY234" s="215"/>
      <c r="BZ234" s="215"/>
      <c r="CA234" s="215"/>
      <c r="CB234" s="215"/>
      <c r="CC234" s="215"/>
      <c r="CD234" s="215"/>
    </row>
    <row r="235" spans="1:82" s="148" customFormat="1" ht="17.399999999999999" customHeight="1" x14ac:dyDescent="0.25">
      <c r="A235" s="215" t="s">
        <v>224</v>
      </c>
      <c r="B235" s="215">
        <f t="shared" ref="B235:AG235" si="171">+B151</f>
        <v>37.336200094628666</v>
      </c>
      <c r="C235" s="215">
        <f t="shared" si="171"/>
        <v>38.077471359387708</v>
      </c>
      <c r="D235" s="215">
        <f t="shared" si="171"/>
        <v>34.448146265099382</v>
      </c>
      <c r="E235" s="215">
        <f t="shared" si="171"/>
        <v>30.945129927583693</v>
      </c>
      <c r="F235" s="215">
        <f t="shared" si="171"/>
        <v>29.903900532992601</v>
      </c>
      <c r="G235" s="215">
        <f t="shared" si="171"/>
        <v>28.293856088218096</v>
      </c>
      <c r="H235" s="215">
        <f t="shared" si="171"/>
        <v>25.78066475062538</v>
      </c>
      <c r="I235" s="215">
        <f t="shared" si="171"/>
        <v>23.241207429172544</v>
      </c>
      <c r="J235" s="215">
        <f t="shared" si="171"/>
        <v>19.776769473570802</v>
      </c>
      <c r="K235" s="215">
        <f t="shared" si="171"/>
        <v>15.246199786384217</v>
      </c>
      <c r="L235" s="215">
        <f t="shared" si="171"/>
        <v>9.7328972567992516</v>
      </c>
      <c r="M235" s="215">
        <f t="shared" si="171"/>
        <v>4.8775978006925156</v>
      </c>
      <c r="N235" s="215">
        <f t="shared" si="171"/>
        <v>4.7285573190300063</v>
      </c>
      <c r="O235" s="215">
        <f t="shared" si="171"/>
        <v>3.7772777859180593</v>
      </c>
      <c r="P235" s="215">
        <f t="shared" si="171"/>
        <v>2.8210711846942855</v>
      </c>
      <c r="Q235" s="215">
        <f t="shared" si="171"/>
        <v>1.9719140330008984</v>
      </c>
      <c r="R235" s="319">
        <f t="shared" si="171"/>
        <v>1.1902081445071717</v>
      </c>
      <c r="S235" s="215">
        <f t="shared" si="171"/>
        <v>3.4383894499217704</v>
      </c>
      <c r="T235" s="215">
        <f t="shared" si="171"/>
        <v>2.6157303137066097</v>
      </c>
      <c r="U235" s="215">
        <f t="shared" si="171"/>
        <v>2.3425708663796114</v>
      </c>
      <c r="V235" s="215">
        <f t="shared" si="171"/>
        <v>1.9669204770483295</v>
      </c>
      <c r="W235" s="215">
        <f t="shared" si="171"/>
        <v>1.6310513753140867</v>
      </c>
      <c r="X235" s="215">
        <f t="shared" si="171"/>
        <v>1.3179445113519557</v>
      </c>
      <c r="Y235" s="215">
        <f t="shared" si="171"/>
        <v>-4.8241425037824364</v>
      </c>
      <c r="Z235" s="215">
        <f t="shared" si="171"/>
        <v>-11.841218138741814</v>
      </c>
      <c r="AA235" s="215">
        <f t="shared" si="171"/>
        <v>-16.189318158974494</v>
      </c>
      <c r="AB235" s="215">
        <f t="shared" si="171"/>
        <v>-17.136033216213644</v>
      </c>
      <c r="AC235" s="215">
        <f t="shared" si="171"/>
        <v>-18.150150013236246</v>
      </c>
      <c r="AD235" s="215">
        <f t="shared" si="171"/>
        <v>-19.231639148755008</v>
      </c>
      <c r="AE235" s="215">
        <f t="shared" si="171"/>
        <v>-20.36459316755851</v>
      </c>
      <c r="AF235" s="215">
        <f t="shared" si="171"/>
        <v>-21.550039950719786</v>
      </c>
      <c r="AG235" s="215">
        <f t="shared" si="171"/>
        <v>-22.789265309677464</v>
      </c>
      <c r="AH235" s="215">
        <f t="shared" ref="AH235:BM235" si="172">+AH151</f>
        <v>-24.08365091906451</v>
      </c>
      <c r="AI235" s="215">
        <f t="shared" si="172"/>
        <v>-25.434531481587232</v>
      </c>
      <c r="AJ235" s="215">
        <f t="shared" si="172"/>
        <v>-26.843011212918817</v>
      </c>
      <c r="AK235" s="215">
        <f t="shared" si="172"/>
        <v>-28.309653481935484</v>
      </c>
      <c r="AL235" s="215">
        <f t="shared" si="172"/>
        <v>-29.832998270812276</v>
      </c>
      <c r="AM235" s="215">
        <f t="shared" si="172"/>
        <v>-15.705521314879018</v>
      </c>
      <c r="AN235" s="215">
        <f t="shared" si="172"/>
        <v>-16.547917675758637</v>
      </c>
      <c r="AO235" s="215">
        <f t="shared" si="172"/>
        <v>-17.408806272556845</v>
      </c>
      <c r="AP235" s="215">
        <f t="shared" si="172"/>
        <v>-18.292178115085452</v>
      </c>
      <c r="AQ235" s="215">
        <f t="shared" si="172"/>
        <v>-19.201064148987633</v>
      </c>
      <c r="AR235" s="215">
        <f t="shared" si="172"/>
        <v>-20.137793048234002</v>
      </c>
      <c r="AS235" s="215">
        <f t="shared" si="172"/>
        <v>-21.104185458155655</v>
      </c>
      <c r="AT235" s="215">
        <f t="shared" si="172"/>
        <v>-22.101692187103996</v>
      </c>
      <c r="AU235" s="215">
        <f t="shared" si="172"/>
        <v>-23.131491660220696</v>
      </c>
      <c r="AV235" s="215">
        <f t="shared" si="172"/>
        <v>-24.194558575020725</v>
      </c>
      <c r="AW235" s="215">
        <f t="shared" si="172"/>
        <v>-25.291712146808248</v>
      </c>
      <c r="AX235" s="215">
        <f t="shared" si="172"/>
        <v>-26.423649794095322</v>
      </c>
      <c r="AY235" s="215">
        <f t="shared" si="172"/>
        <v>-27.59097037834907</v>
      </c>
      <c r="AZ235" s="215">
        <f t="shared" si="172"/>
        <v>-28.794189914589246</v>
      </c>
      <c r="BA235" s="215">
        <f t="shared" si="172"/>
        <v>-23.971315706510701</v>
      </c>
      <c r="BB235" s="215">
        <f t="shared" si="172"/>
        <v>-7.6734538452364607</v>
      </c>
      <c r="BC235" s="215">
        <f t="shared" si="172"/>
        <v>-8.8978464167814</v>
      </c>
      <c r="BD235" s="215">
        <f t="shared" si="172"/>
        <v>-7.3732209634147665</v>
      </c>
      <c r="BE235" s="215">
        <f t="shared" si="172"/>
        <v>4.256002381195148</v>
      </c>
      <c r="BF235" s="215">
        <f t="shared" si="172"/>
        <v>-16.153450409607437</v>
      </c>
      <c r="BG235" s="215">
        <f t="shared" si="172"/>
        <v>0</v>
      </c>
      <c r="BH235" s="215">
        <f t="shared" si="172"/>
        <v>0</v>
      </c>
      <c r="BI235" s="215">
        <f t="shared" si="172"/>
        <v>0</v>
      </c>
      <c r="BJ235" s="215">
        <f t="shared" si="172"/>
        <v>0</v>
      </c>
      <c r="BK235" s="215">
        <f t="shared" si="172"/>
        <v>0</v>
      </c>
      <c r="BL235" s="215">
        <f t="shared" si="172"/>
        <v>0</v>
      </c>
      <c r="BM235" s="215">
        <f t="shared" si="172"/>
        <v>0</v>
      </c>
      <c r="BN235" s="215">
        <f t="shared" ref="BN235:CB235" si="173">+BN151</f>
        <v>0</v>
      </c>
      <c r="BO235" s="215">
        <f t="shared" si="173"/>
        <v>0</v>
      </c>
      <c r="BP235" s="215">
        <f t="shared" si="173"/>
        <v>0</v>
      </c>
      <c r="BQ235" s="215">
        <f t="shared" si="173"/>
        <v>0</v>
      </c>
      <c r="BR235" s="215">
        <f t="shared" si="173"/>
        <v>0</v>
      </c>
      <c r="BS235" s="215">
        <f t="shared" si="173"/>
        <v>0</v>
      </c>
      <c r="BT235" s="215">
        <f t="shared" si="173"/>
        <v>0</v>
      </c>
      <c r="BU235" s="215">
        <f t="shared" si="173"/>
        <v>0</v>
      </c>
      <c r="BV235" s="215">
        <f t="shared" si="173"/>
        <v>0</v>
      </c>
      <c r="BW235" s="215">
        <f t="shared" si="173"/>
        <v>0</v>
      </c>
      <c r="BX235" s="215">
        <f t="shared" si="173"/>
        <v>0</v>
      </c>
      <c r="BY235" s="215">
        <f t="shared" si="173"/>
        <v>0</v>
      </c>
      <c r="BZ235" s="215">
        <f t="shared" si="173"/>
        <v>0</v>
      </c>
      <c r="CA235" s="215">
        <f t="shared" si="173"/>
        <v>0</v>
      </c>
      <c r="CB235" s="215">
        <f t="shared" si="173"/>
        <v>0</v>
      </c>
      <c r="CC235" s="215">
        <f>+CC151</f>
        <v>0</v>
      </c>
      <c r="CD235" s="215">
        <f>+CD151</f>
        <v>0</v>
      </c>
    </row>
    <row r="236" spans="1:82" s="148" customFormat="1" ht="17.399999999999999" customHeight="1" x14ac:dyDescent="0.25">
      <c r="A236" s="215" t="s">
        <v>225</v>
      </c>
      <c r="B236" s="215">
        <f t="shared" ref="B236:AG236" si="174">+B116</f>
        <v>416.2025821596244</v>
      </c>
      <c r="C236" s="215">
        <f t="shared" si="174"/>
        <v>429.86938039538722</v>
      </c>
      <c r="D236" s="215">
        <f t="shared" si="174"/>
        <v>441.16026369455562</v>
      </c>
      <c r="E236" s="215">
        <f t="shared" si="174"/>
        <v>450.54885817245963</v>
      </c>
      <c r="F236" s="215">
        <f t="shared" si="174"/>
        <v>459.58470407405758</v>
      </c>
      <c r="G236" s="215">
        <f t="shared" si="174"/>
        <v>467.78787877272748</v>
      </c>
      <c r="H236" s="215">
        <f t="shared" si="174"/>
        <v>474.73308044785892</v>
      </c>
      <c r="I236" s="215">
        <f t="shared" si="174"/>
        <v>480.54017192641686</v>
      </c>
      <c r="J236" s="215">
        <f t="shared" si="174"/>
        <v>484.73358213620781</v>
      </c>
      <c r="K236" s="215">
        <f t="shared" si="174"/>
        <v>486.83199445232873</v>
      </c>
      <c r="L236" s="215">
        <f t="shared" si="174"/>
        <v>486.43137818885037</v>
      </c>
      <c r="M236" s="215">
        <f t="shared" si="174"/>
        <v>484.07185664573541</v>
      </c>
      <c r="N236" s="215">
        <f t="shared" si="174"/>
        <v>482.45471417833716</v>
      </c>
      <c r="O236" s="215">
        <f t="shared" si="174"/>
        <v>480.71238033619329</v>
      </c>
      <c r="P236" s="215">
        <f t="shared" si="174"/>
        <v>478.7943370561523</v>
      </c>
      <c r="Q236" s="215">
        <f t="shared" si="174"/>
        <v>476.73656185663941</v>
      </c>
      <c r="R236" s="319">
        <f t="shared" si="174"/>
        <v>474.5526106266293</v>
      </c>
      <c r="S236" s="215">
        <f t="shared" si="174"/>
        <v>473.9359501196048</v>
      </c>
      <c r="T236" s="215">
        <f t="shared" si="174"/>
        <v>472.84262160939073</v>
      </c>
      <c r="U236" s="215">
        <f t="shared" si="174"/>
        <v>471.74464666070037</v>
      </c>
      <c r="V236" s="215">
        <f t="shared" si="174"/>
        <v>470.58079039824844</v>
      </c>
      <c r="W236" s="215">
        <f t="shared" si="174"/>
        <v>469.3777193385356</v>
      </c>
      <c r="X236" s="215">
        <f t="shared" si="174"/>
        <v>468.14226199395807</v>
      </c>
      <c r="Y236" s="215">
        <f t="shared" si="174"/>
        <v>463.5763637923497</v>
      </c>
      <c r="Z236" s="215">
        <f t="shared" si="174"/>
        <v>455.71769051398599</v>
      </c>
      <c r="AA236" s="215">
        <f t="shared" si="174"/>
        <v>446.40522509080961</v>
      </c>
      <c r="AB236" s="215">
        <f t="shared" si="174"/>
        <v>437.52008283132773</v>
      </c>
      <c r="AC236" s="215">
        <f t="shared" si="174"/>
        <v>428.73740919468332</v>
      </c>
      <c r="AD236" s="215">
        <f t="shared" si="174"/>
        <v>419.91074627867152</v>
      </c>
      <c r="AE236" s="215">
        <f t="shared" si="174"/>
        <v>410.97970929832979</v>
      </c>
      <c r="AF236" s="215">
        <f t="shared" si="174"/>
        <v>401.91334242228811</v>
      </c>
      <c r="AG236" s="215">
        <f t="shared" si="174"/>
        <v>392.69296263412832</v>
      </c>
      <c r="AH236" s="215">
        <f t="shared" ref="AH236:BM236" si="175">+AH116</f>
        <v>383.30579193951229</v>
      </c>
      <c r="AI236" s="215">
        <f t="shared" si="175"/>
        <v>373.74274522917165</v>
      </c>
      <c r="AJ236" s="215">
        <f t="shared" si="175"/>
        <v>363.99782007318458</v>
      </c>
      <c r="AK236" s="215">
        <f t="shared" si="175"/>
        <v>354.06815874774207</v>
      </c>
      <c r="AL236" s="215">
        <f t="shared" si="175"/>
        <v>343.88546739724643</v>
      </c>
      <c r="AM236" s="215">
        <f t="shared" si="175"/>
        <v>341.90038189704131</v>
      </c>
      <c r="AN236" s="215">
        <f t="shared" si="175"/>
        <v>338.44777088165648</v>
      </c>
      <c r="AO236" s="215">
        <f t="shared" si="175"/>
        <v>334.27525902061717</v>
      </c>
      <c r="AP236" s="215">
        <f t="shared" si="175"/>
        <v>329.6392291199827</v>
      </c>
      <c r="AQ236" s="215">
        <f t="shared" si="175"/>
        <v>324.61872940711487</v>
      </c>
      <c r="AR236" s="215">
        <f t="shared" si="175"/>
        <v>319.25440567471003</v>
      </c>
      <c r="AS236" s="215">
        <f t="shared" si="175"/>
        <v>313.57685290347393</v>
      </c>
      <c r="AT236" s="215">
        <f t="shared" si="175"/>
        <v>307.61256245375273</v>
      </c>
      <c r="AU236" s="215">
        <f t="shared" si="175"/>
        <v>301.38549845468901</v>
      </c>
      <c r="AV236" s="215">
        <f t="shared" si="175"/>
        <v>294.91780477862841</v>
      </c>
      <c r="AW236" s="215">
        <f t="shared" si="175"/>
        <v>288.23029960212131</v>
      </c>
      <c r="AX236" s="215">
        <f t="shared" si="175"/>
        <v>281.34288655153824</v>
      </c>
      <c r="AY236" s="215">
        <f t="shared" si="175"/>
        <v>274.27491832029796</v>
      </c>
      <c r="AZ236" s="215">
        <f t="shared" si="175"/>
        <v>267.04553294814195</v>
      </c>
      <c r="BA236" s="215">
        <f t="shared" si="175"/>
        <v>262.6204124763355</v>
      </c>
      <c r="BB236" s="215">
        <f t="shared" si="175"/>
        <v>265.83448374664317</v>
      </c>
      <c r="BC236" s="215">
        <f t="shared" si="175"/>
        <v>266.63352392090218</v>
      </c>
      <c r="BD236" s="215">
        <f t="shared" si="175"/>
        <v>267.44690508393643</v>
      </c>
      <c r="BE236" s="215">
        <f t="shared" si="175"/>
        <v>273.14717899060679</v>
      </c>
      <c r="BF236" s="215">
        <f t="shared" si="175"/>
        <v>267.54611165857295</v>
      </c>
      <c r="BG236" s="215">
        <f t="shared" si="175"/>
        <v>270.95226414301595</v>
      </c>
      <c r="BH236" s="215">
        <f t="shared" si="175"/>
        <v>273.06973584803023</v>
      </c>
      <c r="BI236" s="215">
        <f t="shared" si="175"/>
        <v>274.72848415774376</v>
      </c>
      <c r="BJ236" s="215">
        <f t="shared" si="175"/>
        <v>276.09092220683448</v>
      </c>
      <c r="BK236" s="215">
        <f t="shared" si="175"/>
        <v>277.25113354034613</v>
      </c>
      <c r="BL236" s="215">
        <f t="shared" si="175"/>
        <v>278.26998905585214</v>
      </c>
      <c r="BM236" s="215">
        <f t="shared" si="175"/>
        <v>279.1871529357158</v>
      </c>
      <c r="BN236" s="215">
        <f t="shared" ref="BN236:CB236" si="176">+BN116</f>
        <v>280.02861613891514</v>
      </c>
      <c r="BO236" s="215">
        <f t="shared" si="176"/>
        <v>280.81153836359772</v>
      </c>
      <c r="BP236" s="215">
        <f t="shared" si="176"/>
        <v>281.54736392145554</v>
      </c>
      <c r="BQ236" s="215">
        <f t="shared" si="176"/>
        <v>282.24383101929635</v>
      </c>
      <c r="BR236" s="215">
        <f t="shared" si="176"/>
        <v>282.90626985344619</v>
      </c>
      <c r="BS236" s="215">
        <f t="shared" si="176"/>
        <v>283.5384422933987</v>
      </c>
      <c r="BT236" s="215">
        <f t="shared" si="176"/>
        <v>284.14308543905889</v>
      </c>
      <c r="BU236" s="215">
        <f t="shared" si="176"/>
        <v>284.72226362816747</v>
      </c>
      <c r="BV236" s="215">
        <f t="shared" si="176"/>
        <v>285.27759645624258</v>
      </c>
      <c r="BW236" s="215">
        <f t="shared" si="176"/>
        <v>285.8104065248026</v>
      </c>
      <c r="BX236" s="215">
        <f t="shared" si="176"/>
        <v>286.32181522547643</v>
      </c>
      <c r="BY236" s="215">
        <f t="shared" si="176"/>
        <v>286.8128048946906</v>
      </c>
      <c r="BZ236" s="215">
        <f t="shared" si="176"/>
        <v>287.28425921300646</v>
      </c>
      <c r="CA236" s="215">
        <f t="shared" si="176"/>
        <v>287.73698953662853</v>
      </c>
      <c r="CB236" s="215">
        <f t="shared" si="176"/>
        <v>288.17175213585568</v>
      </c>
      <c r="CC236" s="215">
        <f>+CC116</f>
        <v>288.5892595580014</v>
      </c>
      <c r="CD236" s="215">
        <f>+CD116</f>
        <v>288.99018819453391</v>
      </c>
    </row>
    <row r="237" spans="1:82" s="148" customFormat="1" ht="17.399999999999999" customHeight="1" x14ac:dyDescent="0.25">
      <c r="A237" s="215" t="s">
        <v>226</v>
      </c>
      <c r="B237" s="215">
        <f t="shared" ref="B237:AG237" si="177">+B114</f>
        <v>886.51149999999996</v>
      </c>
      <c r="C237" s="215">
        <f t="shared" si="177"/>
        <v>915.62178024217474</v>
      </c>
      <c r="D237" s="215">
        <f t="shared" si="177"/>
        <v>939.67136166940338</v>
      </c>
      <c r="E237" s="215">
        <f t="shared" si="177"/>
        <v>959.66906790733901</v>
      </c>
      <c r="F237" s="215">
        <f t="shared" si="177"/>
        <v>978.91541967774265</v>
      </c>
      <c r="G237" s="215">
        <f t="shared" si="177"/>
        <v>996.38818178590952</v>
      </c>
      <c r="H237" s="215">
        <f t="shared" si="177"/>
        <v>1011.1814613539394</v>
      </c>
      <c r="I237" s="215">
        <f t="shared" si="177"/>
        <v>1023.5505662032679</v>
      </c>
      <c r="J237" s="215">
        <f t="shared" si="177"/>
        <v>1032.4825299501226</v>
      </c>
      <c r="K237" s="215">
        <f t="shared" si="177"/>
        <v>1036.9521481834602</v>
      </c>
      <c r="L237" s="215">
        <f t="shared" si="177"/>
        <v>1036.0988355422512</v>
      </c>
      <c r="M237" s="215">
        <f t="shared" si="177"/>
        <v>1031.0730546554164</v>
      </c>
      <c r="N237" s="215">
        <f t="shared" si="177"/>
        <v>1027.6285411998581</v>
      </c>
      <c r="O237" s="215">
        <f t="shared" si="177"/>
        <v>1023.9173701160917</v>
      </c>
      <c r="P237" s="215">
        <f t="shared" si="177"/>
        <v>1019.8319379296044</v>
      </c>
      <c r="Q237" s="215">
        <f t="shared" si="177"/>
        <v>1015.4488767546419</v>
      </c>
      <c r="R237" s="319">
        <f t="shared" si="177"/>
        <v>1010.7970606347203</v>
      </c>
      <c r="S237" s="215">
        <f t="shared" si="177"/>
        <v>1009.4835737547581</v>
      </c>
      <c r="T237" s="215">
        <f t="shared" si="177"/>
        <v>1007.1547840280022</v>
      </c>
      <c r="U237" s="215">
        <f t="shared" si="177"/>
        <v>1004.8160973872917</v>
      </c>
      <c r="V237" s="215">
        <f t="shared" si="177"/>
        <v>1002.3370835482691</v>
      </c>
      <c r="W237" s="215">
        <f t="shared" si="177"/>
        <v>999.77454219108074</v>
      </c>
      <c r="X237" s="215">
        <f t="shared" si="177"/>
        <v>997.14301804713068</v>
      </c>
      <c r="Y237" s="215">
        <f t="shared" si="177"/>
        <v>987.41765487770476</v>
      </c>
      <c r="Z237" s="215">
        <f t="shared" si="177"/>
        <v>970.67868079479013</v>
      </c>
      <c r="AA237" s="215">
        <f t="shared" si="177"/>
        <v>950.84312944342446</v>
      </c>
      <c r="AB237" s="215">
        <f t="shared" si="177"/>
        <v>931.91777643072805</v>
      </c>
      <c r="AC237" s="215">
        <f t="shared" si="177"/>
        <v>913.2106815846754</v>
      </c>
      <c r="AD237" s="215">
        <f t="shared" si="177"/>
        <v>894.40988957357035</v>
      </c>
      <c r="AE237" s="215">
        <f t="shared" si="177"/>
        <v>875.38678080544241</v>
      </c>
      <c r="AF237" s="215">
        <f t="shared" si="177"/>
        <v>856.07541935947359</v>
      </c>
      <c r="AG237" s="215">
        <f t="shared" si="177"/>
        <v>836.43601041069326</v>
      </c>
      <c r="AH237" s="215">
        <f t="shared" ref="AH237:BM237" si="178">+AH114</f>
        <v>816.44133683116115</v>
      </c>
      <c r="AI237" s="215">
        <f t="shared" si="178"/>
        <v>796.07204733813558</v>
      </c>
      <c r="AJ237" s="215">
        <f t="shared" si="178"/>
        <v>775.31535675588316</v>
      </c>
      <c r="AK237" s="215">
        <f t="shared" si="178"/>
        <v>754.16517813269058</v>
      </c>
      <c r="AL237" s="215">
        <f t="shared" si="178"/>
        <v>732.47604555613486</v>
      </c>
      <c r="AM237" s="215">
        <f t="shared" si="178"/>
        <v>728.247813440698</v>
      </c>
      <c r="AN237" s="215">
        <f t="shared" si="178"/>
        <v>720.89375197792822</v>
      </c>
      <c r="AO237" s="215">
        <f t="shared" si="178"/>
        <v>712.00630171391458</v>
      </c>
      <c r="AP237" s="215">
        <f t="shared" si="178"/>
        <v>702.13155802556309</v>
      </c>
      <c r="AQ237" s="215">
        <f t="shared" si="178"/>
        <v>691.43789363715462</v>
      </c>
      <c r="AR237" s="215">
        <f t="shared" si="178"/>
        <v>680.01188408713233</v>
      </c>
      <c r="AS237" s="215">
        <f t="shared" si="178"/>
        <v>667.91869668439949</v>
      </c>
      <c r="AT237" s="215">
        <f t="shared" si="178"/>
        <v>655.21475802649331</v>
      </c>
      <c r="AU237" s="215">
        <f t="shared" si="178"/>
        <v>641.95111170848759</v>
      </c>
      <c r="AV237" s="215">
        <f t="shared" si="178"/>
        <v>628.17492417847848</v>
      </c>
      <c r="AW237" s="215">
        <f t="shared" si="178"/>
        <v>613.93053815251835</v>
      </c>
      <c r="AX237" s="215">
        <f t="shared" si="178"/>
        <v>599.2603483547764</v>
      </c>
      <c r="AY237" s="215">
        <f t="shared" si="178"/>
        <v>584.2055760222346</v>
      </c>
      <c r="AZ237" s="215">
        <f t="shared" si="178"/>
        <v>568.80698517954238</v>
      </c>
      <c r="BA237" s="215">
        <f t="shared" si="178"/>
        <v>559.38147857459455</v>
      </c>
      <c r="BB237" s="215">
        <f t="shared" si="178"/>
        <v>566.22745038034998</v>
      </c>
      <c r="BC237" s="215">
        <f t="shared" si="178"/>
        <v>567.92940595152163</v>
      </c>
      <c r="BD237" s="215">
        <f t="shared" si="178"/>
        <v>569.66190782878459</v>
      </c>
      <c r="BE237" s="215">
        <f t="shared" si="178"/>
        <v>581.80349124999248</v>
      </c>
      <c r="BF237" s="215">
        <f t="shared" si="178"/>
        <v>569.87321783276036</v>
      </c>
      <c r="BG237" s="215">
        <f t="shared" si="178"/>
        <v>577.12832262462393</v>
      </c>
      <c r="BH237" s="215">
        <f t="shared" si="178"/>
        <v>581.63853735630437</v>
      </c>
      <c r="BI237" s="215">
        <f t="shared" si="178"/>
        <v>585.17167125599417</v>
      </c>
      <c r="BJ237" s="215">
        <f t="shared" si="178"/>
        <v>588.07366430055743</v>
      </c>
      <c r="BK237" s="215">
        <f t="shared" si="178"/>
        <v>590.54491444093719</v>
      </c>
      <c r="BL237" s="215">
        <f t="shared" si="178"/>
        <v>592.71507668896504</v>
      </c>
      <c r="BM237" s="215">
        <f t="shared" si="178"/>
        <v>594.66863575307457</v>
      </c>
      <c r="BN237" s="215">
        <f t="shared" ref="BN237:CB237" si="179">+BN114</f>
        <v>596.46095237588918</v>
      </c>
      <c r="BO237" s="215">
        <f t="shared" si="179"/>
        <v>598.12857671446307</v>
      </c>
      <c r="BP237" s="215">
        <f t="shared" si="179"/>
        <v>599.69588515270027</v>
      </c>
      <c r="BQ237" s="215">
        <f t="shared" si="179"/>
        <v>601.1793600711012</v>
      </c>
      <c r="BR237" s="215">
        <f t="shared" si="179"/>
        <v>602.5903547878404</v>
      </c>
      <c r="BS237" s="215">
        <f t="shared" si="179"/>
        <v>603.93688208493916</v>
      </c>
      <c r="BT237" s="215">
        <f t="shared" si="179"/>
        <v>605.22477198519539</v>
      </c>
      <c r="BU237" s="215">
        <f t="shared" si="179"/>
        <v>606.45842152799662</v>
      </c>
      <c r="BV237" s="215">
        <f t="shared" si="179"/>
        <v>607.64128045179666</v>
      </c>
      <c r="BW237" s="215">
        <f t="shared" si="179"/>
        <v>608.77616589782951</v>
      </c>
      <c r="BX237" s="215">
        <f t="shared" si="179"/>
        <v>609.86546643026475</v>
      </c>
      <c r="BY237" s="215">
        <f t="shared" si="179"/>
        <v>610.91127442569098</v>
      </c>
      <c r="BZ237" s="215">
        <f t="shared" si="179"/>
        <v>611.91547212370369</v>
      </c>
      <c r="CA237" s="215">
        <f t="shared" si="179"/>
        <v>612.87978771301869</v>
      </c>
      <c r="CB237" s="215">
        <f t="shared" si="179"/>
        <v>613.80583204937261</v>
      </c>
      <c r="CC237" s="215">
        <f>+CC114</f>
        <v>614.69512285854296</v>
      </c>
      <c r="CD237" s="215">
        <f>+CD114</f>
        <v>615.54910085435722</v>
      </c>
    </row>
    <row r="238" spans="1:82" s="148" customFormat="1" ht="17.399999999999999" customHeight="1" x14ac:dyDescent="0.25">
      <c r="A238" s="215" t="s">
        <v>218</v>
      </c>
      <c r="B238" s="215">
        <f t="shared" ref="B238:AG238" si="180">+B138</f>
        <v>1.2471539999999999</v>
      </c>
      <c r="C238" s="215">
        <f t="shared" si="180"/>
        <v>1.4246535554805633</v>
      </c>
      <c r="D238" s="215">
        <f t="shared" si="180"/>
        <v>1.5460800669904231</v>
      </c>
      <c r="E238" s="215">
        <f t="shared" si="180"/>
        <v>1.6387056136574918</v>
      </c>
      <c r="F238" s="215">
        <f t="shared" si="180"/>
        <v>1.7178799199806134</v>
      </c>
      <c r="G238" s="215">
        <f t="shared" si="180"/>
        <v>1.7886060810044833</v>
      </c>
      <c r="H238" s="215">
        <f t="shared" si="180"/>
        <v>1.8506901414599037</v>
      </c>
      <c r="I238" s="215">
        <f t="shared" si="180"/>
        <v>1.9043174031072638</v>
      </c>
      <c r="J238" s="215">
        <f t="shared" si="180"/>
        <v>1.9481328931184705</v>
      </c>
      <c r="K238" s="215">
        <f t="shared" si="180"/>
        <v>1.9797086029978446</v>
      </c>
      <c r="L238" s="215">
        <f t="shared" si="180"/>
        <v>1.9964958840866924</v>
      </c>
      <c r="M238" s="215">
        <f t="shared" si="180"/>
        <v>1.9994101422168065</v>
      </c>
      <c r="N238" s="215">
        <f t="shared" si="180"/>
        <v>1.9994097682244096</v>
      </c>
      <c r="O238" s="215">
        <f t="shared" si="180"/>
        <v>1.9993528416006106</v>
      </c>
      <c r="P238" s="215">
        <f t="shared" si="180"/>
        <v>1.9992464494183046</v>
      </c>
      <c r="Q238" s="215">
        <f t="shared" si="180"/>
        <v>1.9991109850040898</v>
      </c>
      <c r="R238" s="319">
        <f t="shared" si="180"/>
        <v>1.9989604415749511</v>
      </c>
      <c r="S238" s="215">
        <f t="shared" si="180"/>
        <v>1.9988523193566472</v>
      </c>
      <c r="T238" s="215">
        <f t="shared" si="180"/>
        <v>1.9986840999662148</v>
      </c>
      <c r="U238" s="215">
        <f t="shared" si="180"/>
        <v>1.9985068508369035</v>
      </c>
      <c r="V238" s="215">
        <f t="shared" si="180"/>
        <v>1.9983247005018405</v>
      </c>
      <c r="W238" s="215">
        <f t="shared" si="180"/>
        <v>1.9981427892098522</v>
      </c>
      <c r="X238" s="215">
        <f t="shared" si="180"/>
        <v>1.9979631349179723</v>
      </c>
      <c r="Y238" s="215">
        <f t="shared" si="180"/>
        <v>1.984974490133999</v>
      </c>
      <c r="Z238" s="215">
        <f t="shared" si="180"/>
        <v>1.9530708920539308</v>
      </c>
      <c r="AA238" s="215">
        <f t="shared" si="180"/>
        <v>1.9071810782560998</v>
      </c>
      <c r="AB238" s="215">
        <f t="shared" si="180"/>
        <v>1.8572212096649285</v>
      </c>
      <c r="AC238" s="215">
        <f t="shared" si="180"/>
        <v>1.8059193200974129</v>
      </c>
      <c r="AD238" s="215">
        <f t="shared" si="180"/>
        <v>1.7533375759545962</v>
      </c>
      <c r="AE238" s="215">
        <f t="shared" si="180"/>
        <v>1.6990877462748</v>
      </c>
      <c r="AF238" s="215">
        <f t="shared" si="180"/>
        <v>1.642763786564529</v>
      </c>
      <c r="AG238" s="215">
        <f t="shared" si="180"/>
        <v>1.5840010515143499</v>
      </c>
      <c r="AH238" s="215">
        <f t="shared" ref="AH238:BM238" si="181">+AH138</f>
        <v>1.5224668442545191</v>
      </c>
      <c r="AI238" s="215">
        <f t="shared" si="181"/>
        <v>1.4578470331915514</v>
      </c>
      <c r="AJ238" s="215">
        <f t="shared" si="181"/>
        <v>1.3898381050481874</v>
      </c>
      <c r="AK238" s="215">
        <f t="shared" si="181"/>
        <v>1.3412931430904598</v>
      </c>
      <c r="AL238" s="215">
        <f t="shared" si="181"/>
        <v>1.2738687271962017</v>
      </c>
      <c r="AM238" s="215">
        <f t="shared" si="181"/>
        <v>1.2423326297968595</v>
      </c>
      <c r="AN238" s="215">
        <f t="shared" si="181"/>
        <v>1.2133161701328314</v>
      </c>
      <c r="AO238" s="215">
        <f t="shared" si="181"/>
        <v>1.1807338752129732</v>
      </c>
      <c r="AP238" s="215">
        <f t="shared" si="181"/>
        <v>1.14400166995413</v>
      </c>
      <c r="AQ238" s="215">
        <f t="shared" si="181"/>
        <v>1.1032370322772085</v>
      </c>
      <c r="AR238" s="215">
        <f t="shared" si="181"/>
        <v>1.0585634810732125</v>
      </c>
      <c r="AS238" s="215">
        <f t="shared" si="181"/>
        <v>1.0100526900502893</v>
      </c>
      <c r="AT238" s="215">
        <f t="shared" si="181"/>
        <v>0.95773802973994859</v>
      </c>
      <c r="AU238" s="215">
        <f t="shared" si="181"/>
        <v>0.90162632683959487</v>
      </c>
      <c r="AV238" s="215">
        <f t="shared" si="181"/>
        <v>0.84170460698982008</v>
      </c>
      <c r="AW238" s="215">
        <f t="shared" si="181"/>
        <v>0.77794435718332144</v>
      </c>
      <c r="AX238" s="215">
        <f t="shared" si="181"/>
        <v>0.71030476866830561</v>
      </c>
      <c r="AY238" s="215">
        <f t="shared" si="181"/>
        <v>0.63873562081629187</v>
      </c>
      <c r="AZ238" s="215">
        <f t="shared" si="181"/>
        <v>0.56318016457993936</v>
      </c>
      <c r="BA238" s="215">
        <f t="shared" si="181"/>
        <v>0.5039204446673784</v>
      </c>
      <c r="BB238" s="215">
        <f t="shared" si="181"/>
        <v>0.50119394665314221</v>
      </c>
      <c r="BC238" s="215">
        <f t="shared" si="181"/>
        <v>0.49897105022976124</v>
      </c>
      <c r="BD238" s="215">
        <f t="shared" si="181"/>
        <v>0.49719868928604893</v>
      </c>
      <c r="BE238" s="215">
        <f t="shared" si="181"/>
        <v>0.52830923145255126</v>
      </c>
      <c r="BF238" s="215">
        <f t="shared" si="181"/>
        <v>0.494358758618483</v>
      </c>
      <c r="BG238" s="215">
        <f t="shared" si="181"/>
        <v>0.50109818906610459</v>
      </c>
      <c r="BH238" s="215">
        <f t="shared" si="181"/>
        <v>0.51143826260756975</v>
      </c>
      <c r="BI238" s="215">
        <f t="shared" si="181"/>
        <v>0.52004058604717762</v>
      </c>
      <c r="BJ238" s="215">
        <f t="shared" si="181"/>
        <v>0.52640662506877212</v>
      </c>
      <c r="BK238" s="215">
        <f t="shared" si="181"/>
        <v>0.53099660370869906</v>
      </c>
      <c r="BL238" s="215">
        <f t="shared" si="181"/>
        <v>0.53433164913394604</v>
      </c>
      <c r="BM238" s="215">
        <f t="shared" si="181"/>
        <v>0.53681242082482949</v>
      </c>
      <c r="BN238" s="215">
        <f t="shared" ref="BN238:CB238" si="182">+BN138</f>
        <v>0.53871613392339901</v>
      </c>
      <c r="BO238" s="215">
        <f t="shared" si="182"/>
        <v>0.54022742268194479</v>
      </c>
      <c r="BP238" s="215">
        <f t="shared" si="182"/>
        <v>0.54146757187658789</v>
      </c>
      <c r="BQ238" s="215">
        <f t="shared" si="182"/>
        <v>0.5425159865638971</v>
      </c>
      <c r="BR238" s="215">
        <f t="shared" si="182"/>
        <v>0.54342476205397006</v>
      </c>
      <c r="BS238" s="215">
        <f t="shared" si="182"/>
        <v>0.54422827761074311</v>
      </c>
      <c r="BT238" s="215">
        <f t="shared" si="182"/>
        <v>0.54494943711640442</v>
      </c>
      <c r="BU238" s="215">
        <f t="shared" si="182"/>
        <v>0.54560370873658648</v>
      </c>
      <c r="BV238" s="215">
        <f t="shared" si="182"/>
        <v>0.54620173487788093</v>
      </c>
      <c r="BW238" s="215">
        <f t="shared" si="182"/>
        <v>0.54675101734820364</v>
      </c>
      <c r="BX238" s="215">
        <f t="shared" si="182"/>
        <v>0.54725700532337795</v>
      </c>
      <c r="BY238" s="215">
        <f t="shared" si="182"/>
        <v>0.54772379794126325</v>
      </c>
      <c r="BZ238" s="215">
        <f t="shared" si="182"/>
        <v>0.54815459829683466</v>
      </c>
      <c r="CA238" s="215">
        <f t="shared" si="182"/>
        <v>0.54855200710225716</v>
      </c>
      <c r="CB238" s="215">
        <f t="shared" si="182"/>
        <v>0.54891821295267806</v>
      </c>
      <c r="CC238" s="215">
        <f>+CC138</f>
        <v>0.54925511592095111</v>
      </c>
      <c r="CD238" s="215">
        <f>+CD138</f>
        <v>0.54956440815869856</v>
      </c>
    </row>
    <row r="239" spans="1:82" s="148" customFormat="1" ht="17.399999999999999" customHeight="1" x14ac:dyDescent="0.25">
      <c r="A239" s="215" t="s">
        <v>227</v>
      </c>
      <c r="B239" s="215">
        <f t="shared" ref="B239:AG239" si="183">+B128</f>
        <v>2.7918301410427691</v>
      </c>
      <c r="C239" s="215">
        <f t="shared" si="183"/>
        <v>3.0133146108624187</v>
      </c>
      <c r="D239" s="215">
        <f t="shared" si="183"/>
        <v>3.1942799575512213</v>
      </c>
      <c r="E239" s="215">
        <f t="shared" si="183"/>
        <v>3.3344255337776705</v>
      </c>
      <c r="F239" s="215">
        <f t="shared" si="183"/>
        <v>3.457554150553702</v>
      </c>
      <c r="G239" s="215">
        <f t="shared" si="183"/>
        <v>3.5655440877074387</v>
      </c>
      <c r="H239" s="215">
        <f t="shared" si="183"/>
        <v>3.6534216556067611</v>
      </c>
      <c r="I239" s="215">
        <f t="shared" si="183"/>
        <v>3.72225789405437</v>
      </c>
      <c r="J239" s="215">
        <f t="shared" si="183"/>
        <v>3.7679087431718417</v>
      </c>
      <c r="K239" s="215">
        <f t="shared" si="183"/>
        <v>3.7843283604619429</v>
      </c>
      <c r="L239" s="215">
        <f t="shared" si="183"/>
        <v>3.7661607719628503</v>
      </c>
      <c r="M239" s="215">
        <f t="shared" si="183"/>
        <v>3.7191242688194159</v>
      </c>
      <c r="N239" s="215">
        <f t="shared" si="183"/>
        <v>3.677236736365681</v>
      </c>
      <c r="O239" s="215">
        <f t="shared" si="183"/>
        <v>3.6392903589517904</v>
      </c>
      <c r="P239" s="215">
        <f t="shared" si="183"/>
        <v>3.6025884996387618</v>
      </c>
      <c r="Q239" s="215">
        <f t="shared" si="183"/>
        <v>3.5671422631751186</v>
      </c>
      <c r="R239" s="319">
        <f t="shared" si="183"/>
        <v>3.5329311903916873</v>
      </c>
      <c r="S239" s="215">
        <f t="shared" si="183"/>
        <v>3.5000787901503343</v>
      </c>
      <c r="T239" s="215">
        <f t="shared" si="183"/>
        <v>3.4681644231078077</v>
      </c>
      <c r="U239" s="215">
        <f t="shared" si="183"/>
        <v>3.4374048622344793</v>
      </c>
      <c r="V239" s="215">
        <f t="shared" si="183"/>
        <v>3.4077255067738736</v>
      </c>
      <c r="W239" s="215">
        <f t="shared" si="183"/>
        <v>3.3791000920211771</v>
      </c>
      <c r="X239" s="215">
        <f t="shared" si="183"/>
        <v>3.3514927979256033</v>
      </c>
      <c r="Y239" s="215">
        <f t="shared" si="183"/>
        <v>3.2845775057856703</v>
      </c>
      <c r="Z239" s="215">
        <f t="shared" si="183"/>
        <v>3.1715018776061266</v>
      </c>
      <c r="AA239" s="215">
        <f t="shared" si="183"/>
        <v>3.034031069299433</v>
      </c>
      <c r="AB239" s="215">
        <f t="shared" si="183"/>
        <v>2.8991236891246004</v>
      </c>
      <c r="AC239" s="215">
        <f t="shared" si="183"/>
        <v>2.7661405185337742</v>
      </c>
      <c r="AD239" s="215">
        <f t="shared" si="183"/>
        <v>2.6326872491196394</v>
      </c>
      <c r="AE239" s="215">
        <f t="shared" si="183"/>
        <v>2.4974440347995039</v>
      </c>
      <c r="AF239" s="215">
        <f t="shared" si="183"/>
        <v>2.3594698533246463</v>
      </c>
      <c r="AG239" s="215">
        <f t="shared" si="183"/>
        <v>2.2179845165374226</v>
      </c>
      <c r="AH239" s="215">
        <f t="shared" ref="AH239:BM239" si="184">+AH128</f>
        <v>2.072281784657279</v>
      </c>
      <c r="AI239" s="215">
        <f t="shared" si="184"/>
        <v>1.9216946526523953</v>
      </c>
      <c r="AJ239" s="215">
        <f t="shared" si="184"/>
        <v>1.7655818888414498</v>
      </c>
      <c r="AK239" s="215">
        <f t="shared" si="184"/>
        <v>1.676123028267233</v>
      </c>
      <c r="AL239" s="215">
        <f t="shared" si="184"/>
        <v>1.5106741172545615</v>
      </c>
      <c r="AM239" s="215">
        <f t="shared" si="184"/>
        <v>1.4778503068382456</v>
      </c>
      <c r="AN239" s="215">
        <f t="shared" si="184"/>
        <v>1.4203040267676634</v>
      </c>
      <c r="AO239" s="215">
        <f t="shared" si="184"/>
        <v>1.3499702500162294</v>
      </c>
      <c r="AP239" s="215">
        <f t="shared" si="184"/>
        <v>1.2707861060203141</v>
      </c>
      <c r="AQ239" s="215">
        <f t="shared" si="184"/>
        <v>1.1837692191394462</v>
      </c>
      <c r="AR239" s="215">
        <f t="shared" si="184"/>
        <v>1.0892931516194808</v>
      </c>
      <c r="AS239" s="215">
        <f t="shared" si="184"/>
        <v>0.98755543310276084</v>
      </c>
      <c r="AT239" s="215">
        <f t="shared" si="184"/>
        <v>0.87867617109134921</v>
      </c>
      <c r="AU239" s="215">
        <f t="shared" si="184"/>
        <v>0.76272379819527147</v>
      </c>
      <c r="AV239" s="215">
        <f t="shared" si="184"/>
        <v>0.639726281314978</v>
      </c>
      <c r="AW239" s="215">
        <f t="shared" si="184"/>
        <v>0.50967896704563176</v>
      </c>
      <c r="AX239" s="215">
        <f t="shared" si="184"/>
        <v>0.37255137573398805</v>
      </c>
      <c r="AY239" s="215">
        <f t="shared" si="184"/>
        <v>0.22829369448763898</v>
      </c>
      <c r="AZ239" s="215">
        <f t="shared" si="184"/>
        <v>7.6843495647596599E-2</v>
      </c>
      <c r="BA239" s="215">
        <f t="shared" si="184"/>
        <v>-1.7895818679757147E-2</v>
      </c>
      <c r="BB239" s="215">
        <f t="shared" si="184"/>
        <v>5.1072560021941216E-2</v>
      </c>
      <c r="BC239" s="215">
        <f t="shared" si="184"/>
        <v>6.8089148933030474E-2</v>
      </c>
      <c r="BD239" s="215">
        <f t="shared" si="184"/>
        <v>8.535885187714215E-2</v>
      </c>
      <c r="BE239" s="215">
        <f t="shared" si="184"/>
        <v>0.20493308864223275</v>
      </c>
      <c r="BF239" s="215">
        <f t="shared" si="184"/>
        <v>8.7461610543231677E-2</v>
      </c>
      <c r="BG239" s="215">
        <f t="shared" si="184"/>
        <v>0.15918859383245887</v>
      </c>
      <c r="BH239" s="215">
        <f t="shared" si="184"/>
        <v>0.20332535199638463</v>
      </c>
      <c r="BI239" s="215">
        <f t="shared" si="184"/>
        <v>0.2376620310340633</v>
      </c>
      <c r="BJ239" s="215">
        <f t="shared" si="184"/>
        <v>0.26571026371759826</v>
      </c>
      <c r="BK239" s="215">
        <f t="shared" si="184"/>
        <v>0.2894863925727858</v>
      </c>
      <c r="BL239" s="215">
        <f t="shared" si="184"/>
        <v>0.31028381896976243</v>
      </c>
      <c r="BM239" s="215">
        <f t="shared" si="184"/>
        <v>0.32894043767755055</v>
      </c>
      <c r="BN239" s="215">
        <f t="shared" ref="BN239:CB239" si="185">+BN128</f>
        <v>0.34600334895670015</v>
      </c>
      <c r="BO239" s="215">
        <f t="shared" si="185"/>
        <v>0.36183320219002774</v>
      </c>
      <c r="BP239" s="215">
        <f t="shared" si="185"/>
        <v>0.3766706302640051</v>
      </c>
      <c r="BQ239" s="215">
        <f t="shared" si="185"/>
        <v>0.39067874278131276</v>
      </c>
      <c r="BR239" s="215">
        <f t="shared" si="185"/>
        <v>0.40397040385515898</v>
      </c>
      <c r="BS239" s="215">
        <f t="shared" si="185"/>
        <v>0.41662578696526698</v>
      </c>
      <c r="BT239" s="215">
        <f t="shared" si="185"/>
        <v>0.42870369228074123</v>
      </c>
      <c r="BU239" s="215">
        <f t="shared" si="185"/>
        <v>0.44024885220242094</v>
      </c>
      <c r="BV239" s="215">
        <f t="shared" si="185"/>
        <v>0.45129665263516727</v>
      </c>
      <c r="BW239" s="215">
        <f t="shared" si="185"/>
        <v>0.46187618806324637</v>
      </c>
      <c r="BX239" s="215">
        <f t="shared" si="185"/>
        <v>0.47201224183401358</v>
      </c>
      <c r="BY239" s="215">
        <f t="shared" si="185"/>
        <v>0.48172657295841653</v>
      </c>
      <c r="BZ239" s="215">
        <f t="shared" si="185"/>
        <v>0.4910387553738087</v>
      </c>
      <c r="CA239" s="215">
        <f t="shared" si="185"/>
        <v>0.49996672831908551</v>
      </c>
      <c r="CB239" s="215">
        <f t="shared" si="185"/>
        <v>0.50852716015200194</v>
      </c>
      <c r="CC239" s="215">
        <f>+CC128</f>
        <v>0.51673569159990196</v>
      </c>
      <c r="CD239" s="215">
        <f>+CD128</f>
        <v>0.52460710099219088</v>
      </c>
    </row>
    <row r="240" spans="1:82" s="148" customFormat="1" ht="17.399999999999999" customHeight="1" x14ac:dyDescent="0.25">
      <c r="A240" s="215" t="s">
        <v>228</v>
      </c>
      <c r="B240" s="215">
        <f t="shared" ref="B240:AG240" si="186">+B134</f>
        <v>-5.3999999999999999E-2</v>
      </c>
      <c r="C240" s="215">
        <f t="shared" si="186"/>
        <v>-3.4062500000000002E-2</v>
      </c>
      <c r="D240" s="215">
        <f t="shared" si="186"/>
        <v>-1.4125E-2</v>
      </c>
      <c r="E240" s="215">
        <f t="shared" si="186"/>
        <v>5.8125E-3</v>
      </c>
      <c r="F240" s="215">
        <f t="shared" si="186"/>
        <v>2.5749999999999999E-2</v>
      </c>
      <c r="G240" s="215">
        <f t="shared" si="186"/>
        <v>4.5687499999999999E-2</v>
      </c>
      <c r="H240" s="215">
        <f t="shared" si="186"/>
        <v>6.5625000000000003E-2</v>
      </c>
      <c r="I240" s="215">
        <f t="shared" si="186"/>
        <v>8.55625E-2</v>
      </c>
      <c r="J240" s="215">
        <f t="shared" si="186"/>
        <v>0.1055</v>
      </c>
      <c r="K240" s="215">
        <f t="shared" si="186"/>
        <v>0.12543750000000001</v>
      </c>
      <c r="L240" s="215">
        <f t="shared" si="186"/>
        <v>0.145375</v>
      </c>
      <c r="M240" s="215">
        <f t="shared" si="186"/>
        <v>0.1653125</v>
      </c>
      <c r="N240" s="215">
        <f t="shared" si="186"/>
        <v>0.18525</v>
      </c>
      <c r="O240" s="215">
        <f t="shared" si="186"/>
        <v>0.20518749999999999</v>
      </c>
      <c r="P240" s="215">
        <f t="shared" si="186"/>
        <v>0.22512499999999999</v>
      </c>
      <c r="Q240" s="215">
        <f t="shared" si="186"/>
        <v>0.24506249999999999</v>
      </c>
      <c r="R240" s="319">
        <f t="shared" si="186"/>
        <v>0.26500000000000001</v>
      </c>
      <c r="S240" s="215">
        <f t="shared" si="186"/>
        <v>0.26500000000000001</v>
      </c>
      <c r="T240" s="215">
        <f t="shared" si="186"/>
        <v>0.26500000000000001</v>
      </c>
      <c r="U240" s="215">
        <f t="shared" si="186"/>
        <v>0.26500000000000001</v>
      </c>
      <c r="V240" s="215">
        <f t="shared" si="186"/>
        <v>0.26500000000000001</v>
      </c>
      <c r="W240" s="215">
        <f t="shared" si="186"/>
        <v>0.26500000000000001</v>
      </c>
      <c r="X240" s="215">
        <f t="shared" si="186"/>
        <v>0.26500000000000001</v>
      </c>
      <c r="Y240" s="215">
        <f t="shared" si="186"/>
        <v>0.26500000000000001</v>
      </c>
      <c r="Z240" s="215">
        <f t="shared" si="186"/>
        <v>0.26500000000000001</v>
      </c>
      <c r="AA240" s="215">
        <f t="shared" si="186"/>
        <v>0.26500000000000001</v>
      </c>
      <c r="AB240" s="215">
        <f t="shared" si="186"/>
        <v>0.26500000000000001</v>
      </c>
      <c r="AC240" s="215">
        <f t="shared" si="186"/>
        <v>0.26500000000000001</v>
      </c>
      <c r="AD240" s="215">
        <f t="shared" si="186"/>
        <v>0.26500000000000001</v>
      </c>
      <c r="AE240" s="215">
        <f t="shared" si="186"/>
        <v>0.26500000000000001</v>
      </c>
      <c r="AF240" s="215">
        <f t="shared" si="186"/>
        <v>0.26500000000000001</v>
      </c>
      <c r="AG240" s="215">
        <f t="shared" si="186"/>
        <v>0.26500000000000001</v>
      </c>
      <c r="AH240" s="215">
        <f t="shared" ref="AH240:BM240" si="187">+AH134</f>
        <v>0.26500000000000001</v>
      </c>
      <c r="AI240" s="215">
        <f t="shared" si="187"/>
        <v>0.26500000000000001</v>
      </c>
      <c r="AJ240" s="215">
        <f t="shared" si="187"/>
        <v>0.26500000000000001</v>
      </c>
      <c r="AK240" s="215">
        <f t="shared" si="187"/>
        <v>0.26500000000000001</v>
      </c>
      <c r="AL240" s="215">
        <f t="shared" si="187"/>
        <v>0.26500000000000001</v>
      </c>
      <c r="AM240" s="215">
        <f t="shared" si="187"/>
        <v>0.26500000000000001</v>
      </c>
      <c r="AN240" s="215">
        <f t="shared" si="187"/>
        <v>0.26500000000000001</v>
      </c>
      <c r="AO240" s="215">
        <f t="shared" si="187"/>
        <v>0.26500000000000001</v>
      </c>
      <c r="AP240" s="215">
        <f t="shared" si="187"/>
        <v>0.26500000000000001</v>
      </c>
      <c r="AQ240" s="215">
        <f t="shared" si="187"/>
        <v>0.26500000000000001</v>
      </c>
      <c r="AR240" s="215">
        <f t="shared" si="187"/>
        <v>0.26500000000000001</v>
      </c>
      <c r="AS240" s="215">
        <f t="shared" si="187"/>
        <v>0.26500000000000001</v>
      </c>
      <c r="AT240" s="215">
        <f t="shared" si="187"/>
        <v>0.26500000000000001</v>
      </c>
      <c r="AU240" s="215">
        <f t="shared" si="187"/>
        <v>0.26500000000000001</v>
      </c>
      <c r="AV240" s="215">
        <f t="shared" si="187"/>
        <v>0.26500000000000001</v>
      </c>
      <c r="AW240" s="215">
        <f t="shared" si="187"/>
        <v>0.26500000000000001</v>
      </c>
      <c r="AX240" s="215">
        <f t="shared" si="187"/>
        <v>0.26500000000000001</v>
      </c>
      <c r="AY240" s="215">
        <f t="shared" si="187"/>
        <v>0.26500000000000001</v>
      </c>
      <c r="AZ240" s="215">
        <f t="shared" si="187"/>
        <v>0.26500000000000001</v>
      </c>
      <c r="BA240" s="215">
        <f t="shared" si="187"/>
        <v>0.26500000000000001</v>
      </c>
      <c r="BB240" s="215">
        <f t="shared" si="187"/>
        <v>0.26500000000000001</v>
      </c>
      <c r="BC240" s="215">
        <f t="shared" si="187"/>
        <v>0.26500000000000001</v>
      </c>
      <c r="BD240" s="215">
        <f t="shared" si="187"/>
        <v>0.26500000000000001</v>
      </c>
      <c r="BE240" s="215">
        <f t="shared" si="187"/>
        <v>0.26500000000000001</v>
      </c>
      <c r="BF240" s="215">
        <f t="shared" si="187"/>
        <v>0.26500000000000001</v>
      </c>
      <c r="BG240" s="215">
        <f t="shared" si="187"/>
        <v>0.26500000000000001</v>
      </c>
      <c r="BH240" s="215">
        <f t="shared" si="187"/>
        <v>0.26500000000000001</v>
      </c>
      <c r="BI240" s="215">
        <f t="shared" si="187"/>
        <v>0.26500000000000001</v>
      </c>
      <c r="BJ240" s="215">
        <f t="shared" si="187"/>
        <v>0.26500000000000001</v>
      </c>
      <c r="BK240" s="215">
        <f t="shared" si="187"/>
        <v>0.26500000000000001</v>
      </c>
      <c r="BL240" s="215">
        <f t="shared" si="187"/>
        <v>0.26500000000000001</v>
      </c>
      <c r="BM240" s="215">
        <f t="shared" si="187"/>
        <v>0.26500000000000001</v>
      </c>
      <c r="BN240" s="215">
        <f t="shared" ref="BN240:CB240" si="188">+BN134</f>
        <v>0.26500000000000001</v>
      </c>
      <c r="BO240" s="215">
        <f t="shared" si="188"/>
        <v>0.26500000000000001</v>
      </c>
      <c r="BP240" s="215">
        <f t="shared" si="188"/>
        <v>0.26500000000000001</v>
      </c>
      <c r="BQ240" s="215">
        <f t="shared" si="188"/>
        <v>0.26500000000000001</v>
      </c>
      <c r="BR240" s="215">
        <f t="shared" si="188"/>
        <v>0.26500000000000001</v>
      </c>
      <c r="BS240" s="215">
        <f t="shared" si="188"/>
        <v>0.26500000000000001</v>
      </c>
      <c r="BT240" s="215">
        <f t="shared" si="188"/>
        <v>0.26500000000000001</v>
      </c>
      <c r="BU240" s="215">
        <f t="shared" si="188"/>
        <v>0.26500000000000001</v>
      </c>
      <c r="BV240" s="215">
        <f t="shared" si="188"/>
        <v>0.26500000000000001</v>
      </c>
      <c r="BW240" s="215">
        <f t="shared" si="188"/>
        <v>0.26500000000000001</v>
      </c>
      <c r="BX240" s="215">
        <f t="shared" si="188"/>
        <v>0.26500000000000001</v>
      </c>
      <c r="BY240" s="215">
        <f t="shared" si="188"/>
        <v>0.26500000000000001</v>
      </c>
      <c r="BZ240" s="215">
        <f t="shared" si="188"/>
        <v>0.26500000000000001</v>
      </c>
      <c r="CA240" s="215">
        <f t="shared" si="188"/>
        <v>0.26500000000000001</v>
      </c>
      <c r="CB240" s="215">
        <f t="shared" si="188"/>
        <v>0.26500000000000001</v>
      </c>
      <c r="CC240" s="215">
        <f>+CC134</f>
        <v>0.26500000000000001</v>
      </c>
      <c r="CD240" s="215">
        <f>+CD134</f>
        <v>0.26500000000000001</v>
      </c>
    </row>
    <row r="241" spans="1:82" s="148" customFormat="1" ht="17.399999999999999" customHeight="1" x14ac:dyDescent="0.25">
      <c r="A241" s="215" t="s">
        <v>229</v>
      </c>
      <c r="B241" s="215">
        <f t="shared" ref="B241:AG241" si="189">+B130</f>
        <v>2.3278301410427686</v>
      </c>
      <c r="C241" s="215">
        <f t="shared" si="189"/>
        <v>2.5110170108624188</v>
      </c>
      <c r="D241" s="215">
        <f t="shared" si="189"/>
        <v>2.6580166926512212</v>
      </c>
      <c r="E241" s="215">
        <f t="shared" si="189"/>
        <v>2.77741289277767</v>
      </c>
      <c r="F241" s="215">
        <f t="shared" si="189"/>
        <v>2.8899964691537021</v>
      </c>
      <c r="G241" s="215">
        <f t="shared" si="189"/>
        <v>2.9903045961074386</v>
      </c>
      <c r="H241" s="215">
        <f t="shared" si="189"/>
        <v>3.0738646652067612</v>
      </c>
      <c r="I241" s="215">
        <f t="shared" si="189"/>
        <v>3.1427986659543699</v>
      </c>
      <c r="J241" s="215">
        <f t="shared" si="189"/>
        <v>3.1920611908718413</v>
      </c>
      <c r="K241" s="215">
        <f t="shared" si="189"/>
        <v>3.216552751961943</v>
      </c>
      <c r="L241" s="215">
        <f t="shared" si="189"/>
        <v>3.2118851339628502</v>
      </c>
      <c r="M241" s="215">
        <f t="shared" si="189"/>
        <v>3.1843158872194159</v>
      </c>
      <c r="N241" s="215">
        <f t="shared" si="189"/>
        <v>3.1653430633656812</v>
      </c>
      <c r="O241" s="215">
        <f t="shared" si="189"/>
        <v>3.1448301524517905</v>
      </c>
      <c r="P241" s="215">
        <f t="shared" si="189"/>
        <v>3.122162421638762</v>
      </c>
      <c r="Q241" s="215">
        <f t="shared" si="189"/>
        <v>3.0977421241751188</v>
      </c>
      <c r="R241" s="319">
        <f t="shared" si="189"/>
        <v>3.071708883691687</v>
      </c>
      <c r="S241" s="215">
        <f t="shared" si="189"/>
        <v>3.0643364447503343</v>
      </c>
      <c r="T241" s="215">
        <f t="shared" si="189"/>
        <v>3.0512416248078078</v>
      </c>
      <c r="U241" s="215">
        <f t="shared" si="189"/>
        <v>3.0380606471344791</v>
      </c>
      <c r="V241" s="215">
        <f t="shared" si="189"/>
        <v>3.0240552399738734</v>
      </c>
      <c r="W241" s="215">
        <f t="shared" si="189"/>
        <v>3.0095414806211771</v>
      </c>
      <c r="X241" s="215">
        <f t="shared" si="189"/>
        <v>2.994598247925603</v>
      </c>
      <c r="Y241" s="215">
        <f t="shared" si="189"/>
        <v>2.93902804168567</v>
      </c>
      <c r="Z241" s="215">
        <f t="shared" si="189"/>
        <v>2.8420881686061263</v>
      </c>
      <c r="AA241" s="215">
        <f t="shared" si="189"/>
        <v>2.725027373299433</v>
      </c>
      <c r="AB241" s="215">
        <f t="shared" si="189"/>
        <v>2.6110390068246003</v>
      </c>
      <c r="AC241" s="215">
        <f t="shared" si="189"/>
        <v>2.4960671071337739</v>
      </c>
      <c r="AD241" s="215">
        <f t="shared" si="189"/>
        <v>2.3781215419196391</v>
      </c>
      <c r="AE241" s="215">
        <f t="shared" si="189"/>
        <v>2.2562304608995039</v>
      </c>
      <c r="AF241" s="215">
        <f t="shared" si="189"/>
        <v>2.1297524661246463</v>
      </c>
      <c r="AG241" s="215">
        <f t="shared" si="189"/>
        <v>1.9981653462374227</v>
      </c>
      <c r="AH241" s="215">
        <f t="shared" ref="AH241:BM241" si="190">+AH130</f>
        <v>1.8609849789572788</v>
      </c>
      <c r="AI241" s="215">
        <f t="shared" si="190"/>
        <v>1.7177356029523951</v>
      </c>
      <c r="AJ241" s="215">
        <f t="shared" si="190"/>
        <v>1.5679406470414496</v>
      </c>
      <c r="AK241" s="215">
        <f t="shared" si="190"/>
        <v>1.4111230282672331</v>
      </c>
      <c r="AL241" s="215">
        <f t="shared" si="190"/>
        <v>1.2456741172545613</v>
      </c>
      <c r="AM241" s="215">
        <f t="shared" si="190"/>
        <v>1.2128503068382455</v>
      </c>
      <c r="AN241" s="215">
        <f t="shared" si="190"/>
        <v>1.1553040267676633</v>
      </c>
      <c r="AO241" s="215">
        <f t="shared" si="190"/>
        <v>1.0849702500162295</v>
      </c>
      <c r="AP241" s="215">
        <f t="shared" si="190"/>
        <v>1.0057861060203142</v>
      </c>
      <c r="AQ241" s="215">
        <f t="shared" si="190"/>
        <v>0.9187692191394462</v>
      </c>
      <c r="AR241" s="215">
        <f t="shared" si="190"/>
        <v>0.8242931516194808</v>
      </c>
      <c r="AS241" s="215">
        <f t="shared" si="190"/>
        <v>0.72255543310276082</v>
      </c>
      <c r="AT241" s="215">
        <f t="shared" si="190"/>
        <v>0.6136761710913492</v>
      </c>
      <c r="AU241" s="215">
        <f t="shared" si="190"/>
        <v>0.49772379819527146</v>
      </c>
      <c r="AV241" s="215">
        <f t="shared" si="190"/>
        <v>0.37472628131497793</v>
      </c>
      <c r="AW241" s="215">
        <f t="shared" si="190"/>
        <v>0.24467896704563175</v>
      </c>
      <c r="AX241" s="215">
        <f t="shared" si="190"/>
        <v>0.10755137573398806</v>
      </c>
      <c r="AY241" s="215">
        <f t="shared" si="190"/>
        <v>-3.6706305512361023E-2</v>
      </c>
      <c r="AZ241" s="215">
        <f t="shared" si="190"/>
        <v>-0.18815650435240341</v>
      </c>
      <c r="BA241" s="215">
        <f t="shared" si="190"/>
        <v>-0.28289581867975716</v>
      </c>
      <c r="BB241" s="215">
        <f t="shared" si="190"/>
        <v>-0.2139274399780588</v>
      </c>
      <c r="BC241" s="215">
        <f t="shared" si="190"/>
        <v>-0.19691085106696954</v>
      </c>
      <c r="BD241" s="215">
        <f t="shared" si="190"/>
        <v>-0.17964114812285786</v>
      </c>
      <c r="BE241" s="215">
        <f t="shared" si="190"/>
        <v>-6.0066911357767254E-2</v>
      </c>
      <c r="BF241" s="215">
        <f t="shared" si="190"/>
        <v>-0.17753838945676834</v>
      </c>
      <c r="BG241" s="215">
        <f t="shared" si="190"/>
        <v>-0.10581140616754114</v>
      </c>
      <c r="BH241" s="215">
        <f t="shared" si="190"/>
        <v>-6.1674648003615377E-2</v>
      </c>
      <c r="BI241" s="215">
        <f t="shared" si="190"/>
        <v>-2.7337968965936696E-2</v>
      </c>
      <c r="BJ241" s="215">
        <f t="shared" si="190"/>
        <v>7.1026371759823662E-4</v>
      </c>
      <c r="BK241" s="215">
        <f t="shared" si="190"/>
        <v>2.4486392572785804E-2</v>
      </c>
      <c r="BL241" s="215">
        <f t="shared" si="190"/>
        <v>4.5283818969762427E-2</v>
      </c>
      <c r="BM241" s="215">
        <f t="shared" si="190"/>
        <v>6.394043767755056E-2</v>
      </c>
      <c r="BN241" s="215">
        <f t="shared" ref="BN241:CB241" si="191">+BN130</f>
        <v>8.1003348956700166E-2</v>
      </c>
      <c r="BO241" s="215">
        <f t="shared" si="191"/>
        <v>9.6833202190027737E-2</v>
      </c>
      <c r="BP241" s="215">
        <f t="shared" si="191"/>
        <v>0.1116706302640051</v>
      </c>
      <c r="BQ241" s="215">
        <f t="shared" si="191"/>
        <v>0.12567874278131277</v>
      </c>
      <c r="BR241" s="215">
        <f t="shared" si="191"/>
        <v>0.13897040385515896</v>
      </c>
      <c r="BS241" s="215">
        <f t="shared" si="191"/>
        <v>0.15162578696526693</v>
      </c>
      <c r="BT241" s="215">
        <f t="shared" si="191"/>
        <v>0.16370369228074119</v>
      </c>
      <c r="BU241" s="215">
        <f t="shared" si="191"/>
        <v>0.1752488522024209</v>
      </c>
      <c r="BV241" s="215">
        <f t="shared" si="191"/>
        <v>0.18629665263516729</v>
      </c>
      <c r="BW241" s="215">
        <f t="shared" si="191"/>
        <v>0.19687618806324636</v>
      </c>
      <c r="BX241" s="215">
        <f t="shared" si="191"/>
        <v>0.20701224183401359</v>
      </c>
      <c r="BY241" s="215">
        <f t="shared" si="191"/>
        <v>0.21672657295841652</v>
      </c>
      <c r="BZ241" s="215">
        <f t="shared" si="191"/>
        <v>0.22603875537380869</v>
      </c>
      <c r="CA241" s="215">
        <f t="shared" si="191"/>
        <v>0.23496672831908549</v>
      </c>
      <c r="CB241" s="215">
        <f t="shared" si="191"/>
        <v>0.24352716015200193</v>
      </c>
      <c r="CC241" s="215">
        <f>+CC130</f>
        <v>0.25173569159990195</v>
      </c>
      <c r="CD241" s="215">
        <f>+CD130</f>
        <v>0.25960710099219081</v>
      </c>
    </row>
    <row r="242" spans="1:82" s="148" customFormat="1" ht="17.399999999999999" customHeight="1" x14ac:dyDescent="0.25">
      <c r="A242" s="215" t="s">
        <v>230</v>
      </c>
      <c r="B242" s="215">
        <f t="shared" ref="B242:AG242" si="192">+B132</f>
        <v>0.51800000000000002</v>
      </c>
      <c r="C242" s="215">
        <f t="shared" si="192"/>
        <v>0.53636010000000001</v>
      </c>
      <c r="D242" s="215">
        <f t="shared" si="192"/>
        <v>0.55038826490000003</v>
      </c>
      <c r="E242" s="215">
        <f t="shared" si="192"/>
        <v>0.55120014100000003</v>
      </c>
      <c r="F242" s="215">
        <f t="shared" si="192"/>
        <v>0.54180768140000002</v>
      </c>
      <c r="G242" s="215">
        <f t="shared" si="192"/>
        <v>0.52955199159999999</v>
      </c>
      <c r="H242" s="215">
        <f t="shared" si="192"/>
        <v>0.51393199040000004</v>
      </c>
      <c r="I242" s="215">
        <f t="shared" si="192"/>
        <v>0.49389672810000002</v>
      </c>
      <c r="J242" s="215">
        <f t="shared" si="192"/>
        <v>0.47034755230000003</v>
      </c>
      <c r="K242" s="215">
        <f t="shared" si="192"/>
        <v>0.44233810849999999</v>
      </c>
      <c r="L242" s="215">
        <f t="shared" si="192"/>
        <v>0.40890063799999998</v>
      </c>
      <c r="M242" s="215">
        <f t="shared" si="192"/>
        <v>0.36949588160000002</v>
      </c>
      <c r="N242" s="215">
        <f t="shared" si="192"/>
        <v>0.32664367300000002</v>
      </c>
      <c r="O242" s="215">
        <f t="shared" si="192"/>
        <v>0.28927270649999998</v>
      </c>
      <c r="P242" s="215">
        <f t="shared" si="192"/>
        <v>0.25530107800000001</v>
      </c>
      <c r="Q242" s="215">
        <f t="shared" si="192"/>
        <v>0.22433763899999998</v>
      </c>
      <c r="R242" s="319">
        <f t="shared" si="192"/>
        <v>0.19622230669999999</v>
      </c>
      <c r="S242" s="215">
        <f t="shared" si="192"/>
        <v>0.17074234539999997</v>
      </c>
      <c r="T242" s="215">
        <f t="shared" si="192"/>
        <v>0.15192279829999999</v>
      </c>
      <c r="U242" s="215">
        <f t="shared" si="192"/>
        <v>0.1343442151</v>
      </c>
      <c r="V242" s="215">
        <f t="shared" si="192"/>
        <v>0.11867026679999999</v>
      </c>
      <c r="W242" s="215">
        <f t="shared" si="192"/>
        <v>0.10455861140000001</v>
      </c>
      <c r="X242" s="215">
        <f t="shared" si="192"/>
        <v>9.1894550000000005E-2</v>
      </c>
      <c r="Y242" s="215">
        <f t="shared" si="192"/>
        <v>8.0549464099999996E-2</v>
      </c>
      <c r="Z242" s="215">
        <f t="shared" si="192"/>
        <v>6.4413709E-2</v>
      </c>
      <c r="AA242" s="215">
        <f t="shared" si="192"/>
        <v>4.4003696000000002E-2</v>
      </c>
      <c r="AB242" s="215">
        <f t="shared" si="192"/>
        <v>2.3084682299999999E-2</v>
      </c>
      <c r="AC242" s="215">
        <f t="shared" si="192"/>
        <v>5.0734114E-3</v>
      </c>
      <c r="AD242" s="215">
        <f t="shared" si="192"/>
        <v>-1.04342928E-2</v>
      </c>
      <c r="AE242" s="215">
        <f t="shared" si="192"/>
        <v>-2.3786426100000001E-2</v>
      </c>
      <c r="AF242" s="215">
        <f t="shared" si="192"/>
        <v>-3.5282612800000002E-2</v>
      </c>
      <c r="AG242" s="215">
        <f t="shared" si="192"/>
        <v>-4.5180829700000001E-2</v>
      </c>
      <c r="AH242" s="215">
        <f t="shared" ref="AH242:BM242" si="193">+AH132</f>
        <v>-5.3703194300000007E-2</v>
      </c>
      <c r="AI242" s="215">
        <f t="shared" si="193"/>
        <v>-6.1040950299999994E-2</v>
      </c>
      <c r="AJ242" s="215">
        <f t="shared" si="193"/>
        <v>-6.7358758199999993E-2</v>
      </c>
      <c r="AK242" s="215">
        <f t="shared" si="193"/>
        <v>0</v>
      </c>
      <c r="AL242" s="215">
        <f t="shared" si="193"/>
        <v>0</v>
      </c>
      <c r="AM242" s="215">
        <f t="shared" si="193"/>
        <v>0</v>
      </c>
      <c r="AN242" s="215">
        <f t="shared" si="193"/>
        <v>0</v>
      </c>
      <c r="AO242" s="215">
        <f t="shared" si="193"/>
        <v>0</v>
      </c>
      <c r="AP242" s="215">
        <f t="shared" si="193"/>
        <v>0</v>
      </c>
      <c r="AQ242" s="215">
        <f t="shared" si="193"/>
        <v>0</v>
      </c>
      <c r="AR242" s="215">
        <f t="shared" si="193"/>
        <v>0</v>
      </c>
      <c r="AS242" s="215">
        <f t="shared" si="193"/>
        <v>0</v>
      </c>
      <c r="AT242" s="215">
        <f t="shared" si="193"/>
        <v>0</v>
      </c>
      <c r="AU242" s="215">
        <f t="shared" si="193"/>
        <v>0</v>
      </c>
      <c r="AV242" s="215">
        <f t="shared" si="193"/>
        <v>0</v>
      </c>
      <c r="AW242" s="215">
        <f t="shared" si="193"/>
        <v>0</v>
      </c>
      <c r="AX242" s="215">
        <f t="shared" si="193"/>
        <v>0</v>
      </c>
      <c r="AY242" s="215">
        <f t="shared" si="193"/>
        <v>0</v>
      </c>
      <c r="AZ242" s="215">
        <f t="shared" si="193"/>
        <v>0</v>
      </c>
      <c r="BA242" s="215">
        <f t="shared" si="193"/>
        <v>0</v>
      </c>
      <c r="BB242" s="215">
        <f t="shared" si="193"/>
        <v>0</v>
      </c>
      <c r="BC242" s="215">
        <f t="shared" si="193"/>
        <v>0</v>
      </c>
      <c r="BD242" s="215">
        <f t="shared" si="193"/>
        <v>0</v>
      </c>
      <c r="BE242" s="215">
        <f t="shared" si="193"/>
        <v>0</v>
      </c>
      <c r="BF242" s="215">
        <f t="shared" si="193"/>
        <v>0</v>
      </c>
      <c r="BG242" s="215">
        <f t="shared" si="193"/>
        <v>0</v>
      </c>
      <c r="BH242" s="215">
        <f t="shared" si="193"/>
        <v>0</v>
      </c>
      <c r="BI242" s="215">
        <f t="shared" si="193"/>
        <v>0</v>
      </c>
      <c r="BJ242" s="215">
        <f t="shared" si="193"/>
        <v>0</v>
      </c>
      <c r="BK242" s="215">
        <f t="shared" si="193"/>
        <v>0</v>
      </c>
      <c r="BL242" s="215">
        <f t="shared" si="193"/>
        <v>0</v>
      </c>
      <c r="BM242" s="215">
        <f t="shared" si="193"/>
        <v>0</v>
      </c>
      <c r="BN242" s="215">
        <f t="shared" ref="BN242:CB242" si="194">+BN132</f>
        <v>0</v>
      </c>
      <c r="BO242" s="215">
        <f t="shared" si="194"/>
        <v>0</v>
      </c>
      <c r="BP242" s="215">
        <f t="shared" si="194"/>
        <v>0</v>
      </c>
      <c r="BQ242" s="215">
        <f t="shared" si="194"/>
        <v>0</v>
      </c>
      <c r="BR242" s="215">
        <f t="shared" si="194"/>
        <v>0</v>
      </c>
      <c r="BS242" s="215">
        <f t="shared" si="194"/>
        <v>0</v>
      </c>
      <c r="BT242" s="215">
        <f t="shared" si="194"/>
        <v>0</v>
      </c>
      <c r="BU242" s="215">
        <f t="shared" si="194"/>
        <v>0</v>
      </c>
      <c r="BV242" s="215">
        <f t="shared" si="194"/>
        <v>0</v>
      </c>
      <c r="BW242" s="215">
        <f t="shared" si="194"/>
        <v>0</v>
      </c>
      <c r="BX242" s="215">
        <f t="shared" si="194"/>
        <v>0</v>
      </c>
      <c r="BY242" s="215">
        <f t="shared" si="194"/>
        <v>0</v>
      </c>
      <c r="BZ242" s="215">
        <f t="shared" si="194"/>
        <v>0</v>
      </c>
      <c r="CA242" s="215">
        <f t="shared" si="194"/>
        <v>0</v>
      </c>
      <c r="CB242" s="215">
        <f t="shared" si="194"/>
        <v>0</v>
      </c>
      <c r="CC242" s="215">
        <f>+CC132</f>
        <v>0</v>
      </c>
      <c r="CD242" s="215">
        <f>+CD132</f>
        <v>0</v>
      </c>
    </row>
    <row r="243" spans="1:82" s="148" customFormat="1" ht="17.399999999999999" customHeight="1" x14ac:dyDescent="0.25">
      <c r="A243" s="215" t="s">
        <v>231</v>
      </c>
      <c r="B243" s="215">
        <f t="shared" ref="B243:AG243" si="195">+B73</f>
        <v>5.7603328700505134</v>
      </c>
      <c r="C243" s="215">
        <f t="shared" si="195"/>
        <v>16.610429012740575</v>
      </c>
      <c r="D243" s="215">
        <f t="shared" si="195"/>
        <v>64.121564797042922</v>
      </c>
      <c r="E243" s="215">
        <f t="shared" si="195"/>
        <v>116.69047362169719</v>
      </c>
      <c r="F243" s="215">
        <f t="shared" si="195"/>
        <v>140.9727246850573</v>
      </c>
      <c r="G243" s="215">
        <f t="shared" si="195"/>
        <v>167.65950405285881</v>
      </c>
      <c r="H243" s="215">
        <f t="shared" si="195"/>
        <v>199.52780966872785</v>
      </c>
      <c r="I243" s="215">
        <f t="shared" si="195"/>
        <v>237.624721951651</v>
      </c>
      <c r="J243" s="215">
        <f t="shared" si="195"/>
        <v>283.30518803178552</v>
      </c>
      <c r="K243" s="215">
        <f t="shared" si="195"/>
        <v>337.70299066938725</v>
      </c>
      <c r="L243" s="215">
        <f t="shared" si="195"/>
        <v>399.52852038737842</v>
      </c>
      <c r="M243" s="215">
        <f t="shared" si="195"/>
        <v>451.30500277653096</v>
      </c>
      <c r="N243" s="215">
        <f t="shared" si="195"/>
        <v>452.98795532128315</v>
      </c>
      <c r="O243" s="215">
        <f t="shared" si="195"/>
        <v>461.8420492334547</v>
      </c>
      <c r="P243" s="215">
        <f t="shared" si="195"/>
        <v>469.7263914884681</v>
      </c>
      <c r="Q243" s="215">
        <f t="shared" si="195"/>
        <v>475.74739296307649</v>
      </c>
      <c r="R243" s="319">
        <f t="shared" si="195"/>
        <v>480.41333070025115</v>
      </c>
      <c r="S243" s="215">
        <f t="shared" si="195"/>
        <v>461.81017833350592</v>
      </c>
      <c r="T243" s="215">
        <f t="shared" si="195"/>
        <v>466.59081846019342</v>
      </c>
      <c r="U243" s="215">
        <f t="shared" si="195"/>
        <v>467.03676080059444</v>
      </c>
      <c r="V243" s="215">
        <f t="shared" si="195"/>
        <v>467.87159218199787</v>
      </c>
      <c r="W243" s="215">
        <f t="shared" si="195"/>
        <v>468.16924992075525</v>
      </c>
      <c r="X243" s="215">
        <f t="shared" si="195"/>
        <v>468.08688769489771</v>
      </c>
      <c r="Y243" s="215">
        <f t="shared" si="195"/>
        <v>498.54065672459677</v>
      </c>
      <c r="Z243" s="215">
        <f t="shared" si="195"/>
        <v>530.29941186083408</v>
      </c>
      <c r="AA243" s="215">
        <f t="shared" si="195"/>
        <v>545.47838939686858</v>
      </c>
      <c r="AB243" s="215">
        <f t="shared" si="195"/>
        <v>542.75780457980954</v>
      </c>
      <c r="AC243" s="215">
        <f t="shared" si="195"/>
        <v>540.05078873613365</v>
      </c>
      <c r="AD243" s="215">
        <f t="shared" si="195"/>
        <v>537.35727419030388</v>
      </c>
      <c r="AE243" s="215">
        <f t="shared" si="195"/>
        <v>534.67719360431624</v>
      </c>
      <c r="AF243" s="215">
        <f t="shared" si="195"/>
        <v>532.01047997601654</v>
      </c>
      <c r="AG243" s="215">
        <f t="shared" si="195"/>
        <v>529.35706663742508</v>
      </c>
      <c r="AH243" s="215">
        <f t="shared" ref="AH243:BM243" si="196">+AH73</f>
        <v>526.71688725307035</v>
      </c>
      <c r="AI243" s="215">
        <f t="shared" si="196"/>
        <v>524.08987581833003</v>
      </c>
      <c r="AJ243" s="215">
        <f t="shared" si="196"/>
        <v>521.47596665778156</v>
      </c>
      <c r="AK243" s="215">
        <f t="shared" si="196"/>
        <v>518.87509442355974</v>
      </c>
      <c r="AL243" s="215">
        <f t="shared" si="196"/>
        <v>516.28719409372331</v>
      </c>
      <c r="AM243" s="215">
        <f t="shared" si="196"/>
        <v>476.86391817184483</v>
      </c>
      <c r="AN243" s="215">
        <f t="shared" si="196"/>
        <v>474.48554945770371</v>
      </c>
      <c r="AO243" s="215">
        <f t="shared" si="196"/>
        <v>472.11904290701182</v>
      </c>
      <c r="AP243" s="215">
        <f t="shared" si="196"/>
        <v>469.76433935698219</v>
      </c>
      <c r="AQ243" s="215">
        <f t="shared" si="196"/>
        <v>467.42137993990337</v>
      </c>
      <c r="AR243" s="215">
        <f t="shared" si="196"/>
        <v>465.0901060816679</v>
      </c>
      <c r="AS243" s="215">
        <f t="shared" si="196"/>
        <v>462.77045950030805</v>
      </c>
      <c r="AT243" s="215">
        <f t="shared" si="196"/>
        <v>460.46238220453824</v>
      </c>
      <c r="AU243" s="215">
        <f t="shared" si="196"/>
        <v>458.16581649230608</v>
      </c>
      <c r="AV243" s="215">
        <f t="shared" si="196"/>
        <v>455.88070494934897</v>
      </c>
      <c r="AW243" s="215">
        <f t="shared" si="196"/>
        <v>453.60699044775942</v>
      </c>
      <c r="AX243" s="215">
        <f t="shared" si="196"/>
        <v>451.34461614455648</v>
      </c>
      <c r="AY243" s="215">
        <f t="shared" si="196"/>
        <v>449.0935254802647</v>
      </c>
      <c r="AZ243" s="215">
        <f t="shared" si="196"/>
        <v>446.85366217750027</v>
      </c>
      <c r="BA243" s="215">
        <f t="shared" si="196"/>
        <v>437.80666631081527</v>
      </c>
      <c r="BB243" s="215">
        <f t="shared" si="196"/>
        <v>417.23668732174548</v>
      </c>
      <c r="BC243" s="215">
        <f t="shared" si="196"/>
        <v>416.06314954860511</v>
      </c>
      <c r="BD243" s="215">
        <f t="shared" si="196"/>
        <v>412.16908320812325</v>
      </c>
      <c r="BE243" s="215">
        <f t="shared" si="196"/>
        <v>399.21906590369514</v>
      </c>
      <c r="BF243" s="215">
        <f t="shared" si="196"/>
        <v>415.26271669952439</v>
      </c>
      <c r="BG243" s="215">
        <f t="shared" si="196"/>
        <v>399.08199644995676</v>
      </c>
      <c r="BH243" s="215">
        <f t="shared" si="196"/>
        <v>397.09156668883674</v>
      </c>
      <c r="BI243" s="215">
        <f t="shared" si="196"/>
        <v>395.11106423756581</v>
      </c>
      <c r="BJ243" s="215">
        <f t="shared" si="196"/>
        <v>393.14043958347952</v>
      </c>
      <c r="BK243" s="215">
        <f t="shared" si="196"/>
        <v>391.17964346085887</v>
      </c>
      <c r="BL243" s="215">
        <f t="shared" si="196"/>
        <v>389.22862684969874</v>
      </c>
      <c r="BM243" s="215">
        <f t="shared" si="196"/>
        <v>387.28734097448216</v>
      </c>
      <c r="BN243" s="215">
        <f t="shared" ref="BN243:CB243" si="197">+BN73</f>
        <v>385.35573730296119</v>
      </c>
      <c r="BO243" s="215">
        <f t="shared" si="197"/>
        <v>383.43376754494341</v>
      </c>
      <c r="BP243" s="215">
        <f t="shared" si="197"/>
        <v>381.52138365108482</v>
      </c>
      <c r="BQ243" s="215">
        <f t="shared" si="197"/>
        <v>379.61853781168838</v>
      </c>
      <c r="BR243" s="215">
        <f t="shared" si="197"/>
        <v>377.72518245550907</v>
      </c>
      <c r="BS243" s="215">
        <f t="shared" si="197"/>
        <v>375.84127024856434</v>
      </c>
      <c r="BT243" s="215">
        <f t="shared" si="197"/>
        <v>373.96675409295091</v>
      </c>
      <c r="BU243" s="215">
        <f t="shared" si="197"/>
        <v>372.10158712566727</v>
      </c>
      <c r="BV243" s="215">
        <f t="shared" si="197"/>
        <v>370.24572271744205</v>
      </c>
      <c r="BW243" s="215">
        <f t="shared" si="197"/>
        <v>368.39911447156845</v>
      </c>
      <c r="BX243" s="215">
        <f t="shared" si="197"/>
        <v>366.56171622274411</v>
      </c>
      <c r="BY243" s="215">
        <f t="shared" si="197"/>
        <v>364.73348203591712</v>
      </c>
      <c r="BZ243" s="215">
        <f t="shared" si="197"/>
        <v>362.91436620513758</v>
      </c>
      <c r="CA243" s="215">
        <f t="shared" si="197"/>
        <v>361.10432325241493</v>
      </c>
      <c r="CB243" s="215">
        <f t="shared" si="197"/>
        <v>359.30330792658111</v>
      </c>
      <c r="CC243" s="215">
        <f>+CC73</f>
        <v>357.5112752021592</v>
      </c>
      <c r="CD243" s="215">
        <f>+CD73</f>
        <v>355.72818027823774</v>
      </c>
    </row>
    <row r="244" spans="1:82" s="148" customFormat="1" ht="17.399999999999999" customHeight="1" x14ac:dyDescent="0.25">
      <c r="A244" s="215" t="s">
        <v>232</v>
      </c>
      <c r="B244" s="215">
        <f t="shared" ref="B244:AG244" si="198">+B71</f>
        <v>0.05</v>
      </c>
      <c r="C244" s="215">
        <f t="shared" si="198"/>
        <v>0.1</v>
      </c>
      <c r="D244" s="215">
        <f t="shared" si="198"/>
        <v>0.24</v>
      </c>
      <c r="E244" s="215">
        <f t="shared" si="198"/>
        <v>0.36</v>
      </c>
      <c r="F244" s="215">
        <f t="shared" si="198"/>
        <v>0.41800984489999998</v>
      </c>
      <c r="G244" s="215">
        <f t="shared" si="198"/>
        <v>0.48063610330000001</v>
      </c>
      <c r="H244" s="215">
        <f t="shared" si="198"/>
        <v>0.55286949590000001</v>
      </c>
      <c r="I244" s="215">
        <f t="shared" si="198"/>
        <v>0.61860000000000004</v>
      </c>
      <c r="J244" s="215">
        <f t="shared" si="198"/>
        <v>0.69261820439999999</v>
      </c>
      <c r="K244" s="215">
        <f t="shared" si="198"/>
        <v>0.77540091529999999</v>
      </c>
      <c r="L244" s="215">
        <f t="shared" si="198"/>
        <v>0.86400554500000004</v>
      </c>
      <c r="M244" s="215">
        <f t="shared" si="198"/>
        <v>0.93529836570000002</v>
      </c>
      <c r="N244" s="215">
        <f t="shared" si="198"/>
        <v>0.94041091779999997</v>
      </c>
      <c r="O244" s="215">
        <f t="shared" si="198"/>
        <v>0.95483667839999997</v>
      </c>
      <c r="P244" s="215">
        <f t="shared" si="198"/>
        <v>0.96801245430000005</v>
      </c>
      <c r="Q244" s="215">
        <f t="shared" si="198"/>
        <v>0.97880296180000004</v>
      </c>
      <c r="R244" s="319">
        <f t="shared" si="198"/>
        <v>0.9878740802</v>
      </c>
      <c r="S244" s="215">
        <f t="shared" si="198"/>
        <v>0.9668053445</v>
      </c>
      <c r="T244" s="215">
        <f t="shared" si="198"/>
        <v>0.97609399900000005</v>
      </c>
      <c r="U244" s="215">
        <f t="shared" si="198"/>
        <v>0.97973384519999995</v>
      </c>
      <c r="V244" s="215">
        <f t="shared" si="198"/>
        <v>0.98389791100000001</v>
      </c>
      <c r="W244" s="215">
        <f t="shared" si="198"/>
        <v>0.98736979840000005</v>
      </c>
      <c r="X244" s="215">
        <f t="shared" si="198"/>
        <v>0.99035124799999996</v>
      </c>
      <c r="Y244" s="215">
        <f t="shared" si="198"/>
        <v>1.0333685493</v>
      </c>
      <c r="Z244" s="215">
        <f t="shared" si="198"/>
        <v>1.0773957607</v>
      </c>
      <c r="AA244" s="215">
        <f t="shared" si="198"/>
        <v>1.1000000000000001</v>
      </c>
      <c r="AB244" s="215">
        <f t="shared" si="198"/>
        <v>1.1000000000000001</v>
      </c>
      <c r="AC244" s="215">
        <f t="shared" si="198"/>
        <v>1.1000000000000001</v>
      </c>
      <c r="AD244" s="215">
        <f t="shared" si="198"/>
        <v>1.1000000000000001</v>
      </c>
      <c r="AE244" s="215">
        <f t="shared" si="198"/>
        <v>1.1000000000000001</v>
      </c>
      <c r="AF244" s="215">
        <f t="shared" si="198"/>
        <v>1.1000000000000001</v>
      </c>
      <c r="AG244" s="215">
        <f t="shared" si="198"/>
        <v>1.1000000000000001</v>
      </c>
      <c r="AH244" s="215">
        <f t="shared" ref="AH244:BM244" si="199">+AH71</f>
        <v>1.1000000000000001</v>
      </c>
      <c r="AI244" s="215">
        <f t="shared" si="199"/>
        <v>1.1000000000000001</v>
      </c>
      <c r="AJ244" s="215">
        <f t="shared" si="199"/>
        <v>1.1000000000000001</v>
      </c>
      <c r="AK244" s="215">
        <f t="shared" si="199"/>
        <v>1.1000000000000001</v>
      </c>
      <c r="AL244" s="215">
        <f t="shared" si="199"/>
        <v>1.1000000000000001</v>
      </c>
      <c r="AM244" s="215">
        <f t="shared" si="199"/>
        <v>1.05</v>
      </c>
      <c r="AN244" s="215">
        <f t="shared" si="199"/>
        <v>1.05</v>
      </c>
      <c r="AO244" s="215">
        <f t="shared" si="199"/>
        <v>1.05</v>
      </c>
      <c r="AP244" s="215">
        <f t="shared" si="199"/>
        <v>1.05</v>
      </c>
      <c r="AQ244" s="215">
        <f t="shared" si="199"/>
        <v>1.05</v>
      </c>
      <c r="AR244" s="215">
        <f t="shared" si="199"/>
        <v>1.05</v>
      </c>
      <c r="AS244" s="215">
        <f t="shared" si="199"/>
        <v>1.05</v>
      </c>
      <c r="AT244" s="215">
        <f t="shared" si="199"/>
        <v>1.05</v>
      </c>
      <c r="AU244" s="215">
        <f t="shared" si="199"/>
        <v>1.05</v>
      </c>
      <c r="AV244" s="215">
        <f t="shared" si="199"/>
        <v>1.05</v>
      </c>
      <c r="AW244" s="215">
        <f t="shared" si="199"/>
        <v>1.05</v>
      </c>
      <c r="AX244" s="215">
        <f t="shared" si="199"/>
        <v>1.05</v>
      </c>
      <c r="AY244" s="215">
        <f t="shared" si="199"/>
        <v>1.05</v>
      </c>
      <c r="AZ244" s="215">
        <f t="shared" si="199"/>
        <v>1.05</v>
      </c>
      <c r="BA244" s="215">
        <f t="shared" si="199"/>
        <v>1.0399072947000001</v>
      </c>
      <c r="BB244" s="215">
        <f t="shared" si="199"/>
        <v>1.012253691</v>
      </c>
      <c r="BC244" s="215">
        <f t="shared" si="199"/>
        <v>1.0136359770000001</v>
      </c>
      <c r="BD244" s="215">
        <f t="shared" si="199"/>
        <v>1.0108501661</v>
      </c>
      <c r="BE244" s="215">
        <f t="shared" si="199"/>
        <v>0.99398280309999998</v>
      </c>
      <c r="BF244" s="215">
        <f t="shared" si="199"/>
        <v>1.0219527877000001</v>
      </c>
      <c r="BG244" s="215">
        <f t="shared" si="199"/>
        <v>1</v>
      </c>
      <c r="BH244" s="215">
        <f t="shared" si="199"/>
        <v>1</v>
      </c>
      <c r="BI244" s="215">
        <f t="shared" si="199"/>
        <v>1</v>
      </c>
      <c r="BJ244" s="215">
        <f t="shared" si="199"/>
        <v>1</v>
      </c>
      <c r="BK244" s="215">
        <f t="shared" si="199"/>
        <v>1</v>
      </c>
      <c r="BL244" s="215">
        <f t="shared" si="199"/>
        <v>1</v>
      </c>
      <c r="BM244" s="215">
        <f t="shared" si="199"/>
        <v>1</v>
      </c>
      <c r="BN244" s="215">
        <f t="shared" ref="BN244:CB244" si="200">+BN71</f>
        <v>1</v>
      </c>
      <c r="BO244" s="215">
        <f t="shared" si="200"/>
        <v>1</v>
      </c>
      <c r="BP244" s="215">
        <f t="shared" si="200"/>
        <v>1</v>
      </c>
      <c r="BQ244" s="215">
        <f t="shared" si="200"/>
        <v>1</v>
      </c>
      <c r="BR244" s="215">
        <f t="shared" si="200"/>
        <v>1</v>
      </c>
      <c r="BS244" s="215">
        <f t="shared" si="200"/>
        <v>1</v>
      </c>
      <c r="BT244" s="215">
        <f t="shared" si="200"/>
        <v>1</v>
      </c>
      <c r="BU244" s="215">
        <f t="shared" si="200"/>
        <v>1</v>
      </c>
      <c r="BV244" s="215">
        <f t="shared" si="200"/>
        <v>1</v>
      </c>
      <c r="BW244" s="215">
        <f t="shared" si="200"/>
        <v>1</v>
      </c>
      <c r="BX244" s="215">
        <f t="shared" si="200"/>
        <v>1</v>
      </c>
      <c r="BY244" s="215">
        <f t="shared" si="200"/>
        <v>1</v>
      </c>
      <c r="BZ244" s="215">
        <f t="shared" si="200"/>
        <v>1</v>
      </c>
      <c r="CA244" s="215">
        <f t="shared" si="200"/>
        <v>1</v>
      </c>
      <c r="CB244" s="215">
        <f t="shared" si="200"/>
        <v>1</v>
      </c>
      <c r="CC244" s="215">
        <f>+CC71</f>
        <v>1</v>
      </c>
      <c r="CD244" s="215">
        <f>+CD71</f>
        <v>1</v>
      </c>
    </row>
    <row r="245" spans="1:82" s="148" customFormat="1" ht="17.399999999999999" customHeight="1" x14ac:dyDescent="0.25">
      <c r="A245" s="215" t="s">
        <v>233</v>
      </c>
      <c r="B245" s="215"/>
      <c r="C245" s="215"/>
      <c r="D245" s="215"/>
      <c r="E245" s="215"/>
      <c r="F245" s="215"/>
      <c r="G245" s="215"/>
      <c r="H245" s="215"/>
      <c r="I245" s="215"/>
      <c r="J245" s="215"/>
      <c r="K245" s="215"/>
      <c r="L245" s="215"/>
      <c r="M245" s="215"/>
      <c r="N245" s="215"/>
      <c r="O245" s="215"/>
      <c r="P245" s="215"/>
      <c r="Q245" s="215"/>
      <c r="R245" s="319"/>
      <c r="S245" s="215"/>
      <c r="T245" s="215"/>
      <c r="U245" s="215"/>
      <c r="V245" s="215"/>
      <c r="W245" s="215"/>
      <c r="X245" s="215"/>
      <c r="Y245" s="215"/>
      <c r="Z245" s="215"/>
      <c r="AA245" s="215"/>
      <c r="AB245" s="215"/>
      <c r="AC245" s="215"/>
      <c r="AD245" s="215"/>
      <c r="AE245" s="215"/>
      <c r="AF245" s="215"/>
      <c r="AG245" s="215"/>
      <c r="AH245" s="215"/>
      <c r="AI245" s="215"/>
      <c r="AJ245" s="215"/>
      <c r="AK245" s="215"/>
      <c r="AL245" s="215"/>
      <c r="AM245" s="215"/>
      <c r="AN245" s="215"/>
      <c r="AO245" s="215"/>
      <c r="AP245" s="215"/>
      <c r="AQ245" s="215"/>
      <c r="AR245" s="215"/>
      <c r="AS245" s="215"/>
      <c r="AT245" s="215"/>
      <c r="AU245" s="215"/>
      <c r="AV245" s="215"/>
      <c r="AW245" s="215"/>
      <c r="AX245" s="215"/>
      <c r="AY245" s="215"/>
      <c r="AZ245" s="215"/>
      <c r="BA245" s="215"/>
      <c r="BB245" s="215"/>
      <c r="BC245" s="215"/>
      <c r="BD245" s="215"/>
      <c r="BE245" s="215"/>
      <c r="BF245" s="215"/>
      <c r="BG245" s="215"/>
      <c r="BH245" s="215"/>
      <c r="BI245" s="215"/>
      <c r="BJ245" s="215"/>
      <c r="BK245" s="215"/>
      <c r="BL245" s="215"/>
      <c r="BM245" s="215"/>
      <c r="BN245" s="215"/>
      <c r="BO245" s="215"/>
      <c r="BP245" s="215"/>
      <c r="BQ245" s="215"/>
      <c r="BR245" s="215"/>
      <c r="BS245" s="215"/>
      <c r="BT245" s="215"/>
      <c r="BU245" s="215"/>
      <c r="BV245" s="215"/>
      <c r="BW245" s="215"/>
      <c r="BX245" s="215"/>
      <c r="BY245" s="215"/>
      <c r="BZ245" s="215"/>
      <c r="CA245" s="215"/>
      <c r="CB245" s="215"/>
      <c r="CC245" s="215"/>
      <c r="CD245" s="215"/>
    </row>
    <row r="246" spans="1:82" s="148" customFormat="1" ht="17.399999999999999" customHeight="1" x14ac:dyDescent="0.25">
      <c r="A246" s="215" t="s">
        <v>234</v>
      </c>
      <c r="B246" s="215">
        <f t="shared" ref="B246:AG246" si="201">+B52</f>
        <v>134.15793286492826</v>
      </c>
      <c r="C246" s="215">
        <f t="shared" si="201"/>
        <v>155.3831297082576</v>
      </c>
      <c r="D246" s="215">
        <f t="shared" si="201"/>
        <v>178.34423235833188</v>
      </c>
      <c r="E246" s="215">
        <f t="shared" si="201"/>
        <v>203.00810241566305</v>
      </c>
      <c r="F246" s="215">
        <f t="shared" si="201"/>
        <v>229.95165699217733</v>
      </c>
      <c r="G246" s="215">
        <f t="shared" si="201"/>
        <v>259.131148604533</v>
      </c>
      <c r="H246" s="215">
        <f t="shared" si="201"/>
        <v>290.61625316776576</v>
      </c>
      <c r="I246" s="215">
        <f t="shared" si="201"/>
        <v>324.58586118400507</v>
      </c>
      <c r="J246" s="215">
        <f t="shared" si="201"/>
        <v>361.09426983203861</v>
      </c>
      <c r="K246" s="215">
        <f t="shared" si="201"/>
        <v>400.19400622079013</v>
      </c>
      <c r="L246" s="215">
        <f t="shared" si="201"/>
        <v>441.95832181512344</v>
      </c>
      <c r="M246" s="215">
        <f t="shared" si="201"/>
        <v>487.25802525325105</v>
      </c>
      <c r="N246" s="215">
        <f t="shared" si="201"/>
        <v>538.85102780849331</v>
      </c>
      <c r="O246" s="215">
        <f t="shared" si="201"/>
        <v>595.01695988019276</v>
      </c>
      <c r="P246" s="215">
        <f t="shared" si="201"/>
        <v>656.17995791236228</v>
      </c>
      <c r="Q246" s="215">
        <f t="shared" si="201"/>
        <v>722.68015437708516</v>
      </c>
      <c r="R246" s="319">
        <f t="shared" si="201"/>
        <v>794.83660421080197</v>
      </c>
      <c r="S246" s="215">
        <f t="shared" si="201"/>
        <v>874.44892389247593</v>
      </c>
      <c r="T246" s="215">
        <f t="shared" si="201"/>
        <v>959.38683026224464</v>
      </c>
      <c r="U246" s="215">
        <f t="shared" si="201"/>
        <v>1051.4175064137744</v>
      </c>
      <c r="V246" s="215">
        <f t="shared" si="201"/>
        <v>1150.9116214629203</v>
      </c>
      <c r="W246" s="215">
        <f t="shared" si="201"/>
        <v>1258.5628860271577</v>
      </c>
      <c r="X246" s="215">
        <f t="shared" si="201"/>
        <v>1375.1165828719049</v>
      </c>
      <c r="Y246" s="215">
        <f t="shared" si="201"/>
        <v>1498.372930862535</v>
      </c>
      <c r="Z246" s="215">
        <f t="shared" si="201"/>
        <v>1630.7087302609507</v>
      </c>
      <c r="AA246" s="215">
        <f t="shared" si="201"/>
        <v>1775.0179657025221</v>
      </c>
      <c r="AB246" s="215">
        <f t="shared" si="201"/>
        <v>1933.1504287327075</v>
      </c>
      <c r="AC246" s="215">
        <f t="shared" si="201"/>
        <v>2104.3785111029056</v>
      </c>
      <c r="AD246" s="215">
        <f t="shared" si="201"/>
        <v>2289.3635443142107</v>
      </c>
      <c r="AE246" s="215">
        <f t="shared" si="201"/>
        <v>2488.9684998930084</v>
      </c>
      <c r="AF246" s="215">
        <f t="shared" si="201"/>
        <v>2704.1380154703802</v>
      </c>
      <c r="AG246" s="215">
        <f t="shared" si="201"/>
        <v>2935.899035436561</v>
      </c>
      <c r="AH246" s="215">
        <f t="shared" ref="AH246:BM246" si="202">+AH52</f>
        <v>3185.3455612924504</v>
      </c>
      <c r="AI246" s="215">
        <f t="shared" si="202"/>
        <v>3453.6230275023108</v>
      </c>
      <c r="AJ246" s="215">
        <f t="shared" si="202"/>
        <v>3741.9037924605432</v>
      </c>
      <c r="AK246" s="215">
        <f t="shared" si="202"/>
        <v>4050.4538887686035</v>
      </c>
      <c r="AL246" s="215">
        <f t="shared" si="202"/>
        <v>4381.6079305397434</v>
      </c>
      <c r="AM246" s="215">
        <f t="shared" si="202"/>
        <v>4743.4239802998645</v>
      </c>
      <c r="AN246" s="215">
        <f t="shared" si="202"/>
        <v>5127.9972156274971</v>
      </c>
      <c r="AO246" s="215">
        <f t="shared" si="202"/>
        <v>5535.3177940808828</v>
      </c>
      <c r="AP246" s="215">
        <f t="shared" si="202"/>
        <v>5967.7904994685041</v>
      </c>
      <c r="AQ246" s="215">
        <f t="shared" si="202"/>
        <v>6427.6441268551262</v>
      </c>
      <c r="AR246" s="215">
        <f t="shared" si="202"/>
        <v>6917.0165835233893</v>
      </c>
      <c r="AS246" s="215">
        <f t="shared" si="202"/>
        <v>7438.0025836410223</v>
      </c>
      <c r="AT246" s="215">
        <f t="shared" si="202"/>
        <v>7992.6861000408153</v>
      </c>
      <c r="AU246" s="215">
        <f t="shared" si="202"/>
        <v>8583.1636427276044</v>
      </c>
      <c r="AV246" s="215">
        <f t="shared" si="202"/>
        <v>9211.5609601870692</v>
      </c>
      <c r="AW246" s="215">
        <f t="shared" si="202"/>
        <v>9880.0447524500305</v>
      </c>
      <c r="AX246" s="215">
        <f t="shared" si="202"/>
        <v>10590.830495575228</v>
      </c>
      <c r="AY246" s="215">
        <f t="shared" si="202"/>
        <v>11346.187151406135</v>
      </c>
      <c r="AZ246" s="215">
        <f t="shared" si="202"/>
        <v>12148.439302800805</v>
      </c>
      <c r="BA246" s="215">
        <f t="shared" si="202"/>
        <v>13002.28841700561</v>
      </c>
      <c r="BB246" s="215">
        <f t="shared" si="202"/>
        <v>13911.384139568396</v>
      </c>
      <c r="BC246" s="215">
        <f t="shared" si="202"/>
        <v>14866.408715383905</v>
      </c>
      <c r="BD246" s="215">
        <f t="shared" si="202"/>
        <v>15879.059305605464</v>
      </c>
      <c r="BE246" s="215">
        <f t="shared" si="202"/>
        <v>16954.172427268626</v>
      </c>
      <c r="BF246" s="215">
        <f t="shared" si="202"/>
        <v>18080.507411226965</v>
      </c>
      <c r="BG246" s="215">
        <f t="shared" si="202"/>
        <v>19286.733502688472</v>
      </c>
      <c r="BH246" s="215">
        <f t="shared" si="202"/>
        <v>20554.884276912548</v>
      </c>
      <c r="BI246" s="215">
        <f t="shared" si="202"/>
        <v>21895.150540209779</v>
      </c>
      <c r="BJ246" s="215">
        <f t="shared" si="202"/>
        <v>23311.166809476919</v>
      </c>
      <c r="BK246" s="215">
        <f t="shared" si="202"/>
        <v>24806.599598360524</v>
      </c>
      <c r="BL246" s="215">
        <f t="shared" si="202"/>
        <v>26385.203182059257</v>
      </c>
      <c r="BM246" s="215">
        <f t="shared" si="202"/>
        <v>28050.843211959502</v>
      </c>
      <c r="BN246" s="215">
        <f t="shared" ref="BN246:CB246" si="203">+BN52</f>
        <v>29807.508510143649</v>
      </c>
      <c r="BO246" s="215">
        <f t="shared" si="203"/>
        <v>31659.318133184763</v>
      </c>
      <c r="BP246" s="215">
        <f t="shared" si="203"/>
        <v>33610.526327774554</v>
      </c>
      <c r="BQ246" s="215">
        <f t="shared" si="203"/>
        <v>35665.526417231151</v>
      </c>
      <c r="BR246" s="215">
        <f t="shared" si="203"/>
        <v>37828.85407601951</v>
      </c>
      <c r="BS246" s="215">
        <f t="shared" si="203"/>
        <v>40105.190218976684</v>
      </c>
      <c r="BT246" s="215">
        <f t="shared" si="203"/>
        <v>42499.363629606611</v>
      </c>
      <c r="BU246" s="215">
        <f t="shared" si="203"/>
        <v>45016.353400115739</v>
      </c>
      <c r="BV246" s="215">
        <f t="shared" si="203"/>
        <v>47661.291226756286</v>
      </c>
      <c r="BW246" s="215">
        <f t="shared" si="203"/>
        <v>50439.463586438855</v>
      </c>
      <c r="BX246" s="215">
        <f t="shared" si="203"/>
        <v>53356.313809526451</v>
      </c>
      <c r="BY246" s="215">
        <f t="shared" si="203"/>
        <v>56417.44405666463</v>
      </c>
      <c r="BZ246" s="215">
        <f t="shared" si="203"/>
        <v>59628.617202993439</v>
      </c>
      <c r="CA246" s="215">
        <f t="shared" si="203"/>
        <v>62995.758630218159</v>
      </c>
      <c r="CB246" s="215">
        <f t="shared" si="203"/>
        <v>66524.957925217765</v>
      </c>
      <c r="CC246" s="215">
        <f>+CC52</f>
        <v>70222.470482764053</v>
      </c>
      <c r="CD246" s="215">
        <f>+CD52</f>
        <v>74094.719009271066</v>
      </c>
    </row>
    <row r="247" spans="1:82" s="148" customFormat="1" ht="17.399999999999999" customHeight="1" x14ac:dyDescent="0.25">
      <c r="A247" s="215" t="s">
        <v>235</v>
      </c>
      <c r="B247" s="215">
        <f t="shared" ref="B247:AG247" si="204">+B83</f>
        <v>0</v>
      </c>
      <c r="C247" s="215">
        <f t="shared" si="204"/>
        <v>4.6010258772872792E-2</v>
      </c>
      <c r="D247" s="215">
        <f t="shared" si="204"/>
        <v>4.4178632047622068E-2</v>
      </c>
      <c r="E247" s="215">
        <f t="shared" si="204"/>
        <v>4.3464606114351323E-2</v>
      </c>
      <c r="F247" s="215">
        <f t="shared" si="204"/>
        <v>4.2722898359565775E-2</v>
      </c>
      <c r="G247" s="215">
        <f t="shared" si="204"/>
        <v>4.1965306108581624E-2</v>
      </c>
      <c r="H247" s="215">
        <f t="shared" si="204"/>
        <v>4.1183704390777454E-2</v>
      </c>
      <c r="I247" s="215">
        <f t="shared" si="204"/>
        <v>4.0393768899583682E-2</v>
      </c>
      <c r="J247" s="215">
        <f t="shared" si="204"/>
        <v>3.9635665540204368E-2</v>
      </c>
      <c r="K247" s="215">
        <f t="shared" si="204"/>
        <v>3.8994809449947265E-2</v>
      </c>
      <c r="L247" s="215">
        <f t="shared" si="204"/>
        <v>3.8644048407916243E-2</v>
      </c>
      <c r="M247" s="215">
        <f t="shared" si="204"/>
        <v>3.8632974774340356E-2</v>
      </c>
      <c r="N247" s="215">
        <f t="shared" si="204"/>
        <v>3.825847393016657E-2</v>
      </c>
      <c r="O247" s="215">
        <f t="shared" si="204"/>
        <v>3.7776423461044484E-2</v>
      </c>
      <c r="P247" s="215">
        <f t="shared" si="204"/>
        <v>3.725054778317749E-2</v>
      </c>
      <c r="Q247" s="215">
        <f t="shared" si="204"/>
        <v>3.6708881117065939E-2</v>
      </c>
      <c r="R247" s="319">
        <f t="shared" si="204"/>
        <v>3.618672595747463E-2</v>
      </c>
      <c r="S247" s="215">
        <f t="shared" si="204"/>
        <v>3.5464776061367331E-2</v>
      </c>
      <c r="T247" s="215">
        <f t="shared" si="204"/>
        <v>3.4809549120881078E-2</v>
      </c>
      <c r="U247" s="215">
        <f t="shared" si="204"/>
        <v>3.4155882693037043E-2</v>
      </c>
      <c r="V247" s="215">
        <f t="shared" si="204"/>
        <v>3.3495231815883209E-2</v>
      </c>
      <c r="W247" s="215">
        <f t="shared" si="204"/>
        <v>3.28034414987175E-2</v>
      </c>
      <c r="X247" s="215">
        <f t="shared" si="204"/>
        <v>3.2044528781814297E-2</v>
      </c>
      <c r="Y247" s="215">
        <f t="shared" si="204"/>
        <v>3.1448493803210686E-2</v>
      </c>
      <c r="Z247" s="215">
        <f t="shared" si="204"/>
        <v>3.1002736573543688E-2</v>
      </c>
      <c r="AA247" s="215">
        <f t="shared" si="204"/>
        <v>3.0576664941242226E-2</v>
      </c>
      <c r="AB247" s="215">
        <f t="shared" si="204"/>
        <v>3.0065428846821618E-2</v>
      </c>
      <c r="AC247" s="215">
        <f t="shared" si="204"/>
        <v>2.9510716546587989E-2</v>
      </c>
      <c r="AD247" s="215">
        <f t="shared" si="204"/>
        <v>2.8936690633142303E-2</v>
      </c>
      <c r="AE247" s="215">
        <f t="shared" si="204"/>
        <v>2.8353867226504681E-2</v>
      </c>
      <c r="AF247" s="215">
        <f t="shared" si="204"/>
        <v>2.776805086695866E-2</v>
      </c>
      <c r="AG247" s="215">
        <f t="shared" si="204"/>
        <v>2.7182965936259462E-2</v>
      </c>
      <c r="AH247" s="215">
        <f t="shared" ref="AH247:BM247" si="205">+AH83</f>
        <v>2.6602008859167636E-2</v>
      </c>
      <c r="AI247" s="215">
        <f t="shared" si="205"/>
        <v>2.6029845914237626E-2</v>
      </c>
      <c r="AJ247" s="215">
        <f t="shared" si="205"/>
        <v>2.5431903617050722E-2</v>
      </c>
      <c r="AK247" s="215">
        <f t="shared" si="205"/>
        <v>2.493303509090139E-2</v>
      </c>
      <c r="AL247" s="215">
        <f t="shared" si="205"/>
        <v>2.3928185819825698E-2</v>
      </c>
      <c r="AM247" s="215">
        <f t="shared" si="205"/>
        <v>2.4038020293913887E-2</v>
      </c>
      <c r="AN247" s="215">
        <f t="shared" si="205"/>
        <v>2.3278184927287393E-2</v>
      </c>
      <c r="AO247" s="215">
        <f t="shared" si="205"/>
        <v>2.25795688594852E-2</v>
      </c>
      <c r="AP247" s="215">
        <f t="shared" si="205"/>
        <v>2.1921447179997333E-2</v>
      </c>
      <c r="AQ247" s="215">
        <f t="shared" si="205"/>
        <v>2.129062543280269E-2</v>
      </c>
      <c r="AR247" s="215">
        <f t="shared" si="205"/>
        <v>2.0678312892023154E-2</v>
      </c>
      <c r="AS247" s="215">
        <f t="shared" si="205"/>
        <v>2.0078565714955143E-2</v>
      </c>
      <c r="AT247" s="215">
        <f t="shared" si="205"/>
        <v>1.9487336180044501E-2</v>
      </c>
      <c r="AU247" s="215">
        <f t="shared" si="205"/>
        <v>1.8901849955251793E-2</v>
      </c>
      <c r="AV247" s="215">
        <f t="shared" si="205"/>
        <v>1.8320189922166108E-2</v>
      </c>
      <c r="AW247" s="215">
        <f t="shared" si="205"/>
        <v>2.8943765617762462E-2</v>
      </c>
      <c r="AX247" s="215">
        <f t="shared" si="205"/>
        <v>2.8831572599127497E-2</v>
      </c>
      <c r="AY247" s="215">
        <f t="shared" si="205"/>
        <v>2.872007562200185E-2</v>
      </c>
      <c r="AZ247" s="215">
        <f t="shared" si="205"/>
        <v>2.8643647918574766E-2</v>
      </c>
      <c r="BA247" s="215">
        <f t="shared" si="205"/>
        <v>2.8577248895113705E-2</v>
      </c>
      <c r="BB247" s="215">
        <f t="shared" si="205"/>
        <v>2.8346073202902833E-2</v>
      </c>
      <c r="BC247" s="215">
        <f t="shared" si="205"/>
        <v>2.8248838252650899E-2</v>
      </c>
      <c r="BD247" s="215">
        <f t="shared" si="205"/>
        <v>2.8174111099968258E-2</v>
      </c>
      <c r="BE247" s="215">
        <f t="shared" si="205"/>
        <v>2.7941509813528498E-2</v>
      </c>
      <c r="BF247" s="215">
        <f t="shared" si="205"/>
        <v>2.7993047964294693E-2</v>
      </c>
      <c r="BG247" s="215">
        <f t="shared" si="205"/>
        <v>2.7817109100236159E-2</v>
      </c>
      <c r="BH247" s="215">
        <f t="shared" si="205"/>
        <v>2.7716815645371762E-2</v>
      </c>
      <c r="BI247" s="215">
        <f t="shared" si="205"/>
        <v>2.7619488178325158E-2</v>
      </c>
      <c r="BJ247" s="215">
        <f t="shared" si="205"/>
        <v>2.7523932534251783E-2</v>
      </c>
      <c r="BK247" s="215">
        <f t="shared" si="205"/>
        <v>2.742964006326809E-2</v>
      </c>
      <c r="BL247" s="215">
        <f t="shared" si="205"/>
        <v>2.7336369236856672E-2</v>
      </c>
      <c r="BM247" s="215">
        <f t="shared" si="205"/>
        <v>2.7243994421839002E-2</v>
      </c>
      <c r="BN247" s="215">
        <f t="shared" ref="BN247:CB247" si="206">+BN83</f>
        <v>2.7152445631510203E-2</v>
      </c>
      <c r="BO247" s="215">
        <f t="shared" si="206"/>
        <v>2.7061681804140925E-2</v>
      </c>
      <c r="BP247" s="215">
        <f t="shared" si="206"/>
        <v>2.6971677653798043E-2</v>
      </c>
      <c r="BQ247" s="215">
        <f t="shared" si="206"/>
        <v>2.6882416679053778E-2</v>
      </c>
      <c r="BR247" s="215">
        <f t="shared" si="206"/>
        <v>2.6793887275426531E-2</v>
      </c>
      <c r="BS247" s="215">
        <f t="shared" si="206"/>
        <v>2.6706080533350995E-2</v>
      </c>
      <c r="BT247" s="215">
        <f t="shared" si="206"/>
        <v>2.6618988990576797E-2</v>
      </c>
      <c r="BU247" s="215">
        <f t="shared" si="206"/>
        <v>2.6532605934475706E-2</v>
      </c>
      <c r="BV247" s="215">
        <f t="shared" si="206"/>
        <v>2.644692502157775E-2</v>
      </c>
      <c r="BW247" s="215">
        <f t="shared" si="206"/>
        <v>2.6361940078412083E-2</v>
      </c>
      <c r="BX247" s="215">
        <f t="shared" si="206"/>
        <v>2.6277645004020522E-2</v>
      </c>
      <c r="BY247" s="215">
        <f t="shared" si="206"/>
        <v>2.6194033727877208E-2</v>
      </c>
      <c r="BZ247" s="215">
        <f t="shared" si="206"/>
        <v>2.6111100196663406E-2</v>
      </c>
      <c r="CA247" s="215">
        <f t="shared" si="206"/>
        <v>2.6028838375006247E-2</v>
      </c>
      <c r="CB247" s="215">
        <f t="shared" si="206"/>
        <v>2.5947242252063685E-2</v>
      </c>
      <c r="CC247" s="215">
        <f>+CC83</f>
        <v>2.5866305849748361E-2</v>
      </c>
      <c r="CD247" s="215" t="e">
        <f>+CD83</f>
        <v>#DIV/0!</v>
      </c>
    </row>
    <row r="248" spans="1:82" s="148" customFormat="1" ht="17.399999999999999" customHeight="1" x14ac:dyDescent="0.25">
      <c r="A248" s="215" t="s">
        <v>236</v>
      </c>
      <c r="B248" s="215">
        <f t="shared" ref="B248:AG248" si="207">+B38</f>
        <v>7752.9</v>
      </c>
      <c r="C248" s="215">
        <f t="shared" si="207"/>
        <v>8137.3673508502034</v>
      </c>
      <c r="D248" s="215">
        <f t="shared" si="207"/>
        <v>8481.1706083345907</v>
      </c>
      <c r="E248" s="215">
        <f t="shared" si="207"/>
        <v>8786.6181848006454</v>
      </c>
      <c r="F248" s="215">
        <f t="shared" si="207"/>
        <v>9056.4844687876212</v>
      </c>
      <c r="G248" s="215">
        <f t="shared" si="207"/>
        <v>9293.7833464428077</v>
      </c>
      <c r="H248" s="215">
        <f t="shared" si="207"/>
        <v>9501.5984247487813</v>
      </c>
      <c r="I248" s="215">
        <f t="shared" si="207"/>
        <v>9682.9613941428142</v>
      </c>
      <c r="J248" s="215">
        <f t="shared" si="207"/>
        <v>9840.7694557888954</v>
      </c>
      <c r="K248" s="215">
        <f t="shared" si="207"/>
        <v>9977.7332798719272</v>
      </c>
      <c r="L248" s="215">
        <f t="shared" si="207"/>
        <v>10096.34802650772</v>
      </c>
      <c r="M248" s="215">
        <f t="shared" si="207"/>
        <v>10198.881210062771</v>
      </c>
      <c r="N248" s="215">
        <f t="shared" si="207"/>
        <v>10287.372420298283</v>
      </c>
      <c r="O248" s="215">
        <f t="shared" si="207"/>
        <v>10363.641024815781</v>
      </c>
      <c r="P248" s="215">
        <f t="shared" si="207"/>
        <v>10429.298922958658</v>
      </c>
      <c r="Q248" s="215">
        <f t="shared" si="207"/>
        <v>10485.766194134481</v>
      </c>
      <c r="R248" s="319">
        <f t="shared" si="207"/>
        <v>10534.288095592989</v>
      </c>
      <c r="S248" s="215">
        <f t="shared" si="207"/>
        <v>10575.952337107223</v>
      </c>
      <c r="T248" s="215">
        <f t="shared" si="207"/>
        <v>10611.705916445464</v>
      </c>
      <c r="U248" s="215">
        <f t="shared" si="207"/>
        <v>10642.371062784383</v>
      </c>
      <c r="V248" s="215">
        <f t="shared" si="207"/>
        <v>10668.660025517325</v>
      </c>
      <c r="W248" s="215">
        <f t="shared" si="207"/>
        <v>10691.188580293347</v>
      </c>
      <c r="X248" s="215">
        <f t="shared" si="207"/>
        <v>10710.488216436619</v>
      </c>
      <c r="Y248" s="215">
        <f t="shared" si="207"/>
        <v>10727.017031110336</v>
      </c>
      <c r="Z248" s="215">
        <f t="shared" si="207"/>
        <v>10741.169394206017</v>
      </c>
      <c r="AA248" s="215">
        <f t="shared" si="207"/>
        <v>10753.284470433224</v>
      </c>
      <c r="AB248" s="215">
        <f t="shared" si="207"/>
        <v>10763.653696310677</v>
      </c>
      <c r="AC248" s="215">
        <f t="shared" si="207"/>
        <v>10772.527313306535</v>
      </c>
      <c r="AD248" s="215">
        <f t="shared" si="207"/>
        <v>10780.12005685815</v>
      </c>
      <c r="AE248" s="215">
        <f t="shared" si="207"/>
        <v>10786.616096298938</v>
      </c>
      <c r="AF248" s="215">
        <f t="shared" si="207"/>
        <v>10792.173314159341</v>
      </c>
      <c r="AG248" s="215">
        <f t="shared" si="207"/>
        <v>10796.927005811509</v>
      </c>
      <c r="AH248" s="215">
        <f t="shared" ref="AH248:BM248" si="208">+AH38</f>
        <v>10800.99307261681</v>
      </c>
      <c r="AI248" s="215">
        <f t="shared" si="208"/>
        <v>10804.470774021329</v>
      </c>
      <c r="AJ248" s="215">
        <f t="shared" si="208"/>
        <v>10807.445096683759</v>
      </c>
      <c r="AK248" s="215">
        <f t="shared" si="208"/>
        <v>10809.988791862401</v>
      </c>
      <c r="AL248" s="215">
        <f t="shared" si="208"/>
        <v>10812.164126008958</v>
      </c>
      <c r="AM248" s="215">
        <f t="shared" si="208"/>
        <v>10814.024383842554</v>
      </c>
      <c r="AN248" s="215">
        <f t="shared" si="208"/>
        <v>10815.615158101065</v>
      </c>
      <c r="AO248" s="215">
        <f t="shared" si="208"/>
        <v>10816.975455661643</v>
      </c>
      <c r="AP248" s="215">
        <f t="shared" si="208"/>
        <v>10818.138645749115</v>
      </c>
      <c r="AQ248" s="215">
        <f t="shared" si="208"/>
        <v>10819.133272465144</v>
      </c>
      <c r="AR248" s="215">
        <f t="shared" si="208"/>
        <v>10819.983750825346</v>
      </c>
      <c r="AS248" s="215">
        <f t="shared" si="208"/>
        <v>10820.710962839988</v>
      </c>
      <c r="AT248" s="215">
        <f t="shared" si="208"/>
        <v>10821.332767871645</v>
      </c>
      <c r="AU248" s="215">
        <f t="shared" si="208"/>
        <v>10821.864439509251</v>
      </c>
      <c r="AV248" s="215">
        <f t="shared" si="208"/>
        <v>10822.31903947442</v>
      </c>
      <c r="AW248" s="215">
        <f t="shared" si="208"/>
        <v>10822.707737588475</v>
      </c>
      <c r="AX248" s="215">
        <f t="shared" si="208"/>
        <v>10823.040085546912</v>
      </c>
      <c r="AY248" s="215">
        <f t="shared" si="208"/>
        <v>10823.32425114475</v>
      </c>
      <c r="AZ248" s="215">
        <f t="shared" si="208"/>
        <v>10823.567218647515</v>
      </c>
      <c r="BA248" s="215">
        <f t="shared" si="208"/>
        <v>10823.774960187669</v>
      </c>
      <c r="BB248" s="215">
        <f t="shared" si="208"/>
        <v>10823.952582366457</v>
      </c>
      <c r="BC248" s="215">
        <f t="shared" si="208"/>
        <v>10824.104451640827</v>
      </c>
      <c r="BD248" s="215">
        <f t="shared" si="208"/>
        <v>10824.234301560207</v>
      </c>
      <c r="BE248" s="215">
        <f t="shared" si="208"/>
        <v>10824.345324476573</v>
      </c>
      <c r="BF248" s="215">
        <f t="shared" si="208"/>
        <v>10824.44024997311</v>
      </c>
      <c r="BG248" s="215">
        <f t="shared" si="208"/>
        <v>10824.521411932799</v>
      </c>
      <c r="BH248" s="215">
        <f t="shared" si="208"/>
        <v>10824.590805890924</v>
      </c>
      <c r="BI248" s="215">
        <f t="shared" si="208"/>
        <v>10824.650138077912</v>
      </c>
      <c r="BJ248" s="215">
        <f t="shared" si="208"/>
        <v>10824.700867355685</v>
      </c>
      <c r="BK248" s="215">
        <f t="shared" si="208"/>
        <v>10824.744241076711</v>
      </c>
      <c r="BL248" s="215">
        <f t="shared" si="208"/>
        <v>10824.781325746009</v>
      </c>
      <c r="BM248" s="215">
        <f t="shared" si="208"/>
        <v>10824.813033239012</v>
      </c>
      <c r="BN248" s="215">
        <f t="shared" ref="BN248:CB248" si="209">+BN38</f>
        <v>10824.840143219182</v>
      </c>
      <c r="BO248" s="215">
        <f t="shared" si="209"/>
        <v>10824.863322306068</v>
      </c>
      <c r="BP248" s="215">
        <f t="shared" si="209"/>
        <v>10824.883140464714</v>
      </c>
      <c r="BQ248" s="215">
        <f t="shared" si="209"/>
        <v>10824.90008501913</v>
      </c>
      <c r="BR248" s="215">
        <f t="shared" si="209"/>
        <v>10824.91457263419</v>
      </c>
      <c r="BS248" s="215">
        <f t="shared" si="209"/>
        <v>10824.926959560444</v>
      </c>
      <c r="BT248" s="215">
        <f t="shared" si="209"/>
        <v>10824.937550393628</v>
      </c>
      <c r="BU248" s="215">
        <f t="shared" si="209"/>
        <v>10824.946605564219</v>
      </c>
      <c r="BV248" s="215">
        <f t="shared" si="209"/>
        <v>10824.954347741081</v>
      </c>
      <c r="BW248" s="215">
        <f t="shared" si="209"/>
        <v>10824.96096730669</v>
      </c>
      <c r="BX248" s="215">
        <f t="shared" si="209"/>
        <v>10824.966627038495</v>
      </c>
      <c r="BY248" s="215">
        <f t="shared" si="209"/>
        <v>10824.971466111536</v>
      </c>
      <c r="BZ248" s="215">
        <f t="shared" si="209"/>
        <v>10824.975603520701</v>
      </c>
      <c r="CA248" s="215">
        <f t="shared" si="209"/>
        <v>10824.979141006792</v>
      </c>
      <c r="CB248" s="215">
        <f t="shared" si="209"/>
        <v>10824.982165558315</v>
      </c>
      <c r="CC248" s="215">
        <f>+CC38</f>
        <v>10824.984751550539</v>
      </c>
      <c r="CD248" s="215">
        <f>+CD38</f>
        <v>10824.98696257438</v>
      </c>
    </row>
    <row r="249" spans="1:82" s="148" customFormat="1" ht="17.399999999999999" customHeight="1" x14ac:dyDescent="0.25">
      <c r="A249" s="215" t="s">
        <v>237</v>
      </c>
      <c r="B249" s="215">
        <f t="shared" ref="B249:AG249" si="210">+B15</f>
        <v>5.84</v>
      </c>
      <c r="C249" s="215">
        <f t="shared" si="210"/>
        <v>6.2526766595289081</v>
      </c>
      <c r="D249" s="215">
        <f t="shared" si="210"/>
        <v>6.6909818122854503</v>
      </c>
      <c r="E249" s="215">
        <f t="shared" si="210"/>
        <v>7.1562633641621369</v>
      </c>
      <c r="F249" s="215">
        <f t="shared" si="210"/>
        <v>7.6499251325030606</v>
      </c>
      <c r="G249" s="215">
        <f t="shared" si="210"/>
        <v>8.1734283573523676</v>
      </c>
      <c r="H249" s="215">
        <f t="shared" si="210"/>
        <v>8.7282932152274491</v>
      </c>
      <c r="I249" s="215">
        <f t="shared" si="210"/>
        <v>9.3161003335461761</v>
      </c>
      <c r="J249" s="215">
        <f t="shared" si="210"/>
        <v>9.9384923037829793</v>
      </c>
      <c r="K249" s="215">
        <f t="shared" si="210"/>
        <v>10.59717519137652</v>
      </c>
      <c r="L249" s="215">
        <f t="shared" si="210"/>
        <v>11.293920040362254</v>
      </c>
      <c r="M249" s="215">
        <f t="shared" si="210"/>
        <v>12.030564370656636</v>
      </c>
      <c r="N249" s="215">
        <f t="shared" si="210"/>
        <v>12.809013665876018</v>
      </c>
      <c r="O249" s="215">
        <f t="shared" si="210"/>
        <v>13.631242849532786</v>
      </c>
      <c r="P249" s="215">
        <f t="shared" si="210"/>
        <v>14.499297747413989</v>
      </c>
      <c r="Q249" s="215">
        <f t="shared" si="210"/>
        <v>15.415296533913819</v>
      </c>
      <c r="R249" s="319">
        <f t="shared" si="210"/>
        <v>16.38143116006092</v>
      </c>
      <c r="S249" s="215">
        <f t="shared" si="210"/>
        <v>17.39996876095476</v>
      </c>
      <c r="T249" s="215">
        <f t="shared" si="210"/>
        <v>18.473253040302325</v>
      </c>
      <c r="U249" s="215">
        <f t="shared" si="210"/>
        <v>19.603705629727227</v>
      </c>
      <c r="V249" s="215">
        <f t="shared" si="210"/>
        <v>20.793827420508162</v>
      </c>
      <c r="W249" s="215">
        <f t="shared" si="210"/>
        <v>22.046199865392445</v>
      </c>
      <c r="X249" s="215">
        <f t="shared" si="210"/>
        <v>23.363486248123383</v>
      </c>
      <c r="Y249" s="215">
        <f t="shared" si="210"/>
        <v>24.748432918317285</v>
      </c>
      <c r="Z249" s="215">
        <f t="shared" si="210"/>
        <v>26.203870489327365</v>
      </c>
      <c r="AA249" s="215">
        <f t="shared" si="210"/>
        <v>27.732714996737368</v>
      </c>
      <c r="AB249" s="215">
        <f t="shared" si="210"/>
        <v>29.33796901513772</v>
      </c>
      <c r="AC249" s="215">
        <f t="shared" si="210"/>
        <v>31.022722730851367</v>
      </c>
      <c r="AD249" s="215">
        <f t="shared" si="210"/>
        <v>32.79015496829502</v>
      </c>
      <c r="AE249" s="215">
        <f t="shared" si="210"/>
        <v>34.643534167684656</v>
      </c>
      <c r="AF249" s="215">
        <f t="shared" si="210"/>
        <v>36.586219311821395</v>
      </c>
      <c r="AG249" s="215">
        <f t="shared" si="210"/>
        <v>38.621660799725667</v>
      </c>
      <c r="AH249" s="215">
        <f t="shared" ref="AH249:BM249" si="211">+AH15</f>
        <v>40.753401264923561</v>
      </c>
      <c r="AI249" s="215">
        <f t="shared" si="211"/>
        <v>42.985076336229504</v>
      </c>
      <c r="AJ249" s="215">
        <f t="shared" si="211"/>
        <v>45.320415338914103</v>
      </c>
      <c r="AK249" s="215">
        <f t="shared" si="211"/>
        <v>47.763241934194411</v>
      </c>
      <c r="AL249" s="215">
        <f t="shared" si="211"/>
        <v>50.317474695036893</v>
      </c>
      <c r="AM249" s="215">
        <f t="shared" si="211"/>
        <v>52.987127616320066</v>
      </c>
      <c r="AN249" s="215">
        <f t="shared" si="211"/>
        <v>55.776310557464512</v>
      </c>
      <c r="AO249" s="215">
        <f t="shared" si="211"/>
        <v>58.689229615702594</v>
      </c>
      <c r="AP249" s="215">
        <f t="shared" si="211"/>
        <v>61.730187428228419</v>
      </c>
      <c r="AQ249" s="215">
        <f t="shared" si="211"/>
        <v>64.903583401540601</v>
      </c>
      <c r="AR249" s="215">
        <f t="shared" si="211"/>
        <v>68.213913866365729</v>
      </c>
      <c r="AS249" s="215">
        <f t="shared" si="211"/>
        <v>71.665772156629131</v>
      </c>
      <c r="AT249" s="215">
        <f t="shared" si="211"/>
        <v>75.2638486110217</v>
      </c>
      <c r="AU249" s="215">
        <f t="shared" si="211"/>
        <v>79.012930495796425</v>
      </c>
      <c r="AV249" s="215">
        <f t="shared" si="211"/>
        <v>82.91790184751622</v>
      </c>
      <c r="AW249" s="215">
        <f t="shared" si="211"/>
        <v>86.983743234565623</v>
      </c>
      <c r="AX249" s="215">
        <f t="shared" si="211"/>
        <v>91.215531436331929</v>
      </c>
      <c r="AY249" s="215">
        <f t="shared" si="211"/>
        <v>95.618439039057407</v>
      </c>
      <c r="AZ249" s="215">
        <f t="shared" si="211"/>
        <v>100.19773394746188</v>
      </c>
      <c r="BA249" s="215">
        <f t="shared" si="211"/>
        <v>104.95877881133546</v>
      </c>
      <c r="BB249" s="215">
        <f t="shared" si="211"/>
        <v>109.90703036640262</v>
      </c>
      <c r="BC249" s="215">
        <f t="shared" si="211"/>
        <v>115.04803868886312</v>
      </c>
      <c r="BD249" s="215">
        <f t="shared" si="211"/>
        <v>120.38744636311959</v>
      </c>
      <c r="BE249" s="215">
        <f t="shared" si="211"/>
        <v>125.93098756230901</v>
      </c>
      <c r="BF249" s="215">
        <f t="shared" si="211"/>
        <v>131.68448704136188</v>
      </c>
      <c r="BG249" s="215">
        <f t="shared" si="211"/>
        <v>137.65385904242203</v>
      </c>
      <c r="BH249" s="215">
        <f t="shared" si="211"/>
        <v>143.84510611256928</v>
      </c>
      <c r="BI249" s="215">
        <f t="shared" si="211"/>
        <v>150.26431783389594</v>
      </c>
      <c r="BJ249" s="215">
        <f t="shared" si="211"/>
        <v>156.91766946609948</v>
      </c>
      <c r="BK249" s="215">
        <f t="shared" si="211"/>
        <v>163.8114205018627</v>
      </c>
      <c r="BL249" s="215">
        <f t="shared" si="211"/>
        <v>170.95191313540354</v>
      </c>
      <c r="BM249" s="215">
        <f t="shared" si="211"/>
        <v>178.34557064468595</v>
      </c>
      <c r="BN249" s="215">
        <f t="shared" ref="BN249:CB249" si="212">+BN15</f>
        <v>185.99889568789285</v>
      </c>
      <c r="BO249" s="215">
        <f t="shared" si="212"/>
        <v>193.9184685148708</v>
      </c>
      <c r="BP249" s="215">
        <f t="shared" si="212"/>
        <v>202.11094509436353</v>
      </c>
      <c r="BQ249" s="215">
        <f t="shared" si="212"/>
        <v>210.58305515795865</v>
      </c>
      <c r="BR249" s="215">
        <f t="shared" si="212"/>
        <v>219.34160016177711</v>
      </c>
      <c r="BS249" s="215">
        <f t="shared" si="212"/>
        <v>228.3934511670389</v>
      </c>
      <c r="BT249" s="215">
        <f t="shared" si="212"/>
        <v>237.74554664074159</v>
      </c>
      <c r="BU249" s="215">
        <f t="shared" si="212"/>
        <v>247.4048901777883</v>
      </c>
      <c r="BV249" s="215">
        <f t="shared" si="212"/>
        <v>257.37854814600149</v>
      </c>
      <c r="BW249" s="215">
        <f t="shared" si="212"/>
        <v>267.67364725555473</v>
      </c>
      <c r="BX249" s="215">
        <f t="shared" si="212"/>
        <v>278.29737205445002</v>
      </c>
      <c r="BY249" s="215">
        <f t="shared" si="212"/>
        <v>289.2569623517598</v>
      </c>
      <c r="BZ249" s="215">
        <f t="shared" si="212"/>
        <v>300.55971057044269</v>
      </c>
      <c r="CA249" s="215">
        <f t="shared" si="212"/>
        <v>312.21295903162951</v>
      </c>
      <c r="CB249" s="215">
        <f t="shared" si="212"/>
        <v>324.22409717235854</v>
      </c>
      <c r="CC249" s="215">
        <f>+CC15</f>
        <v>336.60055869882274</v>
      </c>
      <c r="CD249" s="215">
        <f>+CD15</f>
        <v>349.34981867726816</v>
      </c>
    </row>
    <row r="250" spans="1:82" s="148" customFormat="1" ht="17.399999999999999" customHeight="1" x14ac:dyDescent="0.25">
      <c r="A250" s="215" t="s">
        <v>238</v>
      </c>
      <c r="B250" s="215">
        <f t="shared" ref="B250:AG250" si="213">+B46</f>
        <v>134.89143646541939</v>
      </c>
      <c r="C250" s="215">
        <f t="shared" si="213"/>
        <v>156.52205683151351</v>
      </c>
      <c r="D250" s="215">
        <f t="shared" si="213"/>
        <v>180.20690276158282</v>
      </c>
      <c r="E250" s="215">
        <f t="shared" si="213"/>
        <v>205.99179846981016</v>
      </c>
      <c r="F250" s="215">
        <f t="shared" si="213"/>
        <v>233.92007327220026</v>
      </c>
      <c r="G250" s="215">
        <f t="shared" si="213"/>
        <v>264.32647419006798</v>
      </c>
      <c r="H250" s="215">
        <f t="shared" si="213"/>
        <v>297.39829969734086</v>
      </c>
      <c r="I250" s="215">
        <f t="shared" si="213"/>
        <v>333.31335984439738</v>
      </c>
      <c r="J250" s="215">
        <f t="shared" si="213"/>
        <v>372.33009682090699</v>
      </c>
      <c r="K250" s="215">
        <f t="shared" si="213"/>
        <v>414.66914682198575</v>
      </c>
      <c r="L250" s="215">
        <f t="shared" si="213"/>
        <v>460.4964787756382</v>
      </c>
      <c r="M250" s="215">
        <f t="shared" si="213"/>
        <v>509.86018258235862</v>
      </c>
      <c r="N250" s="215">
        <f t="shared" si="213"/>
        <v>563.0035192256787</v>
      </c>
      <c r="O250" s="215">
        <f t="shared" si="213"/>
        <v>621.29725158115548</v>
      </c>
      <c r="P250" s="215">
        <f t="shared" si="213"/>
        <v>684.6970461045421</v>
      </c>
      <c r="Q250" s="215">
        <f t="shared" si="213"/>
        <v>753.47823470882747</v>
      </c>
      <c r="R250" s="319">
        <f t="shared" si="213"/>
        <v>827.98606368248261</v>
      </c>
      <c r="S250" s="215">
        <f t="shared" si="213"/>
        <v>908.55727324563452</v>
      </c>
      <c r="T250" s="215">
        <f t="shared" si="213"/>
        <v>996.37776253837728</v>
      </c>
      <c r="U250" s="215">
        <f t="shared" si="213"/>
        <v>1091.1414589268136</v>
      </c>
      <c r="V250" s="215">
        <f t="shared" si="213"/>
        <v>1193.6062057770393</v>
      </c>
      <c r="W250" s="215">
        <f t="shared" si="213"/>
        <v>1304.399995487533</v>
      </c>
      <c r="X250" s="215">
        <f t="shared" si="213"/>
        <v>1424.2967263315095</v>
      </c>
      <c r="Y250" s="215">
        <f t="shared" si="213"/>
        <v>1554.2666111741776</v>
      </c>
      <c r="Z250" s="215">
        <f t="shared" si="213"/>
        <v>1693.7894220453918</v>
      </c>
      <c r="AA250" s="215">
        <f t="shared" si="213"/>
        <v>1843.472903211672</v>
      </c>
      <c r="AB250" s="215">
        <f t="shared" si="213"/>
        <v>2004.7368274824173</v>
      </c>
      <c r="AC250" s="215">
        <f t="shared" si="213"/>
        <v>2179.1975907826245</v>
      </c>
      <c r="AD250" s="215">
        <f t="shared" si="213"/>
        <v>2367.50036598508</v>
      </c>
      <c r="AE250" s="215">
        <f t="shared" si="213"/>
        <v>2570.4363472362447</v>
      </c>
      <c r="AF250" s="215">
        <f t="shared" si="213"/>
        <v>2788.9232124035429</v>
      </c>
      <c r="AG250" s="215">
        <f t="shared" si="213"/>
        <v>3023.9608472374521</v>
      </c>
      <c r="AH250" s="215">
        <f t="shared" ref="AH250:BM250" si="214">+AH46</f>
        <v>3276.6158303957595</v>
      </c>
      <c r="AI250" s="215">
        <f t="shared" si="214"/>
        <v>3548.0056732051198</v>
      </c>
      <c r="AJ250" s="215">
        <f t="shared" si="214"/>
        <v>3839.2744468116753</v>
      </c>
      <c r="AK250" s="215">
        <f t="shared" si="214"/>
        <v>4151.5458732983607</v>
      </c>
      <c r="AL250" s="215">
        <f t="shared" si="214"/>
        <v>4485.6930553145939</v>
      </c>
      <c r="AM250" s="215">
        <f t="shared" si="214"/>
        <v>4842.5304906597648</v>
      </c>
      <c r="AN250" s="215">
        <f t="shared" si="214"/>
        <v>5231.4336439939789</v>
      </c>
      <c r="AO250" s="215">
        <f t="shared" si="214"/>
        <v>5642.9177986494606</v>
      </c>
      <c r="AP250" s="215">
        <f t="shared" si="214"/>
        <v>6079.3551480806636</v>
      </c>
      <c r="AQ250" s="215">
        <f t="shared" si="214"/>
        <v>6542.9673645723797</v>
      </c>
      <c r="AR250" s="215">
        <f t="shared" si="214"/>
        <v>7035.884329099621</v>
      </c>
      <c r="AS250" s="215">
        <f t="shared" si="214"/>
        <v>7560.1911167763119</v>
      </c>
      <c r="AT250" s="215">
        <f t="shared" si="214"/>
        <v>8117.9630050613296</v>
      </c>
      <c r="AU250" s="215">
        <f t="shared" si="214"/>
        <v>8711.2914376643494</v>
      </c>
      <c r="AV250" s="215">
        <f t="shared" si="214"/>
        <v>9342.3034297255035</v>
      </c>
      <c r="AW250" s="215">
        <f t="shared" si="214"/>
        <v>10013.176193531794</v>
      </c>
      <c r="AX250" s="215">
        <f t="shared" si="214"/>
        <v>10726.148236763544</v>
      </c>
      <c r="AY250" s="215">
        <f t="shared" si="214"/>
        <v>11483.527820279685</v>
      </c>
      <c r="AZ250" s="215">
        <f t="shared" si="214"/>
        <v>12287.699407494505</v>
      </c>
      <c r="BA250" s="215">
        <f t="shared" si="214"/>
        <v>13141.128556256152</v>
      </c>
      <c r="BB250" s="215">
        <f t="shared" si="214"/>
        <v>14046.703102254955</v>
      </c>
      <c r="BC250" s="215">
        <f t="shared" si="214"/>
        <v>15007.434262022347</v>
      </c>
      <c r="BD250" s="215">
        <f t="shared" si="214"/>
        <v>16024.55688179085</v>
      </c>
      <c r="BE250" s="215">
        <f t="shared" si="214"/>
        <v>17101.341033055225</v>
      </c>
      <c r="BF250" s="215">
        <f t="shared" si="214"/>
        <v>18241.288658879515</v>
      </c>
      <c r="BG250" s="215">
        <f t="shared" si="214"/>
        <v>19445.751614157442</v>
      </c>
      <c r="BH250" s="215">
        <f t="shared" si="214"/>
        <v>20720.60497406494</v>
      </c>
      <c r="BI250" s="215">
        <f t="shared" si="214"/>
        <v>22067.699242385686</v>
      </c>
      <c r="BJ250" s="215">
        <f t="shared" si="214"/>
        <v>23490.606399361503</v>
      </c>
      <c r="BK250" s="215">
        <f t="shared" si="214"/>
        <v>24993.003442894555</v>
      </c>
      <c r="BL250" s="215">
        <f t="shared" si="214"/>
        <v>26578.670000139093</v>
      </c>
      <c r="BM250" s="215">
        <f t="shared" si="214"/>
        <v>28251.495659476954</v>
      </c>
      <c r="BN250" s="215">
        <f t="shared" ref="BN250:CB250" si="215">+BN46</f>
        <v>30015.488371964089</v>
      </c>
      <c r="BO250" s="215">
        <f t="shared" si="215"/>
        <v>31874.781763204959</v>
      </c>
      <c r="BP250" s="215">
        <f t="shared" si="215"/>
        <v>33833.641105913892</v>
      </c>
      <c r="BQ250" s="215">
        <f t="shared" si="215"/>
        <v>35896.468183365207</v>
      </c>
      <c r="BR250" s="215">
        <f t="shared" si="215"/>
        <v>38067.805328338654</v>
      </c>
      <c r="BS250" s="215">
        <f t="shared" si="215"/>
        <v>40352.338870288731</v>
      </c>
      <c r="BT250" s="215">
        <f t="shared" si="215"/>
        <v>42754.902159615573</v>
      </c>
      <c r="BU250" s="215">
        <f t="shared" si="215"/>
        <v>45280.478285474215</v>
      </c>
      <c r="BV250" s="215">
        <f t="shared" si="215"/>
        <v>47934.202565162392</v>
      </c>
      <c r="BW250" s="215">
        <f t="shared" si="215"/>
        <v>50721.364856272055</v>
      </c>
      <c r="BX250" s="215">
        <f t="shared" si="215"/>
        <v>53647.411724420846</v>
      </c>
      <c r="BY250" s="215">
        <f t="shared" si="215"/>
        <v>56717.948486954498</v>
      </c>
      <c r="BZ250" s="215">
        <f t="shared" si="215"/>
        <v>59938.741144682332</v>
      </c>
      <c r="CA250" s="215">
        <f t="shared" si="215"/>
        <v>63315.718208160615</v>
      </c>
      <c r="CB250" s="215">
        <f t="shared" si="215"/>
        <v>66854.972421372964</v>
      </c>
      <c r="CC250" s="215">
        <f>+CC46</f>
        <v>70562.762383255613</v>
      </c>
      <c r="CD250" s="215">
        <f>+CD46</f>
        <v>74445.51406596438</v>
      </c>
    </row>
    <row r="251" spans="1:82" s="148" customFormat="1" ht="17.399999999999999" customHeight="1" x14ac:dyDescent="0.25">
      <c r="A251" s="215" t="s">
        <v>239</v>
      </c>
      <c r="B251" s="215"/>
      <c r="C251" s="215"/>
      <c r="D251" s="215"/>
      <c r="E251" s="215"/>
      <c r="F251" s="215"/>
      <c r="G251" s="215"/>
      <c r="H251" s="215"/>
      <c r="I251" s="215"/>
      <c r="J251" s="215"/>
      <c r="K251" s="215"/>
      <c r="L251" s="215"/>
      <c r="M251" s="215"/>
      <c r="N251" s="215"/>
      <c r="O251" s="215"/>
      <c r="P251" s="215"/>
      <c r="Q251" s="215"/>
      <c r="R251" s="319"/>
      <c r="S251" s="215"/>
      <c r="T251" s="215"/>
      <c r="U251" s="215"/>
      <c r="V251" s="215"/>
      <c r="W251" s="215"/>
      <c r="X251" s="215"/>
      <c r="Y251" s="215"/>
      <c r="Z251" s="215"/>
      <c r="AA251" s="215"/>
      <c r="AB251" s="215"/>
      <c r="AC251" s="215"/>
      <c r="AD251" s="215"/>
      <c r="AE251" s="215"/>
      <c r="AF251" s="215"/>
      <c r="AG251" s="215"/>
      <c r="AH251" s="215"/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15"/>
      <c r="BB251" s="215"/>
      <c r="BC251" s="215"/>
      <c r="BD251" s="215"/>
      <c r="BE251" s="215"/>
      <c r="BF251" s="215"/>
      <c r="BG251" s="215"/>
      <c r="BH251" s="215"/>
      <c r="BI251" s="215"/>
      <c r="BJ251" s="215"/>
      <c r="BK251" s="215"/>
      <c r="BL251" s="215"/>
      <c r="BM251" s="215"/>
      <c r="BN251" s="215"/>
      <c r="BO251" s="215"/>
      <c r="BP251" s="215"/>
      <c r="BQ251" s="215"/>
      <c r="BR251" s="215"/>
      <c r="BS251" s="215"/>
      <c r="BT251" s="215"/>
      <c r="BU251" s="215"/>
      <c r="BV251" s="215"/>
      <c r="BW251" s="215"/>
      <c r="BX251" s="215"/>
      <c r="BY251" s="215"/>
      <c r="BZ251" s="215"/>
      <c r="CA251" s="215"/>
      <c r="CB251" s="215"/>
      <c r="CC251" s="215"/>
      <c r="CD251" s="215"/>
    </row>
    <row r="252" spans="1:82" s="148" customFormat="1" ht="17.399999999999999" customHeight="1" x14ac:dyDescent="0.25">
      <c r="A252" s="215" t="s">
        <v>240</v>
      </c>
      <c r="B252" s="215">
        <f t="shared" ref="B252:AG252" si="216">+B58</f>
        <v>295</v>
      </c>
      <c r="C252" s="215">
        <f t="shared" si="216"/>
        <v>344.5371839359392</v>
      </c>
      <c r="D252" s="215">
        <f t="shared" si="216"/>
        <v>399.21640354813786</v>
      </c>
      <c r="E252" s="215">
        <f t="shared" si="216"/>
        <v>458.80480003905541</v>
      </c>
      <c r="F252" s="215">
        <f t="shared" si="216"/>
        <v>522.95202125842957</v>
      </c>
      <c r="G252" s="215">
        <f t="shared" si="216"/>
        <v>593.38797290970956</v>
      </c>
      <c r="H252" s="215">
        <f t="shared" si="216"/>
        <v>670.6639247443054</v>
      </c>
      <c r="I252" s="215">
        <f t="shared" si="216"/>
        <v>755.16655308389932</v>
      </c>
      <c r="J252" s="215">
        <f t="shared" si="216"/>
        <v>847.79527323720345</v>
      </c>
      <c r="K252" s="215">
        <f t="shared" si="216"/>
        <v>949.06863133396303</v>
      </c>
      <c r="L252" s="215">
        <f t="shared" si="216"/>
        <v>1058.9821038294422</v>
      </c>
      <c r="M252" s="215">
        <f t="shared" si="216"/>
        <v>1176.5067103895608</v>
      </c>
      <c r="N252" s="215">
        <f t="shared" si="216"/>
        <v>1301.9900234268737</v>
      </c>
      <c r="O252" s="215">
        <f t="shared" si="216"/>
        <v>1444.3898046232384</v>
      </c>
      <c r="P252" s="215">
        <f t="shared" si="216"/>
        <v>1601.6822057563991</v>
      </c>
      <c r="Q252" s="215">
        <f t="shared" si="216"/>
        <v>1774.1719058042859</v>
      </c>
      <c r="R252" s="319">
        <f t="shared" si="216"/>
        <v>1962.5700766666864</v>
      </c>
      <c r="S252" s="215">
        <f t="shared" si="216"/>
        <v>2167.3747253813194</v>
      </c>
      <c r="T252" s="215">
        <f t="shared" si="216"/>
        <v>2395.7234118352108</v>
      </c>
      <c r="U252" s="215">
        <f t="shared" si="216"/>
        <v>2642.7334182920604</v>
      </c>
      <c r="V252" s="215">
        <f t="shared" si="216"/>
        <v>2911.8280997119346</v>
      </c>
      <c r="W252" s="215">
        <f t="shared" si="216"/>
        <v>3205.2569528772392</v>
      </c>
      <c r="X252" s="215">
        <f t="shared" si="216"/>
        <v>3526.3152590160225</v>
      </c>
      <c r="Y252" s="215">
        <f t="shared" si="216"/>
        <v>3879.7920324048864</v>
      </c>
      <c r="Z252" s="215">
        <f t="shared" si="216"/>
        <v>4257.8751227251305</v>
      </c>
      <c r="AA252" s="215">
        <f t="shared" si="216"/>
        <v>4661.781543525125</v>
      </c>
      <c r="AB252" s="215">
        <f t="shared" si="216"/>
        <v>5099.3920737843509</v>
      </c>
      <c r="AC252" s="215">
        <f t="shared" si="216"/>
        <v>5580.1762994495839</v>
      </c>
      <c r="AD252" s="215">
        <f t="shared" si="216"/>
        <v>6105.2046239298224</v>
      </c>
      <c r="AE252" s="215">
        <f t="shared" si="216"/>
        <v>6676.5180364517055</v>
      </c>
      <c r="AF252" s="215">
        <f t="shared" si="216"/>
        <v>7296.9709834975083</v>
      </c>
      <c r="AG252" s="215">
        <f t="shared" si="216"/>
        <v>7969.8535829973134</v>
      </c>
      <c r="AH252" s="215">
        <f t="shared" ref="AH252:BM252" si="217">+AH58</f>
        <v>8698.7518933593619</v>
      </c>
      <c r="AI252" s="215">
        <f t="shared" si="217"/>
        <v>9487.3993089874202</v>
      </c>
      <c r="AJ252" s="215">
        <f t="shared" si="217"/>
        <v>10339.443594156863</v>
      </c>
      <c r="AK252" s="215">
        <f t="shared" si="217"/>
        <v>11258.000029942383</v>
      </c>
      <c r="AL252" s="215">
        <f t="shared" si="217"/>
        <v>12243.518734632176</v>
      </c>
      <c r="AM252" s="215">
        <f t="shared" si="217"/>
        <v>13295.443159928855</v>
      </c>
      <c r="AN252" s="215">
        <f t="shared" si="217"/>
        <v>14491.619803926204</v>
      </c>
      <c r="AO252" s="215">
        <f t="shared" si="217"/>
        <v>15736.352679898884</v>
      </c>
      <c r="AP252" s="215">
        <f t="shared" si="217"/>
        <v>17041.603805666731</v>
      </c>
      <c r="AQ252" s="215">
        <f t="shared" si="217"/>
        <v>18417.803330464056</v>
      </c>
      <c r="AR252" s="215">
        <f t="shared" si="217"/>
        <v>19874.230466202902</v>
      </c>
      <c r="AS252" s="215">
        <f t="shared" si="217"/>
        <v>21419.357564920901</v>
      </c>
      <c r="AT252" s="215">
        <f t="shared" si="217"/>
        <v>23061.120065607578</v>
      </c>
      <c r="AU252" s="215">
        <f t="shared" si="217"/>
        <v>24807.121327597764</v>
      </c>
      <c r="AV252" s="215">
        <f t="shared" si="217"/>
        <v>26664.786172551856</v>
      </c>
      <c r="AW252" s="215">
        <f t="shared" si="217"/>
        <v>28641.47493129205</v>
      </c>
      <c r="AX252" s="215">
        <f t="shared" si="217"/>
        <v>30744.567185608692</v>
      </c>
      <c r="AY252" s="215">
        <f t="shared" si="217"/>
        <v>32981.522171235403</v>
      </c>
      <c r="AZ252" s="215">
        <f t="shared" si="217"/>
        <v>35359.921038861386</v>
      </c>
      <c r="BA252" s="215">
        <f t="shared" si="217"/>
        <v>37887.494798158397</v>
      </c>
      <c r="BB252" s="215">
        <f t="shared" si="217"/>
        <v>40575.390587172413</v>
      </c>
      <c r="BC252" s="215">
        <f t="shared" si="217"/>
        <v>43435.3001832152</v>
      </c>
      <c r="BD252" s="215">
        <f t="shared" si="217"/>
        <v>46461.082606724216</v>
      </c>
      <c r="BE252" s="215">
        <f t="shared" si="217"/>
        <v>49665.487696292243</v>
      </c>
      <c r="BF252" s="215">
        <f t="shared" si="217"/>
        <v>53062.815227959698</v>
      </c>
      <c r="BG252" s="215">
        <f t="shared" si="217"/>
        <v>56645.772139675682</v>
      </c>
      <c r="BH252" s="215">
        <f t="shared" si="217"/>
        <v>60450.188894520965</v>
      </c>
      <c r="BI252" s="215">
        <f t="shared" si="217"/>
        <v>64472.070028003262</v>
      </c>
      <c r="BJ252" s="215">
        <f t="shared" si="217"/>
        <v>68723.323387129349</v>
      </c>
      <c r="BK252" s="215">
        <f t="shared" si="217"/>
        <v>73216.068760133712</v>
      </c>
      <c r="BL252" s="215">
        <f t="shared" si="217"/>
        <v>77962.595879876113</v>
      </c>
      <c r="BM252" s="215">
        <f t="shared" si="217"/>
        <v>82975.417695991026</v>
      </c>
      <c r="BN252" s="215">
        <f t="shared" ref="BN252:CB252" si="218">+BN58</f>
        <v>88267.334892049053</v>
      </c>
      <c r="BO252" s="215">
        <f t="shared" si="218"/>
        <v>93851.490494607177</v>
      </c>
      <c r="BP252" s="215">
        <f t="shared" si="218"/>
        <v>99741.412008619285</v>
      </c>
      <c r="BQ252" s="215">
        <f t="shared" si="218"/>
        <v>105951.043235854</v>
      </c>
      <c r="BR252" s="215">
        <f t="shared" si="218"/>
        <v>112494.76850446308</v>
      </c>
      <c r="BS252" s="215">
        <f t="shared" si="218"/>
        <v>119387.43156062774</v>
      </c>
      <c r="BT252" s="215">
        <f t="shared" si="218"/>
        <v>126644.35076880245</v>
      </c>
      <c r="BU252" s="215">
        <f t="shared" si="218"/>
        <v>134281.33176691947</v>
      </c>
      <c r="BV252" s="215">
        <f t="shared" si="218"/>
        <v>142314.67835521034</v>
      </c>
      <c r="BW252" s="215">
        <f t="shared" si="218"/>
        <v>150761.20213942701</v>
      </c>
      <c r="BX252" s="215">
        <f t="shared" si="218"/>
        <v>159638.23127232469</v>
      </c>
      <c r="BY252" s="215">
        <f t="shared" si="218"/>
        <v>168963.61851733207</v>
      </c>
      <c r="BZ252" s="215">
        <f t="shared" si="218"/>
        <v>178755.74877762992</v>
      </c>
      <c r="CA252" s="215">
        <f t="shared" si="218"/>
        <v>189033.54617989354</v>
      </c>
      <c r="CB252" s="215">
        <f t="shared" si="218"/>
        <v>199816.4807660708</v>
      </c>
      <c r="CC252" s="215">
        <f>+CC58</f>
        <v>211124.57482286205</v>
      </c>
      <c r="CD252" s="215">
        <f>+CD58</f>
        <v>222978.40886302153</v>
      </c>
    </row>
    <row r="253" spans="1:82" s="148" customFormat="1" ht="17.399999999999999" customHeight="1" x14ac:dyDescent="0.25">
      <c r="A253" s="215" t="s">
        <v>241</v>
      </c>
      <c r="B253" s="215">
        <f t="shared" ref="B253:AG253" si="219">+B69</f>
        <v>0.25394343860000002</v>
      </c>
      <c r="C253" s="215">
        <f t="shared" si="219"/>
        <v>0.2519844235</v>
      </c>
      <c r="D253" s="215">
        <f t="shared" si="219"/>
        <v>0.25015836279999998</v>
      </c>
      <c r="E253" s="215">
        <f t="shared" si="219"/>
        <v>0.2482978481</v>
      </c>
      <c r="F253" s="215">
        <f t="shared" si="219"/>
        <v>0.24752162050000001</v>
      </c>
      <c r="G253" s="215">
        <f t="shared" si="219"/>
        <v>0.2471908625</v>
      </c>
      <c r="H253" s="215">
        <f t="shared" si="219"/>
        <v>0.2471618213</v>
      </c>
      <c r="I253" s="215">
        <f t="shared" si="219"/>
        <v>0.2476244491</v>
      </c>
      <c r="J253" s="215">
        <f t="shared" si="219"/>
        <v>0.2483861074</v>
      </c>
      <c r="K253" s="215">
        <f t="shared" si="219"/>
        <v>0.2491624362</v>
      </c>
      <c r="L253" s="215">
        <f t="shared" si="219"/>
        <v>0.24943002119999999</v>
      </c>
      <c r="M253" s="215">
        <f t="shared" si="219"/>
        <v>0.2492620109</v>
      </c>
      <c r="N253" s="215">
        <f t="shared" si="219"/>
        <v>0.25074749079999997</v>
      </c>
      <c r="O253" s="215">
        <f t="shared" si="219"/>
        <v>0.25168508480000001</v>
      </c>
      <c r="P253" s="215">
        <f t="shared" si="219"/>
        <v>0.25249005860000001</v>
      </c>
      <c r="Q253" s="215">
        <f t="shared" si="219"/>
        <v>0.25320725979999997</v>
      </c>
      <c r="R253" s="319">
        <f t="shared" si="219"/>
        <v>0.25376202240000001</v>
      </c>
      <c r="S253" s="215">
        <f t="shared" si="219"/>
        <v>0.25522595539999998</v>
      </c>
      <c r="T253" s="215">
        <f t="shared" si="219"/>
        <v>0.2560140836</v>
      </c>
      <c r="U253" s="215">
        <f t="shared" si="219"/>
        <v>0.25704735470000001</v>
      </c>
      <c r="V253" s="215">
        <f t="shared" si="219"/>
        <v>0.2582042879</v>
      </c>
      <c r="W253" s="215">
        <f t="shared" si="219"/>
        <v>0.25960452179999999</v>
      </c>
      <c r="X253" s="215">
        <f t="shared" si="219"/>
        <v>0.26143792570000002</v>
      </c>
      <c r="Y253" s="215">
        <f t="shared" si="219"/>
        <v>0.2625376747</v>
      </c>
      <c r="Z253" s="215">
        <f t="shared" si="219"/>
        <v>0.26338840559999999</v>
      </c>
      <c r="AA253" s="215">
        <f t="shared" si="219"/>
        <v>0.26440934519999998</v>
      </c>
      <c r="AB253" s="215">
        <f t="shared" si="219"/>
        <v>0.26578751820000002</v>
      </c>
      <c r="AC253" s="215">
        <f t="shared" si="219"/>
        <v>0.26707802860000002</v>
      </c>
      <c r="AD253" s="215">
        <f t="shared" si="219"/>
        <v>0.26832398600000001</v>
      </c>
      <c r="AE253" s="215">
        <f t="shared" si="219"/>
        <v>0.26955374069999999</v>
      </c>
      <c r="AF253" s="215">
        <f t="shared" si="219"/>
        <v>0.27077502450000002</v>
      </c>
      <c r="AG253" s="215">
        <f t="shared" si="219"/>
        <v>0.27198708150000001</v>
      </c>
      <c r="AH253" s="215">
        <f t="shared" ref="AH253:BM253" si="220">+AH69</f>
        <v>0.27318061539999999</v>
      </c>
      <c r="AI253" s="215">
        <f t="shared" si="220"/>
        <v>0.27433388869999997</v>
      </c>
      <c r="AJ253" s="215">
        <f t="shared" si="220"/>
        <v>0.27540323150000001</v>
      </c>
      <c r="AK253" s="215">
        <f t="shared" si="220"/>
        <v>0.2763039625</v>
      </c>
      <c r="AL253" s="215">
        <f t="shared" si="220"/>
        <v>0.27687405529999998</v>
      </c>
      <c r="AM253" s="215">
        <f t="shared" si="220"/>
        <v>0.28000000000000003</v>
      </c>
      <c r="AN253" s="215">
        <f t="shared" si="220"/>
        <v>0.28000000000000003</v>
      </c>
      <c r="AO253" s="215">
        <f t="shared" si="220"/>
        <v>0.28000000000000003</v>
      </c>
      <c r="AP253" s="215">
        <f t="shared" si="220"/>
        <v>0.28000000000000003</v>
      </c>
      <c r="AQ253" s="215">
        <f t="shared" si="220"/>
        <v>0.28000000000000003</v>
      </c>
      <c r="AR253" s="215">
        <f t="shared" si="220"/>
        <v>0.28000000000000003</v>
      </c>
      <c r="AS253" s="215">
        <f t="shared" si="220"/>
        <v>0.28000000000000003</v>
      </c>
      <c r="AT253" s="215">
        <f t="shared" si="220"/>
        <v>0.28000000000000003</v>
      </c>
      <c r="AU253" s="215">
        <f t="shared" si="220"/>
        <v>0.28000000000000003</v>
      </c>
      <c r="AV253" s="215">
        <f t="shared" si="220"/>
        <v>0.28000000000000003</v>
      </c>
      <c r="AW253" s="215">
        <f t="shared" si="220"/>
        <v>0.28000000000000003</v>
      </c>
      <c r="AX253" s="215">
        <f t="shared" si="220"/>
        <v>0.28000000000000003</v>
      </c>
      <c r="AY253" s="215">
        <f t="shared" si="220"/>
        <v>0.28000000000000003</v>
      </c>
      <c r="AZ253" s="215">
        <f t="shared" si="220"/>
        <v>0.28000000000000003</v>
      </c>
      <c r="BA253" s="215">
        <f t="shared" si="220"/>
        <v>0.28000000000000003</v>
      </c>
      <c r="BB253" s="215">
        <f t="shared" si="220"/>
        <v>0.28000000000000003</v>
      </c>
      <c r="BC253" s="215">
        <f t="shared" si="220"/>
        <v>0.28000000000000003</v>
      </c>
      <c r="BD253" s="215">
        <f t="shared" si="220"/>
        <v>0.28000000000000003</v>
      </c>
      <c r="BE253" s="215">
        <f t="shared" si="220"/>
        <v>0.28000000000000003</v>
      </c>
      <c r="BF253" s="215">
        <f t="shared" si="220"/>
        <v>0.28000000000000003</v>
      </c>
      <c r="BG253" s="215">
        <f t="shared" si="220"/>
        <v>0.28000000000000003</v>
      </c>
      <c r="BH253" s="215">
        <f t="shared" si="220"/>
        <v>0.28000000000000003</v>
      </c>
      <c r="BI253" s="215">
        <f t="shared" si="220"/>
        <v>0.28000000000000003</v>
      </c>
      <c r="BJ253" s="215">
        <f t="shared" si="220"/>
        <v>0.28000000000000003</v>
      </c>
      <c r="BK253" s="215">
        <f t="shared" si="220"/>
        <v>0.28000000000000003</v>
      </c>
      <c r="BL253" s="215">
        <f t="shared" si="220"/>
        <v>0.28000000000000003</v>
      </c>
      <c r="BM253" s="215">
        <f t="shared" si="220"/>
        <v>0.28000000000000003</v>
      </c>
      <c r="BN253" s="215">
        <f t="shared" ref="BN253:CB253" si="221">+BN69</f>
        <v>0.28000000000000003</v>
      </c>
      <c r="BO253" s="215">
        <f t="shared" si="221"/>
        <v>0.28000000000000003</v>
      </c>
      <c r="BP253" s="215">
        <f t="shared" si="221"/>
        <v>0.28000000000000003</v>
      </c>
      <c r="BQ253" s="215">
        <f t="shared" si="221"/>
        <v>0.28000000000000003</v>
      </c>
      <c r="BR253" s="215">
        <f t="shared" si="221"/>
        <v>0.28000000000000003</v>
      </c>
      <c r="BS253" s="215">
        <f t="shared" si="221"/>
        <v>0.28000000000000003</v>
      </c>
      <c r="BT253" s="215">
        <f t="shared" si="221"/>
        <v>0.28000000000000003</v>
      </c>
      <c r="BU253" s="215">
        <f t="shared" si="221"/>
        <v>0.28000000000000003</v>
      </c>
      <c r="BV253" s="215">
        <f t="shared" si="221"/>
        <v>0.28000000000000003</v>
      </c>
      <c r="BW253" s="215">
        <f t="shared" si="221"/>
        <v>0.28000000000000003</v>
      </c>
      <c r="BX253" s="215">
        <f t="shared" si="221"/>
        <v>0.28000000000000003</v>
      </c>
      <c r="BY253" s="215">
        <f t="shared" si="221"/>
        <v>0.28000000000000003</v>
      </c>
      <c r="BZ253" s="215">
        <f t="shared" si="221"/>
        <v>0.28000000000000003</v>
      </c>
      <c r="CA253" s="215">
        <f t="shared" si="221"/>
        <v>0.28000000000000003</v>
      </c>
      <c r="CB253" s="215">
        <f t="shared" si="221"/>
        <v>0.28000000000000003</v>
      </c>
      <c r="CC253" s="215">
        <f>+CC69</f>
        <v>0.28000000000000003</v>
      </c>
      <c r="CD253" s="215">
        <f>+CD69</f>
        <v>0.28000000000000003</v>
      </c>
    </row>
    <row r="254" spans="1:82" s="148" customFormat="1" ht="17.399999999999999" customHeight="1" x14ac:dyDescent="0.25">
      <c r="A254" s="215" t="s">
        <v>242</v>
      </c>
      <c r="B254" s="215">
        <f t="shared" ref="B254:AG254" si="222">+B57</f>
        <v>34.068526787187835</v>
      </c>
      <c r="C254" s="215">
        <f t="shared" si="222"/>
        <v>39.154128361161014</v>
      </c>
      <c r="D254" s="215">
        <f t="shared" si="222"/>
        <v>44.61430118158308</v>
      </c>
      <c r="E254" s="215">
        <f t="shared" si="222"/>
        <v>50.406474976673543</v>
      </c>
      <c r="F254" s="215">
        <f t="shared" si="222"/>
        <v>56.918006775363892</v>
      </c>
      <c r="G254" s="215">
        <f t="shared" si="222"/>
        <v>64.054852124170182</v>
      </c>
      <c r="H254" s="215">
        <f t="shared" si="222"/>
        <v>71.829242432326879</v>
      </c>
      <c r="I254" s="215">
        <f t="shared" si="222"/>
        <v>80.375395061338324</v>
      </c>
      <c r="J254" s="215">
        <f t="shared" si="222"/>
        <v>89.690800088025327</v>
      </c>
      <c r="K254" s="215">
        <f t="shared" si="222"/>
        <v>99.713313542610024</v>
      </c>
      <c r="L254" s="215">
        <f t="shared" si="222"/>
        <v>110.23767357986266</v>
      </c>
      <c r="M254" s="215">
        <f t="shared" si="222"/>
        <v>121.45491520178834</v>
      </c>
      <c r="N254" s="215">
        <f t="shared" si="222"/>
        <v>135.11554313798069</v>
      </c>
      <c r="O254" s="215">
        <f t="shared" si="222"/>
        <v>149.75689400488451</v>
      </c>
      <c r="P254" s="215">
        <f t="shared" si="222"/>
        <v>165.6789160254379</v>
      </c>
      <c r="Q254" s="215">
        <f t="shared" si="222"/>
        <v>182.9878616016627</v>
      </c>
      <c r="R254" s="319">
        <f t="shared" si="222"/>
        <v>201.69934416208147</v>
      </c>
      <c r="S254" s="215">
        <f t="shared" si="222"/>
        <v>223.18206204895904</v>
      </c>
      <c r="T254" s="215">
        <f t="shared" si="222"/>
        <v>245.61654016749731</v>
      </c>
      <c r="U254" s="215">
        <f t="shared" si="222"/>
        <v>270.26408870893101</v>
      </c>
      <c r="V254" s="215">
        <f t="shared" si="222"/>
        <v>297.17031565566765</v>
      </c>
      <c r="W254" s="215">
        <f t="shared" si="222"/>
        <v>326.72861618230814</v>
      </c>
      <c r="X254" s="215">
        <f t="shared" si="222"/>
        <v>359.507627021703</v>
      </c>
      <c r="Y254" s="215">
        <f t="shared" si="222"/>
        <v>393.37934510207378</v>
      </c>
      <c r="Z254" s="215">
        <f t="shared" si="222"/>
        <v>429.50977246143225</v>
      </c>
      <c r="AA254" s="215">
        <f t="shared" si="222"/>
        <v>469.33133802963988</v>
      </c>
      <c r="AB254" s="215">
        <f t="shared" si="222"/>
        <v>513.80725476013231</v>
      </c>
      <c r="AC254" s="215">
        <f t="shared" si="222"/>
        <v>562.03326417356732</v>
      </c>
      <c r="AD254" s="215">
        <f t="shared" si="222"/>
        <v>614.2911516134767</v>
      </c>
      <c r="AE254" s="215">
        <f t="shared" si="222"/>
        <v>670.9107696306279</v>
      </c>
      <c r="AF254" s="215">
        <f t="shared" si="222"/>
        <v>732.21303739037364</v>
      </c>
      <c r="AG254" s="215">
        <f t="shared" si="222"/>
        <v>798.52661022705536</v>
      </c>
      <c r="AH254" s="215">
        <f t="shared" ref="AH254:BM254" si="223">+AH57</f>
        <v>870.17466069552995</v>
      </c>
      <c r="AI254" s="215">
        <f t="shared" si="223"/>
        <v>947.44583523857591</v>
      </c>
      <c r="AJ254" s="215">
        <f t="shared" si="223"/>
        <v>1030.5323964057391</v>
      </c>
      <c r="AK254" s="215">
        <f t="shared" si="223"/>
        <v>1119.1564593902995</v>
      </c>
      <c r="AL254" s="215">
        <f t="shared" si="223"/>
        <v>1213.1535564631795</v>
      </c>
      <c r="AM254" s="215">
        <f t="shared" si="223"/>
        <v>1328.1587144839623</v>
      </c>
      <c r="AN254" s="215">
        <f t="shared" si="223"/>
        <v>1435.8392203756994</v>
      </c>
      <c r="AO254" s="215">
        <f t="shared" si="223"/>
        <v>1549.8889823426473</v>
      </c>
      <c r="AP254" s="215">
        <f t="shared" si="223"/>
        <v>1670.9813398511812</v>
      </c>
      <c r="AQ254" s="215">
        <f t="shared" si="223"/>
        <v>1799.7403555194355</v>
      </c>
      <c r="AR254" s="215">
        <f t="shared" si="223"/>
        <v>1936.7646433865491</v>
      </c>
      <c r="AS254" s="215">
        <f t="shared" si="223"/>
        <v>2082.6407234194862</v>
      </c>
      <c r="AT254" s="215">
        <f t="shared" si="223"/>
        <v>2237.9521080114287</v>
      </c>
      <c r="AU254" s="215">
        <f t="shared" si="223"/>
        <v>2403.2858199637294</v>
      </c>
      <c r="AV254" s="215">
        <f t="shared" si="223"/>
        <v>2579.2370688523797</v>
      </c>
      <c r="AW254" s="215">
        <f t="shared" si="223"/>
        <v>2766.4125306860087</v>
      </c>
      <c r="AX254" s="215">
        <f t="shared" si="223"/>
        <v>2965.4325387610643</v>
      </c>
      <c r="AY254" s="215">
        <f t="shared" si="223"/>
        <v>3176.9324023937179</v>
      </c>
      <c r="AZ254" s="215">
        <f t="shared" si="223"/>
        <v>3401.563004784226</v>
      </c>
      <c r="BA254" s="215">
        <f t="shared" si="223"/>
        <v>3640.6407567615711</v>
      </c>
      <c r="BB254" s="215">
        <f t="shared" si="223"/>
        <v>3895.187559079151</v>
      </c>
      <c r="BC254" s="215">
        <f t="shared" si="223"/>
        <v>4162.5944403074936</v>
      </c>
      <c r="BD254" s="215">
        <f t="shared" si="223"/>
        <v>4446.1366055695307</v>
      </c>
      <c r="BE254" s="215">
        <f t="shared" si="223"/>
        <v>4747.1682796352161</v>
      </c>
      <c r="BF254" s="215">
        <f t="shared" si="223"/>
        <v>5062.5420751435504</v>
      </c>
      <c r="BG254" s="215">
        <f t="shared" si="223"/>
        <v>5400.2853807527727</v>
      </c>
      <c r="BH254" s="215">
        <f t="shared" si="223"/>
        <v>5755.3675975355136</v>
      </c>
      <c r="BI254" s="215">
        <f t="shared" si="223"/>
        <v>6130.6421512587385</v>
      </c>
      <c r="BJ254" s="215">
        <f t="shared" si="223"/>
        <v>6527.1267066535383</v>
      </c>
      <c r="BK254" s="215">
        <f t="shared" si="223"/>
        <v>6945.8478875409473</v>
      </c>
      <c r="BL254" s="215">
        <f t="shared" si="223"/>
        <v>7387.8568909765927</v>
      </c>
      <c r="BM254" s="215">
        <f t="shared" si="223"/>
        <v>7854.2360993486609</v>
      </c>
      <c r="BN254" s="215">
        <f t="shared" ref="BN254:CB254" si="224">+BN57</f>
        <v>8346.1023828402231</v>
      </c>
      <c r="BO254" s="215">
        <f t="shared" si="224"/>
        <v>8864.6090772917341</v>
      </c>
      <c r="BP254" s="215">
        <f t="shared" si="224"/>
        <v>9410.947371776876</v>
      </c>
      <c r="BQ254" s="215">
        <f t="shared" si="224"/>
        <v>9986.3473968247235</v>
      </c>
      <c r="BR254" s="215">
        <f t="shared" si="224"/>
        <v>10592.079141285463</v>
      </c>
      <c r="BS254" s="215">
        <f t="shared" si="224"/>
        <v>11229.453261313472</v>
      </c>
      <c r="BT254" s="215">
        <f t="shared" si="224"/>
        <v>11899.821816289852</v>
      </c>
      <c r="BU254" s="215">
        <f t="shared" si="224"/>
        <v>12604.578952032409</v>
      </c>
      <c r="BV254" s="215">
        <f t="shared" si="224"/>
        <v>13345.161543491762</v>
      </c>
      <c r="BW254" s="215">
        <f t="shared" si="224"/>
        <v>14123.049804202881</v>
      </c>
      <c r="BX254" s="215">
        <f t="shared" si="224"/>
        <v>14939.767866667407</v>
      </c>
      <c r="BY254" s="215">
        <f t="shared" si="224"/>
        <v>15796.884335866098</v>
      </c>
      <c r="BZ254" s="215">
        <f t="shared" si="224"/>
        <v>16696.012816838163</v>
      </c>
      <c r="CA254" s="215">
        <f t="shared" si="224"/>
        <v>17638.812416461085</v>
      </c>
      <c r="CB254" s="215">
        <f t="shared" si="224"/>
        <v>18626.988219060975</v>
      </c>
      <c r="CC254" s="215">
        <f>+CC57</f>
        <v>19662.291735173938</v>
      </c>
      <c r="CD254" s="215">
        <f>+CD57</f>
        <v>20746.521322595901</v>
      </c>
    </row>
    <row r="255" spans="1:82" s="148" customFormat="1" ht="17.399999999999999" customHeight="1" x14ac:dyDescent="0.25">
      <c r="A255" s="215" t="s">
        <v>243</v>
      </c>
      <c r="B255" s="215">
        <f t="shared" ref="B255:AG255" si="225">+B49</f>
        <v>134.1640279361207</v>
      </c>
      <c r="C255" s="215">
        <f t="shared" si="225"/>
        <v>155.42064960790594</v>
      </c>
      <c r="D255" s="215">
        <f t="shared" si="225"/>
        <v>178.71345778589352</v>
      </c>
      <c r="E255" s="215">
        <f t="shared" si="225"/>
        <v>204.07398813819091</v>
      </c>
      <c r="F255" s="215">
        <f t="shared" si="225"/>
        <v>231.5267192726119</v>
      </c>
      <c r="G255" s="215">
        <f t="shared" si="225"/>
        <v>261.39474459867927</v>
      </c>
      <c r="H255" s="215">
        <f t="shared" si="225"/>
        <v>293.86679534453992</v>
      </c>
      <c r="I255" s="215">
        <f t="shared" si="225"/>
        <v>329.1226727394552</v>
      </c>
      <c r="J255" s="215">
        <f t="shared" si="225"/>
        <v>367.43096479463145</v>
      </c>
      <c r="K255" s="215">
        <f t="shared" si="225"/>
        <v>409.03461150285108</v>
      </c>
      <c r="L255" s="215">
        <f t="shared" si="225"/>
        <v>454.13267186731019</v>
      </c>
      <c r="M255" s="215">
        <f t="shared" si="225"/>
        <v>502.79361168689076</v>
      </c>
      <c r="N255" s="215">
        <f t="shared" si="225"/>
        <v>555.20039411305174</v>
      </c>
      <c r="O255" s="215">
        <f t="shared" si="225"/>
        <v>612.68667640811418</v>
      </c>
      <c r="P255" s="215">
        <f t="shared" si="225"/>
        <v>675.20882136929811</v>
      </c>
      <c r="Q255" s="215">
        <f t="shared" si="225"/>
        <v>743.03828601289422</v>
      </c>
      <c r="R255" s="319">
        <f t="shared" si="225"/>
        <v>816.51548658987031</v>
      </c>
      <c r="S255" s="215">
        <f t="shared" si="225"/>
        <v>895.97185746072557</v>
      </c>
      <c r="T255" s="215">
        <f t="shared" si="225"/>
        <v>982.57817254562167</v>
      </c>
      <c r="U255" s="215">
        <f t="shared" si="225"/>
        <v>1076.0320949983759</v>
      </c>
      <c r="V255" s="215">
        <f t="shared" si="225"/>
        <v>1177.0809944176076</v>
      </c>
      <c r="W255" s="215">
        <f t="shared" si="225"/>
        <v>1286.344156615871</v>
      </c>
      <c r="X255" s="215">
        <f t="shared" si="225"/>
        <v>1404.5847913022426</v>
      </c>
      <c r="Y255" s="215">
        <f t="shared" si="225"/>
        <v>1533.0346936331071</v>
      </c>
      <c r="Z255" s="215">
        <f t="shared" si="225"/>
        <v>1671.3893573360383</v>
      </c>
      <c r="AA255" s="215">
        <f t="shared" si="225"/>
        <v>1820.2254994420093</v>
      </c>
      <c r="AB255" s="215">
        <f t="shared" si="225"/>
        <v>1980.7629390662739</v>
      </c>
      <c r="AC255" s="215">
        <f t="shared" si="225"/>
        <v>2154.5572255920047</v>
      </c>
      <c r="AD255" s="215">
        <f t="shared" si="225"/>
        <v>2342.2670121814003</v>
      </c>
      <c r="AE255" s="215">
        <f t="shared" si="225"/>
        <v>2544.7091597779176</v>
      </c>
      <c r="AF255" s="215">
        <f t="shared" si="225"/>
        <v>2762.829213497374</v>
      </c>
      <c r="AG255" s="215">
        <f t="shared" si="225"/>
        <v>2997.6556879111322</v>
      </c>
      <c r="AH255" s="215">
        <f t="shared" ref="AH255:BM255" si="226">+AH49</f>
        <v>3250.2843635021891</v>
      </c>
      <c r="AI255" s="215">
        <f t="shared" si="226"/>
        <v>3521.862273553093</v>
      </c>
      <c r="AJ255" s="215">
        <f t="shared" si="226"/>
        <v>3813.5627091073484</v>
      </c>
      <c r="AK255" s="215">
        <f t="shared" si="226"/>
        <v>4125.6511609164054</v>
      </c>
      <c r="AL255" s="215">
        <f t="shared" si="226"/>
        <v>4460.4563447830533</v>
      </c>
      <c r="AM255" s="215">
        <f t="shared" si="226"/>
        <v>4816.6184277288585</v>
      </c>
      <c r="AN255" s="215">
        <f t="shared" si="226"/>
        <v>5204.7329509626861</v>
      </c>
      <c r="AO255" s="215">
        <f t="shared" si="226"/>
        <v>5615.6429962965003</v>
      </c>
      <c r="AP255" s="215">
        <f t="shared" si="226"/>
        <v>6051.7706762021826</v>
      </c>
      <c r="AQ255" s="215">
        <f t="shared" si="226"/>
        <v>6515.3573739936655</v>
      </c>
      <c r="AR255" s="215">
        <f t="shared" si="226"/>
        <v>7008.5501303816263</v>
      </c>
      <c r="AS255" s="215">
        <f t="shared" si="226"/>
        <v>7533.4502995729526</v>
      </c>
      <c r="AT255" s="215">
        <f t="shared" si="226"/>
        <v>8092.1466827304594</v>
      </c>
      <c r="AU255" s="215">
        <f t="shared" si="226"/>
        <v>8686.7392862555498</v>
      </c>
      <c r="AV255" s="215">
        <f t="shared" si="226"/>
        <v>9319.356360867765</v>
      </c>
      <c r="AW255" s="215">
        <f t="shared" si="226"/>
        <v>9992.1663523350289</v>
      </c>
      <c r="AX255" s="215">
        <f t="shared" si="226"/>
        <v>10707.385892646947</v>
      </c>
      <c r="AY255" s="215">
        <f t="shared" si="226"/>
        <v>11467.284625902634</v>
      </c>
      <c r="AZ255" s="215">
        <f t="shared" si="226"/>
        <v>12274.187423530209</v>
      </c>
      <c r="BA255" s="215">
        <f t="shared" si="226"/>
        <v>13129.559166216915</v>
      </c>
      <c r="BB255" s="215">
        <f t="shared" si="226"/>
        <v>14034.46990781284</v>
      </c>
      <c r="BC255" s="215">
        <f t="shared" si="226"/>
        <v>14994.480050342356</v>
      </c>
      <c r="BD255" s="215">
        <f t="shared" si="226"/>
        <v>16010.822793945608</v>
      </c>
      <c r="BE255" s="215">
        <f t="shared" si="226"/>
        <v>17084.792465459672</v>
      </c>
      <c r="BF255" s="215">
        <f t="shared" si="226"/>
        <v>18225.832775806226</v>
      </c>
      <c r="BG255" s="215">
        <f t="shared" si="226"/>
        <v>19428.822889465333</v>
      </c>
      <c r="BH255" s="215">
        <f t="shared" si="226"/>
        <v>20701.814285048309</v>
      </c>
      <c r="BI255" s="215">
        <f t="shared" si="226"/>
        <v>22047.008056796847</v>
      </c>
      <c r="BJ255" s="215">
        <f t="shared" si="226"/>
        <v>23468.038519429992</v>
      </c>
      <c r="BK255" s="215">
        <f t="shared" si="226"/>
        <v>24968.571625301647</v>
      </c>
      <c r="BL255" s="215">
        <f t="shared" si="226"/>
        <v>26552.360724915736</v>
      </c>
      <c r="BM255" s="215">
        <f t="shared" si="226"/>
        <v>28223.270240426795</v>
      </c>
      <c r="BN255" s="215">
        <f t="shared" ref="BN255:CB255" si="227">+BN49</f>
        <v>29985.287518203775</v>
      </c>
      <c r="BO255" s="215">
        <f t="shared" si="227"/>
        <v>31842.529936824994</v>
      </c>
      <c r="BP255" s="215">
        <f t="shared" si="227"/>
        <v>33799.249893692257</v>
      </c>
      <c r="BQ255" s="215">
        <f t="shared" si="227"/>
        <v>35859.838712668141</v>
      </c>
      <c r="BR255" s="215">
        <f t="shared" si="227"/>
        <v>38028.82993299004</v>
      </c>
      <c r="BS255" s="215">
        <f t="shared" si="227"/>
        <v>40310.902208478365</v>
      </c>
      <c r="BT255" s="215">
        <f t="shared" si="227"/>
        <v>42710.881943005763</v>
      </c>
      <c r="BU255" s="215">
        <f t="shared" si="227"/>
        <v>45233.74573596564</v>
      </c>
      <c r="BV255" s="215">
        <f t="shared" si="227"/>
        <v>47884.622682003719</v>
      </c>
      <c r="BW255" s="215">
        <f t="shared" si="227"/>
        <v>50668.79655142485</v>
      </c>
      <c r="BX255" s="215">
        <f t="shared" si="227"/>
        <v>53591.70786647444</v>
      </c>
      <c r="BY255" s="215">
        <f t="shared" si="227"/>
        <v>56658.955881531117</v>
      </c>
      <c r="BZ255" s="215">
        <f t="shared" si="227"/>
        <v>59876.300470668924</v>
      </c>
      <c r="CA255" s="215">
        <f t="shared" si="227"/>
        <v>63249.663923134824</v>
      </c>
      <c r="CB255" s="215">
        <f t="shared" si="227"/>
        <v>66785.13264546034</v>
      </c>
      <c r="CC255" s="215">
        <f>+CC49</f>
        <v>70488.958767802367</v>
      </c>
      <c r="CD255" s="215">
        <f>+CD49</f>
        <v>74367.561651442898</v>
      </c>
    </row>
    <row r="256" spans="1:82" s="148" customFormat="1" ht="17.399999999999999" customHeight="1" x14ac:dyDescent="0.25">
      <c r="A256" s="215" t="s">
        <v>244</v>
      </c>
      <c r="B256" s="215">
        <f t="shared" ref="B256:AG256" si="228">+B63</f>
        <v>12.909931261558954</v>
      </c>
      <c r="C256" s="215">
        <f t="shared" si="228"/>
        <v>14.283366638837169</v>
      </c>
      <c r="D256" s="215">
        <f t="shared" si="228"/>
        <v>15.767862403962271</v>
      </c>
      <c r="E256" s="215">
        <f t="shared" si="228"/>
        <v>17.367504110166564</v>
      </c>
      <c r="F256" s="215">
        <f t="shared" si="228"/>
        <v>19.106050566658482</v>
      </c>
      <c r="G256" s="215">
        <f t="shared" si="228"/>
        <v>20.989976762803302</v>
      </c>
      <c r="H256" s="215">
        <f t="shared" si="228"/>
        <v>23.02633735451975</v>
      </c>
      <c r="I256" s="215">
        <f t="shared" si="228"/>
        <v>25.220638209958029</v>
      </c>
      <c r="J256" s="215">
        <f t="shared" si="228"/>
        <v>27.579496802900756</v>
      </c>
      <c r="K256" s="215">
        <f t="shared" si="228"/>
        <v>30.115125775544588</v>
      </c>
      <c r="L256" s="215">
        <f t="shared" si="228"/>
        <v>32.855508483298735</v>
      </c>
      <c r="M256" s="215">
        <f t="shared" si="228"/>
        <v>35.866984085523171</v>
      </c>
      <c r="N256" s="215">
        <f t="shared" si="228"/>
        <v>39.245734301782605</v>
      </c>
      <c r="O256" s="215">
        <f t="shared" si="228"/>
        <v>42.963671243449205</v>
      </c>
      <c r="P256" s="215">
        <f t="shared" si="228"/>
        <v>47.031065607598443</v>
      </c>
      <c r="Q256" s="215">
        <f t="shared" si="228"/>
        <v>51.469037434509552</v>
      </c>
      <c r="R256" s="319">
        <f t="shared" si="228"/>
        <v>56.305395738783616</v>
      </c>
      <c r="S256" s="215">
        <f t="shared" si="228"/>
        <v>61.579973234037283</v>
      </c>
      <c r="T256" s="215">
        <f t="shared" si="228"/>
        <v>67.262539662787262</v>
      </c>
      <c r="U256" s="215">
        <f t="shared" si="228"/>
        <v>73.40031775780507</v>
      </c>
      <c r="V256" s="215">
        <f t="shared" si="228"/>
        <v>80.023292875138239</v>
      </c>
      <c r="W256" s="215">
        <f t="shared" si="228"/>
        <v>87.1590902027922</v>
      </c>
      <c r="X256" s="215">
        <f t="shared" si="228"/>
        <v>94.823777901330374</v>
      </c>
      <c r="Y256" s="215">
        <f t="shared" si="228"/>
        <v>103.0103320015038</v>
      </c>
      <c r="Z256" s="215">
        <f t="shared" si="228"/>
        <v>111.83130194813491</v>
      </c>
      <c r="AA256" s="215">
        <f t="shared" si="228"/>
        <v>121.42212281865535</v>
      </c>
      <c r="AB256" s="215">
        <f t="shared" si="228"/>
        <v>131.86444064612238</v>
      </c>
      <c r="AC256" s="215">
        <f t="shared" si="228"/>
        <v>143.17394628688379</v>
      </c>
      <c r="AD256" s="215">
        <f t="shared" si="228"/>
        <v>155.38531888938269</v>
      </c>
      <c r="AE256" s="215">
        <f t="shared" si="228"/>
        <v>168.54755133875446</v>
      </c>
      <c r="AF256" s="215">
        <f t="shared" si="228"/>
        <v>182.7180606424138</v>
      </c>
      <c r="AG256" s="215">
        <f t="shared" si="228"/>
        <v>197.96118136753657</v>
      </c>
      <c r="AH256" s="215">
        <f t="shared" ref="AH256:BM256" si="229">+AH63</f>
        <v>214.34796643527636</v>
      </c>
      <c r="AI256" s="215">
        <f t="shared" si="229"/>
        <v>231.95742250418044</v>
      </c>
      <c r="AJ256" s="215">
        <f t="shared" si="229"/>
        <v>250.87996023100612</v>
      </c>
      <c r="AK256" s="215">
        <f t="shared" si="229"/>
        <v>271.1656307715084</v>
      </c>
      <c r="AL256" s="215">
        <f t="shared" si="229"/>
        <v>293.04534570047451</v>
      </c>
      <c r="AM256" s="215">
        <f t="shared" si="229"/>
        <v>315.81815840166934</v>
      </c>
      <c r="AN256" s="215">
        <f t="shared" si="229"/>
        <v>341.37290771540751</v>
      </c>
      <c r="AO256" s="215">
        <f t="shared" si="229"/>
        <v>368.44206849450217</v>
      </c>
      <c r="AP256" s="215">
        <f t="shared" si="229"/>
        <v>397.18562502484775</v>
      </c>
      <c r="AQ256" s="215">
        <f t="shared" si="229"/>
        <v>427.75180366007453</v>
      </c>
      <c r="AR256" s="215">
        <f t="shared" si="229"/>
        <v>460.28275594747981</v>
      </c>
      <c r="AS256" s="215">
        <f t="shared" si="229"/>
        <v>494.91774418637414</v>
      </c>
      <c r="AT256" s="215">
        <f t="shared" si="229"/>
        <v>531.7953079786156</v>
      </c>
      <c r="AU256" s="215">
        <f t="shared" si="229"/>
        <v>571.054817523118</v>
      </c>
      <c r="AV256" s="215">
        <f t="shared" si="229"/>
        <v>612.83758750257516</v>
      </c>
      <c r="AW256" s="215">
        <f t="shared" si="229"/>
        <v>657.28765797283631</v>
      </c>
      <c r="AX256" s="215">
        <f t="shared" si="229"/>
        <v>704.55231585043464</v>
      </c>
      <c r="AY256" s="215">
        <f t="shared" si="229"/>
        <v>754.78240875472056</v>
      </c>
      <c r="AZ256" s="215">
        <f t="shared" si="229"/>
        <v>808.13248731406372</v>
      </c>
      <c r="BA256" s="215">
        <f t="shared" si="229"/>
        <v>864.91521624186828</v>
      </c>
      <c r="BB256" s="215">
        <f t="shared" si="229"/>
        <v>925.37328709355711</v>
      </c>
      <c r="BC256" s="215">
        <f t="shared" si="229"/>
        <v>988.88682411539537</v>
      </c>
      <c r="BD256" s="215">
        <f t="shared" si="229"/>
        <v>1056.2338528082296</v>
      </c>
      <c r="BE256" s="215">
        <f t="shared" si="229"/>
        <v>1127.7360229842534</v>
      </c>
      <c r="BF256" s="215">
        <f t="shared" si="229"/>
        <v>1202.6455904836052</v>
      </c>
      <c r="BG256" s="215">
        <f t="shared" si="229"/>
        <v>1282.869476947727</v>
      </c>
      <c r="BH256" s="215">
        <f t="shared" si="229"/>
        <v>1367.2125759546389</v>
      </c>
      <c r="BI256" s="215">
        <f t="shared" si="229"/>
        <v>1456.352693884874</v>
      </c>
      <c r="BJ256" s="215">
        <f t="shared" si="229"/>
        <v>1550.5315397157462</v>
      </c>
      <c r="BK256" s="215">
        <f t="shared" si="229"/>
        <v>1649.992952539543</v>
      </c>
      <c r="BL256" s="215">
        <f t="shared" si="229"/>
        <v>1754.9866107594028</v>
      </c>
      <c r="BM256" s="215">
        <f t="shared" si="229"/>
        <v>1865.7696027261165</v>
      </c>
      <c r="BN256" s="215">
        <f t="shared" ref="BN256:CB256" si="230">+BN63</f>
        <v>1982.607211132547</v>
      </c>
      <c r="BO256" s="215">
        <f t="shared" si="230"/>
        <v>2105.7733827383763</v>
      </c>
      <c r="BP256" s="215">
        <f t="shared" si="230"/>
        <v>2235.5510578711692</v>
      </c>
      <c r="BQ256" s="215">
        <f t="shared" si="230"/>
        <v>2372.2324288188611</v>
      </c>
      <c r="BR256" s="215">
        <f t="shared" si="230"/>
        <v>2516.1191575210846</v>
      </c>
      <c r="BS256" s="215">
        <f t="shared" si="230"/>
        <v>2667.522567638252</v>
      </c>
      <c r="BT256" s="215">
        <f t="shared" si="230"/>
        <v>2826.7638192706308</v>
      </c>
      <c r="BU256" s="215">
        <f t="shared" si="230"/>
        <v>2994.174071161061</v>
      </c>
      <c r="BV256" s="215">
        <f t="shared" si="230"/>
        <v>3170.0946332790322</v>
      </c>
      <c r="BW256" s="215">
        <f t="shared" si="230"/>
        <v>3354.8771115127356</v>
      </c>
      <c r="BX256" s="215">
        <f t="shared" si="230"/>
        <v>3548.8835454607843</v>
      </c>
      <c r="BY256" s="215">
        <f t="shared" si="230"/>
        <v>3752.4865398458132</v>
      </c>
      <c r="BZ256" s="215">
        <f t="shared" si="230"/>
        <v>3966.0693897722899</v>
      </c>
      <c r="CA256" s="215">
        <f t="shared" si="230"/>
        <v>4190.0261998600572</v>
      </c>
      <c r="CB256" s="215">
        <f t="shared" si="230"/>
        <v>4424.7619971655049</v>
      </c>
      <c r="CC256" s="215">
        <f>+CC63</f>
        <v>4670.6928377287577</v>
      </c>
      <c r="CD256" s="215">
        <f>+CD63</f>
        <v>4928.2459065417661</v>
      </c>
    </row>
    <row r="257" spans="1:82" s="148" customFormat="1" ht="17.399999999999999" customHeight="1" x14ac:dyDescent="0.25">
      <c r="A257" s="215" t="s">
        <v>245</v>
      </c>
      <c r="B257" s="215">
        <f t="shared" ref="B257:AG257" si="231">+B60</f>
        <v>100.08940607774042</v>
      </c>
      <c r="C257" s="215">
        <f t="shared" si="231"/>
        <v>116.22900134709658</v>
      </c>
      <c r="D257" s="215">
        <f t="shared" si="231"/>
        <v>133.72993117674881</v>
      </c>
      <c r="E257" s="215">
        <f t="shared" si="231"/>
        <v>152.60162743898951</v>
      </c>
      <c r="F257" s="215">
        <f t="shared" si="231"/>
        <v>173.03365021681344</v>
      </c>
      <c r="G257" s="215">
        <f t="shared" si="231"/>
        <v>195.07629648036283</v>
      </c>
      <c r="H257" s="215">
        <f t="shared" si="231"/>
        <v>218.78701073543888</v>
      </c>
      <c r="I257" s="215">
        <f t="shared" si="231"/>
        <v>244.21046612266673</v>
      </c>
      <c r="J257" s="215">
        <f t="shared" si="231"/>
        <v>271.40346974401325</v>
      </c>
      <c r="K257" s="215">
        <f t="shared" si="231"/>
        <v>300.48069267818011</v>
      </c>
      <c r="L257" s="215">
        <f t="shared" si="231"/>
        <v>331.7206482352608</v>
      </c>
      <c r="M257" s="215">
        <f t="shared" si="231"/>
        <v>365.80311005146268</v>
      </c>
      <c r="N257" s="215">
        <f t="shared" si="231"/>
        <v>403.73548467051262</v>
      </c>
      <c r="O257" s="215">
        <f t="shared" si="231"/>
        <v>445.26006587530821</v>
      </c>
      <c r="P257" s="215">
        <f t="shared" si="231"/>
        <v>490.50104188692438</v>
      </c>
      <c r="Q257" s="215">
        <f t="shared" si="231"/>
        <v>539.6922927754224</v>
      </c>
      <c r="R257" s="319">
        <f t="shared" si="231"/>
        <v>593.13726004872046</v>
      </c>
      <c r="S257" s="215">
        <f t="shared" si="231"/>
        <v>651.26686184351684</v>
      </c>
      <c r="T257" s="215">
        <f t="shared" si="231"/>
        <v>713.77029009474734</v>
      </c>
      <c r="U257" s="215">
        <f t="shared" si="231"/>
        <v>781.15341770484338</v>
      </c>
      <c r="V257" s="215">
        <f t="shared" si="231"/>
        <v>853.74130580725262</v>
      </c>
      <c r="W257" s="215">
        <f t="shared" si="231"/>
        <v>931.83426984484959</v>
      </c>
      <c r="X257" s="215">
        <f t="shared" si="231"/>
        <v>1015.6089558502019</v>
      </c>
      <c r="Y257" s="215">
        <f t="shared" si="231"/>
        <v>1104.9935857604612</v>
      </c>
      <c r="Z257" s="215">
        <f t="shared" si="231"/>
        <v>1201.1989577995184</v>
      </c>
      <c r="AA257" s="215">
        <f t="shared" si="231"/>
        <v>1305.6866276728822</v>
      </c>
      <c r="AB257" s="215">
        <f t="shared" si="231"/>
        <v>1419.3431739725752</v>
      </c>
      <c r="AC257" s="215">
        <f t="shared" si="231"/>
        <v>1542.3452469293384</v>
      </c>
      <c r="AD257" s="215">
        <f t="shared" si="231"/>
        <v>1675.0723927007339</v>
      </c>
      <c r="AE257" s="215">
        <f t="shared" si="231"/>
        <v>1818.0577302623806</v>
      </c>
      <c r="AF257" s="215">
        <f t="shared" si="231"/>
        <v>1971.9249780800064</v>
      </c>
      <c r="AG257" s="215">
        <f t="shared" si="231"/>
        <v>2137.3724252095058</v>
      </c>
      <c r="AH257" s="215">
        <f t="shared" ref="AH257:BM257" si="232">+AH60</f>
        <v>2315.1709005969205</v>
      </c>
      <c r="AI257" s="215">
        <f t="shared" si="232"/>
        <v>2506.1771922637349</v>
      </c>
      <c r="AJ257" s="215">
        <f t="shared" si="232"/>
        <v>2711.3713960548039</v>
      </c>
      <c r="AK257" s="215">
        <f t="shared" si="232"/>
        <v>2931.2974293783041</v>
      </c>
      <c r="AL257" s="215">
        <f t="shared" si="232"/>
        <v>3168.4543740765639</v>
      </c>
      <c r="AM257" s="215">
        <f t="shared" si="232"/>
        <v>3415.2652658159022</v>
      </c>
      <c r="AN257" s="215">
        <f t="shared" si="232"/>
        <v>3692.1579952517977</v>
      </c>
      <c r="AO257" s="215">
        <f t="shared" si="232"/>
        <v>3985.4288117382357</v>
      </c>
      <c r="AP257" s="215">
        <f t="shared" si="232"/>
        <v>4296.8091596173226</v>
      </c>
      <c r="AQ257" s="215">
        <f t="shared" si="232"/>
        <v>4627.9037713356902</v>
      </c>
      <c r="AR257" s="215">
        <f t="shared" si="232"/>
        <v>4980.2519401368399</v>
      </c>
      <c r="AS257" s="215">
        <f t="shared" si="232"/>
        <v>5355.3618602215356</v>
      </c>
      <c r="AT257" s="215">
        <f t="shared" si="232"/>
        <v>5754.7339920293871</v>
      </c>
      <c r="AU257" s="215">
        <f t="shared" si="232"/>
        <v>6179.877822763875</v>
      </c>
      <c r="AV257" s="215">
        <f t="shared" si="232"/>
        <v>6632.3238913346895</v>
      </c>
      <c r="AW257" s="215">
        <f t="shared" si="232"/>
        <v>7113.6322217640218</v>
      </c>
      <c r="AX257" s="215">
        <f t="shared" si="232"/>
        <v>7625.397956814164</v>
      </c>
      <c r="AY257" s="215">
        <f t="shared" si="232"/>
        <v>8169.2547490124171</v>
      </c>
      <c r="AZ257" s="215">
        <f t="shared" si="232"/>
        <v>8746.8762980165793</v>
      </c>
      <c r="BA257" s="215">
        <f t="shared" si="232"/>
        <v>9361.647660244038</v>
      </c>
      <c r="BB257" s="215">
        <f t="shared" si="232"/>
        <v>10016.196580489244</v>
      </c>
      <c r="BC257" s="215">
        <f t="shared" si="232"/>
        <v>10703.814275076411</v>
      </c>
      <c r="BD257" s="215">
        <f t="shared" si="232"/>
        <v>11432.922700035933</v>
      </c>
      <c r="BE257" s="215">
        <f t="shared" si="232"/>
        <v>12207.00414763341</v>
      </c>
      <c r="BF257" s="215">
        <f t="shared" si="232"/>
        <v>13017.965336083415</v>
      </c>
      <c r="BG257" s="215">
        <f t="shared" si="232"/>
        <v>13886.4481219357</v>
      </c>
      <c r="BH257" s="215">
        <f t="shared" si="232"/>
        <v>14799.516679377033</v>
      </c>
      <c r="BI257" s="215">
        <f t="shared" si="232"/>
        <v>15764.508388951041</v>
      </c>
      <c r="BJ257" s="215">
        <f t="shared" si="232"/>
        <v>16784.040102823383</v>
      </c>
      <c r="BK257" s="215">
        <f t="shared" si="232"/>
        <v>17860.751710819575</v>
      </c>
      <c r="BL257" s="215">
        <f t="shared" si="232"/>
        <v>18997.346291082664</v>
      </c>
      <c r="BM257" s="215">
        <f t="shared" si="232"/>
        <v>20196.60711261084</v>
      </c>
      <c r="BN257" s="215">
        <f t="shared" ref="BN257:CB257" si="233">+BN60</f>
        <v>21461.406127303424</v>
      </c>
      <c r="BO257" s="215">
        <f t="shared" si="233"/>
        <v>22794.709055893029</v>
      </c>
      <c r="BP257" s="215">
        <f t="shared" si="233"/>
        <v>24199.578955997677</v>
      </c>
      <c r="BQ257" s="215">
        <f t="shared" si="233"/>
        <v>25679.179020406427</v>
      </c>
      <c r="BR257" s="215">
        <f t="shared" si="233"/>
        <v>27236.774934734047</v>
      </c>
      <c r="BS257" s="215">
        <f t="shared" si="233"/>
        <v>28875.736957663212</v>
      </c>
      <c r="BT257" s="215">
        <f t="shared" si="233"/>
        <v>30599.541813316759</v>
      </c>
      <c r="BU257" s="215">
        <f t="shared" si="233"/>
        <v>32411.774448083328</v>
      </c>
      <c r="BV257" s="215">
        <f t="shared" si="233"/>
        <v>34316.129683264524</v>
      </c>
      <c r="BW257" s="215">
        <f t="shared" si="233"/>
        <v>36316.413782235977</v>
      </c>
      <c r="BX257" s="215">
        <f t="shared" si="233"/>
        <v>38416.54594285904</v>
      </c>
      <c r="BY257" s="215">
        <f t="shared" si="233"/>
        <v>40620.559720798534</v>
      </c>
      <c r="BZ257" s="215">
        <f t="shared" si="233"/>
        <v>42932.604386155275</v>
      </c>
      <c r="CA257" s="215">
        <f t="shared" si="233"/>
        <v>45356.946213757074</v>
      </c>
      <c r="CB257" s="215">
        <f t="shared" si="233"/>
        <v>47897.969706156786</v>
      </c>
      <c r="CC257" s="215">
        <f>+CC60</f>
        <v>50560.178747590115</v>
      </c>
      <c r="CD257" s="215">
        <f>+CD60</f>
        <v>53348.197686675165</v>
      </c>
    </row>
    <row r="258" spans="1:82" s="148" customFormat="1" ht="17.399999999999999" customHeight="1" x14ac:dyDescent="0.25">
      <c r="A258" s="215" t="s">
        <v>246</v>
      </c>
      <c r="B258" s="215">
        <f t="shared" ref="B258:AG258" si="234">+B47</f>
        <v>5.3925478767153714E-3</v>
      </c>
      <c r="C258" s="215">
        <f t="shared" si="234"/>
        <v>7.0367540901482041E-3</v>
      </c>
      <c r="D258" s="215">
        <f t="shared" si="234"/>
        <v>8.2873905094809006E-3</v>
      </c>
      <c r="E258" s="215">
        <f t="shared" si="234"/>
        <v>9.3101295579023444E-3</v>
      </c>
      <c r="F258" s="215">
        <f t="shared" si="234"/>
        <v>1.02315032913115E-2</v>
      </c>
      <c r="G258" s="215">
        <f t="shared" si="234"/>
        <v>1.1091320308992552E-2</v>
      </c>
      <c r="H258" s="215">
        <f t="shared" si="234"/>
        <v>1.1874662216949078E-2</v>
      </c>
      <c r="I258" s="215">
        <f t="shared" si="234"/>
        <v>1.2572814683751529E-2</v>
      </c>
      <c r="J258" s="215">
        <f t="shared" si="234"/>
        <v>1.3158033873990243E-2</v>
      </c>
      <c r="K258" s="215">
        <f t="shared" si="234"/>
        <v>1.358802641170101E-2</v>
      </c>
      <c r="L258" s="215">
        <f t="shared" si="234"/>
        <v>1.3819447491212085E-2</v>
      </c>
      <c r="M258" s="215">
        <f t="shared" si="234"/>
        <v>1.3859821058543624E-2</v>
      </c>
      <c r="N258" s="215">
        <f t="shared" si="234"/>
        <v>1.3859815873547208E-2</v>
      </c>
      <c r="O258" s="215">
        <f t="shared" si="234"/>
        <v>1.3859026659345384E-2</v>
      </c>
      <c r="P258" s="215">
        <f t="shared" si="234"/>
        <v>1.3857551729229057E-2</v>
      </c>
      <c r="Q258" s="215">
        <f t="shared" si="234"/>
        <v>1.3855673880172064E-2</v>
      </c>
      <c r="R258" s="319">
        <f t="shared" si="234"/>
        <v>1.3853587150484943E-2</v>
      </c>
      <c r="S258" s="215">
        <f t="shared" si="234"/>
        <v>1.3852088531469351E-2</v>
      </c>
      <c r="T258" s="215">
        <f t="shared" si="234"/>
        <v>1.3849757101764048E-2</v>
      </c>
      <c r="U258" s="215">
        <f t="shared" si="234"/>
        <v>1.3847300737063343E-2</v>
      </c>
      <c r="V258" s="215">
        <f t="shared" si="234"/>
        <v>1.3844776677140217E-2</v>
      </c>
      <c r="W258" s="215">
        <f t="shared" si="234"/>
        <v>1.3842256159249295E-2</v>
      </c>
      <c r="X258" s="215">
        <f t="shared" si="234"/>
        <v>1.3839767138999169E-2</v>
      </c>
      <c r="Y258" s="215">
        <f t="shared" si="234"/>
        <v>1.3660408959715624E-2</v>
      </c>
      <c r="Z258" s="215">
        <f t="shared" si="234"/>
        <v>1.3224822647849365E-2</v>
      </c>
      <c r="AA258" s="215">
        <f t="shared" si="234"/>
        <v>1.2610656619449831E-2</v>
      </c>
      <c r="AB258" s="215">
        <f t="shared" si="234"/>
        <v>1.1958621245188646E-2</v>
      </c>
      <c r="AC258" s="215">
        <f t="shared" si="234"/>
        <v>1.1307081695960721E-2</v>
      </c>
      <c r="AD258" s="215">
        <f t="shared" si="234"/>
        <v>1.0658225935766794E-2</v>
      </c>
      <c r="AE258" s="215">
        <f t="shared" si="234"/>
        <v>1.0008879420799267E-2</v>
      </c>
      <c r="AF258" s="215">
        <f t="shared" si="234"/>
        <v>9.3562988002386244E-3</v>
      </c>
      <c r="AG258" s="215">
        <f t="shared" si="234"/>
        <v>8.6989087012654294E-3</v>
      </c>
      <c r="AH258" s="215">
        <f t="shared" ref="AH258:BM258" si="235">+AH47</f>
        <v>8.036177646858907E-3</v>
      </c>
      <c r="AI258" s="215">
        <f t="shared" si="235"/>
        <v>7.368477409566811E-3</v>
      </c>
      <c r="AJ258" s="215">
        <f t="shared" si="235"/>
        <v>6.6970304052317272E-3</v>
      </c>
      <c r="AK258" s="215">
        <f t="shared" si="235"/>
        <v>6.2373663141970471E-3</v>
      </c>
      <c r="AL258" s="215">
        <f t="shared" si="235"/>
        <v>5.6260448988234091E-3</v>
      </c>
      <c r="AM258" s="215">
        <f t="shared" si="235"/>
        <v>5.3509343887220197E-3</v>
      </c>
      <c r="AN258" s="215">
        <f t="shared" si="235"/>
        <v>5.1038959582230155E-3</v>
      </c>
      <c r="AO258" s="215">
        <f t="shared" si="235"/>
        <v>4.8334573222895676E-3</v>
      </c>
      <c r="AP258" s="215">
        <f t="shared" si="235"/>
        <v>4.5374009589141256E-3</v>
      </c>
      <c r="AQ258" s="215">
        <f t="shared" si="235"/>
        <v>4.2197964685275801E-3</v>
      </c>
      <c r="AR258" s="215">
        <f t="shared" si="235"/>
        <v>3.8849698828821904E-3</v>
      </c>
      <c r="AS258" s="215">
        <f t="shared" si="235"/>
        <v>3.5370557159620222E-3</v>
      </c>
      <c r="AT258" s="215">
        <f t="shared" si="235"/>
        <v>3.1801478172264201E-3</v>
      </c>
      <c r="AU258" s="215">
        <f t="shared" si="235"/>
        <v>2.8184284252786513E-3</v>
      </c>
      <c r="AV258" s="215">
        <f t="shared" si="235"/>
        <v>2.4562538596984858E-3</v>
      </c>
      <c r="AW258" s="215">
        <f t="shared" si="235"/>
        <v>2.0982194651019779E-3</v>
      </c>
      <c r="AX258" s="215">
        <f t="shared" si="235"/>
        <v>1.7492154408503061E-3</v>
      </c>
      <c r="AY258" s="215">
        <f t="shared" si="235"/>
        <v>1.4144777311696224E-3</v>
      </c>
      <c r="AZ258" s="215">
        <f t="shared" si="235"/>
        <v>1.099634969590389E-3</v>
      </c>
      <c r="BA258" s="215">
        <f t="shared" si="235"/>
        <v>8.8039546905791487E-4</v>
      </c>
      <c r="BB258" s="215">
        <f t="shared" si="235"/>
        <v>8.7089435528479679E-4</v>
      </c>
      <c r="BC258" s="215">
        <f t="shared" si="235"/>
        <v>8.6318630178994432E-4</v>
      </c>
      <c r="BD258" s="215">
        <f t="shared" si="235"/>
        <v>8.5706506248846141E-4</v>
      </c>
      <c r="BE258" s="215">
        <f t="shared" si="235"/>
        <v>9.6767660287969527E-4</v>
      </c>
      <c r="BF258" s="215">
        <f t="shared" si="235"/>
        <v>8.4730214856647377E-4</v>
      </c>
      <c r="BG258" s="215">
        <f t="shared" si="235"/>
        <v>8.705616027608375E-4</v>
      </c>
      <c r="BH258" s="215">
        <f t="shared" si="235"/>
        <v>9.0686005742352449E-4</v>
      </c>
      <c r="BI258" s="215">
        <f t="shared" si="235"/>
        <v>9.376231460095243E-4</v>
      </c>
      <c r="BJ258" s="215">
        <f t="shared" si="235"/>
        <v>9.6071934235479411E-4</v>
      </c>
      <c r="BK258" s="215">
        <f t="shared" si="235"/>
        <v>9.7754628205165063E-4</v>
      </c>
      <c r="BL258" s="215">
        <f t="shared" si="235"/>
        <v>9.8986424915992383E-4</v>
      </c>
      <c r="BM258" s="215">
        <f t="shared" si="235"/>
        <v>9.9907698305133868E-4</v>
      </c>
      <c r="BN258" s="215">
        <f t="shared" ref="BN258:CB258" si="236">+BN47</f>
        <v>1.0061756579154782E-3</v>
      </c>
      <c r="BO258" s="215">
        <f t="shared" si="236"/>
        <v>1.0118289317103382E-3</v>
      </c>
      <c r="BP258" s="215">
        <f t="shared" si="236"/>
        <v>1.0164797845427479E-3</v>
      </c>
      <c r="BQ258" s="215">
        <f t="shared" si="236"/>
        <v>1.0204199062135409E-3</v>
      </c>
      <c r="BR258" s="215">
        <f t="shared" si="236"/>
        <v>1.0238414064705063E-3</v>
      </c>
      <c r="BS258" s="215">
        <f t="shared" si="236"/>
        <v>1.0268713777300581E-3</v>
      </c>
      <c r="BT258" s="215">
        <f t="shared" si="236"/>
        <v>1.029594605209756E-3</v>
      </c>
      <c r="BU258" s="215">
        <f t="shared" si="236"/>
        <v>1.0320683720243377E-3</v>
      </c>
      <c r="BV258" s="215">
        <f t="shared" si="236"/>
        <v>1.0343320740815651E-3</v>
      </c>
      <c r="BW258" s="215">
        <f t="shared" si="236"/>
        <v>1.0364134521254822E-3</v>
      </c>
      <c r="BX258" s="215">
        <f t="shared" si="236"/>
        <v>1.0383326269783992E-3</v>
      </c>
      <c r="BY258" s="215">
        <f t="shared" si="236"/>
        <v>1.0401047110677765E-3</v>
      </c>
      <c r="BZ258" s="215">
        <f t="shared" si="236"/>
        <v>1.0417414984189538E-3</v>
      </c>
      <c r="CA258" s="215">
        <f t="shared" si="236"/>
        <v>1.0432525586873366E-3</v>
      </c>
      <c r="CB258" s="215">
        <f t="shared" si="236"/>
        <v>1.0446459460401972E-3</v>
      </c>
      <c r="CC258" s="215">
        <f>+CC47</f>
        <v>1.0459286592606248E-3</v>
      </c>
      <c r="CD258" s="215">
        <f>+CD47</f>
        <v>1.0471069412242831E-3</v>
      </c>
    </row>
    <row r="259" spans="1:82" s="148" customFormat="1" ht="17.399999999999999" customHeight="1" x14ac:dyDescent="0.25">
      <c r="A259" s="215" t="s">
        <v>247</v>
      </c>
      <c r="B259" s="215">
        <f t="shared" ref="B259:AG259" si="237">+B48</f>
        <v>0.72740852929868371</v>
      </c>
      <c r="C259" s="215">
        <f t="shared" si="237"/>
        <v>1.1014072236075623</v>
      </c>
      <c r="D259" s="215">
        <f t="shared" si="237"/>
        <v>1.4934449756892889</v>
      </c>
      <c r="E259" s="215">
        <f t="shared" si="237"/>
        <v>1.9178103316192425</v>
      </c>
      <c r="F259" s="215">
        <f t="shared" si="237"/>
        <v>2.3933539995883444</v>
      </c>
      <c r="G259" s="215">
        <f t="shared" si="237"/>
        <v>2.9317295913886965</v>
      </c>
      <c r="H259" s="215">
        <f t="shared" si="237"/>
        <v>3.531504352800912</v>
      </c>
      <c r="I259" s="215">
        <f t="shared" si="237"/>
        <v>4.1906871049421968</v>
      </c>
      <c r="J259" s="215">
        <f t="shared" si="237"/>
        <v>4.8991320262755611</v>
      </c>
      <c r="K259" s="215">
        <f t="shared" si="237"/>
        <v>5.6345353191346659</v>
      </c>
      <c r="L259" s="215">
        <f t="shared" si="237"/>
        <v>6.3638069083279927</v>
      </c>
      <c r="M259" s="215">
        <f t="shared" si="237"/>
        <v>7.066570895467871</v>
      </c>
      <c r="N259" s="215">
        <f t="shared" si="237"/>
        <v>7.8031251126270025</v>
      </c>
      <c r="O259" s="215">
        <f t="shared" si="237"/>
        <v>8.6105751730412496</v>
      </c>
      <c r="P259" s="215">
        <f t="shared" si="237"/>
        <v>9.4882247352440245</v>
      </c>
      <c r="Q259" s="215">
        <f t="shared" si="237"/>
        <v>10.439948695933257</v>
      </c>
      <c r="R259" s="319">
        <f t="shared" si="237"/>
        <v>11.470577092612249</v>
      </c>
      <c r="S259" s="215">
        <f t="shared" si="237"/>
        <v>12.585415784908919</v>
      </c>
      <c r="T259" s="215">
        <f t="shared" si="237"/>
        <v>13.799589992755662</v>
      </c>
      <c r="U259" s="215">
        <f t="shared" si="237"/>
        <v>15.109363928437636</v>
      </c>
      <c r="V259" s="215">
        <f t="shared" si="237"/>
        <v>16.525211359431779</v>
      </c>
      <c r="W259" s="215">
        <f t="shared" si="237"/>
        <v>18.055838871662058</v>
      </c>
      <c r="X259" s="215">
        <f t="shared" si="237"/>
        <v>19.711935029266918</v>
      </c>
      <c r="Y259" s="215">
        <f t="shared" si="237"/>
        <v>21.231917541070576</v>
      </c>
      <c r="Z259" s="215">
        <f t="shared" si="237"/>
        <v>22.400064709353583</v>
      </c>
      <c r="AA259" s="215">
        <f t="shared" si="237"/>
        <v>23.247403769662672</v>
      </c>
      <c r="AB259" s="215">
        <f t="shared" si="237"/>
        <v>23.973888416143321</v>
      </c>
      <c r="AC259" s="215">
        <f t="shared" si="237"/>
        <v>24.640365190619917</v>
      </c>
      <c r="AD259" s="215">
        <f t="shared" si="237"/>
        <v>25.233353803679556</v>
      </c>
      <c r="AE259" s="215">
        <f t="shared" si="237"/>
        <v>25.72718745832729</v>
      </c>
      <c r="AF259" s="215">
        <f t="shared" si="237"/>
        <v>26.09399890616892</v>
      </c>
      <c r="AG259" s="215">
        <f t="shared" si="237"/>
        <v>26.305159326319853</v>
      </c>
      <c r="AH259" s="215">
        <f t="shared" ref="AH259:BM259" si="238">+AH48</f>
        <v>26.33146689357044</v>
      </c>
      <c r="AI259" s="215">
        <f t="shared" si="238"/>
        <v>26.143399652026812</v>
      </c>
      <c r="AJ259" s="215">
        <f t="shared" si="238"/>
        <v>25.71173770432701</v>
      </c>
      <c r="AK259" s="215">
        <f t="shared" si="238"/>
        <v>25.894712381954957</v>
      </c>
      <c r="AL259" s="215">
        <f t="shared" si="238"/>
        <v>25.236710531540265</v>
      </c>
      <c r="AM259" s="215">
        <f t="shared" si="238"/>
        <v>25.912062930906252</v>
      </c>
      <c r="AN259" s="215">
        <f t="shared" si="238"/>
        <v>26.700693031292772</v>
      </c>
      <c r="AO259" s="215">
        <f t="shared" si="238"/>
        <v>27.274802352960364</v>
      </c>
      <c r="AP259" s="215">
        <f t="shared" si="238"/>
        <v>27.584471878480731</v>
      </c>
      <c r="AQ259" s="215">
        <f t="shared" si="238"/>
        <v>27.609990578713735</v>
      </c>
      <c r="AR259" s="215">
        <f t="shared" si="238"/>
        <v>27.334198717994795</v>
      </c>
      <c r="AS259" s="215">
        <f t="shared" si="238"/>
        <v>26.740817203358958</v>
      </c>
      <c r="AT259" s="215">
        <f t="shared" si="238"/>
        <v>25.816322330870616</v>
      </c>
      <c r="AU259" s="215">
        <f t="shared" si="238"/>
        <v>24.55215140879973</v>
      </c>
      <c r="AV259" s="215">
        <f t="shared" si="238"/>
        <v>22.947068857737669</v>
      </c>
      <c r="AW259" s="215">
        <f t="shared" si="238"/>
        <v>21.009841196764139</v>
      </c>
      <c r="AX259" s="215">
        <f t="shared" si="238"/>
        <v>18.762344116596076</v>
      </c>
      <c r="AY259" s="215">
        <f t="shared" si="238"/>
        <v>16.243194377052447</v>
      </c>
      <c r="AZ259" s="215">
        <f t="shared" si="238"/>
        <v>13.511983964296061</v>
      </c>
      <c r="BA259" s="215">
        <f t="shared" si="238"/>
        <v>11.569390039235493</v>
      </c>
      <c r="BB259" s="215">
        <f t="shared" si="238"/>
        <v>12.233194442115284</v>
      </c>
      <c r="BC259" s="215">
        <f t="shared" si="238"/>
        <v>12.954211679990772</v>
      </c>
      <c r="BD259" s="215">
        <f t="shared" si="238"/>
        <v>13.734087845241978</v>
      </c>
      <c r="BE259" s="215">
        <f t="shared" si="238"/>
        <v>16.548567595554019</v>
      </c>
      <c r="BF259" s="215">
        <f t="shared" si="238"/>
        <v>15.455883073289865</v>
      </c>
      <c r="BG259" s="215">
        <f t="shared" si="238"/>
        <v>16.928724692110045</v>
      </c>
      <c r="BH259" s="215">
        <f t="shared" si="238"/>
        <v>18.790689016630697</v>
      </c>
      <c r="BI259" s="215">
        <f t="shared" si="238"/>
        <v>20.691185588837662</v>
      </c>
      <c r="BJ259" s="215">
        <f t="shared" si="238"/>
        <v>22.5678799315099</v>
      </c>
      <c r="BK259" s="215">
        <f t="shared" si="238"/>
        <v>24.431817592905677</v>
      </c>
      <c r="BL259" s="215">
        <f t="shared" si="238"/>
        <v>26.309275223357076</v>
      </c>
      <c r="BM259" s="215">
        <f t="shared" si="238"/>
        <v>28.225419050158226</v>
      </c>
      <c r="BN259" s="215">
        <f t="shared" ref="BN259:CB259" si="239">+BN48</f>
        <v>30.200853760315351</v>
      </c>
      <c r="BO259" s="215">
        <f t="shared" si="239"/>
        <v>32.251826379963845</v>
      </c>
      <c r="BP259" s="215">
        <f t="shared" si="239"/>
        <v>34.39121222163601</v>
      </c>
      <c r="BQ259" s="215">
        <f t="shared" si="239"/>
        <v>36.629470697066878</v>
      </c>
      <c r="BR259" s="215">
        <f t="shared" si="239"/>
        <v>38.975395348611684</v>
      </c>
      <c r="BS259" s="215">
        <f t="shared" si="239"/>
        <v>41.436661810363567</v>
      </c>
      <c r="BT259" s="215">
        <f t="shared" si="239"/>
        <v>44.020216609811143</v>
      </c>
      <c r="BU259" s="215">
        <f t="shared" si="239"/>
        <v>46.732549508572745</v>
      </c>
      <c r="BV259" s="215">
        <f t="shared" si="239"/>
        <v>49.579883158670292</v>
      </c>
      <c r="BW259" s="215">
        <f t="shared" si="239"/>
        <v>52.568304847205027</v>
      </c>
      <c r="BX259" s="215">
        <f t="shared" si="239"/>
        <v>55.70385794640967</v>
      </c>
      <c r="BY259" s="215">
        <f t="shared" si="239"/>
        <v>58.992605423380837</v>
      </c>
      <c r="BZ259" s="215">
        <f t="shared" si="239"/>
        <v>62.440674013407168</v>
      </c>
      <c r="CA259" s="215">
        <f t="shared" si="239"/>
        <v>66.054285025789952</v>
      </c>
      <c r="CB259" s="215">
        <f t="shared" si="239"/>
        <v>69.83977591261646</v>
      </c>
      <c r="CC259" s="215">
        <f>+CC48</f>
        <v>73.803615453244589</v>
      </c>
      <c r="CD259" s="215">
        <f>+CD48</f>
        <v>77.952414521481302</v>
      </c>
    </row>
    <row r="260" spans="1:82" s="148" customFormat="1" ht="17.399999999999999" customHeight="1" x14ac:dyDescent="0.25">
      <c r="A260" s="215" t="s">
        <v>248</v>
      </c>
      <c r="B260" s="215">
        <f t="shared" ref="B260:AG260" si="240">+B51</f>
        <v>6.0950711924498292E-3</v>
      </c>
      <c r="C260" s="215">
        <f t="shared" si="240"/>
        <v>3.7519899648357176E-2</v>
      </c>
      <c r="D260" s="215">
        <f t="shared" si="240"/>
        <v>0.36922542756164195</v>
      </c>
      <c r="E260" s="215">
        <f t="shared" si="240"/>
        <v>1.0658857225278575</v>
      </c>
      <c r="F260" s="215">
        <f t="shared" si="240"/>
        <v>1.5750622804345673</v>
      </c>
      <c r="G260" s="215">
        <f t="shared" si="240"/>
        <v>2.2635959941462591</v>
      </c>
      <c r="H260" s="215">
        <f t="shared" si="240"/>
        <v>3.2505421767741884</v>
      </c>
      <c r="I260" s="215">
        <f t="shared" si="240"/>
        <v>4.5368115554501047</v>
      </c>
      <c r="J260" s="215">
        <f t="shared" si="240"/>
        <v>6.3366949625928672</v>
      </c>
      <c r="K260" s="215">
        <f t="shared" si="240"/>
        <v>8.8406052820609702</v>
      </c>
      <c r="L260" s="215">
        <f t="shared" si="240"/>
        <v>12.174350052186732</v>
      </c>
      <c r="M260" s="215">
        <f t="shared" si="240"/>
        <v>15.535586433639683</v>
      </c>
      <c r="N260" s="215">
        <f t="shared" si="240"/>
        <v>16.349366304558416</v>
      </c>
      <c r="O260" s="215">
        <f t="shared" si="240"/>
        <v>17.669716527921381</v>
      </c>
      <c r="P260" s="215">
        <f t="shared" si="240"/>
        <v>19.028863456935824</v>
      </c>
      <c r="Q260" s="215">
        <f t="shared" si="240"/>
        <v>20.358131635809102</v>
      </c>
      <c r="R260" s="319">
        <f t="shared" si="240"/>
        <v>21.678882379068316</v>
      </c>
      <c r="S260" s="215">
        <f t="shared" si="240"/>
        <v>21.522933568249634</v>
      </c>
      <c r="T260" s="215">
        <f t="shared" si="240"/>
        <v>23.191342283377047</v>
      </c>
      <c r="U260" s="215">
        <f t="shared" si="240"/>
        <v>24.614588584601599</v>
      </c>
      <c r="V260" s="215">
        <f t="shared" si="240"/>
        <v>26.169372954687383</v>
      </c>
      <c r="W260" s="215">
        <f t="shared" si="240"/>
        <v>27.781270588713355</v>
      </c>
      <c r="X260" s="215">
        <f t="shared" si="240"/>
        <v>29.468208430337548</v>
      </c>
      <c r="Y260" s="215">
        <f t="shared" si="240"/>
        <v>34.661762770572075</v>
      </c>
      <c r="Z260" s="215">
        <f t="shared" si="240"/>
        <v>40.6806270750875</v>
      </c>
      <c r="AA260" s="215">
        <f t="shared" si="240"/>
        <v>45.20753373948714</v>
      </c>
      <c r="AB260" s="215">
        <f t="shared" si="240"/>
        <v>47.612510333566327</v>
      </c>
      <c r="AC260" s="215">
        <f t="shared" si="240"/>
        <v>50.178714489098972</v>
      </c>
      <c r="AD260" s="215">
        <f t="shared" si="240"/>
        <v>52.903467867189455</v>
      </c>
      <c r="AE260" s="215">
        <f t="shared" si="240"/>
        <v>55.740659884909192</v>
      </c>
      <c r="AF260" s="215">
        <f t="shared" si="240"/>
        <v>58.691198026993874</v>
      </c>
      <c r="AG260" s="215">
        <f t="shared" si="240"/>
        <v>61.756652474571098</v>
      </c>
      <c r="AH260" s="215">
        <f t="shared" ref="AH260:BM260" si="241">+AH51</f>
        <v>64.938802209738867</v>
      </c>
      <c r="AI260" s="215">
        <f t="shared" si="241"/>
        <v>68.239246050782043</v>
      </c>
      <c r="AJ260" s="215">
        <f t="shared" si="241"/>
        <v>71.658916646805309</v>
      </c>
      <c r="AK260" s="215">
        <f t="shared" si="241"/>
        <v>75.197272147801684</v>
      </c>
      <c r="AL260" s="215">
        <f t="shared" si="241"/>
        <v>78.848414243309932</v>
      </c>
      <c r="AM260" s="215">
        <f t="shared" si="241"/>
        <v>73.194447428994195</v>
      </c>
      <c r="AN260" s="215">
        <f t="shared" si="241"/>
        <v>76.735735335189347</v>
      </c>
      <c r="AO260" s="215">
        <f t="shared" si="241"/>
        <v>80.325202215617182</v>
      </c>
      <c r="AP260" s="215">
        <f t="shared" si="241"/>
        <v>83.980176733678306</v>
      </c>
      <c r="AQ260" s="215">
        <f t="shared" si="241"/>
        <v>87.713247138539259</v>
      </c>
      <c r="AR260" s="215">
        <f t="shared" si="241"/>
        <v>91.533546858237514</v>
      </c>
      <c r="AS260" s="215">
        <f t="shared" si="241"/>
        <v>95.447715931930247</v>
      </c>
      <c r="AT260" s="215">
        <f t="shared" si="241"/>
        <v>99.46058268964444</v>
      </c>
      <c r="AU260" s="215">
        <f t="shared" si="241"/>
        <v>103.57564352794508</v>
      </c>
      <c r="AV260" s="215">
        <f t="shared" si="241"/>
        <v>107.7954006806952</v>
      </c>
      <c r="AW260" s="215">
        <f t="shared" si="241"/>
        <v>112.12159988499758</v>
      </c>
      <c r="AX260" s="215">
        <f t="shared" si="241"/>
        <v>116.555397071719</v>
      </c>
      <c r="AY260" s="215">
        <f t="shared" si="241"/>
        <v>121.09747449649932</v>
      </c>
      <c r="AZ260" s="215">
        <f t="shared" si="241"/>
        <v>125.74812072940422</v>
      </c>
      <c r="BA260" s="215">
        <f t="shared" si="241"/>
        <v>127.2707492113051</v>
      </c>
      <c r="BB260" s="215">
        <f t="shared" si="241"/>
        <v>123.08576824444354</v>
      </c>
      <c r="BC260" s="215">
        <f t="shared" si="241"/>
        <v>128.07133495845184</v>
      </c>
      <c r="BD260" s="215">
        <f t="shared" si="241"/>
        <v>131.76348834014345</v>
      </c>
      <c r="BE260" s="215">
        <f t="shared" si="241"/>
        <v>130.62003819104564</v>
      </c>
      <c r="BF260" s="215">
        <f t="shared" si="241"/>
        <v>145.32536457926216</v>
      </c>
      <c r="BG260" s="215">
        <f t="shared" si="241"/>
        <v>142.0893867768595</v>
      </c>
      <c r="BH260" s="215">
        <f t="shared" si="241"/>
        <v>146.930008135761</v>
      </c>
      <c r="BI260" s="215">
        <f t="shared" si="241"/>
        <v>151.85751658706855</v>
      </c>
      <c r="BJ260" s="215">
        <f t="shared" si="241"/>
        <v>156.87170995307494</v>
      </c>
      <c r="BK260" s="215">
        <f t="shared" si="241"/>
        <v>161.97202694112391</v>
      </c>
      <c r="BL260" s="215">
        <f t="shared" si="241"/>
        <v>167.15754285647753</v>
      </c>
      <c r="BM260" s="215">
        <f t="shared" si="241"/>
        <v>172.42702846729202</v>
      </c>
      <c r="BN260" s="215">
        <f t="shared" ref="BN260:CB260" si="242">+BN51</f>
        <v>177.77900806012778</v>
      </c>
      <c r="BO260" s="215">
        <f t="shared" si="242"/>
        <v>183.2118036402305</v>
      </c>
      <c r="BP260" s="215">
        <f t="shared" si="242"/>
        <v>188.72356591770509</v>
      </c>
      <c r="BQ260" s="215">
        <f t="shared" si="242"/>
        <v>194.31229543698936</v>
      </c>
      <c r="BR260" s="215">
        <f t="shared" si="242"/>
        <v>199.97585697053233</v>
      </c>
      <c r="BS260" s="215">
        <f t="shared" si="242"/>
        <v>205.71198950167852</v>
      </c>
      <c r="BT260" s="215">
        <f t="shared" si="242"/>
        <v>211.51831339915589</v>
      </c>
      <c r="BU260" s="215">
        <f t="shared" si="242"/>
        <v>217.39233584990015</v>
      </c>
      <c r="BV260" s="215">
        <f t="shared" si="242"/>
        <v>223.33145524743574</v>
      </c>
      <c r="BW260" s="215">
        <f t="shared" si="242"/>
        <v>229.33296498599239</v>
      </c>
      <c r="BX260" s="215">
        <f t="shared" si="242"/>
        <v>235.3940569479895</v>
      </c>
      <c r="BY260" s="215">
        <f t="shared" si="242"/>
        <v>241.51182486648702</v>
      </c>
      <c r="BZ260" s="215">
        <f t="shared" si="242"/>
        <v>247.68326767548857</v>
      </c>
      <c r="CA260" s="215">
        <f t="shared" si="242"/>
        <v>253.90529291666215</v>
      </c>
      <c r="CB260" s="215">
        <f t="shared" si="242"/>
        <v>260.17472024257228</v>
      </c>
      <c r="CC260" s="215">
        <f>+CC51</f>
        <v>266.48828503831442</v>
      </c>
      <c r="CD260" s="215">
        <f>+CD51</f>
        <v>272.84264217183636</v>
      </c>
    </row>
    <row r="261" spans="1:82" s="148" customFormat="1" ht="17.399999999999999" customHeight="1" x14ac:dyDescent="0.25">
      <c r="A261" s="215" t="s">
        <v>249</v>
      </c>
      <c r="B261" s="215">
        <f t="shared" ref="B261:AG261" si="243">+B50</f>
        <v>4.518501212649147E-5</v>
      </c>
      <c r="C261" s="215">
        <f t="shared" si="243"/>
        <v>2.397099834226244E-4</v>
      </c>
      <c r="D261" s="215">
        <f t="shared" si="243"/>
        <v>2.0488972503463656E-3</v>
      </c>
      <c r="E261" s="215">
        <f t="shared" si="243"/>
        <v>5.1744085465813923E-3</v>
      </c>
      <c r="F261" s="215">
        <f t="shared" si="243"/>
        <v>6.733335273034699E-3</v>
      </c>
      <c r="G261" s="215">
        <f t="shared" si="243"/>
        <v>8.5636370745012323E-3</v>
      </c>
      <c r="H261" s="215">
        <f t="shared" si="243"/>
        <v>1.0929928584266391E-2</v>
      </c>
      <c r="I261" s="215">
        <f t="shared" si="243"/>
        <v>1.361125025881966E-2</v>
      </c>
      <c r="J261" s="215">
        <f t="shared" si="243"/>
        <v>1.7019024292416671E-2</v>
      </c>
      <c r="K261" s="215">
        <f t="shared" si="243"/>
        <v>2.1319660143068648E-2</v>
      </c>
      <c r="L261" s="215">
        <f t="shared" si="243"/>
        <v>2.6437444396004348E-2</v>
      </c>
      <c r="M261" s="215">
        <f t="shared" si="243"/>
        <v>3.0470287667796438E-2</v>
      </c>
      <c r="N261" s="215">
        <f t="shared" si="243"/>
        <v>2.9039545484625666E-2</v>
      </c>
      <c r="O261" s="215">
        <f t="shared" si="243"/>
        <v>2.8440036525114606E-2</v>
      </c>
      <c r="P261" s="215">
        <f t="shared" si="243"/>
        <v>2.7791654082921845E-2</v>
      </c>
      <c r="Q261" s="215">
        <f t="shared" si="243"/>
        <v>2.7018871545342323E-2</v>
      </c>
      <c r="R261" s="319">
        <f t="shared" si="243"/>
        <v>2.6182665783831077E-2</v>
      </c>
      <c r="S261" s="215">
        <f t="shared" si="243"/>
        <v>2.3689132432304867E-2</v>
      </c>
      <c r="T261" s="215">
        <f t="shared" si="243"/>
        <v>2.3275652222802184E-2</v>
      </c>
      <c r="U261" s="215">
        <f t="shared" si="243"/>
        <v>2.2558567803675197E-2</v>
      </c>
      <c r="V261" s="215">
        <f t="shared" si="243"/>
        <v>2.192462876619436E-2</v>
      </c>
      <c r="W261" s="215">
        <f t="shared" si="243"/>
        <v>2.129812226680499E-2</v>
      </c>
      <c r="X261" s="215">
        <f t="shared" si="243"/>
        <v>2.0689655382581235E-2</v>
      </c>
      <c r="Y261" s="215">
        <f t="shared" si="243"/>
        <v>2.2301040581697042E-2</v>
      </c>
      <c r="Z261" s="215">
        <f t="shared" si="243"/>
        <v>2.4017523397898102E-2</v>
      </c>
      <c r="AA261" s="215">
        <f t="shared" si="243"/>
        <v>2.4523025893533463E-2</v>
      </c>
      <c r="AB261" s="215">
        <f t="shared" si="243"/>
        <v>2.3750005327810998E-2</v>
      </c>
      <c r="AC261" s="215">
        <f t="shared" si="243"/>
        <v>2.3026234381563388E-2</v>
      </c>
      <c r="AD261" s="215">
        <f t="shared" si="243"/>
        <v>2.234570631002929E-2</v>
      </c>
      <c r="AE261" s="215">
        <f t="shared" si="243"/>
        <v>2.168529088255464E-2</v>
      </c>
      <c r="AF261" s="215">
        <f t="shared" si="243"/>
        <v>2.1044393680675334E-2</v>
      </c>
      <c r="AG261" s="215">
        <f t="shared" si="243"/>
        <v>2.0422437853647828E-2</v>
      </c>
      <c r="AH261" s="215">
        <f t="shared" ref="AH261:BM261" si="244">+AH50</f>
        <v>1.9818863599244518E-2</v>
      </c>
      <c r="AI261" s="215">
        <f t="shared" si="244"/>
        <v>1.9233127659893951E-2</v>
      </c>
      <c r="AJ261" s="215">
        <f t="shared" si="244"/>
        <v>1.8664702833712354E-2</v>
      </c>
      <c r="AK261" s="215">
        <f t="shared" si="244"/>
        <v>1.8113077499986342E-2</v>
      </c>
      <c r="AL261" s="215">
        <f t="shared" si="244"/>
        <v>1.7577755158679726E-2</v>
      </c>
      <c r="AM261" s="215">
        <f t="shared" si="244"/>
        <v>1.5114917204996659E-2</v>
      </c>
      <c r="AN261" s="215">
        <f t="shared" si="244"/>
        <v>1.4668203891544508E-2</v>
      </c>
      <c r="AO261" s="215">
        <f t="shared" si="244"/>
        <v>1.4234692951728217E-2</v>
      </c>
      <c r="AP261" s="215">
        <f t="shared" si="244"/>
        <v>1.3813994196439075E-2</v>
      </c>
      <c r="AQ261" s="215">
        <f t="shared" si="244"/>
        <v>1.3405728968399313E-2</v>
      </c>
      <c r="AR261" s="215">
        <f t="shared" si="244"/>
        <v>1.300952980134496E-2</v>
      </c>
      <c r="AS261" s="215">
        <f t="shared" si="244"/>
        <v>1.2625040089281425E-2</v>
      </c>
      <c r="AT261" s="215">
        <f t="shared" si="244"/>
        <v>1.2251913765514016E-2</v>
      </c>
      <c r="AU261" s="215">
        <f t="shared" si="244"/>
        <v>1.1889814991164562E-2</v>
      </c>
      <c r="AV261" s="215">
        <f t="shared" si="244"/>
        <v>1.1538417852893742E-2</v>
      </c>
      <c r="AW261" s="215">
        <f t="shared" si="244"/>
        <v>1.1197406069557101E-2</v>
      </c>
      <c r="AX261" s="215">
        <f t="shared" si="244"/>
        <v>1.0866472707530645E-2</v>
      </c>
      <c r="AY261" s="215">
        <f t="shared" si="244"/>
        <v>1.054531990444988E-2</v>
      </c>
      <c r="AZ261" s="215">
        <f t="shared" si="244"/>
        <v>1.0233658601113567E-2</v>
      </c>
      <c r="BA261" s="215">
        <f t="shared" si="244"/>
        <v>9.6849177501360639E-3</v>
      </c>
      <c r="BB261" s="215">
        <f t="shared" si="244"/>
        <v>8.762609086874219E-3</v>
      </c>
      <c r="BC261" s="215">
        <f t="shared" si="244"/>
        <v>8.5338594674072843E-3</v>
      </c>
      <c r="BD261" s="215">
        <f t="shared" si="244"/>
        <v>8.2225979359135965E-3</v>
      </c>
      <c r="BE261" s="215">
        <f t="shared" si="244"/>
        <v>7.6379997298790681E-3</v>
      </c>
      <c r="BF261" s="215">
        <f t="shared" si="244"/>
        <v>7.9668365156055198E-3</v>
      </c>
      <c r="BG261" s="215">
        <f t="shared" si="244"/>
        <v>7.3069629601466056E-3</v>
      </c>
      <c r="BH261" s="215">
        <f t="shared" si="244"/>
        <v>7.0910095684786597E-3</v>
      </c>
      <c r="BI261" s="215">
        <f t="shared" si="244"/>
        <v>6.8814385640798498E-3</v>
      </c>
      <c r="BJ261" s="215">
        <f t="shared" si="244"/>
        <v>6.6780613188997485E-3</v>
      </c>
      <c r="BK261" s="215">
        <f t="shared" si="244"/>
        <v>6.4806947796893187E-3</v>
      </c>
      <c r="BL261" s="215">
        <f t="shared" si="244"/>
        <v>6.2891613032406346E-3</v>
      </c>
      <c r="BM261" s="215">
        <f t="shared" si="244"/>
        <v>6.1032884964959877E-3</v>
      </c>
      <c r="BN261" s="215">
        <f t="shared" ref="BN261:CB261" si="245">+BN50</f>
        <v>5.9229090613825202E-3</v>
      </c>
      <c r="BO261" s="215">
        <f t="shared" si="245"/>
        <v>5.7478606442326538E-3</v>
      </c>
      <c r="BP261" s="215">
        <f t="shared" si="245"/>
        <v>5.5779856896548295E-3</v>
      </c>
      <c r="BQ261" s="215">
        <f t="shared" si="245"/>
        <v>5.4131312987230227E-3</v>
      </c>
      <c r="BR261" s="215">
        <f t="shared" si="245"/>
        <v>5.2531490913573934E-3</v>
      </c>
      <c r="BS261" s="215">
        <f t="shared" si="245"/>
        <v>5.0978950727721866E-3</v>
      </c>
      <c r="BT261" s="215">
        <f t="shared" si="245"/>
        <v>4.9472295038707143E-3</v>
      </c>
      <c r="BU261" s="215">
        <f t="shared" si="245"/>
        <v>4.8010167754707371E-3</v>
      </c>
      <c r="BV261" s="215">
        <f t="shared" si="245"/>
        <v>4.6591252862470383E-3</v>
      </c>
      <c r="BW261" s="215">
        <f t="shared" si="245"/>
        <v>4.5214273242813524E-3</v>
      </c>
      <c r="BX261" s="215">
        <f t="shared" si="245"/>
        <v>4.3877989521130195E-3</v>
      </c>
      <c r="BY261" s="215">
        <f t="shared" si="245"/>
        <v>4.2581198951869058E-3</v>
      </c>
      <c r="BZ261" s="215">
        <f t="shared" si="245"/>
        <v>4.1322734335981735E-3</v>
      </c>
      <c r="CA261" s="215">
        <f t="shared" si="245"/>
        <v>4.0101462970365057E-3</v>
      </c>
      <c r="CB261" s="215">
        <f t="shared" si="245"/>
        <v>3.8916285628351655E-3</v>
      </c>
      <c r="CC261" s="215">
        <f>+CC50</f>
        <v>3.7766135570331855E-3</v>
      </c>
      <c r="CD261" s="215">
        <f>+CD50</f>
        <v>3.6649977583615989E-3</v>
      </c>
    </row>
    <row r="262" spans="1:82" s="148" customFormat="1" ht="17.399999999999999" customHeight="1" x14ac:dyDescent="0.25">
      <c r="A262" s="215" t="s">
        <v>250</v>
      </c>
      <c r="B262" s="215">
        <f t="shared" ref="B262:AG262" si="246">+B148</f>
        <v>0.29135476859999998</v>
      </c>
      <c r="C262" s="215">
        <f t="shared" si="246"/>
        <v>0.27030248877941276</v>
      </c>
      <c r="D262" s="215">
        <f t="shared" si="246"/>
        <v>0.25152481702390533</v>
      </c>
      <c r="E262" s="215">
        <f t="shared" si="246"/>
        <v>0.23472665354167427</v>
      </c>
      <c r="F262" s="215">
        <f t="shared" si="246"/>
        <v>0.21965682908818801</v>
      </c>
      <c r="G262" s="215">
        <f t="shared" si="246"/>
        <v>0.20610082044752318</v>
      </c>
      <c r="H262" s="215">
        <f t="shared" si="246"/>
        <v>0.19387478574775385</v>
      </c>
      <c r="I262" s="215">
        <f t="shared" si="246"/>
        <v>0.18282066179828968</v>
      </c>
      <c r="J262" s="215">
        <f t="shared" si="246"/>
        <v>0.17280211939389492</v>
      </c>
      <c r="K262" s="215">
        <f t="shared" si="246"/>
        <v>0.16370121441374522</v>
      </c>
      <c r="L262" s="215">
        <f t="shared" si="246"/>
        <v>0.15541560531513549</v>
      </c>
      <c r="M262" s="215">
        <f t="shared" si="246"/>
        <v>0.14785623336870707</v>
      </c>
      <c r="N262" s="215">
        <f t="shared" si="246"/>
        <v>0.14094538229206927</v>
      </c>
      <c r="O262" s="215">
        <f t="shared" si="246"/>
        <v>0.13461505002233964</v>
      </c>
      <c r="P262" s="215">
        <f t="shared" si="246"/>
        <v>0.12880557815339819</v>
      </c>
      <c r="Q262" s="215">
        <f t="shared" si="246"/>
        <v>0.12346449476466077</v>
      </c>
      <c r="R262" s="319">
        <f t="shared" si="246"/>
        <v>0.11854553453668568</v>
      </c>
      <c r="S262" s="215">
        <f t="shared" si="246"/>
        <v>0.11400780661292644</v>
      </c>
      <c r="T262" s="215">
        <f t="shared" si="246"/>
        <v>0.10981508595969806</v>
      </c>
      <c r="U262" s="215">
        <f t="shared" si="246"/>
        <v>0.10593520825840209</v>
      </c>
      <c r="V262" s="215">
        <f t="shared" si="246"/>
        <v>0.10233955183958519</v>
      </c>
      <c r="W262" s="215">
        <f t="shared" si="246"/>
        <v>9.9002592998334138E-2</v>
      </c>
      <c r="X262" s="215">
        <f t="shared" si="246"/>
        <v>9.5901523341905603E-2</v>
      </c>
      <c r="Y262" s="215">
        <f t="shared" si="246"/>
        <v>9.3015919714072692E-2</v>
      </c>
      <c r="Z262" s="215">
        <f t="shared" si="246"/>
        <v>9.0327458796542012E-2</v>
      </c>
      <c r="AA262" s="215">
        <f t="shared" si="246"/>
        <v>8.7819669769865785E-2</v>
      </c>
      <c r="AB262" s="215">
        <f t="shared" si="246"/>
        <v>8.5477719475694741E-2</v>
      </c>
      <c r="AC262" s="215">
        <f t="shared" si="246"/>
        <v>8.3288225400056037E-2</v>
      </c>
      <c r="AD262" s="215">
        <f t="shared" si="246"/>
        <v>8.1231831787924591E-2</v>
      </c>
      <c r="AE262" s="215">
        <f t="shared" si="246"/>
        <v>7.9226210714981052E-2</v>
      </c>
      <c r="AF262" s="215">
        <f t="shared" si="246"/>
        <v>7.7270108602766313E-2</v>
      </c>
      <c r="AG262" s="215">
        <f t="shared" si="246"/>
        <v>7.5362302823783714E-2</v>
      </c>
      <c r="AH262" s="215">
        <f t="shared" ref="AH262:BM262" si="247">+AH148</f>
        <v>7.3501600937317058E-2</v>
      </c>
      <c r="AI262" s="215">
        <f t="shared" si="247"/>
        <v>7.1686839944116315E-2</v>
      </c>
      <c r="AJ262" s="215">
        <f t="shared" si="247"/>
        <v>6.9916885559485248E-2</v>
      </c>
      <c r="AK262" s="215">
        <f t="shared" si="247"/>
        <v>6.8190631504316562E-2</v>
      </c>
      <c r="AL262" s="215">
        <f t="shared" si="247"/>
        <v>6.6506998813631438E-2</v>
      </c>
      <c r="AM262" s="215">
        <f t="shared" si="247"/>
        <v>6.4864935162191301E-2</v>
      </c>
      <c r="AN262" s="215">
        <f t="shared" si="247"/>
        <v>6.3263414206760293E-2</v>
      </c>
      <c r="AO262" s="215">
        <f t="shared" si="247"/>
        <v>6.170143494460735E-2</v>
      </c>
      <c r="AP262" s="215">
        <f t="shared" si="247"/>
        <v>6.0178021087846881E-2</v>
      </c>
      <c r="AQ262" s="215">
        <f t="shared" si="247"/>
        <v>5.8692220453227084E-2</v>
      </c>
      <c r="AR262" s="215">
        <f t="shared" si="247"/>
        <v>5.7243104366984411E-2</v>
      </c>
      <c r="AS262" s="215">
        <f t="shared" si="247"/>
        <v>5.5829767084392232E-2</v>
      </c>
      <c r="AT262" s="215">
        <f t="shared" si="247"/>
        <v>5.4451325223640885E-2</v>
      </c>
      <c r="AU262" s="215">
        <f t="shared" si="247"/>
        <v>5.3106917213695322E-2</v>
      </c>
      <c r="AV262" s="215">
        <f t="shared" si="247"/>
        <v>5.1795702755785128E-2</v>
      </c>
      <c r="AW262" s="215">
        <f t="shared" si="247"/>
        <v>5.0516862298190461E-2</v>
      </c>
      <c r="AX262" s="215">
        <f t="shared" si="247"/>
        <v>4.9269596523995533E-2</v>
      </c>
      <c r="AY262" s="215">
        <f t="shared" si="247"/>
        <v>4.8053125851489527E-2</v>
      </c>
      <c r="AZ262" s="215">
        <f t="shared" si="247"/>
        <v>4.686668994690265E-2</v>
      </c>
      <c r="BA262" s="215">
        <f t="shared" si="247"/>
        <v>4.5709547249172762E-2</v>
      </c>
      <c r="BB262" s="215">
        <f t="shared" si="247"/>
        <v>4.4580974506445596E-2</v>
      </c>
      <c r="BC262" s="215">
        <f t="shared" si="247"/>
        <v>4.3480266324018794E-2</v>
      </c>
      <c r="BD262" s="215">
        <f t="shared" si="247"/>
        <v>4.2406734723447241E-2</v>
      </c>
      <c r="BE262" s="215">
        <f t="shared" si="247"/>
        <v>4.1359708712534166E-2</v>
      </c>
      <c r="BF262" s="215">
        <f t="shared" si="247"/>
        <v>4.0338533865939157E-2</v>
      </c>
      <c r="BG262" s="215">
        <f t="shared" si="247"/>
        <v>3.9342571916141038E-2</v>
      </c>
      <c r="BH262" s="215">
        <f t="shared" si="247"/>
        <v>3.8371200354499868E-2</v>
      </c>
      <c r="BI262" s="215">
        <f t="shared" si="247"/>
        <v>3.742381204216879E-2</v>
      </c>
      <c r="BJ262" s="215">
        <f t="shared" si="247"/>
        <v>3.6499814830612494E-2</v>
      </c>
      <c r="BK262" s="215">
        <f t="shared" si="247"/>
        <v>3.5598631191495103E-2</v>
      </c>
      <c r="BL262" s="215">
        <f t="shared" si="247"/>
        <v>3.4719697855706146E-2</v>
      </c>
      <c r="BM262" s="215">
        <f t="shared" si="247"/>
        <v>3.3862465461299049E-2</v>
      </c>
      <c r="BN262" s="215">
        <f t="shared" ref="BN262:CB262" si="248">+BN148</f>
        <v>3.3026398210122029E-2</v>
      </c>
      <c r="BO262" s="215">
        <f t="shared" si="248"/>
        <v>3.2210973532926797E-2</v>
      </c>
      <c r="BP262" s="215">
        <f t="shared" si="248"/>
        <v>3.1415681762745784E-2</v>
      </c>
      <c r="BQ262" s="215">
        <f t="shared" si="248"/>
        <v>3.0640025816333682E-2</v>
      </c>
      <c r="BR262" s="215">
        <f t="shared" si="248"/>
        <v>2.9883520883474245E-2</v>
      </c>
      <c r="BS262" s="215">
        <f t="shared" si="248"/>
        <v>2.9145694123958107E-2</v>
      </c>
      <c r="BT262" s="215">
        <f t="shared" si="248"/>
        <v>2.8426084372042273E-2</v>
      </c>
      <c r="BU262" s="215">
        <f t="shared" si="248"/>
        <v>2.7724241848206509E-2</v>
      </c>
      <c r="BV262" s="215">
        <f t="shared" si="248"/>
        <v>2.7039727878026509E-2</v>
      </c>
      <c r="BW262" s="215">
        <f t="shared" si="248"/>
        <v>2.6372114617988086E-2</v>
      </c>
      <c r="BX262" s="215">
        <f t="shared" si="248"/>
        <v>2.5720984788071066E-2</v>
      </c>
      <c r="BY262" s="215">
        <f t="shared" si="248"/>
        <v>2.5085931410935673E-2</v>
      </c>
      <c r="BZ262" s="215">
        <f t="shared" si="248"/>
        <v>2.4466557557548459E-2</v>
      </c>
      <c r="CA262" s="215">
        <f t="shared" si="248"/>
        <v>2.3862476099088724E-2</v>
      </c>
      <c r="CB262" s="215">
        <f t="shared" si="248"/>
        <v>2.3273309464980414E-2</v>
      </c>
      <c r="CC262" s="215">
        <f>+CC148</f>
        <v>2.2698689406898207E-2</v>
      </c>
      <c r="CD262" s="215">
        <f>+CD148</f>
        <v>2.2138256768600335E-2</v>
      </c>
    </row>
    <row r="263" spans="1:82" s="148" customFormat="1" ht="17.399999999999999" customHeight="1" x14ac:dyDescent="0.25">
      <c r="A263" s="215" t="s">
        <v>251</v>
      </c>
      <c r="B263" s="215">
        <f t="shared" ref="B263:AG263" si="249">+B146</f>
        <v>0.40789667603999996</v>
      </c>
      <c r="C263" s="215">
        <f t="shared" si="249"/>
        <v>0.37521364223692227</v>
      </c>
      <c r="D263" s="215">
        <f t="shared" si="249"/>
        <v>0.34616102942914972</v>
      </c>
      <c r="E263" s="215">
        <f t="shared" si="249"/>
        <v>0.32025517792592179</v>
      </c>
      <c r="F263" s="215">
        <f t="shared" si="249"/>
        <v>0.29708586134177428</v>
      </c>
      <c r="G263" s="215">
        <f t="shared" si="249"/>
        <v>0.27630391241246077</v>
      </c>
      <c r="H263" s="215">
        <f t="shared" si="249"/>
        <v>0.2576111215623279</v>
      </c>
      <c r="I263" s="215">
        <f t="shared" si="249"/>
        <v>0.24075195900562271</v>
      </c>
      <c r="J263" s="215">
        <f t="shared" si="249"/>
        <v>0.22550676580903287</v>
      </c>
      <c r="K263" s="215">
        <f t="shared" si="249"/>
        <v>0.21168613288877425</v>
      </c>
      <c r="L263" s="215">
        <f t="shared" si="249"/>
        <v>0.19912624431001735</v>
      </c>
      <c r="M263" s="215">
        <f t="shared" si="249"/>
        <v>0.18768500623240253</v>
      </c>
      <c r="N263" s="215">
        <f t="shared" si="249"/>
        <v>0.17723881823227708</v>
      </c>
      <c r="O263" s="215">
        <f t="shared" si="249"/>
        <v>0.1676798716840768</v>
      </c>
      <c r="P263" s="215">
        <f t="shared" si="249"/>
        <v>0.158913882046755</v>
      </c>
      <c r="Q263" s="215">
        <f t="shared" si="249"/>
        <v>0.15085817954056988</v>
      </c>
      <c r="R263" s="319">
        <f t="shared" si="249"/>
        <v>0.14344009678938965</v>
      </c>
      <c r="S263" s="215">
        <f t="shared" si="249"/>
        <v>0.13794944600164097</v>
      </c>
      <c r="T263" s="215">
        <f t="shared" si="249"/>
        <v>0.13287625401123465</v>
      </c>
      <c r="U263" s="215">
        <f t="shared" si="249"/>
        <v>0.12818160199266654</v>
      </c>
      <c r="V263" s="215">
        <f t="shared" si="249"/>
        <v>0.12383085772589808</v>
      </c>
      <c r="W263" s="215">
        <f t="shared" si="249"/>
        <v>0.1197931375279843</v>
      </c>
      <c r="X263" s="215">
        <f t="shared" si="249"/>
        <v>0.11604084324370578</v>
      </c>
      <c r="Y263" s="215">
        <f t="shared" si="249"/>
        <v>0.11254926285402796</v>
      </c>
      <c r="Z263" s="215">
        <f t="shared" si="249"/>
        <v>0.10929622514381583</v>
      </c>
      <c r="AA263" s="215">
        <f t="shared" si="249"/>
        <v>0.1062618004215376</v>
      </c>
      <c r="AB263" s="215">
        <f t="shared" si="249"/>
        <v>0.10342804056559063</v>
      </c>
      <c r="AC263" s="215">
        <f t="shared" si="249"/>
        <v>0.10077875273406781</v>
      </c>
      <c r="AD263" s="215">
        <f t="shared" si="249"/>
        <v>9.8290516463388752E-2</v>
      </c>
      <c r="AE263" s="215">
        <f t="shared" si="249"/>
        <v>9.5863714965127064E-2</v>
      </c>
      <c r="AF263" s="215">
        <f t="shared" si="249"/>
        <v>9.3496831409347239E-2</v>
      </c>
      <c r="AG263" s="215">
        <f t="shared" si="249"/>
        <v>9.1188386416778289E-2</v>
      </c>
      <c r="AH263" s="215">
        <f t="shared" ref="AH263:BM263" si="250">+AH146</f>
        <v>8.893693713415364E-2</v>
      </c>
      <c r="AI263" s="215">
        <f t="shared" si="250"/>
        <v>8.6741076332380734E-2</v>
      </c>
      <c r="AJ263" s="215">
        <f t="shared" si="250"/>
        <v>8.4599431526977145E-2</v>
      </c>
      <c r="AK263" s="215">
        <f t="shared" si="250"/>
        <v>8.2510664120223037E-2</v>
      </c>
      <c r="AL263" s="215">
        <f t="shared" si="250"/>
        <v>8.0473468564494041E-2</v>
      </c>
      <c r="AM263" s="215">
        <f t="shared" si="250"/>
        <v>7.8486571546251466E-2</v>
      </c>
      <c r="AN263" s="215">
        <f t="shared" si="250"/>
        <v>7.654873119017995E-2</v>
      </c>
      <c r="AO263" s="215">
        <f t="shared" si="250"/>
        <v>7.4658736282974897E-2</v>
      </c>
      <c r="AP263" s="215">
        <f t="shared" si="250"/>
        <v>7.2815405516294729E-2</v>
      </c>
      <c r="AQ263" s="215">
        <f t="shared" si="250"/>
        <v>7.1017586748404776E-2</v>
      </c>
      <c r="AR263" s="215">
        <f t="shared" si="250"/>
        <v>6.9264156284051137E-2</v>
      </c>
      <c r="AS263" s="215">
        <f t="shared" si="250"/>
        <v>6.7554018172114594E-2</v>
      </c>
      <c r="AT263" s="215">
        <f t="shared" si="250"/>
        <v>6.5886103520605463E-2</v>
      </c>
      <c r="AU263" s="215">
        <f t="shared" si="250"/>
        <v>6.4259369828571333E-2</v>
      </c>
      <c r="AV263" s="215">
        <f t="shared" si="250"/>
        <v>6.2672800334499998E-2</v>
      </c>
      <c r="AW263" s="215">
        <f t="shared" si="250"/>
        <v>6.1125403380810454E-2</v>
      </c>
      <c r="AX263" s="215">
        <f t="shared" si="250"/>
        <v>5.961621179403459E-2</v>
      </c>
      <c r="AY263" s="215">
        <f t="shared" si="250"/>
        <v>5.8144282280302328E-2</v>
      </c>
      <c r="AZ263" s="215">
        <f t="shared" si="250"/>
        <v>5.6708694835752207E-2</v>
      </c>
      <c r="BA263" s="215">
        <f t="shared" si="250"/>
        <v>5.5308552171499041E-2</v>
      </c>
      <c r="BB263" s="215">
        <f t="shared" si="250"/>
        <v>5.3942979152799171E-2</v>
      </c>
      <c r="BC263" s="215">
        <f t="shared" si="250"/>
        <v>5.2611122252062742E-2</v>
      </c>
      <c r="BD263" s="215">
        <f t="shared" si="250"/>
        <v>5.1312149015371157E-2</v>
      </c>
      <c r="BE263" s="215">
        <f t="shared" si="250"/>
        <v>5.0045247542166341E-2</v>
      </c>
      <c r="BF263" s="215">
        <f t="shared" si="250"/>
        <v>4.8809625977786375E-2</v>
      </c>
      <c r="BG263" s="215">
        <f t="shared" si="250"/>
        <v>4.7604512018530658E-2</v>
      </c>
      <c r="BH263" s="215">
        <f t="shared" si="250"/>
        <v>4.6429152428944839E-2</v>
      </c>
      <c r="BI263" s="215">
        <f t="shared" si="250"/>
        <v>4.5282812571024234E-2</v>
      </c>
      <c r="BJ263" s="215">
        <f t="shared" si="250"/>
        <v>4.4164775945041118E-2</v>
      </c>
      <c r="BK263" s="215">
        <f t="shared" si="250"/>
        <v>4.307434374170907E-2</v>
      </c>
      <c r="BL263" s="215">
        <f t="shared" si="250"/>
        <v>4.2010834405404436E-2</v>
      </c>
      <c r="BM263" s="215">
        <f t="shared" si="250"/>
        <v>4.0973583208171849E-2</v>
      </c>
      <c r="BN263" s="215">
        <f t="shared" ref="BN263:CB263" si="251">+BN146</f>
        <v>3.9961941834247651E-2</v>
      </c>
      <c r="BO263" s="215">
        <f t="shared" si="251"/>
        <v>3.8975277974841425E-2</v>
      </c>
      <c r="BP263" s="215">
        <f t="shared" si="251"/>
        <v>3.8012974932922397E-2</v>
      </c>
      <c r="BQ263" s="215">
        <f t="shared" si="251"/>
        <v>3.7074431237763758E-2</v>
      </c>
      <c r="BR263" s="215">
        <f t="shared" si="251"/>
        <v>3.6159060269003833E-2</v>
      </c>
      <c r="BS263" s="215">
        <f t="shared" si="251"/>
        <v>3.5266289889989311E-2</v>
      </c>
      <c r="BT263" s="215">
        <f t="shared" si="251"/>
        <v>3.4395562090171146E-2</v>
      </c>
      <c r="BU263" s="215">
        <f t="shared" si="251"/>
        <v>3.3546332636329876E-2</v>
      </c>
      <c r="BV263" s="215">
        <f t="shared" si="251"/>
        <v>3.2718070732412077E-2</v>
      </c>
      <c r="BW263" s="215">
        <f t="shared" si="251"/>
        <v>3.1910258687765584E-2</v>
      </c>
      <c r="BX263" s="215">
        <f t="shared" si="251"/>
        <v>3.1122391593565987E-2</v>
      </c>
      <c r="BY263" s="215">
        <f t="shared" si="251"/>
        <v>3.0353977007232164E-2</v>
      </c>
      <c r="BZ263" s="215">
        <f t="shared" si="251"/>
        <v>2.9604534644633633E-2</v>
      </c>
      <c r="CA263" s="215">
        <f t="shared" si="251"/>
        <v>2.8873596079897354E-2</v>
      </c>
      <c r="CB263" s="215">
        <f t="shared" si="251"/>
        <v>2.8160704452626299E-2</v>
      </c>
      <c r="CC263" s="215">
        <f>+CC146</f>
        <v>2.7465414182346829E-2</v>
      </c>
      <c r="CD263" s="215">
        <f>+CD146</f>
        <v>2.6787290690006405E-2</v>
      </c>
    </row>
    <row r="264" spans="1:82" s="148" customFormat="1" ht="17.399999999999999" customHeight="1" x14ac:dyDescent="0.25">
      <c r="A264" s="215" t="s">
        <v>252</v>
      </c>
      <c r="B264" s="215">
        <f t="shared" ref="B264:AG264" si="252">+B25</f>
        <v>695.17728590164177</v>
      </c>
      <c r="C264" s="215">
        <f t="shared" si="252"/>
        <v>661.27308959418701</v>
      </c>
      <c r="D264" s="215">
        <f t="shared" si="252"/>
        <v>629.02242045248761</v>
      </c>
      <c r="E264" s="215">
        <f t="shared" si="252"/>
        <v>598.34463500506592</v>
      </c>
      <c r="F264" s="215">
        <f t="shared" si="252"/>
        <v>569.16302280895854</v>
      </c>
      <c r="G264" s="215">
        <f t="shared" si="252"/>
        <v>541.40461463365239</v>
      </c>
      <c r="H264" s="215">
        <f t="shared" si="252"/>
        <v>515</v>
      </c>
      <c r="I264" s="215">
        <f t="shared" si="252"/>
        <v>512.43142678423135</v>
      </c>
      <c r="J264" s="215">
        <f t="shared" si="252"/>
        <v>509.87566438082149</v>
      </c>
      <c r="K264" s="215">
        <f t="shared" si="252"/>
        <v>507.33264889557722</v>
      </c>
      <c r="L264" s="215">
        <f t="shared" si="252"/>
        <v>504.80231675297892</v>
      </c>
      <c r="M264" s="215">
        <f t="shared" si="252"/>
        <v>502.28460469459128</v>
      </c>
      <c r="N264" s="215">
        <f t="shared" si="252"/>
        <v>499.77944977748166</v>
      </c>
      <c r="O264" s="215">
        <f t="shared" si="252"/>
        <v>497.28678937264669</v>
      </c>
      <c r="P264" s="215">
        <f t="shared" si="252"/>
        <v>494.80656116344642</v>
      </c>
      <c r="Q264" s="215">
        <f t="shared" si="252"/>
        <v>492.33870314404641</v>
      </c>
      <c r="R264" s="319">
        <f t="shared" si="252"/>
        <v>489.88315361786766</v>
      </c>
      <c r="S264" s="215">
        <f t="shared" si="252"/>
        <v>487.43985119604412</v>
      </c>
      <c r="T264" s="215">
        <f t="shared" si="252"/>
        <v>485.00873479588802</v>
      </c>
      <c r="U264" s="215">
        <f t="shared" si="252"/>
        <v>482.58974363936272</v>
      </c>
      <c r="V264" s="215">
        <f t="shared" si="252"/>
        <v>480.18281725156328</v>
      </c>
      <c r="W264" s="215">
        <f t="shared" si="252"/>
        <v>477.78789545920466</v>
      </c>
      <c r="X264" s="215">
        <f t="shared" si="252"/>
        <v>475.40491838911737</v>
      </c>
      <c r="Y264" s="215">
        <f t="shared" si="252"/>
        <v>473.0338264667505</v>
      </c>
      <c r="Z264" s="215">
        <f t="shared" si="252"/>
        <v>470.6745604146825</v>
      </c>
      <c r="AA264" s="215">
        <f t="shared" si="252"/>
        <v>468.32706125113918</v>
      </c>
      <c r="AB264" s="215">
        <f t="shared" si="252"/>
        <v>465.99127028851916</v>
      </c>
      <c r="AC264" s="215">
        <f t="shared" si="252"/>
        <v>463.6671291319268</v>
      </c>
      <c r="AD264" s="215">
        <f t="shared" si="252"/>
        <v>461.35457967771208</v>
      </c>
      <c r="AE264" s="215">
        <f t="shared" si="252"/>
        <v>459.05356411201819</v>
      </c>
      <c r="AF264" s="215">
        <f t="shared" si="252"/>
        <v>456.76402490933617</v>
      </c>
      <c r="AG264" s="215">
        <f t="shared" si="252"/>
        <v>454.4859048310667</v>
      </c>
      <c r="AH264" s="215">
        <f t="shared" ref="AH264:BM264" si="253">+AH25</f>
        <v>452.21914692408916</v>
      </c>
      <c r="AI264" s="215">
        <f t="shared" si="253"/>
        <v>449.96369451933782</v>
      </c>
      <c r="AJ264" s="215">
        <f t="shared" si="253"/>
        <v>447.71949123038507</v>
      </c>
      <c r="AK264" s="215">
        <f t="shared" si="253"/>
        <v>445.48648095203185</v>
      </c>
      <c r="AL264" s="215">
        <f t="shared" si="253"/>
        <v>443.26460785890487</v>
      </c>
      <c r="AM264" s="215">
        <f t="shared" si="253"/>
        <v>441.05381640406108</v>
      </c>
      <c r="AN264" s="215">
        <f t="shared" si="253"/>
        <v>438.85405131759893</v>
      </c>
      <c r="AO264" s="215">
        <f t="shared" si="253"/>
        <v>436.66525760527674</v>
      </c>
      <c r="AP264" s="215">
        <f t="shared" si="253"/>
        <v>434.48738054713766</v>
      </c>
      <c r="AQ264" s="215">
        <f t="shared" si="253"/>
        <v>432.32036569614183</v>
      </c>
      <c r="AR264" s="215">
        <f t="shared" si="253"/>
        <v>430.16415887680512</v>
      </c>
      <c r="AS264" s="215">
        <f t="shared" si="253"/>
        <v>428.01870618384476</v>
      </c>
      <c r="AT264" s="215">
        <f t="shared" si="253"/>
        <v>425.88395398083162</v>
      </c>
      <c r="AU264" s="215">
        <f t="shared" si="253"/>
        <v>423.7598488988495</v>
      </c>
      <c r="AV264" s="215">
        <f t="shared" si="253"/>
        <v>421.64633783516069</v>
      </c>
      <c r="AW264" s="215">
        <f t="shared" si="253"/>
        <v>419.54336795187851</v>
      </c>
      <c r="AX264" s="215">
        <f t="shared" si="253"/>
        <v>417.45088667464637</v>
      </c>
      <c r="AY264" s="215">
        <f t="shared" si="253"/>
        <v>415.36884169132338</v>
      </c>
      <c r="AZ264" s="215">
        <f t="shared" si="253"/>
        <v>413.29718095067648</v>
      </c>
      <c r="BA264" s="215">
        <f t="shared" si="253"/>
        <v>411.23585266107926</v>
      </c>
      <c r="BB264" s="215">
        <f t="shared" si="253"/>
        <v>409.18480528921708</v>
      </c>
      <c r="BC264" s="215">
        <f t="shared" si="253"/>
        <v>407.14398755879887</v>
      </c>
      <c r="BD264" s="215">
        <f t="shared" si="253"/>
        <v>405.11334844927507</v>
      </c>
      <c r="BE264" s="215">
        <f t="shared" si="253"/>
        <v>403.09283719456215</v>
      </c>
      <c r="BF264" s="215">
        <f t="shared" si="253"/>
        <v>401.08240328177357</v>
      </c>
      <c r="BG264" s="215">
        <f t="shared" si="253"/>
        <v>399.08199644995676</v>
      </c>
      <c r="BH264" s="215">
        <f t="shared" si="253"/>
        <v>397.09156668883674</v>
      </c>
      <c r="BI264" s="215">
        <f t="shared" si="253"/>
        <v>395.11106423756581</v>
      </c>
      <c r="BJ264" s="215">
        <f t="shared" si="253"/>
        <v>393.14043958347952</v>
      </c>
      <c r="BK264" s="215">
        <f t="shared" si="253"/>
        <v>391.17964346085887</v>
      </c>
      <c r="BL264" s="215">
        <f t="shared" si="253"/>
        <v>389.22862684969874</v>
      </c>
      <c r="BM264" s="215">
        <f t="shared" si="253"/>
        <v>387.28734097448216</v>
      </c>
      <c r="BN264" s="215">
        <f t="shared" ref="BN264:CB264" si="254">+BN25</f>
        <v>385.35573730296119</v>
      </c>
      <c r="BO264" s="215">
        <f t="shared" si="254"/>
        <v>383.43376754494341</v>
      </c>
      <c r="BP264" s="215">
        <f t="shared" si="254"/>
        <v>381.52138365108482</v>
      </c>
      <c r="BQ264" s="215">
        <f t="shared" si="254"/>
        <v>379.61853781168838</v>
      </c>
      <c r="BR264" s="215">
        <f t="shared" si="254"/>
        <v>377.72518245550907</v>
      </c>
      <c r="BS264" s="215">
        <f t="shared" si="254"/>
        <v>375.84127024856434</v>
      </c>
      <c r="BT264" s="215">
        <f t="shared" si="254"/>
        <v>373.96675409295091</v>
      </c>
      <c r="BU264" s="215">
        <f t="shared" si="254"/>
        <v>372.10158712566727</v>
      </c>
      <c r="BV264" s="215">
        <f t="shared" si="254"/>
        <v>370.24572271744205</v>
      </c>
      <c r="BW264" s="215">
        <f t="shared" si="254"/>
        <v>368.39911447156845</v>
      </c>
      <c r="BX264" s="215">
        <f t="shared" si="254"/>
        <v>366.56171622274411</v>
      </c>
      <c r="BY264" s="215">
        <f t="shared" si="254"/>
        <v>364.73348203591712</v>
      </c>
      <c r="BZ264" s="215">
        <f t="shared" si="254"/>
        <v>362.91436620513758</v>
      </c>
      <c r="CA264" s="215">
        <f t="shared" si="254"/>
        <v>361.10432325241493</v>
      </c>
      <c r="CB264" s="215">
        <f t="shared" si="254"/>
        <v>359.30330792658111</v>
      </c>
      <c r="CC264" s="215">
        <f>+CC25</f>
        <v>357.5112752021592</v>
      </c>
      <c r="CD264" s="215">
        <f>+CD25</f>
        <v>355.72818027823774</v>
      </c>
    </row>
    <row r="265" spans="1:82" s="148" customFormat="1" ht="17.399999999999999" customHeight="1" x14ac:dyDescent="0.25">
      <c r="A265" s="215" t="s">
        <v>253</v>
      </c>
      <c r="B265" s="215">
        <f t="shared" ref="B265:AG265" si="255">+B150</f>
        <v>42.941013213845046</v>
      </c>
      <c r="C265" s="215">
        <f t="shared" si="255"/>
        <v>42.856471359387712</v>
      </c>
      <c r="D265" s="215">
        <f t="shared" si="255"/>
        <v>38.080186265099385</v>
      </c>
      <c r="E265" s="215">
        <f t="shared" si="255"/>
        <v>33.697833927583694</v>
      </c>
      <c r="F265" s="215">
        <f t="shared" si="255"/>
        <v>32.156778603483147</v>
      </c>
      <c r="G265" s="215">
        <f t="shared" si="255"/>
        <v>30.103263293656155</v>
      </c>
      <c r="H265" s="215">
        <f t="shared" si="255"/>
        <v>27.182643295778888</v>
      </c>
      <c r="I265" s="215">
        <f t="shared" si="255"/>
        <v>24.317499811366545</v>
      </c>
      <c r="J265" s="215">
        <f t="shared" si="255"/>
        <v>20.557444398915464</v>
      </c>
      <c r="K265" s="215">
        <f t="shared" si="255"/>
        <v>15.759584081002432</v>
      </c>
      <c r="L265" s="215">
        <f t="shared" si="255"/>
        <v>10.012665429945985</v>
      </c>
      <c r="M265" s="215">
        <f t="shared" si="255"/>
        <v>4.9973917454158281</v>
      </c>
      <c r="N265" s="215">
        <f t="shared" si="255"/>
        <v>4.8278526485339448</v>
      </c>
      <c r="O265" s="215">
        <f t="shared" si="255"/>
        <v>3.8450092572006942</v>
      </c>
      <c r="P265" s="215">
        <f t="shared" si="255"/>
        <v>2.8642457588975119</v>
      </c>
      <c r="Q265" s="215">
        <f t="shared" si="255"/>
        <v>1.9976632979340023</v>
      </c>
      <c r="R265" s="319">
        <f t="shared" si="255"/>
        <v>1.2034651932838729</v>
      </c>
      <c r="S265" s="215">
        <f t="shared" si="255"/>
        <v>3.4710514546944191</v>
      </c>
      <c r="T265" s="215">
        <f t="shared" si="255"/>
        <v>2.6369004724654874</v>
      </c>
      <c r="U265" s="215">
        <f t="shared" si="255"/>
        <v>2.3587230426927133</v>
      </c>
      <c r="V265" s="215">
        <f t="shared" si="255"/>
        <v>1.9784705419123132</v>
      </c>
      <c r="W265" s="215">
        <f t="shared" si="255"/>
        <v>1.6392050802745219</v>
      </c>
      <c r="X265" s="215">
        <f t="shared" si="255"/>
        <v>1.3235505793770275</v>
      </c>
      <c r="Y265" s="215">
        <f t="shared" si="255"/>
        <v>-4.8415913636501564</v>
      </c>
      <c r="Z265" s="215">
        <f t="shared" si="255"/>
        <v>-11.877642287529394</v>
      </c>
      <c r="AA265" s="215">
        <f t="shared" si="255"/>
        <v>-16.231674140248312</v>
      </c>
      <c r="AB265" s="215">
        <f t="shared" si="255"/>
        <v>-17.174153599360082</v>
      </c>
      <c r="AC265" s="215">
        <f t="shared" si="255"/>
        <v>-18.184458358068042</v>
      </c>
      <c r="AD265" s="215">
        <f t="shared" si="255"/>
        <v>-19.262516659103621</v>
      </c>
      <c r="AE265" s="215">
        <f t="shared" si="255"/>
        <v>-20.392382926872266</v>
      </c>
      <c r="AF265" s="215">
        <f t="shared" si="255"/>
        <v>-21.575050734102163</v>
      </c>
      <c r="AG265" s="215">
        <f t="shared" si="255"/>
        <v>-22.811775014721604</v>
      </c>
      <c r="AH265" s="215">
        <f t="shared" ref="AH265:BM265" si="256">+AH150</f>
        <v>-24.103909653604234</v>
      </c>
      <c r="AI265" s="215">
        <f t="shared" si="256"/>
        <v>-25.452764342672985</v>
      </c>
      <c r="AJ265" s="215">
        <f t="shared" si="256"/>
        <v>-26.859420787895996</v>
      </c>
      <c r="AK265" s="215">
        <f t="shared" si="256"/>
        <v>-28.324422099414946</v>
      </c>
      <c r="AL265" s="215">
        <f t="shared" si="256"/>
        <v>-29.846290026543787</v>
      </c>
      <c r="AM265" s="215">
        <f t="shared" si="256"/>
        <v>-15.7115026049582</v>
      </c>
      <c r="AN265" s="215">
        <f t="shared" si="256"/>
        <v>-16.553300836829901</v>
      </c>
      <c r="AO265" s="215">
        <f t="shared" si="256"/>
        <v>-17.413651117520985</v>
      </c>
      <c r="AP265" s="215">
        <f t="shared" si="256"/>
        <v>-18.296538475553174</v>
      </c>
      <c r="AQ265" s="215">
        <f t="shared" si="256"/>
        <v>-19.204988473408584</v>
      </c>
      <c r="AR265" s="215">
        <f t="shared" si="256"/>
        <v>-20.141324940212858</v>
      </c>
      <c r="AS265" s="215">
        <f t="shared" si="256"/>
        <v>-21.107364160936626</v>
      </c>
      <c r="AT265" s="215">
        <f t="shared" si="256"/>
        <v>-22.104553019606868</v>
      </c>
      <c r="AU265" s="215">
        <f t="shared" si="256"/>
        <v>-23.134066409473281</v>
      </c>
      <c r="AV265" s="215">
        <f t="shared" si="256"/>
        <v>-24.196875849348054</v>
      </c>
      <c r="AW265" s="215">
        <f t="shared" si="256"/>
        <v>-25.293797693702842</v>
      </c>
      <c r="AX265" s="215">
        <f t="shared" si="256"/>
        <v>-26.425526786300459</v>
      </c>
      <c r="AY265" s="215">
        <f t="shared" si="256"/>
        <v>-27.592659671333692</v>
      </c>
      <c r="AZ265" s="215">
        <f t="shared" si="256"/>
        <v>-28.795710278275404</v>
      </c>
      <c r="BA265" s="215">
        <f t="shared" si="256"/>
        <v>-23.972407831340846</v>
      </c>
      <c r="BB265" s="215">
        <f t="shared" si="256"/>
        <v>-7.673755652318909</v>
      </c>
      <c r="BC265" s="215">
        <f t="shared" si="256"/>
        <v>-8.8981486841546538</v>
      </c>
      <c r="BD265" s="215">
        <f t="shared" si="256"/>
        <v>-7.3734374265318419</v>
      </c>
      <c r="BE265" s="215">
        <f t="shared" si="256"/>
        <v>4.2561104211151379</v>
      </c>
      <c r="BF265" s="215">
        <f t="shared" si="256"/>
        <v>-16.15380515945516</v>
      </c>
      <c r="BG265" s="215">
        <f t="shared" si="256"/>
        <v>0</v>
      </c>
      <c r="BH265" s="215">
        <f t="shared" si="256"/>
        <v>0</v>
      </c>
      <c r="BI265" s="215">
        <f t="shared" si="256"/>
        <v>0</v>
      </c>
      <c r="BJ265" s="215">
        <f t="shared" si="256"/>
        <v>0</v>
      </c>
      <c r="BK265" s="215">
        <f t="shared" si="256"/>
        <v>0</v>
      </c>
      <c r="BL265" s="215">
        <f t="shared" si="256"/>
        <v>0</v>
      </c>
      <c r="BM265" s="215">
        <f t="shared" si="256"/>
        <v>0</v>
      </c>
      <c r="BN265" s="215">
        <f t="shared" ref="BN265:CB265" si="257">+BN150</f>
        <v>0</v>
      </c>
      <c r="BO265" s="215">
        <f t="shared" si="257"/>
        <v>0</v>
      </c>
      <c r="BP265" s="215">
        <f t="shared" si="257"/>
        <v>0</v>
      </c>
      <c r="BQ265" s="215">
        <f t="shared" si="257"/>
        <v>0</v>
      </c>
      <c r="BR265" s="215">
        <f t="shared" si="257"/>
        <v>0</v>
      </c>
      <c r="BS265" s="215">
        <f t="shared" si="257"/>
        <v>0</v>
      </c>
      <c r="BT265" s="215">
        <f t="shared" si="257"/>
        <v>0</v>
      </c>
      <c r="BU265" s="215">
        <f t="shared" si="257"/>
        <v>0</v>
      </c>
      <c r="BV265" s="215">
        <f t="shared" si="257"/>
        <v>0</v>
      </c>
      <c r="BW265" s="215">
        <f t="shared" si="257"/>
        <v>0</v>
      </c>
      <c r="BX265" s="215">
        <f t="shared" si="257"/>
        <v>0</v>
      </c>
      <c r="BY265" s="215">
        <f t="shared" si="257"/>
        <v>0</v>
      </c>
      <c r="BZ265" s="215">
        <f t="shared" si="257"/>
        <v>0</v>
      </c>
      <c r="CA265" s="215">
        <f t="shared" si="257"/>
        <v>0</v>
      </c>
      <c r="CB265" s="215">
        <f t="shared" si="257"/>
        <v>0</v>
      </c>
      <c r="CC265" s="215">
        <f>+CC150</f>
        <v>0</v>
      </c>
      <c r="CD265" s="215">
        <f>+CD150</f>
        <v>0</v>
      </c>
    </row>
    <row r="266" spans="1:82" s="148" customFormat="1" ht="17.399999999999999" customHeight="1" x14ac:dyDescent="0.25">
      <c r="A266" s="215" t="s">
        <v>254</v>
      </c>
      <c r="B266" s="215">
        <f t="shared" ref="B266:AG266" si="258">+B152</f>
        <v>52.40301321384505</v>
      </c>
      <c r="C266" s="215">
        <f t="shared" si="258"/>
        <v>52.13209635938771</v>
      </c>
      <c r="D266" s="215">
        <f t="shared" si="258"/>
        <v>46.176086265099393</v>
      </c>
      <c r="E266" s="215">
        <f t="shared" si="258"/>
        <v>40.737033927583695</v>
      </c>
      <c r="F266" s="215">
        <f t="shared" si="258"/>
        <v>38.759456913092656</v>
      </c>
      <c r="G266" s="215">
        <f t="shared" si="258"/>
        <v>36.175276450950037</v>
      </c>
      <c r="H266" s="215">
        <f t="shared" si="258"/>
        <v>32.564976738882635</v>
      </c>
      <c r="I266" s="215">
        <f t="shared" si="258"/>
        <v>29.040662061366543</v>
      </c>
      <c r="J266" s="215">
        <f t="shared" si="258"/>
        <v>24.470414656903465</v>
      </c>
      <c r="K266" s="215">
        <f t="shared" si="258"/>
        <v>18.696497862310807</v>
      </c>
      <c r="L266" s="215">
        <f t="shared" si="258"/>
        <v>11.838051002183485</v>
      </c>
      <c r="M266" s="215">
        <f t="shared" si="258"/>
        <v>5.8882523726839526</v>
      </c>
      <c r="N266" s="215">
        <f t="shared" si="258"/>
        <v>5.6689525437869444</v>
      </c>
      <c r="O266" s="215">
        <f t="shared" si="258"/>
        <v>4.4981273416886944</v>
      </c>
      <c r="P266" s="215">
        <f t="shared" si="258"/>
        <v>3.3379013418502614</v>
      </c>
      <c r="Q266" s="215">
        <f t="shared" si="258"/>
        <v>2.3188779155572519</v>
      </c>
      <c r="R266" s="319">
        <f t="shared" si="258"/>
        <v>1.3914169501838727</v>
      </c>
      <c r="S266" s="215">
        <f t="shared" si="258"/>
        <v>3.9970622644112943</v>
      </c>
      <c r="T266" s="215">
        <f t="shared" si="258"/>
        <v>3.0239983936579864</v>
      </c>
      <c r="U266" s="215">
        <f t="shared" si="258"/>
        <v>2.6938999103912145</v>
      </c>
      <c r="V266" s="215">
        <f t="shared" si="258"/>
        <v>2.2503543146773128</v>
      </c>
      <c r="W266" s="215">
        <f t="shared" si="258"/>
        <v>1.8568392415945207</v>
      </c>
      <c r="X266" s="215">
        <f t="shared" si="258"/>
        <v>1.4931515176570282</v>
      </c>
      <c r="Y266" s="215">
        <f t="shared" si="258"/>
        <v>-5.4396808991660324</v>
      </c>
      <c r="Z266" s="215">
        <f t="shared" si="258"/>
        <v>-13.291662835518395</v>
      </c>
      <c r="AA266" s="215">
        <f t="shared" si="258"/>
        <v>-18.093299140248316</v>
      </c>
      <c r="AB266" s="215">
        <f t="shared" si="258"/>
        <v>-19.070403599360084</v>
      </c>
      <c r="AC266" s="215">
        <f t="shared" si="258"/>
        <v>-20.115333358068042</v>
      </c>
      <c r="AD266" s="215">
        <f t="shared" si="258"/>
        <v>-21.228016659103623</v>
      </c>
      <c r="AE266" s="215">
        <f t="shared" si="258"/>
        <v>-22.392507926872266</v>
      </c>
      <c r="AF266" s="215">
        <f t="shared" si="258"/>
        <v>-23.609800734102166</v>
      </c>
      <c r="AG266" s="215">
        <f t="shared" si="258"/>
        <v>-24.881150014721605</v>
      </c>
      <c r="AH266" s="215">
        <f t="shared" ref="AH266:BM266" si="259">+AH152</f>
        <v>-26.207909653604236</v>
      </c>
      <c r="AI266" s="215">
        <f t="shared" si="259"/>
        <v>-27.591389342672983</v>
      </c>
      <c r="AJ266" s="215">
        <f t="shared" si="259"/>
        <v>-29.032670787895999</v>
      </c>
      <c r="AK266" s="215">
        <f t="shared" si="259"/>
        <v>-30.532297099414947</v>
      </c>
      <c r="AL266" s="215">
        <f t="shared" si="259"/>
        <v>-32.088790026543791</v>
      </c>
      <c r="AM266" s="215">
        <f t="shared" si="259"/>
        <v>-16.850065104958201</v>
      </c>
      <c r="AN266" s="215">
        <f t="shared" si="259"/>
        <v>-17.7091758368299</v>
      </c>
      <c r="AO266" s="215">
        <f t="shared" si="259"/>
        <v>-18.586838617520986</v>
      </c>
      <c r="AP266" s="215">
        <f t="shared" si="259"/>
        <v>-19.487038475553174</v>
      </c>
      <c r="AQ266" s="215">
        <f t="shared" si="259"/>
        <v>-20.412800973408586</v>
      </c>
      <c r="AR266" s="215">
        <f t="shared" si="259"/>
        <v>-21.36644994021286</v>
      </c>
      <c r="AS266" s="215">
        <f t="shared" si="259"/>
        <v>-22.349801660936627</v>
      </c>
      <c r="AT266" s="215">
        <f t="shared" si="259"/>
        <v>-23.364303019606869</v>
      </c>
      <c r="AU266" s="215">
        <f t="shared" si="259"/>
        <v>-24.41112890947328</v>
      </c>
      <c r="AV266" s="215">
        <f t="shared" si="259"/>
        <v>-25.491250849348056</v>
      </c>
      <c r="AW266" s="215">
        <f t="shared" si="259"/>
        <v>-26.605485193702844</v>
      </c>
      <c r="AX266" s="215">
        <f t="shared" si="259"/>
        <v>-27.754526786300463</v>
      </c>
      <c r="AY266" s="215">
        <f t="shared" si="259"/>
        <v>-28.938972171333692</v>
      </c>
      <c r="AZ266" s="215">
        <f t="shared" si="259"/>
        <v>-30.159335278275407</v>
      </c>
      <c r="BA266" s="215">
        <f t="shared" si="259"/>
        <v>-25.074597426836473</v>
      </c>
      <c r="BB266" s="215">
        <f t="shared" si="259"/>
        <v>-8.016430121133908</v>
      </c>
      <c r="BC266" s="215">
        <f t="shared" si="259"/>
        <v>-9.2842002379959059</v>
      </c>
      <c r="BD266" s="215">
        <f t="shared" si="259"/>
        <v>-7.6843760615425918</v>
      </c>
      <c r="BE266" s="215">
        <f t="shared" si="259"/>
        <v>4.4306316957035135</v>
      </c>
      <c r="BF266" s="215">
        <f t="shared" si="259"/>
        <v>-16.798119478450165</v>
      </c>
      <c r="BG266" s="215">
        <f t="shared" si="259"/>
        <v>0</v>
      </c>
      <c r="BH266" s="215">
        <f t="shared" si="259"/>
        <v>0</v>
      </c>
      <c r="BI266" s="215">
        <f t="shared" si="259"/>
        <v>0</v>
      </c>
      <c r="BJ266" s="215">
        <f t="shared" si="259"/>
        <v>0</v>
      </c>
      <c r="BK266" s="215">
        <f t="shared" si="259"/>
        <v>0</v>
      </c>
      <c r="BL266" s="215">
        <f t="shared" si="259"/>
        <v>0</v>
      </c>
      <c r="BM266" s="215">
        <f t="shared" si="259"/>
        <v>0</v>
      </c>
      <c r="BN266" s="215">
        <f t="shared" ref="BN266:CB266" si="260">+BN152</f>
        <v>0</v>
      </c>
      <c r="BO266" s="215">
        <f t="shared" si="260"/>
        <v>0</v>
      </c>
      <c r="BP266" s="215">
        <f t="shared" si="260"/>
        <v>0</v>
      </c>
      <c r="BQ266" s="215">
        <f t="shared" si="260"/>
        <v>0</v>
      </c>
      <c r="BR266" s="215">
        <f t="shared" si="260"/>
        <v>0</v>
      </c>
      <c r="BS266" s="215">
        <f t="shared" si="260"/>
        <v>0</v>
      </c>
      <c r="BT266" s="215">
        <f t="shared" si="260"/>
        <v>0</v>
      </c>
      <c r="BU266" s="215">
        <f t="shared" si="260"/>
        <v>0</v>
      </c>
      <c r="BV266" s="215">
        <f t="shared" si="260"/>
        <v>0</v>
      </c>
      <c r="BW266" s="215">
        <f t="shared" si="260"/>
        <v>0</v>
      </c>
      <c r="BX266" s="215">
        <f t="shared" si="260"/>
        <v>0</v>
      </c>
      <c r="BY266" s="215">
        <f t="shared" si="260"/>
        <v>0</v>
      </c>
      <c r="BZ266" s="215">
        <f t="shared" si="260"/>
        <v>0</v>
      </c>
      <c r="CA266" s="215">
        <f t="shared" si="260"/>
        <v>0</v>
      </c>
      <c r="CB266" s="215">
        <f t="shared" si="260"/>
        <v>0</v>
      </c>
      <c r="CC266" s="215">
        <f>+CC152</f>
        <v>0</v>
      </c>
      <c r="CD266" s="215">
        <f>+CD152</f>
        <v>0</v>
      </c>
    </row>
    <row r="267" spans="1:82" s="148" customFormat="1" ht="17.399999999999999" customHeight="1" x14ac:dyDescent="0.25">
      <c r="A267" s="215" t="s">
        <v>255</v>
      </c>
      <c r="B267" s="215">
        <f t="shared" ref="B267:AG267" si="261">+B151</f>
        <v>37.336200094628666</v>
      </c>
      <c r="C267" s="215">
        <f t="shared" si="261"/>
        <v>38.077471359387708</v>
      </c>
      <c r="D267" s="215">
        <f t="shared" si="261"/>
        <v>34.448146265099382</v>
      </c>
      <c r="E267" s="215">
        <f t="shared" si="261"/>
        <v>30.945129927583693</v>
      </c>
      <c r="F267" s="215">
        <f t="shared" si="261"/>
        <v>29.903900532992601</v>
      </c>
      <c r="G267" s="215">
        <f t="shared" si="261"/>
        <v>28.293856088218096</v>
      </c>
      <c r="H267" s="215">
        <f t="shared" si="261"/>
        <v>25.78066475062538</v>
      </c>
      <c r="I267" s="215">
        <f t="shared" si="261"/>
        <v>23.241207429172544</v>
      </c>
      <c r="J267" s="215">
        <f t="shared" si="261"/>
        <v>19.776769473570802</v>
      </c>
      <c r="K267" s="215">
        <f t="shared" si="261"/>
        <v>15.246199786384217</v>
      </c>
      <c r="L267" s="215">
        <f t="shared" si="261"/>
        <v>9.7328972567992516</v>
      </c>
      <c r="M267" s="215">
        <f t="shared" si="261"/>
        <v>4.8775978006925156</v>
      </c>
      <c r="N267" s="215">
        <f t="shared" si="261"/>
        <v>4.7285573190300063</v>
      </c>
      <c r="O267" s="215">
        <f t="shared" si="261"/>
        <v>3.7772777859180593</v>
      </c>
      <c r="P267" s="215">
        <f t="shared" si="261"/>
        <v>2.8210711846942855</v>
      </c>
      <c r="Q267" s="215">
        <f t="shared" si="261"/>
        <v>1.9719140330008984</v>
      </c>
      <c r="R267" s="319">
        <f t="shared" si="261"/>
        <v>1.1902081445071717</v>
      </c>
      <c r="S267" s="215">
        <f t="shared" si="261"/>
        <v>3.4383894499217704</v>
      </c>
      <c r="T267" s="215">
        <f t="shared" si="261"/>
        <v>2.6157303137066097</v>
      </c>
      <c r="U267" s="215">
        <f t="shared" si="261"/>
        <v>2.3425708663796114</v>
      </c>
      <c r="V267" s="215">
        <f t="shared" si="261"/>
        <v>1.9669204770483295</v>
      </c>
      <c r="W267" s="215">
        <f t="shared" si="261"/>
        <v>1.6310513753140867</v>
      </c>
      <c r="X267" s="215">
        <f t="shared" si="261"/>
        <v>1.3179445113519557</v>
      </c>
      <c r="Y267" s="215">
        <f t="shared" si="261"/>
        <v>-4.8241425037824364</v>
      </c>
      <c r="Z267" s="215">
        <f t="shared" si="261"/>
        <v>-11.841218138741814</v>
      </c>
      <c r="AA267" s="215">
        <f t="shared" si="261"/>
        <v>-16.189318158974494</v>
      </c>
      <c r="AB267" s="215">
        <f t="shared" si="261"/>
        <v>-17.136033216213644</v>
      </c>
      <c r="AC267" s="215">
        <f t="shared" si="261"/>
        <v>-18.150150013236246</v>
      </c>
      <c r="AD267" s="215">
        <f t="shared" si="261"/>
        <v>-19.231639148755008</v>
      </c>
      <c r="AE267" s="215">
        <f t="shared" si="261"/>
        <v>-20.36459316755851</v>
      </c>
      <c r="AF267" s="215">
        <f t="shared" si="261"/>
        <v>-21.550039950719786</v>
      </c>
      <c r="AG267" s="215">
        <f t="shared" si="261"/>
        <v>-22.789265309677464</v>
      </c>
      <c r="AH267" s="215">
        <f t="shared" ref="AH267:BM267" si="262">+AH151</f>
        <v>-24.08365091906451</v>
      </c>
      <c r="AI267" s="215">
        <f t="shared" si="262"/>
        <v>-25.434531481587232</v>
      </c>
      <c r="AJ267" s="215">
        <f t="shared" si="262"/>
        <v>-26.843011212918817</v>
      </c>
      <c r="AK267" s="215">
        <f t="shared" si="262"/>
        <v>-28.309653481935484</v>
      </c>
      <c r="AL267" s="215">
        <f t="shared" si="262"/>
        <v>-29.832998270812276</v>
      </c>
      <c r="AM267" s="215">
        <f t="shared" si="262"/>
        <v>-15.705521314879018</v>
      </c>
      <c r="AN267" s="215">
        <f t="shared" si="262"/>
        <v>-16.547917675758637</v>
      </c>
      <c r="AO267" s="215">
        <f t="shared" si="262"/>
        <v>-17.408806272556845</v>
      </c>
      <c r="AP267" s="215">
        <f t="shared" si="262"/>
        <v>-18.292178115085452</v>
      </c>
      <c r="AQ267" s="215">
        <f t="shared" si="262"/>
        <v>-19.201064148987633</v>
      </c>
      <c r="AR267" s="215">
        <f t="shared" si="262"/>
        <v>-20.137793048234002</v>
      </c>
      <c r="AS267" s="215">
        <f t="shared" si="262"/>
        <v>-21.104185458155655</v>
      </c>
      <c r="AT267" s="215">
        <f t="shared" si="262"/>
        <v>-22.101692187103996</v>
      </c>
      <c r="AU267" s="215">
        <f t="shared" si="262"/>
        <v>-23.131491660220696</v>
      </c>
      <c r="AV267" s="215">
        <f t="shared" si="262"/>
        <v>-24.194558575020725</v>
      </c>
      <c r="AW267" s="215">
        <f t="shared" si="262"/>
        <v>-25.291712146808248</v>
      </c>
      <c r="AX267" s="215">
        <f t="shared" si="262"/>
        <v>-26.423649794095322</v>
      </c>
      <c r="AY267" s="215">
        <f t="shared" si="262"/>
        <v>-27.59097037834907</v>
      </c>
      <c r="AZ267" s="215">
        <f t="shared" si="262"/>
        <v>-28.794189914589246</v>
      </c>
      <c r="BA267" s="215">
        <f t="shared" si="262"/>
        <v>-23.971315706510701</v>
      </c>
      <c r="BB267" s="215">
        <f t="shared" si="262"/>
        <v>-7.6734538452364607</v>
      </c>
      <c r="BC267" s="215">
        <f t="shared" si="262"/>
        <v>-8.8978464167814</v>
      </c>
      <c r="BD267" s="215">
        <f t="shared" si="262"/>
        <v>-7.3732209634147665</v>
      </c>
      <c r="BE267" s="215">
        <f t="shared" si="262"/>
        <v>4.256002381195148</v>
      </c>
      <c r="BF267" s="215">
        <f t="shared" si="262"/>
        <v>-16.153450409607437</v>
      </c>
      <c r="BG267" s="215">
        <f t="shared" si="262"/>
        <v>0</v>
      </c>
      <c r="BH267" s="215">
        <f t="shared" si="262"/>
        <v>0</v>
      </c>
      <c r="BI267" s="215">
        <f t="shared" si="262"/>
        <v>0</v>
      </c>
      <c r="BJ267" s="215">
        <f t="shared" si="262"/>
        <v>0</v>
      </c>
      <c r="BK267" s="215">
        <f t="shared" si="262"/>
        <v>0</v>
      </c>
      <c r="BL267" s="215">
        <f t="shared" si="262"/>
        <v>0</v>
      </c>
      <c r="BM267" s="215">
        <f t="shared" si="262"/>
        <v>0</v>
      </c>
      <c r="BN267" s="215">
        <f t="shared" ref="BN267:CB267" si="263">+BN151</f>
        <v>0</v>
      </c>
      <c r="BO267" s="215">
        <f t="shared" si="263"/>
        <v>0</v>
      </c>
      <c r="BP267" s="215">
        <f t="shared" si="263"/>
        <v>0</v>
      </c>
      <c r="BQ267" s="215">
        <f t="shared" si="263"/>
        <v>0</v>
      </c>
      <c r="BR267" s="215">
        <f t="shared" si="263"/>
        <v>0</v>
      </c>
      <c r="BS267" s="215">
        <f t="shared" si="263"/>
        <v>0</v>
      </c>
      <c r="BT267" s="215">
        <f t="shared" si="263"/>
        <v>0</v>
      </c>
      <c r="BU267" s="215">
        <f t="shared" si="263"/>
        <v>0</v>
      </c>
      <c r="BV267" s="215">
        <f t="shared" si="263"/>
        <v>0</v>
      </c>
      <c r="BW267" s="215">
        <f t="shared" si="263"/>
        <v>0</v>
      </c>
      <c r="BX267" s="215">
        <f t="shared" si="263"/>
        <v>0</v>
      </c>
      <c r="BY267" s="215">
        <f t="shared" si="263"/>
        <v>0</v>
      </c>
      <c r="BZ267" s="215">
        <f t="shared" si="263"/>
        <v>0</v>
      </c>
      <c r="CA267" s="215">
        <f t="shared" si="263"/>
        <v>0</v>
      </c>
      <c r="CB267" s="215">
        <f t="shared" si="263"/>
        <v>0</v>
      </c>
      <c r="CC267" s="215">
        <f>+CC151</f>
        <v>0</v>
      </c>
      <c r="CD267" s="215">
        <f>+CD151</f>
        <v>0</v>
      </c>
    </row>
    <row r="268" spans="1:82" s="148" customFormat="1" ht="17.399999999999999" customHeight="1" x14ac:dyDescent="0.25">
      <c r="A268" s="215" t="s">
        <v>256</v>
      </c>
      <c r="B268" s="215"/>
      <c r="C268" s="215"/>
      <c r="D268" s="215"/>
      <c r="E268" s="215"/>
      <c r="F268" s="215"/>
      <c r="G268" s="215"/>
      <c r="H268" s="215"/>
      <c r="I268" s="215"/>
      <c r="J268" s="215"/>
      <c r="K268" s="215"/>
      <c r="L268" s="215"/>
      <c r="M268" s="215"/>
      <c r="N268" s="215"/>
      <c r="O268" s="215"/>
      <c r="P268" s="215"/>
      <c r="Q268" s="215"/>
      <c r="R268" s="319"/>
      <c r="S268" s="215"/>
      <c r="T268" s="215"/>
      <c r="U268" s="215"/>
      <c r="V268" s="215"/>
      <c r="W268" s="215"/>
      <c r="X268" s="215"/>
      <c r="Y268" s="215"/>
      <c r="Z268" s="215"/>
      <c r="AA268" s="215"/>
      <c r="AB268" s="215"/>
      <c r="AC268" s="215"/>
      <c r="AD268" s="215"/>
      <c r="AE268" s="215"/>
      <c r="AF268" s="215"/>
      <c r="AG268" s="215"/>
      <c r="AH268" s="215"/>
      <c r="AI268" s="215"/>
      <c r="AJ268" s="215"/>
      <c r="AK268" s="215"/>
      <c r="AL268" s="215"/>
      <c r="AM268" s="215"/>
      <c r="AN268" s="215"/>
      <c r="AO268" s="215"/>
      <c r="AP268" s="215"/>
      <c r="AQ268" s="215"/>
      <c r="AR268" s="215"/>
      <c r="AS268" s="215"/>
      <c r="AT268" s="215"/>
      <c r="AU268" s="215"/>
      <c r="AV268" s="215"/>
      <c r="AW268" s="215"/>
      <c r="AX268" s="215"/>
      <c r="AY268" s="215"/>
      <c r="AZ268" s="215"/>
      <c r="BA268" s="215"/>
      <c r="BB268" s="215"/>
      <c r="BC268" s="215"/>
      <c r="BD268" s="215"/>
      <c r="BE268" s="215"/>
      <c r="BF268" s="215"/>
      <c r="BG268" s="215"/>
      <c r="BH268" s="215"/>
      <c r="BI268" s="215"/>
      <c r="BJ268" s="215"/>
      <c r="BK268" s="215"/>
      <c r="BL268" s="215"/>
      <c r="BM268" s="215"/>
      <c r="BN268" s="215"/>
      <c r="BO268" s="215"/>
      <c r="BP268" s="215"/>
      <c r="BQ268" s="215"/>
      <c r="BR268" s="215"/>
      <c r="BS268" s="215"/>
      <c r="BT268" s="215"/>
      <c r="BU268" s="215"/>
      <c r="BV268" s="215"/>
      <c r="BW268" s="215"/>
      <c r="BX268" s="215"/>
      <c r="BY268" s="215"/>
      <c r="BZ268" s="215"/>
      <c r="CA268" s="215"/>
      <c r="CB268" s="215"/>
      <c r="CC268" s="215"/>
      <c r="CD268" s="215"/>
    </row>
    <row r="269" spans="1:82" s="148" customFormat="1" ht="17.399999999999999" customHeight="1" x14ac:dyDescent="0.25">
      <c r="A269" s="215" t="s">
        <v>257</v>
      </c>
      <c r="B269" s="215">
        <f t="shared" ref="B269:AG269" si="264">+B32</f>
        <v>5.8998032833856691</v>
      </c>
      <c r="C269" s="215">
        <f t="shared" si="264"/>
        <v>5.3100000000000005</v>
      </c>
      <c r="D269" s="215">
        <f t="shared" si="264"/>
        <v>4.7790000000000008</v>
      </c>
      <c r="E269" s="215">
        <f t="shared" si="264"/>
        <v>4.3011000000000008</v>
      </c>
      <c r="F269" s="215">
        <f t="shared" si="264"/>
        <v>3.8709900000000008</v>
      </c>
      <c r="G269" s="215">
        <f t="shared" si="264"/>
        <v>3.4838910000000012</v>
      </c>
      <c r="H269" s="215">
        <f t="shared" si="264"/>
        <v>3.1355019000000013</v>
      </c>
      <c r="I269" s="215">
        <f t="shared" si="264"/>
        <v>2.8219517100000009</v>
      </c>
      <c r="J269" s="215">
        <f t="shared" si="264"/>
        <v>2.5397565390000012</v>
      </c>
      <c r="K269" s="215">
        <f t="shared" si="264"/>
        <v>2.2857808851000012</v>
      </c>
      <c r="L269" s="215">
        <f t="shared" si="264"/>
        <v>2.0572027965900008</v>
      </c>
      <c r="M269" s="215">
        <f t="shared" si="264"/>
        <v>1.8514825169310012</v>
      </c>
      <c r="N269" s="215">
        <f t="shared" si="264"/>
        <v>1.6663342652379012</v>
      </c>
      <c r="O269" s="215">
        <f t="shared" si="264"/>
        <v>1.4997008387141113</v>
      </c>
      <c r="P269" s="215">
        <f t="shared" si="264"/>
        <v>1.3497307548427</v>
      </c>
      <c r="Q269" s="215">
        <f t="shared" si="264"/>
        <v>1.2147576793584298</v>
      </c>
      <c r="R269" s="319">
        <f t="shared" si="264"/>
        <v>1.0932819114225871</v>
      </c>
      <c r="S269" s="215">
        <f t="shared" si="264"/>
        <v>0.98395372028032846</v>
      </c>
      <c r="T269" s="215">
        <f t="shared" si="264"/>
        <v>0.88555834825229551</v>
      </c>
      <c r="U269" s="215">
        <f t="shared" si="264"/>
        <v>0.79700251342706618</v>
      </c>
      <c r="V269" s="215">
        <f t="shared" si="264"/>
        <v>0.71730226208435954</v>
      </c>
      <c r="W269" s="215">
        <f t="shared" si="264"/>
        <v>0.6455720358759236</v>
      </c>
      <c r="X269" s="215">
        <f t="shared" si="264"/>
        <v>0.58101483228833128</v>
      </c>
      <c r="Y269" s="215">
        <f t="shared" si="264"/>
        <v>0.52291334905949816</v>
      </c>
      <c r="Z269" s="215">
        <f t="shared" si="264"/>
        <v>0.47062201415354837</v>
      </c>
      <c r="AA269" s="215">
        <f t="shared" si="264"/>
        <v>0.42355981273819354</v>
      </c>
      <c r="AB269" s="215">
        <f t="shared" si="264"/>
        <v>0.38120383146437425</v>
      </c>
      <c r="AC269" s="215">
        <f t="shared" si="264"/>
        <v>0.34308344831793686</v>
      </c>
      <c r="AD269" s="215">
        <f t="shared" si="264"/>
        <v>0.30877510348614318</v>
      </c>
      <c r="AE269" s="215">
        <f t="shared" si="264"/>
        <v>0.27789759313752888</v>
      </c>
      <c r="AF269" s="215">
        <f t="shared" si="264"/>
        <v>0.25010783382377599</v>
      </c>
      <c r="AG269" s="215">
        <f t="shared" si="264"/>
        <v>0.22509705044139836</v>
      </c>
      <c r="AH269" s="215">
        <f t="shared" ref="AH269:BM269" si="265">+AH32</f>
        <v>0.20258734539725856</v>
      </c>
      <c r="AI269" s="215">
        <f t="shared" si="265"/>
        <v>0.18232861085753271</v>
      </c>
      <c r="AJ269" s="215">
        <f t="shared" si="265"/>
        <v>0.16409574977177943</v>
      </c>
      <c r="AK269" s="215">
        <f t="shared" si="265"/>
        <v>0.1476861747946015</v>
      </c>
      <c r="AL269" s="215">
        <f t="shared" si="265"/>
        <v>0.13291755731514138</v>
      </c>
      <c r="AM269" s="215">
        <f t="shared" si="265"/>
        <v>0.11962580158362725</v>
      </c>
      <c r="AN269" s="215">
        <f t="shared" si="265"/>
        <v>0.10766322142526451</v>
      </c>
      <c r="AO269" s="215">
        <f t="shared" si="265"/>
        <v>9.6896899282738064E-2</v>
      </c>
      <c r="AP269" s="215">
        <f t="shared" si="265"/>
        <v>8.7207209354464257E-2</v>
      </c>
      <c r="AQ269" s="215">
        <f t="shared" si="265"/>
        <v>7.8486488419017841E-2</v>
      </c>
      <c r="AR269" s="215">
        <f t="shared" si="265"/>
        <v>7.0637839577116057E-2</v>
      </c>
      <c r="AS269" s="215">
        <f t="shared" si="265"/>
        <v>6.3574055619404463E-2</v>
      </c>
      <c r="AT269" s="215">
        <f t="shared" si="265"/>
        <v>5.721665005746402E-2</v>
      </c>
      <c r="AU269" s="215">
        <f t="shared" si="265"/>
        <v>5.149498505171763E-2</v>
      </c>
      <c r="AV269" s="215">
        <f t="shared" si="265"/>
        <v>4.6345486546545855E-2</v>
      </c>
      <c r="AW269" s="215">
        <f t="shared" si="265"/>
        <v>4.1710937891891273E-2</v>
      </c>
      <c r="AX269" s="215">
        <f t="shared" si="265"/>
        <v>3.7539844102702148E-2</v>
      </c>
      <c r="AY269" s="215">
        <f t="shared" si="265"/>
        <v>3.3785859692431933E-2</v>
      </c>
      <c r="AZ269" s="215">
        <f t="shared" si="265"/>
        <v>3.0407273723188737E-2</v>
      </c>
      <c r="BA269" s="215">
        <f t="shared" si="265"/>
        <v>2.736654635086987E-2</v>
      </c>
      <c r="BB269" s="215">
        <f t="shared" si="265"/>
        <v>2.4629891715782885E-2</v>
      </c>
      <c r="BC269" s="215">
        <f t="shared" si="265"/>
        <v>2.21669025442046E-2</v>
      </c>
      <c r="BD269" s="215">
        <f t="shared" si="265"/>
        <v>1.995021228978414E-2</v>
      </c>
      <c r="BE269" s="215">
        <f t="shared" si="265"/>
        <v>1.7955191060805724E-2</v>
      </c>
      <c r="BF269" s="215">
        <f t="shared" si="265"/>
        <v>1.6159671954725154E-2</v>
      </c>
      <c r="BG269" s="215">
        <f t="shared" si="265"/>
        <v>1.4543704759252639E-2</v>
      </c>
      <c r="BH269" s="215">
        <f t="shared" si="265"/>
        <v>1.3089334283327377E-2</v>
      </c>
      <c r="BI269" s="215">
        <f t="shared" si="265"/>
        <v>1.1780400854994639E-2</v>
      </c>
      <c r="BJ269" s="215">
        <f t="shared" si="265"/>
        <v>1.0602360769495176E-2</v>
      </c>
      <c r="BK269" s="215">
        <f t="shared" si="265"/>
        <v>9.5421246925456588E-3</v>
      </c>
      <c r="BL269" s="215">
        <f t="shared" si="265"/>
        <v>8.5879122232910936E-3</v>
      </c>
      <c r="BM269" s="215">
        <f t="shared" si="265"/>
        <v>7.7291210009619834E-3</v>
      </c>
      <c r="BN269" s="215">
        <f t="shared" ref="BN269:CB269" si="266">+BN32</f>
        <v>6.9562089008657858E-3</v>
      </c>
      <c r="BO269" s="215">
        <f t="shared" si="266"/>
        <v>6.2605880107792075E-3</v>
      </c>
      <c r="BP269" s="215">
        <f t="shared" si="266"/>
        <v>5.6345292097012868E-3</v>
      </c>
      <c r="BQ269" s="215">
        <f t="shared" si="266"/>
        <v>5.0710762887311587E-3</v>
      </c>
      <c r="BR269" s="215">
        <f t="shared" si="266"/>
        <v>4.5639686598580431E-3</v>
      </c>
      <c r="BS269" s="215">
        <f t="shared" si="266"/>
        <v>4.1075717938722396E-3</v>
      </c>
      <c r="BT269" s="215">
        <f t="shared" si="266"/>
        <v>3.6968146144850155E-3</v>
      </c>
      <c r="BU269" s="215">
        <f t="shared" si="266"/>
        <v>3.3271331530365135E-3</v>
      </c>
      <c r="BV269" s="215">
        <f t="shared" si="266"/>
        <v>2.9944198377328626E-3</v>
      </c>
      <c r="BW269" s="215">
        <f t="shared" si="266"/>
        <v>2.6949778539595765E-3</v>
      </c>
      <c r="BX269" s="215">
        <f t="shared" si="266"/>
        <v>2.425480068563619E-3</v>
      </c>
      <c r="BY269" s="215">
        <f t="shared" si="266"/>
        <v>2.1829320617072572E-3</v>
      </c>
      <c r="BZ269" s="215">
        <f t="shared" si="266"/>
        <v>1.9646388555365317E-3</v>
      </c>
      <c r="CA269" s="215">
        <f t="shared" si="266"/>
        <v>1.7681749699828787E-3</v>
      </c>
      <c r="CB269" s="215">
        <f t="shared" si="266"/>
        <v>1.5913574729845908E-3</v>
      </c>
      <c r="CC269" s="215">
        <f>+CC32</f>
        <v>1.4322217256861316E-3</v>
      </c>
      <c r="CD269" s="215">
        <f>+CD32</f>
        <v>1.2889995531175187E-3</v>
      </c>
    </row>
    <row r="270" spans="1:82" s="148" customFormat="1" ht="17.399999999999999" customHeight="1" x14ac:dyDescent="0.25">
      <c r="A270" s="215" t="s">
        <v>258</v>
      </c>
      <c r="B270" s="215">
        <f t="shared" ref="B270:AG270" si="267">+B99</f>
        <v>633.5</v>
      </c>
      <c r="C270" s="215">
        <f t="shared" si="267"/>
        <v>692.06683046985813</v>
      </c>
      <c r="D270" s="215">
        <f t="shared" si="267"/>
        <v>750.51810073634442</v>
      </c>
      <c r="E270" s="215">
        <f t="shared" si="267"/>
        <v>802.45507054690006</v>
      </c>
      <c r="F270" s="215">
        <f t="shared" si="267"/>
        <v>848.41501862052758</v>
      </c>
      <c r="G270" s="215">
        <f t="shared" si="267"/>
        <v>892.27314546652201</v>
      </c>
      <c r="H270" s="215">
        <f t="shared" si="267"/>
        <v>933.33051493413814</v>
      </c>
      <c r="I270" s="215">
        <f t="shared" si="267"/>
        <v>970.40449651594236</v>
      </c>
      <c r="J270" s="215">
        <f t="shared" si="267"/>
        <v>1003.5707537600321</v>
      </c>
      <c r="K270" s="215">
        <f t="shared" si="267"/>
        <v>1031.6087302997421</v>
      </c>
      <c r="L270" s="215">
        <f t="shared" si="267"/>
        <v>1053.1029802738317</v>
      </c>
      <c r="M270" s="215">
        <f t="shared" si="267"/>
        <v>1066.7590978815049</v>
      </c>
      <c r="N270" s="215">
        <f t="shared" si="267"/>
        <v>1073.5749622369547</v>
      </c>
      <c r="O270" s="215">
        <f t="shared" si="267"/>
        <v>1080.1595948727074</v>
      </c>
      <c r="P270" s="215">
        <f t="shared" si="267"/>
        <v>1085.4037427957853</v>
      </c>
      <c r="Q270" s="215">
        <f t="shared" si="267"/>
        <v>1089.3102427397264</v>
      </c>
      <c r="R270" s="319">
        <f t="shared" si="267"/>
        <v>1092.0348244335808</v>
      </c>
      <c r="S270" s="215">
        <f t="shared" si="267"/>
        <v>1093.6762117675739</v>
      </c>
      <c r="T270" s="215">
        <f t="shared" si="267"/>
        <v>1098.4103244990174</v>
      </c>
      <c r="U270" s="215">
        <f t="shared" si="267"/>
        <v>1102.0067517664281</v>
      </c>
      <c r="V270" s="215">
        <f t="shared" si="267"/>
        <v>1105.2237771929049</v>
      </c>
      <c r="W270" s="215">
        <f t="shared" si="267"/>
        <v>1107.9221821873298</v>
      </c>
      <c r="X270" s="215">
        <f t="shared" si="267"/>
        <v>1110.1578683306393</v>
      </c>
      <c r="Y270" s="215">
        <f t="shared" si="267"/>
        <v>1111.9630382425009</v>
      </c>
      <c r="Z270" s="215">
        <f t="shared" si="267"/>
        <v>1105.3596675883136</v>
      </c>
      <c r="AA270" s="215">
        <f t="shared" si="267"/>
        <v>1089.1599372452567</v>
      </c>
      <c r="AB270" s="215">
        <f t="shared" si="267"/>
        <v>1067.0218110310609</v>
      </c>
      <c r="AC270" s="215">
        <f t="shared" si="267"/>
        <v>1043.5982518393532</v>
      </c>
      <c r="AD270" s="215">
        <f t="shared" si="267"/>
        <v>1018.7967538059817</v>
      </c>
      <c r="AE270" s="215">
        <f t="shared" si="267"/>
        <v>992.52490893540937</v>
      </c>
      <c r="AF270" s="215">
        <f t="shared" si="267"/>
        <v>964.71205715298674</v>
      </c>
      <c r="AG270" s="215">
        <f t="shared" si="267"/>
        <v>935.28618326577703</v>
      </c>
      <c r="AH270" s="215">
        <f t="shared" ref="AH270:BM270" si="268">+AH99</f>
        <v>904.1735604961076</v>
      </c>
      <c r="AI270" s="215">
        <f t="shared" si="268"/>
        <v>871.29861552392504</v>
      </c>
      <c r="AJ270" s="215">
        <f t="shared" si="268"/>
        <v>836.58398876086858</v>
      </c>
      <c r="AK270" s="215">
        <f t="shared" si="268"/>
        <v>799.95084529674421</v>
      </c>
      <c r="AL270" s="215">
        <f t="shared" si="268"/>
        <v>761.31960948193932</v>
      </c>
      <c r="AM270" s="215">
        <f t="shared" si="268"/>
        <v>720.61272182980645</v>
      </c>
      <c r="AN270" s="215">
        <f t="shared" si="268"/>
        <v>699.18404942806308</v>
      </c>
      <c r="AO270" s="215">
        <f t="shared" si="268"/>
        <v>676.60726159823503</v>
      </c>
      <c r="AP270" s="215">
        <f t="shared" si="268"/>
        <v>652.85705549141426</v>
      </c>
      <c r="AQ270" s="215">
        <f t="shared" si="268"/>
        <v>627.90269314068712</v>
      </c>
      <c r="AR270" s="215">
        <f t="shared" si="268"/>
        <v>601.70931006184287</v>
      </c>
      <c r="AS270" s="215">
        <f t="shared" si="268"/>
        <v>574.23887233651169</v>
      </c>
      <c r="AT270" s="215">
        <f t="shared" si="268"/>
        <v>545.45086884369027</v>
      </c>
      <c r="AU270" s="215">
        <f t="shared" si="268"/>
        <v>515.30281507990571</v>
      </c>
      <c r="AV270" s="215">
        <f t="shared" si="268"/>
        <v>483.75062412317732</v>
      </c>
      <c r="AW270" s="215">
        <f t="shared" si="268"/>
        <v>450.74888401222796</v>
      </c>
      <c r="AX270" s="215">
        <f t="shared" si="268"/>
        <v>416.25106937269874</v>
      </c>
      <c r="AY270" s="215">
        <f t="shared" si="268"/>
        <v>380.20970714370196</v>
      </c>
      <c r="AZ270" s="215">
        <f t="shared" si="268"/>
        <v>342.57651064706573</v>
      </c>
      <c r="BA270" s="215">
        <f t="shared" si="268"/>
        <v>303.30249226425695</v>
      </c>
      <c r="BB270" s="215">
        <f t="shared" si="268"/>
        <v>270.60690056848387</v>
      </c>
      <c r="BC270" s="215">
        <f t="shared" si="268"/>
        <v>260.14078538528838</v>
      </c>
      <c r="BD270" s="215">
        <f t="shared" si="268"/>
        <v>248.00473971677411</v>
      </c>
      <c r="BE270" s="215">
        <f t="shared" si="268"/>
        <v>237.94822385952938</v>
      </c>
      <c r="BF270" s="215">
        <f t="shared" si="268"/>
        <v>243.75306622329799</v>
      </c>
      <c r="BG270" s="215">
        <f t="shared" si="268"/>
        <v>221.72114429278085</v>
      </c>
      <c r="BH270" s="215">
        <f t="shared" si="268"/>
        <v>221.72114429278085</v>
      </c>
      <c r="BI270" s="215">
        <f t="shared" si="268"/>
        <v>221.72114429278085</v>
      </c>
      <c r="BJ270" s="215">
        <f t="shared" si="268"/>
        <v>221.72114429278085</v>
      </c>
      <c r="BK270" s="215">
        <f t="shared" si="268"/>
        <v>221.72114429278085</v>
      </c>
      <c r="BL270" s="215">
        <f t="shared" si="268"/>
        <v>221.72114429278085</v>
      </c>
      <c r="BM270" s="215">
        <f t="shared" si="268"/>
        <v>221.72114429278085</v>
      </c>
      <c r="BN270" s="215">
        <f t="shared" ref="BN270:CB270" si="269">+BN99</f>
        <v>221.72114429278085</v>
      </c>
      <c r="BO270" s="215">
        <f t="shared" si="269"/>
        <v>221.72114429278085</v>
      </c>
      <c r="BP270" s="215">
        <f t="shared" si="269"/>
        <v>221.72114429278085</v>
      </c>
      <c r="BQ270" s="215">
        <f t="shared" si="269"/>
        <v>221.72114429278085</v>
      </c>
      <c r="BR270" s="215">
        <f t="shared" si="269"/>
        <v>221.72114429278085</v>
      </c>
      <c r="BS270" s="215">
        <f t="shared" si="269"/>
        <v>221.72114429278085</v>
      </c>
      <c r="BT270" s="215">
        <f t="shared" si="269"/>
        <v>221.72114429278085</v>
      </c>
      <c r="BU270" s="215">
        <f t="shared" si="269"/>
        <v>221.72114429278085</v>
      </c>
      <c r="BV270" s="215">
        <f t="shared" si="269"/>
        <v>221.72114429278085</v>
      </c>
      <c r="BW270" s="215">
        <f t="shared" si="269"/>
        <v>221.72114429278085</v>
      </c>
      <c r="BX270" s="215">
        <f t="shared" si="269"/>
        <v>221.72114429278085</v>
      </c>
      <c r="BY270" s="215">
        <f t="shared" si="269"/>
        <v>221.72114429278085</v>
      </c>
      <c r="BZ270" s="215">
        <f t="shared" si="269"/>
        <v>221.72114429278085</v>
      </c>
      <c r="CA270" s="215">
        <f t="shared" si="269"/>
        <v>221.72114429278085</v>
      </c>
      <c r="CB270" s="215">
        <f t="shared" si="269"/>
        <v>221.72114429278085</v>
      </c>
      <c r="CC270" s="215">
        <f>+CC99</f>
        <v>221.72114429278085</v>
      </c>
      <c r="CD270" s="215">
        <f>+CD99</f>
        <v>221.72114429278085</v>
      </c>
    </row>
    <row r="271" spans="1:82" s="148" customFormat="1" ht="17.399999999999999" customHeight="1" x14ac:dyDescent="0.25">
      <c r="A271" s="215" t="s">
        <v>259</v>
      </c>
      <c r="B271" s="215"/>
      <c r="C271" s="215"/>
      <c r="D271" s="215"/>
      <c r="E271" s="215"/>
      <c r="F271" s="215"/>
      <c r="G271" s="215"/>
      <c r="H271" s="215"/>
      <c r="I271" s="215"/>
      <c r="J271" s="215"/>
      <c r="K271" s="215"/>
      <c r="L271" s="215"/>
      <c r="M271" s="215"/>
      <c r="N271" s="215"/>
      <c r="O271" s="215"/>
      <c r="P271" s="215"/>
      <c r="Q271" s="215"/>
      <c r="R271" s="319"/>
      <c r="S271" s="215"/>
      <c r="T271" s="215"/>
      <c r="U271" s="215"/>
      <c r="V271" s="215"/>
      <c r="W271" s="215"/>
      <c r="X271" s="215"/>
      <c r="Y271" s="215"/>
      <c r="Z271" s="215"/>
      <c r="AA271" s="215"/>
      <c r="AB271" s="215"/>
      <c r="AC271" s="215"/>
      <c r="AD271" s="215"/>
      <c r="AE271" s="215"/>
      <c r="AF271" s="215"/>
      <c r="AG271" s="215"/>
      <c r="AH271" s="215"/>
      <c r="AI271" s="215"/>
      <c r="AJ271" s="215"/>
      <c r="AK271" s="215"/>
      <c r="AL271" s="215"/>
      <c r="AM271" s="215"/>
      <c r="AN271" s="215"/>
      <c r="AO271" s="215"/>
      <c r="AP271" s="215"/>
      <c r="AQ271" s="215"/>
      <c r="AR271" s="215"/>
      <c r="AS271" s="215"/>
      <c r="AT271" s="215"/>
      <c r="AU271" s="215"/>
      <c r="AV271" s="215"/>
      <c r="AW271" s="215"/>
      <c r="AX271" s="215"/>
      <c r="AY271" s="215"/>
      <c r="AZ271" s="215"/>
      <c r="BA271" s="215"/>
      <c r="BB271" s="215"/>
      <c r="BC271" s="215"/>
      <c r="BD271" s="215"/>
      <c r="BE271" s="215"/>
      <c r="BF271" s="215"/>
      <c r="BG271" s="215"/>
      <c r="BH271" s="215"/>
      <c r="BI271" s="215"/>
      <c r="BJ271" s="215"/>
      <c r="BK271" s="215"/>
      <c r="BL271" s="215"/>
      <c r="BM271" s="215"/>
      <c r="BN271" s="215"/>
      <c r="BO271" s="215"/>
      <c r="BP271" s="215"/>
      <c r="BQ271" s="215"/>
      <c r="BR271" s="215"/>
      <c r="BS271" s="215"/>
      <c r="BT271" s="215"/>
      <c r="BU271" s="215"/>
      <c r="BV271" s="215"/>
      <c r="BW271" s="215"/>
      <c r="BX271" s="215"/>
      <c r="BY271" s="215"/>
      <c r="BZ271" s="215"/>
      <c r="CA271" s="215"/>
      <c r="CB271" s="215"/>
      <c r="CC271" s="215"/>
      <c r="CD271" s="215"/>
    </row>
    <row r="272" spans="1:82" s="148" customFormat="1" ht="17.399999999999999" customHeight="1" x14ac:dyDescent="0.25">
      <c r="A272" s="215" t="s">
        <v>260</v>
      </c>
      <c r="B272" s="215"/>
      <c r="C272" s="215"/>
      <c r="D272" s="215"/>
      <c r="E272" s="215"/>
      <c r="F272" s="215"/>
      <c r="G272" s="215"/>
      <c r="H272" s="215"/>
      <c r="I272" s="215"/>
      <c r="J272" s="215"/>
      <c r="K272" s="215"/>
      <c r="L272" s="215"/>
      <c r="M272" s="215"/>
      <c r="N272" s="215"/>
      <c r="O272" s="215"/>
      <c r="P272" s="215"/>
      <c r="Q272" s="215"/>
      <c r="R272" s="319"/>
      <c r="S272" s="215"/>
      <c r="T272" s="215"/>
      <c r="U272" s="215"/>
      <c r="V272" s="215"/>
      <c r="W272" s="215"/>
      <c r="X272" s="215"/>
      <c r="Y272" s="215"/>
      <c r="Z272" s="215"/>
      <c r="AA272" s="215"/>
      <c r="AB272" s="215"/>
      <c r="AC272" s="215"/>
      <c r="AD272" s="215"/>
      <c r="AE272" s="215"/>
      <c r="AF272" s="215"/>
      <c r="AG272" s="215"/>
      <c r="AH272" s="215"/>
      <c r="AI272" s="215"/>
      <c r="AJ272" s="215"/>
      <c r="AK272" s="215"/>
      <c r="AL272" s="215"/>
      <c r="AM272" s="215"/>
      <c r="AN272" s="215"/>
      <c r="AO272" s="215"/>
      <c r="AP272" s="215"/>
      <c r="AQ272" s="215"/>
      <c r="AR272" s="215"/>
      <c r="AS272" s="215"/>
      <c r="AT272" s="215"/>
      <c r="AU272" s="215"/>
      <c r="AV272" s="215"/>
      <c r="AW272" s="215"/>
      <c r="AX272" s="215"/>
      <c r="AY272" s="215"/>
      <c r="AZ272" s="215"/>
      <c r="BA272" s="215"/>
      <c r="BB272" s="215"/>
      <c r="BC272" s="215"/>
      <c r="BD272" s="215"/>
      <c r="BE272" s="215"/>
      <c r="BF272" s="215"/>
      <c r="BG272" s="215"/>
      <c r="BH272" s="215"/>
      <c r="BI272" s="215"/>
      <c r="BJ272" s="215"/>
      <c r="BK272" s="215"/>
      <c r="BL272" s="215"/>
      <c r="BM272" s="215"/>
      <c r="BN272" s="215"/>
      <c r="BO272" s="215"/>
      <c r="BP272" s="215"/>
      <c r="BQ272" s="215"/>
      <c r="BR272" s="215"/>
      <c r="BS272" s="215"/>
      <c r="BT272" s="215"/>
      <c r="BU272" s="215"/>
      <c r="BV272" s="215"/>
      <c r="BW272" s="215"/>
      <c r="BX272" s="215"/>
      <c r="BY272" s="215"/>
      <c r="BZ272" s="215"/>
      <c r="CA272" s="215"/>
      <c r="CB272" s="215"/>
      <c r="CC272" s="215"/>
      <c r="CD272" s="215"/>
    </row>
    <row r="273" spans="1:82" s="148" customFormat="1" ht="17.399999999999999" customHeight="1" x14ac:dyDescent="0.25">
      <c r="A273" s="215" t="s">
        <v>261</v>
      </c>
      <c r="B273" s="215">
        <f t="shared" ref="B273:AG273" si="270">+B109</f>
        <v>150.09299999999999</v>
      </c>
      <c r="C273" s="215">
        <f t="shared" si="270"/>
        <v>162.78946604412934</v>
      </c>
      <c r="D273" s="215">
        <f t="shared" si="270"/>
        <v>174.07083301348291</v>
      </c>
      <c r="E273" s="215">
        <f t="shared" si="270"/>
        <v>184.05380283622395</v>
      </c>
      <c r="F273" s="215">
        <f t="shared" si="270"/>
        <v>193.58021261314551</v>
      </c>
      <c r="G273" s="215">
        <f t="shared" si="270"/>
        <v>202.49821398565945</v>
      </c>
      <c r="H273" s="215">
        <f t="shared" si="270"/>
        <v>210.55089224580072</v>
      </c>
      <c r="I273" s="215">
        <f t="shared" si="270"/>
        <v>217.75468544723981</v>
      </c>
      <c r="J273" s="215">
        <f t="shared" si="270"/>
        <v>223.84443786815001</v>
      </c>
      <c r="K273" s="215">
        <f t="shared" si="270"/>
        <v>228.51265754300803</v>
      </c>
      <c r="L273" s="215">
        <f t="shared" si="270"/>
        <v>231.47814655895664</v>
      </c>
      <c r="M273" s="215">
        <f t="shared" si="270"/>
        <v>232.95768222046456</v>
      </c>
      <c r="N273" s="215">
        <f t="shared" si="270"/>
        <v>234.38700387357375</v>
      </c>
      <c r="O273" s="215">
        <f t="shared" si="270"/>
        <v>235.52512471362181</v>
      </c>
      <c r="P273" s="215">
        <f t="shared" si="270"/>
        <v>236.37266236997291</v>
      </c>
      <c r="Q273" s="215">
        <f t="shared" si="270"/>
        <v>236.96344766523006</v>
      </c>
      <c r="R273" s="319">
        <f t="shared" si="270"/>
        <v>237.31892720959317</v>
      </c>
      <c r="S273" s="215">
        <f t="shared" si="270"/>
        <v>238.34627870204508</v>
      </c>
      <c r="T273" s="215">
        <f t="shared" si="270"/>
        <v>239.12647806197754</v>
      </c>
      <c r="U273" s="215">
        <f t="shared" si="270"/>
        <v>239.82426124875187</v>
      </c>
      <c r="V273" s="215">
        <f t="shared" si="270"/>
        <v>240.409383331904</v>
      </c>
      <c r="W273" s="215">
        <f t="shared" si="270"/>
        <v>240.89398858120003</v>
      </c>
      <c r="X273" s="215">
        <f t="shared" si="270"/>
        <v>241.28507260008828</v>
      </c>
      <c r="Y273" s="215">
        <f t="shared" si="270"/>
        <v>239.84948721569748</v>
      </c>
      <c r="Z273" s="215">
        <f t="shared" si="270"/>
        <v>236.32919958627286</v>
      </c>
      <c r="AA273" s="215">
        <f t="shared" si="270"/>
        <v>231.51886433271588</v>
      </c>
      <c r="AB273" s="215">
        <f t="shared" si="270"/>
        <v>226.42928343376789</v>
      </c>
      <c r="AC273" s="215">
        <f t="shared" si="270"/>
        <v>221.04035246212024</v>
      </c>
      <c r="AD273" s="215">
        <f t="shared" si="270"/>
        <v>215.33199615967479</v>
      </c>
      <c r="AE273" s="215">
        <f t="shared" si="270"/>
        <v>209.28886432228737</v>
      </c>
      <c r="AF273" s="215">
        <f t="shared" si="270"/>
        <v>202.89531245349559</v>
      </c>
      <c r="AG273" s="215">
        <f t="shared" si="270"/>
        <v>196.13532430860735</v>
      </c>
      <c r="AH273" s="215">
        <f t="shared" ref="AH273:BM273" si="271">+AH109</f>
        <v>188.99248261586547</v>
      </c>
      <c r="AI273" s="215">
        <f t="shared" si="271"/>
        <v>181.44998223407035</v>
      </c>
      <c r="AJ273" s="215">
        <f t="shared" si="271"/>
        <v>173.49069778146483</v>
      </c>
      <c r="AK273" s="215">
        <f t="shared" si="271"/>
        <v>165.09734331474553</v>
      </c>
      <c r="AL273" s="215">
        <f t="shared" si="271"/>
        <v>156.25308372287159</v>
      </c>
      <c r="AM273" s="215">
        <f t="shared" si="271"/>
        <v>151.59682707387856</v>
      </c>
      <c r="AN273" s="215">
        <f t="shared" si="271"/>
        <v>146.69112461971923</v>
      </c>
      <c r="AO273" s="215">
        <f t="shared" si="271"/>
        <v>141.53051200901285</v>
      </c>
      <c r="AP273" s="215">
        <f t="shared" si="271"/>
        <v>136.10831359754854</v>
      </c>
      <c r="AQ273" s="215">
        <f t="shared" si="271"/>
        <v>130.41695662934231</v>
      </c>
      <c r="AR273" s="215">
        <f t="shared" si="271"/>
        <v>124.4481800837041</v>
      </c>
      <c r="AS273" s="215">
        <f t="shared" si="271"/>
        <v>118.19318523996785</v>
      </c>
      <c r="AT273" s="215">
        <f t="shared" si="271"/>
        <v>111.64274522098707</v>
      </c>
      <c r="AU273" s="215">
        <f t="shared" si="271"/>
        <v>104.78728568811817</v>
      </c>
      <c r="AV273" s="215">
        <f t="shared" si="271"/>
        <v>97.616945234738779</v>
      </c>
      <c r="AW273" s="215">
        <f t="shared" si="271"/>
        <v>90.121621530638194</v>
      </c>
      <c r="AX273" s="215">
        <f t="shared" si="271"/>
        <v>82.291007537508364</v>
      </c>
      <c r="AY273" s="215">
        <f t="shared" si="271"/>
        <v>74.114620899351067</v>
      </c>
      <c r="AZ273" s="215">
        <f t="shared" si="271"/>
        <v>65.581828751630994</v>
      </c>
      <c r="BA273" s="215">
        <f t="shared" si="271"/>
        <v>58.478186182428701</v>
      </c>
      <c r="BB273" s="215">
        <f t="shared" si="271"/>
        <v>56.203703762190031</v>
      </c>
      <c r="BC273" s="215">
        <f t="shared" si="271"/>
        <v>53.566441996216682</v>
      </c>
      <c r="BD273" s="215">
        <f t="shared" si="271"/>
        <v>51.380962900893202</v>
      </c>
      <c r="BE273" s="215">
        <f t="shared" si="271"/>
        <v>52.641210701452742</v>
      </c>
      <c r="BF273" s="215">
        <f t="shared" si="271"/>
        <v>47.85419857772537</v>
      </c>
      <c r="BG273" s="215">
        <f t="shared" si="271"/>
        <v>47.853457269406803</v>
      </c>
      <c r="BH273" s="215">
        <f t="shared" si="271"/>
        <v>47.85269321424483</v>
      </c>
      <c r="BI273" s="215">
        <f t="shared" si="271"/>
        <v>47.851929155851195</v>
      </c>
      <c r="BJ273" s="215">
        <f t="shared" si="271"/>
        <v>47.851165288838558</v>
      </c>
      <c r="BK273" s="215">
        <f t="shared" si="271"/>
        <v>47.850401314796926</v>
      </c>
      <c r="BL273" s="215">
        <f t="shared" si="271"/>
        <v>47.849636934812075</v>
      </c>
      <c r="BM273" s="215">
        <f t="shared" si="271"/>
        <v>47.848871934426356</v>
      </c>
      <c r="BN273" s="215">
        <f t="shared" ref="BN273:CB273" si="272">+BN109</f>
        <v>47.848106177375676</v>
      </c>
      <c r="BO273" s="215">
        <f t="shared" si="272"/>
        <v>47.847339584235215</v>
      </c>
      <c r="BP273" s="215">
        <f t="shared" si="272"/>
        <v>47.846572113773441</v>
      </c>
      <c r="BQ273" s="215">
        <f t="shared" si="272"/>
        <v>47.845803749583681</v>
      </c>
      <c r="BR273" s="215">
        <f t="shared" si="272"/>
        <v>47.845034491105444</v>
      </c>
      <c r="BS273" s="215">
        <f t="shared" si="272"/>
        <v>47.844264347745927</v>
      </c>
      <c r="BT273" s="215">
        <f t="shared" si="272"/>
        <v>47.843493335071791</v>
      </c>
      <c r="BU273" s="215">
        <f t="shared" si="272"/>
        <v>47.842721472353851</v>
      </c>
      <c r="BV273" s="215">
        <f t="shared" si="272"/>
        <v>47.84194878098824</v>
      </c>
      <c r="BW273" s="215">
        <f t="shared" si="272"/>
        <v>47.841175283483615</v>
      </c>
      <c r="BX273" s="215">
        <f t="shared" si="272"/>
        <v>47.840401002813394</v>
      </c>
      <c r="BY273" s="215">
        <f t="shared" si="272"/>
        <v>47.839625962003439</v>
      </c>
      <c r="BZ273" s="215">
        <f t="shared" si="272"/>
        <v>47.838850183871479</v>
      </c>
      <c r="CA273" s="215">
        <f t="shared" si="272"/>
        <v>47.83807369086442</v>
      </c>
      <c r="CB273" s="215">
        <f t="shared" si="272"/>
        <v>47.837296504958779</v>
      </c>
      <c r="CC273" s="215">
        <f t="shared" ref="CC273:CD276" si="273">+CC109</f>
        <v>47.836518647601785</v>
      </c>
      <c r="CD273" s="215">
        <f t="shared" si="273"/>
        <v>47.835740139678784</v>
      </c>
    </row>
    <row r="274" spans="1:82" s="148" customFormat="1" ht="17.399999999999999" customHeight="1" x14ac:dyDescent="0.25">
      <c r="A274" s="215" t="s">
        <v>262</v>
      </c>
      <c r="B274" s="215">
        <f t="shared" ref="B274:AG274" si="274">+B110</f>
        <v>102.69799999999999</v>
      </c>
      <c r="C274" s="215">
        <f t="shared" si="274"/>
        <v>113.10905843150171</v>
      </c>
      <c r="D274" s="215">
        <f t="shared" si="274"/>
        <v>122.15601779488027</v>
      </c>
      <c r="E274" s="215">
        <f t="shared" si="274"/>
        <v>129.94315432364743</v>
      </c>
      <c r="F274" s="215">
        <f t="shared" si="274"/>
        <v>137.32003615784464</v>
      </c>
      <c r="G274" s="215">
        <f t="shared" si="274"/>
        <v>144.11443369456765</v>
      </c>
      <c r="H274" s="215">
        <f t="shared" si="274"/>
        <v>150.06723188167209</v>
      </c>
      <c r="I274" s="215">
        <f t="shared" si="274"/>
        <v>155.2008727085904</v>
      </c>
      <c r="J274" s="215">
        <f t="shared" si="274"/>
        <v>159.24376254267278</v>
      </c>
      <c r="K274" s="215">
        <f t="shared" si="274"/>
        <v>161.88434456452461</v>
      </c>
      <c r="L274" s="215">
        <f t="shared" si="274"/>
        <v>162.83737827830012</v>
      </c>
      <c r="M274" s="215">
        <f t="shared" si="274"/>
        <v>162.32624404465525</v>
      </c>
      <c r="N274" s="215">
        <f t="shared" si="274"/>
        <v>161.81568230729948</v>
      </c>
      <c r="O274" s="215">
        <f t="shared" si="274"/>
        <v>161.03597560067016</v>
      </c>
      <c r="P274" s="215">
        <f t="shared" si="274"/>
        <v>159.99052787369601</v>
      </c>
      <c r="Q274" s="215">
        <f t="shared" si="274"/>
        <v>158.71448671801738</v>
      </c>
      <c r="R274" s="319">
        <f t="shared" si="274"/>
        <v>157.22978993687593</v>
      </c>
      <c r="S274" s="215">
        <f t="shared" si="274"/>
        <v>156.46620776281964</v>
      </c>
      <c r="T274" s="215">
        <f t="shared" si="274"/>
        <v>155.46416065687055</v>
      </c>
      <c r="U274" s="215">
        <f t="shared" si="274"/>
        <v>154.40344361593284</v>
      </c>
      <c r="V274" s="215">
        <f t="shared" si="274"/>
        <v>153.25115347010686</v>
      </c>
      <c r="W274" s="215">
        <f t="shared" si="274"/>
        <v>152.02004663972951</v>
      </c>
      <c r="X274" s="215">
        <f t="shared" si="274"/>
        <v>150.71708582778197</v>
      </c>
      <c r="Y274" s="215">
        <f t="shared" si="274"/>
        <v>147.56548177325516</v>
      </c>
      <c r="Z274" s="215">
        <f t="shared" si="274"/>
        <v>142.32292167207754</v>
      </c>
      <c r="AA274" s="215">
        <f t="shared" si="274"/>
        <v>135.80938929249774</v>
      </c>
      <c r="AB274" s="215">
        <f t="shared" si="274"/>
        <v>129.05426142426853</v>
      </c>
      <c r="AC274" s="215">
        <f t="shared" si="274"/>
        <v>122.02761910703622</v>
      </c>
      <c r="AD274" s="215">
        <f t="shared" si="274"/>
        <v>114.71214593021881</v>
      </c>
      <c r="AE274" s="215">
        <f t="shared" si="274"/>
        <v>107.09677074417088</v>
      </c>
      <c r="AF274" s="215">
        <f t="shared" si="274"/>
        <v>99.170954206770347</v>
      </c>
      <c r="AG274" s="215">
        <f t="shared" si="274"/>
        <v>90.924716098168176</v>
      </c>
      <c r="AH274" s="215">
        <f t="shared" ref="AH274:BM274" si="275">+AH110</f>
        <v>82.34882015202497</v>
      </c>
      <c r="AI274" s="215">
        <f t="shared" si="275"/>
        <v>73.43506506204217</v>
      </c>
      <c r="AJ274" s="215">
        <f t="shared" si="275"/>
        <v>64.176687863944551</v>
      </c>
      <c r="AK274" s="215">
        <f t="shared" si="275"/>
        <v>54.568930694315242</v>
      </c>
      <c r="AL274" s="215">
        <f t="shared" si="275"/>
        <v>44.619730373222652</v>
      </c>
      <c r="AM274" s="215">
        <f t="shared" si="275"/>
        <v>39.07943828550939</v>
      </c>
      <c r="AN274" s="215">
        <f t="shared" si="275"/>
        <v>33.3439542347949</v>
      </c>
      <c r="AO274" s="215">
        <f t="shared" si="275"/>
        <v>27.437261820468159</v>
      </c>
      <c r="AP274" s="215">
        <f t="shared" si="275"/>
        <v>21.361571846840135</v>
      </c>
      <c r="AQ274" s="215">
        <f t="shared" si="275"/>
        <v>15.11884010355187</v>
      </c>
      <c r="AR274" s="215">
        <f t="shared" si="275"/>
        <v>8.7117520680230136</v>
      </c>
      <c r="AS274" s="215">
        <f t="shared" si="275"/>
        <v>2.1441608774864989</v>
      </c>
      <c r="AT274" s="215">
        <f t="shared" si="275"/>
        <v>-4.5785403502527089</v>
      </c>
      <c r="AU274" s="215">
        <f t="shared" si="275"/>
        <v>-11.449034382470472</v>
      </c>
      <c r="AV274" s="215">
        <f t="shared" si="275"/>
        <v>-18.457664462171014</v>
      </c>
      <c r="AW274" s="215">
        <f t="shared" si="275"/>
        <v>-25.59197494403125</v>
      </c>
      <c r="AX274" s="215">
        <f t="shared" si="275"/>
        <v>-32.836196083156672</v>
      </c>
      <c r="AY274" s="215">
        <f t="shared" si="275"/>
        <v>-40.170661596328017</v>
      </c>
      <c r="AZ274" s="215">
        <f t="shared" si="275"/>
        <v>-47.571148471495945</v>
      </c>
      <c r="BA274" s="215">
        <f t="shared" si="275"/>
        <v>-53.187399379819055</v>
      </c>
      <c r="BB274" s="215">
        <f t="shared" si="275"/>
        <v>-53.60497793507038</v>
      </c>
      <c r="BC274" s="215">
        <f t="shared" si="275"/>
        <v>-54.283637782321584</v>
      </c>
      <c r="BD274" s="215">
        <f t="shared" si="275"/>
        <v>-54.449512475560027</v>
      </c>
      <c r="BE274" s="215">
        <f t="shared" si="275"/>
        <v>-51.090823309357589</v>
      </c>
      <c r="BF274" s="215">
        <f t="shared" si="275"/>
        <v>-53.954222594126648</v>
      </c>
      <c r="BG274" s="215">
        <f t="shared" si="275"/>
        <v>-51.876107435902995</v>
      </c>
      <c r="BH274" s="215">
        <f t="shared" si="275"/>
        <v>-49.817923829653346</v>
      </c>
      <c r="BI274" s="215">
        <f t="shared" si="275"/>
        <v>-47.841359503420904</v>
      </c>
      <c r="BJ274" s="215">
        <f t="shared" si="275"/>
        <v>-45.943653083610918</v>
      </c>
      <c r="BK274" s="215">
        <f t="shared" si="275"/>
        <v>-44.120943589112962</v>
      </c>
      <c r="BL274" s="215">
        <f t="shared" si="275"/>
        <v>-42.369607145864514</v>
      </c>
      <c r="BM274" s="215">
        <f t="shared" si="275"/>
        <v>-40.686424331495822</v>
      </c>
      <c r="BN274" s="215">
        <f t="shared" ref="BN274:CB274" si="276">+BN110</f>
        <v>-39.068516100220037</v>
      </c>
      <c r="BO274" s="215">
        <f t="shared" si="276"/>
        <v>-37.513258044479741</v>
      </c>
      <c r="BP274" s="215">
        <f t="shared" si="276"/>
        <v>-36.018214427534744</v>
      </c>
      <c r="BQ274" s="215">
        <f t="shared" si="276"/>
        <v>-34.581093481283041</v>
      </c>
      <c r="BR274" s="215">
        <f t="shared" si="276"/>
        <v>-33.199718284705732</v>
      </c>
      <c r="BS274" s="215">
        <f t="shared" si="276"/>
        <v>-31.872007919808414</v>
      </c>
      <c r="BT274" s="215">
        <f t="shared" si="276"/>
        <v>-30.595965150308139</v>
      </c>
      <c r="BU274" s="215">
        <f t="shared" si="276"/>
        <v>-29.369668177739229</v>
      </c>
      <c r="BV274" s="215">
        <f t="shared" si="276"/>
        <v>-28.1912649319327</v>
      </c>
      <c r="BW274" s="215">
        <f t="shared" si="276"/>
        <v>-27.05896893455785</v>
      </c>
      <c r="BX274" s="215">
        <f t="shared" si="276"/>
        <v>-25.971056140106338</v>
      </c>
      <c r="BY274" s="215">
        <f t="shared" si="276"/>
        <v>-24.925862386296085</v>
      </c>
      <c r="BZ274" s="215">
        <f t="shared" si="276"/>
        <v>-23.921781226960395</v>
      </c>
      <c r="CA274" s="215">
        <f t="shared" si="276"/>
        <v>-22.957262007799581</v>
      </c>
      <c r="CB274" s="215">
        <f t="shared" si="276"/>
        <v>-22.030808099350637</v>
      </c>
      <c r="CC274" s="215">
        <f t="shared" si="273"/>
        <v>-21.140975234867184</v>
      </c>
      <c r="CD274" s="215">
        <f t="shared" si="273"/>
        <v>-20.28636992136256</v>
      </c>
    </row>
    <row r="275" spans="1:82" s="148" customFormat="1" ht="17.399999999999999" customHeight="1" x14ac:dyDescent="0.25">
      <c r="A275" s="215" t="s">
        <v>263</v>
      </c>
      <c r="B275" s="215">
        <f t="shared" ref="B275:AG275" si="277">+B111</f>
        <v>39.533999999999999</v>
      </c>
      <c r="C275" s="215">
        <f t="shared" si="277"/>
        <v>44.717658491151859</v>
      </c>
      <c r="D275" s="215">
        <f t="shared" si="277"/>
        <v>48.332232310882183</v>
      </c>
      <c r="E275" s="215">
        <f t="shared" si="277"/>
        <v>50.677626720210462</v>
      </c>
      <c r="F275" s="215">
        <f t="shared" si="277"/>
        <v>52.83143705290717</v>
      </c>
      <c r="G275" s="215">
        <f t="shared" si="277"/>
        <v>54.533787952278942</v>
      </c>
      <c r="H275" s="215">
        <f t="shared" si="277"/>
        <v>55.509865086567473</v>
      </c>
      <c r="I275" s="215">
        <f t="shared" si="277"/>
        <v>55.840562561443804</v>
      </c>
      <c r="J275" s="215">
        <f t="shared" si="277"/>
        <v>55.230748481382861</v>
      </c>
      <c r="K275" s="215">
        <f t="shared" si="277"/>
        <v>53.369092147177547</v>
      </c>
      <c r="L275" s="215">
        <f t="shared" si="277"/>
        <v>49.995382871964125</v>
      </c>
      <c r="M275" s="215">
        <f t="shared" si="277"/>
        <v>45.468289590553923</v>
      </c>
      <c r="N275" s="215">
        <f t="shared" si="277"/>
        <v>41.577401099123989</v>
      </c>
      <c r="O275" s="215">
        <f t="shared" si="277"/>
        <v>37.871450089217888</v>
      </c>
      <c r="P275" s="215">
        <f t="shared" si="277"/>
        <v>34.317209060679396</v>
      </c>
      <c r="Q275" s="215">
        <f t="shared" si="277"/>
        <v>30.922381187158301</v>
      </c>
      <c r="R275" s="319">
        <f t="shared" si="277"/>
        <v>27.680700692084841</v>
      </c>
      <c r="S275" s="215">
        <f t="shared" si="277"/>
        <v>25.671076251313465</v>
      </c>
      <c r="T275" s="215">
        <f t="shared" si="277"/>
        <v>23.606353290590953</v>
      </c>
      <c r="U275" s="215">
        <f t="shared" si="277"/>
        <v>21.705018008390216</v>
      </c>
      <c r="V275" s="215">
        <f t="shared" si="277"/>
        <v>19.904157847067722</v>
      </c>
      <c r="W275" s="215">
        <f t="shared" si="277"/>
        <v>18.203446935960422</v>
      </c>
      <c r="X275" s="215">
        <f t="shared" si="277"/>
        <v>16.596285130443984</v>
      </c>
      <c r="Y275" s="215">
        <f t="shared" si="277"/>
        <v>12.947534761759083</v>
      </c>
      <c r="Z275" s="215">
        <f t="shared" si="277"/>
        <v>7.1709363754857396</v>
      </c>
      <c r="AA275" s="215">
        <f t="shared" si="277"/>
        <v>0.4676040104748278</v>
      </c>
      <c r="AB275" s="215">
        <f t="shared" si="277"/>
        <v>-5.8087772776664384</v>
      </c>
      <c r="AC275" s="215">
        <f t="shared" si="277"/>
        <v>-11.694518698049428</v>
      </c>
      <c r="AD275" s="215">
        <f t="shared" si="277"/>
        <v>-17.215434265972348</v>
      </c>
      <c r="AE275" s="215">
        <f t="shared" si="277"/>
        <v>-22.386009338396519</v>
      </c>
      <c r="AF275" s="215">
        <f t="shared" si="277"/>
        <v>-27.216206512124621</v>
      </c>
      <c r="AG275" s="215">
        <f t="shared" si="277"/>
        <v>-31.711394952403374</v>
      </c>
      <c r="AH275" s="215">
        <f t="shared" ref="AH275:BM275" si="278">+AH111</f>
        <v>-35.872284262829154</v>
      </c>
      <c r="AI275" s="215">
        <f t="shared" si="278"/>
        <v>-39.694898432640265</v>
      </c>
      <c r="AJ275" s="215">
        <f t="shared" si="278"/>
        <v>-43.170572228899445</v>
      </c>
      <c r="AK275" s="215">
        <f t="shared" si="278"/>
        <v>-46.285951039073119</v>
      </c>
      <c r="AL275" s="215">
        <f t="shared" si="278"/>
        <v>-49.1145802836256</v>
      </c>
      <c r="AM275" s="215">
        <f t="shared" si="278"/>
        <v>-46.066982567600768</v>
      </c>
      <c r="AN275" s="215">
        <f t="shared" si="278"/>
        <v>-43.384498058738338</v>
      </c>
      <c r="AO275" s="215">
        <f t="shared" si="278"/>
        <v>-41.253118773908611</v>
      </c>
      <c r="AP275" s="215">
        <f t="shared" si="278"/>
        <v>-39.583420970968653</v>
      </c>
      <c r="AQ275" s="215">
        <f t="shared" si="278"/>
        <v>-38.289613286756087</v>
      </c>
      <c r="AR275" s="215">
        <f t="shared" si="278"/>
        <v>-37.295573877890277</v>
      </c>
      <c r="AS275" s="215">
        <f t="shared" si="278"/>
        <v>-36.534143841844141</v>
      </c>
      <c r="AT275" s="215">
        <f t="shared" si="278"/>
        <v>-35.94583161468028</v>
      </c>
      <c r="AU275" s="215">
        <f t="shared" si="278"/>
        <v>-35.477759909674766</v>
      </c>
      <c r="AV275" s="215">
        <f t="shared" si="278"/>
        <v>-35.082891177346745</v>
      </c>
      <c r="AW275" s="215">
        <f t="shared" si="278"/>
        <v>-34.719485448728534</v>
      </c>
      <c r="AX275" s="215">
        <f t="shared" si="278"/>
        <v>-34.350751397848498</v>
      </c>
      <c r="AY275" s="215">
        <f t="shared" si="278"/>
        <v>-33.944660405530136</v>
      </c>
      <c r="AZ275" s="215">
        <f t="shared" si="278"/>
        <v>-33.473896900129226</v>
      </c>
      <c r="BA275" s="215">
        <f t="shared" si="278"/>
        <v>-30.960413116804265</v>
      </c>
      <c r="BB275" s="215">
        <f t="shared" si="278"/>
        <v>-23.420602512445704</v>
      </c>
      <c r="BC275" s="215">
        <f t="shared" si="278"/>
        <v>-18.386092662348737</v>
      </c>
      <c r="BD275" s="215">
        <f t="shared" si="278"/>
        <v>-14.474266471655632</v>
      </c>
      <c r="BE275" s="215">
        <f t="shared" si="278"/>
        <v>-8.1604971529627477</v>
      </c>
      <c r="BF275" s="215">
        <f t="shared" si="278"/>
        <v>-10.39837105563678</v>
      </c>
      <c r="BG275" s="215">
        <f t="shared" si="278"/>
        <v>-6.8044994593595964</v>
      </c>
      <c r="BH275" s="215">
        <f t="shared" si="278"/>
        <v>-4.3951418077052216</v>
      </c>
      <c r="BI275" s="215">
        <f t="shared" si="278"/>
        <v>-2.8388717053977612</v>
      </c>
      <c r="BJ275" s="215">
        <f t="shared" si="278"/>
        <v>-1.8338472506451802</v>
      </c>
      <c r="BK275" s="215">
        <f t="shared" si="278"/>
        <v>-1.1845432687301407</v>
      </c>
      <c r="BL275" s="215">
        <f t="shared" si="278"/>
        <v>-0.76495309959113411</v>
      </c>
      <c r="BM275" s="215">
        <f t="shared" si="278"/>
        <v>-0.49381184984648357</v>
      </c>
      <c r="BN275" s="215">
        <f t="shared" ref="BN275:CB275" si="279">+BN111</f>
        <v>-0.31863770126632501</v>
      </c>
      <c r="BO275" s="215">
        <f t="shared" si="279"/>
        <v>-0.20550482529241962</v>
      </c>
      <c r="BP275" s="215">
        <f t="shared" si="279"/>
        <v>-0.13247253353840932</v>
      </c>
      <c r="BQ275" s="215">
        <f t="shared" si="279"/>
        <v>-8.5350197199452665E-2</v>
      </c>
      <c r="BR275" s="215">
        <f t="shared" si="279"/>
        <v>-5.4961418559373719E-2</v>
      </c>
      <c r="BS275" s="215">
        <f t="shared" si="279"/>
        <v>-3.5374342998357455E-2</v>
      </c>
      <c r="BT275" s="215">
        <f t="shared" si="279"/>
        <v>-2.275619956817437E-2</v>
      </c>
      <c r="BU275" s="215">
        <f t="shared" si="279"/>
        <v>-1.4631766618097302E-2</v>
      </c>
      <c r="BV275" s="215">
        <f t="shared" si="279"/>
        <v>-9.4033972589426217E-3</v>
      </c>
      <c r="BW275" s="215">
        <f t="shared" si="279"/>
        <v>-6.0404510963161405E-3</v>
      </c>
      <c r="BX275" s="215">
        <f t="shared" si="279"/>
        <v>-3.878432442314241E-3</v>
      </c>
      <c r="BY275" s="215">
        <f t="shared" si="279"/>
        <v>-2.4891500163144792E-3</v>
      </c>
      <c r="BZ275" s="215">
        <f t="shared" si="279"/>
        <v>-1.5968332073922904E-3</v>
      </c>
      <c r="CA275" s="215">
        <f t="shared" si="279"/>
        <v>-1.0239700461110973E-3</v>
      </c>
      <c r="CB275" s="215">
        <f t="shared" si="279"/>
        <v>-6.5635623547616838E-4</v>
      </c>
      <c r="CC275" s="215">
        <f t="shared" si="273"/>
        <v>-4.205541917384062E-4</v>
      </c>
      <c r="CD275" s="215">
        <f t="shared" si="273"/>
        <v>-2.6936395910040625E-4</v>
      </c>
    </row>
    <row r="276" spans="1:82" s="148" customFormat="1" ht="17.399999999999999" customHeight="1" x14ac:dyDescent="0.25">
      <c r="A276" s="215" t="s">
        <v>264</v>
      </c>
      <c r="B276" s="215">
        <f t="shared" ref="B276:AG276" si="280">+B112</f>
        <v>6.1864999999999997</v>
      </c>
      <c r="C276" s="215">
        <f t="shared" si="280"/>
        <v>7.005597275391902</v>
      </c>
      <c r="D276" s="215">
        <f t="shared" si="280"/>
        <v>7.112278550157991</v>
      </c>
      <c r="E276" s="215">
        <f t="shared" si="280"/>
        <v>6.9944840272572355</v>
      </c>
      <c r="F276" s="215">
        <f t="shared" si="280"/>
        <v>7.1837338538452666</v>
      </c>
      <c r="G276" s="215">
        <f t="shared" si="280"/>
        <v>7.2417461534034144</v>
      </c>
      <c r="H276" s="215">
        <f t="shared" si="280"/>
        <v>7.0534721398991138</v>
      </c>
      <c r="I276" s="215">
        <f t="shared" si="280"/>
        <v>6.7544454859938581</v>
      </c>
      <c r="J276" s="215">
        <f t="shared" si="280"/>
        <v>6.1635810579169892</v>
      </c>
      <c r="K276" s="215">
        <f t="shared" si="280"/>
        <v>5.1860539287500167</v>
      </c>
      <c r="L276" s="215">
        <f t="shared" si="280"/>
        <v>3.7879278330304849</v>
      </c>
      <c r="M276" s="215">
        <f t="shared" si="280"/>
        <v>2.3208387997426509</v>
      </c>
      <c r="N276" s="215">
        <f t="shared" si="280"/>
        <v>1.8484539198606749</v>
      </c>
      <c r="O276" s="215">
        <f t="shared" si="280"/>
        <v>1.4848197125818117</v>
      </c>
      <c r="P276" s="215">
        <f t="shared" si="280"/>
        <v>1.1515386252561042</v>
      </c>
      <c r="Q276" s="215">
        <f t="shared" si="280"/>
        <v>0.84856118423618354</v>
      </c>
      <c r="R276" s="319">
        <f t="shared" si="280"/>
        <v>0.56764279616633839</v>
      </c>
      <c r="S276" s="215">
        <f t="shared" si="280"/>
        <v>1.0000110385799479</v>
      </c>
      <c r="T276" s="215">
        <f t="shared" si="280"/>
        <v>0.95779201856308627</v>
      </c>
      <c r="U276" s="215">
        <f t="shared" si="280"/>
        <v>0.88337451421685742</v>
      </c>
      <c r="V276" s="215">
        <f t="shared" si="280"/>
        <v>0.77238889919058118</v>
      </c>
      <c r="W276" s="215">
        <f t="shared" si="280"/>
        <v>0.65706003419085923</v>
      </c>
      <c r="X276" s="215">
        <f t="shared" si="280"/>
        <v>0.5445744888164451</v>
      </c>
      <c r="Y276" s="215">
        <f t="shared" si="280"/>
        <v>-0.94484887300708353</v>
      </c>
      <c r="Z276" s="215">
        <f t="shared" si="280"/>
        <v>-3.1443768390460178</v>
      </c>
      <c r="AA276" s="215">
        <f t="shared" si="280"/>
        <v>-4.9527281922639874</v>
      </c>
      <c r="AB276" s="215">
        <f t="shared" si="280"/>
        <v>-5.7569911496418058</v>
      </c>
      <c r="AC276" s="215">
        <f t="shared" si="280"/>
        <v>-6.1627712864316502</v>
      </c>
      <c r="AD276" s="215">
        <f t="shared" si="280"/>
        <v>-6.4188182503507765</v>
      </c>
      <c r="AE276" s="215">
        <f t="shared" si="280"/>
        <v>-6.6128449226193258</v>
      </c>
      <c r="AF276" s="215">
        <f t="shared" si="280"/>
        <v>-6.7746407886677655</v>
      </c>
      <c r="AG276" s="215">
        <f t="shared" si="280"/>
        <v>-6.9126350436788933</v>
      </c>
      <c r="AH276" s="215">
        <f t="shared" ref="AH276:BM276" si="281">+AH112</f>
        <v>-7.0276816739001644</v>
      </c>
      <c r="AI276" s="215">
        <f t="shared" si="281"/>
        <v>-7.1181015253367672</v>
      </c>
      <c r="AJ276" s="215">
        <f t="shared" si="281"/>
        <v>-7.1814566606268553</v>
      </c>
      <c r="AK276" s="215">
        <f t="shared" si="281"/>
        <v>-7.2151448372970624</v>
      </c>
      <c r="AL276" s="215">
        <f t="shared" si="281"/>
        <v>-7.2821882563337468</v>
      </c>
      <c r="AM276" s="215">
        <f t="shared" si="281"/>
        <v>-4.361469351089073</v>
      </c>
      <c r="AN276" s="215">
        <f t="shared" si="281"/>
        <v>-3.7568288178474747</v>
      </c>
      <c r="AO276" s="215">
        <f t="shared" si="281"/>
        <v>-3.7083533416578747</v>
      </c>
      <c r="AP276" s="215">
        <f t="shared" si="281"/>
        <v>-3.7549064478569032</v>
      </c>
      <c r="AQ276" s="215">
        <f t="shared" si="281"/>
        <v>-3.8082898089834543</v>
      </c>
      <c r="AR276" s="215">
        <f t="shared" si="281"/>
        <v>-3.8524741867043941</v>
      </c>
      <c r="AS276" s="215">
        <f t="shared" si="281"/>
        <v>-3.8845055912107069</v>
      </c>
      <c r="AT276" s="215">
        <f t="shared" si="281"/>
        <v>-3.9036152295607254</v>
      </c>
      <c r="AU276" s="215">
        <f t="shared" si="281"/>
        <v>-3.9093796874852877</v>
      </c>
      <c r="AV276" s="215">
        <f t="shared" si="281"/>
        <v>-3.9014654167425982</v>
      </c>
      <c r="AW276" s="215">
        <f t="shared" si="281"/>
        <v>-3.879622985360144</v>
      </c>
      <c r="AX276" s="215">
        <f t="shared" si="281"/>
        <v>-3.8437117017267077</v>
      </c>
      <c r="AY276" s="215">
        <f t="shared" si="281"/>
        <v>-3.7937228752582799</v>
      </c>
      <c r="AZ276" s="215">
        <f t="shared" si="281"/>
        <v>-3.7297982004634442</v>
      </c>
      <c r="BA276" s="215">
        <f t="shared" si="281"/>
        <v>-2.9488951112107169</v>
      </c>
      <c r="BB276" s="215">
        <f t="shared" si="281"/>
        <v>-0.95067293432397859</v>
      </c>
      <c r="BC276" s="215">
        <f t="shared" si="281"/>
        <v>-0.96730560002480803</v>
      </c>
      <c r="BD276" s="215">
        <f t="shared" si="281"/>
        <v>-0.79527612489297106</v>
      </c>
      <c r="BE276" s="215">
        <f t="shared" si="281"/>
        <v>0.41360101086002082</v>
      </c>
      <c r="BF276" s="215">
        <f t="shared" si="281"/>
        <v>-1.6283870952015298</v>
      </c>
      <c r="BG276" s="215">
        <f t="shared" si="281"/>
        <v>-4.452774952025898E-2</v>
      </c>
      <c r="BH276" s="215">
        <f t="shared" si="281"/>
        <v>-1.090220581902792E-3</v>
      </c>
      <c r="BI276" s="215">
        <f t="shared" si="281"/>
        <v>-2.6691038281438884E-5</v>
      </c>
      <c r="BJ276" s="215">
        <f t="shared" si="281"/>
        <v>-6.5402508142707034E-7</v>
      </c>
      <c r="BK276" s="215">
        <f t="shared" si="281"/>
        <v>-1.6016658920029546E-8</v>
      </c>
      <c r="BL276" s="215">
        <f t="shared" si="281"/>
        <v>-3.9144223298505991E-10</v>
      </c>
      <c r="BM276" s="215">
        <f t="shared" si="281"/>
        <v>-9.5373861585313181E-12</v>
      </c>
      <c r="BN276" s="215">
        <f t="shared" ref="BN276:CB276" si="282">+BN112</f>
        <v>-2.3150989757566472E-13</v>
      </c>
      <c r="BO276" s="215">
        <f t="shared" si="282"/>
        <v>-5.5965539102071137E-15</v>
      </c>
      <c r="BP276" s="215">
        <f t="shared" si="282"/>
        <v>-1.347087212520682E-16</v>
      </c>
      <c r="BQ276" s="215">
        <f t="shared" si="282"/>
        <v>-3.2281963181780258E-18</v>
      </c>
      <c r="BR276" s="215">
        <f t="shared" si="282"/>
        <v>-7.7021521021228068E-20</v>
      </c>
      <c r="BS276" s="215">
        <f t="shared" si="282"/>
        <v>-1.8296664331672256E-21</v>
      </c>
      <c r="BT276" s="215">
        <f t="shared" si="282"/>
        <v>-4.3278496747124809E-23</v>
      </c>
      <c r="BU276" s="215">
        <f t="shared" si="282"/>
        <v>-1.0194205535942398E-24</v>
      </c>
      <c r="BV276" s="215">
        <f t="shared" si="282"/>
        <v>-2.3914461988150078E-26</v>
      </c>
      <c r="BW276" s="215">
        <f t="shared" si="282"/>
        <v>-5.5878050266273896E-28</v>
      </c>
      <c r="BX276" s="215">
        <f t="shared" si="282"/>
        <v>-1.3005996873773192E-29</v>
      </c>
      <c r="BY276" s="215">
        <f t="shared" si="282"/>
        <v>-3.0158956054346259E-31</v>
      </c>
      <c r="BZ276" s="215">
        <f t="shared" si="282"/>
        <v>-6.967986031777335E-33</v>
      </c>
      <c r="CA276" s="215">
        <f t="shared" si="282"/>
        <v>-1.604219595323305E-34</v>
      </c>
      <c r="CB276" s="215">
        <f t="shared" si="282"/>
        <v>-3.6807152656855143E-36</v>
      </c>
      <c r="CC276" s="215">
        <f t="shared" si="273"/>
        <v>-8.4170063729953093E-38</v>
      </c>
      <c r="CD276" s="215">
        <f t="shared" si="273"/>
        <v>-1.9185985119962495E-39</v>
      </c>
    </row>
    <row r="277" spans="1:82" s="148" customFormat="1" ht="17.399999999999999" customHeight="1" x14ac:dyDescent="0.25">
      <c r="A277" s="215" t="s">
        <v>265</v>
      </c>
      <c r="B277" s="215">
        <f t="shared" ref="B277:AG277" si="283">+B136</f>
        <v>0.1477</v>
      </c>
      <c r="C277" s="215">
        <f t="shared" si="283"/>
        <v>0.16507071835445894</v>
      </c>
      <c r="D277" s="215">
        <f t="shared" si="283"/>
        <v>0.18330643727063448</v>
      </c>
      <c r="E277" s="215">
        <f t="shared" si="283"/>
        <v>0.20211176713271511</v>
      </c>
      <c r="F277" s="215">
        <f t="shared" si="283"/>
        <v>0.22135918423710041</v>
      </c>
      <c r="G277" s="215">
        <f t="shared" si="283"/>
        <v>0.2409365958890809</v>
      </c>
      <c r="H277" s="215">
        <f t="shared" si="283"/>
        <v>0.26070047695681114</v>
      </c>
      <c r="I277" s="215">
        <f t="shared" si="283"/>
        <v>0.28051758582777736</v>
      </c>
      <c r="J277" s="215">
        <f t="shared" si="283"/>
        <v>0.30022932682185799</v>
      </c>
      <c r="K277" s="215">
        <f t="shared" si="283"/>
        <v>0.31963936441284357</v>
      </c>
      <c r="L277" s="215">
        <f t="shared" si="283"/>
        <v>0.3385191001169478</v>
      </c>
      <c r="M277" s="215">
        <f t="shared" si="283"/>
        <v>0.35668356747934343</v>
      </c>
      <c r="N277" s="215">
        <f t="shared" si="283"/>
        <v>0.3741827339345481</v>
      </c>
      <c r="O277" s="215">
        <f t="shared" si="283"/>
        <v>0.39105731569335156</v>
      </c>
      <c r="P277" s="215">
        <f t="shared" si="283"/>
        <v>0.4073288593075387</v>
      </c>
      <c r="Q277" s="215">
        <f t="shared" si="283"/>
        <v>0.42301853506162068</v>
      </c>
      <c r="R277" s="319">
        <f t="shared" si="283"/>
        <v>0.43814693047225883</v>
      </c>
      <c r="S277" s="215">
        <f t="shared" si="283"/>
        <v>0.45273504036503431</v>
      </c>
      <c r="T277" s="215">
        <f t="shared" si="283"/>
        <v>0.46680056237157597</v>
      </c>
      <c r="U277" s="215">
        <f t="shared" si="283"/>
        <v>0.4803622954833931</v>
      </c>
      <c r="V277" s="215">
        <f t="shared" si="283"/>
        <v>0.49343813789438018</v>
      </c>
      <c r="W277" s="215">
        <f t="shared" si="283"/>
        <v>0.506045434192963</v>
      </c>
      <c r="X277" s="215">
        <f t="shared" si="283"/>
        <v>0.51820092206581947</v>
      </c>
      <c r="Y277" s="215">
        <f t="shared" si="283"/>
        <v>0.52964708519660719</v>
      </c>
      <c r="Z277" s="215">
        <f t="shared" si="283"/>
        <v>0.54008526327415285</v>
      </c>
      <c r="AA277" s="215">
        <f t="shared" si="283"/>
        <v>0.54937089030111286</v>
      </c>
      <c r="AB277" s="215">
        <f t="shared" si="283"/>
        <v>0.55754553919923444</v>
      </c>
      <c r="AC277" s="215">
        <f t="shared" si="283"/>
        <v>0.56464556967166535</v>
      </c>
      <c r="AD277" s="215">
        <f t="shared" si="283"/>
        <v>0.5706903165668501</v>
      </c>
      <c r="AE277" s="215">
        <f t="shared" si="283"/>
        <v>0.57568974474505086</v>
      </c>
      <c r="AF277" s="215">
        <f t="shared" si="283"/>
        <v>0.57964721855467483</v>
      </c>
      <c r="AG277" s="215">
        <f t="shared" si="283"/>
        <v>0.58256073262020636</v>
      </c>
      <c r="AH277" s="215">
        <f t="shared" ref="AH277:BM277" si="284">+AH136</f>
        <v>0.58442352668314201</v>
      </c>
      <c r="AI277" s="215">
        <f t="shared" si="284"/>
        <v>0.58522445177169879</v>
      </c>
      <c r="AJ277" s="215">
        <f t="shared" si="284"/>
        <v>0.5849482372617647</v>
      </c>
      <c r="AK277" s="215">
        <f t="shared" si="284"/>
        <v>0.58407019059738008</v>
      </c>
      <c r="AL277" s="215">
        <f t="shared" si="284"/>
        <v>0.58208678860861585</v>
      </c>
      <c r="AM277" s="215">
        <f t="shared" si="284"/>
        <v>0.57992201990331249</v>
      </c>
      <c r="AN277" s="215">
        <f t="shared" si="284"/>
        <v>0.57741176658424909</v>
      </c>
      <c r="AO277" s="215">
        <f t="shared" si="284"/>
        <v>0.57447641599413379</v>
      </c>
      <c r="AP277" s="215">
        <f t="shared" si="284"/>
        <v>0.57106476621854363</v>
      </c>
      <c r="AQ277" s="215">
        <f t="shared" si="284"/>
        <v>0.56713360062835338</v>
      </c>
      <c r="AR277" s="215">
        <f t="shared" si="284"/>
        <v>0.56264314587992181</v>
      </c>
      <c r="AS277" s="215">
        <f t="shared" si="284"/>
        <v>0.5575558040825831</v>
      </c>
      <c r="AT277" s="215">
        <f t="shared" si="284"/>
        <v>0.55183558132658317</v>
      </c>
      <c r="AU277" s="215">
        <f t="shared" si="284"/>
        <v>0.54544770307161372</v>
      </c>
      <c r="AV277" s="215">
        <f t="shared" si="284"/>
        <v>0.53835831373320753</v>
      </c>
      <c r="AW277" s="215">
        <f t="shared" si="284"/>
        <v>0.53053423585444559</v>
      </c>
      <c r="AX277" s="215">
        <f t="shared" si="284"/>
        <v>0.52194278047289155</v>
      </c>
      <c r="AY277" s="215">
        <f t="shared" si="284"/>
        <v>0.51255160556474144</v>
      </c>
      <c r="AZ277" s="215">
        <f t="shared" si="284"/>
        <v>0.50232862308971082</v>
      </c>
      <c r="BA277" s="215">
        <f t="shared" si="284"/>
        <v>0.49167646246702978</v>
      </c>
      <c r="BB277" s="215">
        <f t="shared" si="284"/>
        <v>0.481716056435817</v>
      </c>
      <c r="BC277" s="215">
        <f t="shared" si="284"/>
        <v>0.47208003631922568</v>
      </c>
      <c r="BD277" s="215">
        <f t="shared" si="284"/>
        <v>0.46276332102716911</v>
      </c>
      <c r="BE277" s="215">
        <f t="shared" si="284"/>
        <v>0.45445408978683499</v>
      </c>
      <c r="BF277" s="215">
        <f t="shared" si="284"/>
        <v>0.44552115987754753</v>
      </c>
      <c r="BG277" s="215">
        <f t="shared" si="284"/>
        <v>0.43726268031914145</v>
      </c>
      <c r="BH277" s="215">
        <f t="shared" si="284"/>
        <v>0.42947711384803811</v>
      </c>
      <c r="BI277" s="215">
        <f t="shared" si="284"/>
        <v>0.42208798239924</v>
      </c>
      <c r="BJ277" s="215">
        <f t="shared" si="284"/>
        <v>0.41504426287927582</v>
      </c>
      <c r="BK277" s="215">
        <f t="shared" si="284"/>
        <v>0.40830969722620097</v>
      </c>
      <c r="BL277" s="215">
        <f t="shared" si="284"/>
        <v>0.40185757251965792</v>
      </c>
      <c r="BM277" s="215">
        <f t="shared" si="284"/>
        <v>0.39566742698790464</v>
      </c>
      <c r="BN277" s="215">
        <f t="shared" ref="BN277:CB277" si="285">+BN136</f>
        <v>0.38972294382645545</v>
      </c>
      <c r="BO277" s="215">
        <f t="shared" si="285"/>
        <v>0.38401059789279057</v>
      </c>
      <c r="BP277" s="215">
        <f t="shared" si="285"/>
        <v>0.37851878200689615</v>
      </c>
      <c r="BQ277" s="215">
        <f t="shared" si="285"/>
        <v>0.37323724019013566</v>
      </c>
      <c r="BR277" s="215">
        <f t="shared" si="285"/>
        <v>0.36815669806174017</v>
      </c>
      <c r="BS277" s="215">
        <f t="shared" si="285"/>
        <v>0.3632686202196308</v>
      </c>
      <c r="BT277" s="215">
        <f t="shared" si="285"/>
        <v>0.35856504957694535</v>
      </c>
      <c r="BU277" s="215">
        <f t="shared" si="285"/>
        <v>0.35403849968736278</v>
      </c>
      <c r="BV277" s="215">
        <f t="shared" si="285"/>
        <v>0.34968188139550688</v>
      </c>
      <c r="BW277" s="215">
        <f t="shared" si="285"/>
        <v>0.34548845177570786</v>
      </c>
      <c r="BX277" s="215">
        <f t="shared" si="285"/>
        <v>0.34145177759167661</v>
      </c>
      <c r="BY277" s="215">
        <f t="shared" si="285"/>
        <v>0.33756570826240268</v>
      </c>
      <c r="BZ277" s="215">
        <f t="shared" si="285"/>
        <v>0.33382435509522668</v>
      </c>
      <c r="CA277" s="215">
        <f t="shared" si="285"/>
        <v>0.33022207469252052</v>
      </c>
      <c r="CB277" s="215">
        <f t="shared" si="285"/>
        <v>0.32675345517734333</v>
      </c>
      <c r="CC277" s="215">
        <f>+CC136</f>
        <v>0.32341330436006527</v>
      </c>
      <c r="CD277" s="215">
        <f>+CD136</f>
        <v>0.32019663927535358</v>
      </c>
    </row>
    <row r="278" spans="1:82" s="148" customFormat="1" ht="17.399999999999999" customHeight="1" x14ac:dyDescent="0.25">
      <c r="A278" s="215" t="s">
        <v>266</v>
      </c>
      <c r="B278" s="215">
        <f t="shared" ref="B278:AG278" si="286">+B137</f>
        <v>1.0994539999999999</v>
      </c>
      <c r="C278" s="215">
        <f t="shared" si="286"/>
        <v>1.2595828371261044</v>
      </c>
      <c r="D278" s="215">
        <f t="shared" si="286"/>
        <v>1.3627736297197885</v>
      </c>
      <c r="E278" s="215">
        <f t="shared" si="286"/>
        <v>1.4365938465247767</v>
      </c>
      <c r="F278" s="215">
        <f t="shared" si="286"/>
        <v>1.4965207357435131</v>
      </c>
      <c r="G278" s="215">
        <f t="shared" si="286"/>
        <v>1.5476694851154025</v>
      </c>
      <c r="H278" s="215">
        <f t="shared" si="286"/>
        <v>1.5899896645030926</v>
      </c>
      <c r="I278" s="215">
        <f t="shared" si="286"/>
        <v>1.6237998172794865</v>
      </c>
      <c r="J278" s="215">
        <f t="shared" si="286"/>
        <v>1.6479035662966126</v>
      </c>
      <c r="K278" s="215">
        <f t="shared" si="286"/>
        <v>1.6600692385850011</v>
      </c>
      <c r="L278" s="215">
        <f t="shared" si="286"/>
        <v>1.6579767839697446</v>
      </c>
      <c r="M278" s="215">
        <f t="shared" si="286"/>
        <v>1.6427265747374631</v>
      </c>
      <c r="N278" s="215">
        <f t="shared" si="286"/>
        <v>1.6252270342898616</v>
      </c>
      <c r="O278" s="215">
        <f t="shared" si="286"/>
        <v>1.6082955259072589</v>
      </c>
      <c r="P278" s="215">
        <f t="shared" si="286"/>
        <v>1.5919175901107658</v>
      </c>
      <c r="Q278" s="215">
        <f t="shared" si="286"/>
        <v>1.5760924499424691</v>
      </c>
      <c r="R278" s="319">
        <f t="shared" si="286"/>
        <v>1.5608135111026922</v>
      </c>
      <c r="S278" s="215">
        <f t="shared" si="286"/>
        <v>1.5461172789916129</v>
      </c>
      <c r="T278" s="215">
        <f t="shared" si="286"/>
        <v>1.5318835375946389</v>
      </c>
      <c r="U278" s="215">
        <f t="shared" si="286"/>
        <v>1.5181445553535104</v>
      </c>
      <c r="V278" s="215">
        <f t="shared" si="286"/>
        <v>1.5048865626074603</v>
      </c>
      <c r="W278" s="215">
        <f t="shared" si="286"/>
        <v>1.4920973550168892</v>
      </c>
      <c r="X278" s="215">
        <f t="shared" si="286"/>
        <v>1.4797622128521528</v>
      </c>
      <c r="Y278" s="215">
        <f t="shared" si="286"/>
        <v>1.4553274049373917</v>
      </c>
      <c r="Z278" s="215">
        <f t="shared" si="286"/>
        <v>1.412985628779778</v>
      </c>
      <c r="AA278" s="215">
        <f t="shared" si="286"/>
        <v>1.3578101879549869</v>
      </c>
      <c r="AB278" s="215">
        <f t="shared" si="286"/>
        <v>1.299675670465694</v>
      </c>
      <c r="AC278" s="215">
        <f t="shared" si="286"/>
        <v>1.2412737504257474</v>
      </c>
      <c r="AD278" s="215">
        <f t="shared" si="286"/>
        <v>1.1826472593877462</v>
      </c>
      <c r="AE278" s="215">
        <f t="shared" si="286"/>
        <v>1.1233980015297491</v>
      </c>
      <c r="AF278" s="215">
        <f t="shared" si="286"/>
        <v>1.0631165680098542</v>
      </c>
      <c r="AG278" s="215">
        <f t="shared" si="286"/>
        <v>1.0014403188941436</v>
      </c>
      <c r="AH278" s="215">
        <f t="shared" ref="AH278:BM278" si="287">+AH137</f>
        <v>0.93804331757137704</v>
      </c>
      <c r="AI278" s="215">
        <f t="shared" si="287"/>
        <v>0.87262258141985261</v>
      </c>
      <c r="AJ278" s="215">
        <f t="shared" si="287"/>
        <v>0.80488986778642269</v>
      </c>
      <c r="AK278" s="215">
        <f t="shared" si="287"/>
        <v>0.75722295249307958</v>
      </c>
      <c r="AL278" s="215">
        <f t="shared" si="287"/>
        <v>0.69178193858758597</v>
      </c>
      <c r="AM278" s="215">
        <f t="shared" si="287"/>
        <v>0.66241060989354705</v>
      </c>
      <c r="AN278" s="215">
        <f t="shared" si="287"/>
        <v>0.63590440354858235</v>
      </c>
      <c r="AO278" s="215">
        <f t="shared" si="287"/>
        <v>0.60625745921883956</v>
      </c>
      <c r="AP278" s="215">
        <f t="shared" si="287"/>
        <v>0.57293690373558637</v>
      </c>
      <c r="AQ278" s="215">
        <f t="shared" si="287"/>
        <v>0.5361034316488551</v>
      </c>
      <c r="AR278" s="215">
        <f t="shared" si="287"/>
        <v>0.49592033519329071</v>
      </c>
      <c r="AS278" s="215">
        <f t="shared" si="287"/>
        <v>0.45249688596770632</v>
      </c>
      <c r="AT278" s="215">
        <f t="shared" si="287"/>
        <v>0.40590244841336542</v>
      </c>
      <c r="AU278" s="215">
        <f t="shared" si="287"/>
        <v>0.35617862376798115</v>
      </c>
      <c r="AV278" s="215">
        <f t="shared" si="287"/>
        <v>0.30334629325661255</v>
      </c>
      <c r="AW278" s="215">
        <f t="shared" si="287"/>
        <v>0.24741012132887588</v>
      </c>
      <c r="AX278" s="215">
        <f t="shared" si="287"/>
        <v>0.18836198819541405</v>
      </c>
      <c r="AY278" s="215">
        <f t="shared" si="287"/>
        <v>0.1261840152515504</v>
      </c>
      <c r="AZ278" s="215">
        <f t="shared" si="287"/>
        <v>6.0851541490228575E-2</v>
      </c>
      <c r="BA278" s="215">
        <f t="shared" si="287"/>
        <v>1.2243982200348617E-2</v>
      </c>
      <c r="BB278" s="215">
        <f t="shared" si="287"/>
        <v>1.9477890217325183E-2</v>
      </c>
      <c r="BC278" s="215">
        <f t="shared" si="287"/>
        <v>2.6891013910535555E-2</v>
      </c>
      <c r="BD278" s="215">
        <f t="shared" si="287"/>
        <v>3.4435368258879849E-2</v>
      </c>
      <c r="BE278" s="215">
        <f t="shared" si="287"/>
        <v>7.3855141665716245E-2</v>
      </c>
      <c r="BF278" s="215">
        <f t="shared" si="287"/>
        <v>4.8837598740935476E-2</v>
      </c>
      <c r="BG278" s="215">
        <f t="shared" si="287"/>
        <v>6.3835508746963185E-2</v>
      </c>
      <c r="BH278" s="215">
        <f t="shared" si="287"/>
        <v>8.1961148759531643E-2</v>
      </c>
      <c r="BI278" s="215">
        <f t="shared" si="287"/>
        <v>9.7952603647937633E-2</v>
      </c>
      <c r="BJ278" s="215">
        <f t="shared" si="287"/>
        <v>0.1113623621894963</v>
      </c>
      <c r="BK278" s="215">
        <f t="shared" si="287"/>
        <v>0.12268690648249805</v>
      </c>
      <c r="BL278" s="215">
        <f t="shared" si="287"/>
        <v>0.13247407661428809</v>
      </c>
      <c r="BM278" s="215">
        <f t="shared" si="287"/>
        <v>0.14114499383692486</v>
      </c>
      <c r="BN278" s="215">
        <f t="shared" ref="BN278:CB278" si="288">+BN137</f>
        <v>0.14899319009694353</v>
      </c>
      <c r="BO278" s="215">
        <f t="shared" si="288"/>
        <v>0.15621682478915419</v>
      </c>
      <c r="BP278" s="215">
        <f t="shared" si="288"/>
        <v>0.16294878986969175</v>
      </c>
      <c r="BQ278" s="215">
        <f t="shared" si="288"/>
        <v>0.16927874637376142</v>
      </c>
      <c r="BR278" s="215">
        <f t="shared" si="288"/>
        <v>0.17526806399222994</v>
      </c>
      <c r="BS278" s="215">
        <f t="shared" si="288"/>
        <v>0.18095965739111233</v>
      </c>
      <c r="BT278" s="215">
        <f t="shared" si="288"/>
        <v>0.18638438753945905</v>
      </c>
      <c r="BU278" s="215">
        <f t="shared" si="288"/>
        <v>0.19156520904922369</v>
      </c>
      <c r="BV278" s="215">
        <f t="shared" si="288"/>
        <v>0.19651985348237405</v>
      </c>
      <c r="BW278" s="215">
        <f t="shared" si="288"/>
        <v>0.20126256557249575</v>
      </c>
      <c r="BX278" s="215">
        <f t="shared" si="288"/>
        <v>0.20580522773170135</v>
      </c>
      <c r="BY278" s="215">
        <f t="shared" si="288"/>
        <v>0.21015808967886057</v>
      </c>
      <c r="BZ278" s="215">
        <f t="shared" si="288"/>
        <v>0.21433024320160798</v>
      </c>
      <c r="CA278" s="215">
        <f t="shared" si="288"/>
        <v>0.21832993240973658</v>
      </c>
      <c r="CB278" s="215">
        <f t="shared" si="288"/>
        <v>0.22216475777533473</v>
      </c>
      <c r="CC278" s="215">
        <f>+CC137</f>
        <v>0.22584181156088579</v>
      </c>
      <c r="CD278" s="215">
        <f>+CD137</f>
        <v>0.22936776888334498</v>
      </c>
    </row>
    <row r="279" spans="1:82" s="148" customFormat="1" ht="17.399999999999999" customHeight="1" x14ac:dyDescent="0.25">
      <c r="A279" s="215" t="s">
        <v>267</v>
      </c>
      <c r="B279" s="215">
        <f t="shared" ref="B279:AG279" si="289">+B124</f>
        <v>0.44715359049999998</v>
      </c>
      <c r="C279" s="215">
        <f t="shared" si="289"/>
        <v>0.51082359469464145</v>
      </c>
      <c r="D279" s="215">
        <f t="shared" si="289"/>
        <v>0.57725980639501906</v>
      </c>
      <c r="E279" s="215">
        <f t="shared" si="289"/>
        <v>0.63796461896741108</v>
      </c>
      <c r="F279" s="215">
        <f t="shared" si="289"/>
        <v>0.6930433795560188</v>
      </c>
      <c r="G279" s="215">
        <f t="shared" si="289"/>
        <v>0.74337655811818593</v>
      </c>
      <c r="H279" s="215">
        <f t="shared" si="289"/>
        <v>0.79371572302485049</v>
      </c>
      <c r="I279" s="215">
        <f t="shared" si="289"/>
        <v>0.84370361462398502</v>
      </c>
      <c r="J279" s="215">
        <f t="shared" si="289"/>
        <v>0.89147123477501755</v>
      </c>
      <c r="K279" s="215">
        <f t="shared" si="289"/>
        <v>0.93684194623952521</v>
      </c>
      <c r="L279" s="215">
        <f t="shared" si="289"/>
        <v>0.97778633675661253</v>
      </c>
      <c r="M279" s="215">
        <f t="shared" si="289"/>
        <v>1.0116076081154688</v>
      </c>
      <c r="N279" s="215">
        <f t="shared" si="289"/>
        <v>1.0350248033128244</v>
      </c>
      <c r="O279" s="215">
        <f t="shared" si="289"/>
        <v>1.0472796566393094</v>
      </c>
      <c r="P279" s="215">
        <f t="shared" si="289"/>
        <v>1.05969280507957</v>
      </c>
      <c r="Q279" s="215">
        <f t="shared" si="289"/>
        <v>1.0710387845101796</v>
      </c>
      <c r="R279" s="319">
        <f t="shared" si="289"/>
        <v>1.0811997876536161</v>
      </c>
      <c r="S279" s="215">
        <f t="shared" si="289"/>
        <v>1.090306194239963</v>
      </c>
      <c r="T279" s="215">
        <f t="shared" si="289"/>
        <v>1.0939494903855069</v>
      </c>
      <c r="U279" s="215">
        <f t="shared" si="289"/>
        <v>1.1027568901039591</v>
      </c>
      <c r="V279" s="215">
        <f t="shared" si="289"/>
        <v>1.1101928880858927</v>
      </c>
      <c r="W279" s="215">
        <f t="shared" si="289"/>
        <v>1.1173697958918742</v>
      </c>
      <c r="X279" s="215">
        <f t="shared" si="289"/>
        <v>1.1240320411807407</v>
      </c>
      <c r="Y279" s="215">
        <f t="shared" si="289"/>
        <v>1.1302246468579578</v>
      </c>
      <c r="Z279" s="215">
        <f t="shared" si="289"/>
        <v>1.1378837916745999</v>
      </c>
      <c r="AA279" s="215">
        <f t="shared" si="289"/>
        <v>1.1330302356253779</v>
      </c>
      <c r="AB279" s="215">
        <f t="shared" si="289"/>
        <v>1.1120366474486443</v>
      </c>
      <c r="AC279" s="215">
        <f t="shared" si="289"/>
        <v>1.0806958820177184</v>
      </c>
      <c r="AD279" s="215">
        <f t="shared" si="289"/>
        <v>1.0477271662840351</v>
      </c>
      <c r="AE279" s="215">
        <f t="shared" si="289"/>
        <v>1.0136219745022834</v>
      </c>
      <c r="AF279" s="215">
        <f t="shared" si="289"/>
        <v>0.97841011542613454</v>
      </c>
      <c r="AG279" s="215">
        <f t="shared" si="289"/>
        <v>0.94209067396687995</v>
      </c>
      <c r="AH279" s="215">
        <f t="shared" ref="AH279:BM279" si="290">+AH124</f>
        <v>0.90468281395171235</v>
      </c>
      <c r="AI279" s="215">
        <f t="shared" si="290"/>
        <v>0.86623683830128106</v>
      </c>
      <c r="AJ279" s="215">
        <f t="shared" si="290"/>
        <v>0.82683265210630807</v>
      </c>
      <c r="AK279" s="215">
        <f t="shared" si="290"/>
        <v>0.78657723876195429</v>
      </c>
      <c r="AL279" s="215">
        <f t="shared" si="290"/>
        <v>0.75425591768707378</v>
      </c>
      <c r="AM279" s="215">
        <f t="shared" si="290"/>
        <v>0.71529011311792456</v>
      </c>
      <c r="AN279" s="215">
        <f t="shared" si="290"/>
        <v>0.67527537012889871</v>
      </c>
      <c r="AO279" s="215">
        <f t="shared" si="290"/>
        <v>0.65491858473756182</v>
      </c>
      <c r="AP279" s="215">
        <f t="shared" si="290"/>
        <v>0.63432783539343618</v>
      </c>
      <c r="AQ279" s="215">
        <f t="shared" si="290"/>
        <v>0.61298401903318045</v>
      </c>
      <c r="AR279" s="215">
        <f t="shared" si="290"/>
        <v>0.59090775786416405</v>
      </c>
      <c r="AS279" s="215">
        <f t="shared" si="290"/>
        <v>0.56818742998170613</v>
      </c>
      <c r="AT279" s="215">
        <f t="shared" si="290"/>
        <v>0.5449153470332353</v>
      </c>
      <c r="AU279" s="215">
        <f t="shared" si="290"/>
        <v>0.52118375742623668</v>
      </c>
      <c r="AV279" s="215">
        <f t="shared" si="290"/>
        <v>0.49708653611194303</v>
      </c>
      <c r="AW279" s="215">
        <f t="shared" si="290"/>
        <v>0.47272018722482817</v>
      </c>
      <c r="AX279" s="215">
        <f t="shared" si="290"/>
        <v>0.44818408280401184</v>
      </c>
      <c r="AY279" s="215">
        <f t="shared" si="290"/>
        <v>0.42358025028697915</v>
      </c>
      <c r="AZ279" s="215">
        <f t="shared" si="290"/>
        <v>0.3990128755900606</v>
      </c>
      <c r="BA279" s="215">
        <f t="shared" si="290"/>
        <v>0.37458760158713106</v>
      </c>
      <c r="BB279" s="215">
        <f t="shared" si="290"/>
        <v>0.3514422814501752</v>
      </c>
      <c r="BC279" s="215">
        <f t="shared" si="290"/>
        <v>0.33540006945774764</v>
      </c>
      <c r="BD279" s="215">
        <f t="shared" si="290"/>
        <v>0.33038437449985636</v>
      </c>
      <c r="BE279" s="215">
        <f t="shared" si="290"/>
        <v>0.32488237858766089</v>
      </c>
      <c r="BF279" s="215">
        <f t="shared" si="290"/>
        <v>0.32166294931230877</v>
      </c>
      <c r="BG279" s="215">
        <f t="shared" si="290"/>
        <v>0.32276602544538563</v>
      </c>
      <c r="BH279" s="215">
        <f t="shared" si="290"/>
        <v>0.31315196613084856</v>
      </c>
      <c r="BI279" s="215">
        <f t="shared" si="290"/>
        <v>0.31314564163290243</v>
      </c>
      <c r="BJ279" s="215">
        <f t="shared" si="290"/>
        <v>0.31321909723675162</v>
      </c>
      <c r="BK279" s="215">
        <f t="shared" si="290"/>
        <v>0.31317021713484494</v>
      </c>
      <c r="BL279" s="215">
        <f t="shared" si="290"/>
        <v>0.31299890154364118</v>
      </c>
      <c r="BM279" s="215">
        <f t="shared" si="290"/>
        <v>0.31274006736870386</v>
      </c>
      <c r="BN279" s="215">
        <f t="shared" ref="BN279:CB279" si="291">+BN124</f>
        <v>0.31242604304096888</v>
      </c>
      <c r="BO279" s="215">
        <f t="shared" si="291"/>
        <v>0.31208029627520417</v>
      </c>
      <c r="BP279" s="215">
        <f t="shared" si="291"/>
        <v>0.3117185496448156</v>
      </c>
      <c r="BQ279" s="215">
        <f t="shared" si="291"/>
        <v>0.31135097502131764</v>
      </c>
      <c r="BR279" s="215">
        <f t="shared" si="291"/>
        <v>0.31098402210011533</v>
      </c>
      <c r="BS279" s="215">
        <f t="shared" si="291"/>
        <v>0.3106217097561389</v>
      </c>
      <c r="BT279" s="215">
        <f t="shared" si="291"/>
        <v>0.31026648747217395</v>
      </c>
      <c r="BU279" s="215">
        <f t="shared" si="291"/>
        <v>0.30991979720235285</v>
      </c>
      <c r="BV279" s="215">
        <f t="shared" si="291"/>
        <v>0.30958243649969919</v>
      </c>
      <c r="BW279" s="215">
        <f t="shared" si="291"/>
        <v>0.30925479232256675</v>
      </c>
      <c r="BX279" s="215">
        <f t="shared" si="291"/>
        <v>0.30893699133907498</v>
      </c>
      <c r="BY279" s="215">
        <f t="shared" si="291"/>
        <v>0.30862899647833797</v>
      </c>
      <c r="BZ279" s="215">
        <f t="shared" si="291"/>
        <v>0.30833066891817845</v>
      </c>
      <c r="CA279" s="215">
        <f t="shared" si="291"/>
        <v>0.3080418078572309</v>
      </c>
      <c r="CB279" s="215">
        <f t="shared" si="291"/>
        <v>0.30776217600983086</v>
      </c>
      <c r="CC279" s="215">
        <f>+CC124</f>
        <v>0.30749151592568663</v>
      </c>
      <c r="CD279" s="215">
        <f>+CD124</f>
        <v>0.30722956041297722</v>
      </c>
    </row>
    <row r="280" spans="1:82" s="148" customFormat="1" ht="17.399999999999999" customHeight="1" x14ac:dyDescent="0.25">
      <c r="A280" s="215" t="s">
        <v>268</v>
      </c>
      <c r="B280" s="215">
        <f t="shared" ref="B280:AG280" si="292">+B122</f>
        <v>43.959136523399998</v>
      </c>
      <c r="C280" s="215">
        <f t="shared" si="292"/>
        <v>44.744649935168596</v>
      </c>
      <c r="D280" s="215">
        <f t="shared" si="292"/>
        <v>46.161188734166188</v>
      </c>
      <c r="E280" s="215">
        <f t="shared" si="292"/>
        <v>47.319628599311251</v>
      </c>
      <c r="F280" s="215">
        <f t="shared" si="292"/>
        <v>48.279022171317322</v>
      </c>
      <c r="G280" s="215">
        <f t="shared" si="292"/>
        <v>49.091283930177084</v>
      </c>
      <c r="H280" s="215">
        <f t="shared" si="292"/>
        <v>49.850397286923169</v>
      </c>
      <c r="I280" s="215">
        <f t="shared" si="292"/>
        <v>50.557992861389152</v>
      </c>
      <c r="J280" s="215">
        <f t="shared" si="292"/>
        <v>51.196029085475011</v>
      </c>
      <c r="K280" s="215">
        <f t="shared" si="292"/>
        <v>51.771150318396032</v>
      </c>
      <c r="L280" s="215">
        <f t="shared" si="292"/>
        <v>52.266739009817691</v>
      </c>
      <c r="M280" s="215">
        <f t="shared" si="292"/>
        <v>52.660702715281758</v>
      </c>
      <c r="N280" s="215">
        <f t="shared" si="292"/>
        <v>52.925832922823595</v>
      </c>
      <c r="O280" s="215">
        <f t="shared" si="292"/>
        <v>53.062201444599353</v>
      </c>
      <c r="P280" s="215">
        <f t="shared" si="292"/>
        <v>53.19871423515626</v>
      </c>
      <c r="Q280" s="215">
        <f t="shared" si="292"/>
        <v>53.322099296776067</v>
      </c>
      <c r="R280" s="319">
        <f t="shared" si="292"/>
        <v>53.43149358129422</v>
      </c>
      <c r="S280" s="215">
        <f t="shared" si="292"/>
        <v>53.528663934872952</v>
      </c>
      <c r="T280" s="215">
        <f t="shared" si="292"/>
        <v>53.567312789919214</v>
      </c>
      <c r="U280" s="215">
        <f t="shared" si="292"/>
        <v>53.660214402575562</v>
      </c>
      <c r="V280" s="215">
        <f t="shared" si="292"/>
        <v>53.738074433182405</v>
      </c>
      <c r="W280" s="215">
        <f t="shared" si="292"/>
        <v>53.812728619505656</v>
      </c>
      <c r="X280" s="215">
        <f t="shared" si="292"/>
        <v>53.881601366323004</v>
      </c>
      <c r="Y280" s="215">
        <f t="shared" si="292"/>
        <v>53.945254000706861</v>
      </c>
      <c r="Z280" s="215">
        <f t="shared" si="292"/>
        <v>54.023500217355874</v>
      </c>
      <c r="AA280" s="215">
        <f t="shared" si="292"/>
        <v>53.973977410935802</v>
      </c>
      <c r="AB280" s="215">
        <f t="shared" si="292"/>
        <v>53.757299181067097</v>
      </c>
      <c r="AC280" s="215">
        <f t="shared" si="292"/>
        <v>53.426092761058314</v>
      </c>
      <c r="AD280" s="215">
        <f t="shared" si="292"/>
        <v>53.067150954471529</v>
      </c>
      <c r="AE280" s="215">
        <f t="shared" si="292"/>
        <v>52.683749459231329</v>
      </c>
      <c r="AF280" s="215">
        <f t="shared" si="292"/>
        <v>52.274127629249307</v>
      </c>
      <c r="AG280" s="215">
        <f t="shared" si="292"/>
        <v>51.835877872794377</v>
      </c>
      <c r="AH280" s="215">
        <f t="shared" ref="AH280:BM280" si="293">+AH122</f>
        <v>51.366466215643101</v>
      </c>
      <c r="AI280" s="215">
        <f t="shared" si="293"/>
        <v>50.863353258788521</v>
      </c>
      <c r="AJ280" s="215">
        <f t="shared" si="293"/>
        <v>50.323977725598041</v>
      </c>
      <c r="AK280" s="215">
        <f t="shared" si="293"/>
        <v>49.74572864607665</v>
      </c>
      <c r="AL280" s="215">
        <f t="shared" si="293"/>
        <v>49.25960983258021</v>
      </c>
      <c r="AM280" s="215">
        <f t="shared" si="293"/>
        <v>48.64507359730176</v>
      </c>
      <c r="AN280" s="215">
        <f t="shared" si="293"/>
        <v>47.978122897323274</v>
      </c>
      <c r="AO280" s="215">
        <f t="shared" si="293"/>
        <v>47.623494616987287</v>
      </c>
      <c r="AP280" s="215">
        <f t="shared" si="293"/>
        <v>47.253395219305368</v>
      </c>
      <c r="AQ280" s="215">
        <f t="shared" si="293"/>
        <v>46.856857366376218</v>
      </c>
      <c r="AR280" s="215">
        <f t="shared" si="293"/>
        <v>46.431913082922065</v>
      </c>
      <c r="AS280" s="215">
        <f t="shared" si="293"/>
        <v>45.977661599576528</v>
      </c>
      <c r="AT280" s="215">
        <f t="shared" si="293"/>
        <v>45.493145166143989</v>
      </c>
      <c r="AU280" s="215">
        <f t="shared" si="293"/>
        <v>44.977268089683953</v>
      </c>
      <c r="AV280" s="215">
        <f t="shared" si="293"/>
        <v>44.428826710668503</v>
      </c>
      <c r="AW280" s="215">
        <f t="shared" si="293"/>
        <v>43.846533256951815</v>
      </c>
      <c r="AX280" s="215">
        <f t="shared" si="293"/>
        <v>43.22903014379964</v>
      </c>
      <c r="AY280" s="215">
        <f t="shared" si="293"/>
        <v>42.57489987408789</v>
      </c>
      <c r="AZ280" s="215">
        <f t="shared" si="293"/>
        <v>41.882673600630575</v>
      </c>
      <c r="BA280" s="215">
        <f t="shared" si="293"/>
        <v>41.150840039315874</v>
      </c>
      <c r="BB280" s="215">
        <f t="shared" si="293"/>
        <v>40.411913757269581</v>
      </c>
      <c r="BC280" s="215">
        <f t="shared" si="293"/>
        <v>39.870622008722037</v>
      </c>
      <c r="BD280" s="215">
        <f t="shared" si="293"/>
        <v>39.6960595225422</v>
      </c>
      <c r="BE280" s="215">
        <f t="shared" si="293"/>
        <v>39.501497726385743</v>
      </c>
      <c r="BF280" s="215">
        <f t="shared" si="293"/>
        <v>39.386118205588588</v>
      </c>
      <c r="BG280" s="215">
        <f t="shared" si="293"/>
        <v>39.425780340138168</v>
      </c>
      <c r="BH280" s="215">
        <f t="shared" si="293"/>
        <v>39.075444953511827</v>
      </c>
      <c r="BI280" s="215">
        <f t="shared" si="293"/>
        <v>39.075210967156195</v>
      </c>
      <c r="BJ280" s="215">
        <f t="shared" si="293"/>
        <v>39.077928300164352</v>
      </c>
      <c r="BK280" s="215">
        <f t="shared" si="293"/>
        <v>39.076120156252784</v>
      </c>
      <c r="BL280" s="215">
        <f t="shared" si="293"/>
        <v>39.069780722248041</v>
      </c>
      <c r="BM280" s="215">
        <f t="shared" si="293"/>
        <v>39.060196129368677</v>
      </c>
      <c r="BN280" s="215">
        <f t="shared" ref="BN280:CB280" si="294">+BN122</f>
        <v>39.048557197284893</v>
      </c>
      <c r="BO280" s="215">
        <f t="shared" si="294"/>
        <v>39.035728972844751</v>
      </c>
      <c r="BP280" s="215">
        <f t="shared" si="294"/>
        <v>39.022291883451437</v>
      </c>
      <c r="BQ280" s="215">
        <f t="shared" si="294"/>
        <v>39.008622331119703</v>
      </c>
      <c r="BR280" s="215">
        <f t="shared" si="294"/>
        <v>38.994959792404288</v>
      </c>
      <c r="BS280" s="215">
        <f t="shared" si="294"/>
        <v>38.981454207432755</v>
      </c>
      <c r="BT280" s="215">
        <f t="shared" si="294"/>
        <v>38.968197609767401</v>
      </c>
      <c r="BU280" s="215">
        <f t="shared" si="294"/>
        <v>38.955244776631453</v>
      </c>
      <c r="BV280" s="215">
        <f t="shared" si="294"/>
        <v>38.9426265916711</v>
      </c>
      <c r="BW280" s="215">
        <f t="shared" si="294"/>
        <v>38.930358661586155</v>
      </c>
      <c r="BX280" s="215">
        <f t="shared" si="294"/>
        <v>38.918446864772726</v>
      </c>
      <c r="BY280" s="215">
        <f t="shared" si="294"/>
        <v>38.906890922419848</v>
      </c>
      <c r="BZ280" s="215">
        <f t="shared" si="294"/>
        <v>38.895686696222015</v>
      </c>
      <c r="CA280" s="215">
        <f t="shared" si="294"/>
        <v>38.884827666386258</v>
      </c>
      <c r="CB280" s="215">
        <f t="shared" si="294"/>
        <v>38.874305882003334</v>
      </c>
      <c r="CC280" s="215">
        <f>+CC122</f>
        <v>38.864112571766334</v>
      </c>
      <c r="CD280" s="215">
        <f>+CD122</f>
        <v>38.854238536016268</v>
      </c>
    </row>
    <row r="281" spans="1:82" s="148" customFormat="1" ht="17.399999999999999" customHeight="1" x14ac:dyDescent="0.25">
      <c r="A281" s="215" t="s">
        <v>269</v>
      </c>
      <c r="B281" s="215">
        <f t="shared" ref="B281:AG281" si="295">+B119</f>
        <v>334.9871986</v>
      </c>
      <c r="C281" s="215">
        <f t="shared" si="295"/>
        <v>364.4450502276834</v>
      </c>
      <c r="D281" s="215">
        <f t="shared" si="295"/>
        <v>398.84673906694104</v>
      </c>
      <c r="E281" s="215">
        <f t="shared" si="295"/>
        <v>430.78600263956105</v>
      </c>
      <c r="F281" s="215">
        <f t="shared" si="295"/>
        <v>457.49959894278493</v>
      </c>
      <c r="G281" s="215">
        <f t="shared" si="295"/>
        <v>483.88496368061249</v>
      </c>
      <c r="H281" s="215">
        <f t="shared" si="295"/>
        <v>510.14905358019871</v>
      </c>
      <c r="I281" s="215">
        <f t="shared" si="295"/>
        <v>534.85393031267449</v>
      </c>
      <c r="J281" s="215">
        <f t="shared" si="295"/>
        <v>559.08822380990944</v>
      </c>
      <c r="K281" s="215">
        <f t="shared" si="295"/>
        <v>582.65658211628192</v>
      </c>
      <c r="L281" s="215">
        <f t="shared" si="295"/>
        <v>605.00414473158048</v>
      </c>
      <c r="M281" s="215">
        <f t="shared" si="295"/>
        <v>623.68604322608849</v>
      </c>
      <c r="N281" s="215">
        <f t="shared" si="295"/>
        <v>633.94642103709657</v>
      </c>
      <c r="O281" s="215">
        <f t="shared" si="295"/>
        <v>644.24222475661577</v>
      </c>
      <c r="P281" s="215">
        <f t="shared" si="295"/>
        <v>653.57180486618097</v>
      </c>
      <c r="Q281" s="215">
        <f t="shared" si="295"/>
        <v>661.86136598508449</v>
      </c>
      <c r="R281" s="319">
        <f t="shared" si="295"/>
        <v>669.23776379886044</v>
      </c>
      <c r="S281" s="215">
        <f t="shared" si="295"/>
        <v>672.19263801281579</v>
      </c>
      <c r="T281" s="215">
        <f t="shared" si="295"/>
        <v>679.25554047101525</v>
      </c>
      <c r="U281" s="215">
        <f t="shared" si="295"/>
        <v>685.19065437913639</v>
      </c>
      <c r="V281" s="215">
        <f t="shared" si="295"/>
        <v>690.88669364463578</v>
      </c>
      <c r="W281" s="215">
        <f t="shared" si="295"/>
        <v>696.14763999624904</v>
      </c>
      <c r="X281" s="215">
        <f t="shared" si="295"/>
        <v>701.01485028350862</v>
      </c>
      <c r="Y281" s="215">
        <f t="shared" si="295"/>
        <v>712.54538336479618</v>
      </c>
      <c r="Z281" s="215">
        <f t="shared" si="295"/>
        <v>722.68098679352352</v>
      </c>
      <c r="AA281" s="215">
        <f t="shared" si="295"/>
        <v>726.31680780183228</v>
      </c>
      <c r="AB281" s="215">
        <f t="shared" si="295"/>
        <v>723.10403460033285</v>
      </c>
      <c r="AC281" s="215">
        <f t="shared" si="295"/>
        <v>718.38757025467783</v>
      </c>
      <c r="AD281" s="215">
        <f t="shared" si="295"/>
        <v>712.38686423241131</v>
      </c>
      <c r="AE281" s="215">
        <f t="shared" si="295"/>
        <v>705.13812812996696</v>
      </c>
      <c r="AF281" s="215">
        <f t="shared" si="295"/>
        <v>696.63663779351316</v>
      </c>
      <c r="AG281" s="215">
        <f t="shared" si="295"/>
        <v>686.85017285508377</v>
      </c>
      <c r="AH281" s="215">
        <f t="shared" ref="AH281:BM281" si="296">+AH119</f>
        <v>675.73222366494645</v>
      </c>
      <c r="AI281" s="215">
        <f t="shared" si="296"/>
        <v>663.22656818578946</v>
      </c>
      <c r="AJ281" s="215">
        <f t="shared" si="296"/>
        <v>649.26863200498542</v>
      </c>
      <c r="AK281" s="215">
        <f t="shared" si="296"/>
        <v>633.78566716405362</v>
      </c>
      <c r="AL281" s="215">
        <f t="shared" si="296"/>
        <v>616.84356392580446</v>
      </c>
      <c r="AM281" s="215">
        <f t="shared" si="296"/>
        <v>580.36490838910845</v>
      </c>
      <c r="AN281" s="215">
        <f t="shared" si="296"/>
        <v>566.29029745013486</v>
      </c>
      <c r="AO281" s="215">
        <f t="shared" si="296"/>
        <v>552.60095988432045</v>
      </c>
      <c r="AP281" s="215">
        <f t="shared" si="296"/>
        <v>538.72549746585116</v>
      </c>
      <c r="AQ281" s="215">
        <f t="shared" si="296"/>
        <v>524.4647995035325</v>
      </c>
      <c r="AR281" s="215">
        <f t="shared" si="296"/>
        <v>509.69742597471054</v>
      </c>
      <c r="AS281" s="215">
        <f t="shared" si="296"/>
        <v>494.3201756521122</v>
      </c>
      <c r="AT281" s="215">
        <f t="shared" si="296"/>
        <v>478.23611081719696</v>
      </c>
      <c r="AU281" s="215">
        <f t="shared" si="296"/>
        <v>461.35170337141813</v>
      </c>
      <c r="AV281" s="215">
        <f t="shared" si="296"/>
        <v>443.57569994469884</v>
      </c>
      <c r="AW281" s="215">
        <f t="shared" si="296"/>
        <v>424.81834585970961</v>
      </c>
      <c r="AX281" s="215">
        <f t="shared" si="296"/>
        <v>404.99072101792234</v>
      </c>
      <c r="AY281" s="215">
        <f t="shared" si="296"/>
        <v>384.00413112146737</v>
      </c>
      <c r="AZ281" s="215">
        <f t="shared" si="296"/>
        <v>361.76952546752335</v>
      </c>
      <c r="BA281" s="215">
        <f t="shared" si="296"/>
        <v>331.9210136896624</v>
      </c>
      <c r="BB281" s="215">
        <f t="shared" si="296"/>
        <v>292.37945018813389</v>
      </c>
      <c r="BC281" s="215">
        <f t="shared" si="296"/>
        <v>280.21137943376675</v>
      </c>
      <c r="BD281" s="215">
        <f t="shared" si="296"/>
        <v>266.34283188798952</v>
      </c>
      <c r="BE281" s="215">
        <f t="shared" si="296"/>
        <v>244.1447326095369</v>
      </c>
      <c r="BF281" s="215">
        <f t="shared" si="296"/>
        <v>261.87984839053763</v>
      </c>
      <c r="BG281" s="215">
        <f t="shared" si="296"/>
        <v>232.59282166815692</v>
      </c>
      <c r="BH281" s="215">
        <f t="shared" si="296"/>
        <v>228.08260693647648</v>
      </c>
      <c r="BI281" s="215">
        <f t="shared" si="296"/>
        <v>224.54947303678668</v>
      </c>
      <c r="BJ281" s="215">
        <f t="shared" si="296"/>
        <v>221.64747999222342</v>
      </c>
      <c r="BK281" s="215">
        <f t="shared" si="296"/>
        <v>219.17622985184366</v>
      </c>
      <c r="BL281" s="215">
        <f t="shared" si="296"/>
        <v>217.00606760381581</v>
      </c>
      <c r="BM281" s="215">
        <f t="shared" si="296"/>
        <v>215.05250853970628</v>
      </c>
      <c r="BN281" s="215">
        <f t="shared" ref="BN281:CB281" si="297">+BN119</f>
        <v>213.26019191689167</v>
      </c>
      <c r="BO281" s="215">
        <f t="shared" si="297"/>
        <v>211.59256757831778</v>
      </c>
      <c r="BP281" s="215">
        <f t="shared" si="297"/>
        <v>210.02525914008058</v>
      </c>
      <c r="BQ281" s="215">
        <f t="shared" si="297"/>
        <v>208.54178422167965</v>
      </c>
      <c r="BR281" s="215">
        <f t="shared" si="297"/>
        <v>207.13078950494045</v>
      </c>
      <c r="BS281" s="215">
        <f t="shared" si="297"/>
        <v>205.78426220784169</v>
      </c>
      <c r="BT281" s="215">
        <f t="shared" si="297"/>
        <v>204.49637230758546</v>
      </c>
      <c r="BU281" s="215">
        <f t="shared" si="297"/>
        <v>203.26272276478423</v>
      </c>
      <c r="BV281" s="215">
        <f t="shared" si="297"/>
        <v>202.07986384098419</v>
      </c>
      <c r="BW281" s="215">
        <f t="shared" si="297"/>
        <v>200.94497839495133</v>
      </c>
      <c r="BX281" s="215">
        <f t="shared" si="297"/>
        <v>199.8556778625161</v>
      </c>
      <c r="BY281" s="215">
        <f t="shared" si="297"/>
        <v>198.80986986708987</v>
      </c>
      <c r="BZ281" s="215">
        <f t="shared" si="297"/>
        <v>197.80567216907716</v>
      </c>
      <c r="CA281" s="215">
        <f t="shared" si="297"/>
        <v>196.84135657976216</v>
      </c>
      <c r="CB281" s="215">
        <f t="shared" si="297"/>
        <v>195.91531224340824</v>
      </c>
      <c r="CC281" s="215">
        <f>+CC119</f>
        <v>195.02602143423789</v>
      </c>
      <c r="CD281" s="215">
        <f>+CD119</f>
        <v>194.17204343842363</v>
      </c>
    </row>
    <row r="282" spans="1:82" s="148" customFormat="1" ht="17.399999999999999" customHeight="1" x14ac:dyDescent="0.25">
      <c r="A282" s="215" t="s">
        <v>270</v>
      </c>
      <c r="B282" s="215">
        <f t="shared" ref="B282:AG282" si="298">+B99</f>
        <v>633.5</v>
      </c>
      <c r="C282" s="215">
        <f t="shared" si="298"/>
        <v>692.06683046985813</v>
      </c>
      <c r="D282" s="215">
        <f t="shared" si="298"/>
        <v>750.51810073634442</v>
      </c>
      <c r="E282" s="215">
        <f t="shared" si="298"/>
        <v>802.45507054690006</v>
      </c>
      <c r="F282" s="215">
        <f t="shared" si="298"/>
        <v>848.41501862052758</v>
      </c>
      <c r="G282" s="215">
        <f t="shared" si="298"/>
        <v>892.27314546652201</v>
      </c>
      <c r="H282" s="215">
        <f t="shared" si="298"/>
        <v>933.33051493413814</v>
      </c>
      <c r="I282" s="215">
        <f t="shared" si="298"/>
        <v>970.40449651594236</v>
      </c>
      <c r="J282" s="215">
        <f t="shared" si="298"/>
        <v>1003.5707537600321</v>
      </c>
      <c r="K282" s="215">
        <f t="shared" si="298"/>
        <v>1031.6087302997421</v>
      </c>
      <c r="L282" s="215">
        <f t="shared" si="298"/>
        <v>1053.1029802738317</v>
      </c>
      <c r="M282" s="215">
        <f t="shared" si="298"/>
        <v>1066.7590978815049</v>
      </c>
      <c r="N282" s="215">
        <f t="shared" si="298"/>
        <v>1073.5749622369547</v>
      </c>
      <c r="O282" s="215">
        <f t="shared" si="298"/>
        <v>1080.1595948727074</v>
      </c>
      <c r="P282" s="215">
        <f t="shared" si="298"/>
        <v>1085.4037427957853</v>
      </c>
      <c r="Q282" s="215">
        <f t="shared" si="298"/>
        <v>1089.3102427397264</v>
      </c>
      <c r="R282" s="319">
        <f t="shared" si="298"/>
        <v>1092.0348244335808</v>
      </c>
      <c r="S282" s="215">
        <f t="shared" si="298"/>
        <v>1093.6762117675739</v>
      </c>
      <c r="T282" s="215">
        <f t="shared" si="298"/>
        <v>1098.4103244990174</v>
      </c>
      <c r="U282" s="215">
        <f t="shared" si="298"/>
        <v>1102.0067517664281</v>
      </c>
      <c r="V282" s="215">
        <f t="shared" si="298"/>
        <v>1105.2237771929049</v>
      </c>
      <c r="W282" s="215">
        <f t="shared" si="298"/>
        <v>1107.9221821873298</v>
      </c>
      <c r="X282" s="215">
        <f t="shared" si="298"/>
        <v>1110.1578683306393</v>
      </c>
      <c r="Y282" s="215">
        <f t="shared" si="298"/>
        <v>1111.9630382425009</v>
      </c>
      <c r="Z282" s="215">
        <f t="shared" si="298"/>
        <v>1105.3596675883136</v>
      </c>
      <c r="AA282" s="215">
        <f t="shared" si="298"/>
        <v>1089.1599372452567</v>
      </c>
      <c r="AB282" s="215">
        <f t="shared" si="298"/>
        <v>1067.0218110310609</v>
      </c>
      <c r="AC282" s="215">
        <f t="shared" si="298"/>
        <v>1043.5982518393532</v>
      </c>
      <c r="AD282" s="215">
        <f t="shared" si="298"/>
        <v>1018.7967538059817</v>
      </c>
      <c r="AE282" s="215">
        <f t="shared" si="298"/>
        <v>992.52490893540937</v>
      </c>
      <c r="AF282" s="215">
        <f t="shared" si="298"/>
        <v>964.71205715298674</v>
      </c>
      <c r="AG282" s="215">
        <f t="shared" si="298"/>
        <v>935.28618326577703</v>
      </c>
      <c r="AH282" s="215">
        <f t="shared" ref="AH282:BM282" si="299">+AH99</f>
        <v>904.1735604961076</v>
      </c>
      <c r="AI282" s="215">
        <f t="shared" si="299"/>
        <v>871.29861552392504</v>
      </c>
      <c r="AJ282" s="215">
        <f t="shared" si="299"/>
        <v>836.58398876086858</v>
      </c>
      <c r="AK282" s="215">
        <f t="shared" si="299"/>
        <v>799.95084529674421</v>
      </c>
      <c r="AL282" s="215">
        <f t="shared" si="299"/>
        <v>761.31960948193932</v>
      </c>
      <c r="AM282" s="215">
        <f t="shared" si="299"/>
        <v>720.61272182980645</v>
      </c>
      <c r="AN282" s="215">
        <f t="shared" si="299"/>
        <v>699.18404942806308</v>
      </c>
      <c r="AO282" s="215">
        <f t="shared" si="299"/>
        <v>676.60726159823503</v>
      </c>
      <c r="AP282" s="215">
        <f t="shared" si="299"/>
        <v>652.85705549141426</v>
      </c>
      <c r="AQ282" s="215">
        <f t="shared" si="299"/>
        <v>627.90269314068712</v>
      </c>
      <c r="AR282" s="215">
        <f t="shared" si="299"/>
        <v>601.70931006184287</v>
      </c>
      <c r="AS282" s="215">
        <f t="shared" si="299"/>
        <v>574.23887233651169</v>
      </c>
      <c r="AT282" s="215">
        <f t="shared" si="299"/>
        <v>545.45086884369027</v>
      </c>
      <c r="AU282" s="215">
        <f t="shared" si="299"/>
        <v>515.30281507990571</v>
      </c>
      <c r="AV282" s="215">
        <f t="shared" si="299"/>
        <v>483.75062412317732</v>
      </c>
      <c r="AW282" s="215">
        <f t="shared" si="299"/>
        <v>450.74888401222796</v>
      </c>
      <c r="AX282" s="215">
        <f t="shared" si="299"/>
        <v>416.25106937269874</v>
      </c>
      <c r="AY282" s="215">
        <f t="shared" si="299"/>
        <v>380.20970714370196</v>
      </c>
      <c r="AZ282" s="215">
        <f t="shared" si="299"/>
        <v>342.57651064706573</v>
      </c>
      <c r="BA282" s="215">
        <f t="shared" si="299"/>
        <v>303.30249226425695</v>
      </c>
      <c r="BB282" s="215">
        <f t="shared" si="299"/>
        <v>270.60690056848387</v>
      </c>
      <c r="BC282" s="215">
        <f t="shared" si="299"/>
        <v>260.14078538528838</v>
      </c>
      <c r="BD282" s="215">
        <f t="shared" si="299"/>
        <v>248.00473971677411</v>
      </c>
      <c r="BE282" s="215">
        <f t="shared" si="299"/>
        <v>237.94822385952938</v>
      </c>
      <c r="BF282" s="215">
        <f t="shared" si="299"/>
        <v>243.75306622329799</v>
      </c>
      <c r="BG282" s="215">
        <f t="shared" si="299"/>
        <v>221.72114429278085</v>
      </c>
      <c r="BH282" s="215">
        <f t="shared" si="299"/>
        <v>221.72114429278085</v>
      </c>
      <c r="BI282" s="215">
        <f t="shared" si="299"/>
        <v>221.72114429278085</v>
      </c>
      <c r="BJ282" s="215">
        <f t="shared" si="299"/>
        <v>221.72114429278085</v>
      </c>
      <c r="BK282" s="215">
        <f t="shared" si="299"/>
        <v>221.72114429278085</v>
      </c>
      <c r="BL282" s="215">
        <f t="shared" si="299"/>
        <v>221.72114429278085</v>
      </c>
      <c r="BM282" s="215">
        <f t="shared" si="299"/>
        <v>221.72114429278085</v>
      </c>
      <c r="BN282" s="215">
        <f t="shared" ref="BN282:CB282" si="300">+BN99</f>
        <v>221.72114429278085</v>
      </c>
      <c r="BO282" s="215">
        <f t="shared" si="300"/>
        <v>221.72114429278085</v>
      </c>
      <c r="BP282" s="215">
        <f t="shared" si="300"/>
        <v>221.72114429278085</v>
      </c>
      <c r="BQ282" s="215">
        <f t="shared" si="300"/>
        <v>221.72114429278085</v>
      </c>
      <c r="BR282" s="215">
        <f t="shared" si="300"/>
        <v>221.72114429278085</v>
      </c>
      <c r="BS282" s="215">
        <f t="shared" si="300"/>
        <v>221.72114429278085</v>
      </c>
      <c r="BT282" s="215">
        <f t="shared" si="300"/>
        <v>221.72114429278085</v>
      </c>
      <c r="BU282" s="215">
        <f t="shared" si="300"/>
        <v>221.72114429278085</v>
      </c>
      <c r="BV282" s="215">
        <f t="shared" si="300"/>
        <v>221.72114429278085</v>
      </c>
      <c r="BW282" s="215">
        <f t="shared" si="300"/>
        <v>221.72114429278085</v>
      </c>
      <c r="BX282" s="215">
        <f t="shared" si="300"/>
        <v>221.72114429278085</v>
      </c>
      <c r="BY282" s="215">
        <f t="shared" si="300"/>
        <v>221.72114429278085</v>
      </c>
      <c r="BZ282" s="215">
        <f t="shared" si="300"/>
        <v>221.72114429278085</v>
      </c>
      <c r="CA282" s="215">
        <f t="shared" si="300"/>
        <v>221.72114429278085</v>
      </c>
      <c r="CB282" s="215">
        <f t="shared" si="300"/>
        <v>221.72114429278085</v>
      </c>
      <c r="CC282" s="215">
        <f>+CC99</f>
        <v>221.72114429278085</v>
      </c>
      <c r="CD282" s="215">
        <f>+CD99</f>
        <v>221.72114429278085</v>
      </c>
    </row>
    <row r="283" spans="1:82" s="148" customFormat="1" ht="17.399999999999999" customHeight="1" x14ac:dyDescent="0.25">
      <c r="A283" s="215" t="s">
        <v>308</v>
      </c>
      <c r="B283" s="215">
        <f>+B23</f>
        <v>0.10906173237607246</v>
      </c>
      <c r="C283" s="215"/>
      <c r="D283" s="215"/>
      <c r="E283" s="215"/>
      <c r="F283" s="215"/>
      <c r="G283" s="215"/>
      <c r="H283" s="215"/>
      <c r="I283" s="215"/>
      <c r="J283" s="215"/>
      <c r="K283" s="215"/>
      <c r="L283" s="215"/>
      <c r="M283" s="215"/>
      <c r="N283" s="215"/>
      <c r="O283" s="215"/>
      <c r="P283" s="215"/>
      <c r="Q283" s="215"/>
      <c r="R283" s="319"/>
      <c r="S283" s="215"/>
      <c r="T283" s="215"/>
      <c r="U283" s="215"/>
      <c r="V283" s="215"/>
      <c r="W283" s="215"/>
      <c r="X283" s="215"/>
      <c r="Y283" s="215"/>
      <c r="Z283" s="215"/>
      <c r="AA283" s="215"/>
      <c r="AB283" s="215"/>
      <c r="AC283" s="215"/>
      <c r="AD283" s="215"/>
      <c r="AE283" s="215"/>
      <c r="AF283" s="215"/>
      <c r="AG283" s="215"/>
      <c r="AH283" s="215"/>
      <c r="AI283" s="215"/>
      <c r="AJ283" s="215"/>
      <c r="AK283" s="215"/>
      <c r="AL283" s="215"/>
      <c r="AM283" s="215"/>
      <c r="AN283" s="215"/>
      <c r="AO283" s="215"/>
      <c r="AP283" s="215"/>
      <c r="AQ283" s="215"/>
      <c r="AR283" s="215"/>
      <c r="AS283" s="215"/>
      <c r="AT283" s="215"/>
      <c r="AU283" s="215"/>
      <c r="AV283" s="215"/>
      <c r="AW283" s="215"/>
      <c r="AX283" s="215"/>
      <c r="AY283" s="215"/>
      <c r="AZ283" s="215"/>
      <c r="BA283" s="215"/>
      <c r="BB283" s="215"/>
      <c r="BC283" s="215"/>
      <c r="BD283" s="215"/>
      <c r="BE283" s="215"/>
      <c r="BF283" s="215"/>
      <c r="BG283" s="215"/>
      <c r="BH283" s="215"/>
      <c r="BI283" s="215"/>
      <c r="BJ283" s="215"/>
      <c r="BK283" s="215"/>
      <c r="BL283" s="215"/>
      <c r="BM283" s="215"/>
      <c r="BN283" s="215"/>
      <c r="BO283" s="215"/>
      <c r="BP283" s="215"/>
      <c r="BQ283" s="215"/>
      <c r="BR283" s="215"/>
      <c r="BS283" s="215"/>
      <c r="BT283" s="215"/>
      <c r="BU283" s="215"/>
      <c r="BV283" s="215"/>
      <c r="BW283" s="215"/>
      <c r="BX283" s="215"/>
      <c r="BY283" s="215"/>
      <c r="BZ283" s="215"/>
      <c r="CA283" s="215"/>
      <c r="CB283" s="215"/>
      <c r="CC283" s="215"/>
      <c r="CD283" s="215"/>
    </row>
    <row r="284" spans="1:82" s="148" customFormat="1" ht="17.399999999999999" customHeight="1" x14ac:dyDescent="0.25">
      <c r="A284" s="215" t="s">
        <v>271</v>
      </c>
      <c r="B284" s="215"/>
      <c r="C284" s="215"/>
      <c r="D284" s="215"/>
      <c r="E284" s="215"/>
      <c r="F284" s="215"/>
      <c r="G284" s="215"/>
      <c r="H284" s="215"/>
      <c r="I284" s="215"/>
      <c r="J284" s="215"/>
      <c r="K284" s="215"/>
      <c r="L284" s="215"/>
      <c r="M284" s="215"/>
      <c r="N284" s="215"/>
      <c r="O284" s="215"/>
      <c r="P284" s="215"/>
      <c r="Q284" s="215"/>
      <c r="R284" s="319"/>
      <c r="S284" s="215"/>
      <c r="T284" s="215"/>
      <c r="U284" s="215"/>
      <c r="V284" s="215"/>
      <c r="W284" s="215"/>
      <c r="X284" s="215"/>
      <c r="Y284" s="215"/>
      <c r="Z284" s="215"/>
      <c r="AA284" s="215"/>
      <c r="AB284" s="215"/>
      <c r="AC284" s="215"/>
      <c r="AD284" s="215"/>
      <c r="AE284" s="215"/>
      <c r="AF284" s="215"/>
      <c r="AG284" s="215"/>
      <c r="AH284" s="215"/>
      <c r="AI284" s="215"/>
      <c r="AJ284" s="215"/>
      <c r="AK284" s="215"/>
      <c r="AL284" s="215"/>
      <c r="AM284" s="215"/>
      <c r="AN284" s="215"/>
      <c r="AO284" s="215"/>
      <c r="AP284" s="215"/>
      <c r="AQ284" s="215"/>
      <c r="AR284" s="215"/>
      <c r="AS284" s="215"/>
      <c r="AT284" s="215"/>
      <c r="AU284" s="215"/>
      <c r="AV284" s="215"/>
      <c r="AW284" s="215"/>
      <c r="AX284" s="215"/>
      <c r="AY284" s="215"/>
      <c r="AZ284" s="215"/>
      <c r="BA284" s="215"/>
      <c r="BB284" s="215"/>
      <c r="BC284" s="215"/>
      <c r="BD284" s="215"/>
      <c r="BE284" s="215"/>
      <c r="BF284" s="215"/>
      <c r="BG284" s="215"/>
      <c r="BH284" s="215"/>
      <c r="BI284" s="215"/>
      <c r="BJ284" s="215"/>
      <c r="BK284" s="215"/>
      <c r="BL284" s="215"/>
      <c r="BM284" s="215"/>
      <c r="BN284" s="215"/>
      <c r="BO284" s="215"/>
      <c r="BP284" s="215"/>
      <c r="BQ284" s="215"/>
      <c r="BR284" s="215"/>
      <c r="BS284" s="215"/>
      <c r="BT284" s="215"/>
      <c r="BU284" s="215"/>
      <c r="BV284" s="215"/>
      <c r="BW284" s="215"/>
      <c r="BX284" s="215"/>
      <c r="BY284" s="215"/>
      <c r="BZ284" s="215"/>
      <c r="CA284" s="215"/>
      <c r="CB284" s="215"/>
      <c r="CC284" s="215"/>
      <c r="CD284" s="215"/>
    </row>
    <row r="285" spans="1:82" s="148" customFormat="1" ht="17.399999999999999" customHeight="1" x14ac:dyDescent="0.25">
      <c r="A285" s="215" t="s">
        <v>287</v>
      </c>
      <c r="B285" s="215"/>
      <c r="C285" s="215"/>
      <c r="D285" s="215"/>
      <c r="E285" s="215"/>
      <c r="F285" s="215"/>
      <c r="G285" s="215"/>
      <c r="H285" s="215"/>
      <c r="I285" s="215"/>
      <c r="J285" s="215"/>
      <c r="K285" s="215"/>
      <c r="L285" s="215"/>
      <c r="M285" s="215"/>
      <c r="N285" s="215"/>
      <c r="O285" s="215"/>
      <c r="P285" s="215"/>
      <c r="Q285" s="215"/>
      <c r="R285" s="319"/>
      <c r="S285" s="215"/>
      <c r="T285" s="215"/>
      <c r="U285" s="215"/>
      <c r="V285" s="215"/>
      <c r="W285" s="215"/>
      <c r="X285" s="215"/>
      <c r="Y285" s="215"/>
      <c r="Z285" s="215"/>
      <c r="AA285" s="215"/>
      <c r="AB285" s="215"/>
      <c r="AC285" s="215"/>
      <c r="AD285" s="215"/>
      <c r="AE285" s="215"/>
      <c r="AF285" s="215"/>
      <c r="AG285" s="215"/>
      <c r="AH285" s="215"/>
      <c r="AI285" s="215"/>
      <c r="AJ285" s="215"/>
      <c r="AK285" s="215"/>
      <c r="AL285" s="215"/>
      <c r="AM285" s="215"/>
      <c r="AN285" s="215"/>
      <c r="AO285" s="215"/>
      <c r="AP285" s="215"/>
      <c r="AQ285" s="215"/>
      <c r="AR285" s="215"/>
      <c r="AS285" s="215"/>
      <c r="AT285" s="215"/>
      <c r="AU285" s="215"/>
      <c r="AV285" s="215"/>
      <c r="AW285" s="215"/>
      <c r="AX285" s="215"/>
      <c r="AY285" s="215"/>
      <c r="AZ285" s="215"/>
      <c r="BA285" s="215"/>
      <c r="BB285" s="215"/>
      <c r="BC285" s="215"/>
      <c r="BD285" s="215"/>
      <c r="BE285" s="215"/>
      <c r="BF285" s="215"/>
      <c r="BG285" s="215"/>
      <c r="BH285" s="215"/>
      <c r="BI285" s="215"/>
      <c r="BJ285" s="215"/>
      <c r="BK285" s="215"/>
      <c r="BL285" s="215"/>
      <c r="BM285" s="215"/>
      <c r="BN285" s="215"/>
      <c r="BO285" s="215"/>
      <c r="BP285" s="215"/>
      <c r="BQ285" s="215"/>
      <c r="BR285" s="215"/>
      <c r="BS285" s="215"/>
      <c r="BT285" s="215"/>
      <c r="BU285" s="215"/>
      <c r="BV285" s="215"/>
      <c r="BW285" s="215"/>
      <c r="BX285" s="215"/>
      <c r="BY285" s="215"/>
      <c r="BZ285" s="215"/>
      <c r="CA285" s="215"/>
      <c r="CB285" s="215"/>
      <c r="CC285" s="215"/>
      <c r="CD285" s="215"/>
    </row>
    <row r="286" spans="1:82" ht="17.399999999999999" customHeight="1" x14ac:dyDescent="0.25">
      <c r="A286" s="229"/>
      <c r="B286" s="229"/>
      <c r="C286" s="229"/>
      <c r="D286" s="168"/>
      <c r="E286" s="168"/>
      <c r="F286" s="168"/>
      <c r="G286" s="168"/>
      <c r="H286" s="168"/>
      <c r="I286" s="229"/>
      <c r="J286" s="229"/>
      <c r="K286" s="229"/>
      <c r="L286" s="229"/>
      <c r="M286" s="229"/>
      <c r="N286" s="229"/>
      <c r="O286" s="229"/>
      <c r="P286" s="229"/>
      <c r="Q286" s="229"/>
      <c r="R286" s="252"/>
      <c r="S286" s="229"/>
      <c r="T286" s="229"/>
      <c r="U286" s="229"/>
      <c r="V286" s="229"/>
      <c r="W286" s="229"/>
      <c r="X286" s="229"/>
      <c r="Y286" s="229"/>
      <c r="Z286" s="229"/>
      <c r="AA286" s="229"/>
      <c r="AB286" s="229"/>
      <c r="AC286" s="229"/>
      <c r="AD286" s="229"/>
      <c r="AE286" s="229"/>
      <c r="AF286" s="229"/>
      <c r="AG286" s="229"/>
      <c r="AH286" s="229"/>
      <c r="AI286" s="229"/>
      <c r="AJ286" s="229"/>
      <c r="AK286" s="229"/>
      <c r="AL286" s="229"/>
      <c r="AM286" s="229"/>
      <c r="AN286" s="229"/>
      <c r="AO286" s="229"/>
      <c r="AP286" s="229"/>
      <c r="AQ286" s="229"/>
      <c r="AR286" s="229"/>
      <c r="AS286" s="229"/>
      <c r="AT286" s="229"/>
      <c r="AU286" s="229"/>
      <c r="AV286" s="229"/>
      <c r="AW286" s="229"/>
      <c r="AX286" s="229"/>
      <c r="AY286" s="229"/>
      <c r="AZ286" s="229"/>
      <c r="BA286" s="229"/>
      <c r="BB286" s="229"/>
      <c r="BC286" s="229"/>
      <c r="BD286" s="229"/>
      <c r="BE286" s="229"/>
      <c r="BF286" s="229"/>
      <c r="BG286" s="229"/>
      <c r="BH286" s="229"/>
      <c r="BI286" s="229"/>
      <c r="BJ286" s="229"/>
      <c r="BK286" s="229"/>
      <c r="BL286" s="229"/>
      <c r="BM286" s="229"/>
      <c r="BN286" s="229"/>
      <c r="BO286" s="229"/>
      <c r="BP286" s="229"/>
      <c r="BQ286" s="229"/>
      <c r="BR286" s="229"/>
      <c r="BS286" s="229"/>
      <c r="BT286" s="229"/>
      <c r="BU286" s="229"/>
      <c r="BV286" s="229"/>
      <c r="BW286" s="229"/>
      <c r="BX286" s="229"/>
      <c r="BY286" s="229"/>
      <c r="BZ286" s="229"/>
      <c r="CA286" s="229"/>
      <c r="CB286" s="229"/>
      <c r="CC286" s="229"/>
      <c r="CD286" s="229"/>
    </row>
    <row r="287" spans="1:82" ht="17.399999999999999" customHeight="1" x14ac:dyDescent="0.25">
      <c r="A287" s="229" t="s">
        <v>733</v>
      </c>
      <c r="B287" s="229"/>
      <c r="C287" s="229"/>
      <c r="D287" s="168"/>
      <c r="E287" s="168"/>
      <c r="F287" s="168"/>
      <c r="G287" s="168"/>
      <c r="H287" s="168"/>
      <c r="I287" s="229"/>
      <c r="J287" s="229"/>
      <c r="K287" s="229"/>
      <c r="L287" s="229"/>
      <c r="M287" s="229"/>
      <c r="N287" s="229"/>
      <c r="O287" s="229"/>
      <c r="P287" s="229"/>
      <c r="Q287" s="229"/>
      <c r="R287" s="252"/>
      <c r="S287" s="229"/>
      <c r="T287" s="229"/>
      <c r="U287" s="229"/>
      <c r="V287" s="229"/>
      <c r="W287" s="229"/>
      <c r="X287" s="229"/>
      <c r="Y287" s="229"/>
      <c r="Z287" s="229"/>
      <c r="AA287" s="229"/>
      <c r="AB287" s="229"/>
      <c r="AC287" s="229"/>
      <c r="AD287" s="229"/>
      <c r="AE287" s="229"/>
      <c r="AF287" s="229"/>
      <c r="AG287" s="229"/>
      <c r="AH287" s="229"/>
      <c r="AI287" s="229"/>
      <c r="AJ287" s="229"/>
      <c r="AK287" s="229"/>
      <c r="AL287" s="229"/>
      <c r="AM287" s="229"/>
      <c r="AN287" s="229"/>
      <c r="AO287" s="229"/>
      <c r="AP287" s="229"/>
      <c r="AQ287" s="229"/>
      <c r="AR287" s="229"/>
      <c r="AS287" s="229"/>
      <c r="AT287" s="229"/>
      <c r="AU287" s="229"/>
      <c r="AV287" s="229"/>
      <c r="AW287" s="229"/>
      <c r="AX287" s="229"/>
      <c r="AY287" s="229"/>
      <c r="AZ287" s="229"/>
      <c r="BA287" s="229"/>
      <c r="BB287" s="229"/>
      <c r="BC287" s="229"/>
      <c r="BD287" s="229"/>
      <c r="BE287" s="229"/>
      <c r="BF287" s="229"/>
      <c r="BG287" s="229"/>
      <c r="BH287" s="229"/>
      <c r="BI287" s="229"/>
      <c r="BJ287" s="229"/>
      <c r="BK287" s="229"/>
      <c r="BL287" s="229"/>
      <c r="BM287" s="229"/>
      <c r="BN287" s="229"/>
      <c r="BO287" s="229"/>
      <c r="BP287" s="229"/>
      <c r="BQ287" s="229"/>
      <c r="BR287" s="229"/>
      <c r="BS287" s="229"/>
      <c r="BT287" s="229"/>
      <c r="BU287" s="229"/>
      <c r="BV287" s="229"/>
      <c r="BW287" s="229"/>
      <c r="BX287" s="229"/>
      <c r="BY287" s="229"/>
      <c r="BZ287" s="229"/>
      <c r="CA287" s="229"/>
      <c r="CB287" s="229"/>
      <c r="CC287" s="229"/>
      <c r="CD287" s="229"/>
    </row>
    <row r="288" spans="1:82" ht="17.399999999999999" customHeight="1" x14ac:dyDescent="0.25">
      <c r="A288" s="299" t="s">
        <v>537</v>
      </c>
      <c r="B288" s="299">
        <f t="shared" ref="B288:AG288" si="301">+MAX(B291:B338)</f>
        <v>6.4145915621427463E-6</v>
      </c>
      <c r="C288" s="299">
        <f t="shared" si="301"/>
        <v>2.283727749202269E-2</v>
      </c>
      <c r="D288" s="360">
        <f t="shared" si="301"/>
        <v>2.8000517687563065E-3</v>
      </c>
      <c r="E288" s="360">
        <f t="shared" si="301"/>
        <v>5.4054922995390164E-3</v>
      </c>
      <c r="F288" s="360">
        <f t="shared" si="301"/>
        <v>7.1317125292040817E-3</v>
      </c>
      <c r="G288" s="360">
        <f t="shared" si="301"/>
        <v>3.0996091700401518E-3</v>
      </c>
      <c r="H288" s="360">
        <f t="shared" si="301"/>
        <v>1.8316128336497428E-3</v>
      </c>
      <c r="I288" s="299">
        <f t="shared" si="301"/>
        <v>1.2768163529575105E-3</v>
      </c>
      <c r="J288" s="299">
        <f t="shared" si="301"/>
        <v>1.1829620908676564E-3</v>
      </c>
      <c r="K288" s="299">
        <f t="shared" si="301"/>
        <v>3.2212331857681686E-3</v>
      </c>
      <c r="L288" s="299">
        <f t="shared" si="301"/>
        <v>1.0222899922142981E-2</v>
      </c>
      <c r="M288" s="299">
        <f t="shared" si="301"/>
        <v>1.8922617647761708E-2</v>
      </c>
      <c r="N288" s="299">
        <f t="shared" si="301"/>
        <v>9.3201301967944516E-3</v>
      </c>
      <c r="O288" s="299">
        <f t="shared" si="301"/>
        <v>6.1785869795143444E-3</v>
      </c>
      <c r="P288" s="299">
        <f t="shared" si="301"/>
        <v>4.6012374848682924E-3</v>
      </c>
      <c r="Q288" s="299">
        <f t="shared" si="301"/>
        <v>3.7157869913124753E-3</v>
      </c>
      <c r="R288" s="343">
        <f t="shared" si="301"/>
        <v>3.7766597819675063E-3</v>
      </c>
      <c r="S288" s="299">
        <f t="shared" si="301"/>
        <v>2.8880714539720742E-3</v>
      </c>
      <c r="T288" s="299">
        <f t="shared" si="301"/>
        <v>5.5095624156273892E-3</v>
      </c>
      <c r="U288" s="299">
        <f t="shared" si="301"/>
        <v>7.8817257828898146E-3</v>
      </c>
      <c r="V288" s="299">
        <f t="shared" si="301"/>
        <v>1.0015905180019935E-2</v>
      </c>
      <c r="W288" s="299">
        <f t="shared" si="301"/>
        <v>1.1923743585514179E-2</v>
      </c>
      <c r="X288" s="299">
        <f t="shared" si="301"/>
        <v>1.3615948945806755E-2</v>
      </c>
      <c r="Y288" s="299">
        <f t="shared" si="301"/>
        <v>1.5101832050778974E-2</v>
      </c>
      <c r="Z288" s="299">
        <f t="shared" si="301"/>
        <v>1.6404299843070236E-2</v>
      </c>
      <c r="AA288" s="299">
        <f t="shared" si="301"/>
        <v>1.7536391960523812E-2</v>
      </c>
      <c r="AB288" s="299">
        <f t="shared" si="301"/>
        <v>5.7740495238731482E-2</v>
      </c>
      <c r="AC288" s="299">
        <f t="shared" si="301"/>
        <v>2.1958885128369188E-2</v>
      </c>
      <c r="AD288" s="299">
        <f t="shared" si="301"/>
        <v>1.9975854877577692E-2</v>
      </c>
      <c r="AE288" s="299">
        <f t="shared" si="301"/>
        <v>2.0525480027380638E-2</v>
      </c>
      <c r="AF288" s="299">
        <f t="shared" si="301"/>
        <v>2.0973013673197816E-2</v>
      </c>
      <c r="AG288" s="299">
        <f t="shared" si="301"/>
        <v>2.1329303318526449E-2</v>
      </c>
      <c r="AH288" s="299"/>
      <c r="AI288" s="299"/>
      <c r="AJ288" s="299"/>
      <c r="AK288" s="299"/>
      <c r="AL288" s="299"/>
      <c r="AM288" s="299"/>
      <c r="AN288" s="299"/>
      <c r="AO288" s="299"/>
      <c r="AP288" s="299"/>
      <c r="AQ288" s="299"/>
      <c r="AR288" s="299"/>
      <c r="AS288" s="299"/>
      <c r="AT288" s="299"/>
      <c r="AU288" s="299"/>
      <c r="AV288" s="299"/>
      <c r="AW288" s="299"/>
      <c r="AX288" s="299"/>
      <c r="AY288" s="299"/>
      <c r="AZ288" s="299"/>
      <c r="BA288" s="299"/>
      <c r="BB288" s="299"/>
      <c r="BC288" s="299"/>
      <c r="BD288" s="299"/>
      <c r="BE288" s="299"/>
      <c r="BF288" s="299"/>
      <c r="BG288" s="299"/>
      <c r="BH288" s="299"/>
      <c r="BI288" s="299"/>
      <c r="BJ288" s="299"/>
      <c r="BK288" s="299"/>
      <c r="BL288" s="299"/>
      <c r="BM288" s="299"/>
      <c r="BN288" s="299"/>
      <c r="BO288" s="299"/>
      <c r="BP288" s="299"/>
      <c r="BQ288" s="299"/>
      <c r="BR288" s="299"/>
      <c r="BS288" s="299"/>
      <c r="BT288" s="299"/>
      <c r="BU288" s="299"/>
      <c r="BV288" s="299"/>
      <c r="BW288" s="299"/>
      <c r="BX288" s="299"/>
      <c r="BY288" s="299"/>
      <c r="BZ288" s="299"/>
      <c r="CA288" s="299"/>
      <c r="CB288" s="299"/>
      <c r="CC288" s="299"/>
      <c r="CD288" s="299"/>
    </row>
    <row r="289" spans="1:82" ht="17.399999999999999" customHeight="1" x14ac:dyDescent="0.25">
      <c r="A289" s="299" t="s">
        <v>538</v>
      </c>
      <c r="B289" s="299">
        <f t="shared" ref="B289:AG289" si="302">+MIN(B291:B338)</f>
        <v>-3.3341799039243725E-5</v>
      </c>
      <c r="C289" s="299">
        <f t="shared" si="302"/>
        <v>-1.133643352630842E-2</v>
      </c>
      <c r="D289" s="360">
        <f t="shared" si="302"/>
        <v>-5.530897259051204E-3</v>
      </c>
      <c r="E289" s="360">
        <f t="shared" si="302"/>
        <v>-1.9324798926052544E-3</v>
      </c>
      <c r="F289" s="360">
        <f t="shared" si="302"/>
        <v>-4.1649735761417617E-4</v>
      </c>
      <c r="G289" s="360">
        <f t="shared" si="302"/>
        <v>-3.5319986291926231E-4</v>
      </c>
      <c r="H289" s="360">
        <f t="shared" si="302"/>
        <v>-2.4377695461831328E-3</v>
      </c>
      <c r="I289" s="299">
        <f t="shared" si="302"/>
        <v>-4.4864767785979254E-3</v>
      </c>
      <c r="J289" s="299">
        <f t="shared" si="302"/>
        <v>-7.181692164624498E-3</v>
      </c>
      <c r="K289" s="299">
        <f t="shared" si="302"/>
        <v>-9.0056643824162341E-3</v>
      </c>
      <c r="L289" s="299">
        <f t="shared" si="302"/>
        <v>-1.1307405733858245E-2</v>
      </c>
      <c r="M289" s="299">
        <f t="shared" si="302"/>
        <v>-1.2340629463025166E-2</v>
      </c>
      <c r="N289" s="299">
        <f t="shared" si="302"/>
        <v>-6.6141278761103761E-3</v>
      </c>
      <c r="O289" s="299">
        <f t="shared" si="302"/>
        <v>-7.9722375591203543E-3</v>
      </c>
      <c r="P289" s="299">
        <f t="shared" si="302"/>
        <v>-1.1254223504674754E-2</v>
      </c>
      <c r="Q289" s="299">
        <f t="shared" si="302"/>
        <v>-1.5196198325856058E-2</v>
      </c>
      <c r="R289" s="343">
        <f t="shared" si="302"/>
        <v>-2.0064257831524213E-2</v>
      </c>
      <c r="S289" s="299">
        <f t="shared" si="302"/>
        <v>-1.2619780474892872E-2</v>
      </c>
      <c r="T289" s="299">
        <f t="shared" si="302"/>
        <v>-2.0601269370438269E-2</v>
      </c>
      <c r="U289" s="299">
        <f t="shared" si="302"/>
        <v>-2.215014125162984E-2</v>
      </c>
      <c r="V289" s="299">
        <f t="shared" si="302"/>
        <v>-2.5254654221211092E-2</v>
      </c>
      <c r="W289" s="299">
        <f t="shared" si="302"/>
        <v>-2.8608426390039576E-2</v>
      </c>
      <c r="X289" s="299">
        <f t="shared" si="302"/>
        <v>-3.1773230388224771E-2</v>
      </c>
      <c r="Y289" s="299">
        <f t="shared" si="302"/>
        <v>-3.672767015401035E-2</v>
      </c>
      <c r="Z289" s="299">
        <f t="shared" si="302"/>
        <v>-5.2621566377799356E-2</v>
      </c>
      <c r="AA289" s="299">
        <f t="shared" si="302"/>
        <v>-0.43946272448583579</v>
      </c>
      <c r="AB289" s="299">
        <f t="shared" si="302"/>
        <v>-2.5067977462820634E-2</v>
      </c>
      <c r="AC289" s="299">
        <f t="shared" si="302"/>
        <v>-2.7567014309104909E-2</v>
      </c>
      <c r="AD289" s="299">
        <f t="shared" si="302"/>
        <v>-2.9800194569998273E-2</v>
      </c>
      <c r="AE289" s="299">
        <f t="shared" si="302"/>
        <v>-3.1375191201091557E-2</v>
      </c>
      <c r="AF289" s="299">
        <f t="shared" si="302"/>
        <v>-3.22398638359358E-2</v>
      </c>
      <c r="AG289" s="299">
        <f t="shared" si="302"/>
        <v>-3.2349639093676941E-2</v>
      </c>
      <c r="AH289" s="299"/>
      <c r="AI289" s="299"/>
      <c r="AJ289" s="299"/>
      <c r="AK289" s="299"/>
      <c r="AL289" s="299"/>
      <c r="AM289" s="299"/>
      <c r="AN289" s="299"/>
      <c r="AO289" s="299"/>
      <c r="AP289" s="299"/>
      <c r="AQ289" s="299"/>
      <c r="AR289" s="299"/>
      <c r="AS289" s="299"/>
      <c r="AT289" s="299"/>
      <c r="AU289" s="299"/>
      <c r="AV289" s="299"/>
      <c r="AW289" s="299"/>
      <c r="AX289" s="299"/>
      <c r="AY289" s="299"/>
      <c r="AZ289" s="299"/>
      <c r="BA289" s="299"/>
      <c r="BB289" s="299"/>
      <c r="BC289" s="299"/>
      <c r="BD289" s="299"/>
      <c r="BE289" s="299"/>
      <c r="BF289" s="299"/>
      <c r="BG289" s="299"/>
      <c r="BH289" s="299"/>
      <c r="BI289" s="299"/>
      <c r="BJ289" s="299"/>
      <c r="BK289" s="299"/>
      <c r="BL289" s="299"/>
      <c r="BM289" s="299"/>
      <c r="BN289" s="299"/>
      <c r="BO289" s="299"/>
      <c r="BP289" s="299"/>
      <c r="BQ289" s="299"/>
      <c r="BR289" s="299"/>
      <c r="BS289" s="299"/>
      <c r="BT289" s="299"/>
      <c r="BU289" s="299"/>
      <c r="BV289" s="299"/>
      <c r="BW289" s="299"/>
      <c r="BX289" s="299"/>
      <c r="BY289" s="299"/>
      <c r="BZ289" s="299"/>
      <c r="CA289" s="299"/>
      <c r="CB289" s="299"/>
      <c r="CC289" s="299"/>
      <c r="CD289" s="299"/>
    </row>
    <row r="290" spans="1:82" ht="17.399999999999999" customHeight="1" x14ac:dyDescent="0.25">
      <c r="A290" s="229" t="s">
        <v>223</v>
      </c>
      <c r="B290" s="300">
        <f t="shared" ref="B290:Q300" si="303">+B234/B170-1</f>
        <v>-1.6153693700005078E-5</v>
      </c>
      <c r="C290" s="229"/>
      <c r="D290" s="168"/>
      <c r="E290" s="168"/>
      <c r="F290" s="168"/>
      <c r="G290" s="168"/>
      <c r="H290" s="168"/>
      <c r="I290" s="229"/>
      <c r="J290" s="229"/>
      <c r="K290" s="229"/>
      <c r="L290" s="229"/>
      <c r="M290" s="229"/>
      <c r="N290" s="229"/>
      <c r="O290" s="229"/>
      <c r="P290" s="229"/>
      <c r="Q290" s="229"/>
      <c r="R290" s="252"/>
      <c r="S290" s="229"/>
      <c r="T290" s="229"/>
      <c r="U290" s="229"/>
      <c r="V290" s="229"/>
      <c r="W290" s="229"/>
      <c r="X290" s="229"/>
      <c r="Y290" s="229"/>
      <c r="Z290" s="229"/>
      <c r="AA290" s="229"/>
      <c r="AB290" s="229"/>
      <c r="AC290" s="229"/>
      <c r="AD290" s="229"/>
      <c r="AE290" s="229"/>
      <c r="AF290" s="229"/>
      <c r="AG290" s="229"/>
      <c r="AH290" s="229"/>
      <c r="AI290" s="229"/>
      <c r="AJ290" s="229"/>
      <c r="AK290" s="229"/>
      <c r="AL290" s="229"/>
      <c r="AM290" s="229"/>
      <c r="AN290" s="229"/>
      <c r="AO290" s="229"/>
      <c r="AP290" s="229"/>
      <c r="AQ290" s="229"/>
      <c r="AR290" s="229"/>
      <c r="AS290" s="229"/>
      <c r="AT290" s="229"/>
      <c r="AU290" s="229"/>
      <c r="AV290" s="229"/>
      <c r="AW290" s="229"/>
      <c r="AX290" s="229"/>
      <c r="AY290" s="229"/>
      <c r="AZ290" s="229"/>
      <c r="BA290" s="229"/>
      <c r="BB290" s="229"/>
      <c r="BC290" s="229"/>
      <c r="BD290" s="229"/>
      <c r="BE290" s="229"/>
      <c r="BF290" s="229"/>
      <c r="BG290" s="229"/>
      <c r="BH290" s="229"/>
      <c r="BI290" s="229"/>
      <c r="BJ290" s="229"/>
      <c r="BK290" s="229"/>
      <c r="BL290" s="229"/>
      <c r="BM290" s="229"/>
      <c r="BN290" s="229"/>
      <c r="BO290" s="229"/>
      <c r="BP290" s="229"/>
      <c r="BQ290" s="229"/>
      <c r="BR290" s="229"/>
      <c r="BS290" s="229"/>
      <c r="BT290" s="229"/>
      <c r="BU290" s="229"/>
      <c r="BV290" s="229"/>
      <c r="BW290" s="229"/>
      <c r="BX290" s="229"/>
      <c r="BY290" s="229"/>
      <c r="BZ290" s="229"/>
      <c r="CA290" s="229"/>
      <c r="CB290" s="229"/>
      <c r="CC290" s="229"/>
      <c r="CD290" s="229"/>
    </row>
    <row r="291" spans="1:82" ht="17.399999999999999" customHeight="1" x14ac:dyDescent="0.25">
      <c r="A291" s="300" t="s">
        <v>224</v>
      </c>
      <c r="B291" s="300">
        <f t="shared" si="303"/>
        <v>-1.5725587498849336E-10</v>
      </c>
      <c r="C291" s="300">
        <f t="shared" si="303"/>
        <v>-5.3079231010499939E-9</v>
      </c>
      <c r="D291" s="361">
        <f t="shared" si="303"/>
        <v>1.1046457393248943E-7</v>
      </c>
      <c r="E291" s="361">
        <f t="shared" si="303"/>
        <v>2.5176294826678713E-8</v>
      </c>
      <c r="F291" s="361">
        <f t="shared" si="303"/>
        <v>-3.1776136932837318E-7</v>
      </c>
      <c r="G291" s="361">
        <f t="shared" si="303"/>
        <v>-9.29949503958305E-7</v>
      </c>
      <c r="H291" s="361">
        <f t="shared" si="303"/>
        <v>-1.412264716726952E-6</v>
      </c>
      <c r="I291" s="300">
        <f t="shared" si="303"/>
        <v>8.1179367616979192E-5</v>
      </c>
      <c r="J291" s="300">
        <f t="shared" si="303"/>
        <v>-1.0288590505114215E-6</v>
      </c>
      <c r="K291" s="300">
        <f t="shared" si="303"/>
        <v>-5.5624425654432486E-7</v>
      </c>
      <c r="L291" s="300">
        <f t="shared" si="303"/>
        <v>1.9698138986612435E-7</v>
      </c>
      <c r="M291" s="300">
        <f t="shared" si="303"/>
        <v>1.0918075961097173E-6</v>
      </c>
      <c r="N291" s="300">
        <f t="shared" si="303"/>
        <v>1.9333904750507003E-6</v>
      </c>
      <c r="O291" s="300">
        <f t="shared" si="303"/>
        <v>2.5008067232601405E-6</v>
      </c>
      <c r="P291" s="300">
        <f t="shared" si="303"/>
        <v>2.9953585156672347E-6</v>
      </c>
      <c r="Q291" s="300">
        <f t="shared" si="303"/>
        <v>3.5448937230064814E-6</v>
      </c>
      <c r="R291" s="344">
        <f t="shared" ref="R291:AZ298" si="304">+R235/R171-1</f>
        <v>4.1818970986096105E-6</v>
      </c>
      <c r="S291" s="300">
        <f t="shared" si="304"/>
        <v>4.9176235463743723E-6</v>
      </c>
      <c r="T291" s="300">
        <f t="shared" si="304"/>
        <v>5.6240466639323472E-6</v>
      </c>
      <c r="U291" s="300">
        <f t="shared" si="304"/>
        <v>6.4340322856182297E-6</v>
      </c>
      <c r="V291" s="300">
        <f t="shared" si="304"/>
        <v>7.3359113130777587E-6</v>
      </c>
      <c r="W291" s="300">
        <f t="shared" si="304"/>
        <v>8.3083383390913923E-6</v>
      </c>
      <c r="X291" s="300">
        <f t="shared" si="304"/>
        <v>9.3244187726604366E-6</v>
      </c>
      <c r="Y291" s="300">
        <f t="shared" si="304"/>
        <v>1.0360639269846317E-5</v>
      </c>
      <c r="Z291" s="300">
        <f t="shared" si="304"/>
        <v>1.1408824791780958E-5</v>
      </c>
      <c r="AA291" s="300">
        <f t="shared" si="304"/>
        <v>1.2226499758405396E-5</v>
      </c>
      <c r="AB291" s="300">
        <f t="shared" si="304"/>
        <v>1.268214568517223E-5</v>
      </c>
      <c r="AC291" s="300">
        <f t="shared" si="304"/>
        <v>1.2812275130835715E-5</v>
      </c>
      <c r="AD291" s="300">
        <f t="shared" si="304"/>
        <v>1.2633458986055501E-5</v>
      </c>
      <c r="AE291" s="300">
        <f t="shared" si="304"/>
        <v>1.2171034948993409E-5</v>
      </c>
      <c r="AF291" s="300">
        <f t="shared" si="304"/>
        <v>1.1453869574795661E-5</v>
      </c>
      <c r="AG291" s="300">
        <f t="shared" si="304"/>
        <v>1.0512892490099901E-5</v>
      </c>
      <c r="AH291" s="300">
        <f t="shared" si="304"/>
        <v>9.3853912213059942E-6</v>
      </c>
      <c r="AI291" s="300">
        <f t="shared" si="304"/>
        <v>8.1210288778166273E-6</v>
      </c>
      <c r="AJ291" s="300">
        <f t="shared" si="304"/>
        <v>6.7870722055829447E-6</v>
      </c>
      <c r="AK291" s="300">
        <f t="shared" si="304"/>
        <v>5.472291751518199E-6</v>
      </c>
      <c r="AL291" s="300"/>
      <c r="AM291" s="300"/>
      <c r="AN291" s="300"/>
      <c r="AO291" s="300"/>
      <c r="AP291" s="300"/>
      <c r="AQ291" s="300"/>
      <c r="AR291" s="300"/>
      <c r="AS291" s="300"/>
      <c r="AT291" s="300"/>
      <c r="AU291" s="300"/>
      <c r="AV291" s="300"/>
      <c r="AW291" s="300"/>
      <c r="AX291" s="300"/>
      <c r="AY291" s="300"/>
      <c r="AZ291" s="300"/>
      <c r="BA291" s="300"/>
      <c r="BB291" s="300"/>
      <c r="BC291" s="300"/>
      <c r="BD291" s="300"/>
      <c r="BE291" s="300"/>
      <c r="BF291" s="300"/>
      <c r="BG291" s="300"/>
      <c r="BH291" s="300"/>
      <c r="BI291" s="300"/>
      <c r="BJ291" s="300"/>
      <c r="BK291" s="300"/>
      <c r="BL291" s="300"/>
      <c r="BM291" s="300"/>
      <c r="BN291" s="300"/>
      <c r="BO291" s="300"/>
      <c r="BP291" s="300"/>
      <c r="BQ291" s="300"/>
      <c r="BR291" s="300"/>
      <c r="BS291" s="300"/>
      <c r="BT291" s="300"/>
      <c r="BU291" s="300"/>
      <c r="BV291" s="300"/>
      <c r="BW291" s="300"/>
      <c r="BX291" s="300"/>
      <c r="BY291" s="300"/>
      <c r="BZ291" s="300"/>
      <c r="CA291" s="300"/>
      <c r="CB291" s="300"/>
      <c r="CC291" s="300"/>
      <c r="CD291" s="300"/>
    </row>
    <row r="292" spans="1:82" ht="17.399999999999999" customHeight="1" x14ac:dyDescent="0.25">
      <c r="A292" s="300" t="s">
        <v>225</v>
      </c>
      <c r="B292" s="300">
        <f t="shared" si="303"/>
        <v>-1.4679990102406393E-6</v>
      </c>
      <c r="C292" s="300">
        <f t="shared" si="303"/>
        <v>-4.3187604527594736E-5</v>
      </c>
      <c r="D292" s="361">
        <f t="shared" si="303"/>
        <v>2.9995076498590123E-5</v>
      </c>
      <c r="E292" s="361">
        <f t="shared" si="303"/>
        <v>1.0654251090036482E-4</v>
      </c>
      <c r="F292" s="361">
        <f t="shared" si="303"/>
        <v>1.9477666155798268E-4</v>
      </c>
      <c r="G292" s="361">
        <f t="shared" si="303"/>
        <v>1.7161067091220339E-4</v>
      </c>
      <c r="H292" s="361">
        <f t="shared" si="303"/>
        <v>9.4131817052200972E-5</v>
      </c>
      <c r="I292" s="300">
        <f t="shared" si="303"/>
        <v>2.097255519073471E-5</v>
      </c>
      <c r="J292" s="300">
        <f t="shared" si="303"/>
        <v>-6.8412594605882227E-5</v>
      </c>
      <c r="K292" s="300">
        <f t="shared" si="303"/>
        <v>-1.5321363421560985E-4</v>
      </c>
      <c r="L292" s="300">
        <f t="shared" si="303"/>
        <v>-2.2097062142945045E-4</v>
      </c>
      <c r="M292" s="300">
        <f t="shared" si="303"/>
        <v>-2.5139710110444469E-4</v>
      </c>
      <c r="N292" s="300">
        <f t="shared" si="303"/>
        <v>-2.2899249851104919E-4</v>
      </c>
      <c r="O292" s="300">
        <f t="shared" si="303"/>
        <v>-2.5719612274144321E-4</v>
      </c>
      <c r="P292" s="300">
        <f t="shared" si="303"/>
        <v>-3.0330335773165462E-4</v>
      </c>
      <c r="Q292" s="300">
        <f t="shared" si="303"/>
        <v>-3.568997151182085E-4</v>
      </c>
      <c r="R292" s="344">
        <f t="shared" si="304"/>
        <v>-4.1343836708551684E-4</v>
      </c>
      <c r="S292" s="300">
        <f t="shared" si="304"/>
        <v>-4.4328336194265905E-4</v>
      </c>
      <c r="T292" s="300">
        <f t="shared" si="304"/>
        <v>-5.1300945482479765E-4</v>
      </c>
      <c r="U292" s="300">
        <f t="shared" si="304"/>
        <v>-5.7708763316532963E-4</v>
      </c>
      <c r="V292" s="300">
        <f t="shared" si="304"/>
        <v>-6.4161826546837997E-4</v>
      </c>
      <c r="W292" s="300">
        <f t="shared" si="304"/>
        <v>-7.0443203507908336E-4</v>
      </c>
      <c r="X292" s="300">
        <f t="shared" si="304"/>
        <v>-7.6528639117157127E-4</v>
      </c>
      <c r="Y292" s="300">
        <f t="shared" si="304"/>
        <v>-8.2843381630293145E-4</v>
      </c>
      <c r="Z292" s="300">
        <f t="shared" si="304"/>
        <v>-8.380363191257123E-4</v>
      </c>
      <c r="AA292" s="300">
        <f t="shared" si="304"/>
        <v>-8.1519892561499052E-4</v>
      </c>
      <c r="AB292" s="300">
        <f t="shared" si="304"/>
        <v>-7.8728672318206794E-4</v>
      </c>
      <c r="AC292" s="300">
        <f t="shared" si="304"/>
        <v>-7.3822576934867712E-4</v>
      </c>
      <c r="AD292" s="300">
        <f t="shared" si="304"/>
        <v>-6.7230640655102647E-4</v>
      </c>
      <c r="AE292" s="300">
        <f t="shared" si="304"/>
        <v>-5.9074291396166156E-4</v>
      </c>
      <c r="AF292" s="300">
        <f t="shared" si="304"/>
        <v>-4.9460196333939166E-4</v>
      </c>
      <c r="AG292" s="300">
        <f t="shared" si="304"/>
        <v>-3.8669432850435559E-4</v>
      </c>
      <c r="AH292" s="300">
        <f t="shared" si="304"/>
        <v>-2.7244460232789258E-4</v>
      </c>
      <c r="AI292" s="300">
        <f t="shared" si="304"/>
        <v>-1.6062776496583719E-4</v>
      </c>
      <c r="AJ292" s="300">
        <f t="shared" si="304"/>
        <v>-6.4296943348973734E-5</v>
      </c>
      <c r="AK292" s="300">
        <f t="shared" si="304"/>
        <v>-2.0635762694176663E-6</v>
      </c>
      <c r="AL292" s="300">
        <f t="shared" si="304"/>
        <v>-2.0062239975626728E-4</v>
      </c>
      <c r="AM292" s="300">
        <f t="shared" si="304"/>
        <v>-7.1935584766202876E-4</v>
      </c>
      <c r="AN292" s="300">
        <f t="shared" si="304"/>
        <v>-6.9399793110602737E-4</v>
      </c>
      <c r="AO292" s="300">
        <f t="shared" si="304"/>
        <v>-8.3074929144200116E-4</v>
      </c>
      <c r="AP292" s="300">
        <f t="shared" si="304"/>
        <v>-1.05622154525431E-3</v>
      </c>
      <c r="AQ292" s="300">
        <f t="shared" si="304"/>
        <v>-1.3524161950431157E-3</v>
      </c>
      <c r="AR292" s="300">
        <f t="shared" si="304"/>
        <v>-1.7184887109018554E-3</v>
      </c>
      <c r="AS292" s="300">
        <f t="shared" si="304"/>
        <v>-2.161405675833783E-3</v>
      </c>
      <c r="AT292" s="300">
        <f t="shared" si="304"/>
        <v>-2.6937078103644874E-3</v>
      </c>
      <c r="AU292" s="300">
        <f t="shared" si="304"/>
        <v>-3.3330503199884287E-3</v>
      </c>
      <c r="AV292" s="300">
        <f t="shared" si="304"/>
        <v>-4.1022030574445756E-3</v>
      </c>
      <c r="AW292" s="300">
        <f t="shared" si="304"/>
        <v>-5.0291548176681911E-3</v>
      </c>
      <c r="AX292" s="300">
        <f t="shared" si="304"/>
        <v>-6.1472103979043347E-3</v>
      </c>
      <c r="AY292" s="300">
        <f t="shared" si="304"/>
        <v>-7.4950637003677878E-3</v>
      </c>
      <c r="AZ292" s="300">
        <f t="shared" si="304"/>
        <v>-9.1169270388621326E-3</v>
      </c>
      <c r="BA292" s="300">
        <f t="shared" ref="BA292:CB297" si="305">+BA236/BA172-1</f>
        <v>-1.0739476606777321E-2</v>
      </c>
      <c r="BB292" s="300">
        <f t="shared" si="305"/>
        <v>-1.1139967002156026E-2</v>
      </c>
      <c r="BC292" s="300">
        <f t="shared" si="305"/>
        <v>-1.0855487040868472E-2</v>
      </c>
      <c r="BD292" s="300">
        <f t="shared" si="305"/>
        <v>-1.0571376803990118E-2</v>
      </c>
      <c r="BE292" s="300">
        <f t="shared" si="305"/>
        <v>-9.5649490801781312E-3</v>
      </c>
      <c r="BF292" s="300">
        <f t="shared" si="305"/>
        <v>-9.7578176999150168E-3</v>
      </c>
      <c r="BG292" s="300">
        <f t="shared" si="305"/>
        <v>-9.521948326559837E-3</v>
      </c>
      <c r="BH292" s="300">
        <f t="shared" si="305"/>
        <v>-9.1495048663809975E-3</v>
      </c>
      <c r="BI292" s="300">
        <f t="shared" si="305"/>
        <v>-8.8647469247374877E-3</v>
      </c>
      <c r="BJ292" s="300">
        <f t="shared" si="305"/>
        <v>-8.6760967972149272E-3</v>
      </c>
      <c r="BK292" s="300">
        <f t="shared" si="305"/>
        <v>-8.5826418062313614E-3</v>
      </c>
      <c r="BL292" s="300">
        <f t="shared" si="305"/>
        <v>-8.5656380999665771E-3</v>
      </c>
      <c r="BM292" s="300">
        <f t="shared" si="305"/>
        <v>-8.6022123018969499E-3</v>
      </c>
      <c r="BN292" s="300">
        <f t="shared" si="305"/>
        <v>-8.6715335533615878E-3</v>
      </c>
      <c r="BO292" s="300">
        <f t="shared" si="305"/>
        <v>-8.7568795580728054E-3</v>
      </c>
      <c r="BP292" s="300">
        <f t="shared" si="305"/>
        <v>-8.8458274327110065E-3</v>
      </c>
      <c r="BQ292" s="300">
        <f t="shared" si="305"/>
        <v>-8.9296914733641986E-3</v>
      </c>
      <c r="BR292" s="300">
        <f t="shared" si="305"/>
        <v>-9.0027499135333366E-3</v>
      </c>
      <c r="BS292" s="300">
        <f t="shared" si="305"/>
        <v>-9.0615019699925581E-3</v>
      </c>
      <c r="BT292" s="300">
        <f t="shared" si="305"/>
        <v>-9.1040447160170013E-3</v>
      </c>
      <c r="BU292" s="300">
        <f t="shared" si="305"/>
        <v>-9.1295872076808671E-3</v>
      </c>
      <c r="BV292" s="300">
        <f t="shared" si="305"/>
        <v>-9.1380887252325849E-3</v>
      </c>
      <c r="BW292" s="300">
        <f t="shared" si="305"/>
        <v>-9.1299980170302941E-3</v>
      </c>
      <c r="BX292" s="300">
        <f t="shared" si="305"/>
        <v>-9.1060699352309982E-3</v>
      </c>
      <c r="BY292" s="300">
        <f t="shared" si="305"/>
        <v>-9.067239098877744E-3</v>
      </c>
      <c r="BZ292" s="300">
        <f t="shared" si="305"/>
        <v>-9.0145344230073698E-3</v>
      </c>
      <c r="CA292" s="300">
        <f t="shared" si="305"/>
        <v>-8.9490223340762398E-3</v>
      </c>
      <c r="CB292" s="300">
        <f t="shared" si="305"/>
        <v>-8.871769794429385E-3</v>
      </c>
      <c r="CC292" s="300">
        <f t="shared" ref="CC292:CD300" si="306">+CC236/CC172-1</f>
        <v>-8.7838208156970632E-3</v>
      </c>
      <c r="CD292" s="300">
        <f t="shared" si="306"/>
        <v>-8.6861820549940516E-3</v>
      </c>
    </row>
    <row r="293" spans="1:82" ht="17.399999999999999" customHeight="1" x14ac:dyDescent="0.25">
      <c r="A293" s="300" t="s">
        <v>226</v>
      </c>
      <c r="B293" s="300">
        <f t="shared" si="303"/>
        <v>-1.4679991060528863E-6</v>
      </c>
      <c r="C293" s="300">
        <f t="shared" si="303"/>
        <v>-4.3187604658712075E-5</v>
      </c>
      <c r="D293" s="361">
        <f t="shared" si="303"/>
        <v>2.99950765283441E-5</v>
      </c>
      <c r="E293" s="361">
        <f t="shared" si="303"/>
        <v>1.065425109505469E-4</v>
      </c>
      <c r="F293" s="361">
        <f t="shared" si="303"/>
        <v>1.9477666161948903E-4</v>
      </c>
      <c r="G293" s="361">
        <f t="shared" si="303"/>
        <v>1.7161067097526406E-4</v>
      </c>
      <c r="H293" s="361">
        <f t="shared" si="303"/>
        <v>9.4131816997800044E-5</v>
      </c>
      <c r="I293" s="300">
        <f t="shared" si="303"/>
        <v>2.0972555215159616E-5</v>
      </c>
      <c r="J293" s="300">
        <f t="shared" si="303"/>
        <v>-6.8412594680489214E-5</v>
      </c>
      <c r="K293" s="300">
        <f t="shared" si="303"/>
        <v>-1.5321363434184221E-4</v>
      </c>
      <c r="L293" s="300">
        <f t="shared" si="303"/>
        <v>-2.2097062149228908E-4</v>
      </c>
      <c r="M293" s="300">
        <f t="shared" si="303"/>
        <v>-2.5139710100274826E-4</v>
      </c>
      <c r="N293" s="300">
        <f t="shared" si="303"/>
        <v>-2.2899249858010506E-4</v>
      </c>
      <c r="O293" s="300">
        <f t="shared" si="303"/>
        <v>-2.5719612264984981E-4</v>
      </c>
      <c r="P293" s="300">
        <f t="shared" si="303"/>
        <v>-3.0330335764450211E-4</v>
      </c>
      <c r="Q293" s="300">
        <f t="shared" si="303"/>
        <v>-3.5689971521957187E-4</v>
      </c>
      <c r="R293" s="344">
        <f t="shared" si="304"/>
        <v>-4.1343836715979077E-4</v>
      </c>
      <c r="S293" s="300">
        <f t="shared" si="304"/>
        <v>-4.4328336195176288E-4</v>
      </c>
      <c r="T293" s="300">
        <f t="shared" si="304"/>
        <v>-5.1300945480792226E-4</v>
      </c>
      <c r="U293" s="300">
        <f t="shared" si="304"/>
        <v>-5.7708763309971545E-4</v>
      </c>
      <c r="V293" s="300">
        <f t="shared" si="304"/>
        <v>-6.4161826549835599E-4</v>
      </c>
      <c r="W293" s="300">
        <f t="shared" si="304"/>
        <v>-7.0443203498427032E-4</v>
      </c>
      <c r="X293" s="300">
        <f t="shared" si="304"/>
        <v>-7.6528639108452978E-4</v>
      </c>
      <c r="Y293" s="300">
        <f t="shared" si="304"/>
        <v>-8.2843381622210721E-4</v>
      </c>
      <c r="Z293" s="300">
        <f t="shared" si="304"/>
        <v>-8.380363191844431E-4</v>
      </c>
      <c r="AA293" s="300">
        <f t="shared" si="304"/>
        <v>-8.1519892568848729E-4</v>
      </c>
      <c r="AB293" s="300">
        <f t="shared" si="304"/>
        <v>-7.8728672312211589E-4</v>
      </c>
      <c r="AC293" s="300">
        <f t="shared" si="304"/>
        <v>-7.3822576933135764E-4</v>
      </c>
      <c r="AD293" s="300">
        <f t="shared" si="304"/>
        <v>-6.7230640655546736E-4</v>
      </c>
      <c r="AE293" s="300">
        <f t="shared" si="304"/>
        <v>-5.9074291388072631E-4</v>
      </c>
      <c r="AF293" s="300">
        <f t="shared" si="304"/>
        <v>-4.9460196326844841E-4</v>
      </c>
      <c r="AG293" s="300">
        <f t="shared" si="304"/>
        <v>-3.8669432834781414E-4</v>
      </c>
      <c r="AH293" s="300">
        <f t="shared" si="304"/>
        <v>-2.7244460215913868E-4</v>
      </c>
      <c r="AI293" s="300">
        <f t="shared" si="304"/>
        <v>-1.6062776493064312E-4</v>
      </c>
      <c r="AJ293" s="300">
        <f t="shared" si="304"/>
        <v>-6.4296943234176673E-5</v>
      </c>
      <c r="AK293" s="300">
        <f t="shared" si="304"/>
        <v>-2.0635763132714757E-6</v>
      </c>
      <c r="AL293" s="300">
        <f t="shared" si="304"/>
        <v>-2.006223998151091E-4</v>
      </c>
      <c r="AM293" s="300">
        <f t="shared" si="304"/>
        <v>-7.1935584754145854E-4</v>
      </c>
      <c r="AN293" s="300">
        <f t="shared" si="304"/>
        <v>-6.9399793112134844E-4</v>
      </c>
      <c r="AO293" s="300">
        <f t="shared" si="304"/>
        <v>-8.3074929133541975E-4</v>
      </c>
      <c r="AP293" s="300">
        <f t="shared" si="304"/>
        <v>-1.0562215451007662E-3</v>
      </c>
      <c r="AQ293" s="300">
        <f t="shared" si="304"/>
        <v>-1.3524161952033209E-3</v>
      </c>
      <c r="AR293" s="300">
        <f t="shared" si="304"/>
        <v>-1.7184887110630598E-3</v>
      </c>
      <c r="AS293" s="300">
        <f t="shared" si="304"/>
        <v>-2.1614056758502143E-3</v>
      </c>
      <c r="AT293" s="300">
        <f t="shared" si="304"/>
        <v>-2.693707810457191E-3</v>
      </c>
      <c r="AU293" s="300">
        <f t="shared" si="304"/>
        <v>-3.3330503200441619E-3</v>
      </c>
      <c r="AV293" s="300">
        <f t="shared" si="304"/>
        <v>-4.1022030576088886E-3</v>
      </c>
      <c r="AW293" s="300">
        <f t="shared" si="304"/>
        <v>-5.0291548174827838E-3</v>
      </c>
      <c r="AX293" s="300">
        <f t="shared" si="304"/>
        <v>-6.1472103978665871E-3</v>
      </c>
      <c r="AY293" s="300">
        <f t="shared" si="304"/>
        <v>-7.4950637004707055E-3</v>
      </c>
      <c r="AZ293" s="300">
        <f t="shared" si="304"/>
        <v>-9.1169270386963763E-3</v>
      </c>
      <c r="BA293" s="300">
        <f t="shared" si="305"/>
        <v>-1.0739476606679621E-2</v>
      </c>
      <c r="BB293" s="300">
        <f t="shared" si="305"/>
        <v>-1.1139967002145812E-2</v>
      </c>
      <c r="BC293" s="300">
        <f t="shared" si="305"/>
        <v>-1.0855487040751344E-2</v>
      </c>
      <c r="BD293" s="300">
        <f t="shared" si="305"/>
        <v>-1.0571376803886978E-2</v>
      </c>
      <c r="BE293" s="300">
        <f t="shared" si="305"/>
        <v>-9.564949080002938E-3</v>
      </c>
      <c r="BF293" s="300">
        <f t="shared" si="305"/>
        <v>-9.757817699990734E-3</v>
      </c>
      <c r="BG293" s="300">
        <f t="shared" si="305"/>
        <v>-9.5219483266161253E-3</v>
      </c>
      <c r="BH293" s="300">
        <f t="shared" si="305"/>
        <v>-9.1495048664892442E-3</v>
      </c>
      <c r="BI293" s="300">
        <f t="shared" si="305"/>
        <v>-8.86474692472905E-3</v>
      </c>
      <c r="BJ293" s="300">
        <f t="shared" si="305"/>
        <v>-8.6760967972383529E-3</v>
      </c>
      <c r="BK293" s="300">
        <f t="shared" si="305"/>
        <v>-8.5826418064194332E-3</v>
      </c>
      <c r="BL293" s="300">
        <f t="shared" si="305"/>
        <v>-8.5656380999101778E-3</v>
      </c>
      <c r="BM293" s="300">
        <f t="shared" si="305"/>
        <v>-8.6022123018624219E-3</v>
      </c>
      <c r="BN293" s="300">
        <f t="shared" si="305"/>
        <v>-8.6715335532989712E-3</v>
      </c>
      <c r="BO293" s="300">
        <f t="shared" si="305"/>
        <v>-8.7568795581798309E-3</v>
      </c>
      <c r="BP293" s="300">
        <f t="shared" si="305"/>
        <v>-8.8458274328896414E-3</v>
      </c>
      <c r="BQ293" s="300">
        <f t="shared" si="305"/>
        <v>-8.9296914734589006E-3</v>
      </c>
      <c r="BR293" s="300">
        <f t="shared" si="305"/>
        <v>-9.0027499133181754E-3</v>
      </c>
      <c r="BS293" s="300">
        <f t="shared" si="305"/>
        <v>-9.0615019701520971E-3</v>
      </c>
      <c r="BT293" s="300">
        <f t="shared" si="305"/>
        <v>-9.1040447161176985E-3</v>
      </c>
      <c r="BU293" s="300">
        <f t="shared" si="305"/>
        <v>-9.1295872077425955E-3</v>
      </c>
      <c r="BV293" s="300">
        <f t="shared" si="305"/>
        <v>-9.138088725337612E-3</v>
      </c>
      <c r="BW293" s="300">
        <f t="shared" si="305"/>
        <v>-9.1299980168819683E-3</v>
      </c>
      <c r="BX293" s="300">
        <f t="shared" si="305"/>
        <v>-9.1060699350506979E-3</v>
      </c>
      <c r="BY293" s="300">
        <f t="shared" si="305"/>
        <v>-9.0672390987602824E-3</v>
      </c>
      <c r="BZ293" s="300">
        <f t="shared" si="305"/>
        <v>-9.0145344229465296E-3</v>
      </c>
      <c r="CA293" s="300">
        <f t="shared" si="305"/>
        <v>-8.9490223341164299E-3</v>
      </c>
      <c r="CB293" s="300">
        <f t="shared" si="305"/>
        <v>-8.8717697944342699E-3</v>
      </c>
      <c r="CC293" s="300">
        <f t="shared" si="306"/>
        <v>-8.7838208158153019E-3</v>
      </c>
      <c r="CD293" s="300">
        <f t="shared" si="306"/>
        <v>-8.6861820551026314E-3</v>
      </c>
    </row>
    <row r="294" spans="1:82" ht="17.399999999999999" customHeight="1" x14ac:dyDescent="0.25">
      <c r="A294" s="300" t="s">
        <v>218</v>
      </c>
      <c r="B294" s="300">
        <f t="shared" si="303"/>
        <v>3.2073126727816259E-6</v>
      </c>
      <c r="C294" s="300">
        <f t="shared" si="303"/>
        <v>-5.4653332021259438E-5</v>
      </c>
      <c r="D294" s="361">
        <f t="shared" si="303"/>
        <v>1.9496906250582313E-5</v>
      </c>
      <c r="E294" s="361">
        <f t="shared" si="303"/>
        <v>1.2241558810943687E-4</v>
      </c>
      <c r="F294" s="361">
        <f t="shared" si="303"/>
        <v>2.4009174191585991E-4</v>
      </c>
      <c r="G294" s="361">
        <f t="shared" si="303"/>
        <v>2.4476307916576623E-4</v>
      </c>
      <c r="H294" s="361">
        <f t="shared" si="303"/>
        <v>1.6742328721286448E-4</v>
      </c>
      <c r="I294" s="300">
        <f t="shared" si="303"/>
        <v>7.4943127535087584E-5</v>
      </c>
      <c r="J294" s="300">
        <f t="shared" si="303"/>
        <v>-3.4448045048929288E-5</v>
      </c>
      <c r="K294" s="300">
        <f t="shared" si="303"/>
        <v>-1.4320814432655649E-4</v>
      </c>
      <c r="L294" s="300">
        <f t="shared" si="303"/>
        <v>-2.3706058798034224E-4</v>
      </c>
      <c r="M294" s="300">
        <f t="shared" si="303"/>
        <v>-2.9492889159676849E-4</v>
      </c>
      <c r="N294" s="300">
        <f t="shared" si="303"/>
        <v>-2.9511588779518316E-4</v>
      </c>
      <c r="O294" s="300">
        <f t="shared" si="303"/>
        <v>-3.2357919969472348E-4</v>
      </c>
      <c r="P294" s="300">
        <f t="shared" si="303"/>
        <v>-3.7677529084767514E-4</v>
      </c>
      <c r="Q294" s="300">
        <f t="shared" si="303"/>
        <v>-4.4450749795510447E-4</v>
      </c>
      <c r="R294" s="344">
        <f t="shared" si="304"/>
        <v>-5.1977921252444048E-4</v>
      </c>
      <c r="S294" s="300">
        <f t="shared" si="304"/>
        <v>-5.7384032167639987E-4</v>
      </c>
      <c r="T294" s="300">
        <f t="shared" si="304"/>
        <v>-6.5795001689261667E-4</v>
      </c>
      <c r="U294" s="300">
        <f t="shared" si="304"/>
        <v>-7.4657458154825385E-4</v>
      </c>
      <c r="V294" s="300">
        <f t="shared" si="304"/>
        <v>-8.3764974907973855E-4</v>
      </c>
      <c r="W294" s="300">
        <f t="shared" si="304"/>
        <v>-9.2860539507388928E-4</v>
      </c>
      <c r="X294" s="300">
        <f t="shared" si="304"/>
        <v>-1.0184325410138584E-3</v>
      </c>
      <c r="Y294" s="300">
        <f t="shared" si="304"/>
        <v>-1.1177884518217551E-3</v>
      </c>
      <c r="Z294" s="300">
        <f t="shared" si="304"/>
        <v>-1.1822412735046361E-3</v>
      </c>
      <c r="AA294" s="300">
        <f t="shared" si="304"/>
        <v>-1.2128973859717451E-3</v>
      </c>
      <c r="AB294" s="300">
        <f t="shared" si="304"/>
        <v>-1.2287821421339551E-3</v>
      </c>
      <c r="AC294" s="300">
        <f t="shared" si="304"/>
        <v>-1.2190540511852754E-3</v>
      </c>
      <c r="AD294" s="300">
        <f t="shared" si="304"/>
        <v>-1.1831285410920378E-3</v>
      </c>
      <c r="AE294" s="300">
        <f t="shared" si="304"/>
        <v>-1.1203131855835879E-3</v>
      </c>
      <c r="AF294" s="300">
        <f t="shared" si="304"/>
        <v>-1.0294203028383686E-3</v>
      </c>
      <c r="AG294" s="300">
        <f t="shared" si="304"/>
        <v>-9.1071298165956716E-4</v>
      </c>
      <c r="AH294" s="300">
        <f t="shared" si="304"/>
        <v>-7.6784446002120532E-4</v>
      </c>
      <c r="AI294" s="300">
        <f t="shared" si="304"/>
        <v>-6.1005482373099884E-4</v>
      </c>
      <c r="AJ294" s="300">
        <f t="shared" si="304"/>
        <v>-4.5530296207996201E-4</v>
      </c>
      <c r="AK294" s="300">
        <f t="shared" si="304"/>
        <v>1.7220859841370117E-2</v>
      </c>
      <c r="AL294" s="300">
        <f t="shared" si="304"/>
        <v>2.495507424783705E-2</v>
      </c>
      <c r="AM294" s="300">
        <f t="shared" si="304"/>
        <v>2.8264045536251947E-2</v>
      </c>
      <c r="AN294" s="300">
        <f t="shared" si="304"/>
        <v>2.9016225885885483E-2</v>
      </c>
      <c r="AO294" s="300">
        <f t="shared" si="304"/>
        <v>2.8964068840943824E-2</v>
      </c>
      <c r="AP294" s="300">
        <f t="shared" si="304"/>
        <v>2.8700564340133461E-2</v>
      </c>
      <c r="AQ294" s="300">
        <f t="shared" si="304"/>
        <v>2.8406791638728723E-2</v>
      </c>
      <c r="AR294" s="300">
        <f t="shared" si="304"/>
        <v>2.8120067385415393E-2</v>
      </c>
      <c r="AS294" s="300">
        <f t="shared" si="304"/>
        <v>2.7821389543194019E-2</v>
      </c>
      <c r="AT294" s="300">
        <f t="shared" si="304"/>
        <v>2.7459933729106156E-2</v>
      </c>
      <c r="AU294" s="300">
        <f t="shared" si="304"/>
        <v>2.6954524190183404E-2</v>
      </c>
      <c r="AV294" s="300">
        <f t="shared" si="304"/>
        <v>2.6183904838134708E-2</v>
      </c>
      <c r="AW294" s="300">
        <f t="shared" si="304"/>
        <v>2.4966980271452277E-2</v>
      </c>
      <c r="AX294" s="300">
        <f t="shared" si="304"/>
        <v>2.3028134633122699E-2</v>
      </c>
      <c r="AY294" s="300">
        <f t="shared" si="304"/>
        <v>1.9935041087701277E-2</v>
      </c>
      <c r="AZ294" s="300">
        <f t="shared" si="304"/>
        <v>1.4980151586549972E-2</v>
      </c>
      <c r="BA294" s="300">
        <f t="shared" si="305"/>
        <v>7.8408893347567954E-3</v>
      </c>
      <c r="BB294" s="300">
        <f t="shared" si="305"/>
        <v>2.3878933062844165E-3</v>
      </c>
      <c r="BC294" s="300">
        <f t="shared" si="305"/>
        <v>-2.0578995404775258E-3</v>
      </c>
      <c r="BD294" s="300">
        <f t="shared" si="305"/>
        <v>-5.6026214279021325E-3</v>
      </c>
      <c r="BE294" s="300">
        <f t="shared" si="305"/>
        <v>-5.7557752436400156E-3</v>
      </c>
      <c r="BF294" s="300">
        <f t="shared" si="305"/>
        <v>-1.1282482763034007E-2</v>
      </c>
      <c r="BG294" s="300">
        <f t="shared" si="305"/>
        <v>-1.2916897057597798E-2</v>
      </c>
      <c r="BH294" s="300">
        <f t="shared" si="305"/>
        <v>-1.4845087704578264E-2</v>
      </c>
      <c r="BI294" s="300">
        <f t="shared" si="305"/>
        <v>-1.6818678535479137E-2</v>
      </c>
      <c r="BJ294" s="300">
        <f t="shared" si="305"/>
        <v>-1.8844114767875397E-2</v>
      </c>
      <c r="BK294" s="300">
        <f t="shared" si="305"/>
        <v>-2.0957379137259258E-2</v>
      </c>
      <c r="BL294" s="300">
        <f t="shared" si="305"/>
        <v>-2.3138248592437627E-2</v>
      </c>
      <c r="BM294" s="300">
        <f t="shared" si="305"/>
        <v>-2.5333797080881792E-2</v>
      </c>
      <c r="BN294" s="300">
        <f t="shared" si="305"/>
        <v>-2.7485529451647728E-2</v>
      </c>
      <c r="BO294" s="300">
        <f t="shared" si="305"/>
        <v>-2.9543863796588243E-2</v>
      </c>
      <c r="BP294" s="300">
        <f t="shared" si="305"/>
        <v>-3.1472982103830649E-2</v>
      </c>
      <c r="BQ294" s="300">
        <f t="shared" si="305"/>
        <v>-3.3250565369688623E-2</v>
      </c>
      <c r="BR294" s="300">
        <f t="shared" si="305"/>
        <v>-3.4865440181940044E-2</v>
      </c>
      <c r="BS294" s="300">
        <f t="shared" si="305"/>
        <v>-3.6314750814318675E-2</v>
      </c>
      <c r="BT294" s="300">
        <f t="shared" si="305"/>
        <v>-3.760139029028331E-2</v>
      </c>
      <c r="BU294" s="300">
        <f t="shared" si="305"/>
        <v>-3.8731938182924308E-2</v>
      </c>
      <c r="BV294" s="300">
        <f t="shared" si="305"/>
        <v>-3.9715125969479681E-2</v>
      </c>
      <c r="BW294" s="300">
        <f t="shared" si="305"/>
        <v>-4.0560755896523526E-2</v>
      </c>
      <c r="BX294" s="300">
        <f t="shared" si="305"/>
        <v>-4.1278974112585853E-2</v>
      </c>
      <c r="BY294" s="300">
        <f t="shared" si="305"/>
        <v>-4.1879805511032209E-2</v>
      </c>
      <c r="BZ294" s="300">
        <f t="shared" si="305"/>
        <v>-4.2372875098904306E-2</v>
      </c>
      <c r="CA294" s="300">
        <f t="shared" si="305"/>
        <v>-4.2767252751285345E-2</v>
      </c>
      <c r="CB294" s="300">
        <f t="shared" si="305"/>
        <v>-4.3071382662058899E-2</v>
      </c>
      <c r="CC294" s="300">
        <f t="shared" si="306"/>
        <v>-4.3293065535346176E-2</v>
      </c>
      <c r="CD294" s="300">
        <f t="shared" si="306"/>
        <v>-4.3439471764634141E-2</v>
      </c>
    </row>
    <row r="295" spans="1:82" ht="17.399999999999999" customHeight="1" x14ac:dyDescent="0.25">
      <c r="A295" s="300" t="s">
        <v>227</v>
      </c>
      <c r="B295" s="300">
        <f t="shared" si="303"/>
        <v>-2.9812818103103211E-6</v>
      </c>
      <c r="C295" s="300">
        <f t="shared" si="303"/>
        <v>-8.1256082427927367E-5</v>
      </c>
      <c r="D295" s="361">
        <f t="shared" si="303"/>
        <v>5.3242799044062039E-5</v>
      </c>
      <c r="E295" s="361">
        <f t="shared" si="303"/>
        <v>1.8118593904437041E-4</v>
      </c>
      <c r="F295" s="361">
        <f t="shared" si="303"/>
        <v>3.1947098347306913E-4</v>
      </c>
      <c r="G295" s="361">
        <f t="shared" si="303"/>
        <v>2.7293978990394763E-4</v>
      </c>
      <c r="H295" s="361">
        <f t="shared" si="303"/>
        <v>1.4609884308547372E-4</v>
      </c>
      <c r="I295" s="300">
        <f t="shared" si="303"/>
        <v>3.1946349891676107E-5</v>
      </c>
      <c r="J295" s="300">
        <f t="shared" si="303"/>
        <v>-1.0293733881672207E-4</v>
      </c>
      <c r="K295" s="300">
        <f t="shared" si="303"/>
        <v>-2.2951405470883479E-4</v>
      </c>
      <c r="L295" s="300">
        <f t="shared" si="303"/>
        <v>-3.3258779480471734E-4</v>
      </c>
      <c r="M295" s="300">
        <f t="shared" si="303"/>
        <v>-3.8315527292021034E-4</v>
      </c>
      <c r="N295" s="300">
        <f t="shared" si="303"/>
        <v>-3.5299062125726532E-4</v>
      </c>
      <c r="O295" s="300">
        <f t="shared" si="303"/>
        <v>-4.0058681067267621E-4</v>
      </c>
      <c r="P295" s="300">
        <f t="shared" si="303"/>
        <v>-4.7718659374729189E-4</v>
      </c>
      <c r="Q295" s="300">
        <f t="shared" si="303"/>
        <v>-5.6705348749408468E-4</v>
      </c>
      <c r="R295" s="344">
        <f t="shared" si="304"/>
        <v>-6.6319977598139346E-4</v>
      </c>
      <c r="S295" s="300">
        <f t="shared" si="304"/>
        <v>-7.1772018198090759E-4</v>
      </c>
      <c r="T295" s="300">
        <f t="shared" si="304"/>
        <v>-8.3818525275936029E-4</v>
      </c>
      <c r="U295" s="300">
        <f t="shared" si="304"/>
        <v>-9.5124021520376356E-4</v>
      </c>
      <c r="V295" s="300">
        <f t="shared" si="304"/>
        <v>-1.0667313061831774E-3</v>
      </c>
      <c r="W295" s="300">
        <f t="shared" si="304"/>
        <v>-1.1809865254599483E-3</v>
      </c>
      <c r="X295" s="300">
        <f t="shared" si="304"/>
        <v>-1.2934716543008262E-3</v>
      </c>
      <c r="Y295" s="300">
        <f t="shared" si="304"/>
        <v>-1.4285796937979489E-3</v>
      </c>
      <c r="Z295" s="300">
        <f t="shared" si="304"/>
        <v>-1.4965683655001616E-3</v>
      </c>
      <c r="AA295" s="300">
        <f t="shared" si="304"/>
        <v>-1.5216906684328846E-3</v>
      </c>
      <c r="AB295" s="300">
        <f t="shared" si="304"/>
        <v>-1.5379274648765762E-3</v>
      </c>
      <c r="AC295" s="300">
        <f t="shared" si="304"/>
        <v>-1.5114212087765644E-3</v>
      </c>
      <c r="AD295" s="300">
        <f t="shared" si="304"/>
        <v>-1.4462805415117463E-3</v>
      </c>
      <c r="AE295" s="300">
        <f t="shared" si="304"/>
        <v>-1.3397258415732693E-3</v>
      </c>
      <c r="AF295" s="300">
        <f t="shared" si="304"/>
        <v>-1.1874078457848602E-3</v>
      </c>
      <c r="AG295" s="300">
        <f t="shared" si="304"/>
        <v>-9.8771397546149053E-4</v>
      </c>
      <c r="AH295" s="300">
        <f t="shared" si="304"/>
        <v>-7.4495836287435946E-4</v>
      </c>
      <c r="AI295" s="300">
        <f t="shared" si="304"/>
        <v>-4.7373164722874783E-4</v>
      </c>
      <c r="AJ295" s="300">
        <f t="shared" si="304"/>
        <v>-2.0643998485059267E-4</v>
      </c>
      <c r="AK295" s="300">
        <f t="shared" si="304"/>
        <v>4.5397019368204061E-2</v>
      </c>
      <c r="AL295" s="300">
        <f t="shared" si="304"/>
        <v>5.3226470677563364E-2</v>
      </c>
      <c r="AM295" s="300">
        <f t="shared" si="304"/>
        <v>5.5293831365650581E-2</v>
      </c>
      <c r="AN295" s="300">
        <f t="shared" si="304"/>
        <v>5.4690311095740851E-2</v>
      </c>
      <c r="AO295" s="300">
        <f t="shared" si="304"/>
        <v>5.4268660806806812E-2</v>
      </c>
      <c r="AP295" s="300">
        <f t="shared" si="304"/>
        <v>5.4166853388244895E-2</v>
      </c>
      <c r="AQ295" s="300">
        <f t="shared" si="304"/>
        <v>5.4431551013903512E-2</v>
      </c>
      <c r="AR295" s="300">
        <f t="shared" si="304"/>
        <v>5.5084090619289983E-2</v>
      </c>
      <c r="AS295" s="300">
        <f t="shared" si="304"/>
        <v>5.6140483073086944E-2</v>
      </c>
      <c r="AT295" s="300">
        <f t="shared" si="304"/>
        <v>5.7616952819219858E-2</v>
      </c>
      <c r="AU295" s="300">
        <f t="shared" si="304"/>
        <v>5.953085959607507E-2</v>
      </c>
      <c r="AV295" s="300">
        <f t="shared" si="304"/>
        <v>6.1899628028917242E-2</v>
      </c>
      <c r="AW295" s="300">
        <f t="shared" si="304"/>
        <v>6.4737283716411742E-2</v>
      </c>
      <c r="AX295" s="300">
        <f t="shared" si="304"/>
        <v>6.8043179219384742E-2</v>
      </c>
      <c r="AY295" s="300">
        <f t="shared" si="304"/>
        <v>7.1745730287153586E-2</v>
      </c>
      <c r="AZ295" s="300">
        <f t="shared" si="304"/>
        <v>7.4949794687516613E-2</v>
      </c>
      <c r="BA295" s="300">
        <f t="shared" si="305"/>
        <v>0.3354707858146988</v>
      </c>
      <c r="BB295" s="300">
        <f t="shared" si="305"/>
        <v>-0.14653232254903026</v>
      </c>
      <c r="BC295" s="300">
        <f t="shared" si="305"/>
        <v>-0.15963116674044342</v>
      </c>
      <c r="BD295" s="300">
        <f t="shared" si="305"/>
        <v>-0.15861227716130566</v>
      </c>
      <c r="BE295" s="300">
        <f t="shared" si="305"/>
        <v>-6.7608373375054431E-2</v>
      </c>
      <c r="BF295" s="300">
        <f t="shared" si="305"/>
        <v>-0.20362932139145373</v>
      </c>
      <c r="BG295" s="300">
        <f t="shared" si="305"/>
        <v>-0.12327416196320484</v>
      </c>
      <c r="BH295" s="300">
        <f t="shared" si="305"/>
        <v>-0.10824496655774585</v>
      </c>
      <c r="BI295" s="300">
        <f t="shared" si="305"/>
        <v>-0.10155735658941467</v>
      </c>
      <c r="BJ295" s="300">
        <f t="shared" si="305"/>
        <v>-9.8612283123973632E-2</v>
      </c>
      <c r="BK295" s="300">
        <f t="shared" si="305"/>
        <v>-9.7745032052516168E-2</v>
      </c>
      <c r="BL295" s="300">
        <f t="shared" si="305"/>
        <v>-9.7964453521535044E-2</v>
      </c>
      <c r="BM295" s="300">
        <f t="shared" si="305"/>
        <v>-9.865314668512859E-2</v>
      </c>
      <c r="BN295" s="300">
        <f t="shared" si="305"/>
        <v>-9.9434977708266481E-2</v>
      </c>
      <c r="BO295" s="300">
        <f t="shared" si="305"/>
        <v>-0.10009314966949345</v>
      </c>
      <c r="BP295" s="300">
        <f t="shared" si="305"/>
        <v>-0.10051453528610033</v>
      </c>
      <c r="BQ295" s="300">
        <f t="shared" si="305"/>
        <v>-0.10065134446829083</v>
      </c>
      <c r="BR295" s="300">
        <f t="shared" si="305"/>
        <v>-0.1004951855889179</v>
      </c>
      <c r="BS295" s="300">
        <f t="shared" si="305"/>
        <v>-0.10005998483835998</v>
      </c>
      <c r="BT295" s="300">
        <f t="shared" si="305"/>
        <v>-9.9371091899804087E-2</v>
      </c>
      <c r="BU295" s="300">
        <f t="shared" si="305"/>
        <v>-9.8458577927499902E-2</v>
      </c>
      <c r="BV295" s="300">
        <f t="shared" si="305"/>
        <v>-9.7353290359206923E-2</v>
      </c>
      <c r="BW295" s="300">
        <f t="shared" si="305"/>
        <v>-9.6084675517474349E-2</v>
      </c>
      <c r="BX295" s="300">
        <f t="shared" si="305"/>
        <v>-9.4679696785134326E-2</v>
      </c>
      <c r="BY295" s="300">
        <f t="shared" si="305"/>
        <v>-9.3162411283298163E-2</v>
      </c>
      <c r="BZ295" s="300">
        <f t="shared" si="305"/>
        <v>-9.155392468509882E-2</v>
      </c>
      <c r="CA295" s="300">
        <f t="shared" si="305"/>
        <v>-8.9872548353986947E-2</v>
      </c>
      <c r="CB295" s="300">
        <f t="shared" si="305"/>
        <v>-8.8134054447992383E-2</v>
      </c>
      <c r="CC295" s="300">
        <f t="shared" si="306"/>
        <v>-8.6351963882959737E-2</v>
      </c>
      <c r="CD295" s="300">
        <f t="shared" si="306"/>
        <v>-8.4537833828535414E-2</v>
      </c>
    </row>
    <row r="296" spans="1:82" ht="17.399999999999999" customHeight="1" x14ac:dyDescent="0.25">
      <c r="A296" s="300" t="s">
        <v>228</v>
      </c>
      <c r="B296" s="300">
        <f t="shared" si="303"/>
        <v>0</v>
      </c>
      <c r="C296" s="300">
        <f t="shared" si="303"/>
        <v>0</v>
      </c>
      <c r="D296" s="361">
        <f t="shared" si="303"/>
        <v>0</v>
      </c>
      <c r="E296" s="361">
        <f t="shared" si="303"/>
        <v>0</v>
      </c>
      <c r="F296" s="361">
        <f t="shared" si="303"/>
        <v>0</v>
      </c>
      <c r="G296" s="361">
        <f t="shared" si="303"/>
        <v>0</v>
      </c>
      <c r="H296" s="361">
        <f t="shared" si="303"/>
        <v>0</v>
      </c>
      <c r="I296" s="300">
        <f t="shared" si="303"/>
        <v>0</v>
      </c>
      <c r="J296" s="300">
        <f t="shared" si="303"/>
        <v>0</v>
      </c>
      <c r="K296" s="300">
        <f t="shared" si="303"/>
        <v>0</v>
      </c>
      <c r="L296" s="300">
        <f t="shared" si="303"/>
        <v>0</v>
      </c>
      <c r="M296" s="300">
        <f t="shared" si="303"/>
        <v>0</v>
      </c>
      <c r="N296" s="300">
        <f t="shared" si="303"/>
        <v>0</v>
      </c>
      <c r="O296" s="300">
        <f t="shared" si="303"/>
        <v>0</v>
      </c>
      <c r="P296" s="300">
        <f t="shared" si="303"/>
        <v>0</v>
      </c>
      <c r="Q296" s="300">
        <f t="shared" si="303"/>
        <v>0</v>
      </c>
      <c r="R296" s="344">
        <f t="shared" si="304"/>
        <v>0</v>
      </c>
      <c r="S296" s="300">
        <f t="shared" si="304"/>
        <v>0</v>
      </c>
      <c r="T296" s="300">
        <f t="shared" si="304"/>
        <v>0</v>
      </c>
      <c r="U296" s="300">
        <f t="shared" si="304"/>
        <v>0</v>
      </c>
      <c r="V296" s="300">
        <f t="shared" si="304"/>
        <v>0</v>
      </c>
      <c r="W296" s="300">
        <f t="shared" si="304"/>
        <v>0</v>
      </c>
      <c r="X296" s="300">
        <f t="shared" si="304"/>
        <v>0</v>
      </c>
      <c r="Y296" s="300">
        <f t="shared" si="304"/>
        <v>0</v>
      </c>
      <c r="Z296" s="300">
        <f t="shared" si="304"/>
        <v>0</v>
      </c>
      <c r="AA296" s="300">
        <f t="shared" si="304"/>
        <v>0</v>
      </c>
      <c r="AB296" s="300">
        <f t="shared" si="304"/>
        <v>0</v>
      </c>
      <c r="AC296" s="300">
        <f t="shared" si="304"/>
        <v>0</v>
      </c>
      <c r="AD296" s="300">
        <f t="shared" si="304"/>
        <v>0</v>
      </c>
      <c r="AE296" s="300">
        <f t="shared" si="304"/>
        <v>0</v>
      </c>
      <c r="AF296" s="300">
        <f t="shared" si="304"/>
        <v>0</v>
      </c>
      <c r="AG296" s="300">
        <f t="shared" si="304"/>
        <v>0</v>
      </c>
      <c r="AH296" s="300">
        <f t="shared" si="304"/>
        <v>0</v>
      </c>
      <c r="AI296" s="300">
        <f t="shared" si="304"/>
        <v>0</v>
      </c>
      <c r="AJ296" s="300">
        <f t="shared" si="304"/>
        <v>0</v>
      </c>
      <c r="AK296" s="300">
        <f t="shared" si="304"/>
        <v>0</v>
      </c>
      <c r="AL296" s="300">
        <f t="shared" si="304"/>
        <v>0</v>
      </c>
      <c r="AM296" s="300">
        <f t="shared" si="304"/>
        <v>0</v>
      </c>
      <c r="AN296" s="300">
        <f t="shared" si="304"/>
        <v>0</v>
      </c>
      <c r="AO296" s="300">
        <f t="shared" si="304"/>
        <v>0</v>
      </c>
      <c r="AP296" s="300">
        <f t="shared" si="304"/>
        <v>0</v>
      </c>
      <c r="AQ296" s="300">
        <f t="shared" si="304"/>
        <v>0</v>
      </c>
      <c r="AR296" s="300">
        <f t="shared" si="304"/>
        <v>0</v>
      </c>
      <c r="AS296" s="300">
        <f t="shared" si="304"/>
        <v>0</v>
      </c>
      <c r="AT296" s="300">
        <f t="shared" si="304"/>
        <v>0</v>
      </c>
      <c r="AU296" s="300">
        <f t="shared" si="304"/>
        <v>0</v>
      </c>
      <c r="AV296" s="300">
        <f t="shared" si="304"/>
        <v>0</v>
      </c>
      <c r="AW296" s="300">
        <f t="shared" si="304"/>
        <v>0</v>
      </c>
      <c r="AX296" s="300">
        <f t="shared" si="304"/>
        <v>0</v>
      </c>
      <c r="AY296" s="300">
        <f t="shared" si="304"/>
        <v>0</v>
      </c>
      <c r="AZ296" s="300">
        <f t="shared" si="304"/>
        <v>0</v>
      </c>
      <c r="BA296" s="300">
        <f t="shared" si="305"/>
        <v>0</v>
      </c>
      <c r="BB296" s="300">
        <f t="shared" si="305"/>
        <v>0</v>
      </c>
      <c r="BC296" s="300">
        <f t="shared" si="305"/>
        <v>0</v>
      </c>
      <c r="BD296" s="300">
        <f t="shared" si="305"/>
        <v>0</v>
      </c>
      <c r="BE296" s="300">
        <f t="shared" si="305"/>
        <v>0</v>
      </c>
      <c r="BF296" s="300">
        <f t="shared" si="305"/>
        <v>0</v>
      </c>
      <c r="BG296" s="300">
        <f t="shared" si="305"/>
        <v>0</v>
      </c>
      <c r="BH296" s="300">
        <f t="shared" si="305"/>
        <v>0</v>
      </c>
      <c r="BI296" s="300">
        <f t="shared" si="305"/>
        <v>0</v>
      </c>
      <c r="BJ296" s="300">
        <f t="shared" si="305"/>
        <v>0</v>
      </c>
      <c r="BK296" s="300">
        <f t="shared" si="305"/>
        <v>0</v>
      </c>
      <c r="BL296" s="300">
        <f t="shared" si="305"/>
        <v>0</v>
      </c>
      <c r="BM296" s="300">
        <f t="shared" si="305"/>
        <v>0</v>
      </c>
      <c r="BN296" s="300">
        <f t="shared" si="305"/>
        <v>0</v>
      </c>
      <c r="BO296" s="300">
        <f t="shared" si="305"/>
        <v>0</v>
      </c>
      <c r="BP296" s="300">
        <f t="shared" si="305"/>
        <v>0</v>
      </c>
      <c r="BQ296" s="300">
        <f t="shared" si="305"/>
        <v>0</v>
      </c>
      <c r="BR296" s="300">
        <f t="shared" si="305"/>
        <v>0</v>
      </c>
      <c r="BS296" s="300">
        <f t="shared" si="305"/>
        <v>0</v>
      </c>
      <c r="BT296" s="300">
        <f t="shared" si="305"/>
        <v>0</v>
      </c>
      <c r="BU296" s="300">
        <f t="shared" si="305"/>
        <v>0</v>
      </c>
      <c r="BV296" s="300">
        <f t="shared" si="305"/>
        <v>0</v>
      </c>
      <c r="BW296" s="300">
        <f t="shared" si="305"/>
        <v>0</v>
      </c>
      <c r="BX296" s="300">
        <f t="shared" si="305"/>
        <v>0</v>
      </c>
      <c r="BY296" s="300">
        <f t="shared" si="305"/>
        <v>0</v>
      </c>
      <c r="BZ296" s="300">
        <f t="shared" si="305"/>
        <v>0</v>
      </c>
      <c r="CA296" s="300">
        <f t="shared" si="305"/>
        <v>0</v>
      </c>
      <c r="CB296" s="300">
        <f t="shared" si="305"/>
        <v>0</v>
      </c>
      <c r="CC296" s="300">
        <f t="shared" si="306"/>
        <v>0</v>
      </c>
      <c r="CD296" s="300">
        <f t="shared" si="306"/>
        <v>0</v>
      </c>
    </row>
    <row r="297" spans="1:82" ht="17.399999999999999" customHeight="1" x14ac:dyDescent="0.25">
      <c r="A297" s="300" t="s">
        <v>229</v>
      </c>
      <c r="B297" s="300">
        <f t="shared" si="303"/>
        <v>-3.5755304155227208E-6</v>
      </c>
      <c r="C297" s="300">
        <f t="shared" si="303"/>
        <v>-9.7508762205711363E-5</v>
      </c>
      <c r="D297" s="361">
        <f t="shared" si="303"/>
        <v>6.3985351652862121E-5</v>
      </c>
      <c r="E297" s="361">
        <f t="shared" si="303"/>
        <v>2.1753088169185197E-4</v>
      </c>
      <c r="F297" s="361">
        <f t="shared" si="303"/>
        <v>3.8223494142797243E-4</v>
      </c>
      <c r="G297" s="361">
        <f t="shared" si="303"/>
        <v>3.2546177896675133E-4</v>
      </c>
      <c r="H297" s="361">
        <f t="shared" si="303"/>
        <v>1.7364960357357795E-4</v>
      </c>
      <c r="I297" s="300">
        <f t="shared" si="303"/>
        <v>3.7836739202434799E-5</v>
      </c>
      <c r="J297" s="300">
        <f t="shared" si="303"/>
        <v>-1.2150496916585318E-4</v>
      </c>
      <c r="K297" s="300">
        <f t="shared" si="303"/>
        <v>-2.7001620270272753E-4</v>
      </c>
      <c r="L297" s="300">
        <f t="shared" si="303"/>
        <v>-3.8996015313774723E-4</v>
      </c>
      <c r="M297" s="300">
        <f t="shared" si="303"/>
        <v>-4.4747774086550951E-4</v>
      </c>
      <c r="N297" s="300">
        <f t="shared" si="303"/>
        <v>-4.1005223138723679E-4</v>
      </c>
      <c r="O297" s="300">
        <f t="shared" si="303"/>
        <v>-4.6354169594819972E-4</v>
      </c>
      <c r="P297" s="300">
        <f t="shared" si="303"/>
        <v>-5.5057376332479091E-4</v>
      </c>
      <c r="Q297" s="300">
        <f t="shared" si="303"/>
        <v>-6.5292286701368329E-4</v>
      </c>
      <c r="R297" s="344">
        <f t="shared" si="304"/>
        <v>-7.6270436585490486E-4</v>
      </c>
      <c r="S297" s="300">
        <f t="shared" si="304"/>
        <v>-8.196948602903209E-4</v>
      </c>
      <c r="T297" s="300">
        <f t="shared" si="304"/>
        <v>-9.5260613038117281E-4</v>
      </c>
      <c r="U297" s="300">
        <f t="shared" si="304"/>
        <v>-1.0761434097540379E-3</v>
      </c>
      <c r="V297" s="300">
        <f t="shared" si="304"/>
        <v>-1.2019077973174364E-3</v>
      </c>
      <c r="W297" s="300">
        <f t="shared" si="304"/>
        <v>-1.3258142674598128E-3</v>
      </c>
      <c r="X297" s="300">
        <f t="shared" si="304"/>
        <v>-1.4474037602192347E-3</v>
      </c>
      <c r="Y297" s="300">
        <f t="shared" si="304"/>
        <v>-1.5962735871301037E-3</v>
      </c>
      <c r="Z297" s="300">
        <f t="shared" si="304"/>
        <v>-1.6697392672687661E-3</v>
      </c>
      <c r="AA297" s="300">
        <f t="shared" si="304"/>
        <v>-1.6939500506245597E-3</v>
      </c>
      <c r="AB297" s="300">
        <f t="shared" si="304"/>
        <v>-1.7073224868200398E-3</v>
      </c>
      <c r="AC297" s="300">
        <f t="shared" si="304"/>
        <v>-1.6746824386550951E-3</v>
      </c>
      <c r="AD297" s="300">
        <f t="shared" si="304"/>
        <v>-1.6008495710625459E-3</v>
      </c>
      <c r="AE297" s="300">
        <f t="shared" si="304"/>
        <v>-1.4827435431753466E-3</v>
      </c>
      <c r="AF297" s="300">
        <f t="shared" si="304"/>
        <v>-1.3153145184836568E-3</v>
      </c>
      <c r="AG297" s="300">
        <f t="shared" si="304"/>
        <v>-1.096253766751043E-3</v>
      </c>
      <c r="AH297" s="300">
        <f t="shared" si="304"/>
        <v>-8.2947100506303162E-4</v>
      </c>
      <c r="AI297" s="300">
        <f t="shared" si="304"/>
        <v>-5.2995138880518322E-4</v>
      </c>
      <c r="AJ297" s="300">
        <f t="shared" si="304"/>
        <v>-2.324560018408528E-4</v>
      </c>
      <c r="AK297" s="300">
        <f t="shared" si="304"/>
        <v>-8.2912230364717843E-6</v>
      </c>
      <c r="AL297" s="300">
        <f t="shared" si="304"/>
        <v>-9.1240828784966421E-4</v>
      </c>
      <c r="AM297" s="300">
        <f t="shared" si="304"/>
        <v>-3.3527516897934317E-3</v>
      </c>
      <c r="AN297" s="300">
        <f t="shared" si="304"/>
        <v>-3.3954909229775287E-3</v>
      </c>
      <c r="AO297" s="300">
        <f t="shared" si="304"/>
        <v>-4.3243177624198159E-3</v>
      </c>
      <c r="AP297" s="300">
        <f t="shared" si="304"/>
        <v>-5.9219728096198132E-3</v>
      </c>
      <c r="AQ297" s="300">
        <f t="shared" si="304"/>
        <v>-8.2823371067871632E-3</v>
      </c>
      <c r="AR297" s="300">
        <f t="shared" si="304"/>
        <v>-1.1692239999479326E-2</v>
      </c>
      <c r="AS297" s="300">
        <f t="shared" si="304"/>
        <v>-1.6695143538521529E-2</v>
      </c>
      <c r="AT297" s="300">
        <f t="shared" si="304"/>
        <v>-2.4314959526737678E-2</v>
      </c>
      <c r="AU297" s="300">
        <f t="shared" si="304"/>
        <v>-3.6638250086935553E-2</v>
      </c>
      <c r="AV297" s="300">
        <f t="shared" si="304"/>
        <v>-5.855415803084052E-2</v>
      </c>
      <c r="AW297" s="300">
        <f t="shared" si="304"/>
        <v>-0.10460975344562928</v>
      </c>
      <c r="AX297" s="300">
        <f t="shared" si="304"/>
        <v>-0.24531887595370405</v>
      </c>
      <c r="AY297" s="300">
        <f t="shared" si="304"/>
        <v>-7.1699603881554594</v>
      </c>
      <c r="AZ297" s="300">
        <f t="shared" si="304"/>
        <v>0.38118458885099127</v>
      </c>
      <c r="BA297" s="300">
        <f t="shared" si="305"/>
        <v>0.27616858761443841</v>
      </c>
      <c r="BB297" s="300">
        <f t="shared" si="305"/>
        <v>0.42227917981756047</v>
      </c>
      <c r="BC297" s="300">
        <f t="shared" si="305"/>
        <v>0.45831807226201615</v>
      </c>
      <c r="BD297" s="300">
        <f t="shared" si="305"/>
        <v>0.50472650616586501</v>
      </c>
      <c r="BE297" s="300">
        <f t="shared" si="305"/>
        <v>9.7750706394071738</v>
      </c>
      <c r="BF297" s="300">
        <f t="shared" si="305"/>
        <v>0.45592600765663227</v>
      </c>
      <c r="BG297" s="300">
        <f t="shared" si="305"/>
        <v>1.0519898386321227</v>
      </c>
      <c r="BH297" s="300">
        <f t="shared" si="305"/>
        <v>5.4512646411322088</v>
      </c>
      <c r="BI297" s="300">
        <f t="shared" si="305"/>
        <v>-2.1810384304905388</v>
      </c>
      <c r="BJ297" s="300">
        <f t="shared" si="305"/>
        <v>-0.98582776450197318</v>
      </c>
      <c r="BK297" s="300">
        <f t="shared" si="305"/>
        <v>-0.66620786993559911</v>
      </c>
      <c r="BL297" s="300">
        <f t="shared" si="305"/>
        <v>-0.51855632037717969</v>
      </c>
      <c r="BM297" s="300">
        <f t="shared" si="305"/>
        <v>-0.43377547511136705</v>
      </c>
      <c r="BN297" s="300">
        <f t="shared" si="305"/>
        <v>-0.37873029122835955</v>
      </c>
      <c r="BO297" s="300">
        <f t="shared" si="305"/>
        <v>-0.33993060933518937</v>
      </c>
      <c r="BP297" s="300">
        <f t="shared" si="305"/>
        <v>-0.31087833317208291</v>
      </c>
      <c r="BQ297" s="300">
        <f t="shared" si="305"/>
        <v>-0.28808288638115931</v>
      </c>
      <c r="BR297" s="300">
        <f t="shared" si="305"/>
        <v>-0.26951981099376521</v>
      </c>
      <c r="BS297" s="300">
        <f t="shared" si="305"/>
        <v>-0.25394523525672175</v>
      </c>
      <c r="BT297" s="300">
        <f t="shared" si="305"/>
        <v>-0.24055895175562581</v>
      </c>
      <c r="BU297" s="300">
        <f t="shared" si="305"/>
        <v>-0.22882604325985745</v>
      </c>
      <c r="BV297" s="300">
        <f t="shared" si="305"/>
        <v>-0.21837690195615911</v>
      </c>
      <c r="BW297" s="300">
        <f t="shared" si="305"/>
        <v>-0.20894858327547627</v>
      </c>
      <c r="BX297" s="300">
        <f t="shared" si="305"/>
        <v>-0.20034909197589013</v>
      </c>
      <c r="BY297" s="300">
        <f t="shared" si="305"/>
        <v>-0.19243493668341427</v>
      </c>
      <c r="BZ297" s="300">
        <f t="shared" si="305"/>
        <v>-0.1850966158225561</v>
      </c>
      <c r="CA297" s="300">
        <f t="shared" si="305"/>
        <v>-0.17824899692264851</v>
      </c>
      <c r="CB297" s="300">
        <f t="shared" si="305"/>
        <v>-0.17182478796973755</v>
      </c>
      <c r="CC297" s="300">
        <f t="shared" si="306"/>
        <v>-0.16577000922474883</v>
      </c>
      <c r="CD297" s="300">
        <f t="shared" si="306"/>
        <v>-0.16004079066783028</v>
      </c>
    </row>
    <row r="298" spans="1:82" ht="17.399999999999999" customHeight="1" x14ac:dyDescent="0.25">
      <c r="A298" s="300" t="s">
        <v>230</v>
      </c>
      <c r="B298" s="300">
        <f t="shared" si="303"/>
        <v>0</v>
      </c>
      <c r="C298" s="300">
        <f t="shared" si="303"/>
        <v>0</v>
      </c>
      <c r="D298" s="361">
        <f t="shared" si="303"/>
        <v>0</v>
      </c>
      <c r="E298" s="361">
        <f t="shared" si="303"/>
        <v>0</v>
      </c>
      <c r="F298" s="361">
        <f t="shared" si="303"/>
        <v>0</v>
      </c>
      <c r="G298" s="361">
        <f t="shared" si="303"/>
        <v>0</v>
      </c>
      <c r="H298" s="361">
        <f t="shared" si="303"/>
        <v>0</v>
      </c>
      <c r="I298" s="300">
        <f t="shared" si="303"/>
        <v>0</v>
      </c>
      <c r="J298" s="300">
        <f t="shared" si="303"/>
        <v>0</v>
      </c>
      <c r="K298" s="300">
        <f t="shared" si="303"/>
        <v>0</v>
      </c>
      <c r="L298" s="300">
        <f t="shared" si="303"/>
        <v>0</v>
      </c>
      <c r="M298" s="300">
        <f t="shared" si="303"/>
        <v>0</v>
      </c>
      <c r="N298" s="300">
        <f t="shared" si="303"/>
        <v>0</v>
      </c>
      <c r="O298" s="300">
        <f t="shared" si="303"/>
        <v>0</v>
      </c>
      <c r="P298" s="300">
        <f t="shared" si="303"/>
        <v>0</v>
      </c>
      <c r="Q298" s="300">
        <f t="shared" si="303"/>
        <v>0</v>
      </c>
      <c r="R298" s="344">
        <f t="shared" si="304"/>
        <v>0</v>
      </c>
      <c r="S298" s="300">
        <f t="shared" si="304"/>
        <v>0</v>
      </c>
      <c r="T298" s="300">
        <f t="shared" si="304"/>
        <v>0</v>
      </c>
      <c r="U298" s="300">
        <f t="shared" si="304"/>
        <v>0</v>
      </c>
      <c r="V298" s="300">
        <f t="shared" si="304"/>
        <v>0</v>
      </c>
      <c r="W298" s="300">
        <f t="shared" si="304"/>
        <v>0</v>
      </c>
      <c r="X298" s="300">
        <f t="shared" si="304"/>
        <v>0</v>
      </c>
      <c r="Y298" s="300">
        <f t="shared" si="304"/>
        <v>0</v>
      </c>
      <c r="Z298" s="300">
        <f t="shared" si="304"/>
        <v>0</v>
      </c>
      <c r="AA298" s="300">
        <f t="shared" si="304"/>
        <v>0</v>
      </c>
      <c r="AB298" s="300">
        <f t="shared" si="304"/>
        <v>0</v>
      </c>
      <c r="AC298" s="300">
        <f t="shared" si="304"/>
        <v>0</v>
      </c>
      <c r="AD298" s="300">
        <f t="shared" si="304"/>
        <v>0</v>
      </c>
      <c r="AE298" s="300">
        <f t="shared" si="304"/>
        <v>0</v>
      </c>
      <c r="AF298" s="300">
        <f t="shared" si="304"/>
        <v>0</v>
      </c>
      <c r="AG298" s="300">
        <f t="shared" si="304"/>
        <v>0</v>
      </c>
      <c r="AH298" s="300">
        <f t="shared" si="304"/>
        <v>0</v>
      </c>
      <c r="AI298" s="300">
        <f t="shared" si="304"/>
        <v>0</v>
      </c>
      <c r="AJ298" s="300">
        <f t="shared" si="304"/>
        <v>0</v>
      </c>
      <c r="AK298" s="300">
        <f t="shared" si="304"/>
        <v>-1</v>
      </c>
      <c r="AL298" s="300">
        <f t="shared" si="304"/>
        <v>-1</v>
      </c>
      <c r="AM298" s="300">
        <f t="shared" si="304"/>
        <v>-1</v>
      </c>
      <c r="AN298" s="300">
        <f t="shared" si="304"/>
        <v>-1</v>
      </c>
      <c r="AO298" s="300">
        <f t="shared" si="304"/>
        <v>-1</v>
      </c>
      <c r="AP298" s="300">
        <f t="shared" si="304"/>
        <v>-1</v>
      </c>
      <c r="AQ298" s="300">
        <f t="shared" ref="AQ298:CB298" si="307">+AQ242/AQ178-1</f>
        <v>-1</v>
      </c>
      <c r="AR298" s="300">
        <f t="shared" si="307"/>
        <v>-1</v>
      </c>
      <c r="AS298" s="300">
        <f t="shared" si="307"/>
        <v>-1</v>
      </c>
      <c r="AT298" s="300">
        <f t="shared" si="307"/>
        <v>-1</v>
      </c>
      <c r="AU298" s="300">
        <f t="shared" si="307"/>
        <v>-1</v>
      </c>
      <c r="AV298" s="300">
        <f t="shared" si="307"/>
        <v>-1</v>
      </c>
      <c r="AW298" s="300">
        <f t="shared" si="307"/>
        <v>-1</v>
      </c>
      <c r="AX298" s="300">
        <f t="shared" si="307"/>
        <v>-1</v>
      </c>
      <c r="AY298" s="300">
        <f t="shared" si="307"/>
        <v>-1</v>
      </c>
      <c r="AZ298" s="300">
        <f t="shared" si="307"/>
        <v>-1</v>
      </c>
      <c r="BA298" s="300">
        <f t="shared" si="307"/>
        <v>-1</v>
      </c>
      <c r="BB298" s="300">
        <f t="shared" si="307"/>
        <v>-1</v>
      </c>
      <c r="BC298" s="300">
        <f t="shared" si="307"/>
        <v>-1</v>
      </c>
      <c r="BD298" s="300">
        <f t="shared" si="307"/>
        <v>-1</v>
      </c>
      <c r="BE298" s="300">
        <f t="shared" si="307"/>
        <v>-1</v>
      </c>
      <c r="BF298" s="300">
        <f t="shared" si="307"/>
        <v>-1</v>
      </c>
      <c r="BG298" s="300">
        <f t="shared" si="307"/>
        <v>-1</v>
      </c>
      <c r="BH298" s="300">
        <f t="shared" si="307"/>
        <v>-1</v>
      </c>
      <c r="BI298" s="300">
        <f t="shared" si="307"/>
        <v>-1</v>
      </c>
      <c r="BJ298" s="300">
        <f t="shared" si="307"/>
        <v>-1</v>
      </c>
      <c r="BK298" s="300">
        <f t="shared" si="307"/>
        <v>-1</v>
      </c>
      <c r="BL298" s="300">
        <f t="shared" si="307"/>
        <v>-1</v>
      </c>
      <c r="BM298" s="300">
        <f t="shared" si="307"/>
        <v>-1</v>
      </c>
      <c r="BN298" s="300">
        <f t="shared" si="307"/>
        <v>-1</v>
      </c>
      <c r="BO298" s="300">
        <f t="shared" si="307"/>
        <v>-1</v>
      </c>
      <c r="BP298" s="300">
        <f t="shared" si="307"/>
        <v>-1</v>
      </c>
      <c r="BQ298" s="300">
        <f t="shared" si="307"/>
        <v>-1</v>
      </c>
      <c r="BR298" s="300">
        <f t="shared" si="307"/>
        <v>-1</v>
      </c>
      <c r="BS298" s="300">
        <f t="shared" si="307"/>
        <v>-1</v>
      </c>
      <c r="BT298" s="300">
        <f t="shared" si="307"/>
        <v>-1</v>
      </c>
      <c r="BU298" s="300">
        <f t="shared" si="307"/>
        <v>-1</v>
      </c>
      <c r="BV298" s="300">
        <f t="shared" si="307"/>
        <v>-1</v>
      </c>
      <c r="BW298" s="300">
        <f t="shared" si="307"/>
        <v>-1</v>
      </c>
      <c r="BX298" s="300">
        <f t="shared" si="307"/>
        <v>-1</v>
      </c>
      <c r="BY298" s="300">
        <f t="shared" si="307"/>
        <v>-1</v>
      </c>
      <c r="BZ298" s="300">
        <f t="shared" si="307"/>
        <v>-1</v>
      </c>
      <c r="CA298" s="300">
        <f t="shared" si="307"/>
        <v>-1</v>
      </c>
      <c r="CB298" s="300">
        <f t="shared" si="307"/>
        <v>-1</v>
      </c>
      <c r="CC298" s="300">
        <f t="shared" si="306"/>
        <v>-1</v>
      </c>
      <c r="CD298" s="300">
        <f t="shared" si="306"/>
        <v>-1</v>
      </c>
    </row>
    <row r="299" spans="1:82" ht="17.399999999999999" customHeight="1" x14ac:dyDescent="0.25">
      <c r="A299" s="300" t="s">
        <v>231</v>
      </c>
      <c r="B299" s="300">
        <f t="shared" si="303"/>
        <v>-8.5909057645494613E-12</v>
      </c>
      <c r="C299" s="300">
        <f t="shared" si="303"/>
        <v>2.4427126987802694E-12</v>
      </c>
      <c r="D299" s="361">
        <f t="shared" si="303"/>
        <v>6.6924243924404436E-13</v>
      </c>
      <c r="E299" s="361">
        <f t="shared" si="303"/>
        <v>-2.3980817331903381E-14</v>
      </c>
      <c r="F299" s="361">
        <f t="shared" si="303"/>
        <v>1.0681011630708781E-10</v>
      </c>
      <c r="G299" s="361">
        <f t="shared" si="303"/>
        <v>2.7190916185304559E-11</v>
      </c>
      <c r="H299" s="361">
        <f t="shared" si="303"/>
        <v>4.6502801609449307E-12</v>
      </c>
      <c r="I299" s="300">
        <f t="shared" si="303"/>
        <v>-8.1572210163471937E-5</v>
      </c>
      <c r="J299" s="300">
        <f t="shared" si="303"/>
        <v>-1.1476841699220586E-10</v>
      </c>
      <c r="K299" s="300">
        <f t="shared" si="303"/>
        <v>2.9277913426994928E-11</v>
      </c>
      <c r="L299" s="300">
        <f t="shared" si="303"/>
        <v>-6.0124794032390128E-11</v>
      </c>
      <c r="M299" s="300">
        <f t="shared" si="303"/>
        <v>2.3777646518396978E-11</v>
      </c>
      <c r="N299" s="300">
        <f t="shared" si="303"/>
        <v>-4.4409143029611187E-11</v>
      </c>
      <c r="O299" s="300">
        <f t="shared" si="303"/>
        <v>-6.8736238922895154E-11</v>
      </c>
      <c r="P299" s="300">
        <f t="shared" si="303"/>
        <v>2.6756152848861348E-11</v>
      </c>
      <c r="Q299" s="300">
        <f t="shared" si="303"/>
        <v>-3.746414289906852E-11</v>
      </c>
      <c r="R299" s="344">
        <f t="shared" ref="R299:CB300" si="308">+R243/R179-1</f>
        <v>5.5475402049864897E-11</v>
      </c>
      <c r="S299" s="300">
        <f t="shared" si="308"/>
        <v>-7.7826634026223473E-12</v>
      </c>
      <c r="T299" s="300">
        <f t="shared" si="308"/>
        <v>6.84408085760424E-12</v>
      </c>
      <c r="U299" s="300">
        <f t="shared" si="308"/>
        <v>6.5079275302082351E-11</v>
      </c>
      <c r="V299" s="300">
        <f t="shared" si="308"/>
        <v>-4.4408920985006262E-15</v>
      </c>
      <c r="W299" s="300">
        <f t="shared" si="308"/>
        <v>-6.9942163172242999E-11</v>
      </c>
      <c r="X299" s="300">
        <f t="shared" si="308"/>
        <v>-6.943645658452624E-11</v>
      </c>
      <c r="Y299" s="300">
        <f t="shared" si="308"/>
        <v>-6.6199712378534059E-11</v>
      </c>
      <c r="Z299" s="300">
        <f t="shared" si="308"/>
        <v>7.2299943809639444E-12</v>
      </c>
      <c r="AA299" s="300">
        <f t="shared" si="308"/>
        <v>-5.7509552675583109E-14</v>
      </c>
      <c r="AB299" s="300">
        <f t="shared" si="308"/>
        <v>1.7541523789077473E-14</v>
      </c>
      <c r="AC299" s="300">
        <f t="shared" si="308"/>
        <v>6.2394533983933798E-14</v>
      </c>
      <c r="AD299" s="300">
        <f t="shared" si="308"/>
        <v>7.1054273576010019E-15</v>
      </c>
      <c r="AE299" s="300">
        <f t="shared" si="308"/>
        <v>3.0420110874729289E-14</v>
      </c>
      <c r="AF299" s="300">
        <f t="shared" si="308"/>
        <v>3.1086244689504383E-14</v>
      </c>
      <c r="AG299" s="300">
        <f t="shared" si="308"/>
        <v>4.75175454539567E-14</v>
      </c>
      <c r="AH299" s="300">
        <f t="shared" si="308"/>
        <v>-5.6288307348495437E-14</v>
      </c>
      <c r="AI299" s="300">
        <f t="shared" si="308"/>
        <v>5.7287508070658077E-14</v>
      </c>
      <c r="AJ299" s="300">
        <f t="shared" si="308"/>
        <v>-3.5305092183079978E-14</v>
      </c>
      <c r="AK299" s="300">
        <f t="shared" si="308"/>
        <v>-7.7604589421298442E-14</v>
      </c>
      <c r="AL299" s="300">
        <f t="shared" si="308"/>
        <v>4.5075054799781356E-14</v>
      </c>
      <c r="AM299" s="300">
        <f t="shared" si="308"/>
        <v>9.4146912488213275E-14</v>
      </c>
      <c r="AN299" s="300">
        <f t="shared" si="308"/>
        <v>7.7715611723760958E-15</v>
      </c>
      <c r="AO299" s="300">
        <f t="shared" si="308"/>
        <v>2.5091040356528538E-14</v>
      </c>
      <c r="AP299" s="300">
        <f t="shared" si="308"/>
        <v>-3.7858605139717838E-14</v>
      </c>
      <c r="AQ299" s="300">
        <f t="shared" si="308"/>
        <v>7.1054273576010019E-15</v>
      </c>
      <c r="AR299" s="300">
        <f t="shared" si="308"/>
        <v>-6.9055872131684737E-14</v>
      </c>
      <c r="AS299" s="300">
        <f t="shared" si="308"/>
        <v>1.7541523789077473E-14</v>
      </c>
      <c r="AT299" s="300">
        <f t="shared" si="308"/>
        <v>8.3044682241961709E-14</v>
      </c>
      <c r="AU299" s="300">
        <f t="shared" si="308"/>
        <v>1.3322676295501878E-14</v>
      </c>
      <c r="AV299" s="300">
        <f t="shared" si="308"/>
        <v>1.0724754417879012E-13</v>
      </c>
      <c r="AW299" s="300">
        <f t="shared" si="308"/>
        <v>-8.9483975784787617E-14</v>
      </c>
      <c r="AX299" s="300">
        <f t="shared" si="308"/>
        <v>-9.6478380839926103E-14</v>
      </c>
      <c r="AY299" s="300">
        <f t="shared" si="308"/>
        <v>-7.8603790143461083E-14</v>
      </c>
      <c r="AZ299" s="300">
        <f t="shared" si="308"/>
        <v>0</v>
      </c>
      <c r="BA299" s="300">
        <f t="shared" si="308"/>
        <v>2.2190693726997779E-11</v>
      </c>
      <c r="BB299" s="300">
        <f t="shared" si="308"/>
        <v>-7.3209216466807447E-12</v>
      </c>
      <c r="BC299" s="300">
        <f t="shared" si="308"/>
        <v>-2.4503177264989517E-11</v>
      </c>
      <c r="BD299" s="300">
        <f t="shared" si="308"/>
        <v>5.1976867254666104E-11</v>
      </c>
      <c r="BE299" s="300">
        <f t="shared" si="308"/>
        <v>3.2551517037404665E-11</v>
      </c>
      <c r="BF299" s="300">
        <f t="shared" si="308"/>
        <v>-1.1453060722033115E-12</v>
      </c>
      <c r="BG299" s="300">
        <f t="shared" si="308"/>
        <v>-1.0835776720341528E-13</v>
      </c>
      <c r="BH299" s="300">
        <f t="shared" si="308"/>
        <v>9.2370555648813024E-14</v>
      </c>
      <c r="BI299" s="300">
        <f t="shared" si="308"/>
        <v>-8.6486373618299694E-14</v>
      </c>
      <c r="BJ299" s="300">
        <f t="shared" si="308"/>
        <v>-5.2069459854919842E-14</v>
      </c>
      <c r="BK299" s="300">
        <f t="shared" si="308"/>
        <v>-1.0524914273446484E-13</v>
      </c>
      <c r="BL299" s="300">
        <f t="shared" si="308"/>
        <v>-3.219646771412954E-15</v>
      </c>
      <c r="BM299" s="300">
        <f t="shared" si="308"/>
        <v>-4.6074255521943996E-14</v>
      </c>
      <c r="BN299" s="300">
        <f t="shared" si="308"/>
        <v>-1.006972283335017E-13</v>
      </c>
      <c r="BO299" s="300">
        <f t="shared" si="308"/>
        <v>1.1324274851176597E-13</v>
      </c>
      <c r="BP299" s="300">
        <f t="shared" si="308"/>
        <v>-3.9745984281580604E-14</v>
      </c>
      <c r="BQ299" s="300">
        <f t="shared" si="308"/>
        <v>-3.0531133177191805E-14</v>
      </c>
      <c r="BR299" s="300">
        <f t="shared" si="308"/>
        <v>2.3980817331903381E-14</v>
      </c>
      <c r="BS299" s="300">
        <f t="shared" si="308"/>
        <v>-9.4813046302988369E-14</v>
      </c>
      <c r="BT299" s="300">
        <f t="shared" si="308"/>
        <v>-1.3133938381315602E-13</v>
      </c>
      <c r="BU299" s="300">
        <f t="shared" si="308"/>
        <v>-8.8040685852774914E-14</v>
      </c>
      <c r="BV299" s="300">
        <f t="shared" si="308"/>
        <v>1.1368683772161603E-13</v>
      </c>
      <c r="BW299" s="300">
        <f t="shared" si="308"/>
        <v>-8.5598195198599569E-14</v>
      </c>
      <c r="BX299" s="300">
        <f t="shared" si="308"/>
        <v>1.2034817586936697E-13</v>
      </c>
      <c r="BY299" s="300">
        <f t="shared" si="308"/>
        <v>4.6851411639181606E-14</v>
      </c>
      <c r="BZ299" s="300">
        <f t="shared" si="308"/>
        <v>1.0347278589506459E-13</v>
      </c>
      <c r="CA299" s="300">
        <f t="shared" si="308"/>
        <v>4.1300296516055823E-14</v>
      </c>
      <c r="CB299" s="300">
        <f t="shared" si="308"/>
        <v>-5.2513549064769904E-14</v>
      </c>
      <c r="CC299" s="300">
        <f t="shared" si="306"/>
        <v>-1.1413092693146609E-13</v>
      </c>
      <c r="CD299" s="300">
        <f t="shared" si="306"/>
        <v>1.0613732115416497E-13</v>
      </c>
    </row>
    <row r="300" spans="1:82" s="303" customFormat="1" ht="17.399999999999999" customHeight="1" x14ac:dyDescent="0.25">
      <c r="A300" s="302" t="s">
        <v>232</v>
      </c>
      <c r="B300" s="300">
        <f t="shared" si="303"/>
        <v>0</v>
      </c>
      <c r="C300" s="300">
        <f t="shared" si="303"/>
        <v>0</v>
      </c>
      <c r="D300" s="361">
        <f t="shared" si="303"/>
        <v>0</v>
      </c>
      <c r="E300" s="361">
        <f t="shared" si="303"/>
        <v>0</v>
      </c>
      <c r="F300" s="361">
        <f t="shared" si="303"/>
        <v>0</v>
      </c>
      <c r="G300" s="361">
        <f t="shared" si="303"/>
        <v>0</v>
      </c>
      <c r="H300" s="361">
        <f t="shared" si="303"/>
        <v>0</v>
      </c>
      <c r="I300" s="300">
        <f t="shared" si="303"/>
        <v>-5.0983336551291281E-5</v>
      </c>
      <c r="J300" s="300">
        <f t="shared" si="303"/>
        <v>0</v>
      </c>
      <c r="K300" s="300">
        <f t="shared" si="303"/>
        <v>0</v>
      </c>
      <c r="L300" s="300">
        <f t="shared" si="303"/>
        <v>0</v>
      </c>
      <c r="M300" s="300">
        <f t="shared" si="303"/>
        <v>0</v>
      </c>
      <c r="N300" s="300">
        <f t="shared" si="303"/>
        <v>0</v>
      </c>
      <c r="O300" s="300">
        <f t="shared" si="303"/>
        <v>0</v>
      </c>
      <c r="P300" s="300">
        <f t="shared" si="303"/>
        <v>0</v>
      </c>
      <c r="Q300" s="300">
        <f t="shared" si="303"/>
        <v>0</v>
      </c>
      <c r="R300" s="344">
        <f t="shared" si="308"/>
        <v>0</v>
      </c>
      <c r="S300" s="300">
        <f t="shared" si="308"/>
        <v>0</v>
      </c>
      <c r="T300" s="300">
        <f t="shared" si="308"/>
        <v>0</v>
      </c>
      <c r="U300" s="300">
        <f t="shared" si="308"/>
        <v>0</v>
      </c>
      <c r="V300" s="300">
        <f t="shared" si="308"/>
        <v>0</v>
      </c>
      <c r="W300" s="300">
        <f t="shared" si="308"/>
        <v>0</v>
      </c>
      <c r="X300" s="300">
        <f t="shared" si="308"/>
        <v>0</v>
      </c>
      <c r="Y300" s="300">
        <f t="shared" si="308"/>
        <v>0</v>
      </c>
      <c r="Z300" s="300">
        <f t="shared" si="308"/>
        <v>0</v>
      </c>
      <c r="AA300" s="300">
        <f t="shared" si="308"/>
        <v>0</v>
      </c>
      <c r="AB300" s="300">
        <f t="shared" si="308"/>
        <v>0</v>
      </c>
      <c r="AC300" s="300">
        <f t="shared" si="308"/>
        <v>0</v>
      </c>
      <c r="AD300" s="300">
        <f t="shared" si="308"/>
        <v>0</v>
      </c>
      <c r="AE300" s="300">
        <f t="shared" si="308"/>
        <v>0</v>
      </c>
      <c r="AF300" s="300">
        <f t="shared" si="308"/>
        <v>0</v>
      </c>
      <c r="AG300" s="300">
        <f t="shared" si="308"/>
        <v>0</v>
      </c>
      <c r="AH300" s="300">
        <f t="shared" si="308"/>
        <v>0</v>
      </c>
      <c r="AI300" s="300">
        <f t="shared" si="308"/>
        <v>0</v>
      </c>
      <c r="AJ300" s="300">
        <f t="shared" si="308"/>
        <v>0</v>
      </c>
      <c r="AK300" s="300">
        <f t="shared" si="308"/>
        <v>0</v>
      </c>
      <c r="AL300" s="300">
        <f t="shared" si="308"/>
        <v>0</v>
      </c>
      <c r="AM300" s="300">
        <f t="shared" si="308"/>
        <v>0</v>
      </c>
      <c r="AN300" s="300">
        <f t="shared" si="308"/>
        <v>0</v>
      </c>
      <c r="AO300" s="300">
        <f t="shared" si="308"/>
        <v>0</v>
      </c>
      <c r="AP300" s="300">
        <f t="shared" si="308"/>
        <v>0</v>
      </c>
      <c r="AQ300" s="300">
        <f t="shared" si="308"/>
        <v>0</v>
      </c>
      <c r="AR300" s="300">
        <f t="shared" si="308"/>
        <v>0</v>
      </c>
      <c r="AS300" s="300">
        <f t="shared" si="308"/>
        <v>0</v>
      </c>
      <c r="AT300" s="300">
        <f t="shared" si="308"/>
        <v>0</v>
      </c>
      <c r="AU300" s="300">
        <f t="shared" si="308"/>
        <v>0</v>
      </c>
      <c r="AV300" s="300">
        <f t="shared" si="308"/>
        <v>0</v>
      </c>
      <c r="AW300" s="300">
        <f t="shared" si="308"/>
        <v>0</v>
      </c>
      <c r="AX300" s="300">
        <f t="shared" si="308"/>
        <v>0</v>
      </c>
      <c r="AY300" s="300">
        <f t="shared" si="308"/>
        <v>0</v>
      </c>
      <c r="AZ300" s="300">
        <f t="shared" si="308"/>
        <v>0</v>
      </c>
      <c r="BA300" s="300">
        <f t="shared" si="308"/>
        <v>0</v>
      </c>
      <c r="BB300" s="300">
        <f t="shared" si="308"/>
        <v>0</v>
      </c>
      <c r="BC300" s="300">
        <f t="shared" si="308"/>
        <v>0</v>
      </c>
      <c r="BD300" s="300">
        <f t="shared" si="308"/>
        <v>0</v>
      </c>
      <c r="BE300" s="300">
        <f t="shared" si="308"/>
        <v>0</v>
      </c>
      <c r="BF300" s="300">
        <f t="shared" si="308"/>
        <v>0</v>
      </c>
      <c r="BG300" s="300">
        <f t="shared" si="308"/>
        <v>0</v>
      </c>
      <c r="BH300" s="300">
        <f t="shared" si="308"/>
        <v>0</v>
      </c>
      <c r="BI300" s="300">
        <f t="shared" si="308"/>
        <v>0</v>
      </c>
      <c r="BJ300" s="300">
        <f t="shared" si="308"/>
        <v>0</v>
      </c>
      <c r="BK300" s="300">
        <f t="shared" si="308"/>
        <v>0</v>
      </c>
      <c r="BL300" s="300">
        <f t="shared" si="308"/>
        <v>0</v>
      </c>
      <c r="BM300" s="300">
        <f t="shared" si="308"/>
        <v>0</v>
      </c>
      <c r="BN300" s="300">
        <f t="shared" si="308"/>
        <v>0</v>
      </c>
      <c r="BO300" s="300">
        <f t="shared" si="308"/>
        <v>0</v>
      </c>
      <c r="BP300" s="300">
        <f t="shared" si="308"/>
        <v>0</v>
      </c>
      <c r="BQ300" s="300">
        <f t="shared" si="308"/>
        <v>0</v>
      </c>
      <c r="BR300" s="300">
        <f t="shared" si="308"/>
        <v>0</v>
      </c>
      <c r="BS300" s="300">
        <f t="shared" si="308"/>
        <v>0</v>
      </c>
      <c r="BT300" s="300">
        <f t="shared" si="308"/>
        <v>0</v>
      </c>
      <c r="BU300" s="300">
        <f t="shared" si="308"/>
        <v>0</v>
      </c>
      <c r="BV300" s="300">
        <f t="shared" si="308"/>
        <v>0</v>
      </c>
      <c r="BW300" s="300">
        <f t="shared" si="308"/>
        <v>0</v>
      </c>
      <c r="BX300" s="300">
        <f t="shared" si="308"/>
        <v>0</v>
      </c>
      <c r="BY300" s="300">
        <f t="shared" si="308"/>
        <v>0</v>
      </c>
      <c r="BZ300" s="300">
        <f t="shared" si="308"/>
        <v>0</v>
      </c>
      <c r="CA300" s="300">
        <f t="shared" si="308"/>
        <v>0</v>
      </c>
      <c r="CB300" s="300">
        <f t="shared" si="308"/>
        <v>0</v>
      </c>
      <c r="CC300" s="300">
        <f t="shared" si="306"/>
        <v>0</v>
      </c>
      <c r="CD300" s="300">
        <f t="shared" si="306"/>
        <v>0</v>
      </c>
    </row>
    <row r="301" spans="1:82" ht="17.399999999999999" customHeight="1" x14ac:dyDescent="0.25">
      <c r="A301" s="300" t="s">
        <v>233</v>
      </c>
      <c r="B301" s="300"/>
      <c r="C301" s="300"/>
      <c r="D301" s="361"/>
      <c r="E301" s="361"/>
      <c r="F301" s="361"/>
      <c r="G301" s="361"/>
      <c r="H301" s="361"/>
      <c r="I301" s="300"/>
      <c r="J301" s="300"/>
      <c r="K301" s="300"/>
      <c r="L301" s="300"/>
      <c r="M301" s="300"/>
      <c r="N301" s="300"/>
      <c r="O301" s="300"/>
      <c r="P301" s="300"/>
      <c r="Q301" s="300"/>
      <c r="R301" s="344"/>
      <c r="S301" s="300"/>
      <c r="T301" s="300"/>
      <c r="U301" s="300"/>
      <c r="V301" s="300"/>
      <c r="W301" s="300"/>
      <c r="X301" s="300"/>
      <c r="Y301" s="300"/>
      <c r="Z301" s="300"/>
      <c r="AA301" s="300"/>
      <c r="AB301" s="300"/>
      <c r="AC301" s="300"/>
      <c r="AD301" s="300"/>
      <c r="AE301" s="300"/>
      <c r="AF301" s="300"/>
      <c r="AG301" s="300"/>
      <c r="AH301" s="300"/>
      <c r="AI301" s="300"/>
      <c r="AJ301" s="300"/>
      <c r="AK301" s="300"/>
      <c r="AL301" s="300"/>
      <c r="AM301" s="300"/>
      <c r="AN301" s="300"/>
      <c r="AO301" s="300"/>
      <c r="AP301" s="300"/>
      <c r="AQ301" s="300"/>
      <c r="AR301" s="300"/>
      <c r="AS301" s="300"/>
      <c r="AT301" s="300"/>
      <c r="AU301" s="300"/>
      <c r="AV301" s="300"/>
      <c r="AW301" s="300"/>
      <c r="AX301" s="300"/>
      <c r="AY301" s="300"/>
      <c r="AZ301" s="300"/>
      <c r="BA301" s="300"/>
      <c r="BB301" s="300"/>
      <c r="BC301" s="300"/>
      <c r="BD301" s="300"/>
      <c r="BE301" s="300"/>
      <c r="BF301" s="300"/>
      <c r="BG301" s="300"/>
      <c r="BH301" s="300"/>
      <c r="BI301" s="300"/>
      <c r="BJ301" s="300"/>
      <c r="BK301" s="300"/>
      <c r="BL301" s="300"/>
      <c r="BM301" s="300"/>
      <c r="BN301" s="300"/>
      <c r="BO301" s="300"/>
      <c r="BP301" s="300"/>
      <c r="BQ301" s="300"/>
      <c r="BR301" s="300"/>
      <c r="BS301" s="300"/>
      <c r="BT301" s="300"/>
      <c r="BU301" s="300"/>
      <c r="BV301" s="300"/>
      <c r="BW301" s="300"/>
      <c r="BX301" s="300"/>
      <c r="BY301" s="300"/>
      <c r="BZ301" s="300"/>
      <c r="CA301" s="300"/>
      <c r="CB301" s="300"/>
      <c r="CC301" s="300"/>
      <c r="CD301" s="300"/>
    </row>
    <row r="302" spans="1:82" ht="17.399999999999999" customHeight="1" x14ac:dyDescent="0.25">
      <c r="A302" s="300" t="s">
        <v>234</v>
      </c>
      <c r="B302" s="300">
        <f t="shared" ref="B302:BM306" si="309">+B246/B182-1</f>
        <v>-3.4780437307979639E-8</v>
      </c>
      <c r="C302" s="300">
        <f t="shared" si="309"/>
        <v>7.6971515428070347E-7</v>
      </c>
      <c r="D302" s="361">
        <f t="shared" si="309"/>
        <v>-2.1589854248826867E-7</v>
      </c>
      <c r="E302" s="361">
        <f t="shared" si="309"/>
        <v>-2.2871465201745877E-6</v>
      </c>
      <c r="F302" s="361">
        <f t="shared" si="309"/>
        <v>-5.3135173987417517E-6</v>
      </c>
      <c r="G302" s="361">
        <f t="shared" si="309"/>
        <v>-6.466055284093386E-6</v>
      </c>
      <c r="H302" s="361">
        <f t="shared" si="309"/>
        <v>-5.4800379861719151E-6</v>
      </c>
      <c r="I302" s="300">
        <f t="shared" si="309"/>
        <v>-1.6043722840253238E-6</v>
      </c>
      <c r="J302" s="300">
        <f t="shared" si="309"/>
        <v>-9.4061471056505752E-8</v>
      </c>
      <c r="K302" s="300">
        <f t="shared" si="309"/>
        <v>3.4774624506628271E-6</v>
      </c>
      <c r="L302" s="300">
        <f t="shared" si="309"/>
        <v>7.0263033618012116E-6</v>
      </c>
      <c r="M302" s="300">
        <f t="shared" si="309"/>
        <v>9.650594730459261E-6</v>
      </c>
      <c r="N302" s="300">
        <f t="shared" si="309"/>
        <v>1.0484167850544068E-5</v>
      </c>
      <c r="O302" s="300">
        <f t="shared" si="309"/>
        <v>1.1869835150557506E-5</v>
      </c>
      <c r="P302" s="300">
        <f t="shared" si="309"/>
        <v>1.3898534852119226E-5</v>
      </c>
      <c r="Q302" s="300">
        <f t="shared" si="309"/>
        <v>1.6395588805950823E-5</v>
      </c>
      <c r="R302" s="344">
        <f t="shared" si="309"/>
        <v>1.9199089342780695E-5</v>
      </c>
      <c r="S302" s="300">
        <f t="shared" si="309"/>
        <v>2.1450096506114846E-5</v>
      </c>
      <c r="T302" s="300">
        <f t="shared" si="309"/>
        <v>2.4571133777850918E-5</v>
      </c>
      <c r="U302" s="300">
        <f t="shared" si="309"/>
        <v>2.7918047745600916E-5</v>
      </c>
      <c r="V302" s="300">
        <f t="shared" si="309"/>
        <v>3.1421641355944274E-5</v>
      </c>
      <c r="W302" s="300">
        <f t="shared" si="309"/>
        <v>3.4987444510026222E-5</v>
      </c>
      <c r="X302" s="300">
        <f t="shared" si="309"/>
        <v>3.8563855763396049E-5</v>
      </c>
      <c r="Y302" s="300">
        <f t="shared" si="309"/>
        <v>4.2094690504201893E-5</v>
      </c>
      <c r="Z302" s="300">
        <f t="shared" si="309"/>
        <v>4.3947512947450917E-5</v>
      </c>
      <c r="AA302" s="300">
        <f t="shared" si="309"/>
        <v>4.4056585713825314E-5</v>
      </c>
      <c r="AB302" s="300">
        <f t="shared" si="309"/>
        <v>4.3217280206953035E-5</v>
      </c>
      <c r="AC302" s="300">
        <f t="shared" si="309"/>
        <v>4.1413945897517124E-5</v>
      </c>
      <c r="AD302" s="300">
        <f t="shared" si="309"/>
        <v>3.8761868653924836E-5</v>
      </c>
      <c r="AE302" s="300">
        <f t="shared" si="309"/>
        <v>3.5371198271239024E-5</v>
      </c>
      <c r="AF302" s="300">
        <f t="shared" si="309"/>
        <v>3.1352476286050646E-5</v>
      </c>
      <c r="AG302" s="300">
        <f t="shared" si="309"/>
        <v>2.6855483438836814E-5</v>
      </c>
      <c r="AH302" s="300">
        <f t="shared" si="309"/>
        <v>2.209515041107224E-5</v>
      </c>
      <c r="AI302" s="300">
        <f t="shared" si="309"/>
        <v>1.7365853549833332E-5</v>
      </c>
      <c r="AJ302" s="300">
        <f t="shared" si="309"/>
        <v>1.3048637769852434E-5</v>
      </c>
      <c r="AK302" s="300">
        <f t="shared" si="309"/>
        <v>-2.0911006609003469E-4</v>
      </c>
      <c r="AL302" s="300">
        <f t="shared" si="309"/>
        <v>-3.0267457833255129E-4</v>
      </c>
      <c r="AM302" s="300">
        <f t="shared" si="309"/>
        <v>-3.5148939271945068E-4</v>
      </c>
      <c r="AN302" s="300">
        <f t="shared" si="309"/>
        <v>-3.6774616418167039E-4</v>
      </c>
      <c r="AO302" s="300">
        <f t="shared" si="309"/>
        <v>-3.663393181706498E-4</v>
      </c>
      <c r="AP302" s="300">
        <f t="shared" si="309"/>
        <v>-3.5489142811029328E-4</v>
      </c>
      <c r="AQ302" s="300">
        <f t="shared" si="309"/>
        <v>-3.3724688137826142E-4</v>
      </c>
      <c r="AR302" s="300">
        <f t="shared" si="309"/>
        <v>-3.1548726440289165E-4</v>
      </c>
      <c r="AS302" s="300">
        <f t="shared" si="309"/>
        <v>-2.9080808786718926E-4</v>
      </c>
      <c r="AT302" s="300">
        <f t="shared" si="309"/>
        <v>-2.6392045206258263E-4</v>
      </c>
      <c r="AU302" s="300">
        <f t="shared" si="309"/>
        <v>-2.3526362897718922E-4</v>
      </c>
      <c r="AV302" s="300">
        <f t="shared" si="309"/>
        <v>-2.0514102162760839E-4</v>
      </c>
      <c r="AW302" s="300">
        <f t="shared" si="309"/>
        <v>-1.7382420383627029E-4</v>
      </c>
      <c r="AX302" s="300">
        <f t="shared" si="309"/>
        <v>-1.416443806443457E-4</v>
      </c>
      <c r="AY302" s="300">
        <f t="shared" si="309"/>
        <v>-1.0908049060076586E-4</v>
      </c>
      <c r="AZ302" s="300">
        <f t="shared" si="309"/>
        <v>-7.6848378873672907E-5</v>
      </c>
      <c r="BA302" s="300">
        <f t="shared" si="309"/>
        <v>-4.8532877217732917E-5</v>
      </c>
      <c r="BB302" s="300">
        <f t="shared" si="309"/>
        <v>-2.9872829837684911E-5</v>
      </c>
      <c r="BC302" s="300">
        <f t="shared" si="309"/>
        <v>-1.4591064967706124E-5</v>
      </c>
      <c r="BD302" s="300">
        <f t="shared" si="309"/>
        <v>-2.2280288793918857E-6</v>
      </c>
      <c r="BE302" s="300">
        <f t="shared" si="309"/>
        <v>4.4050756671243363E-6</v>
      </c>
      <c r="BF302" s="300">
        <f t="shared" si="309"/>
        <v>1.6382729734587542E-5</v>
      </c>
      <c r="BG302" s="300">
        <f t="shared" si="309"/>
        <v>2.3527820576241254E-5</v>
      </c>
      <c r="BH302" s="300">
        <f t="shared" si="309"/>
        <v>3.1136115557384159E-5</v>
      </c>
      <c r="BI302" s="300">
        <f t="shared" si="309"/>
        <v>3.864802341890794E-5</v>
      </c>
      <c r="BJ302" s="300">
        <f t="shared" si="309"/>
        <v>4.6062815823644243E-5</v>
      </c>
      <c r="BK302" s="300">
        <f t="shared" si="309"/>
        <v>5.3498730121503968E-5</v>
      </c>
      <c r="BL302" s="300">
        <f t="shared" si="309"/>
        <v>6.0981336673426867E-5</v>
      </c>
      <c r="BM302" s="300">
        <f t="shared" si="309"/>
        <v>6.8449677624649041E-5</v>
      </c>
      <c r="BN302" s="300">
        <f t="shared" ref="BN302:CB306" si="310">+BN246/BN182-1</f>
        <v>7.5800911496060053E-5</v>
      </c>
      <c r="BO302" s="300">
        <f t="shared" si="310"/>
        <v>8.2925493307017817E-5</v>
      </c>
      <c r="BP302" s="300">
        <f t="shared" si="310"/>
        <v>8.9727043527387806E-5</v>
      </c>
      <c r="BQ302" s="300">
        <f t="shared" si="310"/>
        <v>9.6130747685885254E-5</v>
      </c>
      <c r="BR302" s="300">
        <f t="shared" si="310"/>
        <v>1.0208484314433441E-4</v>
      </c>
      <c r="BS302" s="300">
        <f t="shared" si="310"/>
        <v>1.0755853812760563E-4</v>
      </c>
      <c r="BT302" s="300">
        <f t="shared" si="310"/>
        <v>1.1253845487613212E-4</v>
      </c>
      <c r="BU302" s="300">
        <f t="shared" si="310"/>
        <v>1.1702477579533799E-4</v>
      </c>
      <c r="BV302" s="300">
        <f t="shared" si="310"/>
        <v>1.2102768630617433E-4</v>
      </c>
      <c r="BW302" s="300">
        <f t="shared" si="310"/>
        <v>1.2456436119023806E-4</v>
      </c>
      <c r="BX302" s="300">
        <f t="shared" si="310"/>
        <v>1.2765655008650789E-4</v>
      </c>
      <c r="BY302" s="300">
        <f t="shared" si="310"/>
        <v>1.3032872204465917E-4</v>
      </c>
      <c r="BZ302" s="300">
        <f t="shared" si="310"/>
        <v>1.3260668872194792E-4</v>
      </c>
      <c r="CA302" s="300">
        <f t="shared" si="310"/>
        <v>1.3451661585350827E-4</v>
      </c>
      <c r="CB302" s="300">
        <f t="shared" si="310"/>
        <v>1.3608433779976892E-4</v>
      </c>
      <c r="CC302" s="300">
        <f t="shared" ref="CC302:CD306" si="311">+CC246/CC182-1</f>
        <v>1.3733490172218588E-4</v>
      </c>
      <c r="CD302" s="300">
        <f t="shared" si="311"/>
        <v>1.3829228128647841E-4</v>
      </c>
    </row>
    <row r="303" spans="1:82" ht="17.399999999999999" customHeight="1" x14ac:dyDescent="0.25">
      <c r="A303" s="300" t="s">
        <v>235</v>
      </c>
      <c r="B303" s="300"/>
      <c r="C303" s="300">
        <f t="shared" si="309"/>
        <v>2.283727749202269E-2</v>
      </c>
      <c r="D303" s="361">
        <f t="shared" si="309"/>
        <v>1.5563040875332668E-3</v>
      </c>
      <c r="E303" s="361">
        <f t="shared" si="309"/>
        <v>5.4054922995390164E-3</v>
      </c>
      <c r="F303" s="361">
        <f t="shared" si="309"/>
        <v>4.1329550680253568E-3</v>
      </c>
      <c r="G303" s="361">
        <f t="shared" si="309"/>
        <v>3.0996091700401518E-3</v>
      </c>
      <c r="H303" s="361">
        <f t="shared" si="309"/>
        <v>1.8316128336497428E-3</v>
      </c>
      <c r="I303" s="300">
        <f t="shared" si="309"/>
        <v>8.9976680006342846E-4</v>
      </c>
      <c r="J303" s="300">
        <f t="shared" si="309"/>
        <v>9.277331933339461E-4</v>
      </c>
      <c r="K303" s="300">
        <f t="shared" si="309"/>
        <v>3.2212331857681686E-3</v>
      </c>
      <c r="L303" s="300">
        <f t="shared" si="309"/>
        <v>1.0222899922142981E-2</v>
      </c>
      <c r="M303" s="300">
        <f t="shared" si="309"/>
        <v>1.8922617647761708E-2</v>
      </c>
      <c r="N303" s="300">
        <f t="shared" si="309"/>
        <v>9.3201301967944516E-3</v>
      </c>
      <c r="O303" s="300">
        <f t="shared" si="309"/>
        <v>6.1785869795143444E-3</v>
      </c>
      <c r="P303" s="300">
        <f t="shared" si="309"/>
        <v>4.6012374848682924E-3</v>
      </c>
      <c r="Q303" s="300">
        <f t="shared" si="309"/>
        <v>3.7157869913124753E-3</v>
      </c>
      <c r="R303" s="344">
        <f t="shared" si="309"/>
        <v>3.7766597819675063E-3</v>
      </c>
      <c r="S303" s="300">
        <f t="shared" si="309"/>
        <v>-2.3099361246928796E-3</v>
      </c>
      <c r="T303" s="300">
        <f t="shared" si="309"/>
        <v>-1.1533106748656818E-3</v>
      </c>
      <c r="U303" s="300">
        <f t="shared" si="309"/>
        <v>-1.7778010005635725E-3</v>
      </c>
      <c r="V303" s="300">
        <f t="shared" si="309"/>
        <v>-2.6670984685815968E-3</v>
      </c>
      <c r="W303" s="300">
        <f t="shared" si="309"/>
        <v>-4.3197457416734864E-3</v>
      </c>
      <c r="X303" s="300">
        <f t="shared" si="309"/>
        <v>-7.1766373675842265E-3</v>
      </c>
      <c r="Y303" s="300">
        <f t="shared" si="309"/>
        <v>-2.9358302990872831E-3</v>
      </c>
      <c r="Z303" s="300">
        <f t="shared" si="309"/>
        <v>1.2601805500851437E-3</v>
      </c>
      <c r="AA303" s="300">
        <f t="shared" si="309"/>
        <v>1.4698300883753124E-3</v>
      </c>
      <c r="AB303" s="300">
        <f t="shared" si="309"/>
        <v>-1.7661780866295995E-3</v>
      </c>
      <c r="AC303" s="300">
        <f t="shared" si="309"/>
        <v>-3.7774939987579303E-3</v>
      </c>
      <c r="AD303" s="300">
        <f t="shared" si="309"/>
        <v>-5.0687459171503413E-3</v>
      </c>
      <c r="AE303" s="300">
        <f t="shared" si="309"/>
        <v>-6.052492575184254E-3</v>
      </c>
      <c r="AF303" s="300">
        <f t="shared" si="309"/>
        <v>-6.8669059507414643E-3</v>
      </c>
      <c r="AG303" s="300">
        <f t="shared" si="309"/>
        <v>-7.5701345179721713E-3</v>
      </c>
      <c r="AH303" s="300">
        <f t="shared" si="309"/>
        <v>-8.1621435508338891E-3</v>
      </c>
      <c r="AI303" s="300">
        <f t="shared" si="309"/>
        <v>-8.5823223271356275E-3</v>
      </c>
      <c r="AJ303" s="300">
        <f t="shared" si="309"/>
        <v>-1.0339577272267308E-2</v>
      </c>
      <c r="AK303" s="300">
        <f t="shared" si="309"/>
        <v>-8.8655470306393536E-3</v>
      </c>
      <c r="AL303" s="300">
        <f t="shared" si="309"/>
        <v>-2.9085992196388077E-2</v>
      </c>
      <c r="AM303" s="300">
        <f t="shared" si="309"/>
        <v>1.6165269858987807E-2</v>
      </c>
      <c r="AN303" s="300">
        <f t="shared" si="309"/>
        <v>-2.0142106330069298E-2</v>
      </c>
      <c r="AO303" s="300">
        <f t="shared" si="309"/>
        <v>-1.8751591023411618E-2</v>
      </c>
      <c r="AP303" s="300">
        <f t="shared" si="309"/>
        <v>-1.8128954317634283E-2</v>
      </c>
      <c r="AQ303" s="300">
        <f t="shared" si="309"/>
        <v>-1.8015481202133365E-2</v>
      </c>
      <c r="AR303" s="300">
        <f t="shared" si="309"/>
        <v>-1.8261806366235422E-2</v>
      </c>
      <c r="AS303" s="300">
        <f t="shared" si="309"/>
        <v>-1.8771369089157552E-2</v>
      </c>
      <c r="AT303" s="300">
        <f t="shared" si="309"/>
        <v>-1.9479902809653504E-2</v>
      </c>
      <c r="AU303" s="300">
        <f t="shared" si="309"/>
        <v>-2.0344928433260745E-2</v>
      </c>
      <c r="AV303" s="300">
        <f t="shared" si="309"/>
        <v>-2.1339334510589336E-2</v>
      </c>
      <c r="AW303" s="300">
        <f t="shared" si="309"/>
        <v>0.59483880865824101</v>
      </c>
      <c r="AX303" s="300">
        <f t="shared" si="309"/>
        <v>1.0689379954414768E-2</v>
      </c>
      <c r="AY303" s="300">
        <f t="shared" si="309"/>
        <v>1.0646631794846373E-2</v>
      </c>
      <c r="AZ303" s="300">
        <f t="shared" si="309"/>
        <v>1.1813763905819785E-2</v>
      </c>
      <c r="BA303" s="300">
        <f t="shared" si="309"/>
        <v>1.2097880048774545E-2</v>
      </c>
      <c r="BB303" s="300">
        <f t="shared" si="309"/>
        <v>6.1453793651606858E-3</v>
      </c>
      <c r="BC303" s="300">
        <f t="shared" si="309"/>
        <v>1.0735148304429787E-2</v>
      </c>
      <c r="BD303" s="300">
        <f t="shared" si="309"/>
        <v>1.1463446525746379E-2</v>
      </c>
      <c r="BE303" s="300">
        <f t="shared" si="309"/>
        <v>5.6976428508748178E-3</v>
      </c>
      <c r="BF303" s="300">
        <f t="shared" si="309"/>
        <v>1.5862479241308458E-2</v>
      </c>
      <c r="BG303" s="300">
        <f t="shared" si="309"/>
        <v>7.6108423991387841E-3</v>
      </c>
      <c r="BH303" s="300">
        <f t="shared" si="309"/>
        <v>1.0244651097577551E-2</v>
      </c>
      <c r="BI303" s="300">
        <f t="shared" si="309"/>
        <v>1.028991956231895E-2</v>
      </c>
      <c r="BJ303" s="300">
        <f t="shared" si="309"/>
        <v>1.0293857897554659E-2</v>
      </c>
      <c r="BK303" s="300">
        <f t="shared" si="309"/>
        <v>1.028135402063457E-2</v>
      </c>
      <c r="BL303" s="300">
        <f t="shared" si="309"/>
        <v>1.0261123726352128E-2</v>
      </c>
      <c r="BM303" s="300">
        <f t="shared" si="309"/>
        <v>1.0236606140018756E-2</v>
      </c>
      <c r="BN303" s="300">
        <f t="shared" si="310"/>
        <v>1.0209448881348226E-2</v>
      </c>
      <c r="BO303" s="300">
        <f t="shared" si="310"/>
        <v>1.0180606683669824E-2</v>
      </c>
      <c r="BP303" s="300">
        <f t="shared" si="310"/>
        <v>1.0150718625399513E-2</v>
      </c>
      <c r="BQ303" s="300">
        <f t="shared" si="310"/>
        <v>1.0120234799293026E-2</v>
      </c>
      <c r="BR303" s="300">
        <f t="shared" si="310"/>
        <v>1.0089487407268116E-2</v>
      </c>
      <c r="BS303" s="300">
        <f t="shared" si="310"/>
        <v>1.0058720079847205E-2</v>
      </c>
      <c r="BT303" s="300">
        <f t="shared" si="310"/>
        <v>1.0028100359232184E-2</v>
      </c>
      <c r="BU303" s="300">
        <f t="shared" si="310"/>
        <v>9.997749539316203E-3</v>
      </c>
      <c r="BV303" s="300">
        <f t="shared" si="310"/>
        <v>9.9677466467225084E-3</v>
      </c>
      <c r="BW303" s="300">
        <f t="shared" si="310"/>
        <v>9.938151066682277E-3</v>
      </c>
      <c r="BX303" s="300">
        <f t="shared" si="310"/>
        <v>9.9089868248687374E-3</v>
      </c>
      <c r="BY303" s="300">
        <f t="shared" si="310"/>
        <v>9.8802754384648139E-3</v>
      </c>
      <c r="BZ303" s="300">
        <f t="shared" si="310"/>
        <v>9.8520275494360376E-3</v>
      </c>
      <c r="CA303" s="300">
        <f t="shared" si="310"/>
        <v>9.8242388623672738E-3</v>
      </c>
      <c r="CB303" s="300">
        <f t="shared" si="310"/>
        <v>9.796901958006865E-3</v>
      </c>
      <c r="CC303" s="300">
        <f t="shared" si="311"/>
        <v>9.7700144523669152E-3</v>
      </c>
      <c r="CD303" s="300" t="e">
        <f t="shared" si="311"/>
        <v>#DIV/0!</v>
      </c>
    </row>
    <row r="304" spans="1:82" ht="17.399999999999999" customHeight="1" x14ac:dyDescent="0.25">
      <c r="A304" s="300" t="s">
        <v>236</v>
      </c>
      <c r="B304" s="300">
        <f>+B248/B184-1</f>
        <v>0</v>
      </c>
      <c r="C304" s="300">
        <f t="shared" si="309"/>
        <v>0</v>
      </c>
      <c r="D304" s="361">
        <f t="shared" si="309"/>
        <v>-1.1102230246251565E-15</v>
      </c>
      <c r="E304" s="361">
        <f t="shared" si="309"/>
        <v>5.1070259132757201E-15</v>
      </c>
      <c r="F304" s="361">
        <f t="shared" si="309"/>
        <v>2.4424906541753444E-15</v>
      </c>
      <c r="G304" s="361">
        <f t="shared" si="309"/>
        <v>0</v>
      </c>
      <c r="H304" s="361">
        <f t="shared" si="309"/>
        <v>-1.8873791418627661E-15</v>
      </c>
      <c r="I304" s="300">
        <f t="shared" si="309"/>
        <v>0</v>
      </c>
      <c r="J304" s="300">
        <f t="shared" si="309"/>
        <v>0</v>
      </c>
      <c r="K304" s="300">
        <f t="shared" si="309"/>
        <v>2.6645352591003757E-15</v>
      </c>
      <c r="L304" s="300">
        <f t="shared" si="309"/>
        <v>1.9984014443252818E-15</v>
      </c>
      <c r="M304" s="300">
        <f t="shared" si="309"/>
        <v>-2.886579864025407E-15</v>
      </c>
      <c r="N304" s="300">
        <f t="shared" si="309"/>
        <v>-1.5543122344752192E-15</v>
      </c>
      <c r="O304" s="300">
        <f t="shared" si="309"/>
        <v>-1.8873791418627661E-15</v>
      </c>
      <c r="P304" s="300">
        <f t="shared" si="309"/>
        <v>-3.9968028886505635E-15</v>
      </c>
      <c r="Q304" s="300">
        <f t="shared" si="309"/>
        <v>-1.7763568394002505E-15</v>
      </c>
      <c r="R304" s="344">
        <f t="shared" si="309"/>
        <v>-9.9920072216264089E-16</v>
      </c>
      <c r="S304" s="300">
        <f t="shared" si="309"/>
        <v>2.2204460492503131E-15</v>
      </c>
      <c r="T304" s="300">
        <f t="shared" si="309"/>
        <v>-3.4416913763379853E-15</v>
      </c>
      <c r="U304" s="300">
        <f t="shared" si="309"/>
        <v>-1.5543122344752192E-15</v>
      </c>
      <c r="V304" s="300">
        <f t="shared" si="309"/>
        <v>2.4424906541753444E-15</v>
      </c>
      <c r="W304" s="300">
        <f t="shared" si="309"/>
        <v>4.4408920985006262E-15</v>
      </c>
      <c r="X304" s="300">
        <f t="shared" si="309"/>
        <v>1.7763568394002505E-15</v>
      </c>
      <c r="Y304" s="300">
        <f t="shared" si="309"/>
        <v>3.3306690738754696E-15</v>
      </c>
      <c r="Z304" s="300">
        <f t="shared" si="309"/>
        <v>1.7763568394002505E-15</v>
      </c>
      <c r="AA304" s="300">
        <f t="shared" si="309"/>
        <v>2.2204460492503131E-15</v>
      </c>
      <c r="AB304" s="300">
        <f t="shared" si="309"/>
        <v>-1.9984014443252818E-15</v>
      </c>
      <c r="AC304" s="300">
        <f t="shared" si="309"/>
        <v>3.1086244689504383E-15</v>
      </c>
      <c r="AD304" s="300">
        <f t="shared" si="309"/>
        <v>4.6629367034256575E-15</v>
      </c>
      <c r="AE304" s="300">
        <f t="shared" si="309"/>
        <v>3.5527136788005009E-15</v>
      </c>
      <c r="AF304" s="300">
        <f t="shared" si="309"/>
        <v>3.7747582837255322E-15</v>
      </c>
      <c r="AG304" s="300">
        <f t="shared" si="309"/>
        <v>0</v>
      </c>
      <c r="AH304" s="300">
        <f t="shared" si="309"/>
        <v>0</v>
      </c>
      <c r="AI304" s="300">
        <f t="shared" si="309"/>
        <v>2.6645352591003757E-15</v>
      </c>
      <c r="AJ304" s="300">
        <f t="shared" si="309"/>
        <v>-3.6637359812630166E-15</v>
      </c>
      <c r="AK304" s="300">
        <f t="shared" si="309"/>
        <v>0</v>
      </c>
      <c r="AL304" s="300">
        <f t="shared" si="309"/>
        <v>-3.8857805861880479E-15</v>
      </c>
      <c r="AM304" s="300">
        <f t="shared" si="309"/>
        <v>-4.2188474935755949E-15</v>
      </c>
      <c r="AN304" s="300">
        <f t="shared" si="309"/>
        <v>-3.219646771412954E-15</v>
      </c>
      <c r="AO304" s="300">
        <f t="shared" si="309"/>
        <v>3.7747582837255322E-15</v>
      </c>
      <c r="AP304" s="300">
        <f t="shared" si="309"/>
        <v>0</v>
      </c>
      <c r="AQ304" s="300">
        <f t="shared" si="309"/>
        <v>3.9968028886505635E-15</v>
      </c>
      <c r="AR304" s="300">
        <f t="shared" si="309"/>
        <v>4.2188474935755949E-15</v>
      </c>
      <c r="AS304" s="300">
        <f t="shared" si="309"/>
        <v>-9.9920072216264089E-16</v>
      </c>
      <c r="AT304" s="300">
        <f t="shared" si="309"/>
        <v>4.2188474935755949E-15</v>
      </c>
      <c r="AU304" s="300">
        <f t="shared" si="309"/>
        <v>-4.5519144009631418E-15</v>
      </c>
      <c r="AV304" s="300">
        <f t="shared" si="309"/>
        <v>1.7763568394002505E-15</v>
      </c>
      <c r="AW304" s="300">
        <f t="shared" si="309"/>
        <v>-2.3314683517128287E-15</v>
      </c>
      <c r="AX304" s="300">
        <f t="shared" si="309"/>
        <v>0</v>
      </c>
      <c r="AY304" s="300">
        <f t="shared" si="309"/>
        <v>-4.6629367034256575E-15</v>
      </c>
      <c r="AZ304" s="300">
        <f t="shared" si="309"/>
        <v>0</v>
      </c>
      <c r="BA304" s="300">
        <f t="shared" si="309"/>
        <v>-2.886579864025407E-15</v>
      </c>
      <c r="BB304" s="300">
        <f t="shared" si="309"/>
        <v>-3.9968028886505635E-15</v>
      </c>
      <c r="BC304" s="300">
        <f t="shared" si="309"/>
        <v>2.4424906541753444E-15</v>
      </c>
      <c r="BD304" s="300">
        <f t="shared" si="309"/>
        <v>0</v>
      </c>
      <c r="BE304" s="300">
        <f t="shared" si="309"/>
        <v>-2.55351295663786E-15</v>
      </c>
      <c r="BF304" s="300">
        <f t="shared" si="309"/>
        <v>0</v>
      </c>
      <c r="BG304" s="300">
        <f t="shared" si="309"/>
        <v>0</v>
      </c>
      <c r="BH304" s="300">
        <f t="shared" si="309"/>
        <v>2.2204460492503131E-15</v>
      </c>
      <c r="BI304" s="300">
        <f t="shared" si="309"/>
        <v>0</v>
      </c>
      <c r="BJ304" s="300">
        <f t="shared" si="309"/>
        <v>-1.3322676295501878E-15</v>
      </c>
      <c r="BK304" s="300">
        <f t="shared" si="309"/>
        <v>0</v>
      </c>
      <c r="BL304" s="300">
        <f t="shared" si="309"/>
        <v>0</v>
      </c>
      <c r="BM304" s="300">
        <f t="shared" si="309"/>
        <v>0</v>
      </c>
      <c r="BN304" s="300">
        <f t="shared" si="310"/>
        <v>-1.6653345369377348E-15</v>
      </c>
      <c r="BO304" s="300">
        <f t="shared" si="310"/>
        <v>-2.9976021664879227E-15</v>
      </c>
      <c r="BP304" s="300">
        <f t="shared" si="310"/>
        <v>0</v>
      </c>
      <c r="BQ304" s="300">
        <f t="shared" si="310"/>
        <v>2.6645352591003757E-15</v>
      </c>
      <c r="BR304" s="300">
        <f t="shared" si="310"/>
        <v>-8.8817841970012523E-16</v>
      </c>
      <c r="BS304" s="300">
        <f t="shared" si="310"/>
        <v>3.9968028886505635E-15</v>
      </c>
      <c r="BT304" s="300">
        <f t="shared" si="310"/>
        <v>2.4424906541753444E-15</v>
      </c>
      <c r="BU304" s="300">
        <f t="shared" si="310"/>
        <v>1.7763568394002505E-15</v>
      </c>
      <c r="BV304" s="300">
        <f t="shared" si="310"/>
        <v>-1.8873791418627661E-15</v>
      </c>
      <c r="BW304" s="300">
        <f t="shared" si="310"/>
        <v>-9.9920072216264089E-16</v>
      </c>
      <c r="BX304" s="300">
        <f t="shared" si="310"/>
        <v>0</v>
      </c>
      <c r="BY304" s="300">
        <f t="shared" si="310"/>
        <v>3.3306690738754696E-15</v>
      </c>
      <c r="BZ304" s="300">
        <f t="shared" si="310"/>
        <v>0</v>
      </c>
      <c r="CA304" s="300">
        <f t="shared" si="310"/>
        <v>0</v>
      </c>
      <c r="CB304" s="300">
        <f t="shared" si="310"/>
        <v>0</v>
      </c>
      <c r="CC304" s="300">
        <f t="shared" si="311"/>
        <v>3.5527136788005009E-15</v>
      </c>
      <c r="CD304" s="300">
        <f t="shared" si="311"/>
        <v>-1.8873791418627661E-15</v>
      </c>
    </row>
    <row r="305" spans="1:82" ht="17.399999999999999" customHeight="1" x14ac:dyDescent="0.25">
      <c r="A305" s="300" t="s">
        <v>237</v>
      </c>
      <c r="B305" s="300">
        <f>+B249/B185-1</f>
        <v>0</v>
      </c>
      <c r="C305" s="300">
        <f t="shared" si="309"/>
        <v>4.6234127637490019E-12</v>
      </c>
      <c r="D305" s="361">
        <f t="shared" si="309"/>
        <v>-2.1745938383332941E-12</v>
      </c>
      <c r="E305" s="361">
        <f t="shared" si="309"/>
        <v>-5.290878846153646E-12</v>
      </c>
      <c r="F305" s="361">
        <f t="shared" si="309"/>
        <v>4.0012437807490642E-13</v>
      </c>
      <c r="G305" s="361">
        <f t="shared" si="309"/>
        <v>-5.8277827008623717E-12</v>
      </c>
      <c r="H305" s="361">
        <f t="shared" si="309"/>
        <v>3.1448177395532184E-12</v>
      </c>
      <c r="I305" s="300">
        <f t="shared" si="309"/>
        <v>4.9567017157414739E-12</v>
      </c>
      <c r="J305" s="300">
        <f t="shared" si="309"/>
        <v>-1.7126300377867665E-12</v>
      </c>
      <c r="K305" s="300">
        <f t="shared" si="309"/>
        <v>-2.2156720902444249E-12</v>
      </c>
      <c r="L305" s="300">
        <f t="shared" si="309"/>
        <v>-3.3421043710291087E-12</v>
      </c>
      <c r="M305" s="300">
        <f t="shared" si="309"/>
        <v>-3.6045610940504957E-12</v>
      </c>
      <c r="N305" s="300">
        <f t="shared" si="309"/>
        <v>-1.872280108727864E-12</v>
      </c>
      <c r="O305" s="300">
        <f t="shared" si="309"/>
        <v>2.4051871605479391E-12</v>
      </c>
      <c r="P305" s="300">
        <f t="shared" si="309"/>
        <v>9.6478380839926103E-13</v>
      </c>
      <c r="Q305" s="300">
        <f t="shared" si="309"/>
        <v>8.9661611468727642E-13</v>
      </c>
      <c r="R305" s="344">
        <f t="shared" si="309"/>
        <v>-2.3856472353145364E-12</v>
      </c>
      <c r="S305" s="300">
        <f t="shared" si="309"/>
        <v>-2.6000313013696541E-12</v>
      </c>
      <c r="T305" s="300">
        <f t="shared" si="309"/>
        <v>1.2567724638756772E-13</v>
      </c>
      <c r="U305" s="300">
        <f t="shared" si="309"/>
        <v>1.3888890038060708E-12</v>
      </c>
      <c r="V305" s="300">
        <f t="shared" si="309"/>
        <v>3.9235281690253032E-13</v>
      </c>
      <c r="W305" s="300">
        <f t="shared" si="309"/>
        <v>-3.4261482539932331E-13</v>
      </c>
      <c r="X305" s="300">
        <f t="shared" si="309"/>
        <v>1.0009770790020411E-12</v>
      </c>
      <c r="Y305" s="300">
        <f t="shared" si="309"/>
        <v>6.9833028248922346E-13</v>
      </c>
      <c r="Z305" s="300">
        <f t="shared" si="309"/>
        <v>1.0442757769624222E-12</v>
      </c>
      <c r="AA305" s="300">
        <f t="shared" si="309"/>
        <v>1.34736666268509E-12</v>
      </c>
      <c r="AB305" s="300">
        <f t="shared" si="309"/>
        <v>1.2856382625159313E-12</v>
      </c>
      <c r="AC305" s="300">
        <f t="shared" si="309"/>
        <v>-1.567634910770721E-12</v>
      </c>
      <c r="AD305" s="300">
        <f t="shared" si="309"/>
        <v>-1.5187850976872141E-13</v>
      </c>
      <c r="AE305" s="300">
        <f t="shared" si="309"/>
        <v>-4.4286796452297494E-13</v>
      </c>
      <c r="AF305" s="300">
        <f t="shared" si="309"/>
        <v>5.8486548937253247E-13</v>
      </c>
      <c r="AG305" s="300">
        <f t="shared" si="309"/>
        <v>6.6457950254061871E-13</v>
      </c>
      <c r="AH305" s="300">
        <f t="shared" si="309"/>
        <v>5.7820415122478153E-13</v>
      </c>
      <c r="AI305" s="300">
        <f t="shared" si="309"/>
        <v>6.8633987382327177E-13</v>
      </c>
      <c r="AJ305" s="300">
        <f t="shared" si="309"/>
        <v>3.1130653610489389E-13</v>
      </c>
      <c r="AK305" s="300">
        <f t="shared" si="309"/>
        <v>-1.1712852909795402E-13</v>
      </c>
      <c r="AL305" s="300">
        <f t="shared" si="309"/>
        <v>7.3319128546245338E-13</v>
      </c>
      <c r="AM305" s="300">
        <f t="shared" si="309"/>
        <v>3.7858605139717838E-13</v>
      </c>
      <c r="AN305" s="300">
        <f t="shared" si="309"/>
        <v>-6.361577931102147E-13</v>
      </c>
      <c r="AO305" s="300">
        <f t="shared" si="309"/>
        <v>4.418687638008123E-14</v>
      </c>
      <c r="AP305" s="300">
        <f t="shared" si="309"/>
        <v>4.6052051061451493E-13</v>
      </c>
      <c r="AQ305" s="300">
        <f t="shared" si="309"/>
        <v>6.2549965207381319E-13</v>
      </c>
      <c r="AR305" s="300">
        <f t="shared" si="309"/>
        <v>-5.0248694094534585E-13</v>
      </c>
      <c r="AS305" s="300">
        <f t="shared" si="309"/>
        <v>4.0656367161773233E-13</v>
      </c>
      <c r="AT305" s="300">
        <f t="shared" si="309"/>
        <v>2.8821389719269064E-13</v>
      </c>
      <c r="AU305" s="300">
        <f t="shared" si="309"/>
        <v>-4.5297099404706387E-14</v>
      </c>
      <c r="AV305" s="300">
        <f t="shared" si="309"/>
        <v>1.9562129693895258E-13</v>
      </c>
      <c r="AW305" s="300">
        <f t="shared" si="309"/>
        <v>-3.9523939676655573E-13</v>
      </c>
      <c r="AX305" s="300">
        <f t="shared" si="309"/>
        <v>3.5016434196677437E-13</v>
      </c>
      <c r="AY305" s="300">
        <f t="shared" si="309"/>
        <v>-4.454214774796128E-13</v>
      </c>
      <c r="AZ305" s="300">
        <f t="shared" si="309"/>
        <v>-3.8036240823657863E-13</v>
      </c>
      <c r="BA305" s="300">
        <f t="shared" si="309"/>
        <v>3.3795188869589765E-13</v>
      </c>
      <c r="BB305" s="300">
        <f t="shared" si="309"/>
        <v>2.3980817331903381E-14</v>
      </c>
      <c r="BC305" s="300">
        <f t="shared" si="309"/>
        <v>-3.2052138720928269E-13</v>
      </c>
      <c r="BD305" s="300">
        <f t="shared" si="309"/>
        <v>1.6275869541004795E-13</v>
      </c>
      <c r="BE305" s="300">
        <f t="shared" si="309"/>
        <v>7.1498362785860081E-14</v>
      </c>
      <c r="BF305" s="300">
        <f t="shared" si="309"/>
        <v>-2.8943514251977831E-13</v>
      </c>
      <c r="BG305" s="300">
        <f t="shared" si="309"/>
        <v>1.6009416015094757E-13</v>
      </c>
      <c r="BH305" s="300">
        <f t="shared" si="309"/>
        <v>-2.1360690993788012E-13</v>
      </c>
      <c r="BI305" s="300">
        <f t="shared" si="309"/>
        <v>-2.708944180085382E-14</v>
      </c>
      <c r="BJ305" s="300">
        <f t="shared" si="309"/>
        <v>-3.219646771412954E-15</v>
      </c>
      <c r="BK305" s="300">
        <f t="shared" si="309"/>
        <v>-2.2759572004815709E-13</v>
      </c>
      <c r="BL305" s="300">
        <f t="shared" si="309"/>
        <v>2.0872192862952943E-14</v>
      </c>
      <c r="BM305" s="300">
        <f t="shared" si="309"/>
        <v>-7.8714812445923599E-14</v>
      </c>
      <c r="BN305" s="300">
        <f t="shared" si="310"/>
        <v>-3.8302694349567901E-14</v>
      </c>
      <c r="BO305" s="300">
        <f t="shared" si="310"/>
        <v>-1.5065726444163374E-13</v>
      </c>
      <c r="BP305" s="300">
        <f t="shared" si="310"/>
        <v>-1.8041124150158794E-13</v>
      </c>
      <c r="BQ305" s="300">
        <f t="shared" si="310"/>
        <v>-1.9639845305619019E-13</v>
      </c>
      <c r="BR305" s="300">
        <f t="shared" si="310"/>
        <v>-1.0436096431476471E-13</v>
      </c>
      <c r="BS305" s="300">
        <f t="shared" si="310"/>
        <v>1.7030821197749901E-13</v>
      </c>
      <c r="BT305" s="300">
        <f t="shared" si="310"/>
        <v>1.7497114868092467E-13</v>
      </c>
      <c r="BU305" s="300">
        <f t="shared" si="310"/>
        <v>-4.7295500849031669E-14</v>
      </c>
      <c r="BV305" s="300">
        <f t="shared" si="310"/>
        <v>5.773159728050814E-15</v>
      </c>
      <c r="BW305" s="300">
        <f t="shared" si="310"/>
        <v>-1.6908696665041134E-13</v>
      </c>
      <c r="BX305" s="300">
        <f t="shared" si="310"/>
        <v>-1.7952306308188781E-13</v>
      </c>
      <c r="BY305" s="300">
        <f t="shared" si="310"/>
        <v>-1.3888890038060708E-13</v>
      </c>
      <c r="BZ305" s="300">
        <f t="shared" si="310"/>
        <v>1.4210854715202004E-13</v>
      </c>
      <c r="CA305" s="300">
        <f t="shared" si="310"/>
        <v>9.4591001698063337E-14</v>
      </c>
      <c r="CB305" s="300">
        <f t="shared" si="310"/>
        <v>-1.2778667013435552E-13</v>
      </c>
      <c r="CC305" s="300">
        <f t="shared" si="311"/>
        <v>6.7501559897209518E-14</v>
      </c>
      <c r="CD305" s="300">
        <f t="shared" si="311"/>
        <v>-9.1149310321725352E-14</v>
      </c>
    </row>
    <row r="306" spans="1:82" ht="17.399999999999999" customHeight="1" x14ac:dyDescent="0.25">
      <c r="A306" s="300" t="s">
        <v>238</v>
      </c>
      <c r="B306" s="300">
        <f>+B250/B186-1</f>
        <v>1.4366285938649526E-13</v>
      </c>
      <c r="C306" s="300">
        <f t="shared" si="309"/>
        <v>-5.1512643040041439E-9</v>
      </c>
      <c r="D306" s="361">
        <f t="shared" si="309"/>
        <v>1.1062331539690717E-7</v>
      </c>
      <c r="E306" s="361">
        <f t="shared" ref="E306:BN306" si="312">+E250/E186-1</f>
        <v>2.5334553788169956E-8</v>
      </c>
      <c r="F306" s="361">
        <f t="shared" si="312"/>
        <v>-3.1755708318481624E-7</v>
      </c>
      <c r="G306" s="361">
        <f t="shared" si="312"/>
        <v>-9.297767250560085E-7</v>
      </c>
      <c r="H306" s="361">
        <f t="shared" si="312"/>
        <v>-1.4121017722912299E-6</v>
      </c>
      <c r="I306" s="300">
        <f t="shared" si="312"/>
        <v>-1.5223780119866248E-6</v>
      </c>
      <c r="J306" s="300">
        <f t="shared" si="312"/>
        <v>-1.0288604175290317E-6</v>
      </c>
      <c r="K306" s="300">
        <f t="shared" si="312"/>
        <v>-5.5602059567672057E-7</v>
      </c>
      <c r="L306" s="300">
        <f t="shared" si="312"/>
        <v>1.9689608987683016E-7</v>
      </c>
      <c r="M306" s="300">
        <f t="shared" si="312"/>
        <v>1.0921750428494192E-6</v>
      </c>
      <c r="N306" s="300">
        <f t="shared" si="312"/>
        <v>1.933114173180428E-6</v>
      </c>
      <c r="O306" s="300">
        <f t="shared" si="312"/>
        <v>2.5000470142977349E-6</v>
      </c>
      <c r="P306" s="300">
        <f t="shared" si="312"/>
        <v>2.9960351073388125E-6</v>
      </c>
      <c r="Q306" s="300">
        <f t="shared" si="312"/>
        <v>3.5439563716987976E-6</v>
      </c>
      <c r="R306" s="344">
        <f t="shared" si="312"/>
        <v>4.1848473482097859E-6</v>
      </c>
      <c r="S306" s="300">
        <f t="shared" si="312"/>
        <v>4.9176338550172005E-6</v>
      </c>
      <c r="T306" s="300">
        <f t="shared" si="312"/>
        <v>5.6243778281395151E-6</v>
      </c>
      <c r="U306" s="300">
        <f t="shared" si="312"/>
        <v>6.4361381881816726E-6</v>
      </c>
      <c r="V306" s="300">
        <f t="shared" si="312"/>
        <v>7.3360583530135415E-6</v>
      </c>
      <c r="W306" s="300">
        <f t="shared" si="312"/>
        <v>8.3050684909213857E-6</v>
      </c>
      <c r="X306" s="300">
        <f t="shared" si="312"/>
        <v>9.3201314614876907E-6</v>
      </c>
      <c r="Y306" s="300">
        <f t="shared" si="312"/>
        <v>1.0362070410163682E-5</v>
      </c>
      <c r="Z306" s="300">
        <f t="shared" si="312"/>
        <v>1.1408916307464878E-5</v>
      </c>
      <c r="AA306" s="300">
        <f t="shared" si="312"/>
        <v>1.2226659264813478E-5</v>
      </c>
      <c r="AB306" s="300">
        <f t="shared" si="312"/>
        <v>1.2682303386801763E-5</v>
      </c>
      <c r="AC306" s="300">
        <f t="shared" si="312"/>
        <v>1.2812434206033174E-5</v>
      </c>
      <c r="AD306" s="300">
        <f t="shared" si="312"/>
        <v>1.2633619059787549E-5</v>
      </c>
      <c r="AE306" s="300">
        <f t="shared" si="312"/>
        <v>1.2171193327858987E-5</v>
      </c>
      <c r="AF306" s="300">
        <f t="shared" si="312"/>
        <v>1.1454027414314893E-5</v>
      </c>
      <c r="AG306" s="300">
        <f t="shared" si="312"/>
        <v>1.051305101995581E-5</v>
      </c>
      <c r="AH306" s="300">
        <f t="shared" si="312"/>
        <v>9.3855497502737251E-6</v>
      </c>
      <c r="AI306" s="300">
        <f t="shared" si="312"/>
        <v>8.1211871614250697E-6</v>
      </c>
      <c r="AJ306" s="300">
        <f t="shared" si="312"/>
        <v>6.7872316753536666E-6</v>
      </c>
      <c r="AK306" s="300">
        <f t="shared" si="312"/>
        <v>5.4724509335191129E-6</v>
      </c>
      <c r="AL306" s="300">
        <f t="shared" si="312"/>
        <v>-2.5704817035454575E-5</v>
      </c>
      <c r="AM306" s="300">
        <f t="shared" si="312"/>
        <v>-5.5410887280116228E-5</v>
      </c>
      <c r="AN306" s="300">
        <f t="shared" si="312"/>
        <v>-7.8347175992754536E-5</v>
      </c>
      <c r="AO306" s="300">
        <f t="shared" si="312"/>
        <v>-9.2942516822236421E-5</v>
      </c>
      <c r="AP306" s="300">
        <f t="shared" si="312"/>
        <v>-1.0066108947759389E-4</v>
      </c>
      <c r="AQ306" s="300">
        <f t="shared" si="312"/>
        <v>-1.0330104963729436E-4</v>
      </c>
      <c r="AR306" s="300">
        <f t="shared" si="312"/>
        <v>-1.0234339882486676E-4</v>
      </c>
      <c r="AS306" s="300">
        <f t="shared" si="312"/>
        <v>-9.8868196037771305E-5</v>
      </c>
      <c r="AT306" s="300">
        <f t="shared" si="312"/>
        <v>-9.3622685235938974E-5</v>
      </c>
      <c r="AU306" s="300">
        <f t="shared" si="312"/>
        <v>-8.7109684252628661E-5</v>
      </c>
      <c r="AV306" s="300">
        <f t="shared" si="312"/>
        <v>-7.9662972407801291E-5</v>
      </c>
      <c r="AW306" s="300">
        <f t="shared" si="312"/>
        <v>-7.1506079853289606E-5</v>
      </c>
      <c r="AX306" s="300">
        <f t="shared" si="312"/>
        <v>-6.279812415843633E-5</v>
      </c>
      <c r="AY306" s="300">
        <f t="shared" si="312"/>
        <v>-5.3671068344529616E-5</v>
      </c>
      <c r="AZ306" s="300">
        <f t="shared" si="312"/>
        <v>-4.4261924046162804E-5</v>
      </c>
      <c r="BA306" s="300">
        <f t="shared" si="312"/>
        <v>-3.4742370571549941E-5</v>
      </c>
      <c r="BB306" s="300">
        <f t="shared" si="312"/>
        <v>-2.5688288043612673E-5</v>
      </c>
      <c r="BC306" s="300">
        <f t="shared" si="312"/>
        <v>-1.8188518303929868E-5</v>
      </c>
      <c r="BD306" s="300">
        <f t="shared" si="312"/>
        <v>-1.2001686939377976E-5</v>
      </c>
      <c r="BE306" s="300">
        <f t="shared" si="312"/>
        <v>-6.9288868991268515E-6</v>
      </c>
      <c r="BF306" s="300">
        <f t="shared" si="312"/>
        <v>-3.2383848086459111E-6</v>
      </c>
      <c r="BG306" s="300">
        <f t="shared" si="312"/>
        <v>4.0490482899890878E-7</v>
      </c>
      <c r="BH306" s="300">
        <f t="shared" si="312"/>
        <v>3.3767633278447562E-6</v>
      </c>
      <c r="BI306" s="300">
        <f t="shared" si="312"/>
        <v>6.0387370721670663E-6</v>
      </c>
      <c r="BJ306" s="300">
        <f t="shared" si="312"/>
        <v>8.5166902699107538E-6</v>
      </c>
      <c r="BK306" s="300">
        <f t="shared" si="312"/>
        <v>1.0879980201883299E-5</v>
      </c>
      <c r="BL306" s="300">
        <f t="shared" si="312"/>
        <v>1.318270076966499E-5</v>
      </c>
      <c r="BM306" s="300">
        <f t="shared" si="312"/>
        <v>1.5458157417214125E-5</v>
      </c>
      <c r="BN306" s="300">
        <f t="shared" si="312"/>
        <v>1.7716628993857952E-5</v>
      </c>
      <c r="BO306" s="300">
        <f t="shared" si="310"/>
        <v>1.9950081135533537E-5</v>
      </c>
      <c r="BP306" s="300">
        <f t="shared" si="310"/>
        <v>2.213945732365552E-5</v>
      </c>
      <c r="BQ306" s="300">
        <f t="shared" si="310"/>
        <v>2.4261355437094068E-5</v>
      </c>
      <c r="BR306" s="300">
        <f t="shared" si="310"/>
        <v>2.6292838678720898E-5</v>
      </c>
      <c r="BS306" s="300">
        <f t="shared" si="310"/>
        <v>2.8214295709538817E-5</v>
      </c>
      <c r="BT306" s="300">
        <f t="shared" si="310"/>
        <v>3.0010747565700768E-5</v>
      </c>
      <c r="BU306" s="300">
        <f t="shared" si="310"/>
        <v>3.1672098904866886E-5</v>
      </c>
      <c r="BV306" s="300">
        <f t="shared" si="310"/>
        <v>3.3192765431788729E-5</v>
      </c>
      <c r="BW306" s="300">
        <f t="shared" si="310"/>
        <v>3.4570995050220432E-5</v>
      </c>
      <c r="BX306" s="300">
        <f t="shared" si="310"/>
        <v>3.5808091471523085E-5</v>
      </c>
      <c r="BY306" s="300">
        <f t="shared" si="310"/>
        <v>3.6907663087282216E-5</v>
      </c>
      <c r="BZ306" s="300">
        <f t="shared" si="310"/>
        <v>3.7874959989192547E-5</v>
      </c>
      <c r="CA306" s="300">
        <f t="shared" si="310"/>
        <v>3.8716323266019259E-5</v>
      </c>
      <c r="CB306" s="300">
        <f t="shared" si="310"/>
        <v>3.9438748038911342E-5</v>
      </c>
      <c r="CC306" s="300">
        <f t="shared" si="311"/>
        <v>4.004954977854247E-5</v>
      </c>
      <c r="CD306" s="300">
        <f t="shared" si="311"/>
        <v>4.0556118373169525E-5</v>
      </c>
    </row>
    <row r="307" spans="1:82" ht="17.399999999999999" customHeight="1" x14ac:dyDescent="0.25">
      <c r="A307" s="300" t="s">
        <v>239</v>
      </c>
      <c r="B307" s="300"/>
      <c r="C307" s="300"/>
      <c r="D307" s="361"/>
      <c r="E307" s="361"/>
      <c r="F307" s="361"/>
      <c r="G307" s="361"/>
      <c r="H307" s="361"/>
      <c r="I307" s="300"/>
      <c r="J307" s="300"/>
      <c r="K307" s="300"/>
      <c r="L307" s="300"/>
      <c r="M307" s="300"/>
      <c r="N307" s="300"/>
      <c r="O307" s="300"/>
      <c r="P307" s="300"/>
      <c r="Q307" s="300"/>
      <c r="R307" s="344"/>
      <c r="S307" s="300"/>
      <c r="T307" s="300"/>
      <c r="U307" s="300"/>
      <c r="V307" s="300"/>
      <c r="W307" s="300"/>
      <c r="X307" s="300"/>
      <c r="Y307" s="300"/>
      <c r="Z307" s="300"/>
      <c r="AA307" s="300"/>
      <c r="AB307" s="300"/>
      <c r="AC307" s="300"/>
      <c r="AD307" s="300"/>
      <c r="AE307" s="300"/>
      <c r="AF307" s="300"/>
      <c r="AG307" s="300"/>
      <c r="AH307" s="300"/>
      <c r="AI307" s="300"/>
      <c r="AJ307" s="300"/>
      <c r="AK307" s="300"/>
      <c r="AL307" s="300"/>
      <c r="AM307" s="300"/>
      <c r="AN307" s="300"/>
      <c r="AO307" s="300"/>
      <c r="AP307" s="300"/>
      <c r="AQ307" s="300"/>
      <c r="AR307" s="300"/>
      <c r="AS307" s="300"/>
      <c r="AT307" s="300"/>
      <c r="AU307" s="300"/>
      <c r="AV307" s="300"/>
      <c r="AW307" s="300"/>
      <c r="AX307" s="300"/>
      <c r="AY307" s="300"/>
      <c r="AZ307" s="300"/>
      <c r="BA307" s="300"/>
      <c r="BB307" s="300"/>
      <c r="BC307" s="300"/>
      <c r="BD307" s="300"/>
      <c r="BE307" s="300"/>
      <c r="BF307" s="300"/>
      <c r="BG307" s="300"/>
      <c r="BH307" s="300"/>
      <c r="BI307" s="300"/>
      <c r="BJ307" s="300"/>
      <c r="BK307" s="300"/>
      <c r="BL307" s="300"/>
      <c r="BM307" s="300"/>
      <c r="BN307" s="300"/>
      <c r="BO307" s="300"/>
      <c r="BP307" s="300"/>
      <c r="BQ307" s="300"/>
      <c r="BR307" s="300"/>
      <c r="BS307" s="300"/>
      <c r="BT307" s="300"/>
      <c r="BU307" s="300"/>
      <c r="BV307" s="300"/>
      <c r="BW307" s="300"/>
      <c r="BX307" s="300"/>
      <c r="BY307" s="300"/>
      <c r="BZ307" s="300"/>
      <c r="CA307" s="300"/>
      <c r="CB307" s="300"/>
      <c r="CC307" s="300"/>
      <c r="CD307" s="300"/>
    </row>
    <row r="308" spans="1:82" ht="17.399999999999999" customHeight="1" x14ac:dyDescent="0.25">
      <c r="A308" s="300" t="s">
        <v>240</v>
      </c>
      <c r="B308" s="300">
        <f t="shared" ref="B308:BM311" si="313">+B252/B188-1</f>
        <v>0</v>
      </c>
      <c r="C308" s="300">
        <f t="shared" si="313"/>
        <v>-1.7170746602346298E-8</v>
      </c>
      <c r="D308" s="361">
        <f t="shared" si="313"/>
        <v>3.6874534936615078E-7</v>
      </c>
      <c r="E308" s="361">
        <f t="shared" si="313"/>
        <v>8.4449113479934113E-8</v>
      </c>
      <c r="F308" s="361">
        <f t="shared" si="313"/>
        <v>-1.058523845354209E-6</v>
      </c>
      <c r="G308" s="361">
        <f t="shared" si="313"/>
        <v>-3.0992528912143769E-6</v>
      </c>
      <c r="H308" s="361">
        <f t="shared" si="313"/>
        <v>-4.7069987201275865E-6</v>
      </c>
      <c r="I308" s="300">
        <f t="shared" si="313"/>
        <v>-5.0745845909805354E-6</v>
      </c>
      <c r="J308" s="300">
        <f t="shared" si="313"/>
        <v>-3.4295305916254293E-6</v>
      </c>
      <c r="K308" s="300">
        <f t="shared" si="313"/>
        <v>-1.85340060643302E-6</v>
      </c>
      <c r="L308" s="300">
        <f t="shared" si="313"/>
        <v>6.5632006052140923E-7</v>
      </c>
      <c r="M308" s="300">
        <f t="shared" si="313"/>
        <v>3.6405881209677915E-6</v>
      </c>
      <c r="N308" s="300">
        <f t="shared" si="313"/>
        <v>6.4437283566753933E-6</v>
      </c>
      <c r="O308" s="300">
        <f t="shared" si="313"/>
        <v>8.3335145459884075E-6</v>
      </c>
      <c r="P308" s="300">
        <f t="shared" si="313"/>
        <v>9.9868187872775849E-6</v>
      </c>
      <c r="Q308" s="300">
        <f t="shared" si="313"/>
        <v>1.1813236589164333E-5</v>
      </c>
      <c r="R308" s="344">
        <f t="shared" si="313"/>
        <v>1.3949559357628871E-5</v>
      </c>
      <c r="S308" s="300">
        <f t="shared" si="313"/>
        <v>1.6392206791504549E-5</v>
      </c>
      <c r="T308" s="300">
        <f t="shared" si="313"/>
        <v>1.8748048979499998E-5</v>
      </c>
      <c r="U308" s="300">
        <f t="shared" si="313"/>
        <v>2.145395506736314E-5</v>
      </c>
      <c r="V308" s="300">
        <f t="shared" si="313"/>
        <v>2.4453737131446829E-5</v>
      </c>
      <c r="W308" s="300">
        <f t="shared" si="313"/>
        <v>2.7683829835423168E-5</v>
      </c>
      <c r="X308" s="300">
        <f t="shared" si="313"/>
        <v>3.1067442704424408E-5</v>
      </c>
      <c r="Y308" s="300">
        <f t="shared" si="313"/>
        <v>3.4540652313008735E-5</v>
      </c>
      <c r="Z308" s="300">
        <f t="shared" si="313"/>
        <v>3.8030227187624277E-5</v>
      </c>
      <c r="AA308" s="300">
        <f t="shared" si="313"/>
        <v>4.0756112322570814E-5</v>
      </c>
      <c r="AB308" s="300">
        <f t="shared" si="313"/>
        <v>4.2274970102784692E-5</v>
      </c>
      <c r="AC308" s="300">
        <f t="shared" si="313"/>
        <v>4.2708752485909329E-5</v>
      </c>
      <c r="AD308" s="300">
        <f t="shared" si="313"/>
        <v>4.2112684283335255E-5</v>
      </c>
      <c r="AE308" s="300">
        <f t="shared" si="313"/>
        <v>4.0571220565777111E-5</v>
      </c>
      <c r="AF308" s="300">
        <f t="shared" si="313"/>
        <v>3.8180601602100239E-5</v>
      </c>
      <c r="AG308" s="300">
        <f t="shared" si="313"/>
        <v>3.5043933261480475E-5</v>
      </c>
      <c r="AH308" s="300">
        <f t="shared" si="313"/>
        <v>3.1285508360623382E-5</v>
      </c>
      <c r="AI308" s="300">
        <f t="shared" si="313"/>
        <v>2.7070880348034621E-5</v>
      </c>
      <c r="AJ308" s="300">
        <f t="shared" si="313"/>
        <v>2.2624284705674569E-5</v>
      </c>
      <c r="AK308" s="300">
        <f t="shared" si="313"/>
        <v>1.824161960772841E-5</v>
      </c>
      <c r="AL308" s="300">
        <f t="shared" si="313"/>
        <v>-8.5680153973810569E-5</v>
      </c>
      <c r="AM308" s="300">
        <f t="shared" si="313"/>
        <v>-1.8469101758422646E-4</v>
      </c>
      <c r="AN308" s="300">
        <f t="shared" si="313"/>
        <v>-2.6113338307909295E-4</v>
      </c>
      <c r="AO308" s="300">
        <f t="shared" si="313"/>
        <v>-3.0977479734706215E-4</v>
      </c>
      <c r="AP308" s="300">
        <f t="shared" si="313"/>
        <v>-3.3549756190209834E-4</v>
      </c>
      <c r="AQ308" s="300">
        <f t="shared" si="313"/>
        <v>-3.4429533530266898E-4</v>
      </c>
      <c r="AR308" s="300">
        <f t="shared" si="313"/>
        <v>-3.4110393172537279E-4</v>
      </c>
      <c r="AS308" s="300">
        <f t="shared" si="313"/>
        <v>-3.2952264156993483E-4</v>
      </c>
      <c r="AT308" s="300">
        <f t="shared" si="313"/>
        <v>-3.1204153194164252E-4</v>
      </c>
      <c r="AU308" s="300">
        <f t="shared" si="313"/>
        <v>-2.9033610606699067E-4</v>
      </c>
      <c r="AV308" s="300">
        <f t="shared" si="313"/>
        <v>-2.6551856260814688E-4</v>
      </c>
      <c r="AW308" s="300">
        <f t="shared" si="313"/>
        <v>-2.3833371579240481E-4</v>
      </c>
      <c r="AX308" s="300">
        <f t="shared" si="313"/>
        <v>-2.0931174470051328E-4</v>
      </c>
      <c r="AY308" s="300">
        <f t="shared" si="313"/>
        <v>-1.7889235914392287E-4</v>
      </c>
      <c r="AZ308" s="300">
        <f t="shared" si="313"/>
        <v>-1.4753212816476236E-4</v>
      </c>
      <c r="BA308" s="300">
        <f t="shared" si="313"/>
        <v>-1.1580320796666932E-4</v>
      </c>
      <c r="BB308" s="300">
        <f t="shared" si="313"/>
        <v>-8.562506060783015E-5</v>
      </c>
      <c r="BC308" s="300">
        <f t="shared" si="313"/>
        <v>-6.0627107811295211E-5</v>
      </c>
      <c r="BD308" s="300">
        <f t="shared" si="313"/>
        <v>-4.0005062961867566E-5</v>
      </c>
      <c r="BE308" s="300">
        <f t="shared" si="313"/>
        <v>-2.3096102955810771E-5</v>
      </c>
      <c r="BF308" s="300">
        <f t="shared" si="313"/>
        <v>-1.0794575237671467E-5</v>
      </c>
      <c r="BG308" s="300">
        <f t="shared" si="313"/>
        <v>1.3496834059267826E-6</v>
      </c>
      <c r="BH308" s="300">
        <f t="shared" si="313"/>
        <v>1.1255922110597893E-5</v>
      </c>
      <c r="BI308" s="300">
        <f t="shared" si="313"/>
        <v>2.0129265390966822E-5</v>
      </c>
      <c r="BJ308" s="300">
        <f t="shared" si="313"/>
        <v>2.838924964976286E-5</v>
      </c>
      <c r="BK308" s="300">
        <f t="shared" si="313"/>
        <v>3.6267061021666436E-5</v>
      </c>
      <c r="BL308" s="300">
        <f t="shared" si="313"/>
        <v>4.394301173893389E-5</v>
      </c>
      <c r="BM308" s="300">
        <f t="shared" si="313"/>
        <v>5.1528120672772459E-5</v>
      </c>
      <c r="BN308" s="300">
        <f t="shared" ref="BN308:CB316" si="314">+BN252/BN188-1</f>
        <v>5.905665064065424E-5</v>
      </c>
      <c r="BO308" s="300">
        <f t="shared" si="314"/>
        <v>6.6501818279496305E-5</v>
      </c>
      <c r="BP308" s="300">
        <f t="shared" si="314"/>
        <v>7.3800097266651932E-5</v>
      </c>
      <c r="BQ308" s="300">
        <f t="shared" si="314"/>
        <v>8.0873473880416213E-5</v>
      </c>
      <c r="BR308" s="300">
        <f t="shared" si="314"/>
        <v>8.7645484078580083E-5</v>
      </c>
      <c r="BS308" s="300">
        <f t="shared" si="314"/>
        <v>9.4050748159490993E-5</v>
      </c>
      <c r="BT308" s="300">
        <f t="shared" si="314"/>
        <v>1.0003932778368529E-4</v>
      </c>
      <c r="BU308" s="300">
        <f t="shared" si="314"/>
        <v>1.0557756411233576E-4</v>
      </c>
      <c r="BV308" s="300">
        <f t="shared" si="314"/>
        <v>1.1064683612871384E-4</v>
      </c>
      <c r="BW308" s="300">
        <f t="shared" si="314"/>
        <v>1.1524129806916861E-4</v>
      </c>
      <c r="BX308" s="300">
        <f t="shared" si="314"/>
        <v>1.1936529140599283E-4</v>
      </c>
      <c r="BY308" s="300">
        <f t="shared" si="314"/>
        <v>1.2303084107401219E-4</v>
      </c>
      <c r="BZ308" s="300">
        <f t="shared" si="314"/>
        <v>1.2625544539623945E-4</v>
      </c>
      <c r="CA308" s="300">
        <f t="shared" si="314"/>
        <v>1.2906024026482221E-4</v>
      </c>
      <c r="CB308" s="300">
        <f t="shared" si="314"/>
        <v>1.3146854241785633E-4</v>
      </c>
      <c r="CC308" s="300">
        <f t="shared" ref="CC308:CD316" si="315">+CC252/CC188-1</f>
        <v>1.3350473703210852E-4</v>
      </c>
      <c r="CD308" s="300">
        <f t="shared" si="315"/>
        <v>1.3519345780665937E-4</v>
      </c>
    </row>
    <row r="309" spans="1:82" ht="17.399999999999999" customHeight="1" x14ac:dyDescent="0.25">
      <c r="A309" s="300" t="s">
        <v>241</v>
      </c>
      <c r="B309" s="300">
        <f t="shared" si="313"/>
        <v>0</v>
      </c>
      <c r="C309" s="300">
        <f t="shared" si="313"/>
        <v>0</v>
      </c>
      <c r="D309" s="361">
        <f t="shared" si="313"/>
        <v>0</v>
      </c>
      <c r="E309" s="361">
        <f t="shared" si="313"/>
        <v>0</v>
      </c>
      <c r="F309" s="361">
        <f t="shared" si="313"/>
        <v>0</v>
      </c>
      <c r="G309" s="361">
        <f t="shared" si="313"/>
        <v>0</v>
      </c>
      <c r="H309" s="361">
        <f t="shared" si="313"/>
        <v>0</v>
      </c>
      <c r="I309" s="300">
        <f t="shared" si="313"/>
        <v>0</v>
      </c>
      <c r="J309" s="300">
        <f t="shared" si="313"/>
        <v>0</v>
      </c>
      <c r="K309" s="300">
        <f t="shared" si="313"/>
        <v>0</v>
      </c>
      <c r="L309" s="300">
        <f t="shared" si="313"/>
        <v>0</v>
      </c>
      <c r="M309" s="300">
        <f t="shared" si="313"/>
        <v>0</v>
      </c>
      <c r="N309" s="300">
        <f t="shared" si="313"/>
        <v>0</v>
      </c>
      <c r="O309" s="300">
        <f t="shared" si="313"/>
        <v>0</v>
      </c>
      <c r="P309" s="300">
        <f t="shared" si="313"/>
        <v>0</v>
      </c>
      <c r="Q309" s="300">
        <f t="shared" si="313"/>
        <v>0</v>
      </c>
      <c r="R309" s="344">
        <f t="shared" si="313"/>
        <v>0</v>
      </c>
      <c r="S309" s="300">
        <f t="shared" si="313"/>
        <v>0</v>
      </c>
      <c r="T309" s="300">
        <f t="shared" si="313"/>
        <v>0</v>
      </c>
      <c r="U309" s="300">
        <f t="shared" si="313"/>
        <v>0</v>
      </c>
      <c r="V309" s="300">
        <f t="shared" si="313"/>
        <v>0</v>
      </c>
      <c r="W309" s="300">
        <f t="shared" si="313"/>
        <v>0</v>
      </c>
      <c r="X309" s="300">
        <f t="shared" si="313"/>
        <v>0</v>
      </c>
      <c r="Y309" s="300">
        <f t="shared" si="313"/>
        <v>0</v>
      </c>
      <c r="Z309" s="300">
        <f t="shared" si="313"/>
        <v>0</v>
      </c>
      <c r="AA309" s="300">
        <f t="shared" si="313"/>
        <v>0</v>
      </c>
      <c r="AB309" s="300">
        <f t="shared" si="313"/>
        <v>0</v>
      </c>
      <c r="AC309" s="300">
        <f t="shared" si="313"/>
        <v>0</v>
      </c>
      <c r="AD309" s="300">
        <f t="shared" si="313"/>
        <v>0</v>
      </c>
      <c r="AE309" s="300">
        <f t="shared" si="313"/>
        <v>0</v>
      </c>
      <c r="AF309" s="300">
        <f t="shared" si="313"/>
        <v>0</v>
      </c>
      <c r="AG309" s="300">
        <f t="shared" si="313"/>
        <v>0</v>
      </c>
      <c r="AH309" s="300">
        <f t="shared" si="313"/>
        <v>0</v>
      </c>
      <c r="AI309" s="300">
        <f t="shared" si="313"/>
        <v>0</v>
      </c>
      <c r="AJ309" s="300">
        <f t="shared" si="313"/>
        <v>0</v>
      </c>
      <c r="AK309" s="300">
        <f t="shared" si="313"/>
        <v>0</v>
      </c>
      <c r="AL309" s="300">
        <f t="shared" si="313"/>
        <v>0</v>
      </c>
      <c r="AM309" s="300">
        <f t="shared" si="313"/>
        <v>0</v>
      </c>
      <c r="AN309" s="300">
        <f t="shared" si="313"/>
        <v>0</v>
      </c>
      <c r="AO309" s="300">
        <f t="shared" si="313"/>
        <v>0</v>
      </c>
      <c r="AP309" s="300">
        <f t="shared" si="313"/>
        <v>0</v>
      </c>
      <c r="AQ309" s="300">
        <f t="shared" si="313"/>
        <v>0</v>
      </c>
      <c r="AR309" s="300">
        <f t="shared" si="313"/>
        <v>0</v>
      </c>
      <c r="AS309" s="300">
        <f t="shared" si="313"/>
        <v>0</v>
      </c>
      <c r="AT309" s="300">
        <f t="shared" si="313"/>
        <v>0</v>
      </c>
      <c r="AU309" s="300">
        <f t="shared" si="313"/>
        <v>0</v>
      </c>
      <c r="AV309" s="300">
        <f t="shared" si="313"/>
        <v>0</v>
      </c>
      <c r="AW309" s="300">
        <f t="shared" si="313"/>
        <v>0</v>
      </c>
      <c r="AX309" s="300">
        <f t="shared" si="313"/>
        <v>0</v>
      </c>
      <c r="AY309" s="300">
        <f t="shared" si="313"/>
        <v>0</v>
      </c>
      <c r="AZ309" s="300">
        <f t="shared" si="313"/>
        <v>0</v>
      </c>
      <c r="BA309" s="300">
        <f t="shared" si="313"/>
        <v>0</v>
      </c>
      <c r="BB309" s="300">
        <f t="shared" si="313"/>
        <v>0</v>
      </c>
      <c r="BC309" s="300">
        <f t="shared" si="313"/>
        <v>0</v>
      </c>
      <c r="BD309" s="300">
        <f t="shared" si="313"/>
        <v>0</v>
      </c>
      <c r="BE309" s="300">
        <f t="shared" si="313"/>
        <v>0</v>
      </c>
      <c r="BF309" s="300">
        <f t="shared" si="313"/>
        <v>0</v>
      </c>
      <c r="BG309" s="300">
        <f t="shared" si="313"/>
        <v>0</v>
      </c>
      <c r="BH309" s="300">
        <f t="shared" si="313"/>
        <v>0</v>
      </c>
      <c r="BI309" s="300">
        <f t="shared" si="313"/>
        <v>0</v>
      </c>
      <c r="BJ309" s="300">
        <f t="shared" si="313"/>
        <v>0</v>
      </c>
      <c r="BK309" s="300">
        <f t="shared" si="313"/>
        <v>0</v>
      </c>
      <c r="BL309" s="300">
        <f t="shared" si="313"/>
        <v>0</v>
      </c>
      <c r="BM309" s="300">
        <f t="shared" si="313"/>
        <v>0</v>
      </c>
      <c r="BN309" s="300">
        <f t="shared" si="314"/>
        <v>0</v>
      </c>
      <c r="BO309" s="300">
        <f t="shared" si="314"/>
        <v>0</v>
      </c>
      <c r="BP309" s="300">
        <f t="shared" si="314"/>
        <v>0</v>
      </c>
      <c r="BQ309" s="300">
        <f t="shared" si="314"/>
        <v>0</v>
      </c>
      <c r="BR309" s="300">
        <f t="shared" si="314"/>
        <v>0</v>
      </c>
      <c r="BS309" s="300">
        <f t="shared" si="314"/>
        <v>0</v>
      </c>
      <c r="BT309" s="300">
        <f t="shared" si="314"/>
        <v>0</v>
      </c>
      <c r="BU309" s="300">
        <f t="shared" si="314"/>
        <v>0</v>
      </c>
      <c r="BV309" s="300">
        <f t="shared" si="314"/>
        <v>0</v>
      </c>
      <c r="BW309" s="300">
        <f t="shared" si="314"/>
        <v>0</v>
      </c>
      <c r="BX309" s="300">
        <f t="shared" si="314"/>
        <v>0</v>
      </c>
      <c r="BY309" s="300">
        <f t="shared" si="314"/>
        <v>0</v>
      </c>
      <c r="BZ309" s="300">
        <f t="shared" si="314"/>
        <v>0</v>
      </c>
      <c r="CA309" s="300">
        <f t="shared" si="314"/>
        <v>0</v>
      </c>
      <c r="CB309" s="300">
        <f t="shared" si="314"/>
        <v>0</v>
      </c>
      <c r="CC309" s="300">
        <f t="shared" si="315"/>
        <v>0</v>
      </c>
      <c r="CD309" s="300">
        <f t="shared" si="315"/>
        <v>0</v>
      </c>
    </row>
    <row r="310" spans="1:82" ht="17.399999999999999" customHeight="1" x14ac:dyDescent="0.25">
      <c r="A310" s="300" t="s">
        <v>242</v>
      </c>
      <c r="B310" s="300">
        <f t="shared" si="313"/>
        <v>-3.4730357700851755E-8</v>
      </c>
      <c r="C310" s="300">
        <f t="shared" si="313"/>
        <v>7.6979070851024289E-7</v>
      </c>
      <c r="D310" s="361">
        <f t="shared" si="313"/>
        <v>-2.1598264643429843E-7</v>
      </c>
      <c r="E310" s="361">
        <f t="shared" si="313"/>
        <v>-2.2871478878583318E-6</v>
      </c>
      <c r="F310" s="361">
        <f t="shared" si="313"/>
        <v>-5.3135614933585984E-6</v>
      </c>
      <c r="G310" s="361">
        <f t="shared" si="313"/>
        <v>-6.4659153531376745E-6</v>
      </c>
      <c r="H310" s="361">
        <f t="shared" si="313"/>
        <v>-5.4799104486358274E-6</v>
      </c>
      <c r="I310" s="300">
        <f t="shared" si="313"/>
        <v>-1.604190619897139E-6</v>
      </c>
      <c r="J310" s="300">
        <f t="shared" si="313"/>
        <v>-9.3941339374126187E-8</v>
      </c>
      <c r="K310" s="300">
        <f t="shared" si="313"/>
        <v>3.4773953794253742E-6</v>
      </c>
      <c r="L310" s="300">
        <f t="shared" si="313"/>
        <v>7.0262350400085438E-6</v>
      </c>
      <c r="M310" s="300">
        <f t="shared" si="313"/>
        <v>9.6505093898358041E-6</v>
      </c>
      <c r="N310" s="300">
        <f t="shared" si="313"/>
        <v>1.0484113071473899E-5</v>
      </c>
      <c r="O310" s="300">
        <f t="shared" si="313"/>
        <v>1.1870010368619788E-5</v>
      </c>
      <c r="P310" s="300">
        <f t="shared" si="313"/>
        <v>1.3898464550798906E-5</v>
      </c>
      <c r="Q310" s="300">
        <f t="shared" si="313"/>
        <v>1.6395718963835293E-5</v>
      </c>
      <c r="R310" s="344">
        <f t="shared" si="313"/>
        <v>1.9199102722078365E-5</v>
      </c>
      <c r="S310" s="300">
        <f t="shared" si="313"/>
        <v>2.1449926570271671E-5</v>
      </c>
      <c r="T310" s="300">
        <f t="shared" si="313"/>
        <v>2.4570955506897363E-5</v>
      </c>
      <c r="U310" s="300">
        <f t="shared" si="313"/>
        <v>2.7917913947295148E-5</v>
      </c>
      <c r="V310" s="300">
        <f t="shared" si="313"/>
        <v>3.1421671240927651E-5</v>
      </c>
      <c r="W310" s="300">
        <f t="shared" si="313"/>
        <v>3.4987586904344781E-5</v>
      </c>
      <c r="X310" s="300">
        <f t="shared" si="313"/>
        <v>3.8564020883535832E-5</v>
      </c>
      <c r="Y310" s="300">
        <f t="shared" si="313"/>
        <v>4.2094803166525807E-5</v>
      </c>
      <c r="Z310" s="300">
        <f t="shared" si="313"/>
        <v>4.3947448351344676E-5</v>
      </c>
      <c r="AA310" s="300">
        <f t="shared" si="313"/>
        <v>4.4056665497560488E-5</v>
      </c>
      <c r="AB310" s="300">
        <f t="shared" si="313"/>
        <v>4.3217184724220203E-5</v>
      </c>
      <c r="AC310" s="300">
        <f t="shared" si="313"/>
        <v>4.1413770064169242E-5</v>
      </c>
      <c r="AD310" s="300">
        <f t="shared" si="313"/>
        <v>3.8761963190525606E-5</v>
      </c>
      <c r="AE310" s="300">
        <f t="shared" si="313"/>
        <v>3.5371057161004416E-5</v>
      </c>
      <c r="AF310" s="300">
        <f t="shared" si="313"/>
        <v>3.1352344224799822E-5</v>
      </c>
      <c r="AG310" s="300">
        <f t="shared" si="313"/>
        <v>2.6855487063714989E-5</v>
      </c>
      <c r="AH310" s="300">
        <f t="shared" si="313"/>
        <v>2.209524766483284E-5</v>
      </c>
      <c r="AI310" s="300">
        <f t="shared" si="313"/>
        <v>1.7365822490233995E-5</v>
      </c>
      <c r="AJ310" s="300">
        <f t="shared" si="313"/>
        <v>1.3048692938610884E-5</v>
      </c>
      <c r="AK310" s="300">
        <f t="shared" si="313"/>
        <v>-2.091101700537612E-4</v>
      </c>
      <c r="AL310" s="300">
        <f t="shared" si="313"/>
        <v>-3.0267460791788547E-4</v>
      </c>
      <c r="AM310" s="300">
        <f t="shared" si="313"/>
        <v>-3.5148939268925261E-4</v>
      </c>
      <c r="AN310" s="300">
        <f t="shared" si="313"/>
        <v>-3.6774616415102823E-4</v>
      </c>
      <c r="AO310" s="300">
        <f t="shared" si="313"/>
        <v>-3.6633931818619292E-4</v>
      </c>
      <c r="AP310" s="300">
        <f t="shared" si="313"/>
        <v>-3.5489142812450414E-4</v>
      </c>
      <c r="AQ310" s="300">
        <f t="shared" si="313"/>
        <v>-3.3724688139136205E-4</v>
      </c>
      <c r="AR310" s="300">
        <f t="shared" si="313"/>
        <v>-3.1548726440699948E-4</v>
      </c>
      <c r="AS310" s="300">
        <f t="shared" si="313"/>
        <v>-2.9080808788073398E-4</v>
      </c>
      <c r="AT310" s="300">
        <f t="shared" si="313"/>
        <v>-2.6392045204115533E-4</v>
      </c>
      <c r="AU310" s="300">
        <f t="shared" si="313"/>
        <v>-2.3526362897197117E-4</v>
      </c>
      <c r="AV310" s="300">
        <f t="shared" si="313"/>
        <v>-2.0514102163049497E-4</v>
      </c>
      <c r="AW310" s="300">
        <f t="shared" si="313"/>
        <v>-1.7382420382905384E-4</v>
      </c>
      <c r="AX310" s="300">
        <f t="shared" si="313"/>
        <v>-1.4164438062802542E-4</v>
      </c>
      <c r="AY310" s="300">
        <f t="shared" si="313"/>
        <v>-1.0908049060065483E-4</v>
      </c>
      <c r="AZ310" s="300">
        <f t="shared" si="313"/>
        <v>-7.6848378860683297E-5</v>
      </c>
      <c r="BA310" s="300">
        <f t="shared" si="313"/>
        <v>-4.8532877206630687E-5</v>
      </c>
      <c r="BB310" s="300">
        <f t="shared" si="313"/>
        <v>-2.987282983668571E-5</v>
      </c>
      <c r="BC310" s="300">
        <f t="shared" si="313"/>
        <v>-1.4591064960045586E-5</v>
      </c>
      <c r="BD310" s="300">
        <f t="shared" si="313"/>
        <v>-2.2280288881626475E-6</v>
      </c>
      <c r="BE310" s="300">
        <f t="shared" si="313"/>
        <v>4.4050756580205075E-6</v>
      </c>
      <c r="BF310" s="300">
        <f t="shared" si="313"/>
        <v>1.6382729733699364E-5</v>
      </c>
      <c r="BG310" s="300">
        <f t="shared" si="313"/>
        <v>2.3527820572022407E-5</v>
      </c>
      <c r="BH310" s="300">
        <f t="shared" si="313"/>
        <v>3.1136115563157318E-5</v>
      </c>
      <c r="BI310" s="300">
        <f t="shared" si="313"/>
        <v>3.8648023419574074E-5</v>
      </c>
      <c r="BJ310" s="300">
        <f t="shared" si="313"/>
        <v>4.6062815823866288E-5</v>
      </c>
      <c r="BK310" s="300">
        <f t="shared" si="313"/>
        <v>5.3498730120393745E-5</v>
      </c>
      <c r="BL310" s="300">
        <f t="shared" si="313"/>
        <v>6.0981336666765529E-5</v>
      </c>
      <c r="BM310" s="300">
        <f t="shared" si="313"/>
        <v>6.8449677620208149E-5</v>
      </c>
      <c r="BN310" s="300">
        <f t="shared" si="314"/>
        <v>7.5800911493839607E-5</v>
      </c>
      <c r="BO310" s="300">
        <f t="shared" si="314"/>
        <v>8.2925493304131237E-5</v>
      </c>
      <c r="BP310" s="300">
        <f t="shared" si="314"/>
        <v>8.9727043528498029E-5</v>
      </c>
      <c r="BQ310" s="300">
        <f t="shared" si="314"/>
        <v>9.6130747684552986E-5</v>
      </c>
      <c r="BR310" s="300">
        <f t="shared" si="314"/>
        <v>1.0208484314255806E-4</v>
      </c>
      <c r="BS310" s="300">
        <f t="shared" si="314"/>
        <v>1.0755853812582927E-4</v>
      </c>
      <c r="BT310" s="300">
        <f t="shared" si="314"/>
        <v>1.1253845487479985E-4</v>
      </c>
      <c r="BU310" s="300">
        <f t="shared" si="314"/>
        <v>1.170247757968923E-4</v>
      </c>
      <c r="BV310" s="300">
        <f t="shared" si="314"/>
        <v>1.2102768630994909E-4</v>
      </c>
      <c r="BW310" s="300">
        <f t="shared" si="314"/>
        <v>1.2456436118779557E-4</v>
      </c>
      <c r="BX310" s="300">
        <f t="shared" si="314"/>
        <v>1.2765655008961652E-4</v>
      </c>
      <c r="BY310" s="300">
        <f t="shared" si="314"/>
        <v>1.3032872204643553E-4</v>
      </c>
      <c r="BZ310" s="300">
        <f t="shared" si="314"/>
        <v>1.3260668872439041E-4</v>
      </c>
      <c r="CA310" s="300">
        <f t="shared" si="314"/>
        <v>1.3451661585306418E-4</v>
      </c>
      <c r="CB310" s="300">
        <f t="shared" si="314"/>
        <v>1.3608433780243345E-4</v>
      </c>
      <c r="CC310" s="300">
        <f t="shared" si="315"/>
        <v>1.3733490172040952E-4</v>
      </c>
      <c r="CD310" s="300">
        <f t="shared" si="315"/>
        <v>1.3829228128714455E-4</v>
      </c>
    </row>
    <row r="311" spans="1:82" ht="17.399999999999999" customHeight="1" x14ac:dyDescent="0.25">
      <c r="A311" s="300" t="s">
        <v>243</v>
      </c>
      <c r="B311" s="300">
        <f t="shared" si="313"/>
        <v>-3.4778913526878341E-8</v>
      </c>
      <c r="C311" s="300">
        <f t="shared" si="313"/>
        <v>7.6952836236543476E-7</v>
      </c>
      <c r="D311" s="361">
        <f t="shared" si="313"/>
        <v>-2.1522384863192912E-7</v>
      </c>
      <c r="E311" s="361">
        <f t="shared" si="313"/>
        <v>-2.2750687486139398E-6</v>
      </c>
      <c r="F311" s="361">
        <f t="shared" si="313"/>
        <v>-5.2795303214780986E-6</v>
      </c>
      <c r="G311" s="361">
        <f t="shared" si="313"/>
        <v>-6.4181143190067402E-6</v>
      </c>
      <c r="H311" s="361">
        <f t="shared" si="313"/>
        <v>-5.4350433753569405E-6</v>
      </c>
      <c r="I311" s="300">
        <f t="shared" si="313"/>
        <v>-3.4306435404696245E-6</v>
      </c>
      <c r="J311" s="300">
        <f t="shared" si="313"/>
        <v>-1.1018903678383651E-7</v>
      </c>
      <c r="K311" s="300">
        <f t="shared" si="313"/>
        <v>3.3902826643839035E-6</v>
      </c>
      <c r="L311" s="300">
        <f t="shared" si="313"/>
        <v>6.8432131608009428E-6</v>
      </c>
      <c r="M311" s="300">
        <f t="shared" si="313"/>
        <v>9.3861462768796144E-6</v>
      </c>
      <c r="N311" s="300">
        <f t="shared" si="313"/>
        <v>1.023235023156488E-5</v>
      </c>
      <c r="O311" s="300">
        <f t="shared" si="313"/>
        <v>1.1599602740330894E-5</v>
      </c>
      <c r="P311" s="300">
        <f t="shared" si="313"/>
        <v>1.3591271962765106E-5</v>
      </c>
      <c r="Q311" s="300">
        <f t="shared" si="313"/>
        <v>1.6043462992554325E-5</v>
      </c>
      <c r="R311" s="344">
        <f t="shared" si="313"/>
        <v>1.8800446311084684E-5</v>
      </c>
      <c r="S311" s="300">
        <f t="shared" si="313"/>
        <v>2.1052945110566768E-5</v>
      </c>
      <c r="T311" s="300">
        <f t="shared" si="313"/>
        <v>2.4123930385755443E-5</v>
      </c>
      <c r="U311" s="300">
        <f t="shared" si="313"/>
        <v>2.7426630491600434E-5</v>
      </c>
      <c r="V311" s="300">
        <f t="shared" si="313"/>
        <v>3.0886144136488269E-5</v>
      </c>
      <c r="W311" s="300">
        <f t="shared" si="313"/>
        <v>3.441116235269881E-5</v>
      </c>
      <c r="X311" s="300">
        <f t="shared" si="313"/>
        <v>3.7950298774624969E-5</v>
      </c>
      <c r="Y311" s="300">
        <f t="shared" si="313"/>
        <v>4.1377190827640575E-5</v>
      </c>
      <c r="Z311" s="300">
        <f t="shared" si="313"/>
        <v>4.315551411182561E-5</v>
      </c>
      <c r="AA311" s="300">
        <f t="shared" si="313"/>
        <v>4.3266022014876171E-5</v>
      </c>
      <c r="AB311" s="300">
        <f t="shared" si="313"/>
        <v>4.2483271218252128E-5</v>
      </c>
      <c r="AC311" s="300">
        <f t="shared" si="313"/>
        <v>4.0747806652863261E-5</v>
      </c>
      <c r="AD311" s="300">
        <f t="shared" si="313"/>
        <v>3.8171705946998813E-5</v>
      </c>
      <c r="AE311" s="300">
        <f t="shared" si="313"/>
        <v>3.4862998068430073E-5</v>
      </c>
      <c r="AF311" s="300">
        <f t="shared" si="313"/>
        <v>3.092975893514982E-5</v>
      </c>
      <c r="AG311" s="300">
        <f t="shared" si="313"/>
        <v>2.6518793731833412E-5</v>
      </c>
      <c r="AH311" s="300">
        <f t="shared" si="313"/>
        <v>2.1841213607043386E-5</v>
      </c>
      <c r="AI311" s="300">
        <f t="shared" si="313"/>
        <v>1.7186725139728409E-5</v>
      </c>
      <c r="AJ311" s="300">
        <f t="shared" si="313"/>
        <v>1.2930978842806695E-5</v>
      </c>
      <c r="AK311" s="300">
        <f t="shared" si="313"/>
        <v>-2.0519974791588513E-4</v>
      </c>
      <c r="AL311" s="300">
        <f t="shared" si="313"/>
        <v>-2.9777986120849143E-4</v>
      </c>
      <c r="AM311" s="300">
        <f t="shared" si="313"/>
        <v>-3.4699142966299057E-4</v>
      </c>
      <c r="AN311" s="300">
        <f t="shared" si="313"/>
        <v>-3.6348064282454295E-4</v>
      </c>
      <c r="AO311" s="300">
        <f t="shared" si="313"/>
        <v>-3.6242975304601188E-4</v>
      </c>
      <c r="AP311" s="300">
        <f t="shared" si="313"/>
        <v>-3.5136437072813553E-4</v>
      </c>
      <c r="AQ311" s="300">
        <f t="shared" si="313"/>
        <v>-3.3409810579476673E-4</v>
      </c>
      <c r="AR311" s="300">
        <f t="shared" si="313"/>
        <v>-3.1270413598116775E-4</v>
      </c>
      <c r="AS311" s="300">
        <f t="shared" si="313"/>
        <v>-2.8837670035186669E-4</v>
      </c>
      <c r="AT311" s="300">
        <f t="shared" si="313"/>
        <v>-2.6182767608762259E-4</v>
      </c>
      <c r="AU311" s="300">
        <f t="shared" si="313"/>
        <v>-2.3349738772215911E-4</v>
      </c>
      <c r="AV311" s="300">
        <f t="shared" si="313"/>
        <v>-2.036898203503501E-4</v>
      </c>
      <c r="AW311" s="300">
        <f t="shared" si="313"/>
        <v>-1.7267621520689058E-4</v>
      </c>
      <c r="AX311" s="300">
        <f t="shared" si="313"/>
        <v>-1.4078616728852023E-4</v>
      </c>
      <c r="AY311" s="300">
        <f t="shared" si="313"/>
        <v>-1.0849538660162583E-4</v>
      </c>
      <c r="AZ311" s="300">
        <f t="shared" si="313"/>
        <v>-7.651454549728598E-5</v>
      </c>
      <c r="BA311" s="300">
        <f t="shared" si="313"/>
        <v>-4.8399202614901604E-5</v>
      </c>
      <c r="BB311" s="300">
        <f t="shared" si="313"/>
        <v>-2.9836132011129557E-5</v>
      </c>
      <c r="BC311" s="300">
        <f t="shared" si="313"/>
        <v>-1.4621793452573861E-5</v>
      </c>
      <c r="BD311" s="300">
        <f t="shared" si="313"/>
        <v>-2.3084640586867877E-6</v>
      </c>
      <c r="BE311" s="300">
        <f t="shared" si="313"/>
        <v>4.3184212350499962E-6</v>
      </c>
      <c r="BF311" s="300">
        <f t="shared" si="313"/>
        <v>1.6226274639929983E-5</v>
      </c>
      <c r="BG311" s="300">
        <f t="shared" si="313"/>
        <v>2.3358710036225361E-5</v>
      </c>
      <c r="BH311" s="300">
        <f t="shared" si="313"/>
        <v>3.0939088507597745E-5</v>
      </c>
      <c r="BI311" s="300">
        <f t="shared" si="313"/>
        <v>3.8423405656295984E-5</v>
      </c>
      <c r="BJ311" s="300">
        <f t="shared" si="313"/>
        <v>4.5811828959463341E-5</v>
      </c>
      <c r="BK311" s="300">
        <f t="shared" si="313"/>
        <v>5.3222248020068363E-5</v>
      </c>
      <c r="BL311" s="300">
        <f t="shared" si="313"/>
        <v>6.0680410192803791E-5</v>
      </c>
      <c r="BM311" s="300">
        <f>+BM255/BM191-1</f>
        <v>6.8125913628813706E-5</v>
      </c>
      <c r="BN311" s="300">
        <f t="shared" si="314"/>
        <v>7.5456516250627104E-5</v>
      </c>
      <c r="BO311" s="300">
        <f t="shared" si="314"/>
        <v>8.2563129189638929E-5</v>
      </c>
      <c r="BP311" s="300">
        <f t="shared" si="314"/>
        <v>8.9349631086754755E-5</v>
      </c>
      <c r="BQ311" s="300">
        <f t="shared" si="314"/>
        <v>9.5741283148820244E-5</v>
      </c>
      <c r="BR311" s="300">
        <f t="shared" si="314"/>
        <v>1.0168625751005855E-4</v>
      </c>
      <c r="BS311" s="300">
        <f t="shared" si="314"/>
        <v>1.0715360095270299E-4</v>
      </c>
      <c r="BT311" s="300">
        <f t="shared" si="314"/>
        <v>1.1212971622298618E-4</v>
      </c>
      <c r="BU311" s="300">
        <f t="shared" si="314"/>
        <v>1.166145372011318E-4</v>
      </c>
      <c r="BV311" s="300">
        <f t="shared" si="314"/>
        <v>1.2061799213425317E-4</v>
      </c>
      <c r="BW311" s="300">
        <f t="shared" si="314"/>
        <v>1.2415700337098379E-4</v>
      </c>
      <c r="BX311" s="300">
        <f t="shared" si="314"/>
        <v>1.2725308103656019E-4</v>
      </c>
      <c r="BY311" s="300">
        <f t="shared" si="314"/>
        <v>1.2993047207809916E-4</v>
      </c>
      <c r="BZ311" s="300">
        <f t="shared" si="314"/>
        <v>1.3221478547342791E-4</v>
      </c>
      <c r="CA311" s="300">
        <f t="shared" si="314"/>
        <v>1.3413200412859538E-4</v>
      </c>
      <c r="CB311" s="300">
        <f t="shared" si="314"/>
        <v>1.3570779889104934E-4</v>
      </c>
      <c r="CC311" s="300">
        <f t="shared" si="315"/>
        <v>1.3696707161670041E-4</v>
      </c>
      <c r="CD311" s="300">
        <f t="shared" si="315"/>
        <v>1.379336675029208E-4</v>
      </c>
    </row>
    <row r="312" spans="1:82" ht="17.399999999999999" customHeight="1" x14ac:dyDescent="0.25">
      <c r="A312" s="300" t="s">
        <v>244</v>
      </c>
      <c r="B312" s="300">
        <f t="shared" ref="B312:BM315" si="316">+B256/B192-1</f>
        <v>-3.4798096293364722E-8</v>
      </c>
      <c r="C312" s="300">
        <f t="shared" si="316"/>
        <v>7.6968868123472589E-7</v>
      </c>
      <c r="D312" s="361">
        <f t="shared" si="316"/>
        <v>-2.1587180987214794E-7</v>
      </c>
      <c r="E312" s="361">
        <f t="shared" si="316"/>
        <v>-2.287147441215609E-6</v>
      </c>
      <c r="F312" s="361">
        <f t="shared" si="316"/>
        <v>-5.3135053597053172E-6</v>
      </c>
      <c r="G312" s="361">
        <f t="shared" si="316"/>
        <v>-6.4661014458344823E-6</v>
      </c>
      <c r="H312" s="361">
        <f t="shared" si="316"/>
        <v>-5.4800807783861316E-6</v>
      </c>
      <c r="I312" s="300">
        <f t="shared" si="316"/>
        <v>-1.6044311293983426E-6</v>
      </c>
      <c r="J312" s="300">
        <f t="shared" si="316"/>
        <v>-9.4102478254143307E-8</v>
      </c>
      <c r="K312" s="300">
        <f t="shared" si="316"/>
        <v>3.4774853523433791E-6</v>
      </c>
      <c r="L312" s="300">
        <f t="shared" si="316"/>
        <v>7.0263262215153333E-6</v>
      </c>
      <c r="M312" s="300">
        <f t="shared" si="316"/>
        <v>9.6506236144655588E-6</v>
      </c>
      <c r="N312" s="300">
        <f t="shared" si="316"/>
        <v>1.0484186464987388E-5</v>
      </c>
      <c r="O312" s="300">
        <f t="shared" si="316"/>
        <v>1.1869777130302239E-5</v>
      </c>
      <c r="P312" s="300">
        <f t="shared" si="316"/>
        <v>1.3898557790659183E-5</v>
      </c>
      <c r="Q312" s="300">
        <f t="shared" si="316"/>
        <v>1.6395545496372677E-5</v>
      </c>
      <c r="R312" s="344">
        <f t="shared" si="316"/>
        <v>1.9199084270171696E-5</v>
      </c>
      <c r="S312" s="300">
        <f t="shared" si="316"/>
        <v>2.1450154990665382E-5</v>
      </c>
      <c r="T312" s="300">
        <f t="shared" si="316"/>
        <v>2.4571195258005218E-5</v>
      </c>
      <c r="U312" s="300">
        <f t="shared" si="316"/>
        <v>2.791809457702854E-5</v>
      </c>
      <c r="V312" s="300">
        <f t="shared" si="316"/>
        <v>3.1421630551697888E-5</v>
      </c>
      <c r="W312" s="300">
        <f t="shared" si="316"/>
        <v>3.4987394594843124E-5</v>
      </c>
      <c r="X312" s="300">
        <f t="shared" si="316"/>
        <v>3.8563797231105923E-5</v>
      </c>
      <c r="Y312" s="300">
        <f t="shared" si="316"/>
        <v>4.2094650526847133E-5</v>
      </c>
      <c r="Z312" s="300">
        <f t="shared" si="316"/>
        <v>4.3947536416011346E-5</v>
      </c>
      <c r="AA312" s="300">
        <f t="shared" si="316"/>
        <v>4.4056557394478446E-5</v>
      </c>
      <c r="AB312" s="300">
        <f t="shared" si="316"/>
        <v>4.321731447687327E-5</v>
      </c>
      <c r="AC312" s="300">
        <f t="shared" si="316"/>
        <v>4.1414009936291407E-5</v>
      </c>
      <c r="AD312" s="300">
        <f t="shared" si="316"/>
        <v>3.8761834000533568E-5</v>
      </c>
      <c r="AE312" s="300">
        <f t="shared" si="316"/>
        <v>3.5371250271865051E-5</v>
      </c>
      <c r="AF312" s="300">
        <f t="shared" si="316"/>
        <v>3.1352525286187927E-5</v>
      </c>
      <c r="AG312" s="300">
        <f t="shared" si="316"/>
        <v>2.6855482317067469E-5</v>
      </c>
      <c r="AH312" s="300">
        <f t="shared" si="316"/>
        <v>2.2095113829223578E-5</v>
      </c>
      <c r="AI312" s="300">
        <f t="shared" si="316"/>
        <v>1.7365865200291708E-5</v>
      </c>
      <c r="AJ312" s="300">
        <f t="shared" si="316"/>
        <v>1.3048616633204446E-5</v>
      </c>
      <c r="AK312" s="300">
        <f t="shared" si="316"/>
        <v>-2.091100265541046E-4</v>
      </c>
      <c r="AL312" s="300">
        <f t="shared" si="316"/>
        <v>-3.0267456712629315E-4</v>
      </c>
      <c r="AM312" s="300">
        <f t="shared" si="316"/>
        <v>-3.5148939277040991E-4</v>
      </c>
      <c r="AN312" s="300">
        <f t="shared" si="316"/>
        <v>-3.6774616421264561E-4</v>
      </c>
      <c r="AO312" s="300">
        <f t="shared" si="316"/>
        <v>-3.6633931827145805E-4</v>
      </c>
      <c r="AP312" s="300">
        <f t="shared" si="316"/>
        <v>-3.5489142810285479E-4</v>
      </c>
      <c r="AQ312" s="300">
        <f t="shared" si="316"/>
        <v>-3.3724688132374947E-4</v>
      </c>
      <c r="AR312" s="300">
        <f t="shared" si="316"/>
        <v>-3.1548726434804664E-4</v>
      </c>
      <c r="AS312" s="300">
        <f t="shared" si="316"/>
        <v>-2.9080808795456381E-4</v>
      </c>
      <c r="AT312" s="300">
        <f t="shared" si="316"/>
        <v>-2.6392045214940207E-4</v>
      </c>
      <c r="AU312" s="300">
        <f t="shared" si="316"/>
        <v>-2.3526362902959175E-4</v>
      </c>
      <c r="AV312" s="300">
        <f t="shared" si="316"/>
        <v>-2.0514102162061398E-4</v>
      </c>
      <c r="AW312" s="300">
        <f t="shared" si="316"/>
        <v>-1.73824203869688E-4</v>
      </c>
      <c r="AX312" s="300">
        <f t="shared" si="316"/>
        <v>-1.4164438068342555E-4</v>
      </c>
      <c r="AY312" s="300">
        <f t="shared" si="316"/>
        <v>-1.0908049064983771E-4</v>
      </c>
      <c r="AZ312" s="300">
        <f t="shared" si="316"/>
        <v>-7.6848378920413296E-5</v>
      </c>
      <c r="BA312" s="300">
        <f t="shared" si="316"/>
        <v>-4.8532877198304014E-5</v>
      </c>
      <c r="BB312" s="300">
        <f t="shared" si="316"/>
        <v>-2.9872829822918945E-5</v>
      </c>
      <c r="BC312" s="300">
        <f t="shared" si="316"/>
        <v>-1.4591064939395437E-5</v>
      </c>
      <c r="BD312" s="300">
        <f t="shared" si="316"/>
        <v>-2.2280288790588187E-6</v>
      </c>
      <c r="BE312" s="300">
        <f t="shared" si="316"/>
        <v>4.4050756875524399E-6</v>
      </c>
      <c r="BF312" s="300">
        <f t="shared" si="316"/>
        <v>1.6382729740582747E-5</v>
      </c>
      <c r="BG312" s="300">
        <f t="shared" si="316"/>
        <v>2.3527820558477686E-5</v>
      </c>
      <c r="BH312" s="300">
        <f t="shared" si="316"/>
        <v>3.1136115554497579E-5</v>
      </c>
      <c r="BI312" s="300">
        <f t="shared" si="316"/>
        <v>3.8648023405585263E-5</v>
      </c>
      <c r="BJ312" s="300">
        <f t="shared" si="316"/>
        <v>4.6062815851621863E-5</v>
      </c>
      <c r="BK312" s="300">
        <f t="shared" si="316"/>
        <v>5.3498730114398541E-5</v>
      </c>
      <c r="BL312" s="300">
        <f t="shared" si="316"/>
        <v>6.0981336699850175E-5</v>
      </c>
      <c r="BM312" s="300">
        <f t="shared" si="316"/>
        <v>6.8449677618653837E-5</v>
      </c>
      <c r="BN312" s="300">
        <f t="shared" si="314"/>
        <v>7.5800911477186261E-5</v>
      </c>
      <c r="BO312" s="300">
        <f t="shared" si="314"/>
        <v>8.2925493287699936E-5</v>
      </c>
      <c r="BP312" s="300">
        <f t="shared" si="314"/>
        <v>8.9727043513843086E-5</v>
      </c>
      <c r="BQ312" s="300">
        <f t="shared" si="314"/>
        <v>9.6130747674560979E-5</v>
      </c>
      <c r="BR312" s="300">
        <f t="shared" si="314"/>
        <v>1.0208484316454047E-4</v>
      </c>
      <c r="BS312" s="300">
        <f t="shared" si="314"/>
        <v>1.0755853811827976E-4</v>
      </c>
      <c r="BT312" s="300">
        <f t="shared" si="314"/>
        <v>1.1253845486680625E-4</v>
      </c>
      <c r="BU312" s="300">
        <f t="shared" si="314"/>
        <v>1.1702477579622617E-4</v>
      </c>
      <c r="BV312" s="300">
        <f t="shared" si="314"/>
        <v>1.2102768629773664E-4</v>
      </c>
      <c r="BW312" s="300">
        <f t="shared" si="314"/>
        <v>1.2456436118957193E-4</v>
      </c>
      <c r="BX312" s="300">
        <f t="shared" si="314"/>
        <v>1.2765655009427945E-4</v>
      </c>
      <c r="BY312" s="300">
        <f t="shared" si="314"/>
        <v>1.3032872205109847E-4</v>
      </c>
      <c r="BZ312" s="300">
        <f t="shared" si="314"/>
        <v>1.3260668872328019E-4</v>
      </c>
      <c r="CA312" s="300">
        <f t="shared" si="314"/>
        <v>1.3451661584573671E-4</v>
      </c>
      <c r="CB312" s="300">
        <f t="shared" si="314"/>
        <v>1.3608433779577211E-4</v>
      </c>
      <c r="CC312" s="300">
        <f t="shared" si="315"/>
        <v>1.3733490171619067E-4</v>
      </c>
      <c r="CD312" s="300">
        <f t="shared" si="315"/>
        <v>1.382922812809273E-4</v>
      </c>
    </row>
    <row r="313" spans="1:82" ht="17.399999999999999" customHeight="1" x14ac:dyDescent="0.25">
      <c r="A313" s="300" t="s">
        <v>245</v>
      </c>
      <c r="B313" s="300">
        <f t="shared" si="316"/>
        <v>-3.4797483561277431E-8</v>
      </c>
      <c r="C313" s="300">
        <f t="shared" si="316"/>
        <v>7.6968970241786394E-7</v>
      </c>
      <c r="D313" s="361">
        <f t="shared" si="316"/>
        <v>-2.1586973630860484E-7</v>
      </c>
      <c r="E313" s="361">
        <f t="shared" si="316"/>
        <v>-2.2871454130601876E-6</v>
      </c>
      <c r="F313" s="361">
        <f t="shared" si="316"/>
        <v>-5.3135028942330464E-6</v>
      </c>
      <c r="G313" s="361">
        <f t="shared" si="316"/>
        <v>-6.4661017440403867E-6</v>
      </c>
      <c r="H313" s="361">
        <f t="shared" si="316"/>
        <v>-5.4800798574561327E-6</v>
      </c>
      <c r="I313" s="300">
        <f t="shared" si="316"/>
        <v>-1.6044320738650697E-6</v>
      </c>
      <c r="J313" s="300">
        <f t="shared" si="316"/>
        <v>-9.4101171077554113E-8</v>
      </c>
      <c r="K313" s="300">
        <f t="shared" si="316"/>
        <v>3.477484707747891E-6</v>
      </c>
      <c r="L313" s="300">
        <f t="shared" si="316"/>
        <v>7.026326066528199E-6</v>
      </c>
      <c r="M313" s="300">
        <f t="shared" si="316"/>
        <v>9.6506230653492509E-6</v>
      </c>
      <c r="N313" s="300">
        <f t="shared" si="316"/>
        <v>1.0484186183212785E-5</v>
      </c>
      <c r="O313" s="300">
        <f t="shared" si="316"/>
        <v>1.1869776218143002E-5</v>
      </c>
      <c r="P313" s="300">
        <f t="shared" si="316"/>
        <v>1.3898558598013366E-5</v>
      </c>
      <c r="Q313" s="300">
        <f t="shared" si="316"/>
        <v>1.6395544489622438E-5</v>
      </c>
      <c r="R313" s="344">
        <f t="shared" si="316"/>
        <v>1.9199084961618595E-5</v>
      </c>
      <c r="S313" s="300">
        <f t="shared" si="316"/>
        <v>2.1450154740865202E-5</v>
      </c>
      <c r="T313" s="300">
        <f t="shared" si="316"/>
        <v>2.4571195123224143E-5</v>
      </c>
      <c r="U313" s="300">
        <f t="shared" si="316"/>
        <v>2.7918094037238106E-5</v>
      </c>
      <c r="V313" s="300">
        <f t="shared" si="316"/>
        <v>3.1421630953820667E-5</v>
      </c>
      <c r="W313" s="300">
        <f t="shared" si="316"/>
        <v>3.4987394582630671E-5</v>
      </c>
      <c r="X313" s="300">
        <f t="shared" si="316"/>
        <v>3.8563797313706516E-5</v>
      </c>
      <c r="Y313" s="300">
        <f t="shared" si="316"/>
        <v>4.2094650396284905E-5</v>
      </c>
      <c r="Z313" s="300">
        <f t="shared" si="316"/>
        <v>4.3947536045196856E-5</v>
      </c>
      <c r="AA313" s="300">
        <f t="shared" si="316"/>
        <v>4.405655703543232E-5</v>
      </c>
      <c r="AB313" s="300">
        <f t="shared" si="316"/>
        <v>4.3217314772192594E-5</v>
      </c>
      <c r="AC313" s="300">
        <f t="shared" si="316"/>
        <v>4.1414009906981519E-5</v>
      </c>
      <c r="AD313" s="300">
        <f t="shared" si="316"/>
        <v>3.8761833984990446E-5</v>
      </c>
      <c r="AE313" s="300">
        <f t="shared" si="316"/>
        <v>3.5371250344695682E-5</v>
      </c>
      <c r="AF313" s="300">
        <f t="shared" si="316"/>
        <v>3.1352525272199117E-5</v>
      </c>
      <c r="AG313" s="300">
        <f t="shared" si="316"/>
        <v>2.6855482084586768E-5</v>
      </c>
      <c r="AH313" s="300">
        <f t="shared" si="316"/>
        <v>2.2095113857423243E-5</v>
      </c>
      <c r="AI313" s="300">
        <f t="shared" si="316"/>
        <v>1.7365865291552041E-5</v>
      </c>
      <c r="AJ313" s="300">
        <f t="shared" si="316"/>
        <v>1.3048616801292212E-5</v>
      </c>
      <c r="AK313" s="300">
        <f t="shared" si="316"/>
        <v>-2.0911002636314624E-4</v>
      </c>
      <c r="AL313" s="300">
        <f t="shared" si="316"/>
        <v>-3.0267456700483475E-4</v>
      </c>
      <c r="AM313" s="300">
        <f t="shared" si="316"/>
        <v>-3.5148939273121904E-4</v>
      </c>
      <c r="AN313" s="300">
        <f t="shared" si="316"/>
        <v>-3.6774616416668238E-4</v>
      </c>
      <c r="AO313" s="300">
        <f t="shared" si="316"/>
        <v>-3.6633931818985666E-4</v>
      </c>
      <c r="AP313" s="300">
        <f t="shared" si="316"/>
        <v>-3.5489142810485319E-4</v>
      </c>
      <c r="AQ313" s="300">
        <f t="shared" si="316"/>
        <v>-3.3724688137315439E-4</v>
      </c>
      <c r="AR313" s="300">
        <f t="shared" si="316"/>
        <v>-3.1548726440144836E-4</v>
      </c>
      <c r="AS313" s="300">
        <f t="shared" si="316"/>
        <v>-2.9080808788062296E-4</v>
      </c>
      <c r="AT313" s="300">
        <f t="shared" si="316"/>
        <v>-2.6392045205358983E-4</v>
      </c>
      <c r="AU313" s="300">
        <f t="shared" si="316"/>
        <v>-2.3526362897896558E-4</v>
      </c>
      <c r="AV313" s="300">
        <f t="shared" si="316"/>
        <v>-2.0514102162638714E-4</v>
      </c>
      <c r="AW313" s="300">
        <f t="shared" si="316"/>
        <v>-1.7382420383915687E-4</v>
      </c>
      <c r="AX313" s="300">
        <f t="shared" si="316"/>
        <v>-1.4164438063757334E-4</v>
      </c>
      <c r="AY313" s="300">
        <f t="shared" si="316"/>
        <v>-1.0908049060076586E-4</v>
      </c>
      <c r="AZ313" s="300">
        <f t="shared" si="316"/>
        <v>-7.6848378867455658E-5</v>
      </c>
      <c r="BA313" s="300">
        <f t="shared" si="316"/>
        <v>-4.8532877222062787E-5</v>
      </c>
      <c r="BB313" s="300">
        <f t="shared" si="316"/>
        <v>-2.9872829838240023E-5</v>
      </c>
      <c r="BC313" s="300">
        <f t="shared" si="316"/>
        <v>-1.4591064970703727E-5</v>
      </c>
      <c r="BD313" s="300">
        <f t="shared" si="316"/>
        <v>-2.2280288759501943E-6</v>
      </c>
      <c r="BE313" s="300">
        <f t="shared" si="316"/>
        <v>4.40507567067705E-6</v>
      </c>
      <c r="BF313" s="300">
        <f t="shared" si="316"/>
        <v>1.6382729734809587E-5</v>
      </c>
      <c r="BG313" s="300">
        <f t="shared" si="316"/>
        <v>2.3527820578017611E-5</v>
      </c>
      <c r="BH313" s="300">
        <f t="shared" si="316"/>
        <v>3.1136115562047095E-5</v>
      </c>
      <c r="BI313" s="300">
        <f t="shared" si="316"/>
        <v>3.8648023418685895E-5</v>
      </c>
      <c r="BJ313" s="300">
        <f t="shared" si="316"/>
        <v>4.6062815823866288E-5</v>
      </c>
      <c r="BK313" s="300">
        <f t="shared" si="316"/>
        <v>5.3498730121726012E-5</v>
      </c>
      <c r="BL313" s="300">
        <f t="shared" si="316"/>
        <v>6.0981336670984376E-5</v>
      </c>
      <c r="BM313" s="300">
        <f t="shared" si="316"/>
        <v>6.8449677626425398E-5</v>
      </c>
      <c r="BN313" s="300">
        <f t="shared" si="314"/>
        <v>7.5800911496948231E-5</v>
      </c>
      <c r="BO313" s="300">
        <f t="shared" si="314"/>
        <v>8.2925493308350084E-5</v>
      </c>
      <c r="BP313" s="300">
        <f t="shared" si="314"/>
        <v>8.9727043526721673E-5</v>
      </c>
      <c r="BQ313" s="300">
        <f t="shared" si="314"/>
        <v>9.6130747686551388E-5</v>
      </c>
      <c r="BR313" s="300">
        <f t="shared" si="314"/>
        <v>1.0208484314500055E-4</v>
      </c>
      <c r="BS313" s="300">
        <f t="shared" si="314"/>
        <v>1.0755853812827176E-4</v>
      </c>
      <c r="BT313" s="300">
        <f t="shared" si="314"/>
        <v>1.1253845487657621E-4</v>
      </c>
      <c r="BU313" s="300">
        <f t="shared" si="314"/>
        <v>1.1702477579467185E-4</v>
      </c>
      <c r="BV313" s="300">
        <f t="shared" si="314"/>
        <v>1.2102768630772864E-4</v>
      </c>
      <c r="BW313" s="300">
        <f t="shared" si="314"/>
        <v>1.2456436119134828E-4</v>
      </c>
      <c r="BX313" s="300">
        <f t="shared" si="314"/>
        <v>1.2765655008761811E-4</v>
      </c>
      <c r="BY313" s="300">
        <f t="shared" si="314"/>
        <v>1.3032872204377099E-4</v>
      </c>
      <c r="BZ313" s="300">
        <f t="shared" si="314"/>
        <v>1.3260668872328019E-4</v>
      </c>
      <c r="CA313" s="300">
        <f t="shared" si="314"/>
        <v>1.3451661585350827E-4</v>
      </c>
      <c r="CB313" s="300">
        <f t="shared" si="314"/>
        <v>1.360843378006571E-4</v>
      </c>
      <c r="CC313" s="300">
        <f t="shared" si="315"/>
        <v>1.3733490172285201E-4</v>
      </c>
      <c r="CD313" s="300">
        <f t="shared" si="315"/>
        <v>1.3829228128625637E-4</v>
      </c>
    </row>
    <row r="314" spans="1:82" ht="17.399999999999999" customHeight="1" x14ac:dyDescent="0.25">
      <c r="A314" s="300" t="s">
        <v>246</v>
      </c>
      <c r="B314" s="300">
        <f t="shared" si="316"/>
        <v>6.4119851814758988E-6</v>
      </c>
      <c r="C314" s="300">
        <f t="shared" si="316"/>
        <v>-1.0930121564156625E-4</v>
      </c>
      <c r="D314" s="361">
        <f t="shared" si="316"/>
        <v>3.8989604561390223E-5</v>
      </c>
      <c r="E314" s="361">
        <f t="shared" si="316"/>
        <v>2.4484255283852008E-4</v>
      </c>
      <c r="F314" s="361">
        <f t="shared" si="316"/>
        <v>4.8023733258140133E-4</v>
      </c>
      <c r="G314" s="361">
        <f t="shared" si="316"/>
        <v>4.8958699948387085E-4</v>
      </c>
      <c r="H314" s="361">
        <f t="shared" si="316"/>
        <v>3.3487673873278112E-4</v>
      </c>
      <c r="I314" s="300">
        <f t="shared" si="316"/>
        <v>1.4989214732508138E-4</v>
      </c>
      <c r="J314" s="300">
        <f t="shared" si="316"/>
        <v>-6.8898100858305611E-5</v>
      </c>
      <c r="K314" s="300">
        <f t="shared" si="316"/>
        <v>-2.8639725342327615E-4</v>
      </c>
      <c r="L314" s="300">
        <f t="shared" si="316"/>
        <v>-4.7406392935012143E-4</v>
      </c>
      <c r="M314" s="300">
        <f t="shared" si="316"/>
        <v>-5.8977080014244176E-4</v>
      </c>
      <c r="N314" s="300">
        <f t="shared" si="316"/>
        <v>-5.9014468220308647E-4</v>
      </c>
      <c r="O314" s="300">
        <f t="shared" si="316"/>
        <v>-6.4705369589102002E-4</v>
      </c>
      <c r="P314" s="300">
        <f t="shared" si="316"/>
        <v>-7.5340862207551318E-4</v>
      </c>
      <c r="Q314" s="300">
        <f t="shared" si="316"/>
        <v>-8.8881740899449113E-4</v>
      </c>
      <c r="R314" s="344">
        <f t="shared" si="316"/>
        <v>-1.0392882546190751E-3</v>
      </c>
      <c r="S314" s="300">
        <f t="shared" si="316"/>
        <v>-1.1473513506380373E-3</v>
      </c>
      <c r="T314" s="300">
        <f t="shared" si="316"/>
        <v>-1.3154671355604108E-3</v>
      </c>
      <c r="U314" s="300">
        <f t="shared" si="316"/>
        <v>-1.4925917894907936E-3</v>
      </c>
      <c r="V314" s="300">
        <f t="shared" si="316"/>
        <v>-1.6745978410573903E-3</v>
      </c>
      <c r="W314" s="300">
        <f t="shared" si="316"/>
        <v>-1.8563484821679799E-3</v>
      </c>
      <c r="X314" s="300">
        <f t="shared" si="316"/>
        <v>-2.0358278771871463E-3</v>
      </c>
      <c r="Y314" s="300">
        <f t="shared" si="316"/>
        <v>-2.2343249065275295E-3</v>
      </c>
      <c r="Z314" s="300">
        <f t="shared" si="316"/>
        <v>-2.3630885770380416E-3</v>
      </c>
      <c r="AA314" s="300">
        <f t="shared" si="316"/>
        <v>-2.4243212954633275E-3</v>
      </c>
      <c r="AB314" s="300">
        <f t="shared" si="316"/>
        <v>-2.4560557349143641E-3</v>
      </c>
      <c r="AC314" s="300">
        <f t="shared" si="316"/>
        <v>-2.4366241537593369E-3</v>
      </c>
      <c r="AD314" s="300">
        <f t="shared" si="316"/>
        <v>-2.3648603691145409E-3</v>
      </c>
      <c r="AE314" s="300">
        <f t="shared" si="316"/>
        <v>-2.2393689986398568E-3</v>
      </c>
      <c r="AF314" s="300">
        <f t="shared" si="316"/>
        <v>-2.0577794318171749E-3</v>
      </c>
      <c r="AG314" s="300">
        <f t="shared" si="316"/>
        <v>-1.8205976744885E-3</v>
      </c>
      <c r="AH314" s="300">
        <f t="shared" si="316"/>
        <v>-1.5350938232597811E-3</v>
      </c>
      <c r="AI314" s="300">
        <f t="shared" si="316"/>
        <v>-1.2197383540372142E-3</v>
      </c>
      <c r="AJ314" s="300">
        <f t="shared" si="316"/>
        <v>-9.1039441695583978E-4</v>
      </c>
      <c r="AK314" s="300">
        <f t="shared" si="316"/>
        <v>3.4738275230428828E-2</v>
      </c>
      <c r="AL314" s="300">
        <f t="shared" si="316"/>
        <v>5.0532899160739886E-2</v>
      </c>
      <c r="AM314" s="300">
        <f t="shared" si="316"/>
        <v>5.7326948415450385E-2</v>
      </c>
      <c r="AN314" s="300">
        <f t="shared" si="316"/>
        <v>5.8874400667364934E-2</v>
      </c>
      <c r="AO314" s="300">
        <f t="shared" si="316"/>
        <v>5.8767056856034117E-2</v>
      </c>
      <c r="AP314" s="300">
        <f t="shared" si="316"/>
        <v>5.8224850906944736E-2</v>
      </c>
      <c r="AQ314" s="300">
        <f t="shared" si="316"/>
        <v>5.7620534399220658E-2</v>
      </c>
      <c r="AR314" s="300">
        <f t="shared" si="316"/>
        <v>5.7030886024085126E-2</v>
      </c>
      <c r="AS314" s="300">
        <f t="shared" si="316"/>
        <v>5.6416821989258681E-2</v>
      </c>
      <c r="AT314" s="300">
        <f t="shared" si="316"/>
        <v>5.5673926254054207E-2</v>
      </c>
      <c r="AU314" s="300">
        <f t="shared" si="316"/>
        <v>5.4635599564114345E-2</v>
      </c>
      <c r="AV314" s="300">
        <f t="shared" si="316"/>
        <v>5.3053427719849333E-2</v>
      </c>
      <c r="AW314" s="300">
        <f t="shared" si="316"/>
        <v>5.0557295448387274E-2</v>
      </c>
      <c r="AX314" s="300">
        <f t="shared" si="316"/>
        <v>4.6586535285460196E-2</v>
      </c>
      <c r="AY314" s="300">
        <f t="shared" si="316"/>
        <v>4.026750348020558E-2</v>
      </c>
      <c r="AZ314" s="300">
        <f t="shared" si="316"/>
        <v>3.0184755259165863E-2</v>
      </c>
      <c r="BA314" s="300">
        <f t="shared" si="316"/>
        <v>1.5743258215073386E-2</v>
      </c>
      <c r="BB314" s="300">
        <f t="shared" si="316"/>
        <v>4.7814886470110007E-3</v>
      </c>
      <c r="BC314" s="300">
        <f t="shared" si="316"/>
        <v>-4.1115641304363404E-3</v>
      </c>
      <c r="BD314" s="300">
        <f t="shared" si="316"/>
        <v>-1.1173853488939844E-2</v>
      </c>
      <c r="BE314" s="300">
        <f t="shared" si="316"/>
        <v>-1.1478443048876463E-2</v>
      </c>
      <c r="BF314" s="300">
        <f t="shared" si="316"/>
        <v>-2.2437671108769819E-2</v>
      </c>
      <c r="BG314" s="300">
        <f t="shared" si="316"/>
        <v>-2.5666959306832604E-2</v>
      </c>
      <c r="BH314" s="300">
        <f t="shared" si="316"/>
        <v>-2.9469762115414189E-2</v>
      </c>
      <c r="BI314" s="300">
        <f t="shared" si="316"/>
        <v>-3.3354482296035326E-2</v>
      </c>
      <c r="BJ314" s="300">
        <f t="shared" si="316"/>
        <v>-3.7333086211921107E-2</v>
      </c>
      <c r="BK314" s="300">
        <f t="shared" si="316"/>
        <v>-4.1475540004513922E-2</v>
      </c>
      <c r="BL314" s="300">
        <f t="shared" si="316"/>
        <v>-4.5741152388057649E-2</v>
      </c>
      <c r="BM314" s="300">
        <f t="shared" si="316"/>
        <v>-5.0025760430642108E-2</v>
      </c>
      <c r="BN314" s="300">
        <f t="shared" si="314"/>
        <v>-5.4215607478628303E-2</v>
      </c>
      <c r="BO314" s="300">
        <f t="shared" si="314"/>
        <v>-5.8214920872175058E-2</v>
      </c>
      <c r="BP314" s="300">
        <f t="shared" si="314"/>
        <v>-6.1955379248187392E-2</v>
      </c>
      <c r="BQ314" s="300">
        <f t="shared" si="314"/>
        <v>-6.5395566345095912E-2</v>
      </c>
      <c r="BR314" s="300">
        <f t="shared" si="314"/>
        <v>-6.8515301396072981E-2</v>
      </c>
      <c r="BS314" s="300">
        <f t="shared" si="314"/>
        <v>-7.1310762848665443E-2</v>
      </c>
      <c r="BT314" s="300">
        <f t="shared" si="314"/>
        <v>-7.3788893280098078E-2</v>
      </c>
      <c r="BU314" s="300">
        <f t="shared" si="314"/>
        <v>-7.5963671998560245E-2</v>
      </c>
      <c r="BV314" s="300">
        <f t="shared" si="314"/>
        <v>-7.7852926888954288E-2</v>
      </c>
      <c r="BW314" s="300">
        <f t="shared" si="314"/>
        <v>-7.9476334948063831E-2</v>
      </c>
      <c r="BX314" s="300">
        <f t="shared" si="314"/>
        <v>-8.0853959269203912E-2</v>
      </c>
      <c r="BY314" s="300">
        <f t="shared" si="314"/>
        <v>-8.2005697639609521E-2</v>
      </c>
      <c r="BZ314" s="300">
        <f t="shared" si="314"/>
        <v>-8.2950299577336128E-2</v>
      </c>
      <c r="CA314" s="300">
        <f t="shared" si="314"/>
        <v>-8.3705456458188277E-2</v>
      </c>
      <c r="CB314" s="300">
        <f t="shared" si="314"/>
        <v>-8.4287636708547886E-2</v>
      </c>
      <c r="CC314" s="300">
        <f t="shared" si="315"/>
        <v>-8.4711878746833502E-2</v>
      </c>
      <c r="CD314" s="300">
        <f t="shared" si="315"/>
        <v>-8.4991947769051834E-2</v>
      </c>
    </row>
    <row r="315" spans="1:82" ht="17.399999999999999" customHeight="1" x14ac:dyDescent="0.25">
      <c r="A315" s="300" t="s">
        <v>247</v>
      </c>
      <c r="B315" s="300">
        <f t="shared" si="316"/>
        <v>6.4145915621427463E-6</v>
      </c>
      <c r="C315" s="300">
        <f t="shared" si="316"/>
        <v>-1.0930891710259072E-4</v>
      </c>
      <c r="D315" s="361">
        <f t="shared" si="316"/>
        <v>3.9104803929879139E-5</v>
      </c>
      <c r="E315" s="361">
        <f t="shared" si="316"/>
        <v>2.4487154920160847E-4</v>
      </c>
      <c r="F315" s="361">
        <f t="shared" si="316"/>
        <v>4.7992347854419748E-4</v>
      </c>
      <c r="G315" s="361">
        <f t="shared" si="316"/>
        <v>4.886558783487871E-4</v>
      </c>
      <c r="H315" s="361">
        <f t="shared" si="316"/>
        <v>3.3346207306839126E-4</v>
      </c>
      <c r="I315" s="300">
        <f t="shared" si="316"/>
        <v>1.4836922068406366E-4</v>
      </c>
      <c r="J315" s="300">
        <f t="shared" si="316"/>
        <v>-6.9923665561022474E-5</v>
      </c>
      <c r="K315" s="300">
        <f t="shared" si="316"/>
        <v>-2.869515915862042E-4</v>
      </c>
      <c r="L315" s="300">
        <f t="shared" si="316"/>
        <v>-4.7386821100103838E-4</v>
      </c>
      <c r="M315" s="300">
        <f t="shared" si="316"/>
        <v>-5.8867927294770084E-4</v>
      </c>
      <c r="N315" s="300">
        <f t="shared" si="316"/>
        <v>-5.8821270731801434E-4</v>
      </c>
      <c r="O315" s="300">
        <f t="shared" si="316"/>
        <v>-6.4455526648066197E-4</v>
      </c>
      <c r="P315" s="300">
        <f t="shared" si="316"/>
        <v>-7.5041484680893333E-4</v>
      </c>
      <c r="Q315" s="300">
        <f t="shared" si="316"/>
        <v>-8.852765990923217E-4</v>
      </c>
      <c r="R315" s="344">
        <f t="shared" si="316"/>
        <v>-1.0351077569531464E-3</v>
      </c>
      <c r="S315" s="300">
        <f t="shared" si="316"/>
        <v>-1.1424393577097458E-3</v>
      </c>
      <c r="T315" s="300">
        <f t="shared" si="316"/>
        <v>-1.3098501580042221E-3</v>
      </c>
      <c r="U315" s="300">
        <f t="shared" si="316"/>
        <v>-1.4861652575519635E-3</v>
      </c>
      <c r="V315" s="300">
        <f t="shared" si="316"/>
        <v>-1.6672740652333706E-3</v>
      </c>
      <c r="W315" s="300">
        <f t="shared" si="316"/>
        <v>-1.8480588305629375E-3</v>
      </c>
      <c r="X315" s="300">
        <f t="shared" si="316"/>
        <v>-2.0265267212009608E-3</v>
      </c>
      <c r="Y315" s="300">
        <f t="shared" si="316"/>
        <v>-2.223988551385836E-3</v>
      </c>
      <c r="Z315" s="300">
        <f t="shared" si="316"/>
        <v>-2.3517029080279972E-3</v>
      </c>
      <c r="AA315" s="300">
        <f t="shared" si="316"/>
        <v>-2.4121266010570519E-3</v>
      </c>
      <c r="AB315" s="300">
        <f t="shared" si="316"/>
        <v>-2.4434032222484525E-3</v>
      </c>
      <c r="AC315" s="300">
        <f t="shared" si="316"/>
        <v>-2.4238407766317138E-3</v>
      </c>
      <c r="AD315" s="300">
        <f t="shared" si="316"/>
        <v>-2.3522535924576093E-3</v>
      </c>
      <c r="AE315" s="300">
        <f t="shared" si="316"/>
        <v>-2.2272273332274439E-3</v>
      </c>
      <c r="AF315" s="300">
        <f t="shared" si="316"/>
        <v>-2.0463504933057042E-3</v>
      </c>
      <c r="AG315" s="300">
        <f t="shared" si="316"/>
        <v>-1.8101027020864802E-3</v>
      </c>
      <c r="AH315" s="300">
        <f t="shared" si="316"/>
        <v>-1.5257282554753671E-3</v>
      </c>
      <c r="AI315" s="300">
        <f t="shared" si="316"/>
        <v>-1.2116262203872852E-3</v>
      </c>
      <c r="AJ315" s="300">
        <f t="shared" si="316"/>
        <v>-9.036176348699021E-4</v>
      </c>
      <c r="AK315" s="300">
        <f t="shared" si="316"/>
        <v>3.474394019810445E-2</v>
      </c>
      <c r="AL315" s="300">
        <f t="shared" si="316"/>
        <v>5.0505900419616445E-2</v>
      </c>
      <c r="AM315" s="300">
        <f t="shared" si="316"/>
        <v>5.7268359905670252E-2</v>
      </c>
      <c r="AN315" s="300">
        <f t="shared" si="316"/>
        <v>5.8791433397011872E-2</v>
      </c>
      <c r="AO315" s="300">
        <f t="shared" si="316"/>
        <v>5.8668650582620607E-2</v>
      </c>
      <c r="AP315" s="300">
        <f t="shared" si="316"/>
        <v>5.8118328928944862E-2</v>
      </c>
      <c r="AQ315" s="300">
        <f t="shared" si="316"/>
        <v>5.7511275826545027E-2</v>
      </c>
      <c r="AR315" s="300">
        <f t="shared" si="316"/>
        <v>5.6922692880539971E-2</v>
      </c>
      <c r="AS315" s="300">
        <f t="shared" si="316"/>
        <v>5.6312362858299991E-2</v>
      </c>
      <c r="AT315" s="300">
        <f t="shared" si="316"/>
        <v>5.5575080387018527E-2</v>
      </c>
      <c r="AU315" s="300">
        <f t="shared" si="316"/>
        <v>5.4543725734921056E-2</v>
      </c>
      <c r="AV315" s="300">
        <f t="shared" si="316"/>
        <v>5.296951709487896E-2</v>
      </c>
      <c r="AW315" s="300">
        <f t="shared" si="316"/>
        <v>5.0482189539068578E-2</v>
      </c>
      <c r="AX315" s="300">
        <f t="shared" si="316"/>
        <v>4.6520840646270267E-2</v>
      </c>
      <c r="AY315" s="300">
        <f t="shared" si="316"/>
        <v>4.021165570263241E-2</v>
      </c>
      <c r="AZ315" s="300">
        <f t="shared" si="316"/>
        <v>3.0139110030210414E-2</v>
      </c>
      <c r="BA315" s="300">
        <f t="shared" si="316"/>
        <v>1.5707968888781121E-2</v>
      </c>
      <c r="BB315" s="300">
        <f t="shared" si="316"/>
        <v>4.7556775311030641E-3</v>
      </c>
      <c r="BC315" s="300">
        <f t="shared" si="316"/>
        <v>-4.1296778666166656E-3</v>
      </c>
      <c r="BD315" s="300">
        <f t="shared" si="316"/>
        <v>-1.1185721067984877E-2</v>
      </c>
      <c r="BE315" s="300">
        <f t="shared" si="316"/>
        <v>-1.1485270928011326E-2</v>
      </c>
      <c r="BF315" s="300">
        <f t="shared" si="316"/>
        <v>-2.2440836833241273E-2</v>
      </c>
      <c r="BG315" s="300">
        <f t="shared" si="316"/>
        <v>-2.5666553426167082E-2</v>
      </c>
      <c r="BH315" s="300">
        <f t="shared" si="316"/>
        <v>-2.9466521709694771E-2</v>
      </c>
      <c r="BI315" s="300">
        <f t="shared" si="316"/>
        <v>-3.3348651818673414E-2</v>
      </c>
      <c r="BJ315" s="300">
        <f t="shared" si="316"/>
        <v>-3.7324929962254894E-2</v>
      </c>
      <c r="BK315" s="300">
        <f t="shared" si="316"/>
        <v>-4.1465117965236775E-2</v>
      </c>
      <c r="BL315" s="300">
        <f t="shared" si="316"/>
        <v>-4.5728538775223981E-2</v>
      </c>
      <c r="BM315" s="300">
        <f>+BM259/BM195-1</f>
        <v>-5.0011108016717376E-2</v>
      </c>
      <c r="BN315" s="300">
        <f t="shared" si="314"/>
        <v>-5.4198848313436909E-2</v>
      </c>
      <c r="BO315" s="300">
        <f t="shared" si="314"/>
        <v>-5.8196099046756489E-2</v>
      </c>
      <c r="BP315" s="300">
        <f t="shared" si="314"/>
        <v>-6.1934647772227125E-2</v>
      </c>
      <c r="BQ315" s="300">
        <f t="shared" si="314"/>
        <v>-6.5372855999806245E-2</v>
      </c>
      <c r="BR315" s="300">
        <f t="shared" si="314"/>
        <v>-6.8490790149161596E-2</v>
      </c>
      <c r="BS315" s="300">
        <f t="shared" si="314"/>
        <v>-7.1284538209179793E-2</v>
      </c>
      <c r="BT315" s="300">
        <f t="shared" si="314"/>
        <v>-7.3761119618944937E-2</v>
      </c>
      <c r="BU315" s="300">
        <f t="shared" si="314"/>
        <v>-7.5934447005735373E-2</v>
      </c>
      <c r="BV315" s="300">
        <f t="shared" si="314"/>
        <v>-7.7822352142255524E-2</v>
      </c>
      <c r="BW315" s="300">
        <f t="shared" si="314"/>
        <v>-7.9444513554114193E-2</v>
      </c>
      <c r="BX315" s="300">
        <f t="shared" si="314"/>
        <v>-8.0821081499179992E-2</v>
      </c>
      <c r="BY315" s="300">
        <f t="shared" si="314"/>
        <v>-8.197181194749692E-2</v>
      </c>
      <c r="BZ315" s="300">
        <f t="shared" si="314"/>
        <v>-8.2915556437278104E-2</v>
      </c>
      <c r="CA315" s="300">
        <f t="shared" si="314"/>
        <v>-8.3669991901579754E-2</v>
      </c>
      <c r="CB315" s="300">
        <f t="shared" si="314"/>
        <v>-8.4251506728103664E-2</v>
      </c>
      <c r="CC315" s="300">
        <f t="shared" si="315"/>
        <v>-8.4675184603037801E-2</v>
      </c>
      <c r="CD315" s="300">
        <f t="shared" si="315"/>
        <v>-8.4954846525374439E-2</v>
      </c>
    </row>
    <row r="316" spans="1:82" ht="17.399999999999999" customHeight="1" x14ac:dyDescent="0.25">
      <c r="A316" s="300" t="s">
        <v>248</v>
      </c>
      <c r="B316" s="300">
        <f t="shared" ref="B316:BM316" si="317">+B260/B196-1</f>
        <v>-1.2387337822161726E-9</v>
      </c>
      <c r="C316" s="300">
        <f t="shared" si="317"/>
        <v>-4.0416638924511972E-9</v>
      </c>
      <c r="D316" s="361">
        <f t="shared" si="317"/>
        <v>1.1039772296328465E-7</v>
      </c>
      <c r="E316" s="361">
        <f t="shared" si="317"/>
        <v>2.5169544448644388E-8</v>
      </c>
      <c r="F316" s="361">
        <f t="shared" si="317"/>
        <v>-3.1755269613853443E-7</v>
      </c>
      <c r="G316" s="361">
        <f t="shared" si="317"/>
        <v>-9.2987078492701158E-7</v>
      </c>
      <c r="H316" s="361">
        <f t="shared" si="317"/>
        <v>-1.412262656041996E-6</v>
      </c>
      <c r="I316" s="300">
        <f t="shared" si="317"/>
        <v>-1.3407380464802721E-4</v>
      </c>
      <c r="J316" s="300">
        <f t="shared" si="317"/>
        <v>-1.0292116724430755E-6</v>
      </c>
      <c r="K316" s="300">
        <f t="shared" si="317"/>
        <v>-5.561311854362927E-7</v>
      </c>
      <c r="L316" s="300">
        <f t="shared" si="317"/>
        <v>1.9664188988244291E-7</v>
      </c>
      <c r="M316" s="300">
        <f t="shared" si="317"/>
        <v>1.0920577915296548E-6</v>
      </c>
      <c r="N316" s="300">
        <f t="shared" si="317"/>
        <v>1.932883446853495E-6</v>
      </c>
      <c r="O316" s="300">
        <f t="shared" si="317"/>
        <v>2.4997759147105114E-6</v>
      </c>
      <c r="P316" s="300">
        <f t="shared" si="317"/>
        <v>2.9959228382558933E-6</v>
      </c>
      <c r="Q316" s="300">
        <f t="shared" si="317"/>
        <v>3.5437370211610641E-6</v>
      </c>
      <c r="R316" s="344">
        <f t="shared" si="317"/>
        <v>4.1847797491723071E-6</v>
      </c>
      <c r="S316" s="300">
        <f t="shared" si="317"/>
        <v>4.9174648870664583E-6</v>
      </c>
      <c r="T316" s="300">
        <f t="shared" si="317"/>
        <v>5.6242329158351367E-6</v>
      </c>
      <c r="U316" s="300">
        <f t="shared" si="317"/>
        <v>6.4360864964196907E-6</v>
      </c>
      <c r="V316" s="300">
        <f t="shared" si="317"/>
        <v>7.3358997183525787E-6</v>
      </c>
      <c r="W316" s="300">
        <f t="shared" si="317"/>
        <v>8.3047976033867599E-6</v>
      </c>
      <c r="X316" s="300">
        <f t="shared" si="317"/>
        <v>9.3198606823108321E-6</v>
      </c>
      <c r="Y316" s="300">
        <f t="shared" si="317"/>
        <v>1.0361804041680855E-5</v>
      </c>
      <c r="Z316" s="300">
        <f t="shared" si="317"/>
        <v>1.1408769131637797E-5</v>
      </c>
      <c r="AA316" s="300">
        <f t="shared" si="317"/>
        <v>1.2226500746503888E-5</v>
      </c>
      <c r="AB316" s="300">
        <f t="shared" si="317"/>
        <v>1.268214634864151E-5</v>
      </c>
      <c r="AC316" s="300">
        <f t="shared" si="317"/>
        <v>1.2812275931528561E-5</v>
      </c>
      <c r="AD316" s="300">
        <f t="shared" si="317"/>
        <v>1.2633461659916634E-5</v>
      </c>
      <c r="AE316" s="300">
        <f t="shared" si="317"/>
        <v>1.2171035785879525E-5</v>
      </c>
      <c r="AF316" s="300">
        <f t="shared" si="317"/>
        <v>1.1453868998145822E-5</v>
      </c>
      <c r="AG316" s="300">
        <f t="shared" si="317"/>
        <v>1.0512893274139401E-5</v>
      </c>
      <c r="AH316" s="300">
        <f t="shared" si="317"/>
        <v>9.3853911413699365E-6</v>
      </c>
      <c r="AI316" s="300">
        <f t="shared" si="317"/>
        <v>8.121028799878971E-6</v>
      </c>
      <c r="AJ316" s="300">
        <f t="shared" si="317"/>
        <v>6.7870731090824421E-6</v>
      </c>
      <c r="AK316" s="300">
        <f t="shared" si="317"/>
        <v>5.4722936320139581E-6</v>
      </c>
      <c r="AL316" s="300">
        <f t="shared" si="317"/>
        <v>-2.5704974658258273E-5</v>
      </c>
      <c r="AM316" s="300">
        <f t="shared" si="317"/>
        <v>-5.5411045519870861E-5</v>
      </c>
      <c r="AN316" s="300">
        <f t="shared" si="317"/>
        <v>-7.8347333483774761E-5</v>
      </c>
      <c r="AO316" s="300">
        <f t="shared" si="317"/>
        <v>-9.2942674726259611E-5</v>
      </c>
      <c r="AP316" s="300">
        <f t="shared" si="317"/>
        <v>-1.0066124792773579E-4</v>
      </c>
      <c r="AQ316" s="300">
        <f t="shared" si="317"/>
        <v>-1.033012077347184E-4</v>
      </c>
      <c r="AR316" s="300">
        <f t="shared" si="317"/>
        <v>-1.0234355648708338E-4</v>
      </c>
      <c r="AS316" s="300">
        <f t="shared" si="317"/>
        <v>-9.8868354140968506E-5</v>
      </c>
      <c r="AT316" s="300">
        <f t="shared" si="317"/>
        <v>-9.3622843608476281E-5</v>
      </c>
      <c r="AU316" s="300">
        <f t="shared" si="317"/>
        <v>-8.7109841988453063E-5</v>
      </c>
      <c r="AV316" s="300">
        <f t="shared" si="317"/>
        <v>-7.9663130368889945E-5</v>
      </c>
      <c r="AW316" s="300">
        <f t="shared" si="317"/>
        <v>-7.1506237656060456E-5</v>
      </c>
      <c r="AX316" s="300">
        <f t="shared" si="317"/>
        <v>-6.2798282064457922E-5</v>
      </c>
      <c r="AY316" s="300">
        <f t="shared" si="317"/>
        <v>-5.3671226221241319E-5</v>
      </c>
      <c r="AZ316" s="300">
        <f t="shared" si="317"/>
        <v>-4.4262081973278633E-5</v>
      </c>
      <c r="BA316" s="300">
        <f t="shared" si="317"/>
        <v>-3.474249264645568E-5</v>
      </c>
      <c r="BB316" s="300">
        <f t="shared" si="317"/>
        <v>-2.5688457532924147E-5</v>
      </c>
      <c r="BC316" s="300">
        <f t="shared" si="317"/>
        <v>-1.8188716299327723E-5</v>
      </c>
      <c r="BD316" s="300">
        <f t="shared" si="317"/>
        <v>-1.2001760098523384E-5</v>
      </c>
      <c r="BE316" s="300">
        <f t="shared" si="317"/>
        <v>-6.9289918733783651E-6</v>
      </c>
      <c r="BF316" s="300">
        <f t="shared" si="317"/>
        <v>-3.238544867945059E-6</v>
      </c>
      <c r="BG316" s="300">
        <f t="shared" si="317"/>
        <v>4.0474720930383512E-7</v>
      </c>
      <c r="BH316" s="300">
        <f t="shared" si="317"/>
        <v>3.3766052456307705E-6</v>
      </c>
      <c r="BI316" s="300">
        <f t="shared" si="317"/>
        <v>6.0385789686367985E-6</v>
      </c>
      <c r="BJ316" s="300">
        <f t="shared" si="317"/>
        <v>8.5165320971025693E-6</v>
      </c>
      <c r="BK316" s="300">
        <f t="shared" si="317"/>
        <v>1.087982245895347E-5</v>
      </c>
      <c r="BL316" s="300">
        <f t="shared" si="317"/>
        <v>1.3182542576428702E-5</v>
      </c>
      <c r="BM316" s="300">
        <f t="shared" si="317"/>
        <v>1.5457999343215789E-5</v>
      </c>
      <c r="BN316" s="300">
        <f t="shared" si="314"/>
        <v>1.7716470922302108E-5</v>
      </c>
      <c r="BO316" s="300">
        <f t="shared" si="314"/>
        <v>1.9949923392603708E-5</v>
      </c>
      <c r="BP316" s="300">
        <f t="shared" si="314"/>
        <v>2.2139299272527779E-5</v>
      </c>
      <c r="BQ316" s="300">
        <f t="shared" si="314"/>
        <v>2.4261197415720304E-5</v>
      </c>
      <c r="BR316" s="300">
        <f t="shared" si="314"/>
        <v>2.6292680789907763E-5</v>
      </c>
      <c r="BS316" s="300">
        <f t="shared" si="314"/>
        <v>2.8214137846038767E-5</v>
      </c>
      <c r="BT316" s="300">
        <f t="shared" si="314"/>
        <v>3.0010589858964209E-5</v>
      </c>
      <c r="BU316" s="300">
        <f t="shared" si="314"/>
        <v>3.1671941125077652E-5</v>
      </c>
      <c r="BV316" s="300">
        <f t="shared" si="314"/>
        <v>3.3192607707732691E-5</v>
      </c>
      <c r="BW316" s="300">
        <f t="shared" si="314"/>
        <v>3.4570837075476035E-5</v>
      </c>
      <c r="BX316" s="300">
        <f t="shared" si="314"/>
        <v>3.5807933352893784E-5</v>
      </c>
      <c r="BY316" s="300">
        <f t="shared" si="314"/>
        <v>3.6907505288841236E-5</v>
      </c>
      <c r="BZ316" s="300">
        <f t="shared" si="314"/>
        <v>3.7874802222059856E-5</v>
      </c>
      <c r="CA316" s="300">
        <f t="shared" si="314"/>
        <v>3.8716165479124598E-5</v>
      </c>
      <c r="CB316" s="300">
        <f t="shared" si="314"/>
        <v>3.9438590048845867E-5</v>
      </c>
      <c r="CC316" s="300">
        <f t="shared" si="315"/>
        <v>4.0049391779817256E-5</v>
      </c>
      <c r="CD316" s="300">
        <f t="shared" si="315"/>
        <v>4.0555960379995426E-5</v>
      </c>
    </row>
    <row r="317" spans="1:82" ht="17.399999999999999" customHeight="1" x14ac:dyDescent="0.25">
      <c r="A317" s="300"/>
      <c r="B317" s="300"/>
      <c r="C317" s="300"/>
      <c r="D317" s="361"/>
      <c r="E317" s="361"/>
      <c r="F317" s="361"/>
      <c r="G317" s="361"/>
      <c r="H317" s="361"/>
      <c r="I317" s="300"/>
      <c r="J317" s="300"/>
      <c r="K317" s="300"/>
      <c r="L317" s="300"/>
      <c r="M317" s="300"/>
      <c r="N317" s="300"/>
      <c r="O317" s="300"/>
      <c r="P317" s="300"/>
      <c r="Q317" s="300"/>
      <c r="R317" s="344"/>
      <c r="S317" s="300"/>
      <c r="T317" s="300"/>
      <c r="U317" s="300"/>
      <c r="V317" s="300"/>
      <c r="W317" s="300"/>
      <c r="X317" s="300"/>
      <c r="Y317" s="300"/>
      <c r="Z317" s="300"/>
      <c r="AA317" s="300"/>
      <c r="AB317" s="300"/>
      <c r="AC317" s="300"/>
      <c r="AD317" s="300"/>
      <c r="AE317" s="300"/>
      <c r="AF317" s="300"/>
      <c r="AG317" s="300"/>
      <c r="AH317" s="300"/>
      <c r="AI317" s="300"/>
      <c r="AJ317" s="300"/>
      <c r="AK317" s="300"/>
      <c r="AL317" s="300"/>
      <c r="AM317" s="300"/>
      <c r="AN317" s="300"/>
      <c r="AO317" s="300"/>
      <c r="AP317" s="300"/>
      <c r="AQ317" s="300"/>
      <c r="AR317" s="300"/>
      <c r="AS317" s="300"/>
      <c r="AT317" s="300"/>
      <c r="AU317" s="300"/>
      <c r="AV317" s="300"/>
      <c r="AW317" s="300"/>
      <c r="AX317" s="300"/>
      <c r="AY317" s="300"/>
      <c r="AZ317" s="300"/>
      <c r="BA317" s="300"/>
      <c r="BB317" s="300"/>
      <c r="BC317" s="300"/>
      <c r="BD317" s="300"/>
      <c r="BE317" s="300"/>
      <c r="BF317" s="300"/>
      <c r="BG317" s="300"/>
      <c r="BH317" s="300"/>
      <c r="BI317" s="300"/>
      <c r="BJ317" s="300"/>
      <c r="BK317" s="300"/>
      <c r="BL317" s="300"/>
      <c r="BM317" s="300"/>
      <c r="BN317" s="300"/>
      <c r="BO317" s="300"/>
      <c r="BP317" s="300"/>
      <c r="BQ317" s="300"/>
      <c r="BR317" s="300"/>
      <c r="BS317" s="300"/>
      <c r="BT317" s="300"/>
      <c r="BU317" s="300"/>
      <c r="BV317" s="300"/>
      <c r="BW317" s="300"/>
      <c r="BX317" s="300"/>
      <c r="BY317" s="300"/>
      <c r="BZ317" s="300"/>
      <c r="CA317" s="300"/>
      <c r="CB317" s="300"/>
      <c r="CC317" s="300"/>
      <c r="CD317" s="300"/>
    </row>
    <row r="318" spans="1:82" ht="17.399999999999999" customHeight="1" x14ac:dyDescent="0.25">
      <c r="A318" s="300" t="s">
        <v>250</v>
      </c>
      <c r="B318" s="300">
        <f t="shared" ref="B318:BM321" si="318">+B262/B198-1</f>
        <v>0</v>
      </c>
      <c r="C318" s="300">
        <f t="shared" si="318"/>
        <v>-7.6163741979939914E-11</v>
      </c>
      <c r="D318" s="361">
        <f t="shared" si="318"/>
        <v>-3.0253355376430591E-10</v>
      </c>
      <c r="E318" s="361">
        <f t="shared" si="318"/>
        <v>-2.4848367807805971E-10</v>
      </c>
      <c r="F318" s="361">
        <f t="shared" si="318"/>
        <v>-5.3774762420744082E-11</v>
      </c>
      <c r="G318" s="361">
        <f t="shared" si="318"/>
        <v>-2.5461721619990385E-10</v>
      </c>
      <c r="H318" s="361">
        <f t="shared" si="318"/>
        <v>-2.694839906780544E-10</v>
      </c>
      <c r="I318" s="300">
        <f t="shared" si="318"/>
        <v>-9.3551832947014191E-12</v>
      </c>
      <c r="J318" s="300">
        <f t="shared" si="318"/>
        <v>-3.5329961178831581E-11</v>
      </c>
      <c r="K318" s="300">
        <f t="shared" si="318"/>
        <v>8.3965279173980889E-11</v>
      </c>
      <c r="L318" s="300">
        <f t="shared" si="318"/>
        <v>9.7387209407884257E-11</v>
      </c>
      <c r="M318" s="300">
        <f t="shared" si="318"/>
        <v>-2.1164436869725023E-10</v>
      </c>
      <c r="N318" s="300">
        <f t="shared" si="318"/>
        <v>-5.6268212311749721E-11</v>
      </c>
      <c r="O318" s="300">
        <f t="shared" si="318"/>
        <v>1.6595191887347482E-10</v>
      </c>
      <c r="P318" s="300">
        <f t="shared" si="318"/>
        <v>-3.6179959028714848E-10</v>
      </c>
      <c r="Q318" s="300">
        <f t="shared" si="318"/>
        <v>-2.8622992864768548E-10</v>
      </c>
      <c r="R318" s="344">
        <f t="shared" si="318"/>
        <v>-5.3409288103267727E-10</v>
      </c>
      <c r="S318" s="300">
        <f t="shared" si="318"/>
        <v>1.1338197047905396E-10</v>
      </c>
      <c r="T318" s="300">
        <f t="shared" si="318"/>
        <v>-3.6699820959995577E-10</v>
      </c>
      <c r="U318" s="300">
        <f t="shared" si="318"/>
        <v>-3.9267311624513468E-10</v>
      </c>
      <c r="V318" s="300">
        <f t="shared" si="318"/>
        <v>-5.9033689048249016E-10</v>
      </c>
      <c r="W318" s="300">
        <f t="shared" si="318"/>
        <v>-1.682642913891641E-11</v>
      </c>
      <c r="X318" s="300">
        <f t="shared" si="318"/>
        <v>-6.0577132199313155E-10</v>
      </c>
      <c r="Y318" s="300">
        <f t="shared" si="318"/>
        <v>1.5129342223474396E-10</v>
      </c>
      <c r="Z318" s="300">
        <f t="shared" si="318"/>
        <v>-3.8282710335124648E-11</v>
      </c>
      <c r="AA318" s="300">
        <f t="shared" si="318"/>
        <v>-3.4313740737701437E-10</v>
      </c>
      <c r="AB318" s="300">
        <f t="shared" si="318"/>
        <v>-2.8434610221950152E-10</v>
      </c>
      <c r="AC318" s="300">
        <f t="shared" si="318"/>
        <v>6.7279515292284486E-13</v>
      </c>
      <c r="AD318" s="300">
        <f t="shared" si="318"/>
        <v>-1.4865364494909272E-10</v>
      </c>
      <c r="AE318" s="300">
        <f t="shared" si="318"/>
        <v>1.8909229737573696E-10</v>
      </c>
      <c r="AF318" s="300">
        <f t="shared" si="318"/>
        <v>3.5800473696667723E-11</v>
      </c>
      <c r="AG318" s="300">
        <f t="shared" si="318"/>
        <v>3.1559155289073715E-10</v>
      </c>
      <c r="AH318" s="300">
        <f t="shared" si="318"/>
        <v>5.0770387893805946E-10</v>
      </c>
      <c r="AI318" s="300">
        <f t="shared" si="318"/>
        <v>-7.7955297772547283E-10</v>
      </c>
      <c r="AJ318" s="300">
        <f t="shared" si="318"/>
        <v>-5.7947024956206405E-10</v>
      </c>
      <c r="AK318" s="300">
        <f t="shared" si="318"/>
        <v>6.3301364150447625E-11</v>
      </c>
      <c r="AL318" s="300">
        <f t="shared" si="318"/>
        <v>2.0496249142354372E-10</v>
      </c>
      <c r="AM318" s="300">
        <f t="shared" si="318"/>
        <v>-5.8288351922897164E-10</v>
      </c>
      <c r="AN318" s="300">
        <f t="shared" si="318"/>
        <v>1.0685941020938117E-10</v>
      </c>
      <c r="AO318" s="300">
        <f t="shared" si="318"/>
        <v>-8.9775298306449258E-10</v>
      </c>
      <c r="AP318" s="300">
        <f t="shared" si="318"/>
        <v>-2.0195278782608739E-10</v>
      </c>
      <c r="AQ318" s="300">
        <f t="shared" si="318"/>
        <v>-7.9691853116514721E-10</v>
      </c>
      <c r="AR318" s="300">
        <f t="shared" si="318"/>
        <v>-5.7676097231507129E-10</v>
      </c>
      <c r="AS318" s="300">
        <f t="shared" si="318"/>
        <v>-2.7955993076034247E-10</v>
      </c>
      <c r="AT318" s="300">
        <f t="shared" si="318"/>
        <v>4.3416559236675312E-10</v>
      </c>
      <c r="AU318" s="300">
        <f t="shared" si="318"/>
        <v>2.5788216007072151E-10</v>
      </c>
      <c r="AV318" s="300">
        <f t="shared" si="318"/>
        <v>-8.5363982549324646E-10</v>
      </c>
      <c r="AW318" s="300">
        <f t="shared" si="318"/>
        <v>-3.5820457711110976E-11</v>
      </c>
      <c r="AX318" s="300">
        <f t="shared" si="318"/>
        <v>4.8702508692599622E-10</v>
      </c>
      <c r="AY318" s="300">
        <f t="shared" si="318"/>
        <v>-1.0095175806412726E-9</v>
      </c>
      <c r="AZ318" s="300">
        <f t="shared" si="318"/>
        <v>-1.1329444049579251E-9</v>
      </c>
      <c r="BA318" s="300">
        <f t="shared" si="318"/>
        <v>-1.1119610787702072E-9</v>
      </c>
      <c r="BB318" s="300">
        <f t="shared" si="318"/>
        <v>1.4458167996167504E-10</v>
      </c>
      <c r="BC318" s="300">
        <f t="shared" si="318"/>
        <v>5.5240678697998646E-10</v>
      </c>
      <c r="BD318" s="300">
        <f t="shared" si="318"/>
        <v>5.5291327072382046E-10</v>
      </c>
      <c r="BE318" s="300">
        <f t="shared" si="318"/>
        <v>3.0305269405062063E-10</v>
      </c>
      <c r="BF318" s="300">
        <f t="shared" si="318"/>
        <v>-8.4437490333044707E-10</v>
      </c>
      <c r="BG318" s="300">
        <f t="shared" si="318"/>
        <v>4.1026915198472125E-10</v>
      </c>
      <c r="BH318" s="300">
        <f t="shared" si="318"/>
        <v>-1.1857885784394284E-9</v>
      </c>
      <c r="BI318" s="300">
        <f t="shared" si="318"/>
        <v>1.126790216687823E-9</v>
      </c>
      <c r="BJ318" s="300">
        <f t="shared" si="318"/>
        <v>8.3870266287533468E-10</v>
      </c>
      <c r="BK318" s="300">
        <f t="shared" si="318"/>
        <v>-2.389107800482293E-10</v>
      </c>
      <c r="BL318" s="300">
        <f t="shared" si="318"/>
        <v>-1.2757557232845329E-9</v>
      </c>
      <c r="BM318" s="300">
        <f t="shared" si="318"/>
        <v>-1.1428864521434434E-9</v>
      </c>
      <c r="BN318" s="300">
        <f t="shared" ref="BN318:CB323" si="319">+BN262/BN198-1</f>
        <v>3.0648306115210744E-10</v>
      </c>
      <c r="BO318" s="300">
        <f t="shared" si="319"/>
        <v>1.0222229729350829E-9</v>
      </c>
      <c r="BP318" s="300">
        <f t="shared" si="319"/>
        <v>-1.1858476423043385E-9</v>
      </c>
      <c r="BQ318" s="300">
        <f t="shared" si="319"/>
        <v>5.3308313319178069E-10</v>
      </c>
      <c r="BR318" s="300">
        <f t="shared" si="319"/>
        <v>-5.5300553025716681E-10</v>
      </c>
      <c r="BS318" s="300">
        <f t="shared" si="319"/>
        <v>8.22011791967725E-10</v>
      </c>
      <c r="BT318" s="300">
        <f t="shared" si="319"/>
        <v>-9.835237069211189E-10</v>
      </c>
      <c r="BU318" s="300">
        <f t="shared" si="319"/>
        <v>-1.8681661773101155E-9</v>
      </c>
      <c r="BV318" s="300">
        <f t="shared" si="319"/>
        <v>-8.1263729079239511E-10</v>
      </c>
      <c r="BW318" s="300">
        <f t="shared" si="319"/>
        <v>6.8208727554974757E-10</v>
      </c>
      <c r="BX318" s="300">
        <f t="shared" si="319"/>
        <v>-4.6378212381625872E-10</v>
      </c>
      <c r="BY318" s="300">
        <f t="shared" si="319"/>
        <v>4.3592840448525294E-10</v>
      </c>
      <c r="BZ318" s="300">
        <f t="shared" si="319"/>
        <v>-1.7350844094821127E-9</v>
      </c>
      <c r="CA318" s="300">
        <f t="shared" si="319"/>
        <v>-3.8188563422636435E-11</v>
      </c>
      <c r="CB318" s="300">
        <f t="shared" si="319"/>
        <v>-1.5047101342702263E-9</v>
      </c>
      <c r="CC318" s="300">
        <f t="shared" ref="CC318:CD323" si="320">+CC262/CC198-1</f>
        <v>3.0390334693208843E-10</v>
      </c>
      <c r="CD318" s="300">
        <f t="shared" si="320"/>
        <v>-1.4183439978054935E-9</v>
      </c>
    </row>
    <row r="319" spans="1:82" ht="17.399999999999999" customHeight="1" x14ac:dyDescent="0.25">
      <c r="A319" s="300" t="s">
        <v>251</v>
      </c>
      <c r="B319" s="300">
        <f t="shared" si="318"/>
        <v>-1.4709622409014855E-10</v>
      </c>
      <c r="C319" s="300">
        <f t="shared" si="318"/>
        <v>-1.6811141367867322E-10</v>
      </c>
      <c r="D319" s="361">
        <f t="shared" si="318"/>
        <v>-2.0467427752635103E-10</v>
      </c>
      <c r="E319" s="361">
        <f t="shared" si="318"/>
        <v>-2.3130986015473809E-10</v>
      </c>
      <c r="F319" s="361">
        <f t="shared" si="318"/>
        <v>-1.9598944689391828E-10</v>
      </c>
      <c r="G319" s="361">
        <f t="shared" si="318"/>
        <v>-3.168223461358366E-10</v>
      </c>
      <c r="H319" s="361">
        <f t="shared" si="318"/>
        <v>-1.4623624533527391E-10</v>
      </c>
      <c r="I319" s="300">
        <f t="shared" si="318"/>
        <v>2.3354873590619718E-11</v>
      </c>
      <c r="J319" s="300">
        <f t="shared" si="318"/>
        <v>4.0055736505451023E-11</v>
      </c>
      <c r="K319" s="300">
        <f t="shared" si="318"/>
        <v>-5.303013583812799E-11</v>
      </c>
      <c r="L319" s="300">
        <f t="shared" si="318"/>
        <v>5.0306425691815093E-11</v>
      </c>
      <c r="M319" s="300">
        <f t="shared" si="318"/>
        <v>-3.6016456483878301E-10</v>
      </c>
      <c r="N319" s="300">
        <f t="shared" si="318"/>
        <v>-3.8209979624781454E-10</v>
      </c>
      <c r="O319" s="300">
        <f t="shared" si="318"/>
        <v>-9.4961927210590602E-11</v>
      </c>
      <c r="P319" s="300">
        <f t="shared" si="318"/>
        <v>-3.3505564989155801E-10</v>
      </c>
      <c r="Q319" s="300">
        <f t="shared" si="318"/>
        <v>-3.9394698614358958E-10</v>
      </c>
      <c r="R319" s="344">
        <f t="shared" si="318"/>
        <v>-7.397060741709538E-11</v>
      </c>
      <c r="S319" s="300">
        <f t="shared" si="318"/>
        <v>1.1895373575043777E-11</v>
      </c>
      <c r="T319" s="300">
        <f t="shared" si="318"/>
        <v>8.4549700574143571E-11</v>
      </c>
      <c r="U319" s="300">
        <f t="shared" si="318"/>
        <v>-5.7211568815773717E-11</v>
      </c>
      <c r="V319" s="300">
        <f t="shared" si="318"/>
        <v>2.0914070475441804E-10</v>
      </c>
      <c r="W319" s="300">
        <f t="shared" si="318"/>
        <v>2.3360535728045306E-10</v>
      </c>
      <c r="X319" s="300">
        <f t="shared" si="318"/>
        <v>-4.8512416306323303E-10</v>
      </c>
      <c r="Y319" s="300">
        <f t="shared" si="318"/>
        <v>-4.0846159787832903E-10</v>
      </c>
      <c r="Z319" s="300">
        <f t="shared" si="318"/>
        <v>-5.1405402157200797E-10</v>
      </c>
      <c r="AA319" s="300">
        <f t="shared" si="318"/>
        <v>2.026843137770129E-10</v>
      </c>
      <c r="AB319" s="300">
        <f t="shared" si="318"/>
        <v>-3.3268909849226702E-10</v>
      </c>
      <c r="AC319" s="300">
        <f t="shared" si="318"/>
        <v>3.3804559151917601E-10</v>
      </c>
      <c r="AD319" s="300">
        <f t="shared" si="318"/>
        <v>-3.7247993578404248E-10</v>
      </c>
      <c r="AE319" s="300">
        <f t="shared" si="318"/>
        <v>-3.637762313601911E-10</v>
      </c>
      <c r="AF319" s="300">
        <f t="shared" si="318"/>
        <v>9.9974029055260871E-11</v>
      </c>
      <c r="AG319" s="300">
        <f t="shared" si="318"/>
        <v>1.8399592960349764E-10</v>
      </c>
      <c r="AH319" s="300">
        <f t="shared" si="318"/>
        <v>3.8402081514732345E-10</v>
      </c>
      <c r="AI319" s="300">
        <f t="shared" si="318"/>
        <v>3.7330338820140696E-10</v>
      </c>
      <c r="AJ319" s="300">
        <f t="shared" si="318"/>
        <v>3.1888092166809656E-10</v>
      </c>
      <c r="AK319" s="300">
        <f t="shared" si="318"/>
        <v>2.4509594354071851E-10</v>
      </c>
      <c r="AL319" s="300">
        <f t="shared" si="318"/>
        <v>-4.4121328812707361E-10</v>
      </c>
      <c r="AM319" s="300">
        <f t="shared" si="318"/>
        <v>-6.8481187387448017E-10</v>
      </c>
      <c r="AN319" s="300">
        <f t="shared" si="318"/>
        <v>-1.2828493822780729E-10</v>
      </c>
      <c r="AO319" s="300">
        <f t="shared" si="318"/>
        <v>-2.2803903210188992E-10</v>
      </c>
      <c r="AP319" s="300">
        <f t="shared" si="318"/>
        <v>2.237814378247549E-10</v>
      </c>
      <c r="AQ319" s="300">
        <f t="shared" si="318"/>
        <v>-7.2651340499163553E-10</v>
      </c>
      <c r="AR319" s="300">
        <f t="shared" si="318"/>
        <v>-2.3026147655258455E-10</v>
      </c>
      <c r="AS319" s="300">
        <f t="shared" si="318"/>
        <v>-4.1278669371536125E-10</v>
      </c>
      <c r="AT319" s="300">
        <f t="shared" si="318"/>
        <v>3.127436087879687E-10</v>
      </c>
      <c r="AU319" s="300">
        <f t="shared" si="318"/>
        <v>4.4462522552635164E-10</v>
      </c>
      <c r="AV319" s="300">
        <f t="shared" si="318"/>
        <v>5.5047810754160764E-10</v>
      </c>
      <c r="AW319" s="300">
        <f t="shared" si="318"/>
        <v>-3.1393732058404566E-10</v>
      </c>
      <c r="AX319" s="300">
        <f t="shared" si="318"/>
        <v>-1.0006351303104566E-10</v>
      </c>
      <c r="AY319" s="300">
        <f t="shared" si="318"/>
        <v>-3.3877234351109564E-10</v>
      </c>
      <c r="AZ319" s="300">
        <f t="shared" si="318"/>
        <v>6.3045368925429557E-10</v>
      </c>
      <c r="BA319" s="300">
        <f t="shared" si="318"/>
        <v>-5.1530835154522947E-10</v>
      </c>
      <c r="BB319" s="300">
        <f t="shared" si="318"/>
        <v>-8.7501339507412013E-10</v>
      </c>
      <c r="BC319" s="300">
        <f t="shared" si="318"/>
        <v>-9.111620347113103E-10</v>
      </c>
      <c r="BD319" s="300">
        <f t="shared" si="318"/>
        <v>2.9956170877198929E-10</v>
      </c>
      <c r="BE319" s="300">
        <f t="shared" si="318"/>
        <v>-1.1556274825963442E-9</v>
      </c>
      <c r="BF319" s="300">
        <f t="shared" si="318"/>
        <v>-4.5510750723565252E-10</v>
      </c>
      <c r="BG319" s="300">
        <f t="shared" si="318"/>
        <v>3.8926262213578866E-10</v>
      </c>
      <c r="BH319" s="300">
        <f t="shared" si="318"/>
        <v>6.234195382148755E-10</v>
      </c>
      <c r="BI319" s="300">
        <f t="shared" si="318"/>
        <v>-6.398843677146715E-10</v>
      </c>
      <c r="BJ319" s="300">
        <f t="shared" si="318"/>
        <v>-1.2444053565374702E-9</v>
      </c>
      <c r="BK319" s="300">
        <f t="shared" si="318"/>
        <v>9.6830410356574248E-10</v>
      </c>
      <c r="BL319" s="300">
        <f t="shared" si="318"/>
        <v>1.2864376230936614E-10</v>
      </c>
      <c r="BM319" s="300">
        <f t="shared" si="318"/>
        <v>1.994420184558976E-10</v>
      </c>
      <c r="BN319" s="300">
        <f t="shared" si="319"/>
        <v>8.5700668783772471E-10</v>
      </c>
      <c r="BO319" s="300">
        <f t="shared" si="319"/>
        <v>-6.455008749739477E-10</v>
      </c>
      <c r="BP319" s="300">
        <f t="shared" si="319"/>
        <v>8.6608298310864029E-10</v>
      </c>
      <c r="BQ319" s="300">
        <f t="shared" si="319"/>
        <v>1.0185929877337685E-9</v>
      </c>
      <c r="BR319" s="300">
        <f t="shared" si="319"/>
        <v>-8.5721707510089118E-10</v>
      </c>
      <c r="BS319" s="300">
        <f t="shared" si="319"/>
        <v>-2.8385993555701816E-10</v>
      </c>
      <c r="BT319" s="300">
        <f t="shared" si="319"/>
        <v>-2.8575930510754688E-10</v>
      </c>
      <c r="BU319" s="300">
        <f t="shared" si="319"/>
        <v>1.0829761531994109E-9</v>
      </c>
      <c r="BV319" s="300">
        <f t="shared" si="319"/>
        <v>9.9064756398092868E-10</v>
      </c>
      <c r="BW319" s="300">
        <f t="shared" si="319"/>
        <v>-3.8340064456576783E-10</v>
      </c>
      <c r="BX319" s="300">
        <f t="shared" si="319"/>
        <v>-2.0673263101400607E-10</v>
      </c>
      <c r="BY319" s="300">
        <f t="shared" si="319"/>
        <v>2.3826074446731127E-10</v>
      </c>
      <c r="BZ319" s="300">
        <f t="shared" si="319"/>
        <v>1.5076619952480996E-9</v>
      </c>
      <c r="CA319" s="300">
        <f t="shared" si="319"/>
        <v>-6.9622940745972528E-10</v>
      </c>
      <c r="CB319" s="300">
        <f t="shared" si="319"/>
        <v>-1.6822626625057069E-9</v>
      </c>
      <c r="CC319" s="300">
        <f t="shared" si="320"/>
        <v>-6.4274185973545173E-10</v>
      </c>
      <c r="CD319" s="300">
        <f t="shared" si="320"/>
        <v>-3.7307235078998247E-10</v>
      </c>
    </row>
    <row r="320" spans="1:82" ht="17.399999999999999" customHeight="1" x14ac:dyDescent="0.25">
      <c r="A320" s="300" t="s">
        <v>252</v>
      </c>
      <c r="B320" s="300">
        <f t="shared" si="318"/>
        <v>5.9952043329758453E-14</v>
      </c>
      <c r="C320" s="300">
        <f t="shared" si="318"/>
        <v>-1.9650947535865271E-14</v>
      </c>
      <c r="D320" s="361">
        <f t="shared" si="318"/>
        <v>-1.9650947535865271E-14</v>
      </c>
      <c r="E320" s="361">
        <f t="shared" si="318"/>
        <v>-5.6954441163270531E-14</v>
      </c>
      <c r="F320" s="361">
        <f t="shared" si="318"/>
        <v>-7.2941652717872785E-14</v>
      </c>
      <c r="G320" s="361">
        <f t="shared" si="318"/>
        <v>-8.7929663550312398E-14</v>
      </c>
      <c r="H320" s="361">
        <f t="shared" si="318"/>
        <v>0</v>
      </c>
      <c r="I320" s="300">
        <f t="shared" si="318"/>
        <v>6.1284310959308641E-14</v>
      </c>
      <c r="J320" s="300">
        <f t="shared" si="318"/>
        <v>4.2188474935755949E-14</v>
      </c>
      <c r="K320" s="300">
        <f t="shared" si="318"/>
        <v>-4.496403249731884E-14</v>
      </c>
      <c r="L320" s="300">
        <f t="shared" si="318"/>
        <v>-4.1744385725905886E-14</v>
      </c>
      <c r="M320" s="300">
        <f t="shared" si="318"/>
        <v>-1.7319479184152442E-14</v>
      </c>
      <c r="N320" s="300">
        <f t="shared" si="318"/>
        <v>-3.6748382115092681E-14</v>
      </c>
      <c r="O320" s="300">
        <f t="shared" si="318"/>
        <v>9.3924867883288243E-14</v>
      </c>
      <c r="P320" s="300">
        <f t="shared" si="318"/>
        <v>9.3924867883288243E-14</v>
      </c>
      <c r="Q320" s="300">
        <f t="shared" si="318"/>
        <v>9.4146912488213275E-14</v>
      </c>
      <c r="R320" s="344">
        <f t="shared" si="318"/>
        <v>-6.6058269965196814E-14</v>
      </c>
      <c r="S320" s="300">
        <f t="shared" si="318"/>
        <v>9.0594198809412774E-14</v>
      </c>
      <c r="T320" s="300">
        <f t="shared" si="318"/>
        <v>-2.4757973449140991E-14</v>
      </c>
      <c r="U320" s="300">
        <f t="shared" si="318"/>
        <v>-7.7271522513910895E-14</v>
      </c>
      <c r="V320" s="300">
        <f t="shared" si="318"/>
        <v>-7.6494366396673286E-14</v>
      </c>
      <c r="W320" s="300">
        <f t="shared" si="318"/>
        <v>9.7699626167013776E-15</v>
      </c>
      <c r="X320" s="300">
        <f t="shared" si="318"/>
        <v>3.6637359812630166E-14</v>
      </c>
      <c r="Y320" s="300">
        <f t="shared" si="318"/>
        <v>-1.0469403122215226E-13</v>
      </c>
      <c r="Z320" s="300">
        <f t="shared" si="318"/>
        <v>-3.7192471324942744E-14</v>
      </c>
      <c r="AA320" s="300">
        <f t="shared" si="318"/>
        <v>8.3710816056736803E-14</v>
      </c>
      <c r="AB320" s="300">
        <f t="shared" si="318"/>
        <v>4.1078251911130792E-14</v>
      </c>
      <c r="AC320" s="300">
        <f t="shared" si="318"/>
        <v>5.773159728050814E-14</v>
      </c>
      <c r="AD320" s="300">
        <f t="shared" si="318"/>
        <v>2.6201263381153694E-14</v>
      </c>
      <c r="AE320" s="300">
        <f t="shared" si="318"/>
        <v>3.9523939676655573E-14</v>
      </c>
      <c r="AF320" s="300">
        <f t="shared" si="318"/>
        <v>7.9047879353311146E-14</v>
      </c>
      <c r="AG320" s="300">
        <f t="shared" si="318"/>
        <v>-7.3274719625260332E-14</v>
      </c>
      <c r="AH320" s="300">
        <f t="shared" si="318"/>
        <v>-2.3980817331903381E-14</v>
      </c>
      <c r="AI320" s="300">
        <f t="shared" si="318"/>
        <v>8.3932860661661834E-14</v>
      </c>
      <c r="AJ320" s="300">
        <f t="shared" si="318"/>
        <v>-3.3417713041217212E-14</v>
      </c>
      <c r="AK320" s="300">
        <f t="shared" si="318"/>
        <v>7.1498362785860081E-14</v>
      </c>
      <c r="AL320" s="300">
        <f t="shared" si="318"/>
        <v>1.1102230246251565E-14</v>
      </c>
      <c r="AM320" s="300">
        <f t="shared" si="318"/>
        <v>-8.8262730457699945E-14</v>
      </c>
      <c r="AN320" s="300">
        <f t="shared" si="318"/>
        <v>-2.4424906541753444E-15</v>
      </c>
      <c r="AO320" s="300">
        <f t="shared" si="318"/>
        <v>-5.3290705182007514E-14</v>
      </c>
      <c r="AP320" s="300">
        <f t="shared" si="318"/>
        <v>8.6819440525687241E-14</v>
      </c>
      <c r="AQ320" s="300">
        <f t="shared" si="318"/>
        <v>9.681144774731365E-14</v>
      </c>
      <c r="AR320" s="300">
        <f t="shared" si="318"/>
        <v>1.1990408665951691E-14</v>
      </c>
      <c r="AS320" s="300">
        <f t="shared" si="318"/>
        <v>1.0458300891968975E-13</v>
      </c>
      <c r="AT320" s="300">
        <f t="shared" si="318"/>
        <v>7.4162898044960457E-14</v>
      </c>
      <c r="AU320" s="300">
        <f t="shared" si="318"/>
        <v>1.1679546219056647E-13</v>
      </c>
      <c r="AV320" s="300">
        <f t="shared" si="318"/>
        <v>-9.3147711766050634E-14</v>
      </c>
      <c r="AW320" s="300">
        <f t="shared" si="318"/>
        <v>-5.1181281435219717E-14</v>
      </c>
      <c r="AX320" s="300">
        <f t="shared" si="318"/>
        <v>1.1102230246251565E-13</v>
      </c>
      <c r="AY320" s="300">
        <f t="shared" si="318"/>
        <v>5.6177285046032921E-14</v>
      </c>
      <c r="AZ320" s="300">
        <f t="shared" si="318"/>
        <v>-5.6954441163270531E-14</v>
      </c>
      <c r="BA320" s="300">
        <f t="shared" si="318"/>
        <v>-5.0404125317982107E-14</v>
      </c>
      <c r="BB320" s="300">
        <f t="shared" si="318"/>
        <v>4.1744385725905886E-14</v>
      </c>
      <c r="BC320" s="300">
        <f t="shared" si="318"/>
        <v>-2.7755575615628914E-15</v>
      </c>
      <c r="BD320" s="300">
        <f t="shared" si="318"/>
        <v>-6.1617377866696188E-14</v>
      </c>
      <c r="BE320" s="300">
        <f t="shared" si="318"/>
        <v>-9.3924867883288243E-14</v>
      </c>
      <c r="BF320" s="300">
        <f t="shared" si="318"/>
        <v>-6.5947247662734299E-14</v>
      </c>
      <c r="BG320" s="300">
        <f t="shared" si="318"/>
        <v>-1.0835776720341528E-13</v>
      </c>
      <c r="BH320" s="300">
        <f t="shared" si="318"/>
        <v>9.2370555648813024E-14</v>
      </c>
      <c r="BI320" s="300">
        <f t="shared" si="318"/>
        <v>-8.6486373618299694E-14</v>
      </c>
      <c r="BJ320" s="300">
        <f t="shared" si="318"/>
        <v>-5.2069459854919842E-14</v>
      </c>
      <c r="BK320" s="300">
        <f t="shared" si="318"/>
        <v>-1.0524914273446484E-13</v>
      </c>
      <c r="BL320" s="300">
        <f t="shared" si="318"/>
        <v>-3.219646771412954E-15</v>
      </c>
      <c r="BM320" s="300">
        <f t="shared" si="318"/>
        <v>-4.6074255521943996E-14</v>
      </c>
      <c r="BN320" s="300">
        <f t="shared" si="319"/>
        <v>-1.006972283335017E-13</v>
      </c>
      <c r="BO320" s="300">
        <f t="shared" si="319"/>
        <v>1.1324274851176597E-13</v>
      </c>
      <c r="BP320" s="300">
        <f t="shared" si="319"/>
        <v>-3.9745984281580604E-14</v>
      </c>
      <c r="BQ320" s="300">
        <f t="shared" si="319"/>
        <v>-3.0531133177191805E-14</v>
      </c>
      <c r="BR320" s="300">
        <f t="shared" si="319"/>
        <v>2.3980817331903381E-14</v>
      </c>
      <c r="BS320" s="300">
        <f t="shared" si="319"/>
        <v>-9.4813046302988369E-14</v>
      </c>
      <c r="BT320" s="300">
        <f t="shared" si="319"/>
        <v>-1.3133938381315602E-13</v>
      </c>
      <c r="BU320" s="300">
        <f t="shared" si="319"/>
        <v>-8.8040685852774914E-14</v>
      </c>
      <c r="BV320" s="300">
        <f t="shared" si="319"/>
        <v>1.1368683772161603E-13</v>
      </c>
      <c r="BW320" s="300">
        <f t="shared" si="319"/>
        <v>-8.5598195198599569E-14</v>
      </c>
      <c r="BX320" s="300">
        <f t="shared" si="319"/>
        <v>1.2034817586936697E-13</v>
      </c>
      <c r="BY320" s="300">
        <f t="shared" si="319"/>
        <v>4.6851411639181606E-14</v>
      </c>
      <c r="BZ320" s="300">
        <f t="shared" si="319"/>
        <v>1.0347278589506459E-13</v>
      </c>
      <c r="CA320" s="300">
        <f t="shared" si="319"/>
        <v>4.1300296516055823E-14</v>
      </c>
      <c r="CB320" s="300">
        <f t="shared" si="319"/>
        <v>-5.2513549064769904E-14</v>
      </c>
      <c r="CC320" s="300">
        <f t="shared" si="320"/>
        <v>-1.1413092693146609E-13</v>
      </c>
      <c r="CD320" s="300">
        <f t="shared" si="320"/>
        <v>1.0613732115416497E-13</v>
      </c>
    </row>
    <row r="321" spans="1:82" ht="17.399999999999999" customHeight="1" x14ac:dyDescent="0.25">
      <c r="A321" s="300" t="s">
        <v>253</v>
      </c>
      <c r="B321" s="300">
        <f t="shared" si="318"/>
        <v>-4.3521525834311348E-6</v>
      </c>
      <c r="C321" s="300">
        <f t="shared" si="318"/>
        <v>-4.7160273464186275E-9</v>
      </c>
      <c r="D321" s="361">
        <f t="shared" si="318"/>
        <v>9.9928601615673074E-8</v>
      </c>
      <c r="E321" s="361">
        <f t="shared" si="318"/>
        <v>2.3119697045714815E-8</v>
      </c>
      <c r="F321" s="361">
        <f t="shared" si="318"/>
        <v>-2.9550267333089408E-7</v>
      </c>
      <c r="G321" s="361">
        <f t="shared" si="318"/>
        <v>-8.7405543347518488E-7</v>
      </c>
      <c r="H321" s="361">
        <f t="shared" si="318"/>
        <v>-1.3394235413022315E-6</v>
      </c>
      <c r="I321" s="300">
        <f t="shared" si="318"/>
        <v>8.124676013254728E-5</v>
      </c>
      <c r="J321" s="300">
        <f t="shared" si="318"/>
        <v>-9.8978083074019452E-7</v>
      </c>
      <c r="K321" s="300">
        <f t="shared" si="318"/>
        <v>-5.3812289468879726E-7</v>
      </c>
      <c r="L321" s="300">
        <f t="shared" si="318"/>
        <v>1.914821148307766E-7</v>
      </c>
      <c r="M321" s="300">
        <f t="shared" si="318"/>
        <v>1.0656201823167066E-6</v>
      </c>
      <c r="N321" s="300">
        <f t="shared" si="318"/>
        <v>1.8936475330022517E-6</v>
      </c>
      <c r="O321" s="300">
        <f t="shared" si="318"/>
        <v>2.4567493259741724E-6</v>
      </c>
      <c r="P321" s="300">
        <f t="shared" si="318"/>
        <v>2.9502085898691632E-6</v>
      </c>
      <c r="Q321" s="300">
        <f t="shared" si="318"/>
        <v>3.4992175457215779E-6</v>
      </c>
      <c r="R321" s="344">
        <f t="shared" si="318"/>
        <v>4.1357278006692866E-6</v>
      </c>
      <c r="S321" s="300">
        <f t="shared" si="318"/>
        <v>4.8713414386725162E-6</v>
      </c>
      <c r="T321" s="300">
        <f t="shared" si="318"/>
        <v>5.5788785777721728E-6</v>
      </c>
      <c r="U321" s="300">
        <f t="shared" si="318"/>
        <v>6.3899358888619417E-6</v>
      </c>
      <c r="V321" s="300">
        <f t="shared" si="318"/>
        <v>7.2930666590309556E-6</v>
      </c>
      <c r="W321" s="300">
        <f t="shared" si="318"/>
        <v>8.2670476768686996E-6</v>
      </c>
      <c r="X321" s="300">
        <f t="shared" si="318"/>
        <v>9.2849425790131335E-6</v>
      </c>
      <c r="Y321" s="300">
        <f t="shared" si="318"/>
        <v>1.0323292976899268E-5</v>
      </c>
      <c r="Z321" s="300">
        <f t="shared" si="318"/>
        <v>1.1373836881656274E-5</v>
      </c>
      <c r="AA321" s="300">
        <f t="shared" si="318"/>
        <v>1.2194599297243869E-5</v>
      </c>
      <c r="AB321" s="300">
        <f t="shared" si="318"/>
        <v>1.2653992452982266E-5</v>
      </c>
      <c r="AC321" s="300">
        <f t="shared" si="318"/>
        <v>1.2788103842975573E-5</v>
      </c>
      <c r="AD321" s="300">
        <f t="shared" si="318"/>
        <v>1.2613210018885823E-5</v>
      </c>
      <c r="AE321" s="300">
        <f t="shared" si="318"/>
        <v>1.2154449320567196E-5</v>
      </c>
      <c r="AF321" s="300">
        <f t="shared" si="318"/>
        <v>1.1440590757860747E-5</v>
      </c>
      <c r="AG321" s="300">
        <f t="shared" si="318"/>
        <v>1.050252063361512E-5</v>
      </c>
      <c r="AH321" s="300">
        <f t="shared" si="318"/>
        <v>9.3775046083877101E-6</v>
      </c>
      <c r="AI321" s="300">
        <f t="shared" si="318"/>
        <v>8.1152108439841442E-6</v>
      </c>
      <c r="AJ321" s="300">
        <f t="shared" si="318"/>
        <v>6.782928536619437E-6</v>
      </c>
      <c r="AK321" s="300">
        <f t="shared" si="318"/>
        <v>5.4694412374711732E-6</v>
      </c>
      <c r="AL321" s="300">
        <f t="shared" si="318"/>
        <v>-2.5693526792713861E-5</v>
      </c>
      <c r="AM321" s="300">
        <f t="shared" si="318"/>
        <v>-5.5389949477735456E-5</v>
      </c>
      <c r="AN321" s="300">
        <f t="shared" si="318"/>
        <v>-7.8321854462659601E-5</v>
      </c>
      <c r="AO321" s="300">
        <f t="shared" si="318"/>
        <v>-9.2916816396670932E-5</v>
      </c>
      <c r="AP321" s="300">
        <f t="shared" si="318"/>
        <v>-1.0063726129860839E-4</v>
      </c>
      <c r="AQ321" s="300">
        <f t="shared" si="318"/>
        <v>-1.0328009921156678E-4</v>
      </c>
      <c r="AR321" s="300">
        <f t="shared" si="318"/>
        <v>-1.0232561071921165E-4</v>
      </c>
      <c r="AS321" s="300">
        <f t="shared" si="318"/>
        <v>-9.8853464873815966E-5</v>
      </c>
      <c r="AT321" s="300">
        <f t="shared" si="318"/>
        <v>-9.36107267885955E-5</v>
      </c>
      <c r="AU321" s="300">
        <f t="shared" si="318"/>
        <v>-8.7100147922902771E-5</v>
      </c>
      <c r="AV321" s="300">
        <f t="shared" si="318"/>
        <v>-7.965550274180444E-5</v>
      </c>
      <c r="AW321" s="300">
        <f t="shared" si="318"/>
        <v>-7.1500341718433447E-5</v>
      </c>
      <c r="AX321" s="300">
        <f t="shared" si="318"/>
        <v>-6.2793820871598349E-5</v>
      </c>
      <c r="AY321" s="300">
        <f t="shared" si="318"/>
        <v>-5.3667939444168589E-5</v>
      </c>
      <c r="AZ321" s="300">
        <f t="shared" si="318"/>
        <v>-4.4259745675456763E-5</v>
      </c>
      <c r="BA321" s="300">
        <f t="shared" si="318"/>
        <v>-3.4740583070180797E-5</v>
      </c>
      <c r="BB321" s="300">
        <f t="shared" si="318"/>
        <v>-2.5687815231378863E-5</v>
      </c>
      <c r="BC321" s="300">
        <f t="shared" si="318"/>
        <v>-1.8189199474272222E-5</v>
      </c>
      <c r="BD321" s="300">
        <f t="shared" si="318"/>
        <v>-1.1998461711293373E-5</v>
      </c>
      <c r="BE321" s="300">
        <f t="shared" si="318"/>
        <v>-6.932216839228289E-6</v>
      </c>
      <c r="BF321" s="300">
        <f t="shared" si="318"/>
        <v>-3.2385047920024945E-6</v>
      </c>
      <c r="BG321" s="300" t="e">
        <f t="shared" si="318"/>
        <v>#DIV/0!</v>
      </c>
      <c r="BH321" s="300" t="e">
        <f t="shared" si="318"/>
        <v>#DIV/0!</v>
      </c>
      <c r="BI321" s="300" t="e">
        <f t="shared" si="318"/>
        <v>#DIV/0!</v>
      </c>
      <c r="BJ321" s="300" t="e">
        <f t="shared" si="318"/>
        <v>#DIV/0!</v>
      </c>
      <c r="BK321" s="300" t="e">
        <f t="shared" si="318"/>
        <v>#DIV/0!</v>
      </c>
      <c r="BL321" s="300" t="e">
        <f t="shared" si="318"/>
        <v>#DIV/0!</v>
      </c>
      <c r="BM321" s="300" t="e">
        <f>+BM265/BM201-1</f>
        <v>#DIV/0!</v>
      </c>
      <c r="BN321" s="300" t="e">
        <f t="shared" si="319"/>
        <v>#DIV/0!</v>
      </c>
      <c r="BO321" s="300" t="e">
        <f t="shared" si="319"/>
        <v>#DIV/0!</v>
      </c>
      <c r="BP321" s="300" t="e">
        <f t="shared" si="319"/>
        <v>#DIV/0!</v>
      </c>
      <c r="BQ321" s="300" t="e">
        <f t="shared" si="319"/>
        <v>#DIV/0!</v>
      </c>
      <c r="BR321" s="300" t="e">
        <f t="shared" si="319"/>
        <v>#DIV/0!</v>
      </c>
      <c r="BS321" s="300" t="e">
        <f t="shared" si="319"/>
        <v>#DIV/0!</v>
      </c>
      <c r="BT321" s="300" t="e">
        <f t="shared" si="319"/>
        <v>#DIV/0!</v>
      </c>
      <c r="BU321" s="300" t="e">
        <f t="shared" si="319"/>
        <v>#DIV/0!</v>
      </c>
      <c r="BV321" s="300" t="e">
        <f t="shared" si="319"/>
        <v>#DIV/0!</v>
      </c>
      <c r="BW321" s="300" t="e">
        <f t="shared" si="319"/>
        <v>#DIV/0!</v>
      </c>
      <c r="BX321" s="300" t="e">
        <f t="shared" si="319"/>
        <v>#DIV/0!</v>
      </c>
      <c r="BY321" s="300" t="e">
        <f t="shared" si="319"/>
        <v>#DIV/0!</v>
      </c>
      <c r="BZ321" s="300" t="e">
        <f t="shared" si="319"/>
        <v>#DIV/0!</v>
      </c>
      <c r="CA321" s="300" t="e">
        <f t="shared" si="319"/>
        <v>#DIV/0!</v>
      </c>
      <c r="CB321" s="300" t="e">
        <f t="shared" si="319"/>
        <v>#DIV/0!</v>
      </c>
      <c r="CC321" s="300" t="e">
        <f t="shared" si="320"/>
        <v>#DIV/0!</v>
      </c>
      <c r="CD321" s="300" t="e">
        <f t="shared" si="320"/>
        <v>#DIV/0!</v>
      </c>
    </row>
    <row r="322" spans="1:82" ht="17.399999999999999" customHeight="1" x14ac:dyDescent="0.25">
      <c r="A322" s="300" t="s">
        <v>254</v>
      </c>
      <c r="B322" s="300">
        <f t="shared" ref="B322:BM323" si="321">+B266/B202-1</f>
        <v>-3.5663214191794523E-6</v>
      </c>
      <c r="C322" s="300">
        <f t="shared" si="321"/>
        <v>-3.8769262244997549E-9</v>
      </c>
      <c r="D322" s="361">
        <f t="shared" si="321"/>
        <v>8.240845028595345E-8</v>
      </c>
      <c r="E322" s="361">
        <f t="shared" si="321"/>
        <v>1.9124704042638996E-8</v>
      </c>
      <c r="F322" s="361">
        <f t="shared" si="321"/>
        <v>-2.4517384322741975E-7</v>
      </c>
      <c r="G322" s="361">
        <f t="shared" si="321"/>
        <v>-7.2734843803434757E-7</v>
      </c>
      <c r="H322" s="361">
        <f t="shared" si="321"/>
        <v>-1.1180439939417752E-6</v>
      </c>
      <c r="I322" s="300">
        <f t="shared" si="321"/>
        <v>8.1483444241303715E-5</v>
      </c>
      <c r="J322" s="300">
        <f t="shared" si="321"/>
        <v>-8.3148078611205989E-7</v>
      </c>
      <c r="K322" s="300">
        <f t="shared" si="321"/>
        <v>-4.5360288380980052E-7</v>
      </c>
      <c r="L322" s="300">
        <f t="shared" si="321"/>
        <v>1.6199320285181784E-7</v>
      </c>
      <c r="M322" s="300">
        <f t="shared" si="321"/>
        <v>9.0437508992735616E-7</v>
      </c>
      <c r="N322" s="300">
        <f t="shared" si="321"/>
        <v>1.6127497308726646E-6</v>
      </c>
      <c r="O322" s="300">
        <f t="shared" si="321"/>
        <v>2.1001647612095553E-6</v>
      </c>
      <c r="P322" s="300">
        <f t="shared" si="321"/>
        <v>2.5314923319808003E-6</v>
      </c>
      <c r="Q322" s="300">
        <f t="shared" si="321"/>
        <v>3.0146383640516916E-6</v>
      </c>
      <c r="R322" s="344">
        <f t="shared" si="321"/>
        <v>3.5767148534038284E-6</v>
      </c>
      <c r="S322" s="300">
        <f t="shared" si="321"/>
        <v>2.8880714539720742E-3</v>
      </c>
      <c r="T322" s="300">
        <f t="shared" si="321"/>
        <v>5.5095624156273892E-3</v>
      </c>
      <c r="U322" s="300">
        <f t="shared" si="321"/>
        <v>7.8817257828898146E-3</v>
      </c>
      <c r="V322" s="300">
        <f t="shared" si="321"/>
        <v>1.0015905180019935E-2</v>
      </c>
      <c r="W322" s="300">
        <f t="shared" si="321"/>
        <v>1.1923743585514179E-2</v>
      </c>
      <c r="X322" s="300">
        <f t="shared" si="321"/>
        <v>1.3615948945806755E-2</v>
      </c>
      <c r="Y322" s="300">
        <f t="shared" si="321"/>
        <v>1.5101832050778974E-2</v>
      </c>
      <c r="Z322" s="300">
        <f t="shared" si="321"/>
        <v>1.6404299843070236E-2</v>
      </c>
      <c r="AA322" s="300">
        <f t="shared" si="321"/>
        <v>1.7536391960523812E-2</v>
      </c>
      <c r="AB322" s="300">
        <f t="shared" si="321"/>
        <v>1.8503978739818461E-2</v>
      </c>
      <c r="AC322" s="300">
        <f t="shared" si="321"/>
        <v>1.9312008756545929E-2</v>
      </c>
      <c r="AD322" s="300">
        <f t="shared" si="321"/>
        <v>1.9975854877577692E-2</v>
      </c>
      <c r="AE322" s="300">
        <f t="shared" si="321"/>
        <v>2.0525480027380638E-2</v>
      </c>
      <c r="AF322" s="300">
        <f t="shared" si="321"/>
        <v>2.0973013673197816E-2</v>
      </c>
      <c r="AG322" s="300">
        <f t="shared" si="321"/>
        <v>2.1329303318526449E-2</v>
      </c>
      <c r="AH322" s="300">
        <f t="shared" si="321"/>
        <v>2.1604150132506827E-2</v>
      </c>
      <c r="AI322" s="300">
        <f t="shared" si="321"/>
        <v>2.180651023716762E-2</v>
      </c>
      <c r="AJ322" s="300">
        <f t="shared" si="321"/>
        <v>2.1944698800093754E-2</v>
      </c>
      <c r="AK322" s="300">
        <f t="shared" si="321"/>
        <v>2.2026646341385181E-2</v>
      </c>
      <c r="AL322" s="300">
        <f t="shared" si="321"/>
        <v>2.2031782341493944E-2</v>
      </c>
      <c r="AM322" s="300">
        <f t="shared" si="321"/>
        <v>2.1998179721113953E-2</v>
      </c>
      <c r="AN322" s="300">
        <f t="shared" si="321"/>
        <v>2.1903475536770411E-2</v>
      </c>
      <c r="AO322" s="300">
        <f t="shared" si="321"/>
        <v>2.1801179648449631E-2</v>
      </c>
      <c r="AP322" s="300">
        <f t="shared" si="321"/>
        <v>2.1687739756056867E-2</v>
      </c>
      <c r="AQ322" s="300">
        <f t="shared" si="321"/>
        <v>2.156087488827696E-2</v>
      </c>
      <c r="AR322" s="300">
        <f t="shared" si="321"/>
        <v>2.1419616840712141E-2</v>
      </c>
      <c r="AS322" s="300">
        <f t="shared" si="321"/>
        <v>2.1263990569964752E-2</v>
      </c>
      <c r="AT322" s="300">
        <f t="shared" si="321"/>
        <v>2.1094683488649846E-2</v>
      </c>
      <c r="AU322" s="300">
        <f t="shared" si="321"/>
        <v>2.0912786504508452E-2</v>
      </c>
      <c r="AV322" s="300">
        <f t="shared" si="321"/>
        <v>2.071960860361699E-2</v>
      </c>
      <c r="AW322" s="300">
        <f t="shared" si="321"/>
        <v>2.0516548351969588E-2</v>
      </c>
      <c r="AX322" s="300">
        <f t="shared" si="321"/>
        <v>2.030500530060797E-2</v>
      </c>
      <c r="AY322" s="300">
        <f t="shared" si="321"/>
        <v>2.0086318000566594E-2</v>
      </c>
      <c r="AZ322" s="300">
        <f t="shared" si="321"/>
        <v>1.9861718996586619E-2</v>
      </c>
      <c r="BA322" s="300">
        <f t="shared" si="321"/>
        <v>1.9632300602026698E-2</v>
      </c>
      <c r="BB322" s="300">
        <f t="shared" si="321"/>
        <v>1.9398189486225847E-2</v>
      </c>
      <c r="BC322" s="300">
        <f t="shared" si="321"/>
        <v>1.9158991691917704E-2</v>
      </c>
      <c r="BD322" s="300">
        <f t="shared" si="321"/>
        <v>1.8917820169110255E-2</v>
      </c>
      <c r="BE322" s="300">
        <f t="shared" si="321"/>
        <v>1.8675011916276851E-2</v>
      </c>
      <c r="BF322" s="300">
        <f t="shared" si="321"/>
        <v>1.8430427965017593E-2</v>
      </c>
      <c r="BG322" s="300" t="e">
        <f t="shared" si="321"/>
        <v>#DIV/0!</v>
      </c>
      <c r="BH322" s="300" t="e">
        <f t="shared" si="321"/>
        <v>#DIV/0!</v>
      </c>
      <c r="BI322" s="300" t="e">
        <f t="shared" si="321"/>
        <v>#DIV/0!</v>
      </c>
      <c r="BJ322" s="300" t="e">
        <f t="shared" si="321"/>
        <v>#DIV/0!</v>
      </c>
      <c r="BK322" s="300" t="e">
        <f t="shared" si="321"/>
        <v>#DIV/0!</v>
      </c>
      <c r="BL322" s="300" t="e">
        <f t="shared" si="321"/>
        <v>#DIV/0!</v>
      </c>
      <c r="BM322" s="300" t="e">
        <f t="shared" si="321"/>
        <v>#DIV/0!</v>
      </c>
      <c r="BN322" s="300" t="e">
        <f t="shared" si="319"/>
        <v>#DIV/0!</v>
      </c>
      <c r="BO322" s="300" t="e">
        <f t="shared" si="319"/>
        <v>#DIV/0!</v>
      </c>
      <c r="BP322" s="300" t="e">
        <f t="shared" si="319"/>
        <v>#DIV/0!</v>
      </c>
      <c r="BQ322" s="300" t="e">
        <f t="shared" si="319"/>
        <v>#DIV/0!</v>
      </c>
      <c r="BR322" s="300" t="e">
        <f t="shared" si="319"/>
        <v>#DIV/0!</v>
      </c>
      <c r="BS322" s="300" t="e">
        <f t="shared" si="319"/>
        <v>#DIV/0!</v>
      </c>
      <c r="BT322" s="300" t="e">
        <f t="shared" si="319"/>
        <v>#DIV/0!</v>
      </c>
      <c r="BU322" s="300" t="e">
        <f t="shared" si="319"/>
        <v>#DIV/0!</v>
      </c>
      <c r="BV322" s="300" t="e">
        <f t="shared" si="319"/>
        <v>#DIV/0!</v>
      </c>
      <c r="BW322" s="300" t="e">
        <f t="shared" si="319"/>
        <v>#DIV/0!</v>
      </c>
      <c r="BX322" s="300" t="e">
        <f t="shared" si="319"/>
        <v>#DIV/0!</v>
      </c>
      <c r="BY322" s="300" t="e">
        <f t="shared" si="319"/>
        <v>#DIV/0!</v>
      </c>
      <c r="BZ322" s="300" t="e">
        <f t="shared" si="319"/>
        <v>#DIV/0!</v>
      </c>
      <c r="CA322" s="300" t="e">
        <f t="shared" si="319"/>
        <v>#DIV/0!</v>
      </c>
      <c r="CB322" s="300" t="e">
        <f t="shared" si="319"/>
        <v>#DIV/0!</v>
      </c>
      <c r="CC322" s="300" t="e">
        <f t="shared" si="320"/>
        <v>#DIV/0!</v>
      </c>
      <c r="CD322" s="300" t="e">
        <f t="shared" si="320"/>
        <v>#DIV/0!</v>
      </c>
    </row>
    <row r="323" spans="1:82" ht="17.399999999999999" customHeight="1" x14ac:dyDescent="0.25">
      <c r="A323" s="300" t="s">
        <v>255</v>
      </c>
      <c r="B323" s="300">
        <f t="shared" si="321"/>
        <v>-1.5725587498849336E-10</v>
      </c>
      <c r="C323" s="300">
        <f t="shared" si="321"/>
        <v>-5.3079231010499939E-9</v>
      </c>
      <c r="D323" s="361">
        <f t="shared" si="321"/>
        <v>1.1046457393248943E-7</v>
      </c>
      <c r="E323" s="361">
        <f t="shared" si="321"/>
        <v>2.5176294826678713E-8</v>
      </c>
      <c r="F323" s="361">
        <f t="shared" si="321"/>
        <v>-3.1776136932837318E-7</v>
      </c>
      <c r="G323" s="361">
        <f t="shared" si="321"/>
        <v>-9.29949503958305E-7</v>
      </c>
      <c r="H323" s="361">
        <f t="shared" si="321"/>
        <v>-1.412264716726952E-6</v>
      </c>
      <c r="I323" s="300">
        <f t="shared" si="321"/>
        <v>8.1179367616979192E-5</v>
      </c>
      <c r="J323" s="300">
        <f t="shared" si="321"/>
        <v>-1.0288590505114215E-6</v>
      </c>
      <c r="K323" s="300">
        <f t="shared" si="321"/>
        <v>-5.5624425654432486E-7</v>
      </c>
      <c r="L323" s="300">
        <f t="shared" si="321"/>
        <v>1.9698138986612435E-7</v>
      </c>
      <c r="M323" s="300">
        <f t="shared" si="321"/>
        <v>1.0918075961097173E-6</v>
      </c>
      <c r="N323" s="300">
        <f t="shared" si="321"/>
        <v>1.9333904750507003E-6</v>
      </c>
      <c r="O323" s="300">
        <f t="shared" si="321"/>
        <v>2.5008067232601405E-6</v>
      </c>
      <c r="P323" s="300">
        <f t="shared" si="321"/>
        <v>2.9953585156672347E-6</v>
      </c>
      <c r="Q323" s="300">
        <f t="shared" si="321"/>
        <v>3.5448937230064814E-6</v>
      </c>
      <c r="R323" s="344">
        <f t="shared" si="321"/>
        <v>4.1818970986096105E-6</v>
      </c>
      <c r="S323" s="300">
        <f t="shared" si="321"/>
        <v>4.9176235463743723E-6</v>
      </c>
      <c r="T323" s="300">
        <f t="shared" si="321"/>
        <v>5.6240466639323472E-6</v>
      </c>
      <c r="U323" s="300">
        <f t="shared" si="321"/>
        <v>6.4340322856182297E-6</v>
      </c>
      <c r="V323" s="300">
        <f t="shared" si="321"/>
        <v>7.3359113130777587E-6</v>
      </c>
      <c r="W323" s="300">
        <f t="shared" si="321"/>
        <v>8.3083383390913923E-6</v>
      </c>
      <c r="X323" s="300">
        <f t="shared" si="321"/>
        <v>9.3244187726604366E-6</v>
      </c>
      <c r="Y323" s="300">
        <f t="shared" si="321"/>
        <v>1.0360639269846317E-5</v>
      </c>
      <c r="Z323" s="300">
        <f t="shared" si="321"/>
        <v>1.1408824791780958E-5</v>
      </c>
      <c r="AA323" s="300">
        <f t="shared" si="321"/>
        <v>1.2226499758405396E-5</v>
      </c>
      <c r="AB323" s="300">
        <f t="shared" si="321"/>
        <v>1.268214568517223E-5</v>
      </c>
      <c r="AC323" s="300">
        <f t="shared" si="321"/>
        <v>1.2812275130835715E-5</v>
      </c>
      <c r="AD323" s="300">
        <f t="shared" si="321"/>
        <v>1.2633458986055501E-5</v>
      </c>
      <c r="AE323" s="300">
        <f t="shared" si="321"/>
        <v>1.2171034948993409E-5</v>
      </c>
      <c r="AF323" s="300">
        <f t="shared" si="321"/>
        <v>1.1453869574795661E-5</v>
      </c>
      <c r="AG323" s="300">
        <f t="shared" si="321"/>
        <v>1.0512892490099901E-5</v>
      </c>
      <c r="AH323" s="300">
        <f t="shared" si="321"/>
        <v>9.3853912213059942E-6</v>
      </c>
      <c r="AI323" s="300">
        <f t="shared" si="321"/>
        <v>8.1210288778166273E-6</v>
      </c>
      <c r="AJ323" s="300">
        <f t="shared" si="321"/>
        <v>6.7870722055829447E-6</v>
      </c>
      <c r="AK323" s="300">
        <f t="shared" si="321"/>
        <v>5.472291751518199E-6</v>
      </c>
      <c r="AL323" s="300">
        <f t="shared" si="321"/>
        <v>-2.5704975015639064E-5</v>
      </c>
      <c r="AM323" s="300">
        <f t="shared" si="321"/>
        <v>-5.5411048056064338E-5</v>
      </c>
      <c r="AN323" s="300">
        <f t="shared" si="321"/>
        <v>-7.834733545586392E-5</v>
      </c>
      <c r="AO323" s="300">
        <f t="shared" si="321"/>
        <v>-9.2942676289120563E-5</v>
      </c>
      <c r="AP323" s="300">
        <f t="shared" si="321"/>
        <v>-1.0066124632068796E-4</v>
      </c>
      <c r="AQ323" s="300">
        <f t="shared" si="321"/>
        <v>-1.0330120656742992E-4</v>
      </c>
      <c r="AR323" s="300">
        <f t="shared" si="321"/>
        <v>-1.023435543376916E-4</v>
      </c>
      <c r="AS323" s="300">
        <f t="shared" si="321"/>
        <v>-9.8868351763981011E-5</v>
      </c>
      <c r="AT323" s="300">
        <f t="shared" si="321"/>
        <v>-9.3622842711971188E-5</v>
      </c>
      <c r="AU323" s="300">
        <f t="shared" si="321"/>
        <v>-8.7109840081978085E-5</v>
      </c>
      <c r="AV323" s="300">
        <f t="shared" si="321"/>
        <v>-7.9663128270013317E-5</v>
      </c>
      <c r="AW323" s="300">
        <f t="shared" si="321"/>
        <v>-7.150623697971259E-5</v>
      </c>
      <c r="AX323" s="300">
        <f t="shared" si="321"/>
        <v>-6.279828131694476E-5</v>
      </c>
      <c r="AY323" s="300">
        <f t="shared" si="321"/>
        <v>-5.3671224599871614E-5</v>
      </c>
      <c r="AZ323" s="300">
        <f t="shared" si="321"/>
        <v>-4.4262082052770602E-5</v>
      </c>
      <c r="BA323" s="300">
        <f t="shared" si="321"/>
        <v>-3.4742167041468264E-5</v>
      </c>
      <c r="BB323" s="300">
        <f t="shared" si="321"/>
        <v>-2.5688823253822157E-5</v>
      </c>
      <c r="BC323" s="300">
        <f t="shared" si="321"/>
        <v>-1.8189814359637069E-5</v>
      </c>
      <c r="BD323" s="300">
        <f t="shared" si="321"/>
        <v>-1.1998816273894874E-5</v>
      </c>
      <c r="BE323" s="300">
        <f t="shared" si="321"/>
        <v>-6.9323975111501568E-6</v>
      </c>
      <c r="BF323" s="300">
        <f t="shared" si="321"/>
        <v>-3.2385788677480321E-6</v>
      </c>
      <c r="BG323" s="300" t="e">
        <f t="shared" si="321"/>
        <v>#DIV/0!</v>
      </c>
      <c r="BH323" s="300" t="e">
        <f t="shared" si="321"/>
        <v>#DIV/0!</v>
      </c>
      <c r="BI323" s="300" t="e">
        <f t="shared" si="321"/>
        <v>#DIV/0!</v>
      </c>
      <c r="BJ323" s="300" t="e">
        <f t="shared" si="321"/>
        <v>#DIV/0!</v>
      </c>
      <c r="BK323" s="300" t="e">
        <f t="shared" si="321"/>
        <v>#DIV/0!</v>
      </c>
      <c r="BL323" s="300" t="e">
        <f t="shared" si="321"/>
        <v>#DIV/0!</v>
      </c>
      <c r="BM323" s="300" t="e">
        <f t="shared" si="321"/>
        <v>#DIV/0!</v>
      </c>
      <c r="BN323" s="300" t="e">
        <f t="shared" si="319"/>
        <v>#DIV/0!</v>
      </c>
      <c r="BO323" s="300" t="e">
        <f t="shared" si="319"/>
        <v>#DIV/0!</v>
      </c>
      <c r="BP323" s="300" t="e">
        <f t="shared" si="319"/>
        <v>#DIV/0!</v>
      </c>
      <c r="BQ323" s="300" t="e">
        <f t="shared" si="319"/>
        <v>#DIV/0!</v>
      </c>
      <c r="BR323" s="300" t="e">
        <f t="shared" si="319"/>
        <v>#DIV/0!</v>
      </c>
      <c r="BS323" s="300" t="e">
        <f t="shared" si="319"/>
        <v>#DIV/0!</v>
      </c>
      <c r="BT323" s="300" t="e">
        <f t="shared" si="319"/>
        <v>#DIV/0!</v>
      </c>
      <c r="BU323" s="300" t="e">
        <f t="shared" si="319"/>
        <v>#DIV/0!</v>
      </c>
      <c r="BV323" s="300" t="e">
        <f t="shared" si="319"/>
        <v>#DIV/0!</v>
      </c>
      <c r="BW323" s="300" t="e">
        <f t="shared" si="319"/>
        <v>#DIV/0!</v>
      </c>
      <c r="BX323" s="300" t="e">
        <f t="shared" si="319"/>
        <v>#DIV/0!</v>
      </c>
      <c r="BY323" s="300" t="e">
        <f t="shared" si="319"/>
        <v>#DIV/0!</v>
      </c>
      <c r="BZ323" s="300" t="e">
        <f t="shared" si="319"/>
        <v>#DIV/0!</v>
      </c>
      <c r="CA323" s="300" t="e">
        <f t="shared" si="319"/>
        <v>#DIV/0!</v>
      </c>
      <c r="CB323" s="300" t="e">
        <f t="shared" si="319"/>
        <v>#DIV/0!</v>
      </c>
      <c r="CC323" s="300" t="e">
        <f t="shared" si="320"/>
        <v>#DIV/0!</v>
      </c>
      <c r="CD323" s="300" t="e">
        <f t="shared" si="320"/>
        <v>#DIV/0!</v>
      </c>
    </row>
    <row r="324" spans="1:82" ht="17.399999999999999" customHeight="1" x14ac:dyDescent="0.25">
      <c r="A324" s="300" t="s">
        <v>256</v>
      </c>
      <c r="B324" s="300"/>
      <c r="C324" s="300"/>
      <c r="D324" s="361"/>
      <c r="E324" s="361"/>
      <c r="F324" s="361"/>
      <c r="G324" s="361"/>
      <c r="H324" s="361"/>
      <c r="I324" s="300"/>
      <c r="J324" s="300"/>
      <c r="K324" s="300"/>
      <c r="L324" s="300"/>
      <c r="M324" s="300"/>
      <c r="N324" s="300"/>
      <c r="O324" s="300"/>
      <c r="P324" s="300"/>
      <c r="Q324" s="300"/>
      <c r="R324" s="344"/>
      <c r="S324" s="300"/>
      <c r="T324" s="300"/>
      <c r="U324" s="300"/>
      <c r="V324" s="300"/>
      <c r="W324" s="300"/>
      <c r="X324" s="300"/>
      <c r="Y324" s="300"/>
      <c r="Z324" s="300"/>
      <c r="AA324" s="300"/>
      <c r="AB324" s="300"/>
      <c r="AC324" s="300"/>
      <c r="AD324" s="300"/>
      <c r="AE324" s="300"/>
      <c r="AF324" s="300"/>
      <c r="AG324" s="300"/>
      <c r="AH324" s="300"/>
      <c r="AI324" s="300"/>
      <c r="AJ324" s="300"/>
      <c r="AK324" s="300"/>
      <c r="AL324" s="300"/>
      <c r="AM324" s="300"/>
      <c r="AN324" s="300"/>
      <c r="AO324" s="300"/>
      <c r="AP324" s="300"/>
      <c r="AQ324" s="300"/>
      <c r="AR324" s="300"/>
      <c r="AS324" s="300"/>
      <c r="AT324" s="300"/>
      <c r="AU324" s="300"/>
      <c r="AV324" s="300"/>
      <c r="AW324" s="300"/>
      <c r="AX324" s="300"/>
      <c r="AY324" s="300"/>
      <c r="AZ324" s="300"/>
      <c r="BA324" s="300"/>
      <c r="BB324" s="300"/>
      <c r="BC324" s="300"/>
      <c r="BD324" s="300"/>
      <c r="BE324" s="300"/>
      <c r="BF324" s="300"/>
      <c r="BG324" s="300"/>
      <c r="BH324" s="300"/>
      <c r="BI324" s="300"/>
      <c r="BJ324" s="300"/>
      <c r="BK324" s="300"/>
      <c r="BL324" s="300"/>
      <c r="BM324" s="300"/>
      <c r="BN324" s="300"/>
      <c r="BO324" s="300"/>
      <c r="BP324" s="300"/>
      <c r="BQ324" s="300"/>
      <c r="BR324" s="300"/>
      <c r="BS324" s="300"/>
      <c r="BT324" s="300"/>
      <c r="BU324" s="300"/>
      <c r="BV324" s="300"/>
      <c r="BW324" s="300"/>
      <c r="BX324" s="300"/>
      <c r="BY324" s="300"/>
      <c r="BZ324" s="300"/>
      <c r="CA324" s="300"/>
      <c r="CB324" s="300"/>
      <c r="CC324" s="300"/>
      <c r="CD324" s="300"/>
    </row>
    <row r="325" spans="1:82" ht="17.399999999999999" customHeight="1" x14ac:dyDescent="0.25">
      <c r="A325" s="300" t="s">
        <v>257</v>
      </c>
      <c r="B325" s="300">
        <f t="shared" ref="B325:BM326" si="322">+B269/B205-1</f>
        <v>-3.3341799039243725E-5</v>
      </c>
      <c r="C325" s="300">
        <f t="shared" si="322"/>
        <v>0</v>
      </c>
      <c r="D325" s="361">
        <f t="shared" si="322"/>
        <v>0</v>
      </c>
      <c r="E325" s="361">
        <f t="shared" si="322"/>
        <v>0</v>
      </c>
      <c r="F325" s="361">
        <f t="shared" si="322"/>
        <v>0</v>
      </c>
      <c r="G325" s="361">
        <f t="shared" si="322"/>
        <v>0</v>
      </c>
      <c r="H325" s="361">
        <f t="shared" si="322"/>
        <v>0</v>
      </c>
      <c r="I325" s="300">
        <f t="shared" si="322"/>
        <v>0</v>
      </c>
      <c r="J325" s="300">
        <f t="shared" si="322"/>
        <v>0</v>
      </c>
      <c r="K325" s="300">
        <f t="shared" si="322"/>
        <v>0</v>
      </c>
      <c r="L325" s="300">
        <f t="shared" si="322"/>
        <v>-4.8605564018089353E-12</v>
      </c>
      <c r="M325" s="300">
        <f t="shared" si="322"/>
        <v>1.6743939568186761E-11</v>
      </c>
      <c r="N325" s="300">
        <f t="shared" si="322"/>
        <v>2.2745361150100507E-11</v>
      </c>
      <c r="O325" s="300">
        <f t="shared" si="322"/>
        <v>9.4093621783031267E-12</v>
      </c>
      <c r="P325" s="300">
        <f t="shared" si="322"/>
        <v>3.1636027131298761E-11</v>
      </c>
      <c r="Q325" s="300">
        <f t="shared" si="322"/>
        <v>-3.422084837723105E-11</v>
      </c>
      <c r="R325" s="344">
        <f t="shared" si="322"/>
        <v>2.0659918220644613E-11</v>
      </c>
      <c r="S325" s="300">
        <f t="shared" si="322"/>
        <v>-1.9992341115937506E-11</v>
      </c>
      <c r="T325" s="300">
        <f t="shared" si="322"/>
        <v>-5.3869464444744608E-11</v>
      </c>
      <c r="U325" s="300">
        <f t="shared" si="322"/>
        <v>3.3959945966444138E-11</v>
      </c>
      <c r="V325" s="300">
        <f t="shared" si="322"/>
        <v>-2.1804558159033149E-11</v>
      </c>
      <c r="W325" s="300">
        <f t="shared" si="322"/>
        <v>-3.7294722865510721E-11</v>
      </c>
      <c r="X325" s="300">
        <f t="shared" si="322"/>
        <v>-2.0083268381654307E-11</v>
      </c>
      <c r="Y325" s="300">
        <f t="shared" si="322"/>
        <v>-7.7454154201461733E-11</v>
      </c>
      <c r="Z325" s="300">
        <f t="shared" si="322"/>
        <v>-9.8702601647460142E-11</v>
      </c>
      <c r="AA325" s="300">
        <f t="shared" si="322"/>
        <v>9.0172758149265064E-11</v>
      </c>
      <c r="AB325" s="300">
        <f t="shared" si="322"/>
        <v>-9.3455798655384115E-11</v>
      </c>
      <c r="AC325" s="300">
        <f t="shared" si="322"/>
        <v>5.2281290408018322E-11</v>
      </c>
      <c r="AD325" s="300">
        <f t="shared" si="322"/>
        <v>-4.487665794528084E-11</v>
      </c>
      <c r="AE325" s="300">
        <f t="shared" si="322"/>
        <v>1.3504575235856464E-10</v>
      </c>
      <c r="AF325" s="300">
        <f t="shared" si="322"/>
        <v>9.5062846483529029E-11</v>
      </c>
      <c r="AG325" s="300">
        <f t="shared" si="322"/>
        <v>1.8391332901046553E-10</v>
      </c>
      <c r="AH325" s="300">
        <f t="shared" si="322"/>
        <v>-1.3532175380248646E-11</v>
      </c>
      <c r="AI325" s="300">
        <f t="shared" si="322"/>
        <v>-2.3291613082676577E-10</v>
      </c>
      <c r="AJ325" s="300">
        <f t="shared" si="322"/>
        <v>-1.7197621104969585E-10</v>
      </c>
      <c r="AK325" s="300">
        <f t="shared" si="322"/>
        <v>-3.6553760018875892E-11</v>
      </c>
      <c r="AL325" s="300">
        <f t="shared" si="322"/>
        <v>1.1391554366468881E-10</v>
      </c>
      <c r="AM325" s="300">
        <f t="shared" si="322"/>
        <v>-1.3686640709664744E-10</v>
      </c>
      <c r="AN325" s="300">
        <f t="shared" si="322"/>
        <v>2.3466251164450114E-10</v>
      </c>
      <c r="AO325" s="300">
        <f t="shared" si="322"/>
        <v>-1.7814749675437724E-10</v>
      </c>
      <c r="AP325" s="300">
        <f t="shared" si="322"/>
        <v>-5.2215565204960512E-10</v>
      </c>
      <c r="AQ325" s="300">
        <f t="shared" si="322"/>
        <v>2.4230728534746504E-10</v>
      </c>
      <c r="AR325" s="300">
        <f t="shared" si="322"/>
        <v>-3.239615242733862E-10</v>
      </c>
      <c r="AS325" s="300">
        <f t="shared" si="322"/>
        <v>3.0522606664362684E-10</v>
      </c>
      <c r="AT325" s="300">
        <f t="shared" si="322"/>
        <v>-7.4341965916602248E-10</v>
      </c>
      <c r="AU325" s="300">
        <f t="shared" si="322"/>
        <v>-9.3761309827300465E-10</v>
      </c>
      <c r="AV325" s="300">
        <f t="shared" si="322"/>
        <v>1.0043235132428663E-9</v>
      </c>
      <c r="AW325" s="300">
        <f t="shared" si="322"/>
        <v>-1.9440293819172894E-10</v>
      </c>
      <c r="AX325" s="300">
        <f t="shared" si="322"/>
        <v>7.1980865712362174E-11</v>
      </c>
      <c r="AY325" s="300">
        <f t="shared" si="322"/>
        <v>-2.240009289167233E-10</v>
      </c>
      <c r="AZ325" s="300">
        <f t="shared" si="322"/>
        <v>7.626048681430575E-10</v>
      </c>
      <c r="BA325" s="300">
        <f t="shared" si="322"/>
        <v>-1.7952623831973824E-9</v>
      </c>
      <c r="BB325" s="300">
        <f t="shared" si="322"/>
        <v>6.4080207806682665E-10</v>
      </c>
      <c r="BC325" s="300">
        <f t="shared" si="322"/>
        <v>1.994171272556855E-9</v>
      </c>
      <c r="BD325" s="300">
        <f t="shared" si="322"/>
        <v>-5.120677215586511E-10</v>
      </c>
      <c r="BE325" s="300">
        <f t="shared" si="322"/>
        <v>-2.1828938656653918E-9</v>
      </c>
      <c r="BF325" s="300">
        <f t="shared" si="322"/>
        <v>-2.8017181907813438E-9</v>
      </c>
      <c r="BG325" s="300">
        <f t="shared" si="322"/>
        <v>-2.8017180797590413E-9</v>
      </c>
      <c r="BH325" s="300">
        <f t="shared" si="322"/>
        <v>-1.2737564336617879E-9</v>
      </c>
      <c r="BI325" s="300">
        <f t="shared" si="322"/>
        <v>-3.8203590291274736E-9</v>
      </c>
      <c r="BJ325" s="300">
        <f t="shared" si="322"/>
        <v>-2.8771728333154556E-9</v>
      </c>
      <c r="BK325" s="300">
        <f t="shared" si="322"/>
        <v>-7.8120343527388059E-10</v>
      </c>
      <c r="BL325" s="300">
        <f t="shared" si="322"/>
        <v>2.7120785617285037E-9</v>
      </c>
      <c r="BM325" s="300">
        <f t="shared" si="322"/>
        <v>1.2446221830941795E-10</v>
      </c>
      <c r="BN325" s="300">
        <f t="shared" ref="BN325:CB326" si="323">+BN269/BN205-1</f>
        <v>1.2446221830941795E-10</v>
      </c>
      <c r="BO325" s="300">
        <f t="shared" si="323"/>
        <v>1.7217562930937902E-9</v>
      </c>
      <c r="BP325" s="300">
        <f t="shared" si="323"/>
        <v>1.7217562930937902E-9</v>
      </c>
      <c r="BQ325" s="300">
        <f t="shared" si="323"/>
        <v>-2.2221794404586603E-9</v>
      </c>
      <c r="BR325" s="300">
        <f t="shared" si="323"/>
        <v>-8.7954057370609462E-9</v>
      </c>
      <c r="BS325" s="300">
        <f t="shared" si="323"/>
        <v>-1.4918206669989331E-9</v>
      </c>
      <c r="BT325" s="300">
        <f t="shared" si="323"/>
        <v>3.9182423972050628E-9</v>
      </c>
      <c r="BU325" s="300">
        <f t="shared" si="323"/>
        <v>-1.4115300928096985E-8</v>
      </c>
      <c r="BV325" s="300">
        <f t="shared" si="323"/>
        <v>1.2601059529160352E-8</v>
      </c>
      <c r="BW325" s="300">
        <f t="shared" si="323"/>
        <v>-1.7083785275318064E-8</v>
      </c>
      <c r="BX325" s="300">
        <f t="shared" si="323"/>
        <v>-1.2960890027891026E-8</v>
      </c>
      <c r="BY325" s="300">
        <f t="shared" si="323"/>
        <v>-1.7541884500538174E-8</v>
      </c>
      <c r="BZ325" s="300">
        <f t="shared" si="323"/>
        <v>-2.2631878260348515E-8</v>
      </c>
      <c r="CA325" s="300">
        <f t="shared" si="323"/>
        <v>-1.6976329453299854E-8</v>
      </c>
      <c r="CB325" s="300">
        <f t="shared" si="323"/>
        <v>-1.6976329453299854E-8</v>
      </c>
      <c r="CC325" s="300">
        <f>+CC269/CC205-1</f>
        <v>1.793446613440608E-8</v>
      </c>
      <c r="CD325" s="300">
        <f>+CD269/CD205-1</f>
        <v>-3.6371214817698672E-8</v>
      </c>
    </row>
    <row r="326" spans="1:82" ht="17.399999999999999" customHeight="1" x14ac:dyDescent="0.25">
      <c r="A326" s="300" t="s">
        <v>258</v>
      </c>
      <c r="B326" s="300">
        <f t="shared" si="322"/>
        <v>0</v>
      </c>
      <c r="C326" s="300">
        <f t="shared" si="322"/>
        <v>-6.0507154842071031E-14</v>
      </c>
      <c r="D326" s="361">
        <f t="shared" si="322"/>
        <v>-3.6742031639391826E-10</v>
      </c>
      <c r="E326" s="361">
        <f t="shared" si="322"/>
        <v>6.1240812421203827E-9</v>
      </c>
      <c r="F326" s="361">
        <f t="shared" si="322"/>
        <v>7.0448158417946161E-9</v>
      </c>
      <c r="G326" s="361">
        <f t="shared" si="322"/>
        <v>-7.8265023351065111E-9</v>
      </c>
      <c r="H326" s="361">
        <f t="shared" si="322"/>
        <v>-4.5932131431669632E-8</v>
      </c>
      <c r="I326" s="300">
        <f t="shared" si="322"/>
        <v>-9.5349567352798204E-8</v>
      </c>
      <c r="J326" s="300">
        <f t="shared" si="322"/>
        <v>2.5926534508169397E-6</v>
      </c>
      <c r="K326" s="300">
        <f t="shared" si="322"/>
        <v>2.4952865265159829E-6</v>
      </c>
      <c r="L326" s="300">
        <f t="shared" si="322"/>
        <v>2.4333732933090602E-6</v>
      </c>
      <c r="M326" s="300">
        <f t="shared" si="322"/>
        <v>2.4046735371818784E-6</v>
      </c>
      <c r="N326" s="300">
        <f t="shared" si="322"/>
        <v>2.3961722368515126E-6</v>
      </c>
      <c r="O326" s="300">
        <f t="shared" si="322"/>
        <v>2.3931088568573955E-6</v>
      </c>
      <c r="P326" s="300">
        <f t="shared" si="322"/>
        <v>2.3934163855265922E-6</v>
      </c>
      <c r="Q326" s="300">
        <f t="shared" si="322"/>
        <v>2.3954131471715101E-6</v>
      </c>
      <c r="R326" s="344">
        <f t="shared" si="322"/>
        <v>2.3981670755901519E-6</v>
      </c>
      <c r="S326" s="300">
        <f t="shared" si="322"/>
        <v>2.4007748813392737E-6</v>
      </c>
      <c r="T326" s="300">
        <f t="shared" si="322"/>
        <v>2.4114228949212446E-6</v>
      </c>
      <c r="U326" s="300">
        <f t="shared" si="322"/>
        <v>2.4217600183007448E-6</v>
      </c>
      <c r="V326" s="300">
        <f t="shared" si="322"/>
        <v>2.4333103434415193E-6</v>
      </c>
      <c r="W326" s="300">
        <f t="shared" si="322"/>
        <v>2.445146507046303E-6</v>
      </c>
      <c r="X326" s="300">
        <f t="shared" si="322"/>
        <v>2.4568707912564491E-6</v>
      </c>
      <c r="Y326" s="300">
        <f t="shared" si="322"/>
        <v>2.4679554799789116E-6</v>
      </c>
      <c r="Z326" s="300">
        <f t="shared" si="322"/>
        <v>2.421028440835471E-6</v>
      </c>
      <c r="AA326" s="300">
        <f t="shared" si="322"/>
        <v>2.2878691847694199E-6</v>
      </c>
      <c r="AB326" s="300">
        <f t="shared" si="322"/>
        <v>2.0823305246775448E-6</v>
      </c>
      <c r="AC326" s="300">
        <f t="shared" si="322"/>
        <v>1.8450521572788148E-6</v>
      </c>
      <c r="AD326" s="300">
        <f t="shared" si="322"/>
        <v>1.5786584661725556E-6</v>
      </c>
      <c r="AE326" s="300">
        <f t="shared" si="322"/>
        <v>1.2865804583928053E-6</v>
      </c>
      <c r="AF326" s="300">
        <f t="shared" si="322"/>
        <v>9.732609784762758E-7</v>
      </c>
      <c r="AG326" s="300">
        <f t="shared" si="322"/>
        <v>6.4394243781684679E-7</v>
      </c>
      <c r="AH326" s="300">
        <f t="shared" si="322"/>
        <v>3.0471217415950491E-7</v>
      </c>
      <c r="AI326" s="300">
        <f t="shared" si="322"/>
        <v>-3.7609808045679927E-8</v>
      </c>
      <c r="AJ326" s="300">
        <f t="shared" si="322"/>
        <v>-3.759138561543196E-7</v>
      </c>
      <c r="AK326" s="300">
        <f t="shared" si="322"/>
        <v>-7.0374519001159541E-7</v>
      </c>
      <c r="AL326" s="300">
        <f t="shared" si="322"/>
        <v>-1.016985722746E-6</v>
      </c>
      <c r="AM326" s="300">
        <f t="shared" si="322"/>
        <v>3.7701042554516562E-7</v>
      </c>
      <c r="AN326" s="300">
        <f t="shared" si="322"/>
        <v>2.0862609886318495E-6</v>
      </c>
      <c r="AO326" s="300">
        <f t="shared" si="322"/>
        <v>4.7695129949953952E-6</v>
      </c>
      <c r="AP326" s="300">
        <f t="shared" si="322"/>
        <v>8.3235918177937407E-6</v>
      </c>
      <c r="AQ326" s="300">
        <f t="shared" si="322"/>
        <v>1.2654448725779588E-5</v>
      </c>
      <c r="AR326" s="300">
        <f t="shared" si="322"/>
        <v>1.7701878483489253E-5</v>
      </c>
      <c r="AS326" s="300">
        <f t="shared" si="322"/>
        <v>2.3444475599765369E-5</v>
      </c>
      <c r="AT326" s="300">
        <f t="shared" si="322"/>
        <v>2.9899991631721079E-5</v>
      </c>
      <c r="AU326" s="300">
        <f t="shared" si="322"/>
        <v>3.7126994109071276E-5</v>
      </c>
      <c r="AV326" s="300">
        <f t="shared" si="322"/>
        <v>4.5230667837792282E-5</v>
      </c>
      <c r="AW326" s="300">
        <f t="shared" si="322"/>
        <v>5.4375478788282194E-5</v>
      </c>
      <c r="AX326" s="300">
        <f t="shared" si="322"/>
        <v>6.4809164275425601E-5</v>
      </c>
      <c r="AY326" s="300">
        <f t="shared" si="322"/>
        <v>7.6906772203955143E-5</v>
      </c>
      <c r="AZ326" s="300">
        <f t="shared" si="322"/>
        <v>9.125292803702223E-5</v>
      </c>
      <c r="BA326" s="300">
        <f t="shared" si="322"/>
        <v>1.0880287245451647E-4</v>
      </c>
      <c r="BB326" s="300">
        <f t="shared" si="322"/>
        <v>1.2614904273999805E-4</v>
      </c>
      <c r="BC326" s="300">
        <f t="shared" si="322"/>
        <v>1.3225878448364092E-4</v>
      </c>
      <c r="BD326" s="300">
        <f t="shared" si="322"/>
        <v>1.3962207788287273E-4</v>
      </c>
      <c r="BE326" s="300">
        <f t="shared" si="322"/>
        <v>1.4603109949828941E-4</v>
      </c>
      <c r="BF326" s="300">
        <f t="shared" si="322"/>
        <v>1.4238781998865413E-4</v>
      </c>
      <c r="BG326" s="300">
        <f t="shared" si="322"/>
        <v>1.5686069114528856E-4</v>
      </c>
      <c r="BH326" s="300">
        <f t="shared" si="322"/>
        <v>1.5686069114528856E-4</v>
      </c>
      <c r="BI326" s="300">
        <f t="shared" si="322"/>
        <v>1.5686069114528856E-4</v>
      </c>
      <c r="BJ326" s="300">
        <f t="shared" si="322"/>
        <v>1.5686069114528856E-4</v>
      </c>
      <c r="BK326" s="300">
        <f t="shared" si="322"/>
        <v>1.5686069114528856E-4</v>
      </c>
      <c r="BL326" s="300">
        <f t="shared" si="322"/>
        <v>1.5686069114528856E-4</v>
      </c>
      <c r="BM326" s="300">
        <f t="shared" si="322"/>
        <v>1.5686069114528856E-4</v>
      </c>
      <c r="BN326" s="300">
        <f t="shared" si="323"/>
        <v>1.5686069114528856E-4</v>
      </c>
      <c r="BO326" s="300">
        <f t="shared" si="323"/>
        <v>1.5686069114528856E-4</v>
      </c>
      <c r="BP326" s="300">
        <f t="shared" si="323"/>
        <v>1.5686069114528856E-4</v>
      </c>
      <c r="BQ326" s="300">
        <f t="shared" si="323"/>
        <v>1.5686069114528856E-4</v>
      </c>
      <c r="BR326" s="300">
        <f t="shared" si="323"/>
        <v>1.5686069114528856E-4</v>
      </c>
      <c r="BS326" s="300">
        <f t="shared" si="323"/>
        <v>1.5686069114528856E-4</v>
      </c>
      <c r="BT326" s="300">
        <f t="shared" si="323"/>
        <v>1.5686069114528856E-4</v>
      </c>
      <c r="BU326" s="300">
        <f t="shared" si="323"/>
        <v>1.5686069114528856E-4</v>
      </c>
      <c r="BV326" s="300">
        <f t="shared" si="323"/>
        <v>1.5686069114528856E-4</v>
      </c>
      <c r="BW326" s="300">
        <f t="shared" si="323"/>
        <v>1.5686069114528856E-4</v>
      </c>
      <c r="BX326" s="300">
        <f t="shared" si="323"/>
        <v>1.5686069114528856E-4</v>
      </c>
      <c r="BY326" s="300">
        <f t="shared" si="323"/>
        <v>1.5686069114528856E-4</v>
      </c>
      <c r="BZ326" s="300">
        <f t="shared" si="323"/>
        <v>1.5686069114528856E-4</v>
      </c>
      <c r="CA326" s="300">
        <f t="shared" si="323"/>
        <v>1.5686069114528856E-4</v>
      </c>
      <c r="CB326" s="300">
        <f t="shared" si="323"/>
        <v>1.5686069114528856E-4</v>
      </c>
      <c r="CC326" s="300">
        <f>+CC270/CC206-1</f>
        <v>1.5686069114528856E-4</v>
      </c>
      <c r="CD326" s="300">
        <f>+CD270/CD206-1</f>
        <v>1.5686069114528856E-4</v>
      </c>
    </row>
    <row r="327" spans="1:82" ht="17.399999999999999" customHeight="1" x14ac:dyDescent="0.25">
      <c r="A327" s="300" t="s">
        <v>259</v>
      </c>
      <c r="B327" s="300"/>
      <c r="C327" s="300"/>
      <c r="D327" s="361"/>
      <c r="E327" s="361"/>
      <c r="F327" s="361"/>
      <c r="G327" s="361"/>
      <c r="H327" s="361"/>
      <c r="I327" s="300"/>
      <c r="J327" s="300"/>
      <c r="K327" s="300"/>
      <c r="L327" s="300"/>
      <c r="M327" s="300"/>
      <c r="N327" s="300"/>
      <c r="O327" s="300"/>
      <c r="P327" s="300"/>
      <c r="Q327" s="300"/>
      <c r="R327" s="344"/>
      <c r="S327" s="300"/>
      <c r="T327" s="300"/>
      <c r="U327" s="300"/>
      <c r="V327" s="300"/>
      <c r="W327" s="300"/>
      <c r="X327" s="300"/>
      <c r="Y327" s="300"/>
      <c r="Z327" s="300"/>
      <c r="AA327" s="300"/>
      <c r="AB327" s="300"/>
      <c r="AC327" s="300"/>
      <c r="AD327" s="300"/>
      <c r="AE327" s="300"/>
      <c r="AF327" s="300"/>
      <c r="AG327" s="300"/>
      <c r="AH327" s="300"/>
      <c r="AI327" s="300"/>
      <c r="AJ327" s="300"/>
      <c r="AK327" s="300"/>
      <c r="AL327" s="300"/>
      <c r="AM327" s="300"/>
      <c r="AN327" s="300"/>
      <c r="AO327" s="300"/>
      <c r="AP327" s="300"/>
      <c r="AQ327" s="300"/>
      <c r="AR327" s="300"/>
      <c r="AS327" s="300"/>
      <c r="AT327" s="300"/>
      <c r="AU327" s="300"/>
      <c r="AV327" s="300"/>
      <c r="AW327" s="300"/>
      <c r="AX327" s="300"/>
      <c r="AY327" s="300"/>
      <c r="AZ327" s="300"/>
      <c r="BA327" s="300"/>
      <c r="BB327" s="300"/>
      <c r="BC327" s="300"/>
      <c r="BD327" s="300"/>
      <c r="BE327" s="300"/>
      <c r="BF327" s="300"/>
      <c r="BG327" s="300"/>
      <c r="BH327" s="300"/>
      <c r="BI327" s="300"/>
      <c r="BJ327" s="300"/>
      <c r="BK327" s="300"/>
      <c r="BL327" s="300"/>
      <c r="BM327" s="300"/>
      <c r="BN327" s="300"/>
      <c r="BO327" s="300"/>
      <c r="BP327" s="300"/>
      <c r="BQ327" s="300"/>
      <c r="BR327" s="300"/>
      <c r="BS327" s="300"/>
      <c r="BT327" s="300"/>
      <c r="BU327" s="300"/>
      <c r="BV327" s="300"/>
      <c r="BW327" s="300"/>
      <c r="BX327" s="300"/>
      <c r="BY327" s="300"/>
      <c r="BZ327" s="300"/>
      <c r="CA327" s="300"/>
      <c r="CB327" s="300"/>
      <c r="CC327" s="300"/>
      <c r="CD327" s="300"/>
    </row>
    <row r="328" spans="1:82" ht="17.399999999999999" customHeight="1" x14ac:dyDescent="0.25">
      <c r="A328" s="300" t="s">
        <v>260</v>
      </c>
      <c r="B328" s="300"/>
      <c r="C328" s="300"/>
      <c r="D328" s="361"/>
      <c r="E328" s="361"/>
      <c r="F328" s="361"/>
      <c r="G328" s="361"/>
      <c r="H328" s="361"/>
      <c r="I328" s="300"/>
      <c r="J328" s="300"/>
      <c r="K328" s="300"/>
      <c r="L328" s="300"/>
      <c r="M328" s="300"/>
      <c r="N328" s="300"/>
      <c r="O328" s="300"/>
      <c r="P328" s="300"/>
      <c r="Q328" s="300"/>
      <c r="R328" s="344"/>
      <c r="S328" s="300"/>
      <c r="T328" s="300"/>
      <c r="U328" s="300"/>
      <c r="V328" s="300"/>
      <c r="W328" s="300"/>
      <c r="X328" s="300"/>
      <c r="Y328" s="300"/>
      <c r="Z328" s="300"/>
      <c r="AA328" s="300"/>
      <c r="AB328" s="300"/>
      <c r="AC328" s="300"/>
      <c r="AD328" s="300"/>
      <c r="AE328" s="300"/>
      <c r="AF328" s="300"/>
      <c r="AG328" s="300"/>
      <c r="AH328" s="300"/>
      <c r="AI328" s="300"/>
      <c r="AJ328" s="300"/>
      <c r="AK328" s="300"/>
      <c r="AL328" s="300"/>
      <c r="AM328" s="300"/>
      <c r="AN328" s="300"/>
      <c r="AO328" s="300"/>
      <c r="AP328" s="300"/>
      <c r="AQ328" s="300"/>
      <c r="AR328" s="300"/>
      <c r="AS328" s="300"/>
      <c r="AT328" s="300"/>
      <c r="AU328" s="300"/>
      <c r="AV328" s="300"/>
      <c r="AW328" s="300"/>
      <c r="AX328" s="300"/>
      <c r="AY328" s="300"/>
      <c r="AZ328" s="300"/>
      <c r="BA328" s="300"/>
      <c r="BB328" s="300"/>
      <c r="BC328" s="300"/>
      <c r="BD328" s="300"/>
      <c r="BE328" s="300"/>
      <c r="BF328" s="300"/>
      <c r="BG328" s="300"/>
      <c r="BH328" s="300"/>
      <c r="BI328" s="300"/>
      <c r="BJ328" s="300"/>
      <c r="BK328" s="300"/>
      <c r="BL328" s="300"/>
      <c r="BM328" s="300"/>
      <c r="BN328" s="300"/>
      <c r="BO328" s="300"/>
      <c r="BP328" s="300"/>
      <c r="BQ328" s="300"/>
      <c r="BR328" s="300"/>
      <c r="BS328" s="300"/>
      <c r="BT328" s="300"/>
      <c r="BU328" s="300"/>
      <c r="BV328" s="300"/>
      <c r="BW328" s="300"/>
      <c r="BX328" s="300"/>
      <c r="BY328" s="300"/>
      <c r="BZ328" s="300"/>
      <c r="CA328" s="300"/>
      <c r="CB328" s="300"/>
      <c r="CC328" s="300"/>
      <c r="CD328" s="300"/>
    </row>
    <row r="329" spans="1:82" ht="17.399999999999999" customHeight="1" x14ac:dyDescent="0.25">
      <c r="A329" s="300" t="s">
        <v>261</v>
      </c>
      <c r="B329" s="300">
        <f t="shared" ref="B329:BM332" si="324">+B273/B209-1</f>
        <v>0</v>
      </c>
      <c r="C329" s="300">
        <f t="shared" si="324"/>
        <v>-2.0184172000448086E-8</v>
      </c>
      <c r="D329" s="361">
        <f t="shared" si="324"/>
        <v>1.1067810223863717E-8</v>
      </c>
      <c r="E329" s="361">
        <f t="shared" si="324"/>
        <v>4.9674737878646624E-8</v>
      </c>
      <c r="F329" s="361">
        <f t="shared" si="324"/>
        <v>8.2871315365551368E-8</v>
      </c>
      <c r="G329" s="361">
        <f t="shared" si="324"/>
        <v>5.4964732099094249E-8</v>
      </c>
      <c r="H329" s="361">
        <f t="shared" si="324"/>
        <v>-1.3436177837000685E-8</v>
      </c>
      <c r="I329" s="300">
        <f t="shared" si="324"/>
        <v>2.6489320612554934E-6</v>
      </c>
      <c r="J329" s="300">
        <f t="shared" si="324"/>
        <v>2.5101877259015026E-6</v>
      </c>
      <c r="K329" s="300">
        <f t="shared" si="324"/>
        <v>2.4003253495941124E-6</v>
      </c>
      <c r="L329" s="300">
        <f t="shared" si="324"/>
        <v>2.322348839678412E-6</v>
      </c>
      <c r="M329" s="300">
        <f t="shared" si="324"/>
        <v>2.2753148363197084E-6</v>
      </c>
      <c r="N329" s="300">
        <f t="shared" si="324"/>
        <v>2.2628271412195033E-6</v>
      </c>
      <c r="O329" s="300">
        <f t="shared" si="324"/>
        <v>2.229095909633827E-6</v>
      </c>
      <c r="P329" s="300">
        <f t="shared" si="324"/>
        <v>2.1809844341635909E-6</v>
      </c>
      <c r="Q329" s="300">
        <f t="shared" si="324"/>
        <v>2.1207544909085385E-6</v>
      </c>
      <c r="R329" s="344">
        <f t="shared" si="324"/>
        <v>2.0491083259077669E-6</v>
      </c>
      <c r="S329" s="300">
        <f t="shared" si="324"/>
        <v>2.0035378964777806E-6</v>
      </c>
      <c r="T329" s="300">
        <f t="shared" si="324"/>
        <v>1.9212128405943218E-6</v>
      </c>
      <c r="U329" s="300">
        <f t="shared" si="324"/>
        <v>1.8339506444586817E-6</v>
      </c>
      <c r="V329" s="300">
        <f t="shared" si="324"/>
        <v>1.7367372411314363E-6</v>
      </c>
      <c r="W329" s="300">
        <f t="shared" si="324"/>
        <v>1.6311865784768287E-6</v>
      </c>
      <c r="X329" s="300">
        <f t="shared" si="324"/>
        <v>1.5174181309252077E-6</v>
      </c>
      <c r="Y329" s="300">
        <f t="shared" si="324"/>
        <v>1.3017859974429058E-6</v>
      </c>
      <c r="Z329" s="300">
        <f t="shared" si="324"/>
        <v>9.9607246051292009E-7</v>
      </c>
      <c r="AA329" s="300">
        <f t="shared" si="324"/>
        <v>6.3294457253171288E-7</v>
      </c>
      <c r="AB329" s="300">
        <f t="shared" si="324"/>
        <v>2.4882109350699011E-7</v>
      </c>
      <c r="AC329" s="300">
        <f t="shared" si="324"/>
        <v>-1.8591841566273359E-7</v>
      </c>
      <c r="AD329" s="300">
        <f t="shared" si="324"/>
        <v>-6.6924856190198057E-7</v>
      </c>
      <c r="AE329" s="300">
        <f t="shared" si="324"/>
        <v>-1.1964588457757941E-6</v>
      </c>
      <c r="AF329" s="300">
        <f t="shared" si="324"/>
        <v>-1.7619518667411072E-6</v>
      </c>
      <c r="AG329" s="300">
        <f t="shared" si="324"/>
        <v>-2.3592343836309482E-6</v>
      </c>
      <c r="AH329" s="300">
        <f t="shared" si="324"/>
        <v>-2.9809008663672643E-6</v>
      </c>
      <c r="AI329" s="300">
        <f t="shared" si="324"/>
        <v>-3.618840549335367E-6</v>
      </c>
      <c r="AJ329" s="300">
        <f t="shared" si="324"/>
        <v>-4.2648458332683603E-6</v>
      </c>
      <c r="AK329" s="300">
        <f t="shared" si="324"/>
        <v>-4.9118087248611886E-6</v>
      </c>
      <c r="AL329" s="300">
        <f t="shared" si="324"/>
        <v>-3.7798837748681535E-6</v>
      </c>
      <c r="AM329" s="300">
        <f t="shared" si="324"/>
        <v>-2.0535896967377454E-6</v>
      </c>
      <c r="AN329" s="300">
        <f t="shared" si="324"/>
        <v>4.9003956203996779E-7</v>
      </c>
      <c r="AO329" s="300">
        <f t="shared" si="324"/>
        <v>3.9450921758277246E-6</v>
      </c>
      <c r="AP329" s="300">
        <f t="shared" si="324"/>
        <v>8.2294551790873527E-6</v>
      </c>
      <c r="AQ329" s="300">
        <f t="shared" si="324"/>
        <v>1.3293086514876151E-5</v>
      </c>
      <c r="AR329" s="300">
        <f t="shared" si="324"/>
        <v>1.9128091187869956E-5</v>
      </c>
      <c r="AS329" s="300">
        <f t="shared" si="324"/>
        <v>2.5770762972054939E-5</v>
      </c>
      <c r="AT329" s="300">
        <f t="shared" si="324"/>
        <v>3.3304869128114589E-5</v>
      </c>
      <c r="AU329" s="300">
        <f t="shared" si="324"/>
        <v>4.1869767709812322E-5</v>
      </c>
      <c r="AV329" s="300">
        <f t="shared" si="324"/>
        <v>5.1676550581580827E-5</v>
      </c>
      <c r="AW329" s="300">
        <f t="shared" si="324"/>
        <v>6.3037408079891222E-5</v>
      </c>
      <c r="AX329" s="300">
        <f t="shared" si="324"/>
        <v>7.6418440131398313E-5</v>
      </c>
      <c r="AY329" s="300">
        <f t="shared" si="324"/>
        <v>9.2537083248966923E-5</v>
      </c>
      <c r="AZ329" s="300">
        <f t="shared" si="324"/>
        <v>1.125515612943051E-4</v>
      </c>
      <c r="BA329" s="300">
        <f t="shared" si="324"/>
        <v>1.3324195544983652E-4</v>
      </c>
      <c r="BB329" s="300">
        <f t="shared" si="324"/>
        <v>1.4290532254235266E-4</v>
      </c>
      <c r="BC329" s="300">
        <f t="shared" si="324"/>
        <v>1.5384784367178383E-4</v>
      </c>
      <c r="BD329" s="300">
        <f t="shared" si="324"/>
        <v>1.6421456800697065E-4</v>
      </c>
      <c r="BE329" s="300">
        <f t="shared" si="324"/>
        <v>1.636537110838443E-4</v>
      </c>
      <c r="BF329" s="300">
        <f t="shared" si="324"/>
        <v>1.8349057938182867E-4</v>
      </c>
      <c r="BG329" s="300">
        <f t="shared" si="324"/>
        <v>1.8766400790148907E-4</v>
      </c>
      <c r="BH329" s="300">
        <f t="shared" si="324"/>
        <v>1.9143860950765479E-4</v>
      </c>
      <c r="BI329" s="300">
        <f t="shared" si="324"/>
        <v>1.952660153365926E-4</v>
      </c>
      <c r="BJ329" s="300">
        <f t="shared" si="324"/>
        <v>1.9914633729745113E-4</v>
      </c>
      <c r="BK329" s="300">
        <f t="shared" si="324"/>
        <v>2.0307354223692009E-4</v>
      </c>
      <c r="BL329" s="300">
        <f t="shared" si="324"/>
        <v>2.0704193515386216E-4</v>
      </c>
      <c r="BM329" s="300">
        <f t="shared" si="324"/>
        <v>2.1104714698894078E-4</v>
      </c>
      <c r="BN329" s="300">
        <f t="shared" ref="BN329:CB334" si="325">+BN273/BN209-1</f>
        <v>2.1508599755137858E-4</v>
      </c>
      <c r="BO329" s="300">
        <f t="shared" si="325"/>
        <v>2.1915616004752891E-4</v>
      </c>
      <c r="BP329" s="300">
        <f t="shared" si="325"/>
        <v>2.2325588009564079E-4</v>
      </c>
      <c r="BQ329" s="300">
        <f t="shared" si="325"/>
        <v>2.2738377367526041E-4</v>
      </c>
      <c r="BR329" s="300">
        <f t="shared" si="325"/>
        <v>2.3153869591352461E-4</v>
      </c>
      <c r="BS329" s="300">
        <f t="shared" si="325"/>
        <v>2.3571965375945858E-4</v>
      </c>
      <c r="BT329" s="300">
        <f t="shared" si="325"/>
        <v>2.3992574729136962E-4</v>
      </c>
      <c r="BU329" s="300">
        <f t="shared" si="325"/>
        <v>2.4415614139616792E-4</v>
      </c>
      <c r="BV329" s="300">
        <f t="shared" si="325"/>
        <v>2.484100327653227E-4</v>
      </c>
      <c r="BW329" s="300">
        <f t="shared" si="325"/>
        <v>2.5268665381683597E-4</v>
      </c>
      <c r="BX329" s="300">
        <f t="shared" si="325"/>
        <v>2.5698525288220253E-4</v>
      </c>
      <c r="BY329" s="300">
        <f t="shared" si="325"/>
        <v>2.6130509604316288E-4</v>
      </c>
      <c r="BZ329" s="300">
        <f t="shared" si="325"/>
        <v>2.6564546795859734E-4</v>
      </c>
      <c r="CA329" s="300">
        <f t="shared" si="325"/>
        <v>2.7000566428281303E-4</v>
      </c>
      <c r="CB329" s="300">
        <f t="shared" si="325"/>
        <v>2.7438499795051641E-4</v>
      </c>
      <c r="CC329" s="300">
        <f t="shared" ref="CC329:CD334" si="326">+CC273/CC209-1</f>
        <v>2.7878280212934037E-4</v>
      </c>
      <c r="CD329" s="300">
        <f t="shared" si="326"/>
        <v>2.831984211759675E-4</v>
      </c>
    </row>
    <row r="330" spans="1:82" ht="17.399999999999999" customHeight="1" x14ac:dyDescent="0.25">
      <c r="A330" s="300" t="s">
        <v>262</v>
      </c>
      <c r="B330" s="300">
        <f t="shared" si="324"/>
        <v>0</v>
      </c>
      <c r="C330" s="300">
        <f t="shared" si="324"/>
        <v>-4.9282128689709381E-5</v>
      </c>
      <c r="D330" s="361">
        <f t="shared" si="324"/>
        <v>1.3954519785253083E-5</v>
      </c>
      <c r="E330" s="361">
        <f t="shared" si="324"/>
        <v>1.0788954535967399E-4</v>
      </c>
      <c r="F330" s="361">
        <f t="shared" si="324"/>
        <v>2.2606098914157435E-4</v>
      </c>
      <c r="G330" s="361">
        <f t="shared" si="324"/>
        <v>2.4746595779046032E-4</v>
      </c>
      <c r="H330" s="361">
        <f t="shared" si="324"/>
        <v>1.9593381956273248E-4</v>
      </c>
      <c r="I330" s="300">
        <f t="shared" si="324"/>
        <v>1.2466685822665191E-4</v>
      </c>
      <c r="J330" s="300">
        <f t="shared" si="324"/>
        <v>1.9614134237233571E-5</v>
      </c>
      <c r="K330" s="300">
        <f t="shared" si="324"/>
        <v>-1.0103853408349739E-4</v>
      </c>
      <c r="L330" s="300">
        <f t="shared" si="324"/>
        <v>-2.2468792637675428E-4</v>
      </c>
      <c r="M330" s="300">
        <f t="shared" si="324"/>
        <v>-3.2140435045990845E-4</v>
      </c>
      <c r="N330" s="300">
        <f t="shared" si="324"/>
        <v>-3.4418701364358206E-4</v>
      </c>
      <c r="O330" s="300">
        <f t="shared" si="324"/>
        <v>-4.2943917891058447E-4</v>
      </c>
      <c r="P330" s="300">
        <f t="shared" si="324"/>
        <v>-5.5545767400833057E-4</v>
      </c>
      <c r="Q330" s="300">
        <f t="shared" si="324"/>
        <v>-7.1417410909135892E-4</v>
      </c>
      <c r="R330" s="344">
        <f t="shared" si="324"/>
        <v>-9.0161075922923217E-4</v>
      </c>
      <c r="S330" s="300">
        <f t="shared" si="324"/>
        <v>-1.0416094175516033E-3</v>
      </c>
      <c r="T330" s="300">
        <f t="shared" si="324"/>
        <v>-1.2740735413092619E-3</v>
      </c>
      <c r="U330" s="300">
        <f t="shared" si="324"/>
        <v>-1.5218374133144641E-3</v>
      </c>
      <c r="V330" s="300">
        <f t="shared" si="324"/>
        <v>-1.7954141310089211E-3</v>
      </c>
      <c r="W330" s="300">
        <f t="shared" si="324"/>
        <v>-2.0897495934852905E-3</v>
      </c>
      <c r="X330" s="300">
        <f t="shared" si="324"/>
        <v>-2.4032782096182759E-3</v>
      </c>
      <c r="Y330" s="300">
        <f t="shared" si="324"/>
        <v>-2.8401981631539508E-3</v>
      </c>
      <c r="Z330" s="300">
        <f t="shared" si="324"/>
        <v>-3.3079301295072527E-3</v>
      </c>
      <c r="AA330" s="300">
        <f t="shared" si="324"/>
        <v>-3.760269070183786E-3</v>
      </c>
      <c r="AB330" s="300">
        <f t="shared" si="324"/>
        <v>-4.2025119342951056E-3</v>
      </c>
      <c r="AC330" s="300">
        <f t="shared" si="324"/>
        <v>-4.721583078517777E-3</v>
      </c>
      <c r="AD330" s="300">
        <f t="shared" si="324"/>
        <v>-5.3295660672505463E-3</v>
      </c>
      <c r="AE330" s="300">
        <f t="shared" si="324"/>
        <v>-6.0378977344639484E-3</v>
      </c>
      <c r="AF330" s="300">
        <f t="shared" si="324"/>
        <v>-6.863288383497701E-3</v>
      </c>
      <c r="AG330" s="300">
        <f t="shared" si="324"/>
        <v>-7.8309765509494422E-3</v>
      </c>
      <c r="AH330" s="300">
        <f t="shared" si="324"/>
        <v>-8.9799230642418904E-3</v>
      </c>
      <c r="AI330" s="300">
        <f t="shared" si="324"/>
        <v>-1.0372394459708945E-2</v>
      </c>
      <c r="AJ330" s="300">
        <f t="shared" si="324"/>
        <v>-1.211323151938215E-2</v>
      </c>
      <c r="AK330" s="300">
        <f t="shared" si="324"/>
        <v>-1.4392096996052151E-2</v>
      </c>
      <c r="AL330" s="300">
        <f t="shared" si="324"/>
        <v>-1.7370406525073934E-2</v>
      </c>
      <c r="AM330" s="300">
        <f t="shared" si="324"/>
        <v>-1.9069996721440274E-2</v>
      </c>
      <c r="AN330" s="300">
        <f t="shared" si="324"/>
        <v>-2.1877864905772926E-2</v>
      </c>
      <c r="AO330" s="300">
        <f t="shared" si="324"/>
        <v>-2.5820473646901765E-2</v>
      </c>
      <c r="AP330" s="300">
        <f t="shared" si="324"/>
        <v>-3.1946831811434206E-2</v>
      </c>
      <c r="AQ330" s="300">
        <f t="shared" si="324"/>
        <v>-4.3086019993534674E-2</v>
      </c>
      <c r="AR330" s="300">
        <f t="shared" si="324"/>
        <v>-7.0101311102297337E-2</v>
      </c>
      <c r="AS330" s="300">
        <f t="shared" si="324"/>
        <v>-0.2286871118737196</v>
      </c>
      <c r="AT330" s="300">
        <f t="shared" si="324"/>
        <v>0.1569956736779532</v>
      </c>
      <c r="AU330" s="300">
        <f t="shared" si="324"/>
        <v>5.7070070346841639E-2</v>
      </c>
      <c r="AV330" s="300">
        <f t="shared" si="324"/>
        <v>3.548358876078983E-2</v>
      </c>
      <c r="AW330" s="300">
        <f t="shared" si="324"/>
        <v>2.6991641258169219E-2</v>
      </c>
      <c r="AX330" s="300">
        <f t="shared" si="324"/>
        <v>2.3348452787121943E-2</v>
      </c>
      <c r="AY330" s="300">
        <f t="shared" si="324"/>
        <v>2.2295568634912888E-2</v>
      </c>
      <c r="AZ330" s="300">
        <f t="shared" si="324"/>
        <v>2.3035779308594906E-2</v>
      </c>
      <c r="BA330" s="300">
        <f t="shared" si="324"/>
        <v>2.6214743982999167E-2</v>
      </c>
      <c r="BB330" s="300">
        <f t="shared" si="324"/>
        <v>3.3143402872804151E-2</v>
      </c>
      <c r="BC330" s="300">
        <f t="shared" si="324"/>
        <v>3.8981585194890256E-2</v>
      </c>
      <c r="BD330" s="300">
        <f t="shared" si="324"/>
        <v>4.5725963443141726E-2</v>
      </c>
      <c r="BE330" s="300">
        <f t="shared" si="324"/>
        <v>5.6598987734857831E-2</v>
      </c>
      <c r="BF330" s="300">
        <f t="shared" si="324"/>
        <v>5.8886061496700615E-2</v>
      </c>
      <c r="BG330" s="300">
        <f t="shared" si="324"/>
        <v>7.0148283629671182E-2</v>
      </c>
      <c r="BH330" s="300">
        <f t="shared" si="324"/>
        <v>8.0437332573229048E-2</v>
      </c>
      <c r="BI330" s="300">
        <f t="shared" si="324"/>
        <v>9.0971294919931278E-2</v>
      </c>
      <c r="BJ330" s="300">
        <f t="shared" si="324"/>
        <v>0.10175570037620263</v>
      </c>
      <c r="BK330" s="300">
        <f t="shared" si="324"/>
        <v>0.11277891812472851</v>
      </c>
      <c r="BL330" s="300">
        <f t="shared" si="324"/>
        <v>0.12402972729159711</v>
      </c>
      <c r="BM330" s="300">
        <f t="shared" si="324"/>
        <v>0.1355002241941341</v>
      </c>
      <c r="BN330" s="300">
        <f t="shared" si="325"/>
        <v>0.14718554902520098</v>
      </c>
      <c r="BO330" s="300">
        <f t="shared" si="325"/>
        <v>0.15908307397442001</v>
      </c>
      <c r="BP330" s="300">
        <f t="shared" si="325"/>
        <v>0.17119168623506176</v>
      </c>
      <c r="BQ330" s="300">
        <f t="shared" si="325"/>
        <v>0.18351126522712402</v>
      </c>
      <c r="BR330" s="300">
        <f t="shared" si="325"/>
        <v>0.19604232673377897</v>
      </c>
      <c r="BS330" s="300">
        <f t="shared" si="325"/>
        <v>0.20878578834824002</v>
      </c>
      <c r="BT330" s="300">
        <f t="shared" si="325"/>
        <v>0.22174281826584163</v>
      </c>
      <c r="BU330" s="300">
        <f t="shared" si="325"/>
        <v>0.23491473963830134</v>
      </c>
      <c r="BV330" s="300">
        <f t="shared" si="325"/>
        <v>0.2483029716566425</v>
      </c>
      <c r="BW330" s="300">
        <f t="shared" si="325"/>
        <v>0.26190899437705806</v>
      </c>
      <c r="BX330" s="300">
        <f t="shared" si="325"/>
        <v>0.27573432891997407</v>
      </c>
      <c r="BY330" s="300">
        <f t="shared" si="325"/>
        <v>0.28978052732860737</v>
      </c>
      <c r="BZ330" s="300">
        <f t="shared" si="325"/>
        <v>0.30404916842999041</v>
      </c>
      <c r="CA330" s="300">
        <f t="shared" si="325"/>
        <v>0.31854185732678375</v>
      </c>
      <c r="CB330" s="300">
        <f t="shared" si="325"/>
        <v>0.33326022691644375</v>
      </c>
      <c r="CC330" s="300">
        <f t="shared" si="326"/>
        <v>0.34820594058532706</v>
      </c>
      <c r="CD330" s="300">
        <f t="shared" si="326"/>
        <v>0.36338069526337269</v>
      </c>
    </row>
    <row r="331" spans="1:82" ht="17.399999999999999" customHeight="1" x14ac:dyDescent="0.25">
      <c r="A331" s="300" t="s">
        <v>263</v>
      </c>
      <c r="B331" s="300">
        <f t="shared" si="324"/>
        <v>0</v>
      </c>
      <c r="C331" s="300">
        <f t="shared" si="324"/>
        <v>-4.6894198700098144E-4</v>
      </c>
      <c r="D331" s="361">
        <f t="shared" si="324"/>
        <v>2.2840158916737074E-4</v>
      </c>
      <c r="E331" s="361">
        <f t="shared" si="324"/>
        <v>1.1167999753751712E-3</v>
      </c>
      <c r="F331" s="361">
        <f t="shared" si="324"/>
        <v>2.1344848312427889E-3</v>
      </c>
      <c r="G331" s="361">
        <f t="shared" si="324"/>
        <v>2.0786307964149042E-3</v>
      </c>
      <c r="H331" s="361">
        <f t="shared" si="324"/>
        <v>1.334309747500928E-3</v>
      </c>
      <c r="I331" s="300">
        <f t="shared" si="324"/>
        <v>4.696664545795759E-4</v>
      </c>
      <c r="J331" s="300">
        <f t="shared" si="324"/>
        <v>-6.2030746289820637E-4</v>
      </c>
      <c r="K331" s="300">
        <f t="shared" si="324"/>
        <v>-1.7978334859771739E-3</v>
      </c>
      <c r="L331" s="300">
        <f t="shared" si="324"/>
        <v>-2.9837125899868644E-3</v>
      </c>
      <c r="M331" s="300">
        <f t="shared" si="324"/>
        <v>-3.9130013011851039E-3</v>
      </c>
      <c r="N331" s="300">
        <f t="shared" si="324"/>
        <v>-4.0215838456978403E-3</v>
      </c>
      <c r="O331" s="300">
        <f t="shared" si="324"/>
        <v>-4.8042699841871483E-3</v>
      </c>
      <c r="P331" s="300">
        <f t="shared" si="324"/>
        <v>-6.0217988045273563E-3</v>
      </c>
      <c r="Q331" s="300">
        <f t="shared" si="324"/>
        <v>-7.5907899405076584E-3</v>
      </c>
      <c r="R331" s="344">
        <f t="shared" si="324"/>
        <v>-9.4844791686141683E-3</v>
      </c>
      <c r="S331" s="300">
        <f t="shared" si="324"/>
        <v>-1.0554300754403556E-2</v>
      </c>
      <c r="T331" s="300">
        <f t="shared" si="324"/>
        <v>-1.2627958457476329E-2</v>
      </c>
      <c r="U331" s="300">
        <f t="shared" si="324"/>
        <v>-1.4795292998648457E-2</v>
      </c>
      <c r="V331" s="300">
        <f t="shared" si="324"/>
        <v>-1.7197535125589525E-2</v>
      </c>
      <c r="W331" s="300">
        <f t="shared" si="324"/>
        <v>-1.9786993445202961E-2</v>
      </c>
      <c r="X331" s="300">
        <f t="shared" si="324"/>
        <v>-2.2562203119687263E-2</v>
      </c>
      <c r="Y331" s="300">
        <f t="shared" si="324"/>
        <v>-3.0159971610329239E-2</v>
      </c>
      <c r="Z331" s="300">
        <f t="shared" si="324"/>
        <v>-5.2621566377799356E-2</v>
      </c>
      <c r="AA331" s="300">
        <f t="shared" si="324"/>
        <v>-0.43946272448583579</v>
      </c>
      <c r="AB331" s="300">
        <f t="shared" si="324"/>
        <v>5.7740495238731482E-2</v>
      </c>
      <c r="AC331" s="300">
        <f t="shared" si="324"/>
        <v>2.1958885128369188E-2</v>
      </c>
      <c r="AD331" s="300">
        <f t="shared" si="324"/>
        <v>9.8648637509941572E-3</v>
      </c>
      <c r="AE331" s="300">
        <f t="shared" si="324"/>
        <v>3.07158362344917E-3</v>
      </c>
      <c r="AF331" s="300">
        <f t="shared" si="324"/>
        <v>-1.6552298187115788E-3</v>
      </c>
      <c r="AG331" s="300">
        <f t="shared" si="324"/>
        <v>-5.2940368586736897E-3</v>
      </c>
      <c r="AH331" s="300">
        <f t="shared" si="324"/>
        <v>-8.2006757023064258E-3</v>
      </c>
      <c r="AI331" s="300">
        <f t="shared" si="324"/>
        <v>-1.0491774620926653E-2</v>
      </c>
      <c r="AJ331" s="300">
        <f t="shared" si="324"/>
        <v>-1.2163329038041071E-2</v>
      </c>
      <c r="AK331" s="300">
        <f t="shared" si="324"/>
        <v>-1.3130559422487975E-2</v>
      </c>
      <c r="AL331" s="300">
        <f t="shared" si="324"/>
        <v>-1.1393203232113791E-2</v>
      </c>
      <c r="AM331" s="300">
        <f t="shared" si="324"/>
        <v>-6.5021792705907133E-3</v>
      </c>
      <c r="AN331" s="300">
        <f t="shared" si="324"/>
        <v>-5.8168147711362694E-3</v>
      </c>
      <c r="AO331" s="300">
        <f t="shared" si="324"/>
        <v>-3.7545571619783669E-3</v>
      </c>
      <c r="AP331" s="300">
        <f t="shared" si="324"/>
        <v>-2.595370376977657E-4</v>
      </c>
      <c r="AQ331" s="300">
        <f t="shared" si="324"/>
        <v>4.6000117650142336E-3</v>
      </c>
      <c r="AR331" s="300">
        <f t="shared" si="324"/>
        <v>1.0776834738370322E-2</v>
      </c>
      <c r="AS331" s="300">
        <f t="shared" si="324"/>
        <v>1.8274596460834625E-2</v>
      </c>
      <c r="AT331" s="300">
        <f t="shared" si="324"/>
        <v>2.7158826455085272E-2</v>
      </c>
      <c r="AU331" s="300">
        <f t="shared" si="324"/>
        <v>3.7563344730892956E-2</v>
      </c>
      <c r="AV331" s="300">
        <f t="shared" si="324"/>
        <v>4.9693644342934551E-2</v>
      </c>
      <c r="AW331" s="300">
        <f t="shared" si="324"/>
        <v>6.3827214447324421E-2</v>
      </c>
      <c r="AX331" s="300">
        <f t="shared" si="324"/>
        <v>8.0310585120817901E-2</v>
      </c>
      <c r="AY331" s="300">
        <f t="shared" si="324"/>
        <v>9.9552615679407541E-2</v>
      </c>
      <c r="AZ331" s="300">
        <f t="shared" si="324"/>
        <v>0.12201340356509527</v>
      </c>
      <c r="BA331" s="300">
        <f t="shared" si="324"/>
        <v>0.15796325357750973</v>
      </c>
      <c r="BB331" s="300">
        <f t="shared" si="324"/>
        <v>0.23537504327105441</v>
      </c>
      <c r="BC331" s="300">
        <f t="shared" si="324"/>
        <v>0.28201432749183208</v>
      </c>
      <c r="BD331" s="300">
        <f t="shared" si="324"/>
        <v>0.32757406705260839</v>
      </c>
      <c r="BE331" s="300">
        <f t="shared" si="324"/>
        <v>0.56698052309859226</v>
      </c>
      <c r="BF331" s="300">
        <f t="shared" si="324"/>
        <v>0.29758936386587465</v>
      </c>
      <c r="BG331" s="300">
        <f t="shared" si="324"/>
        <v>0.45460387314083928</v>
      </c>
      <c r="BH331" s="300">
        <f t="shared" si="324"/>
        <v>0.61291454885844066</v>
      </c>
      <c r="BI331" s="300">
        <f t="shared" si="324"/>
        <v>0.79104074956930948</v>
      </c>
      <c r="BJ331" s="300">
        <f t="shared" si="324"/>
        <v>0.99172041829295976</v>
      </c>
      <c r="BK331" s="300">
        <f t="shared" si="324"/>
        <v>1.2177285957856689</v>
      </c>
      <c r="BL331" s="300">
        <f t="shared" si="324"/>
        <v>1.4721668136155106</v>
      </c>
      <c r="BM331" s="300">
        <f t="shared" si="324"/>
        <v>1.7585738645544255</v>
      </c>
      <c r="BN331" s="300">
        <f t="shared" si="325"/>
        <v>2.0809958357660792</v>
      </c>
      <c r="BO331" s="300">
        <f t="shared" si="325"/>
        <v>2.4440510583818078</v>
      </c>
      <c r="BP331" s="300">
        <f t="shared" si="325"/>
        <v>2.8530013746319125</v>
      </c>
      <c r="BQ331" s="300">
        <f t="shared" si="325"/>
        <v>3.3138339442133997</v>
      </c>
      <c r="BR331" s="300">
        <f t="shared" si="325"/>
        <v>3.8333555963918178</v>
      </c>
      <c r="BS331" s="300">
        <f t="shared" si="325"/>
        <v>4.4193016449211076</v>
      </c>
      <c r="BT331" s="300">
        <f t="shared" si="325"/>
        <v>5.080460375250138</v>
      </c>
      <c r="BU331" s="300">
        <f t="shared" si="325"/>
        <v>5.82681601269294</v>
      </c>
      <c r="BV331" s="300">
        <f t="shared" si="325"/>
        <v>6.6697111969159169</v>
      </c>
      <c r="BW331" s="300">
        <f t="shared" si="325"/>
        <v>7.6220349285040321</v>
      </c>
      <c r="BX331" s="300">
        <f t="shared" si="325"/>
        <v>8.6984329757822287</v>
      </c>
      <c r="BY331" s="300">
        <f t="shared" si="325"/>
        <v>9.9155484625724455</v>
      </c>
      <c r="BZ331" s="300">
        <f t="shared" si="325"/>
        <v>11.292305747751939</v>
      </c>
      <c r="CA331" s="300">
        <f t="shared" si="325"/>
        <v>12.850216430990999</v>
      </c>
      <c r="CB331" s="300">
        <f t="shared" si="325"/>
        <v>14.613737281500589</v>
      </c>
      <c r="CC331" s="300">
        <f t="shared" si="326"/>
        <v>16.610704577707686</v>
      </c>
      <c r="CD331" s="300">
        <f t="shared" si="326"/>
        <v>18.872805812164778</v>
      </c>
    </row>
    <row r="332" spans="1:82" ht="17.399999999999999" customHeight="1" x14ac:dyDescent="0.25">
      <c r="A332" s="300" t="s">
        <v>264</v>
      </c>
      <c r="B332" s="300">
        <f t="shared" si="324"/>
        <v>0</v>
      </c>
      <c r="C332" s="300">
        <f t="shared" si="324"/>
        <v>-1.850455323961997E-3</v>
      </c>
      <c r="D332" s="361">
        <f t="shared" si="324"/>
        <v>2.175828421637549E-3</v>
      </c>
      <c r="E332" s="361">
        <f t="shared" si="324"/>
        <v>4.549009008563365E-3</v>
      </c>
      <c r="F332" s="361">
        <f t="shared" si="324"/>
        <v>6.5931639538663322E-3</v>
      </c>
      <c r="G332" s="361">
        <f t="shared" si="324"/>
        <v>3.0715547190960368E-3</v>
      </c>
      <c r="H332" s="361">
        <f t="shared" si="324"/>
        <v>-1.1594900527778229E-3</v>
      </c>
      <c r="I332" s="300">
        <f t="shared" si="324"/>
        <v>-3.6392524252262248E-3</v>
      </c>
      <c r="J332" s="300">
        <f t="shared" si="324"/>
        <v>-6.4548696553148321E-3</v>
      </c>
      <c r="K332" s="300">
        <f t="shared" si="324"/>
        <v>-8.975366994863343E-3</v>
      </c>
      <c r="L332" s="300">
        <f t="shared" si="324"/>
        <v>-1.1307405733858245E-2</v>
      </c>
      <c r="M332" s="300">
        <f t="shared" si="324"/>
        <v>-1.2340629463025166E-2</v>
      </c>
      <c r="N332" s="300">
        <f t="shared" si="324"/>
        <v>-6.6141278761103761E-3</v>
      </c>
      <c r="O332" s="300">
        <f t="shared" si="324"/>
        <v>-7.9722375591203543E-3</v>
      </c>
      <c r="P332" s="300">
        <f t="shared" si="324"/>
        <v>-1.1254223504674754E-2</v>
      </c>
      <c r="Q332" s="300">
        <f t="shared" si="324"/>
        <v>-1.5196198325856058E-2</v>
      </c>
      <c r="R332" s="344">
        <f t="shared" si="324"/>
        <v>-2.0064257831524213E-2</v>
      </c>
      <c r="S332" s="300">
        <f t="shared" si="324"/>
        <v>-1.1062431123071703E-2</v>
      </c>
      <c r="T332" s="300">
        <f t="shared" si="324"/>
        <v>-1.7607408859871554E-2</v>
      </c>
      <c r="U332" s="300">
        <f t="shared" si="324"/>
        <v>-2.1437084132166606E-2</v>
      </c>
      <c r="V332" s="300">
        <f t="shared" si="324"/>
        <v>-2.5254654221211092E-2</v>
      </c>
      <c r="W332" s="300">
        <f t="shared" si="324"/>
        <v>-2.8608426390039576E-2</v>
      </c>
      <c r="X332" s="300">
        <f t="shared" si="324"/>
        <v>-3.1773230388224771E-2</v>
      </c>
      <c r="Y332" s="300">
        <f t="shared" si="324"/>
        <v>-4.1623744654194494E-3</v>
      </c>
      <c r="Z332" s="300">
        <f t="shared" si="324"/>
        <v>-1.7584040035723447E-2</v>
      </c>
      <c r="AA332" s="300">
        <f t="shared" si="324"/>
        <v>-2.0432015956506566E-2</v>
      </c>
      <c r="AB332" s="300">
        <f t="shared" si="324"/>
        <v>-2.1652596031263904E-2</v>
      </c>
      <c r="AC332" s="300">
        <f t="shared" si="324"/>
        <v>-2.4621195006549246E-2</v>
      </c>
      <c r="AD332" s="300">
        <f t="shared" si="324"/>
        <v>-2.7459296014971879E-2</v>
      </c>
      <c r="AE332" s="300">
        <f t="shared" si="324"/>
        <v>-2.9631711465070043E-2</v>
      </c>
      <c r="AF332" s="300">
        <f t="shared" si="324"/>
        <v>-3.1030158796279905E-2</v>
      </c>
      <c r="AG332" s="300">
        <f t="shared" si="324"/>
        <v>-3.1627101723678552E-2</v>
      </c>
      <c r="AH332" s="300">
        <f t="shared" si="324"/>
        <v>-3.1376273613913264E-2</v>
      </c>
      <c r="AI332" s="300">
        <f t="shared" si="324"/>
        <v>-3.0186672013979732E-2</v>
      </c>
      <c r="AJ332" s="300">
        <f t="shared" si="324"/>
        <v>-2.7916955742700478E-2</v>
      </c>
      <c r="AK332" s="300">
        <f t="shared" si="324"/>
        <v>-2.4371586837027004E-2</v>
      </c>
      <c r="AL332" s="300">
        <f t="shared" si="324"/>
        <v>-1.0376085133404933E-2</v>
      </c>
      <c r="AM332" s="300">
        <f t="shared" si="324"/>
        <v>1.5293744354509808E-2</v>
      </c>
      <c r="AN332" s="300">
        <f t="shared" si="324"/>
        <v>2.3326376182668529E-3</v>
      </c>
      <c r="AO332" s="300">
        <f t="shared" si="324"/>
        <v>5.6404666584917162E-3</v>
      </c>
      <c r="AP332" s="300">
        <f t="shared" si="324"/>
        <v>1.3175955604989298E-2</v>
      </c>
      <c r="AQ332" s="300">
        <f t="shared" si="324"/>
        <v>2.2018024549581572E-2</v>
      </c>
      <c r="AR332" s="300">
        <f t="shared" si="324"/>
        <v>3.1762723961538342E-2</v>
      </c>
      <c r="AS332" s="300">
        <f t="shared" si="324"/>
        <v>4.2518607172729261E-2</v>
      </c>
      <c r="AT332" s="300">
        <f t="shared" si="324"/>
        <v>5.4495190073192479E-2</v>
      </c>
      <c r="AU332" s="300">
        <f t="shared" si="324"/>
        <v>6.7926732691292235E-2</v>
      </c>
      <c r="AV332" s="300">
        <f t="shared" si="324"/>
        <v>8.3057841492504947E-2</v>
      </c>
      <c r="AW332" s="300">
        <f t="shared" si="324"/>
        <v>0.10013756658686801</v>
      </c>
      <c r="AX332" s="300">
        <f t="shared" si="324"/>
        <v>0.11941283788871893</v>
      </c>
      <c r="AY332" s="300">
        <f t="shared" si="324"/>
        <v>0.14112092425515321</v>
      </c>
      <c r="AZ332" s="300">
        <f t="shared" si="324"/>
        <v>0.16548305177878131</v>
      </c>
      <c r="BA332" s="300">
        <f t="shared" si="324"/>
        <v>0.20335756555908402</v>
      </c>
      <c r="BB332" s="300">
        <f t="shared" si="324"/>
        <v>0.27471485319527522</v>
      </c>
      <c r="BC332" s="300">
        <f t="shared" si="324"/>
        <v>0.19797299761188958</v>
      </c>
      <c r="BD332" s="300">
        <f t="shared" si="324"/>
        <v>0.21835146095161706</v>
      </c>
      <c r="BE332" s="300">
        <f t="shared" si="324"/>
        <v>0.17709062925682817</v>
      </c>
      <c r="BF332" s="300">
        <f t="shared" si="324"/>
        <v>0.1720715283059</v>
      </c>
      <c r="BG332" s="300">
        <f t="shared" si="324"/>
        <v>2.0902609249131205</v>
      </c>
      <c r="BH332" s="300">
        <f t="shared" si="324"/>
        <v>6.4267427304364819</v>
      </c>
      <c r="BI332" s="300">
        <f t="shared" si="324"/>
        <v>17.068669294231576</v>
      </c>
      <c r="BJ332" s="300">
        <f t="shared" si="324"/>
        <v>43.491502137895942</v>
      </c>
      <c r="BK332" s="300">
        <f t="shared" si="324"/>
        <v>159.16658920029545</v>
      </c>
      <c r="BL332" s="300" t="e">
        <f t="shared" si="324"/>
        <v>#DIV/0!</v>
      </c>
      <c r="BM332" s="300" t="e">
        <f>+BM276/BM212-1</f>
        <v>#DIV/0!</v>
      </c>
      <c r="BN332" s="300" t="e">
        <f t="shared" si="325"/>
        <v>#DIV/0!</v>
      </c>
      <c r="BO332" s="300" t="e">
        <f t="shared" si="325"/>
        <v>#DIV/0!</v>
      </c>
      <c r="BP332" s="300" t="e">
        <f t="shared" si="325"/>
        <v>#DIV/0!</v>
      </c>
      <c r="BQ332" s="300" t="e">
        <f t="shared" si="325"/>
        <v>#DIV/0!</v>
      </c>
      <c r="BR332" s="300" t="e">
        <f t="shared" si="325"/>
        <v>#DIV/0!</v>
      </c>
      <c r="BS332" s="300" t="e">
        <f t="shared" si="325"/>
        <v>#DIV/0!</v>
      </c>
      <c r="BT332" s="300" t="e">
        <f t="shared" si="325"/>
        <v>#DIV/0!</v>
      </c>
      <c r="BU332" s="300" t="e">
        <f t="shared" si="325"/>
        <v>#DIV/0!</v>
      </c>
      <c r="BV332" s="300" t="e">
        <f t="shared" si="325"/>
        <v>#DIV/0!</v>
      </c>
      <c r="BW332" s="300" t="e">
        <f t="shared" si="325"/>
        <v>#DIV/0!</v>
      </c>
      <c r="BX332" s="300" t="e">
        <f t="shared" si="325"/>
        <v>#DIV/0!</v>
      </c>
      <c r="BY332" s="300" t="e">
        <f t="shared" si="325"/>
        <v>#DIV/0!</v>
      </c>
      <c r="BZ332" s="300" t="e">
        <f t="shared" si="325"/>
        <v>#DIV/0!</v>
      </c>
      <c r="CA332" s="300" t="e">
        <f t="shared" si="325"/>
        <v>#DIV/0!</v>
      </c>
      <c r="CB332" s="300" t="e">
        <f t="shared" si="325"/>
        <v>#DIV/0!</v>
      </c>
      <c r="CC332" s="300" t="e">
        <f t="shared" si="326"/>
        <v>#DIV/0!</v>
      </c>
      <c r="CD332" s="300" t="e">
        <f t="shared" si="326"/>
        <v>#DIV/0!</v>
      </c>
    </row>
    <row r="333" spans="1:82" ht="17.399999999999999" customHeight="1" x14ac:dyDescent="0.25">
      <c r="A333" s="300" t="s">
        <v>265</v>
      </c>
      <c r="B333" s="300">
        <f t="shared" ref="B333:BM337" si="327">+B277/B213-1</f>
        <v>0</v>
      </c>
      <c r="C333" s="300">
        <f t="shared" si="327"/>
        <v>-1.0075855966684699E-5</v>
      </c>
      <c r="D333" s="361">
        <f t="shared" si="327"/>
        <v>-2.5816231599140593E-6</v>
      </c>
      <c r="E333" s="361">
        <f t="shared" si="327"/>
        <v>1.8007354560811706E-5</v>
      </c>
      <c r="F333" s="361">
        <f t="shared" si="327"/>
        <v>4.9981617442407256E-5</v>
      </c>
      <c r="G333" s="361">
        <f t="shared" si="327"/>
        <v>7.2388137813295117E-5</v>
      </c>
      <c r="H333" s="361">
        <f t="shared" si="327"/>
        <v>7.940376875414934E-5</v>
      </c>
      <c r="I333" s="300">
        <f t="shared" si="327"/>
        <v>7.5126166585670617E-5</v>
      </c>
      <c r="J333" s="300">
        <f t="shared" si="327"/>
        <v>5.9945178691345191E-5</v>
      </c>
      <c r="K333" s="300">
        <f t="shared" si="327"/>
        <v>3.6662075333149247E-5</v>
      </c>
      <c r="L333" s="300">
        <f t="shared" si="327"/>
        <v>8.7497067748909529E-6</v>
      </c>
      <c r="M333" s="300">
        <f t="shared" si="327"/>
        <v>-1.9015991463922077E-5</v>
      </c>
      <c r="N333" s="300">
        <f t="shared" si="327"/>
        <v>-4.1315446455025828E-5</v>
      </c>
      <c r="O333" s="300">
        <f t="shared" si="327"/>
        <v>-6.403282108990993E-5</v>
      </c>
      <c r="P333" s="300">
        <f t="shared" si="327"/>
        <v>-8.8861800259909529E-5</v>
      </c>
      <c r="Q333" s="300">
        <f t="shared" si="327"/>
        <v>-1.1626303733014431E-4</v>
      </c>
      <c r="R333" s="344">
        <f t="shared" si="327"/>
        <v>-1.4623303859129244E-4</v>
      </c>
      <c r="S333" s="300">
        <f t="shared" si="327"/>
        <v>-1.7625820904454415E-4</v>
      </c>
      <c r="T333" s="300">
        <f t="shared" si="327"/>
        <v>-2.096824817904297E-4</v>
      </c>
      <c r="U333" s="300">
        <f t="shared" si="327"/>
        <v>-2.4575075907562471E-4</v>
      </c>
      <c r="V333" s="300">
        <f t="shared" si="327"/>
        <v>-2.842909843456809E-4</v>
      </c>
      <c r="W333" s="300">
        <f t="shared" si="327"/>
        <v>-3.2499520611362076E-4</v>
      </c>
      <c r="X333" s="300">
        <f t="shared" si="327"/>
        <v>-3.6757883674065628E-4</v>
      </c>
      <c r="Y333" s="300">
        <f t="shared" si="327"/>
        <v>-4.1231516294859549E-4</v>
      </c>
      <c r="Z333" s="300">
        <f t="shared" si="327"/>
        <v>-4.5560614632789154E-4</v>
      </c>
      <c r="AA333" s="300">
        <f t="shared" si="327"/>
        <v>-4.9563761051774069E-4</v>
      </c>
      <c r="AB333" s="300">
        <f t="shared" si="327"/>
        <v>-5.3248642166148219E-4</v>
      </c>
      <c r="AC333" s="300">
        <f t="shared" si="327"/>
        <v>-5.6509062802190257E-4</v>
      </c>
      <c r="AD333" s="300">
        <f t="shared" si="327"/>
        <v>-5.9272499958229474E-4</v>
      </c>
      <c r="AE333" s="300">
        <f t="shared" si="327"/>
        <v>-6.1475188632220679E-4</v>
      </c>
      <c r="AF333" s="300">
        <f t="shared" si="327"/>
        <v>-6.3059338958859623E-4</v>
      </c>
      <c r="AG333" s="300">
        <f t="shared" si="327"/>
        <v>-6.3983172023107659E-4</v>
      </c>
      <c r="AH333" s="300">
        <f t="shared" si="327"/>
        <v>-6.423639589792085E-4</v>
      </c>
      <c r="AI333" s="300">
        <f t="shared" si="327"/>
        <v>-6.3860355056466478E-4</v>
      </c>
      <c r="AJ333" s="300">
        <f t="shared" si="327"/>
        <v>-6.2974736702436918E-4</v>
      </c>
      <c r="AK333" s="300">
        <f t="shared" si="327"/>
        <v>2.2863334539691138E-4</v>
      </c>
      <c r="AL333" s="300">
        <f t="shared" si="327"/>
        <v>1.116636733163201E-3</v>
      </c>
      <c r="AM333" s="300">
        <f t="shared" si="327"/>
        <v>2.0070370234857027E-3</v>
      </c>
      <c r="AN333" s="300">
        <f t="shared" si="327"/>
        <v>2.8439637298347531E-3</v>
      </c>
      <c r="AO333" s="300">
        <f t="shared" si="327"/>
        <v>3.6253298052744132E-3</v>
      </c>
      <c r="AP333" s="300">
        <f t="shared" si="327"/>
        <v>4.3531483329155574E-3</v>
      </c>
      <c r="AQ333" s="300">
        <f t="shared" si="327"/>
        <v>5.0298594647322226E-3</v>
      </c>
      <c r="AR333" s="300">
        <f t="shared" si="327"/>
        <v>5.6572326456298949E-3</v>
      </c>
      <c r="AS333" s="300">
        <f t="shared" si="327"/>
        <v>6.2358735669452159E-3</v>
      </c>
      <c r="AT333" s="300">
        <f t="shared" si="327"/>
        <v>6.7648453418247545E-3</v>
      </c>
      <c r="AU333" s="300">
        <f t="shared" si="327"/>
        <v>7.2412751233450479E-3</v>
      </c>
      <c r="AV333" s="300">
        <f t="shared" si="327"/>
        <v>7.6598955470650321E-3</v>
      </c>
      <c r="AW333" s="300">
        <f t="shared" si="327"/>
        <v>8.0124948882778213E-3</v>
      </c>
      <c r="AX333" s="300">
        <f t="shared" si="327"/>
        <v>8.2872478457058918E-3</v>
      </c>
      <c r="AY333" s="300">
        <f t="shared" si="327"/>
        <v>8.4678932564918874E-3</v>
      </c>
      <c r="AZ333" s="300">
        <f t="shared" si="327"/>
        <v>8.5327023198731311E-3</v>
      </c>
      <c r="BA333" s="300">
        <f t="shared" si="327"/>
        <v>8.4716675644305184E-3</v>
      </c>
      <c r="BB333" s="300">
        <f t="shared" si="327"/>
        <v>8.3397902938013857E-3</v>
      </c>
      <c r="BC333" s="300">
        <f t="shared" si="327"/>
        <v>8.1423849916579805E-3</v>
      </c>
      <c r="BD333" s="300">
        <f t="shared" si="327"/>
        <v>7.8921222844545724E-3</v>
      </c>
      <c r="BE333" s="300">
        <f t="shared" si="327"/>
        <v>7.6422083262246421E-3</v>
      </c>
      <c r="BF333" s="300">
        <f t="shared" si="327"/>
        <v>7.2858899530792165E-3</v>
      </c>
      <c r="BG333" s="300">
        <f t="shared" si="327"/>
        <v>6.9151073138791208E-3</v>
      </c>
      <c r="BH333" s="300">
        <f t="shared" si="327"/>
        <v>6.4971509140321348E-3</v>
      </c>
      <c r="BI333" s="300">
        <f t="shared" si="327"/>
        <v>6.034415564915907E-3</v>
      </c>
      <c r="BJ333" s="300">
        <f t="shared" si="327"/>
        <v>5.5268034277493605E-3</v>
      </c>
      <c r="BK333" s="300">
        <f t="shared" si="327"/>
        <v>4.9728719460748749E-3</v>
      </c>
      <c r="BL333" s="300">
        <f t="shared" si="327"/>
        <v>4.3717794400923715E-3</v>
      </c>
      <c r="BM333" s="300">
        <f t="shared" si="327"/>
        <v>3.7239478451158714E-3</v>
      </c>
      <c r="BN333" s="300">
        <f t="shared" si="325"/>
        <v>3.0310950868461806E-3</v>
      </c>
      <c r="BO333" s="300">
        <f t="shared" si="325"/>
        <v>2.296014333861951E-3</v>
      </c>
      <c r="BP333" s="300">
        <f t="shared" si="325"/>
        <v>1.5222851873029075E-3</v>
      </c>
      <c r="BQ333" s="300">
        <f t="shared" si="325"/>
        <v>7.1399715520925611E-4</v>
      </c>
      <c r="BR333" s="300">
        <f t="shared" si="325"/>
        <v>-1.244772493762536E-4</v>
      </c>
      <c r="BS333" s="300">
        <f t="shared" si="325"/>
        <v>-9.8865972115269596E-4</v>
      </c>
      <c r="BT333" s="300">
        <f t="shared" si="325"/>
        <v>-1.8740950783610044E-3</v>
      </c>
      <c r="BU333" s="300">
        <f t="shared" si="325"/>
        <v>-2.7764397590583911E-3</v>
      </c>
      <c r="BV333" s="300">
        <f t="shared" si="325"/>
        <v>-3.691522448950213E-3</v>
      </c>
      <c r="BW333" s="300">
        <f t="shared" si="325"/>
        <v>-4.6153811664488842E-3</v>
      </c>
      <c r="BX333" s="300">
        <f t="shared" si="325"/>
        <v>-5.5442844316688777E-3</v>
      </c>
      <c r="BY333" s="300">
        <f t="shared" si="325"/>
        <v>-6.47474117674951E-3</v>
      </c>
      <c r="BZ333" s="300">
        <f t="shared" si="325"/>
        <v>-7.4035047159634049E-3</v>
      </c>
      <c r="CA333" s="300">
        <f t="shared" si="325"/>
        <v>-8.3275699379102841E-3</v>
      </c>
      <c r="CB333" s="300">
        <f t="shared" si="325"/>
        <v>-9.2441666760912922E-3</v>
      </c>
      <c r="CC333" s="300">
        <f t="shared" si="326"/>
        <v>-1.0150753754587072E-2</v>
      </c>
      <c r="CD333" s="300">
        <f t="shared" si="326"/>
        <v>-1.1045009332815381E-2</v>
      </c>
    </row>
    <row r="334" spans="1:82" ht="17.399999999999999" customHeight="1" x14ac:dyDescent="0.25">
      <c r="A334" s="300" t="s">
        <v>266</v>
      </c>
      <c r="B334" s="300">
        <f t="shared" si="327"/>
        <v>0</v>
      </c>
      <c r="C334" s="300">
        <f t="shared" si="327"/>
        <v>-6.0495079587163936E-5</v>
      </c>
      <c r="D334" s="361">
        <f t="shared" si="327"/>
        <v>2.2466759682204795E-5</v>
      </c>
      <c r="E334" s="361">
        <f t="shared" si="327"/>
        <v>1.3710634140329248E-4</v>
      </c>
      <c r="F334" s="361">
        <f t="shared" si="327"/>
        <v>2.6821818518629748E-4</v>
      </c>
      <c r="G334" s="361">
        <f t="shared" si="327"/>
        <v>2.7160330902753493E-4</v>
      </c>
      <c r="H334" s="361">
        <f t="shared" si="327"/>
        <v>1.8185682836557859E-4</v>
      </c>
      <c r="I334" s="300">
        <f t="shared" si="327"/>
        <v>7.4911445257619391E-5</v>
      </c>
      <c r="J334" s="300">
        <f t="shared" si="327"/>
        <v>-5.16435001768345E-5</v>
      </c>
      <c r="K334" s="300">
        <f t="shared" si="327"/>
        <v>-1.7783391154746475E-4</v>
      </c>
      <c r="L334" s="300">
        <f t="shared" si="327"/>
        <v>-2.8723436090360988E-4</v>
      </c>
      <c r="M334" s="300">
        <f t="shared" si="327"/>
        <v>-3.5481746403864811E-4</v>
      </c>
      <c r="N334" s="300">
        <f t="shared" si="327"/>
        <v>-3.5353116723846334E-4</v>
      </c>
      <c r="O334" s="300">
        <f t="shared" si="327"/>
        <v>-3.8666758100214249E-4</v>
      </c>
      <c r="P334" s="300">
        <f t="shared" si="327"/>
        <v>-4.5041796493461295E-4</v>
      </c>
      <c r="Q334" s="300">
        <f t="shared" si="327"/>
        <v>-5.3257065592093866E-4</v>
      </c>
      <c r="R334" s="344">
        <f t="shared" si="327"/>
        <v>-6.2458981618396248E-4</v>
      </c>
      <c r="S334" s="300">
        <f t="shared" si="327"/>
        <v>-6.9020072371472896E-4</v>
      </c>
      <c r="T334" s="300">
        <f t="shared" si="327"/>
        <v>-7.9446766949675673E-4</v>
      </c>
      <c r="U334" s="300">
        <f t="shared" si="327"/>
        <v>-9.0493779933509266E-4</v>
      </c>
      <c r="V334" s="300">
        <f t="shared" si="327"/>
        <v>-1.0189575424538466E-3</v>
      </c>
      <c r="W334" s="300">
        <f t="shared" si="327"/>
        <v>-1.1331545441147783E-3</v>
      </c>
      <c r="X334" s="300">
        <f t="shared" si="327"/>
        <v>-1.2461559937767541E-3</v>
      </c>
      <c r="Y334" s="300">
        <f t="shared" si="327"/>
        <v>-1.3742890016495979E-3</v>
      </c>
      <c r="Z334" s="300">
        <f t="shared" si="327"/>
        <v>-1.4597039617375573E-3</v>
      </c>
      <c r="AA334" s="300">
        <f t="shared" si="327"/>
        <v>-1.5028087305388738E-3</v>
      </c>
      <c r="AB334" s="300">
        <f t="shared" si="327"/>
        <v>-1.527187518599149E-3</v>
      </c>
      <c r="AC334" s="300">
        <f t="shared" si="327"/>
        <v>-1.5162537033635015E-3</v>
      </c>
      <c r="AD334" s="300">
        <f t="shared" si="327"/>
        <v>-1.4677802556823938E-3</v>
      </c>
      <c r="AE334" s="300">
        <f t="shared" si="327"/>
        <v>-1.3791919004411124E-3</v>
      </c>
      <c r="AF334" s="300">
        <f t="shared" si="327"/>
        <v>-1.2467401978297765E-3</v>
      </c>
      <c r="AG334" s="300">
        <f t="shared" si="327"/>
        <v>-1.0682232572277739E-3</v>
      </c>
      <c r="AH334" s="300">
        <f t="shared" si="327"/>
        <v>-8.460060032877692E-4</v>
      </c>
      <c r="AI334" s="300">
        <f t="shared" si="327"/>
        <v>-5.9090781691784056E-4</v>
      </c>
      <c r="AJ334" s="300">
        <f t="shared" si="327"/>
        <v>-3.2848858481104859E-4</v>
      </c>
      <c r="AK334" s="300">
        <f t="shared" si="327"/>
        <v>3.0727147407074273E-2</v>
      </c>
      <c r="AL334" s="300">
        <f t="shared" si="327"/>
        <v>4.5910975897674566E-2</v>
      </c>
      <c r="AM334" s="300">
        <f t="shared" si="327"/>
        <v>5.2407574985528615E-2</v>
      </c>
      <c r="AN334" s="300">
        <f t="shared" si="327"/>
        <v>5.3993181299381465E-2</v>
      </c>
      <c r="AO334" s="300">
        <f t="shared" si="327"/>
        <v>5.4184060558639224E-2</v>
      </c>
      <c r="AP334" s="300">
        <f t="shared" si="327"/>
        <v>5.4172183279453057E-2</v>
      </c>
      <c r="AQ334" s="300">
        <f t="shared" si="327"/>
        <v>5.4350395957025954E-2</v>
      </c>
      <c r="AR334" s="300">
        <f t="shared" si="327"/>
        <v>5.4851802290278417E-2</v>
      </c>
      <c r="AS334" s="300">
        <f t="shared" si="327"/>
        <v>5.5726702295952224E-2</v>
      </c>
      <c r="AT334" s="300">
        <f t="shared" si="327"/>
        <v>5.6999355818285524E-2</v>
      </c>
      <c r="AU334" s="300">
        <f t="shared" si="327"/>
        <v>5.868500991895842E-2</v>
      </c>
      <c r="AV334" s="300">
        <f t="shared" si="327"/>
        <v>6.0792517547551661E-2</v>
      </c>
      <c r="AW334" s="300">
        <f t="shared" si="327"/>
        <v>6.3318082793472952E-2</v>
      </c>
      <c r="AX334" s="300">
        <f t="shared" si="327"/>
        <v>6.6221433436207233E-2</v>
      </c>
      <c r="AY334" s="300">
        <f t="shared" si="327"/>
        <v>6.9324718458870116E-2</v>
      </c>
      <c r="AZ334" s="300">
        <f t="shared" si="327"/>
        <v>7.1528237586664822E-2</v>
      </c>
      <c r="BA334" s="300">
        <f t="shared" si="327"/>
        <v>-1.6852927002386608E-2</v>
      </c>
      <c r="BB334" s="300">
        <f t="shared" si="327"/>
        <v>-0.12530182523273969</v>
      </c>
      <c r="BC334" s="300">
        <f t="shared" si="327"/>
        <v>-0.15257920817385173</v>
      </c>
      <c r="BD334" s="300">
        <f t="shared" si="327"/>
        <v>-0.15724072028420522</v>
      </c>
      <c r="BE334" s="300">
        <f t="shared" si="327"/>
        <v>-8.0949523653072952E-2</v>
      </c>
      <c r="BF334" s="300">
        <f t="shared" si="327"/>
        <v>-0.15361470699585156</v>
      </c>
      <c r="BG334" s="300">
        <f t="shared" si="327"/>
        <v>-0.13025659968542491</v>
      </c>
      <c r="BH334" s="300">
        <f t="shared" si="327"/>
        <v>-0.11336097090455355</v>
      </c>
      <c r="BI334" s="300">
        <f t="shared" si="327"/>
        <v>-0.10447750872501305</v>
      </c>
      <c r="BJ334" s="300">
        <f t="shared" si="327"/>
        <v>-0.10012980263776117</v>
      </c>
      <c r="BK334" s="300">
        <f t="shared" si="327"/>
        <v>-9.8379922828296662E-2</v>
      </c>
      <c r="BL334" s="300">
        <f t="shared" si="327"/>
        <v>-9.8077126830535377E-2</v>
      </c>
      <c r="BM334" s="300">
        <f t="shared" si="327"/>
        <v>-9.8494959947738825E-2</v>
      </c>
      <c r="BN334" s="300">
        <f t="shared" si="325"/>
        <v>-9.9174496462061112E-2</v>
      </c>
      <c r="BO334" s="300">
        <f t="shared" si="325"/>
        <v>-9.9836855112551137E-2</v>
      </c>
      <c r="BP334" s="300">
        <f t="shared" si="325"/>
        <v>-0.10032445572375615</v>
      </c>
      <c r="BQ334" s="300">
        <f t="shared" si="325"/>
        <v>-0.10055925611116612</v>
      </c>
      <c r="BR334" s="300">
        <f t="shared" si="325"/>
        <v>-0.10051330125590585</v>
      </c>
      <c r="BS334" s="300">
        <f t="shared" si="325"/>
        <v>-0.10018855714208974</v>
      </c>
      <c r="BT334" s="300">
        <f t="shared" si="325"/>
        <v>-9.9603575678150369E-2</v>
      </c>
      <c r="BU334" s="300">
        <f t="shared" si="325"/>
        <v>-9.8784986178822365E-2</v>
      </c>
      <c r="BV334" s="300">
        <f t="shared" si="325"/>
        <v>-9.7762289396391644E-2</v>
      </c>
      <c r="BW334" s="300">
        <f t="shared" si="325"/>
        <v>-9.6564829085121873E-2</v>
      </c>
      <c r="BX334" s="300">
        <f t="shared" si="325"/>
        <v>-9.5220156218276841E-2</v>
      </c>
      <c r="BY334" s="300">
        <f t="shared" si="325"/>
        <v>-9.375325682371427E-2</v>
      </c>
      <c r="BZ334" s="300">
        <f t="shared" si="325"/>
        <v>-9.2186296461982842E-2</v>
      </c>
      <c r="CA334" s="300">
        <f t="shared" si="325"/>
        <v>-9.0538652946130505E-2</v>
      </c>
      <c r="CB334" s="300">
        <f t="shared" si="325"/>
        <v>-8.8827106580535831E-2</v>
      </c>
      <c r="CC334" s="300">
        <f t="shared" si="326"/>
        <v>-8.7066095636348706E-2</v>
      </c>
      <c r="CD334" s="300">
        <f t="shared" si="326"/>
        <v>-8.5267992501481538E-2</v>
      </c>
    </row>
    <row r="335" spans="1:82" ht="17.399999999999999" customHeight="1" x14ac:dyDescent="0.25">
      <c r="A335" s="300" t="s">
        <v>267</v>
      </c>
      <c r="B335" s="300">
        <f t="shared" si="327"/>
        <v>0</v>
      </c>
      <c r="C335" s="300">
        <f t="shared" si="327"/>
        <v>-2.1066832793797952E-3</v>
      </c>
      <c r="D335" s="361">
        <f t="shared" si="327"/>
        <v>2.8000517687563065E-3</v>
      </c>
      <c r="E335" s="361">
        <f t="shared" si="327"/>
        <v>4.9775870541932665E-3</v>
      </c>
      <c r="F335" s="361">
        <f t="shared" si="327"/>
        <v>7.1317125292040817E-3</v>
      </c>
      <c r="G335" s="361">
        <f t="shared" si="327"/>
        <v>2.165296980812359E-3</v>
      </c>
      <c r="H335" s="361">
        <f t="shared" si="327"/>
        <v>-2.4377695461831328E-3</v>
      </c>
      <c r="I335" s="300">
        <f t="shared" si="327"/>
        <v>-4.4864767785979254E-3</v>
      </c>
      <c r="J335" s="300">
        <f t="shared" si="327"/>
        <v>-7.181692164624498E-3</v>
      </c>
      <c r="K335" s="300">
        <f t="shared" si="327"/>
        <v>-9.0056643824162341E-3</v>
      </c>
      <c r="L335" s="300">
        <f t="shared" si="327"/>
        <v>-9.7754254280811859E-3</v>
      </c>
      <c r="M335" s="300">
        <f t="shared" si="327"/>
        <v>-7.9250765763876352E-3</v>
      </c>
      <c r="N335" s="300">
        <f t="shared" si="327"/>
        <v>-2.1092852403709061E-3</v>
      </c>
      <c r="O335" s="300">
        <f t="shared" si="327"/>
        <v>-7.2793548300672528E-3</v>
      </c>
      <c r="P335" s="300">
        <f t="shared" si="327"/>
        <v>-1.0764643430218546E-2</v>
      </c>
      <c r="Q335" s="300">
        <f t="shared" si="327"/>
        <v>-1.3623977577204016E-2</v>
      </c>
      <c r="R335" s="344">
        <f t="shared" si="327"/>
        <v>-1.6159646627639246E-2</v>
      </c>
      <c r="S335" s="300">
        <f t="shared" si="327"/>
        <v>-1.2619780474892872E-2</v>
      </c>
      <c r="T335" s="300">
        <f t="shared" si="327"/>
        <v>-2.0601269370438269E-2</v>
      </c>
      <c r="U335" s="300">
        <f t="shared" si="327"/>
        <v>-2.215014125162984E-2</v>
      </c>
      <c r="V335" s="300">
        <f t="shared" si="327"/>
        <v>-2.4570652545769289E-2</v>
      </c>
      <c r="W335" s="300">
        <f t="shared" si="327"/>
        <v>-2.655674748169079E-2</v>
      </c>
      <c r="X335" s="300">
        <f t="shared" si="327"/>
        <v>-2.8395400215974864E-2</v>
      </c>
      <c r="Y335" s="300">
        <f t="shared" si="327"/>
        <v>-3.672767015401035E-2</v>
      </c>
      <c r="Z335" s="300">
        <f t="shared" si="327"/>
        <v>-3.5178565206457901E-2</v>
      </c>
      <c r="AA335" s="300">
        <f t="shared" si="327"/>
        <v>-2.9269397510070405E-2</v>
      </c>
      <c r="AB335" s="300">
        <f t="shared" si="327"/>
        <v>-2.5067977462820634E-2</v>
      </c>
      <c r="AC335" s="300">
        <f t="shared" ref="AC335:CD335" si="328">+AC279/AC215-1</f>
        <v>-2.7567014309104909E-2</v>
      </c>
      <c r="AD335" s="300">
        <f t="shared" si="328"/>
        <v>-2.9800194569998273E-2</v>
      </c>
      <c r="AE335" s="300">
        <f t="shared" si="328"/>
        <v>-3.1375191201091557E-2</v>
      </c>
      <c r="AF335" s="300">
        <f t="shared" si="328"/>
        <v>-3.22398638359358E-2</v>
      </c>
      <c r="AG335" s="300">
        <f t="shared" si="328"/>
        <v>-3.2349639093676941E-2</v>
      </c>
      <c r="AH335" s="300">
        <f t="shared" si="328"/>
        <v>-3.1637487290774091E-2</v>
      </c>
      <c r="AI335" s="300">
        <f t="shared" si="328"/>
        <v>-3.0001537989907789E-2</v>
      </c>
      <c r="AJ335" s="300">
        <f t="shared" si="328"/>
        <v>-2.729961899558031E-2</v>
      </c>
      <c r="AK335" s="300">
        <f t="shared" si="328"/>
        <v>-2.3343024549977609E-2</v>
      </c>
      <c r="AL335" s="300">
        <f t="shared" si="328"/>
        <v>-6.4906575244897402E-3</v>
      </c>
      <c r="AM335" s="300">
        <f t="shared" si="328"/>
        <v>1.9921371915494479E-2</v>
      </c>
      <c r="AN335" s="300">
        <f t="shared" si="328"/>
        <v>-8.7427144312446359E-4</v>
      </c>
      <c r="AO335" s="300">
        <f t="shared" si="328"/>
        <v>6.3775886755659261E-3</v>
      </c>
      <c r="AP335" s="300">
        <f t="shared" si="328"/>
        <v>1.4737361585297259E-2</v>
      </c>
      <c r="AQ335" s="300">
        <f t="shared" si="328"/>
        <v>2.3728025355025606E-2</v>
      </c>
      <c r="AR335" s="300">
        <f t="shared" si="328"/>
        <v>3.3476503781806999E-2</v>
      </c>
      <c r="AS335" s="300">
        <f t="shared" si="328"/>
        <v>4.4192986260782163E-2</v>
      </c>
      <c r="AT335" s="300">
        <f t="shared" si="328"/>
        <v>5.6100602810935207E-2</v>
      </c>
      <c r="AU335" s="300">
        <f t="shared" si="328"/>
        <v>6.9431071844329395E-2</v>
      </c>
      <c r="AV335" s="300">
        <f t="shared" si="328"/>
        <v>8.4424957901210185E-2</v>
      </c>
      <c r="AW335" s="300">
        <f t="shared" si="328"/>
        <v>0.10132922616292128</v>
      </c>
      <c r="AX335" s="300">
        <f t="shared" si="328"/>
        <v>0.12039227062420998</v>
      </c>
      <c r="AY335" s="300">
        <f t="shared" si="328"/>
        <v>0.14185761394892049</v>
      </c>
      <c r="AZ335" s="300">
        <f t="shared" si="328"/>
        <v>0.16595829049743172</v>
      </c>
      <c r="BA335" s="300">
        <f t="shared" si="328"/>
        <v>0.19754177823232322</v>
      </c>
      <c r="BB335" s="300">
        <f t="shared" si="328"/>
        <v>0.22270511321238118</v>
      </c>
      <c r="BC335" s="300">
        <f t="shared" si="328"/>
        <v>0.19719145018338424</v>
      </c>
      <c r="BD335" s="300">
        <f t="shared" si="328"/>
        <v>0.21437702105764367</v>
      </c>
      <c r="BE335" s="300">
        <f t="shared" si="328"/>
        <v>0.23274880589806601</v>
      </c>
      <c r="BF335" s="300">
        <f t="shared" si="328"/>
        <v>0.19246233810789137</v>
      </c>
      <c r="BG335" s="300">
        <f t="shared" si="328"/>
        <v>0.26935818946077039</v>
      </c>
      <c r="BH335" s="300">
        <f t="shared" si="328"/>
        <v>0.23635992895433877</v>
      </c>
      <c r="BI335" s="300">
        <f t="shared" si="328"/>
        <v>0.23966073034846946</v>
      </c>
      <c r="BJ335" s="300">
        <f t="shared" si="328"/>
        <v>0.24303021830707761</v>
      </c>
      <c r="BK335" s="300">
        <f t="shared" si="328"/>
        <v>0.24592736163715601</v>
      </c>
      <c r="BL335" s="300">
        <f t="shared" si="328"/>
        <v>0.24836952065812468</v>
      </c>
      <c r="BM335" s="300">
        <f t="shared" si="328"/>
        <v>0.25046571328632838</v>
      </c>
      <c r="BN335" s="300">
        <f t="shared" si="328"/>
        <v>0.25231471385434201</v>
      </c>
      <c r="BO335" s="300">
        <f t="shared" si="328"/>
        <v>0.25398837186785483</v>
      </c>
      <c r="BP335" s="300">
        <f t="shared" si="328"/>
        <v>0.25553517754469568</v>
      </c>
      <c r="BQ335" s="300">
        <f t="shared" si="328"/>
        <v>0.25698680725651402</v>
      </c>
      <c r="BR335" s="300">
        <f t="shared" si="328"/>
        <v>0.25836361940302077</v>
      </c>
      <c r="BS335" s="300">
        <f t="shared" si="328"/>
        <v>0.25967858927452658</v>
      </c>
      <c r="BT335" s="300">
        <f t="shared" si="328"/>
        <v>0.26093996820766407</v>
      </c>
      <c r="BU335" s="300">
        <f t="shared" si="328"/>
        <v>0.2621530321852128</v>
      </c>
      <c r="BV335" s="300">
        <f t="shared" si="328"/>
        <v>0.26332121655231622</v>
      </c>
      <c r="BW335" s="300">
        <f t="shared" si="328"/>
        <v>0.2644468420988435</v>
      </c>
      <c r="BX335" s="300">
        <f t="shared" si="328"/>
        <v>0.26553157777646974</v>
      </c>
      <c r="BY335" s="300">
        <f t="shared" si="328"/>
        <v>0.26657672553513323</v>
      </c>
      <c r="BZ335" s="300">
        <f t="shared" si="328"/>
        <v>0.26758339527756569</v>
      </c>
      <c r="CA335" s="300">
        <f t="shared" si="328"/>
        <v>0.26855261198085212</v>
      </c>
      <c r="CB335" s="300">
        <f t="shared" si="328"/>
        <v>0.26948537325464783</v>
      </c>
      <c r="CC335" s="300">
        <f t="shared" si="328"/>
        <v>0.27038267989626608</v>
      </c>
      <c r="CD335" s="300">
        <f t="shared" si="328"/>
        <v>0.2712455516721719</v>
      </c>
    </row>
    <row r="336" spans="1:82" ht="17.399999999999999" customHeight="1" x14ac:dyDescent="0.25">
      <c r="A336" s="300" t="s">
        <v>268</v>
      </c>
      <c r="B336" s="300">
        <f t="shared" si="327"/>
        <v>0</v>
      </c>
      <c r="C336" s="300">
        <f t="shared" si="327"/>
        <v>-1.133643352630842E-2</v>
      </c>
      <c r="D336" s="361">
        <f t="shared" si="327"/>
        <v>-5.530897259051204E-3</v>
      </c>
      <c r="E336" s="361">
        <f t="shared" si="327"/>
        <v>-1.9324798926052544E-3</v>
      </c>
      <c r="F336" s="361">
        <f t="shared" si="327"/>
        <v>6.1462885493313024E-4</v>
      </c>
      <c r="G336" s="361">
        <f t="shared" si="327"/>
        <v>9.4810936208133967E-4</v>
      </c>
      <c r="H336" s="361">
        <f t="shared" si="327"/>
        <v>9.8234010394215865E-4</v>
      </c>
      <c r="I336" s="300">
        <f t="shared" si="327"/>
        <v>1.2768163529575105E-3</v>
      </c>
      <c r="J336" s="300">
        <f t="shared" si="327"/>
        <v>1.1829620908676564E-3</v>
      </c>
      <c r="K336" s="300">
        <f t="shared" si="327"/>
        <v>1.1036828576980184E-3</v>
      </c>
      <c r="L336" s="300">
        <f t="shared" si="327"/>
        <v>1.1240186996652746E-3</v>
      </c>
      <c r="M336" s="300">
        <f t="shared" si="327"/>
        <v>1.6289632038770652E-3</v>
      </c>
      <c r="N336" s="300">
        <f t="shared" si="327"/>
        <v>2.9442966061061782E-3</v>
      </c>
      <c r="O336" s="300">
        <f t="shared" si="327"/>
        <v>1.8248310904862564E-3</v>
      </c>
      <c r="P336" s="300">
        <f t="shared" si="327"/>
        <v>1.068424280761926E-3</v>
      </c>
      <c r="Q336" s="300">
        <f t="shared" si="327"/>
        <v>4.4412630421541976E-4</v>
      </c>
      <c r="R336" s="344">
        <f t="shared" si="327"/>
        <v>-1.1285598990307122E-4</v>
      </c>
      <c r="S336" s="300">
        <f t="shared" si="327"/>
        <v>6.6475351357575541E-4</v>
      </c>
      <c r="T336" s="300">
        <f t="shared" si="327"/>
        <v>-1.094062851888844E-3</v>
      </c>
      <c r="U336" s="300">
        <f t="shared" si="327"/>
        <v>-1.4390959944643456E-3</v>
      </c>
      <c r="V336" s="300">
        <f t="shared" si="327"/>
        <v>-1.9778144295325983E-3</v>
      </c>
      <c r="W336" s="300">
        <f t="shared" si="327"/>
        <v>-2.421696343587354E-3</v>
      </c>
      <c r="X336" s="300">
        <f t="shared" si="327"/>
        <v>-2.8337143515367869E-3</v>
      </c>
      <c r="Y336" s="300">
        <f t="shared" si="327"/>
        <v>-4.6895585812201102E-3</v>
      </c>
      <c r="Z336" s="300">
        <f t="shared" si="327"/>
        <v>-4.3510751570945416E-3</v>
      </c>
      <c r="AA336" s="300">
        <f t="shared" si="327"/>
        <v>-3.0350166929389299E-3</v>
      </c>
      <c r="AB336" s="300">
        <f t="shared" si="327"/>
        <v>-2.0888743122139397E-3</v>
      </c>
      <c r="AC336" s="300">
        <f t="shared" si="327"/>
        <v>-2.6368776713527886E-3</v>
      </c>
      <c r="AD336" s="300">
        <f t="shared" si="327"/>
        <v>-3.1565099554672349E-3</v>
      </c>
      <c r="AE336" s="300">
        <f t="shared" si="327"/>
        <v>-3.568154958703329E-3</v>
      </c>
      <c r="AF336" s="300">
        <f t="shared" si="327"/>
        <v>-3.8695590623173404E-3</v>
      </c>
      <c r="AG336" s="300">
        <f t="shared" si="327"/>
        <v>-4.0634961572403316E-3</v>
      </c>
      <c r="AH336" s="300">
        <f t="shared" si="327"/>
        <v>-4.1519559249373339E-3</v>
      </c>
      <c r="AI336" s="300">
        <f t="shared" si="327"/>
        <v>-4.1343825188073779E-3</v>
      </c>
      <c r="AJ336" s="300">
        <f t="shared" si="327"/>
        <v>-4.00775133043485E-3</v>
      </c>
      <c r="AK336" s="300">
        <f t="shared" si="327"/>
        <v>-3.7667993230610097E-3</v>
      </c>
      <c r="AL336" s="300">
        <f t="shared" si="327"/>
        <v>-6.9225178722676084E-4</v>
      </c>
      <c r="AM336" s="300">
        <f t="shared" si="327"/>
        <v>4.0458569807579892E-3</v>
      </c>
      <c r="AN336" s="300">
        <f t="shared" si="327"/>
        <v>-1.7231656979129761E-3</v>
      </c>
      <c r="AO336" s="300">
        <f t="shared" si="327"/>
        <v>-9.2185147047407767E-4</v>
      </c>
      <c r="AP336" s="300">
        <f t="shared" si="327"/>
        <v>-2.404354618734672E-7</v>
      </c>
      <c r="AQ336" s="300">
        <f t="shared" si="327"/>
        <v>8.9521216442700613E-4</v>
      </c>
      <c r="AR336" s="300">
        <f t="shared" si="327"/>
        <v>1.7643323063951666E-3</v>
      </c>
      <c r="AS336" s="300">
        <f t="shared" si="327"/>
        <v>2.6239222519421901E-3</v>
      </c>
      <c r="AT336" s="300">
        <f t="shared" si="327"/>
        <v>3.4901217238629823E-3</v>
      </c>
      <c r="AU336" s="300">
        <f t="shared" si="327"/>
        <v>4.3774987121225628E-3</v>
      </c>
      <c r="AV336" s="300">
        <f t="shared" si="327"/>
        <v>5.2996954203032853E-3</v>
      </c>
      <c r="AW336" s="300">
        <f t="shared" si="327"/>
        <v>6.2698442245199271E-3</v>
      </c>
      <c r="AX336" s="300">
        <f t="shared" si="327"/>
        <v>7.3007687934250054E-3</v>
      </c>
      <c r="AY336" s="300">
        <f t="shared" si="327"/>
        <v>8.4050876164680766E-3</v>
      </c>
      <c r="AZ336" s="300">
        <f t="shared" si="327"/>
        <v>9.5952886593739795E-3</v>
      </c>
      <c r="BA336" s="300">
        <f t="shared" si="327"/>
        <v>1.1748549865570945E-2</v>
      </c>
      <c r="BB336" s="300">
        <f t="shared" si="327"/>
        <v>1.2427395028318244E-2</v>
      </c>
      <c r="BC336" s="300">
        <f t="shared" si="327"/>
        <v>4.6156373020884711E-3</v>
      </c>
      <c r="BD336" s="300">
        <f t="shared" si="327"/>
        <v>6.8315646408554365E-3</v>
      </c>
      <c r="BE336" s="300">
        <f t="shared" si="327"/>
        <v>9.1204731909371173E-3</v>
      </c>
      <c r="BF336" s="300">
        <f t="shared" si="327"/>
        <v>8.9591942839950534E-4</v>
      </c>
      <c r="BG336" s="300">
        <f t="shared" si="327"/>
        <v>1.5406790795704062E-2</v>
      </c>
      <c r="BH336" s="300">
        <f t="shared" si="327"/>
        <v>7.2781803979866666E-3</v>
      </c>
      <c r="BI336" s="300">
        <f t="shared" si="327"/>
        <v>7.8890356143614948E-3</v>
      </c>
      <c r="BJ336" s="300">
        <f t="shared" si="327"/>
        <v>8.5291898145005707E-3</v>
      </c>
      <c r="BK336" s="300">
        <f t="shared" si="327"/>
        <v>9.0540884340879479E-3</v>
      </c>
      <c r="BL336" s="300">
        <f t="shared" si="327"/>
        <v>9.4673225645813819E-3</v>
      </c>
      <c r="BM336" s="300">
        <f t="shared" si="327"/>
        <v>9.796958212550555E-3</v>
      </c>
      <c r="BN336" s="300">
        <f t="shared" ref="BN336:CB336" si="329">+BN280/BN216-1</f>
        <v>1.0068462480844476E-2</v>
      </c>
      <c r="BO336" s="300">
        <f t="shared" si="329"/>
        <v>1.0300317865274744E-2</v>
      </c>
      <c r="BP336" s="300">
        <f t="shared" si="329"/>
        <v>1.0504965938919364E-2</v>
      </c>
      <c r="BQ336" s="300">
        <f t="shared" si="329"/>
        <v>1.0690515496557751E-2</v>
      </c>
      <c r="BR336" s="300">
        <f t="shared" si="329"/>
        <v>1.086216541285312E-2</v>
      </c>
      <c r="BS336" s="300">
        <f t="shared" si="329"/>
        <v>1.1023216655516643E-2</v>
      </c>
      <c r="BT336" s="300">
        <f t="shared" si="329"/>
        <v>1.1175752648079351E-2</v>
      </c>
      <c r="BU336" s="300">
        <f t="shared" si="329"/>
        <v>1.1321085563045452E-2</v>
      </c>
      <c r="BV336" s="300">
        <f t="shared" si="329"/>
        <v>1.1460045297730481E-2</v>
      </c>
      <c r="BW336" s="300">
        <f t="shared" si="329"/>
        <v>1.1593164855645766E-2</v>
      </c>
      <c r="BX336" s="300">
        <f t="shared" si="329"/>
        <v>1.1720798207179861E-2</v>
      </c>
      <c r="BY336" s="300">
        <f t="shared" si="329"/>
        <v>1.1843194443210914E-2</v>
      </c>
      <c r="BZ336" s="300">
        <f t="shared" si="329"/>
        <v>1.1960543779126143E-2</v>
      </c>
      <c r="CA336" s="300">
        <f t="shared" si="329"/>
        <v>1.2073005558657313E-2</v>
      </c>
      <c r="CB336" s="300">
        <f t="shared" si="329"/>
        <v>1.2180724834802481E-2</v>
      </c>
      <c r="CC336" s="300">
        <f t="shared" ref="CC336:CD338" si="330">+CC280/CC216-1</f>
        <v>1.2283841761946857E-2</v>
      </c>
      <c r="CD336" s="300">
        <f t="shared" si="330"/>
        <v>1.2382496545788158E-2</v>
      </c>
    </row>
    <row r="337" spans="1:82" ht="17.399999999999999" customHeight="1" x14ac:dyDescent="0.25">
      <c r="A337" s="300" t="s">
        <v>269</v>
      </c>
      <c r="B337" s="300">
        <f t="shared" si="327"/>
        <v>0</v>
      </c>
      <c r="C337" s="300">
        <f t="shared" si="327"/>
        <v>1.0851981855353188E-4</v>
      </c>
      <c r="D337" s="361">
        <f t="shared" si="327"/>
        <v>-7.0661110444070196E-5</v>
      </c>
      <c r="E337" s="361">
        <f t="shared" si="327"/>
        <v>-2.3725351159609165E-4</v>
      </c>
      <c r="F337" s="361">
        <f t="shared" si="327"/>
        <v>-4.1649735761417617E-4</v>
      </c>
      <c r="G337" s="361">
        <f t="shared" si="327"/>
        <v>-3.5319986291926231E-4</v>
      </c>
      <c r="H337" s="361">
        <f t="shared" si="327"/>
        <v>-1.8661308741030336E-4</v>
      </c>
      <c r="I337" s="300">
        <f t="shared" si="327"/>
        <v>-4.0305733155499013E-5</v>
      </c>
      <c r="J337" s="300">
        <f t="shared" si="327"/>
        <v>1.3101893085720739E-4</v>
      </c>
      <c r="K337" s="300">
        <f t="shared" si="327"/>
        <v>2.7721040666350838E-4</v>
      </c>
      <c r="L337" s="300">
        <f t="shared" si="327"/>
        <v>3.8288870453628832E-4</v>
      </c>
      <c r="M337" s="300">
        <f t="shared" si="327"/>
        <v>4.2000159390753744E-4</v>
      </c>
      <c r="N337" s="300">
        <f t="shared" si="327"/>
        <v>3.7548115437235907E-4</v>
      </c>
      <c r="O337" s="300">
        <f t="shared" si="327"/>
        <v>4.1305913152878126E-4</v>
      </c>
      <c r="P337" s="300">
        <f t="shared" si="327"/>
        <v>4.776202607097435E-4</v>
      </c>
      <c r="Q337" s="300">
        <f t="shared" si="327"/>
        <v>5.5200943111488598E-4</v>
      </c>
      <c r="R337" s="344">
        <f t="shared" si="327"/>
        <v>6.2901207155729999E-4</v>
      </c>
      <c r="S337" s="300">
        <f t="shared" si="327"/>
        <v>6.7036327735681134E-4</v>
      </c>
      <c r="T337" s="300">
        <f t="shared" si="327"/>
        <v>7.6553165159753966E-4</v>
      </c>
      <c r="U337" s="300">
        <f t="shared" si="327"/>
        <v>8.5139341797391133E-4</v>
      </c>
      <c r="V337" s="300">
        <f t="shared" si="327"/>
        <v>9.3622448036190242E-4</v>
      </c>
      <c r="W337" s="300">
        <f t="shared" si="327"/>
        <v>1.017310680093475E-3</v>
      </c>
      <c r="X337" s="300">
        <f t="shared" si="327"/>
        <v>1.0944857355306148E-3</v>
      </c>
      <c r="Y337" s="300">
        <f t="shared" si="327"/>
        <v>1.1541450492131844E-3</v>
      </c>
      <c r="Z337" s="300">
        <f t="shared" si="327"/>
        <v>1.1315458138578816E-3</v>
      </c>
      <c r="AA337" s="300">
        <f t="shared" si="327"/>
        <v>1.0726522212338718E-3</v>
      </c>
      <c r="AB337" s="300">
        <f t="shared" si="327"/>
        <v>1.0195453262349385E-3</v>
      </c>
      <c r="AC337" s="300">
        <f t="shared" ref="AC337:CB338" si="331">+AC281/AC217-1</f>
        <v>9.4269030836402479E-4</v>
      </c>
      <c r="AD337" s="300">
        <f t="shared" si="331"/>
        <v>8.4763181741198679E-4</v>
      </c>
      <c r="AE337" s="300">
        <f t="shared" si="331"/>
        <v>7.3615792707570904E-4</v>
      </c>
      <c r="AF337" s="300">
        <f t="shared" si="331"/>
        <v>6.0982140617715785E-4</v>
      </c>
      <c r="AG337" s="300">
        <f t="shared" si="331"/>
        <v>4.7219253647234893E-4</v>
      </c>
      <c r="AH337" s="300">
        <f t="shared" si="331"/>
        <v>3.2978245577819365E-4</v>
      </c>
      <c r="AI337" s="300">
        <f t="shared" si="331"/>
        <v>1.9282053309299663E-4</v>
      </c>
      <c r="AJ337" s="300">
        <f t="shared" si="331"/>
        <v>7.6305717944924467E-5</v>
      </c>
      <c r="AK337" s="300">
        <f t="shared" si="331"/>
        <v>1.5672797002430627E-6</v>
      </c>
      <c r="AL337" s="300">
        <f t="shared" si="331"/>
        <v>2.3707955969909378E-4</v>
      </c>
      <c r="AM337" s="300">
        <f t="shared" si="331"/>
        <v>9.0459052268943019E-4</v>
      </c>
      <c r="AN337" s="300">
        <f t="shared" si="331"/>
        <v>8.8744322370803985E-4</v>
      </c>
      <c r="AO337" s="300">
        <f t="shared" si="331"/>
        <v>1.0782815335497187E-3</v>
      </c>
      <c r="AP337" s="300">
        <f t="shared" si="331"/>
        <v>1.3900663843100514E-3</v>
      </c>
      <c r="AQ337" s="300">
        <f t="shared" si="331"/>
        <v>1.8037954279370716E-3</v>
      </c>
      <c r="AR337" s="300">
        <f t="shared" si="331"/>
        <v>2.3229460187494944E-3</v>
      </c>
      <c r="AS337" s="300">
        <f t="shared" si="331"/>
        <v>2.9627742195128537E-3</v>
      </c>
      <c r="AT337" s="300">
        <f t="shared" si="331"/>
        <v>3.7486250967366797E-3</v>
      </c>
      <c r="AU337" s="300">
        <f t="shared" si="331"/>
        <v>4.7169182964894585E-3</v>
      </c>
      <c r="AV337" s="300">
        <f t="shared" si="331"/>
        <v>5.9174475556083017E-3</v>
      </c>
      <c r="AW337" s="300">
        <f t="shared" si="331"/>
        <v>7.41696814988968E-3</v>
      </c>
      <c r="AX337" s="300">
        <f t="shared" si="331"/>
        <v>9.3046050887886089E-3</v>
      </c>
      <c r="AY337" s="300">
        <f t="shared" si="331"/>
        <v>1.1700193751977395E-2</v>
      </c>
      <c r="AZ337" s="300">
        <f t="shared" si="331"/>
        <v>1.4767665416809184E-2</v>
      </c>
      <c r="BA337" s="300">
        <f t="shared" si="331"/>
        <v>1.8739689806863469E-2</v>
      </c>
      <c r="BB337" s="300">
        <f t="shared" si="331"/>
        <v>2.2425519540310024E-2</v>
      </c>
      <c r="BC337" s="300">
        <f t="shared" si="331"/>
        <v>2.287769770510284E-2</v>
      </c>
      <c r="BD337" s="300">
        <f t="shared" si="331"/>
        <v>2.3522533399391143E-2</v>
      </c>
      <c r="BE337" s="300">
        <f t="shared" si="331"/>
        <v>2.3704869421647956E-2</v>
      </c>
      <c r="BF337" s="300">
        <f t="shared" si="331"/>
        <v>2.20513787707175E-2</v>
      </c>
      <c r="BG337" s="300">
        <f t="shared" si="331"/>
        <v>2.4593603375805628E-2</v>
      </c>
      <c r="BH337" s="300">
        <f t="shared" si="331"/>
        <v>2.4275607154567336E-2</v>
      </c>
      <c r="BI337" s="300">
        <f t="shared" si="331"/>
        <v>2.4026574226744035E-2</v>
      </c>
      <c r="BJ337" s="300">
        <f t="shared" si="331"/>
        <v>2.393731833579138E-2</v>
      </c>
      <c r="BK337" s="300">
        <f t="shared" si="331"/>
        <v>2.4048531035790965E-2</v>
      </c>
      <c r="BL337" s="300">
        <f t="shared" si="331"/>
        <v>2.4336130014823265E-2</v>
      </c>
      <c r="BM337" s="300">
        <f t="shared" si="331"/>
        <v>2.4753065301203581E-2</v>
      </c>
      <c r="BN337" s="300">
        <f t="shared" si="331"/>
        <v>2.5250230642965166E-2</v>
      </c>
      <c r="BO337" s="300">
        <f t="shared" si="331"/>
        <v>2.5785076389704287E-2</v>
      </c>
      <c r="BP337" s="300">
        <f t="shared" si="331"/>
        <v>2.6324121509018195E-2</v>
      </c>
      <c r="BQ337" s="300">
        <f t="shared" si="331"/>
        <v>2.6842689338695491E-2</v>
      </c>
      <c r="BR337" s="300">
        <f t="shared" si="331"/>
        <v>2.7323575700595848E-2</v>
      </c>
      <c r="BS337" s="300">
        <f t="shared" si="331"/>
        <v>2.7755477304180154E-2</v>
      </c>
      <c r="BT337" s="300">
        <f t="shared" si="331"/>
        <v>2.8131542382811681E-2</v>
      </c>
      <c r="BU337" s="300">
        <f t="shared" si="331"/>
        <v>2.8448169991171834E-2</v>
      </c>
      <c r="BV337" s="300">
        <f t="shared" si="331"/>
        <v>2.8704073328418511E-2</v>
      </c>
      <c r="BW337" s="300">
        <f t="shared" si="331"/>
        <v>2.8899576468349064E-2</v>
      </c>
      <c r="BX337" s="300">
        <f t="shared" si="331"/>
        <v>2.9036099949681038E-2</v>
      </c>
      <c r="BY337" s="300">
        <f t="shared" si="331"/>
        <v>2.9115791458572238E-2</v>
      </c>
      <c r="BZ337" s="300">
        <f t="shared" si="331"/>
        <v>2.9141264199819217E-2</v>
      </c>
      <c r="CA337" s="300">
        <f t="shared" si="331"/>
        <v>2.9115413364679821E-2</v>
      </c>
      <c r="CB337" s="300">
        <f t="shared" si="331"/>
        <v>2.9041288271981935E-2</v>
      </c>
      <c r="CC337" s="300">
        <f t="shared" si="330"/>
        <v>2.8922003706119082E-2</v>
      </c>
      <c r="CD337" s="300">
        <f t="shared" si="330"/>
        <v>2.8760678658712013E-2</v>
      </c>
    </row>
    <row r="338" spans="1:82" ht="17.399999999999999" customHeight="1" x14ac:dyDescent="0.25">
      <c r="A338" s="300" t="s">
        <v>270</v>
      </c>
      <c r="B338" s="300">
        <f t="shared" ref="B338:AK338" si="332">+B282/B218-1</f>
        <v>0</v>
      </c>
      <c r="C338" s="300">
        <f t="shared" si="332"/>
        <v>-6.0507154842071031E-14</v>
      </c>
      <c r="D338" s="361">
        <f t="shared" si="332"/>
        <v>-3.6742031639391826E-10</v>
      </c>
      <c r="E338" s="361">
        <f t="shared" si="332"/>
        <v>6.1240812421203827E-9</v>
      </c>
      <c r="F338" s="361">
        <f t="shared" si="332"/>
        <v>7.0448158417946161E-9</v>
      </c>
      <c r="G338" s="361">
        <f t="shared" si="332"/>
        <v>-7.8265023351065111E-9</v>
      </c>
      <c r="H338" s="361">
        <f t="shared" si="332"/>
        <v>-4.5932131431669632E-8</v>
      </c>
      <c r="I338" s="300">
        <f t="shared" si="332"/>
        <v>-9.5349567352798204E-8</v>
      </c>
      <c r="J338" s="300">
        <f t="shared" si="332"/>
        <v>2.5926534508169397E-6</v>
      </c>
      <c r="K338" s="300">
        <f t="shared" si="332"/>
        <v>2.4952865265159829E-6</v>
      </c>
      <c r="L338" s="300">
        <f t="shared" si="332"/>
        <v>2.4333732933090602E-6</v>
      </c>
      <c r="M338" s="300">
        <f t="shared" si="332"/>
        <v>2.4046735371818784E-6</v>
      </c>
      <c r="N338" s="300">
        <f t="shared" si="332"/>
        <v>2.3961722368515126E-6</v>
      </c>
      <c r="O338" s="300">
        <f t="shared" si="332"/>
        <v>2.3931088568573955E-6</v>
      </c>
      <c r="P338" s="300">
        <f t="shared" si="332"/>
        <v>2.3934163855265922E-6</v>
      </c>
      <c r="Q338" s="300">
        <f t="shared" si="332"/>
        <v>2.3954131471715101E-6</v>
      </c>
      <c r="R338" s="344">
        <f t="shared" si="332"/>
        <v>2.3981670755901519E-6</v>
      </c>
      <c r="S338" s="300">
        <f t="shared" si="332"/>
        <v>2.4007748813392737E-6</v>
      </c>
      <c r="T338" s="300">
        <f t="shared" si="332"/>
        <v>2.4114228949212446E-6</v>
      </c>
      <c r="U338" s="300">
        <f t="shared" si="332"/>
        <v>2.4217600183007448E-6</v>
      </c>
      <c r="V338" s="300">
        <f t="shared" si="332"/>
        <v>2.4333103434415193E-6</v>
      </c>
      <c r="W338" s="300">
        <f t="shared" si="332"/>
        <v>2.445146507046303E-6</v>
      </c>
      <c r="X338" s="300">
        <f t="shared" si="332"/>
        <v>2.4568707912564491E-6</v>
      </c>
      <c r="Y338" s="300">
        <f t="shared" si="332"/>
        <v>2.4679554799789116E-6</v>
      </c>
      <c r="Z338" s="300">
        <f t="shared" si="332"/>
        <v>2.421028440835471E-6</v>
      </c>
      <c r="AA338" s="300">
        <f t="shared" si="332"/>
        <v>2.2878691847694199E-6</v>
      </c>
      <c r="AB338" s="300">
        <f t="shared" si="332"/>
        <v>2.0823305246775448E-6</v>
      </c>
      <c r="AC338" s="300">
        <f t="shared" si="332"/>
        <v>1.8450521572788148E-6</v>
      </c>
      <c r="AD338" s="300">
        <f t="shared" si="332"/>
        <v>1.5786584661725556E-6</v>
      </c>
      <c r="AE338" s="300">
        <f t="shared" si="332"/>
        <v>1.2865804583928053E-6</v>
      </c>
      <c r="AF338" s="300">
        <f t="shared" si="332"/>
        <v>9.732609784762758E-7</v>
      </c>
      <c r="AG338" s="300">
        <f t="shared" si="332"/>
        <v>6.4394243781684679E-7</v>
      </c>
      <c r="AH338" s="300">
        <f t="shared" si="332"/>
        <v>3.0471217415950491E-7</v>
      </c>
      <c r="AI338" s="300">
        <f t="shared" si="332"/>
        <v>-3.7609808045679927E-8</v>
      </c>
      <c r="AJ338" s="300">
        <f t="shared" si="332"/>
        <v>-3.759138561543196E-7</v>
      </c>
      <c r="AK338" s="300">
        <f t="shared" si="332"/>
        <v>-7.0374519001159541E-7</v>
      </c>
      <c r="AL338" s="300">
        <f t="shared" si="331"/>
        <v>-1.016985722746E-6</v>
      </c>
      <c r="AM338" s="300">
        <f t="shared" si="331"/>
        <v>3.7701042554516562E-7</v>
      </c>
      <c r="AN338" s="300">
        <f t="shared" si="331"/>
        <v>2.0862609886318495E-6</v>
      </c>
      <c r="AO338" s="300">
        <f t="shared" si="331"/>
        <v>4.7695129949953952E-6</v>
      </c>
      <c r="AP338" s="300">
        <f t="shared" si="331"/>
        <v>8.3235918177937407E-6</v>
      </c>
      <c r="AQ338" s="300">
        <f t="shared" si="331"/>
        <v>1.2654448725779588E-5</v>
      </c>
      <c r="AR338" s="300">
        <f t="shared" si="331"/>
        <v>1.7701878483489253E-5</v>
      </c>
      <c r="AS338" s="300">
        <f t="shared" si="331"/>
        <v>2.3444475599765369E-5</v>
      </c>
      <c r="AT338" s="300">
        <f t="shared" si="331"/>
        <v>2.9899991631721079E-5</v>
      </c>
      <c r="AU338" s="300">
        <f t="shared" si="331"/>
        <v>3.7126994109071276E-5</v>
      </c>
      <c r="AV338" s="300">
        <f t="shared" si="331"/>
        <v>4.5230667837792282E-5</v>
      </c>
      <c r="AW338" s="300">
        <f t="shared" si="331"/>
        <v>5.4375478788282194E-5</v>
      </c>
      <c r="AX338" s="300">
        <f t="shared" si="331"/>
        <v>6.4809164275425601E-5</v>
      </c>
      <c r="AY338" s="300">
        <f t="shared" si="331"/>
        <v>7.6906772203955143E-5</v>
      </c>
      <c r="AZ338" s="300">
        <f t="shared" si="331"/>
        <v>9.125292803702223E-5</v>
      </c>
      <c r="BA338" s="300">
        <f t="shared" si="331"/>
        <v>1.0880287245451647E-4</v>
      </c>
      <c r="BB338" s="300">
        <f t="shared" si="331"/>
        <v>1.2614904273999805E-4</v>
      </c>
      <c r="BC338" s="300">
        <f t="shared" si="331"/>
        <v>1.3225878448364092E-4</v>
      </c>
      <c r="BD338" s="300">
        <f t="shared" si="331"/>
        <v>1.3962207788287273E-4</v>
      </c>
      <c r="BE338" s="300">
        <f t="shared" si="331"/>
        <v>1.4603109949828941E-4</v>
      </c>
      <c r="BF338" s="300">
        <f t="shared" si="331"/>
        <v>1.4238781998865413E-4</v>
      </c>
      <c r="BG338" s="300">
        <f t="shared" si="331"/>
        <v>1.5686069114528856E-4</v>
      </c>
      <c r="BH338" s="300">
        <f t="shared" si="331"/>
        <v>1.5686069114528856E-4</v>
      </c>
      <c r="BI338" s="300">
        <f t="shared" si="331"/>
        <v>1.5686069114528856E-4</v>
      </c>
      <c r="BJ338" s="300">
        <f t="shared" si="331"/>
        <v>1.5686069114528856E-4</v>
      </c>
      <c r="BK338" s="300">
        <f t="shared" si="331"/>
        <v>1.5686069114528856E-4</v>
      </c>
      <c r="BL338" s="300">
        <f t="shared" si="331"/>
        <v>1.5686069114528856E-4</v>
      </c>
      <c r="BM338" s="300">
        <f t="shared" si="331"/>
        <v>1.5686069114528856E-4</v>
      </c>
      <c r="BN338" s="300">
        <f t="shared" si="331"/>
        <v>1.5686069114528856E-4</v>
      </c>
      <c r="BO338" s="300">
        <f t="shared" si="331"/>
        <v>1.5686069114528856E-4</v>
      </c>
      <c r="BP338" s="300">
        <f t="shared" si="331"/>
        <v>1.5686069114528856E-4</v>
      </c>
      <c r="BQ338" s="300">
        <f t="shared" si="331"/>
        <v>1.5686069114528856E-4</v>
      </c>
      <c r="BR338" s="300">
        <f t="shared" si="331"/>
        <v>1.5686069114528856E-4</v>
      </c>
      <c r="BS338" s="300">
        <f t="shared" si="331"/>
        <v>1.5686069114528856E-4</v>
      </c>
      <c r="BT338" s="300">
        <f t="shared" si="331"/>
        <v>1.5686069114528856E-4</v>
      </c>
      <c r="BU338" s="300">
        <f t="shared" si="331"/>
        <v>1.5686069114528856E-4</v>
      </c>
      <c r="BV338" s="300">
        <f t="shared" si="331"/>
        <v>1.5686069114528856E-4</v>
      </c>
      <c r="BW338" s="300">
        <f t="shared" si="331"/>
        <v>1.5686069114528856E-4</v>
      </c>
      <c r="BX338" s="300">
        <f t="shared" si="331"/>
        <v>1.5686069114528856E-4</v>
      </c>
      <c r="BY338" s="300">
        <f t="shared" si="331"/>
        <v>1.5686069114528856E-4</v>
      </c>
      <c r="BZ338" s="300">
        <f t="shared" si="331"/>
        <v>1.5686069114528856E-4</v>
      </c>
      <c r="CA338" s="300">
        <f t="shared" si="331"/>
        <v>1.5686069114528856E-4</v>
      </c>
      <c r="CB338" s="300">
        <f t="shared" si="331"/>
        <v>1.5686069114528856E-4</v>
      </c>
      <c r="CC338" s="300">
        <f t="shared" si="330"/>
        <v>1.5686069114528856E-4</v>
      </c>
      <c r="CD338" s="300">
        <f t="shared" si="330"/>
        <v>1.5686069114528856E-4</v>
      </c>
    </row>
    <row r="339" spans="1:82" ht="17.399999999999999" customHeight="1" x14ac:dyDescent="0.25">
      <c r="A339" s="285" t="s">
        <v>308</v>
      </c>
      <c r="B339" s="300">
        <f>+B283/B219-1</f>
        <v>-2.1939450256525106E-10</v>
      </c>
      <c r="C339" s="300"/>
      <c r="D339" s="361"/>
      <c r="E339" s="361"/>
      <c r="F339" s="361"/>
      <c r="G339" s="361"/>
      <c r="H339" s="361"/>
      <c r="I339" s="300"/>
      <c r="J339" s="300"/>
      <c r="K339" s="300"/>
      <c r="L339" s="300"/>
      <c r="M339" s="300"/>
      <c r="N339" s="300"/>
      <c r="O339" s="300"/>
      <c r="P339" s="300"/>
      <c r="Q339" s="300"/>
      <c r="R339" s="344"/>
      <c r="S339" s="300"/>
      <c r="T339" s="300"/>
      <c r="U339" s="300"/>
      <c r="V339" s="300"/>
      <c r="W339" s="300"/>
      <c r="X339" s="300"/>
      <c r="Y339" s="300"/>
      <c r="Z339" s="300"/>
      <c r="AA339" s="300"/>
      <c r="AB339" s="300"/>
      <c r="AC339" s="300"/>
      <c r="AD339" s="300"/>
      <c r="AE339" s="300"/>
      <c r="AF339" s="300"/>
      <c r="AG339" s="300"/>
      <c r="AH339" s="300"/>
      <c r="AI339" s="300"/>
      <c r="AJ339" s="300"/>
      <c r="AK339" s="300"/>
      <c r="AL339" s="300"/>
      <c r="AM339" s="300"/>
      <c r="AN339" s="300"/>
      <c r="AO339" s="300"/>
      <c r="AP339" s="300"/>
      <c r="AQ339" s="300"/>
      <c r="AR339" s="300"/>
      <c r="AS339" s="300"/>
      <c r="AT339" s="300"/>
      <c r="AU339" s="300"/>
      <c r="AV339" s="300"/>
      <c r="AW339" s="300"/>
      <c r="AX339" s="300"/>
      <c r="AY339" s="300"/>
      <c r="AZ339" s="300"/>
      <c r="BA339" s="300"/>
      <c r="BB339" s="300"/>
      <c r="BC339" s="300"/>
      <c r="BD339" s="300"/>
      <c r="BE339" s="300"/>
      <c r="BF339" s="300"/>
      <c r="BG339" s="300"/>
      <c r="BH339" s="300"/>
      <c r="BI339" s="300"/>
      <c r="BJ339" s="300"/>
      <c r="BK339" s="300"/>
      <c r="BL339" s="300"/>
      <c r="BM339" s="300"/>
      <c r="BN339" s="300"/>
      <c r="BO339" s="300"/>
      <c r="BP339" s="300"/>
      <c r="BQ339" s="300"/>
      <c r="BR339" s="300"/>
      <c r="BS339" s="300"/>
      <c r="BT339" s="300"/>
      <c r="BU339" s="300"/>
      <c r="BV339" s="300"/>
      <c r="BW339" s="300"/>
      <c r="BX339" s="300"/>
      <c r="BY339" s="300"/>
      <c r="BZ339" s="300"/>
      <c r="CA339" s="300"/>
      <c r="CB339" s="300"/>
      <c r="CC339" s="300"/>
      <c r="CD339" s="300"/>
    </row>
    <row r="340" spans="1:82" ht="17.399999999999999" customHeight="1" x14ac:dyDescent="0.25">
      <c r="A340" s="229" t="s">
        <v>271</v>
      </c>
      <c r="B340" s="229"/>
      <c r="C340" s="229"/>
      <c r="D340" s="168"/>
      <c r="E340" s="168"/>
      <c r="F340" s="168"/>
      <c r="G340" s="168"/>
      <c r="H340" s="168"/>
      <c r="I340" s="229"/>
      <c r="J340" s="229"/>
      <c r="K340" s="229"/>
      <c r="L340" s="229"/>
      <c r="M340" s="229"/>
      <c r="N340" s="229"/>
      <c r="O340" s="229"/>
      <c r="P340" s="229"/>
      <c r="Q340" s="229"/>
      <c r="R340" s="252"/>
      <c r="S340" s="229"/>
      <c r="T340" s="229"/>
      <c r="U340" s="229"/>
      <c r="V340" s="229"/>
      <c r="W340" s="229"/>
      <c r="X340" s="229"/>
      <c r="Y340" s="229"/>
      <c r="Z340" s="229"/>
      <c r="AA340" s="229"/>
      <c r="AB340" s="229"/>
      <c r="AC340" s="229"/>
      <c r="AD340" s="229"/>
      <c r="AE340" s="229"/>
      <c r="AF340" s="229"/>
      <c r="AG340" s="229"/>
      <c r="AH340" s="229"/>
      <c r="AI340" s="229"/>
      <c r="AJ340" s="229"/>
      <c r="AK340" s="229"/>
      <c r="AL340" s="229"/>
      <c r="AM340" s="229"/>
      <c r="AN340" s="229"/>
      <c r="AO340" s="229"/>
      <c r="AP340" s="229"/>
      <c r="AQ340" s="229"/>
      <c r="AR340" s="229"/>
      <c r="AS340" s="229"/>
      <c r="AT340" s="229"/>
      <c r="AU340" s="229"/>
      <c r="AV340" s="229"/>
      <c r="AW340" s="229"/>
      <c r="AX340" s="229"/>
      <c r="AY340" s="229"/>
      <c r="AZ340" s="229"/>
      <c r="BA340" s="229"/>
      <c r="BB340" s="229"/>
      <c r="BC340" s="229"/>
      <c r="BD340" s="229"/>
      <c r="BE340" s="229"/>
      <c r="BF340" s="229"/>
      <c r="BG340" s="229"/>
      <c r="BH340" s="229"/>
      <c r="BI340" s="229"/>
      <c r="BJ340" s="229"/>
      <c r="BK340" s="229"/>
      <c r="BL340" s="229"/>
      <c r="BM340" s="229"/>
      <c r="BN340" s="229"/>
      <c r="BO340" s="229"/>
      <c r="BP340" s="229"/>
      <c r="BQ340" s="229"/>
      <c r="BR340" s="229"/>
      <c r="BS340" s="229"/>
      <c r="BT340" s="229"/>
      <c r="BU340" s="229"/>
      <c r="BV340" s="229"/>
      <c r="BW340" s="229"/>
      <c r="BX340" s="229"/>
      <c r="BY340" s="229"/>
      <c r="BZ340" s="229"/>
      <c r="CA340" s="229"/>
      <c r="CB340" s="229"/>
      <c r="CC340" s="229"/>
      <c r="CD340" s="229"/>
    </row>
    <row r="341" spans="1:82" ht="17.399999999999999" customHeight="1" x14ac:dyDescent="0.25">
      <c r="A341" s="229" t="s">
        <v>287</v>
      </c>
      <c r="B341" s="229"/>
      <c r="C341" s="229"/>
      <c r="D341" s="168"/>
      <c r="E341" s="168"/>
      <c r="F341" s="168"/>
      <c r="G341" s="168"/>
      <c r="H341" s="168"/>
      <c r="I341" s="229"/>
      <c r="J341" s="229"/>
      <c r="K341" s="229"/>
      <c r="L341" s="229"/>
      <c r="M341" s="229"/>
      <c r="N341" s="229"/>
      <c r="O341" s="229"/>
      <c r="P341" s="229"/>
      <c r="Q341" s="229"/>
      <c r="R341" s="252"/>
      <c r="S341" s="229"/>
      <c r="T341" s="229"/>
      <c r="U341" s="229"/>
      <c r="V341" s="229"/>
      <c r="W341" s="229"/>
      <c r="X341" s="229"/>
      <c r="Y341" s="229"/>
      <c r="Z341" s="229"/>
      <c r="AA341" s="229"/>
      <c r="AB341" s="229"/>
      <c r="AC341" s="229"/>
      <c r="AD341" s="229"/>
      <c r="AE341" s="229"/>
      <c r="AF341" s="229"/>
      <c r="AG341" s="229"/>
      <c r="AH341" s="229"/>
      <c r="AI341" s="229"/>
      <c r="AJ341" s="229"/>
      <c r="AK341" s="229"/>
      <c r="AL341" s="229"/>
      <c r="AM341" s="229"/>
      <c r="AN341" s="229"/>
      <c r="AO341" s="229"/>
      <c r="AP341" s="229"/>
      <c r="AQ341" s="229"/>
      <c r="AR341" s="229"/>
      <c r="AS341" s="229"/>
      <c r="AT341" s="229"/>
      <c r="AU341" s="229"/>
      <c r="AV341" s="229"/>
      <c r="AW341" s="229"/>
      <c r="AX341" s="229"/>
      <c r="AY341" s="229"/>
      <c r="AZ341" s="229"/>
      <c r="BA341" s="229"/>
      <c r="BB341" s="229"/>
      <c r="BC341" s="229"/>
      <c r="BD341" s="229"/>
      <c r="BE341" s="229"/>
      <c r="BF341" s="229"/>
      <c r="BG341" s="229"/>
      <c r="BH341" s="229"/>
      <c r="BI341" s="229"/>
      <c r="BJ341" s="229"/>
      <c r="BK341" s="229"/>
      <c r="BL341" s="229"/>
      <c r="BM341" s="229"/>
      <c r="BN341" s="229"/>
      <c r="BO341" s="229"/>
      <c r="BP341" s="229"/>
      <c r="BQ341" s="229"/>
      <c r="BR341" s="229"/>
      <c r="BS341" s="229"/>
      <c r="BT341" s="229"/>
      <c r="BU341" s="229"/>
      <c r="BV341" s="229"/>
      <c r="BW341" s="229"/>
      <c r="BX341" s="229"/>
      <c r="BY341" s="229"/>
      <c r="BZ341" s="229"/>
      <c r="CA341" s="229"/>
      <c r="CB341" s="229"/>
      <c r="CC341" s="229"/>
      <c r="CD341" s="229"/>
    </row>
    <row r="342" spans="1:82" ht="17.399999999999999" customHeight="1" x14ac:dyDescent="0.25">
      <c r="A342" s="229" t="s">
        <v>297</v>
      </c>
      <c r="B342" s="229"/>
      <c r="C342" s="229"/>
      <c r="D342" s="168"/>
      <c r="E342" s="168"/>
      <c r="F342" s="168"/>
      <c r="G342" s="168"/>
      <c r="H342" s="168"/>
      <c r="I342" s="229"/>
      <c r="J342" s="229"/>
      <c r="K342" s="229"/>
      <c r="L342" s="229"/>
      <c r="M342" s="229"/>
      <c r="N342" s="229"/>
      <c r="O342" s="229"/>
      <c r="P342" s="229"/>
      <c r="Q342" s="229"/>
      <c r="R342" s="252"/>
      <c r="S342" s="229"/>
      <c r="T342" s="229"/>
      <c r="U342" s="229"/>
      <c r="V342" s="229"/>
      <c r="W342" s="229"/>
      <c r="X342" s="229"/>
      <c r="Y342" s="229"/>
      <c r="Z342" s="229"/>
      <c r="AA342" s="229"/>
      <c r="AB342" s="229"/>
      <c r="AC342" s="229"/>
      <c r="AD342" s="229"/>
      <c r="AE342" s="229"/>
      <c r="AF342" s="229"/>
      <c r="AG342" s="229"/>
      <c r="AH342" s="229"/>
      <c r="AI342" s="229"/>
      <c r="AJ342" s="229"/>
      <c r="AK342" s="229"/>
      <c r="AL342" s="229"/>
      <c r="AM342" s="229"/>
      <c r="AN342" s="229"/>
      <c r="AO342" s="229"/>
      <c r="AP342" s="229"/>
      <c r="AQ342" s="229"/>
      <c r="AR342" s="229"/>
      <c r="AS342" s="229"/>
      <c r="AT342" s="229"/>
      <c r="AU342" s="229"/>
      <c r="AV342" s="229"/>
      <c r="AW342" s="229"/>
      <c r="AX342" s="229"/>
      <c r="AY342" s="229"/>
      <c r="AZ342" s="229"/>
      <c r="BA342" s="229"/>
      <c r="BB342" s="229"/>
      <c r="BC342" s="229"/>
      <c r="BD342" s="229"/>
      <c r="BE342" s="229"/>
      <c r="BF342" s="229"/>
      <c r="BG342" s="229"/>
      <c r="BH342" s="229"/>
      <c r="BI342" s="229"/>
      <c r="BJ342" s="229"/>
      <c r="BK342" s="229"/>
      <c r="BL342" s="229"/>
      <c r="BM342" s="229"/>
      <c r="BN342" s="229"/>
      <c r="BO342" s="229"/>
      <c r="BP342" s="229"/>
      <c r="BQ342" s="229"/>
      <c r="BR342" s="229"/>
      <c r="BS342" s="229"/>
      <c r="BT342" s="229"/>
      <c r="BU342" s="229"/>
      <c r="BV342" s="229"/>
      <c r="BW342" s="229"/>
      <c r="BX342" s="229"/>
      <c r="BY342" s="229"/>
      <c r="BZ342" s="229"/>
      <c r="CA342" s="229"/>
      <c r="CB342" s="229"/>
      <c r="CC342" s="229"/>
      <c r="CD342" s="229"/>
    </row>
    <row r="343" spans="1:82" ht="17.399999999999999" customHeight="1" x14ac:dyDescent="0.25">
      <c r="A343" s="229" t="s">
        <v>404</v>
      </c>
      <c r="B343" s="229"/>
      <c r="C343" s="229"/>
      <c r="D343" s="168"/>
      <c r="E343" s="168"/>
      <c r="F343" s="168"/>
      <c r="G343" s="168"/>
      <c r="H343" s="168"/>
      <c r="I343" s="229"/>
      <c r="J343" s="229"/>
      <c r="K343" s="229"/>
      <c r="L343" s="229"/>
      <c r="M343" s="229"/>
      <c r="N343" s="229"/>
      <c r="O343" s="229"/>
      <c r="P343" s="229"/>
      <c r="Q343" s="229"/>
      <c r="R343" s="252"/>
      <c r="S343" s="229"/>
      <c r="T343" s="229"/>
      <c r="U343" s="229"/>
      <c r="V343" s="229"/>
      <c r="W343" s="229"/>
      <c r="X343" s="229"/>
      <c r="Y343" s="229"/>
      <c r="Z343" s="229"/>
      <c r="AA343" s="229"/>
      <c r="AB343" s="229"/>
      <c r="AC343" s="229"/>
      <c r="AD343" s="229"/>
      <c r="AE343" s="229"/>
      <c r="AF343" s="229"/>
      <c r="AG343" s="229"/>
      <c r="AH343" s="229"/>
      <c r="AI343" s="229"/>
      <c r="AJ343" s="229"/>
      <c r="AK343" s="229"/>
      <c r="AL343" s="229"/>
      <c r="AM343" s="229"/>
      <c r="AN343" s="229"/>
      <c r="AO343" s="229"/>
      <c r="AP343" s="229"/>
      <c r="AQ343" s="229"/>
      <c r="AR343" s="229"/>
      <c r="AS343" s="229"/>
      <c r="AT343" s="229"/>
      <c r="AU343" s="229"/>
      <c r="AV343" s="229"/>
      <c r="AW343" s="229"/>
      <c r="AX343" s="229"/>
      <c r="AY343" s="229"/>
      <c r="AZ343" s="229"/>
      <c r="BA343" s="229"/>
      <c r="BB343" s="229"/>
      <c r="BC343" s="229"/>
      <c r="BD343" s="229"/>
      <c r="BE343" s="229"/>
      <c r="BF343" s="229"/>
      <c r="BG343" s="229"/>
      <c r="BH343" s="229"/>
      <c r="BI343" s="229"/>
      <c r="BJ343" s="229"/>
      <c r="BK343" s="229"/>
      <c r="BL343" s="229"/>
      <c r="BM343" s="229"/>
      <c r="BN343" s="229"/>
      <c r="BO343" s="229"/>
      <c r="BP343" s="229"/>
      <c r="BQ343" s="229"/>
      <c r="BR343" s="229"/>
      <c r="BS343" s="229"/>
      <c r="BT343" s="229"/>
      <c r="BU343" s="229"/>
      <c r="BV343" s="229"/>
      <c r="BW343" s="229"/>
      <c r="BX343" s="229"/>
      <c r="BY343" s="229"/>
      <c r="BZ343" s="229"/>
      <c r="CA343" s="229"/>
      <c r="CB343" s="229"/>
      <c r="CC343" s="229"/>
      <c r="CD343" s="229"/>
    </row>
    <row r="344" spans="1:82" s="382" customFormat="1" ht="17.399999999999999" customHeight="1" x14ac:dyDescent="0.25">
      <c r="A344" s="380"/>
      <c r="B344" s="380" t="s">
        <v>734</v>
      </c>
      <c r="C344" s="380"/>
      <c r="D344" s="381"/>
      <c r="E344" s="381" t="s">
        <v>408</v>
      </c>
      <c r="F344" s="381"/>
      <c r="G344" s="381"/>
      <c r="H344" s="381"/>
      <c r="I344" s="380"/>
      <c r="J344" s="380"/>
      <c r="K344" s="380"/>
      <c r="L344" s="380"/>
      <c r="M344" s="380"/>
      <c r="N344" s="380"/>
      <c r="O344" s="380"/>
      <c r="P344" s="380"/>
      <c r="Q344" s="380"/>
      <c r="R344" s="380"/>
      <c r="S344" s="380"/>
      <c r="T344" s="380"/>
      <c r="U344" s="380"/>
      <c r="V344" s="380"/>
      <c r="W344" s="380"/>
      <c r="X344" s="380"/>
      <c r="Y344" s="380"/>
      <c r="Z344" s="380"/>
      <c r="AA344" s="380"/>
      <c r="AB344" s="380"/>
      <c r="AC344" s="380"/>
      <c r="AD344" s="380"/>
      <c r="AE344" s="380"/>
      <c r="AF344" s="380"/>
      <c r="AG344" s="380"/>
      <c r="AH344" s="380"/>
      <c r="AI344" s="380"/>
      <c r="AJ344" s="380"/>
      <c r="AK344" s="380"/>
      <c r="AL344" s="380"/>
      <c r="AM344" s="380"/>
      <c r="AN344" s="380"/>
      <c r="AO344" s="380"/>
      <c r="AP344" s="380"/>
      <c r="AQ344" s="380"/>
      <c r="AR344" s="380"/>
      <c r="AS344" s="380"/>
      <c r="AT344" s="380"/>
      <c r="AU344" s="380"/>
      <c r="AV344" s="380"/>
      <c r="AW344" s="380"/>
      <c r="AX344" s="380"/>
      <c r="AY344" s="380"/>
      <c r="AZ344" s="380"/>
      <c r="BA344" s="380"/>
      <c r="BB344" s="380"/>
      <c r="BC344" s="380"/>
      <c r="BD344" s="380"/>
      <c r="BE344" s="380"/>
      <c r="BF344" s="380"/>
      <c r="BG344" s="380"/>
      <c r="BH344" s="380"/>
      <c r="BI344" s="380"/>
      <c r="BJ344" s="380"/>
      <c r="BK344" s="380"/>
      <c r="BL344" s="380"/>
      <c r="BM344" s="380"/>
      <c r="BN344" s="380"/>
      <c r="BO344" s="380"/>
      <c r="BP344" s="380"/>
      <c r="BQ344" s="380"/>
      <c r="BR344" s="380"/>
      <c r="BS344" s="380"/>
      <c r="BT344" s="380"/>
      <c r="BU344" s="380"/>
      <c r="BV344" s="380"/>
      <c r="BW344" s="380"/>
      <c r="BX344" s="380"/>
      <c r="BY344" s="380"/>
      <c r="BZ344" s="380"/>
      <c r="CA344" s="380"/>
      <c r="CB344" s="380"/>
      <c r="CC344" s="380"/>
      <c r="CD344" s="380"/>
    </row>
    <row r="345" spans="1:82" s="382" customFormat="1" ht="17.399999999999999" customHeight="1" x14ac:dyDescent="0.25">
      <c r="A345" s="380"/>
      <c r="B345" s="380"/>
      <c r="C345" s="380"/>
      <c r="D345" s="381"/>
      <c r="E345" s="381"/>
      <c r="F345" s="381"/>
      <c r="G345" s="381"/>
      <c r="H345" s="381"/>
      <c r="I345" s="380"/>
      <c r="J345" s="380"/>
      <c r="K345" s="380"/>
      <c r="L345" s="380"/>
      <c r="M345" s="380"/>
      <c r="N345" s="380"/>
      <c r="O345" s="380"/>
      <c r="P345" s="380"/>
      <c r="Q345" s="380"/>
      <c r="R345" s="380"/>
      <c r="S345" s="380"/>
      <c r="T345" s="380"/>
      <c r="U345" s="380"/>
      <c r="V345" s="380"/>
      <c r="W345" s="380"/>
      <c r="X345" s="380"/>
      <c r="Y345" s="380"/>
      <c r="Z345" s="380"/>
      <c r="AA345" s="380"/>
      <c r="AB345" s="380"/>
      <c r="AC345" s="380"/>
      <c r="AD345" s="380"/>
      <c r="AE345" s="380"/>
      <c r="AF345" s="380"/>
      <c r="AG345" s="380"/>
      <c r="AH345" s="380"/>
      <c r="AI345" s="380"/>
      <c r="AJ345" s="380"/>
      <c r="AK345" s="380"/>
      <c r="AL345" s="380"/>
      <c r="AM345" s="380"/>
      <c r="AN345" s="380"/>
      <c r="AO345" s="380"/>
      <c r="AP345" s="380"/>
      <c r="AQ345" s="380"/>
      <c r="AR345" s="380"/>
      <c r="AS345" s="380"/>
      <c r="AT345" s="380"/>
      <c r="AU345" s="380"/>
      <c r="AV345" s="380"/>
      <c r="AW345" s="380"/>
      <c r="AX345" s="380"/>
      <c r="AY345" s="380"/>
      <c r="AZ345" s="380"/>
      <c r="BA345" s="380"/>
      <c r="BB345" s="380"/>
      <c r="BC345" s="380"/>
      <c r="BD345" s="380"/>
      <c r="BE345" s="380"/>
      <c r="BF345" s="380"/>
      <c r="BG345" s="380"/>
      <c r="BH345" s="380"/>
      <c r="BI345" s="380"/>
      <c r="BJ345" s="380"/>
      <c r="BK345" s="380"/>
      <c r="BL345" s="380"/>
      <c r="BM345" s="380"/>
      <c r="BN345" s="380"/>
      <c r="BO345" s="380"/>
      <c r="BP345" s="380"/>
      <c r="BQ345" s="380"/>
      <c r="BR345" s="380"/>
      <c r="BS345" s="380"/>
      <c r="BT345" s="380"/>
      <c r="BU345" s="380"/>
      <c r="BV345" s="380"/>
      <c r="BW345" s="380"/>
      <c r="BX345" s="380"/>
      <c r="BY345" s="380"/>
      <c r="BZ345" s="380"/>
      <c r="CA345" s="380"/>
      <c r="CB345" s="380"/>
      <c r="CC345" s="380"/>
      <c r="CD345" s="380"/>
    </row>
    <row r="346" spans="1:82" s="386" customFormat="1" ht="54.6" customHeight="1" x14ac:dyDescent="0.25">
      <c r="A346" s="384" t="s">
        <v>405</v>
      </c>
      <c r="B346" s="384" t="s">
        <v>406</v>
      </c>
      <c r="C346" s="384" t="s">
        <v>407</v>
      </c>
      <c r="D346" s="385"/>
      <c r="E346" s="385" t="s">
        <v>406</v>
      </c>
      <c r="F346" s="385" t="s">
        <v>407</v>
      </c>
      <c r="G346" s="385" t="s">
        <v>437</v>
      </c>
      <c r="H346" s="385" t="s">
        <v>438</v>
      </c>
      <c r="I346" s="384"/>
      <c r="J346" s="384"/>
      <c r="K346" s="384"/>
      <c r="L346" s="384"/>
      <c r="M346" s="384"/>
      <c r="N346" s="384"/>
      <c r="O346" s="384"/>
      <c r="P346" s="384"/>
      <c r="Q346" s="384"/>
      <c r="R346" s="384" t="s">
        <v>407</v>
      </c>
      <c r="S346" s="384"/>
      <c r="T346" s="384"/>
      <c r="U346" s="384"/>
      <c r="V346" s="384"/>
      <c r="W346" s="384"/>
      <c r="X346" s="384"/>
      <c r="Y346" s="384"/>
      <c r="Z346" s="384"/>
      <c r="AA346" s="384"/>
      <c r="AB346" s="384"/>
      <c r="AC346" s="384"/>
      <c r="AD346" s="384"/>
      <c r="AE346" s="384"/>
      <c r="AF346" s="384"/>
      <c r="AG346" s="384"/>
      <c r="AH346" s="384"/>
      <c r="AI346" s="384"/>
      <c r="AJ346" s="384"/>
      <c r="AK346" s="384"/>
      <c r="AL346" s="384"/>
      <c r="AM346" s="384"/>
      <c r="AN346" s="384"/>
      <c r="AO346" s="384"/>
      <c r="AP346" s="384"/>
      <c r="AQ346" s="384"/>
      <c r="AR346" s="384"/>
      <c r="AS346" s="384"/>
      <c r="AT346" s="384"/>
      <c r="AU346" s="384"/>
      <c r="AV346" s="384"/>
      <c r="AW346" s="384"/>
      <c r="AX346" s="384"/>
      <c r="AY346" s="384"/>
      <c r="AZ346" s="384"/>
      <c r="BA346" s="384"/>
      <c r="BB346" s="384"/>
      <c r="BC346" s="384"/>
      <c r="BD346" s="384"/>
      <c r="BE346" s="384"/>
      <c r="BF346" s="384"/>
      <c r="BG346" s="384"/>
      <c r="BH346" s="384"/>
      <c r="BI346" s="384"/>
      <c r="BJ346" s="384"/>
      <c r="BK346" s="384"/>
      <c r="BL346" s="384"/>
      <c r="BM346" s="384"/>
      <c r="BN346" s="384"/>
      <c r="BO346" s="384"/>
      <c r="BP346" s="384"/>
      <c r="BQ346" s="384"/>
      <c r="BR346" s="384"/>
      <c r="BS346" s="384"/>
      <c r="BT346" s="384"/>
      <c r="BU346" s="384"/>
      <c r="BV346" s="384"/>
      <c r="BW346" s="384"/>
      <c r="BX346" s="384"/>
      <c r="BY346" s="384"/>
      <c r="BZ346" s="384"/>
      <c r="CA346" s="384"/>
      <c r="CB346" s="384"/>
      <c r="CC346" s="384"/>
      <c r="CD346" s="384"/>
    </row>
    <row r="347" spans="1:82" s="382" customFormat="1" ht="17.399999999999999" customHeight="1" x14ac:dyDescent="0.25">
      <c r="A347" s="380" t="s">
        <v>223</v>
      </c>
      <c r="B347" s="380"/>
      <c r="C347" s="380"/>
      <c r="D347" s="381"/>
      <c r="E347" s="381"/>
      <c r="F347" s="381"/>
      <c r="G347" s="381"/>
      <c r="H347" s="381"/>
      <c r="I347" s="380"/>
      <c r="J347" s="380"/>
      <c r="K347" s="380"/>
      <c r="L347" s="380"/>
      <c r="M347" s="380"/>
      <c r="N347" s="380"/>
      <c r="O347" s="380"/>
      <c r="P347" s="380"/>
      <c r="Q347" s="380"/>
      <c r="R347" s="380" t="e">
        <f>+AVERAGE(#REF!)</f>
        <v>#REF!</v>
      </c>
      <c r="S347" s="380"/>
      <c r="T347" s="380"/>
      <c r="U347" s="380"/>
      <c r="V347" s="380"/>
      <c r="W347" s="380"/>
      <c r="X347" s="380"/>
      <c r="Y347" s="380"/>
      <c r="Z347" s="380"/>
      <c r="AA347" s="380"/>
      <c r="AB347" s="380"/>
      <c r="AC347" s="380"/>
      <c r="AD347" s="380"/>
      <c r="AE347" s="380"/>
      <c r="AF347" s="380"/>
      <c r="AG347" s="380"/>
      <c r="AH347" s="380"/>
      <c r="AI347" s="380"/>
      <c r="AJ347" s="380"/>
      <c r="AK347" s="380"/>
      <c r="AL347" s="380"/>
      <c r="AM347" s="380"/>
      <c r="AN347" s="380"/>
      <c r="AO347" s="380"/>
      <c r="AP347" s="380"/>
      <c r="AQ347" s="380"/>
      <c r="AR347" s="380"/>
      <c r="AS347" s="380"/>
      <c r="AT347" s="380"/>
      <c r="AU347" s="380"/>
      <c r="AV347" s="380"/>
      <c r="AW347" s="380"/>
      <c r="AX347" s="380"/>
      <c r="AY347" s="380"/>
      <c r="AZ347" s="380"/>
      <c r="BA347" s="380"/>
      <c r="BB347" s="380"/>
      <c r="BC347" s="380"/>
      <c r="BD347" s="380"/>
      <c r="BE347" s="380"/>
      <c r="BF347" s="380"/>
      <c r="BG347" s="380"/>
      <c r="BH347" s="380"/>
      <c r="BI347" s="380"/>
      <c r="BJ347" s="380"/>
      <c r="BK347" s="380"/>
      <c r="BL347" s="380"/>
      <c r="BM347" s="380"/>
      <c r="BN347" s="380"/>
      <c r="BO347" s="380"/>
      <c r="BP347" s="380"/>
      <c r="BQ347" s="380"/>
      <c r="BR347" s="380"/>
      <c r="BS347" s="380"/>
      <c r="BT347" s="380"/>
      <c r="BU347" s="380"/>
      <c r="BV347" s="380"/>
      <c r="BW347" s="380"/>
      <c r="BX347" s="380"/>
      <c r="BY347" s="380"/>
      <c r="BZ347" s="380"/>
      <c r="CA347" s="380"/>
      <c r="CB347" s="380"/>
      <c r="CC347" s="380"/>
      <c r="CD347" s="380"/>
    </row>
    <row r="348" spans="1:82" s="382" customFormat="1" ht="17.399999999999999" customHeight="1" x14ac:dyDescent="0.25">
      <c r="A348" s="380" t="s">
        <v>224</v>
      </c>
      <c r="B348" s="383">
        <f t="shared" ref="B348:B355" si="333">+STDEV(B291:R291)</f>
        <v>1.957409768209335E-5</v>
      </c>
      <c r="C348" s="383"/>
      <c r="D348" s="381"/>
      <c r="E348" s="381">
        <f t="shared" ref="E348:E355" si="334">+AVERAGE(B291:R291)</f>
        <v>5.5005647018389972E-6</v>
      </c>
      <c r="F348" s="381"/>
      <c r="G348" s="381"/>
      <c r="H348" s="381"/>
      <c r="I348" s="380"/>
      <c r="J348" s="380"/>
      <c r="K348" s="380"/>
      <c r="L348" s="380"/>
      <c r="M348" s="380"/>
      <c r="N348" s="380"/>
      <c r="O348" s="380"/>
      <c r="P348" s="380"/>
      <c r="Q348" s="380"/>
      <c r="R348" s="380">
        <f t="shared" ref="R348:R355" si="335">+AVERAGE(AF291:AX291)</f>
        <v>8.622091020186554E-6</v>
      </c>
      <c r="S348" s="380"/>
      <c r="T348" s="380"/>
      <c r="U348" s="380"/>
      <c r="V348" s="380"/>
      <c r="W348" s="380"/>
      <c r="X348" s="380"/>
      <c r="Y348" s="380"/>
      <c r="Z348" s="380"/>
      <c r="AA348" s="380"/>
      <c r="AB348" s="380"/>
      <c r="AC348" s="380"/>
      <c r="AD348" s="380"/>
      <c r="AE348" s="380"/>
      <c r="AF348" s="380"/>
      <c r="AG348" s="380"/>
      <c r="AH348" s="380"/>
      <c r="AI348" s="380"/>
      <c r="AJ348" s="380"/>
      <c r="AK348" s="380"/>
      <c r="AL348" s="380"/>
      <c r="AM348" s="380"/>
      <c r="AN348" s="380"/>
      <c r="AO348" s="380"/>
      <c r="AP348" s="380"/>
      <c r="AQ348" s="380"/>
      <c r="AR348" s="380"/>
      <c r="AS348" s="380"/>
      <c r="AT348" s="380"/>
      <c r="AU348" s="380"/>
      <c r="AV348" s="380"/>
      <c r="AW348" s="380"/>
      <c r="AX348" s="380"/>
      <c r="AY348" s="380"/>
      <c r="AZ348" s="380"/>
      <c r="BA348" s="380"/>
      <c r="BB348" s="380"/>
      <c r="BC348" s="380"/>
      <c r="BD348" s="380"/>
      <c r="BE348" s="380"/>
      <c r="BF348" s="380"/>
      <c r="BG348" s="380"/>
      <c r="BH348" s="380"/>
      <c r="BI348" s="380"/>
      <c r="BJ348" s="380"/>
      <c r="BK348" s="380"/>
      <c r="BL348" s="380"/>
      <c r="BM348" s="380"/>
      <c r="BN348" s="380"/>
      <c r="BO348" s="380"/>
      <c r="BP348" s="380"/>
      <c r="BQ348" s="380"/>
      <c r="BR348" s="380"/>
      <c r="BS348" s="380"/>
      <c r="BT348" s="380"/>
      <c r="BU348" s="380"/>
      <c r="BV348" s="380"/>
      <c r="BW348" s="380"/>
      <c r="BX348" s="380"/>
      <c r="BY348" s="380"/>
      <c r="BZ348" s="380"/>
      <c r="CA348" s="380"/>
      <c r="CB348" s="380"/>
      <c r="CC348" s="380"/>
      <c r="CD348" s="380"/>
    </row>
    <row r="349" spans="1:82" s="382" customFormat="1" ht="17.399999999999999" customHeight="1" x14ac:dyDescent="0.25">
      <c r="A349" s="380" t="s">
        <v>225</v>
      </c>
      <c r="B349" s="383">
        <f t="shared" si="333"/>
        <v>1.8936849853019695E-4</v>
      </c>
      <c r="C349" s="383">
        <f t="shared" ref="C349:C355" si="336">+STDEV(S292:AL292)</f>
        <v>2.6508803219108142E-4</v>
      </c>
      <c r="D349" s="381"/>
      <c r="E349" s="381">
        <f t="shared" si="334"/>
        <v>-9.8850019057001071E-5</v>
      </c>
      <c r="F349" s="381">
        <f t="shared" ref="F349:F355" si="337">+AVERAGE(T292:AL292)</f>
        <v>-5.2910611748991396E-4</v>
      </c>
      <c r="G349" s="381">
        <f t="shared" ref="G349:G355" si="338">+AVERAGE(AN292:BF292)</f>
        <v>-5.7031405645297959E-3</v>
      </c>
      <c r="H349" s="381">
        <f t="shared" ref="H349:H355" si="339">+AVERAGE(BH292:BZ292)</f>
        <v>-8.9157150958179294E-3</v>
      </c>
      <c r="I349" s="380"/>
      <c r="J349" s="380"/>
      <c r="K349" s="380"/>
      <c r="L349" s="380"/>
      <c r="M349" s="380"/>
      <c r="N349" s="380"/>
      <c r="O349" s="380"/>
      <c r="P349" s="380"/>
      <c r="Q349" s="380"/>
      <c r="R349" s="380">
        <f t="shared" si="335"/>
        <v>-1.6536480620592249E-3</v>
      </c>
      <c r="S349" s="380"/>
      <c r="T349" s="380"/>
      <c r="U349" s="380"/>
      <c r="V349" s="380"/>
      <c r="W349" s="380"/>
      <c r="X349" s="380"/>
      <c r="Y349" s="380"/>
      <c r="Z349" s="380"/>
      <c r="AA349" s="380"/>
      <c r="AB349" s="380"/>
      <c r="AC349" s="380"/>
      <c r="AD349" s="380"/>
      <c r="AE349" s="380"/>
      <c r="AF349" s="380"/>
      <c r="AG349" s="380"/>
      <c r="AH349" s="380"/>
      <c r="AI349" s="380"/>
      <c r="AJ349" s="380"/>
      <c r="AK349" s="380"/>
      <c r="AL349" s="380"/>
      <c r="AM349" s="380"/>
      <c r="AN349" s="380"/>
      <c r="AO349" s="380"/>
      <c r="AP349" s="380"/>
      <c r="AQ349" s="380"/>
      <c r="AR349" s="380"/>
      <c r="AS349" s="380"/>
      <c r="AT349" s="380"/>
      <c r="AU349" s="380"/>
      <c r="AV349" s="380"/>
      <c r="AW349" s="380"/>
      <c r="AX349" s="380"/>
      <c r="AY349" s="380"/>
      <c r="AZ349" s="380"/>
      <c r="BA349" s="380"/>
      <c r="BB349" s="380"/>
      <c r="BC349" s="380"/>
      <c r="BD349" s="380"/>
      <c r="BE349" s="380"/>
      <c r="BF349" s="380"/>
      <c r="BG349" s="380"/>
      <c r="BH349" s="380"/>
      <c r="BI349" s="380"/>
      <c r="BJ349" s="380"/>
      <c r="BK349" s="380"/>
      <c r="BL349" s="380"/>
      <c r="BM349" s="380"/>
      <c r="BN349" s="380"/>
      <c r="BO349" s="380"/>
      <c r="BP349" s="380"/>
      <c r="BQ349" s="380"/>
      <c r="BR349" s="380"/>
      <c r="BS349" s="380"/>
      <c r="BT349" s="380"/>
      <c r="BU349" s="380"/>
      <c r="BV349" s="380"/>
      <c r="BW349" s="380"/>
      <c r="BX349" s="380"/>
      <c r="BY349" s="380"/>
      <c r="BZ349" s="380"/>
      <c r="CA349" s="380"/>
      <c r="CB349" s="380"/>
      <c r="CC349" s="380"/>
      <c r="CD349" s="380"/>
    </row>
    <row r="350" spans="1:82" s="382" customFormat="1" ht="17.399999999999999" customHeight="1" x14ac:dyDescent="0.25">
      <c r="A350" s="380" t="s">
        <v>226</v>
      </c>
      <c r="B350" s="383">
        <f t="shared" si="333"/>
        <v>1.8936849854603747E-4</v>
      </c>
      <c r="C350" s="383">
        <f t="shared" si="336"/>
        <v>2.6508803219955706E-4</v>
      </c>
      <c r="D350" s="381"/>
      <c r="E350" s="381">
        <f t="shared" si="334"/>
        <v>-9.8850019073491149E-5</v>
      </c>
      <c r="F350" s="381">
        <f t="shared" si="337"/>
        <v>-5.2910611744884741E-4</v>
      </c>
      <c r="G350" s="381">
        <f t="shared" si="338"/>
        <v>-5.7031405645135919E-3</v>
      </c>
      <c r="H350" s="381">
        <f t="shared" si="339"/>
        <v>-8.9157150958307195E-3</v>
      </c>
      <c r="I350" s="380"/>
      <c r="J350" s="380"/>
      <c r="K350" s="380"/>
      <c r="L350" s="380"/>
      <c r="M350" s="380"/>
      <c r="N350" s="380"/>
      <c r="O350" s="380"/>
      <c r="P350" s="380"/>
      <c r="Q350" s="380"/>
      <c r="R350" s="380">
        <f t="shared" si="335"/>
        <v>-1.6536480620391474E-3</v>
      </c>
      <c r="S350" s="380"/>
      <c r="T350" s="380"/>
      <c r="U350" s="380"/>
      <c r="V350" s="380"/>
      <c r="W350" s="380"/>
      <c r="X350" s="380"/>
      <c r="Y350" s="380"/>
      <c r="Z350" s="380"/>
      <c r="AA350" s="380"/>
      <c r="AB350" s="380"/>
      <c r="AC350" s="380"/>
      <c r="AD350" s="380"/>
      <c r="AE350" s="380"/>
      <c r="AF350" s="380"/>
      <c r="AG350" s="380"/>
      <c r="AH350" s="380"/>
      <c r="AI350" s="380"/>
      <c r="AJ350" s="380"/>
      <c r="AK350" s="380"/>
      <c r="AL350" s="380"/>
      <c r="AM350" s="380"/>
      <c r="AN350" s="380"/>
      <c r="AO350" s="380"/>
      <c r="AP350" s="380"/>
      <c r="AQ350" s="380"/>
      <c r="AR350" s="380"/>
      <c r="AS350" s="380"/>
      <c r="AT350" s="380"/>
      <c r="AU350" s="380"/>
      <c r="AV350" s="380"/>
      <c r="AW350" s="380"/>
      <c r="AX350" s="380"/>
      <c r="AY350" s="380"/>
      <c r="AZ350" s="380"/>
      <c r="BA350" s="380"/>
      <c r="BB350" s="380"/>
      <c r="BC350" s="380"/>
      <c r="BD350" s="380"/>
      <c r="BE350" s="380"/>
      <c r="BF350" s="380"/>
      <c r="BG350" s="380"/>
      <c r="BH350" s="380"/>
      <c r="BI350" s="380"/>
      <c r="BJ350" s="380"/>
      <c r="BK350" s="380"/>
      <c r="BL350" s="380"/>
      <c r="BM350" s="380"/>
      <c r="BN350" s="380"/>
      <c r="BO350" s="380"/>
      <c r="BP350" s="380"/>
      <c r="BQ350" s="380"/>
      <c r="BR350" s="380"/>
      <c r="BS350" s="380"/>
      <c r="BT350" s="380"/>
      <c r="BU350" s="380"/>
      <c r="BV350" s="380"/>
      <c r="BW350" s="380"/>
      <c r="BX350" s="380"/>
      <c r="BY350" s="380"/>
      <c r="BZ350" s="380"/>
      <c r="CA350" s="380"/>
      <c r="CB350" s="380"/>
      <c r="CC350" s="380"/>
      <c r="CD350" s="380"/>
    </row>
    <row r="351" spans="1:82" s="382" customFormat="1" ht="17.399999999999999" customHeight="1" x14ac:dyDescent="0.25">
      <c r="A351" s="380" t="s">
        <v>218</v>
      </c>
      <c r="B351" s="383">
        <f t="shared" si="333"/>
        <v>2.4164228541137802E-4</v>
      </c>
      <c r="C351" s="383">
        <f t="shared" si="336"/>
        <v>6.8972397157333566E-3</v>
      </c>
      <c r="D351" s="381"/>
      <c r="E351" s="381">
        <f t="shared" si="334"/>
        <v>-1.0892441452521198E-4</v>
      </c>
      <c r="F351" s="381">
        <f t="shared" si="337"/>
        <v>1.3657463812618799E-3</v>
      </c>
      <c r="G351" s="381">
        <f t="shared" si="338"/>
        <v>1.6845672717712576E-2</v>
      </c>
      <c r="H351" s="381">
        <f t="shared" si="339"/>
        <v>-3.1316384347276773E-2</v>
      </c>
      <c r="I351" s="380"/>
      <c r="J351" s="380"/>
      <c r="K351" s="380"/>
      <c r="L351" s="380"/>
      <c r="M351" s="380"/>
      <c r="N351" s="380"/>
      <c r="O351" s="380"/>
      <c r="P351" s="380"/>
      <c r="Q351" s="380"/>
      <c r="R351" s="380">
        <f t="shared" si="335"/>
        <v>1.9278380494285745E-2</v>
      </c>
      <c r="S351" s="380"/>
      <c r="T351" s="380"/>
      <c r="U351" s="380"/>
      <c r="V351" s="380"/>
      <c r="W351" s="380"/>
      <c r="X351" s="380"/>
      <c r="Y351" s="380"/>
      <c r="Z351" s="380"/>
      <c r="AA351" s="380"/>
      <c r="AB351" s="380"/>
      <c r="AC351" s="380"/>
      <c r="AD351" s="380"/>
      <c r="AE351" s="380"/>
      <c r="AF351" s="380"/>
      <c r="AG351" s="380"/>
      <c r="AH351" s="380"/>
      <c r="AI351" s="380"/>
      <c r="AJ351" s="380"/>
      <c r="AK351" s="380"/>
      <c r="AL351" s="380"/>
      <c r="AM351" s="380"/>
      <c r="AN351" s="380"/>
      <c r="AO351" s="380"/>
      <c r="AP351" s="380"/>
      <c r="AQ351" s="380"/>
      <c r="AR351" s="380"/>
      <c r="AS351" s="380"/>
      <c r="AT351" s="380"/>
      <c r="AU351" s="380"/>
      <c r="AV351" s="380"/>
      <c r="AW351" s="380"/>
      <c r="AX351" s="380"/>
      <c r="AY351" s="380"/>
      <c r="AZ351" s="380"/>
      <c r="BA351" s="380"/>
      <c r="BB351" s="380"/>
      <c r="BC351" s="380"/>
      <c r="BD351" s="380"/>
      <c r="BE351" s="380"/>
      <c r="BF351" s="380"/>
      <c r="BG351" s="380"/>
      <c r="BH351" s="380"/>
      <c r="BI351" s="380"/>
      <c r="BJ351" s="380"/>
      <c r="BK351" s="380"/>
      <c r="BL351" s="380"/>
      <c r="BM351" s="380"/>
      <c r="BN351" s="380"/>
      <c r="BO351" s="380"/>
      <c r="BP351" s="380"/>
      <c r="BQ351" s="380"/>
      <c r="BR351" s="380"/>
      <c r="BS351" s="380"/>
      <c r="BT351" s="380"/>
      <c r="BU351" s="380"/>
      <c r="BV351" s="380"/>
      <c r="BW351" s="380"/>
      <c r="BX351" s="380"/>
      <c r="BY351" s="380"/>
      <c r="BZ351" s="380"/>
      <c r="CA351" s="380"/>
      <c r="CB351" s="380"/>
      <c r="CC351" s="380"/>
      <c r="CD351" s="380"/>
    </row>
    <row r="352" spans="1:82" s="382" customFormat="1" ht="17.399999999999999" customHeight="1" x14ac:dyDescent="0.25">
      <c r="A352" s="380" t="s">
        <v>227</v>
      </c>
      <c r="B352" s="383">
        <f t="shared" si="333"/>
        <v>3.0019777555293702E-4</v>
      </c>
      <c r="C352" s="383">
        <f t="shared" si="336"/>
        <v>1.5574925018445398E-2</v>
      </c>
      <c r="D352" s="381"/>
      <c r="E352" s="381">
        <f t="shared" si="334"/>
        <v>-1.5226849471757851E-4</v>
      </c>
      <c r="F352" s="381">
        <f t="shared" si="337"/>
        <v>4.1794962890100602E-3</v>
      </c>
      <c r="G352" s="381">
        <f t="shared" si="338"/>
        <v>2.0355931734166482E-2</v>
      </c>
      <c r="H352" s="381">
        <f t="shared" si="339"/>
        <v>-9.8667899186697855E-2</v>
      </c>
      <c r="I352" s="380"/>
      <c r="J352" s="380"/>
      <c r="K352" s="380"/>
      <c r="L352" s="380"/>
      <c r="M352" s="380"/>
      <c r="N352" s="380"/>
      <c r="O352" s="380"/>
      <c r="P352" s="380"/>
      <c r="Q352" s="380"/>
      <c r="R352" s="380">
        <f t="shared" si="335"/>
        <v>4.1627732788015771E-2</v>
      </c>
      <c r="S352" s="380"/>
      <c r="T352" s="380"/>
      <c r="U352" s="380"/>
      <c r="V352" s="380"/>
      <c r="W352" s="380"/>
      <c r="X352" s="380"/>
      <c r="Y352" s="380"/>
      <c r="Z352" s="380"/>
      <c r="AA352" s="380"/>
      <c r="AB352" s="380"/>
      <c r="AC352" s="380"/>
      <c r="AD352" s="380"/>
      <c r="AE352" s="380"/>
      <c r="AF352" s="380"/>
      <c r="AG352" s="380"/>
      <c r="AH352" s="380"/>
      <c r="AI352" s="380"/>
      <c r="AJ352" s="380"/>
      <c r="AK352" s="380"/>
      <c r="AL352" s="380"/>
      <c r="AM352" s="380"/>
      <c r="AN352" s="380"/>
      <c r="AO352" s="380"/>
      <c r="AP352" s="380"/>
      <c r="AQ352" s="380"/>
      <c r="AR352" s="380"/>
      <c r="AS352" s="380"/>
      <c r="AT352" s="380"/>
      <c r="AU352" s="380"/>
      <c r="AV352" s="380"/>
      <c r="AW352" s="380"/>
      <c r="AX352" s="380"/>
      <c r="AY352" s="380"/>
      <c r="AZ352" s="380"/>
      <c r="BA352" s="380"/>
      <c r="BB352" s="380"/>
      <c r="BC352" s="380"/>
      <c r="BD352" s="380"/>
      <c r="BE352" s="380"/>
      <c r="BF352" s="380"/>
      <c r="BG352" s="380"/>
      <c r="BH352" s="380"/>
      <c r="BI352" s="380"/>
      <c r="BJ352" s="380"/>
      <c r="BK352" s="380"/>
      <c r="BL352" s="380"/>
      <c r="BM352" s="380"/>
      <c r="BN352" s="380"/>
      <c r="BO352" s="380"/>
      <c r="BP352" s="380"/>
      <c r="BQ352" s="380"/>
      <c r="BR352" s="380"/>
      <c r="BS352" s="380"/>
      <c r="BT352" s="380"/>
      <c r="BU352" s="380"/>
      <c r="BV352" s="380"/>
      <c r="BW352" s="380"/>
      <c r="BX352" s="380"/>
      <c r="BY352" s="380"/>
      <c r="BZ352" s="380"/>
      <c r="CA352" s="380"/>
      <c r="CB352" s="380"/>
      <c r="CC352" s="380"/>
      <c r="CD352" s="380"/>
    </row>
    <row r="353" spans="1:82" s="382" customFormat="1" ht="17.399999999999999" customHeight="1" x14ac:dyDescent="0.25">
      <c r="A353" s="380" t="s">
        <v>228</v>
      </c>
      <c r="B353" s="383">
        <f t="shared" si="333"/>
        <v>0</v>
      </c>
      <c r="C353" s="383">
        <f t="shared" si="336"/>
        <v>0</v>
      </c>
      <c r="D353" s="381"/>
      <c r="E353" s="381">
        <f t="shared" si="334"/>
        <v>0</v>
      </c>
      <c r="F353" s="381">
        <f t="shared" si="337"/>
        <v>0</v>
      </c>
      <c r="G353" s="381">
        <f t="shared" si="338"/>
        <v>0</v>
      </c>
      <c r="H353" s="381">
        <f t="shared" si="339"/>
        <v>0</v>
      </c>
      <c r="I353" s="380"/>
      <c r="J353" s="380"/>
      <c r="K353" s="380"/>
      <c r="L353" s="380"/>
      <c r="M353" s="380"/>
      <c r="N353" s="380"/>
      <c r="O353" s="380"/>
      <c r="P353" s="380"/>
      <c r="Q353" s="380"/>
      <c r="R353" s="380">
        <f t="shared" si="335"/>
        <v>0</v>
      </c>
      <c r="S353" s="380"/>
      <c r="T353" s="380"/>
      <c r="U353" s="380"/>
      <c r="V353" s="380"/>
      <c r="W353" s="380"/>
      <c r="X353" s="380"/>
      <c r="Y353" s="380"/>
      <c r="Z353" s="380"/>
      <c r="AA353" s="380"/>
      <c r="AB353" s="380"/>
      <c r="AC353" s="380"/>
      <c r="AD353" s="380"/>
      <c r="AE353" s="380"/>
      <c r="AF353" s="380"/>
      <c r="AG353" s="380"/>
      <c r="AH353" s="380"/>
      <c r="AI353" s="380"/>
      <c r="AJ353" s="380"/>
      <c r="AK353" s="380"/>
      <c r="AL353" s="380"/>
      <c r="AM353" s="380"/>
      <c r="AN353" s="380"/>
      <c r="AO353" s="380"/>
      <c r="AP353" s="380"/>
      <c r="AQ353" s="380"/>
      <c r="AR353" s="380"/>
      <c r="AS353" s="380"/>
      <c r="AT353" s="380"/>
      <c r="AU353" s="380"/>
      <c r="AV353" s="380"/>
      <c r="AW353" s="380"/>
      <c r="AX353" s="380"/>
      <c r="AY353" s="380"/>
      <c r="AZ353" s="380"/>
      <c r="BA353" s="380"/>
      <c r="BB353" s="380"/>
      <c r="BC353" s="380"/>
      <c r="BD353" s="380"/>
      <c r="BE353" s="380"/>
      <c r="BF353" s="380"/>
      <c r="BG353" s="380"/>
      <c r="BH353" s="380"/>
      <c r="BI353" s="380"/>
      <c r="BJ353" s="380"/>
      <c r="BK353" s="380"/>
      <c r="BL353" s="380"/>
      <c r="BM353" s="380"/>
      <c r="BN353" s="380"/>
      <c r="BO353" s="380"/>
      <c r="BP353" s="380"/>
      <c r="BQ353" s="380"/>
      <c r="BR353" s="380"/>
      <c r="BS353" s="380"/>
      <c r="BT353" s="380"/>
      <c r="BU353" s="380"/>
      <c r="BV353" s="380"/>
      <c r="BW353" s="380"/>
      <c r="BX353" s="380"/>
      <c r="BY353" s="380"/>
      <c r="BZ353" s="380"/>
      <c r="CA353" s="380"/>
      <c r="CB353" s="380"/>
      <c r="CC353" s="380"/>
      <c r="CD353" s="380"/>
    </row>
    <row r="354" spans="1:82" s="382" customFormat="1" ht="17.399999999999999" customHeight="1" x14ac:dyDescent="0.25">
      <c r="A354" s="380" t="s">
        <v>229</v>
      </c>
      <c r="B354" s="383">
        <f t="shared" si="333"/>
        <v>3.5001093669887931E-4</v>
      </c>
      <c r="C354" s="383">
        <f t="shared" si="336"/>
        <v>4.951544226232936E-4</v>
      </c>
      <c r="D354" s="381"/>
      <c r="E354" s="381">
        <f t="shared" si="334"/>
        <v>-1.7465523444155508E-4</v>
      </c>
      <c r="F354" s="381">
        <f t="shared" si="337"/>
        <v>-1.1765043421946345E-3</v>
      </c>
      <c r="G354" s="381">
        <f t="shared" si="338"/>
        <v>0.24126135233871401</v>
      </c>
      <c r="H354" s="381">
        <f t="shared" si="339"/>
        <v>-0.1394641847568793</v>
      </c>
      <c r="I354" s="380"/>
      <c r="J354" s="380"/>
      <c r="K354" s="380"/>
      <c r="L354" s="380"/>
      <c r="M354" s="380"/>
      <c r="N354" s="380"/>
      <c r="O354" s="380"/>
      <c r="P354" s="380"/>
      <c r="Q354" s="380"/>
      <c r="R354" s="380">
        <f t="shared" si="335"/>
        <v>-2.7790757740277661E-2</v>
      </c>
      <c r="S354" s="380"/>
      <c r="T354" s="380"/>
      <c r="U354" s="380"/>
      <c r="V354" s="380"/>
      <c r="W354" s="380"/>
      <c r="X354" s="380"/>
      <c r="Y354" s="380"/>
      <c r="Z354" s="380"/>
      <c r="AA354" s="380"/>
      <c r="AB354" s="380"/>
      <c r="AC354" s="380"/>
      <c r="AD354" s="380"/>
      <c r="AE354" s="380"/>
      <c r="AF354" s="380"/>
      <c r="AG354" s="380"/>
      <c r="AH354" s="380"/>
      <c r="AI354" s="380"/>
      <c r="AJ354" s="380"/>
      <c r="AK354" s="380"/>
      <c r="AL354" s="380"/>
      <c r="AM354" s="380"/>
      <c r="AN354" s="380"/>
      <c r="AO354" s="380"/>
      <c r="AP354" s="380"/>
      <c r="AQ354" s="380"/>
      <c r="AR354" s="380"/>
      <c r="AS354" s="380"/>
      <c r="AT354" s="380"/>
      <c r="AU354" s="380"/>
      <c r="AV354" s="380"/>
      <c r="AW354" s="380"/>
      <c r="AX354" s="380"/>
      <c r="AY354" s="380"/>
      <c r="AZ354" s="380"/>
      <c r="BA354" s="380"/>
      <c r="BB354" s="380"/>
      <c r="BC354" s="380"/>
      <c r="BD354" s="380"/>
      <c r="BE354" s="380"/>
      <c r="BF354" s="380"/>
      <c r="BG354" s="380"/>
      <c r="BH354" s="380"/>
      <c r="BI354" s="380"/>
      <c r="BJ354" s="380"/>
      <c r="BK354" s="380"/>
      <c r="BL354" s="380"/>
      <c r="BM354" s="380"/>
      <c r="BN354" s="380"/>
      <c r="BO354" s="380"/>
      <c r="BP354" s="380"/>
      <c r="BQ354" s="380"/>
      <c r="BR354" s="380"/>
      <c r="BS354" s="380"/>
      <c r="BT354" s="380"/>
      <c r="BU354" s="380"/>
      <c r="BV354" s="380"/>
      <c r="BW354" s="380"/>
      <c r="BX354" s="380"/>
      <c r="BY354" s="380"/>
      <c r="BZ354" s="380"/>
      <c r="CA354" s="380"/>
      <c r="CB354" s="380"/>
      <c r="CC354" s="380"/>
      <c r="CD354" s="380"/>
    </row>
    <row r="355" spans="1:82" s="382" customFormat="1" ht="17.399999999999999" customHeight="1" x14ac:dyDescent="0.25">
      <c r="A355" s="380" t="s">
        <v>230</v>
      </c>
      <c r="B355" s="383">
        <f t="shared" si="333"/>
        <v>0</v>
      </c>
      <c r="C355" s="383">
        <f t="shared" si="336"/>
        <v>0.30779350562554625</v>
      </c>
      <c r="D355" s="381"/>
      <c r="E355" s="381">
        <f t="shared" si="334"/>
        <v>0</v>
      </c>
      <c r="F355" s="381">
        <f t="shared" si="337"/>
        <v>-0.10526315789473684</v>
      </c>
      <c r="G355" s="381">
        <f t="shared" si="338"/>
        <v>-1</v>
      </c>
      <c r="H355" s="381">
        <f t="shared" si="339"/>
        <v>-1</v>
      </c>
      <c r="I355" s="380"/>
      <c r="J355" s="380"/>
      <c r="K355" s="380"/>
      <c r="L355" s="380"/>
      <c r="M355" s="380"/>
      <c r="N355" s="380"/>
      <c r="O355" s="380"/>
      <c r="P355" s="380"/>
      <c r="Q355" s="380"/>
      <c r="R355" s="380">
        <f t="shared" si="335"/>
        <v>-0.73684210526315785</v>
      </c>
      <c r="S355" s="380"/>
      <c r="T355" s="380"/>
      <c r="U355" s="380"/>
      <c r="V355" s="380"/>
      <c r="W355" s="380"/>
      <c r="X355" s="380"/>
      <c r="Y355" s="380"/>
      <c r="Z355" s="380"/>
      <c r="AA355" s="380"/>
      <c r="AB355" s="380"/>
      <c r="AC355" s="380"/>
      <c r="AD355" s="380"/>
      <c r="AE355" s="380"/>
      <c r="AF355" s="380"/>
      <c r="AG355" s="380"/>
      <c r="AH355" s="380"/>
      <c r="AI355" s="380"/>
      <c r="AJ355" s="380"/>
      <c r="AK355" s="380"/>
      <c r="AL355" s="380"/>
      <c r="AM355" s="380"/>
      <c r="AN355" s="380"/>
      <c r="AO355" s="380"/>
      <c r="AP355" s="380"/>
      <c r="AQ355" s="380"/>
      <c r="AR355" s="380"/>
      <c r="AS355" s="380"/>
      <c r="AT355" s="380"/>
      <c r="AU355" s="380"/>
      <c r="AV355" s="380"/>
      <c r="AW355" s="380"/>
      <c r="AX355" s="380"/>
      <c r="AY355" s="380"/>
      <c r="AZ355" s="380"/>
      <c r="BA355" s="380"/>
      <c r="BB355" s="380"/>
      <c r="BC355" s="380"/>
      <c r="BD355" s="380"/>
      <c r="BE355" s="380"/>
      <c r="BF355" s="380"/>
      <c r="BG355" s="380"/>
      <c r="BH355" s="380"/>
      <c r="BI355" s="380"/>
      <c r="BJ355" s="380"/>
      <c r="BK355" s="380"/>
      <c r="BL355" s="380"/>
      <c r="BM355" s="380"/>
      <c r="BN355" s="380"/>
      <c r="BO355" s="380"/>
      <c r="BP355" s="380"/>
      <c r="BQ355" s="380"/>
      <c r="BR355" s="380"/>
      <c r="BS355" s="380"/>
      <c r="BT355" s="380"/>
      <c r="BU355" s="380"/>
      <c r="BV355" s="380"/>
      <c r="BW355" s="380"/>
      <c r="BX355" s="380"/>
      <c r="BY355" s="380"/>
      <c r="BZ355" s="380"/>
      <c r="CA355" s="380"/>
      <c r="CB355" s="380"/>
      <c r="CC355" s="380"/>
      <c r="CD355" s="380"/>
    </row>
    <row r="356" spans="1:82" s="382" customFormat="1" ht="17.399999999999999" customHeight="1" x14ac:dyDescent="0.25">
      <c r="A356" s="380" t="s">
        <v>231</v>
      </c>
      <c r="B356" s="383"/>
      <c r="C356" s="383"/>
      <c r="D356" s="381"/>
      <c r="E356" s="381"/>
      <c r="F356" s="381"/>
      <c r="G356" s="381"/>
      <c r="H356" s="381"/>
      <c r="I356" s="380"/>
      <c r="J356" s="380"/>
      <c r="K356" s="380"/>
      <c r="L356" s="380"/>
      <c r="M356" s="380"/>
      <c r="N356" s="380"/>
      <c r="O356" s="380"/>
      <c r="P356" s="380"/>
      <c r="Q356" s="380"/>
      <c r="R356" s="380"/>
      <c r="S356" s="380"/>
      <c r="T356" s="380"/>
      <c r="U356" s="380"/>
      <c r="V356" s="380"/>
      <c r="W356" s="380"/>
      <c r="X356" s="380"/>
      <c r="Y356" s="380"/>
      <c r="Z356" s="380"/>
      <c r="AA356" s="380"/>
      <c r="AB356" s="380"/>
      <c r="AC356" s="380"/>
      <c r="AD356" s="380"/>
      <c r="AE356" s="380"/>
      <c r="AF356" s="380"/>
      <c r="AG356" s="380"/>
      <c r="AH356" s="380"/>
      <c r="AI356" s="380"/>
      <c r="AJ356" s="380"/>
      <c r="AK356" s="380"/>
      <c r="AL356" s="380"/>
      <c r="AM356" s="380"/>
      <c r="AN356" s="380"/>
      <c r="AO356" s="380"/>
      <c r="AP356" s="380"/>
      <c r="AQ356" s="380"/>
      <c r="AR356" s="380"/>
      <c r="AS356" s="380"/>
      <c r="AT356" s="380"/>
      <c r="AU356" s="380"/>
      <c r="AV356" s="380"/>
      <c r="AW356" s="380"/>
      <c r="AX356" s="380"/>
      <c r="AY356" s="380"/>
      <c r="AZ356" s="380"/>
      <c r="BA356" s="380"/>
      <c r="BB356" s="380"/>
      <c r="BC356" s="380"/>
      <c r="BD356" s="380"/>
      <c r="BE356" s="380"/>
      <c r="BF356" s="380"/>
      <c r="BG356" s="380"/>
      <c r="BH356" s="380"/>
      <c r="BI356" s="380"/>
      <c r="BJ356" s="380"/>
      <c r="BK356" s="380"/>
      <c r="BL356" s="380"/>
      <c r="BM356" s="380"/>
      <c r="BN356" s="380"/>
      <c r="BO356" s="380"/>
      <c r="BP356" s="380"/>
      <c r="BQ356" s="380"/>
      <c r="BR356" s="380"/>
      <c r="BS356" s="380"/>
      <c r="BT356" s="380"/>
      <c r="BU356" s="380"/>
      <c r="BV356" s="380"/>
      <c r="BW356" s="380"/>
      <c r="BX356" s="380"/>
      <c r="BY356" s="380"/>
      <c r="BZ356" s="380"/>
      <c r="CA356" s="380"/>
      <c r="CB356" s="380"/>
      <c r="CC356" s="380"/>
      <c r="CD356" s="380"/>
    </row>
    <row r="357" spans="1:82" s="382" customFormat="1" ht="17.399999999999999" customHeight="1" x14ac:dyDescent="0.25">
      <c r="A357" s="380" t="s">
        <v>232</v>
      </c>
      <c r="B357" s="383">
        <f>+STDEV(B300:R300)</f>
        <v>1.2365275396905153E-5</v>
      </c>
      <c r="C357" s="383">
        <f>+STDEV(S300:AL300)</f>
        <v>0</v>
      </c>
      <c r="D357" s="381"/>
      <c r="E357" s="381">
        <f>+AVERAGE(B300:R300)</f>
        <v>-2.9990197971347813E-6</v>
      </c>
      <c r="F357" s="381">
        <f>+AVERAGE(T300:AL300)</f>
        <v>0</v>
      </c>
      <c r="G357" s="381">
        <f>+AVERAGE(AN300:BF300)</f>
        <v>0</v>
      </c>
      <c r="H357" s="381">
        <f>+AVERAGE(BH300:BZ300)</f>
        <v>0</v>
      </c>
      <c r="I357" s="380"/>
      <c r="J357" s="380"/>
      <c r="K357" s="380"/>
      <c r="L357" s="380"/>
      <c r="M357" s="380"/>
      <c r="N357" s="380"/>
      <c r="O357" s="380"/>
      <c r="P357" s="380"/>
      <c r="Q357" s="380"/>
      <c r="R357" s="380">
        <f>+AVERAGE(AF300:AX300)</f>
        <v>0</v>
      </c>
      <c r="S357" s="380"/>
      <c r="T357" s="380"/>
      <c r="U357" s="380"/>
      <c r="V357" s="380"/>
      <c r="W357" s="380"/>
      <c r="X357" s="380"/>
      <c r="Y357" s="380"/>
      <c r="Z357" s="380"/>
      <c r="AA357" s="380"/>
      <c r="AB357" s="380"/>
      <c r="AC357" s="380"/>
      <c r="AD357" s="380"/>
      <c r="AE357" s="380"/>
      <c r="AF357" s="380"/>
      <c r="AG357" s="380"/>
      <c r="AH357" s="380"/>
      <c r="AI357" s="380"/>
      <c r="AJ357" s="380"/>
      <c r="AK357" s="380"/>
      <c r="AL357" s="380"/>
      <c r="AM357" s="380"/>
      <c r="AN357" s="380"/>
      <c r="AO357" s="380"/>
      <c r="AP357" s="380"/>
      <c r="AQ357" s="380"/>
      <c r="AR357" s="380"/>
      <c r="AS357" s="380"/>
      <c r="AT357" s="380"/>
      <c r="AU357" s="380"/>
      <c r="AV357" s="380"/>
      <c r="AW357" s="380"/>
      <c r="AX357" s="380"/>
      <c r="AY357" s="380"/>
      <c r="AZ357" s="380"/>
      <c r="BA357" s="380"/>
      <c r="BB357" s="380"/>
      <c r="BC357" s="380"/>
      <c r="BD357" s="380"/>
      <c r="BE357" s="380"/>
      <c r="BF357" s="380"/>
      <c r="BG357" s="380"/>
      <c r="BH357" s="380"/>
      <c r="BI357" s="380"/>
      <c r="BJ357" s="380"/>
      <c r="BK357" s="380"/>
      <c r="BL357" s="380"/>
      <c r="BM357" s="380"/>
      <c r="BN357" s="380"/>
      <c r="BO357" s="380"/>
      <c r="BP357" s="380"/>
      <c r="BQ357" s="380"/>
      <c r="BR357" s="380"/>
      <c r="BS357" s="380"/>
      <c r="BT357" s="380"/>
      <c r="BU357" s="380"/>
      <c r="BV357" s="380"/>
      <c r="BW357" s="380"/>
      <c r="BX357" s="380"/>
      <c r="BY357" s="380"/>
      <c r="BZ357" s="380"/>
      <c r="CA357" s="380"/>
      <c r="CB357" s="380"/>
      <c r="CC357" s="380"/>
      <c r="CD357" s="380"/>
    </row>
    <row r="358" spans="1:82" s="382" customFormat="1" ht="17.399999999999999" customHeight="1" x14ac:dyDescent="0.25">
      <c r="A358" s="380" t="s">
        <v>233</v>
      </c>
      <c r="B358" s="383"/>
      <c r="C358" s="383"/>
      <c r="D358" s="381"/>
      <c r="E358" s="381"/>
      <c r="F358" s="381"/>
      <c r="G358" s="381"/>
      <c r="H358" s="381"/>
      <c r="I358" s="380"/>
      <c r="J358" s="380"/>
      <c r="K358" s="380"/>
      <c r="L358" s="380"/>
      <c r="M358" s="380"/>
      <c r="N358" s="380"/>
      <c r="O358" s="380"/>
      <c r="P358" s="380"/>
      <c r="Q358" s="380"/>
      <c r="R358" s="380"/>
      <c r="S358" s="380"/>
      <c r="T358" s="380"/>
      <c r="U358" s="380"/>
      <c r="V358" s="380"/>
      <c r="W358" s="380"/>
      <c r="X358" s="380"/>
      <c r="Y358" s="380"/>
      <c r="Z358" s="380"/>
      <c r="AA358" s="380"/>
      <c r="AB358" s="380"/>
      <c r="AC358" s="380"/>
      <c r="AD358" s="380"/>
      <c r="AE358" s="380"/>
      <c r="AF358" s="380"/>
      <c r="AG358" s="380"/>
      <c r="AH358" s="380"/>
      <c r="AI358" s="380"/>
      <c r="AJ358" s="380"/>
      <c r="AK358" s="380"/>
      <c r="AL358" s="380"/>
      <c r="AM358" s="380"/>
      <c r="AN358" s="380"/>
      <c r="AO358" s="380"/>
      <c r="AP358" s="380"/>
      <c r="AQ358" s="380"/>
      <c r="AR358" s="380"/>
      <c r="AS358" s="380"/>
      <c r="AT358" s="380"/>
      <c r="AU358" s="380"/>
      <c r="AV358" s="380"/>
      <c r="AW358" s="380"/>
      <c r="AX358" s="380"/>
      <c r="AY358" s="380"/>
      <c r="AZ358" s="380"/>
      <c r="BA358" s="380"/>
      <c r="BB358" s="380"/>
      <c r="BC358" s="380"/>
      <c r="BD358" s="380"/>
      <c r="BE358" s="380"/>
      <c r="BF358" s="380"/>
      <c r="BG358" s="380"/>
      <c r="BH358" s="380"/>
      <c r="BI358" s="380"/>
      <c r="BJ358" s="380"/>
      <c r="BK358" s="380"/>
      <c r="BL358" s="380"/>
      <c r="BM358" s="380"/>
      <c r="BN358" s="380"/>
      <c r="BO358" s="380"/>
      <c r="BP358" s="380"/>
      <c r="BQ358" s="380"/>
      <c r="BR358" s="380"/>
      <c r="BS358" s="380"/>
      <c r="BT358" s="380"/>
      <c r="BU358" s="380"/>
      <c r="BV358" s="380"/>
      <c r="BW358" s="380"/>
      <c r="BX358" s="380"/>
      <c r="BY358" s="380"/>
      <c r="BZ358" s="380"/>
      <c r="CA358" s="380"/>
      <c r="CB358" s="380"/>
      <c r="CC358" s="380"/>
      <c r="CD358" s="380"/>
    </row>
    <row r="359" spans="1:82" s="382" customFormat="1" ht="17.399999999999999" customHeight="1" x14ac:dyDescent="0.25">
      <c r="A359" s="380" t="s">
        <v>234</v>
      </c>
      <c r="B359" s="383">
        <f>+STDEV(B302:R302)</f>
        <v>8.0842823532260329E-6</v>
      </c>
      <c r="C359" s="383">
        <f>+STDEV(S302:AL302)</f>
        <v>9.0409393189982954E-5</v>
      </c>
      <c r="D359" s="381"/>
      <c r="E359" s="381">
        <f>+AVERAGE(B302:R302)</f>
        <v>4.1926718691233297E-6</v>
      </c>
      <c r="F359" s="381">
        <f>+AVERAGE(T302:AL302)</f>
        <v>2.3820085463678953E-6</v>
      </c>
      <c r="G359" s="381">
        <f>+AVERAGE(AN302:BF302)</f>
        <v>-1.7435151032811551E-4</v>
      </c>
      <c r="H359" s="381">
        <f>+AVERAGE(BH302:BZ302)</f>
        <v>9.0460606080463402E-5</v>
      </c>
      <c r="I359" s="380"/>
      <c r="J359" s="380"/>
      <c r="K359" s="380"/>
      <c r="L359" s="380"/>
      <c r="M359" s="380"/>
      <c r="N359" s="380"/>
      <c r="O359" s="380"/>
      <c r="P359" s="380"/>
      <c r="Q359" s="380"/>
      <c r="R359" s="380">
        <f>+AVERAGE(AF302:AX302)</f>
        <v>-2.0025627720764963E-4</v>
      </c>
      <c r="S359" s="380"/>
      <c r="T359" s="380"/>
      <c r="U359" s="380"/>
      <c r="V359" s="380"/>
      <c r="W359" s="380"/>
      <c r="X359" s="380"/>
      <c r="Y359" s="380"/>
      <c r="Z359" s="380"/>
      <c r="AA359" s="380"/>
      <c r="AB359" s="380"/>
      <c r="AC359" s="380"/>
      <c r="AD359" s="380"/>
      <c r="AE359" s="380"/>
      <c r="AF359" s="380"/>
      <c r="AG359" s="380"/>
      <c r="AH359" s="380"/>
      <c r="AI359" s="380"/>
      <c r="AJ359" s="380"/>
      <c r="AK359" s="380"/>
      <c r="AL359" s="380"/>
      <c r="AM359" s="380"/>
      <c r="AN359" s="380"/>
      <c r="AO359" s="380"/>
      <c r="AP359" s="380"/>
      <c r="AQ359" s="380"/>
      <c r="AR359" s="380"/>
      <c r="AS359" s="380"/>
      <c r="AT359" s="380"/>
      <c r="AU359" s="380"/>
      <c r="AV359" s="380"/>
      <c r="AW359" s="380"/>
      <c r="AX359" s="380"/>
      <c r="AY359" s="380"/>
      <c r="AZ359" s="380"/>
      <c r="BA359" s="380"/>
      <c r="BB359" s="380"/>
      <c r="BC359" s="380"/>
      <c r="BD359" s="380"/>
      <c r="BE359" s="380"/>
      <c r="BF359" s="380"/>
      <c r="BG359" s="380"/>
      <c r="BH359" s="380"/>
      <c r="BI359" s="380"/>
      <c r="BJ359" s="380"/>
      <c r="BK359" s="380"/>
      <c r="BL359" s="380"/>
      <c r="BM359" s="380"/>
      <c r="BN359" s="380"/>
      <c r="BO359" s="380"/>
      <c r="BP359" s="380"/>
      <c r="BQ359" s="380"/>
      <c r="BR359" s="380"/>
      <c r="BS359" s="380"/>
      <c r="BT359" s="380"/>
      <c r="BU359" s="380"/>
      <c r="BV359" s="380"/>
      <c r="BW359" s="380"/>
      <c r="BX359" s="380"/>
      <c r="BY359" s="380"/>
      <c r="BZ359" s="380"/>
      <c r="CA359" s="380"/>
      <c r="CB359" s="380"/>
      <c r="CC359" s="380"/>
      <c r="CD359" s="380"/>
    </row>
    <row r="360" spans="1:82" s="382" customFormat="1" ht="17.399999999999999" customHeight="1" x14ac:dyDescent="0.25">
      <c r="A360" s="380" t="s">
        <v>235</v>
      </c>
      <c r="B360" s="383">
        <f>+STDEV(B303:R303)</f>
        <v>6.3191630329793146E-3</v>
      </c>
      <c r="C360" s="383">
        <f>+STDEV(S303:AL303)</f>
        <v>6.4299659827410918E-3</v>
      </c>
      <c r="D360" s="381"/>
      <c r="E360" s="381">
        <f>+AVERAGE(B303:R303)</f>
        <v>6.2906189458960954E-3</v>
      </c>
      <c r="F360" s="381">
        <f>+AVERAGE(T303:AL303)</f>
        <v>-5.9704182282944952E-3</v>
      </c>
      <c r="G360" s="381">
        <f>+AVERAGE(AN303:BF303)</f>
        <v>2.7197636135130078E-2</v>
      </c>
      <c r="H360" s="381">
        <f>+AVERAGE(BH303:BZ303)</f>
        <v>1.0104724544526595E-2</v>
      </c>
      <c r="I360" s="380"/>
      <c r="J360" s="380"/>
      <c r="K360" s="380"/>
      <c r="L360" s="380"/>
      <c r="M360" s="380"/>
      <c r="N360" s="380"/>
      <c r="O360" s="380"/>
      <c r="P360" s="380"/>
      <c r="Q360" s="380"/>
      <c r="R360" s="380">
        <f>+AVERAGE(AF303:AX303)</f>
        <v>1.9420282186501082E-2</v>
      </c>
      <c r="S360" s="380"/>
      <c r="T360" s="380"/>
      <c r="U360" s="380"/>
      <c r="V360" s="380"/>
      <c r="W360" s="380"/>
      <c r="X360" s="380"/>
      <c r="Y360" s="380"/>
      <c r="Z360" s="380"/>
      <c r="AA360" s="380"/>
      <c r="AB360" s="380"/>
      <c r="AC360" s="380"/>
      <c r="AD360" s="380"/>
      <c r="AE360" s="380"/>
      <c r="AF360" s="380"/>
      <c r="AG360" s="380"/>
      <c r="AH360" s="380"/>
      <c r="AI360" s="380"/>
      <c r="AJ360" s="380"/>
      <c r="AK360" s="380"/>
      <c r="AL360" s="380"/>
      <c r="AM360" s="380"/>
      <c r="AN360" s="380"/>
      <c r="AO360" s="380"/>
      <c r="AP360" s="380"/>
      <c r="AQ360" s="380"/>
      <c r="AR360" s="380"/>
      <c r="AS360" s="380"/>
      <c r="AT360" s="380"/>
      <c r="AU360" s="380"/>
      <c r="AV360" s="380"/>
      <c r="AW360" s="380"/>
      <c r="AX360" s="380"/>
      <c r="AY360" s="380"/>
      <c r="AZ360" s="380"/>
      <c r="BA360" s="380"/>
      <c r="BB360" s="380"/>
      <c r="BC360" s="380"/>
      <c r="BD360" s="380"/>
      <c r="BE360" s="380"/>
      <c r="BF360" s="380"/>
      <c r="BG360" s="380"/>
      <c r="BH360" s="380"/>
      <c r="BI360" s="380"/>
      <c r="BJ360" s="380"/>
      <c r="BK360" s="380"/>
      <c r="BL360" s="380"/>
      <c r="BM360" s="380"/>
      <c r="BN360" s="380"/>
      <c r="BO360" s="380"/>
      <c r="BP360" s="380"/>
      <c r="BQ360" s="380"/>
      <c r="BR360" s="380"/>
      <c r="BS360" s="380"/>
      <c r="BT360" s="380"/>
      <c r="BU360" s="380"/>
      <c r="BV360" s="380"/>
      <c r="BW360" s="380"/>
      <c r="BX360" s="380"/>
      <c r="BY360" s="380"/>
      <c r="BZ360" s="380"/>
      <c r="CA360" s="380"/>
      <c r="CB360" s="380"/>
      <c r="CC360" s="380"/>
      <c r="CD360" s="380"/>
    </row>
    <row r="361" spans="1:82" s="382" customFormat="1" ht="17.399999999999999" customHeight="1" x14ac:dyDescent="0.25">
      <c r="A361" s="380" t="s">
        <v>236</v>
      </c>
      <c r="B361" s="383">
        <f>+STDEV(B304:R304)</f>
        <v>2.2567418613875437E-15</v>
      </c>
      <c r="C361" s="383">
        <f>+STDEV(S304:AL304)</f>
        <v>2.7352441787748784E-15</v>
      </c>
      <c r="D361" s="381"/>
      <c r="E361" s="381">
        <f>+AVERAGE(B304:R304)</f>
        <v>-2.2857532859929691E-16</v>
      </c>
      <c r="F361" s="381">
        <f>+AVERAGE(T304:AL304)</f>
        <v>1.0108872803165898E-15</v>
      </c>
      <c r="G361" s="381">
        <f>+AVERAGE(AN304:BF304)</f>
        <v>-2.5126100030990384E-16</v>
      </c>
      <c r="H361" s="381">
        <f>+AVERAGE(BH304:BZ304)</f>
        <v>3.5059674461847049E-16</v>
      </c>
      <c r="I361" s="380"/>
      <c r="J361" s="380"/>
      <c r="K361" s="380"/>
      <c r="L361" s="380"/>
      <c r="M361" s="380"/>
      <c r="N361" s="380"/>
      <c r="O361" s="380"/>
      <c r="P361" s="380"/>
      <c r="Q361" s="380"/>
      <c r="R361" s="380">
        <f>+AVERAGE(AF304:AX304)</f>
        <v>8.1805907077643109E-17</v>
      </c>
      <c r="S361" s="380"/>
      <c r="T361" s="380"/>
      <c r="U361" s="380"/>
      <c r="V361" s="380"/>
      <c r="W361" s="380"/>
      <c r="X361" s="380"/>
      <c r="Y361" s="380"/>
      <c r="Z361" s="380"/>
      <c r="AA361" s="380"/>
      <c r="AB361" s="380"/>
      <c r="AC361" s="380"/>
      <c r="AD361" s="380"/>
      <c r="AE361" s="380"/>
      <c r="AF361" s="380"/>
      <c r="AG361" s="380"/>
      <c r="AH361" s="380"/>
      <c r="AI361" s="380"/>
      <c r="AJ361" s="380"/>
      <c r="AK361" s="380"/>
      <c r="AL361" s="380"/>
      <c r="AM361" s="380"/>
      <c r="AN361" s="380"/>
      <c r="AO361" s="380"/>
      <c r="AP361" s="380"/>
      <c r="AQ361" s="380"/>
      <c r="AR361" s="380"/>
      <c r="AS361" s="380"/>
      <c r="AT361" s="380"/>
      <c r="AU361" s="380"/>
      <c r="AV361" s="380"/>
      <c r="AW361" s="380"/>
      <c r="AX361" s="380"/>
      <c r="AY361" s="380"/>
      <c r="AZ361" s="380"/>
      <c r="BA361" s="380"/>
      <c r="BB361" s="380"/>
      <c r="BC361" s="380"/>
      <c r="BD361" s="380"/>
      <c r="BE361" s="380"/>
      <c r="BF361" s="380"/>
      <c r="BG361" s="380"/>
      <c r="BH361" s="380"/>
      <c r="BI361" s="380"/>
      <c r="BJ361" s="380"/>
      <c r="BK361" s="380"/>
      <c r="BL361" s="380"/>
      <c r="BM361" s="380"/>
      <c r="BN361" s="380"/>
      <c r="BO361" s="380"/>
      <c r="BP361" s="380"/>
      <c r="BQ361" s="380"/>
      <c r="BR361" s="380"/>
      <c r="BS361" s="380"/>
      <c r="BT361" s="380"/>
      <c r="BU361" s="380"/>
      <c r="BV361" s="380"/>
      <c r="BW361" s="380"/>
      <c r="BX361" s="380"/>
      <c r="BY361" s="380"/>
      <c r="BZ361" s="380"/>
      <c r="CA361" s="380"/>
      <c r="CB361" s="380"/>
      <c r="CC361" s="380"/>
      <c r="CD361" s="380"/>
    </row>
    <row r="362" spans="1:82" s="382" customFormat="1" ht="17.399999999999999" customHeight="1" x14ac:dyDescent="0.25">
      <c r="A362" s="380" t="s">
        <v>237</v>
      </c>
      <c r="B362" s="383">
        <f>+STDEV(B305:R305)</f>
        <v>3.2038938928841002E-12</v>
      </c>
      <c r="C362" s="383">
        <f>+STDEV(S305:AL305)</f>
        <v>9.8300175238742899E-13</v>
      </c>
      <c r="D362" s="381"/>
      <c r="E362" s="381">
        <f>+AVERAGE(B305:R305)</f>
        <v>-6.4908862598526059E-13</v>
      </c>
      <c r="F362" s="381">
        <f>+AVERAGE(T305:AL305)</f>
        <v>4.3262469630103865E-13</v>
      </c>
      <c r="G362" s="381">
        <f>+AVERAGE(AN305:BF305)</f>
        <v>-2.5242965612529875E-15</v>
      </c>
      <c r="H362" s="381">
        <f>+AVERAGE(BH305:BZ305)</f>
        <v>-6.5322016801498024E-14</v>
      </c>
      <c r="I362" s="380"/>
      <c r="J362" s="380"/>
      <c r="K362" s="380"/>
      <c r="L362" s="380"/>
      <c r="M362" s="380"/>
      <c r="N362" s="380"/>
      <c r="O362" s="380"/>
      <c r="P362" s="380"/>
      <c r="Q362" s="380"/>
      <c r="R362" s="380">
        <f>+AVERAGE(AF305:AX305)</f>
        <v>2.4271228302029014E-13</v>
      </c>
      <c r="S362" s="380"/>
      <c r="T362" s="380"/>
      <c r="U362" s="380"/>
      <c r="V362" s="380"/>
      <c r="W362" s="380"/>
      <c r="X362" s="380"/>
      <c r="Y362" s="380"/>
      <c r="Z362" s="380"/>
      <c r="AA362" s="380"/>
      <c r="AB362" s="380"/>
      <c r="AC362" s="380"/>
      <c r="AD362" s="380"/>
      <c r="AE362" s="380"/>
      <c r="AF362" s="380"/>
      <c r="AG362" s="380"/>
      <c r="AH362" s="380"/>
      <c r="AI362" s="380"/>
      <c r="AJ362" s="380"/>
      <c r="AK362" s="380"/>
      <c r="AL362" s="380"/>
      <c r="AM362" s="380"/>
      <c r="AN362" s="380"/>
      <c r="AO362" s="380"/>
      <c r="AP362" s="380"/>
      <c r="AQ362" s="380"/>
      <c r="AR362" s="380"/>
      <c r="AS362" s="380"/>
      <c r="AT362" s="380"/>
      <c r="AU362" s="380"/>
      <c r="AV362" s="380"/>
      <c r="AW362" s="380"/>
      <c r="AX362" s="380"/>
      <c r="AY362" s="380"/>
      <c r="AZ362" s="380"/>
      <c r="BA362" s="380"/>
      <c r="BB362" s="380"/>
      <c r="BC362" s="380"/>
      <c r="BD362" s="380"/>
      <c r="BE362" s="380"/>
      <c r="BF362" s="380"/>
      <c r="BG362" s="380"/>
      <c r="BH362" s="380"/>
      <c r="BI362" s="380"/>
      <c r="BJ362" s="380"/>
      <c r="BK362" s="380"/>
      <c r="BL362" s="380"/>
      <c r="BM362" s="380"/>
      <c r="BN362" s="380"/>
      <c r="BO362" s="380"/>
      <c r="BP362" s="380"/>
      <c r="BQ362" s="380"/>
      <c r="BR362" s="380"/>
      <c r="BS362" s="380"/>
      <c r="BT362" s="380"/>
      <c r="BU362" s="380"/>
      <c r="BV362" s="380"/>
      <c r="BW362" s="380"/>
      <c r="BX362" s="380"/>
      <c r="BY362" s="380"/>
      <c r="BZ362" s="380"/>
      <c r="CA362" s="380"/>
      <c r="CB362" s="380"/>
      <c r="CC362" s="380"/>
      <c r="CD362" s="380"/>
    </row>
    <row r="363" spans="1:82" s="382" customFormat="1" ht="17.399999999999999" customHeight="1" x14ac:dyDescent="0.25">
      <c r="A363" s="380" t="s">
        <v>238</v>
      </c>
      <c r="B363" s="383">
        <f>+STDEV(B306:R306)</f>
        <v>1.7686470674607326E-6</v>
      </c>
      <c r="C363" s="383">
        <f>+STDEV(S306:AL306)</f>
        <v>8.271534058639432E-6</v>
      </c>
      <c r="D363" s="381"/>
      <c r="E363" s="381">
        <f>+AVERAGE(B306:R306)</f>
        <v>6.3595195825125351E-7</v>
      </c>
      <c r="F363" s="381">
        <f>+AVERAGE(T306:AL306)</f>
        <v>7.7551395370555275E-6</v>
      </c>
      <c r="G363" s="381">
        <f>+AVERAGE(AN306:BF306)</f>
        <v>-6.1572847403028837E-5</v>
      </c>
      <c r="H363" s="381">
        <f>+AVERAGE(BH306:BZ306)</f>
        <v>2.2950789886192656E-5</v>
      </c>
      <c r="I363" s="380"/>
      <c r="J363" s="380"/>
      <c r="K363" s="380"/>
      <c r="L363" s="380"/>
      <c r="M363" s="380"/>
      <c r="N363" s="380"/>
      <c r="O363" s="380"/>
      <c r="P363" s="380"/>
      <c r="Q363" s="380"/>
      <c r="R363" s="380">
        <f>+AVERAGE(AF306:AX306)</f>
        <v>-5.2660272582175826E-5</v>
      </c>
      <c r="S363" s="380"/>
      <c r="T363" s="380"/>
      <c r="U363" s="380"/>
      <c r="V363" s="380"/>
      <c r="W363" s="380"/>
      <c r="X363" s="380"/>
      <c r="Y363" s="380"/>
      <c r="Z363" s="380"/>
      <c r="AA363" s="380"/>
      <c r="AB363" s="380"/>
      <c r="AC363" s="380"/>
      <c r="AD363" s="380"/>
      <c r="AE363" s="380"/>
      <c r="AF363" s="380"/>
      <c r="AG363" s="380"/>
      <c r="AH363" s="380"/>
      <c r="AI363" s="380"/>
      <c r="AJ363" s="380"/>
      <c r="AK363" s="380"/>
      <c r="AL363" s="380"/>
      <c r="AM363" s="380"/>
      <c r="AN363" s="380"/>
      <c r="AO363" s="380"/>
      <c r="AP363" s="380"/>
      <c r="AQ363" s="380"/>
      <c r="AR363" s="380"/>
      <c r="AS363" s="380"/>
      <c r="AT363" s="380"/>
      <c r="AU363" s="380"/>
      <c r="AV363" s="380"/>
      <c r="AW363" s="380"/>
      <c r="AX363" s="380"/>
      <c r="AY363" s="380"/>
      <c r="AZ363" s="380"/>
      <c r="BA363" s="380"/>
      <c r="BB363" s="380"/>
      <c r="BC363" s="380"/>
      <c r="BD363" s="380"/>
      <c r="BE363" s="380"/>
      <c r="BF363" s="380"/>
      <c r="BG363" s="380"/>
      <c r="BH363" s="380"/>
      <c r="BI363" s="380"/>
      <c r="BJ363" s="380"/>
      <c r="BK363" s="380"/>
      <c r="BL363" s="380"/>
      <c r="BM363" s="380"/>
      <c r="BN363" s="380"/>
      <c r="BO363" s="380"/>
      <c r="BP363" s="380"/>
      <c r="BQ363" s="380"/>
      <c r="BR363" s="380"/>
      <c r="BS363" s="380"/>
      <c r="BT363" s="380"/>
      <c r="BU363" s="380"/>
      <c r="BV363" s="380"/>
      <c r="BW363" s="380"/>
      <c r="BX363" s="380"/>
      <c r="BY363" s="380"/>
      <c r="BZ363" s="380"/>
      <c r="CA363" s="380"/>
      <c r="CB363" s="380"/>
      <c r="CC363" s="380"/>
      <c r="CD363" s="380"/>
    </row>
    <row r="364" spans="1:82" s="382" customFormat="1" ht="17.399999999999999" customHeight="1" x14ac:dyDescent="0.25">
      <c r="A364" s="380" t="s">
        <v>239</v>
      </c>
      <c r="B364" s="383"/>
      <c r="C364" s="383"/>
      <c r="D364" s="381"/>
      <c r="E364" s="381"/>
      <c r="F364" s="381"/>
      <c r="G364" s="381"/>
      <c r="H364" s="381"/>
      <c r="I364" s="380"/>
      <c r="J364" s="380"/>
      <c r="K364" s="380"/>
      <c r="L364" s="380"/>
      <c r="M364" s="380"/>
      <c r="N364" s="380"/>
      <c r="O364" s="380"/>
      <c r="P364" s="380"/>
      <c r="Q364" s="380"/>
      <c r="R364" s="380"/>
      <c r="S364" s="380"/>
      <c r="T364" s="380"/>
      <c r="U364" s="380"/>
      <c r="V364" s="380"/>
      <c r="W364" s="380"/>
      <c r="X364" s="380"/>
      <c r="Y364" s="380"/>
      <c r="Z364" s="380"/>
      <c r="AA364" s="380"/>
      <c r="AB364" s="380"/>
      <c r="AC364" s="380"/>
      <c r="AD364" s="380"/>
      <c r="AE364" s="380"/>
      <c r="AF364" s="380"/>
      <c r="AG364" s="380"/>
      <c r="AH364" s="380"/>
      <c r="AI364" s="380"/>
      <c r="AJ364" s="380"/>
      <c r="AK364" s="380"/>
      <c r="AL364" s="380"/>
      <c r="AM364" s="380"/>
      <c r="AN364" s="380"/>
      <c r="AO364" s="380"/>
      <c r="AP364" s="380"/>
      <c r="AQ364" s="380"/>
      <c r="AR364" s="380"/>
      <c r="AS364" s="380"/>
      <c r="AT364" s="380"/>
      <c r="AU364" s="380"/>
      <c r="AV364" s="380"/>
      <c r="AW364" s="380"/>
      <c r="AX364" s="380"/>
      <c r="AY364" s="380"/>
      <c r="AZ364" s="380"/>
      <c r="BA364" s="380"/>
      <c r="BB364" s="380"/>
      <c r="BC364" s="380"/>
      <c r="BD364" s="380"/>
      <c r="BE364" s="380"/>
      <c r="BF364" s="380"/>
      <c r="BG364" s="380"/>
      <c r="BH364" s="380"/>
      <c r="BI364" s="380"/>
      <c r="BJ364" s="380"/>
      <c r="BK364" s="380"/>
      <c r="BL364" s="380"/>
      <c r="BM364" s="380"/>
      <c r="BN364" s="380"/>
      <c r="BO364" s="380"/>
      <c r="BP364" s="380"/>
      <c r="BQ364" s="380"/>
      <c r="BR364" s="380"/>
      <c r="BS364" s="380"/>
      <c r="BT364" s="380"/>
      <c r="BU364" s="380"/>
      <c r="BV364" s="380"/>
      <c r="BW364" s="380"/>
      <c r="BX364" s="380"/>
      <c r="BY364" s="380"/>
      <c r="BZ364" s="380"/>
      <c r="CA364" s="380"/>
      <c r="CB364" s="380"/>
      <c r="CC364" s="380"/>
      <c r="CD364" s="380"/>
    </row>
    <row r="365" spans="1:82" s="382" customFormat="1" ht="17.399999999999999" customHeight="1" x14ac:dyDescent="0.25">
      <c r="A365" s="380" t="s">
        <v>240</v>
      </c>
      <c r="B365" s="383">
        <f t="shared" ref="B365:B373" si="340">+STDEV(B308:R308)</f>
        <v>5.8955073971431572E-6</v>
      </c>
      <c r="C365" s="383">
        <f t="shared" ref="C365:C373" si="341">+STDEV(S308:AL308)</f>
        <v>2.757137256584869E-5</v>
      </c>
      <c r="D365" s="381"/>
      <c r="E365" s="381">
        <f t="shared" ref="E365:E373" si="342">+AVERAGE(B308:R308)</f>
        <v>2.119852840513669E-6</v>
      </c>
      <c r="F365" s="381">
        <f t="shared" ref="F365:F373" si="343">+AVERAGE(T308:AL308)</f>
        <v>2.585096352057889E-5</v>
      </c>
      <c r="G365" s="381">
        <f t="shared" ref="G365:G373" si="344">+AVERAGE(AN308:BF308)</f>
        <v>-2.0522341667819779E-4</v>
      </c>
      <c r="H365" s="381">
        <f t="shared" ref="H365:H373" si="345">+AVERAGE(BH308:BZ308)</f>
        <v>7.6505131940007273E-5</v>
      </c>
      <c r="I365" s="380"/>
      <c r="J365" s="380"/>
      <c r="K365" s="380"/>
      <c r="L365" s="380"/>
      <c r="M365" s="380"/>
      <c r="N365" s="380"/>
      <c r="O365" s="380"/>
      <c r="P365" s="380"/>
      <c r="Q365" s="380"/>
      <c r="R365" s="380">
        <f t="shared" ref="R365:R373" si="346">+AVERAGE(AF308:AX308)</f>
        <v>-1.7551545556359596E-4</v>
      </c>
      <c r="S365" s="380"/>
      <c r="T365" s="380"/>
      <c r="U365" s="380"/>
      <c r="V365" s="380"/>
      <c r="W365" s="380"/>
      <c r="X365" s="380"/>
      <c r="Y365" s="380"/>
      <c r="Z365" s="380"/>
      <c r="AA365" s="380"/>
      <c r="AB365" s="380"/>
      <c r="AC365" s="380"/>
      <c r="AD365" s="380"/>
      <c r="AE365" s="380"/>
      <c r="AF365" s="380"/>
      <c r="AG365" s="380"/>
      <c r="AH365" s="380"/>
      <c r="AI365" s="380"/>
      <c r="AJ365" s="380"/>
      <c r="AK365" s="380"/>
      <c r="AL365" s="380"/>
      <c r="AM365" s="380"/>
      <c r="AN365" s="380"/>
      <c r="AO365" s="380"/>
      <c r="AP365" s="380"/>
      <c r="AQ365" s="380"/>
      <c r="AR365" s="380"/>
      <c r="AS365" s="380"/>
      <c r="AT365" s="380"/>
      <c r="AU365" s="380"/>
      <c r="AV365" s="380"/>
      <c r="AW365" s="380"/>
      <c r="AX365" s="380"/>
      <c r="AY365" s="380"/>
      <c r="AZ365" s="380"/>
      <c r="BA365" s="380"/>
      <c r="BB365" s="380"/>
      <c r="BC365" s="380"/>
      <c r="BD365" s="380"/>
      <c r="BE365" s="380"/>
      <c r="BF365" s="380"/>
      <c r="BG365" s="380"/>
      <c r="BH365" s="380"/>
      <c r="BI365" s="380"/>
      <c r="BJ365" s="380"/>
      <c r="BK365" s="380"/>
      <c r="BL365" s="380"/>
      <c r="BM365" s="380"/>
      <c r="BN365" s="380"/>
      <c r="BO365" s="380"/>
      <c r="BP365" s="380"/>
      <c r="BQ365" s="380"/>
      <c r="BR365" s="380"/>
      <c r="BS365" s="380"/>
      <c r="BT365" s="380"/>
      <c r="BU365" s="380"/>
      <c r="BV365" s="380"/>
      <c r="BW365" s="380"/>
      <c r="BX365" s="380"/>
      <c r="BY365" s="380"/>
      <c r="BZ365" s="380"/>
      <c r="CA365" s="380"/>
      <c r="CB365" s="380"/>
      <c r="CC365" s="380"/>
      <c r="CD365" s="380"/>
    </row>
    <row r="366" spans="1:82" s="382" customFormat="1" ht="17.399999999999999" customHeight="1" x14ac:dyDescent="0.25">
      <c r="A366" s="380" t="s">
        <v>241</v>
      </c>
      <c r="B366" s="383">
        <f t="shared" si="340"/>
        <v>0</v>
      </c>
      <c r="C366" s="383">
        <f t="shared" si="341"/>
        <v>0</v>
      </c>
      <c r="D366" s="381"/>
      <c r="E366" s="381">
        <f t="shared" si="342"/>
        <v>0</v>
      </c>
      <c r="F366" s="381">
        <f t="shared" si="343"/>
        <v>0</v>
      </c>
      <c r="G366" s="381">
        <f t="shared" si="344"/>
        <v>0</v>
      </c>
      <c r="H366" s="381">
        <f t="shared" si="345"/>
        <v>0</v>
      </c>
      <c r="I366" s="380"/>
      <c r="J366" s="380"/>
      <c r="K366" s="380"/>
      <c r="L366" s="380"/>
      <c r="M366" s="380"/>
      <c r="N366" s="380"/>
      <c r="O366" s="380"/>
      <c r="P366" s="380"/>
      <c r="Q366" s="380"/>
      <c r="R366" s="380">
        <f t="shared" si="346"/>
        <v>0</v>
      </c>
      <c r="S366" s="380"/>
      <c r="T366" s="380"/>
      <c r="U366" s="380"/>
      <c r="V366" s="380"/>
      <c r="W366" s="380"/>
      <c r="X366" s="380"/>
      <c r="Y366" s="380"/>
      <c r="Z366" s="380"/>
      <c r="AA366" s="380"/>
      <c r="AB366" s="380"/>
      <c r="AC366" s="380"/>
      <c r="AD366" s="380"/>
      <c r="AE366" s="380"/>
      <c r="AF366" s="380"/>
      <c r="AG366" s="380"/>
      <c r="AH366" s="380"/>
      <c r="AI366" s="380"/>
      <c r="AJ366" s="380"/>
      <c r="AK366" s="380"/>
      <c r="AL366" s="380"/>
      <c r="AM366" s="380"/>
      <c r="AN366" s="380"/>
      <c r="AO366" s="380"/>
      <c r="AP366" s="380"/>
      <c r="AQ366" s="380"/>
      <c r="AR366" s="380"/>
      <c r="AS366" s="380"/>
      <c r="AT366" s="380"/>
      <c r="AU366" s="380"/>
      <c r="AV366" s="380"/>
      <c r="AW366" s="380"/>
      <c r="AX366" s="380"/>
      <c r="AY366" s="380"/>
      <c r="AZ366" s="380"/>
      <c r="BA366" s="380"/>
      <c r="BB366" s="380"/>
      <c r="BC366" s="380"/>
      <c r="BD366" s="380"/>
      <c r="BE366" s="380"/>
      <c r="BF366" s="380"/>
      <c r="BG366" s="380"/>
      <c r="BH366" s="380"/>
      <c r="BI366" s="380"/>
      <c r="BJ366" s="380"/>
      <c r="BK366" s="380"/>
      <c r="BL366" s="380"/>
      <c r="BM366" s="380"/>
      <c r="BN366" s="380"/>
      <c r="BO366" s="380"/>
      <c r="BP366" s="380"/>
      <c r="BQ366" s="380"/>
      <c r="BR366" s="380"/>
      <c r="BS366" s="380"/>
      <c r="BT366" s="380"/>
      <c r="BU366" s="380"/>
      <c r="BV366" s="380"/>
      <c r="BW366" s="380"/>
      <c r="BX366" s="380"/>
      <c r="BY366" s="380"/>
      <c r="BZ366" s="380"/>
      <c r="CA366" s="380"/>
      <c r="CB366" s="380"/>
      <c r="CC366" s="380"/>
      <c r="CD366" s="380"/>
    </row>
    <row r="367" spans="1:82" s="382" customFormat="1" ht="17.399999999999999" customHeight="1" x14ac:dyDescent="0.25">
      <c r="A367" s="380" t="s">
        <v>242</v>
      </c>
      <c r="B367" s="383">
        <f t="shared" si="340"/>
        <v>8.0842632669811244E-6</v>
      </c>
      <c r="C367" s="383">
        <f t="shared" si="341"/>
        <v>9.0409407031932988E-5</v>
      </c>
      <c r="D367" s="381"/>
      <c r="E367" s="381">
        <f t="shared" si="342"/>
        <v>4.1927035322464334E-6</v>
      </c>
      <c r="F367" s="381">
        <f t="shared" si="343"/>
        <v>2.3819924762577403E-6</v>
      </c>
      <c r="G367" s="381">
        <f t="shared" si="344"/>
        <v>-1.7435151032645603E-4</v>
      </c>
      <c r="H367" s="381">
        <f t="shared" si="345"/>
        <v>9.0460606080171237E-5</v>
      </c>
      <c r="I367" s="380"/>
      <c r="J367" s="380"/>
      <c r="K367" s="380"/>
      <c r="L367" s="380"/>
      <c r="M367" s="380"/>
      <c r="N367" s="380"/>
      <c r="O367" s="380"/>
      <c r="P367" s="380"/>
      <c r="Q367" s="380"/>
      <c r="R367" s="380">
        <f t="shared" si="346"/>
        <v>-2.0025628460632779E-4</v>
      </c>
      <c r="S367" s="380"/>
      <c r="T367" s="380"/>
      <c r="U367" s="380"/>
      <c r="V367" s="380"/>
      <c r="W367" s="380"/>
      <c r="X367" s="380"/>
      <c r="Y367" s="380"/>
      <c r="Z367" s="380"/>
      <c r="AA367" s="380"/>
      <c r="AB367" s="380"/>
      <c r="AC367" s="380"/>
      <c r="AD367" s="380"/>
      <c r="AE367" s="380"/>
      <c r="AF367" s="380"/>
      <c r="AG367" s="380"/>
      <c r="AH367" s="380"/>
      <c r="AI367" s="380"/>
      <c r="AJ367" s="380"/>
      <c r="AK367" s="380"/>
      <c r="AL367" s="380"/>
      <c r="AM367" s="380"/>
      <c r="AN367" s="380"/>
      <c r="AO367" s="380"/>
      <c r="AP367" s="380"/>
      <c r="AQ367" s="380"/>
      <c r="AR367" s="380"/>
      <c r="AS367" s="380"/>
      <c r="AT367" s="380"/>
      <c r="AU367" s="380"/>
      <c r="AV367" s="380"/>
      <c r="AW367" s="380"/>
      <c r="AX367" s="380"/>
      <c r="AY367" s="380"/>
      <c r="AZ367" s="380"/>
      <c r="BA367" s="380"/>
      <c r="BB367" s="380"/>
      <c r="BC367" s="380"/>
      <c r="BD367" s="380"/>
      <c r="BE367" s="380"/>
      <c r="BF367" s="380"/>
      <c r="BG367" s="380"/>
      <c r="BH367" s="380"/>
      <c r="BI367" s="380"/>
      <c r="BJ367" s="380"/>
      <c r="BK367" s="380"/>
      <c r="BL367" s="380"/>
      <c r="BM367" s="380"/>
      <c r="BN367" s="380"/>
      <c r="BO367" s="380"/>
      <c r="BP367" s="380"/>
      <c r="BQ367" s="380"/>
      <c r="BR367" s="380"/>
      <c r="BS367" s="380"/>
      <c r="BT367" s="380"/>
      <c r="BU367" s="380"/>
      <c r="BV367" s="380"/>
      <c r="BW367" s="380"/>
      <c r="BX367" s="380"/>
      <c r="BY367" s="380"/>
      <c r="BZ367" s="380"/>
      <c r="CA367" s="380"/>
      <c r="CB367" s="380"/>
      <c r="CC367" s="380"/>
      <c r="CD367" s="380"/>
    </row>
    <row r="368" spans="1:82" s="382" customFormat="1" ht="17.399999999999999" customHeight="1" x14ac:dyDescent="0.25">
      <c r="A368" s="380" t="s">
        <v>243</v>
      </c>
      <c r="B368" s="383">
        <f t="shared" si="340"/>
        <v>8.022510080886265E-6</v>
      </c>
      <c r="C368" s="383">
        <f t="shared" si="341"/>
        <v>8.8881676147965367E-5</v>
      </c>
      <c r="D368" s="381"/>
      <c r="E368" s="381">
        <f t="shared" si="342"/>
        <v>3.9681007411095173E-6</v>
      </c>
      <c r="F368" s="381">
        <f t="shared" si="343"/>
        <v>2.3837124270652487E-6</v>
      </c>
      <c r="G368" s="381">
        <f t="shared" si="344"/>
        <v>-1.728716738812241E-4</v>
      </c>
      <c r="H368" s="381">
        <f t="shared" si="345"/>
        <v>9.0108994769530935E-5</v>
      </c>
      <c r="I368" s="380"/>
      <c r="J368" s="380"/>
      <c r="K368" s="380"/>
      <c r="L368" s="380"/>
      <c r="M368" s="380"/>
      <c r="N368" s="380"/>
      <c r="O368" s="380"/>
      <c r="P368" s="380"/>
      <c r="Q368" s="380"/>
      <c r="R368" s="380">
        <f t="shared" si="346"/>
        <v>-1.9818392336383366E-4</v>
      </c>
      <c r="S368" s="380"/>
      <c r="T368" s="380"/>
      <c r="U368" s="380"/>
      <c r="V368" s="380"/>
      <c r="W368" s="380"/>
      <c r="X368" s="380"/>
      <c r="Y368" s="380"/>
      <c r="Z368" s="380"/>
      <c r="AA368" s="380"/>
      <c r="AB368" s="380"/>
      <c r="AC368" s="380"/>
      <c r="AD368" s="380"/>
      <c r="AE368" s="380"/>
      <c r="AF368" s="380"/>
      <c r="AG368" s="380"/>
      <c r="AH368" s="380"/>
      <c r="AI368" s="380"/>
      <c r="AJ368" s="380"/>
      <c r="AK368" s="380"/>
      <c r="AL368" s="380"/>
      <c r="AM368" s="380"/>
      <c r="AN368" s="380"/>
      <c r="AO368" s="380"/>
      <c r="AP368" s="380"/>
      <c r="AQ368" s="380"/>
      <c r="AR368" s="380"/>
      <c r="AS368" s="380"/>
      <c r="AT368" s="380"/>
      <c r="AU368" s="380"/>
      <c r="AV368" s="380"/>
      <c r="AW368" s="380"/>
      <c r="AX368" s="380"/>
      <c r="AY368" s="380"/>
      <c r="AZ368" s="380"/>
      <c r="BA368" s="380"/>
      <c r="BB368" s="380"/>
      <c r="BC368" s="380"/>
      <c r="BD368" s="380"/>
      <c r="BE368" s="380"/>
      <c r="BF368" s="380"/>
      <c r="BG368" s="380"/>
      <c r="BH368" s="380"/>
      <c r="BI368" s="380"/>
      <c r="BJ368" s="380"/>
      <c r="BK368" s="380"/>
      <c r="BL368" s="380"/>
      <c r="BM368" s="380"/>
      <c r="BN368" s="380"/>
      <c r="BO368" s="380"/>
      <c r="BP368" s="380"/>
      <c r="BQ368" s="380"/>
      <c r="BR368" s="380"/>
      <c r="BS368" s="380"/>
      <c r="BT368" s="380"/>
      <c r="BU368" s="380"/>
      <c r="BV368" s="380"/>
      <c r="BW368" s="380"/>
      <c r="BX368" s="380"/>
      <c r="BY368" s="380"/>
      <c r="BZ368" s="380"/>
      <c r="CA368" s="380"/>
      <c r="CB368" s="380"/>
      <c r="CC368" s="380"/>
      <c r="CD368" s="380"/>
    </row>
    <row r="369" spans="1:82" s="382" customFormat="1" ht="17.399999999999999" customHeight="1" x14ac:dyDescent="0.25">
      <c r="A369" s="380" t="s">
        <v>244</v>
      </c>
      <c r="B369" s="383">
        <f t="shared" si="340"/>
        <v>8.0842889829388961E-6</v>
      </c>
      <c r="C369" s="383">
        <f t="shared" si="341"/>
        <v>9.0409387866061827E-5</v>
      </c>
      <c r="D369" s="381"/>
      <c r="E369" s="381">
        <f t="shared" si="342"/>
        <v>4.1926609695936844E-6</v>
      </c>
      <c r="F369" s="381">
        <f t="shared" si="343"/>
        <v>2.3820144642714891E-6</v>
      </c>
      <c r="G369" s="381">
        <f t="shared" si="344"/>
        <v>-1.7435151034462279E-4</v>
      </c>
      <c r="H369" s="381">
        <f t="shared" si="345"/>
        <v>9.0460606078932468E-5</v>
      </c>
      <c r="I369" s="380"/>
      <c r="J369" s="380"/>
      <c r="K369" s="380"/>
      <c r="L369" s="380"/>
      <c r="M369" s="380"/>
      <c r="N369" s="380"/>
      <c r="O369" s="380"/>
      <c r="P369" s="380"/>
      <c r="Q369" s="380"/>
      <c r="R369" s="380">
        <f t="shared" si="346"/>
        <v>-2.0025627446057222E-4</v>
      </c>
      <c r="S369" s="380"/>
      <c r="T369" s="380"/>
      <c r="U369" s="380"/>
      <c r="V369" s="380"/>
      <c r="W369" s="380"/>
      <c r="X369" s="380"/>
      <c r="Y369" s="380"/>
      <c r="Z369" s="380"/>
      <c r="AA369" s="380"/>
      <c r="AB369" s="380"/>
      <c r="AC369" s="380"/>
      <c r="AD369" s="380"/>
      <c r="AE369" s="380"/>
      <c r="AF369" s="380"/>
      <c r="AG369" s="380"/>
      <c r="AH369" s="380"/>
      <c r="AI369" s="380"/>
      <c r="AJ369" s="380"/>
      <c r="AK369" s="380"/>
      <c r="AL369" s="380"/>
      <c r="AM369" s="380"/>
      <c r="AN369" s="380"/>
      <c r="AO369" s="380"/>
      <c r="AP369" s="380"/>
      <c r="AQ369" s="380"/>
      <c r="AR369" s="380"/>
      <c r="AS369" s="380"/>
      <c r="AT369" s="380"/>
      <c r="AU369" s="380"/>
      <c r="AV369" s="380"/>
      <c r="AW369" s="380"/>
      <c r="AX369" s="380"/>
      <c r="AY369" s="380"/>
      <c r="AZ369" s="380"/>
      <c r="BA369" s="380"/>
      <c r="BB369" s="380"/>
      <c r="BC369" s="380"/>
      <c r="BD369" s="380"/>
      <c r="BE369" s="380"/>
      <c r="BF369" s="380"/>
      <c r="BG369" s="380"/>
      <c r="BH369" s="380"/>
      <c r="BI369" s="380"/>
      <c r="BJ369" s="380"/>
      <c r="BK369" s="380"/>
      <c r="BL369" s="380"/>
      <c r="BM369" s="380"/>
      <c r="BN369" s="380"/>
      <c r="BO369" s="380"/>
      <c r="BP369" s="380"/>
      <c r="BQ369" s="380"/>
      <c r="BR369" s="380"/>
      <c r="BS369" s="380"/>
      <c r="BT369" s="380"/>
      <c r="BU369" s="380"/>
      <c r="BV369" s="380"/>
      <c r="BW369" s="380"/>
      <c r="BX369" s="380"/>
      <c r="BY369" s="380"/>
      <c r="BZ369" s="380"/>
      <c r="CA369" s="380"/>
      <c r="CB369" s="380"/>
      <c r="CC369" s="380"/>
      <c r="CD369" s="380"/>
    </row>
    <row r="370" spans="1:82" s="382" customFormat="1" ht="17.399999999999999" customHeight="1" x14ac:dyDescent="0.25">
      <c r="A370" s="380" t="s">
        <v>245</v>
      </c>
      <c r="B370" s="383">
        <f t="shared" si="340"/>
        <v>8.0842884921103133E-6</v>
      </c>
      <c r="C370" s="383">
        <f t="shared" si="341"/>
        <v>9.040938780243938E-5</v>
      </c>
      <c r="D370" s="381"/>
      <c r="E370" s="381">
        <f t="shared" si="342"/>
        <v>4.1926613893559488E-6</v>
      </c>
      <c r="F370" s="381">
        <f t="shared" si="343"/>
        <v>2.3820144439719379E-6</v>
      </c>
      <c r="G370" s="381">
        <f t="shared" si="344"/>
        <v>-1.7435151032747274E-4</v>
      </c>
      <c r="H370" s="381">
        <f t="shared" si="345"/>
        <v>9.0460606081082794E-5</v>
      </c>
      <c r="I370" s="380"/>
      <c r="J370" s="380"/>
      <c r="K370" s="380"/>
      <c r="L370" s="380"/>
      <c r="M370" s="380"/>
      <c r="N370" s="380"/>
      <c r="O370" s="380"/>
      <c r="P370" s="380"/>
      <c r="Q370" s="380"/>
      <c r="R370" s="380">
        <f t="shared" si="346"/>
        <v>-2.0025627442339143E-4</v>
      </c>
      <c r="S370" s="380"/>
      <c r="T370" s="380"/>
      <c r="U370" s="380"/>
      <c r="V370" s="380"/>
      <c r="W370" s="380"/>
      <c r="X370" s="380"/>
      <c r="Y370" s="380"/>
      <c r="Z370" s="380"/>
      <c r="AA370" s="380"/>
      <c r="AB370" s="380"/>
      <c r="AC370" s="380"/>
      <c r="AD370" s="380"/>
      <c r="AE370" s="380"/>
      <c r="AF370" s="380"/>
      <c r="AG370" s="380"/>
      <c r="AH370" s="380"/>
      <c r="AI370" s="380"/>
      <c r="AJ370" s="380"/>
      <c r="AK370" s="380"/>
      <c r="AL370" s="380"/>
      <c r="AM370" s="380"/>
      <c r="AN370" s="380"/>
      <c r="AO370" s="380"/>
      <c r="AP370" s="380"/>
      <c r="AQ370" s="380"/>
      <c r="AR370" s="380"/>
      <c r="AS370" s="380"/>
      <c r="AT370" s="380"/>
      <c r="AU370" s="380"/>
      <c r="AV370" s="380"/>
      <c r="AW370" s="380"/>
      <c r="AX370" s="380"/>
      <c r="AY370" s="380"/>
      <c r="AZ370" s="380"/>
      <c r="BA370" s="380"/>
      <c r="BB370" s="380"/>
      <c r="BC370" s="380"/>
      <c r="BD370" s="380"/>
      <c r="BE370" s="380"/>
      <c r="BF370" s="380"/>
      <c r="BG370" s="380"/>
      <c r="BH370" s="380"/>
      <c r="BI370" s="380"/>
      <c r="BJ370" s="380"/>
      <c r="BK370" s="380"/>
      <c r="BL370" s="380"/>
      <c r="BM370" s="380"/>
      <c r="BN370" s="380"/>
      <c r="BO370" s="380"/>
      <c r="BP370" s="380"/>
      <c r="BQ370" s="380"/>
      <c r="BR370" s="380"/>
      <c r="BS370" s="380"/>
      <c r="BT370" s="380"/>
      <c r="BU370" s="380"/>
      <c r="BV370" s="380"/>
      <c r="BW370" s="380"/>
      <c r="BX370" s="380"/>
      <c r="BY370" s="380"/>
      <c r="BZ370" s="380"/>
      <c r="CA370" s="380"/>
      <c r="CB370" s="380"/>
      <c r="CC370" s="380"/>
      <c r="CD370" s="380"/>
    </row>
    <row r="371" spans="1:82" s="382" customFormat="1" ht="17.399999999999999" customHeight="1" x14ac:dyDescent="0.25">
      <c r="A371" s="380" t="s">
        <v>246</v>
      </c>
      <c r="B371" s="383">
        <f t="shared" si="340"/>
        <v>4.8322598566111913E-4</v>
      </c>
      <c r="C371" s="383">
        <f t="shared" si="341"/>
        <v>1.3942868085769024E-2</v>
      </c>
      <c r="D371" s="381"/>
      <c r="E371" s="381">
        <f t="shared" si="342"/>
        <v>-2.177827413231986E-4</v>
      </c>
      <c r="F371" s="381">
        <f t="shared" si="343"/>
        <v>2.7807417647204994E-3</v>
      </c>
      <c r="G371" s="381">
        <f t="shared" si="344"/>
        <v>3.416930573364247E-2</v>
      </c>
      <c r="H371" s="381">
        <f t="shared" si="345"/>
        <v>-6.1573637117749234E-2</v>
      </c>
      <c r="I371" s="380"/>
      <c r="J371" s="380"/>
      <c r="K371" s="380"/>
      <c r="L371" s="380"/>
      <c r="M371" s="380"/>
      <c r="N371" s="380"/>
      <c r="O371" s="380"/>
      <c r="P371" s="380"/>
      <c r="Q371" s="380"/>
      <c r="R371" s="380">
        <f t="shared" si="346"/>
        <v>3.9078729169517587E-2</v>
      </c>
      <c r="S371" s="380"/>
      <c r="T371" s="380"/>
      <c r="U371" s="380"/>
      <c r="V371" s="380"/>
      <c r="W371" s="380"/>
      <c r="X371" s="380"/>
      <c r="Y371" s="380"/>
      <c r="Z371" s="380"/>
      <c r="AA371" s="380"/>
      <c r="AB371" s="380"/>
      <c r="AC371" s="380"/>
      <c r="AD371" s="380"/>
      <c r="AE371" s="380"/>
      <c r="AF371" s="380"/>
      <c r="AG371" s="380"/>
      <c r="AH371" s="380"/>
      <c r="AI371" s="380"/>
      <c r="AJ371" s="380"/>
      <c r="AK371" s="380"/>
      <c r="AL371" s="380"/>
      <c r="AM371" s="380"/>
      <c r="AN371" s="380"/>
      <c r="AO371" s="380"/>
      <c r="AP371" s="380"/>
      <c r="AQ371" s="380"/>
      <c r="AR371" s="380"/>
      <c r="AS371" s="380"/>
      <c r="AT371" s="380"/>
      <c r="AU371" s="380"/>
      <c r="AV371" s="380"/>
      <c r="AW371" s="380"/>
      <c r="AX371" s="380"/>
      <c r="AY371" s="380"/>
      <c r="AZ371" s="380"/>
      <c r="BA371" s="380"/>
      <c r="BB371" s="380"/>
      <c r="BC371" s="380"/>
      <c r="BD371" s="380"/>
      <c r="BE371" s="380"/>
      <c r="BF371" s="380"/>
      <c r="BG371" s="380"/>
      <c r="BH371" s="380"/>
      <c r="BI371" s="380"/>
      <c r="BJ371" s="380"/>
      <c r="BK371" s="380"/>
      <c r="BL371" s="380"/>
      <c r="BM371" s="380"/>
      <c r="BN371" s="380"/>
      <c r="BO371" s="380"/>
      <c r="BP371" s="380"/>
      <c r="BQ371" s="380"/>
      <c r="BR371" s="380"/>
      <c r="BS371" s="380"/>
      <c r="BT371" s="380"/>
      <c r="BU371" s="380"/>
      <c r="BV371" s="380"/>
      <c r="BW371" s="380"/>
      <c r="BX371" s="380"/>
      <c r="BY371" s="380"/>
      <c r="BZ371" s="380"/>
      <c r="CA371" s="380"/>
      <c r="CB371" s="380"/>
      <c r="CC371" s="380"/>
      <c r="CD371" s="380"/>
    </row>
    <row r="372" spans="1:82" s="382" customFormat="1" ht="17.399999999999999" customHeight="1" x14ac:dyDescent="0.25">
      <c r="A372" s="380" t="s">
        <v>247</v>
      </c>
      <c r="B372" s="383">
        <f t="shared" si="340"/>
        <v>4.8168071131271734E-4</v>
      </c>
      <c r="C372" s="383">
        <f t="shared" si="341"/>
        <v>1.3935702943899377E-2</v>
      </c>
      <c r="D372" s="381"/>
      <c r="E372" s="381">
        <f t="shared" si="342"/>
        <v>-2.1714689644191556E-4</v>
      </c>
      <c r="F372" s="381">
        <f t="shared" si="343"/>
        <v>2.7884209102108735E-3</v>
      </c>
      <c r="G372" s="381">
        <f t="shared" si="344"/>
        <v>3.4104684385946979E-2</v>
      </c>
      <c r="H372" s="381">
        <f t="shared" si="345"/>
        <v>-6.1552291049651285E-2</v>
      </c>
      <c r="I372" s="380"/>
      <c r="J372" s="380"/>
      <c r="K372" s="380"/>
      <c r="L372" s="380"/>
      <c r="M372" s="380"/>
      <c r="N372" s="380"/>
      <c r="O372" s="380"/>
      <c r="P372" s="380"/>
      <c r="Q372" s="380"/>
      <c r="R372" s="380">
        <f t="shared" si="346"/>
        <v>3.9022993320704531E-2</v>
      </c>
      <c r="S372" s="380"/>
      <c r="T372" s="380"/>
      <c r="U372" s="380"/>
      <c r="V372" s="380"/>
      <c r="W372" s="380"/>
      <c r="X372" s="380"/>
      <c r="Y372" s="380"/>
      <c r="Z372" s="380"/>
      <c r="AA372" s="380"/>
      <c r="AB372" s="380"/>
      <c r="AC372" s="380"/>
      <c r="AD372" s="380"/>
      <c r="AE372" s="380"/>
      <c r="AF372" s="380"/>
      <c r="AG372" s="380"/>
      <c r="AH372" s="380"/>
      <c r="AI372" s="380"/>
      <c r="AJ372" s="380"/>
      <c r="AK372" s="380"/>
      <c r="AL372" s="380"/>
      <c r="AM372" s="380"/>
      <c r="AN372" s="380"/>
      <c r="AO372" s="380"/>
      <c r="AP372" s="380"/>
      <c r="AQ372" s="380"/>
      <c r="AR372" s="380"/>
      <c r="AS372" s="380"/>
      <c r="AT372" s="380"/>
      <c r="AU372" s="380"/>
      <c r="AV372" s="380"/>
      <c r="AW372" s="380"/>
      <c r="AX372" s="380"/>
      <c r="AY372" s="380"/>
      <c r="AZ372" s="380"/>
      <c r="BA372" s="380"/>
      <c r="BB372" s="380"/>
      <c r="BC372" s="380"/>
      <c r="BD372" s="380"/>
      <c r="BE372" s="380"/>
      <c r="BF372" s="380"/>
      <c r="BG372" s="380"/>
      <c r="BH372" s="380"/>
      <c r="BI372" s="380"/>
      <c r="BJ372" s="380"/>
      <c r="BK372" s="380"/>
      <c r="BL372" s="380"/>
      <c r="BM372" s="380"/>
      <c r="BN372" s="380"/>
      <c r="BO372" s="380"/>
      <c r="BP372" s="380"/>
      <c r="BQ372" s="380"/>
      <c r="BR372" s="380"/>
      <c r="BS372" s="380"/>
      <c r="BT372" s="380"/>
      <c r="BU372" s="380"/>
      <c r="BV372" s="380"/>
      <c r="BW372" s="380"/>
      <c r="BX372" s="380"/>
      <c r="BY372" s="380"/>
      <c r="BZ372" s="380"/>
      <c r="CA372" s="380"/>
      <c r="CB372" s="380"/>
      <c r="CC372" s="380"/>
      <c r="CD372" s="380"/>
    </row>
    <row r="373" spans="1:82" s="382" customFormat="1" ht="17.399999999999999" customHeight="1" x14ac:dyDescent="0.25">
      <c r="A373" s="380" t="s">
        <v>248</v>
      </c>
      <c r="B373" s="383">
        <f t="shared" si="340"/>
        <v>3.2747659912220623E-5</v>
      </c>
      <c r="C373" s="383">
        <f t="shared" si="341"/>
        <v>8.2715298695146752E-6</v>
      </c>
      <c r="D373" s="381"/>
      <c r="E373" s="381">
        <f t="shared" si="342"/>
        <v>-7.1613381248065576E-6</v>
      </c>
      <c r="F373" s="381">
        <f t="shared" si="343"/>
        <v>7.7549708083403169E-6</v>
      </c>
      <c r="G373" s="381">
        <f t="shared" si="344"/>
        <v>-6.1572999036839596E-5</v>
      </c>
      <c r="H373" s="381">
        <f t="shared" si="345"/>
        <v>2.2950631945269157E-5</v>
      </c>
      <c r="I373" s="380"/>
      <c r="J373" s="380"/>
      <c r="K373" s="380"/>
      <c r="L373" s="380"/>
      <c r="M373" s="380"/>
      <c r="N373" s="380"/>
      <c r="O373" s="380"/>
      <c r="P373" s="380"/>
      <c r="Q373" s="380"/>
      <c r="R373" s="380">
        <f t="shared" si="346"/>
        <v>-5.266043060054614E-5</v>
      </c>
      <c r="S373" s="380"/>
      <c r="T373" s="380"/>
      <c r="U373" s="380"/>
      <c r="V373" s="380"/>
      <c r="W373" s="380"/>
      <c r="X373" s="380"/>
      <c r="Y373" s="380"/>
      <c r="Z373" s="380"/>
      <c r="AA373" s="380"/>
      <c r="AB373" s="380"/>
      <c r="AC373" s="380"/>
      <c r="AD373" s="380"/>
      <c r="AE373" s="380"/>
      <c r="AF373" s="380"/>
      <c r="AG373" s="380"/>
      <c r="AH373" s="380"/>
      <c r="AI373" s="380"/>
      <c r="AJ373" s="380"/>
      <c r="AK373" s="380"/>
      <c r="AL373" s="380"/>
      <c r="AM373" s="380"/>
      <c r="AN373" s="380"/>
      <c r="AO373" s="380"/>
      <c r="AP373" s="380"/>
      <c r="AQ373" s="380"/>
      <c r="AR373" s="380"/>
      <c r="AS373" s="380"/>
      <c r="AT373" s="380"/>
      <c r="AU373" s="380"/>
      <c r="AV373" s="380"/>
      <c r="AW373" s="380"/>
      <c r="AX373" s="380"/>
      <c r="AY373" s="380"/>
      <c r="AZ373" s="380"/>
      <c r="BA373" s="380"/>
      <c r="BB373" s="380"/>
      <c r="BC373" s="380"/>
      <c r="BD373" s="380"/>
      <c r="BE373" s="380"/>
      <c r="BF373" s="380"/>
      <c r="BG373" s="380"/>
      <c r="BH373" s="380"/>
      <c r="BI373" s="380"/>
      <c r="BJ373" s="380"/>
      <c r="BK373" s="380"/>
      <c r="BL373" s="380"/>
      <c r="BM373" s="380"/>
      <c r="BN373" s="380"/>
      <c r="BO373" s="380"/>
      <c r="BP373" s="380"/>
      <c r="BQ373" s="380"/>
      <c r="BR373" s="380"/>
      <c r="BS373" s="380"/>
      <c r="BT373" s="380"/>
      <c r="BU373" s="380"/>
      <c r="BV373" s="380"/>
      <c r="BW373" s="380"/>
      <c r="BX373" s="380"/>
      <c r="BY373" s="380"/>
      <c r="BZ373" s="380"/>
      <c r="CA373" s="380"/>
      <c r="CB373" s="380"/>
      <c r="CC373" s="380"/>
      <c r="CD373" s="380"/>
    </row>
    <row r="374" spans="1:82" s="382" customFormat="1" ht="17.399999999999999" customHeight="1" x14ac:dyDescent="0.25">
      <c r="A374" s="380" t="s">
        <v>249</v>
      </c>
      <c r="B374" s="383"/>
      <c r="C374" s="383"/>
      <c r="D374" s="381"/>
      <c r="E374" s="381"/>
      <c r="F374" s="381"/>
      <c r="G374" s="381"/>
      <c r="H374" s="381"/>
      <c r="I374" s="380"/>
      <c r="J374" s="380"/>
      <c r="K374" s="380"/>
      <c r="L374" s="380"/>
      <c r="M374" s="380"/>
      <c r="N374" s="380"/>
      <c r="O374" s="380"/>
      <c r="P374" s="380"/>
      <c r="Q374" s="380"/>
      <c r="R374" s="380"/>
      <c r="S374" s="380"/>
      <c r="T374" s="380"/>
      <c r="U374" s="380"/>
      <c r="V374" s="380"/>
      <c r="W374" s="380"/>
      <c r="X374" s="380"/>
      <c r="Y374" s="380"/>
      <c r="Z374" s="380"/>
      <c r="AA374" s="380"/>
      <c r="AB374" s="380"/>
      <c r="AC374" s="380"/>
      <c r="AD374" s="380"/>
      <c r="AE374" s="380"/>
      <c r="AF374" s="380"/>
      <c r="AG374" s="380"/>
      <c r="AH374" s="380"/>
      <c r="AI374" s="380"/>
      <c r="AJ374" s="380"/>
      <c r="AK374" s="380"/>
      <c r="AL374" s="380"/>
      <c r="AM374" s="380"/>
      <c r="AN374" s="380"/>
      <c r="AO374" s="380"/>
      <c r="AP374" s="380"/>
      <c r="AQ374" s="380"/>
      <c r="AR374" s="380"/>
      <c r="AS374" s="380"/>
      <c r="AT374" s="380"/>
      <c r="AU374" s="380"/>
      <c r="AV374" s="380"/>
      <c r="AW374" s="380"/>
      <c r="AX374" s="380"/>
      <c r="AY374" s="380"/>
      <c r="AZ374" s="380"/>
      <c r="BA374" s="380"/>
      <c r="BB374" s="380"/>
      <c r="BC374" s="380"/>
      <c r="BD374" s="380"/>
      <c r="BE374" s="380"/>
      <c r="BF374" s="380"/>
      <c r="BG374" s="380"/>
      <c r="BH374" s="380"/>
      <c r="BI374" s="380"/>
      <c r="BJ374" s="380"/>
      <c r="BK374" s="380"/>
      <c r="BL374" s="380"/>
      <c r="BM374" s="380"/>
      <c r="BN374" s="380"/>
      <c r="BO374" s="380"/>
      <c r="BP374" s="380"/>
      <c r="BQ374" s="380"/>
      <c r="BR374" s="380"/>
      <c r="BS374" s="380"/>
      <c r="BT374" s="380"/>
      <c r="BU374" s="380"/>
      <c r="BV374" s="380"/>
      <c r="BW374" s="380"/>
      <c r="BX374" s="380"/>
      <c r="BY374" s="380"/>
      <c r="BZ374" s="380"/>
      <c r="CA374" s="380"/>
      <c r="CB374" s="380"/>
      <c r="CC374" s="380"/>
      <c r="CD374" s="380"/>
    </row>
    <row r="375" spans="1:82" s="382" customFormat="1" ht="17.399999999999999" customHeight="1" x14ac:dyDescent="0.25">
      <c r="A375" s="380" t="s">
        <v>250</v>
      </c>
      <c r="B375" s="383">
        <f>+STDEV(B318:R318)</f>
        <v>1.8797096393678625E-10</v>
      </c>
      <c r="C375" s="383">
        <f>+STDEV(S318:AL318)</f>
        <v>3.49259377383949E-10</v>
      </c>
      <c r="D375" s="381"/>
      <c r="E375" s="381">
        <f>+AVERAGE(B318:R318)</f>
        <v>-1.3838074477151248E-10</v>
      </c>
      <c r="F375" s="381">
        <f>+AVERAGE(T318:AL318)</f>
        <v>-1.4092793598763365E-10</v>
      </c>
      <c r="G375" s="381">
        <f>+AVERAGE(AN318:BF318)</f>
        <v>-2.5801667235507348E-10</v>
      </c>
      <c r="H375" s="381">
        <f>+AVERAGE(BH318:BZ318)</f>
        <v>-2.9884625768180451E-10</v>
      </c>
      <c r="I375" s="380"/>
      <c r="J375" s="380"/>
      <c r="K375" s="380"/>
      <c r="L375" s="380"/>
      <c r="M375" s="380"/>
      <c r="N375" s="380"/>
      <c r="O375" s="380"/>
      <c r="P375" s="380"/>
      <c r="Q375" s="380"/>
      <c r="R375" s="380">
        <f>+AVERAGE(AF318:AX318)</f>
        <v>-1.6689580127261574E-10</v>
      </c>
      <c r="S375" s="380"/>
      <c r="T375" s="380"/>
      <c r="U375" s="380"/>
      <c r="V375" s="380"/>
      <c r="W375" s="380"/>
      <c r="X375" s="380"/>
      <c r="Y375" s="380"/>
      <c r="Z375" s="380"/>
      <c r="AA375" s="380"/>
      <c r="AB375" s="380"/>
      <c r="AC375" s="380"/>
      <c r="AD375" s="380"/>
      <c r="AE375" s="380"/>
      <c r="AF375" s="380"/>
      <c r="AG375" s="380"/>
      <c r="AH375" s="380"/>
      <c r="AI375" s="380"/>
      <c r="AJ375" s="380"/>
      <c r="AK375" s="380"/>
      <c r="AL375" s="380"/>
      <c r="AM375" s="380"/>
      <c r="AN375" s="380"/>
      <c r="AO375" s="380"/>
      <c r="AP375" s="380"/>
      <c r="AQ375" s="380"/>
      <c r="AR375" s="380"/>
      <c r="AS375" s="380"/>
      <c r="AT375" s="380"/>
      <c r="AU375" s="380"/>
      <c r="AV375" s="380"/>
      <c r="AW375" s="380"/>
      <c r="AX375" s="380"/>
      <c r="AY375" s="380"/>
      <c r="AZ375" s="380"/>
      <c r="BA375" s="380"/>
      <c r="BB375" s="380"/>
      <c r="BC375" s="380"/>
      <c r="BD375" s="380"/>
      <c r="BE375" s="380"/>
      <c r="BF375" s="380"/>
      <c r="BG375" s="380"/>
      <c r="BH375" s="380"/>
      <c r="BI375" s="380"/>
      <c r="BJ375" s="380"/>
      <c r="BK375" s="380"/>
      <c r="BL375" s="380"/>
      <c r="BM375" s="380"/>
      <c r="BN375" s="380"/>
      <c r="BO375" s="380"/>
      <c r="BP375" s="380"/>
      <c r="BQ375" s="380"/>
      <c r="BR375" s="380"/>
      <c r="BS375" s="380"/>
      <c r="BT375" s="380"/>
      <c r="BU375" s="380"/>
      <c r="BV375" s="380"/>
      <c r="BW375" s="380"/>
      <c r="BX375" s="380"/>
      <c r="BY375" s="380"/>
      <c r="BZ375" s="380"/>
      <c r="CA375" s="380"/>
      <c r="CB375" s="380"/>
      <c r="CC375" s="380"/>
      <c r="CD375" s="380"/>
    </row>
    <row r="376" spans="1:82" s="382" customFormat="1" ht="17.399999999999999" customHeight="1" x14ac:dyDescent="0.25">
      <c r="A376" s="380" t="s">
        <v>251</v>
      </c>
      <c r="B376" s="383">
        <f>+STDEV(B319:R319)</f>
        <v>1.4680434435904056E-10</v>
      </c>
      <c r="C376" s="383">
        <f>+STDEV(S319:AL319)</f>
        <v>3.2406366689408934E-10</v>
      </c>
      <c r="D376" s="381"/>
      <c r="E376" s="381">
        <f>+AVERAGE(B319:R319)</f>
        <v>-1.7586779091850664E-10</v>
      </c>
      <c r="F376" s="381">
        <f>+AVERAGE(T319:AL319)</f>
        <v>-1.587964263007423E-11</v>
      </c>
      <c r="G376" s="381">
        <f>+AVERAGE(AN319:BF319)</f>
        <v>-2.0680177453532392E-10</v>
      </c>
      <c r="H376" s="381">
        <f>+AVERAGE(BH319:BZ319)</f>
        <v>2.0706728145002349E-10</v>
      </c>
      <c r="I376" s="380"/>
      <c r="J376" s="380"/>
      <c r="K376" s="380"/>
      <c r="L376" s="380"/>
      <c r="M376" s="380"/>
      <c r="N376" s="380"/>
      <c r="O376" s="380"/>
      <c r="P376" s="380"/>
      <c r="Q376" s="380"/>
      <c r="R376" s="380">
        <f>+AVERAGE(AF319:AX319)</f>
        <v>-6.7901123320493036E-12</v>
      </c>
      <c r="S376" s="380"/>
      <c r="T376" s="380"/>
      <c r="U376" s="380"/>
      <c r="V376" s="380"/>
      <c r="W376" s="380"/>
      <c r="X376" s="380"/>
      <c r="Y376" s="380"/>
      <c r="Z376" s="380"/>
      <c r="AA376" s="380"/>
      <c r="AB376" s="380"/>
      <c r="AC376" s="380"/>
      <c r="AD376" s="380"/>
      <c r="AE376" s="380"/>
      <c r="AF376" s="380"/>
      <c r="AG376" s="380"/>
      <c r="AH376" s="380"/>
      <c r="AI376" s="380"/>
      <c r="AJ376" s="380"/>
      <c r="AK376" s="380"/>
      <c r="AL376" s="380"/>
      <c r="AM376" s="380"/>
      <c r="AN376" s="380"/>
      <c r="AO376" s="380"/>
      <c r="AP376" s="380"/>
      <c r="AQ376" s="380"/>
      <c r="AR376" s="380"/>
      <c r="AS376" s="380"/>
      <c r="AT376" s="380"/>
      <c r="AU376" s="380"/>
      <c r="AV376" s="380"/>
      <c r="AW376" s="380"/>
      <c r="AX376" s="380"/>
      <c r="AY376" s="380"/>
      <c r="AZ376" s="380"/>
      <c r="BA376" s="380"/>
      <c r="BB376" s="380"/>
      <c r="BC376" s="380"/>
      <c r="BD376" s="380"/>
      <c r="BE376" s="380"/>
      <c r="BF376" s="380"/>
      <c r="BG376" s="380"/>
      <c r="BH376" s="380"/>
      <c r="BI376" s="380"/>
      <c r="BJ376" s="380"/>
      <c r="BK376" s="380"/>
      <c r="BL376" s="380"/>
      <c r="BM376" s="380"/>
      <c r="BN376" s="380"/>
      <c r="BO376" s="380"/>
      <c r="BP376" s="380"/>
      <c r="BQ376" s="380"/>
      <c r="BR376" s="380"/>
      <c r="BS376" s="380"/>
      <c r="BT376" s="380"/>
      <c r="BU376" s="380"/>
      <c r="BV376" s="380"/>
      <c r="BW376" s="380"/>
      <c r="BX376" s="380"/>
      <c r="BY376" s="380"/>
      <c r="BZ376" s="380"/>
      <c r="CA376" s="380"/>
      <c r="CB376" s="380"/>
      <c r="CC376" s="380"/>
      <c r="CD376" s="380"/>
    </row>
    <row r="377" spans="1:82" s="382" customFormat="1" ht="17.399999999999999" customHeight="1" x14ac:dyDescent="0.25">
      <c r="A377" s="380" t="s">
        <v>252</v>
      </c>
      <c r="B377" s="383">
        <f>+STDEV(B320:R320)</f>
        <v>6.248187865342489E-14</v>
      </c>
      <c r="C377" s="383">
        <f>+STDEV(S320:AL320)</f>
        <v>6.1846618360606406E-14</v>
      </c>
      <c r="D377" s="381"/>
      <c r="E377" s="381">
        <f>+AVERAGE(B320:R320)</f>
        <v>-1.0906308536023597E-15</v>
      </c>
      <c r="F377" s="381">
        <f>+AVERAGE(T320:AL320)</f>
        <v>4.6921530988105301E-15</v>
      </c>
      <c r="G377" s="381">
        <f>+AVERAGE(AN320:BF320)</f>
        <v>8.8642543597703283E-15</v>
      </c>
      <c r="H377" s="381">
        <f>+AVERAGE(BH320:BZ320)</f>
        <v>-1.3153221202269618E-14</v>
      </c>
      <c r="I377" s="380"/>
      <c r="J377" s="380"/>
      <c r="K377" s="380"/>
      <c r="L377" s="380"/>
      <c r="M377" s="380"/>
      <c r="N377" s="380"/>
      <c r="O377" s="380"/>
      <c r="P377" s="380"/>
      <c r="Q377" s="380"/>
      <c r="R377" s="380">
        <f>+AVERAGE(AF320:AX320)</f>
        <v>2.2566743795275551E-14</v>
      </c>
      <c r="S377" s="380"/>
      <c r="T377" s="380"/>
      <c r="U377" s="380"/>
      <c r="V377" s="380"/>
      <c r="W377" s="380"/>
      <c r="X377" s="380"/>
      <c r="Y377" s="380"/>
      <c r="Z377" s="380"/>
      <c r="AA377" s="380"/>
      <c r="AB377" s="380"/>
      <c r="AC377" s="380"/>
      <c r="AD377" s="380"/>
      <c r="AE377" s="380"/>
      <c r="AF377" s="380"/>
      <c r="AG377" s="380"/>
      <c r="AH377" s="380"/>
      <c r="AI377" s="380"/>
      <c r="AJ377" s="380"/>
      <c r="AK377" s="380"/>
      <c r="AL377" s="380"/>
      <c r="AM377" s="380"/>
      <c r="AN377" s="380"/>
      <c r="AO377" s="380"/>
      <c r="AP377" s="380"/>
      <c r="AQ377" s="380"/>
      <c r="AR377" s="380"/>
      <c r="AS377" s="380"/>
      <c r="AT377" s="380"/>
      <c r="AU377" s="380"/>
      <c r="AV377" s="380"/>
      <c r="AW377" s="380"/>
      <c r="AX377" s="380"/>
      <c r="AY377" s="380"/>
      <c r="AZ377" s="380"/>
      <c r="BA377" s="380"/>
      <c r="BB377" s="380"/>
      <c r="BC377" s="380"/>
      <c r="BD377" s="380"/>
      <c r="BE377" s="380"/>
      <c r="BF377" s="380"/>
      <c r="BG377" s="380"/>
      <c r="BH377" s="380"/>
      <c r="BI377" s="380"/>
      <c r="BJ377" s="380"/>
      <c r="BK377" s="380"/>
      <c r="BL377" s="380"/>
      <c r="BM377" s="380"/>
      <c r="BN377" s="380"/>
      <c r="BO377" s="380"/>
      <c r="BP377" s="380"/>
      <c r="BQ377" s="380"/>
      <c r="BR377" s="380"/>
      <c r="BS377" s="380"/>
      <c r="BT377" s="380"/>
      <c r="BU377" s="380"/>
      <c r="BV377" s="380"/>
      <c r="BW377" s="380"/>
      <c r="BX377" s="380"/>
      <c r="BY377" s="380"/>
      <c r="BZ377" s="380"/>
      <c r="CA377" s="380"/>
      <c r="CB377" s="380"/>
      <c r="CC377" s="380"/>
      <c r="CD377" s="380"/>
    </row>
    <row r="378" spans="1:82" s="382" customFormat="1" ht="17.399999999999999" customHeight="1" x14ac:dyDescent="0.25">
      <c r="A378" s="380" t="s">
        <v>253</v>
      </c>
      <c r="B378" s="383">
        <f>+STDEV(B321:R321)</f>
        <v>1.9693017972483791E-5</v>
      </c>
      <c r="C378" s="383">
        <f>+STDEV(S321:AL321)</f>
        <v>8.2645061121578043E-6</v>
      </c>
      <c r="D378" s="381"/>
      <c r="E378" s="381">
        <f>+AVERAGE(B321:R321)</f>
        <v>5.2452180905457496E-6</v>
      </c>
      <c r="F378" s="381">
        <f>+AVERAGE(T321:AL321)</f>
        <v>7.7321066314727181E-6</v>
      </c>
      <c r="G378" s="381">
        <f>+AVERAGE(AN321:BF321)</f>
        <v>-6.156369017072891E-5</v>
      </c>
      <c r="H378" s="381" t="e">
        <f>+AVERAGE(BH321:BZ321)</f>
        <v>#DIV/0!</v>
      </c>
      <c r="I378" s="380"/>
      <c r="J378" s="380"/>
      <c r="K378" s="380"/>
      <c r="L378" s="380"/>
      <c r="M378" s="380"/>
      <c r="N378" s="380"/>
      <c r="O378" s="380"/>
      <c r="P378" s="380"/>
      <c r="Q378" s="380"/>
      <c r="R378" s="380">
        <f>+AVERAGE(AF321:AX321)</f>
        <v>-5.265215403465152E-5</v>
      </c>
      <c r="S378" s="380"/>
      <c r="T378" s="380"/>
      <c r="U378" s="380"/>
      <c r="V378" s="380"/>
      <c r="W378" s="380"/>
      <c r="X378" s="380"/>
      <c r="Y378" s="380"/>
      <c r="Z378" s="380"/>
      <c r="AA378" s="380"/>
      <c r="AB378" s="380"/>
      <c r="AC378" s="380"/>
      <c r="AD378" s="380"/>
      <c r="AE378" s="380"/>
      <c r="AF378" s="380"/>
      <c r="AG378" s="380"/>
      <c r="AH378" s="380"/>
      <c r="AI378" s="380"/>
      <c r="AJ378" s="380"/>
      <c r="AK378" s="380"/>
      <c r="AL378" s="380"/>
      <c r="AM378" s="380"/>
      <c r="AN378" s="380"/>
      <c r="AO378" s="380"/>
      <c r="AP378" s="380"/>
      <c r="AQ378" s="380"/>
      <c r="AR378" s="380"/>
      <c r="AS378" s="380"/>
      <c r="AT378" s="380"/>
      <c r="AU378" s="380"/>
      <c r="AV378" s="380"/>
      <c r="AW378" s="380"/>
      <c r="AX378" s="380"/>
      <c r="AY378" s="380"/>
      <c r="AZ378" s="380"/>
      <c r="BA378" s="380"/>
      <c r="BB378" s="380"/>
      <c r="BC378" s="380"/>
      <c r="BD378" s="380"/>
      <c r="BE378" s="380"/>
      <c r="BF378" s="380"/>
      <c r="BG378" s="380"/>
      <c r="BH378" s="380"/>
      <c r="BI378" s="380"/>
      <c r="BJ378" s="380"/>
      <c r="BK378" s="380"/>
      <c r="BL378" s="380"/>
      <c r="BM378" s="380"/>
      <c r="BN378" s="380"/>
      <c r="BO378" s="380"/>
      <c r="BP378" s="380"/>
      <c r="BQ378" s="380"/>
      <c r="BR378" s="380"/>
      <c r="BS378" s="380"/>
      <c r="BT378" s="380"/>
      <c r="BU378" s="380"/>
      <c r="BV378" s="380"/>
      <c r="BW378" s="380"/>
      <c r="BX378" s="380"/>
      <c r="BY378" s="380"/>
      <c r="BZ378" s="380"/>
      <c r="CA378" s="380"/>
      <c r="CB378" s="380"/>
      <c r="CC378" s="380"/>
      <c r="CD378" s="380"/>
    </row>
    <row r="379" spans="1:82" s="382" customFormat="1" ht="17.399999999999999" customHeight="1" x14ac:dyDescent="0.25">
      <c r="A379" s="380" t="s">
        <v>254</v>
      </c>
      <c r="B379" s="383">
        <f>+STDEV(B322:R322)</f>
        <v>1.9732601063624545E-5</v>
      </c>
      <c r="C379" s="383">
        <f>+STDEV(S322:AL322)</f>
        <v>5.9964417596459312E-3</v>
      </c>
      <c r="D379" s="381"/>
      <c r="E379" s="381">
        <f>+AVERAGE(B322:R322)</f>
        <v>5.2083092611412158E-6</v>
      </c>
      <c r="F379" s="381">
        <f>+AVERAGE(T322:AL322)</f>
        <v>1.7264359842627652E-2</v>
      </c>
      <c r="G379" s="381">
        <f>+AVERAGE(AN322:BF322)</f>
        <v>2.0386646753542726E-2</v>
      </c>
      <c r="H379" s="381" t="e">
        <f>+AVERAGE(BH322:BZ322)</f>
        <v>#DIV/0!</v>
      </c>
      <c r="I379" s="380"/>
      <c r="J379" s="380"/>
      <c r="K379" s="380"/>
      <c r="L379" s="380"/>
      <c r="M379" s="380"/>
      <c r="N379" s="380"/>
      <c r="O379" s="380"/>
      <c r="P379" s="380"/>
      <c r="Q379" s="380"/>
      <c r="R379" s="380">
        <f>+AVERAGE(AF322:AX322)</f>
        <v>2.1415778634477325E-2</v>
      </c>
      <c r="S379" s="380"/>
      <c r="T379" s="380"/>
      <c r="U379" s="380"/>
      <c r="V379" s="380"/>
      <c r="W379" s="380"/>
      <c r="X379" s="380"/>
      <c r="Y379" s="380"/>
      <c r="Z379" s="380"/>
      <c r="AA379" s="380"/>
      <c r="AB379" s="380"/>
      <c r="AC379" s="380"/>
      <c r="AD379" s="380"/>
      <c r="AE379" s="380"/>
      <c r="AF379" s="380"/>
      <c r="AG379" s="380"/>
      <c r="AH379" s="380"/>
      <c r="AI379" s="380"/>
      <c r="AJ379" s="380"/>
      <c r="AK379" s="380"/>
      <c r="AL379" s="380"/>
      <c r="AM379" s="380"/>
      <c r="AN379" s="380"/>
      <c r="AO379" s="380"/>
      <c r="AP379" s="380"/>
      <c r="AQ379" s="380"/>
      <c r="AR379" s="380"/>
      <c r="AS379" s="380"/>
      <c r="AT379" s="380"/>
      <c r="AU379" s="380"/>
      <c r="AV379" s="380"/>
      <c r="AW379" s="380"/>
      <c r="AX379" s="380"/>
      <c r="AY379" s="380"/>
      <c r="AZ379" s="380"/>
      <c r="BA379" s="380"/>
      <c r="BB379" s="380"/>
      <c r="BC379" s="380"/>
      <c r="BD379" s="380"/>
      <c r="BE379" s="380"/>
      <c r="BF379" s="380"/>
      <c r="BG379" s="380"/>
      <c r="BH379" s="380"/>
      <c r="BI379" s="380"/>
      <c r="BJ379" s="380"/>
      <c r="BK379" s="380"/>
      <c r="BL379" s="380"/>
      <c r="BM379" s="380"/>
      <c r="BN379" s="380"/>
      <c r="BO379" s="380"/>
      <c r="BP379" s="380"/>
      <c r="BQ379" s="380"/>
      <c r="BR379" s="380"/>
      <c r="BS379" s="380"/>
      <c r="BT379" s="380"/>
      <c r="BU379" s="380"/>
      <c r="BV379" s="380"/>
      <c r="BW379" s="380"/>
      <c r="BX379" s="380"/>
      <c r="BY379" s="380"/>
      <c r="BZ379" s="380"/>
      <c r="CA379" s="380"/>
      <c r="CB379" s="380"/>
      <c r="CC379" s="380"/>
      <c r="CD379" s="380"/>
    </row>
    <row r="380" spans="1:82" s="382" customFormat="1" ht="17.399999999999999" customHeight="1" x14ac:dyDescent="0.25">
      <c r="A380" s="380" t="s">
        <v>255</v>
      </c>
      <c r="B380" s="383"/>
      <c r="C380" s="383"/>
      <c r="D380" s="381"/>
      <c r="E380" s="381"/>
      <c r="F380" s="381"/>
      <c r="G380" s="381"/>
      <c r="H380" s="381"/>
      <c r="I380" s="380"/>
      <c r="J380" s="380"/>
      <c r="K380" s="380"/>
      <c r="L380" s="380"/>
      <c r="M380" s="380"/>
      <c r="N380" s="380"/>
      <c r="O380" s="380"/>
      <c r="P380" s="380"/>
      <c r="Q380" s="380"/>
      <c r="R380" s="380"/>
      <c r="S380" s="380"/>
      <c r="T380" s="380"/>
      <c r="U380" s="380"/>
      <c r="V380" s="380"/>
      <c r="W380" s="380"/>
      <c r="X380" s="380"/>
      <c r="Y380" s="380"/>
      <c r="Z380" s="380"/>
      <c r="AA380" s="380"/>
      <c r="AB380" s="380"/>
      <c r="AC380" s="380"/>
      <c r="AD380" s="380"/>
      <c r="AE380" s="380"/>
      <c r="AF380" s="380"/>
      <c r="AG380" s="380"/>
      <c r="AH380" s="380"/>
      <c r="AI380" s="380"/>
      <c r="AJ380" s="380"/>
      <c r="AK380" s="380"/>
      <c r="AL380" s="380"/>
      <c r="AM380" s="380"/>
      <c r="AN380" s="380"/>
      <c r="AO380" s="380"/>
      <c r="AP380" s="380"/>
      <c r="AQ380" s="380"/>
      <c r="AR380" s="380"/>
      <c r="AS380" s="380"/>
      <c r="AT380" s="380"/>
      <c r="AU380" s="380"/>
      <c r="AV380" s="380"/>
      <c r="AW380" s="380"/>
      <c r="AX380" s="380"/>
      <c r="AY380" s="380"/>
      <c r="AZ380" s="380"/>
      <c r="BA380" s="380"/>
      <c r="BB380" s="380"/>
      <c r="BC380" s="380"/>
      <c r="BD380" s="380"/>
      <c r="BE380" s="380"/>
      <c r="BF380" s="380"/>
      <c r="BG380" s="380"/>
      <c r="BH380" s="380"/>
      <c r="BI380" s="380"/>
      <c r="BJ380" s="380"/>
      <c r="BK380" s="380"/>
      <c r="BL380" s="380"/>
      <c r="BM380" s="380"/>
      <c r="BN380" s="380"/>
      <c r="BO380" s="380"/>
      <c r="BP380" s="380"/>
      <c r="BQ380" s="380"/>
      <c r="BR380" s="380"/>
      <c r="BS380" s="380"/>
      <c r="BT380" s="380"/>
      <c r="BU380" s="380"/>
      <c r="BV380" s="380"/>
      <c r="BW380" s="380"/>
      <c r="BX380" s="380"/>
      <c r="BY380" s="380"/>
      <c r="BZ380" s="380"/>
      <c r="CA380" s="380"/>
      <c r="CB380" s="380"/>
      <c r="CC380" s="380"/>
      <c r="CD380" s="380"/>
    </row>
    <row r="381" spans="1:82" s="382" customFormat="1" ht="17.399999999999999" customHeight="1" x14ac:dyDescent="0.25">
      <c r="A381" s="380" t="s">
        <v>256</v>
      </c>
      <c r="B381" s="383"/>
      <c r="C381" s="383"/>
      <c r="D381" s="381"/>
      <c r="E381" s="381"/>
      <c r="F381" s="381"/>
      <c r="G381" s="381"/>
      <c r="H381" s="381"/>
      <c r="I381" s="380"/>
      <c r="J381" s="380"/>
      <c r="K381" s="380"/>
      <c r="L381" s="380"/>
      <c r="M381" s="380"/>
      <c r="N381" s="380"/>
      <c r="O381" s="380"/>
      <c r="P381" s="380"/>
      <c r="Q381" s="380"/>
      <c r="R381" s="380"/>
      <c r="S381" s="380"/>
      <c r="T381" s="380"/>
      <c r="U381" s="380"/>
      <c r="V381" s="380"/>
      <c r="W381" s="380"/>
      <c r="X381" s="380"/>
      <c r="Y381" s="380"/>
      <c r="Z381" s="380"/>
      <c r="AA381" s="380"/>
      <c r="AB381" s="380"/>
      <c r="AC381" s="380"/>
      <c r="AD381" s="380"/>
      <c r="AE381" s="380"/>
      <c r="AF381" s="380"/>
      <c r="AG381" s="380"/>
      <c r="AH381" s="380"/>
      <c r="AI381" s="380"/>
      <c r="AJ381" s="380"/>
      <c r="AK381" s="380"/>
      <c r="AL381" s="380"/>
      <c r="AM381" s="380"/>
      <c r="AN381" s="380"/>
      <c r="AO381" s="380"/>
      <c r="AP381" s="380"/>
      <c r="AQ381" s="380"/>
      <c r="AR381" s="380"/>
      <c r="AS381" s="380"/>
      <c r="AT381" s="380"/>
      <c r="AU381" s="380"/>
      <c r="AV381" s="380"/>
      <c r="AW381" s="380"/>
      <c r="AX381" s="380"/>
      <c r="AY381" s="380"/>
      <c r="AZ381" s="380"/>
      <c r="BA381" s="380"/>
      <c r="BB381" s="380"/>
      <c r="BC381" s="380"/>
      <c r="BD381" s="380"/>
      <c r="BE381" s="380"/>
      <c r="BF381" s="380"/>
      <c r="BG381" s="380"/>
      <c r="BH381" s="380"/>
      <c r="BI381" s="380"/>
      <c r="BJ381" s="380"/>
      <c r="BK381" s="380"/>
      <c r="BL381" s="380"/>
      <c r="BM381" s="380"/>
      <c r="BN381" s="380"/>
      <c r="BO381" s="380"/>
      <c r="BP381" s="380"/>
      <c r="BQ381" s="380"/>
      <c r="BR381" s="380"/>
      <c r="BS381" s="380"/>
      <c r="BT381" s="380"/>
      <c r="BU381" s="380"/>
      <c r="BV381" s="380"/>
      <c r="BW381" s="380"/>
      <c r="BX381" s="380"/>
      <c r="BY381" s="380"/>
      <c r="BZ381" s="380"/>
      <c r="CA381" s="380"/>
      <c r="CB381" s="380"/>
      <c r="CC381" s="380"/>
      <c r="CD381" s="380"/>
    </row>
    <row r="382" spans="1:82" s="382" customFormat="1" ht="17.399999999999999" customHeight="1" x14ac:dyDescent="0.25">
      <c r="A382" s="380" t="s">
        <v>257</v>
      </c>
      <c r="B382" s="383">
        <f>+STDEV(B325:R325)</f>
        <v>8.0865750113729485E-6</v>
      </c>
      <c r="C382" s="383">
        <f>+STDEV(S325:AL325)</f>
        <v>1.0288439552595012E-10</v>
      </c>
      <c r="D382" s="381"/>
      <c r="E382" s="381">
        <f>+AVERAGE(B325:R325)</f>
        <v>-1.9612786427082504E-6</v>
      </c>
      <c r="F382" s="381">
        <f>+AVERAGE(T325:AL325)</f>
        <v>-1.0429896712375801E-11</v>
      </c>
      <c r="G382" s="381">
        <f>+AVERAGE(AN325:BF325)</f>
        <v>-2.71556052498424E-10</v>
      </c>
      <c r="H382" s="381">
        <f>+AVERAGE(BH325:BZ325)</f>
        <v>-4.3511483714310301E-9</v>
      </c>
      <c r="I382" s="380"/>
      <c r="J382" s="380"/>
      <c r="K382" s="380"/>
      <c r="L382" s="380"/>
      <c r="M382" s="380"/>
      <c r="N382" s="380"/>
      <c r="O382" s="380"/>
      <c r="P382" s="380"/>
      <c r="Q382" s="380"/>
      <c r="R382" s="380">
        <f>+AVERAGE(AF325:AX325)</f>
        <v>-6.5271215333202808E-11</v>
      </c>
      <c r="S382" s="380"/>
      <c r="T382" s="380"/>
      <c r="U382" s="380"/>
      <c r="V382" s="380"/>
      <c r="W382" s="380"/>
      <c r="X382" s="380"/>
      <c r="Y382" s="380"/>
      <c r="Z382" s="380"/>
      <c r="AA382" s="380"/>
      <c r="AB382" s="380"/>
      <c r="AC382" s="380"/>
      <c r="AD382" s="380"/>
      <c r="AE382" s="380"/>
      <c r="AF382" s="380"/>
      <c r="AG382" s="380"/>
      <c r="AH382" s="380"/>
      <c r="AI382" s="380"/>
      <c r="AJ382" s="380"/>
      <c r="AK382" s="380"/>
      <c r="AL382" s="380"/>
      <c r="AM382" s="380"/>
      <c r="AN382" s="380"/>
      <c r="AO382" s="380"/>
      <c r="AP382" s="380"/>
      <c r="AQ382" s="380"/>
      <c r="AR382" s="380"/>
      <c r="AS382" s="380"/>
      <c r="AT382" s="380"/>
      <c r="AU382" s="380"/>
      <c r="AV382" s="380"/>
      <c r="AW382" s="380"/>
      <c r="AX382" s="380"/>
      <c r="AY382" s="380"/>
      <c r="AZ382" s="380"/>
      <c r="BA382" s="380"/>
      <c r="BB382" s="380"/>
      <c r="BC382" s="380"/>
      <c r="BD382" s="380"/>
      <c r="BE382" s="380"/>
      <c r="BF382" s="380"/>
      <c r="BG382" s="380"/>
      <c r="BH382" s="380"/>
      <c r="BI382" s="380"/>
      <c r="BJ382" s="380"/>
      <c r="BK382" s="380"/>
      <c r="BL382" s="380"/>
      <c r="BM382" s="380"/>
      <c r="BN382" s="380"/>
      <c r="BO382" s="380"/>
      <c r="BP382" s="380"/>
      <c r="BQ382" s="380"/>
      <c r="BR382" s="380"/>
      <c r="BS382" s="380"/>
      <c r="BT382" s="380"/>
      <c r="BU382" s="380"/>
      <c r="BV382" s="380"/>
      <c r="BW382" s="380"/>
      <c r="BX382" s="380"/>
      <c r="BY382" s="380"/>
      <c r="BZ382" s="380"/>
      <c r="CA382" s="380"/>
      <c r="CB382" s="380"/>
      <c r="CC382" s="380"/>
      <c r="CD382" s="380"/>
    </row>
    <row r="383" spans="1:82" s="382" customFormat="1" ht="17.399999999999999" customHeight="1" x14ac:dyDescent="0.25">
      <c r="A383" s="380" t="s">
        <v>258</v>
      </c>
      <c r="B383" s="383">
        <f>+STDEV(B326:R326)</f>
        <v>1.2619832106226635E-6</v>
      </c>
      <c r="C383" s="383">
        <f>+STDEV(S326:AL326)</f>
        <v>1.2022246771720052E-6</v>
      </c>
      <c r="D383" s="381"/>
      <c r="E383" s="381">
        <f>+AVERAGE(B326:R326)</f>
        <v>1.2803504544095185E-6</v>
      </c>
      <c r="F383" s="381">
        <f>+AVERAGE(T326:AL326)</f>
        <v>1.3645076989772009E-6</v>
      </c>
      <c r="G383" s="381">
        <f>+AVERAGE(AN326:BF326)</f>
        <v>6.651757171272088E-5</v>
      </c>
      <c r="H383" s="381">
        <f>+AVERAGE(BH326:BZ326)</f>
        <v>1.5686069114528856E-4</v>
      </c>
      <c r="I383" s="380"/>
      <c r="J383" s="380"/>
      <c r="K383" s="380"/>
      <c r="L383" s="380"/>
      <c r="M383" s="380"/>
      <c r="N383" s="380"/>
      <c r="O383" s="380"/>
      <c r="P383" s="380"/>
      <c r="Q383" s="380"/>
      <c r="R383" s="380">
        <f>+AVERAGE(AF326:AX326)</f>
        <v>1.5820375615357253E-5</v>
      </c>
      <c r="S383" s="380"/>
      <c r="T383" s="380"/>
      <c r="U383" s="380"/>
      <c r="V383" s="380"/>
      <c r="W383" s="380"/>
      <c r="X383" s="380"/>
      <c r="Y383" s="380"/>
      <c r="Z383" s="380"/>
      <c r="AA383" s="380"/>
      <c r="AB383" s="380"/>
      <c r="AC383" s="380"/>
      <c r="AD383" s="380"/>
      <c r="AE383" s="380"/>
      <c r="AF383" s="380"/>
      <c r="AG383" s="380"/>
      <c r="AH383" s="380"/>
      <c r="AI383" s="380"/>
      <c r="AJ383" s="380"/>
      <c r="AK383" s="380"/>
      <c r="AL383" s="380"/>
      <c r="AM383" s="380"/>
      <c r="AN383" s="380"/>
      <c r="AO383" s="380"/>
      <c r="AP383" s="380"/>
      <c r="AQ383" s="380"/>
      <c r="AR383" s="380"/>
      <c r="AS383" s="380"/>
      <c r="AT383" s="380"/>
      <c r="AU383" s="380"/>
      <c r="AV383" s="380"/>
      <c r="AW383" s="380"/>
      <c r="AX383" s="380"/>
      <c r="AY383" s="380"/>
      <c r="AZ383" s="380"/>
      <c r="BA383" s="380"/>
      <c r="BB383" s="380"/>
      <c r="BC383" s="380"/>
      <c r="BD383" s="380"/>
      <c r="BE383" s="380"/>
      <c r="BF383" s="380"/>
      <c r="BG383" s="380"/>
      <c r="BH383" s="380"/>
      <c r="BI383" s="380"/>
      <c r="BJ383" s="380"/>
      <c r="BK383" s="380"/>
      <c r="BL383" s="380"/>
      <c r="BM383" s="380"/>
      <c r="BN383" s="380"/>
      <c r="BO383" s="380"/>
      <c r="BP383" s="380"/>
      <c r="BQ383" s="380"/>
      <c r="BR383" s="380"/>
      <c r="BS383" s="380"/>
      <c r="BT383" s="380"/>
      <c r="BU383" s="380"/>
      <c r="BV383" s="380"/>
      <c r="BW383" s="380"/>
      <c r="BX383" s="380"/>
      <c r="BY383" s="380"/>
      <c r="BZ383" s="380"/>
      <c r="CA383" s="380"/>
      <c r="CB383" s="380"/>
      <c r="CC383" s="380"/>
      <c r="CD383" s="380"/>
    </row>
    <row r="384" spans="1:82" s="382" customFormat="1" ht="17.399999999999999" customHeight="1" x14ac:dyDescent="0.25">
      <c r="A384" s="380" t="s">
        <v>259</v>
      </c>
      <c r="B384" s="383"/>
      <c r="C384" s="383"/>
      <c r="D384" s="381"/>
      <c r="E384" s="381"/>
      <c r="F384" s="381"/>
      <c r="G384" s="381"/>
      <c r="H384" s="381"/>
      <c r="I384" s="380"/>
      <c r="J384" s="380"/>
      <c r="K384" s="380"/>
      <c r="L384" s="380"/>
      <c r="M384" s="380"/>
      <c r="N384" s="380"/>
      <c r="O384" s="380"/>
      <c r="P384" s="380"/>
      <c r="Q384" s="380"/>
      <c r="R384" s="380"/>
      <c r="S384" s="380"/>
      <c r="T384" s="380"/>
      <c r="U384" s="380"/>
      <c r="V384" s="380"/>
      <c r="W384" s="380"/>
      <c r="X384" s="380"/>
      <c r="Y384" s="380"/>
      <c r="Z384" s="380"/>
      <c r="AA384" s="380"/>
      <c r="AB384" s="380"/>
      <c r="AC384" s="380"/>
      <c r="AD384" s="380"/>
      <c r="AE384" s="380"/>
      <c r="AF384" s="380"/>
      <c r="AG384" s="380"/>
      <c r="AH384" s="380"/>
      <c r="AI384" s="380"/>
      <c r="AJ384" s="380"/>
      <c r="AK384" s="380"/>
      <c r="AL384" s="380"/>
      <c r="AM384" s="380"/>
      <c r="AN384" s="380"/>
      <c r="AO384" s="380"/>
      <c r="AP384" s="380"/>
      <c r="AQ384" s="380"/>
      <c r="AR384" s="380"/>
      <c r="AS384" s="380"/>
      <c r="AT384" s="380"/>
      <c r="AU384" s="380"/>
      <c r="AV384" s="380"/>
      <c r="AW384" s="380"/>
      <c r="AX384" s="380"/>
      <c r="AY384" s="380"/>
      <c r="AZ384" s="380"/>
      <c r="BA384" s="380"/>
      <c r="BB384" s="380"/>
      <c r="BC384" s="380"/>
      <c r="BD384" s="380"/>
      <c r="BE384" s="380"/>
      <c r="BF384" s="380"/>
      <c r="BG384" s="380"/>
      <c r="BH384" s="380"/>
      <c r="BI384" s="380"/>
      <c r="BJ384" s="380"/>
      <c r="BK384" s="380"/>
      <c r="BL384" s="380"/>
      <c r="BM384" s="380"/>
      <c r="BN384" s="380"/>
      <c r="BO384" s="380"/>
      <c r="BP384" s="380"/>
      <c r="BQ384" s="380"/>
      <c r="BR384" s="380"/>
      <c r="BS384" s="380"/>
      <c r="BT384" s="380"/>
      <c r="BU384" s="380"/>
      <c r="BV384" s="380"/>
      <c r="BW384" s="380"/>
      <c r="BX384" s="380"/>
      <c r="BY384" s="380"/>
      <c r="BZ384" s="380"/>
      <c r="CA384" s="380"/>
      <c r="CB384" s="380"/>
      <c r="CC384" s="380"/>
      <c r="CD384" s="380"/>
    </row>
    <row r="385" spans="1:82" s="382" customFormat="1" ht="17.399999999999999" customHeight="1" x14ac:dyDescent="0.25">
      <c r="A385" s="380" t="s">
        <v>260</v>
      </c>
      <c r="B385" s="383"/>
      <c r="C385" s="383"/>
      <c r="D385" s="381"/>
      <c r="E385" s="381"/>
      <c r="F385" s="381"/>
      <c r="G385" s="381"/>
      <c r="H385" s="381"/>
      <c r="I385" s="380"/>
      <c r="J385" s="380"/>
      <c r="K385" s="380"/>
      <c r="L385" s="380"/>
      <c r="M385" s="380"/>
      <c r="N385" s="380"/>
      <c r="O385" s="380"/>
      <c r="P385" s="380"/>
      <c r="Q385" s="380"/>
      <c r="R385" s="380"/>
      <c r="S385" s="380"/>
      <c r="T385" s="380"/>
      <c r="U385" s="380"/>
      <c r="V385" s="380"/>
      <c r="W385" s="380"/>
      <c r="X385" s="380"/>
      <c r="Y385" s="380"/>
      <c r="Z385" s="380"/>
      <c r="AA385" s="380"/>
      <c r="AB385" s="380"/>
      <c r="AC385" s="380"/>
      <c r="AD385" s="380"/>
      <c r="AE385" s="380"/>
      <c r="AF385" s="380"/>
      <c r="AG385" s="380"/>
      <c r="AH385" s="380"/>
      <c r="AI385" s="380"/>
      <c r="AJ385" s="380"/>
      <c r="AK385" s="380"/>
      <c r="AL385" s="380"/>
      <c r="AM385" s="380"/>
      <c r="AN385" s="380"/>
      <c r="AO385" s="380"/>
      <c r="AP385" s="380"/>
      <c r="AQ385" s="380"/>
      <c r="AR385" s="380"/>
      <c r="AS385" s="380"/>
      <c r="AT385" s="380"/>
      <c r="AU385" s="380"/>
      <c r="AV385" s="380"/>
      <c r="AW385" s="380"/>
      <c r="AX385" s="380"/>
      <c r="AY385" s="380"/>
      <c r="AZ385" s="380"/>
      <c r="BA385" s="380"/>
      <c r="BB385" s="380"/>
      <c r="BC385" s="380"/>
      <c r="BD385" s="380"/>
      <c r="BE385" s="380"/>
      <c r="BF385" s="380"/>
      <c r="BG385" s="380"/>
      <c r="BH385" s="380"/>
      <c r="BI385" s="380"/>
      <c r="BJ385" s="380"/>
      <c r="BK385" s="380"/>
      <c r="BL385" s="380"/>
      <c r="BM385" s="380"/>
      <c r="BN385" s="380"/>
      <c r="BO385" s="380"/>
      <c r="BP385" s="380"/>
      <c r="BQ385" s="380"/>
      <c r="BR385" s="380"/>
      <c r="BS385" s="380"/>
      <c r="BT385" s="380"/>
      <c r="BU385" s="380"/>
      <c r="BV385" s="380"/>
      <c r="BW385" s="380"/>
      <c r="BX385" s="380"/>
      <c r="BY385" s="380"/>
      <c r="BZ385" s="380"/>
      <c r="CA385" s="380"/>
      <c r="CB385" s="380"/>
      <c r="CC385" s="380"/>
      <c r="CD385" s="380"/>
    </row>
    <row r="386" spans="1:82" s="382" customFormat="1" ht="17.399999999999999" customHeight="1" x14ac:dyDescent="0.25">
      <c r="A386" s="380" t="s">
        <v>261</v>
      </c>
      <c r="B386" s="383">
        <f t="shared" ref="B386:B395" si="347">+STDEV(B329:R329)</f>
        <v>1.1629700877887119E-6</v>
      </c>
      <c r="C386" s="383">
        <f t="shared" ref="C386:C395" si="348">+STDEV(S329:AL329)</f>
        <v>2.3427274979446617E-6</v>
      </c>
      <c r="D386" s="381"/>
      <c r="E386" s="381">
        <f t="shared" ref="E386:E396" si="349">+AVERAGE(B329:R329)</f>
        <v>1.3626374917830684E-6</v>
      </c>
      <c r="F386" s="381">
        <f t="shared" ref="F386:F395" si="350">+AVERAGE(T329:AL329)</f>
        <v>-7.3205064541220483E-7</v>
      </c>
      <c r="G386" s="381">
        <f t="shared" ref="G386:G395" si="351">+AVERAGE(AN329:BF329)</f>
        <v>7.8084536205391686E-5</v>
      </c>
      <c r="H386" s="381">
        <f t="shared" ref="H386:H395" si="352">+AVERAGE(BH329:BZ329)</f>
        <v>2.2780358630094066E-4</v>
      </c>
      <c r="I386" s="380"/>
      <c r="J386" s="380"/>
      <c r="K386" s="380"/>
      <c r="L386" s="380"/>
      <c r="M386" s="380"/>
      <c r="N386" s="380"/>
      <c r="O386" s="380"/>
      <c r="P386" s="380"/>
      <c r="Q386" s="380"/>
      <c r="R386" s="380">
        <f t="shared" ref="R386:R395" si="353">+AVERAGE(AF329:AX329)</f>
        <v>1.6391184606670695E-5</v>
      </c>
      <c r="S386" s="380"/>
      <c r="T386" s="380"/>
      <c r="U386" s="380"/>
      <c r="V386" s="380"/>
      <c r="W386" s="380"/>
      <c r="X386" s="380"/>
      <c r="Y386" s="380"/>
      <c r="Z386" s="380"/>
      <c r="AA386" s="380"/>
      <c r="AB386" s="380"/>
      <c r="AC386" s="380"/>
      <c r="AD386" s="380"/>
      <c r="AE386" s="380"/>
      <c r="AF386" s="380"/>
      <c r="AG386" s="380"/>
      <c r="AH386" s="380"/>
      <c r="AI386" s="380"/>
      <c r="AJ386" s="380"/>
      <c r="AK386" s="380"/>
      <c r="AL386" s="380"/>
      <c r="AM386" s="380"/>
      <c r="AN386" s="380"/>
      <c r="AO386" s="380"/>
      <c r="AP386" s="380"/>
      <c r="AQ386" s="380"/>
      <c r="AR386" s="380"/>
      <c r="AS386" s="380"/>
      <c r="AT386" s="380"/>
      <c r="AU386" s="380"/>
      <c r="AV386" s="380"/>
      <c r="AW386" s="380"/>
      <c r="AX386" s="380"/>
      <c r="AY386" s="380"/>
      <c r="AZ386" s="380"/>
      <c r="BA386" s="380"/>
      <c r="BB386" s="380"/>
      <c r="BC386" s="380"/>
      <c r="BD386" s="380"/>
      <c r="BE386" s="380"/>
      <c r="BF386" s="380"/>
      <c r="BG386" s="380"/>
      <c r="BH386" s="380"/>
      <c r="BI386" s="380"/>
      <c r="BJ386" s="380"/>
      <c r="BK386" s="380"/>
      <c r="BL386" s="380"/>
      <c r="BM386" s="380"/>
      <c r="BN386" s="380"/>
      <c r="BO386" s="380"/>
      <c r="BP386" s="380"/>
      <c r="BQ386" s="380"/>
      <c r="BR386" s="380"/>
      <c r="BS386" s="380"/>
      <c r="BT386" s="380"/>
      <c r="BU386" s="380"/>
      <c r="BV386" s="380"/>
      <c r="BW386" s="380"/>
      <c r="BX386" s="380"/>
      <c r="BY386" s="380"/>
      <c r="BZ386" s="380"/>
      <c r="CA386" s="380"/>
      <c r="CB386" s="380"/>
      <c r="CC386" s="380"/>
      <c r="CD386" s="380"/>
    </row>
    <row r="387" spans="1:82" s="382" customFormat="1" ht="17.399999999999999" customHeight="1" x14ac:dyDescent="0.25">
      <c r="A387" s="380" t="s">
        <v>262</v>
      </c>
      <c r="B387" s="383">
        <f t="shared" si="347"/>
        <v>3.3991223473518598E-4</v>
      </c>
      <c r="C387" s="383">
        <f t="shared" si="348"/>
        <v>4.6423128253236402E-3</v>
      </c>
      <c r="D387" s="381"/>
      <c r="E387" s="381">
        <f t="shared" si="349"/>
        <v>-1.5915857943466928E-4</v>
      </c>
      <c r="F387" s="381">
        <f t="shared" si="350"/>
        <v>-6.1687698192113049E-3</v>
      </c>
      <c r="G387" s="381">
        <f t="shared" si="351"/>
        <v>9.6448371666377295E-3</v>
      </c>
      <c r="H387" s="381">
        <f t="shared" si="352"/>
        <v>0.18672139134947707</v>
      </c>
      <c r="I387" s="380"/>
      <c r="J387" s="380"/>
      <c r="K387" s="380"/>
      <c r="L387" s="380"/>
      <c r="M387" s="380"/>
      <c r="N387" s="380"/>
      <c r="O387" s="380"/>
      <c r="P387" s="380"/>
      <c r="Q387" s="380"/>
      <c r="R387" s="380">
        <f t="shared" si="353"/>
        <v>-1.1506447406480588E-2</v>
      </c>
      <c r="S387" s="380"/>
      <c r="T387" s="380"/>
      <c r="U387" s="380"/>
      <c r="V387" s="380"/>
      <c r="W387" s="380"/>
      <c r="X387" s="380"/>
      <c r="Y387" s="380"/>
      <c r="Z387" s="380"/>
      <c r="AA387" s="380"/>
      <c r="AB387" s="380"/>
      <c r="AC387" s="380"/>
      <c r="AD387" s="380"/>
      <c r="AE387" s="380"/>
      <c r="AF387" s="380"/>
      <c r="AG387" s="380"/>
      <c r="AH387" s="380"/>
      <c r="AI387" s="380"/>
      <c r="AJ387" s="380"/>
      <c r="AK387" s="380"/>
      <c r="AL387" s="380"/>
      <c r="AM387" s="380"/>
      <c r="AN387" s="380"/>
      <c r="AO387" s="380"/>
      <c r="AP387" s="380"/>
      <c r="AQ387" s="380"/>
      <c r="AR387" s="380"/>
      <c r="AS387" s="380"/>
      <c r="AT387" s="380"/>
      <c r="AU387" s="380"/>
      <c r="AV387" s="380"/>
      <c r="AW387" s="380"/>
      <c r="AX387" s="380"/>
      <c r="AY387" s="380"/>
      <c r="AZ387" s="380"/>
      <c r="BA387" s="380"/>
      <c r="BB387" s="380"/>
      <c r="BC387" s="380"/>
      <c r="BD387" s="380"/>
      <c r="BE387" s="380"/>
      <c r="BF387" s="380"/>
      <c r="BG387" s="380"/>
      <c r="BH387" s="380"/>
      <c r="BI387" s="380"/>
      <c r="BJ387" s="380"/>
      <c r="BK387" s="380"/>
      <c r="BL387" s="380"/>
      <c r="BM387" s="380"/>
      <c r="BN387" s="380"/>
      <c r="BO387" s="380"/>
      <c r="BP387" s="380"/>
      <c r="BQ387" s="380"/>
      <c r="BR387" s="380"/>
      <c r="BS387" s="380"/>
      <c r="BT387" s="380"/>
      <c r="BU387" s="380"/>
      <c r="BV387" s="380"/>
      <c r="BW387" s="380"/>
      <c r="BX387" s="380"/>
      <c r="BY387" s="380"/>
      <c r="BZ387" s="380"/>
      <c r="CA387" s="380"/>
      <c r="CB387" s="380"/>
      <c r="CC387" s="380"/>
      <c r="CD387" s="380"/>
    </row>
    <row r="388" spans="1:82" s="382" customFormat="1" ht="17.399999999999999" customHeight="1" x14ac:dyDescent="0.25">
      <c r="A388" s="380" t="s">
        <v>263</v>
      </c>
      <c r="B388" s="383">
        <f t="shared" si="347"/>
        <v>3.4815144776005973E-3</v>
      </c>
      <c r="C388" s="383">
        <f t="shared" si="348"/>
        <v>9.8861985996378743E-2</v>
      </c>
      <c r="D388" s="381"/>
      <c r="E388" s="381">
        <f t="shared" si="349"/>
        <v>-2.0202603044883389E-3</v>
      </c>
      <c r="F388" s="381">
        <f t="shared" si="350"/>
        <v>-3.0468801398541374E-2</v>
      </c>
      <c r="G388" s="381">
        <f t="shared" si="351"/>
        <v>0.12481246035223348</v>
      </c>
      <c r="H388" s="381">
        <f t="shared" si="352"/>
        <v>4.2575786391816886</v>
      </c>
      <c r="I388" s="380"/>
      <c r="J388" s="380"/>
      <c r="K388" s="380"/>
      <c r="L388" s="380"/>
      <c r="M388" s="380"/>
      <c r="N388" s="380"/>
      <c r="O388" s="380"/>
      <c r="P388" s="380"/>
      <c r="Q388" s="380"/>
      <c r="R388" s="380">
        <f t="shared" si="353"/>
        <v>1.1239113743505788E-2</v>
      </c>
      <c r="S388" s="380"/>
      <c r="T388" s="380"/>
      <c r="U388" s="380"/>
      <c r="V388" s="380"/>
      <c r="W388" s="380"/>
      <c r="X388" s="380"/>
      <c r="Y388" s="380"/>
      <c r="Z388" s="380"/>
      <c r="AA388" s="380"/>
      <c r="AB388" s="380"/>
      <c r="AC388" s="380"/>
      <c r="AD388" s="380"/>
      <c r="AE388" s="380"/>
      <c r="AF388" s="380"/>
      <c r="AG388" s="380"/>
      <c r="AH388" s="380"/>
      <c r="AI388" s="380"/>
      <c r="AJ388" s="380"/>
      <c r="AK388" s="380"/>
      <c r="AL388" s="380"/>
      <c r="AM388" s="380"/>
      <c r="AN388" s="380"/>
      <c r="AO388" s="380"/>
      <c r="AP388" s="380"/>
      <c r="AQ388" s="380"/>
      <c r="AR388" s="380"/>
      <c r="AS388" s="380"/>
      <c r="AT388" s="380"/>
      <c r="AU388" s="380"/>
      <c r="AV388" s="380"/>
      <c r="AW388" s="380"/>
      <c r="AX388" s="380"/>
      <c r="AY388" s="380"/>
      <c r="AZ388" s="380"/>
      <c r="BA388" s="380"/>
      <c r="BB388" s="380"/>
      <c r="BC388" s="380"/>
      <c r="BD388" s="380"/>
      <c r="BE388" s="380"/>
      <c r="BF388" s="380"/>
      <c r="BG388" s="380"/>
      <c r="BH388" s="380"/>
      <c r="BI388" s="380"/>
      <c r="BJ388" s="380"/>
      <c r="BK388" s="380"/>
      <c r="BL388" s="380"/>
      <c r="BM388" s="380"/>
      <c r="BN388" s="380"/>
      <c r="BO388" s="380"/>
      <c r="BP388" s="380"/>
      <c r="BQ388" s="380"/>
      <c r="BR388" s="380"/>
      <c r="BS388" s="380"/>
      <c r="BT388" s="380"/>
      <c r="BU388" s="380"/>
      <c r="BV388" s="380"/>
      <c r="BW388" s="380"/>
      <c r="BX388" s="380"/>
      <c r="BY388" s="380"/>
      <c r="BZ388" s="380"/>
      <c r="CA388" s="380"/>
      <c r="CB388" s="380"/>
      <c r="CC388" s="380"/>
      <c r="CD388" s="380"/>
    </row>
    <row r="389" spans="1:82" s="382" customFormat="1" ht="17.399999999999999" customHeight="1" x14ac:dyDescent="0.25">
      <c r="A389" s="380" t="s">
        <v>264</v>
      </c>
      <c r="B389" s="383">
        <f t="shared" si="347"/>
        <v>7.4374299099520683E-3</v>
      </c>
      <c r="C389" s="383">
        <f t="shared" si="348"/>
        <v>7.9121184280323571E-3</v>
      </c>
      <c r="D389" s="381"/>
      <c r="E389" s="381">
        <f t="shared" si="349"/>
        <v>-5.319938743714712E-3</v>
      </c>
      <c r="F389" s="381">
        <f t="shared" si="350"/>
        <v>-2.4058361412000105E-2</v>
      </c>
      <c r="G389" s="381">
        <f t="shared" si="351"/>
        <v>0.11013903132698433</v>
      </c>
      <c r="H389" s="381" t="e">
        <f t="shared" si="352"/>
        <v>#DIV/0!</v>
      </c>
      <c r="I389" s="380"/>
      <c r="J389" s="380"/>
      <c r="K389" s="380"/>
      <c r="L389" s="380"/>
      <c r="M389" s="380"/>
      <c r="N389" s="380"/>
      <c r="O389" s="380"/>
      <c r="P389" s="380"/>
      <c r="Q389" s="380"/>
      <c r="R389" s="380">
        <f t="shared" si="353"/>
        <v>1.9520394462721032E-2</v>
      </c>
      <c r="S389" s="380"/>
      <c r="T389" s="380"/>
      <c r="U389" s="380"/>
      <c r="V389" s="380"/>
      <c r="W389" s="380"/>
      <c r="X389" s="380"/>
      <c r="Y389" s="380"/>
      <c r="Z389" s="380"/>
      <c r="AA389" s="380"/>
      <c r="AB389" s="380"/>
      <c r="AC389" s="380"/>
      <c r="AD389" s="380"/>
      <c r="AE389" s="380"/>
      <c r="AF389" s="380"/>
      <c r="AG389" s="380"/>
      <c r="AH389" s="380"/>
      <c r="AI389" s="380"/>
      <c r="AJ389" s="380"/>
      <c r="AK389" s="380"/>
      <c r="AL389" s="380"/>
      <c r="AM389" s="380"/>
      <c r="AN389" s="380"/>
      <c r="AO389" s="380"/>
      <c r="AP389" s="380"/>
      <c r="AQ389" s="380"/>
      <c r="AR389" s="380"/>
      <c r="AS389" s="380"/>
      <c r="AT389" s="380"/>
      <c r="AU389" s="380"/>
      <c r="AV389" s="380"/>
      <c r="AW389" s="380"/>
      <c r="AX389" s="380"/>
      <c r="AY389" s="380"/>
      <c r="AZ389" s="380"/>
      <c r="BA389" s="380"/>
      <c r="BB389" s="380"/>
      <c r="BC389" s="380"/>
      <c r="BD389" s="380"/>
      <c r="BE389" s="380"/>
      <c r="BF389" s="380"/>
      <c r="BG389" s="380"/>
      <c r="BH389" s="380"/>
      <c r="BI389" s="380"/>
      <c r="BJ389" s="380"/>
      <c r="BK389" s="380"/>
      <c r="BL389" s="380"/>
      <c r="BM389" s="380"/>
      <c r="BN389" s="380"/>
      <c r="BO389" s="380"/>
      <c r="BP389" s="380"/>
      <c r="BQ389" s="380"/>
      <c r="BR389" s="380"/>
      <c r="BS389" s="380"/>
      <c r="BT389" s="380"/>
      <c r="BU389" s="380"/>
      <c r="BV389" s="380"/>
      <c r="BW389" s="380"/>
      <c r="BX389" s="380"/>
      <c r="BY389" s="380"/>
      <c r="BZ389" s="380"/>
      <c r="CA389" s="380"/>
      <c r="CB389" s="380"/>
      <c r="CC389" s="380"/>
      <c r="CD389" s="380"/>
    </row>
    <row r="390" spans="1:82" s="382" customFormat="1" ht="17.399999999999999" customHeight="1" x14ac:dyDescent="0.25">
      <c r="A390" s="380" t="s">
        <v>265</v>
      </c>
      <c r="B390" s="383">
        <f t="shared" si="347"/>
        <v>6.7843252308494512E-5</v>
      </c>
      <c r="C390" s="383">
        <f t="shared" si="348"/>
        <v>4.1076173026563799E-4</v>
      </c>
      <c r="D390" s="381"/>
      <c r="E390" s="381">
        <f t="shared" si="349"/>
        <v>-5.1832710800637326E-6</v>
      </c>
      <c r="F390" s="381">
        <f t="shared" si="350"/>
        <v>-3.6509373848820682E-4</v>
      </c>
      <c r="G390" s="381">
        <f t="shared" si="351"/>
        <v>6.8676750148191548E-3</v>
      </c>
      <c r="H390" s="381">
        <f t="shared" si="352"/>
        <v>2.7353974491955686E-4</v>
      </c>
      <c r="I390" s="380"/>
      <c r="J390" s="380"/>
      <c r="K390" s="380"/>
      <c r="L390" s="380"/>
      <c r="M390" s="380"/>
      <c r="N390" s="380"/>
      <c r="O390" s="380"/>
      <c r="P390" s="380"/>
      <c r="Q390" s="380"/>
      <c r="R390" s="380">
        <f t="shared" si="353"/>
        <v>3.4674912319583424E-3</v>
      </c>
      <c r="S390" s="380"/>
      <c r="T390" s="380"/>
      <c r="U390" s="380"/>
      <c r="V390" s="380"/>
      <c r="W390" s="380"/>
      <c r="X390" s="380"/>
      <c r="Y390" s="380"/>
      <c r="Z390" s="380"/>
      <c r="AA390" s="380"/>
      <c r="AB390" s="380"/>
      <c r="AC390" s="380"/>
      <c r="AD390" s="380"/>
      <c r="AE390" s="380"/>
      <c r="AF390" s="380"/>
      <c r="AG390" s="380"/>
      <c r="AH390" s="380"/>
      <c r="AI390" s="380"/>
      <c r="AJ390" s="380"/>
      <c r="AK390" s="380"/>
      <c r="AL390" s="380"/>
      <c r="AM390" s="380"/>
      <c r="AN390" s="380"/>
      <c r="AO390" s="380"/>
      <c r="AP390" s="380"/>
      <c r="AQ390" s="380"/>
      <c r="AR390" s="380"/>
      <c r="AS390" s="380"/>
      <c r="AT390" s="380"/>
      <c r="AU390" s="380"/>
      <c r="AV390" s="380"/>
      <c r="AW390" s="380"/>
      <c r="AX390" s="380"/>
      <c r="AY390" s="380"/>
      <c r="AZ390" s="380"/>
      <c r="BA390" s="380"/>
      <c r="BB390" s="380"/>
      <c r="BC390" s="380"/>
      <c r="BD390" s="380"/>
      <c r="BE390" s="380"/>
      <c r="BF390" s="380"/>
      <c r="BG390" s="380"/>
      <c r="BH390" s="380"/>
      <c r="BI390" s="380"/>
      <c r="BJ390" s="380"/>
      <c r="BK390" s="380"/>
      <c r="BL390" s="380"/>
      <c r="BM390" s="380"/>
      <c r="BN390" s="380"/>
      <c r="BO390" s="380"/>
      <c r="BP390" s="380"/>
      <c r="BQ390" s="380"/>
      <c r="BR390" s="380"/>
      <c r="BS390" s="380"/>
      <c r="BT390" s="380"/>
      <c r="BU390" s="380"/>
      <c r="BV390" s="380"/>
      <c r="BW390" s="380"/>
      <c r="BX390" s="380"/>
      <c r="BY390" s="380"/>
      <c r="BZ390" s="380"/>
      <c r="CA390" s="380"/>
      <c r="CB390" s="380"/>
      <c r="CC390" s="380"/>
      <c r="CD390" s="380"/>
    </row>
    <row r="391" spans="1:82" s="382" customFormat="1" ht="17.399999999999999" customHeight="1" x14ac:dyDescent="0.25">
      <c r="A391" s="380" t="s">
        <v>266</v>
      </c>
      <c r="B391" s="383">
        <f t="shared" si="347"/>
        <v>2.8323546049020804E-4</v>
      </c>
      <c r="C391" s="383">
        <f t="shared" si="348"/>
        <v>1.2390058191616768E-2</v>
      </c>
      <c r="D391" s="381"/>
      <c r="E391" s="381">
        <f t="shared" si="349"/>
        <v>-1.3668462544772433E-4</v>
      </c>
      <c r="F391" s="381">
        <f t="shared" si="350"/>
        <v>3.0122562538676431E-3</v>
      </c>
      <c r="G391" s="381">
        <f t="shared" si="351"/>
        <v>4.6109878894017532E-3</v>
      </c>
      <c r="H391" s="381">
        <f t="shared" si="352"/>
        <v>-9.9336452817046783E-2</v>
      </c>
      <c r="I391" s="380"/>
      <c r="J391" s="380"/>
      <c r="K391" s="380"/>
      <c r="L391" s="380"/>
      <c r="M391" s="380"/>
      <c r="N391" s="380"/>
      <c r="O391" s="380"/>
      <c r="P391" s="380"/>
      <c r="Q391" s="380"/>
      <c r="R391" s="380">
        <f t="shared" si="353"/>
        <v>3.9908424085547865E-2</v>
      </c>
      <c r="S391" s="380"/>
      <c r="T391" s="380"/>
      <c r="U391" s="380"/>
      <c r="V391" s="380"/>
      <c r="W391" s="380"/>
      <c r="X391" s="380"/>
      <c r="Y391" s="380"/>
      <c r="Z391" s="380"/>
      <c r="AA391" s="380"/>
      <c r="AB391" s="380"/>
      <c r="AC391" s="380"/>
      <c r="AD391" s="380"/>
      <c r="AE391" s="380"/>
      <c r="AF391" s="380"/>
      <c r="AG391" s="380"/>
      <c r="AH391" s="380"/>
      <c r="AI391" s="380"/>
      <c r="AJ391" s="380"/>
      <c r="AK391" s="380"/>
      <c r="AL391" s="380"/>
      <c r="AM391" s="380"/>
      <c r="AN391" s="380"/>
      <c r="AO391" s="380"/>
      <c r="AP391" s="380"/>
      <c r="AQ391" s="380"/>
      <c r="AR391" s="380"/>
      <c r="AS391" s="380"/>
      <c r="AT391" s="380"/>
      <c r="AU391" s="380"/>
      <c r="AV391" s="380"/>
      <c r="AW391" s="380"/>
      <c r="AX391" s="380"/>
      <c r="AY391" s="380"/>
      <c r="AZ391" s="380"/>
      <c r="BA391" s="380"/>
      <c r="BB391" s="380"/>
      <c r="BC391" s="380"/>
      <c r="BD391" s="380"/>
      <c r="BE391" s="380"/>
      <c r="BF391" s="380"/>
      <c r="BG391" s="380"/>
      <c r="BH391" s="380"/>
      <c r="BI391" s="380"/>
      <c r="BJ391" s="380"/>
      <c r="BK391" s="380"/>
      <c r="BL391" s="380"/>
      <c r="BM391" s="380"/>
      <c r="BN391" s="380"/>
      <c r="BO391" s="380"/>
      <c r="BP391" s="380"/>
      <c r="BQ391" s="380"/>
      <c r="BR391" s="380"/>
      <c r="BS391" s="380"/>
      <c r="BT391" s="380"/>
      <c r="BU391" s="380"/>
      <c r="BV391" s="380"/>
      <c r="BW391" s="380"/>
      <c r="BX391" s="380"/>
      <c r="BY391" s="380"/>
      <c r="BZ391" s="380"/>
      <c r="CA391" s="380"/>
      <c r="CB391" s="380"/>
      <c r="CC391" s="380"/>
      <c r="CD391" s="380"/>
    </row>
    <row r="392" spans="1:82" s="382" customFormat="1" ht="17.399999999999999" customHeight="1" x14ac:dyDescent="0.25">
      <c r="A392" s="380" t="s">
        <v>267</v>
      </c>
      <c r="B392" s="383">
        <f t="shared" si="347"/>
        <v>6.5763450646225772E-3</v>
      </c>
      <c r="C392" s="383">
        <f t="shared" si="348"/>
        <v>7.2380873555318208E-3</v>
      </c>
      <c r="D392" s="381"/>
      <c r="E392" s="381">
        <f t="shared" si="349"/>
        <v>-4.4577086781296682E-3</v>
      </c>
      <c r="F392" s="381">
        <f t="shared" si="350"/>
        <v>-2.7401160555757861E-2</v>
      </c>
      <c r="G392" s="381">
        <f t="shared" si="351"/>
        <v>0.11148203866826323</v>
      </c>
      <c r="H392" s="381">
        <f t="shared" si="352"/>
        <v>0.25532807947503444</v>
      </c>
      <c r="I392" s="380"/>
      <c r="J392" s="380"/>
      <c r="K392" s="380"/>
      <c r="L392" s="380"/>
      <c r="M392" s="380"/>
      <c r="N392" s="380"/>
      <c r="O392" s="380"/>
      <c r="P392" s="380"/>
      <c r="Q392" s="380"/>
      <c r="R392" s="380">
        <f t="shared" si="353"/>
        <v>2.0519782431269038E-2</v>
      </c>
      <c r="S392" s="380"/>
      <c r="T392" s="380"/>
      <c r="U392" s="380"/>
      <c r="V392" s="380"/>
      <c r="W392" s="380"/>
      <c r="X392" s="380"/>
      <c r="Y392" s="380"/>
      <c r="Z392" s="380"/>
      <c r="AA392" s="380"/>
      <c r="AB392" s="380"/>
      <c r="AC392" s="380"/>
      <c r="AD392" s="380"/>
      <c r="AE392" s="380"/>
      <c r="AF392" s="380"/>
      <c r="AG392" s="380"/>
      <c r="AH392" s="380"/>
      <c r="AI392" s="380"/>
      <c r="AJ392" s="380"/>
      <c r="AK392" s="380"/>
      <c r="AL392" s="380"/>
      <c r="AM392" s="380"/>
      <c r="AN392" s="380"/>
      <c r="AO392" s="380"/>
      <c r="AP392" s="380"/>
      <c r="AQ392" s="380"/>
      <c r="AR392" s="380"/>
      <c r="AS392" s="380"/>
      <c r="AT392" s="380"/>
      <c r="AU392" s="380"/>
      <c r="AV392" s="380"/>
      <c r="AW392" s="380"/>
      <c r="AX392" s="380"/>
      <c r="AY392" s="380"/>
      <c r="AZ392" s="380"/>
      <c r="BA392" s="380"/>
      <c r="BB392" s="380"/>
      <c r="BC392" s="380"/>
      <c r="BD392" s="380"/>
      <c r="BE392" s="380"/>
      <c r="BF392" s="380"/>
      <c r="BG392" s="380"/>
      <c r="BH392" s="380"/>
      <c r="BI392" s="380"/>
      <c r="BJ392" s="380"/>
      <c r="BK392" s="380"/>
      <c r="BL392" s="380"/>
      <c r="BM392" s="380"/>
      <c r="BN392" s="380"/>
      <c r="BO392" s="380"/>
      <c r="BP392" s="380"/>
      <c r="BQ392" s="380"/>
      <c r="BR392" s="380"/>
      <c r="BS392" s="380"/>
      <c r="BT392" s="380"/>
      <c r="BU392" s="380"/>
      <c r="BV392" s="380"/>
      <c r="BW392" s="380"/>
      <c r="BX392" s="380"/>
      <c r="BY392" s="380"/>
      <c r="BZ392" s="380"/>
      <c r="CA392" s="380"/>
      <c r="CB392" s="380"/>
      <c r="CC392" s="380"/>
      <c r="CD392" s="380"/>
    </row>
    <row r="393" spans="1:82" s="382" customFormat="1" ht="17.399999999999999" customHeight="1" x14ac:dyDescent="0.25">
      <c r="A393" s="380" t="s">
        <v>268</v>
      </c>
      <c r="B393" s="383">
        <f t="shared" si="347"/>
        <v>3.4073542166112736E-3</v>
      </c>
      <c r="C393" s="383">
        <f t="shared" si="348"/>
        <v>1.413588151587067E-3</v>
      </c>
      <c r="D393" s="381"/>
      <c r="E393" s="381">
        <f t="shared" si="349"/>
        <v>-2.2173334472211861E-4</v>
      </c>
      <c r="F393" s="381">
        <f t="shared" si="350"/>
        <v>-3.0515077581066215E-3</v>
      </c>
      <c r="G393" s="381">
        <f t="shared" si="351"/>
        <v>4.8955817750084727E-3</v>
      </c>
      <c r="H393" s="381">
        <f t="shared" si="352"/>
        <v>1.0344158088529088E-2</v>
      </c>
      <c r="I393" s="380"/>
      <c r="J393" s="380"/>
      <c r="K393" s="380"/>
      <c r="L393" s="380"/>
      <c r="M393" s="380"/>
      <c r="N393" s="380"/>
      <c r="O393" s="380"/>
      <c r="P393" s="380"/>
      <c r="Q393" s="380"/>
      <c r="R393" s="380">
        <f t="shared" si="353"/>
        <v>4.5977888788853596E-4</v>
      </c>
      <c r="S393" s="380"/>
      <c r="T393" s="380"/>
      <c r="U393" s="380"/>
      <c r="V393" s="380"/>
      <c r="W393" s="380"/>
      <c r="X393" s="380"/>
      <c r="Y393" s="380"/>
      <c r="Z393" s="380"/>
      <c r="AA393" s="380"/>
      <c r="AB393" s="380"/>
      <c r="AC393" s="380"/>
      <c r="AD393" s="380"/>
      <c r="AE393" s="380"/>
      <c r="AF393" s="380"/>
      <c r="AG393" s="380"/>
      <c r="AH393" s="380"/>
      <c r="AI393" s="380"/>
      <c r="AJ393" s="380"/>
      <c r="AK393" s="380"/>
      <c r="AL393" s="380"/>
      <c r="AM393" s="380"/>
      <c r="AN393" s="380"/>
      <c r="AO393" s="380"/>
      <c r="AP393" s="380"/>
      <c r="AQ393" s="380"/>
      <c r="AR393" s="380"/>
      <c r="AS393" s="380"/>
      <c r="AT393" s="380"/>
      <c r="AU393" s="380"/>
      <c r="AV393" s="380"/>
      <c r="AW393" s="380"/>
      <c r="AX393" s="380"/>
      <c r="AY393" s="380"/>
      <c r="AZ393" s="380"/>
      <c r="BA393" s="380"/>
      <c r="BB393" s="380"/>
      <c r="BC393" s="380"/>
      <c r="BD393" s="380"/>
      <c r="BE393" s="380"/>
      <c r="BF393" s="380"/>
      <c r="BG393" s="380"/>
      <c r="BH393" s="380"/>
      <c r="BI393" s="380"/>
      <c r="BJ393" s="380"/>
      <c r="BK393" s="380"/>
      <c r="BL393" s="380"/>
      <c r="BM393" s="380"/>
      <c r="BN393" s="380"/>
      <c r="BO393" s="380"/>
      <c r="BP393" s="380"/>
      <c r="BQ393" s="380"/>
      <c r="BR393" s="380"/>
      <c r="BS393" s="380"/>
      <c r="BT393" s="380"/>
      <c r="BU393" s="380"/>
      <c r="BV393" s="380"/>
      <c r="BW393" s="380"/>
      <c r="BX393" s="380"/>
      <c r="BY393" s="380"/>
      <c r="BZ393" s="380"/>
      <c r="CA393" s="380"/>
      <c r="CB393" s="380"/>
      <c r="CC393" s="380"/>
      <c r="CD393" s="380"/>
    </row>
    <row r="394" spans="1:82" s="382" customFormat="1" ht="17.399999999999999" customHeight="1" x14ac:dyDescent="0.25">
      <c r="A394" s="380" t="s">
        <v>269</v>
      </c>
      <c r="B394" s="383">
        <f t="shared" si="347"/>
        <v>3.2674536236109553E-4</v>
      </c>
      <c r="C394" s="383">
        <f t="shared" si="348"/>
        <v>3.6990823509945196E-4</v>
      </c>
      <c r="D394" s="381"/>
      <c r="E394" s="381">
        <f t="shared" si="349"/>
        <v>1.4484063768598475E-4</v>
      </c>
      <c r="F394" s="381">
        <f t="shared" si="350"/>
        <v>7.0994125883231567E-4</v>
      </c>
      <c r="G394" s="381">
        <f t="shared" si="351"/>
        <v>1.0596811516215762E-2</v>
      </c>
      <c r="H394" s="381">
        <f t="shared" si="352"/>
        <v>2.6638679722784383E-2</v>
      </c>
      <c r="I394" s="380"/>
      <c r="J394" s="380"/>
      <c r="K394" s="380"/>
      <c r="L394" s="380"/>
      <c r="M394" s="380"/>
      <c r="N394" s="380"/>
      <c r="O394" s="380"/>
      <c r="P394" s="380"/>
      <c r="Q394" s="380"/>
      <c r="R394" s="380">
        <f t="shared" si="353"/>
        <v>2.3354753161491763E-3</v>
      </c>
      <c r="S394" s="380"/>
      <c r="T394" s="380"/>
      <c r="U394" s="380"/>
      <c r="V394" s="380"/>
      <c r="W394" s="380"/>
      <c r="X394" s="380"/>
      <c r="Y394" s="380"/>
      <c r="Z394" s="380"/>
      <c r="AA394" s="380"/>
      <c r="AB394" s="380"/>
      <c r="AC394" s="380"/>
      <c r="AD394" s="380"/>
      <c r="AE394" s="380"/>
      <c r="AF394" s="380"/>
      <c r="AG394" s="380"/>
      <c r="AH394" s="380"/>
      <c r="AI394" s="380"/>
      <c r="AJ394" s="380"/>
      <c r="AK394" s="380"/>
      <c r="AL394" s="380"/>
      <c r="AM394" s="380"/>
      <c r="AN394" s="380"/>
      <c r="AO394" s="380"/>
      <c r="AP394" s="380"/>
      <c r="AQ394" s="380"/>
      <c r="AR394" s="380"/>
      <c r="AS394" s="380"/>
      <c r="AT394" s="380"/>
      <c r="AU394" s="380"/>
      <c r="AV394" s="380"/>
      <c r="AW394" s="380"/>
      <c r="AX394" s="380"/>
      <c r="AY394" s="380"/>
      <c r="AZ394" s="380"/>
      <c r="BA394" s="380"/>
      <c r="BB394" s="380"/>
      <c r="BC394" s="380"/>
      <c r="BD394" s="380"/>
      <c r="BE394" s="380"/>
      <c r="BF394" s="380"/>
      <c r="BG394" s="380"/>
      <c r="BH394" s="380"/>
      <c r="BI394" s="380"/>
      <c r="BJ394" s="380"/>
      <c r="BK394" s="380"/>
      <c r="BL394" s="380"/>
      <c r="BM394" s="380"/>
      <c r="BN394" s="380"/>
      <c r="BO394" s="380"/>
      <c r="BP394" s="380"/>
      <c r="BQ394" s="380"/>
      <c r="BR394" s="380"/>
      <c r="BS394" s="380"/>
      <c r="BT394" s="380"/>
      <c r="BU394" s="380"/>
      <c r="BV394" s="380"/>
      <c r="BW394" s="380"/>
      <c r="BX394" s="380"/>
      <c r="BY394" s="380"/>
      <c r="BZ394" s="380"/>
      <c r="CA394" s="380"/>
      <c r="CB394" s="380"/>
      <c r="CC394" s="380"/>
      <c r="CD394" s="380"/>
    </row>
    <row r="395" spans="1:82" s="382" customFormat="1" ht="17.399999999999999" customHeight="1" x14ac:dyDescent="0.25">
      <c r="A395" s="380" t="s">
        <v>270</v>
      </c>
      <c r="B395" s="383">
        <f t="shared" si="347"/>
        <v>1.2619832106226635E-6</v>
      </c>
      <c r="C395" s="383">
        <f t="shared" si="348"/>
        <v>1.2022246771720052E-6</v>
      </c>
      <c r="D395" s="381"/>
      <c r="E395" s="381">
        <f t="shared" si="349"/>
        <v>1.2803504544095185E-6</v>
      </c>
      <c r="F395" s="381">
        <f t="shared" si="350"/>
        <v>1.3645076989772009E-6</v>
      </c>
      <c r="G395" s="381">
        <f t="shared" si="351"/>
        <v>6.651757171272088E-5</v>
      </c>
      <c r="H395" s="381">
        <f t="shared" si="352"/>
        <v>1.5686069114528856E-4</v>
      </c>
      <c r="I395" s="380"/>
      <c r="J395" s="380"/>
      <c r="K395" s="380"/>
      <c r="L395" s="380"/>
      <c r="M395" s="380"/>
      <c r="N395" s="380"/>
      <c r="O395" s="380"/>
      <c r="P395" s="380"/>
      <c r="Q395" s="380"/>
      <c r="R395" s="380">
        <f t="shared" si="353"/>
        <v>1.5820375615357253E-5</v>
      </c>
      <c r="S395" s="380"/>
      <c r="T395" s="380"/>
      <c r="U395" s="380"/>
      <c r="V395" s="380"/>
      <c r="W395" s="380"/>
      <c r="X395" s="380"/>
      <c r="Y395" s="380"/>
      <c r="Z395" s="380"/>
      <c r="AA395" s="380"/>
      <c r="AB395" s="380"/>
      <c r="AC395" s="380"/>
      <c r="AD395" s="380"/>
      <c r="AE395" s="380"/>
      <c r="AF395" s="380"/>
      <c r="AG395" s="380"/>
      <c r="AH395" s="380"/>
      <c r="AI395" s="380"/>
      <c r="AJ395" s="380"/>
      <c r="AK395" s="380"/>
      <c r="AL395" s="380"/>
      <c r="AM395" s="380"/>
      <c r="AN395" s="380"/>
      <c r="AO395" s="380"/>
      <c r="AP395" s="380"/>
      <c r="AQ395" s="380"/>
      <c r="AR395" s="380"/>
      <c r="AS395" s="380"/>
      <c r="AT395" s="380"/>
      <c r="AU395" s="380"/>
      <c r="AV395" s="380"/>
      <c r="AW395" s="380"/>
      <c r="AX395" s="380"/>
      <c r="AY395" s="380"/>
      <c r="AZ395" s="380"/>
      <c r="BA395" s="380"/>
      <c r="BB395" s="380"/>
      <c r="BC395" s="380"/>
      <c r="BD395" s="380"/>
      <c r="BE395" s="380"/>
      <c r="BF395" s="380"/>
      <c r="BG395" s="380"/>
      <c r="BH395" s="380"/>
      <c r="BI395" s="380"/>
      <c r="BJ395" s="380"/>
      <c r="BK395" s="380"/>
      <c r="BL395" s="380"/>
      <c r="BM395" s="380"/>
      <c r="BN395" s="380"/>
      <c r="BO395" s="380"/>
      <c r="BP395" s="380"/>
      <c r="BQ395" s="380"/>
      <c r="BR395" s="380"/>
      <c r="BS395" s="380"/>
      <c r="BT395" s="380"/>
      <c r="BU395" s="380"/>
      <c r="BV395" s="380"/>
      <c r="BW395" s="380"/>
      <c r="BX395" s="380"/>
      <c r="BY395" s="380"/>
      <c r="BZ395" s="380"/>
      <c r="CA395" s="380"/>
      <c r="CB395" s="380"/>
      <c r="CC395" s="380"/>
      <c r="CD395" s="380"/>
    </row>
    <row r="396" spans="1:82" s="382" customFormat="1" ht="17.399999999999999" customHeight="1" x14ac:dyDescent="0.25">
      <c r="A396" s="380" t="s">
        <v>308</v>
      </c>
      <c r="B396" s="380"/>
      <c r="C396" s="380"/>
      <c r="D396" s="381"/>
      <c r="E396" s="381">
        <f t="shared" si="349"/>
        <v>-2.1939450256525106E-10</v>
      </c>
      <c r="F396" s="381"/>
      <c r="G396" s="381"/>
      <c r="H396" s="381"/>
      <c r="I396" s="380"/>
      <c r="J396" s="380"/>
      <c r="K396" s="380"/>
      <c r="L396" s="380"/>
      <c r="M396" s="380"/>
      <c r="N396" s="380"/>
      <c r="O396" s="380"/>
      <c r="P396" s="380"/>
      <c r="Q396" s="380"/>
      <c r="R396" s="380"/>
      <c r="S396" s="380"/>
      <c r="T396" s="380"/>
      <c r="U396" s="380"/>
      <c r="V396" s="380"/>
      <c r="W396" s="380"/>
      <c r="X396" s="380"/>
      <c r="Y396" s="380"/>
      <c r="Z396" s="380"/>
      <c r="AA396" s="380"/>
      <c r="AB396" s="380"/>
      <c r="AC396" s="380"/>
      <c r="AD396" s="380"/>
      <c r="AE396" s="380"/>
      <c r="AF396" s="380"/>
      <c r="AG396" s="380"/>
      <c r="AH396" s="380"/>
      <c r="AI396" s="380"/>
      <c r="AJ396" s="380"/>
      <c r="AK396" s="380"/>
      <c r="AL396" s="380"/>
      <c r="AM396" s="380"/>
      <c r="AN396" s="380"/>
      <c r="AO396" s="380"/>
      <c r="AP396" s="380"/>
      <c r="AQ396" s="380"/>
      <c r="AR396" s="380"/>
      <c r="AS396" s="380"/>
      <c r="AT396" s="380"/>
      <c r="AU396" s="380"/>
      <c r="AV396" s="380"/>
      <c r="AW396" s="380"/>
      <c r="AX396" s="380"/>
      <c r="AY396" s="380"/>
      <c r="AZ396" s="380"/>
      <c r="BA396" s="380"/>
      <c r="BB396" s="380"/>
      <c r="BC396" s="380"/>
      <c r="BD396" s="380"/>
      <c r="BE396" s="380"/>
      <c r="BF396" s="380"/>
      <c r="BG396" s="380"/>
      <c r="BH396" s="380"/>
      <c r="BI396" s="380"/>
      <c r="BJ396" s="380"/>
      <c r="BK396" s="380"/>
      <c r="BL396" s="380"/>
      <c r="BM396" s="380"/>
      <c r="BN396" s="380"/>
      <c r="BO396" s="380"/>
      <c r="BP396" s="380"/>
      <c r="BQ396" s="380"/>
      <c r="BR396" s="380"/>
      <c r="BS396" s="380"/>
      <c r="BT396" s="380"/>
      <c r="BU396" s="380"/>
      <c r="BV396" s="380"/>
      <c r="BW396" s="380"/>
      <c r="BX396" s="380"/>
      <c r="BY396" s="380"/>
      <c r="BZ396" s="380"/>
      <c r="CA396" s="380"/>
      <c r="CB396" s="380"/>
      <c r="CC396" s="380"/>
      <c r="CD396" s="380"/>
    </row>
    <row r="397" spans="1:82" ht="17.399999999999999" customHeight="1" x14ac:dyDescent="0.25">
      <c r="A397" s="229" t="s">
        <v>271</v>
      </c>
      <c r="B397" s="229"/>
      <c r="C397" s="229"/>
      <c r="D397" s="168"/>
      <c r="E397" s="168"/>
      <c r="F397" s="168"/>
      <c r="G397" s="168"/>
      <c r="H397" s="168"/>
      <c r="I397" s="229"/>
      <c r="J397" s="229"/>
      <c r="K397" s="229"/>
      <c r="L397" s="229"/>
      <c r="M397" s="229"/>
      <c r="N397" s="229"/>
      <c r="O397" s="229"/>
      <c r="P397" s="229"/>
      <c r="Q397" s="229"/>
      <c r="R397" s="252"/>
      <c r="S397" s="229"/>
      <c r="T397" s="229"/>
      <c r="U397" s="229"/>
      <c r="V397" s="229"/>
      <c r="W397" s="229"/>
      <c r="X397" s="229"/>
      <c r="Y397" s="229"/>
      <c r="Z397" s="229"/>
      <c r="AA397" s="229"/>
      <c r="AB397" s="229"/>
      <c r="AC397" s="229"/>
      <c r="AD397" s="229"/>
      <c r="AE397" s="229"/>
      <c r="AF397" s="229"/>
      <c r="AG397" s="229"/>
      <c r="AH397" s="229"/>
      <c r="AI397" s="229"/>
      <c r="AJ397" s="229"/>
      <c r="AK397" s="229"/>
      <c r="AL397" s="229"/>
      <c r="AM397" s="229"/>
      <c r="AN397" s="229"/>
      <c r="AO397" s="229"/>
      <c r="AP397" s="229"/>
      <c r="AQ397" s="229"/>
      <c r="AR397" s="229"/>
      <c r="AS397" s="229"/>
      <c r="AT397" s="229"/>
      <c r="AU397" s="229"/>
      <c r="AV397" s="229"/>
      <c r="AW397" s="229"/>
      <c r="AX397" s="229"/>
      <c r="AY397" s="229"/>
      <c r="AZ397" s="229"/>
      <c r="BA397" s="229"/>
      <c r="BB397" s="229"/>
      <c r="BC397" s="229"/>
      <c r="BD397" s="229"/>
      <c r="BE397" s="229"/>
      <c r="BF397" s="229"/>
      <c r="BG397" s="229"/>
      <c r="BH397" s="229"/>
      <c r="BI397" s="229"/>
      <c r="BJ397" s="229"/>
      <c r="BK397" s="229"/>
      <c r="BL397" s="229"/>
      <c r="BM397" s="229"/>
      <c r="BN397" s="229"/>
      <c r="BO397" s="229"/>
      <c r="BP397" s="229"/>
      <c r="BQ397" s="229"/>
      <c r="BR397" s="229"/>
      <c r="BS397" s="229"/>
      <c r="BT397" s="229"/>
      <c r="BU397" s="229"/>
      <c r="BV397" s="229"/>
      <c r="BW397" s="229"/>
      <c r="BX397" s="229"/>
      <c r="BY397" s="229"/>
      <c r="BZ397" s="229"/>
      <c r="CA397" s="229"/>
      <c r="CB397" s="229"/>
      <c r="CC397" s="229"/>
      <c r="CD397" s="229"/>
    </row>
    <row r="398" spans="1:82" ht="17.399999999999999" customHeight="1" x14ac:dyDescent="0.25">
      <c r="A398" s="229" t="s">
        <v>287</v>
      </c>
      <c r="B398" s="229"/>
      <c r="C398" s="229"/>
      <c r="D398" s="168"/>
      <c r="E398" s="168"/>
      <c r="F398" s="168"/>
      <c r="G398" s="168"/>
      <c r="H398" s="168"/>
      <c r="I398" s="229"/>
      <c r="J398" s="229"/>
      <c r="K398" s="229"/>
      <c r="L398" s="229"/>
      <c r="M398" s="229"/>
      <c r="N398" s="229"/>
      <c r="O398" s="229"/>
      <c r="P398" s="229"/>
      <c r="Q398" s="229"/>
      <c r="R398" s="252"/>
      <c r="S398" s="229"/>
      <c r="T398" s="229"/>
      <c r="U398" s="229"/>
      <c r="V398" s="229"/>
      <c r="W398" s="229"/>
      <c r="X398" s="229"/>
      <c r="Y398" s="229"/>
      <c r="Z398" s="229"/>
      <c r="AA398" s="229"/>
      <c r="AB398" s="229"/>
      <c r="AC398" s="229"/>
      <c r="AD398" s="229"/>
      <c r="AE398" s="229"/>
      <c r="AF398" s="229"/>
      <c r="AG398" s="229"/>
      <c r="AH398" s="229"/>
      <c r="AI398" s="229"/>
      <c r="AJ398" s="229"/>
      <c r="AK398" s="229"/>
      <c r="AL398" s="229"/>
      <c r="AM398" s="229"/>
      <c r="AN398" s="229"/>
      <c r="AO398" s="229"/>
      <c r="AP398" s="229"/>
      <c r="AQ398" s="229"/>
      <c r="AR398" s="229"/>
      <c r="AS398" s="229"/>
      <c r="AT398" s="229"/>
      <c r="AU398" s="229"/>
      <c r="AV398" s="229"/>
      <c r="AW398" s="229"/>
      <c r="AX398" s="229"/>
      <c r="AY398" s="229"/>
      <c r="AZ398" s="229"/>
      <c r="BA398" s="229"/>
      <c r="BB398" s="229"/>
      <c r="BC398" s="229"/>
      <c r="BD398" s="229"/>
      <c r="BE398" s="229"/>
      <c r="BF398" s="229"/>
      <c r="BG398" s="229"/>
      <c r="BH398" s="229"/>
      <c r="BI398" s="229"/>
      <c r="BJ398" s="229"/>
      <c r="BK398" s="229"/>
      <c r="BL398" s="229"/>
      <c r="BM398" s="229"/>
      <c r="BN398" s="229"/>
      <c r="BO398" s="229"/>
      <c r="BP398" s="229"/>
      <c r="BQ398" s="229"/>
      <c r="BR398" s="229"/>
      <c r="BS398" s="229"/>
      <c r="BT398" s="229"/>
      <c r="BU398" s="229"/>
      <c r="BV398" s="229"/>
      <c r="BW398" s="229"/>
      <c r="BX398" s="229"/>
      <c r="BY398" s="229"/>
      <c r="BZ398" s="229"/>
      <c r="CA398" s="229"/>
      <c r="CB398" s="229"/>
      <c r="CC398" s="229"/>
      <c r="CD398" s="229"/>
    </row>
    <row r="399" spans="1:82" ht="17.399999999999999" customHeight="1" x14ac:dyDescent="0.25">
      <c r="A399" s="229" t="s">
        <v>297</v>
      </c>
      <c r="B399" s="229"/>
      <c r="C399" s="229"/>
      <c r="D399" s="168"/>
      <c r="E399" s="168"/>
      <c r="F399" s="168"/>
      <c r="G399" s="168"/>
      <c r="H399" s="168"/>
      <c r="I399" s="229"/>
      <c r="J399" s="229"/>
      <c r="K399" s="229"/>
      <c r="L399" s="229"/>
      <c r="M399" s="229"/>
      <c r="N399" s="229"/>
      <c r="O399" s="229"/>
      <c r="P399" s="229"/>
      <c r="Q399" s="229"/>
      <c r="R399" s="252"/>
      <c r="S399" s="229"/>
      <c r="T399" s="229"/>
      <c r="U399" s="229"/>
      <c r="V399" s="229"/>
      <c r="W399" s="229"/>
      <c r="X399" s="229"/>
      <c r="Y399" s="229"/>
      <c r="Z399" s="229"/>
      <c r="AA399" s="229"/>
      <c r="AB399" s="229"/>
      <c r="AC399" s="229"/>
      <c r="AD399" s="229"/>
      <c r="AE399" s="229"/>
      <c r="AF399" s="229"/>
      <c r="AG399" s="229"/>
      <c r="AH399" s="229"/>
      <c r="AI399" s="229"/>
      <c r="AJ399" s="229"/>
      <c r="AK399" s="229"/>
      <c r="AL399" s="229"/>
      <c r="AM399" s="229"/>
      <c r="AN399" s="229"/>
      <c r="AO399" s="229"/>
      <c r="AP399" s="229"/>
      <c r="AQ399" s="229"/>
      <c r="AR399" s="229"/>
      <c r="AS399" s="229"/>
      <c r="AT399" s="229"/>
      <c r="AU399" s="229"/>
      <c r="AV399" s="229"/>
      <c r="AW399" s="229"/>
      <c r="AX399" s="229"/>
      <c r="AY399" s="229"/>
      <c r="AZ399" s="229"/>
      <c r="BA399" s="229"/>
      <c r="BB399" s="229"/>
      <c r="BC399" s="229"/>
      <c r="BD399" s="229"/>
      <c r="BE399" s="229"/>
      <c r="BF399" s="229"/>
      <c r="BG399" s="229"/>
      <c r="BH399" s="229"/>
      <c r="BI399" s="229"/>
      <c r="BJ399" s="229"/>
      <c r="BK399" s="229"/>
      <c r="BL399" s="229"/>
      <c r="BM399" s="229"/>
      <c r="BN399" s="229"/>
      <c r="BO399" s="229"/>
      <c r="BP399" s="229"/>
      <c r="BQ399" s="229"/>
      <c r="BR399" s="229"/>
      <c r="BS399" s="229"/>
      <c r="BT399" s="229"/>
      <c r="BU399" s="229"/>
      <c r="BV399" s="229"/>
      <c r="BW399" s="229"/>
      <c r="BX399" s="229"/>
      <c r="BY399" s="229"/>
      <c r="BZ399" s="229"/>
      <c r="CA399" s="229"/>
      <c r="CB399" s="229"/>
      <c r="CC399" s="229"/>
      <c r="CD399" s="22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4"/>
  <dimension ref="A157:B157"/>
  <sheetViews>
    <sheetView zoomScale="70" zoomScaleNormal="70" workbookViewId="0">
      <selection activeCell="AA46" sqref="AA46"/>
    </sheetView>
  </sheetViews>
  <sheetFormatPr defaultRowHeight="13.2" x14ac:dyDescent="0.25"/>
  <sheetData>
    <row r="157" spans="1:2" x14ac:dyDescent="0.25">
      <c r="A157" s="1"/>
      <c r="B157" s="1"/>
    </row>
  </sheetData>
  <sortState xmlns:xlrd2="http://schemas.microsoft.com/office/spreadsheetml/2017/richdata2" ref="A158:XFD161">
    <sortCondition ref="B158:B161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FF0000"/>
  </sheetPr>
  <dimension ref="A1:BI14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29" sqref="G29"/>
    </sheetView>
  </sheetViews>
  <sheetFormatPr defaultRowHeight="13.2" x14ac:dyDescent="0.25"/>
  <cols>
    <col min="1" max="1" width="32.5546875" customWidth="1"/>
    <col min="2" max="61" width="10" bestFit="1" customWidth="1"/>
  </cols>
  <sheetData>
    <row r="1" spans="1:61" x14ac:dyDescent="0.25">
      <c r="A1" t="s">
        <v>48</v>
      </c>
      <c r="B1">
        <v>2010</v>
      </c>
      <c r="C1">
        <v>2015</v>
      </c>
      <c r="D1">
        <v>2020</v>
      </c>
      <c r="E1">
        <v>2025</v>
      </c>
      <c r="F1">
        <v>2030</v>
      </c>
      <c r="G1">
        <v>2035</v>
      </c>
      <c r="H1">
        <v>2040</v>
      </c>
      <c r="I1">
        <v>2045</v>
      </c>
      <c r="J1">
        <v>2050</v>
      </c>
      <c r="K1">
        <v>2055</v>
      </c>
      <c r="L1">
        <v>2060</v>
      </c>
      <c r="M1">
        <v>2065</v>
      </c>
      <c r="N1">
        <v>2070</v>
      </c>
      <c r="O1">
        <v>2075</v>
      </c>
      <c r="P1">
        <v>2080</v>
      </c>
      <c r="Q1">
        <v>2085</v>
      </c>
      <c r="R1">
        <v>2090</v>
      </c>
      <c r="S1">
        <v>2095</v>
      </c>
      <c r="T1">
        <v>2100</v>
      </c>
      <c r="U1">
        <v>2105</v>
      </c>
      <c r="V1">
        <v>2110</v>
      </c>
      <c r="W1">
        <v>2115</v>
      </c>
      <c r="X1">
        <v>2120</v>
      </c>
      <c r="Y1">
        <v>2125</v>
      </c>
      <c r="Z1">
        <v>2130</v>
      </c>
      <c r="AA1">
        <v>2135</v>
      </c>
      <c r="AB1">
        <v>2140</v>
      </c>
      <c r="AC1">
        <v>2145</v>
      </c>
      <c r="AD1">
        <v>2150</v>
      </c>
      <c r="AE1">
        <v>2155</v>
      </c>
      <c r="AF1">
        <v>2160</v>
      </c>
      <c r="AG1">
        <v>2165</v>
      </c>
      <c r="AH1">
        <v>2170</v>
      </c>
      <c r="AI1">
        <v>2175</v>
      </c>
      <c r="AJ1">
        <v>2180</v>
      </c>
      <c r="AK1">
        <v>2185</v>
      </c>
      <c r="AL1">
        <v>2190</v>
      </c>
      <c r="AM1">
        <v>2195</v>
      </c>
      <c r="AN1">
        <v>2200</v>
      </c>
      <c r="AO1">
        <v>2205</v>
      </c>
      <c r="AP1">
        <v>2210</v>
      </c>
      <c r="AQ1">
        <v>2215</v>
      </c>
      <c r="AR1">
        <v>2220</v>
      </c>
      <c r="AS1">
        <v>2225</v>
      </c>
      <c r="AT1">
        <v>2230</v>
      </c>
      <c r="AU1">
        <v>2235</v>
      </c>
      <c r="AV1">
        <v>2240</v>
      </c>
      <c r="AW1">
        <v>2245</v>
      </c>
      <c r="AX1">
        <v>2250</v>
      </c>
      <c r="AY1">
        <v>2255</v>
      </c>
      <c r="AZ1">
        <v>2260</v>
      </c>
      <c r="BA1">
        <v>2265</v>
      </c>
      <c r="BB1">
        <v>2270</v>
      </c>
      <c r="BC1">
        <v>2275</v>
      </c>
      <c r="BD1">
        <v>2280</v>
      </c>
      <c r="BE1">
        <v>2285</v>
      </c>
      <c r="BF1">
        <v>2290</v>
      </c>
      <c r="BG1">
        <v>2295</v>
      </c>
      <c r="BH1">
        <v>2300</v>
      </c>
      <c r="BI1">
        <v>2305</v>
      </c>
    </row>
    <row r="2" spans="1:61" x14ac:dyDescent="0.25">
      <c r="A2" t="s">
        <v>63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</row>
    <row r="3" spans="1:61" x14ac:dyDescent="0.25">
      <c r="A3" t="s">
        <v>64</v>
      </c>
    </row>
    <row r="4" spans="1:61" x14ac:dyDescent="0.25">
      <c r="A4" t="s">
        <v>65</v>
      </c>
    </row>
    <row r="5" spans="1:61" x14ac:dyDescent="0.25">
      <c r="A5" t="s">
        <v>66</v>
      </c>
      <c r="B5">
        <v>0.3</v>
      </c>
    </row>
    <row r="6" spans="1:61" x14ac:dyDescent="0.25">
      <c r="A6" t="s">
        <v>45</v>
      </c>
      <c r="B6">
        <v>0.1</v>
      </c>
    </row>
    <row r="7" spans="1:61" x14ac:dyDescent="0.25">
      <c r="A7" t="s">
        <v>67</v>
      </c>
      <c r="B7" t="s">
        <v>68</v>
      </c>
    </row>
    <row r="8" spans="1:61" x14ac:dyDescent="0.25">
      <c r="A8" t="s">
        <v>69</v>
      </c>
      <c r="B8" t="s">
        <v>68</v>
      </c>
    </row>
    <row r="9" spans="1:61" x14ac:dyDescent="0.25">
      <c r="A9" t="s">
        <v>70</v>
      </c>
      <c r="B9" t="s">
        <v>68</v>
      </c>
    </row>
    <row r="10" spans="1:61" x14ac:dyDescent="0.25">
      <c r="A10" t="s">
        <v>71</v>
      </c>
      <c r="B10" t="s">
        <v>68</v>
      </c>
    </row>
    <row r="11" spans="1:61" x14ac:dyDescent="0.25">
      <c r="A11" t="s">
        <v>72</v>
      </c>
      <c r="B11">
        <v>63.581986819100003</v>
      </c>
    </row>
    <row r="12" spans="1:61" x14ac:dyDescent="0.25">
      <c r="A12" t="s">
        <v>73</v>
      </c>
      <c r="B12">
        <v>135</v>
      </c>
    </row>
    <row r="13" spans="1:61" x14ac:dyDescent="0.25">
      <c r="A13" t="s">
        <v>74</v>
      </c>
      <c r="B13">
        <v>3.8</v>
      </c>
    </row>
    <row r="14" spans="1:61" x14ac:dyDescent="0.25">
      <c r="A14" t="s">
        <v>75</v>
      </c>
    </row>
    <row r="15" spans="1:61" x14ac:dyDescent="0.25">
      <c r="A15" t="s">
        <v>76</v>
      </c>
      <c r="B15">
        <v>1.4999999999999999E-2</v>
      </c>
      <c r="C15">
        <v>1.4999999999999999E-2</v>
      </c>
      <c r="D15">
        <v>1.4999999999999999E-2</v>
      </c>
      <c r="E15">
        <v>1.4999999999999999E-2</v>
      </c>
      <c r="F15">
        <v>1.4999999999999999E-2</v>
      </c>
      <c r="G15">
        <v>1.4999999999999999E-2</v>
      </c>
      <c r="H15">
        <v>1.4999999999999999E-2</v>
      </c>
      <c r="I15">
        <v>1.4999999999999999E-2</v>
      </c>
      <c r="J15">
        <v>1.4999999999999999E-2</v>
      </c>
      <c r="K15">
        <v>1.4999999999999999E-2</v>
      </c>
      <c r="L15">
        <v>1.4999999999999999E-2</v>
      </c>
      <c r="M15">
        <v>1.4999999999999999E-2</v>
      </c>
      <c r="N15">
        <v>1.4999999999999999E-2</v>
      </c>
      <c r="O15">
        <v>1.4999999999999999E-2</v>
      </c>
      <c r="P15">
        <v>1.4999999999999999E-2</v>
      </c>
      <c r="Q15">
        <v>1.4999999999999999E-2</v>
      </c>
      <c r="R15">
        <v>1.4999999999999999E-2</v>
      </c>
      <c r="S15">
        <v>1.4999999999999999E-2</v>
      </c>
      <c r="T15">
        <v>1.4999999999999999E-2</v>
      </c>
      <c r="U15">
        <v>1.4999999999999999E-2</v>
      </c>
      <c r="V15">
        <v>1.4999999999999999E-2</v>
      </c>
      <c r="W15">
        <v>1.4999999999999999E-2</v>
      </c>
      <c r="X15">
        <v>1.4999999999999999E-2</v>
      </c>
      <c r="Y15">
        <v>1.4999999999999999E-2</v>
      </c>
      <c r="Z15">
        <v>1.4999999999999999E-2</v>
      </c>
      <c r="AA15">
        <v>1.4999999999999999E-2</v>
      </c>
      <c r="AB15">
        <v>1.4999999999999999E-2</v>
      </c>
      <c r="AC15">
        <v>1.4999999999999999E-2</v>
      </c>
      <c r="AD15">
        <v>1.4999999999999999E-2</v>
      </c>
      <c r="AE15">
        <v>1.4999999999999999E-2</v>
      </c>
      <c r="AF15">
        <v>1.4999999999999999E-2</v>
      </c>
      <c r="AG15">
        <v>1.4999999999999999E-2</v>
      </c>
      <c r="AH15">
        <v>1.4999999999999999E-2</v>
      </c>
      <c r="AI15">
        <v>1.4999999999999999E-2</v>
      </c>
      <c r="AJ15">
        <v>1.4999999999999999E-2</v>
      </c>
      <c r="AK15">
        <v>1.4999999999999999E-2</v>
      </c>
      <c r="AL15">
        <v>1.4999999999999999E-2</v>
      </c>
      <c r="AM15">
        <v>1.4999999999999999E-2</v>
      </c>
      <c r="AN15">
        <v>1.4999999999999999E-2</v>
      </c>
      <c r="AO15">
        <v>1.4999999999999999E-2</v>
      </c>
      <c r="AP15">
        <v>1.4999999999999999E-2</v>
      </c>
      <c r="AQ15">
        <v>1.4999999999999999E-2</v>
      </c>
      <c r="AR15">
        <v>1.4999999999999999E-2</v>
      </c>
      <c r="AS15">
        <v>1.4999999999999999E-2</v>
      </c>
      <c r="AT15">
        <v>1.4999999999999999E-2</v>
      </c>
      <c r="AU15">
        <v>1.4999999999999999E-2</v>
      </c>
      <c r="AV15">
        <v>1.4999999999999999E-2</v>
      </c>
      <c r="AW15">
        <v>1.4999999999999999E-2</v>
      </c>
      <c r="AX15">
        <v>1.4999999999999999E-2</v>
      </c>
      <c r="AY15">
        <v>1.4999999999999999E-2</v>
      </c>
      <c r="AZ15">
        <v>1.4999999999999999E-2</v>
      </c>
      <c r="BA15">
        <v>1.4999999999999999E-2</v>
      </c>
      <c r="BB15">
        <v>1.4999999999999999E-2</v>
      </c>
      <c r="BC15">
        <v>1.4999999999999999E-2</v>
      </c>
      <c r="BD15">
        <v>1.4999999999999999E-2</v>
      </c>
      <c r="BE15">
        <v>1.4999999999999999E-2</v>
      </c>
      <c r="BF15">
        <v>1.4999999999999999E-2</v>
      </c>
      <c r="BG15">
        <v>1.4999999999999999E-2</v>
      </c>
      <c r="BH15">
        <v>1.4999999999999999E-2</v>
      </c>
      <c r="BI15">
        <v>1.4999999999999999E-2</v>
      </c>
    </row>
    <row r="16" spans="1:61" x14ac:dyDescent="0.25">
      <c r="A16" t="s">
        <v>77</v>
      </c>
      <c r="B16">
        <v>1.4999999999999999E-2</v>
      </c>
    </row>
    <row r="17" spans="1:61" x14ac:dyDescent="0.25">
      <c r="A17" t="s">
        <v>78</v>
      </c>
      <c r="B17" t="s">
        <v>68</v>
      </c>
    </row>
    <row r="18" spans="1:61" x14ac:dyDescent="0.25">
      <c r="A18" t="s">
        <v>79</v>
      </c>
      <c r="B18">
        <v>1</v>
      </c>
      <c r="C18">
        <v>0.92826032540000003</v>
      </c>
      <c r="D18">
        <v>0.86166723170000004</v>
      </c>
      <c r="E18">
        <v>0.79985150490000001</v>
      </c>
      <c r="F18">
        <v>0.74247041820000004</v>
      </c>
      <c r="G18">
        <v>0.68920583199999996</v>
      </c>
      <c r="H18">
        <v>0.63976242989999998</v>
      </c>
      <c r="I18">
        <v>0.59386608139999997</v>
      </c>
      <c r="J18">
        <v>0.55126232190000002</v>
      </c>
      <c r="K18">
        <v>0.51171494230000003</v>
      </c>
      <c r="L18">
        <v>0.47500467889999998</v>
      </c>
      <c r="M18">
        <v>0.44092799780000003</v>
      </c>
      <c r="N18">
        <v>0.40929596670000001</v>
      </c>
      <c r="O18">
        <v>0.37993320730000002</v>
      </c>
      <c r="P18">
        <v>0.3526769226</v>
      </c>
      <c r="Q18">
        <v>0.32737599490000002</v>
      </c>
      <c r="R18">
        <v>0.30389014759999999</v>
      </c>
      <c r="S18">
        <v>0.2820891673</v>
      </c>
      <c r="T18">
        <v>0.26185218220000001</v>
      </c>
      <c r="U18">
        <v>0.2430669919</v>
      </c>
      <c r="V18">
        <v>0.22562944500000001</v>
      </c>
      <c r="W18">
        <v>0.20944286200000001</v>
      </c>
      <c r="X18">
        <v>0.19441749920000001</v>
      </c>
      <c r="Y18">
        <v>0.1804700511</v>
      </c>
      <c r="Z18">
        <v>0.16752318839999999</v>
      </c>
      <c r="AA18">
        <v>0.1555051294</v>
      </c>
      <c r="AB18">
        <v>0.14434924199999999</v>
      </c>
      <c r="AC18">
        <v>0.1339936743</v>
      </c>
      <c r="AD18">
        <v>0.1243810117</v>
      </c>
      <c r="AE18">
        <v>0.1154579584</v>
      </c>
      <c r="AF18">
        <v>0.10717504210000001</v>
      </c>
      <c r="AG18">
        <v>9.9486339399999998E-2</v>
      </c>
      <c r="AH18">
        <v>9.2349221800000006E-2</v>
      </c>
      <c r="AI18">
        <v>8.5724118700000004E-2</v>
      </c>
      <c r="AJ18">
        <v>7.9574298299999999E-2</v>
      </c>
      <c r="AK18">
        <v>7.3865663999999998E-2</v>
      </c>
      <c r="AL18">
        <v>6.8566565300000007E-2</v>
      </c>
      <c r="AM18">
        <v>6.3647622200000004E-2</v>
      </c>
      <c r="AN18">
        <v>5.9081562499999997E-2</v>
      </c>
      <c r="AO18">
        <v>5.48430705E-2</v>
      </c>
      <c r="AP18">
        <v>5.09086464E-2</v>
      </c>
      <c r="AQ18">
        <v>4.7256476700000001E-2</v>
      </c>
      <c r="AR18">
        <v>4.3866312400000003E-2</v>
      </c>
      <c r="AS18">
        <v>4.0719357499999997E-2</v>
      </c>
      <c r="AT18">
        <v>3.7798164000000002E-2</v>
      </c>
      <c r="AU18">
        <v>3.5086536000000002E-2</v>
      </c>
      <c r="AV18">
        <v>3.2569439300000003E-2</v>
      </c>
      <c r="AW18">
        <v>3.0232918399999999E-2</v>
      </c>
      <c r="AX18">
        <v>2.8064018600000001E-2</v>
      </c>
      <c r="AY18">
        <v>2.60507151E-2</v>
      </c>
      <c r="AZ18">
        <v>2.4181845300000001E-2</v>
      </c>
      <c r="BA18">
        <v>2.2447047500000001E-2</v>
      </c>
      <c r="BB18">
        <v>2.08367037E-2</v>
      </c>
      <c r="BC18">
        <v>1.93418853E-2</v>
      </c>
      <c r="BD18">
        <v>1.7954304800000001E-2</v>
      </c>
      <c r="BE18">
        <v>1.6666268800000002E-2</v>
      </c>
      <c r="BF18">
        <v>1.5470636100000001E-2</v>
      </c>
      <c r="BG18">
        <v>1.4360777700000001E-2</v>
      </c>
      <c r="BH18">
        <v>1.3330540199999999E-2</v>
      </c>
      <c r="BI18">
        <v>1.2374211600000001E-2</v>
      </c>
    </row>
    <row r="19" spans="1:61" x14ac:dyDescent="0.25">
      <c r="A19" t="s">
        <v>80</v>
      </c>
      <c r="B19">
        <v>1.45</v>
      </c>
    </row>
    <row r="20" spans="1:61" x14ac:dyDescent="0.25">
      <c r="A20" t="s">
        <v>81</v>
      </c>
    </row>
    <row r="21" spans="1:61" x14ac:dyDescent="0.25">
      <c r="A21" t="s">
        <v>82</v>
      </c>
      <c r="B21">
        <v>3.8</v>
      </c>
      <c r="C21">
        <v>4.1259500542999996</v>
      </c>
      <c r="D21">
        <v>4.4685308530999999</v>
      </c>
      <c r="E21">
        <v>4.8277095370999996</v>
      </c>
      <c r="F21">
        <v>5.2033977904000004</v>
      </c>
      <c r="G21">
        <v>5.5954527830999998</v>
      </c>
      <c r="H21">
        <v>6.0036784860000001</v>
      </c>
      <c r="I21">
        <v>6.4278273286000003</v>
      </c>
      <c r="J21">
        <v>6.8676021685000004</v>
      </c>
      <c r="K21">
        <v>7.3226585391999999</v>
      </c>
      <c r="L21">
        <v>7.7926071427999997</v>
      </c>
      <c r="M21">
        <v>8.2770165519999992</v>
      </c>
      <c r="N21">
        <v>8.7754160889000001</v>
      </c>
      <c r="O21">
        <v>9.2872988433000003</v>
      </c>
      <c r="P21">
        <v>9.8121248006999995</v>
      </c>
      <c r="Q21">
        <v>10.3493240464</v>
      </c>
      <c r="R21">
        <v>10.8983000151</v>
      </c>
      <c r="S21">
        <v>11.458432758100001</v>
      </c>
      <c r="T21">
        <v>12.0290822018</v>
      </c>
      <c r="U21">
        <v>12.609591371200001</v>
      </c>
      <c r="V21">
        <v>13.1992895587</v>
      </c>
      <c r="W21">
        <v>13.7974954153</v>
      </c>
      <c r="X21">
        <v>14.4035199491</v>
      </c>
      <c r="Y21">
        <v>15.016669413500001</v>
      </c>
      <c r="Z21">
        <v>15.636248073200001</v>
      </c>
      <c r="AA21">
        <v>16.261560835499999</v>
      </c>
      <c r="AB21">
        <v>16.8919157401</v>
      </c>
      <c r="AC21">
        <v>17.526626297499998</v>
      </c>
      <c r="AD21">
        <v>18.165013673000001</v>
      </c>
      <c r="AE21">
        <v>18.8064087124</v>
      </c>
      <c r="AF21">
        <v>19.450153805999999</v>
      </c>
      <c r="AG21">
        <v>20.095604592499999</v>
      </c>
      <c r="AH21">
        <v>20.742131503300001</v>
      </c>
      <c r="AI21">
        <v>21.389121146899999</v>
      </c>
      <c r="AJ21">
        <v>22.035977540699999</v>
      </c>
      <c r="AK21">
        <v>22.682123190199999</v>
      </c>
      <c r="AL21">
        <v>23.327000022899998</v>
      </c>
      <c r="AM21">
        <v>23.970070180899999</v>
      </c>
      <c r="AN21">
        <v>24.610816679799999</v>
      </c>
      <c r="AO21">
        <v>25.248743938299999</v>
      </c>
      <c r="AP21">
        <v>25.883378186800002</v>
      </c>
      <c r="AQ21">
        <v>26.514267761399999</v>
      </c>
      <c r="AR21">
        <v>27.140983290800001</v>
      </c>
      <c r="AS21">
        <v>27.7631177825</v>
      </c>
      <c r="AT21">
        <v>28.380286616399999</v>
      </c>
      <c r="AU21">
        <v>28.9921274535</v>
      </c>
      <c r="AV21">
        <v>29.598300064299998</v>
      </c>
      <c r="AW21">
        <v>30.198486087599999</v>
      </c>
      <c r="AX21">
        <v>30.7923887231</v>
      </c>
      <c r="AY21">
        <v>31.379732365999999</v>
      </c>
      <c r="AZ21">
        <v>31.9602621905</v>
      </c>
      <c r="BA21">
        <v>32.533743686199998</v>
      </c>
      <c r="BB21">
        <v>33.099962155299998</v>
      </c>
      <c r="BC21">
        <v>33.658722174799998</v>
      </c>
      <c r="BD21">
        <v>34.209847029400002</v>
      </c>
      <c r="BE21">
        <v>34.753178119799998</v>
      </c>
      <c r="BF21">
        <v>35.288574350700003</v>
      </c>
      <c r="BG21">
        <v>35.815911503400002</v>
      </c>
      <c r="BH21">
        <v>36.3350815967</v>
      </c>
      <c r="BI21">
        <v>36.845992238900003</v>
      </c>
    </row>
    <row r="22" spans="1:61" x14ac:dyDescent="0.25">
      <c r="A22" t="s">
        <v>83</v>
      </c>
      <c r="B22">
        <v>3.8</v>
      </c>
    </row>
    <row r="23" spans="1:61" x14ac:dyDescent="0.25">
      <c r="A23" t="s">
        <v>84</v>
      </c>
      <c r="B23">
        <v>7.9000000000000001E-2</v>
      </c>
      <c r="C23">
        <v>7.6665197199999993E-2</v>
      </c>
      <c r="D23">
        <v>7.4399398199999994E-2</v>
      </c>
      <c r="E23">
        <v>7.2200563600000003E-2</v>
      </c>
      <c r="F23">
        <v>7.0066714500000002E-2</v>
      </c>
      <c r="G23">
        <v>6.7995930100000004E-2</v>
      </c>
      <c r="H23">
        <v>6.5986346700000004E-2</v>
      </c>
      <c r="I23">
        <v>6.4036155400000003E-2</v>
      </c>
      <c r="J23">
        <v>6.2143601E-2</v>
      </c>
      <c r="K23">
        <v>6.0306980099999997E-2</v>
      </c>
      <c r="L23">
        <v>5.8524639400000002E-2</v>
      </c>
      <c r="M23">
        <v>5.6794974900000003E-2</v>
      </c>
      <c r="N23">
        <v>5.5116429799999998E-2</v>
      </c>
      <c r="O23">
        <v>5.3487493099999998E-2</v>
      </c>
      <c r="P23">
        <v>5.1906698799999998E-2</v>
      </c>
      <c r="Q23">
        <v>5.0372623999999998E-2</v>
      </c>
      <c r="R23">
        <v>4.8883888E-2</v>
      </c>
      <c r="S23">
        <v>4.7439150700000002E-2</v>
      </c>
      <c r="T23">
        <v>4.6037111899999997E-2</v>
      </c>
      <c r="U23">
        <v>4.4676509699999999E-2</v>
      </c>
      <c r="V23">
        <v>4.3356119300000003E-2</v>
      </c>
      <c r="W23">
        <v>4.2074752299999997E-2</v>
      </c>
      <c r="X23">
        <v>4.0831255400000002E-2</v>
      </c>
      <c r="Y23">
        <v>3.9624509500000002E-2</v>
      </c>
      <c r="Z23">
        <v>3.8453428200000001E-2</v>
      </c>
      <c r="AA23">
        <v>3.73169577E-2</v>
      </c>
      <c r="AB23">
        <v>3.6214074899999997E-2</v>
      </c>
      <c r="AC23">
        <v>3.5143787199999998E-2</v>
      </c>
      <c r="AD23">
        <v>3.4105131400000002E-2</v>
      </c>
      <c r="AE23">
        <v>3.3097172399999999E-2</v>
      </c>
      <c r="AF23">
        <v>3.2119003100000001E-2</v>
      </c>
      <c r="AG23">
        <v>3.1169743100000001E-2</v>
      </c>
      <c r="AH23">
        <v>3.0248537999999998E-2</v>
      </c>
      <c r="AI23">
        <v>2.93545586E-2</v>
      </c>
      <c r="AJ23">
        <v>2.8487000299999999E-2</v>
      </c>
      <c r="AK23">
        <v>2.7645082200000001E-2</v>
      </c>
      <c r="AL23">
        <v>2.6828046500000001E-2</v>
      </c>
      <c r="AM23">
        <v>2.6035157900000001E-2</v>
      </c>
      <c r="AN23">
        <v>2.52657027E-2</v>
      </c>
      <c r="AO23">
        <v>2.45189884E-2</v>
      </c>
      <c r="AP23">
        <v>2.3794342699999999E-2</v>
      </c>
      <c r="AQ23">
        <v>2.3091113600000001E-2</v>
      </c>
      <c r="AR23">
        <v>2.2408668100000001E-2</v>
      </c>
      <c r="AS23">
        <v>2.1746391899999998E-2</v>
      </c>
      <c r="AT23">
        <v>2.1103688900000001E-2</v>
      </c>
      <c r="AU23">
        <v>2.0479980599999999E-2</v>
      </c>
      <c r="AV23">
        <v>1.9874705699999998E-2</v>
      </c>
      <c r="AW23">
        <v>1.9287319399999999E-2</v>
      </c>
      <c r="AX23">
        <v>1.8717292900000002E-2</v>
      </c>
      <c r="AY23">
        <v>1.81641133E-2</v>
      </c>
      <c r="AZ23">
        <v>1.76272827E-2</v>
      </c>
      <c r="BA23">
        <v>1.7106317699999998E-2</v>
      </c>
      <c r="BB23">
        <v>1.6600749599999999E-2</v>
      </c>
      <c r="BC23">
        <v>1.6110123300000001E-2</v>
      </c>
      <c r="BD23">
        <v>1.5633997199999999E-2</v>
      </c>
      <c r="BE23">
        <v>1.5171942799999999E-2</v>
      </c>
      <c r="BF23">
        <v>1.4723544099999999E-2</v>
      </c>
      <c r="BG23">
        <v>1.4288397600000001E-2</v>
      </c>
      <c r="BH23">
        <v>1.38661116E-2</v>
      </c>
      <c r="BI23">
        <v>1.3456306100000001E-2</v>
      </c>
    </row>
    <row r="24" spans="1:61" x14ac:dyDescent="0.25">
      <c r="A24" t="s">
        <v>85</v>
      </c>
    </row>
    <row r="25" spans="1:61" x14ac:dyDescent="0.25">
      <c r="A25" t="s">
        <v>86</v>
      </c>
      <c r="B25">
        <v>0</v>
      </c>
    </row>
    <row r="26" spans="1:61" x14ac:dyDescent="0.25">
      <c r="A26" t="s">
        <v>87</v>
      </c>
      <c r="B26" s="3">
        <v>2.6700000000000001E-3</v>
      </c>
    </row>
    <row r="27" spans="1:61" x14ac:dyDescent="0.25">
      <c r="A27" t="s">
        <v>88</v>
      </c>
      <c r="B27">
        <v>2</v>
      </c>
    </row>
    <row r="28" spans="1:61" x14ac:dyDescent="0.25">
      <c r="A28" t="s">
        <v>89</v>
      </c>
      <c r="B28" t="s">
        <v>90</v>
      </c>
    </row>
    <row r="29" spans="1:61" x14ac:dyDescent="0.25">
      <c r="A29" t="s">
        <v>91</v>
      </c>
      <c r="B29" t="s">
        <v>92</v>
      </c>
    </row>
    <row r="30" spans="1:61" x14ac:dyDescent="0.25">
      <c r="A30" t="s">
        <v>93</v>
      </c>
      <c r="B30" t="s">
        <v>94</v>
      </c>
    </row>
    <row r="31" spans="1:61" x14ac:dyDescent="0.25">
      <c r="A31" t="s">
        <v>95</v>
      </c>
    </row>
    <row r="32" spans="1:61" x14ac:dyDescent="0.25">
      <c r="A32" t="s">
        <v>15</v>
      </c>
      <c r="B32">
        <v>6.74643417E-2</v>
      </c>
      <c r="C32">
        <v>6.2569715299999995E-2</v>
      </c>
      <c r="D32">
        <v>5.8044680799999998E-2</v>
      </c>
      <c r="E32">
        <v>5.38602657E-2</v>
      </c>
      <c r="F32">
        <v>4.9989850000000002E-2</v>
      </c>
      <c r="G32">
        <v>4.6408968799999999E-2</v>
      </c>
      <c r="H32">
        <v>4.3095131799999999E-2</v>
      </c>
      <c r="I32">
        <v>4.0027658700000003E-2</v>
      </c>
      <c r="J32">
        <v>3.7187528499999997E-2</v>
      </c>
      <c r="K32">
        <v>3.4557241799999999E-2</v>
      </c>
      <c r="L32">
        <v>3.2120694999999998E-2</v>
      </c>
      <c r="M32">
        <v>2.9863065099999999E-2</v>
      </c>
      <c r="N32">
        <v>2.7770704600000001E-2</v>
      </c>
      <c r="O32">
        <v>2.58310447E-2</v>
      </c>
      <c r="P32">
        <v>2.4032507500000001E-2</v>
      </c>
      <c r="Q32">
        <v>2.2364425E-2</v>
      </c>
      <c r="R32">
        <v>2.0816965199999999E-2</v>
      </c>
      <c r="S32">
        <v>1.9381064E-2</v>
      </c>
      <c r="T32">
        <v>1.8048363899999999E-2</v>
      </c>
      <c r="U32">
        <v>1.6811156300000001E-2</v>
      </c>
      <c r="V32">
        <v>1.5662329499999999E-2</v>
      </c>
      <c r="W32">
        <v>1.45953213E-2</v>
      </c>
      <c r="X32">
        <v>1.36040746E-2</v>
      </c>
      <c r="Y32">
        <v>1.26829973E-2</v>
      </c>
      <c r="Z32">
        <v>1.18269255E-2</v>
      </c>
      <c r="AA32">
        <v>1.10310893E-2</v>
      </c>
      <c r="AB32">
        <v>1.0291082E-2</v>
      </c>
      <c r="AC32">
        <v>9.6028312000000001E-3</v>
      </c>
      <c r="AD32">
        <v>8.9625726999999992E-3</v>
      </c>
      <c r="AE32">
        <v>8.3668262999999996E-3</v>
      </c>
      <c r="AF32">
        <v>7.8123736999999999E-3</v>
      </c>
      <c r="AG32">
        <v>7.296238E-3</v>
      </c>
      <c r="AH32">
        <v>6.8156648999999998E-3</v>
      </c>
      <c r="AI32">
        <v>6.3681056999999996E-3</v>
      </c>
      <c r="AJ32">
        <v>5.9512009999999997E-3</v>
      </c>
      <c r="AK32">
        <v>5.5627667E-3</v>
      </c>
      <c r="AL32">
        <v>5.2007800000000003E-3</v>
      </c>
      <c r="AM32">
        <v>4.8633673000000001E-3</v>
      </c>
      <c r="AN32">
        <v>4.5487927999999997E-3</v>
      </c>
      <c r="AO32">
        <v>4.2554480000000002E-3</v>
      </c>
      <c r="AP32">
        <v>3.9818418999999997E-3</v>
      </c>
      <c r="AQ32">
        <v>3.7265924000000001E-3</v>
      </c>
      <c r="AR32">
        <v>3.4884177E-3</v>
      </c>
      <c r="AS32">
        <v>3.266129E-3</v>
      </c>
      <c r="AT32">
        <v>3.0586234E-3</v>
      </c>
      <c r="AU32">
        <v>2.8648775999999998E-3</v>
      </c>
      <c r="AV32">
        <v>2.6839416999999998E-3</v>
      </c>
      <c r="AW32">
        <v>2.5149341E-3</v>
      </c>
      <c r="AX32">
        <v>2.3570359999999999E-3</v>
      </c>
      <c r="AY32">
        <v>2.2094871E-3</v>
      </c>
      <c r="AZ32">
        <v>2.0715811999999999E-3</v>
      </c>
      <c r="BA32">
        <v>1.9426619999999999E-3</v>
      </c>
      <c r="BB32">
        <v>1.8221197000000001E-3</v>
      </c>
      <c r="BC32">
        <v>1.7093875000000001E-3</v>
      </c>
      <c r="BD32">
        <v>1.6039384E-3</v>
      </c>
      <c r="BE32">
        <v>1.5052823E-3</v>
      </c>
      <c r="BF32">
        <v>1.4129635000000001E-3</v>
      </c>
      <c r="BG32">
        <v>1.326558E-3</v>
      </c>
      <c r="BH32">
        <v>1.2456711000000001E-3</v>
      </c>
      <c r="BI32">
        <v>1.1699358E-3</v>
      </c>
    </row>
    <row r="33" spans="1:61" x14ac:dyDescent="0.25">
      <c r="A33" t="s">
        <v>96</v>
      </c>
      <c r="B33">
        <v>344</v>
      </c>
    </row>
    <row r="34" spans="1:61" x14ac:dyDescent="0.25">
      <c r="A34" t="s">
        <v>97</v>
      </c>
      <c r="B34">
        <v>344</v>
      </c>
      <c r="C34">
        <v>335.4</v>
      </c>
      <c r="D34">
        <v>327.01499999999999</v>
      </c>
      <c r="E34">
        <v>318.83962500000001</v>
      </c>
      <c r="F34">
        <v>310.868634375</v>
      </c>
      <c r="G34">
        <v>303.09691851560001</v>
      </c>
      <c r="H34">
        <v>295.51949555269999</v>
      </c>
      <c r="I34">
        <v>288.13150816389998</v>
      </c>
      <c r="J34">
        <v>280.9282204598</v>
      </c>
      <c r="K34">
        <v>273.90501494829999</v>
      </c>
      <c r="L34">
        <v>267.05738957459999</v>
      </c>
      <c r="M34">
        <v>260.38095483519999</v>
      </c>
      <c r="N34">
        <v>253.87143096439999</v>
      </c>
      <c r="O34">
        <v>247.52464519029999</v>
      </c>
      <c r="P34">
        <v>241.3365290605</v>
      </c>
      <c r="Q34">
        <v>235.30311583400001</v>
      </c>
      <c r="R34">
        <v>229.42053793810001</v>
      </c>
      <c r="S34">
        <v>223.6850244897</v>
      </c>
      <c r="T34">
        <v>218.09289887739999</v>
      </c>
      <c r="U34">
        <v>212.64057640550001</v>
      </c>
      <c r="V34">
        <v>207.32456199539999</v>
      </c>
      <c r="W34">
        <v>202.1414479455</v>
      </c>
      <c r="X34">
        <v>197.08791174679999</v>
      </c>
      <c r="Y34">
        <v>192.1607139532</v>
      </c>
      <c r="Z34">
        <v>187.3566961043</v>
      </c>
      <c r="AA34">
        <v>182.6727787017</v>
      </c>
      <c r="AB34">
        <v>178.10595923419999</v>
      </c>
      <c r="AC34">
        <v>173.65331025329999</v>
      </c>
      <c r="AD34">
        <v>169.31197749699999</v>
      </c>
      <c r="AE34">
        <v>165.0791780596</v>
      </c>
      <c r="AF34">
        <v>160.95219860809999</v>
      </c>
      <c r="AG34">
        <v>156.92839364290001</v>
      </c>
      <c r="AH34">
        <v>153.0051838018</v>
      </c>
      <c r="AI34">
        <v>149.18005420680001</v>
      </c>
      <c r="AJ34">
        <v>145.45055285160001</v>
      </c>
      <c r="AK34">
        <v>141.81428903029999</v>
      </c>
      <c r="AL34">
        <v>138.26893180459999</v>
      </c>
      <c r="AM34">
        <v>134.81220850939999</v>
      </c>
      <c r="AN34">
        <v>131.44190329669999</v>
      </c>
      <c r="AO34">
        <v>128.1558557143</v>
      </c>
      <c r="AP34">
        <v>124.9519593214</v>
      </c>
      <c r="AQ34">
        <v>121.8281603384</v>
      </c>
      <c r="AR34">
        <v>118.7824563299</v>
      </c>
      <c r="AS34">
        <v>115.81289492170001</v>
      </c>
      <c r="AT34">
        <v>112.91757254860001</v>
      </c>
      <c r="AU34">
        <v>110.0946332349</v>
      </c>
      <c r="AV34">
        <v>107.3422674041</v>
      </c>
      <c r="AW34">
        <v>104.658710719</v>
      </c>
      <c r="AX34">
        <v>102.04224295100001</v>
      </c>
      <c r="AY34">
        <v>99.491186877199993</v>
      </c>
      <c r="AZ34">
        <v>97.003907205299996</v>
      </c>
      <c r="BA34">
        <v>94.578809525099999</v>
      </c>
      <c r="BB34">
        <v>92.214339287000001</v>
      </c>
      <c r="BC34">
        <v>89.908980804799995</v>
      </c>
      <c r="BD34">
        <v>87.661256284700002</v>
      </c>
      <c r="BE34">
        <v>85.469724877600001</v>
      </c>
      <c r="BF34">
        <v>83.332981755700004</v>
      </c>
      <c r="BG34">
        <v>81.249657211799999</v>
      </c>
      <c r="BH34">
        <v>79.218415781499999</v>
      </c>
      <c r="BI34">
        <v>77.237955386899998</v>
      </c>
    </row>
    <row r="35" spans="1:61" x14ac:dyDescent="0.25">
      <c r="A35" t="s">
        <v>98</v>
      </c>
      <c r="B35" t="s">
        <v>68</v>
      </c>
    </row>
    <row r="36" spans="1:61" x14ac:dyDescent="0.25">
      <c r="A36" t="s">
        <v>99</v>
      </c>
      <c r="B36" t="s">
        <v>68</v>
      </c>
    </row>
    <row r="37" spans="1:61" x14ac:dyDescent="0.25">
      <c r="A37" t="s">
        <v>100</v>
      </c>
      <c r="B37">
        <v>1.2</v>
      </c>
    </row>
    <row r="38" spans="1:61" x14ac:dyDescent="0.25">
      <c r="A38" t="s">
        <v>101</v>
      </c>
      <c r="B38" t="s">
        <v>68</v>
      </c>
    </row>
    <row r="39" spans="1:61" x14ac:dyDescent="0.25">
      <c r="A39" t="s">
        <v>16</v>
      </c>
      <c r="B39">
        <v>2.8</v>
      </c>
    </row>
    <row r="40" spans="1:61" x14ac:dyDescent="0.25">
      <c r="A40" t="s">
        <v>102</v>
      </c>
    </row>
    <row r="41" spans="1:61" x14ac:dyDescent="0.25">
      <c r="A41" t="s">
        <v>103</v>
      </c>
      <c r="B41">
        <v>0.5491283629</v>
      </c>
      <c r="C41">
        <v>0.52234705660000003</v>
      </c>
      <c r="D41">
        <v>0.4969958753</v>
      </c>
      <c r="E41">
        <v>0.4729924767</v>
      </c>
      <c r="F41">
        <v>0.45025957760000002</v>
      </c>
      <c r="G41">
        <v>0.4287246247</v>
      </c>
      <c r="H41">
        <v>0.4083194879</v>
      </c>
      <c r="I41">
        <v>0.38898017499999998</v>
      </c>
      <c r="J41">
        <v>0.37064656480000002</v>
      </c>
      <c r="K41">
        <v>0.3532621594</v>
      </c>
      <c r="L41">
        <v>0.33677385259999998</v>
      </c>
      <c r="M41">
        <v>0.32113171400000001</v>
      </c>
      <c r="N41">
        <v>0.30628878780000002</v>
      </c>
      <c r="O41">
        <v>0.29220090450000002</v>
      </c>
      <c r="P41">
        <v>0.27882650580000001</v>
      </c>
      <c r="Q41">
        <v>0.2661264807</v>
      </c>
      <c r="R41">
        <v>0.2540640126</v>
      </c>
      <c r="S41">
        <v>0.24260443649999999</v>
      </c>
      <c r="T41">
        <v>0.2317151053</v>
      </c>
      <c r="U41">
        <v>0.22136526519999999</v>
      </c>
      <c r="V41">
        <v>0.21152593929999999</v>
      </c>
      <c r="W41">
        <v>0.20216981810000001</v>
      </c>
      <c r="X41">
        <v>0.193271158</v>
      </c>
      <c r="Y41">
        <v>0.18480568559999999</v>
      </c>
      <c r="Z41">
        <v>0.17675050859999999</v>
      </c>
      <c r="AA41">
        <v>0.1690840321</v>
      </c>
      <c r="AB41">
        <v>0.1617858808</v>
      </c>
      <c r="AC41">
        <v>0.15483682509999999</v>
      </c>
      <c r="AD41">
        <v>0.14821871340000001</v>
      </c>
      <c r="AE41">
        <v>0.1419144071</v>
      </c>
      <c r="AF41">
        <v>0.1359077209</v>
      </c>
      <c r="AG41">
        <v>0.13018336589999999</v>
      </c>
      <c r="AH41">
        <v>0.12472689720000001</v>
      </c>
      <c r="AI41">
        <v>0.1195246643</v>
      </c>
      <c r="AJ41">
        <v>0.1145637642</v>
      </c>
      <c r="AK41">
        <v>0.109831998</v>
      </c>
      <c r="AL41">
        <v>0.1053178301</v>
      </c>
      <c r="AM41">
        <v>0.1010103495</v>
      </c>
      <c r="AN41">
        <v>9.6899234000000001E-2</v>
      </c>
      <c r="AO41">
        <v>9.2974716299999996E-2</v>
      </c>
      <c r="AP41">
        <v>8.9227551799999999E-2</v>
      </c>
      <c r="AQ41">
        <v>8.5648989600000003E-2</v>
      </c>
      <c r="AR41">
        <v>8.22307434E-2</v>
      </c>
      <c r="AS41">
        <v>7.8964965900000003E-2</v>
      </c>
      <c r="AT41">
        <v>7.5844223899999993E-2</v>
      </c>
      <c r="AU41">
        <v>7.2861474400000001E-2</v>
      </c>
      <c r="AV41">
        <v>7.0010043499999994E-2</v>
      </c>
      <c r="AW41">
        <v>6.7283605400000002E-2</v>
      </c>
      <c r="AX41">
        <v>6.4676162800000006E-2</v>
      </c>
      <c r="AY41">
        <v>6.2182029100000001E-2</v>
      </c>
      <c r="AZ41">
        <v>5.9795810900000003E-2</v>
      </c>
      <c r="BA41">
        <v>5.7512392000000002E-2</v>
      </c>
      <c r="BB41">
        <v>5.5326918199999998E-2</v>
      </c>
      <c r="BC41">
        <v>5.3234782600000002E-2</v>
      </c>
      <c r="BD41">
        <v>5.1231612900000001E-2</v>
      </c>
      <c r="BE41">
        <v>4.93132576E-2</v>
      </c>
      <c r="BF41">
        <v>4.7475774999999998E-2</v>
      </c>
      <c r="BG41">
        <v>4.5715421300000003E-2</v>
      </c>
      <c r="BH41">
        <v>4.4028640199999997E-2</v>
      </c>
      <c r="BI41">
        <v>4.2412052800000002E-2</v>
      </c>
    </row>
    <row r="42" spans="1:61" x14ac:dyDescent="0.25">
      <c r="A42" t="s">
        <v>104</v>
      </c>
      <c r="B42">
        <v>0.5491283629</v>
      </c>
    </row>
    <row r="43" spans="1:61" x14ac:dyDescent="0.25">
      <c r="A43" t="s">
        <v>105</v>
      </c>
      <c r="B43">
        <v>-0.01</v>
      </c>
      <c r="C43">
        <v>-9.9500999000000003E-3</v>
      </c>
      <c r="D43">
        <v>-9.9004487999999995E-3</v>
      </c>
      <c r="E43">
        <v>-9.8510455000000007E-3</v>
      </c>
      <c r="F43">
        <v>-9.8018885999999993E-3</v>
      </c>
      <c r="G43">
        <v>-9.7529771000000008E-3</v>
      </c>
      <c r="H43">
        <v>-9.7043097000000002E-3</v>
      </c>
      <c r="I43">
        <v>-9.6558851000000008E-3</v>
      </c>
      <c r="J43">
        <v>-9.6077021000000006E-3</v>
      </c>
      <c r="K43">
        <v>-9.5597596000000003E-3</v>
      </c>
      <c r="L43">
        <v>-9.5120563000000002E-3</v>
      </c>
      <c r="M43">
        <v>-9.4645909999999996E-3</v>
      </c>
      <c r="N43">
        <v>-9.4173625999999996E-3</v>
      </c>
      <c r="O43">
        <v>-9.3703698999999998E-3</v>
      </c>
      <c r="P43">
        <v>-9.3236116000000001E-3</v>
      </c>
      <c r="Q43">
        <v>-9.2770866999999993E-3</v>
      </c>
      <c r="R43">
        <v>-9.2307940000000005E-3</v>
      </c>
      <c r="S43">
        <v>-9.1847322000000002E-3</v>
      </c>
      <c r="T43">
        <v>-9.1389003000000007E-3</v>
      </c>
      <c r="U43">
        <v>-9.0932970999999998E-3</v>
      </c>
      <c r="V43">
        <v>-9.0479215000000002E-3</v>
      </c>
      <c r="W43">
        <v>-9.0027722999999997E-3</v>
      </c>
      <c r="X43">
        <v>-8.9578482999999997E-3</v>
      </c>
      <c r="Y43">
        <v>-8.9131486000000003E-3</v>
      </c>
      <c r="Z43">
        <v>-8.8686718999999997E-3</v>
      </c>
      <c r="AA43">
        <v>-8.8244171000000007E-3</v>
      </c>
      <c r="AB43">
        <v>-8.7803832000000002E-3</v>
      </c>
      <c r="AC43">
        <v>-8.7365689999999996E-3</v>
      </c>
      <c r="AD43">
        <v>-8.6929733999999998E-3</v>
      </c>
      <c r="AE43">
        <v>-8.6495953999999996E-3</v>
      </c>
      <c r="AF43">
        <v>-8.6064338000000004E-3</v>
      </c>
      <c r="AG43">
        <v>-8.5634875999999992E-3</v>
      </c>
      <c r="AH43">
        <v>-8.5207557000000003E-3</v>
      </c>
      <c r="AI43">
        <v>-8.4782370999999992E-3</v>
      </c>
      <c r="AJ43">
        <v>-8.4359306000000005E-3</v>
      </c>
      <c r="AK43">
        <v>-8.3938351999999997E-3</v>
      </c>
      <c r="AL43">
        <v>-8.3519499000000007E-3</v>
      </c>
      <c r="AM43">
        <v>-8.3102735999999993E-3</v>
      </c>
      <c r="AN43">
        <v>-8.2688051999999998E-3</v>
      </c>
      <c r="AO43">
        <v>-8.2275438000000006E-3</v>
      </c>
      <c r="AP43">
        <v>-8.1864882999999992E-3</v>
      </c>
      <c r="AQ43">
        <v>-8.1456376E-3</v>
      </c>
      <c r="AR43">
        <v>-8.1049907999999997E-3</v>
      </c>
      <c r="AS43">
        <v>-8.0645468000000008E-3</v>
      </c>
      <c r="AT43">
        <v>-8.0243047000000001E-3</v>
      </c>
      <c r="AU43">
        <v>-7.9842633000000007E-3</v>
      </c>
      <c r="AV43">
        <v>-7.9444218000000004E-3</v>
      </c>
      <c r="AW43">
        <v>-7.9047790000000007E-3</v>
      </c>
      <c r="AX43">
        <v>-7.8653340999999995E-3</v>
      </c>
      <c r="AY43">
        <v>-7.8260859999999995E-3</v>
      </c>
      <c r="AZ43">
        <v>-7.7870337000000003E-3</v>
      </c>
      <c r="BA43">
        <v>-7.7481764E-3</v>
      </c>
      <c r="BB43">
        <v>-7.7095128999999998E-3</v>
      </c>
      <c r="BC43">
        <v>-7.6710423E-3</v>
      </c>
      <c r="BD43">
        <v>-7.6327638000000001E-3</v>
      </c>
      <c r="BE43">
        <v>-7.5946761999999999E-3</v>
      </c>
      <c r="BF43">
        <v>-7.5567786999999999E-3</v>
      </c>
      <c r="BG43">
        <v>-7.5190702999999998E-3</v>
      </c>
      <c r="BH43">
        <v>-7.48155E-3</v>
      </c>
      <c r="BI43">
        <v>-7.4442170000000004E-3</v>
      </c>
    </row>
    <row r="44" spans="1:61" x14ac:dyDescent="0.25">
      <c r="A44" t="s">
        <v>106</v>
      </c>
      <c r="B44">
        <v>3.3</v>
      </c>
      <c r="C44">
        <v>2.64</v>
      </c>
      <c r="D44">
        <v>2.1120000000000001</v>
      </c>
      <c r="E44">
        <v>1.6896</v>
      </c>
      <c r="F44">
        <v>1.35168</v>
      </c>
      <c r="G44">
        <v>1.0813440000000001</v>
      </c>
      <c r="H44">
        <v>0.86507520000000004</v>
      </c>
      <c r="I44">
        <v>0.69206016000000004</v>
      </c>
      <c r="J44">
        <v>0.55364812799999996</v>
      </c>
      <c r="K44">
        <v>0.44291850240000002</v>
      </c>
      <c r="L44">
        <v>0.3543348019</v>
      </c>
      <c r="M44">
        <v>0.28346784149999998</v>
      </c>
      <c r="N44">
        <v>0.22677427319999999</v>
      </c>
      <c r="O44">
        <v>0.18141941859999999</v>
      </c>
      <c r="P44">
        <v>0.1451355349</v>
      </c>
      <c r="Q44">
        <v>0.11610842790000001</v>
      </c>
      <c r="R44">
        <v>9.2886742300000005E-2</v>
      </c>
      <c r="S44">
        <v>7.4309393900000006E-2</v>
      </c>
      <c r="T44">
        <v>5.9447515100000001E-2</v>
      </c>
      <c r="U44">
        <v>4.7558012099999998E-2</v>
      </c>
      <c r="V44">
        <v>3.8046409699999999E-2</v>
      </c>
      <c r="W44">
        <v>3.04371277E-2</v>
      </c>
      <c r="X44">
        <v>2.43497022E-2</v>
      </c>
      <c r="Y44">
        <v>1.9479761700000001E-2</v>
      </c>
      <c r="Z44">
        <v>1.5583809400000001E-2</v>
      </c>
      <c r="AA44">
        <v>1.24670475E-2</v>
      </c>
      <c r="AB44">
        <v>9.9736379999999999E-3</v>
      </c>
      <c r="AC44">
        <v>7.9789104000000007E-3</v>
      </c>
      <c r="AD44">
        <v>6.3831282999999997E-3</v>
      </c>
      <c r="AE44">
        <v>5.1065027000000004E-3</v>
      </c>
      <c r="AF44">
        <v>4.0852021000000001E-3</v>
      </c>
      <c r="AG44">
        <v>3.2681617000000001E-3</v>
      </c>
      <c r="AH44">
        <v>2.6145294000000001E-3</v>
      </c>
      <c r="AI44">
        <v>2.0916235000000001E-3</v>
      </c>
      <c r="AJ44">
        <v>1.6732988E-3</v>
      </c>
      <c r="AK44">
        <v>1.338639E-3</v>
      </c>
      <c r="AL44">
        <v>1.0709112E-3</v>
      </c>
      <c r="AM44">
        <v>8.5672899999999998E-4</v>
      </c>
      <c r="AN44">
        <v>6.8538319999999998E-4</v>
      </c>
      <c r="AO44">
        <v>5.4830649999999999E-4</v>
      </c>
      <c r="AP44">
        <v>4.386452E-4</v>
      </c>
      <c r="AQ44">
        <v>3.5091620000000001E-4</v>
      </c>
      <c r="AR44">
        <v>2.8073300000000002E-4</v>
      </c>
      <c r="AS44">
        <v>2.2458640000000001E-4</v>
      </c>
      <c r="AT44">
        <v>1.7966910000000001E-4</v>
      </c>
      <c r="AU44">
        <v>1.437353E-4</v>
      </c>
      <c r="AV44">
        <v>1.149882E-4</v>
      </c>
      <c r="AW44">
        <v>9.1990600000000007E-5</v>
      </c>
      <c r="AX44">
        <v>7.3592500000000004E-5</v>
      </c>
      <c r="AY44">
        <v>5.8873999999999999E-5</v>
      </c>
      <c r="AZ44">
        <v>4.7099199999999998E-5</v>
      </c>
      <c r="BA44">
        <v>3.7679299999999997E-5</v>
      </c>
      <c r="BB44">
        <v>3.01435E-5</v>
      </c>
      <c r="BC44">
        <v>2.4114800000000002E-5</v>
      </c>
      <c r="BD44">
        <v>1.9291800000000001E-5</v>
      </c>
      <c r="BE44">
        <v>1.5433500000000001E-5</v>
      </c>
      <c r="BF44">
        <v>1.23468E-5</v>
      </c>
      <c r="BG44">
        <v>9.8773999999999997E-6</v>
      </c>
      <c r="BH44">
        <v>7.9018999999999997E-6</v>
      </c>
      <c r="BI44">
        <v>6.3215000000000004E-6</v>
      </c>
    </row>
    <row r="45" spans="1:61" x14ac:dyDescent="0.25">
      <c r="A45" t="s">
        <v>107</v>
      </c>
      <c r="B45">
        <v>3.3</v>
      </c>
    </row>
    <row r="46" spans="1:61" x14ac:dyDescent="0.25">
      <c r="A46" t="s">
        <v>108</v>
      </c>
    </row>
    <row r="47" spans="1:61" x14ac:dyDescent="0.25">
      <c r="A47" t="s">
        <v>109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</row>
    <row r="48" spans="1:61" x14ac:dyDescent="0.25">
      <c r="A48" t="s">
        <v>110</v>
      </c>
    </row>
    <row r="49" spans="1:61" x14ac:dyDescent="0.25">
      <c r="A49" t="s">
        <v>111</v>
      </c>
      <c r="B49">
        <v>1.6408662000000001E-2</v>
      </c>
    </row>
    <row r="50" spans="1:61" x14ac:dyDescent="0.25">
      <c r="A50" t="s">
        <v>112</v>
      </c>
      <c r="B50">
        <v>-3855.1068949999999</v>
      </c>
    </row>
    <row r="51" spans="1:61" x14ac:dyDescent="0.25">
      <c r="A51" t="s">
        <v>113</v>
      </c>
      <c r="B51" t="s">
        <v>68</v>
      </c>
    </row>
    <row r="52" spans="1:61" x14ac:dyDescent="0.25">
      <c r="A52" t="s">
        <v>114</v>
      </c>
    </row>
    <row r="53" spans="1:61" x14ac:dyDescent="0.25">
      <c r="A53" t="s">
        <v>10</v>
      </c>
      <c r="B53">
        <v>6838</v>
      </c>
      <c r="C53">
        <v>7242.4909902816999</v>
      </c>
      <c r="D53">
        <v>7612.0624490151004</v>
      </c>
      <c r="E53">
        <v>7947.3144083379002</v>
      </c>
      <c r="F53">
        <v>8249.5494073663995</v>
      </c>
      <c r="G53">
        <v>8520.5561633234993</v>
      </c>
      <c r="H53">
        <v>8762.4308785045996</v>
      </c>
      <c r="I53">
        <v>8977.4350979825995</v>
      </c>
      <c r="J53">
        <v>9167.8866567271998</v>
      </c>
      <c r="K53">
        <v>9336.0791290479992</v>
      </c>
      <c r="L53">
        <v>9484.2248989408999</v>
      </c>
      <c r="M53">
        <v>9614.4171827132996</v>
      </c>
      <c r="N53">
        <v>9728.6068217838001</v>
      </c>
      <c r="O53">
        <v>9828.5902665064004</v>
      </c>
      <c r="P53">
        <v>9916.0057923349996</v>
      </c>
      <c r="Q53">
        <v>9992.3355707250994</v>
      </c>
      <c r="R53">
        <v>10058.9117304096</v>
      </c>
      <c r="S53">
        <v>10116.9249798906</v>
      </c>
      <c r="T53">
        <v>10167.4347198162</v>
      </c>
      <c r="U53">
        <v>10211.379860932801</v>
      </c>
      <c r="V53">
        <v>10249.5897887346</v>
      </c>
      <c r="W53">
        <v>10282.7950896782</v>
      </c>
      <c r="X53">
        <v>10311.6377853629</v>
      </c>
      <c r="Y53">
        <v>10336.6809188678</v>
      </c>
      <c r="Z53">
        <v>10358.417408748201</v>
      </c>
      <c r="AA53">
        <v>10377.278137043701</v>
      </c>
      <c r="AB53">
        <v>10393.63927294</v>
      </c>
      <c r="AC53">
        <v>10407.8288573315</v>
      </c>
      <c r="AD53">
        <v>10420.132688511099</v>
      </c>
      <c r="AE53">
        <v>10430.799557918001</v>
      </c>
      <c r="AF53">
        <v>10440.0458890952</v>
      </c>
      <c r="AG53">
        <v>10448.0598341152</v>
      </c>
      <c r="AH53">
        <v>10455.0048807149</v>
      </c>
      <c r="AI53">
        <v>10461.0230210058</v>
      </c>
      <c r="AJ53">
        <v>10466.2375294065</v>
      </c>
      <c r="AK53">
        <v>10470.755393793501</v>
      </c>
      <c r="AL53">
        <v>10474.6694400288</v>
      </c>
      <c r="AM53">
        <v>10478.060186201001</v>
      </c>
      <c r="AN53">
        <v>10480.997459222601</v>
      </c>
      <c r="AO53">
        <v>10483.5418029352</v>
      </c>
      <c r="AP53">
        <v>10485.745703640099</v>
      </c>
      <c r="AQ53">
        <v>10487.654655995</v>
      </c>
      <c r="AR53">
        <v>10489.3080895277</v>
      </c>
      <c r="AS53">
        <v>10490.740173583101</v>
      </c>
      <c r="AT53">
        <v>10491.9805163496</v>
      </c>
      <c r="AU53">
        <v>10493.0547716735</v>
      </c>
      <c r="AV53">
        <v>10493.985165654</v>
      </c>
      <c r="AW53">
        <v>10494.7909534956</v>
      </c>
      <c r="AX53">
        <v>10495.488815758201</v>
      </c>
      <c r="AY53">
        <v>10496.0932019719</v>
      </c>
      <c r="AZ53">
        <v>10496.6166285535</v>
      </c>
      <c r="BA53">
        <v>10497.069937063499</v>
      </c>
      <c r="BB53">
        <v>10497.462518050599</v>
      </c>
      <c r="BC53">
        <v>10497.802505048299</v>
      </c>
      <c r="BD53">
        <v>10498.096942685201</v>
      </c>
      <c r="BE53">
        <v>10498.351932351199</v>
      </c>
      <c r="BF53">
        <v>10498.572758406201</v>
      </c>
      <c r="BG53">
        <v>10498.763997522799</v>
      </c>
      <c r="BH53">
        <v>10498.9296134125</v>
      </c>
      <c r="BI53">
        <v>10499.0730388838</v>
      </c>
    </row>
    <row r="54" spans="1:61" x14ac:dyDescent="0.25">
      <c r="A54" t="s">
        <v>115</v>
      </c>
      <c r="B54" t="s">
        <v>116</v>
      </c>
      <c r="C54" t="s">
        <v>116</v>
      </c>
      <c r="D54" t="s">
        <v>116</v>
      </c>
      <c r="E54" t="s">
        <v>116</v>
      </c>
      <c r="F54" t="s">
        <v>116</v>
      </c>
      <c r="G54" t="s">
        <v>116</v>
      </c>
      <c r="H54" t="s">
        <v>116</v>
      </c>
      <c r="I54" t="s">
        <v>116</v>
      </c>
      <c r="J54" t="s">
        <v>116</v>
      </c>
      <c r="K54" t="s">
        <v>116</v>
      </c>
      <c r="L54" t="s">
        <v>116</v>
      </c>
      <c r="M54" t="s">
        <v>116</v>
      </c>
      <c r="N54" t="s">
        <v>116</v>
      </c>
      <c r="O54" t="s">
        <v>116</v>
      </c>
      <c r="P54" t="s">
        <v>116</v>
      </c>
      <c r="Q54" t="s">
        <v>116</v>
      </c>
      <c r="R54" t="s">
        <v>116</v>
      </c>
      <c r="S54" t="s">
        <v>116</v>
      </c>
      <c r="T54" t="s">
        <v>116</v>
      </c>
      <c r="U54" t="s">
        <v>116</v>
      </c>
      <c r="V54" t="s">
        <v>116</v>
      </c>
      <c r="W54" t="s">
        <v>116</v>
      </c>
      <c r="X54" t="s">
        <v>116</v>
      </c>
      <c r="Y54" t="s">
        <v>116</v>
      </c>
      <c r="Z54" t="s">
        <v>116</v>
      </c>
      <c r="AA54" t="s">
        <v>116</v>
      </c>
      <c r="AB54" t="s">
        <v>116</v>
      </c>
      <c r="AC54" t="s">
        <v>116</v>
      </c>
      <c r="AD54" t="s">
        <v>116</v>
      </c>
      <c r="AE54" t="s">
        <v>116</v>
      </c>
      <c r="AF54" t="s">
        <v>116</v>
      </c>
      <c r="AG54" t="s">
        <v>116</v>
      </c>
      <c r="AH54" t="s">
        <v>116</v>
      </c>
      <c r="AI54" t="s">
        <v>116</v>
      </c>
      <c r="AJ54" t="s">
        <v>116</v>
      </c>
      <c r="AK54" t="s">
        <v>116</v>
      </c>
      <c r="AL54" t="s">
        <v>116</v>
      </c>
      <c r="AM54" t="s">
        <v>116</v>
      </c>
      <c r="AN54" t="s">
        <v>116</v>
      </c>
      <c r="AO54" t="s">
        <v>116</v>
      </c>
      <c r="AP54" t="s">
        <v>116</v>
      </c>
      <c r="AQ54" t="s">
        <v>116</v>
      </c>
      <c r="AR54" t="s">
        <v>116</v>
      </c>
      <c r="AS54" t="s">
        <v>116</v>
      </c>
      <c r="AT54" t="s">
        <v>116</v>
      </c>
      <c r="AU54" t="s">
        <v>116</v>
      </c>
      <c r="AV54" t="s">
        <v>116</v>
      </c>
      <c r="AW54" t="s">
        <v>116</v>
      </c>
      <c r="AX54" t="s">
        <v>116</v>
      </c>
      <c r="AY54" t="s">
        <v>116</v>
      </c>
      <c r="AZ54" t="s">
        <v>116</v>
      </c>
      <c r="BA54" t="s">
        <v>116</v>
      </c>
      <c r="BB54" t="s">
        <v>116</v>
      </c>
      <c r="BC54" t="s">
        <v>116</v>
      </c>
      <c r="BD54" t="s">
        <v>116</v>
      </c>
      <c r="BE54" t="s">
        <v>116</v>
      </c>
      <c r="BF54" t="s">
        <v>116</v>
      </c>
      <c r="BG54" t="s">
        <v>116</v>
      </c>
      <c r="BH54" t="s">
        <v>116</v>
      </c>
      <c r="BI54" t="s">
        <v>116</v>
      </c>
    </row>
    <row r="55" spans="1:61" x14ac:dyDescent="0.25">
      <c r="A55" t="s">
        <v>117</v>
      </c>
    </row>
    <row r="56" spans="1:61" x14ac:dyDescent="0.25">
      <c r="A56" t="s">
        <v>118</v>
      </c>
    </row>
    <row r="57" spans="1:61" x14ac:dyDescent="0.25">
      <c r="A57" t="s">
        <v>119</v>
      </c>
      <c r="B57">
        <v>6000</v>
      </c>
    </row>
    <row r="58" spans="1:61" x14ac:dyDescent="0.25">
      <c r="A58" t="s">
        <v>120</v>
      </c>
    </row>
    <row r="59" spans="1:61" x14ac:dyDescent="0.25">
      <c r="A59" t="s">
        <v>121</v>
      </c>
    </row>
    <row r="60" spans="1:61" x14ac:dyDescent="0.25">
      <c r="A60" t="s">
        <v>122</v>
      </c>
      <c r="B60">
        <v>830.4</v>
      </c>
    </row>
    <row r="61" spans="1:61" x14ac:dyDescent="0.25">
      <c r="A61" t="s">
        <v>123</v>
      </c>
      <c r="B61" t="s">
        <v>68</v>
      </c>
    </row>
    <row r="62" spans="1:61" x14ac:dyDescent="0.25">
      <c r="A62" t="s">
        <v>124</v>
      </c>
      <c r="B62">
        <v>1527</v>
      </c>
    </row>
    <row r="63" spans="1:61" x14ac:dyDescent="0.25">
      <c r="A63" t="s">
        <v>125</v>
      </c>
      <c r="B63">
        <v>10010</v>
      </c>
    </row>
    <row r="64" spans="1:61" x14ac:dyDescent="0.25">
      <c r="A64" t="s">
        <v>126</v>
      </c>
    </row>
    <row r="65" spans="1:61" x14ac:dyDescent="0.25">
      <c r="A65" t="s">
        <v>127</v>
      </c>
      <c r="B65">
        <v>0.91200000000000003</v>
      </c>
    </row>
    <row r="66" spans="1:61" x14ac:dyDescent="0.25">
      <c r="A66" t="s">
        <v>128</v>
      </c>
      <c r="B66">
        <v>3.8328888899999997E-2</v>
      </c>
    </row>
    <row r="67" spans="1:61" x14ac:dyDescent="0.25">
      <c r="A67" t="s">
        <v>129</v>
      </c>
      <c r="B67">
        <v>8.7999999999999995E-2</v>
      </c>
    </row>
    <row r="68" spans="1:61" x14ac:dyDescent="0.25">
      <c r="A68" t="s">
        <v>130</v>
      </c>
      <c r="B68">
        <v>0.95917111109999997</v>
      </c>
    </row>
    <row r="69" spans="1:61" x14ac:dyDescent="0.25">
      <c r="A69" t="s">
        <v>131</v>
      </c>
      <c r="B69">
        <v>3.3750000000000002E-4</v>
      </c>
    </row>
    <row r="70" spans="1:61" x14ac:dyDescent="0.25">
      <c r="A70" t="s">
        <v>132</v>
      </c>
      <c r="B70">
        <v>2.5000000000000001E-3</v>
      </c>
    </row>
    <row r="71" spans="1:61" x14ac:dyDescent="0.25">
      <c r="A71" t="s">
        <v>133</v>
      </c>
      <c r="B71">
        <v>0.99966250000000001</v>
      </c>
    </row>
    <row r="72" spans="1:61" x14ac:dyDescent="0.25">
      <c r="A72" t="s">
        <v>134</v>
      </c>
    </row>
    <row r="73" spans="1:61" x14ac:dyDescent="0.25">
      <c r="A73" t="s">
        <v>135</v>
      </c>
      <c r="B73">
        <v>0.25</v>
      </c>
      <c r="C73">
        <v>0.27500000000000002</v>
      </c>
      <c r="D73">
        <v>0.3</v>
      </c>
      <c r="E73">
        <v>0.32500000000000001</v>
      </c>
      <c r="F73">
        <v>0.35</v>
      </c>
      <c r="G73">
        <v>0.375</v>
      </c>
      <c r="H73">
        <v>0.4</v>
      </c>
      <c r="I73">
        <v>0.42499999999999999</v>
      </c>
      <c r="J73">
        <v>0.45</v>
      </c>
      <c r="K73">
        <v>0.47499999999999998</v>
      </c>
      <c r="L73">
        <v>0.5</v>
      </c>
      <c r="M73">
        <v>0.52500000000000002</v>
      </c>
      <c r="N73">
        <v>0.55000000000000004</v>
      </c>
      <c r="O73">
        <v>0.57499999999999996</v>
      </c>
      <c r="P73">
        <v>0.6</v>
      </c>
      <c r="Q73">
        <v>0.625</v>
      </c>
      <c r="R73">
        <v>0.65</v>
      </c>
      <c r="S73">
        <v>0.67500000000000004</v>
      </c>
      <c r="T73">
        <v>0.7</v>
      </c>
      <c r="U73">
        <v>0.7</v>
      </c>
      <c r="V73">
        <v>0.7</v>
      </c>
      <c r="W73">
        <v>0.7</v>
      </c>
      <c r="X73">
        <v>0.7</v>
      </c>
      <c r="Y73">
        <v>0.7</v>
      </c>
      <c r="Z73">
        <v>0.7</v>
      </c>
      <c r="AA73">
        <v>0.7</v>
      </c>
      <c r="AB73">
        <v>0.7</v>
      </c>
      <c r="AC73">
        <v>0.7</v>
      </c>
      <c r="AD73">
        <v>0.7</v>
      </c>
      <c r="AE73">
        <v>0.7</v>
      </c>
      <c r="AF73">
        <v>0.7</v>
      </c>
      <c r="AG73">
        <v>0.7</v>
      </c>
      <c r="AH73">
        <v>0.7</v>
      </c>
      <c r="AI73">
        <v>0.7</v>
      </c>
      <c r="AJ73">
        <v>0.7</v>
      </c>
      <c r="AK73">
        <v>0.7</v>
      </c>
      <c r="AL73">
        <v>0.7</v>
      </c>
      <c r="AM73">
        <v>0.7</v>
      </c>
      <c r="AN73">
        <v>0.7</v>
      </c>
      <c r="AO73">
        <v>0.7</v>
      </c>
      <c r="AP73">
        <v>0.7</v>
      </c>
      <c r="AQ73">
        <v>0.7</v>
      </c>
      <c r="AR73">
        <v>0.7</v>
      </c>
      <c r="AS73">
        <v>0.7</v>
      </c>
      <c r="AT73">
        <v>0.7</v>
      </c>
      <c r="AU73">
        <v>0.7</v>
      </c>
      <c r="AV73">
        <v>0.7</v>
      </c>
      <c r="AW73">
        <v>0.7</v>
      </c>
      <c r="AX73">
        <v>0.7</v>
      </c>
      <c r="AY73">
        <v>0.7</v>
      </c>
      <c r="AZ73">
        <v>0.7</v>
      </c>
      <c r="BA73">
        <v>0.7</v>
      </c>
      <c r="BB73">
        <v>0.7</v>
      </c>
      <c r="BC73">
        <v>0.7</v>
      </c>
      <c r="BD73">
        <v>0.7</v>
      </c>
      <c r="BE73">
        <v>0.7</v>
      </c>
      <c r="BF73">
        <v>0.7</v>
      </c>
      <c r="BG73">
        <v>0.7</v>
      </c>
      <c r="BH73">
        <v>0.7</v>
      </c>
      <c r="BI73">
        <v>0.7</v>
      </c>
    </row>
    <row r="74" spans="1:61" x14ac:dyDescent="0.25">
      <c r="A74" t="s">
        <v>136</v>
      </c>
      <c r="B74">
        <v>0.25</v>
      </c>
    </row>
    <row r="75" spans="1:61" x14ac:dyDescent="0.25">
      <c r="A75" t="s">
        <v>137</v>
      </c>
      <c r="B75">
        <v>0.7</v>
      </c>
    </row>
    <row r="76" spans="1:61" x14ac:dyDescent="0.25">
      <c r="A76" t="s">
        <v>138</v>
      </c>
      <c r="B76">
        <v>0.8</v>
      </c>
    </row>
    <row r="77" spans="1:61" x14ac:dyDescent="0.25">
      <c r="A77" t="s">
        <v>139</v>
      </c>
      <c r="B77">
        <v>6.7999999999999996E-3</v>
      </c>
    </row>
    <row r="78" spans="1:61" x14ac:dyDescent="0.25">
      <c r="A78" t="s">
        <v>140</v>
      </c>
    </row>
    <row r="79" spans="1:61" x14ac:dyDescent="0.25">
      <c r="A79" t="s">
        <v>141</v>
      </c>
      <c r="B79">
        <v>2.9</v>
      </c>
    </row>
    <row r="80" spans="1:61" x14ac:dyDescent="0.25">
      <c r="A80" t="s">
        <v>142</v>
      </c>
      <c r="B80">
        <v>3.8</v>
      </c>
    </row>
    <row r="81" spans="1:61" x14ac:dyDescent="0.25">
      <c r="A81" t="s">
        <v>143</v>
      </c>
    </row>
    <row r="82" spans="1:61" x14ac:dyDescent="0.25">
      <c r="A82" t="s">
        <v>144</v>
      </c>
      <c r="B82">
        <v>9.8000000000000004E-2</v>
      </c>
    </row>
    <row r="83" spans="1:61" x14ac:dyDescent="0.25">
      <c r="A83" t="s">
        <v>145</v>
      </c>
      <c r="B83">
        <v>8.7999999999999995E-2</v>
      </c>
    </row>
    <row r="84" spans="1:61" x14ac:dyDescent="0.25">
      <c r="A84" t="s">
        <v>146</v>
      </c>
      <c r="B84">
        <v>2.5000000000000001E-2</v>
      </c>
    </row>
    <row r="85" spans="1:61" x14ac:dyDescent="0.25">
      <c r="A85" t="s">
        <v>147</v>
      </c>
    </row>
    <row r="86" spans="1:61" x14ac:dyDescent="0.25">
      <c r="A86" t="s">
        <v>148</v>
      </c>
    </row>
    <row r="87" spans="1:61" x14ac:dyDescent="0.25">
      <c r="A87" t="s">
        <v>44</v>
      </c>
      <c r="B87">
        <v>830.4</v>
      </c>
      <c r="C87">
        <v>866.11737065169996</v>
      </c>
      <c r="D87">
        <v>904.35552231259999</v>
      </c>
      <c r="E87">
        <v>945.37057002710003</v>
      </c>
      <c r="F87">
        <v>989.28927606110005</v>
      </c>
      <c r="G87">
        <v>1036.1350680518001</v>
      </c>
      <c r="H87">
        <v>1085.8492733103001</v>
      </c>
      <c r="I87">
        <v>1138.3084299399</v>
      </c>
      <c r="J87">
        <v>1193.3383995680001</v>
      </c>
      <c r="K87">
        <v>1250.7258777838999</v>
      </c>
      <c r="L87">
        <v>1310.2277870188</v>
      </c>
      <c r="M87">
        <v>1371.5789440353001</v>
      </c>
      <c r="N87">
        <v>1434.4983184927</v>
      </c>
      <c r="O87">
        <v>1498.6941374031001</v>
      </c>
      <c r="P87">
        <v>1563.8680399264999</v>
      </c>
      <c r="Q87">
        <v>1629.7184454097001</v>
      </c>
      <c r="R87">
        <v>1695.9432626120999</v>
      </c>
      <c r="S87">
        <v>1762.2420373944999</v>
      </c>
      <c r="T87">
        <v>1828.3176070398999</v>
      </c>
      <c r="U87">
        <v>1893.8772980243</v>
      </c>
      <c r="V87">
        <v>1958.6336645494</v>
      </c>
      <c r="W87">
        <v>2022.3080101102</v>
      </c>
      <c r="X87">
        <v>2084.6300520791001</v>
      </c>
      <c r="Y87">
        <v>2145.3377063148</v>
      </c>
      <c r="Z87">
        <v>2204.1768972085001</v>
      </c>
      <c r="AA87">
        <v>2260.9013409571999</v>
      </c>
      <c r="AB87">
        <v>2315.2722752556001</v>
      </c>
      <c r="AC87">
        <v>2367.0581235275999</v>
      </c>
      <c r="AD87">
        <v>2416.0340904651998</v>
      </c>
      <c r="AE87">
        <v>2461.9816904521999</v>
      </c>
      <c r="AF87">
        <v>2504.6882130227</v>
      </c>
      <c r="AG87">
        <v>2543.946130796</v>
      </c>
      <c r="AH87">
        <v>2579.5524559377</v>
      </c>
      <c r="AI87">
        <v>2611.3080515112001</v>
      </c>
      <c r="AJ87">
        <v>2639.0169043711999</v>
      </c>
      <c r="AK87">
        <v>2662.4853666991999</v>
      </c>
      <c r="AL87">
        <v>2681.5213740329</v>
      </c>
      <c r="AM87">
        <v>2695.9336487507999</v>
      </c>
      <c r="AN87">
        <v>2705.5308993135</v>
      </c>
      <c r="AO87">
        <v>2710.1210265579002</v>
      </c>
      <c r="AP87">
        <v>2709.5103474045</v>
      </c>
      <c r="AQ87">
        <v>2703.5028396497</v>
      </c>
      <c r="AR87">
        <v>2691.8993905614002</v>
      </c>
      <c r="AS87">
        <v>2674.4969785814001</v>
      </c>
      <c r="AT87">
        <v>2651.0875940466999</v>
      </c>
      <c r="AU87">
        <v>2621.4564364624998</v>
      </c>
      <c r="AV87">
        <v>2523.4753259404001</v>
      </c>
      <c r="AW87">
        <v>2436.5010302056999</v>
      </c>
      <c r="AX87">
        <v>2359.1751969699999</v>
      </c>
      <c r="AY87">
        <v>2290.3131018189001</v>
      </c>
      <c r="AZ87">
        <v>2228.8870439615998</v>
      </c>
      <c r="BA87">
        <v>2174.0135746432002</v>
      </c>
      <c r="BB87">
        <v>2124.5907206529</v>
      </c>
      <c r="BC87">
        <v>2080.0215197254001</v>
      </c>
      <c r="BD87">
        <v>2039.7648399546999</v>
      </c>
      <c r="BE87">
        <v>2003.3345624816</v>
      </c>
      <c r="BF87">
        <v>1970.2967928001001</v>
      </c>
      <c r="BG87">
        <v>1945.8608476552999</v>
      </c>
      <c r="BH87">
        <v>1972.3194875919</v>
      </c>
      <c r="BI87">
        <v>2052.7366443339001</v>
      </c>
    </row>
    <row r="88" spans="1:61" x14ac:dyDescent="0.25">
      <c r="A88" t="s">
        <v>27</v>
      </c>
      <c r="B88">
        <v>389.85915492959998</v>
      </c>
      <c r="C88">
        <v>406.62787354540001</v>
      </c>
      <c r="D88">
        <v>424.5800574237</v>
      </c>
      <c r="E88">
        <v>443.83594836949999</v>
      </c>
      <c r="F88">
        <v>464.45505918359999</v>
      </c>
      <c r="G88">
        <v>486.44838875670001</v>
      </c>
      <c r="H88">
        <v>509.78839122549999</v>
      </c>
      <c r="I88">
        <v>534.41710325819997</v>
      </c>
      <c r="J88">
        <v>560.25276975019995</v>
      </c>
      <c r="K88">
        <v>587.19524778590005</v>
      </c>
      <c r="L88">
        <v>615.13041644079999</v>
      </c>
      <c r="M88">
        <v>643.93377654239998</v>
      </c>
      <c r="N88">
        <v>673.47338896370002</v>
      </c>
      <c r="O88">
        <v>703.61227108130004</v>
      </c>
      <c r="P88">
        <v>734.21034738330002</v>
      </c>
      <c r="Q88">
        <v>765.12603070880004</v>
      </c>
      <c r="R88">
        <v>796.21749418410002</v>
      </c>
      <c r="S88">
        <v>827.34367952790001</v>
      </c>
      <c r="T88">
        <v>858.36507372760002</v>
      </c>
      <c r="U88">
        <v>889.14427137289999</v>
      </c>
      <c r="V88">
        <v>919.54632138470004</v>
      </c>
      <c r="W88">
        <v>949.44038033339996</v>
      </c>
      <c r="X88">
        <v>978.69955496670002</v>
      </c>
      <c r="Y88">
        <v>1007.2008010868</v>
      </c>
      <c r="Z88">
        <v>1034.8248343702001</v>
      </c>
      <c r="AA88">
        <v>1061.4560286184001</v>
      </c>
      <c r="AB88">
        <v>1086.9822888524</v>
      </c>
      <c r="AC88">
        <v>1111.2948936749001</v>
      </c>
      <c r="AD88">
        <v>1134.2883053826999</v>
      </c>
      <c r="AE88">
        <v>1155.8599485691</v>
      </c>
      <c r="AF88">
        <v>1175.9099591656</v>
      </c>
      <c r="AG88">
        <v>1194.3409064770001</v>
      </c>
      <c r="AH88">
        <v>1211.0574910506</v>
      </c>
      <c r="AI88">
        <v>1225.9662213668</v>
      </c>
      <c r="AJ88">
        <v>1238.9750724748001</v>
      </c>
      <c r="AK88">
        <v>1249.9931299057</v>
      </c>
      <c r="AL88">
        <v>1258.9302225506999</v>
      </c>
      <c r="AM88">
        <v>1265.6965487093</v>
      </c>
      <c r="AN88">
        <v>1270.2023001472</v>
      </c>
      <c r="AO88">
        <v>1272.3572894638</v>
      </c>
      <c r="AP88">
        <v>1272.0705856359</v>
      </c>
      <c r="AQ88">
        <v>1269.2501594600001</v>
      </c>
      <c r="AR88">
        <v>1263.8025307800001</v>
      </c>
      <c r="AS88">
        <v>1255.6323843104999</v>
      </c>
      <c r="AT88">
        <v>1244.6420629326999</v>
      </c>
      <c r="AU88">
        <v>1230.7307213439001</v>
      </c>
      <c r="AV88">
        <v>1184.730199972</v>
      </c>
      <c r="AW88">
        <v>1143.8971972797001</v>
      </c>
      <c r="AX88">
        <v>1107.5939891877999</v>
      </c>
      <c r="AY88">
        <v>1075.2643670511</v>
      </c>
      <c r="AZ88">
        <v>1046.4258422355001</v>
      </c>
      <c r="BA88">
        <v>1020.6636500672</v>
      </c>
      <c r="BB88">
        <v>997.46043223139998</v>
      </c>
      <c r="BC88">
        <v>976.53592475369999</v>
      </c>
      <c r="BD88">
        <v>957.63607509609994</v>
      </c>
      <c r="BE88">
        <v>940.5326584421</v>
      </c>
      <c r="BF88">
        <v>925.0219684507</v>
      </c>
      <c r="BG88">
        <v>913.54969373489996</v>
      </c>
      <c r="BH88">
        <v>925.97159041869998</v>
      </c>
      <c r="BI88">
        <v>963.72612410040006</v>
      </c>
    </row>
    <row r="89" spans="1:61" x14ac:dyDescent="0.25">
      <c r="A89" t="s">
        <v>0</v>
      </c>
      <c r="B89">
        <v>1527</v>
      </c>
      <c r="C89">
        <v>1541.1078616667</v>
      </c>
      <c r="D89">
        <v>1557.7829918389</v>
      </c>
      <c r="E89">
        <v>1577.1424123785</v>
      </c>
      <c r="F89">
        <v>1599.3209075606001</v>
      </c>
      <c r="G89">
        <v>1624.4589159077</v>
      </c>
      <c r="H89">
        <v>1652.6932059988001</v>
      </c>
      <c r="I89">
        <v>1684.1498015975999</v>
      </c>
      <c r="J89">
        <v>1718.9387190165</v>
      </c>
      <c r="K89">
        <v>1757.1501612576999</v>
      </c>
      <c r="L89">
        <v>1798.8518804497</v>
      </c>
      <c r="M89">
        <v>1844.0874745289</v>
      </c>
      <c r="N89">
        <v>1892.8754281854999</v>
      </c>
      <c r="O89">
        <v>1945.2087437</v>
      </c>
      <c r="P89">
        <v>2001.0550360238999</v>
      </c>
      <c r="Q89">
        <v>2060.3569895776</v>
      </c>
      <c r="R89">
        <v>2123.0330927647001</v>
      </c>
      <c r="S89">
        <v>2188.9785808877</v>
      </c>
      <c r="T89">
        <v>2258.0665295407998</v>
      </c>
      <c r="U89">
        <v>2330.1490489224998</v>
      </c>
      <c r="V89">
        <v>2405.0585347700999</v>
      </c>
      <c r="W89">
        <v>2482.6089331938001</v>
      </c>
      <c r="X89">
        <v>2562.5972637494001</v>
      </c>
      <c r="Y89">
        <v>2644.8050507948001</v>
      </c>
      <c r="Z89">
        <v>2728.9996774360998</v>
      </c>
      <c r="AA89">
        <v>2814.9356674650999</v>
      </c>
      <c r="AB89">
        <v>2902.3558958729</v>
      </c>
      <c r="AC89">
        <v>2990.9927261416001</v>
      </c>
      <c r="AD89">
        <v>3080.5690715443002</v>
      </c>
      <c r="AE89">
        <v>3170.7993775117002</v>
      </c>
      <c r="AF89">
        <v>3261.3905223840002</v>
      </c>
      <c r="AG89">
        <v>3352.0426343382001</v>
      </c>
      <c r="AH89">
        <v>3442.4498228542002</v>
      </c>
      <c r="AI89">
        <v>3532.3008236784999</v>
      </c>
      <c r="AJ89">
        <v>3621.2795568483998</v>
      </c>
      <c r="AK89">
        <v>3709.0655979429998</v>
      </c>
      <c r="AL89">
        <v>3795.3345633456001</v>
      </c>
      <c r="AM89">
        <v>3879.7584109575</v>
      </c>
      <c r="AN89">
        <v>3962.0056585391999</v>
      </c>
      <c r="AO89">
        <v>4041.7415226659</v>
      </c>
      <c r="AP89">
        <v>4118.6279821616999</v>
      </c>
      <c r="AQ89">
        <v>4192.3237706261998</v>
      </c>
      <c r="AR89">
        <v>4262.4843028066998</v>
      </c>
      <c r="AS89">
        <v>4328.761537849</v>
      </c>
      <c r="AT89">
        <v>4390.8037761198002</v>
      </c>
      <c r="AU89">
        <v>4448.2553693442997</v>
      </c>
      <c r="AV89">
        <v>4500.7562839364</v>
      </c>
      <c r="AW89">
        <v>4542.4939023602001</v>
      </c>
      <c r="AX89">
        <v>4574.8763211617998</v>
      </c>
      <c r="AY89">
        <v>4599.1346017726</v>
      </c>
      <c r="AZ89">
        <v>4616.3452791</v>
      </c>
      <c r="BA89">
        <v>4627.4504897938996</v>
      </c>
      <c r="BB89">
        <v>4633.2761546683996</v>
      </c>
      <c r="BC89">
        <v>4634.5174943095999</v>
      </c>
      <c r="BD89">
        <v>4631.7888070829003</v>
      </c>
      <c r="BE89">
        <v>4625.6316867567002</v>
      </c>
      <c r="BF89">
        <v>4616.5228326183997</v>
      </c>
      <c r="BG89">
        <v>4604.8812952448998</v>
      </c>
      <c r="BH89">
        <v>4591.5674332287999</v>
      </c>
      <c r="BI89">
        <v>4581.1282384712003</v>
      </c>
    </row>
    <row r="90" spans="1:61" x14ac:dyDescent="0.25">
      <c r="A90" t="s">
        <v>1</v>
      </c>
      <c r="B90">
        <v>10010</v>
      </c>
      <c r="C90">
        <v>10010.439125000001</v>
      </c>
      <c r="D90">
        <v>10010.9133714495</v>
      </c>
      <c r="E90">
        <v>10011.429145666199</v>
      </c>
      <c r="F90">
        <v>10011.9931443605</v>
      </c>
      <c r="G90">
        <v>10012.6123989432</v>
      </c>
      <c r="H90">
        <v>10013.294289548299</v>
      </c>
      <c r="I90">
        <v>10014.046535740599</v>
      </c>
      <c r="J90">
        <v>10014.8771695388</v>
      </c>
      <c r="K90">
        <v>10015.7944952916</v>
      </c>
      <c r="L90">
        <v>10016.807040052599</v>
      </c>
      <c r="M90">
        <v>10017.9234973777</v>
      </c>
      <c r="N90">
        <v>10019.1526668836</v>
      </c>
      <c r="O90">
        <v>10020.503391429</v>
      </c>
      <c r="P90">
        <v>10021.9844933937</v>
      </c>
      <c r="Q90">
        <v>10023.6047112172</v>
      </c>
      <c r="R90">
        <v>10025.3726371011</v>
      </c>
      <c r="S90">
        <v>10027.296656568</v>
      </c>
      <c r="T90">
        <v>10029.3848903986</v>
      </c>
      <c r="U90">
        <v>10031.645139322</v>
      </c>
      <c r="V90">
        <v>10034.084831709801</v>
      </c>
      <c r="W90">
        <v>10036.710974416001</v>
      </c>
      <c r="X90">
        <v>10039.5301067951</v>
      </c>
      <c r="Y90">
        <v>10042.5482585434</v>
      </c>
      <c r="Z90">
        <v>10045.770911133201</v>
      </c>
      <c r="AA90">
        <v>10049.2029626442</v>
      </c>
      <c r="AB90">
        <v>10052.848695813</v>
      </c>
      <c r="AC90">
        <v>10056.7117491179</v>
      </c>
      <c r="AD90">
        <v>10060.7950907179</v>
      </c>
      <c r="AE90">
        <v>10065.100995053601</v>
      </c>
      <c r="AF90">
        <v>10069.6310219116</v>
      </c>
      <c r="AG90">
        <v>10074.3859977476</v>
      </c>
      <c r="AH90">
        <v>10079.3659990592</v>
      </c>
      <c r="AI90">
        <v>10084.5703375917</v>
      </c>
      <c r="AJ90">
        <v>10089.997547162</v>
      </c>
      <c r="AK90">
        <v>10095.645371881899</v>
      </c>
      <c r="AL90">
        <v>10101.510755563801</v>
      </c>
      <c r="AM90">
        <v>10107.589832092101</v>
      </c>
      <c r="AN90">
        <v>10113.877916551201</v>
      </c>
      <c r="AO90">
        <v>10120.369496900699</v>
      </c>
      <c r="AP90">
        <v>10127.0582260022</v>
      </c>
      <c r="AQ90">
        <v>10133.936913806299</v>
      </c>
      <c r="AR90">
        <v>10140.997519524401</v>
      </c>
      <c r="AS90">
        <v>10148.231143618599</v>
      </c>
      <c r="AT90">
        <v>10155.628019452301</v>
      </c>
      <c r="AU90">
        <v>10163.177504436</v>
      </c>
      <c r="AV90">
        <v>10170.868070451599</v>
      </c>
      <c r="AW90">
        <v>10178.687293187701</v>
      </c>
      <c r="AX90">
        <v>10186.6082209821</v>
      </c>
      <c r="AY90">
        <v>10194.6074315105</v>
      </c>
      <c r="AZ90">
        <v>10202.664588006801</v>
      </c>
      <c r="BA90">
        <v>10210.7620519061</v>
      </c>
      <c r="BB90">
        <v>10218.884545938001</v>
      </c>
      <c r="BC90">
        <v>10227.018862790401</v>
      </c>
      <c r="BD90">
        <v>10235.15353766</v>
      </c>
      <c r="BE90">
        <v>10243.2786453588</v>
      </c>
      <c r="BF90">
        <v>10251.3856180328</v>
      </c>
      <c r="BG90">
        <v>10259.4670824683</v>
      </c>
      <c r="BH90">
        <v>10267.5167155661</v>
      </c>
      <c r="BI90">
        <v>10275.5303472577</v>
      </c>
    </row>
    <row r="91" spans="1:61" x14ac:dyDescent="0.25">
      <c r="A91" t="s">
        <v>149</v>
      </c>
    </row>
    <row r="92" spans="1:61" x14ac:dyDescent="0.25">
      <c r="A92" t="s">
        <v>150</v>
      </c>
      <c r="B92">
        <v>90</v>
      </c>
      <c r="C92">
        <v>135.7635389877</v>
      </c>
      <c r="D92">
        <v>187.55041260589999</v>
      </c>
      <c r="E92">
        <v>245.56013134520001</v>
      </c>
      <c r="F92">
        <v>309.91691227019999</v>
      </c>
      <c r="G92">
        <v>380.67643200250001</v>
      </c>
      <c r="H92">
        <v>457.83198980660001</v>
      </c>
      <c r="I92">
        <v>541.32012570689994</v>
      </c>
      <c r="J92">
        <v>631.0257565357</v>
      </c>
      <c r="K92">
        <v>726.78689073249996</v>
      </c>
      <c r="L92">
        <v>828.39897430990004</v>
      </c>
      <c r="M92">
        <v>935.61891104239999</v>
      </c>
      <c r="N92">
        <v>1048.1687913114999</v>
      </c>
      <c r="O92">
        <v>1165.7393564013</v>
      </c>
      <c r="P92">
        <v>1287.9932181088</v>
      </c>
      <c r="Q92">
        <v>1414.5678468857</v>
      </c>
      <c r="R92">
        <v>1545.0783346922999</v>
      </c>
      <c r="S92">
        <v>1679.1199302911</v>
      </c>
      <c r="T92">
        <v>1816.2703330014001</v>
      </c>
      <c r="U92">
        <v>1956.0917127558</v>
      </c>
      <c r="V92">
        <v>2098.1323938883002</v>
      </c>
      <c r="W92">
        <v>2241.9313896765998</v>
      </c>
      <c r="X92">
        <v>2387.0193818583002</v>
      </c>
      <c r="Y92">
        <v>2532.9197647102001</v>
      </c>
      <c r="Z92">
        <v>2679.1496666929002</v>
      </c>
      <c r="AA92">
        <v>2825.2208974680002</v>
      </c>
      <c r="AB92">
        <v>2970.6407897322001</v>
      </c>
      <c r="AC92">
        <v>3114.9129186888999</v>
      </c>
      <c r="AD92">
        <v>3257.5376903182</v>
      </c>
      <c r="AE92">
        <v>3398.0127947596002</v>
      </c>
      <c r="AF92">
        <v>3535.8335243812999</v>
      </c>
      <c r="AG92">
        <v>3670.4929582016998</v>
      </c>
      <c r="AH92">
        <v>3801.4820157764998</v>
      </c>
      <c r="AI92">
        <v>3928.2893847911</v>
      </c>
      <c r="AJ92">
        <v>4050.4013276586002</v>
      </c>
      <c r="AK92">
        <v>4167.3013736151997</v>
      </c>
      <c r="AL92">
        <v>4278.4699042845004</v>
      </c>
      <c r="AM92">
        <v>4383.3836425436002</v>
      </c>
      <c r="AN92">
        <v>4481.5150566678003</v>
      </c>
      <c r="AO92">
        <v>4572.3316936050996</v>
      </c>
      <c r="AP92">
        <v>4655.2954552222</v>
      </c>
      <c r="AQ92">
        <v>4729.8618254746998</v>
      </c>
      <c r="AR92">
        <v>4795.4790356759004</v>
      </c>
      <c r="AS92">
        <v>4851.5870999449999</v>
      </c>
      <c r="AT92">
        <v>4897.6165232049998</v>
      </c>
      <c r="AU92">
        <v>4932.9861987812001</v>
      </c>
      <c r="AV92">
        <v>4895.1963728286</v>
      </c>
      <c r="AW92">
        <v>4857.7787614230001</v>
      </c>
      <c r="AX92">
        <v>4820.7561493188005</v>
      </c>
      <c r="AY92">
        <v>4784.1514449352999</v>
      </c>
      <c r="AZ92">
        <v>4747.9931406043997</v>
      </c>
      <c r="BA92">
        <v>4712.3222816414</v>
      </c>
      <c r="BB92">
        <v>4676.8475351672996</v>
      </c>
      <c r="BC92">
        <v>4641.6539496212999</v>
      </c>
      <c r="BD92">
        <v>4606.8032246036</v>
      </c>
      <c r="BE92">
        <v>4572.3409081912996</v>
      </c>
      <c r="BF92">
        <v>4538.3012359960003</v>
      </c>
      <c r="BG92">
        <v>4510.3052010737001</v>
      </c>
      <c r="BH92">
        <v>4531.4995986203003</v>
      </c>
      <c r="BI92">
        <v>4609.4911815189998</v>
      </c>
    </row>
    <row r="93" spans="1:61" x14ac:dyDescent="0.25">
      <c r="A93" t="s">
        <v>151</v>
      </c>
      <c r="B93">
        <v>1.4999999999999999E-2</v>
      </c>
      <c r="C93">
        <v>2.2627256500000002E-2</v>
      </c>
      <c r="D93">
        <v>3.1258402099999999E-2</v>
      </c>
      <c r="E93">
        <v>4.0926688599999997E-2</v>
      </c>
      <c r="F93">
        <v>5.1652818699999999E-2</v>
      </c>
      <c r="G93">
        <v>6.3446072000000006E-2</v>
      </c>
      <c r="H93">
        <v>7.6305331599999998E-2</v>
      </c>
      <c r="I93">
        <v>9.0220020999999997E-2</v>
      </c>
      <c r="J93">
        <v>0.1051709594</v>
      </c>
      <c r="K93">
        <v>0.12113114849999999</v>
      </c>
      <c r="L93">
        <v>0.13806649570000001</v>
      </c>
      <c r="M93">
        <v>0.1559364852</v>
      </c>
      <c r="N93">
        <v>0.17469479860000001</v>
      </c>
      <c r="O93">
        <v>0.19428989269999999</v>
      </c>
      <c r="P93">
        <v>0.2146655364</v>
      </c>
      <c r="Q93">
        <v>0.23576130779999999</v>
      </c>
      <c r="R93">
        <v>0.2575130558</v>
      </c>
      <c r="S93">
        <v>0.27985332169999999</v>
      </c>
      <c r="T93">
        <v>0.30271172219999998</v>
      </c>
      <c r="U93">
        <v>0.32601528549999997</v>
      </c>
      <c r="V93">
        <v>0.34968873230000003</v>
      </c>
      <c r="W93">
        <v>0.37365523160000003</v>
      </c>
      <c r="X93">
        <v>0.39783656360000003</v>
      </c>
      <c r="Y93">
        <v>0.42215329410000002</v>
      </c>
      <c r="Z93">
        <v>0.44652494440000001</v>
      </c>
      <c r="AA93">
        <v>0.47087014960000001</v>
      </c>
      <c r="AB93">
        <v>0.49510679829999998</v>
      </c>
      <c r="AC93">
        <v>0.51915215309999996</v>
      </c>
      <c r="AD93">
        <v>0.54292294839999999</v>
      </c>
      <c r="AE93">
        <v>0.56633546580000005</v>
      </c>
      <c r="AF93">
        <v>0.58930558740000005</v>
      </c>
      <c r="AG93">
        <v>0.61174882639999995</v>
      </c>
      <c r="AH93">
        <v>0.63358033599999997</v>
      </c>
      <c r="AI93">
        <v>0.6547148975</v>
      </c>
      <c r="AJ93">
        <v>0.67506688790000002</v>
      </c>
      <c r="AK93">
        <v>0.69455022889999996</v>
      </c>
      <c r="AL93">
        <v>0.71307831740000005</v>
      </c>
      <c r="AM93">
        <v>0.73056394039999994</v>
      </c>
      <c r="AN93">
        <v>0.74691917610000003</v>
      </c>
      <c r="AO93">
        <v>0.76205528229999997</v>
      </c>
      <c r="AP93">
        <v>0.77588257589999998</v>
      </c>
      <c r="AQ93">
        <v>0.78831030420000003</v>
      </c>
      <c r="AR93">
        <v>0.79924650590000001</v>
      </c>
      <c r="AS93">
        <v>0.80859784999999995</v>
      </c>
      <c r="AT93">
        <v>0.81626942049999995</v>
      </c>
      <c r="AU93">
        <v>0.82216436650000002</v>
      </c>
      <c r="AV93">
        <v>0.81586606210000001</v>
      </c>
      <c r="AW93">
        <v>0.80962979359999998</v>
      </c>
      <c r="AX93">
        <v>0.80345935820000003</v>
      </c>
      <c r="AY93">
        <v>0.7973585742</v>
      </c>
      <c r="AZ93">
        <v>0.7913321901</v>
      </c>
      <c r="BA93">
        <v>0.78538704690000005</v>
      </c>
      <c r="BB93">
        <v>0.77947458920000001</v>
      </c>
      <c r="BC93">
        <v>0.77360899159999996</v>
      </c>
      <c r="BD93">
        <v>0.76780053739999998</v>
      </c>
      <c r="BE93">
        <v>0.76205681800000002</v>
      </c>
      <c r="BF93">
        <v>0.75638353930000002</v>
      </c>
      <c r="BG93">
        <v>0.75171753350000003</v>
      </c>
      <c r="BH93">
        <v>0.75524993309999999</v>
      </c>
      <c r="BI93">
        <v>0.76824853029999995</v>
      </c>
    </row>
    <row r="94" spans="1:61" x14ac:dyDescent="0.25">
      <c r="A94" t="s">
        <v>152</v>
      </c>
      <c r="B94" t="s">
        <v>68</v>
      </c>
    </row>
    <row r="95" spans="1:61" x14ac:dyDescent="0.25">
      <c r="A95" t="s">
        <v>38</v>
      </c>
      <c r="B95" t="s">
        <v>68</v>
      </c>
    </row>
    <row r="96" spans="1:61" x14ac:dyDescent="0.25">
      <c r="A96" t="s">
        <v>33</v>
      </c>
      <c r="B96" t="s">
        <v>68</v>
      </c>
    </row>
    <row r="97" spans="1:61" x14ac:dyDescent="0.25">
      <c r="A97" t="s">
        <v>153</v>
      </c>
      <c r="B97" t="s">
        <v>68</v>
      </c>
    </row>
    <row r="98" spans="1:61" x14ac:dyDescent="0.25">
      <c r="A98" t="s">
        <v>154</v>
      </c>
    </row>
    <row r="99" spans="1:61" x14ac:dyDescent="0.25">
      <c r="A99" t="s">
        <v>155</v>
      </c>
      <c r="B99">
        <v>0.8</v>
      </c>
      <c r="C99">
        <v>0.92545556360000003</v>
      </c>
      <c r="D99">
        <v>1.0595507473000001</v>
      </c>
      <c r="E99">
        <v>1.2017434536</v>
      </c>
      <c r="F99">
        <v>1.3515150875999999</v>
      </c>
      <c r="G99">
        <v>1.5083122686999999</v>
      </c>
      <c r="H99">
        <v>1.6715202127</v>
      </c>
      <c r="I99">
        <v>1.8404572476000001</v>
      </c>
      <c r="J99">
        <v>2.0143824497999998</v>
      </c>
      <c r="K99">
        <v>2.1925104995</v>
      </c>
      <c r="L99">
        <v>2.3740295842000001</v>
      </c>
      <c r="M99">
        <v>2.5581195590000001</v>
      </c>
      <c r="N99">
        <v>2.743968636</v>
      </c>
      <c r="O99">
        <v>2.930787654</v>
      </c>
      <c r="P99">
        <v>3.1178215277999999</v>
      </c>
      <c r="Q99">
        <v>3.3043578391000001</v>
      </c>
      <c r="R99">
        <v>3.4897327527000002</v>
      </c>
      <c r="S99">
        <v>3.6733345619</v>
      </c>
      <c r="T99">
        <v>3.8546052142999998</v>
      </c>
      <c r="U99">
        <v>4.0305901716000001</v>
      </c>
      <c r="V99">
        <v>4.2011726660999997</v>
      </c>
      <c r="W99">
        <v>4.3662397297000002</v>
      </c>
      <c r="X99">
        <v>4.5256858524999997</v>
      </c>
      <c r="Y99">
        <v>4.6794150475</v>
      </c>
      <c r="Z99">
        <v>4.8273417353000001</v>
      </c>
      <c r="AA99">
        <v>4.9693907586000003</v>
      </c>
      <c r="AB99">
        <v>5.1054967595000003</v>
      </c>
      <c r="AC99">
        <v>5.2356030929999999</v>
      </c>
      <c r="AD99">
        <v>5.3596604068999998</v>
      </c>
      <c r="AE99">
        <v>5.4776249863000004</v>
      </c>
      <c r="AF99">
        <v>5.5894569280999997</v>
      </c>
      <c r="AG99">
        <v>5.6951181951000001</v>
      </c>
      <c r="AH99">
        <v>5.7945705776</v>
      </c>
      <c r="AI99">
        <v>5.8877735774</v>
      </c>
      <c r="AJ99">
        <v>5.9746822165999998</v>
      </c>
      <c r="AK99">
        <v>6.0552447627000001</v>
      </c>
      <c r="AL99">
        <v>6.1294003513000002</v>
      </c>
      <c r="AM99">
        <v>6.1970764797999998</v>
      </c>
      <c r="AN99">
        <v>6.2581863331000003</v>
      </c>
      <c r="AO99">
        <v>6.3126258956000001</v>
      </c>
      <c r="AP99">
        <v>6.3602707880000002</v>
      </c>
      <c r="AQ99">
        <v>6.4009727519000004</v>
      </c>
      <c r="AR99">
        <v>6.4345556812</v>
      </c>
      <c r="AS99">
        <v>6.4608110575</v>
      </c>
      <c r="AT99">
        <v>6.4794925745</v>
      </c>
      <c r="AU99">
        <v>6.4903095988999997</v>
      </c>
      <c r="AV99">
        <v>6.4798984501000003</v>
      </c>
      <c r="AW99">
        <v>6.4527744894000003</v>
      </c>
      <c r="AX99">
        <v>6.4127248891999997</v>
      </c>
      <c r="AY99">
        <v>6.3629095918000003</v>
      </c>
      <c r="AZ99">
        <v>6.3059511972999998</v>
      </c>
      <c r="BA99">
        <v>6.2440154993999997</v>
      </c>
      <c r="BB99">
        <v>6.1787947676000003</v>
      </c>
      <c r="BC99">
        <v>6.1116756000999999</v>
      </c>
      <c r="BD99">
        <v>6.0437805981999997</v>
      </c>
      <c r="BE99">
        <v>5.9760062995999998</v>
      </c>
      <c r="BF99">
        <v>5.9090572275</v>
      </c>
      <c r="BG99">
        <v>5.8450230751000003</v>
      </c>
      <c r="BH99">
        <v>5.7974397805000004</v>
      </c>
      <c r="BI99">
        <v>5.7782433739999997</v>
      </c>
    </row>
    <row r="100" spans="1:61" x14ac:dyDescent="0.25">
      <c r="A100" t="s">
        <v>156</v>
      </c>
      <c r="B100">
        <v>2.1423630968</v>
      </c>
      <c r="C100">
        <v>2.3982362739999998</v>
      </c>
      <c r="D100">
        <v>2.6600807617000002</v>
      </c>
      <c r="E100">
        <v>2.9282424336999999</v>
      </c>
      <c r="F100">
        <v>3.2021898758999998</v>
      </c>
      <c r="G100">
        <v>3.4808312811</v>
      </c>
      <c r="H100">
        <v>3.7627560264</v>
      </c>
      <c r="I100">
        <v>4.0464131303000004</v>
      </c>
      <c r="J100">
        <v>4.3302375756</v>
      </c>
      <c r="K100">
        <v>4.6127347576000002</v>
      </c>
      <c r="L100">
        <v>4.8925324429000003</v>
      </c>
      <c r="M100">
        <v>5.1684084862999997</v>
      </c>
      <c r="N100">
        <v>5.4393012239000003</v>
      </c>
      <c r="O100">
        <v>5.7043080928999998</v>
      </c>
      <c r="P100">
        <v>5.9626767443000004</v>
      </c>
      <c r="Q100">
        <v>6.2137917912000002</v>
      </c>
      <c r="R100">
        <v>6.4571594129000003</v>
      </c>
      <c r="S100">
        <v>6.6923913006999998</v>
      </c>
      <c r="T100">
        <v>6.9191888716000003</v>
      </c>
      <c r="U100">
        <v>7.1123282523000002</v>
      </c>
      <c r="V100">
        <v>7.2966462003999997</v>
      </c>
      <c r="W100">
        <v>7.4720358038999999</v>
      </c>
      <c r="X100">
        <v>7.6384326121999999</v>
      </c>
      <c r="Y100">
        <v>7.7958034825000002</v>
      </c>
      <c r="Z100">
        <v>7.9441374195999996</v>
      </c>
      <c r="AA100">
        <v>8.0834379176999995</v>
      </c>
      <c r="AB100">
        <v>8.2137164542000001</v>
      </c>
      <c r="AC100">
        <v>8.3349868735000001</v>
      </c>
      <c r="AD100">
        <v>8.4472604545000003</v>
      </c>
      <c r="AE100">
        <v>8.5505414954999992</v>
      </c>
      <c r="AF100">
        <v>8.6448232699999998</v>
      </c>
      <c r="AG100">
        <v>8.7300842319999994</v>
      </c>
      <c r="AH100">
        <v>8.8062843521000005</v>
      </c>
      <c r="AI100">
        <v>8.8733614790999997</v>
      </c>
      <c r="AJ100">
        <v>8.9312276207999997</v>
      </c>
      <c r="AK100">
        <v>8.9797650366999999</v>
      </c>
      <c r="AL100">
        <v>9.0188220324999993</v>
      </c>
      <c r="AM100">
        <v>9.0482083329999998</v>
      </c>
      <c r="AN100">
        <v>9.0676899002999996</v>
      </c>
      <c r="AO100">
        <v>9.0769830345999996</v>
      </c>
      <c r="AP100">
        <v>9.0757475667000005</v>
      </c>
      <c r="AQ100">
        <v>9.0635788841</v>
      </c>
      <c r="AR100">
        <v>9.0399984347999993</v>
      </c>
      <c r="AS100">
        <v>9.0044421519999993</v>
      </c>
      <c r="AT100">
        <v>8.9562458586999991</v>
      </c>
      <c r="AU100">
        <v>8.8946259420999993</v>
      </c>
      <c r="AV100">
        <v>8.6857908965000004</v>
      </c>
      <c r="AW100">
        <v>8.4935065349999999</v>
      </c>
      <c r="AX100">
        <v>8.3166990989999992</v>
      </c>
      <c r="AY100">
        <v>8.1542957568999999</v>
      </c>
      <c r="AZ100">
        <v>8.0052546911999993</v>
      </c>
      <c r="BA100">
        <v>7.8685969762000001</v>
      </c>
      <c r="BB100">
        <v>7.7425281755000004</v>
      </c>
      <c r="BC100">
        <v>7.6262994981999999</v>
      </c>
      <c r="BD100">
        <v>7.5191561504999997</v>
      </c>
      <c r="BE100">
        <v>7.4203581977999997</v>
      </c>
      <c r="BF100">
        <v>7.3291946358000004</v>
      </c>
      <c r="BG100">
        <v>7.2607778379000001</v>
      </c>
      <c r="BH100">
        <v>7.3348197845999996</v>
      </c>
      <c r="BI100">
        <v>7.5539098570999998</v>
      </c>
    </row>
    <row r="101" spans="1:61" x14ac:dyDescent="0.25">
      <c r="A101" t="s">
        <v>157</v>
      </c>
      <c r="B101">
        <v>6.7999999999999996E-3</v>
      </c>
      <c r="C101">
        <v>2.6630000000000001E-2</v>
      </c>
      <c r="D101">
        <v>4.9100639100000003E-2</v>
      </c>
      <c r="E101">
        <v>7.4361891799999996E-2</v>
      </c>
      <c r="F101">
        <v>0.1025464308</v>
      </c>
      <c r="G101">
        <v>0.13377064729999999</v>
      </c>
      <c r="H101">
        <v>0.1681341878</v>
      </c>
      <c r="I101">
        <v>0.20571883839999999</v>
      </c>
      <c r="J101">
        <v>0.2465872986</v>
      </c>
      <c r="K101">
        <v>0.29078217740000001</v>
      </c>
      <c r="L101">
        <v>0.33832538550000002</v>
      </c>
      <c r="M101">
        <v>0.38921799039999999</v>
      </c>
      <c r="N101">
        <v>0.44344052969999997</v>
      </c>
      <c r="O101">
        <v>0.50095373229999995</v>
      </c>
      <c r="P101">
        <v>0.56169958040000001</v>
      </c>
      <c r="Q101">
        <v>0.62560262899999997</v>
      </c>
      <c r="R101">
        <v>0.6925715093</v>
      </c>
      <c r="S101">
        <v>0.76250054040000004</v>
      </c>
      <c r="T101">
        <v>0.83527139090000002</v>
      </c>
      <c r="U101">
        <v>0.91075473650000005</v>
      </c>
      <c r="V101">
        <v>0.9887506224</v>
      </c>
      <c r="W101">
        <v>1.0690611735</v>
      </c>
      <c r="X101">
        <v>1.1514906374</v>
      </c>
      <c r="Y101">
        <v>1.2358455178000001</v>
      </c>
      <c r="Z101">
        <v>1.3219347560000001</v>
      </c>
      <c r="AA101">
        <v>1.4095699305</v>
      </c>
      <c r="AB101">
        <v>1.4985654512</v>
      </c>
      <c r="AC101">
        <v>1.5887387339000001</v>
      </c>
      <c r="AD101">
        <v>1.6799103429</v>
      </c>
      <c r="AE101">
        <v>1.7719040945</v>
      </c>
      <c r="AF101">
        <v>1.8645471168000001</v>
      </c>
      <c r="AG101">
        <v>1.9576698620999999</v>
      </c>
      <c r="AH101">
        <v>2.0511060703999999</v>
      </c>
      <c r="AI101">
        <v>2.1446926831000002</v>
      </c>
      <c r="AJ101">
        <v>2.2382697054</v>
      </c>
      <c r="AK101">
        <v>2.3316800182000001</v>
      </c>
      <c r="AL101">
        <v>2.4247691368000002</v>
      </c>
      <c r="AM101">
        <v>2.5173849171999998</v>
      </c>
      <c r="AN101">
        <v>2.6093772062</v>
      </c>
      <c r="AO101">
        <v>2.7005974344000001</v>
      </c>
      <c r="AP101">
        <v>2.7908981459</v>
      </c>
      <c r="AQ101">
        <v>2.8801324620000002</v>
      </c>
      <c r="AR101">
        <v>2.9681534691999998</v>
      </c>
      <c r="AS101">
        <v>3.0548135245000001</v>
      </c>
      <c r="AT101">
        <v>3.1399634628999999</v>
      </c>
      <c r="AU101">
        <v>3.2234516907000001</v>
      </c>
      <c r="AV101">
        <v>3.3051231383999999</v>
      </c>
      <c r="AW101">
        <v>3.3844925211999999</v>
      </c>
      <c r="AX101">
        <v>3.4611995703999998</v>
      </c>
      <c r="AY101">
        <v>3.5349877033000001</v>
      </c>
      <c r="AZ101">
        <v>3.6056857505000002</v>
      </c>
      <c r="BA101">
        <v>3.6731923866999998</v>
      </c>
      <c r="BB101">
        <v>3.7374629645000002</v>
      </c>
      <c r="BC101">
        <v>3.7984962595999998</v>
      </c>
      <c r="BD101">
        <v>3.8563257431000002</v>
      </c>
      <c r="BE101">
        <v>3.9110121145000001</v>
      </c>
      <c r="BF101">
        <v>3.9626369691000001</v>
      </c>
      <c r="BG101">
        <v>4.0112974756000002</v>
      </c>
      <c r="BH101">
        <v>4.0571406155999998</v>
      </c>
      <c r="BI101">
        <v>4.1006480947000004</v>
      </c>
    </row>
    <row r="102" spans="1:61" x14ac:dyDescent="0.25">
      <c r="A102" t="s">
        <v>158</v>
      </c>
    </row>
    <row r="103" spans="1:61" x14ac:dyDescent="0.25">
      <c r="A103" t="s">
        <v>159</v>
      </c>
    </row>
    <row r="104" spans="1:61" x14ac:dyDescent="0.25">
      <c r="A104" t="s">
        <v>160</v>
      </c>
      <c r="B104">
        <v>63.581986819100003</v>
      </c>
      <c r="C104">
        <v>75.859568977600006</v>
      </c>
      <c r="D104">
        <v>89.588766354100002</v>
      </c>
      <c r="E104">
        <v>104.7859561584</v>
      </c>
      <c r="F104">
        <v>121.46523947999999</v>
      </c>
      <c r="G104">
        <v>139.63823225819999</v>
      </c>
      <c r="H104">
        <v>159.31383696559999</v>
      </c>
      <c r="I104">
        <v>180.49803519939999</v>
      </c>
      <c r="J104">
        <v>203.19371647290001</v>
      </c>
      <c r="K104">
        <v>227.40054782710001</v>
      </c>
      <c r="L104">
        <v>253.1148845745</v>
      </c>
      <c r="M104">
        <v>280.32972045050002</v>
      </c>
      <c r="N104">
        <v>309.03467368240001</v>
      </c>
      <c r="O104">
        <v>339.21600289830002</v>
      </c>
      <c r="P104">
        <v>370.85664248350002</v>
      </c>
      <c r="Q104">
        <v>403.9362395032</v>
      </c>
      <c r="R104">
        <v>438.43116091899998</v>
      </c>
      <c r="S104">
        <v>474.31441509799998</v>
      </c>
      <c r="T104">
        <v>511.55538512269999</v>
      </c>
      <c r="U104">
        <v>550.11918306289999</v>
      </c>
      <c r="V104">
        <v>589.97881492349995</v>
      </c>
      <c r="W104">
        <v>631.10386321329997</v>
      </c>
      <c r="X104">
        <v>673.46120990769998</v>
      </c>
      <c r="Y104">
        <v>717.01558528999999</v>
      </c>
      <c r="Z104">
        <v>761.73000242729995</v>
      </c>
      <c r="AA104">
        <v>807.56611570070004</v>
      </c>
      <c r="AB104">
        <v>854.4845274063</v>
      </c>
      <c r="AC104">
        <v>902.44505734699999</v>
      </c>
      <c r="AD104">
        <v>951.40698412610004</v>
      </c>
      <c r="AE104">
        <v>1001.3292630868</v>
      </c>
      <c r="AF104">
        <v>1052.1707236837001</v>
      </c>
      <c r="AG104">
        <v>1103.8902484114999</v>
      </c>
      <c r="AH104">
        <v>1156.4469365002999</v>
      </c>
      <c r="AI104">
        <v>1209.8002592687001</v>
      </c>
      <c r="AJ104">
        <v>1263.9102221119001</v>
      </c>
      <c r="AK104">
        <v>1318.7375640749999</v>
      </c>
      <c r="AL104">
        <v>1374.2440562181</v>
      </c>
      <c r="AM104">
        <v>1430.3930161636999</v>
      </c>
      <c r="AN104">
        <v>1487.1502593722</v>
      </c>
      <c r="AO104">
        <v>1544.4858955453001</v>
      </c>
      <c r="AP104">
        <v>1602.3777184019</v>
      </c>
      <c r="AQ104">
        <v>1660.8175478820999</v>
      </c>
      <c r="AR104">
        <v>1719.8229724708999</v>
      </c>
      <c r="AS104">
        <v>1779.4588560691</v>
      </c>
      <c r="AT104">
        <v>1839.8762797930001</v>
      </c>
      <c r="AU104">
        <v>1901.3820824248</v>
      </c>
      <c r="AV104">
        <v>1959.3326393949001</v>
      </c>
      <c r="AW104">
        <v>2017.2060513112001</v>
      </c>
      <c r="AX104">
        <v>2074.8424216282001</v>
      </c>
      <c r="AY104">
        <v>2131.7468341420999</v>
      </c>
      <c r="AZ104">
        <v>2186.9319433112</v>
      </c>
      <c r="BA104">
        <v>2261.2591127528999</v>
      </c>
      <c r="BB104">
        <v>2331.9514058192999</v>
      </c>
      <c r="BC104">
        <v>2399.9864667175998</v>
      </c>
      <c r="BD104">
        <v>2466.0330783016998</v>
      </c>
      <c r="BE104">
        <v>2530.5454230137998</v>
      </c>
      <c r="BF104">
        <v>2593.8281329803999</v>
      </c>
      <c r="BG104">
        <v>2656.1487778672999</v>
      </c>
      <c r="BH104">
        <v>2717.9641047139999</v>
      </c>
      <c r="BI104">
        <v>2778.8611165365</v>
      </c>
    </row>
    <row r="105" spans="1:61" x14ac:dyDescent="0.25">
      <c r="A105" t="s">
        <v>161</v>
      </c>
      <c r="B105">
        <v>1.7087999999999999E-3</v>
      </c>
      <c r="C105">
        <v>2.2867695999999999E-3</v>
      </c>
      <c r="D105">
        <v>2.9974696000000002E-3</v>
      </c>
      <c r="E105">
        <v>3.8559801999999998E-3</v>
      </c>
      <c r="F105">
        <v>4.8770033999999997E-3</v>
      </c>
      <c r="G105">
        <v>6.0742658E-3</v>
      </c>
      <c r="H105">
        <v>7.4599261E-3</v>
      </c>
      <c r="I105">
        <v>9.0440452999999994E-3</v>
      </c>
      <c r="J105">
        <v>1.0834156899999999E-2</v>
      </c>
      <c r="K105">
        <v>1.2834963099999999E-2</v>
      </c>
      <c r="L105">
        <v>1.5048163999999999E-2</v>
      </c>
      <c r="M105">
        <v>1.7472415099999999E-2</v>
      </c>
      <c r="N105">
        <v>2.01034015E-2</v>
      </c>
      <c r="O105">
        <v>2.2934008400000001E-2</v>
      </c>
      <c r="P105">
        <v>2.59545656E-2</v>
      </c>
      <c r="Q105">
        <v>2.9153144499999999E-2</v>
      </c>
      <c r="R105">
        <v>3.2515886600000002E-2</v>
      </c>
      <c r="S105">
        <v>3.6027342800000001E-2</v>
      </c>
      <c r="T105">
        <v>3.9670810200000003E-2</v>
      </c>
      <c r="U105">
        <v>4.33759045E-2</v>
      </c>
      <c r="V105">
        <v>4.7125104199999997E-2</v>
      </c>
      <c r="W105">
        <v>5.09010118E-2</v>
      </c>
      <c r="X105">
        <v>5.4686492599999997E-2</v>
      </c>
      <c r="Y105">
        <v>5.8464790199999998E-2</v>
      </c>
      <c r="Z105">
        <v>6.2219619400000002E-2</v>
      </c>
      <c r="AA105">
        <v>6.5935234800000006E-2</v>
      </c>
      <c r="AB105">
        <v>6.9596479399999994E-2</v>
      </c>
      <c r="AC105">
        <v>7.3188811100000001E-2</v>
      </c>
      <c r="AD105">
        <v>7.6698312300000002E-2</v>
      </c>
      <c r="AE105">
        <v>8.0111682599999998E-2</v>
      </c>
      <c r="AF105">
        <v>8.3416216799999998E-2</v>
      </c>
      <c r="AG105">
        <v>8.6599771300000003E-2</v>
      </c>
      <c r="AH105">
        <v>8.9650718599999998E-2</v>
      </c>
      <c r="AI105">
        <v>9.2557893500000002E-2</v>
      </c>
      <c r="AJ105">
        <v>9.5310529699999993E-2</v>
      </c>
      <c r="AK105">
        <v>9.7898190999999996E-2</v>
      </c>
      <c r="AL105">
        <v>0.1003106949</v>
      </c>
      <c r="AM105">
        <v>0.10253803089999999</v>
      </c>
      <c r="AN105">
        <v>0.1045702728</v>
      </c>
      <c r="AO105">
        <v>0.106397486</v>
      </c>
      <c r="AP105">
        <v>0.10800962879999999</v>
      </c>
      <c r="AQ105">
        <v>0.1093964473</v>
      </c>
      <c r="AR105">
        <v>0.1105473632</v>
      </c>
      <c r="AS105">
        <v>0.1114513523</v>
      </c>
      <c r="AT105">
        <v>0.1120968101</v>
      </c>
      <c r="AU105">
        <v>0.11247139690000001</v>
      </c>
      <c r="AV105">
        <v>0.1121108541</v>
      </c>
      <c r="AW105">
        <v>0.1111742573</v>
      </c>
      <c r="AX105">
        <v>0.10979851810000001</v>
      </c>
      <c r="AY105">
        <v>0.10809927129999999</v>
      </c>
      <c r="AZ105">
        <v>0.10617260470000001</v>
      </c>
      <c r="BA105">
        <v>0.1040972379</v>
      </c>
      <c r="BB105">
        <v>0.1019339378</v>
      </c>
      <c r="BC105">
        <v>9.9731385000000006E-2</v>
      </c>
      <c r="BD105">
        <v>9.7527848099999995E-2</v>
      </c>
      <c r="BE105">
        <v>9.5352778999999999E-2</v>
      </c>
      <c r="BF105">
        <v>9.3228275999999999E-2</v>
      </c>
      <c r="BG105">
        <v>9.1218667000000003E-2</v>
      </c>
      <c r="BH105">
        <v>8.9739522399999994E-2</v>
      </c>
      <c r="BI105">
        <v>8.9146217599999994E-2</v>
      </c>
    </row>
    <row r="106" spans="1:61" x14ac:dyDescent="0.25">
      <c r="A106" t="s">
        <v>162</v>
      </c>
      <c r="B106">
        <v>0.1086488991</v>
      </c>
      <c r="C106">
        <v>0.17347335320000001</v>
      </c>
      <c r="D106">
        <v>0.26853960259999998</v>
      </c>
      <c r="E106">
        <v>0.4040525687</v>
      </c>
      <c r="F106">
        <v>0.59238638539999999</v>
      </c>
      <c r="G106">
        <v>0.84819973189999998</v>
      </c>
      <c r="H106">
        <v>1.1884694542000001</v>
      </c>
      <c r="I106">
        <v>1.6324324052000001</v>
      </c>
      <c r="J106">
        <v>2.2014325984999998</v>
      </c>
      <c r="K106">
        <v>2.9186776438000002</v>
      </c>
      <c r="L106">
        <v>3.8089142853000002</v>
      </c>
      <c r="M106">
        <v>4.8980372294999999</v>
      </c>
      <c r="N106">
        <v>6.2126481372000004</v>
      </c>
      <c r="O106">
        <v>7.7795826765999996</v>
      </c>
      <c r="P106">
        <v>9.6254230487000001</v>
      </c>
      <c r="Q106">
        <v>11.7760115773</v>
      </c>
      <c r="R106">
        <v>14.255977914700001</v>
      </c>
      <c r="S106">
        <v>17.088288011700001</v>
      </c>
      <c r="T106">
        <v>20.2938166034</v>
      </c>
      <c r="U106">
        <v>23.861917171200002</v>
      </c>
      <c r="V106">
        <v>27.8028131451</v>
      </c>
      <c r="W106">
        <v>32.1238252112</v>
      </c>
      <c r="X106">
        <v>36.8292314738</v>
      </c>
      <c r="Y106">
        <v>41.920165799499998</v>
      </c>
      <c r="Z106">
        <v>47.394550814799999</v>
      </c>
      <c r="AA106">
        <v>53.247061492</v>
      </c>
      <c r="AB106">
        <v>59.469114828000002</v>
      </c>
      <c r="AC106">
        <v>66.048880852799996</v>
      </c>
      <c r="AD106">
        <v>72.971310030300003</v>
      </c>
      <c r="AE106">
        <v>80.218172063200001</v>
      </c>
      <c r="AF106">
        <v>87.768101161999994</v>
      </c>
      <c r="AG106">
        <v>95.596643002700006</v>
      </c>
      <c r="AH106">
        <v>103.67629892310001</v>
      </c>
      <c r="AI106">
        <v>111.9765634986</v>
      </c>
      <c r="AJ106">
        <v>120.46395271519999</v>
      </c>
      <c r="AK106">
        <v>129.10202191619999</v>
      </c>
      <c r="AL106">
        <v>137.85137629740001</v>
      </c>
      <c r="AM106">
        <v>146.66968331059999</v>
      </c>
      <c r="AN106">
        <v>155.5117083161</v>
      </c>
      <c r="AO106">
        <v>164.3294164678</v>
      </c>
      <c r="AP106">
        <v>173.07222257039999</v>
      </c>
      <c r="AQ106">
        <v>181.6875393441</v>
      </c>
      <c r="AR106">
        <v>190.12189476980001</v>
      </c>
      <c r="AS106">
        <v>198.3230959062</v>
      </c>
      <c r="AT106">
        <v>206.24426201950001</v>
      </c>
      <c r="AU106">
        <v>213.8510988523</v>
      </c>
      <c r="AV106">
        <v>219.66245562410001</v>
      </c>
      <c r="AW106">
        <v>224.26138455610001</v>
      </c>
      <c r="AX106">
        <v>227.8146232805</v>
      </c>
      <c r="AY106">
        <v>230.44027942080001</v>
      </c>
      <c r="AZ106">
        <v>232.19226081880001</v>
      </c>
      <c r="BA106">
        <v>235.39082785299999</v>
      </c>
      <c r="BB106">
        <v>237.70498946879999</v>
      </c>
      <c r="BC106">
        <v>239.3539742346</v>
      </c>
      <c r="BD106">
        <v>240.50689937830001</v>
      </c>
      <c r="BE106">
        <v>241.2945383464</v>
      </c>
      <c r="BF106">
        <v>241.81812517770001</v>
      </c>
      <c r="BG106">
        <v>242.29035080930001</v>
      </c>
      <c r="BH106">
        <v>243.90880061269999</v>
      </c>
      <c r="BI106">
        <v>247.7249578489</v>
      </c>
    </row>
    <row r="107" spans="1:61" x14ac:dyDescent="0.25">
      <c r="A107" t="s">
        <v>163</v>
      </c>
      <c r="B107">
        <v>63.473337920100001</v>
      </c>
      <c r="C107">
        <v>75.686095624399996</v>
      </c>
      <c r="D107">
        <v>89.3202267514</v>
      </c>
      <c r="E107">
        <v>104.3819035898</v>
      </c>
      <c r="F107">
        <v>120.8728530945</v>
      </c>
      <c r="G107">
        <v>138.7900325263</v>
      </c>
      <c r="H107">
        <v>158.12536751139999</v>
      </c>
      <c r="I107">
        <v>178.86560279419999</v>
      </c>
      <c r="J107">
        <v>200.99228387439999</v>
      </c>
      <c r="K107">
        <v>224.4818701833</v>
      </c>
      <c r="L107">
        <v>249.30597028919999</v>
      </c>
      <c r="M107">
        <v>275.43168322100001</v>
      </c>
      <c r="N107">
        <v>302.82202554520001</v>
      </c>
      <c r="O107">
        <v>331.43642022180001</v>
      </c>
      <c r="P107">
        <v>361.23121943479998</v>
      </c>
      <c r="Q107">
        <v>392.16022792590002</v>
      </c>
      <c r="R107">
        <v>424.17518300429998</v>
      </c>
      <c r="S107">
        <v>457.22612708629998</v>
      </c>
      <c r="T107">
        <v>491.2615685193</v>
      </c>
      <c r="U107">
        <v>526.25726589169994</v>
      </c>
      <c r="V107">
        <v>562.17600177849999</v>
      </c>
      <c r="W107">
        <v>598.98003800209995</v>
      </c>
      <c r="X107">
        <v>636.63197843390003</v>
      </c>
      <c r="Y107">
        <v>675.09541949050003</v>
      </c>
      <c r="Z107">
        <v>714.33545161250004</v>
      </c>
      <c r="AA107">
        <v>754.31905420869998</v>
      </c>
      <c r="AB107">
        <v>795.01541257830002</v>
      </c>
      <c r="AC107">
        <v>836.39617649419995</v>
      </c>
      <c r="AD107">
        <v>878.43567409570005</v>
      </c>
      <c r="AE107">
        <v>921.11109102360001</v>
      </c>
      <c r="AF107">
        <v>964.40262252169998</v>
      </c>
      <c r="AG107">
        <v>1008.2936054088</v>
      </c>
      <c r="AH107">
        <v>1052.7706375772</v>
      </c>
      <c r="AI107">
        <v>1097.8236957701999</v>
      </c>
      <c r="AJ107">
        <v>1143.4462693967</v>
      </c>
      <c r="AK107">
        <v>1189.6355421588</v>
      </c>
      <c r="AL107">
        <v>1236.3926799208</v>
      </c>
      <c r="AM107">
        <v>1283.7233328530001</v>
      </c>
      <c r="AN107">
        <v>1331.6385510560999</v>
      </c>
      <c r="AO107">
        <v>1380.1564790774</v>
      </c>
      <c r="AP107">
        <v>1429.3054958314001</v>
      </c>
      <c r="AQ107">
        <v>1479.1300085380001</v>
      </c>
      <c r="AR107">
        <v>1529.7010777011001</v>
      </c>
      <c r="AS107">
        <v>1581.1357601628999</v>
      </c>
      <c r="AT107">
        <v>1633.6320177734999</v>
      </c>
      <c r="AU107">
        <v>1687.5309835725</v>
      </c>
      <c r="AV107">
        <v>1739.6701837708999</v>
      </c>
      <c r="AW107">
        <v>1792.9446667550999</v>
      </c>
      <c r="AX107">
        <v>1847.0277983476999</v>
      </c>
      <c r="AY107">
        <v>1901.3065547214001</v>
      </c>
      <c r="AZ107">
        <v>1954.7396824923001</v>
      </c>
      <c r="BA107">
        <v>2025.8682848999999</v>
      </c>
      <c r="BB107">
        <v>2094.2464163505001</v>
      </c>
      <c r="BC107">
        <v>2160.6324924829</v>
      </c>
      <c r="BD107">
        <v>2225.5261789233</v>
      </c>
      <c r="BE107">
        <v>2289.2508846674</v>
      </c>
      <c r="BF107">
        <v>2352.0100078026999</v>
      </c>
      <c r="BG107">
        <v>2413.858427058</v>
      </c>
      <c r="BH107">
        <v>2474.0553041013</v>
      </c>
      <c r="BI107">
        <v>2531.1361586876001</v>
      </c>
    </row>
    <row r="108" spans="1:61" x14ac:dyDescent="0.25">
      <c r="A108" t="s">
        <v>164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</row>
    <row r="109" spans="1:61" x14ac:dyDescent="0.25">
      <c r="A109" t="s">
        <v>165</v>
      </c>
      <c r="B109">
        <v>4.8601630000000002E-4</v>
      </c>
      <c r="C109">
        <v>6.5254600000000005E-4</v>
      </c>
      <c r="D109">
        <v>8.6745449999999999E-4</v>
      </c>
      <c r="E109">
        <v>1.1423428E-3</v>
      </c>
      <c r="F109">
        <v>1.4912584E-3</v>
      </c>
      <c r="G109">
        <v>1.9311654E-3</v>
      </c>
      <c r="H109">
        <v>2.4824989E-3</v>
      </c>
      <c r="I109">
        <v>3.1698169000000001E-3</v>
      </c>
      <c r="J109">
        <v>4.0225668000000003E-3</v>
      </c>
      <c r="K109">
        <v>5.0759858999999997E-3</v>
      </c>
      <c r="L109">
        <v>6.3721589E-3</v>
      </c>
      <c r="M109">
        <v>7.9612573999999995E-3</v>
      </c>
      <c r="N109">
        <v>9.9029914E-3</v>
      </c>
      <c r="O109">
        <v>1.22683103E-2</v>
      </c>
      <c r="P109">
        <v>1.51413903E-2</v>
      </c>
      <c r="Q109">
        <v>1.86219569E-2</v>
      </c>
      <c r="R109">
        <v>2.2827993800000002E-2</v>
      </c>
      <c r="S109">
        <v>2.78988958E-2</v>
      </c>
      <c r="T109">
        <v>3.3999124200000001E-2</v>
      </c>
      <c r="U109">
        <v>4.1322421200000001E-2</v>
      </c>
      <c r="V109">
        <v>5.0097760999999998E-2</v>
      </c>
      <c r="W109">
        <v>6.0594638300000003E-2</v>
      </c>
      <c r="X109">
        <v>7.3129978400000004E-2</v>
      </c>
      <c r="Y109">
        <v>8.8076187200000003E-2</v>
      </c>
      <c r="Z109">
        <v>0.10587053</v>
      </c>
      <c r="AA109">
        <v>0.12702605459999999</v>
      </c>
      <c r="AB109">
        <v>0.1521443109</v>
      </c>
      <c r="AC109">
        <v>0.18193015800000001</v>
      </c>
      <c r="AD109">
        <v>0.21720899909999999</v>
      </c>
      <c r="AE109">
        <v>0.25894683499999999</v>
      </c>
      <c r="AF109">
        <v>0.30827359450000003</v>
      </c>
      <c r="AG109">
        <v>0.36651026939999998</v>
      </c>
      <c r="AH109">
        <v>0.43520046969999998</v>
      </c>
      <c r="AI109">
        <v>0.5161471151</v>
      </c>
      <c r="AJ109">
        <v>0.61145509919999996</v>
      </c>
      <c r="AK109">
        <v>0.72358091430000004</v>
      </c>
      <c r="AL109">
        <v>0.85539042229999995</v>
      </c>
      <c r="AM109">
        <v>1.0102262283000001</v>
      </c>
      <c r="AN109">
        <v>1.1919865412999999</v>
      </c>
      <c r="AO109">
        <v>1.4052181044000001</v>
      </c>
      <c r="AP109">
        <v>1.6552270477</v>
      </c>
      <c r="AQ109">
        <v>1.9482139114000001</v>
      </c>
      <c r="AR109">
        <v>2.2914437740000002</v>
      </c>
      <c r="AS109">
        <v>2.6934717080000001</v>
      </c>
      <c r="AT109">
        <v>3.1644622438000001</v>
      </c>
      <c r="AU109">
        <v>9.0757590820999994</v>
      </c>
      <c r="AV109">
        <v>8.7617073520000002</v>
      </c>
      <c r="AW109">
        <v>8.4524839632000006</v>
      </c>
      <c r="AX109">
        <v>8.1481463007000006</v>
      </c>
      <c r="AY109">
        <v>7.8475589319000001</v>
      </c>
      <c r="AZ109">
        <v>7.5482228417000004</v>
      </c>
      <c r="BA109">
        <v>7.3190558605999998</v>
      </c>
      <c r="BB109">
        <v>7.0795212946000001</v>
      </c>
      <c r="BC109">
        <v>6.8352878773999999</v>
      </c>
      <c r="BD109">
        <v>6.5901314002999998</v>
      </c>
      <c r="BE109">
        <v>6.3465775823000001</v>
      </c>
      <c r="BF109">
        <v>5.6434664991999997</v>
      </c>
      <c r="BG109">
        <v>2.4013657167</v>
      </c>
      <c r="BH109">
        <v>0.54887682969999996</v>
      </c>
      <c r="BI109">
        <v>0</v>
      </c>
    </row>
    <row r="110" spans="1:61" x14ac:dyDescent="0.25">
      <c r="A110" t="s">
        <v>166</v>
      </c>
      <c r="B110">
        <v>63.472851903799999</v>
      </c>
      <c r="C110">
        <v>75.685443078399999</v>
      </c>
      <c r="D110">
        <v>89.319359296900004</v>
      </c>
      <c r="E110">
        <v>104.38076124689999</v>
      </c>
      <c r="F110">
        <v>120.87136183619999</v>
      </c>
      <c r="G110">
        <v>138.788101361</v>
      </c>
      <c r="H110">
        <v>158.12288501250001</v>
      </c>
      <c r="I110">
        <v>178.86243297729999</v>
      </c>
      <c r="J110">
        <v>200.9882613076</v>
      </c>
      <c r="K110">
        <v>224.47679419740001</v>
      </c>
      <c r="L110">
        <v>249.2995981302</v>
      </c>
      <c r="M110">
        <v>275.42372196359997</v>
      </c>
      <c r="N110">
        <v>302.81212255380001</v>
      </c>
      <c r="O110">
        <v>331.42415191139997</v>
      </c>
      <c r="P110">
        <v>361.21607804439998</v>
      </c>
      <c r="Q110">
        <v>392.14160596900001</v>
      </c>
      <c r="R110">
        <v>424.1523550105</v>
      </c>
      <c r="S110">
        <v>457.1982281905</v>
      </c>
      <c r="T110">
        <v>491.22756939499999</v>
      </c>
      <c r="U110">
        <v>526.21594347049995</v>
      </c>
      <c r="V110">
        <v>562.12590401750003</v>
      </c>
      <c r="W110">
        <v>598.9194433637</v>
      </c>
      <c r="X110">
        <v>636.55884845549997</v>
      </c>
      <c r="Y110">
        <v>675.00734330329999</v>
      </c>
      <c r="Z110">
        <v>714.22958108249998</v>
      </c>
      <c r="AA110">
        <v>754.19202815409994</v>
      </c>
      <c r="AB110">
        <v>794.86326826740003</v>
      </c>
      <c r="AC110">
        <v>836.21424633619995</v>
      </c>
      <c r="AD110">
        <v>878.21846509659997</v>
      </c>
      <c r="AE110">
        <v>920.85214418850001</v>
      </c>
      <c r="AF110">
        <v>964.09434892720003</v>
      </c>
      <c r="AG110">
        <v>1007.9270951394</v>
      </c>
      <c r="AH110">
        <v>1052.3354371075</v>
      </c>
      <c r="AI110">
        <v>1097.3075486549999</v>
      </c>
      <c r="AJ110">
        <v>1142.8348142975001</v>
      </c>
      <c r="AK110">
        <v>1188.9119612444999</v>
      </c>
      <c r="AL110">
        <v>1235.5372894985001</v>
      </c>
      <c r="AM110">
        <v>1282.7131066247</v>
      </c>
      <c r="AN110">
        <v>1330.4465645148</v>
      </c>
      <c r="AO110">
        <v>1378.7512609729999</v>
      </c>
      <c r="AP110">
        <v>1427.6502687837999</v>
      </c>
      <c r="AQ110">
        <v>1477.1817946266001</v>
      </c>
      <c r="AR110">
        <v>1527.4096339271</v>
      </c>
      <c r="AS110">
        <v>1578.4422884549001</v>
      </c>
      <c r="AT110">
        <v>1630.4675555296999</v>
      </c>
      <c r="AU110">
        <v>1678.4552244904</v>
      </c>
      <c r="AV110">
        <v>1730.9084764188999</v>
      </c>
      <c r="AW110">
        <v>1784.4921827918999</v>
      </c>
      <c r="AX110">
        <v>1838.8796520469</v>
      </c>
      <c r="AY110">
        <v>1893.4589957895</v>
      </c>
      <c r="AZ110">
        <v>1947.1914596506999</v>
      </c>
      <c r="BA110">
        <v>2018.5492290392999</v>
      </c>
      <c r="BB110">
        <v>2087.1668950559001</v>
      </c>
      <c r="BC110">
        <v>2153.7972046055002</v>
      </c>
      <c r="BD110">
        <v>2218.9360475231001</v>
      </c>
      <c r="BE110">
        <v>2282.9043070851999</v>
      </c>
      <c r="BF110">
        <v>2346.3665413035001</v>
      </c>
      <c r="BG110">
        <v>2411.4570613412998</v>
      </c>
      <c r="BH110">
        <v>2473.5064272715999</v>
      </c>
      <c r="BI110">
        <v>2531.1361586876001</v>
      </c>
    </row>
    <row r="111" spans="1:61" x14ac:dyDescent="0.25">
      <c r="A111" t="s">
        <v>102</v>
      </c>
    </row>
    <row r="112" spans="1:61" x14ac:dyDescent="0.25">
      <c r="A112" t="s">
        <v>167</v>
      </c>
      <c r="B112">
        <v>36.853826785800003</v>
      </c>
      <c r="C112">
        <v>40.610135736799997</v>
      </c>
      <c r="D112">
        <v>44.644725779600002</v>
      </c>
      <c r="E112">
        <v>48.875991774200003</v>
      </c>
      <c r="F112">
        <v>53.232559867699997</v>
      </c>
      <c r="G112">
        <v>57.651798982000003</v>
      </c>
      <c r="H112">
        <v>62.078576442100001</v>
      </c>
      <c r="I112">
        <v>66.4642286837</v>
      </c>
      <c r="J112">
        <v>70.765711721100004</v>
      </c>
      <c r="K112">
        <v>74.944898181400006</v>
      </c>
      <c r="L112">
        <v>78.967992414099996</v>
      </c>
      <c r="M112">
        <v>82.805040054900005</v>
      </c>
      <c r="N112">
        <v>86.4295125971</v>
      </c>
      <c r="O112">
        <v>89.817950822499995</v>
      </c>
      <c r="P112">
        <v>92.949653354000006</v>
      </c>
      <c r="Q112">
        <v>95.806398087700003</v>
      </c>
      <c r="R112">
        <v>98.372184635300002</v>
      </c>
      <c r="S112">
        <v>100.63298466099999</v>
      </c>
      <c r="T112">
        <v>102.57648315100001</v>
      </c>
      <c r="U112">
        <v>104.1917854184</v>
      </c>
      <c r="V112">
        <v>105.47147012160001</v>
      </c>
      <c r="W112">
        <v>106.4089529953</v>
      </c>
      <c r="X112">
        <v>106.99851040919999</v>
      </c>
      <c r="Y112">
        <v>107.2352438954</v>
      </c>
      <c r="Z112">
        <v>107.1150102137</v>
      </c>
      <c r="AA112">
        <v>106.6343320556</v>
      </c>
      <c r="AB112">
        <v>105.7902985891</v>
      </c>
      <c r="AC112">
        <v>104.580461469</v>
      </c>
      <c r="AD112">
        <v>103.0027297048</v>
      </c>
      <c r="AE112">
        <v>101.0552654613</v>
      </c>
      <c r="AF112">
        <v>98.736382079199998</v>
      </c>
      <c r="AG112">
        <v>96.044445175600003</v>
      </c>
      <c r="AH112">
        <v>92.977777490899996</v>
      </c>
      <c r="AI112">
        <v>89.534568133999997</v>
      </c>
      <c r="AJ112">
        <v>85.712786994200002</v>
      </c>
      <c r="AK112">
        <v>81.510105325699996</v>
      </c>
      <c r="AL112">
        <v>76.923823802800001</v>
      </c>
      <c r="AM112">
        <v>71.950809564799997</v>
      </c>
      <c r="AN112">
        <v>66.587443585599999</v>
      </c>
      <c r="AO112">
        <v>60.8295783242</v>
      </c>
      <c r="AP112">
        <v>54.672501314400002</v>
      </c>
      <c r="AQ112">
        <v>48.110889435700003</v>
      </c>
      <c r="AR112">
        <v>41.138713455100003</v>
      </c>
      <c r="AS112">
        <v>33.748997720600002</v>
      </c>
      <c r="AT112">
        <v>25.933225801599999</v>
      </c>
      <c r="AU112">
        <v>-27.707356653200002</v>
      </c>
      <c r="AV112">
        <v>-27.434477694400002</v>
      </c>
      <c r="AW112">
        <v>-27.1448872042</v>
      </c>
      <c r="AX112">
        <v>-26.838495661500001</v>
      </c>
      <c r="AY112">
        <v>-26.511209861400001</v>
      </c>
      <c r="AZ112">
        <v>-26.153826692500001</v>
      </c>
      <c r="BA112">
        <v>-26.010046435500001</v>
      </c>
      <c r="BB112">
        <v>-25.8039067789</v>
      </c>
      <c r="BC112">
        <v>-25.552527468200001</v>
      </c>
      <c r="BD112">
        <v>-25.2677511017</v>
      </c>
      <c r="BE112">
        <v>-24.957872220100001</v>
      </c>
      <c r="BF112">
        <v>-20.5266804583</v>
      </c>
      <c r="BG112">
        <v>15.539742158599999</v>
      </c>
      <c r="BH112">
        <v>57.1834364833</v>
      </c>
      <c r="BI112">
        <v>117.85721063760001</v>
      </c>
    </row>
    <row r="113" spans="1:61" x14ac:dyDescent="0.25">
      <c r="A113" t="s">
        <v>168</v>
      </c>
      <c r="B113">
        <v>33.553826785799998</v>
      </c>
      <c r="C113">
        <v>37.970135736800003</v>
      </c>
      <c r="D113">
        <v>42.5327257796</v>
      </c>
      <c r="E113">
        <v>47.186391774199997</v>
      </c>
      <c r="F113">
        <v>51.880879867700003</v>
      </c>
      <c r="G113">
        <v>56.570454982000001</v>
      </c>
      <c r="H113">
        <v>61.213501242100001</v>
      </c>
      <c r="I113">
        <v>65.772168523700003</v>
      </c>
      <c r="J113">
        <v>70.212063593099998</v>
      </c>
      <c r="K113">
        <v>74.501979679000002</v>
      </c>
      <c r="L113">
        <v>78.613657612200001</v>
      </c>
      <c r="M113">
        <v>82.521572213300004</v>
      </c>
      <c r="N113">
        <v>86.202738323800006</v>
      </c>
      <c r="O113">
        <v>89.636531403899994</v>
      </c>
      <c r="P113">
        <v>92.804517819200001</v>
      </c>
      <c r="Q113">
        <v>95.690289659800001</v>
      </c>
      <c r="R113">
        <v>98.279297893000006</v>
      </c>
      <c r="S113">
        <v>100.5586752672</v>
      </c>
      <c r="T113">
        <v>102.5170356359</v>
      </c>
      <c r="U113">
        <v>104.14422740640001</v>
      </c>
      <c r="V113">
        <v>105.43342371200001</v>
      </c>
      <c r="W113">
        <v>106.3785158676</v>
      </c>
      <c r="X113">
        <v>106.974160707</v>
      </c>
      <c r="Y113">
        <v>107.21576413370001</v>
      </c>
      <c r="Z113">
        <v>107.09942640440001</v>
      </c>
      <c r="AA113">
        <v>106.621865008</v>
      </c>
      <c r="AB113">
        <v>105.7803249511</v>
      </c>
      <c r="AC113">
        <v>104.5724825586</v>
      </c>
      <c r="AD113">
        <v>102.9963465764</v>
      </c>
      <c r="AE113">
        <v>101.05015895859999</v>
      </c>
      <c r="AF113">
        <v>98.732296877099998</v>
      </c>
      <c r="AG113">
        <v>96.041177013899997</v>
      </c>
      <c r="AH113">
        <v>92.975162961500004</v>
      </c>
      <c r="AI113">
        <v>89.532476510500004</v>
      </c>
      <c r="AJ113">
        <v>85.711113695400002</v>
      </c>
      <c r="AK113">
        <v>81.5087666867</v>
      </c>
      <c r="AL113">
        <v>76.922752891599998</v>
      </c>
      <c r="AM113">
        <v>71.949952835900007</v>
      </c>
      <c r="AN113">
        <v>66.586758202400006</v>
      </c>
      <c r="AO113">
        <v>60.829030017699999</v>
      </c>
      <c r="AP113">
        <v>54.672062669100001</v>
      </c>
      <c r="AQ113">
        <v>48.110538519499997</v>
      </c>
      <c r="AR113">
        <v>41.138432722099999</v>
      </c>
      <c r="AS113">
        <v>33.7487731342</v>
      </c>
      <c r="AT113">
        <v>25.933046132499999</v>
      </c>
      <c r="AU113">
        <v>-27.707500388500002</v>
      </c>
      <c r="AV113">
        <v>-27.434592682600002</v>
      </c>
      <c r="AW113">
        <v>-27.144979194800001</v>
      </c>
      <c r="AX113">
        <v>-26.838569253999999</v>
      </c>
      <c r="AY113">
        <v>-26.511268735400002</v>
      </c>
      <c r="AZ113">
        <v>-26.153873791700001</v>
      </c>
      <c r="BA113">
        <v>-26.010084114800001</v>
      </c>
      <c r="BB113">
        <v>-25.803936922399998</v>
      </c>
      <c r="BC113">
        <v>-25.552551582900001</v>
      </c>
      <c r="BD113">
        <v>-25.267770393500001</v>
      </c>
      <c r="BE113">
        <v>-24.9578876536</v>
      </c>
      <c r="BF113">
        <v>-20.526692805100001</v>
      </c>
      <c r="BG113">
        <v>15.539732281099999</v>
      </c>
      <c r="BH113">
        <v>57.183428581299999</v>
      </c>
      <c r="BI113">
        <v>117.8572043161</v>
      </c>
    </row>
    <row r="114" spans="1:61" x14ac:dyDescent="0.25">
      <c r="A114" t="s">
        <v>169</v>
      </c>
      <c r="B114">
        <v>0.52772535850000002</v>
      </c>
      <c r="C114">
        <v>0.50053192030000004</v>
      </c>
      <c r="D114">
        <v>0.47475512289999999</v>
      </c>
      <c r="E114">
        <v>0.4503121745</v>
      </c>
      <c r="F114">
        <v>0.42712532479999998</v>
      </c>
      <c r="G114">
        <v>0.40512153490000002</v>
      </c>
      <c r="H114">
        <v>0.38423216970000001</v>
      </c>
      <c r="I114">
        <v>0.36439271179999999</v>
      </c>
      <c r="J114">
        <v>0.34554249419999999</v>
      </c>
      <c r="K114">
        <v>0.3276244512</v>
      </c>
      <c r="L114">
        <v>0.31058488620000002</v>
      </c>
      <c r="M114">
        <v>0.29437325479999998</v>
      </c>
      <c r="N114">
        <v>0.27894196240000002</v>
      </c>
      <c r="O114">
        <v>0.26424617540000001</v>
      </c>
      <c r="P114">
        <v>0.25024364449999997</v>
      </c>
      <c r="Q114">
        <v>0.23689453999999999</v>
      </c>
      <c r="R114">
        <v>0.2241612975</v>
      </c>
      <c r="S114">
        <v>0.21200847380000001</v>
      </c>
      <c r="T114">
        <v>0.20040261249999999</v>
      </c>
      <c r="U114">
        <v>0.18931211749999999</v>
      </c>
      <c r="V114">
        <v>0.17870713499999999</v>
      </c>
      <c r="W114">
        <v>0.1685594433</v>
      </c>
      <c r="X114">
        <v>0.15884234920000001</v>
      </c>
      <c r="Y114">
        <v>0.14953059090000001</v>
      </c>
      <c r="Z114">
        <v>0.1406002469</v>
      </c>
      <c r="AA114">
        <v>0.13202865120000001</v>
      </c>
      <c r="AB114">
        <v>0.12379431289999999</v>
      </c>
      <c r="AC114">
        <v>0.1158768412</v>
      </c>
      <c r="AD114">
        <v>0.1082568746</v>
      </c>
      <c r="AE114">
        <v>0.100916015</v>
      </c>
      <c r="AF114">
        <v>9.3836764899999994E-2</v>
      </c>
      <c r="AG114">
        <v>8.7002468900000005E-2</v>
      </c>
      <c r="AH114">
        <v>8.0397258200000002E-2</v>
      </c>
      <c r="AI114">
        <v>7.40059988E-2</v>
      </c>
      <c r="AJ114">
        <v>6.7814241999999997E-2</v>
      </c>
      <c r="AK114">
        <v>6.1808178399999997E-2</v>
      </c>
      <c r="AL114">
        <v>5.59745938E-2</v>
      </c>
      <c r="AM114">
        <v>5.0300827800000003E-2</v>
      </c>
      <c r="AN114">
        <v>4.4774734599999998E-2</v>
      </c>
      <c r="AO114">
        <v>3.9384645900000001E-2</v>
      </c>
      <c r="AP114">
        <v>3.4119335299999998E-2</v>
      </c>
      <c r="AQ114">
        <v>2.89679854E-2</v>
      </c>
      <c r="AR114">
        <v>2.39201554E-2</v>
      </c>
      <c r="AS114">
        <v>1.89657508E-2</v>
      </c>
      <c r="AT114">
        <v>1.4094994499999999E-2</v>
      </c>
      <c r="AU114">
        <v>-1.4572294899999999E-2</v>
      </c>
      <c r="AV114">
        <v>-1.40020087E-2</v>
      </c>
      <c r="AW114">
        <v>-1.3456721099999999E-2</v>
      </c>
      <c r="AX114">
        <v>-1.2935232600000001E-2</v>
      </c>
      <c r="AY114">
        <v>-1.24364058E-2</v>
      </c>
      <c r="AZ114">
        <v>-1.19591622E-2</v>
      </c>
      <c r="BA114">
        <v>-1.15024784E-2</v>
      </c>
      <c r="BB114">
        <v>-1.1065383599999999E-2</v>
      </c>
      <c r="BC114">
        <v>-1.0646956500000001E-2</v>
      </c>
      <c r="BD114">
        <v>-1.02463226E-2</v>
      </c>
      <c r="BE114">
        <v>-9.8626514999999998E-3</v>
      </c>
      <c r="BF114">
        <v>-7.9136672999999998E-3</v>
      </c>
      <c r="BG114">
        <v>5.8504751000000004E-3</v>
      </c>
      <c r="BH114">
        <v>2.10390669E-2</v>
      </c>
      <c r="BI114">
        <v>4.2412052800000002E-2</v>
      </c>
    </row>
    <row r="115" spans="1:61" x14ac:dyDescent="0.25">
      <c r="A115" t="s">
        <v>170</v>
      </c>
    </row>
    <row r="116" spans="1:61" x14ac:dyDescent="0.25">
      <c r="A116" t="s">
        <v>171</v>
      </c>
      <c r="B116">
        <v>16.3848139931</v>
      </c>
      <c r="C116">
        <v>19.324405373499999</v>
      </c>
      <c r="D116">
        <v>22.577840846899999</v>
      </c>
      <c r="E116">
        <v>26.148019343600001</v>
      </c>
      <c r="F116">
        <v>30.0371904378</v>
      </c>
      <c r="G116">
        <v>34.246772328299997</v>
      </c>
      <c r="H116">
        <v>38.777202172800003</v>
      </c>
      <c r="I116">
        <v>43.627836629500003</v>
      </c>
      <c r="J116">
        <v>48.7969038361</v>
      </c>
      <c r="K116">
        <v>54.281501774299997</v>
      </c>
      <c r="L116">
        <v>60.077635297699999</v>
      </c>
      <c r="M116">
        <v>66.180282281399997</v>
      </c>
      <c r="N116">
        <v>72.583477085400006</v>
      </c>
      <c r="O116">
        <v>79.280395720900003</v>
      </c>
      <c r="P116">
        <v>86.263420088399997</v>
      </c>
      <c r="Q116">
        <v>93.524145260699996</v>
      </c>
      <c r="R116">
        <v>101.053267961</v>
      </c>
      <c r="S116">
        <v>108.8402445908</v>
      </c>
      <c r="T116">
        <v>116.8725113603</v>
      </c>
      <c r="U116">
        <v>125.1551376151</v>
      </c>
      <c r="V116">
        <v>133.68190296590001</v>
      </c>
      <c r="W116">
        <v>142.44675719559999</v>
      </c>
      <c r="X116">
        <v>151.44395534840001</v>
      </c>
      <c r="Y116">
        <v>160.66816434680001</v>
      </c>
      <c r="Z116">
        <v>170.1145478775</v>
      </c>
      <c r="AA116">
        <v>179.77883337489999</v>
      </c>
      <c r="AB116">
        <v>189.65736394180001</v>
      </c>
      <c r="AC116">
        <v>199.7471366501</v>
      </c>
      <c r="AD116">
        <v>210.04582842810001</v>
      </c>
      <c r="AE116">
        <v>220.55181071409999</v>
      </c>
      <c r="AF116">
        <v>231.26415491590001</v>
      </c>
      <c r="AG116">
        <v>242.18263291989999</v>
      </c>
      <c r="AH116">
        <v>253.30772164800001</v>
      </c>
      <c r="AI116">
        <v>264.64063008620002</v>
      </c>
      <c r="AJ116">
        <v>276.18338532799999</v>
      </c>
      <c r="AK116">
        <v>287.93904819969998</v>
      </c>
      <c r="AL116">
        <v>299.91219216489998</v>
      </c>
      <c r="AM116">
        <v>312.10989531320001</v>
      </c>
      <c r="AN116">
        <v>324.54370733809998</v>
      </c>
      <c r="AO116">
        <v>337.23343878759999</v>
      </c>
      <c r="AP116">
        <v>350.21431655949999</v>
      </c>
      <c r="AQ116">
        <v>363.55030126920002</v>
      </c>
      <c r="AR116">
        <v>377.35859239090001</v>
      </c>
      <c r="AS116">
        <v>391.85426800020002</v>
      </c>
      <c r="AT116">
        <v>407.43074165529998</v>
      </c>
      <c r="AU116">
        <v>416.11790207550001</v>
      </c>
      <c r="AV116">
        <v>428.21294055760001</v>
      </c>
      <c r="AW116">
        <v>440.08490711770003</v>
      </c>
      <c r="AX116">
        <v>451.08971200159999</v>
      </c>
      <c r="AY116">
        <v>460.09630319320001</v>
      </c>
      <c r="AZ116">
        <v>502.91699951240003</v>
      </c>
      <c r="BA116">
        <v>521.34715187109998</v>
      </c>
      <c r="BB116">
        <v>539.06959541180004</v>
      </c>
      <c r="BC116">
        <v>556.27874820939996</v>
      </c>
      <c r="BD116">
        <v>573.10268777090005</v>
      </c>
      <c r="BE116">
        <v>589.62429123389995</v>
      </c>
      <c r="BF116">
        <v>606.01519940950004</v>
      </c>
      <c r="BG116">
        <v>622.82665822720003</v>
      </c>
      <c r="BH116">
        <v>638.85265340130002</v>
      </c>
      <c r="BI116">
        <v>653.73715356829996</v>
      </c>
    </row>
    <row r="117" spans="1:61" x14ac:dyDescent="0.25">
      <c r="A117" t="s">
        <v>172</v>
      </c>
      <c r="B117">
        <v>135</v>
      </c>
      <c r="C117">
        <v>161.64021996540001</v>
      </c>
      <c r="D117">
        <v>192.068960355</v>
      </c>
      <c r="E117">
        <v>226.30400463449999</v>
      </c>
      <c r="F117">
        <v>264.3703484147</v>
      </c>
      <c r="G117">
        <v>306.29399922430002</v>
      </c>
      <c r="H117">
        <v>352.09740524360001</v>
      </c>
      <c r="I117">
        <v>401.79600768630002</v>
      </c>
      <c r="J117">
        <v>455.39570772619999</v>
      </c>
      <c r="K117">
        <v>512.89113063570005</v>
      </c>
      <c r="L117">
        <v>574.26459260050001</v>
      </c>
      <c r="M117">
        <v>639.48567577309996</v>
      </c>
      <c r="N117">
        <v>708.51130809419999</v>
      </c>
      <c r="O117">
        <v>781.28622774370001</v>
      </c>
      <c r="P117">
        <v>857.74368322470002</v>
      </c>
      <c r="Q117">
        <v>937.80616794950004</v>
      </c>
      <c r="R117">
        <v>1021.3858904163</v>
      </c>
      <c r="S117">
        <v>1108.3844942369001</v>
      </c>
      <c r="T117">
        <v>1198.6911829559001</v>
      </c>
      <c r="U117">
        <v>1292.1777134253</v>
      </c>
      <c r="V117">
        <v>1388.7937060761001</v>
      </c>
      <c r="W117">
        <v>1488.4783103302</v>
      </c>
      <c r="X117">
        <v>1591.1653434446</v>
      </c>
      <c r="Y117">
        <v>1696.7870003925</v>
      </c>
      <c r="Z117">
        <v>1805.2765775958001</v>
      </c>
      <c r="AA117">
        <v>1916.5705056920001</v>
      </c>
      <c r="AB117">
        <v>2030.6098847805999</v>
      </c>
      <c r="AC117">
        <v>2147.3416505729001</v>
      </c>
      <c r="AD117">
        <v>2266.7194544971999</v>
      </c>
      <c r="AE117">
        <v>2388.7043128267001</v>
      </c>
      <c r="AF117">
        <v>2513.2650632514001</v>
      </c>
      <c r="AG117">
        <v>2640.3786617788001</v>
      </c>
      <c r="AH117">
        <v>2770.0303605931999</v>
      </c>
      <c r="AI117">
        <v>2902.2138358665002</v>
      </c>
      <c r="AJ117">
        <v>3036.9313983717998</v>
      </c>
      <c r="AK117">
        <v>3174.1945480646</v>
      </c>
      <c r="AL117">
        <v>3314.0253796851998</v>
      </c>
      <c r="AM117">
        <v>3456.4598072746999</v>
      </c>
      <c r="AN117">
        <v>3601.5544281637999</v>
      </c>
      <c r="AO117">
        <v>3749.4004109768998</v>
      </c>
      <c r="AP117">
        <v>3900.1506426159999</v>
      </c>
      <c r="AQ117">
        <v>4054.0715357557001</v>
      </c>
      <c r="AR117">
        <v>4211.6402074944999</v>
      </c>
      <c r="AS117">
        <v>4373.7243880776996</v>
      </c>
      <c r="AT117">
        <v>4541.9118539171004</v>
      </c>
      <c r="AU117">
        <v>4719.1072388962002</v>
      </c>
      <c r="AV117">
        <v>4867.1751438731999</v>
      </c>
      <c r="AW117">
        <v>5015.0829534935001</v>
      </c>
      <c r="AX117">
        <v>5161.7808687969</v>
      </c>
      <c r="AY117">
        <v>5303.4285452239001</v>
      </c>
      <c r="AZ117">
        <v>5432.1030376353001</v>
      </c>
      <c r="BA117">
        <v>5722.1875202554002</v>
      </c>
      <c r="BB117">
        <v>5985.6302681910001</v>
      </c>
      <c r="BC117">
        <v>6229.8027941231003</v>
      </c>
      <c r="BD117">
        <v>6460.0299929485</v>
      </c>
      <c r="BE117">
        <v>6680.0965493903996</v>
      </c>
      <c r="BF117">
        <v>6892.6516676192005</v>
      </c>
      <c r="BG117">
        <v>7100.1178802599998</v>
      </c>
      <c r="BH117">
        <v>7306.6818982508003</v>
      </c>
      <c r="BI117">
        <v>7508.7858611045003</v>
      </c>
    </row>
    <row r="118" spans="1:61" x14ac:dyDescent="0.25">
      <c r="A118" t="s">
        <v>173</v>
      </c>
    </row>
    <row r="119" spans="1:61" x14ac:dyDescent="0.25">
      <c r="A119" t="s">
        <v>174</v>
      </c>
      <c r="B119">
        <v>1.4999999999999999E-2</v>
      </c>
      <c r="C119">
        <v>1.4999999999999999E-2</v>
      </c>
      <c r="D119">
        <v>1.4999999999999999E-2</v>
      </c>
      <c r="E119">
        <v>1.4999999999999999E-2</v>
      </c>
      <c r="F119">
        <v>1.4999999999999999E-2</v>
      </c>
      <c r="G119">
        <v>1.4999999999999999E-2</v>
      </c>
      <c r="H119">
        <v>1.4999999999999999E-2</v>
      </c>
      <c r="I119">
        <v>1.4999999999999999E-2</v>
      </c>
      <c r="J119">
        <v>1.4999999999999999E-2</v>
      </c>
      <c r="K119">
        <v>1.4999999999999999E-2</v>
      </c>
      <c r="L119">
        <v>1.4999999999999999E-2</v>
      </c>
      <c r="M119">
        <v>1.4999999999999999E-2</v>
      </c>
      <c r="N119">
        <v>1.4999999999999999E-2</v>
      </c>
      <c r="O119">
        <v>1.4999999999999999E-2</v>
      </c>
      <c r="P119">
        <v>1.4999999999999999E-2</v>
      </c>
      <c r="Q119">
        <v>1.4999999999999999E-2</v>
      </c>
      <c r="R119">
        <v>1.4999999999999999E-2</v>
      </c>
      <c r="S119">
        <v>1.4999999999999999E-2</v>
      </c>
      <c r="T119">
        <v>1.4999999999999999E-2</v>
      </c>
      <c r="U119">
        <v>1.4999999999999999E-2</v>
      </c>
      <c r="V119">
        <v>1.4999999999999999E-2</v>
      </c>
      <c r="W119">
        <v>1.4999999999999999E-2</v>
      </c>
      <c r="X119">
        <v>1.4999999999999999E-2</v>
      </c>
      <c r="Y119">
        <v>1.4999999999999999E-2</v>
      </c>
      <c r="Z119">
        <v>1.4999999999999999E-2</v>
      </c>
      <c r="AA119">
        <v>1.4999999999999999E-2</v>
      </c>
      <c r="AB119">
        <v>1.4999999999999999E-2</v>
      </c>
      <c r="AC119">
        <v>1.4999999999999999E-2</v>
      </c>
      <c r="AD119">
        <v>1.4999999999999999E-2</v>
      </c>
      <c r="AE119">
        <v>1.4999999999999999E-2</v>
      </c>
      <c r="AF119">
        <v>1.4999999999999999E-2</v>
      </c>
      <c r="AG119">
        <v>1.4999999999999999E-2</v>
      </c>
      <c r="AH119">
        <v>1.4999999999999999E-2</v>
      </c>
      <c r="AI119">
        <v>1.4999999999999999E-2</v>
      </c>
      <c r="AJ119">
        <v>1.4999999999999999E-2</v>
      </c>
      <c r="AK119">
        <v>1.4999999999999999E-2</v>
      </c>
      <c r="AL119">
        <v>1.4999999999999999E-2</v>
      </c>
      <c r="AM119">
        <v>1.4999999999999999E-2</v>
      </c>
      <c r="AN119">
        <v>1.4999999999999999E-2</v>
      </c>
      <c r="AO119">
        <v>1.4999999999999999E-2</v>
      </c>
      <c r="AP119">
        <v>1.4999999999999999E-2</v>
      </c>
      <c r="AQ119">
        <v>1.4999999999999999E-2</v>
      </c>
      <c r="AR119">
        <v>1.4999999999999999E-2</v>
      </c>
      <c r="AS119">
        <v>1.4999999999999999E-2</v>
      </c>
      <c r="AT119">
        <v>1.4999999999999999E-2</v>
      </c>
      <c r="AU119">
        <v>1.4999999999999999E-2</v>
      </c>
      <c r="AV119">
        <v>1.4999999999999999E-2</v>
      </c>
      <c r="AW119">
        <v>1.4999999999999999E-2</v>
      </c>
      <c r="AX119">
        <v>1.4999999999999999E-2</v>
      </c>
      <c r="AY119">
        <v>1.4999999999999999E-2</v>
      </c>
      <c r="AZ119">
        <v>1.4999999999999999E-2</v>
      </c>
      <c r="BA119">
        <v>1.4999999999999999E-2</v>
      </c>
      <c r="BB119">
        <v>1.4999999999999999E-2</v>
      </c>
      <c r="BC119">
        <v>1.4999999999999999E-2</v>
      </c>
      <c r="BD119">
        <v>1.4999999999999999E-2</v>
      </c>
      <c r="BE119">
        <v>1.4999999999999999E-2</v>
      </c>
      <c r="BF119">
        <v>1.4999999999999999E-2</v>
      </c>
      <c r="BG119">
        <v>1.4999999999999999E-2</v>
      </c>
      <c r="BH119">
        <v>1.4999999999999999E-2</v>
      </c>
      <c r="BI119">
        <v>1.4999999999999999E-2</v>
      </c>
    </row>
    <row r="120" spans="1:61" x14ac:dyDescent="0.25">
      <c r="A120" t="s">
        <v>175</v>
      </c>
      <c r="B120">
        <v>0.14129330400000001</v>
      </c>
      <c r="C120">
        <v>0.1407933663</v>
      </c>
      <c r="D120">
        <v>0.1399321882</v>
      </c>
      <c r="E120">
        <v>0.1389095474</v>
      </c>
      <c r="F120">
        <v>0.13783532100000001</v>
      </c>
      <c r="G120">
        <v>0.13676882269999999</v>
      </c>
      <c r="H120">
        <v>0.1357412761</v>
      </c>
      <c r="I120">
        <v>0.1347684136</v>
      </c>
      <c r="J120">
        <v>0.1338574649</v>
      </c>
      <c r="K120">
        <v>0.1330110042</v>
      </c>
      <c r="L120">
        <v>0.13222905670000001</v>
      </c>
      <c r="M120">
        <v>0.13151024219999999</v>
      </c>
      <c r="N120">
        <v>0.13085239579999999</v>
      </c>
      <c r="O120">
        <v>0.13025290510000001</v>
      </c>
      <c r="P120">
        <v>0.12970890360000001</v>
      </c>
      <c r="Q120">
        <v>0.1292173969</v>
      </c>
      <c r="R120">
        <v>0.1287753723</v>
      </c>
      <c r="S120">
        <v>0.12837993070000001</v>
      </c>
      <c r="T120">
        <v>0.12802848450000001</v>
      </c>
      <c r="U120">
        <v>0.12771908479999999</v>
      </c>
      <c r="V120">
        <v>0.127444158</v>
      </c>
      <c r="W120">
        <v>0.127197795</v>
      </c>
      <c r="X120">
        <v>0.1269750902</v>
      </c>
      <c r="Y120">
        <v>0.12677176070000001</v>
      </c>
      <c r="Z120">
        <v>0.1265839282</v>
      </c>
      <c r="AA120">
        <v>0.12640799489999999</v>
      </c>
      <c r="AB120">
        <v>0.1262405744</v>
      </c>
      <c r="AC120">
        <v>0.12607845479999999</v>
      </c>
      <c r="AD120">
        <v>0.12591858010000001</v>
      </c>
      <c r="AE120">
        <v>0.12575804269999999</v>
      </c>
      <c r="AF120">
        <v>0.12559408150000001</v>
      </c>
      <c r="AG120">
        <v>0.1254240838</v>
      </c>
      <c r="AH120">
        <v>0.12524558790000001</v>
      </c>
      <c r="AI120">
        <v>0.12505628399999999</v>
      </c>
      <c r="AJ120">
        <v>0.1248540111</v>
      </c>
      <c r="AK120">
        <v>0.1246367427</v>
      </c>
      <c r="AL120">
        <v>0.1244025527</v>
      </c>
      <c r="AM120">
        <v>0.1241495428</v>
      </c>
      <c r="AN120">
        <v>0.1238757005</v>
      </c>
      <c r="AO120">
        <v>0.1235786307</v>
      </c>
      <c r="AP120">
        <v>0.12325506360000001</v>
      </c>
      <c r="AQ120">
        <v>0.12289996860000001</v>
      </c>
      <c r="AR120">
        <v>0.1225049782</v>
      </c>
      <c r="AS120">
        <v>0.12205562339999999</v>
      </c>
      <c r="AT120">
        <v>0.12152655129999999</v>
      </c>
      <c r="AU120">
        <v>0.1208734186</v>
      </c>
      <c r="AV120">
        <v>0.12076816109999999</v>
      </c>
      <c r="AW120">
        <v>0.120668356</v>
      </c>
      <c r="AX120">
        <v>0.1205887546</v>
      </c>
      <c r="AY120">
        <v>0.12058690800000001</v>
      </c>
      <c r="AZ120">
        <v>0.1207781919</v>
      </c>
      <c r="BA120">
        <v>0.11855216759999999</v>
      </c>
      <c r="BB120">
        <v>0.1168774866</v>
      </c>
      <c r="BC120">
        <v>0.1155728301</v>
      </c>
      <c r="BD120">
        <v>0.1145211283</v>
      </c>
      <c r="BE120">
        <v>0.113645607</v>
      </c>
      <c r="BF120">
        <v>0.112895367</v>
      </c>
      <c r="BG120">
        <v>0.11222977520000001</v>
      </c>
      <c r="BH120">
        <v>0.1115950089</v>
      </c>
      <c r="BI120">
        <v>0.11102438539999999</v>
      </c>
    </row>
    <row r="121" spans="1:61" x14ac:dyDescent="0.25">
      <c r="A121" t="s">
        <v>176</v>
      </c>
      <c r="B121" t="s">
        <v>68</v>
      </c>
    </row>
    <row r="122" spans="1:61" x14ac:dyDescent="0.25">
      <c r="A122" t="s">
        <v>75</v>
      </c>
    </row>
    <row r="123" spans="1:61" x14ac:dyDescent="0.25">
      <c r="A123" t="s">
        <v>177</v>
      </c>
      <c r="B123">
        <v>47.088037910700002</v>
      </c>
      <c r="C123">
        <v>56.361037704799998</v>
      </c>
      <c r="D123">
        <v>66.741518450000001</v>
      </c>
      <c r="E123">
        <v>78.232741903299996</v>
      </c>
      <c r="F123">
        <v>90.834171398400002</v>
      </c>
      <c r="G123">
        <v>104.5413290326</v>
      </c>
      <c r="H123">
        <v>119.3456828397</v>
      </c>
      <c r="I123">
        <v>135.23459634779999</v>
      </c>
      <c r="J123">
        <v>152.1913574715</v>
      </c>
      <c r="K123">
        <v>170.1952924231</v>
      </c>
      <c r="L123">
        <v>189.2219628325</v>
      </c>
      <c r="M123">
        <v>209.24343968220001</v>
      </c>
      <c r="N123">
        <v>230.22864546829999</v>
      </c>
      <c r="O123">
        <v>252.14375619059999</v>
      </c>
      <c r="P123">
        <v>274.952657956</v>
      </c>
      <c r="Q123">
        <v>298.61746070829997</v>
      </c>
      <c r="R123">
        <v>323.09908704949999</v>
      </c>
      <c r="S123">
        <v>348.35798359969999</v>
      </c>
      <c r="T123">
        <v>374.35505803469999</v>
      </c>
      <c r="U123">
        <v>401.06080585540002</v>
      </c>
      <c r="V123">
        <v>428.44400105160003</v>
      </c>
      <c r="W123">
        <v>456.47268616820003</v>
      </c>
      <c r="X123">
        <v>485.11489310709999</v>
      </c>
      <c r="Y123">
        <v>514.33917895649995</v>
      </c>
      <c r="Z123">
        <v>544.11503320500003</v>
      </c>
      <c r="AA123">
        <v>574.41319477920001</v>
      </c>
      <c r="AB123">
        <v>605.20590432569998</v>
      </c>
      <c r="AC123">
        <v>636.4671096861</v>
      </c>
      <c r="AD123">
        <v>668.17263666849999</v>
      </c>
      <c r="AE123">
        <v>700.30033347450001</v>
      </c>
      <c r="AF123">
        <v>732.83019401130002</v>
      </c>
      <c r="AG123">
        <v>765.7444622196</v>
      </c>
      <c r="AH123">
        <v>799.02771545960002</v>
      </c>
      <c r="AI123">
        <v>832.66691856880004</v>
      </c>
      <c r="AJ123">
        <v>866.65142896949999</v>
      </c>
      <c r="AK123">
        <v>900.97291304479995</v>
      </c>
      <c r="AL123">
        <v>935.62509733360002</v>
      </c>
      <c r="AM123">
        <v>970.60321131149999</v>
      </c>
      <c r="AN123">
        <v>1005.9028571767</v>
      </c>
      <c r="AO123">
        <v>1041.5178221854001</v>
      </c>
      <c r="AP123">
        <v>1077.4359522243001</v>
      </c>
      <c r="AQ123">
        <v>1113.6314933573001</v>
      </c>
      <c r="AR123">
        <v>1150.0510415362</v>
      </c>
      <c r="AS123">
        <v>1186.5880204545999</v>
      </c>
      <c r="AT123">
        <v>1223.0368138742999</v>
      </c>
      <c r="AU123">
        <v>1262.3373224149</v>
      </c>
      <c r="AV123">
        <v>1302.6955358613</v>
      </c>
      <c r="AW123">
        <v>1344.4072756742</v>
      </c>
      <c r="AX123">
        <v>1387.7899400453</v>
      </c>
      <c r="AY123">
        <v>1433.3626925962999</v>
      </c>
      <c r="AZ123">
        <v>1444.2744601382001</v>
      </c>
      <c r="BA123">
        <v>1497.2020771682</v>
      </c>
      <c r="BB123">
        <v>1548.0972996441001</v>
      </c>
      <c r="BC123">
        <v>1597.5184563961</v>
      </c>
      <c r="BD123">
        <v>1645.8333597522001</v>
      </c>
      <c r="BE123">
        <v>1693.2800158513</v>
      </c>
      <c r="BF123">
        <v>1740.3513418939999</v>
      </c>
      <c r="BG123">
        <v>1788.630403114</v>
      </c>
      <c r="BH123">
        <v>1834.6537738703</v>
      </c>
      <c r="BI123">
        <v>1877.3990051193</v>
      </c>
    </row>
    <row r="124" spans="1:61" x14ac:dyDescent="0.25">
      <c r="A124" t="s">
        <v>178</v>
      </c>
      <c r="B124" t="s">
        <v>68</v>
      </c>
    </row>
    <row r="125" spans="1:61" x14ac:dyDescent="0.25">
      <c r="A125" t="s">
        <v>179</v>
      </c>
      <c r="B125" t="s">
        <v>68</v>
      </c>
    </row>
    <row r="126" spans="1:61" x14ac:dyDescent="0.25">
      <c r="A126" t="s">
        <v>180</v>
      </c>
      <c r="B126">
        <v>6.8862295861999998</v>
      </c>
      <c r="C126">
        <v>7.7819962469000004</v>
      </c>
      <c r="D126">
        <v>8.7678627044000006</v>
      </c>
      <c r="E126">
        <v>9.8439218437000005</v>
      </c>
      <c r="F126">
        <v>11.010803974</v>
      </c>
      <c r="G126">
        <v>12.269308132999999</v>
      </c>
      <c r="H126">
        <v>13.6201568371</v>
      </c>
      <c r="I126">
        <v>15.0638344774</v>
      </c>
      <c r="J126">
        <v>16.600484186799999</v>
      </c>
      <c r="K126">
        <v>18.229846820100001</v>
      </c>
      <c r="L126">
        <v>19.9512311073</v>
      </c>
      <c r="M126">
        <v>21.763507418700001</v>
      </c>
      <c r="N126">
        <v>23.665119753100001</v>
      </c>
      <c r="O126">
        <v>25.6541120704</v>
      </c>
      <c r="P126">
        <v>27.728166331699999</v>
      </c>
      <c r="Q126">
        <v>29.884650950200001</v>
      </c>
      <c r="R126">
        <v>32.120680219599997</v>
      </c>
      <c r="S126">
        <v>34.4331883742</v>
      </c>
      <c r="T126">
        <v>36.819027448999996</v>
      </c>
      <c r="U126">
        <v>39.2758678374</v>
      </c>
      <c r="V126">
        <v>41.801087641800002</v>
      </c>
      <c r="W126">
        <v>44.391887826900003</v>
      </c>
      <c r="X126">
        <v>47.045377582599997</v>
      </c>
      <c r="Y126">
        <v>49.758639450499999</v>
      </c>
      <c r="Z126">
        <v>52.528780385499999</v>
      </c>
      <c r="AA126">
        <v>55.352972831000002</v>
      </c>
      <c r="AB126">
        <v>58.228488446900002</v>
      </c>
      <c r="AC126">
        <v>61.152726318900001</v>
      </c>
      <c r="AD126">
        <v>64.1232368764</v>
      </c>
      <c r="AE126">
        <v>67.137742373999998</v>
      </c>
      <c r="AF126">
        <v>70.194154488999999</v>
      </c>
      <c r="AG126">
        <v>73.290589293799997</v>
      </c>
      <c r="AH126">
        <v>76.425379478599993</v>
      </c>
      <c r="AI126">
        <v>79.5970830861</v>
      </c>
      <c r="AJ126">
        <v>82.804486954799998</v>
      </c>
      <c r="AK126">
        <v>86.046601143900006</v>
      </c>
      <c r="AL126">
        <v>89.322637119000007</v>
      </c>
      <c r="AM126">
        <v>92.631956112400005</v>
      </c>
      <c r="AN126">
        <v>95.973962506000007</v>
      </c>
      <c r="AO126">
        <v>99.347896137000006</v>
      </c>
      <c r="AP126">
        <v>102.7524396143</v>
      </c>
      <c r="AQ126">
        <v>106.1849889118</v>
      </c>
      <c r="AR126">
        <v>109.640314854</v>
      </c>
      <c r="AS126">
        <v>113.1081316305</v>
      </c>
      <c r="AT126">
        <v>116.568727131</v>
      </c>
      <c r="AU126">
        <v>120.30217604720001</v>
      </c>
      <c r="AV126">
        <v>124.1373525212</v>
      </c>
      <c r="AW126">
        <v>128.10233968750001</v>
      </c>
      <c r="AX126">
        <v>132.2272801588</v>
      </c>
      <c r="AY126">
        <v>136.5615439016</v>
      </c>
      <c r="AZ126">
        <v>137.59428502029999</v>
      </c>
      <c r="BA126">
        <v>142.63047556559999</v>
      </c>
      <c r="BB126">
        <v>147.4734772315</v>
      </c>
      <c r="BC126">
        <v>152.1764631815</v>
      </c>
      <c r="BD126">
        <v>156.77444862030001</v>
      </c>
      <c r="BE126">
        <v>161.29007931550001</v>
      </c>
      <c r="BF126">
        <v>165.7702796316</v>
      </c>
      <c r="BG126">
        <v>170.36580720699999</v>
      </c>
      <c r="BH126">
        <v>174.746744804</v>
      </c>
      <c r="BI126">
        <v>178.81569145829999</v>
      </c>
    </row>
    <row r="127" spans="1:61" x14ac:dyDescent="0.25">
      <c r="A127" t="s">
        <v>181</v>
      </c>
      <c r="B127" t="s">
        <v>68</v>
      </c>
    </row>
    <row r="128" spans="1:61" x14ac:dyDescent="0.25">
      <c r="A128" t="s">
        <v>182</v>
      </c>
      <c r="B128">
        <v>0.28962136109999997</v>
      </c>
      <c r="C128">
        <v>0.33955595690000001</v>
      </c>
      <c r="D128">
        <v>0.38568493640000001</v>
      </c>
      <c r="E128">
        <v>0.42814668769999997</v>
      </c>
      <c r="F128">
        <v>0.4671840263</v>
      </c>
      <c r="G128">
        <v>0.50307393050000004</v>
      </c>
      <c r="H128">
        <v>0.53609359869999995</v>
      </c>
      <c r="I128">
        <v>0.56650514340000002</v>
      </c>
      <c r="J128">
        <v>0.59454965739999999</v>
      </c>
      <c r="K128">
        <v>0.62044585610000003</v>
      </c>
      <c r="L128">
        <v>0.64439084440000005</v>
      </c>
      <c r="M128">
        <v>0.66656177169999997</v>
      </c>
      <c r="N128">
        <v>0.68711776520000001</v>
      </c>
      <c r="O128">
        <v>0.70620185700000004</v>
      </c>
      <c r="P128">
        <v>0.7239427813</v>
      </c>
      <c r="Q128">
        <v>0.74045660520000001</v>
      </c>
      <c r="R128">
        <v>0.75584819520000002</v>
      </c>
      <c r="S128">
        <v>0.77021254910000003</v>
      </c>
      <c r="T128">
        <v>0.78363603950000005</v>
      </c>
      <c r="U128">
        <v>0.79620134649999996</v>
      </c>
      <c r="V128">
        <v>0.80798122910000003</v>
      </c>
      <c r="W128">
        <v>0.81904047759999998</v>
      </c>
      <c r="X128">
        <v>0.82943725779999999</v>
      </c>
      <c r="Y128">
        <v>0.83922408420000005</v>
      </c>
      <c r="Z128">
        <v>0.84844856209999997</v>
      </c>
      <c r="AA128">
        <v>0.85715397680000005</v>
      </c>
      <c r="AB128">
        <v>0.86537977929999998</v>
      </c>
      <c r="AC128">
        <v>0.87316199620000001</v>
      </c>
      <c r="AD128">
        <v>0.88053358270000004</v>
      </c>
      <c r="AE128">
        <v>0.88752473160000001</v>
      </c>
      <c r="AF128">
        <v>0.89416314419999998</v>
      </c>
      <c r="AG128">
        <v>0.9004742711</v>
      </c>
      <c r="AH128">
        <v>0.90648152439999996</v>
      </c>
      <c r="AI128">
        <v>0.91220646569999997</v>
      </c>
      <c r="AJ128">
        <v>0.91766896799999997</v>
      </c>
      <c r="AK128">
        <v>0.92288735180000003</v>
      </c>
      <c r="AL128">
        <v>0.92787848829999997</v>
      </c>
      <c r="AM128">
        <v>0.93265786009999996</v>
      </c>
      <c r="AN128">
        <v>0.93723955650000002</v>
      </c>
      <c r="AO128">
        <v>0.9416361674</v>
      </c>
      <c r="AP128">
        <v>0.94585850699999996</v>
      </c>
      <c r="AQ128">
        <v>0.94991505050000002</v>
      </c>
      <c r="AR128">
        <v>0.95381088059999997</v>
      </c>
      <c r="AS128">
        <v>0.95754579520000005</v>
      </c>
      <c r="AT128">
        <v>0.96111098549999996</v>
      </c>
      <c r="AU128">
        <v>0.96478910299999998</v>
      </c>
      <c r="AV128">
        <v>0.96839898970000005</v>
      </c>
      <c r="AW128">
        <v>0.97196489129999997</v>
      </c>
      <c r="AX128">
        <v>0.97550866960000004</v>
      </c>
      <c r="AY128">
        <v>0.97906358650000003</v>
      </c>
      <c r="AZ128">
        <v>0.97988657209999996</v>
      </c>
      <c r="BA128">
        <v>0.98377518109999995</v>
      </c>
      <c r="BB128">
        <v>0.98733130599999996</v>
      </c>
      <c r="BC128">
        <v>0.99062618849999995</v>
      </c>
      <c r="BD128">
        <v>0.99370780290000005</v>
      </c>
      <c r="BE128">
        <v>0.99660926329999999</v>
      </c>
      <c r="BF128">
        <v>0.9993738405</v>
      </c>
      <c r="BG128">
        <v>1.0020992388000001</v>
      </c>
      <c r="BH128">
        <v>1.0045999233</v>
      </c>
      <c r="BI128">
        <v>1.0068424297</v>
      </c>
    </row>
    <row r="129" spans="1:61" x14ac:dyDescent="0.25">
      <c r="A129" t="s">
        <v>183</v>
      </c>
      <c r="B129">
        <v>2668.2118865870998</v>
      </c>
    </row>
    <row r="130" spans="1:61" x14ac:dyDescent="0.25">
      <c r="A130" t="s">
        <v>184</v>
      </c>
    </row>
    <row r="131" spans="1:61" x14ac:dyDescent="0.25">
      <c r="A131" t="s">
        <v>185</v>
      </c>
      <c r="B131">
        <v>0.25813892869999999</v>
      </c>
      <c r="C131">
        <v>0.25532525919999999</v>
      </c>
      <c r="D131">
        <v>0.25277656520000003</v>
      </c>
      <c r="E131">
        <v>0.25050611849999999</v>
      </c>
      <c r="F131">
        <v>0.2485054357</v>
      </c>
      <c r="G131">
        <v>0.24675582409999999</v>
      </c>
      <c r="H131">
        <v>0.24523459819999999</v>
      </c>
      <c r="I131">
        <v>0.24391838969999999</v>
      </c>
      <c r="J131">
        <v>0.24278484480000001</v>
      </c>
      <c r="K131">
        <v>0.241813422</v>
      </c>
      <c r="L131">
        <v>0.24098568849999999</v>
      </c>
      <c r="M131">
        <v>0.24028533860000001</v>
      </c>
      <c r="N131">
        <v>0.23969805590000001</v>
      </c>
      <c r="O131">
        <v>0.2392112804</v>
      </c>
      <c r="P131">
        <v>0.23881389929999999</v>
      </c>
      <c r="Q131">
        <v>0.23849584900000001</v>
      </c>
      <c r="R131">
        <v>0.23824757020000001</v>
      </c>
      <c r="S131">
        <v>0.2380592003</v>
      </c>
      <c r="T131">
        <v>0.2379192835</v>
      </c>
      <c r="U131">
        <v>0.23783988149999999</v>
      </c>
      <c r="V131">
        <v>0.23781487740000001</v>
      </c>
      <c r="W131">
        <v>0.23783959390000001</v>
      </c>
      <c r="X131">
        <v>0.2379103766</v>
      </c>
      <c r="Y131">
        <v>0.23802432070000001</v>
      </c>
      <c r="Z131">
        <v>0.23817908469999999</v>
      </c>
      <c r="AA131">
        <v>0.2383727574</v>
      </c>
      <c r="AB131">
        <v>0.2386037593</v>
      </c>
      <c r="AC131">
        <v>0.2388707649</v>
      </c>
      <c r="AD131">
        <v>0.23917263959999999</v>
      </c>
      <c r="AE131">
        <v>0.23950838590000001</v>
      </c>
      <c r="AF131">
        <v>0.23987709830000001</v>
      </c>
      <c r="AG131">
        <v>0.24027792689999999</v>
      </c>
      <c r="AH131">
        <v>0.24071005570000001</v>
      </c>
      <c r="AI131">
        <v>0.24117270530000001</v>
      </c>
      <c r="AJ131">
        <v>0.24166518370000001</v>
      </c>
      <c r="AK131">
        <v>0.2421870227</v>
      </c>
      <c r="AL131">
        <v>0.24273827649999999</v>
      </c>
      <c r="AM131">
        <v>0.2433201109</v>
      </c>
      <c r="AN131">
        <v>0.24393592049999999</v>
      </c>
      <c r="AO131">
        <v>0.24459338559999999</v>
      </c>
      <c r="AP131">
        <v>0.24530819919999999</v>
      </c>
      <c r="AQ131">
        <v>0.24611073780000001</v>
      </c>
      <c r="AR131">
        <v>0.24705788419999999</v>
      </c>
      <c r="AS131">
        <v>0.24825378209999999</v>
      </c>
      <c r="AT131">
        <v>0.249885832</v>
      </c>
      <c r="AU131">
        <v>0.2479171896</v>
      </c>
      <c r="AV131">
        <v>0.2473920178</v>
      </c>
      <c r="AW131">
        <v>0.2466163267</v>
      </c>
      <c r="AX131">
        <v>0.24530681579999999</v>
      </c>
      <c r="AY131">
        <v>0.2429924832</v>
      </c>
      <c r="AZ131">
        <v>0.25827814570000002</v>
      </c>
      <c r="BA131">
        <v>0.25827814570000002</v>
      </c>
      <c r="BB131">
        <v>0.25827814570000002</v>
      </c>
      <c r="BC131">
        <v>0.25827814570000002</v>
      </c>
      <c r="BD131">
        <v>0.25827814570000002</v>
      </c>
      <c r="BE131">
        <v>0.25827814570000002</v>
      </c>
      <c r="BF131">
        <v>0.25827814570000002</v>
      </c>
      <c r="BG131">
        <v>0.25827814570000002</v>
      </c>
      <c r="BH131">
        <v>0.25827814570000002</v>
      </c>
      <c r="BI131">
        <v>0.25827814570000002</v>
      </c>
    </row>
    <row r="132" spans="1:61" x14ac:dyDescent="0.25">
      <c r="A132" t="s">
        <v>187</v>
      </c>
      <c r="B132">
        <v>1</v>
      </c>
      <c r="C132">
        <v>1.1040808032</v>
      </c>
      <c r="D132">
        <v>1.21899442</v>
      </c>
      <c r="E132">
        <v>1.3458683383000001</v>
      </c>
      <c r="F132">
        <v>1.485947396</v>
      </c>
      <c r="G132">
        <v>1.6406059945</v>
      </c>
      <c r="H132">
        <v>1.8113615840999999</v>
      </c>
      <c r="I132">
        <v>1.9998895527</v>
      </c>
      <c r="J132">
        <v>2.2080396636000001</v>
      </c>
      <c r="K132">
        <v>2.4378542052999999</v>
      </c>
      <c r="L132">
        <v>2.6915880291000001</v>
      </c>
      <c r="M132">
        <v>2.9717306730000002</v>
      </c>
      <c r="N132">
        <v>3.2810307883999998</v>
      </c>
      <c r="O132">
        <v>3.6225231081000002</v>
      </c>
      <c r="P132">
        <v>3.9995582228000002</v>
      </c>
      <c r="Q132">
        <v>4.4158354550999999</v>
      </c>
      <c r="R132">
        <v>4.8754391560999997</v>
      </c>
      <c r="S132">
        <v>5.3828787794000004</v>
      </c>
      <c r="T132">
        <v>5.9431331263000002</v>
      </c>
      <c r="U132">
        <v>6.5616991956000001</v>
      </c>
      <c r="V132">
        <v>7.2446461183000004</v>
      </c>
      <c r="W132">
        <v>7.9986747051</v>
      </c>
      <c r="X132">
        <v>8.8311831929999993</v>
      </c>
      <c r="Y132">
        <v>9.7503398328999999</v>
      </c>
      <c r="Z132">
        <v>10.7651630342</v>
      </c>
      <c r="AA132">
        <v>11.8856098494</v>
      </c>
      <c r="AB132">
        <v>13.122673668999999</v>
      </c>
      <c r="AC132">
        <v>14.488492084600001</v>
      </c>
      <c r="AD132">
        <v>15.996465978</v>
      </c>
      <c r="AE132">
        <v>17.661391005300001</v>
      </c>
      <c r="AF132">
        <v>19.499602766799999</v>
      </c>
      <c r="AG132">
        <v>21.529137084799999</v>
      </c>
      <c r="AH132">
        <v>23.769906964800001</v>
      </c>
      <c r="AI132">
        <v>26.243897973700001</v>
      </c>
      <c r="AJ132">
        <v>28.9753839539</v>
      </c>
      <c r="AK132">
        <v>31.9911651888</v>
      </c>
      <c r="AL132">
        <v>35.320831357000003</v>
      </c>
      <c r="AM132">
        <v>38.997051854299997</v>
      </c>
      <c r="AN132">
        <v>43.055896333699998</v>
      </c>
      <c r="AO132">
        <v>47.537188606699999</v>
      </c>
      <c r="AP132">
        <v>52.484897378699998</v>
      </c>
      <c r="AQ132">
        <v>57.9475676538</v>
      </c>
      <c r="AR132">
        <v>63.9787970386</v>
      </c>
      <c r="AS132">
        <v>70.637761622200003</v>
      </c>
      <c r="AT132">
        <v>77.989796588100006</v>
      </c>
      <c r="AU132">
        <v>152.8594849383</v>
      </c>
      <c r="AV132">
        <v>149.03799781480001</v>
      </c>
      <c r="AW132">
        <v>145.31204786949999</v>
      </c>
      <c r="AX132">
        <v>141.6792466727</v>
      </c>
      <c r="AY132">
        <v>138.13726550589999</v>
      </c>
      <c r="AZ132">
        <v>134.68383386830001</v>
      </c>
      <c r="BA132">
        <v>131.3167380216</v>
      </c>
      <c r="BB132">
        <v>128.03381957100001</v>
      </c>
      <c r="BC132">
        <v>124.8329740817</v>
      </c>
      <c r="BD132">
        <v>121.7121497297</v>
      </c>
      <c r="BE132">
        <v>118.66934598650001</v>
      </c>
      <c r="BF132">
        <v>109.98559139379999</v>
      </c>
      <c r="BG132">
        <v>63.4998585612</v>
      </c>
      <c r="BH132">
        <v>24.595649848600001</v>
      </c>
      <c r="BI132">
        <v>0</v>
      </c>
    </row>
    <row r="133" spans="1:61" x14ac:dyDescent="0.25">
      <c r="A133" t="s">
        <v>190</v>
      </c>
      <c r="B133">
        <v>1</v>
      </c>
      <c r="C133">
        <v>1.1040808032</v>
      </c>
      <c r="D133">
        <v>1.21899442</v>
      </c>
      <c r="E133">
        <v>1.3458683383000001</v>
      </c>
      <c r="F133">
        <v>1.485947396</v>
      </c>
      <c r="G133">
        <v>1.6406059945</v>
      </c>
      <c r="H133">
        <v>1.8113615840999999</v>
      </c>
      <c r="I133">
        <v>1.9998895527</v>
      </c>
      <c r="J133">
        <v>2.2080396636000001</v>
      </c>
      <c r="K133">
        <v>2.4378542052999999</v>
      </c>
      <c r="L133">
        <v>2.6915880291000001</v>
      </c>
      <c r="M133">
        <v>2.9717306730000002</v>
      </c>
      <c r="N133">
        <v>3.2810307883999998</v>
      </c>
      <c r="O133">
        <v>3.6225231081000002</v>
      </c>
      <c r="P133">
        <v>3.9995582228000002</v>
      </c>
      <c r="Q133">
        <v>4.4158354550999999</v>
      </c>
      <c r="R133">
        <v>4.8754391560999997</v>
      </c>
      <c r="S133">
        <v>5.3828787794000004</v>
      </c>
      <c r="T133">
        <v>5.9431331263000002</v>
      </c>
      <c r="U133">
        <v>6.5616991956000001</v>
      </c>
      <c r="V133">
        <v>7.2446461183000004</v>
      </c>
      <c r="W133">
        <v>7.9986747051</v>
      </c>
      <c r="X133">
        <v>8.8311831929999993</v>
      </c>
      <c r="Y133">
        <v>9.7503398328999999</v>
      </c>
      <c r="Z133">
        <v>10.7651630342</v>
      </c>
      <c r="AA133">
        <v>11.8856098494</v>
      </c>
      <c r="AB133">
        <v>13.122673668999999</v>
      </c>
      <c r="AC133">
        <v>14.488492084600001</v>
      </c>
      <c r="AD133">
        <v>15.996465978</v>
      </c>
      <c r="AE133">
        <v>17.661391005300001</v>
      </c>
      <c r="AF133">
        <v>19.499602766799999</v>
      </c>
      <c r="AG133">
        <v>21.529137084799999</v>
      </c>
      <c r="AH133">
        <v>23.769906964800001</v>
      </c>
      <c r="AI133">
        <v>26.243897973700001</v>
      </c>
      <c r="AJ133">
        <v>28.9753839539</v>
      </c>
      <c r="AK133">
        <v>31.9911651888</v>
      </c>
      <c r="AL133">
        <v>35.320831357000003</v>
      </c>
      <c r="AM133">
        <v>38.997051854299997</v>
      </c>
      <c r="AN133">
        <v>43.055896333699998</v>
      </c>
      <c r="AO133">
        <v>47.537188606699999</v>
      </c>
      <c r="AP133">
        <v>52.484897378699998</v>
      </c>
      <c r="AQ133">
        <v>57.9475676538</v>
      </c>
      <c r="AR133">
        <v>63.9787970386</v>
      </c>
      <c r="AS133">
        <v>70.637761622200003</v>
      </c>
      <c r="AT133">
        <v>77.989796588100006</v>
      </c>
      <c r="AU133">
        <v>152.8594849383</v>
      </c>
      <c r="AV133">
        <v>149.03799781480001</v>
      </c>
      <c r="AW133">
        <v>145.31204786949999</v>
      </c>
      <c r="AX133">
        <v>141.6792466727</v>
      </c>
      <c r="AY133">
        <v>138.13726550589999</v>
      </c>
      <c r="AZ133">
        <v>134.68383386830001</v>
      </c>
      <c r="BA133">
        <v>131.3167380216</v>
      </c>
      <c r="BB133">
        <v>128.03381957100001</v>
      </c>
      <c r="BC133">
        <v>124.8329740817</v>
      </c>
      <c r="BD133">
        <v>121.7121497297</v>
      </c>
      <c r="BE133">
        <v>118.66934598650001</v>
      </c>
      <c r="BF133">
        <v>109.98559139379999</v>
      </c>
      <c r="BG133">
        <v>63.4998585612</v>
      </c>
      <c r="BH133">
        <v>24.595649848600001</v>
      </c>
      <c r="BI133">
        <v>0</v>
      </c>
    </row>
    <row r="134" spans="1:61" x14ac:dyDescent="0.25">
      <c r="A134" t="s">
        <v>191</v>
      </c>
      <c r="B134">
        <v>3.6659999999999999</v>
      </c>
      <c r="C134">
        <v>4.0475602244999997</v>
      </c>
      <c r="D134">
        <v>4.4688335436999997</v>
      </c>
      <c r="E134">
        <v>4.9339533283000003</v>
      </c>
      <c r="F134">
        <v>5.4474831537000004</v>
      </c>
      <c r="G134">
        <v>6.0144615757000004</v>
      </c>
      <c r="H134">
        <v>6.6404515673000004</v>
      </c>
      <c r="I134">
        <v>7.3315951001000004</v>
      </c>
      <c r="J134">
        <v>8.0946734068000001</v>
      </c>
      <c r="K134">
        <v>8.9371735165999997</v>
      </c>
      <c r="L134">
        <v>9.8673617145999994</v>
      </c>
      <c r="M134">
        <v>10.8943646473</v>
      </c>
      <c r="N134">
        <v>12.0282588701</v>
      </c>
      <c r="O134">
        <v>13.2801697145</v>
      </c>
      <c r="P134">
        <v>14.662380445</v>
      </c>
      <c r="Q134">
        <v>16.1884527785</v>
      </c>
      <c r="R134">
        <v>17.873359946200001</v>
      </c>
      <c r="S134">
        <v>19.7336336053</v>
      </c>
      <c r="T134">
        <v>21.787526041</v>
      </c>
      <c r="U134">
        <v>24.0551892511</v>
      </c>
      <c r="V134">
        <v>26.558872669500001</v>
      </c>
      <c r="W134">
        <v>29.323141468999999</v>
      </c>
      <c r="X134">
        <v>32.3751175855</v>
      </c>
      <c r="Y134">
        <v>35.744745827499997</v>
      </c>
      <c r="Z134">
        <v>39.4650876834</v>
      </c>
      <c r="AA134">
        <v>43.5726457078</v>
      </c>
      <c r="AB134">
        <v>48.1077216706</v>
      </c>
      <c r="AC134">
        <v>53.114811982299997</v>
      </c>
      <c r="AD134">
        <v>58.643044275199998</v>
      </c>
      <c r="AE134">
        <v>64.746659425399997</v>
      </c>
      <c r="AF134">
        <v>71.485543742999994</v>
      </c>
      <c r="AG134">
        <v>78.925816552900002</v>
      </c>
      <c r="AH134">
        <v>87.140478932899995</v>
      </c>
      <c r="AI134">
        <v>96.210129971499995</v>
      </c>
      <c r="AJ134">
        <v>106.22375757490001</v>
      </c>
      <c r="AK134">
        <v>117.27961158230001</v>
      </c>
      <c r="AL134">
        <v>129.48616775470001</v>
      </c>
      <c r="AM134">
        <v>142.96319209789999</v>
      </c>
      <c r="AN134">
        <v>157.8429159595</v>
      </c>
      <c r="AO134">
        <v>174.27133343200001</v>
      </c>
      <c r="AP134">
        <v>192.40963379030001</v>
      </c>
      <c r="AQ134">
        <v>212.43578301869999</v>
      </c>
      <c r="AR134">
        <v>234.5462699437</v>
      </c>
      <c r="AS134">
        <v>258.958034107</v>
      </c>
      <c r="AT134">
        <v>285.9105942919</v>
      </c>
      <c r="AU134">
        <v>560.38287178380006</v>
      </c>
      <c r="AV134">
        <v>546.37329998919995</v>
      </c>
      <c r="AW134">
        <v>532.71396748949996</v>
      </c>
      <c r="AX134">
        <v>519.39611830219997</v>
      </c>
      <c r="AY134">
        <v>506.4112153447</v>
      </c>
      <c r="AZ134">
        <v>493.75093496099998</v>
      </c>
      <c r="BA134">
        <v>481.40716158700002</v>
      </c>
      <c r="BB134">
        <v>469.37198254729998</v>
      </c>
      <c r="BC134">
        <v>457.63768298370002</v>
      </c>
      <c r="BD134">
        <v>446.19674090910001</v>
      </c>
      <c r="BE134">
        <v>435.0418223863</v>
      </c>
      <c r="BF134">
        <v>403.20717804980001</v>
      </c>
      <c r="BG134">
        <v>232.79048148539999</v>
      </c>
      <c r="BH134">
        <v>90.167652344999993</v>
      </c>
      <c r="BI134">
        <v>0</v>
      </c>
    </row>
    <row r="135" spans="1:61" x14ac:dyDescent="0.25">
      <c r="A135" t="s">
        <v>188</v>
      </c>
      <c r="B135">
        <v>3.8976323E-2</v>
      </c>
      <c r="C135">
        <v>4.1763681800000001E-2</v>
      </c>
      <c r="D135">
        <v>4.4750376199999997E-2</v>
      </c>
      <c r="E135">
        <v>4.79506616E-2</v>
      </c>
      <c r="F135">
        <v>5.1379812699999999E-2</v>
      </c>
      <c r="G135">
        <v>5.5054196600000001E-2</v>
      </c>
      <c r="H135">
        <v>5.8991350999999997E-2</v>
      </c>
      <c r="I135">
        <v>6.3210067600000003E-2</v>
      </c>
      <c r="J135">
        <v>6.7730482300000006E-2</v>
      </c>
      <c r="K135">
        <v>7.2574170499999993E-2</v>
      </c>
      <c r="L135">
        <v>7.7764251000000006E-2</v>
      </c>
      <c r="M135">
        <v>8.3325495799999996E-2</v>
      </c>
      <c r="N135">
        <v>8.9284448299999999E-2</v>
      </c>
      <c r="O135">
        <v>9.5669550199999995E-2</v>
      </c>
      <c r="P135">
        <v>0.10251127729999999</v>
      </c>
      <c r="Q135">
        <v>0.1098422848</v>
      </c>
      <c r="R135">
        <v>0.11769756300000001</v>
      </c>
      <c r="S135">
        <v>0.12611460490000001</v>
      </c>
      <c r="T135">
        <v>0.1351335843</v>
      </c>
      <c r="U135">
        <v>0.14479754850000001</v>
      </c>
      <c r="V135">
        <v>0.15515262299999999</v>
      </c>
      <c r="W135">
        <v>0.16624823180000001</v>
      </c>
      <c r="X135">
        <v>0.17813733370000001</v>
      </c>
      <c r="Y135">
        <v>0.1908766747</v>
      </c>
      <c r="Z135">
        <v>0.20452705900000001</v>
      </c>
      <c r="AA135">
        <v>0.2191536389</v>
      </c>
      <c r="AB135">
        <v>0.2348262264</v>
      </c>
      <c r="AC135">
        <v>0.25161962570000002</v>
      </c>
      <c r="AD135">
        <v>0.26961399069999997</v>
      </c>
      <c r="AE135">
        <v>0.28889520759999998</v>
      </c>
      <c r="AF135">
        <v>0.30955530450000002</v>
      </c>
      <c r="AG135">
        <v>0.33169289070000002</v>
      </c>
      <c r="AH135">
        <v>0.35541362780000002</v>
      </c>
      <c r="AI135">
        <v>0.3808307333</v>
      </c>
      <c r="AJ135">
        <v>0.40806552159999998</v>
      </c>
      <c r="AK135">
        <v>0.43724798279999999</v>
      </c>
      <c r="AL135">
        <v>0.46851740320000002</v>
      </c>
      <c r="AM135">
        <v>0.50202302970000001</v>
      </c>
      <c r="AN135">
        <v>0.5379247828</v>
      </c>
      <c r="AO135">
        <v>0.57639401940000001</v>
      </c>
      <c r="AP135">
        <v>0.61761435099999995</v>
      </c>
      <c r="AQ135">
        <v>0.66178251990000003</v>
      </c>
      <c r="AR135">
        <v>0.70910933799999998</v>
      </c>
      <c r="AS135">
        <v>0.75982069360000004</v>
      </c>
      <c r="AT135">
        <v>0.81415862900000002</v>
      </c>
      <c r="AU135">
        <v>1.2</v>
      </c>
      <c r="AV135">
        <v>1.2</v>
      </c>
      <c r="AW135">
        <v>1.2</v>
      </c>
      <c r="AX135">
        <v>1.2</v>
      </c>
      <c r="AY135">
        <v>1.2</v>
      </c>
      <c r="AZ135">
        <v>1.2</v>
      </c>
      <c r="BA135">
        <v>1.2</v>
      </c>
      <c r="BB135">
        <v>1.2</v>
      </c>
      <c r="BC135">
        <v>1.2</v>
      </c>
      <c r="BD135">
        <v>1.2</v>
      </c>
      <c r="BE135">
        <v>1.2</v>
      </c>
      <c r="BF135">
        <v>1.1666885328000001</v>
      </c>
      <c r="BG135">
        <v>0.87202403620000002</v>
      </c>
      <c r="BH135">
        <v>0.52215042769999997</v>
      </c>
      <c r="BI135">
        <v>0</v>
      </c>
    </row>
    <row r="136" spans="1:61" x14ac:dyDescent="0.25">
      <c r="A136" t="s">
        <v>192</v>
      </c>
      <c r="B136">
        <v>3.8976323E-2</v>
      </c>
      <c r="C136">
        <v>4.1763681800000001E-2</v>
      </c>
      <c r="D136">
        <v>4.4750376199999997E-2</v>
      </c>
      <c r="E136">
        <v>4.79506616E-2</v>
      </c>
      <c r="F136">
        <v>5.1379812699999999E-2</v>
      </c>
      <c r="G136">
        <v>5.5054196600000001E-2</v>
      </c>
      <c r="H136">
        <v>5.8991350999999997E-2</v>
      </c>
      <c r="I136">
        <v>6.3210067600000003E-2</v>
      </c>
      <c r="J136">
        <v>6.7730482300000006E-2</v>
      </c>
      <c r="K136">
        <v>7.2574170499999993E-2</v>
      </c>
      <c r="L136">
        <v>7.7764251000000006E-2</v>
      </c>
      <c r="M136">
        <v>8.3325495799999996E-2</v>
      </c>
      <c r="N136">
        <v>8.9284448299999999E-2</v>
      </c>
      <c r="O136">
        <v>9.5669550199999995E-2</v>
      </c>
      <c r="P136">
        <v>0.10251127729999999</v>
      </c>
      <c r="Q136">
        <v>0.1098422848</v>
      </c>
      <c r="R136">
        <v>0.11769756300000001</v>
      </c>
      <c r="S136">
        <v>0.12611460490000001</v>
      </c>
      <c r="T136">
        <v>0.1351335843</v>
      </c>
      <c r="U136">
        <v>0.14479754850000001</v>
      </c>
      <c r="V136">
        <v>0.15515262299999999</v>
      </c>
      <c r="W136">
        <v>0.16624823180000001</v>
      </c>
      <c r="X136">
        <v>0.17813733370000001</v>
      </c>
      <c r="Y136">
        <v>0.1908766747</v>
      </c>
      <c r="Z136">
        <v>0.20452705900000001</v>
      </c>
      <c r="AA136">
        <v>0.2191536389</v>
      </c>
      <c r="AB136">
        <v>0.2348262264</v>
      </c>
      <c r="AC136">
        <v>0.25161962570000002</v>
      </c>
      <c r="AD136">
        <v>0.26961399069999997</v>
      </c>
      <c r="AE136">
        <v>0.28889520759999998</v>
      </c>
      <c r="AF136">
        <v>0.30955530450000002</v>
      </c>
      <c r="AG136">
        <v>0.33169289070000002</v>
      </c>
      <c r="AH136">
        <v>0.35541362780000002</v>
      </c>
      <c r="AI136">
        <v>0.3808307333</v>
      </c>
      <c r="AJ136">
        <v>0.40806552159999998</v>
      </c>
      <c r="AK136">
        <v>0.43724798279999999</v>
      </c>
      <c r="AL136">
        <v>0.46851740320000002</v>
      </c>
      <c r="AM136">
        <v>0.50202302970000001</v>
      </c>
      <c r="AN136">
        <v>0.5379247828</v>
      </c>
      <c r="AO136">
        <v>0.57639401940000001</v>
      </c>
      <c r="AP136">
        <v>0.61761435099999995</v>
      </c>
      <c r="AQ136">
        <v>0.66178251990000003</v>
      </c>
      <c r="AR136">
        <v>0.70910933799999998</v>
      </c>
      <c r="AS136">
        <v>0.75982069360000004</v>
      </c>
      <c r="AT136">
        <v>0.81415862900000002</v>
      </c>
      <c r="AU136">
        <v>1.2</v>
      </c>
      <c r="AV136">
        <v>1.2</v>
      </c>
      <c r="AW136">
        <v>1.2</v>
      </c>
      <c r="AX136">
        <v>1.2</v>
      </c>
      <c r="AY136">
        <v>1.2</v>
      </c>
      <c r="AZ136">
        <v>1.2</v>
      </c>
      <c r="BA136">
        <v>1.2</v>
      </c>
      <c r="BB136">
        <v>1.2</v>
      </c>
      <c r="BC136">
        <v>1.2</v>
      </c>
      <c r="BD136">
        <v>1.2</v>
      </c>
      <c r="BE136">
        <v>1.2</v>
      </c>
      <c r="BF136">
        <v>1.1666885328000001</v>
      </c>
      <c r="BG136">
        <v>0.87202403620000002</v>
      </c>
      <c r="BH136">
        <v>0.52215042769999997</v>
      </c>
      <c r="BI136">
        <v>0</v>
      </c>
    </row>
    <row r="137" spans="1:61" x14ac:dyDescent="0.25">
      <c r="A137" t="s">
        <v>193</v>
      </c>
      <c r="B137">
        <v>1</v>
      </c>
      <c r="C137">
        <v>1.1040808032</v>
      </c>
      <c r="D137">
        <v>1.21899442</v>
      </c>
      <c r="E137">
        <v>1.3458683383000001</v>
      </c>
      <c r="F137">
        <v>1.485947396</v>
      </c>
      <c r="G137">
        <v>1.6406059945</v>
      </c>
      <c r="H137">
        <v>1.8113615840999999</v>
      </c>
      <c r="I137">
        <v>1.9998895527</v>
      </c>
      <c r="J137">
        <v>2.2080396636000001</v>
      </c>
      <c r="K137">
        <v>2.4378542052999999</v>
      </c>
      <c r="L137">
        <v>2.6915880291000001</v>
      </c>
      <c r="M137">
        <v>2.9717306730000002</v>
      </c>
      <c r="N137">
        <v>3.2810307883999998</v>
      </c>
      <c r="O137">
        <v>3.6225231081000002</v>
      </c>
      <c r="P137">
        <v>3.9995582228000002</v>
      </c>
      <c r="Q137">
        <v>4.4158354550999999</v>
      </c>
      <c r="R137">
        <v>4.8754391560999997</v>
      </c>
      <c r="S137">
        <v>5.3828787794000004</v>
      </c>
      <c r="T137">
        <v>5.9431331263000002</v>
      </c>
      <c r="U137">
        <v>6.5616991956000001</v>
      </c>
      <c r="V137">
        <v>7.2446461183000004</v>
      </c>
      <c r="W137">
        <v>7.9986747051</v>
      </c>
      <c r="X137">
        <v>8.8311831929999993</v>
      </c>
      <c r="Y137">
        <v>9.7503398328999999</v>
      </c>
      <c r="Z137">
        <v>10.7651630342</v>
      </c>
      <c r="AA137">
        <v>11.8856098494</v>
      </c>
      <c r="AB137">
        <v>13.122673668999999</v>
      </c>
      <c r="AC137">
        <v>14.488492084600001</v>
      </c>
      <c r="AD137">
        <v>15.996465978</v>
      </c>
      <c r="AE137">
        <v>17.661391005300001</v>
      </c>
      <c r="AF137">
        <v>19.499602766799999</v>
      </c>
      <c r="AG137">
        <v>21.529137084799999</v>
      </c>
      <c r="AH137">
        <v>23.769906964800001</v>
      </c>
      <c r="AI137">
        <v>26.243897973700001</v>
      </c>
      <c r="AJ137">
        <v>28.9753839539</v>
      </c>
      <c r="AK137">
        <v>31.9911651888</v>
      </c>
      <c r="AL137">
        <v>35.320831357000003</v>
      </c>
      <c r="AM137">
        <v>38.997051854299997</v>
      </c>
      <c r="AN137">
        <v>43.055896333699998</v>
      </c>
      <c r="AO137">
        <v>47.537188606699999</v>
      </c>
      <c r="AP137">
        <v>52.484897378699998</v>
      </c>
      <c r="AQ137">
        <v>57.9475676538</v>
      </c>
      <c r="AR137">
        <v>63.9787970386</v>
      </c>
      <c r="AS137">
        <v>70.637761622200003</v>
      </c>
      <c r="AT137">
        <v>77.989796588100006</v>
      </c>
      <c r="AU137">
        <v>152.8594849383</v>
      </c>
      <c r="AV137">
        <v>149.03799781480001</v>
      </c>
      <c r="AW137">
        <v>145.31204786949999</v>
      </c>
      <c r="AX137">
        <v>141.6792466727</v>
      </c>
      <c r="AY137">
        <v>138.13726550589999</v>
      </c>
      <c r="AZ137">
        <v>134.68383386830001</v>
      </c>
      <c r="BA137">
        <v>131.3167380216</v>
      </c>
      <c r="BB137">
        <v>128.03381957100001</v>
      </c>
      <c r="BC137">
        <v>124.8329740817</v>
      </c>
      <c r="BD137">
        <v>121.7121497297</v>
      </c>
      <c r="BE137">
        <v>118.66934598650001</v>
      </c>
      <c r="BF137">
        <v>109.98559139379999</v>
      </c>
      <c r="BG137">
        <v>63.4998585612</v>
      </c>
      <c r="BH137">
        <v>24.595649848600001</v>
      </c>
      <c r="BI137">
        <v>0</v>
      </c>
    </row>
    <row r="138" spans="1:61" x14ac:dyDescent="0.25">
      <c r="A138" t="s">
        <v>189</v>
      </c>
      <c r="B138">
        <v>5.1641710299999997E-2</v>
      </c>
      <c r="C138">
        <v>5.07244351E-2</v>
      </c>
      <c r="D138">
        <v>4.9652689700000002E-2</v>
      </c>
      <c r="E138">
        <v>4.8515357000000002E-2</v>
      </c>
      <c r="F138">
        <v>4.7360870499999999E-2</v>
      </c>
      <c r="G138">
        <v>4.62152168E-2</v>
      </c>
      <c r="H138">
        <v>4.5092030399999997E-2</v>
      </c>
      <c r="I138">
        <v>4.3998215100000002E-2</v>
      </c>
      <c r="J138">
        <v>4.2937057100000002E-2</v>
      </c>
      <c r="K138">
        <v>4.1909935500000002E-2</v>
      </c>
      <c r="L138">
        <v>4.0917252899999999E-2</v>
      </c>
      <c r="M138">
        <v>3.9958932799999999E-2</v>
      </c>
      <c r="N138">
        <v>3.9034681100000003E-2</v>
      </c>
      <c r="O138">
        <v>3.8144122400000001E-2</v>
      </c>
      <c r="P138">
        <v>3.72868757E-2</v>
      </c>
      <c r="Q138">
        <v>3.6462612200000001E-2</v>
      </c>
      <c r="R138">
        <v>3.5671126300000001E-2</v>
      </c>
      <c r="S138">
        <v>3.4912455299999999E-2</v>
      </c>
      <c r="T138">
        <v>3.4192897E-2</v>
      </c>
      <c r="U138">
        <v>3.3508283799999997E-2</v>
      </c>
      <c r="V138">
        <v>3.28557976E-2</v>
      </c>
      <c r="W138">
        <v>3.2233410900000002E-2</v>
      </c>
      <c r="X138">
        <v>3.1639562000000003E-2</v>
      </c>
      <c r="Y138">
        <v>3.10729662E-2</v>
      </c>
      <c r="Z138">
        <v>3.0532507300000001E-2</v>
      </c>
      <c r="AA138">
        <v>3.0017175E-2</v>
      </c>
      <c r="AB138">
        <v>2.9526029400000001E-2</v>
      </c>
      <c r="AC138">
        <v>2.9058182200000001E-2</v>
      </c>
      <c r="AD138">
        <v>2.8612785299999999E-2</v>
      </c>
      <c r="AE138">
        <v>2.81890261E-2</v>
      </c>
      <c r="AF138">
        <v>2.77861228E-2</v>
      </c>
      <c r="AG138">
        <v>2.74033214E-2</v>
      </c>
      <c r="AH138">
        <v>2.70398892E-2</v>
      </c>
      <c r="AI138">
        <v>2.6695102599999999E-2</v>
      </c>
      <c r="AJ138">
        <v>2.63682256E-2</v>
      </c>
      <c r="AK138">
        <v>2.6058468000000001E-2</v>
      </c>
      <c r="AL138">
        <v>2.5764911200000001E-2</v>
      </c>
      <c r="AM138">
        <v>2.54863728E-2</v>
      </c>
      <c r="AN138">
        <v>2.5221167400000001E-2</v>
      </c>
      <c r="AO138">
        <v>2.49666809E-2</v>
      </c>
      <c r="AP138">
        <v>2.47186197E-2</v>
      </c>
      <c r="AQ138">
        <v>2.4469693099999999E-2</v>
      </c>
      <c r="AR138">
        <v>2.42073145E-2</v>
      </c>
      <c r="AS138">
        <v>2.39096302E-2</v>
      </c>
      <c r="AT138">
        <v>2.43221325E-2</v>
      </c>
      <c r="AU138">
        <v>2.42794299E-2</v>
      </c>
      <c r="AV138">
        <v>2.4296930599999999E-2</v>
      </c>
      <c r="AW138">
        <v>2.43717738E-2</v>
      </c>
      <c r="AX138">
        <v>2.45382447E-2</v>
      </c>
      <c r="AY138">
        <v>1.7220059400000001E-2</v>
      </c>
      <c r="AZ138">
        <v>2.5636583300000002E-2</v>
      </c>
      <c r="BA138">
        <v>2.4876425300000001E-2</v>
      </c>
      <c r="BB138">
        <v>2.4282555399999999E-2</v>
      </c>
      <c r="BC138">
        <v>2.3799947700000001E-2</v>
      </c>
      <c r="BD138">
        <v>2.3392972800000002E-2</v>
      </c>
      <c r="BE138">
        <v>2.3096871099999999E-2</v>
      </c>
      <c r="BF138">
        <v>2.3080987899999999E-2</v>
      </c>
      <c r="BG138">
        <v>2.2501075299999999E-2</v>
      </c>
      <c r="BH138">
        <v>2.1797972299999999E-2</v>
      </c>
      <c r="BI138">
        <v>0</v>
      </c>
    </row>
    <row r="139" spans="1:61" x14ac:dyDescent="0.25">
      <c r="A139" t="s">
        <v>186</v>
      </c>
      <c r="B139">
        <v>15.474407214499999</v>
      </c>
      <c r="C139">
        <v>18.5907831122</v>
      </c>
      <c r="D139">
        <v>22.147057522600001</v>
      </c>
      <c r="E139">
        <v>26.1534305542</v>
      </c>
      <c r="F139">
        <v>30.618299888199999</v>
      </c>
      <c r="G139">
        <v>35.5479683569</v>
      </c>
      <c r="H139">
        <v>40.946461817500001</v>
      </c>
      <c r="I139">
        <v>46.815408978000001</v>
      </c>
      <c r="J139">
        <v>53.1539574261</v>
      </c>
      <c r="K139">
        <v>59.958714410299997</v>
      </c>
      <c r="L139">
        <v>67.223710607699999</v>
      </c>
      <c r="M139">
        <v>74.940392188700002</v>
      </c>
      <c r="N139">
        <v>83.097652534999995</v>
      </c>
      <c r="O139">
        <v>91.681921502899996</v>
      </c>
      <c r="P139">
        <v>100.67733871900001</v>
      </c>
      <c r="Q139">
        <v>110.0660500621</v>
      </c>
      <c r="R139">
        <v>119.828685746</v>
      </c>
      <c r="S139">
        <v>129.94510836750001</v>
      </c>
      <c r="T139">
        <v>140.3955664936</v>
      </c>
      <c r="U139">
        <v>151.16670399840001</v>
      </c>
      <c r="V139">
        <v>162.24272115150001</v>
      </c>
      <c r="W139">
        <v>173.60563405459999</v>
      </c>
      <c r="X139">
        <v>185.2353766489</v>
      </c>
      <c r="Y139">
        <v>197.1097787555</v>
      </c>
      <c r="Z139">
        <v>209.2044398729</v>
      </c>
      <c r="AA139">
        <v>221.49250910960001</v>
      </c>
      <c r="AB139">
        <v>233.94437428750001</v>
      </c>
      <c r="AC139">
        <v>246.52725855220001</v>
      </c>
      <c r="AD139">
        <v>259.20471877990002</v>
      </c>
      <c r="AE139">
        <v>271.93603710939999</v>
      </c>
      <c r="AF139">
        <v>284.67549443989998</v>
      </c>
      <c r="AG139">
        <v>297.3715126788</v>
      </c>
      <c r="AH139">
        <v>309.96565080919999</v>
      </c>
      <c r="AI139">
        <v>322.39143848589998</v>
      </c>
      <c r="AJ139">
        <v>334.57302981160001</v>
      </c>
      <c r="AK139">
        <v>346.4236591714</v>
      </c>
      <c r="AL139">
        <v>357.84388031039998</v>
      </c>
      <c r="AM139">
        <v>368.71956888890003</v>
      </c>
      <c r="AN139">
        <v>378.9196671194</v>
      </c>
      <c r="AO139">
        <v>388.2936467719</v>
      </c>
      <c r="AP139">
        <v>396.66866592539998</v>
      </c>
      <c r="AQ139">
        <v>403.84640460840001</v>
      </c>
      <c r="AR139">
        <v>409.59961369339999</v>
      </c>
      <c r="AS139">
        <v>413.66857990080001</v>
      </c>
      <c r="AT139">
        <v>415.75820070250001</v>
      </c>
      <c r="AU139">
        <v>417.13026096980002</v>
      </c>
      <c r="AV139">
        <v>414.3679563837</v>
      </c>
      <c r="AW139">
        <v>407.15099734210003</v>
      </c>
      <c r="AX139">
        <v>395.1202653611</v>
      </c>
      <c r="AY139">
        <v>377.93255722520001</v>
      </c>
      <c r="AZ139">
        <v>347.32951728760003</v>
      </c>
      <c r="BA139">
        <v>321.75825290990002</v>
      </c>
      <c r="BB139">
        <v>289.08542670650002</v>
      </c>
      <c r="BC139">
        <v>250.14720549890001</v>
      </c>
      <c r="BD139">
        <v>206.11216443199999</v>
      </c>
      <c r="BE139">
        <v>158.62734160619999</v>
      </c>
      <c r="BF139">
        <v>109.98559143200001</v>
      </c>
      <c r="BG139">
        <v>63.499858713800002</v>
      </c>
      <c r="BH139">
        <v>24.595649825799999</v>
      </c>
      <c r="BI139">
        <v>0</v>
      </c>
    </row>
    <row r="140" spans="1:61" x14ac:dyDescent="0.25">
      <c r="A140" t="s">
        <v>186</v>
      </c>
      <c r="B140" t="s">
        <v>194</v>
      </c>
      <c r="C140" t="s">
        <v>194</v>
      </c>
      <c r="D140" t="s">
        <v>194</v>
      </c>
      <c r="E140" t="s">
        <v>194</v>
      </c>
      <c r="F140" t="s">
        <v>194</v>
      </c>
      <c r="G140" t="s">
        <v>194</v>
      </c>
      <c r="H140" t="s">
        <v>194</v>
      </c>
      <c r="I140" t="s">
        <v>194</v>
      </c>
      <c r="J140" t="s">
        <v>194</v>
      </c>
      <c r="K140" t="s">
        <v>194</v>
      </c>
      <c r="L140" t="s">
        <v>194</v>
      </c>
      <c r="M140" t="s">
        <v>194</v>
      </c>
      <c r="N140" t="s">
        <v>194</v>
      </c>
      <c r="O140" t="s">
        <v>194</v>
      </c>
      <c r="P140" t="s">
        <v>194</v>
      </c>
      <c r="Q140" t="s">
        <v>194</v>
      </c>
      <c r="R140" t="s">
        <v>194</v>
      </c>
      <c r="S140" t="s">
        <v>194</v>
      </c>
      <c r="T140" t="s">
        <v>194</v>
      </c>
      <c r="U140" t="s">
        <v>194</v>
      </c>
      <c r="V140" t="s">
        <v>194</v>
      </c>
      <c r="W140" t="s">
        <v>194</v>
      </c>
      <c r="X140" t="s">
        <v>194</v>
      </c>
      <c r="Y140" t="s">
        <v>194</v>
      </c>
      <c r="Z140" t="s">
        <v>194</v>
      </c>
      <c r="AA140" t="s">
        <v>194</v>
      </c>
      <c r="AB140" t="s">
        <v>194</v>
      </c>
      <c r="AC140" t="s">
        <v>194</v>
      </c>
      <c r="AD140" t="s">
        <v>194</v>
      </c>
      <c r="AE140" t="s">
        <v>194</v>
      </c>
      <c r="AF140" t="s">
        <v>194</v>
      </c>
      <c r="AG140" t="s">
        <v>194</v>
      </c>
      <c r="AH140" t="s">
        <v>194</v>
      </c>
      <c r="AI140" t="s">
        <v>194</v>
      </c>
      <c r="AJ140" t="s">
        <v>194</v>
      </c>
      <c r="AK140" t="s">
        <v>194</v>
      </c>
      <c r="AL140" t="s">
        <v>194</v>
      </c>
      <c r="AM140" t="s">
        <v>194</v>
      </c>
      <c r="AN140" t="s">
        <v>194</v>
      </c>
      <c r="AO140" t="s">
        <v>194</v>
      </c>
      <c r="AP140" t="s">
        <v>194</v>
      </c>
      <c r="AQ140" t="s">
        <v>194</v>
      </c>
      <c r="AR140" t="s">
        <v>194</v>
      </c>
      <c r="AS140" t="s">
        <v>194</v>
      </c>
      <c r="AT140" t="s">
        <v>194</v>
      </c>
      <c r="AU140" t="s">
        <v>194</v>
      </c>
      <c r="AV140" t="s">
        <v>194</v>
      </c>
      <c r="AW140" t="s">
        <v>194</v>
      </c>
      <c r="AX140" t="s">
        <v>194</v>
      </c>
      <c r="AY140" t="s">
        <v>194</v>
      </c>
      <c r="AZ140" t="s">
        <v>194</v>
      </c>
      <c r="BA140" t="s">
        <v>194</v>
      </c>
      <c r="BB140" t="s">
        <v>194</v>
      </c>
      <c r="BC140" t="s">
        <v>194</v>
      </c>
      <c r="BD140" t="s">
        <v>194</v>
      </c>
      <c r="BE140" t="s">
        <v>194</v>
      </c>
      <c r="BF140" t="s">
        <v>194</v>
      </c>
      <c r="BG140" t="s">
        <v>194</v>
      </c>
      <c r="BH140" t="s">
        <v>194</v>
      </c>
      <c r="BI140" t="s">
        <v>194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92D050"/>
  </sheetPr>
  <dimension ref="A1:BJ143"/>
  <sheetViews>
    <sheetView workbookViewId="0">
      <pane xSplit="2" ySplit="2" topLeftCell="C99" activePane="bottomRight" state="frozen"/>
      <selection pane="topRight" activeCell="C1" sqref="C1"/>
      <selection pane="bottomLeft" activeCell="A3" sqref="A3"/>
      <selection pane="bottomRight" activeCell="C24" sqref="C24"/>
    </sheetView>
  </sheetViews>
  <sheetFormatPr defaultRowHeight="13.2" x14ac:dyDescent="0.25"/>
  <cols>
    <col min="1" max="1" width="20.5546875" customWidth="1"/>
    <col min="2" max="2" width="28.77734375" customWidth="1"/>
    <col min="3" max="3" width="12.5546875" bestFit="1" customWidth="1"/>
    <col min="4" max="4" width="13.21875" customWidth="1"/>
    <col min="5" max="5" width="10.21875" bestFit="1" customWidth="1"/>
    <col min="6" max="6" width="12.21875" customWidth="1"/>
    <col min="7" max="36" width="9.77734375" bestFit="1" customWidth="1"/>
    <col min="37" max="37" width="13" customWidth="1"/>
    <col min="38" max="40" width="9.77734375" bestFit="1" customWidth="1"/>
    <col min="41" max="41" width="13" customWidth="1"/>
    <col min="42" max="46" width="9.77734375" bestFit="1" customWidth="1"/>
    <col min="47" max="47" width="11.44140625" customWidth="1"/>
    <col min="48" max="48" width="12.77734375" customWidth="1"/>
    <col min="49" max="49" width="13.5546875" customWidth="1"/>
    <col min="50" max="50" width="11.77734375" customWidth="1"/>
    <col min="51" max="51" width="12.21875" customWidth="1"/>
    <col min="52" max="52" width="11" customWidth="1"/>
    <col min="53" max="62" width="9.77734375" bestFit="1" customWidth="1"/>
  </cols>
  <sheetData>
    <row r="1" spans="1:62" x14ac:dyDescent="0.25">
      <c r="A1">
        <f>Base!A1</f>
        <v>0</v>
      </c>
      <c r="B1" t="str">
        <f>GAMSbase!A1</f>
        <v>Year</v>
      </c>
      <c r="C1">
        <f>Base!B1</f>
        <v>1</v>
      </c>
      <c r="D1">
        <f>Base!C1</f>
        <v>2</v>
      </c>
      <c r="E1">
        <f>Base!D1</f>
        <v>3</v>
      </c>
      <c r="F1">
        <f>Base!E1</f>
        <v>4</v>
      </c>
      <c r="G1">
        <f>Base!F1</f>
        <v>5</v>
      </c>
      <c r="H1">
        <f>Base!G1</f>
        <v>6</v>
      </c>
      <c r="I1">
        <f>Base!H1</f>
        <v>7</v>
      </c>
      <c r="J1">
        <f>Base!I1</f>
        <v>8</v>
      </c>
      <c r="K1">
        <f>Base!J1</f>
        <v>9</v>
      </c>
      <c r="L1">
        <f>Base!K1</f>
        <v>10</v>
      </c>
      <c r="M1">
        <f>Base!L1</f>
        <v>11</v>
      </c>
      <c r="N1">
        <f>Base!M1</f>
        <v>12</v>
      </c>
      <c r="O1">
        <f>Base!N1</f>
        <v>13</v>
      </c>
      <c r="P1">
        <f>Base!O1</f>
        <v>14</v>
      </c>
      <c r="Q1">
        <f>Base!P1</f>
        <v>15</v>
      </c>
      <c r="R1">
        <f>Base!Q1</f>
        <v>16</v>
      </c>
      <c r="S1">
        <f>Base!R1</f>
        <v>17</v>
      </c>
      <c r="T1">
        <f>Base!S1</f>
        <v>18</v>
      </c>
      <c r="U1">
        <f>Base!T1</f>
        <v>19</v>
      </c>
      <c r="V1">
        <f>Base!U1</f>
        <v>20</v>
      </c>
      <c r="W1">
        <f>Base!V1</f>
        <v>21</v>
      </c>
      <c r="X1">
        <f>Base!W1</f>
        <v>22</v>
      </c>
      <c r="Y1">
        <f>Base!X1</f>
        <v>23</v>
      </c>
      <c r="Z1">
        <f>Base!Y1</f>
        <v>24</v>
      </c>
      <c r="AA1">
        <f>Base!Z1</f>
        <v>25</v>
      </c>
      <c r="AB1">
        <f>Base!AA1</f>
        <v>26</v>
      </c>
      <c r="AC1">
        <f>Base!AB1</f>
        <v>27</v>
      </c>
      <c r="AD1">
        <f>Base!AC1</f>
        <v>28</v>
      </c>
      <c r="AE1">
        <f>Base!AD1</f>
        <v>29</v>
      </c>
      <c r="AF1">
        <f>Base!AE1</f>
        <v>30</v>
      </c>
      <c r="AG1">
        <f>Base!AF1</f>
        <v>31</v>
      </c>
      <c r="AH1">
        <f>Base!AG1</f>
        <v>32</v>
      </c>
      <c r="AI1">
        <f>Base!AH1</f>
        <v>33</v>
      </c>
      <c r="AJ1">
        <f>Base!AI1</f>
        <v>34</v>
      </c>
      <c r="AK1">
        <f>Base!AJ1</f>
        <v>35</v>
      </c>
      <c r="AL1">
        <f>Base!AK1</f>
        <v>36</v>
      </c>
      <c r="AM1">
        <f>Base!AL1</f>
        <v>37</v>
      </c>
      <c r="AN1">
        <f>Base!AM1</f>
        <v>38</v>
      </c>
      <c r="AO1">
        <f>Base!AN1</f>
        <v>39</v>
      </c>
      <c r="AP1">
        <f>Base!AO1</f>
        <v>40</v>
      </c>
      <c r="AQ1">
        <f>Base!AP1</f>
        <v>41</v>
      </c>
      <c r="AR1">
        <f>Base!AQ1</f>
        <v>42</v>
      </c>
      <c r="AS1">
        <f>Base!AR1</f>
        <v>43</v>
      </c>
      <c r="AT1">
        <f>Base!AS1</f>
        <v>44</v>
      </c>
      <c r="AU1">
        <f>Base!AT1</f>
        <v>45</v>
      </c>
      <c r="AV1">
        <f>Base!AU1</f>
        <v>46</v>
      </c>
      <c r="AW1">
        <f>Base!AV1</f>
        <v>47</v>
      </c>
      <c r="AX1">
        <f>Base!AW1</f>
        <v>48</v>
      </c>
      <c r="AY1">
        <f>Base!AX1</f>
        <v>49</v>
      </c>
      <c r="AZ1">
        <f>Base!AY1</f>
        <v>50</v>
      </c>
      <c r="BA1">
        <f>Base!AZ1</f>
        <v>51</v>
      </c>
      <c r="BB1">
        <f>Base!BA1</f>
        <v>52</v>
      </c>
      <c r="BC1">
        <f>Base!BB1</f>
        <v>53</v>
      </c>
      <c r="BD1">
        <f>Base!BC1</f>
        <v>54</v>
      </c>
      <c r="BE1">
        <f>Base!BD1</f>
        <v>55</v>
      </c>
      <c r="BF1">
        <f>Base!BE1</f>
        <v>56</v>
      </c>
      <c r="BG1">
        <f>Base!BF1</f>
        <v>57</v>
      </c>
      <c r="BH1">
        <f>Base!BG1</f>
        <v>58</v>
      </c>
      <c r="BI1">
        <f>Base!BH1</f>
        <v>59</v>
      </c>
      <c r="BJ1">
        <f>Base!BI1</f>
        <v>60</v>
      </c>
    </row>
    <row r="2" spans="1:62" x14ac:dyDescent="0.25">
      <c r="A2" t="str">
        <f>Base!A2</f>
        <v xml:space="preserve"> Year</v>
      </c>
      <c r="B2" t="str">
        <f>GAMSbase!A2</f>
        <v>Period</v>
      </c>
      <c r="C2">
        <f>Base!B2</f>
        <v>2020</v>
      </c>
      <c r="D2">
        <f>Base!C2</f>
        <v>2025</v>
      </c>
      <c r="E2">
        <f>Base!D2</f>
        <v>2030</v>
      </c>
      <c r="F2">
        <f>Base!E2</f>
        <v>2035</v>
      </c>
      <c r="G2">
        <f>Base!F2</f>
        <v>2040</v>
      </c>
      <c r="H2">
        <f>Base!G2</f>
        <v>2045</v>
      </c>
      <c r="I2">
        <f>Base!H2</f>
        <v>2050</v>
      </c>
      <c r="J2">
        <f>Base!I2</f>
        <v>2055</v>
      </c>
      <c r="K2">
        <f>Base!J2</f>
        <v>2060</v>
      </c>
      <c r="L2">
        <f>Base!K2</f>
        <v>2065</v>
      </c>
      <c r="M2">
        <f>Base!L2</f>
        <v>2070</v>
      </c>
      <c r="N2">
        <f>Base!M2</f>
        <v>2075</v>
      </c>
      <c r="O2">
        <f>Base!N2</f>
        <v>2080</v>
      </c>
      <c r="P2">
        <f>Base!O2</f>
        <v>2085</v>
      </c>
      <c r="Q2">
        <f>Base!P2</f>
        <v>2090</v>
      </c>
      <c r="R2">
        <f>Base!Q2</f>
        <v>2095</v>
      </c>
      <c r="S2">
        <f>Base!R2</f>
        <v>2100</v>
      </c>
      <c r="T2">
        <f>Base!S2</f>
        <v>2105</v>
      </c>
      <c r="U2">
        <f>Base!T2</f>
        <v>2110</v>
      </c>
      <c r="V2">
        <f>Base!U2</f>
        <v>2115</v>
      </c>
      <c r="W2">
        <f>Base!V2</f>
        <v>2120</v>
      </c>
      <c r="X2">
        <f>Base!W2</f>
        <v>2125</v>
      </c>
      <c r="Y2">
        <f>Base!X2</f>
        <v>2130</v>
      </c>
      <c r="Z2">
        <f>Base!Y2</f>
        <v>2135</v>
      </c>
      <c r="AA2">
        <f>Base!Z2</f>
        <v>2140</v>
      </c>
      <c r="AB2">
        <f>Base!AA2</f>
        <v>2145</v>
      </c>
      <c r="AC2">
        <f>Base!AB2</f>
        <v>2150</v>
      </c>
      <c r="AD2">
        <f>Base!AC2</f>
        <v>2155</v>
      </c>
      <c r="AE2">
        <f>Base!AD2</f>
        <v>2160</v>
      </c>
      <c r="AF2">
        <f>Base!AE2</f>
        <v>2165</v>
      </c>
      <c r="AG2">
        <f>Base!AF2</f>
        <v>2170</v>
      </c>
      <c r="AH2">
        <f>Base!AG2</f>
        <v>2175</v>
      </c>
      <c r="AI2">
        <f>Base!AH2</f>
        <v>2180</v>
      </c>
      <c r="AJ2">
        <f>Base!AI2</f>
        <v>2185</v>
      </c>
      <c r="AK2">
        <f>Base!AJ2</f>
        <v>2190</v>
      </c>
      <c r="AL2">
        <f>Base!AK2</f>
        <v>2195</v>
      </c>
      <c r="AM2">
        <f>Base!AL2</f>
        <v>2200</v>
      </c>
      <c r="AN2">
        <f>Base!AM2</f>
        <v>2205</v>
      </c>
      <c r="AO2">
        <f>Base!AN2</f>
        <v>2210</v>
      </c>
      <c r="AP2">
        <f>Base!AO2</f>
        <v>2215</v>
      </c>
      <c r="AQ2">
        <f>Base!AP2</f>
        <v>2220</v>
      </c>
      <c r="AR2">
        <f>Base!AQ2</f>
        <v>2225</v>
      </c>
      <c r="AS2">
        <f>Base!AR2</f>
        <v>2230</v>
      </c>
      <c r="AT2">
        <f>Base!AS2</f>
        <v>2235</v>
      </c>
      <c r="AU2">
        <f>Base!AT2</f>
        <v>2240</v>
      </c>
      <c r="AV2">
        <f>Base!AU2</f>
        <v>2245</v>
      </c>
      <c r="AW2">
        <f>Base!AV2</f>
        <v>2250</v>
      </c>
      <c r="AX2">
        <f>Base!AW2</f>
        <v>2255</v>
      </c>
      <c r="AY2">
        <f>Base!AX2</f>
        <v>2260</v>
      </c>
      <c r="AZ2">
        <f>Base!AY2</f>
        <v>2265</v>
      </c>
      <c r="BA2">
        <f>Base!AZ2</f>
        <v>2270</v>
      </c>
      <c r="BB2">
        <f>Base!BA2</f>
        <v>2275</v>
      </c>
      <c r="BC2">
        <f>Base!BB2</f>
        <v>2280</v>
      </c>
      <c r="BD2">
        <f>Base!BC2</f>
        <v>2285</v>
      </c>
      <c r="BE2">
        <f>Base!BD2</f>
        <v>2290</v>
      </c>
      <c r="BF2">
        <f>Base!BE2</f>
        <v>2295</v>
      </c>
      <c r="BG2">
        <f>Base!BF2</f>
        <v>2300</v>
      </c>
      <c r="BH2">
        <f>Base!BG2</f>
        <v>2305</v>
      </c>
      <c r="BI2">
        <f>Base!BH2</f>
        <v>2310</v>
      </c>
      <c r="BJ2">
        <f>Base!BI2</f>
        <v>2315</v>
      </c>
    </row>
    <row r="3" spans="1:62" x14ac:dyDescent="0.25">
      <c r="A3" t="str">
        <f>Base!A4</f>
        <v>ECONOMIC PARAMETERS</v>
      </c>
      <c r="B3" t="str">
        <f>GAMSbase!A3</f>
        <v>** World Economic Parameters</v>
      </c>
      <c r="C3" s="2" t="str">
        <f>IFERROR(Base!B4/GAMSbase!B3,"")</f>
        <v/>
      </c>
      <c r="D3" s="2" t="str">
        <f>IFERROR(Base!#REF!/GAMSbase!C3,"")</f>
        <v/>
      </c>
      <c r="E3" s="2" t="str">
        <f>IFERROR(#REF!/GAMSbase!D3,"")</f>
        <v/>
      </c>
      <c r="F3" s="2" t="str">
        <f>IFERROR(#REF!/GAMSbase!E3,"")</f>
        <v/>
      </c>
      <c r="G3" s="2" t="str">
        <f>IFERROR(#REF!/GAMSbase!F3,"")</f>
        <v/>
      </c>
      <c r="H3" s="2" t="str">
        <f>IFERROR(#REF!/GAMSbase!G3,"")</f>
        <v/>
      </c>
      <c r="I3" s="2" t="str">
        <f>IFERROR(#REF!/GAMSbase!H3,"")</f>
        <v/>
      </c>
      <c r="J3" s="2" t="str">
        <f>IFERROR(Base!E6/GAMSbase!I3,"")</f>
        <v/>
      </c>
      <c r="K3" s="2" t="str">
        <f>IFERROR(Base!F6/GAMSbase!J3,"")</f>
        <v/>
      </c>
      <c r="L3" s="2" t="str">
        <f>IFERROR(Base!G6/GAMSbase!K3,"")</f>
        <v/>
      </c>
      <c r="M3" s="2" t="str">
        <f>IFERROR(Base!L4/GAMSbase!L3,"")</f>
        <v/>
      </c>
      <c r="N3" s="2" t="str">
        <f>IFERROR(Base!M4/GAMSbase!M3,"")</f>
        <v/>
      </c>
      <c r="O3" s="2" t="str">
        <f>IFERROR(Base!N4/GAMSbase!N3,"")</f>
        <v/>
      </c>
      <c r="P3" s="2" t="str">
        <f>IFERROR(Base!O4/GAMSbase!O3,"")</f>
        <v/>
      </c>
      <c r="Q3" s="2" t="str">
        <f>IFERROR(Base!P4/GAMSbase!P3,"")</f>
        <v/>
      </c>
      <c r="R3" s="2" t="str">
        <f>IFERROR(Base!Q4/GAMSbase!Q3,"")</f>
        <v/>
      </c>
      <c r="S3" s="2" t="str">
        <f>IFERROR(Base!R4/GAMSbase!R3,"")</f>
        <v/>
      </c>
      <c r="T3" s="2" t="str">
        <f>IFERROR(Base!S4/GAMSbase!S3,"")</f>
        <v/>
      </c>
      <c r="U3" s="2" t="str">
        <f>IFERROR(Base!T4/GAMSbase!T3,"")</f>
        <v/>
      </c>
      <c r="V3" s="2" t="str">
        <f>IFERROR(Base!U4/GAMSbase!U3,"")</f>
        <v/>
      </c>
      <c r="W3" s="2" t="str">
        <f>IFERROR(Base!V4/GAMSbase!V3,"")</f>
        <v/>
      </c>
      <c r="X3" s="2" t="str">
        <f>IFERROR(Base!W4/GAMSbase!W3,"")</f>
        <v/>
      </c>
      <c r="Y3" s="2" t="str">
        <f>IFERROR(Base!X4/GAMSbase!X3,"")</f>
        <v/>
      </c>
      <c r="Z3" s="2" t="str">
        <f>IFERROR(Base!Y4/GAMSbase!Y3,"")</f>
        <v/>
      </c>
      <c r="AA3" s="2" t="str">
        <f>IFERROR(Base!Z4/GAMSbase!Z3,"")</f>
        <v/>
      </c>
      <c r="AB3" s="2" t="str">
        <f>IFERROR(Base!AA4/GAMSbase!AA3,"")</f>
        <v/>
      </c>
      <c r="AC3" s="2" t="str">
        <f>IFERROR(Base!AB4/GAMSbase!AB3,"")</f>
        <v/>
      </c>
      <c r="AD3" s="2" t="str">
        <f>IFERROR(Base!AC4/GAMSbase!AC3,"")</f>
        <v/>
      </c>
      <c r="AE3" s="2" t="str">
        <f>IFERROR(Base!AD4/GAMSbase!AD3,"")</f>
        <v/>
      </c>
      <c r="AF3" s="2" t="str">
        <f>IFERROR(Base!AE4/GAMSbase!AE3,"")</f>
        <v/>
      </c>
      <c r="AG3" s="2" t="str">
        <f>IFERROR(Base!AF4/GAMSbase!AF3,"")</f>
        <v/>
      </c>
      <c r="AH3" s="2" t="str">
        <f>IFERROR(Base!AG4/GAMSbase!AG3,"")</f>
        <v/>
      </c>
      <c r="AI3" s="2" t="str">
        <f>IFERROR(Base!AH4/GAMSbase!AH3,"")</f>
        <v/>
      </c>
      <c r="AJ3" s="2" t="str">
        <f>IFERROR(Base!AI4/GAMSbase!AI3,"")</f>
        <v/>
      </c>
      <c r="AK3" s="2" t="str">
        <f>IFERROR(Base!AJ4/GAMSbase!AJ3,"")</f>
        <v/>
      </c>
      <c r="AL3" s="2" t="str">
        <f>IFERROR(Base!AK4/GAMSbase!AK3,"")</f>
        <v/>
      </c>
      <c r="AM3" s="2" t="str">
        <f>IFERROR(Base!AL4/GAMSbase!AL3,"")</f>
        <v/>
      </c>
      <c r="AN3" s="2" t="str">
        <f>IFERROR(Base!AM4/GAMSbase!AM3,"")</f>
        <v/>
      </c>
      <c r="AO3" s="2" t="str">
        <f>IFERROR(Base!AN4/GAMSbase!AN3,"")</f>
        <v/>
      </c>
      <c r="AP3" s="2" t="str">
        <f>IFERROR(Base!AO4/GAMSbase!AO3,"")</f>
        <v/>
      </c>
      <c r="AQ3" s="2" t="str">
        <f>IFERROR(Base!AP4/GAMSbase!AP3,"")</f>
        <v/>
      </c>
      <c r="AR3" s="2" t="str">
        <f>IFERROR(Base!AQ4/GAMSbase!AQ3,"")</f>
        <v/>
      </c>
      <c r="AS3" s="2" t="str">
        <f>IFERROR(Base!AR4/GAMSbase!AR3,"")</f>
        <v/>
      </c>
      <c r="AT3" s="2" t="str">
        <f>IFERROR(Base!AS4/GAMSbase!AS3,"")</f>
        <v/>
      </c>
      <c r="AU3" s="2" t="str">
        <f>IFERROR(Base!AT4/GAMSbase!AT3,"")</f>
        <v/>
      </c>
      <c r="AV3" s="2" t="str">
        <f>IFERROR(Base!AU4/GAMSbase!AU3,"")</f>
        <v/>
      </c>
      <c r="AW3" s="2" t="str">
        <f>IFERROR(Base!AV4/GAMSbase!AV3,"")</f>
        <v/>
      </c>
      <c r="AX3" s="2" t="str">
        <f>IFERROR(Base!AW4/GAMSbase!AW3,"")</f>
        <v/>
      </c>
      <c r="AY3" s="2" t="str">
        <f>IFERROR(Base!AX4/GAMSbase!AX3,"")</f>
        <v/>
      </c>
      <c r="AZ3" s="2" t="str">
        <f>IFERROR(Base!AY4/GAMSbase!AY3,"")</f>
        <v/>
      </c>
      <c r="BA3" s="2" t="str">
        <f>IFERROR(Base!AZ4/GAMSbase!AZ3,"")</f>
        <v/>
      </c>
      <c r="BB3" s="2" t="str">
        <f>IFERROR(Base!BA4/GAMSbase!BA3,"")</f>
        <v/>
      </c>
      <c r="BC3" s="2" t="str">
        <f>IFERROR(Base!BB4/GAMSbase!BB3,"")</f>
        <v/>
      </c>
      <c r="BD3" s="2" t="str">
        <f>IFERROR(Base!BC4/GAMSbase!BC3,"")</f>
        <v/>
      </c>
      <c r="BE3" s="2" t="str">
        <f>IFERROR(Base!BD4/GAMSbase!BD3,"")</f>
        <v/>
      </c>
      <c r="BF3" s="2" t="str">
        <f>IFERROR(Base!BE4/GAMSbase!BE3,"")</f>
        <v/>
      </c>
      <c r="BG3" s="2" t="str">
        <f>IFERROR(Base!BF4/GAMSbase!BF3,"")</f>
        <v/>
      </c>
      <c r="BH3" s="2" t="str">
        <f>IFERROR(Base!BG4/GAMSbase!BG3,"")</f>
        <v/>
      </c>
      <c r="BI3" s="2" t="str">
        <f>IFERROR(Base!BH4/GAMSbase!BH3,"")</f>
        <v/>
      </c>
      <c r="BJ3" s="2" t="str">
        <f>IFERROR(Base!BI4/GAMSbase!BI3,"")</f>
        <v/>
      </c>
    </row>
    <row r="4" spans="1:62" x14ac:dyDescent="0.25">
      <c r="A4" t="e">
        <f>Base!#REF!</f>
        <v>#REF!</v>
      </c>
      <c r="B4" t="str">
        <f>GAMSbase!A4</f>
        <v>* OUTPUT AND CAPTIAL ACCUMULATION</v>
      </c>
      <c r="C4" s="2" t="str">
        <f>IFERROR(Base!#REF!/GAMSbase!B4,"")</f>
        <v/>
      </c>
      <c r="D4" s="2" t="str">
        <f>IFERROR(Base!#REF!/GAMSbase!C4,"")</f>
        <v/>
      </c>
      <c r="E4" s="2" t="str">
        <f>IFERROR(Base!#REF!/GAMSbase!D4,"")</f>
        <v/>
      </c>
      <c r="F4" s="2" t="str">
        <f>IFERROR(Base!#REF!/GAMSbase!E4,"")</f>
        <v/>
      </c>
      <c r="G4" s="2" t="str">
        <f>IFERROR(Base!#REF!/GAMSbase!F4,"")</f>
        <v/>
      </c>
      <c r="H4" s="2" t="str">
        <f>IFERROR(Base!#REF!/GAMSbase!G4,"")</f>
        <v/>
      </c>
      <c r="I4" s="2" t="str">
        <f>IFERROR(Base!#REF!/GAMSbase!H4,"")</f>
        <v/>
      </c>
      <c r="J4" s="2" t="str">
        <f>IFERROR(Base!#REF!/GAMSbase!I4,"")</f>
        <v/>
      </c>
      <c r="K4" s="2" t="str">
        <f>IFERROR(Base!#REF!/GAMSbase!J4,"")</f>
        <v/>
      </c>
      <c r="L4" s="2" t="str">
        <f>IFERROR(Base!#REF!/GAMSbase!K4,"")</f>
        <v/>
      </c>
      <c r="M4" s="2" t="str">
        <f>IFERROR(Base!#REF!/GAMSbase!L4,"")</f>
        <v/>
      </c>
      <c r="N4" s="2" t="str">
        <f>IFERROR(Base!#REF!/GAMSbase!M4,"")</f>
        <v/>
      </c>
      <c r="O4" s="2" t="str">
        <f>IFERROR(Base!#REF!/GAMSbase!N4,"")</f>
        <v/>
      </c>
      <c r="P4" s="2" t="str">
        <f>IFERROR(Base!#REF!/GAMSbase!O4,"")</f>
        <v/>
      </c>
      <c r="Q4" s="2" t="str">
        <f>IFERROR(Base!#REF!/GAMSbase!P4,"")</f>
        <v/>
      </c>
      <c r="R4" s="2" t="str">
        <f>IFERROR(Base!#REF!/GAMSbase!Q4,"")</f>
        <v/>
      </c>
      <c r="S4" s="2" t="str">
        <f>IFERROR(Base!#REF!/GAMSbase!R4,"")</f>
        <v/>
      </c>
      <c r="T4" s="2" t="str">
        <f>IFERROR(Base!#REF!/GAMSbase!S4,"")</f>
        <v/>
      </c>
      <c r="U4" s="2" t="str">
        <f>IFERROR(Base!#REF!/GAMSbase!T4,"")</f>
        <v/>
      </c>
      <c r="V4" s="2" t="str">
        <f>IFERROR(Base!#REF!/GAMSbase!U4,"")</f>
        <v/>
      </c>
      <c r="W4" s="2" t="str">
        <f>IFERROR(Base!#REF!/GAMSbase!V4,"")</f>
        <v/>
      </c>
      <c r="X4" s="2" t="str">
        <f>IFERROR(Base!#REF!/GAMSbase!W4,"")</f>
        <v/>
      </c>
      <c r="Y4" s="2" t="str">
        <f>IFERROR(Base!#REF!/GAMSbase!X4,"")</f>
        <v/>
      </c>
      <c r="Z4" s="2" t="str">
        <f>IFERROR(Base!#REF!/GAMSbase!Y4,"")</f>
        <v/>
      </c>
      <c r="AA4" s="2" t="str">
        <f>IFERROR(Base!#REF!/GAMSbase!Z4,"")</f>
        <v/>
      </c>
      <c r="AB4" s="2" t="str">
        <f>IFERROR(Base!#REF!/GAMSbase!AA4,"")</f>
        <v/>
      </c>
      <c r="AC4" s="2" t="str">
        <f>IFERROR(Base!#REF!/GAMSbase!AB4,"")</f>
        <v/>
      </c>
      <c r="AD4" s="2" t="str">
        <f>IFERROR(Base!#REF!/GAMSbase!AC4,"")</f>
        <v/>
      </c>
      <c r="AE4" s="2" t="str">
        <f>IFERROR(Base!#REF!/GAMSbase!AD4,"")</f>
        <v/>
      </c>
      <c r="AF4" s="2" t="str">
        <f>IFERROR(Base!#REF!/GAMSbase!AE4,"")</f>
        <v/>
      </c>
      <c r="AG4" s="2" t="str">
        <f>IFERROR(Base!#REF!/GAMSbase!AF4,"")</f>
        <v/>
      </c>
      <c r="AH4" s="2" t="str">
        <f>IFERROR(Base!#REF!/GAMSbase!AG4,"")</f>
        <v/>
      </c>
      <c r="AI4" s="2" t="str">
        <f>IFERROR(Base!#REF!/GAMSbase!AH4,"")</f>
        <v/>
      </c>
      <c r="AJ4" s="2" t="str">
        <f>IFERROR(Base!#REF!/GAMSbase!AI4,"")</f>
        <v/>
      </c>
      <c r="AK4" s="2" t="str">
        <f>IFERROR(Base!#REF!/GAMSbase!AJ4,"")</f>
        <v/>
      </c>
      <c r="AL4" s="2" t="str">
        <f>IFERROR(Base!#REF!/GAMSbase!AK4,"")</f>
        <v/>
      </c>
      <c r="AM4" s="2" t="str">
        <f>IFERROR(Base!#REF!/GAMSbase!AL4,"")</f>
        <v/>
      </c>
      <c r="AN4" s="2" t="str">
        <f>IFERROR(Base!#REF!/GAMSbase!AM4,"")</f>
        <v/>
      </c>
      <c r="AO4" s="2" t="str">
        <f>IFERROR(Base!#REF!/GAMSbase!AN4,"")</f>
        <v/>
      </c>
      <c r="AP4" s="2" t="str">
        <f>IFERROR(Base!#REF!/GAMSbase!AO4,"")</f>
        <v/>
      </c>
      <c r="AQ4" s="2" t="str">
        <f>IFERROR(Base!#REF!/GAMSbase!AP4,"")</f>
        <v/>
      </c>
      <c r="AR4" s="2" t="str">
        <f>IFERROR(Base!#REF!/GAMSbase!AQ4,"")</f>
        <v/>
      </c>
      <c r="AS4" s="2" t="str">
        <f>IFERROR(Base!#REF!/GAMSbase!AR4,"")</f>
        <v/>
      </c>
      <c r="AT4" s="2" t="str">
        <f>IFERROR(Base!#REF!/GAMSbase!AS4,"")</f>
        <v/>
      </c>
      <c r="AU4" s="2" t="str">
        <f>IFERROR(Base!#REF!/GAMSbase!AT4,"")</f>
        <v/>
      </c>
      <c r="AV4" s="2" t="str">
        <f>IFERROR(Base!#REF!/GAMSbase!AU4,"")</f>
        <v/>
      </c>
      <c r="AW4" s="2" t="str">
        <f>IFERROR(Base!#REF!/GAMSbase!AV4,"")</f>
        <v/>
      </c>
      <c r="AX4" s="2" t="str">
        <f>IFERROR(Base!#REF!/GAMSbase!AW4,"")</f>
        <v/>
      </c>
      <c r="AY4" s="2" t="str">
        <f>IFERROR(Base!#REF!/GAMSbase!AX4,"")</f>
        <v/>
      </c>
      <c r="AZ4" s="2" t="str">
        <f>IFERROR(Base!#REF!/GAMSbase!AY4,"")</f>
        <v/>
      </c>
      <c r="BA4" s="2" t="str">
        <f>IFERROR(Base!#REF!/GAMSbase!AZ4,"")</f>
        <v/>
      </c>
      <c r="BB4" s="2" t="str">
        <f>IFERROR(Base!#REF!/GAMSbase!BA4,"")</f>
        <v/>
      </c>
      <c r="BC4" s="2" t="str">
        <f>IFERROR(Base!#REF!/GAMSbase!BB4,"")</f>
        <v/>
      </c>
      <c r="BD4" s="2" t="str">
        <f>IFERROR(Base!#REF!/GAMSbase!BC4,"")</f>
        <v/>
      </c>
      <c r="BE4" s="2" t="str">
        <f>IFERROR(Base!#REF!/GAMSbase!BD4,"")</f>
        <v/>
      </c>
      <c r="BF4" s="2" t="str">
        <f>IFERROR(Base!#REF!/GAMSbase!BE4,"")</f>
        <v/>
      </c>
      <c r="BG4" s="2" t="str">
        <f>IFERROR(Base!#REF!/GAMSbase!BF4,"")</f>
        <v/>
      </c>
      <c r="BH4" s="2" t="str">
        <f>IFERROR(Base!#REF!/GAMSbase!BG4,"")</f>
        <v/>
      </c>
      <c r="BI4" s="2" t="str">
        <f>IFERROR(Base!#REF!/GAMSbase!BH4,"")</f>
        <v/>
      </c>
      <c r="BJ4" s="2" t="str">
        <f>IFERROR(Base!#REF!/GAMSbase!BI4,"")</f>
        <v/>
      </c>
    </row>
    <row r="5" spans="1:62" x14ac:dyDescent="0.25">
      <c r="A5" t="str">
        <f>Base!A5</f>
        <v>Capital share</v>
      </c>
      <c r="B5" t="str">
        <f>GAMSbase!A5</f>
        <v>Capital Share</v>
      </c>
      <c r="C5" s="2">
        <f>IFERROR(Base!B5/GAMSbase!B5,"")</f>
        <v>1</v>
      </c>
      <c r="D5" s="2" t="str">
        <f>IFERROR(Base!#REF!/GAMSbase!C5,"")</f>
        <v/>
      </c>
      <c r="E5" s="2" t="str">
        <f>IFERROR(Base!#REF!/GAMSbase!D5,"")</f>
        <v/>
      </c>
      <c r="F5" s="2" t="str">
        <f>IFERROR(Base!#REF!/GAMSbase!E5,"")</f>
        <v/>
      </c>
      <c r="G5" s="2" t="str">
        <f>IFERROR(Base!#REF!/GAMSbase!F5,"")</f>
        <v/>
      </c>
      <c r="H5" s="2" t="str">
        <f>IFERROR(Base!#REF!/GAMSbase!G5,"")</f>
        <v/>
      </c>
      <c r="I5" s="2" t="str">
        <f>IFERROR(Base!C9/GAMSbase!H5,"")</f>
        <v/>
      </c>
      <c r="J5" s="2" t="str">
        <f>IFERROR(Base!D9/GAMSbase!I5,"")</f>
        <v/>
      </c>
      <c r="K5" s="2" t="str">
        <f>IFERROR(Base!J5/GAMSbase!J5,"")</f>
        <v/>
      </c>
      <c r="L5" s="2" t="str">
        <f>IFERROR(Base!K5/GAMSbase!K5,"")</f>
        <v/>
      </c>
      <c r="M5" s="2" t="str">
        <f>IFERROR(Base!L5/GAMSbase!L5,"")</f>
        <v/>
      </c>
      <c r="N5" s="2" t="str">
        <f>IFERROR(Base!M5/GAMSbase!M5,"")</f>
        <v/>
      </c>
      <c r="O5" s="2" t="str">
        <f>IFERROR(Base!N5/GAMSbase!N5,"")</f>
        <v/>
      </c>
      <c r="P5" s="2" t="str">
        <f>IFERROR(Base!O5/GAMSbase!O5,"")</f>
        <v/>
      </c>
      <c r="Q5" s="2" t="str">
        <f>IFERROR(Base!P5/GAMSbase!P5,"")</f>
        <v/>
      </c>
      <c r="R5" s="2" t="str">
        <f>IFERROR(Base!Q5/GAMSbase!Q5,"")</f>
        <v/>
      </c>
      <c r="S5" s="2" t="str">
        <f>IFERROR(Base!R5/GAMSbase!R5,"")</f>
        <v/>
      </c>
      <c r="T5" s="2" t="str">
        <f>IFERROR(Base!S5/GAMSbase!S5,"")</f>
        <v/>
      </c>
      <c r="U5" s="2" t="str">
        <f>IFERROR(Base!T5/GAMSbase!T5,"")</f>
        <v/>
      </c>
      <c r="V5" s="2" t="str">
        <f>IFERROR(Base!U5/GAMSbase!U5,"")</f>
        <v/>
      </c>
      <c r="W5" s="2" t="str">
        <f>IFERROR(Base!V5/GAMSbase!V5,"")</f>
        <v/>
      </c>
      <c r="X5" s="2" t="str">
        <f>IFERROR(Base!W5/GAMSbase!W5,"")</f>
        <v/>
      </c>
      <c r="Y5" s="2" t="str">
        <f>IFERROR(Base!X5/GAMSbase!X5,"")</f>
        <v/>
      </c>
      <c r="Z5" s="2" t="str">
        <f>IFERROR(Base!Y5/GAMSbase!Y5,"")</f>
        <v/>
      </c>
      <c r="AA5" s="2" t="str">
        <f>IFERROR(Base!Z5/GAMSbase!Z5,"")</f>
        <v/>
      </c>
      <c r="AB5" s="2" t="str">
        <f>IFERROR(Base!AA5/GAMSbase!AA5,"")</f>
        <v/>
      </c>
      <c r="AC5" s="2" t="str">
        <f>IFERROR(Base!AB5/GAMSbase!AB5,"")</f>
        <v/>
      </c>
      <c r="AD5" s="2" t="str">
        <f>IFERROR(Base!AC5/GAMSbase!AC5,"")</f>
        <v/>
      </c>
      <c r="AE5" s="2" t="str">
        <f>IFERROR(Base!AD5/GAMSbase!AD5,"")</f>
        <v/>
      </c>
      <c r="AF5" s="2" t="str">
        <f>IFERROR(Base!AE5/GAMSbase!AE5,"")</f>
        <v/>
      </c>
      <c r="AG5" s="2" t="str">
        <f>IFERROR(Base!AF5/GAMSbase!AF5,"")</f>
        <v/>
      </c>
      <c r="AH5" s="2" t="str">
        <f>IFERROR(Base!AG5/GAMSbase!AG5,"")</f>
        <v/>
      </c>
      <c r="AI5" s="2" t="str">
        <f>IFERROR(Base!AH5/GAMSbase!AH5,"")</f>
        <v/>
      </c>
      <c r="AJ5" s="2" t="str">
        <f>IFERROR(Base!AI5/GAMSbase!AI5,"")</f>
        <v/>
      </c>
      <c r="AK5" s="2" t="str">
        <f>IFERROR(Base!AJ5/GAMSbase!AJ5,"")</f>
        <v/>
      </c>
      <c r="AL5" s="2" t="str">
        <f>IFERROR(Base!AK5/GAMSbase!AK5,"")</f>
        <v/>
      </c>
      <c r="AM5" s="2" t="str">
        <f>IFERROR(Base!AL5/GAMSbase!AL5,"")</f>
        <v/>
      </c>
      <c r="AN5" s="2" t="str">
        <f>IFERROR(Base!AM5/GAMSbase!AM5,"")</f>
        <v/>
      </c>
      <c r="AO5" s="2" t="str">
        <f>IFERROR(Base!AN5/GAMSbase!AN5,"")</f>
        <v/>
      </c>
      <c r="AP5" s="2" t="str">
        <f>IFERROR(Base!AO5/GAMSbase!AO5,"")</f>
        <v/>
      </c>
      <c r="AQ5" s="2" t="str">
        <f>IFERROR(Base!AP5/GAMSbase!AP5,"")</f>
        <v/>
      </c>
      <c r="AR5" s="2" t="str">
        <f>IFERROR(Base!AQ5/GAMSbase!AQ5,"")</f>
        <v/>
      </c>
      <c r="AS5" s="2" t="str">
        <f>IFERROR(Base!AR5/GAMSbase!AR5,"")</f>
        <v/>
      </c>
      <c r="AT5" s="2" t="str">
        <f>IFERROR(Base!AS5/GAMSbase!AS5,"")</f>
        <v/>
      </c>
      <c r="AU5" s="2" t="str">
        <f>IFERROR(Base!AT5/GAMSbase!AT5,"")</f>
        <v/>
      </c>
      <c r="AV5" s="2" t="str">
        <f>IFERROR(Base!AU5/GAMSbase!AU5,"")</f>
        <v/>
      </c>
      <c r="AW5" s="2" t="str">
        <f>IFERROR(Base!AV5/GAMSbase!AV5,"")</f>
        <v/>
      </c>
      <c r="AX5" s="2" t="str">
        <f>IFERROR(Base!AW5/GAMSbase!AW5,"")</f>
        <v/>
      </c>
      <c r="AY5" s="2" t="str">
        <f>IFERROR(Base!AX5/GAMSbase!AX5,"")</f>
        <v/>
      </c>
      <c r="AZ5" s="2" t="str">
        <f>IFERROR(Base!AY5/GAMSbase!AY5,"")</f>
        <v/>
      </c>
      <c r="BA5" s="2" t="str">
        <f>IFERROR(Base!AZ5/GAMSbase!AZ5,"")</f>
        <v/>
      </c>
      <c r="BB5" s="2" t="str">
        <f>IFERROR(Base!BA5/GAMSbase!BA5,"")</f>
        <v/>
      </c>
      <c r="BC5" s="2" t="str">
        <f>IFERROR(Base!BB5/GAMSbase!BB5,"")</f>
        <v/>
      </c>
      <c r="BD5" s="2" t="str">
        <f>IFERROR(Base!BC5/GAMSbase!BC5,"")</f>
        <v/>
      </c>
      <c r="BE5" s="2" t="str">
        <f>IFERROR(Base!BD5/GAMSbase!BD5,"")</f>
        <v/>
      </c>
      <c r="BF5" s="2" t="str">
        <f>IFERROR(Base!BE5/GAMSbase!BE5,"")</f>
        <v/>
      </c>
      <c r="BG5" s="2" t="str">
        <f>IFERROR(Base!BF5/GAMSbase!BF5,"")</f>
        <v/>
      </c>
      <c r="BH5" s="2" t="str">
        <f>IFERROR(Base!BG5/GAMSbase!BG5,"")</f>
        <v/>
      </c>
      <c r="BI5" s="2" t="str">
        <f>IFERROR(Base!BH5/GAMSbase!BH5,"")</f>
        <v/>
      </c>
      <c r="BJ5" s="2" t="str">
        <f>IFERROR(Base!BI5/GAMSbase!BI5,"")</f>
        <v/>
      </c>
    </row>
    <row r="6" spans="1:62" x14ac:dyDescent="0.25">
      <c r="A6" t="str">
        <f>Base!A6</f>
        <v>Depreciation</v>
      </c>
      <c r="B6" t="str">
        <f>GAMSbase!A6</f>
        <v>Depreciation</v>
      </c>
      <c r="C6" s="2">
        <f>IFERROR(Base!B6/GAMSbase!B6,"")</f>
        <v>1</v>
      </c>
      <c r="D6" s="2" t="str">
        <f>IFERROR(Base!#REF!/GAMSbase!C6,"")</f>
        <v/>
      </c>
      <c r="E6" s="2" t="str">
        <f>IFERROR(Base!#REF!/GAMSbase!D6,"")</f>
        <v/>
      </c>
      <c r="F6" s="2" t="str">
        <f>IFERROR(Base!#REF!/GAMSbase!E6,"")</f>
        <v/>
      </c>
      <c r="G6" s="2" t="str">
        <f>IFERROR(Base!#REF!/GAMSbase!F6,"")</f>
        <v/>
      </c>
      <c r="H6" s="2" t="str">
        <f>IFERROR(Base!#REF!/GAMSbase!G6,"")</f>
        <v/>
      </c>
      <c r="I6" s="2" t="str">
        <f>IFERROR(Base!H6/GAMSbase!H6,"")</f>
        <v/>
      </c>
      <c r="J6" s="2" t="str">
        <f>IFERROR(Base!I6/GAMSbase!I6,"")</f>
        <v/>
      </c>
      <c r="K6" s="2" t="str">
        <f>IFERROR(Base!J6/GAMSbase!J6,"")</f>
        <v/>
      </c>
      <c r="L6" s="2" t="str">
        <f>IFERROR(Base!K6/GAMSbase!K6,"")</f>
        <v/>
      </c>
      <c r="M6" s="2" t="str">
        <f>IFERROR(Base!L6/GAMSbase!L6,"")</f>
        <v/>
      </c>
      <c r="N6" s="2" t="str">
        <f>IFERROR(Base!M6/GAMSbase!M6,"")</f>
        <v/>
      </c>
      <c r="O6" s="2" t="str">
        <f>IFERROR(Base!N6/GAMSbase!N6,"")</f>
        <v/>
      </c>
      <c r="P6" s="2" t="str">
        <f>IFERROR(Base!O6/GAMSbase!O6,"")</f>
        <v/>
      </c>
      <c r="Q6" s="2" t="str">
        <f>IFERROR(Base!P6/GAMSbase!P6,"")</f>
        <v/>
      </c>
      <c r="R6" s="2" t="str">
        <f>IFERROR(Base!Q6/GAMSbase!Q6,"")</f>
        <v/>
      </c>
      <c r="S6" s="2" t="str">
        <f>IFERROR(Base!R6/GAMSbase!R6,"")</f>
        <v/>
      </c>
      <c r="T6" s="2" t="str">
        <f>IFERROR(Base!S6/GAMSbase!S6,"")</f>
        <v/>
      </c>
      <c r="U6" s="2" t="str">
        <f>IFERROR(Base!T6/GAMSbase!T6,"")</f>
        <v/>
      </c>
      <c r="V6" s="2" t="str">
        <f>IFERROR(Base!U6/GAMSbase!U6,"")</f>
        <v/>
      </c>
      <c r="W6" s="2" t="str">
        <f>IFERROR(Base!V6/GAMSbase!V6,"")</f>
        <v/>
      </c>
      <c r="X6" s="2" t="str">
        <f>IFERROR(Base!W6/GAMSbase!W6,"")</f>
        <v/>
      </c>
      <c r="Y6" s="2" t="str">
        <f>IFERROR(Base!X6/GAMSbase!X6,"")</f>
        <v/>
      </c>
      <c r="Z6" s="2" t="str">
        <f>IFERROR(Base!Y6/GAMSbase!Y6,"")</f>
        <v/>
      </c>
      <c r="AA6" s="2" t="str">
        <f>IFERROR(Base!Z6/GAMSbase!Z6,"")</f>
        <v/>
      </c>
      <c r="AB6" s="2" t="str">
        <f>IFERROR(Base!AA6/GAMSbase!AA6,"")</f>
        <v/>
      </c>
      <c r="AC6" s="2" t="str">
        <f>IFERROR(Base!AB6/GAMSbase!AB6,"")</f>
        <v/>
      </c>
      <c r="AD6" s="2" t="str">
        <f>IFERROR(Base!AC6/GAMSbase!AC6,"")</f>
        <v/>
      </c>
      <c r="AE6" s="2" t="str">
        <f>IFERROR(Base!AD6/GAMSbase!AD6,"")</f>
        <v/>
      </c>
      <c r="AF6" s="2" t="str">
        <f>IFERROR(Base!AE6/GAMSbase!AE6,"")</f>
        <v/>
      </c>
      <c r="AG6" s="2" t="str">
        <f>IFERROR(Base!AF6/GAMSbase!AF6,"")</f>
        <v/>
      </c>
      <c r="AH6" s="2" t="str">
        <f>IFERROR(Base!AG6/GAMSbase!AG6,"")</f>
        <v/>
      </c>
      <c r="AI6" s="2" t="str">
        <f>IFERROR(Base!AH6/GAMSbase!AH6,"")</f>
        <v/>
      </c>
      <c r="AJ6" s="2" t="str">
        <f>IFERROR(Base!AI6/GAMSbase!AI6,"")</f>
        <v/>
      </c>
      <c r="AK6" s="2" t="str">
        <f>IFERROR(Base!AJ6/GAMSbase!AJ6,"")</f>
        <v/>
      </c>
      <c r="AL6" s="2" t="str">
        <f>IFERROR(Base!AK6/GAMSbase!AK6,"")</f>
        <v/>
      </c>
      <c r="AM6" s="2" t="str">
        <f>IFERROR(Base!AL6/GAMSbase!AL6,"")</f>
        <v/>
      </c>
      <c r="AN6" s="2" t="str">
        <f>IFERROR(Base!AM6/GAMSbase!AM6,"")</f>
        <v/>
      </c>
      <c r="AO6" s="2" t="str">
        <f>IFERROR(Base!AN6/GAMSbase!AN6,"")</f>
        <v/>
      </c>
      <c r="AP6" s="2" t="str">
        <f>IFERROR(Base!AO6/GAMSbase!AO6,"")</f>
        <v/>
      </c>
      <c r="AQ6" s="2" t="str">
        <f>IFERROR(Base!AP6/GAMSbase!AP6,"")</f>
        <v/>
      </c>
      <c r="AR6" s="2" t="str">
        <f>IFERROR(Base!AQ6/GAMSbase!AQ6,"")</f>
        <v/>
      </c>
      <c r="AS6" s="2" t="str">
        <f>IFERROR(Base!AR6/GAMSbase!AR6,"")</f>
        <v/>
      </c>
      <c r="AT6" s="2" t="str">
        <f>IFERROR(Base!AS6/GAMSbase!AS6,"")</f>
        <v/>
      </c>
      <c r="AU6" s="2" t="str">
        <f>IFERROR(Base!AT6/GAMSbase!AT6,"")</f>
        <v/>
      </c>
      <c r="AV6" s="2" t="str">
        <f>IFERROR(Base!AU6/GAMSbase!AU6,"")</f>
        <v/>
      </c>
      <c r="AW6" s="2" t="str">
        <f>IFERROR(Base!AV6/GAMSbase!AV6,"")</f>
        <v/>
      </c>
      <c r="AX6" s="2" t="str">
        <f>IFERROR(Base!AW6/GAMSbase!AW6,"")</f>
        <v/>
      </c>
      <c r="AY6" s="2" t="str">
        <f>IFERROR(Base!AX6/GAMSbase!AX6,"")</f>
        <v/>
      </c>
      <c r="AZ6" s="2" t="str">
        <f>IFERROR(Base!AY6/GAMSbase!AY6,"")</f>
        <v/>
      </c>
      <c r="BA6" s="2" t="str">
        <f>IFERROR(Base!AZ6/GAMSbase!AZ6,"")</f>
        <v/>
      </c>
      <c r="BB6" s="2" t="str">
        <f>IFERROR(Base!BA6/GAMSbase!BA6,"")</f>
        <v/>
      </c>
      <c r="BC6" s="2" t="str">
        <f>IFERROR(Base!BB6/GAMSbase!BB6,"")</f>
        <v/>
      </c>
      <c r="BD6" s="2" t="str">
        <f>IFERROR(Base!BC6/GAMSbase!BC6,"")</f>
        <v/>
      </c>
      <c r="BE6" s="2" t="str">
        <f>IFERROR(Base!BD6/GAMSbase!BD6,"")</f>
        <v/>
      </c>
      <c r="BF6" s="2" t="str">
        <f>IFERROR(Base!BE6/GAMSbase!BE6,"")</f>
        <v/>
      </c>
      <c r="BG6" s="2" t="str">
        <f>IFERROR(Base!BF6/GAMSbase!BF6,"")</f>
        <v/>
      </c>
      <c r="BH6" s="2" t="str">
        <f>IFERROR(Base!BG6/GAMSbase!BG6,"")</f>
        <v/>
      </c>
      <c r="BI6" s="2" t="str">
        <f>IFERROR(Base!BH6/GAMSbase!BH6,"")</f>
        <v/>
      </c>
      <c r="BJ6" s="2" t="str">
        <f>IFERROR(Base!BI6/GAMSbase!BI6,"")</f>
        <v/>
      </c>
    </row>
    <row r="7" spans="1:62" x14ac:dyDescent="0.25">
      <c r="A7" t="e">
        <f>Base!#REF!</f>
        <v>#REF!</v>
      </c>
      <c r="B7" t="str">
        <f>GAMSbase!A7</f>
        <v>World Capital Risk Premium</v>
      </c>
      <c r="C7" s="2" t="str">
        <f>IFERROR(Base!#REF!/GAMSbase!B7,"")</f>
        <v/>
      </c>
      <c r="D7" s="2" t="str">
        <f>IFERROR(Base!#REF!/GAMSbase!C7,"")</f>
        <v/>
      </c>
      <c r="E7" s="2" t="str">
        <f>IFERROR(Base!#REF!/GAMSbase!D7,"")</f>
        <v/>
      </c>
      <c r="F7" s="2" t="str">
        <f>IFERROR(Base!#REF!/GAMSbase!E7,"")</f>
        <v/>
      </c>
      <c r="G7" s="2" t="str">
        <f>IFERROR(Base!#REF!/GAMSbase!F7,"")</f>
        <v/>
      </c>
      <c r="H7" s="2" t="str">
        <f>IFERROR(Base!#REF!/GAMSbase!G7,"")</f>
        <v/>
      </c>
      <c r="I7" s="2" t="str">
        <f>IFERROR(Base!#REF!/GAMSbase!H7,"")</f>
        <v/>
      </c>
      <c r="J7" s="2" t="str">
        <f>IFERROR(Base!#REF!/GAMSbase!I7,"")</f>
        <v/>
      </c>
      <c r="K7" s="2" t="str">
        <f>IFERROR(Base!#REF!/GAMSbase!J7,"")</f>
        <v/>
      </c>
      <c r="L7" s="2" t="str">
        <f>IFERROR(Base!#REF!/GAMSbase!K7,"")</f>
        <v/>
      </c>
      <c r="M7" s="2" t="str">
        <f>IFERROR(Base!#REF!/GAMSbase!L7,"")</f>
        <v/>
      </c>
      <c r="N7" s="2" t="str">
        <f>IFERROR(Base!#REF!/GAMSbase!M7,"")</f>
        <v/>
      </c>
      <c r="O7" s="2" t="str">
        <f>IFERROR(Base!#REF!/GAMSbase!N7,"")</f>
        <v/>
      </c>
      <c r="P7" s="2" t="str">
        <f>IFERROR(Base!#REF!/GAMSbase!O7,"")</f>
        <v/>
      </c>
      <c r="Q7" s="2" t="str">
        <f>IFERROR(Base!#REF!/GAMSbase!P7,"")</f>
        <v/>
      </c>
      <c r="R7" s="2" t="str">
        <f>IFERROR(Base!#REF!/GAMSbase!Q7,"")</f>
        <v/>
      </c>
      <c r="S7" s="2" t="str">
        <f>IFERROR(Base!#REF!/GAMSbase!R7,"")</f>
        <v/>
      </c>
      <c r="T7" s="2" t="str">
        <f>IFERROR(Base!#REF!/GAMSbase!S7,"")</f>
        <v/>
      </c>
      <c r="U7" s="2" t="str">
        <f>IFERROR(Base!#REF!/GAMSbase!T7,"")</f>
        <v/>
      </c>
      <c r="V7" s="2" t="str">
        <f>IFERROR(Base!#REF!/GAMSbase!U7,"")</f>
        <v/>
      </c>
      <c r="W7" s="2" t="str">
        <f>IFERROR(Base!#REF!/GAMSbase!V7,"")</f>
        <v/>
      </c>
      <c r="X7" s="2" t="str">
        <f>IFERROR(Base!#REF!/GAMSbase!W7,"")</f>
        <v/>
      </c>
      <c r="Y7" s="2" t="str">
        <f>IFERROR(Base!#REF!/GAMSbase!X7,"")</f>
        <v/>
      </c>
      <c r="Z7" s="2" t="str">
        <f>IFERROR(Base!#REF!/GAMSbase!Y7,"")</f>
        <v/>
      </c>
      <c r="AA7" s="2" t="str">
        <f>IFERROR(Base!#REF!/GAMSbase!Z7,"")</f>
        <v/>
      </c>
      <c r="AB7" s="2" t="str">
        <f>IFERROR(Base!#REF!/GAMSbase!AA7,"")</f>
        <v/>
      </c>
      <c r="AC7" s="2" t="str">
        <f>IFERROR(Base!#REF!/GAMSbase!AB7,"")</f>
        <v/>
      </c>
      <c r="AD7" s="2" t="str">
        <f>IFERROR(Base!#REF!/GAMSbase!AC7,"")</f>
        <v/>
      </c>
      <c r="AE7" s="2" t="str">
        <f>IFERROR(Base!#REF!/GAMSbase!AD7,"")</f>
        <v/>
      </c>
      <c r="AF7" s="2" t="str">
        <f>IFERROR(Base!#REF!/GAMSbase!AE7,"")</f>
        <v/>
      </c>
      <c r="AG7" s="2" t="str">
        <f>IFERROR(Base!#REF!/GAMSbase!AF7,"")</f>
        <v/>
      </c>
      <c r="AH7" s="2" t="str">
        <f>IFERROR(Base!#REF!/GAMSbase!AG7,"")</f>
        <v/>
      </c>
      <c r="AI7" s="2" t="str">
        <f>IFERROR(Base!#REF!/GAMSbase!AH7,"")</f>
        <v/>
      </c>
      <c r="AJ7" s="2" t="str">
        <f>IFERROR(Base!#REF!/GAMSbase!AI7,"")</f>
        <v/>
      </c>
      <c r="AK7" s="2" t="str">
        <f>IFERROR(Base!#REF!/GAMSbase!AJ7,"")</f>
        <v/>
      </c>
      <c r="AL7" s="2" t="str">
        <f>IFERROR(Base!#REF!/GAMSbase!AK7,"")</f>
        <v/>
      </c>
      <c r="AM7" s="2" t="str">
        <f>IFERROR(Base!#REF!/GAMSbase!AL7,"")</f>
        <v/>
      </c>
      <c r="AN7" s="2" t="str">
        <f>IFERROR(Base!#REF!/GAMSbase!AM7,"")</f>
        <v/>
      </c>
      <c r="AO7" s="2" t="str">
        <f>IFERROR(Base!#REF!/GAMSbase!AN7,"")</f>
        <v/>
      </c>
      <c r="AP7" s="2" t="str">
        <f>IFERROR(Base!#REF!/GAMSbase!AO7,"")</f>
        <v/>
      </c>
      <c r="AQ7" s="2" t="str">
        <f>IFERROR(Base!#REF!/GAMSbase!AP7,"")</f>
        <v/>
      </c>
      <c r="AR7" s="2" t="str">
        <f>IFERROR(Base!#REF!/GAMSbase!AQ7,"")</f>
        <v/>
      </c>
      <c r="AS7" s="2" t="str">
        <f>IFERROR(Base!#REF!/GAMSbase!AR7,"")</f>
        <v/>
      </c>
      <c r="AT7" s="2" t="str">
        <f>IFERROR(Base!#REF!/GAMSbase!AS7,"")</f>
        <v/>
      </c>
      <c r="AU7" s="2" t="str">
        <f>IFERROR(Base!#REF!/GAMSbase!AT7,"")</f>
        <v/>
      </c>
      <c r="AV7" s="2" t="str">
        <f>IFERROR(Base!#REF!/GAMSbase!AU7,"")</f>
        <v/>
      </c>
      <c r="AW7" s="2" t="str">
        <f>IFERROR(Base!#REF!/GAMSbase!AV7,"")</f>
        <v/>
      </c>
      <c r="AX7" s="2" t="str">
        <f>IFERROR(Base!#REF!/GAMSbase!AW7,"")</f>
        <v/>
      </c>
      <c r="AY7" s="2" t="str">
        <f>IFERROR(Base!#REF!/GAMSbase!AX7,"")</f>
        <v/>
      </c>
      <c r="AZ7" s="2" t="str">
        <f>IFERROR(Base!#REF!/GAMSbase!AY7,"")</f>
        <v/>
      </c>
      <c r="BA7" s="2" t="str">
        <f>IFERROR(Base!#REF!/GAMSbase!AZ7,"")</f>
        <v/>
      </c>
      <c r="BB7" s="2" t="str">
        <f>IFERROR(Base!#REF!/GAMSbase!BA7,"")</f>
        <v/>
      </c>
      <c r="BC7" s="2" t="str">
        <f>IFERROR(Base!#REF!/GAMSbase!BB7,"")</f>
        <v/>
      </c>
      <c r="BD7" s="2" t="str">
        <f>IFERROR(Base!#REF!/GAMSbase!BC7,"")</f>
        <v/>
      </c>
      <c r="BE7" s="2" t="str">
        <f>IFERROR(Base!#REF!/GAMSbase!BD7,"")</f>
        <v/>
      </c>
      <c r="BF7" s="2" t="str">
        <f>IFERROR(Base!#REF!/GAMSbase!BE7,"")</f>
        <v/>
      </c>
      <c r="BG7" s="2" t="str">
        <f>IFERROR(Base!#REF!/GAMSbase!BF7,"")</f>
        <v/>
      </c>
      <c r="BH7" s="2" t="str">
        <f>IFERROR(Base!#REF!/GAMSbase!BG7,"")</f>
        <v/>
      </c>
      <c r="BI7" s="2" t="str">
        <f>IFERROR(Base!#REF!/GAMSbase!BH7,"")</f>
        <v/>
      </c>
      <c r="BJ7" s="2" t="str">
        <f>IFERROR(Base!#REF!/GAMSbase!BI7,"")</f>
        <v/>
      </c>
    </row>
    <row r="8" spans="1:62" x14ac:dyDescent="0.25">
      <c r="A8" t="e">
        <f>Base!#REF!</f>
        <v>#REF!</v>
      </c>
      <c r="B8" t="str">
        <f>GAMSbase!A8</f>
        <v>Fraction Diversifiable Risk</v>
      </c>
      <c r="C8" s="2" t="str">
        <f>IFERROR(Base!#REF!/GAMSbase!B8,"")</f>
        <v/>
      </c>
      <c r="D8" s="2" t="str">
        <f>IFERROR(#REF!/GAMSbase!C8,"")</f>
        <v/>
      </c>
      <c r="E8" s="2" t="str">
        <f>IFERROR(Base!#REF!/GAMSbase!D8,"")</f>
        <v/>
      </c>
      <c r="F8" s="2" t="str">
        <f>IFERROR(#REF!/GAMSbase!E8,"")</f>
        <v/>
      </c>
      <c r="G8" s="2" t="str">
        <f>IFERROR(Base!#REF!/GAMSbase!F8,"")</f>
        <v/>
      </c>
      <c r="H8" s="2" t="str">
        <f>IFERROR(Base!#REF!/GAMSbase!G8,"")</f>
        <v/>
      </c>
      <c r="I8" s="2" t="str">
        <f>IFERROR(Base!#REF!/GAMSbase!H8,"")</f>
        <v/>
      </c>
      <c r="J8" s="2" t="str">
        <f>IFERROR(Base!#REF!/GAMSbase!I8,"")</f>
        <v/>
      </c>
      <c r="K8" s="2" t="str">
        <f>IFERROR(Base!#REF!/GAMSbase!J8,"")</f>
        <v/>
      </c>
      <c r="L8" s="2" t="str">
        <f>IFERROR(Base!#REF!/GAMSbase!K8,"")</f>
        <v/>
      </c>
      <c r="M8" s="2" t="str">
        <f>IFERROR(Base!#REF!/GAMSbase!L8,"")</f>
        <v/>
      </c>
      <c r="N8" s="2" t="str">
        <f>IFERROR(Base!#REF!/GAMSbase!M8,"")</f>
        <v/>
      </c>
      <c r="O8" s="2" t="str">
        <f>IFERROR(Base!#REF!/GAMSbase!N8,"")</f>
        <v/>
      </c>
      <c r="P8" s="2" t="str">
        <f>IFERROR(Base!#REF!/GAMSbase!O8,"")</f>
        <v/>
      </c>
      <c r="Q8" s="2" t="str">
        <f>IFERROR(Base!#REF!/GAMSbase!P8,"")</f>
        <v/>
      </c>
      <c r="R8" s="2" t="str">
        <f>IFERROR(Base!#REF!/GAMSbase!Q8,"")</f>
        <v/>
      </c>
      <c r="S8" s="2" t="str">
        <f>IFERROR(Base!#REF!/GAMSbase!R8,"")</f>
        <v/>
      </c>
      <c r="T8" s="2" t="str">
        <f>IFERROR(Base!#REF!/GAMSbase!S8,"")</f>
        <v/>
      </c>
      <c r="U8" s="2" t="str">
        <f>IFERROR(Base!#REF!/GAMSbase!T8,"")</f>
        <v/>
      </c>
      <c r="V8" s="2" t="str">
        <f>IFERROR(Base!#REF!/GAMSbase!U8,"")</f>
        <v/>
      </c>
      <c r="W8" s="2" t="str">
        <f>IFERROR(Base!#REF!/GAMSbase!V8,"")</f>
        <v/>
      </c>
      <c r="X8" s="2" t="str">
        <f>IFERROR(Base!#REF!/GAMSbase!W8,"")</f>
        <v/>
      </c>
      <c r="Y8" s="2" t="str">
        <f>IFERROR(Base!#REF!/GAMSbase!X8,"")</f>
        <v/>
      </c>
      <c r="Z8" s="2" t="str">
        <f>IFERROR(Base!#REF!/GAMSbase!Y8,"")</f>
        <v/>
      </c>
      <c r="AA8" s="2" t="str">
        <f>IFERROR(Base!#REF!/GAMSbase!Z8,"")</f>
        <v/>
      </c>
      <c r="AB8" s="2" t="str">
        <f>IFERROR(Base!#REF!/GAMSbase!AA8,"")</f>
        <v/>
      </c>
      <c r="AC8" s="2" t="str">
        <f>IFERROR(Base!#REF!/GAMSbase!AB8,"")</f>
        <v/>
      </c>
      <c r="AD8" s="2" t="str">
        <f>IFERROR(Base!#REF!/GAMSbase!AC8,"")</f>
        <v/>
      </c>
      <c r="AE8" s="2" t="str">
        <f>IFERROR(Base!#REF!/GAMSbase!AD8,"")</f>
        <v/>
      </c>
      <c r="AF8" s="2" t="str">
        <f>IFERROR(Base!#REF!/GAMSbase!AE8,"")</f>
        <v/>
      </c>
      <c r="AG8" s="2" t="str">
        <f>IFERROR(Base!#REF!/GAMSbase!AF8,"")</f>
        <v/>
      </c>
      <c r="AH8" s="2" t="str">
        <f>IFERROR(Base!#REF!/GAMSbase!AG8,"")</f>
        <v/>
      </c>
      <c r="AI8" s="2" t="str">
        <f>IFERROR(Base!#REF!/GAMSbase!AH8,"")</f>
        <v/>
      </c>
      <c r="AJ8" s="2" t="str">
        <f>IFERROR(Base!#REF!/GAMSbase!AI8,"")</f>
        <v/>
      </c>
      <c r="AK8" s="2" t="str">
        <f>IFERROR(Base!#REF!/GAMSbase!AJ8,"")</f>
        <v/>
      </c>
      <c r="AL8" s="2" t="str">
        <f>IFERROR(Base!#REF!/GAMSbase!AK8,"")</f>
        <v/>
      </c>
      <c r="AM8" s="2" t="str">
        <f>IFERROR(Base!#REF!/GAMSbase!AL8,"")</f>
        <v/>
      </c>
      <c r="AN8" s="2" t="str">
        <f>IFERROR(Base!#REF!/GAMSbase!AM8,"")</f>
        <v/>
      </c>
      <c r="AO8" s="2" t="str">
        <f>IFERROR(Base!#REF!/GAMSbase!AN8,"")</f>
        <v/>
      </c>
      <c r="AP8" s="2" t="str">
        <f>IFERROR(Base!#REF!/GAMSbase!AO8,"")</f>
        <v/>
      </c>
      <c r="AQ8" s="2" t="str">
        <f>IFERROR(Base!#REF!/GAMSbase!AP8,"")</f>
        <v/>
      </c>
      <c r="AR8" s="2" t="str">
        <f>IFERROR(Base!#REF!/GAMSbase!AQ8,"")</f>
        <v/>
      </c>
      <c r="AS8" s="2" t="str">
        <f>IFERROR(Base!#REF!/GAMSbase!AR8,"")</f>
        <v/>
      </c>
      <c r="AT8" s="2" t="str">
        <f>IFERROR(Base!#REF!/GAMSbase!AS8,"")</f>
        <v/>
      </c>
      <c r="AU8" s="2" t="str">
        <f>IFERROR(Base!#REF!/GAMSbase!AT8,"")</f>
        <v/>
      </c>
      <c r="AV8" s="2" t="str">
        <f>IFERROR(Base!#REF!/GAMSbase!AU8,"")</f>
        <v/>
      </c>
      <c r="AW8" s="2" t="str">
        <f>IFERROR(Base!#REF!/GAMSbase!AV8,"")</f>
        <v/>
      </c>
      <c r="AX8" s="2" t="str">
        <f>IFERROR(Base!#REF!/GAMSbase!AW8,"")</f>
        <v/>
      </c>
      <c r="AY8" s="2" t="str">
        <f>IFERROR(Base!#REF!/GAMSbase!AX8,"")</f>
        <v/>
      </c>
      <c r="AZ8" s="2" t="str">
        <f>IFERROR(Base!#REF!/GAMSbase!AY8,"")</f>
        <v/>
      </c>
      <c r="BA8" s="2" t="str">
        <f>IFERROR(Base!#REF!/GAMSbase!AZ8,"")</f>
        <v/>
      </c>
      <c r="BB8" s="2" t="str">
        <f>IFERROR(Base!#REF!/GAMSbase!BA8,"")</f>
        <v/>
      </c>
      <c r="BC8" s="2" t="str">
        <f>IFERROR(Base!#REF!/GAMSbase!BB8,"")</f>
        <v/>
      </c>
      <c r="BD8" s="2" t="str">
        <f>IFERROR(Base!#REF!/GAMSbase!BC8,"")</f>
        <v/>
      </c>
      <c r="BE8" s="2" t="str">
        <f>IFERROR(Base!#REF!/GAMSbase!BD8,"")</f>
        <v/>
      </c>
      <c r="BF8" s="2" t="str">
        <f>IFERROR(Base!#REF!/GAMSbase!BE8,"")</f>
        <v/>
      </c>
      <c r="BG8" s="2" t="str">
        <f>IFERROR(Base!#REF!/GAMSbase!BF8,"")</f>
        <v/>
      </c>
      <c r="BH8" s="2" t="str">
        <f>IFERROR(Base!#REF!/GAMSbase!BG8,"")</f>
        <v/>
      </c>
      <c r="BI8" s="2" t="str">
        <f>IFERROR(Base!#REF!/GAMSbase!BH8,"")</f>
        <v/>
      </c>
      <c r="BJ8" s="2" t="str">
        <f>IFERROR(Base!#REF!/GAMSbase!BI8,"")</f>
        <v/>
      </c>
    </row>
    <row r="9" spans="1:62" x14ac:dyDescent="0.25">
      <c r="A9" t="e">
        <f>Base!#REF!</f>
        <v>#REF!</v>
      </c>
      <c r="B9" t="str">
        <f>GAMSbase!A9</f>
        <v>Diversifiable Risk ( per year)</v>
      </c>
      <c r="C9" s="2" t="str">
        <f>IFERROR(Base!#REF!/GAMSbase!B9,"")</f>
        <v/>
      </c>
      <c r="D9" s="2" t="str">
        <f>IFERROR(Base!#REF!/GAMSbase!C9,"")</f>
        <v/>
      </c>
      <c r="E9" s="2" t="str">
        <f>IFERROR(Base!#REF!/GAMSbase!D9,"")</f>
        <v/>
      </c>
      <c r="F9" s="2" t="str">
        <f>IFERROR(Base!#REF!/GAMSbase!E9,"")</f>
        <v/>
      </c>
      <c r="G9" s="2" t="str">
        <f>IFERROR(Base!#REF!/GAMSbase!F9,"")</f>
        <v/>
      </c>
      <c r="H9" s="2" t="str">
        <f>IFERROR(Base!#REF!/GAMSbase!G9,"")</f>
        <v/>
      </c>
      <c r="I9" s="2" t="str">
        <f>IFERROR(Base!#REF!/GAMSbase!H9,"")</f>
        <v/>
      </c>
      <c r="J9" s="2" t="str">
        <f>IFERROR(Base!#REF!/GAMSbase!I9,"")</f>
        <v/>
      </c>
      <c r="K9" s="2" t="str">
        <f>IFERROR(Base!#REF!/GAMSbase!J9,"")</f>
        <v/>
      </c>
      <c r="L9" s="2" t="str">
        <f>IFERROR(Base!#REF!/GAMSbase!K9,"")</f>
        <v/>
      </c>
      <c r="M9" s="2" t="str">
        <f>IFERROR(Base!#REF!/GAMSbase!L9,"")</f>
        <v/>
      </c>
      <c r="N9" s="2" t="str">
        <f>IFERROR(Base!#REF!/GAMSbase!M9,"")</f>
        <v/>
      </c>
      <c r="O9" s="2" t="str">
        <f>IFERROR(Base!#REF!/GAMSbase!N9,"")</f>
        <v/>
      </c>
      <c r="P9" s="2" t="str">
        <f>IFERROR(Base!#REF!/GAMSbase!O9,"")</f>
        <v/>
      </c>
      <c r="Q9" s="2" t="str">
        <f>IFERROR(Base!#REF!/GAMSbase!P9,"")</f>
        <v/>
      </c>
      <c r="R9" s="2" t="str">
        <f>IFERROR(Base!#REF!/GAMSbase!Q9,"")</f>
        <v/>
      </c>
      <c r="S9" s="2" t="str">
        <f>IFERROR(Base!#REF!/GAMSbase!R9,"")</f>
        <v/>
      </c>
      <c r="T9" s="2" t="str">
        <f>IFERROR(Base!#REF!/GAMSbase!S9,"")</f>
        <v/>
      </c>
      <c r="U9" s="2" t="str">
        <f>IFERROR(Base!#REF!/GAMSbase!T9,"")</f>
        <v/>
      </c>
      <c r="V9" s="2" t="str">
        <f>IFERROR(Base!#REF!/GAMSbase!U9,"")</f>
        <v/>
      </c>
      <c r="W9" s="2" t="str">
        <f>IFERROR(Base!#REF!/GAMSbase!V9,"")</f>
        <v/>
      </c>
      <c r="X9" s="2" t="str">
        <f>IFERROR(Base!#REF!/GAMSbase!W9,"")</f>
        <v/>
      </c>
      <c r="Y9" s="2" t="str">
        <f>IFERROR(Base!#REF!/GAMSbase!X9,"")</f>
        <v/>
      </c>
      <c r="Z9" s="2" t="str">
        <f>IFERROR(Base!#REF!/GAMSbase!Y9,"")</f>
        <v/>
      </c>
      <c r="AA9" s="2" t="str">
        <f>IFERROR(Base!#REF!/GAMSbase!Z9,"")</f>
        <v/>
      </c>
      <c r="AB9" s="2" t="str">
        <f>IFERROR(Base!#REF!/GAMSbase!AA9,"")</f>
        <v/>
      </c>
      <c r="AC9" s="2" t="str">
        <f>IFERROR(Base!#REF!/GAMSbase!AB9,"")</f>
        <v/>
      </c>
      <c r="AD9" s="2" t="str">
        <f>IFERROR(Base!#REF!/GAMSbase!AC9,"")</f>
        <v/>
      </c>
      <c r="AE9" s="2" t="str">
        <f>IFERROR(Base!#REF!/GAMSbase!AD9,"")</f>
        <v/>
      </c>
      <c r="AF9" s="2" t="str">
        <f>IFERROR(Base!#REF!/GAMSbase!AE9,"")</f>
        <v/>
      </c>
      <c r="AG9" s="2" t="str">
        <f>IFERROR(Base!#REF!/GAMSbase!AF9,"")</f>
        <v/>
      </c>
      <c r="AH9" s="2" t="str">
        <f>IFERROR(Base!#REF!/GAMSbase!AG9,"")</f>
        <v/>
      </c>
      <c r="AI9" s="2" t="str">
        <f>IFERROR(Base!#REF!/GAMSbase!AH9,"")</f>
        <v/>
      </c>
      <c r="AJ9" s="2" t="str">
        <f>IFERROR(Base!#REF!/GAMSbase!AI9,"")</f>
        <v/>
      </c>
      <c r="AK9" s="2" t="str">
        <f>IFERROR(Base!#REF!/GAMSbase!AJ9,"")</f>
        <v/>
      </c>
      <c r="AL9" s="2" t="str">
        <f>IFERROR(Base!#REF!/GAMSbase!AK9,"")</f>
        <v/>
      </c>
      <c r="AM9" s="2" t="str">
        <f>IFERROR(Base!#REF!/GAMSbase!AL9,"")</f>
        <v/>
      </c>
      <c r="AN9" s="2" t="str">
        <f>IFERROR(Base!#REF!/GAMSbase!AM9,"")</f>
        <v/>
      </c>
      <c r="AO9" s="2" t="str">
        <f>IFERROR(Base!#REF!/GAMSbase!AN9,"")</f>
        <v/>
      </c>
      <c r="AP9" s="2" t="str">
        <f>IFERROR(Base!#REF!/GAMSbase!AO9,"")</f>
        <v/>
      </c>
      <c r="AQ9" s="2" t="str">
        <f>IFERROR(Base!#REF!/GAMSbase!AP9,"")</f>
        <v/>
      </c>
      <c r="AR9" s="2" t="str">
        <f>IFERROR(Base!#REF!/GAMSbase!AQ9,"")</f>
        <v/>
      </c>
      <c r="AS9" s="2" t="str">
        <f>IFERROR(Base!#REF!/GAMSbase!AR9,"")</f>
        <v/>
      </c>
      <c r="AT9" s="2" t="str">
        <f>IFERROR(Base!#REF!/GAMSbase!AS9,"")</f>
        <v/>
      </c>
      <c r="AU9" s="2" t="str">
        <f>IFERROR(Base!#REF!/GAMSbase!AT9,"")</f>
        <v/>
      </c>
      <c r="AV9" s="2" t="str">
        <f>IFERROR(Base!#REF!/GAMSbase!AU9,"")</f>
        <v/>
      </c>
      <c r="AW9" s="2" t="str">
        <f>IFERROR(Base!#REF!/GAMSbase!AV9,"")</f>
        <v/>
      </c>
      <c r="AX9" s="2" t="str">
        <f>IFERROR(Base!#REF!/GAMSbase!AW9,"")</f>
        <v/>
      </c>
      <c r="AY9" s="2" t="str">
        <f>IFERROR(Base!#REF!/GAMSbase!AX9,"")</f>
        <v/>
      </c>
      <c r="AZ9" s="2" t="str">
        <f>IFERROR(Base!#REF!/GAMSbase!AY9,"")</f>
        <v/>
      </c>
      <c r="BA9" s="2" t="str">
        <f>IFERROR(Base!#REF!/GAMSbase!AZ9,"")</f>
        <v/>
      </c>
      <c r="BB9" s="2" t="str">
        <f>IFERROR(Base!#REF!/GAMSbase!BA9,"")</f>
        <v/>
      </c>
      <c r="BC9" s="2" t="str">
        <f>IFERROR(Base!#REF!/GAMSbase!BB9,"")</f>
        <v/>
      </c>
      <c r="BD9" s="2" t="str">
        <f>IFERROR(Base!#REF!/GAMSbase!BC9,"")</f>
        <v/>
      </c>
      <c r="BE9" s="2" t="str">
        <f>IFERROR(Base!#REF!/GAMSbase!BD9,"")</f>
        <v/>
      </c>
      <c r="BF9" s="2" t="str">
        <f>IFERROR(Base!#REF!/GAMSbase!BE9,"")</f>
        <v/>
      </c>
      <c r="BG9" s="2" t="str">
        <f>IFERROR(Base!#REF!/GAMSbase!BF9,"")</f>
        <v/>
      </c>
      <c r="BH9" s="2" t="str">
        <f>IFERROR(Base!#REF!/GAMSbase!BG9,"")</f>
        <v/>
      </c>
      <c r="BI9" s="2" t="str">
        <f>IFERROR(Base!#REF!/GAMSbase!BH9,"")</f>
        <v/>
      </c>
      <c r="BJ9" s="2" t="str">
        <f>IFERROR(Base!#REF!/GAMSbase!BI9,"")</f>
        <v/>
      </c>
    </row>
    <row r="10" spans="1:62" x14ac:dyDescent="0.25">
      <c r="A10" t="e">
        <f>Base!#REF!</f>
        <v>#REF!</v>
      </c>
      <c r="B10" t="str">
        <f>GAMSbase!A10</f>
        <v>Depreciation with no Risk (per year)</v>
      </c>
      <c r="C10" s="2" t="str">
        <f>IFERROR(Base!#REF!/GAMSbase!B10,"")</f>
        <v/>
      </c>
      <c r="D10" s="2" t="str">
        <f>IFERROR(Base!#REF!/GAMSbase!C10,"")</f>
        <v/>
      </c>
      <c r="E10" s="2" t="str">
        <f>IFERROR(Base!#REF!/GAMSbase!D10,"")</f>
        <v/>
      </c>
      <c r="F10" s="2" t="str">
        <f>IFERROR(Base!#REF!/GAMSbase!E10,"")</f>
        <v/>
      </c>
      <c r="G10" s="2" t="str">
        <f>IFERROR(Base!#REF!/GAMSbase!F10,"")</f>
        <v/>
      </c>
      <c r="H10" s="2" t="str">
        <f>IFERROR(Base!#REF!/GAMSbase!G10,"")</f>
        <v/>
      </c>
      <c r="I10" s="2" t="str">
        <f>IFERROR(Base!#REF!/GAMSbase!H10,"")</f>
        <v/>
      </c>
      <c r="J10" s="2" t="str">
        <f>IFERROR(Base!#REF!/GAMSbase!I10,"")</f>
        <v/>
      </c>
      <c r="K10" s="2" t="str">
        <f>IFERROR(Base!#REF!/GAMSbase!J10,"")</f>
        <v/>
      </c>
      <c r="L10" s="2" t="str">
        <f>IFERROR(Base!#REF!/GAMSbase!K10,"")</f>
        <v/>
      </c>
      <c r="M10" s="2" t="str">
        <f>IFERROR(Base!#REF!/GAMSbase!L10,"")</f>
        <v/>
      </c>
      <c r="N10" s="2" t="str">
        <f>IFERROR(Base!#REF!/GAMSbase!M10,"")</f>
        <v/>
      </c>
      <c r="O10" s="2" t="str">
        <f>IFERROR(Base!#REF!/GAMSbase!N10,"")</f>
        <v/>
      </c>
      <c r="P10" s="2" t="str">
        <f>IFERROR(Base!#REF!/GAMSbase!O10,"")</f>
        <v/>
      </c>
      <c r="Q10" s="2" t="str">
        <f>IFERROR(Base!#REF!/GAMSbase!P10,"")</f>
        <v/>
      </c>
      <c r="R10" s="2" t="str">
        <f>IFERROR(Base!#REF!/GAMSbase!Q10,"")</f>
        <v/>
      </c>
      <c r="S10" s="2" t="str">
        <f>IFERROR(Base!#REF!/GAMSbase!R10,"")</f>
        <v/>
      </c>
      <c r="T10" s="2" t="str">
        <f>IFERROR(Base!#REF!/GAMSbase!S10,"")</f>
        <v/>
      </c>
      <c r="U10" s="2" t="str">
        <f>IFERROR(Base!#REF!/GAMSbase!T10,"")</f>
        <v/>
      </c>
      <c r="V10" s="2" t="str">
        <f>IFERROR(Base!#REF!/GAMSbase!U10,"")</f>
        <v/>
      </c>
      <c r="W10" s="2" t="str">
        <f>IFERROR(Base!#REF!/GAMSbase!V10,"")</f>
        <v/>
      </c>
      <c r="X10" s="2" t="str">
        <f>IFERROR(Base!#REF!/GAMSbase!W10,"")</f>
        <v/>
      </c>
      <c r="Y10" s="2" t="str">
        <f>IFERROR(Base!#REF!/GAMSbase!X10,"")</f>
        <v/>
      </c>
      <c r="Z10" s="2" t="str">
        <f>IFERROR(Base!#REF!/GAMSbase!Y10,"")</f>
        <v/>
      </c>
      <c r="AA10" s="2" t="str">
        <f>IFERROR(Base!#REF!/GAMSbase!Z10,"")</f>
        <v/>
      </c>
      <c r="AB10" s="2" t="str">
        <f>IFERROR(Base!#REF!/GAMSbase!AA10,"")</f>
        <v/>
      </c>
      <c r="AC10" s="2" t="str">
        <f>IFERROR(Base!#REF!/GAMSbase!AB10,"")</f>
        <v/>
      </c>
      <c r="AD10" s="2" t="str">
        <f>IFERROR(Base!#REF!/GAMSbase!AC10,"")</f>
        <v/>
      </c>
      <c r="AE10" s="2" t="str">
        <f>IFERROR(Base!#REF!/GAMSbase!AD10,"")</f>
        <v/>
      </c>
      <c r="AF10" s="2" t="str">
        <f>IFERROR(Base!#REF!/GAMSbase!AE10,"")</f>
        <v/>
      </c>
      <c r="AG10" s="2" t="str">
        <f>IFERROR(Base!#REF!/GAMSbase!AF10,"")</f>
        <v/>
      </c>
      <c r="AH10" s="2" t="str">
        <f>IFERROR(Base!#REF!/GAMSbase!AG10,"")</f>
        <v/>
      </c>
      <c r="AI10" s="2" t="str">
        <f>IFERROR(Base!#REF!/GAMSbase!AH10,"")</f>
        <v/>
      </c>
      <c r="AJ10" s="2" t="str">
        <f>IFERROR(Base!#REF!/GAMSbase!AI10,"")</f>
        <v/>
      </c>
      <c r="AK10" s="2" t="str">
        <f>IFERROR(Base!#REF!/GAMSbase!AJ10,"")</f>
        <v/>
      </c>
      <c r="AL10" s="2" t="str">
        <f>IFERROR(Base!#REF!/GAMSbase!AK10,"")</f>
        <v/>
      </c>
      <c r="AM10" s="2" t="str">
        <f>IFERROR(Base!#REF!/GAMSbase!AL10,"")</f>
        <v/>
      </c>
      <c r="AN10" s="2" t="str">
        <f>IFERROR(Base!#REF!/GAMSbase!AM10,"")</f>
        <v/>
      </c>
      <c r="AO10" s="2" t="str">
        <f>IFERROR(Base!#REF!/GAMSbase!AN10,"")</f>
        <v/>
      </c>
      <c r="AP10" s="2" t="str">
        <f>IFERROR(Base!#REF!/GAMSbase!AO10,"")</f>
        <v/>
      </c>
      <c r="AQ10" s="2" t="str">
        <f>IFERROR(Base!#REF!/GAMSbase!AP10,"")</f>
        <v/>
      </c>
      <c r="AR10" s="2" t="str">
        <f>IFERROR(Base!#REF!/GAMSbase!AQ10,"")</f>
        <v/>
      </c>
      <c r="AS10" s="2" t="str">
        <f>IFERROR(Base!#REF!/GAMSbase!AR10,"")</f>
        <v/>
      </c>
      <c r="AT10" s="2" t="str">
        <f>IFERROR(Base!#REF!/GAMSbase!AS10,"")</f>
        <v/>
      </c>
      <c r="AU10" s="2" t="str">
        <f>IFERROR(Base!#REF!/GAMSbase!AT10,"")</f>
        <v/>
      </c>
      <c r="AV10" s="2" t="str">
        <f>IFERROR(Base!#REF!/GAMSbase!AU10,"")</f>
        <v/>
      </c>
      <c r="AW10" s="2" t="str">
        <f>IFERROR(Base!#REF!/GAMSbase!AV10,"")</f>
        <v/>
      </c>
      <c r="AX10" s="2" t="str">
        <f>IFERROR(Base!#REF!/GAMSbase!AW10,"")</f>
        <v/>
      </c>
      <c r="AY10" s="2" t="str">
        <f>IFERROR(Base!#REF!/GAMSbase!AX10,"")</f>
        <v/>
      </c>
      <c r="AZ10" s="2" t="str">
        <f>IFERROR(Base!#REF!/GAMSbase!AY10,"")</f>
        <v/>
      </c>
      <c r="BA10" s="2" t="str">
        <f>IFERROR(Base!#REF!/GAMSbase!AZ10,"")</f>
        <v/>
      </c>
      <c r="BB10" s="2" t="str">
        <f>IFERROR(Base!#REF!/GAMSbase!BA10,"")</f>
        <v/>
      </c>
      <c r="BC10" s="2" t="str">
        <f>IFERROR(Base!#REF!/GAMSbase!BB10,"")</f>
        <v/>
      </c>
      <c r="BD10" s="2" t="str">
        <f>IFERROR(Base!#REF!/GAMSbase!BC10,"")</f>
        <v/>
      </c>
      <c r="BE10" s="2" t="str">
        <f>IFERROR(Base!#REF!/GAMSbase!BD10,"")</f>
        <v/>
      </c>
      <c r="BF10" s="2" t="str">
        <f>IFERROR(Base!#REF!/GAMSbase!BE10,"")</f>
        <v/>
      </c>
      <c r="BG10" s="2" t="str">
        <f>IFERROR(Base!#REF!/GAMSbase!BF10,"")</f>
        <v/>
      </c>
      <c r="BH10" s="2" t="str">
        <f>IFERROR(Base!#REF!/GAMSbase!BG10,"")</f>
        <v/>
      </c>
      <c r="BI10" s="2" t="str">
        <f>IFERROR(Base!#REF!/GAMSbase!BH10,"")</f>
        <v/>
      </c>
      <c r="BJ10" s="2" t="str">
        <f>IFERROR(Base!#REF!/GAMSbase!BI10,"")</f>
        <v/>
      </c>
    </row>
    <row r="11" spans="1:62" x14ac:dyDescent="0.25">
      <c r="A11" t="str">
        <f>Base!A7</f>
        <v>Initial output (2019 US International $, trillions)</v>
      </c>
      <c r="B11" t="str">
        <f>GAMSbase!A11</f>
        <v>Initial Output (2005 US International $, trillions)</v>
      </c>
      <c r="C11" s="2">
        <f>IFERROR(Base!B7/GAMSbase!B11,"")</f>
        <v>2.1342522747218675</v>
      </c>
      <c r="D11" s="2" t="str">
        <f>IFERROR(#REF!/GAMSbase!C11,"")</f>
        <v/>
      </c>
      <c r="E11" s="2" t="str">
        <f>IFERROR(#REF!/GAMSbase!D11,"")</f>
        <v/>
      </c>
      <c r="F11" s="2" t="str">
        <f>IFERROR(#REF!/GAMSbase!E11,"")</f>
        <v/>
      </c>
      <c r="G11" s="2" t="str">
        <f>IFERROR(Base!F7/GAMSbase!F11,"")</f>
        <v/>
      </c>
      <c r="H11" s="2" t="str">
        <f>IFERROR(Base!G7/GAMSbase!G11,"")</f>
        <v/>
      </c>
      <c r="I11" s="2" t="str">
        <f>IFERROR(Base!H7/GAMSbase!H11,"")</f>
        <v/>
      </c>
      <c r="J11" s="2" t="str">
        <f>IFERROR(Base!I7/GAMSbase!I11,"")</f>
        <v/>
      </c>
      <c r="K11" s="2" t="str">
        <f>IFERROR(Base!J7/GAMSbase!J11,"")</f>
        <v/>
      </c>
      <c r="L11" s="2" t="str">
        <f>IFERROR(Base!K7/GAMSbase!K11,"")</f>
        <v/>
      </c>
      <c r="M11" s="2" t="str">
        <f>IFERROR(Base!L7/GAMSbase!L11,"")</f>
        <v/>
      </c>
      <c r="N11" s="2" t="str">
        <f>IFERROR(Base!M7/GAMSbase!M11,"")</f>
        <v/>
      </c>
      <c r="O11" s="2" t="str">
        <f>IFERROR(Base!N7/GAMSbase!N11,"")</f>
        <v/>
      </c>
      <c r="P11" s="2" t="str">
        <f>IFERROR(Base!O7/GAMSbase!O11,"")</f>
        <v/>
      </c>
      <c r="Q11" s="2" t="str">
        <f>IFERROR(Base!P7/GAMSbase!P11,"")</f>
        <v/>
      </c>
      <c r="R11" s="2" t="str">
        <f>IFERROR(Base!Q7/GAMSbase!Q11,"")</f>
        <v/>
      </c>
      <c r="S11" s="2" t="str">
        <f>IFERROR(Base!R7/GAMSbase!R11,"")</f>
        <v/>
      </c>
      <c r="T11" s="2" t="str">
        <f>IFERROR(Base!S7/GAMSbase!S11,"")</f>
        <v/>
      </c>
      <c r="U11" s="2" t="str">
        <f>IFERROR(Base!T7/GAMSbase!T11,"")</f>
        <v/>
      </c>
      <c r="V11" s="2" t="str">
        <f>IFERROR(Base!U7/GAMSbase!U11,"")</f>
        <v/>
      </c>
      <c r="W11" s="2" t="str">
        <f>IFERROR(Base!V7/GAMSbase!V11,"")</f>
        <v/>
      </c>
      <c r="X11" s="2" t="str">
        <f>IFERROR(Base!W7/GAMSbase!W11,"")</f>
        <v/>
      </c>
      <c r="Y11" s="2" t="str">
        <f>IFERROR(Base!X7/GAMSbase!X11,"")</f>
        <v/>
      </c>
      <c r="Z11" s="2" t="str">
        <f>IFERROR(Base!Y7/GAMSbase!Y11,"")</f>
        <v/>
      </c>
      <c r="AA11" s="2" t="str">
        <f>IFERROR(Base!Z7/GAMSbase!Z11,"")</f>
        <v/>
      </c>
      <c r="AB11" s="2" t="str">
        <f>IFERROR(Base!AA7/GAMSbase!AA11,"")</f>
        <v/>
      </c>
      <c r="AC11" s="2" t="str">
        <f>IFERROR(Base!AB7/GAMSbase!AB11,"")</f>
        <v/>
      </c>
      <c r="AD11" s="2" t="str">
        <f>IFERROR(Base!AC7/GAMSbase!AC11,"")</f>
        <v/>
      </c>
      <c r="AE11" s="2" t="str">
        <f>IFERROR(Base!AD7/GAMSbase!AD11,"")</f>
        <v/>
      </c>
      <c r="AF11" s="2" t="str">
        <f>IFERROR(Base!AE7/GAMSbase!AE11,"")</f>
        <v/>
      </c>
      <c r="AG11" s="2" t="str">
        <f>IFERROR(Base!AF7/GAMSbase!AF11,"")</f>
        <v/>
      </c>
      <c r="AH11" s="2" t="str">
        <f>IFERROR(Base!AG7/GAMSbase!AG11,"")</f>
        <v/>
      </c>
      <c r="AI11" s="2" t="str">
        <f>IFERROR(Base!AH7/GAMSbase!AH11,"")</f>
        <v/>
      </c>
      <c r="AJ11" s="2" t="str">
        <f>IFERROR(Base!AI7/GAMSbase!AI11,"")</f>
        <v/>
      </c>
      <c r="AK11" s="2" t="str">
        <f>IFERROR(Base!AJ7/GAMSbase!AJ11,"")</f>
        <v/>
      </c>
      <c r="AL11" s="2" t="str">
        <f>IFERROR(Base!AK7/GAMSbase!AK11,"")</f>
        <v/>
      </c>
      <c r="AM11" s="2" t="str">
        <f>IFERROR(Base!AL7/GAMSbase!AL11,"")</f>
        <v/>
      </c>
      <c r="AN11" s="2" t="str">
        <f>IFERROR(Base!AM7/GAMSbase!AM11,"")</f>
        <v/>
      </c>
      <c r="AO11" s="2" t="str">
        <f>IFERROR(Base!AN7/GAMSbase!AN11,"")</f>
        <v/>
      </c>
      <c r="AP11" s="2" t="str">
        <f>IFERROR(Base!AO7/GAMSbase!AO11,"")</f>
        <v/>
      </c>
      <c r="AQ11" s="2" t="str">
        <f>IFERROR(Base!AP7/GAMSbase!AP11,"")</f>
        <v/>
      </c>
      <c r="AR11" s="2" t="str">
        <f>IFERROR(Base!AQ7/GAMSbase!AQ11,"")</f>
        <v/>
      </c>
      <c r="AS11" s="2" t="str">
        <f>IFERROR(Base!AR7/GAMSbase!AR11,"")</f>
        <v/>
      </c>
      <c r="AT11" s="2" t="str">
        <f>IFERROR(Base!AS7/GAMSbase!AS11,"")</f>
        <v/>
      </c>
      <c r="AU11" s="2" t="str">
        <f>IFERROR(Base!AT7/GAMSbase!AT11,"")</f>
        <v/>
      </c>
      <c r="AV11" s="2" t="str">
        <f>IFERROR(Base!AU7/GAMSbase!AU11,"")</f>
        <v/>
      </c>
      <c r="AW11" s="2" t="str">
        <f>IFERROR(Base!AV7/GAMSbase!AV11,"")</f>
        <v/>
      </c>
      <c r="AX11" s="2" t="str">
        <f>IFERROR(Base!AW7/GAMSbase!AW11,"")</f>
        <v/>
      </c>
      <c r="AY11" s="2" t="str">
        <f>IFERROR(Base!AX7/GAMSbase!AX11,"")</f>
        <v/>
      </c>
      <c r="AZ11" s="2" t="str">
        <f>IFERROR(Base!AY7/GAMSbase!AY11,"")</f>
        <v/>
      </c>
      <c r="BA11" s="2" t="str">
        <f>IFERROR(Base!AZ7/GAMSbase!AZ11,"")</f>
        <v/>
      </c>
      <c r="BB11" s="2" t="str">
        <f>IFERROR(Base!BA7/GAMSbase!BA11,"")</f>
        <v/>
      </c>
      <c r="BC11" s="2" t="str">
        <f>IFERROR(Base!BB7/GAMSbase!BB11,"")</f>
        <v/>
      </c>
      <c r="BD11" s="2" t="str">
        <f>IFERROR(Base!BC7/GAMSbase!BC11,"")</f>
        <v/>
      </c>
      <c r="BE11" s="2" t="str">
        <f>IFERROR(Base!BD7/GAMSbase!BD11,"")</f>
        <v/>
      </c>
      <c r="BF11" s="2" t="str">
        <f>IFERROR(Base!BE7/GAMSbase!BE11,"")</f>
        <v/>
      </c>
      <c r="BG11" s="2" t="str">
        <f>IFERROR(Base!BF7/GAMSbase!BF11,"")</f>
        <v/>
      </c>
      <c r="BH11" s="2" t="str">
        <f>IFERROR(Base!BG7/GAMSbase!BG11,"")</f>
        <v/>
      </c>
      <c r="BI11" s="2" t="str">
        <f>IFERROR(Base!BH7/GAMSbase!BH11,"")</f>
        <v/>
      </c>
      <c r="BJ11" s="2" t="str">
        <f>IFERROR(Base!BI7/GAMSbase!BI11,"")</f>
        <v/>
      </c>
    </row>
    <row r="12" spans="1:62" x14ac:dyDescent="0.25">
      <c r="A12" t="str">
        <f>Base!A8</f>
        <v>Initial K</v>
      </c>
      <c r="B12" t="str">
        <f>GAMSbase!A12</f>
        <v>Initial K (Capital Stock)</v>
      </c>
      <c r="C12" s="2">
        <f>IFERROR(Base!B8/GAMSbase!B12,"")</f>
        <v>2.1851851851851851</v>
      </c>
      <c r="D12" s="2" t="str">
        <f>IFERROR(#REF!/GAMSbase!C12,"")</f>
        <v/>
      </c>
      <c r="E12" s="2" t="str">
        <f>IFERROR(#REF!/GAMSbase!D12,"")</f>
        <v/>
      </c>
      <c r="F12" s="2" t="str">
        <f>IFERROR(Base!#REF!/GAMSbase!E12,"")</f>
        <v/>
      </c>
      <c r="G12" s="2" t="str">
        <f>IFERROR(Base!F8/GAMSbase!F12,"")</f>
        <v/>
      </c>
      <c r="H12" s="2" t="str">
        <f>IFERROR(Base!G8/GAMSbase!G12,"")</f>
        <v/>
      </c>
      <c r="I12" s="2" t="str">
        <f>IFERROR(Base!H8/GAMSbase!H12,"")</f>
        <v/>
      </c>
      <c r="J12" s="2" t="str">
        <f>IFERROR(Base!I8/GAMSbase!I12,"")</f>
        <v/>
      </c>
      <c r="K12" s="2" t="str">
        <f>IFERROR(Base!J8/GAMSbase!J12,"")</f>
        <v/>
      </c>
      <c r="L12" s="2" t="str">
        <f>IFERROR(Base!K8/GAMSbase!K12,"")</f>
        <v/>
      </c>
      <c r="M12" s="2" t="str">
        <f>IFERROR(Base!L8/GAMSbase!L12,"")</f>
        <v/>
      </c>
      <c r="N12" s="2" t="str">
        <f>IFERROR(Base!M8/GAMSbase!M12,"")</f>
        <v/>
      </c>
      <c r="O12" s="2" t="str">
        <f>IFERROR(Base!N8/GAMSbase!N12,"")</f>
        <v/>
      </c>
      <c r="P12" s="2" t="str">
        <f>IFERROR(Base!O8/GAMSbase!O12,"")</f>
        <v/>
      </c>
      <c r="Q12" s="2" t="str">
        <f>IFERROR(Base!P8/GAMSbase!P12,"")</f>
        <v/>
      </c>
      <c r="R12" s="2" t="str">
        <f>IFERROR(Base!Q8/GAMSbase!Q12,"")</f>
        <v/>
      </c>
      <c r="S12" s="2" t="str">
        <f>IFERROR(Base!R8/GAMSbase!R12,"")</f>
        <v/>
      </c>
      <c r="T12" s="2" t="str">
        <f>IFERROR(Base!S8/GAMSbase!S12,"")</f>
        <v/>
      </c>
      <c r="U12" s="2" t="str">
        <f>IFERROR(Base!T8/GAMSbase!T12,"")</f>
        <v/>
      </c>
      <c r="V12" s="2" t="str">
        <f>IFERROR(Base!U8/GAMSbase!U12,"")</f>
        <v/>
      </c>
      <c r="W12" s="2" t="str">
        <f>IFERROR(Base!V8/GAMSbase!V12,"")</f>
        <v/>
      </c>
      <c r="X12" s="2" t="str">
        <f>IFERROR(Base!W8/GAMSbase!W12,"")</f>
        <v/>
      </c>
      <c r="Y12" s="2" t="str">
        <f>IFERROR(Base!X8/GAMSbase!X12,"")</f>
        <v/>
      </c>
      <c r="Z12" s="2" t="str">
        <f>IFERROR(Base!Y8/GAMSbase!Y12,"")</f>
        <v/>
      </c>
      <c r="AA12" s="2" t="str">
        <f>IFERROR(Base!Z8/GAMSbase!Z12,"")</f>
        <v/>
      </c>
      <c r="AB12" s="2" t="str">
        <f>IFERROR(Base!AA8/GAMSbase!AA12,"")</f>
        <v/>
      </c>
      <c r="AC12" s="2" t="str">
        <f>IFERROR(Base!AB8/GAMSbase!AB12,"")</f>
        <v/>
      </c>
      <c r="AD12" s="2" t="str">
        <f>IFERROR(Base!AC8/GAMSbase!AC12,"")</f>
        <v/>
      </c>
      <c r="AE12" s="2" t="str">
        <f>IFERROR(Base!AD8/GAMSbase!AD12,"")</f>
        <v/>
      </c>
      <c r="AF12" s="2" t="str">
        <f>IFERROR(Base!AE8/GAMSbase!AE12,"")</f>
        <v/>
      </c>
      <c r="AG12" s="2" t="str">
        <f>IFERROR(Base!AF8/GAMSbase!AF12,"")</f>
        <v/>
      </c>
      <c r="AH12" s="2" t="str">
        <f>IFERROR(Base!AG8/GAMSbase!AG12,"")</f>
        <v/>
      </c>
      <c r="AI12" s="2" t="str">
        <f>IFERROR(Base!AH8/GAMSbase!AH12,"")</f>
        <v/>
      </c>
      <c r="AJ12" s="2" t="str">
        <f>IFERROR(Base!AI8/GAMSbase!AI12,"")</f>
        <v/>
      </c>
      <c r="AK12" s="2" t="str">
        <f>IFERROR(Base!AJ8/GAMSbase!AJ12,"")</f>
        <v/>
      </c>
      <c r="AL12" s="2" t="str">
        <f>IFERROR(Base!AK8/GAMSbase!AK12,"")</f>
        <v/>
      </c>
      <c r="AM12" s="2" t="str">
        <f>IFERROR(Base!AL8/GAMSbase!AL12,"")</f>
        <v/>
      </c>
      <c r="AN12" s="2" t="str">
        <f>IFERROR(Base!AM8/GAMSbase!AM12,"")</f>
        <v/>
      </c>
      <c r="AO12" s="2" t="str">
        <f>IFERROR(Base!AN8/GAMSbase!AN12,"")</f>
        <v/>
      </c>
      <c r="AP12" s="2" t="str">
        <f>IFERROR(Base!AO8/GAMSbase!AO12,"")</f>
        <v/>
      </c>
      <c r="AQ12" s="2" t="str">
        <f>IFERROR(Base!AP8/GAMSbase!AP12,"")</f>
        <v/>
      </c>
      <c r="AR12" s="2" t="str">
        <f>IFERROR(Base!AQ8/GAMSbase!AQ12,"")</f>
        <v/>
      </c>
      <c r="AS12" s="2" t="str">
        <f>IFERROR(Base!AR8/GAMSbase!AR12,"")</f>
        <v/>
      </c>
      <c r="AT12" s="2" t="str">
        <f>IFERROR(Base!AS8/GAMSbase!AS12,"")</f>
        <v/>
      </c>
      <c r="AU12" s="2" t="str">
        <f>IFERROR(Base!AT8/GAMSbase!AT12,"")</f>
        <v/>
      </c>
      <c r="AV12" s="2" t="str">
        <f>IFERROR(Base!AU8/GAMSbase!AU12,"")</f>
        <v/>
      </c>
      <c r="AW12" s="2" t="str">
        <f>IFERROR(Base!AV8/GAMSbase!AV12,"")</f>
        <v/>
      </c>
      <c r="AX12" s="2" t="str">
        <f>IFERROR(Base!AW8/GAMSbase!AW12,"")</f>
        <v/>
      </c>
      <c r="AY12" s="2" t="str">
        <f>IFERROR(Base!AX8/GAMSbase!AX12,"")</f>
        <v/>
      </c>
      <c r="AZ12" s="2" t="str">
        <f>IFERROR(Base!AY8/GAMSbase!AY12,"")</f>
        <v/>
      </c>
      <c r="BA12" s="2" t="str">
        <f>IFERROR(Base!AZ8/GAMSbase!AZ12,"")</f>
        <v/>
      </c>
      <c r="BB12" s="2" t="str">
        <f>IFERROR(Base!BA8/GAMSbase!BA12,"")</f>
        <v/>
      </c>
      <c r="BC12" s="2" t="str">
        <f>IFERROR(Base!BB8/GAMSbase!BB12,"")</f>
        <v/>
      </c>
      <c r="BD12" s="2" t="str">
        <f>IFERROR(Base!BC8/GAMSbase!BC12,"")</f>
        <v/>
      </c>
      <c r="BE12" s="2" t="str">
        <f>IFERROR(Base!BD8/GAMSbase!BD12,"")</f>
        <v/>
      </c>
      <c r="BF12" s="2" t="str">
        <f>IFERROR(Base!BE8/GAMSbase!BE12,"")</f>
        <v/>
      </c>
      <c r="BG12" s="2" t="str">
        <f>IFERROR(Base!BF8/GAMSbase!BF12,"")</f>
        <v/>
      </c>
      <c r="BH12" s="2" t="str">
        <f>IFERROR(Base!BG8/GAMSbase!BG12,"")</f>
        <v/>
      </c>
      <c r="BI12" s="2" t="str">
        <f>IFERROR(Base!BH8/GAMSbase!BH12,"")</f>
        <v/>
      </c>
      <c r="BJ12" s="2" t="str">
        <f>IFERROR(Base!BI8/GAMSbase!BI12,"")</f>
        <v/>
      </c>
    </row>
    <row r="13" spans="1:62" x14ac:dyDescent="0.25">
      <c r="A13" t="e">
        <f>Base!#REF!</f>
        <v>#REF!</v>
      </c>
      <c r="B13" t="str">
        <f>GAMSbase!A13</f>
        <v>Initial A (Total Factor Productivity)</v>
      </c>
      <c r="C13" s="2" t="str">
        <f>IFERROR(Base!#REF!/GAMSbase!B13,"")</f>
        <v/>
      </c>
      <c r="D13" s="2" t="str">
        <f>IFERROR(Base!#REF!/GAMSbase!C13,"")</f>
        <v/>
      </c>
      <c r="E13" s="2" t="str">
        <f>IFERROR(Base!#REF!/GAMSbase!D13,"")</f>
        <v/>
      </c>
      <c r="F13" s="2" t="str">
        <f>IFERROR(Base!#REF!/GAMSbase!E13,"")</f>
        <v/>
      </c>
      <c r="G13" s="2" t="str">
        <f>IFERROR(Base!#REF!/GAMSbase!F13,"")</f>
        <v/>
      </c>
      <c r="H13" s="2" t="str">
        <f>IFERROR(Base!#REF!/GAMSbase!G13,"")</f>
        <v/>
      </c>
      <c r="I13" s="2" t="str">
        <f>IFERROR(Base!#REF!/GAMSbase!H13,"")</f>
        <v/>
      </c>
      <c r="J13" s="2" t="str">
        <f>IFERROR(Base!#REF!/GAMSbase!I13,"")</f>
        <v/>
      </c>
      <c r="K13" s="2" t="str">
        <f>IFERROR(Base!#REF!/GAMSbase!J13,"")</f>
        <v/>
      </c>
      <c r="L13" s="2" t="str">
        <f>IFERROR(Base!#REF!/GAMSbase!K13,"")</f>
        <v/>
      </c>
      <c r="M13" s="2" t="str">
        <f>IFERROR(Base!#REF!/GAMSbase!L13,"")</f>
        <v/>
      </c>
      <c r="N13" s="2" t="str">
        <f>IFERROR(Base!#REF!/GAMSbase!M13,"")</f>
        <v/>
      </c>
      <c r="O13" s="2" t="str">
        <f>IFERROR(Base!#REF!/GAMSbase!N13,"")</f>
        <v/>
      </c>
      <c r="P13" s="2" t="str">
        <f>IFERROR(Base!#REF!/GAMSbase!O13,"")</f>
        <v/>
      </c>
      <c r="Q13" s="2" t="str">
        <f>IFERROR(Base!#REF!/GAMSbase!P13,"")</f>
        <v/>
      </c>
      <c r="R13" s="2" t="str">
        <f>IFERROR(Base!#REF!/GAMSbase!Q13,"")</f>
        <v/>
      </c>
      <c r="S13" s="2" t="str">
        <f>IFERROR(Base!#REF!/GAMSbase!R13,"")</f>
        <v/>
      </c>
      <c r="T13" s="2" t="str">
        <f>IFERROR(Base!#REF!/GAMSbase!S13,"")</f>
        <v/>
      </c>
      <c r="U13" s="2" t="str">
        <f>IFERROR(Base!#REF!/GAMSbase!T13,"")</f>
        <v/>
      </c>
      <c r="V13" s="2" t="str">
        <f>IFERROR(Base!#REF!/GAMSbase!U13,"")</f>
        <v/>
      </c>
      <c r="W13" s="2" t="str">
        <f>IFERROR(Base!#REF!/GAMSbase!V13,"")</f>
        <v/>
      </c>
      <c r="X13" s="2" t="str">
        <f>IFERROR(Base!#REF!/GAMSbase!W13,"")</f>
        <v/>
      </c>
      <c r="Y13" s="2" t="str">
        <f>IFERROR(Base!#REF!/GAMSbase!X13,"")</f>
        <v/>
      </c>
      <c r="Z13" s="2" t="str">
        <f>IFERROR(Base!#REF!/GAMSbase!Y13,"")</f>
        <v/>
      </c>
      <c r="AA13" s="2" t="str">
        <f>IFERROR(Base!#REF!/GAMSbase!Z13,"")</f>
        <v/>
      </c>
      <c r="AB13" s="2" t="str">
        <f>IFERROR(Base!#REF!/GAMSbase!AA13,"")</f>
        <v/>
      </c>
      <c r="AC13" s="2" t="str">
        <f>IFERROR(Base!#REF!/GAMSbase!AB13,"")</f>
        <v/>
      </c>
      <c r="AD13" s="2" t="str">
        <f>IFERROR(Base!#REF!/GAMSbase!AC13,"")</f>
        <v/>
      </c>
      <c r="AE13" s="2" t="str">
        <f>IFERROR(Base!#REF!/GAMSbase!AD13,"")</f>
        <v/>
      </c>
      <c r="AF13" s="2" t="str">
        <f>IFERROR(Base!#REF!/GAMSbase!AE13,"")</f>
        <v/>
      </c>
      <c r="AG13" s="2" t="str">
        <f>IFERROR(Base!#REF!/GAMSbase!AF13,"")</f>
        <v/>
      </c>
      <c r="AH13" s="2" t="str">
        <f>IFERROR(Base!#REF!/GAMSbase!AG13,"")</f>
        <v/>
      </c>
      <c r="AI13" s="2" t="str">
        <f>IFERROR(Base!#REF!/GAMSbase!AH13,"")</f>
        <v/>
      </c>
      <c r="AJ13" s="2" t="str">
        <f>IFERROR(Base!#REF!/GAMSbase!AI13,"")</f>
        <v/>
      </c>
      <c r="AK13" s="2" t="str">
        <f>IFERROR(Base!#REF!/GAMSbase!AJ13,"")</f>
        <v/>
      </c>
      <c r="AL13" s="2" t="str">
        <f>IFERROR(Base!#REF!/GAMSbase!AK13,"")</f>
        <v/>
      </c>
      <c r="AM13" s="2" t="str">
        <f>IFERROR(Base!#REF!/GAMSbase!AL13,"")</f>
        <v/>
      </c>
      <c r="AN13" s="2" t="str">
        <f>IFERROR(Base!#REF!/GAMSbase!AM13,"")</f>
        <v/>
      </c>
      <c r="AO13" s="2" t="str">
        <f>IFERROR(Base!#REF!/GAMSbase!AN13,"")</f>
        <v/>
      </c>
      <c r="AP13" s="2" t="str">
        <f>IFERROR(Base!#REF!/GAMSbase!AO13,"")</f>
        <v/>
      </c>
      <c r="AQ13" s="2" t="str">
        <f>IFERROR(Base!#REF!/GAMSbase!AP13,"")</f>
        <v/>
      </c>
      <c r="AR13" s="2" t="str">
        <f>IFERROR(Base!#REF!/GAMSbase!AQ13,"")</f>
        <v/>
      </c>
      <c r="AS13" s="2" t="str">
        <f>IFERROR(Base!#REF!/GAMSbase!AR13,"")</f>
        <v/>
      </c>
      <c r="AT13" s="2" t="str">
        <f>IFERROR(Base!#REF!/GAMSbase!AS13,"")</f>
        <v/>
      </c>
      <c r="AU13" s="2" t="str">
        <f>IFERROR(Base!#REF!/GAMSbase!AT13,"")</f>
        <v/>
      </c>
      <c r="AV13" s="2" t="str">
        <f>IFERROR(Base!#REF!/GAMSbase!AU13,"")</f>
        <v/>
      </c>
      <c r="AW13" s="2" t="str">
        <f>IFERROR(Base!#REF!/GAMSbase!AV13,"")</f>
        <v/>
      </c>
      <c r="AX13" s="2" t="str">
        <f>IFERROR(Base!#REF!/GAMSbase!AW13,"")</f>
        <v/>
      </c>
      <c r="AY13" s="2" t="str">
        <f>IFERROR(Base!#REF!/GAMSbase!AX13,"")</f>
        <v/>
      </c>
      <c r="AZ13" s="2" t="str">
        <f>IFERROR(Base!#REF!/GAMSbase!AY13,"")</f>
        <v/>
      </c>
      <c r="BA13" s="2" t="str">
        <f>IFERROR(Base!#REF!/GAMSbase!AZ13,"")</f>
        <v/>
      </c>
      <c r="BB13" s="2" t="str">
        <f>IFERROR(Base!#REF!/GAMSbase!BA13,"")</f>
        <v/>
      </c>
      <c r="BC13" s="2" t="str">
        <f>IFERROR(Base!#REF!/GAMSbase!BB13,"")</f>
        <v/>
      </c>
      <c r="BD13" s="2" t="str">
        <f>IFERROR(Base!#REF!/GAMSbase!BC13,"")</f>
        <v/>
      </c>
      <c r="BE13" s="2" t="str">
        <f>IFERROR(Base!#REF!/GAMSbase!BD13,"")</f>
        <v/>
      </c>
      <c r="BF13" s="2" t="str">
        <f>IFERROR(Base!#REF!/GAMSbase!BE13,"")</f>
        <v/>
      </c>
      <c r="BG13" s="2" t="str">
        <f>IFERROR(Base!#REF!/GAMSbase!BF13,"")</f>
        <v/>
      </c>
      <c r="BH13" s="2" t="str">
        <f>IFERROR(Base!#REF!/GAMSbase!BG13,"")</f>
        <v/>
      </c>
      <c r="BI13" s="2" t="str">
        <f>IFERROR(Base!#REF!/GAMSbase!BH13,"")</f>
        <v/>
      </c>
      <c r="BJ13" s="2" t="str">
        <f>IFERROR(Base!#REF!/GAMSbase!BI13,"")</f>
        <v/>
      </c>
    </row>
    <row r="14" spans="1:62" x14ac:dyDescent="0.25">
      <c r="A14" t="str">
        <f>Base!A9</f>
        <v>WELFARE</v>
      </c>
      <c r="B14" t="str">
        <f>GAMSbase!A14</f>
        <v>* WELFARE</v>
      </c>
      <c r="C14" s="2" t="str">
        <f>IFERROR(Base!B9/GAMSbase!B14,"")</f>
        <v/>
      </c>
      <c r="D14" s="2" t="str">
        <f>IFERROR(Base!#REF!/GAMSbase!C14,"")</f>
        <v/>
      </c>
      <c r="E14" s="2" t="str">
        <f>IFERROR(Base!#REF!/GAMSbase!D14,"")</f>
        <v/>
      </c>
      <c r="F14" s="2" t="str">
        <f>IFERROR(#REF!/GAMSbase!E14,"")</f>
        <v/>
      </c>
      <c r="G14" s="2" t="str">
        <f>IFERROR(Base!F9/GAMSbase!F14,"")</f>
        <v/>
      </c>
      <c r="H14" s="2" t="str">
        <f>IFERROR(Base!G9/GAMSbase!G14,"")</f>
        <v/>
      </c>
      <c r="I14" s="2" t="str">
        <f>IFERROR(Base!H9/GAMSbase!H14,"")</f>
        <v/>
      </c>
      <c r="J14" s="2" t="str">
        <f>IFERROR(Base!I9/GAMSbase!I14,"")</f>
        <v/>
      </c>
      <c r="K14" s="2" t="str">
        <f>IFERROR(Base!J9/GAMSbase!J14,"")</f>
        <v/>
      </c>
      <c r="L14" s="2" t="str">
        <f>IFERROR(Base!K9/GAMSbase!K14,"")</f>
        <v/>
      </c>
      <c r="M14" s="2" t="str">
        <f>IFERROR(Base!L9/GAMSbase!L14,"")</f>
        <v/>
      </c>
      <c r="N14" s="2" t="str">
        <f>IFERROR(Base!M9/GAMSbase!M14,"")</f>
        <v/>
      </c>
      <c r="O14" s="2" t="str">
        <f>IFERROR(Base!N9/GAMSbase!N14,"")</f>
        <v/>
      </c>
      <c r="P14" s="2" t="str">
        <f>IFERROR(Base!O9/GAMSbase!O14,"")</f>
        <v/>
      </c>
      <c r="Q14" s="2" t="str">
        <f>IFERROR(Base!P9/GAMSbase!P14,"")</f>
        <v/>
      </c>
      <c r="R14" s="2" t="str">
        <f>IFERROR(Base!Q9/GAMSbase!Q14,"")</f>
        <v/>
      </c>
      <c r="S14" s="2" t="str">
        <f>IFERROR(Base!R9/GAMSbase!R14,"")</f>
        <v/>
      </c>
      <c r="T14" s="2" t="str">
        <f>IFERROR(Base!S9/GAMSbase!S14,"")</f>
        <v/>
      </c>
      <c r="U14" s="2" t="str">
        <f>IFERROR(Base!T9/GAMSbase!T14,"")</f>
        <v/>
      </c>
      <c r="V14" s="2" t="str">
        <f>IFERROR(Base!U9/GAMSbase!U14,"")</f>
        <v/>
      </c>
      <c r="W14" s="2" t="str">
        <f>IFERROR(Base!V9/GAMSbase!V14,"")</f>
        <v/>
      </c>
      <c r="X14" s="2" t="str">
        <f>IFERROR(Base!W9/GAMSbase!W14,"")</f>
        <v/>
      </c>
      <c r="Y14" s="2" t="str">
        <f>IFERROR(Base!X9/GAMSbase!X14,"")</f>
        <v/>
      </c>
      <c r="Z14" s="2" t="str">
        <f>IFERROR(Base!Y9/GAMSbase!Y14,"")</f>
        <v/>
      </c>
      <c r="AA14" s="2" t="str">
        <f>IFERROR(Base!Z9/GAMSbase!Z14,"")</f>
        <v/>
      </c>
      <c r="AB14" s="2" t="str">
        <f>IFERROR(Base!AA9/GAMSbase!AA14,"")</f>
        <v/>
      </c>
      <c r="AC14" s="2" t="str">
        <f>IFERROR(Base!AB9/GAMSbase!AB14,"")</f>
        <v/>
      </c>
      <c r="AD14" s="2" t="str">
        <f>IFERROR(Base!AC9/GAMSbase!AC14,"")</f>
        <v/>
      </c>
      <c r="AE14" s="2" t="str">
        <f>IFERROR(Base!AD9/GAMSbase!AD14,"")</f>
        <v/>
      </c>
      <c r="AF14" s="2" t="str">
        <f>IFERROR(Base!AE9/GAMSbase!AE14,"")</f>
        <v/>
      </c>
      <c r="AG14" s="2" t="str">
        <f>IFERROR(Base!AF9/GAMSbase!AF14,"")</f>
        <v/>
      </c>
      <c r="AH14" s="2" t="str">
        <f>IFERROR(Base!AG9/GAMSbase!AG14,"")</f>
        <v/>
      </c>
      <c r="AI14" s="2" t="str">
        <f>IFERROR(Base!AH9/GAMSbase!AH14,"")</f>
        <v/>
      </c>
      <c r="AJ14" s="2" t="str">
        <f>IFERROR(Base!AI9/GAMSbase!AI14,"")</f>
        <v/>
      </c>
      <c r="AK14" s="2" t="str">
        <f>IFERROR(Base!AJ9/GAMSbase!AJ14,"")</f>
        <v/>
      </c>
      <c r="AL14" s="2" t="str">
        <f>IFERROR(Base!AK9/GAMSbase!AK14,"")</f>
        <v/>
      </c>
      <c r="AM14" s="2" t="str">
        <f>IFERROR(Base!AL9/GAMSbase!AL14,"")</f>
        <v/>
      </c>
      <c r="AN14" s="2" t="str">
        <f>IFERROR(Base!AM9/GAMSbase!AM14,"")</f>
        <v/>
      </c>
      <c r="AO14" s="2" t="str">
        <f>IFERROR(Base!AN9/GAMSbase!AN14,"")</f>
        <v/>
      </c>
      <c r="AP14" s="2" t="str">
        <f>IFERROR(Base!AO9/GAMSbase!AO14,"")</f>
        <v/>
      </c>
      <c r="AQ14" s="2" t="str">
        <f>IFERROR(Base!AP9/GAMSbase!AP14,"")</f>
        <v/>
      </c>
      <c r="AR14" s="2" t="str">
        <f>IFERROR(Base!AQ9/GAMSbase!AQ14,"")</f>
        <v/>
      </c>
      <c r="AS14" s="2" t="str">
        <f>IFERROR(Base!AR9/GAMSbase!AR14,"")</f>
        <v/>
      </c>
      <c r="AT14" s="2" t="str">
        <f>IFERROR(Base!AS9/GAMSbase!AS14,"")</f>
        <v/>
      </c>
      <c r="AU14" s="2" t="str">
        <f>IFERROR(Base!AT9/GAMSbase!AT14,"")</f>
        <v/>
      </c>
      <c r="AV14" s="2" t="str">
        <f>IFERROR(Base!AU9/GAMSbase!AU14,"")</f>
        <v/>
      </c>
      <c r="AW14" s="2" t="str">
        <f>IFERROR(Base!AV9/GAMSbase!AV14,"")</f>
        <v/>
      </c>
      <c r="AX14" s="2" t="str">
        <f>IFERROR(Base!AW9/GAMSbase!AW14,"")</f>
        <v/>
      </c>
      <c r="AY14" s="2" t="str">
        <f>IFERROR(Base!AX9/GAMSbase!AX14,"")</f>
        <v/>
      </c>
      <c r="AZ14" s="2" t="str">
        <f>IFERROR(Base!AY9/GAMSbase!AY14,"")</f>
        <v/>
      </c>
      <c r="BA14" s="2" t="str">
        <f>IFERROR(Base!AZ9/GAMSbase!AZ14,"")</f>
        <v/>
      </c>
      <c r="BB14" s="2" t="str">
        <f>IFERROR(Base!BA9/GAMSbase!BA14,"")</f>
        <v/>
      </c>
      <c r="BC14" s="2" t="str">
        <f>IFERROR(Base!BB9/GAMSbase!BB14,"")</f>
        <v/>
      </c>
      <c r="BD14" s="2" t="str">
        <f>IFERROR(Base!BC9/GAMSbase!BC14,"")</f>
        <v/>
      </c>
      <c r="BE14" s="2" t="str">
        <f>IFERROR(Base!BD9/GAMSbase!BD14,"")</f>
        <v/>
      </c>
      <c r="BF14" s="2" t="str">
        <f>IFERROR(Base!BE9/GAMSbase!BE14,"")</f>
        <v/>
      </c>
      <c r="BG14" s="2" t="str">
        <f>IFERROR(Base!BF9/GAMSbase!BF14,"")</f>
        <v/>
      </c>
      <c r="BH14" s="2" t="str">
        <f>IFERROR(Base!BG9/GAMSbase!BG14,"")</f>
        <v/>
      </c>
      <c r="BI14" s="2" t="str">
        <f>IFERROR(Base!BH9/GAMSbase!BH14,"")</f>
        <v/>
      </c>
      <c r="BJ14" s="2" t="str">
        <f>IFERROR(Base!BI9/GAMSbase!BI14,"")</f>
        <v/>
      </c>
    </row>
    <row r="15" spans="1:62" x14ac:dyDescent="0.25">
      <c r="A15" t="str">
        <f>Base!A10</f>
        <v>Time preference plus risk (per year)</v>
      </c>
      <c r="B15" t="str">
        <f>GAMSbase!A15</f>
        <v>Time Preference plus Risk (per year)</v>
      </c>
      <c r="C15" s="2">
        <f>IFERROR(Base!B10/GAMSbase!B15,"")</f>
        <v>1.7560666666666667</v>
      </c>
      <c r="D15" s="2">
        <f>IFERROR(Base!C10/GAMSbase!C15,"")</f>
        <v>0</v>
      </c>
      <c r="E15" s="2">
        <f>IFERROR(Base!D10/GAMSbase!D15,"")</f>
        <v>0</v>
      </c>
      <c r="F15" s="2">
        <f>IFERROR(Base!E10/GAMSbase!E15,"")</f>
        <v>0</v>
      </c>
      <c r="G15" s="2">
        <f>IFERROR(Base!F10/GAMSbase!F15,"")</f>
        <v>0</v>
      </c>
      <c r="H15" s="2">
        <f>IFERROR(Base!G10/GAMSbase!G15,"")</f>
        <v>0</v>
      </c>
      <c r="I15" s="2">
        <f>IFERROR(Base!H10/GAMSbase!H15,"")</f>
        <v>0</v>
      </c>
      <c r="J15" s="2">
        <f>IFERROR(Base!I10/GAMSbase!I15,"")</f>
        <v>0</v>
      </c>
      <c r="K15" s="2">
        <f>IFERROR(Base!J10/GAMSbase!J15,"")</f>
        <v>0</v>
      </c>
      <c r="L15" s="2">
        <f>IFERROR(Base!K10/GAMSbase!K15,"")</f>
        <v>0</v>
      </c>
      <c r="M15" s="2">
        <f>IFERROR(Base!L10/GAMSbase!L15,"")</f>
        <v>0</v>
      </c>
      <c r="N15" s="2">
        <f>IFERROR(Base!M10/GAMSbase!M15,"")</f>
        <v>0</v>
      </c>
      <c r="O15" s="2">
        <f>IFERROR(Base!N10/GAMSbase!N15,"")</f>
        <v>0</v>
      </c>
      <c r="P15" s="2">
        <f>IFERROR(Base!O10/GAMSbase!O15,"")</f>
        <v>0</v>
      </c>
      <c r="Q15" s="2">
        <f>IFERROR(Base!P10/GAMSbase!P15,"")</f>
        <v>0</v>
      </c>
      <c r="R15" s="2">
        <f>IFERROR(Base!Q10/GAMSbase!Q15,"")</f>
        <v>0</v>
      </c>
      <c r="S15" s="2">
        <f>IFERROR(Base!R10/GAMSbase!R15,"")</f>
        <v>0</v>
      </c>
      <c r="T15" s="2">
        <f>IFERROR(Base!S10/GAMSbase!S15,"")</f>
        <v>0</v>
      </c>
      <c r="U15" s="2">
        <f>IFERROR(Base!T10/GAMSbase!T15,"")</f>
        <v>0</v>
      </c>
      <c r="V15" s="2">
        <f>IFERROR(Base!U10/GAMSbase!U15,"")</f>
        <v>0</v>
      </c>
      <c r="W15" s="2">
        <f>IFERROR(Base!V10/GAMSbase!V15,"")</f>
        <v>0</v>
      </c>
      <c r="X15" s="2">
        <f>IFERROR(Base!W10/GAMSbase!W15,"")</f>
        <v>0</v>
      </c>
      <c r="Y15" s="2">
        <f>IFERROR(Base!X10/GAMSbase!X15,"")</f>
        <v>0</v>
      </c>
      <c r="Z15" s="2">
        <f>IFERROR(Base!Y10/GAMSbase!Y15,"")</f>
        <v>0</v>
      </c>
      <c r="AA15" s="2">
        <f>IFERROR(Base!Z10/GAMSbase!Z15,"")</f>
        <v>0</v>
      </c>
      <c r="AB15" s="2">
        <f>IFERROR(Base!AA10/GAMSbase!AA15,"")</f>
        <v>0</v>
      </c>
      <c r="AC15" s="2">
        <f>IFERROR(Base!AB10/GAMSbase!AB15,"")</f>
        <v>0</v>
      </c>
      <c r="AD15" s="2">
        <f>IFERROR(Base!AC10/GAMSbase!AC15,"")</f>
        <v>0</v>
      </c>
      <c r="AE15" s="2">
        <f>IFERROR(Base!AD10/GAMSbase!AD15,"")</f>
        <v>0</v>
      </c>
      <c r="AF15" s="2">
        <f>IFERROR(Base!AE10/GAMSbase!AE15,"")</f>
        <v>0</v>
      </c>
      <c r="AG15" s="2">
        <f>IFERROR(Base!AF10/GAMSbase!AF15,"")</f>
        <v>0</v>
      </c>
      <c r="AH15" s="2">
        <f>IFERROR(Base!AG10/GAMSbase!AG15,"")</f>
        <v>0</v>
      </c>
      <c r="AI15" s="2">
        <f>IFERROR(Base!AH10/GAMSbase!AH15,"")</f>
        <v>0</v>
      </c>
      <c r="AJ15" s="2">
        <f>IFERROR(Base!AI10/GAMSbase!AI15,"")</f>
        <v>0</v>
      </c>
      <c r="AK15" s="2">
        <f>IFERROR(Base!AJ10/GAMSbase!AJ15,"")</f>
        <v>0</v>
      </c>
      <c r="AL15" s="2">
        <f>IFERROR(Base!AK10/GAMSbase!AK15,"")</f>
        <v>0</v>
      </c>
      <c r="AM15" s="2">
        <f>IFERROR(Base!AL10/GAMSbase!AL15,"")</f>
        <v>0</v>
      </c>
      <c r="AN15" s="2">
        <f>IFERROR(Base!AM10/GAMSbase!AM15,"")</f>
        <v>0</v>
      </c>
      <c r="AO15" s="2">
        <f>IFERROR(Base!AN10/GAMSbase!AN15,"")</f>
        <v>0</v>
      </c>
      <c r="AP15" s="2">
        <f>IFERROR(Base!AO10/GAMSbase!AO15,"")</f>
        <v>0</v>
      </c>
      <c r="AQ15" s="2">
        <f>IFERROR(Base!AP10/GAMSbase!AP15,"")</f>
        <v>0</v>
      </c>
      <c r="AR15" s="2">
        <f>IFERROR(Base!AQ10/GAMSbase!AQ15,"")</f>
        <v>0</v>
      </c>
      <c r="AS15" s="2">
        <f>IFERROR(Base!AR10/GAMSbase!AR15,"")</f>
        <v>0</v>
      </c>
      <c r="AT15" s="2">
        <f>IFERROR(Base!AS10/GAMSbase!AS15,"")</f>
        <v>0</v>
      </c>
      <c r="AU15" s="2">
        <f>IFERROR(Base!AT10/GAMSbase!AT15,"")</f>
        <v>0</v>
      </c>
      <c r="AV15" s="2">
        <f>IFERROR(Base!AU10/GAMSbase!AU15,"")</f>
        <v>0</v>
      </c>
      <c r="AW15" s="2">
        <f>IFERROR(Base!AV10/GAMSbase!AV15,"")</f>
        <v>0</v>
      </c>
      <c r="AX15" s="2">
        <f>IFERROR(Base!AW10/GAMSbase!AW15,"")</f>
        <v>0</v>
      </c>
      <c r="AY15" s="2">
        <f>IFERROR(Base!AX10/GAMSbase!AX15,"")</f>
        <v>0</v>
      </c>
      <c r="AZ15" s="2">
        <f>IFERROR(Base!AY10/GAMSbase!AY15,"")</f>
        <v>0</v>
      </c>
      <c r="BA15" s="2">
        <f>IFERROR(Base!AZ10/GAMSbase!AZ15,"")</f>
        <v>0</v>
      </c>
      <c r="BB15" s="2">
        <f>IFERROR(Base!BA10/GAMSbase!BA15,"")</f>
        <v>0</v>
      </c>
      <c r="BC15" s="2">
        <f>IFERROR(Base!BB10/GAMSbase!BB15,"")</f>
        <v>0</v>
      </c>
      <c r="BD15" s="2">
        <f>IFERROR(Base!BC10/GAMSbase!BC15,"")</f>
        <v>0</v>
      </c>
      <c r="BE15" s="2">
        <f>IFERROR(Base!BD10/GAMSbase!BD15,"")</f>
        <v>0</v>
      </c>
      <c r="BF15" s="2">
        <f>IFERROR(Base!BE10/GAMSbase!BE15,"")</f>
        <v>0</v>
      </c>
      <c r="BG15" s="2">
        <f>IFERROR(Base!BF10/GAMSbase!BF15,"")</f>
        <v>0</v>
      </c>
      <c r="BH15" s="2">
        <f>IFERROR(Base!BG10/GAMSbase!BG15,"")</f>
        <v>0</v>
      </c>
      <c r="BI15" s="2">
        <f>IFERROR(Base!BH10/GAMSbase!BH15,"")</f>
        <v>0</v>
      </c>
      <c r="BJ15" s="2">
        <f>IFERROR(Base!BI10/GAMSbase!BI15,"")</f>
        <v>0</v>
      </c>
    </row>
    <row r="16" spans="1:62" x14ac:dyDescent="0.25">
      <c r="A16" t="e">
        <f>Base!#REF!</f>
        <v>#REF!</v>
      </c>
      <c r="B16" t="str">
        <f>GAMSbase!A16</f>
        <v>Time Premium</v>
      </c>
      <c r="C16" s="2" t="str">
        <f>IFERROR(Base!#REF!/GAMSbase!B16,"")</f>
        <v/>
      </c>
      <c r="D16" s="2" t="str">
        <f>IFERROR(Base!#REF!/GAMSbase!C16,"")</f>
        <v/>
      </c>
      <c r="E16" s="2" t="str">
        <f>IFERROR(Base!#REF!/GAMSbase!D16,"")</f>
        <v/>
      </c>
      <c r="F16" s="2" t="str">
        <f>IFERROR(Base!#REF!/GAMSbase!E16,"")</f>
        <v/>
      </c>
      <c r="G16" s="2" t="str">
        <f>IFERROR(Base!#REF!/GAMSbase!F16,"")</f>
        <v/>
      </c>
      <c r="H16" s="2" t="str">
        <f>IFERROR(Base!#REF!/GAMSbase!G16,"")</f>
        <v/>
      </c>
      <c r="I16" s="2" t="str">
        <f>IFERROR(Base!#REF!/GAMSbase!H16,"")</f>
        <v/>
      </c>
      <c r="J16" s="2" t="str">
        <f>IFERROR(Base!#REF!/GAMSbase!I16,"")</f>
        <v/>
      </c>
      <c r="K16" s="2" t="str">
        <f>IFERROR(Base!#REF!/GAMSbase!J16,"")</f>
        <v/>
      </c>
      <c r="L16" s="2" t="str">
        <f>IFERROR(Base!#REF!/GAMSbase!K16,"")</f>
        <v/>
      </c>
      <c r="M16" s="2" t="str">
        <f>IFERROR(Base!#REF!/GAMSbase!L16,"")</f>
        <v/>
      </c>
      <c r="N16" s="2" t="str">
        <f>IFERROR(Base!#REF!/GAMSbase!M16,"")</f>
        <v/>
      </c>
      <c r="O16" s="2" t="str">
        <f>IFERROR(Base!#REF!/GAMSbase!N16,"")</f>
        <v/>
      </c>
      <c r="P16" s="2" t="str">
        <f>IFERROR(Base!#REF!/GAMSbase!O16,"")</f>
        <v/>
      </c>
      <c r="Q16" s="2" t="str">
        <f>IFERROR(Base!#REF!/GAMSbase!P16,"")</f>
        <v/>
      </c>
      <c r="R16" s="2" t="str">
        <f>IFERROR(Base!#REF!/GAMSbase!Q16,"")</f>
        <v/>
      </c>
      <c r="S16" s="2" t="str">
        <f>IFERROR(Base!#REF!/GAMSbase!R16,"")</f>
        <v/>
      </c>
      <c r="T16" s="2" t="str">
        <f>IFERROR(Base!#REF!/GAMSbase!S16,"")</f>
        <v/>
      </c>
      <c r="U16" s="2" t="str">
        <f>IFERROR(Base!#REF!/GAMSbase!T16,"")</f>
        <v/>
      </c>
      <c r="V16" s="2" t="str">
        <f>IFERROR(Base!#REF!/GAMSbase!U16,"")</f>
        <v/>
      </c>
      <c r="W16" s="2" t="str">
        <f>IFERROR(Base!#REF!/GAMSbase!V16,"")</f>
        <v/>
      </c>
      <c r="X16" s="2" t="str">
        <f>IFERROR(Base!#REF!/GAMSbase!W16,"")</f>
        <v/>
      </c>
      <c r="Y16" s="2" t="str">
        <f>IFERROR(Base!#REF!/GAMSbase!X16,"")</f>
        <v/>
      </c>
      <c r="Z16" s="2" t="str">
        <f>IFERROR(Base!#REF!/GAMSbase!Y16,"")</f>
        <v/>
      </c>
      <c r="AA16" s="2" t="str">
        <f>IFERROR(Base!#REF!/GAMSbase!Z16,"")</f>
        <v/>
      </c>
      <c r="AB16" s="2" t="str">
        <f>IFERROR(Base!#REF!/GAMSbase!AA16,"")</f>
        <v/>
      </c>
      <c r="AC16" s="2" t="str">
        <f>IFERROR(Base!#REF!/GAMSbase!AB16,"")</f>
        <v/>
      </c>
      <c r="AD16" s="2" t="str">
        <f>IFERROR(Base!#REF!/GAMSbase!AC16,"")</f>
        <v/>
      </c>
      <c r="AE16" s="2" t="str">
        <f>IFERROR(Base!#REF!/GAMSbase!AD16,"")</f>
        <v/>
      </c>
      <c r="AF16" s="2" t="str">
        <f>IFERROR(Base!#REF!/GAMSbase!AE16,"")</f>
        <v/>
      </c>
      <c r="AG16" s="2" t="str">
        <f>IFERROR(Base!#REF!/GAMSbase!AF16,"")</f>
        <v/>
      </c>
      <c r="AH16" s="2" t="str">
        <f>IFERROR(Base!#REF!/GAMSbase!AG16,"")</f>
        <v/>
      </c>
      <c r="AI16" s="2" t="str">
        <f>IFERROR(Base!#REF!/GAMSbase!AH16,"")</f>
        <v/>
      </c>
      <c r="AJ16" s="2" t="str">
        <f>IFERROR(Base!#REF!/GAMSbase!AI16,"")</f>
        <v/>
      </c>
      <c r="AK16" s="2" t="str">
        <f>IFERROR(Base!#REF!/GAMSbase!AJ16,"")</f>
        <v/>
      </c>
      <c r="AL16" s="2" t="str">
        <f>IFERROR(Base!#REF!/GAMSbase!AK16,"")</f>
        <v/>
      </c>
      <c r="AM16" s="2" t="str">
        <f>IFERROR(Base!#REF!/GAMSbase!AL16,"")</f>
        <v/>
      </c>
      <c r="AN16" s="2" t="str">
        <f>IFERROR(Base!#REF!/GAMSbase!AM16,"")</f>
        <v/>
      </c>
      <c r="AO16" s="2" t="str">
        <f>IFERROR(Base!#REF!/GAMSbase!AN16,"")</f>
        <v/>
      </c>
      <c r="AP16" s="2" t="str">
        <f>IFERROR(Base!#REF!/GAMSbase!AO16,"")</f>
        <v/>
      </c>
      <c r="AQ16" s="2" t="str">
        <f>IFERROR(Base!#REF!/GAMSbase!AP16,"")</f>
        <v/>
      </c>
      <c r="AR16" s="2" t="str">
        <f>IFERROR(Base!#REF!/GAMSbase!AQ16,"")</f>
        <v/>
      </c>
      <c r="AS16" s="2" t="str">
        <f>IFERROR(Base!#REF!/GAMSbase!AR16,"")</f>
        <v/>
      </c>
      <c r="AT16" s="2" t="str">
        <f>IFERROR(Base!#REF!/GAMSbase!AS16,"")</f>
        <v/>
      </c>
      <c r="AU16" s="2" t="str">
        <f>IFERROR(Base!#REF!/GAMSbase!AT16,"")</f>
        <v/>
      </c>
      <c r="AV16" s="2" t="str">
        <f>IFERROR(Base!#REF!/GAMSbase!AU16,"")</f>
        <v/>
      </c>
      <c r="AW16" s="2" t="str">
        <f>IFERROR(Base!#REF!/GAMSbase!AV16,"")</f>
        <v/>
      </c>
      <c r="AX16" s="2" t="str">
        <f>IFERROR(Base!#REF!/GAMSbase!AW16,"")</f>
        <v/>
      </c>
      <c r="AY16" s="2" t="str">
        <f>IFERROR(Base!#REF!/GAMSbase!AX16,"")</f>
        <v/>
      </c>
      <c r="AZ16" s="2" t="str">
        <f>IFERROR(Base!#REF!/GAMSbase!AY16,"")</f>
        <v/>
      </c>
      <c r="BA16" s="2" t="str">
        <f>IFERROR(Base!#REF!/GAMSbase!AZ16,"")</f>
        <v/>
      </c>
      <c r="BB16" s="2" t="str">
        <f>IFERROR(Base!#REF!/GAMSbase!BA16,"")</f>
        <v/>
      </c>
      <c r="BC16" s="2" t="str">
        <f>IFERROR(Base!#REF!/GAMSbase!BB16,"")</f>
        <v/>
      </c>
      <c r="BD16" s="2" t="str">
        <f>IFERROR(Base!#REF!/GAMSbase!BC16,"")</f>
        <v/>
      </c>
      <c r="BE16" s="2" t="str">
        <f>IFERROR(Base!#REF!/GAMSbase!BD16,"")</f>
        <v/>
      </c>
      <c r="BF16" s="2" t="str">
        <f>IFERROR(Base!#REF!/GAMSbase!BE16,"")</f>
        <v/>
      </c>
      <c r="BG16" s="2" t="str">
        <f>IFERROR(Base!#REF!/GAMSbase!BF16,"")</f>
        <v/>
      </c>
      <c r="BH16" s="2" t="str">
        <f>IFERROR(Base!#REF!/GAMSbase!BG16,"")</f>
        <v/>
      </c>
      <c r="BI16" s="2" t="str">
        <f>IFERROR(Base!#REF!/GAMSbase!BH16,"")</f>
        <v/>
      </c>
      <c r="BJ16" s="2" t="str">
        <f>IFERROR(Base!#REF!/GAMSbase!BI16,"")</f>
        <v/>
      </c>
    </row>
    <row r="17" spans="1:62" x14ac:dyDescent="0.25">
      <c r="A17" t="e">
        <f>Base!#REF!</f>
        <v>#REF!</v>
      </c>
      <c r="B17" t="str">
        <f>GAMSbase!A17</f>
        <v>Non-Diversifiable Global Risk (per year)</v>
      </c>
      <c r="C17" s="2" t="str">
        <f>IFERROR(Base!#REF!/GAMSbase!B17,"")</f>
        <v/>
      </c>
      <c r="D17" s="2" t="str">
        <f>IFERROR(Base!#REF!/GAMSbase!C17,"")</f>
        <v/>
      </c>
      <c r="E17" s="2" t="str">
        <f>IFERROR(Base!#REF!/GAMSbase!D17,"")</f>
        <v/>
      </c>
      <c r="F17" s="2" t="str">
        <f>IFERROR(Base!#REF!/GAMSbase!E17,"")</f>
        <v/>
      </c>
      <c r="G17" s="2" t="str">
        <f>IFERROR(Base!#REF!/GAMSbase!F17,"")</f>
        <v/>
      </c>
      <c r="H17" s="2" t="str">
        <f>IFERROR(Base!#REF!/GAMSbase!G17,"")</f>
        <v/>
      </c>
      <c r="I17" s="2" t="str">
        <f>IFERROR(Base!#REF!/GAMSbase!H17,"")</f>
        <v/>
      </c>
      <c r="J17" s="2" t="str">
        <f>IFERROR(Base!#REF!/GAMSbase!I17,"")</f>
        <v/>
      </c>
      <c r="K17" s="2" t="str">
        <f>IFERROR(Base!#REF!/GAMSbase!J17,"")</f>
        <v/>
      </c>
      <c r="L17" s="2" t="str">
        <f>IFERROR(Base!#REF!/GAMSbase!K17,"")</f>
        <v/>
      </c>
      <c r="M17" s="2" t="str">
        <f>IFERROR(Base!#REF!/GAMSbase!L17,"")</f>
        <v/>
      </c>
      <c r="N17" s="2" t="str">
        <f>IFERROR(Base!#REF!/GAMSbase!M17,"")</f>
        <v/>
      </c>
      <c r="O17" s="2" t="str">
        <f>IFERROR(Base!#REF!/GAMSbase!N17,"")</f>
        <v/>
      </c>
      <c r="P17" s="2" t="str">
        <f>IFERROR(Base!#REF!/GAMSbase!O17,"")</f>
        <v/>
      </c>
      <c r="Q17" s="2" t="str">
        <f>IFERROR(Base!#REF!/GAMSbase!P17,"")</f>
        <v/>
      </c>
      <c r="R17" s="2" t="str">
        <f>IFERROR(Base!#REF!/GAMSbase!Q17,"")</f>
        <v/>
      </c>
      <c r="S17" s="2" t="str">
        <f>IFERROR(Base!#REF!/GAMSbase!R17,"")</f>
        <v/>
      </c>
      <c r="T17" s="2" t="str">
        <f>IFERROR(Base!#REF!/GAMSbase!S17,"")</f>
        <v/>
      </c>
      <c r="U17" s="2" t="str">
        <f>IFERROR(Base!#REF!/GAMSbase!T17,"")</f>
        <v/>
      </c>
      <c r="V17" s="2" t="str">
        <f>IFERROR(Base!#REF!/GAMSbase!U17,"")</f>
        <v/>
      </c>
      <c r="W17" s="2" t="str">
        <f>IFERROR(Base!#REF!/GAMSbase!V17,"")</f>
        <v/>
      </c>
      <c r="X17" s="2" t="str">
        <f>IFERROR(Base!#REF!/GAMSbase!W17,"")</f>
        <v/>
      </c>
      <c r="Y17" s="2" t="str">
        <f>IFERROR(Base!#REF!/GAMSbase!X17,"")</f>
        <v/>
      </c>
      <c r="Z17" s="2" t="str">
        <f>IFERROR(Base!#REF!/GAMSbase!Y17,"")</f>
        <v/>
      </c>
      <c r="AA17" s="2" t="str">
        <f>IFERROR(Base!#REF!/GAMSbase!Z17,"")</f>
        <v/>
      </c>
      <c r="AB17" s="2" t="str">
        <f>IFERROR(Base!#REF!/GAMSbase!AA17,"")</f>
        <v/>
      </c>
      <c r="AC17" s="2" t="str">
        <f>IFERROR(Base!#REF!/GAMSbase!AB17,"")</f>
        <v/>
      </c>
      <c r="AD17" s="2" t="str">
        <f>IFERROR(Base!#REF!/GAMSbase!AC17,"")</f>
        <v/>
      </c>
      <c r="AE17" s="2" t="str">
        <f>IFERROR(Base!#REF!/GAMSbase!AD17,"")</f>
        <v/>
      </c>
      <c r="AF17" s="2" t="str">
        <f>IFERROR(Base!#REF!/GAMSbase!AE17,"")</f>
        <v/>
      </c>
      <c r="AG17" s="2" t="str">
        <f>IFERROR(Base!#REF!/GAMSbase!AF17,"")</f>
        <v/>
      </c>
      <c r="AH17" s="2" t="str">
        <f>IFERROR(Base!#REF!/GAMSbase!AG17,"")</f>
        <v/>
      </c>
      <c r="AI17" s="2" t="str">
        <f>IFERROR(Base!#REF!/GAMSbase!AH17,"")</f>
        <v/>
      </c>
      <c r="AJ17" s="2" t="str">
        <f>IFERROR(Base!#REF!/GAMSbase!AI17,"")</f>
        <v/>
      </c>
      <c r="AK17" s="2" t="str">
        <f>IFERROR(Base!#REF!/GAMSbase!AJ17,"")</f>
        <v/>
      </c>
      <c r="AL17" s="2" t="str">
        <f>IFERROR(Base!#REF!/GAMSbase!AK17,"")</f>
        <v/>
      </c>
      <c r="AM17" s="2" t="str">
        <f>IFERROR(Base!#REF!/GAMSbase!AL17,"")</f>
        <v/>
      </c>
      <c r="AN17" s="2" t="str">
        <f>IFERROR(Base!#REF!/GAMSbase!AM17,"")</f>
        <v/>
      </c>
      <c r="AO17" s="2" t="str">
        <f>IFERROR(Base!#REF!/GAMSbase!AN17,"")</f>
        <v/>
      </c>
      <c r="AP17" s="2" t="str">
        <f>IFERROR(Base!#REF!/GAMSbase!AO17,"")</f>
        <v/>
      </c>
      <c r="AQ17" s="2" t="str">
        <f>IFERROR(Base!#REF!/GAMSbase!AP17,"")</f>
        <v/>
      </c>
      <c r="AR17" s="2" t="str">
        <f>IFERROR(Base!#REF!/GAMSbase!AQ17,"")</f>
        <v/>
      </c>
      <c r="AS17" s="2" t="str">
        <f>IFERROR(Base!#REF!/GAMSbase!AR17,"")</f>
        <v/>
      </c>
      <c r="AT17" s="2" t="str">
        <f>IFERROR(Base!#REF!/GAMSbase!AS17,"")</f>
        <v/>
      </c>
      <c r="AU17" s="2" t="str">
        <f>IFERROR(Base!#REF!/GAMSbase!AT17,"")</f>
        <v/>
      </c>
      <c r="AV17" s="2" t="str">
        <f>IFERROR(Base!#REF!/GAMSbase!AU17,"")</f>
        <v/>
      </c>
      <c r="AW17" s="2" t="str">
        <f>IFERROR(Base!#REF!/GAMSbase!AV17,"")</f>
        <v/>
      </c>
      <c r="AX17" s="2" t="str">
        <f>IFERROR(Base!#REF!/GAMSbase!AW17,"")</f>
        <v/>
      </c>
      <c r="AY17" s="2" t="str">
        <f>IFERROR(Base!#REF!/GAMSbase!AX17,"")</f>
        <v/>
      </c>
      <c r="AZ17" s="2" t="str">
        <f>IFERROR(Base!#REF!/GAMSbase!AY17,"")</f>
        <v/>
      </c>
      <c r="BA17" s="2" t="str">
        <f>IFERROR(Base!#REF!/GAMSbase!AZ17,"")</f>
        <v/>
      </c>
      <c r="BB17" s="2" t="str">
        <f>IFERROR(Base!#REF!/GAMSbase!BA17,"")</f>
        <v/>
      </c>
      <c r="BC17" s="2" t="str">
        <f>IFERROR(Base!#REF!/GAMSbase!BB17,"")</f>
        <v/>
      </c>
      <c r="BD17" s="2" t="str">
        <f>IFERROR(Base!#REF!/GAMSbase!BC17,"")</f>
        <v/>
      </c>
      <c r="BE17" s="2" t="str">
        <f>IFERROR(Base!#REF!/GAMSbase!BD17,"")</f>
        <v/>
      </c>
      <c r="BF17" s="2" t="str">
        <f>IFERROR(Base!#REF!/GAMSbase!BE17,"")</f>
        <v/>
      </c>
      <c r="BG17" s="2" t="str">
        <f>IFERROR(Base!#REF!/GAMSbase!BF17,"")</f>
        <v/>
      </c>
      <c r="BH17" s="2" t="str">
        <f>IFERROR(Base!#REF!/GAMSbase!BG17,"")</f>
        <v/>
      </c>
      <c r="BI17" s="2" t="str">
        <f>IFERROR(Base!#REF!/GAMSbase!BH17,"")</f>
        <v/>
      </c>
      <c r="BJ17" s="2" t="str">
        <f>IFERROR(Base!#REF!/GAMSbase!BI17,"")</f>
        <v/>
      </c>
    </row>
    <row r="18" spans="1:62" x14ac:dyDescent="0.25">
      <c r="A18" t="e">
        <f>Base!#REF!</f>
        <v>#REF!</v>
      </c>
      <c r="B18" t="str">
        <f>GAMSbase!A18</f>
        <v>Social Time Preference Factor</v>
      </c>
      <c r="C18" s="2" t="str">
        <f>IFERROR(Base!#REF!/GAMSbase!B18,"")</f>
        <v/>
      </c>
      <c r="D18" s="2" t="str">
        <f>IFERROR(Base!#REF!/GAMSbase!C18,"")</f>
        <v/>
      </c>
      <c r="E18" s="2" t="str">
        <f>IFERROR(Base!#REF!/GAMSbase!D18,"")</f>
        <v/>
      </c>
      <c r="F18" s="2" t="str">
        <f>IFERROR(Base!#REF!/GAMSbase!E18,"")</f>
        <v/>
      </c>
      <c r="G18" s="2" t="str">
        <f>IFERROR(Base!#REF!/GAMSbase!F18,"")</f>
        <v/>
      </c>
      <c r="H18" s="2" t="str">
        <f>IFERROR(Base!#REF!/GAMSbase!G18,"")</f>
        <v/>
      </c>
      <c r="I18" s="2" t="str">
        <f>IFERROR(Base!#REF!/GAMSbase!H18,"")</f>
        <v/>
      </c>
      <c r="J18" s="2" t="str">
        <f>IFERROR(Base!#REF!/GAMSbase!I18,"")</f>
        <v/>
      </c>
      <c r="K18" s="2" t="str">
        <f>IFERROR(Base!#REF!/GAMSbase!J18,"")</f>
        <v/>
      </c>
      <c r="L18" s="2" t="str">
        <f>IFERROR(Base!#REF!/GAMSbase!K18,"")</f>
        <v/>
      </c>
      <c r="M18" s="2" t="str">
        <f>IFERROR(Base!#REF!/GAMSbase!L18,"")</f>
        <v/>
      </c>
      <c r="N18" s="2" t="str">
        <f>IFERROR(Base!#REF!/GAMSbase!M18,"")</f>
        <v/>
      </c>
      <c r="O18" s="2" t="str">
        <f>IFERROR(Base!#REF!/GAMSbase!N18,"")</f>
        <v/>
      </c>
      <c r="P18" s="2" t="str">
        <f>IFERROR(Base!#REF!/GAMSbase!O18,"")</f>
        <v/>
      </c>
      <c r="Q18" s="2" t="str">
        <f>IFERROR(Base!#REF!/GAMSbase!P18,"")</f>
        <v/>
      </c>
      <c r="R18" s="2" t="str">
        <f>IFERROR(Base!#REF!/GAMSbase!Q18,"")</f>
        <v/>
      </c>
      <c r="S18" s="2" t="str">
        <f>IFERROR(Base!#REF!/GAMSbase!R18,"")</f>
        <v/>
      </c>
      <c r="T18" s="2" t="str">
        <f>IFERROR(Base!#REF!/GAMSbase!S18,"")</f>
        <v/>
      </c>
      <c r="U18" s="2" t="str">
        <f>IFERROR(Base!#REF!/GAMSbase!T18,"")</f>
        <v/>
      </c>
      <c r="V18" s="2" t="str">
        <f>IFERROR(Base!#REF!/GAMSbase!U18,"")</f>
        <v/>
      </c>
      <c r="W18" s="2" t="str">
        <f>IFERROR(Base!#REF!/GAMSbase!V18,"")</f>
        <v/>
      </c>
      <c r="X18" s="2" t="str">
        <f>IFERROR(Base!#REF!/GAMSbase!W18,"")</f>
        <v/>
      </c>
      <c r="Y18" s="2" t="str">
        <f>IFERROR(Base!#REF!/GAMSbase!X18,"")</f>
        <v/>
      </c>
      <c r="Z18" s="2" t="str">
        <f>IFERROR(Base!#REF!/GAMSbase!Y18,"")</f>
        <v/>
      </c>
      <c r="AA18" s="2" t="str">
        <f>IFERROR(Base!#REF!/GAMSbase!Z18,"")</f>
        <v/>
      </c>
      <c r="AB18" s="2" t="str">
        <f>IFERROR(Base!#REF!/GAMSbase!AA18,"")</f>
        <v/>
      </c>
      <c r="AC18" s="2" t="str">
        <f>IFERROR(Base!#REF!/GAMSbase!AB18,"")</f>
        <v/>
      </c>
      <c r="AD18" s="2" t="str">
        <f>IFERROR(Base!#REF!/GAMSbase!AC18,"")</f>
        <v/>
      </c>
      <c r="AE18" s="2" t="str">
        <f>IFERROR(Base!#REF!/GAMSbase!AD18,"")</f>
        <v/>
      </c>
      <c r="AF18" s="2" t="str">
        <f>IFERROR(Base!#REF!/GAMSbase!AE18,"")</f>
        <v/>
      </c>
      <c r="AG18" s="2" t="str">
        <f>IFERROR(Base!#REF!/GAMSbase!AF18,"")</f>
        <v/>
      </c>
      <c r="AH18" s="2" t="str">
        <f>IFERROR(Base!#REF!/GAMSbase!AG18,"")</f>
        <v/>
      </c>
      <c r="AI18" s="2" t="str">
        <f>IFERROR(Base!#REF!/GAMSbase!AH18,"")</f>
        <v/>
      </c>
      <c r="AJ18" s="2" t="str">
        <f>IFERROR(Base!#REF!/GAMSbase!AI18,"")</f>
        <v/>
      </c>
      <c r="AK18" s="2" t="str">
        <f>IFERROR(Base!#REF!/GAMSbase!AJ18,"")</f>
        <v/>
      </c>
      <c r="AL18" s="2" t="str">
        <f>IFERROR(Base!#REF!/GAMSbase!AK18,"")</f>
        <v/>
      </c>
      <c r="AM18" s="2" t="str">
        <f>IFERROR(Base!#REF!/GAMSbase!AL18,"")</f>
        <v/>
      </c>
      <c r="AN18" s="2" t="str">
        <f>IFERROR(Base!#REF!/GAMSbase!AM18,"")</f>
        <v/>
      </c>
      <c r="AO18" s="2" t="str">
        <f>IFERROR(Base!#REF!/GAMSbase!AN18,"")</f>
        <v/>
      </c>
      <c r="AP18" s="2" t="str">
        <f>IFERROR(Base!#REF!/GAMSbase!AO18,"")</f>
        <v/>
      </c>
      <c r="AQ18" s="2" t="str">
        <f>IFERROR(Base!#REF!/GAMSbase!AP18,"")</f>
        <v/>
      </c>
      <c r="AR18" s="2" t="str">
        <f>IFERROR(Base!#REF!/GAMSbase!AQ18,"")</f>
        <v/>
      </c>
      <c r="AS18" s="2" t="str">
        <f>IFERROR(Base!#REF!/GAMSbase!AR18,"")</f>
        <v/>
      </c>
      <c r="AT18" s="2" t="str">
        <f>IFERROR(Base!#REF!/GAMSbase!AS18,"")</f>
        <v/>
      </c>
      <c r="AU18" s="2" t="str">
        <f>IFERROR(Base!#REF!/GAMSbase!AT18,"")</f>
        <v/>
      </c>
      <c r="AV18" s="2" t="str">
        <f>IFERROR(Base!#REF!/GAMSbase!AU18,"")</f>
        <v/>
      </c>
      <c r="AW18" s="2" t="str">
        <f>IFERROR(Base!#REF!/GAMSbase!AV18,"")</f>
        <v/>
      </c>
      <c r="AX18" s="2" t="str">
        <f>IFERROR(Base!#REF!/GAMSbase!AW18,"")</f>
        <v/>
      </c>
      <c r="AY18" s="2" t="str">
        <f>IFERROR(Base!#REF!/GAMSbase!AX18,"")</f>
        <v/>
      </c>
      <c r="AZ18" s="2" t="str">
        <f>IFERROR(Base!#REF!/GAMSbase!AY18,"")</f>
        <v/>
      </c>
      <c r="BA18" s="2" t="str">
        <f>IFERROR(Base!#REF!/GAMSbase!AZ18,"")</f>
        <v/>
      </c>
      <c r="BB18" s="2" t="str">
        <f>IFERROR(Base!#REF!/GAMSbase!BA18,"")</f>
        <v/>
      </c>
      <c r="BC18" s="2" t="str">
        <f>IFERROR(Base!#REF!/GAMSbase!BB18,"")</f>
        <v/>
      </c>
      <c r="BD18" s="2" t="str">
        <f>IFERROR(Base!#REF!/GAMSbase!BC18,"")</f>
        <v/>
      </c>
      <c r="BE18" s="2" t="str">
        <f>IFERROR(Base!#REF!/GAMSbase!BD18,"")</f>
        <v/>
      </c>
      <c r="BF18" s="2" t="str">
        <f>IFERROR(Base!#REF!/GAMSbase!BE18,"")</f>
        <v/>
      </c>
      <c r="BG18" s="2" t="str">
        <f>IFERROR(Base!#REF!/GAMSbase!BF18,"")</f>
        <v/>
      </c>
      <c r="BH18" s="2" t="str">
        <f>IFERROR(Base!#REF!/GAMSbase!BG18,"")</f>
        <v/>
      </c>
      <c r="BI18" s="2" t="str">
        <f>IFERROR(Base!#REF!/GAMSbase!BH18,"")</f>
        <v/>
      </c>
      <c r="BJ18" s="2" t="str">
        <f>IFERROR(Base!#REF!/GAMSbase!BI18,"")</f>
        <v/>
      </c>
    </row>
    <row r="19" spans="1:62" x14ac:dyDescent="0.25">
      <c r="A19" t="str">
        <f>Base!A11</f>
        <v>Elasticity of MU of consumption</v>
      </c>
      <c r="B19" t="str">
        <f>GAMSbase!A19</f>
        <v>Elasticity of MU of Consumption</v>
      </c>
      <c r="C19" s="2">
        <f>IFERROR(Base!B11/GAMSbase!B19,"")</f>
        <v>0.65517241379310343</v>
      </c>
      <c r="D19" s="2" t="str">
        <f>IFERROR(Base!C11/GAMSbase!C19,"")</f>
        <v/>
      </c>
      <c r="E19" s="2" t="str">
        <f>IFERROR(Base!D11/GAMSbase!D19,"")</f>
        <v/>
      </c>
      <c r="F19" s="2" t="str">
        <f>IFERROR(Base!E11/GAMSbase!E19,"")</f>
        <v/>
      </c>
      <c r="G19" s="2" t="str">
        <f>IFERROR(Base!F11/GAMSbase!F19,"")</f>
        <v/>
      </c>
      <c r="H19" s="2" t="str">
        <f>IFERROR(Base!G11/GAMSbase!G19,"")</f>
        <v/>
      </c>
      <c r="I19" s="2" t="str">
        <f>IFERROR(Base!H11/GAMSbase!H19,"")</f>
        <v/>
      </c>
      <c r="J19" s="2" t="str">
        <f>IFERROR(Base!I11/GAMSbase!I19,"")</f>
        <v/>
      </c>
      <c r="K19" s="2" t="str">
        <f>IFERROR(Base!J11/GAMSbase!J19,"")</f>
        <v/>
      </c>
      <c r="L19" s="2" t="str">
        <f>IFERROR(Base!K11/GAMSbase!K19,"")</f>
        <v/>
      </c>
      <c r="M19" s="2" t="str">
        <f>IFERROR(Base!L11/GAMSbase!L19,"")</f>
        <v/>
      </c>
      <c r="N19" s="2" t="str">
        <f>IFERROR(Base!M11/GAMSbase!M19,"")</f>
        <v/>
      </c>
      <c r="O19" s="2" t="str">
        <f>IFERROR(Base!N11/GAMSbase!N19,"")</f>
        <v/>
      </c>
      <c r="P19" s="2" t="str">
        <f>IFERROR(Base!O11/GAMSbase!O19,"")</f>
        <v/>
      </c>
      <c r="Q19" s="2" t="str">
        <f>IFERROR(Base!P11/GAMSbase!P19,"")</f>
        <v/>
      </c>
      <c r="R19" s="2" t="str">
        <f>IFERROR(Base!Q11/GAMSbase!Q19,"")</f>
        <v/>
      </c>
      <c r="S19" s="2" t="str">
        <f>IFERROR(Base!R11/GAMSbase!R19,"")</f>
        <v/>
      </c>
      <c r="T19" s="2" t="str">
        <f>IFERROR(Base!S11/GAMSbase!S19,"")</f>
        <v/>
      </c>
      <c r="U19" s="2" t="str">
        <f>IFERROR(Base!T11/GAMSbase!T19,"")</f>
        <v/>
      </c>
      <c r="V19" s="2" t="str">
        <f>IFERROR(Base!U11/GAMSbase!U19,"")</f>
        <v/>
      </c>
      <c r="W19" s="2" t="str">
        <f>IFERROR(Base!V11/GAMSbase!V19,"")</f>
        <v/>
      </c>
      <c r="X19" s="2" t="str">
        <f>IFERROR(Base!W11/GAMSbase!W19,"")</f>
        <v/>
      </c>
      <c r="Y19" s="2" t="str">
        <f>IFERROR(Base!X11/GAMSbase!X19,"")</f>
        <v/>
      </c>
      <c r="Z19" s="2" t="str">
        <f>IFERROR(Base!Y11/GAMSbase!Y19,"")</f>
        <v/>
      </c>
      <c r="AA19" s="2" t="str">
        <f>IFERROR(Base!Z11/GAMSbase!Z19,"")</f>
        <v/>
      </c>
      <c r="AB19" s="2" t="str">
        <f>IFERROR(Base!AA11/GAMSbase!AA19,"")</f>
        <v/>
      </c>
      <c r="AC19" s="2" t="str">
        <f>IFERROR(Base!AB11/GAMSbase!AB19,"")</f>
        <v/>
      </c>
      <c r="AD19" s="2" t="str">
        <f>IFERROR(Base!AC11/GAMSbase!AC19,"")</f>
        <v/>
      </c>
      <c r="AE19" s="2" t="str">
        <f>IFERROR(Base!AD11/GAMSbase!AD19,"")</f>
        <v/>
      </c>
      <c r="AF19" s="2" t="str">
        <f>IFERROR(Base!AE11/GAMSbase!AE19,"")</f>
        <v/>
      </c>
      <c r="AG19" s="2" t="str">
        <f>IFERROR(Base!AF11/GAMSbase!AF19,"")</f>
        <v/>
      </c>
      <c r="AH19" s="2" t="str">
        <f>IFERROR(Base!AG11/GAMSbase!AG19,"")</f>
        <v/>
      </c>
      <c r="AI19" s="2" t="str">
        <f>IFERROR(Base!AH11/GAMSbase!AH19,"")</f>
        <v/>
      </c>
      <c r="AJ19" s="2" t="str">
        <f>IFERROR(Base!AI11/GAMSbase!AI19,"")</f>
        <v/>
      </c>
      <c r="AK19" s="2" t="str">
        <f>IFERROR(Base!AJ11/GAMSbase!AJ19,"")</f>
        <v/>
      </c>
      <c r="AL19" s="2" t="str">
        <f>IFERROR(Base!AK11/GAMSbase!AK19,"")</f>
        <v/>
      </c>
      <c r="AM19" s="2" t="str">
        <f>IFERROR(Base!AL11/GAMSbase!AL19,"")</f>
        <v/>
      </c>
      <c r="AN19" s="2" t="str">
        <f>IFERROR(Base!AM11/GAMSbase!AM19,"")</f>
        <v/>
      </c>
      <c r="AO19" s="2" t="str">
        <f>IFERROR(Base!AN11/GAMSbase!AN19,"")</f>
        <v/>
      </c>
      <c r="AP19" s="2" t="str">
        <f>IFERROR(Base!AO11/GAMSbase!AO19,"")</f>
        <v/>
      </c>
      <c r="AQ19" s="2" t="str">
        <f>IFERROR(Base!AP11/GAMSbase!AP19,"")</f>
        <v/>
      </c>
      <c r="AR19" s="2" t="str">
        <f>IFERROR(Base!AQ11/GAMSbase!AQ19,"")</f>
        <v/>
      </c>
      <c r="AS19" s="2" t="str">
        <f>IFERROR(Base!AR11/GAMSbase!AR19,"")</f>
        <v/>
      </c>
      <c r="AT19" s="2" t="str">
        <f>IFERROR(Base!AS11/GAMSbase!AS19,"")</f>
        <v/>
      </c>
      <c r="AU19" s="2" t="str">
        <f>IFERROR(Base!AT11/GAMSbase!AT19,"")</f>
        <v/>
      </c>
      <c r="AV19" s="2" t="str">
        <f>IFERROR(Base!AU11/GAMSbase!AU19,"")</f>
        <v/>
      </c>
      <c r="AW19" s="2" t="str">
        <f>IFERROR(Base!AV11/GAMSbase!AV19,"")</f>
        <v/>
      </c>
      <c r="AX19" s="2" t="str">
        <f>IFERROR(Base!AW11/GAMSbase!AW19,"")</f>
        <v/>
      </c>
      <c r="AY19" s="2" t="str">
        <f>IFERROR(Base!AX11/GAMSbase!AX19,"")</f>
        <v/>
      </c>
      <c r="AZ19" s="2" t="str">
        <f>IFERROR(Base!AY11/GAMSbase!AY19,"")</f>
        <v/>
      </c>
      <c r="BA19" s="2" t="str">
        <f>IFERROR(Base!AZ11/GAMSbase!AZ19,"")</f>
        <v/>
      </c>
      <c r="BB19" s="2" t="str">
        <f>IFERROR(Base!BA11/GAMSbase!BA19,"")</f>
        <v/>
      </c>
      <c r="BC19" s="2" t="str">
        <f>IFERROR(Base!BB11/GAMSbase!BB19,"")</f>
        <v/>
      </c>
      <c r="BD19" s="2" t="str">
        <f>IFERROR(Base!BC11/GAMSbase!BC19,"")</f>
        <v/>
      </c>
      <c r="BE19" s="2" t="str">
        <f>IFERROR(Base!BD11/GAMSbase!BD19,"")</f>
        <v/>
      </c>
      <c r="BF19" s="2" t="str">
        <f>IFERROR(Base!BE11/GAMSbase!BE19,"")</f>
        <v/>
      </c>
      <c r="BG19" s="2" t="str">
        <f>IFERROR(Base!BF11/GAMSbase!BF19,"")</f>
        <v/>
      </c>
      <c r="BH19" s="2" t="str">
        <f>IFERROR(Base!BG11/GAMSbase!BG19,"")</f>
        <v/>
      </c>
      <c r="BI19" s="2" t="str">
        <f>IFERROR(Base!BH11/GAMSbase!BH19,"")</f>
        <v/>
      </c>
      <c r="BJ19" s="2" t="str">
        <f>IFERROR(Base!BI11/GAMSbase!BI19,"")</f>
        <v/>
      </c>
    </row>
    <row r="20" spans="1:62" x14ac:dyDescent="0.25">
      <c r="A20" t="str">
        <f>Base!A14</f>
        <v>PRODUCTIVITY</v>
      </c>
      <c r="B20" t="str">
        <f>GAMSbase!A20</f>
        <v>* PRODUCTIVITY</v>
      </c>
      <c r="C20" s="2" t="str">
        <f>IFERROR(Base!B14/GAMSbase!B20,"")</f>
        <v/>
      </c>
      <c r="D20" s="2" t="str">
        <f>IFERROR(Base!C14/GAMSbase!C20,"")</f>
        <v/>
      </c>
      <c r="E20" s="2" t="str">
        <f>IFERROR(Base!D14/GAMSbase!D20,"")</f>
        <v/>
      </c>
      <c r="F20" s="2" t="str">
        <f>IFERROR(Base!E14/GAMSbase!E20,"")</f>
        <v/>
      </c>
      <c r="G20" s="2" t="str">
        <f>IFERROR(Base!F14/GAMSbase!F20,"")</f>
        <v/>
      </c>
      <c r="H20" s="2" t="str">
        <f>IFERROR(Base!G14/GAMSbase!G20,"")</f>
        <v/>
      </c>
      <c r="I20" s="2" t="str">
        <f>IFERROR(Base!H14/GAMSbase!H20,"")</f>
        <v/>
      </c>
      <c r="J20" s="2" t="str">
        <f>IFERROR(Base!I14/GAMSbase!I20,"")</f>
        <v/>
      </c>
      <c r="K20" s="2" t="str">
        <f>IFERROR(Base!J14/GAMSbase!J20,"")</f>
        <v/>
      </c>
      <c r="L20" s="2" t="str">
        <f>IFERROR(Base!K14/GAMSbase!K20,"")</f>
        <v/>
      </c>
      <c r="M20" s="2" t="str">
        <f>IFERROR(Base!L14/GAMSbase!L20,"")</f>
        <v/>
      </c>
      <c r="N20" s="2" t="str">
        <f>IFERROR(Base!M14/GAMSbase!M20,"")</f>
        <v/>
      </c>
      <c r="O20" s="2" t="str">
        <f>IFERROR(Base!N14/GAMSbase!N20,"")</f>
        <v/>
      </c>
      <c r="P20" s="2" t="str">
        <f>IFERROR(Base!O14/GAMSbase!O20,"")</f>
        <v/>
      </c>
      <c r="Q20" s="2" t="str">
        <f>IFERROR(Base!P14/GAMSbase!P20,"")</f>
        <v/>
      </c>
      <c r="R20" s="2" t="str">
        <f>IFERROR(Base!Q14/GAMSbase!Q20,"")</f>
        <v/>
      </c>
      <c r="S20" s="2" t="str">
        <f>IFERROR(Base!R14/GAMSbase!R20,"")</f>
        <v/>
      </c>
      <c r="T20" s="2" t="str">
        <f>IFERROR(Base!S14/GAMSbase!S20,"")</f>
        <v/>
      </c>
      <c r="U20" s="2" t="str">
        <f>IFERROR(Base!T14/GAMSbase!T20,"")</f>
        <v/>
      </c>
      <c r="V20" s="2" t="str">
        <f>IFERROR(Base!U14/GAMSbase!U20,"")</f>
        <v/>
      </c>
      <c r="W20" s="2" t="str">
        <f>IFERROR(Base!V14/GAMSbase!V20,"")</f>
        <v/>
      </c>
      <c r="X20" s="2" t="str">
        <f>IFERROR(Base!W14/GAMSbase!W20,"")</f>
        <v/>
      </c>
      <c r="Y20" s="2" t="str">
        <f>IFERROR(Base!X14/GAMSbase!X20,"")</f>
        <v/>
      </c>
      <c r="Z20" s="2" t="str">
        <f>IFERROR(Base!Y14/GAMSbase!Y20,"")</f>
        <v/>
      </c>
      <c r="AA20" s="2" t="str">
        <f>IFERROR(Base!Z14/GAMSbase!Z20,"")</f>
        <v/>
      </c>
      <c r="AB20" s="2" t="str">
        <f>IFERROR(Base!AA14/GAMSbase!AA20,"")</f>
        <v/>
      </c>
      <c r="AC20" s="2" t="str">
        <f>IFERROR(Base!AB14/GAMSbase!AB20,"")</f>
        <v/>
      </c>
      <c r="AD20" s="2" t="str">
        <f>IFERROR(Base!AC14/GAMSbase!AC20,"")</f>
        <v/>
      </c>
      <c r="AE20" s="2" t="str">
        <f>IFERROR(Base!AD14/GAMSbase!AD20,"")</f>
        <v/>
      </c>
      <c r="AF20" s="2" t="str">
        <f>IFERROR(Base!AE14/GAMSbase!AE20,"")</f>
        <v/>
      </c>
      <c r="AG20" s="2" t="str">
        <f>IFERROR(Base!AF14/GAMSbase!AF20,"")</f>
        <v/>
      </c>
      <c r="AH20" s="2" t="str">
        <f>IFERROR(Base!AG14/GAMSbase!AG20,"")</f>
        <v/>
      </c>
      <c r="AI20" s="2" t="str">
        <f>IFERROR(Base!AH14/GAMSbase!AH20,"")</f>
        <v/>
      </c>
      <c r="AJ20" s="2" t="str">
        <f>IFERROR(Base!AI14/GAMSbase!AI20,"")</f>
        <v/>
      </c>
      <c r="AK20" s="2" t="str">
        <f>IFERROR(Base!AJ14/GAMSbase!AJ20,"")</f>
        <v/>
      </c>
      <c r="AL20" s="2" t="str">
        <f>IFERROR(Base!AK14/GAMSbase!AK20,"")</f>
        <v/>
      </c>
      <c r="AM20" s="2" t="str">
        <f>IFERROR(Base!AL14/GAMSbase!AL20,"")</f>
        <v/>
      </c>
      <c r="AN20" s="2" t="str">
        <f>IFERROR(Base!AM14/GAMSbase!AM20,"")</f>
        <v/>
      </c>
      <c r="AO20" s="2" t="str">
        <f>IFERROR(Base!AN14/GAMSbase!AN20,"")</f>
        <v/>
      </c>
      <c r="AP20" s="2" t="str">
        <f>IFERROR(Base!AO14/GAMSbase!AO20,"")</f>
        <v/>
      </c>
      <c r="AQ20" s="2" t="str">
        <f>IFERROR(Base!AP14/GAMSbase!AP20,"")</f>
        <v/>
      </c>
      <c r="AR20" s="2" t="str">
        <f>IFERROR(Base!AQ14/GAMSbase!AQ20,"")</f>
        <v/>
      </c>
      <c r="AS20" s="2" t="str">
        <f>IFERROR(Base!AR14/GAMSbase!AR20,"")</f>
        <v/>
      </c>
      <c r="AT20" s="2" t="str">
        <f>IFERROR(Base!AS14/GAMSbase!AS20,"")</f>
        <v/>
      </c>
      <c r="AU20" s="2" t="str">
        <f>IFERROR(Base!AT14/GAMSbase!AT20,"")</f>
        <v/>
      </c>
      <c r="AV20" s="2" t="str">
        <f>IFERROR(Base!AU14/GAMSbase!AU20,"")</f>
        <v/>
      </c>
      <c r="AW20" s="2" t="str">
        <f>IFERROR(Base!AV14/GAMSbase!AV20,"")</f>
        <v/>
      </c>
      <c r="AX20" s="2" t="str">
        <f>IFERROR(Base!AW14/GAMSbase!AW20,"")</f>
        <v/>
      </c>
      <c r="AY20" s="2" t="str">
        <f>IFERROR(Base!AX14/GAMSbase!AX20,"")</f>
        <v/>
      </c>
      <c r="AZ20" s="2" t="str">
        <f>IFERROR(Base!AY14/GAMSbase!AY20,"")</f>
        <v/>
      </c>
      <c r="BA20" s="2" t="str">
        <f>IFERROR(Base!AZ14/GAMSbase!AZ20,"")</f>
        <v/>
      </c>
      <c r="BB20" s="2" t="str">
        <f>IFERROR(Base!BA14/GAMSbase!BA20,"")</f>
        <v/>
      </c>
      <c r="BC20" s="2" t="str">
        <f>IFERROR(Base!BB14/GAMSbase!BB20,"")</f>
        <v/>
      </c>
      <c r="BD20" s="2" t="str">
        <f>IFERROR(Base!BC14/GAMSbase!BC20,"")</f>
        <v/>
      </c>
      <c r="BE20" s="2" t="str">
        <f>IFERROR(Base!BD14/GAMSbase!BD20,"")</f>
        <v/>
      </c>
      <c r="BF20" s="2" t="str">
        <f>IFERROR(Base!BE14/GAMSbase!BE20,"")</f>
        <v/>
      </c>
      <c r="BG20" s="2" t="str">
        <f>IFERROR(Base!BF14/GAMSbase!BF20,"")</f>
        <v/>
      </c>
      <c r="BH20" s="2" t="str">
        <f>IFERROR(Base!BG14/GAMSbase!BG20,"")</f>
        <v/>
      </c>
      <c r="BI20" s="2" t="str">
        <f>IFERROR(Base!BH14/GAMSbase!BH20,"")</f>
        <v/>
      </c>
      <c r="BJ20" s="2" t="str">
        <f>IFERROR(Base!BI14/GAMSbase!BI20,"")</f>
        <v/>
      </c>
    </row>
    <row r="21" spans="1:62" x14ac:dyDescent="0.25">
      <c r="A21" t="str">
        <f>Base!A15</f>
        <v>Total factor productivity</v>
      </c>
      <c r="B21" t="str">
        <f>GAMSbase!A21</f>
        <v>Total Factor Productivity</v>
      </c>
      <c r="C21" s="2">
        <f>IFERROR(Base!B15/GAMSbase!B21,"")</f>
        <v>1.536842105263158</v>
      </c>
      <c r="D21" s="2">
        <f>IFERROR(Base!C15/GAMSbase!C21,"")</f>
        <v>1.5154513693185567</v>
      </c>
      <c r="E21" s="2">
        <f>IFERROR(Base!D15/GAMSbase!D21,"")</f>
        <v>1.4973560734494307</v>
      </c>
      <c r="F21" s="2">
        <f>IFERROR(Base!E15/GAMSbase!E21,"")</f>
        <v>1.4823309706534038</v>
      </c>
      <c r="G21" s="2">
        <f>IFERROR(Base!F15/GAMSbase!F21,"")</f>
        <v>1.4701788025156901</v>
      </c>
      <c r="H21" s="2">
        <f>IFERROR(Base!G15/GAMSbase!G21,"")</f>
        <v>1.4607268927438102</v>
      </c>
      <c r="I21" s="2">
        <f>IFERROR(Base!H15/GAMSbase!H21,"")</f>
        <v>1.4538242238622519</v>
      </c>
      <c r="J21" s="2">
        <f>IFERROR(Base!I15/GAMSbase!I21,"")</f>
        <v>1.4493389223595168</v>
      </c>
      <c r="K21" s="2">
        <f>IFERROR(Base!J15/GAMSbase!J21,"")</f>
        <v>1.447156090282631</v>
      </c>
      <c r="L21" s="2">
        <f>IFERROR(Base!K15/GAMSbase!K21,"")</f>
        <v>1.4471759313434081</v>
      </c>
      <c r="M21" s="2">
        <f>IFERROR(Base!L15/GAMSbase!L21,"")</f>
        <v>1.4493121279438939</v>
      </c>
      <c r="N21" s="2">
        <f>IFERROR(Base!M15/GAMSbase!M21,"")</f>
        <v>1.4534904328238485</v>
      </c>
      <c r="O21" s="2">
        <f>IFERROR(Base!N15/GAMSbase!N21,"")</f>
        <v>1.4596474441910627</v>
      </c>
      <c r="P21" s="2">
        <f>IFERROR(Base!O15/GAMSbase!O21,"")</f>
        <v>1.4677295389677887</v>
      </c>
      <c r="Q21" s="2">
        <f>IFERROR(Base!P15/GAMSbase!P21,"")</f>
        <v>1.4776919415435488</v>
      </c>
      <c r="R21" s="2">
        <f>IFERROR(Base!Q15/GAMSbase!Q21,"")</f>
        <v>1.4894979096993308</v>
      </c>
      <c r="S21" s="2">
        <f>IFERROR(Base!R15/GAMSbase!R21,"")</f>
        <v>1.5031180218349502</v>
      </c>
      <c r="T21" s="2">
        <f>IFERROR(Base!S15/GAMSbase!S21,"")</f>
        <v>1.5185295518407322</v>
      </c>
      <c r="U21" s="2">
        <f>IFERROR(Base!T15/GAMSbase!T21,"")</f>
        <v>1.5357159200007824</v>
      </c>
      <c r="V21" s="2">
        <f>IFERROR(Base!U15/GAMSbase!U21,"")</f>
        <v>1.5546662102391051</v>
      </c>
      <c r="W21" s="2">
        <f>IFERROR(Base!V15/GAMSbase!V21,"")</f>
        <v>1.5753747448325657</v>
      </c>
      <c r="X21" s="2">
        <f>IFERROR(Base!W15/GAMSbase!W21,"")</f>
        <v>1.597840709622232</v>
      </c>
      <c r="Y21" s="2">
        <f>IFERROR(Base!X15/GAMSbase!X21,"")</f>
        <v>1.622067823052048</v>
      </c>
      <c r="Z21" s="2">
        <f>IFERROR(Base!Y15/GAMSbase!Y21,"")</f>
        <v>1.648064043819758</v>
      </c>
      <c r="AA21" s="2">
        <f>IFERROR(Base!Z15/GAMSbase!Z21,"")</f>
        <v>1.6758413122288531</v>
      </c>
      <c r="AB21" s="2">
        <f>IFERROR(Base!AA15/GAMSbase!AA21,"")</f>
        <v>1.7054153212768559</v>
      </c>
      <c r="AC21" s="2">
        <f>IFERROR(Base!AB15/GAMSbase!AB21,"")</f>
        <v>1.7368053136502348</v>
      </c>
      <c r="AD21" s="2">
        <f>IFERROR(Base!AC15/GAMSbase!AC21,"")</f>
        <v>1.770033901805532</v>
      </c>
      <c r="AE21" s="2">
        <f>IFERROR(Base!AD15/GAMSbase!AD21,"")</f>
        <v>1.8051269081637658</v>
      </c>
      <c r="AF21" s="2">
        <f>IFERROR(Base!AE15/GAMSbase!AE21,"")</f>
        <v>1.8421132230760493</v>
      </c>
      <c r="AG21" s="2">
        <f>IFERROR(Base!AF15/GAMSbase!AF21,"")</f>
        <v>1.8810246786087239</v>
      </c>
      <c r="AH21" s="2">
        <f>IFERROR(Base!AG15/GAMSbase!AG21,"")</f>
        <v>1.9218959360963883</v>
      </c>
      <c r="AI21" s="2">
        <f>IFERROR(Base!AH15/GAMSbase!AH21,"")</f>
        <v>1.9647643858800063</v>
      </c>
      <c r="AJ21" s="2">
        <f>IFERROR(Base!AI15/GAMSbase!AI21,"")</f>
        <v>2.0096700580172966</v>
      </c>
      <c r="AK21" s="2">
        <f>IFERROR(Base!AJ15/GAMSbase!AJ21,"")</f>
        <v>2.0566555422925181</v>
      </c>
      <c r="AL21" s="2">
        <f>IFERROR(Base!AK15/GAMSbase!AK21,"")</f>
        <v>2.1057659167829104</v>
      </c>
      <c r="AM21" s="2">
        <f>IFERROR(Base!AL15/GAMSbase!AL21,"")</f>
        <v>2.1570486837416079</v>
      </c>
      <c r="AN21" s="2">
        <f>IFERROR(Base!AM15/GAMSbase!AM21,"")</f>
        <v>2.2105537120430148</v>
      </c>
      <c r="AO21" s="2">
        <f>IFERROR(Base!AN15/GAMSbase!AN21,"")</f>
        <v>2.2663331852471376</v>
      </c>
      <c r="AP21" s="2">
        <f>IFERROR(Base!AO15/GAMSbase!AO21,"")</f>
        <v>2.3244415547609276</v>
      </c>
      <c r="AQ21" s="2">
        <f>IFERROR(Base!AP15/GAMSbase!AP21,"")</f>
        <v>2.3849354973188763</v>
      </c>
      <c r="AR21" s="2">
        <f>IFERROR(Base!AQ15/GAMSbase!AQ21,"")</f>
        <v>2.4478738762693095</v>
      </c>
      <c r="AS21" s="2">
        <f>IFERROR(Base!AR15/GAMSbase!AR21,"")</f>
        <v>2.5133177061233538</v>
      </c>
      <c r="AT21" s="2">
        <f>IFERROR(Base!AS15/GAMSbase!AS21,"")</f>
        <v>2.5813301199839453</v>
      </c>
      <c r="AU21" s="2">
        <f>IFERROR(Base!AT15/GAMSbase!AT21,"")</f>
        <v>2.6519763393625944</v>
      </c>
      <c r="AV21" s="2">
        <f>IFERROR(Base!AU15/GAMSbase!AU21,"")</f>
        <v>2.7253236459629937</v>
      </c>
      <c r="AW21" s="2">
        <f>IFERROR(Base!AV15/GAMSbase!AV21,"")</f>
        <v>2.8014413553272837</v>
      </c>
      <c r="AX21" s="2">
        <f>IFERROR(Base!AW15/GAMSbase!AW21,"")</f>
        <v>2.880400791690104</v>
      </c>
      <c r="AY21" s="2">
        <f>IFERROR(Base!AX15/GAMSbase!AX21,"")</f>
        <v>2.962275264078599</v>
      </c>
      <c r="AZ21" s="2">
        <f>IFERROR(Base!AY15/GAMSbase!AY21,"")</f>
        <v>3.0471400432548039</v>
      </c>
      <c r="BA21" s="2">
        <f>IFERROR(Base!AZ15/GAMSbase!AZ21,"")</f>
        <v>3.1350723392139463</v>
      </c>
      <c r="BB21" s="2">
        <f>IFERROR(Base!BA15/GAMSbase!BA21,"")</f>
        <v>3.226151279228783</v>
      </c>
      <c r="BC21" s="2">
        <f>IFERROR(Base!BB15/GAMSbase!BB21,"")</f>
        <v>3.3204578860463805</v>
      </c>
      <c r="BD21" s="2">
        <f>IFERROR(Base!BC15/GAMSbase!BC21,"")</f>
        <v>3.4180750561885151</v>
      </c>
      <c r="BE21" s="2">
        <f>IFERROR(Base!BD15/GAMSbase!BD21,"")</f>
        <v>3.5190875381482534</v>
      </c>
      <c r="BF21" s="2">
        <f>IFERROR(Base!BE15/GAMSbase!BE21,"")</f>
        <v>3.6235819103566271</v>
      </c>
      <c r="BG21" s="2">
        <f>IFERROR(Base!BF15/GAMSbase!BF21,"")</f>
        <v>3.731646558817407</v>
      </c>
      <c r="BH21" s="2">
        <f>IFERROR(Base!BG15/GAMSbase!BG21,"")</f>
        <v>3.8433716542256522</v>
      </c>
      <c r="BI21" s="2">
        <f>IFERROR(Base!BH15/GAMSbase!BH21,"")</f>
        <v>3.9588491284861593</v>
      </c>
      <c r="BJ21" s="2">
        <f>IFERROR(Base!BI15/GAMSbase!BI21,"")</f>
        <v>4.0781726506269793</v>
      </c>
    </row>
    <row r="22" spans="1:62" x14ac:dyDescent="0.25">
      <c r="A22" t="str">
        <f>Base!A16</f>
        <v xml:space="preserve">     Initial level of TFP</v>
      </c>
      <c r="B22" t="str">
        <f>GAMSbase!A22</f>
        <v>Initial Total Factor Productivity</v>
      </c>
      <c r="C22" s="2">
        <f>IFERROR(Base!B16/GAMSbase!B22,"")</f>
        <v>1.536842105263158</v>
      </c>
      <c r="D22" s="2" t="str">
        <f>IFERROR(Base!C16/GAMSbase!C22,"")</f>
        <v/>
      </c>
      <c r="E22" s="2" t="str">
        <f>IFERROR(Base!D16/GAMSbase!D22,"")</f>
        <v/>
      </c>
      <c r="F22" s="2" t="str">
        <f>IFERROR(Base!E16/GAMSbase!E22,"")</f>
        <v/>
      </c>
      <c r="G22" s="2" t="str">
        <f>IFERROR(Base!F16/GAMSbase!F22,"")</f>
        <v/>
      </c>
      <c r="H22" s="2" t="str">
        <f>IFERROR(Base!G16/GAMSbase!G22,"")</f>
        <v/>
      </c>
      <c r="I22" s="2" t="str">
        <f>IFERROR(Base!H16/GAMSbase!H22,"")</f>
        <v/>
      </c>
      <c r="J22" s="2" t="str">
        <f>IFERROR(Base!I16/GAMSbase!I22,"")</f>
        <v/>
      </c>
      <c r="K22" s="2" t="str">
        <f>IFERROR(Base!J16/GAMSbase!J22,"")</f>
        <v/>
      </c>
      <c r="L22" s="2" t="str">
        <f>IFERROR(Base!K16/GAMSbase!K22,"")</f>
        <v/>
      </c>
      <c r="M22" s="2" t="str">
        <f>IFERROR(Base!L16/GAMSbase!L22,"")</f>
        <v/>
      </c>
      <c r="N22" s="2" t="str">
        <f>IFERROR(Base!M16/GAMSbase!M22,"")</f>
        <v/>
      </c>
      <c r="O22" s="2" t="str">
        <f>IFERROR(Base!N16/GAMSbase!N22,"")</f>
        <v/>
      </c>
      <c r="P22" s="2" t="str">
        <f>IFERROR(Base!O16/GAMSbase!O22,"")</f>
        <v/>
      </c>
      <c r="Q22" s="2" t="str">
        <f>IFERROR(Base!P16/GAMSbase!P22,"")</f>
        <v/>
      </c>
      <c r="R22" s="2" t="str">
        <f>IFERROR(Base!Q16/GAMSbase!Q22,"")</f>
        <v/>
      </c>
      <c r="S22" s="2" t="str">
        <f>IFERROR(Base!R16/GAMSbase!R22,"")</f>
        <v/>
      </c>
      <c r="T22" s="2" t="str">
        <f>IFERROR(Base!S16/GAMSbase!S22,"")</f>
        <v/>
      </c>
      <c r="U22" s="2" t="str">
        <f>IFERROR(Base!T16/GAMSbase!T22,"")</f>
        <v/>
      </c>
      <c r="V22" s="2" t="str">
        <f>IFERROR(Base!U16/GAMSbase!U22,"")</f>
        <v/>
      </c>
      <c r="W22" s="2" t="str">
        <f>IFERROR(Base!V16/GAMSbase!V22,"")</f>
        <v/>
      </c>
      <c r="X22" s="2" t="str">
        <f>IFERROR(Base!W16/GAMSbase!W22,"")</f>
        <v/>
      </c>
      <c r="Y22" s="2" t="str">
        <f>IFERROR(Base!X16/GAMSbase!X22,"")</f>
        <v/>
      </c>
      <c r="Z22" s="2" t="str">
        <f>IFERROR(Base!Y16/GAMSbase!Y22,"")</f>
        <v/>
      </c>
      <c r="AA22" s="2" t="str">
        <f>IFERROR(Base!Z16/GAMSbase!Z22,"")</f>
        <v/>
      </c>
      <c r="AB22" s="2" t="str">
        <f>IFERROR(Base!AA16/GAMSbase!AA22,"")</f>
        <v/>
      </c>
      <c r="AC22" s="2" t="str">
        <f>IFERROR(Base!AB16/GAMSbase!AB22,"")</f>
        <v/>
      </c>
      <c r="AD22" s="2" t="str">
        <f>IFERROR(Base!AC16/GAMSbase!AC22,"")</f>
        <v/>
      </c>
      <c r="AE22" s="2" t="str">
        <f>IFERROR(Base!AD16/GAMSbase!AD22,"")</f>
        <v/>
      </c>
      <c r="AF22" s="2" t="str">
        <f>IFERROR(Base!AE16/GAMSbase!AE22,"")</f>
        <v/>
      </c>
      <c r="AG22" s="2" t="str">
        <f>IFERROR(Base!AF16/GAMSbase!AF22,"")</f>
        <v/>
      </c>
      <c r="AH22" s="2" t="str">
        <f>IFERROR(Base!AG16/GAMSbase!AG22,"")</f>
        <v/>
      </c>
      <c r="AI22" s="2" t="str">
        <f>IFERROR(Base!AH16/GAMSbase!AH22,"")</f>
        <v/>
      </c>
      <c r="AJ22" s="2" t="str">
        <f>IFERROR(Base!AI16/GAMSbase!AI22,"")</f>
        <v/>
      </c>
      <c r="AK22" s="2" t="str">
        <f>IFERROR(Base!AJ16/GAMSbase!AJ22,"")</f>
        <v/>
      </c>
      <c r="AL22" s="2" t="str">
        <f>IFERROR(Base!AK16/GAMSbase!AK22,"")</f>
        <v/>
      </c>
      <c r="AM22" s="2" t="str">
        <f>IFERROR(Base!AL16/GAMSbase!AL22,"")</f>
        <v/>
      </c>
      <c r="AN22" s="2" t="str">
        <f>IFERROR(Base!AM16/GAMSbase!AM22,"")</f>
        <v/>
      </c>
      <c r="AO22" s="2" t="str">
        <f>IFERROR(Base!AN16/GAMSbase!AN22,"")</f>
        <v/>
      </c>
      <c r="AP22" s="2" t="str">
        <f>IFERROR(Base!AO16/GAMSbase!AO22,"")</f>
        <v/>
      </c>
      <c r="AQ22" s="2" t="str">
        <f>IFERROR(Base!AP16/GAMSbase!AP22,"")</f>
        <v/>
      </c>
      <c r="AR22" s="2" t="str">
        <f>IFERROR(Base!AQ16/GAMSbase!AQ22,"")</f>
        <v/>
      </c>
      <c r="AS22" s="2" t="str">
        <f>IFERROR(Base!AR16/GAMSbase!AR22,"")</f>
        <v/>
      </c>
      <c r="AT22" s="2" t="str">
        <f>IFERROR(Base!AS16/GAMSbase!AS22,"")</f>
        <v/>
      </c>
      <c r="AU22" s="2" t="str">
        <f>IFERROR(Base!AT16/GAMSbase!AT22,"")</f>
        <v/>
      </c>
      <c r="AV22" s="2" t="str">
        <f>IFERROR(Base!AU16/GAMSbase!AU22,"")</f>
        <v/>
      </c>
      <c r="AW22" s="2" t="str">
        <f>IFERROR(Base!AV16/GAMSbase!AV22,"")</f>
        <v/>
      </c>
      <c r="AX22" s="2" t="str">
        <f>IFERROR(Base!AW16/GAMSbase!AW22,"")</f>
        <v/>
      </c>
      <c r="AY22" s="2" t="str">
        <f>IFERROR(Base!AX16/GAMSbase!AX22,"")</f>
        <v/>
      </c>
      <c r="AZ22" s="2" t="str">
        <f>IFERROR(Base!AY16/GAMSbase!AY22,"")</f>
        <v/>
      </c>
      <c r="BA22" s="2" t="str">
        <f>IFERROR(Base!AZ16/GAMSbase!AZ22,"")</f>
        <v/>
      </c>
      <c r="BB22" s="2" t="str">
        <f>IFERROR(Base!BA16/GAMSbase!BA22,"")</f>
        <v/>
      </c>
      <c r="BC22" s="2" t="str">
        <f>IFERROR(Base!BB16/GAMSbase!BB22,"")</f>
        <v/>
      </c>
      <c r="BD22" s="2" t="str">
        <f>IFERROR(Base!BC16/GAMSbase!BC22,"")</f>
        <v/>
      </c>
      <c r="BE22" s="2" t="str">
        <f>IFERROR(Base!BD16/GAMSbase!BD22,"")</f>
        <v/>
      </c>
      <c r="BF22" s="2" t="str">
        <f>IFERROR(Base!BE16/GAMSbase!BE22,"")</f>
        <v/>
      </c>
      <c r="BG22" s="2" t="str">
        <f>IFERROR(Base!BF16/GAMSbase!BF22,"")</f>
        <v/>
      </c>
      <c r="BH22" s="2" t="str">
        <f>IFERROR(Base!BG16/GAMSbase!BG22,"")</f>
        <v/>
      </c>
      <c r="BI22" s="2" t="str">
        <f>IFERROR(Base!BH16/GAMSbase!BH22,"")</f>
        <v/>
      </c>
      <c r="BJ22" s="2" t="str">
        <f>IFERROR(Base!BI16/GAMSbase!BI22,"")</f>
        <v/>
      </c>
    </row>
    <row r="23" spans="1:62" x14ac:dyDescent="0.25">
      <c r="A23" t="str">
        <f>Base!A17</f>
        <v>Rate of growth of TFP (/period, ln)</v>
      </c>
      <c r="B23" t="str">
        <f>GAMSbase!A23</f>
        <v>Rate of Growth of Productivity</v>
      </c>
      <c r="C23" s="2">
        <f>IFERROR(Base!B17/GAMSbase!B23,"")</f>
        <v>0.83544303797468356</v>
      </c>
      <c r="D23" s="2">
        <f>IFERROR(Base!C17/GAMSbase!C23,"")</f>
        <v>0.85445357229268482</v>
      </c>
      <c r="E23" s="2">
        <f>IFERROR(Base!D17/GAMSbase!D23,"")</f>
        <v>0.87389669253806057</v>
      </c>
      <c r="F23" s="2">
        <f>IFERROR(Base!E17/GAMSbase!E23,"")</f>
        <v>0.89378224264665151</v>
      </c>
      <c r="G23" s="2">
        <f>IFERROR(Base!F17/GAMSbase!F23,"")</f>
        <v>0.91412028766100528</v>
      </c>
      <c r="H23" s="2">
        <f>IFERROR(Base!G17/GAMSbase!G23,"")</f>
        <v>0.93492112654510517</v>
      </c>
      <c r="I23" s="2">
        <f>IFERROR(Base!H17/GAMSbase!H23,"")</f>
        <v>0.9561952882138357</v>
      </c>
      <c r="J23" s="2">
        <f>IFERROR(Base!I17/GAMSbase!I23,"")</f>
        <v>0.97795354512620958</v>
      </c>
      <c r="K23" s="2">
        <f>IFERROR(Base!J17/GAMSbase!J23,"")</f>
        <v>1.0002069113529548</v>
      </c>
      <c r="L23" s="2">
        <f>IFERROR(Base!K17/GAMSbase!K23,"")</f>
        <v>1.0229666525891554</v>
      </c>
      <c r="M23" s="2">
        <f>IFERROR(Base!L17/GAMSbase!L23,"")</f>
        <v>1.0462442951452764</v>
      </c>
      <c r="N23" s="2">
        <f>IFERROR(Base!M17/GAMSbase!M23,"")</f>
        <v>1.0700516199814198</v>
      </c>
      <c r="O23" s="2">
        <f>IFERROR(Base!N17/GAMSbase!N23,"")</f>
        <v>1.0944006795574599</v>
      </c>
      <c r="P23" s="2">
        <f>IFERROR(Base!O17/GAMSbase!O23,"")</f>
        <v>1.1193038049241251</v>
      </c>
      <c r="Q23" s="2">
        <f>IFERROR(Base!P17/GAMSbase!P23,"")</f>
        <v>1.1447736007956935</v>
      </c>
      <c r="R23" s="2">
        <f>IFERROR(Base!Q17/GAMSbase!Q23,"")</f>
        <v>1.1708229634644804</v>
      </c>
      <c r="S23" s="2">
        <f>IFERROR(Base!R17/GAMSbase!R23,"")</f>
        <v>1.1974650793597346</v>
      </c>
      <c r="T23" s="2">
        <f>IFERROR(Base!S17/GAMSbase!S23,"")</f>
        <v>1.2247134400122928</v>
      </c>
      <c r="U23" s="2">
        <f>IFERROR(Base!T17/GAMSbase!T23,"")</f>
        <v>1.2525818365119958</v>
      </c>
      <c r="V23" s="2">
        <f>IFERROR(Base!U17/GAMSbase!U23,"")</f>
        <v>1.2810843767253557</v>
      </c>
      <c r="W23" s="2">
        <f>IFERROR(Base!V17/GAMSbase!V23,"")</f>
        <v>1.3102354952707631</v>
      </c>
      <c r="X23" s="2">
        <f>IFERROR(Base!W17/GAMSbase!W23,"")</f>
        <v>1.3400499495788982</v>
      </c>
      <c r="Y23" s="2">
        <f>IFERROR(Base!X17/GAMSbase!X23,"")</f>
        <v>1.3705428334638572</v>
      </c>
      <c r="Z23" s="2">
        <f>IFERROR(Base!Y17/GAMSbase!Y23,"")</f>
        <v>1.4017295800614771</v>
      </c>
      <c r="AA23" s="2">
        <f>IFERROR(Base!Z17/GAMSbase!Z23,"")</f>
        <v>1.433625986905998</v>
      </c>
      <c r="AB23" s="2">
        <f>IFERROR(Base!AA17/GAMSbase!AA23,"")</f>
        <v>1.4662481931078319</v>
      </c>
      <c r="AC23" s="2">
        <f>IFERROR(Base!AB17/GAMSbase!AB23,"")</f>
        <v>1.4996127218949666</v>
      </c>
      <c r="AD23" s="2">
        <f>IFERROR(Base!AC17/GAMSbase!AC23,"")</f>
        <v>1.5337364622864349</v>
      </c>
      <c r="AE23" s="2">
        <f>IFERROR(Base!AD17/GAMSbase!AD23,"")</f>
        <v>1.5686366842155699</v>
      </c>
      <c r="AF23" s="2">
        <f>IFERROR(Base!AE17/GAMSbase!AE23,"")</f>
        <v>1.6043310674089069</v>
      </c>
      <c r="AG23" s="2">
        <f>IFERROR(Base!AF17/GAMSbase!AF23,"")</f>
        <v>1.640837677123262</v>
      </c>
      <c r="AH23" s="2">
        <f>IFERROR(Base!AG17/GAMSbase!AG23,"")</f>
        <v>1.6781749945474311</v>
      </c>
      <c r="AI23" s="2">
        <f>IFERROR(Base!AH17/GAMSbase!AH23,"")</f>
        <v>1.7163619223643967</v>
      </c>
      <c r="AJ23" s="2">
        <f>IFERROR(Base!AI17/GAMSbase!AI23,"")</f>
        <v>1.7554177964549968</v>
      </c>
      <c r="AK23" s="2">
        <f>IFERROR(Base!AJ17/GAMSbase!AJ23,"")</f>
        <v>1.7953623872932427</v>
      </c>
      <c r="AL23" s="2">
        <f>IFERROR(Base!AK17/GAMSbase!AK23,"")</f>
        <v>1.8362159201076866</v>
      </c>
      <c r="AM23" s="2">
        <f>IFERROR(Base!AL17/GAMSbase!AL23,"")</f>
        <v>1.877999079293093</v>
      </c>
      <c r="AN23" s="2">
        <f>IFERROR(Base!AM17/GAMSbase!AM23,"")</f>
        <v>1.9207330124852551</v>
      </c>
      <c r="AO23" s="2">
        <f>IFERROR(Base!AN17/GAMSbase!AN23,"")</f>
        <v>1.9644393577495562</v>
      </c>
      <c r="AP23" s="2">
        <f>IFERROR(Base!AO17/GAMSbase!AO23,"")</f>
        <v>2.0091402373014775</v>
      </c>
      <c r="AQ23" s="2">
        <f>IFERROR(Base!AP17/GAMSbase!AP23,"")</f>
        <v>2.0548582989431923</v>
      </c>
      <c r="AR23" s="2">
        <f>IFERROR(Base!AQ17/GAMSbase!AQ23,"")</f>
        <v>2.1016166694600131</v>
      </c>
      <c r="AS23" s="2">
        <f>IFERROR(Base!AR17/GAMSbase!AR23,"")</f>
        <v>2.1494390245245194</v>
      </c>
      <c r="AT23" s="2">
        <f>IFERROR(Base!AS17/GAMSbase!AS23,"")</f>
        <v>2.198349579971306</v>
      </c>
      <c r="AU23" s="2">
        <f>IFERROR(Base!AT17/GAMSbase!AT23,"")</f>
        <v>2.248373098719584</v>
      </c>
      <c r="AV23" s="2">
        <f>IFERROR(Base!AU17/GAMSbase!AU23,"")</f>
        <v>2.2995349092581234</v>
      </c>
      <c r="AW23" s="2">
        <f>IFERROR(Base!AV17/GAMSbase!AV23,"")</f>
        <v>2.3518609047315238</v>
      </c>
      <c r="AX23" s="2">
        <f>IFERROR(Base!AW17/GAMSbase!AW23,"")</f>
        <v>2.4053775771197818</v>
      </c>
      <c r="AY23" s="2">
        <f>IFERROR(Base!AX17/GAMSbase!AX23,"")</f>
        <v>2.4601120347210044</v>
      </c>
      <c r="AZ23" s="2">
        <f>IFERROR(Base!AY17/GAMSbase!AY23,"")</f>
        <v>2.5160919674163469</v>
      </c>
      <c r="BA23" s="2">
        <f>IFERROR(Base!AZ17/GAMSbase!AZ23,"")</f>
        <v>2.573345714833525</v>
      </c>
      <c r="BB23" s="2">
        <f>IFERROR(Base!BA17/GAMSbase!BA23,"")</f>
        <v>2.6319022944631629</v>
      </c>
      <c r="BC23" s="2">
        <f>IFERROR(Base!BB17/GAMSbase!BB23,"")</f>
        <v>2.6917913222954004</v>
      </c>
      <c r="BD23" s="2">
        <f>IFERROR(Base!BC17/GAMSbase!BC23,"")</f>
        <v>2.7530431262894699</v>
      </c>
      <c r="BE23" s="2">
        <f>IFERROR(Base!BD17/GAMSbase!BD23,"")</f>
        <v>2.815688716936656</v>
      </c>
      <c r="BF23" s="2">
        <f>IFERROR(Base!BE17/GAMSbase!BE23,"")</f>
        <v>2.879759801203245</v>
      </c>
      <c r="BG23" s="2">
        <f>IFERROR(Base!BF17/GAMSbase!BF23,"")</f>
        <v>2.9452888389687173</v>
      </c>
      <c r="BH23" s="2">
        <f>IFERROR(Base!BG17/GAMSbase!BG23,"")</f>
        <v>3.0123089892001009</v>
      </c>
      <c r="BI23" s="2">
        <f>IFERROR(Base!BH17/GAMSbase!BH23,"")</f>
        <v>3.080854190380975</v>
      </c>
      <c r="BJ23" s="2">
        <f>IFERROR(Base!BI17/GAMSbase!BI23,"")</f>
        <v>3.1509591256916938</v>
      </c>
    </row>
    <row r="24" spans="1:62" x14ac:dyDescent="0.25">
      <c r="A24" t="str">
        <f>Base!A18</f>
        <v>DAMAGE FUNCTION</v>
      </c>
      <c r="B24" t="str">
        <f>GAMSbase!A24</f>
        <v>* DAMAGE FUNCTION</v>
      </c>
      <c r="C24" s="2" t="str">
        <f>IFERROR(Base!B18/GAMSbase!B24,"")</f>
        <v/>
      </c>
      <c r="D24" s="2" t="str">
        <f>IFERROR(Base!C18/GAMSbase!C24,"")</f>
        <v/>
      </c>
      <c r="E24" s="2" t="str">
        <f>IFERROR(Base!D18/GAMSbase!D24,"")</f>
        <v/>
      </c>
      <c r="F24" s="2" t="str">
        <f>IFERROR(Base!E18/GAMSbase!E24,"")</f>
        <v/>
      </c>
      <c r="G24" s="2" t="str">
        <f>IFERROR(Base!F18/GAMSbase!F24,"")</f>
        <v/>
      </c>
      <c r="H24" s="2" t="str">
        <f>IFERROR(Base!G18/GAMSbase!G24,"")</f>
        <v/>
      </c>
      <c r="I24" s="2" t="str">
        <f>IFERROR(Base!H18/GAMSbase!H24,"")</f>
        <v/>
      </c>
      <c r="J24" s="2" t="str">
        <f>IFERROR(Base!I18/GAMSbase!I24,"")</f>
        <v/>
      </c>
      <c r="K24" s="2" t="str">
        <f>IFERROR(Base!J18/GAMSbase!J24,"")</f>
        <v/>
      </c>
      <c r="L24" s="2" t="str">
        <f>IFERROR(Base!K18/GAMSbase!K24,"")</f>
        <v/>
      </c>
      <c r="M24" s="2" t="str">
        <f>IFERROR(Base!L18/GAMSbase!L24,"")</f>
        <v/>
      </c>
      <c r="N24" s="2" t="str">
        <f>IFERROR(Base!M18/GAMSbase!M24,"")</f>
        <v/>
      </c>
      <c r="O24" s="2" t="str">
        <f>IFERROR(Base!N18/GAMSbase!N24,"")</f>
        <v/>
      </c>
      <c r="P24" s="2" t="str">
        <f>IFERROR(Base!O18/GAMSbase!O24,"")</f>
        <v/>
      </c>
      <c r="Q24" s="2" t="str">
        <f>IFERROR(Base!P18/GAMSbase!P24,"")</f>
        <v/>
      </c>
      <c r="R24" s="2" t="str">
        <f>IFERROR(Base!Q18/GAMSbase!Q24,"")</f>
        <v/>
      </c>
      <c r="S24" s="2" t="str">
        <f>IFERROR(Base!R18/GAMSbase!R24,"")</f>
        <v/>
      </c>
      <c r="T24" s="2" t="str">
        <f>IFERROR(Base!S18/GAMSbase!S24,"")</f>
        <v/>
      </c>
      <c r="U24" s="2" t="str">
        <f>IFERROR(Base!T18/GAMSbase!T24,"")</f>
        <v/>
      </c>
      <c r="V24" s="2" t="str">
        <f>IFERROR(Base!U18/GAMSbase!U24,"")</f>
        <v/>
      </c>
      <c r="W24" s="2" t="str">
        <f>IFERROR(Base!V18/GAMSbase!V24,"")</f>
        <v/>
      </c>
      <c r="X24" s="2" t="str">
        <f>IFERROR(Base!W18/GAMSbase!W24,"")</f>
        <v/>
      </c>
      <c r="Y24" s="2" t="str">
        <f>IFERROR(Base!X18/GAMSbase!X24,"")</f>
        <v/>
      </c>
      <c r="Z24" s="2" t="str">
        <f>IFERROR(Base!Y18/GAMSbase!Y24,"")</f>
        <v/>
      </c>
      <c r="AA24" s="2" t="str">
        <f>IFERROR(Base!Z18/GAMSbase!Z24,"")</f>
        <v/>
      </c>
      <c r="AB24" s="2" t="str">
        <f>IFERROR(Base!AA18/GAMSbase!AA24,"")</f>
        <v/>
      </c>
      <c r="AC24" s="2" t="str">
        <f>IFERROR(Base!AB18/GAMSbase!AB24,"")</f>
        <v/>
      </c>
      <c r="AD24" s="2" t="str">
        <f>IFERROR(Base!AC18/GAMSbase!AC24,"")</f>
        <v/>
      </c>
      <c r="AE24" s="2" t="str">
        <f>IFERROR(Base!AD18/GAMSbase!AD24,"")</f>
        <v/>
      </c>
      <c r="AF24" s="2" t="str">
        <f>IFERROR(Base!AE18/GAMSbase!AE24,"")</f>
        <v/>
      </c>
      <c r="AG24" s="2" t="str">
        <f>IFERROR(Base!AF18/GAMSbase!AF24,"")</f>
        <v/>
      </c>
      <c r="AH24" s="2" t="str">
        <f>IFERROR(Base!AG18/GAMSbase!AG24,"")</f>
        <v/>
      </c>
      <c r="AI24" s="2" t="str">
        <f>IFERROR(Base!AH18/GAMSbase!AH24,"")</f>
        <v/>
      </c>
      <c r="AJ24" s="2" t="str">
        <f>IFERROR(Base!AI18/GAMSbase!AI24,"")</f>
        <v/>
      </c>
      <c r="AK24" s="2" t="str">
        <f>IFERROR(Base!AJ18/GAMSbase!AJ24,"")</f>
        <v/>
      </c>
      <c r="AL24" s="2" t="str">
        <f>IFERROR(Base!AK18/GAMSbase!AK24,"")</f>
        <v/>
      </c>
      <c r="AM24" s="2" t="str">
        <f>IFERROR(Base!AL18/GAMSbase!AL24,"")</f>
        <v/>
      </c>
      <c r="AN24" s="2" t="str">
        <f>IFERROR(Base!AM18/GAMSbase!AM24,"")</f>
        <v/>
      </c>
      <c r="AO24" s="2" t="str">
        <f>IFERROR(Base!AN18/GAMSbase!AN24,"")</f>
        <v/>
      </c>
      <c r="AP24" s="2" t="str">
        <f>IFERROR(Base!AO18/GAMSbase!AO24,"")</f>
        <v/>
      </c>
      <c r="AQ24" s="2" t="str">
        <f>IFERROR(Base!AP18/GAMSbase!AP24,"")</f>
        <v/>
      </c>
      <c r="AR24" s="2" t="str">
        <f>IFERROR(Base!AQ18/GAMSbase!AQ24,"")</f>
        <v/>
      </c>
      <c r="AS24" s="2" t="str">
        <f>IFERROR(Base!AR18/GAMSbase!AR24,"")</f>
        <v/>
      </c>
      <c r="AT24" s="2" t="str">
        <f>IFERROR(Base!AS18/GAMSbase!AS24,"")</f>
        <v/>
      </c>
      <c r="AU24" s="2" t="str">
        <f>IFERROR(Base!AT18/GAMSbase!AT24,"")</f>
        <v/>
      </c>
      <c r="AV24" s="2" t="str">
        <f>IFERROR(Base!AU18/GAMSbase!AU24,"")</f>
        <v/>
      </c>
      <c r="AW24" s="2" t="str">
        <f>IFERROR(Base!AV18/GAMSbase!AV24,"")</f>
        <v/>
      </c>
      <c r="AX24" s="2" t="str">
        <f>IFERROR(Base!AW18/GAMSbase!AW24,"")</f>
        <v/>
      </c>
      <c r="AY24" s="2" t="str">
        <f>IFERROR(Base!AX18/GAMSbase!AX24,"")</f>
        <v/>
      </c>
      <c r="AZ24" s="2" t="str">
        <f>IFERROR(Base!AY18/GAMSbase!AY24,"")</f>
        <v/>
      </c>
      <c r="BA24" s="2" t="str">
        <f>IFERROR(Base!AZ18/GAMSbase!AZ24,"")</f>
        <v/>
      </c>
      <c r="BB24" s="2" t="str">
        <f>IFERROR(Base!BA18/GAMSbase!BA24,"")</f>
        <v/>
      </c>
      <c r="BC24" s="2" t="str">
        <f>IFERROR(Base!BB18/GAMSbase!BB24,"")</f>
        <v/>
      </c>
      <c r="BD24" s="2" t="str">
        <f>IFERROR(Base!BC18/GAMSbase!BC24,"")</f>
        <v/>
      </c>
      <c r="BE24" s="2" t="str">
        <f>IFERROR(Base!BD18/GAMSbase!BD24,"")</f>
        <v/>
      </c>
      <c r="BF24" s="2" t="str">
        <f>IFERROR(Base!BE18/GAMSbase!BE24,"")</f>
        <v/>
      </c>
      <c r="BG24" s="2" t="str">
        <f>IFERROR(Base!BF18/GAMSbase!BF24,"")</f>
        <v/>
      </c>
      <c r="BH24" s="2" t="str">
        <f>IFERROR(Base!BG18/GAMSbase!BG24,"")</f>
        <v/>
      </c>
      <c r="BI24" s="2" t="str">
        <f>IFERROR(Base!BH18/GAMSbase!BH24,"")</f>
        <v/>
      </c>
      <c r="BJ24" s="2" t="str">
        <f>IFERROR(Base!BI18/GAMSbase!BI24,"")</f>
        <v/>
      </c>
    </row>
    <row r="25" spans="1:62" x14ac:dyDescent="0.25">
      <c r="A25" t="str">
        <f>Base!A19</f>
        <v xml:space="preserve">    Linear damage coeff</v>
      </c>
      <c r="B25" t="str">
        <f>GAMSbase!A25</f>
        <v>Damage Coefficient on Temperature</v>
      </c>
      <c r="C25" s="2" t="str">
        <f>IFERROR(Base!B19/GAMSbase!B25,"")</f>
        <v/>
      </c>
      <c r="D25" s="2" t="str">
        <f>IFERROR(Base!C19/GAMSbase!C25,"")</f>
        <v/>
      </c>
      <c r="E25" s="2" t="str">
        <f>IFERROR(Base!D19/GAMSbase!D25,"")</f>
        <v/>
      </c>
      <c r="F25" s="2" t="str">
        <f>IFERROR(Base!E19/GAMSbase!E25,"")</f>
        <v/>
      </c>
      <c r="G25" s="2" t="str">
        <f>IFERROR(Base!F19/GAMSbase!F25,"")</f>
        <v/>
      </c>
      <c r="H25" s="2" t="str">
        <f>IFERROR(Base!G19/GAMSbase!G25,"")</f>
        <v/>
      </c>
      <c r="I25" s="2" t="str">
        <f>IFERROR(Base!H19/GAMSbase!H25,"")</f>
        <v/>
      </c>
      <c r="J25" s="2" t="str">
        <f>IFERROR(Base!I19/GAMSbase!I25,"")</f>
        <v/>
      </c>
      <c r="K25" s="2" t="str">
        <f>IFERROR(Base!J19/GAMSbase!J25,"")</f>
        <v/>
      </c>
      <c r="L25" s="2" t="str">
        <f>IFERROR(Base!K19/GAMSbase!K25,"")</f>
        <v/>
      </c>
      <c r="M25" s="2" t="str">
        <f>IFERROR(Base!L19/GAMSbase!L25,"")</f>
        <v/>
      </c>
      <c r="N25" s="2" t="str">
        <f>IFERROR(Base!M19/GAMSbase!M25,"")</f>
        <v/>
      </c>
      <c r="O25" s="2" t="str">
        <f>IFERROR(Base!N19/GAMSbase!N25,"")</f>
        <v/>
      </c>
      <c r="P25" s="2" t="str">
        <f>IFERROR(Base!O19/GAMSbase!O25,"")</f>
        <v/>
      </c>
      <c r="Q25" s="2" t="str">
        <f>IFERROR(Base!P19/GAMSbase!P25,"")</f>
        <v/>
      </c>
      <c r="R25" s="2" t="str">
        <f>IFERROR(Base!Q19/GAMSbase!Q25,"")</f>
        <v/>
      </c>
      <c r="S25" s="2" t="str">
        <f>IFERROR(Base!R19/GAMSbase!R25,"")</f>
        <v/>
      </c>
      <c r="T25" s="2" t="str">
        <f>IFERROR(Base!S19/GAMSbase!S25,"")</f>
        <v/>
      </c>
      <c r="U25" s="2" t="str">
        <f>IFERROR(Base!T19/GAMSbase!T25,"")</f>
        <v/>
      </c>
      <c r="V25" s="2" t="str">
        <f>IFERROR(Base!U19/GAMSbase!U25,"")</f>
        <v/>
      </c>
      <c r="W25" s="2" t="str">
        <f>IFERROR(Base!V19/GAMSbase!V25,"")</f>
        <v/>
      </c>
      <c r="X25" s="2" t="str">
        <f>IFERROR(Base!W19/GAMSbase!W25,"")</f>
        <v/>
      </c>
      <c r="Y25" s="2" t="str">
        <f>IFERROR(Base!X19/GAMSbase!X25,"")</f>
        <v/>
      </c>
      <c r="Z25" s="2" t="str">
        <f>IFERROR(Base!Y19/GAMSbase!Y25,"")</f>
        <v/>
      </c>
      <c r="AA25" s="2" t="str">
        <f>IFERROR(Base!Z19/GAMSbase!Z25,"")</f>
        <v/>
      </c>
      <c r="AB25" s="2" t="str">
        <f>IFERROR(Base!AA19/GAMSbase!AA25,"")</f>
        <v/>
      </c>
      <c r="AC25" s="2" t="str">
        <f>IFERROR(Base!AB19/GAMSbase!AB25,"")</f>
        <v/>
      </c>
      <c r="AD25" s="2" t="str">
        <f>IFERROR(Base!AC19/GAMSbase!AC25,"")</f>
        <v/>
      </c>
      <c r="AE25" s="2" t="str">
        <f>IFERROR(Base!AD19/GAMSbase!AD25,"")</f>
        <v/>
      </c>
      <c r="AF25" s="2" t="str">
        <f>IFERROR(Base!AE19/GAMSbase!AE25,"")</f>
        <v/>
      </c>
      <c r="AG25" s="2" t="str">
        <f>IFERROR(Base!AF19/GAMSbase!AF25,"")</f>
        <v/>
      </c>
      <c r="AH25" s="2" t="str">
        <f>IFERROR(Base!AG19/GAMSbase!AG25,"")</f>
        <v/>
      </c>
      <c r="AI25" s="2" t="str">
        <f>IFERROR(Base!AH19/GAMSbase!AH25,"")</f>
        <v/>
      </c>
      <c r="AJ25" s="2" t="str">
        <f>IFERROR(Base!AI19/GAMSbase!AI25,"")</f>
        <v/>
      </c>
      <c r="AK25" s="2" t="str">
        <f>IFERROR(Base!AJ19/GAMSbase!AJ25,"")</f>
        <v/>
      </c>
      <c r="AL25" s="2" t="str">
        <f>IFERROR(Base!AK19/GAMSbase!AK25,"")</f>
        <v/>
      </c>
      <c r="AM25" s="2" t="str">
        <f>IFERROR(Base!AL19/GAMSbase!AL25,"")</f>
        <v/>
      </c>
      <c r="AN25" s="2" t="str">
        <f>IFERROR(Base!AM19/GAMSbase!AM25,"")</f>
        <v/>
      </c>
      <c r="AO25" s="2" t="str">
        <f>IFERROR(Base!AN19/GAMSbase!AN25,"")</f>
        <v/>
      </c>
      <c r="AP25" s="2" t="str">
        <f>IFERROR(Base!AO19/GAMSbase!AO25,"")</f>
        <v/>
      </c>
      <c r="AQ25" s="2" t="str">
        <f>IFERROR(Base!AP19/GAMSbase!AP25,"")</f>
        <v/>
      </c>
      <c r="AR25" s="2" t="str">
        <f>IFERROR(Base!AQ19/GAMSbase!AQ25,"")</f>
        <v/>
      </c>
      <c r="AS25" s="2" t="str">
        <f>IFERROR(Base!AR19/GAMSbase!AR25,"")</f>
        <v/>
      </c>
      <c r="AT25" s="2" t="str">
        <f>IFERROR(Base!AS19/GAMSbase!AS25,"")</f>
        <v/>
      </c>
      <c r="AU25" s="2" t="str">
        <f>IFERROR(Base!AT19/GAMSbase!AT25,"")</f>
        <v/>
      </c>
      <c r="AV25" s="2" t="str">
        <f>IFERROR(Base!AU19/GAMSbase!AU25,"")</f>
        <v/>
      </c>
      <c r="AW25" s="2" t="str">
        <f>IFERROR(Base!AV19/GAMSbase!AV25,"")</f>
        <v/>
      </c>
      <c r="AX25" s="2" t="str">
        <f>IFERROR(Base!AW19/GAMSbase!AW25,"")</f>
        <v/>
      </c>
      <c r="AY25" s="2" t="str">
        <f>IFERROR(Base!AX19/GAMSbase!AX25,"")</f>
        <v/>
      </c>
      <c r="AZ25" s="2" t="str">
        <f>IFERROR(Base!AY19/GAMSbase!AY25,"")</f>
        <v/>
      </c>
      <c r="BA25" s="2" t="str">
        <f>IFERROR(Base!AZ19/GAMSbase!AZ25,"")</f>
        <v/>
      </c>
      <c r="BB25" s="2" t="str">
        <f>IFERROR(Base!BA19/GAMSbase!BA25,"")</f>
        <v/>
      </c>
      <c r="BC25" s="2" t="str">
        <f>IFERROR(Base!BB19/GAMSbase!BB25,"")</f>
        <v/>
      </c>
      <c r="BD25" s="2" t="str">
        <f>IFERROR(Base!BC19/GAMSbase!BC25,"")</f>
        <v/>
      </c>
      <c r="BE25" s="2" t="str">
        <f>IFERROR(Base!BD19/GAMSbase!BD25,"")</f>
        <v/>
      </c>
      <c r="BF25" s="2" t="str">
        <f>IFERROR(Base!BE19/GAMSbase!BE25,"")</f>
        <v/>
      </c>
      <c r="BG25" s="2" t="str">
        <f>IFERROR(Base!BF19/GAMSbase!BF25,"")</f>
        <v/>
      </c>
      <c r="BH25" s="2" t="str">
        <f>IFERROR(Base!BG19/GAMSbase!BG25,"")</f>
        <v/>
      </c>
      <c r="BI25" s="2" t="str">
        <f>IFERROR(Base!BH19/GAMSbase!BH25,"")</f>
        <v/>
      </c>
      <c r="BJ25" s="2" t="str">
        <f>IFERROR(Base!BI19/GAMSbase!BI25,"")</f>
        <v/>
      </c>
    </row>
    <row r="26" spans="1:62" x14ac:dyDescent="0.25">
      <c r="A26" t="str">
        <f>Base!A20</f>
        <v xml:space="preserve">  Quadratic damage coeff</v>
      </c>
      <c r="B26" t="str">
        <f>GAMSbase!A26</f>
        <v>Damage Coefficient on Temperature ^2</v>
      </c>
      <c r="C26" s="2">
        <f>IFERROR(Base!B20/GAMSbase!B26,"")</f>
        <v>1.2985018726591759</v>
      </c>
      <c r="D26" s="2" t="str">
        <f>IFERROR(Base!C20/GAMSbase!C26,"")</f>
        <v/>
      </c>
      <c r="E26" s="2" t="str">
        <f>IFERROR(Base!D20/GAMSbase!D26,"")</f>
        <v/>
      </c>
      <c r="F26" s="2" t="str">
        <f>IFERROR(Base!E20/GAMSbase!E26,"")</f>
        <v/>
      </c>
      <c r="G26" s="2" t="str">
        <f>IFERROR(Base!F20/GAMSbase!F26,"")</f>
        <v/>
      </c>
      <c r="H26" s="2" t="str">
        <f>IFERROR(Base!G20/GAMSbase!G26,"")</f>
        <v/>
      </c>
      <c r="I26" s="2" t="str">
        <f>IFERROR(Base!H20/GAMSbase!H26,"")</f>
        <v/>
      </c>
      <c r="J26" s="2" t="str">
        <f>IFERROR(Base!I20/GAMSbase!I26,"")</f>
        <v/>
      </c>
      <c r="K26" s="2" t="str">
        <f>IFERROR(Base!J20/GAMSbase!J26,"")</f>
        <v/>
      </c>
      <c r="L26" s="2" t="str">
        <f>IFERROR(Base!K20/GAMSbase!K26,"")</f>
        <v/>
      </c>
      <c r="M26" s="2" t="str">
        <f>IFERROR(Base!L20/GAMSbase!L26,"")</f>
        <v/>
      </c>
      <c r="N26" s="2" t="str">
        <f>IFERROR(Base!M20/GAMSbase!M26,"")</f>
        <v/>
      </c>
      <c r="O26" s="2" t="str">
        <f>IFERROR(Base!N20/GAMSbase!N26,"")</f>
        <v/>
      </c>
      <c r="P26" s="2" t="str">
        <f>IFERROR(Base!O20/GAMSbase!O26,"")</f>
        <v/>
      </c>
      <c r="Q26" s="2" t="str">
        <f>IFERROR(Base!P20/GAMSbase!P26,"")</f>
        <v/>
      </c>
      <c r="R26" s="2" t="str">
        <f>IFERROR(Base!Q20/GAMSbase!Q26,"")</f>
        <v/>
      </c>
      <c r="S26" s="2" t="str">
        <f>IFERROR(Base!R20/GAMSbase!R26,"")</f>
        <v/>
      </c>
      <c r="T26" s="2" t="str">
        <f>IFERROR(Base!S20/GAMSbase!S26,"")</f>
        <v/>
      </c>
      <c r="U26" s="2" t="str">
        <f>IFERROR(Base!T20/GAMSbase!T26,"")</f>
        <v/>
      </c>
      <c r="V26" s="2" t="str">
        <f>IFERROR(Base!U20/GAMSbase!U26,"")</f>
        <v/>
      </c>
      <c r="W26" s="2" t="str">
        <f>IFERROR(Base!V20/GAMSbase!V26,"")</f>
        <v/>
      </c>
      <c r="X26" s="2" t="str">
        <f>IFERROR(Base!W20/GAMSbase!W26,"")</f>
        <v/>
      </c>
      <c r="Y26" s="2" t="str">
        <f>IFERROR(Base!X20/GAMSbase!X26,"")</f>
        <v/>
      </c>
      <c r="Z26" s="2" t="str">
        <f>IFERROR(Base!Y20/GAMSbase!Y26,"")</f>
        <v/>
      </c>
      <c r="AA26" s="2" t="str">
        <f>IFERROR(Base!Z20/GAMSbase!Z26,"")</f>
        <v/>
      </c>
      <c r="AB26" s="2" t="str">
        <f>IFERROR(Base!AA20/GAMSbase!AA26,"")</f>
        <v/>
      </c>
      <c r="AC26" s="2" t="str">
        <f>IFERROR(Base!AB20/GAMSbase!AB26,"")</f>
        <v/>
      </c>
      <c r="AD26" s="2" t="str">
        <f>IFERROR(Base!AC20/GAMSbase!AC26,"")</f>
        <v/>
      </c>
      <c r="AE26" s="2" t="str">
        <f>IFERROR(Base!AD20/GAMSbase!AD26,"")</f>
        <v/>
      </c>
      <c r="AF26" s="2" t="str">
        <f>IFERROR(Base!AE20/GAMSbase!AE26,"")</f>
        <v/>
      </c>
      <c r="AG26" s="2" t="str">
        <f>IFERROR(Base!AF20/GAMSbase!AF26,"")</f>
        <v/>
      </c>
      <c r="AH26" s="2" t="str">
        <f>IFERROR(Base!AG20/GAMSbase!AG26,"")</f>
        <v/>
      </c>
      <c r="AI26" s="2" t="str">
        <f>IFERROR(Base!AH20/GAMSbase!AH26,"")</f>
        <v/>
      </c>
      <c r="AJ26" s="2" t="str">
        <f>IFERROR(Base!AI20/GAMSbase!AI26,"")</f>
        <v/>
      </c>
      <c r="AK26" s="2" t="str">
        <f>IFERROR(Base!AJ20/GAMSbase!AJ26,"")</f>
        <v/>
      </c>
      <c r="AL26" s="2" t="str">
        <f>IFERROR(Base!AK20/GAMSbase!AK26,"")</f>
        <v/>
      </c>
      <c r="AM26" s="2" t="str">
        <f>IFERROR(Base!AL20/GAMSbase!AL26,"")</f>
        <v/>
      </c>
      <c r="AN26" s="2" t="str">
        <f>IFERROR(Base!AM20/GAMSbase!AM26,"")</f>
        <v/>
      </c>
      <c r="AO26" s="2" t="str">
        <f>IFERROR(Base!AN20/GAMSbase!AN26,"")</f>
        <v/>
      </c>
      <c r="AP26" s="2" t="str">
        <f>IFERROR(Base!AO20/GAMSbase!AO26,"")</f>
        <v/>
      </c>
      <c r="AQ26" s="2" t="str">
        <f>IFERROR(Base!AP20/GAMSbase!AP26,"")</f>
        <v/>
      </c>
      <c r="AR26" s="2" t="str">
        <f>IFERROR(Base!AQ20/GAMSbase!AQ26,"")</f>
        <v/>
      </c>
      <c r="AS26" s="2" t="str">
        <f>IFERROR(Base!AR20/GAMSbase!AR26,"")</f>
        <v/>
      </c>
      <c r="AT26" s="2" t="str">
        <f>IFERROR(Base!AS20/GAMSbase!AS26,"")</f>
        <v/>
      </c>
      <c r="AU26" s="2" t="str">
        <f>IFERROR(Base!AT20/GAMSbase!AT26,"")</f>
        <v/>
      </c>
      <c r="AV26" s="2" t="str">
        <f>IFERROR(Base!AU20/GAMSbase!AU26,"")</f>
        <v/>
      </c>
      <c r="AW26" s="2" t="str">
        <f>IFERROR(Base!AV20/GAMSbase!AV26,"")</f>
        <v/>
      </c>
      <c r="AX26" s="2" t="str">
        <f>IFERROR(Base!AW20/GAMSbase!AW26,"")</f>
        <v/>
      </c>
      <c r="AY26" s="2" t="str">
        <f>IFERROR(Base!AX20/GAMSbase!AX26,"")</f>
        <v/>
      </c>
      <c r="AZ26" s="2" t="str">
        <f>IFERROR(Base!AY20/GAMSbase!AY26,"")</f>
        <v/>
      </c>
      <c r="BA26" s="2" t="str">
        <f>IFERROR(Base!AZ20/GAMSbase!AZ26,"")</f>
        <v/>
      </c>
      <c r="BB26" s="2" t="str">
        <f>IFERROR(Base!BA20/GAMSbase!BA26,"")</f>
        <v/>
      </c>
      <c r="BC26" s="2" t="str">
        <f>IFERROR(Base!BB20/GAMSbase!BB26,"")</f>
        <v/>
      </c>
      <c r="BD26" s="2" t="str">
        <f>IFERROR(Base!BC20/GAMSbase!BC26,"")</f>
        <v/>
      </c>
      <c r="BE26" s="2" t="str">
        <f>IFERROR(Base!BD20/GAMSbase!BD26,"")</f>
        <v/>
      </c>
      <c r="BF26" s="2" t="str">
        <f>IFERROR(Base!BE20/GAMSbase!BE26,"")</f>
        <v/>
      </c>
      <c r="BG26" s="2" t="str">
        <f>IFERROR(Base!BF20/GAMSbase!BF26,"")</f>
        <v/>
      </c>
      <c r="BH26" s="2" t="str">
        <f>IFERROR(Base!BG20/GAMSbase!BG26,"")</f>
        <v/>
      </c>
      <c r="BI26" s="2" t="str">
        <f>IFERROR(Base!BH20/GAMSbase!BH26,"")</f>
        <v/>
      </c>
      <c r="BJ26" s="2" t="str">
        <f>IFERROR(Base!BI20/GAMSbase!BI26,"")</f>
        <v/>
      </c>
    </row>
    <row r="27" spans="1:62" x14ac:dyDescent="0.25">
      <c r="A27" t="str">
        <f>Base!A21</f>
        <v xml:space="preserve">  Damage exponent</v>
      </c>
      <c r="B27" t="str">
        <f>GAMSbase!A27</f>
        <v>Exponent on Damages</v>
      </c>
      <c r="C27" s="2">
        <f>IFERROR(Base!B21/GAMSbase!B27,"")</f>
        <v>1</v>
      </c>
      <c r="D27" s="2" t="str">
        <f>IFERROR(Base!C21/GAMSbase!C27,"")</f>
        <v/>
      </c>
      <c r="E27" s="2" t="str">
        <f>IFERROR(Base!D21/GAMSbase!D27,"")</f>
        <v/>
      </c>
      <c r="F27" s="2" t="str">
        <f>IFERROR(Base!E21/GAMSbase!E27,"")</f>
        <v/>
      </c>
      <c r="G27" s="2" t="str">
        <f>IFERROR(Base!F21/GAMSbase!F27,"")</f>
        <v/>
      </c>
      <c r="H27" s="2" t="str">
        <f>IFERROR(Base!G21/GAMSbase!G27,"")</f>
        <v/>
      </c>
      <c r="I27" s="2" t="str">
        <f>IFERROR(Base!H21/GAMSbase!H27,"")</f>
        <v/>
      </c>
      <c r="J27" s="2" t="str">
        <f>IFERROR(Base!I21/GAMSbase!I27,"")</f>
        <v/>
      </c>
      <c r="K27" s="2" t="str">
        <f>IFERROR(Base!J21/GAMSbase!J27,"")</f>
        <v/>
      </c>
      <c r="L27" s="2" t="str">
        <f>IFERROR(Base!K21/GAMSbase!K27,"")</f>
        <v/>
      </c>
      <c r="M27" s="2" t="str">
        <f>IFERROR(Base!L21/GAMSbase!L27,"")</f>
        <v/>
      </c>
      <c r="N27" s="2" t="str">
        <f>IFERROR(Base!M21/GAMSbase!M27,"")</f>
        <v/>
      </c>
      <c r="O27" s="2" t="str">
        <f>IFERROR(Base!N21/GAMSbase!N27,"")</f>
        <v/>
      </c>
      <c r="P27" s="2" t="str">
        <f>IFERROR(Base!O21/GAMSbase!O27,"")</f>
        <v/>
      </c>
      <c r="Q27" s="2" t="str">
        <f>IFERROR(Base!P21/GAMSbase!P27,"")</f>
        <v/>
      </c>
      <c r="R27" s="2" t="str">
        <f>IFERROR(Base!Q21/GAMSbase!Q27,"")</f>
        <v/>
      </c>
      <c r="S27" s="2" t="str">
        <f>IFERROR(Base!R21/GAMSbase!R27,"")</f>
        <v/>
      </c>
      <c r="T27" s="2" t="str">
        <f>IFERROR(Base!S21/GAMSbase!S27,"")</f>
        <v/>
      </c>
      <c r="U27" s="2" t="str">
        <f>IFERROR(Base!T21/GAMSbase!T27,"")</f>
        <v/>
      </c>
      <c r="V27" s="2" t="str">
        <f>IFERROR(Base!U21/GAMSbase!U27,"")</f>
        <v/>
      </c>
      <c r="W27" s="2" t="str">
        <f>IFERROR(Base!V21/GAMSbase!V27,"")</f>
        <v/>
      </c>
      <c r="X27" s="2" t="str">
        <f>IFERROR(Base!W21/GAMSbase!W27,"")</f>
        <v/>
      </c>
      <c r="Y27" s="2" t="str">
        <f>IFERROR(Base!X21/GAMSbase!X27,"")</f>
        <v/>
      </c>
      <c r="Z27" s="2" t="str">
        <f>IFERROR(Base!Y21/GAMSbase!Y27,"")</f>
        <v/>
      </c>
      <c r="AA27" s="2" t="str">
        <f>IFERROR(Base!Z21/GAMSbase!Z27,"")</f>
        <v/>
      </c>
      <c r="AB27" s="2" t="str">
        <f>IFERROR(Base!AA21/GAMSbase!AA27,"")</f>
        <v/>
      </c>
      <c r="AC27" s="2" t="str">
        <f>IFERROR(Base!AB21/GAMSbase!AB27,"")</f>
        <v/>
      </c>
      <c r="AD27" s="2" t="str">
        <f>IFERROR(Base!AC21/GAMSbase!AC27,"")</f>
        <v/>
      </c>
      <c r="AE27" s="2" t="str">
        <f>IFERROR(Base!AD21/GAMSbase!AD27,"")</f>
        <v/>
      </c>
      <c r="AF27" s="2" t="str">
        <f>IFERROR(Base!AE21/GAMSbase!AE27,"")</f>
        <v/>
      </c>
      <c r="AG27" s="2" t="str">
        <f>IFERROR(Base!AF21/GAMSbase!AF27,"")</f>
        <v/>
      </c>
      <c r="AH27" s="2" t="str">
        <f>IFERROR(Base!AG21/GAMSbase!AG27,"")</f>
        <v/>
      </c>
      <c r="AI27" s="2" t="str">
        <f>IFERROR(Base!AH21/GAMSbase!AH27,"")</f>
        <v/>
      </c>
      <c r="AJ27" s="2" t="str">
        <f>IFERROR(Base!AI21/GAMSbase!AI27,"")</f>
        <v/>
      </c>
      <c r="AK27" s="2" t="str">
        <f>IFERROR(Base!AJ21/GAMSbase!AJ27,"")</f>
        <v/>
      </c>
      <c r="AL27" s="2" t="str">
        <f>IFERROR(Base!AK21/GAMSbase!AK27,"")</f>
        <v/>
      </c>
      <c r="AM27" s="2" t="str">
        <f>IFERROR(Base!AL21/GAMSbase!AL27,"")</f>
        <v/>
      </c>
      <c r="AN27" s="2" t="str">
        <f>IFERROR(Base!AM21/GAMSbase!AM27,"")</f>
        <v/>
      </c>
      <c r="AO27" s="2" t="str">
        <f>IFERROR(Base!AN21/GAMSbase!AN27,"")</f>
        <v/>
      </c>
      <c r="AP27" s="2" t="str">
        <f>IFERROR(Base!AO21/GAMSbase!AO27,"")</f>
        <v/>
      </c>
      <c r="AQ27" s="2" t="str">
        <f>IFERROR(Base!AP21/GAMSbase!AP27,"")</f>
        <v/>
      </c>
      <c r="AR27" s="2" t="str">
        <f>IFERROR(Base!AQ21/GAMSbase!AQ27,"")</f>
        <v/>
      </c>
      <c r="AS27" s="2" t="str">
        <f>IFERROR(Base!AR21/GAMSbase!AR27,"")</f>
        <v/>
      </c>
      <c r="AT27" s="2" t="str">
        <f>IFERROR(Base!AS21/GAMSbase!AS27,"")</f>
        <v/>
      </c>
      <c r="AU27" s="2" t="str">
        <f>IFERROR(Base!AT21/GAMSbase!AT27,"")</f>
        <v/>
      </c>
      <c r="AV27" s="2" t="str">
        <f>IFERROR(Base!AU21/GAMSbase!AU27,"")</f>
        <v/>
      </c>
      <c r="AW27" s="2" t="str">
        <f>IFERROR(Base!AV21/GAMSbase!AV27,"")</f>
        <v/>
      </c>
      <c r="AX27" s="2" t="str">
        <f>IFERROR(Base!AW21/GAMSbase!AW27,"")</f>
        <v/>
      </c>
      <c r="AY27" s="2" t="str">
        <f>IFERROR(Base!AX21/GAMSbase!AX27,"")</f>
        <v/>
      </c>
      <c r="AZ27" s="2" t="str">
        <f>IFERROR(Base!AY21/GAMSbase!AY27,"")</f>
        <v/>
      </c>
      <c r="BA27" s="2" t="str">
        <f>IFERROR(Base!AZ21/GAMSbase!AZ27,"")</f>
        <v/>
      </c>
      <c r="BB27" s="2" t="str">
        <f>IFERROR(Base!BA21/GAMSbase!BA27,"")</f>
        <v/>
      </c>
      <c r="BC27" s="2" t="str">
        <f>IFERROR(Base!BB21/GAMSbase!BB27,"")</f>
        <v/>
      </c>
      <c r="BD27" s="2" t="str">
        <f>IFERROR(Base!BC21/GAMSbase!BC27,"")</f>
        <v/>
      </c>
      <c r="BE27" s="2" t="str">
        <f>IFERROR(Base!BD21/GAMSbase!BD27,"")</f>
        <v/>
      </c>
      <c r="BF27" s="2" t="str">
        <f>IFERROR(Base!BE21/GAMSbase!BE27,"")</f>
        <v/>
      </c>
      <c r="BG27" s="2" t="str">
        <f>IFERROR(Base!BF21/GAMSbase!BF27,"")</f>
        <v/>
      </c>
      <c r="BH27" s="2" t="str">
        <f>IFERROR(Base!BG21/GAMSbase!BG27,"")</f>
        <v/>
      </c>
      <c r="BI27" s="2" t="str">
        <f>IFERROR(Base!BH21/GAMSbase!BH27,"")</f>
        <v/>
      </c>
      <c r="BJ27" s="2" t="str">
        <f>IFERROR(Base!BI21/GAMSbase!BI27,"")</f>
        <v/>
      </c>
    </row>
    <row r="28" spans="1:62" x14ac:dyDescent="0.25">
      <c r="A28" t="e">
        <f>Base!#REF!</f>
        <v>#REF!</v>
      </c>
      <c r="B28" t="str">
        <f>GAMSbase!A28</f>
        <v>Threshold for Catastrophic Damages</v>
      </c>
      <c r="C28" s="2" t="str">
        <f>IFERROR(Base!#REF!/GAMSbase!B28,"")</f>
        <v/>
      </c>
      <c r="D28" s="2" t="str">
        <f>IFERROR(Base!#REF!/GAMSbase!C28,"")</f>
        <v/>
      </c>
      <c r="E28" s="2" t="str">
        <f>IFERROR(Base!#REF!/GAMSbase!D28,"")</f>
        <v/>
      </c>
      <c r="F28" s="2" t="str">
        <f>IFERROR(Base!#REF!/GAMSbase!E28,"")</f>
        <v/>
      </c>
      <c r="G28" s="2" t="str">
        <f>IFERROR(Base!#REF!/GAMSbase!F28,"")</f>
        <v/>
      </c>
      <c r="H28" s="2" t="str">
        <f>IFERROR(Base!#REF!/GAMSbase!G28,"")</f>
        <v/>
      </c>
      <c r="I28" s="2" t="str">
        <f>IFERROR(Base!#REF!/GAMSbase!H28,"")</f>
        <v/>
      </c>
      <c r="J28" s="2" t="str">
        <f>IFERROR(Base!#REF!/GAMSbase!I28,"")</f>
        <v/>
      </c>
      <c r="K28" s="2" t="str">
        <f>IFERROR(Base!#REF!/GAMSbase!J28,"")</f>
        <v/>
      </c>
      <c r="L28" s="2" t="str">
        <f>IFERROR(Base!#REF!/GAMSbase!K28,"")</f>
        <v/>
      </c>
      <c r="M28" s="2" t="str">
        <f>IFERROR(Base!#REF!/GAMSbase!L28,"")</f>
        <v/>
      </c>
      <c r="N28" s="2" t="str">
        <f>IFERROR(Base!#REF!/GAMSbase!M28,"")</f>
        <v/>
      </c>
      <c r="O28" s="2" t="str">
        <f>IFERROR(Base!#REF!/GAMSbase!N28,"")</f>
        <v/>
      </c>
      <c r="P28" s="2" t="str">
        <f>IFERROR(Base!#REF!/GAMSbase!O28,"")</f>
        <v/>
      </c>
      <c r="Q28" s="2" t="str">
        <f>IFERROR(Base!#REF!/GAMSbase!P28,"")</f>
        <v/>
      </c>
      <c r="R28" s="2" t="str">
        <f>IFERROR(Base!#REF!/GAMSbase!Q28,"")</f>
        <v/>
      </c>
      <c r="S28" s="2" t="str">
        <f>IFERROR(Base!#REF!/GAMSbase!R28,"")</f>
        <v/>
      </c>
      <c r="T28" s="2" t="str">
        <f>IFERROR(Base!#REF!/GAMSbase!S28,"")</f>
        <v/>
      </c>
      <c r="U28" s="2" t="str">
        <f>IFERROR(Base!#REF!/GAMSbase!T28,"")</f>
        <v/>
      </c>
      <c r="V28" s="2" t="str">
        <f>IFERROR(Base!#REF!/GAMSbase!U28,"")</f>
        <v/>
      </c>
      <c r="W28" s="2" t="str">
        <f>IFERROR(Base!#REF!/GAMSbase!V28,"")</f>
        <v/>
      </c>
      <c r="X28" s="2" t="str">
        <f>IFERROR(Base!#REF!/GAMSbase!W28,"")</f>
        <v/>
      </c>
      <c r="Y28" s="2" t="str">
        <f>IFERROR(Base!#REF!/GAMSbase!X28,"")</f>
        <v/>
      </c>
      <c r="Z28" s="2" t="str">
        <f>IFERROR(Base!#REF!/GAMSbase!Y28,"")</f>
        <v/>
      </c>
      <c r="AA28" s="2" t="str">
        <f>IFERROR(Base!#REF!/GAMSbase!Z28,"")</f>
        <v/>
      </c>
      <c r="AB28" s="2" t="str">
        <f>IFERROR(Base!#REF!/GAMSbase!AA28,"")</f>
        <v/>
      </c>
      <c r="AC28" s="2" t="str">
        <f>IFERROR(Base!#REF!/GAMSbase!AB28,"")</f>
        <v/>
      </c>
      <c r="AD28" s="2" t="str">
        <f>IFERROR(Base!#REF!/GAMSbase!AC28,"")</f>
        <v/>
      </c>
      <c r="AE28" s="2" t="str">
        <f>IFERROR(Base!#REF!/GAMSbase!AD28,"")</f>
        <v/>
      </c>
      <c r="AF28" s="2" t="str">
        <f>IFERROR(Base!#REF!/GAMSbase!AE28,"")</f>
        <v/>
      </c>
      <c r="AG28" s="2" t="str">
        <f>IFERROR(Base!#REF!/GAMSbase!AF28,"")</f>
        <v/>
      </c>
      <c r="AH28" s="2" t="str">
        <f>IFERROR(Base!#REF!/GAMSbase!AG28,"")</f>
        <v/>
      </c>
      <c r="AI28" s="2" t="str">
        <f>IFERROR(Base!#REF!/GAMSbase!AH28,"")</f>
        <v/>
      </c>
      <c r="AJ28" s="2" t="str">
        <f>IFERROR(Base!#REF!/GAMSbase!AI28,"")</f>
        <v/>
      </c>
      <c r="AK28" s="2" t="str">
        <f>IFERROR(Base!#REF!/GAMSbase!AJ28,"")</f>
        <v/>
      </c>
      <c r="AL28" s="2" t="str">
        <f>IFERROR(Base!#REF!/GAMSbase!AK28,"")</f>
        <v/>
      </c>
      <c r="AM28" s="2" t="str">
        <f>IFERROR(Base!#REF!/GAMSbase!AL28,"")</f>
        <v/>
      </c>
      <c r="AN28" s="2" t="str">
        <f>IFERROR(Base!#REF!/GAMSbase!AM28,"")</f>
        <v/>
      </c>
      <c r="AO28" s="2" t="str">
        <f>IFERROR(Base!#REF!/GAMSbase!AN28,"")</f>
        <v/>
      </c>
      <c r="AP28" s="2" t="str">
        <f>IFERROR(Base!#REF!/GAMSbase!AO28,"")</f>
        <v/>
      </c>
      <c r="AQ28" s="2" t="str">
        <f>IFERROR(Base!#REF!/GAMSbase!AP28,"")</f>
        <v/>
      </c>
      <c r="AR28" s="2" t="str">
        <f>IFERROR(Base!#REF!/GAMSbase!AQ28,"")</f>
        <v/>
      </c>
      <c r="AS28" s="2" t="str">
        <f>IFERROR(Base!#REF!/GAMSbase!AR28,"")</f>
        <v/>
      </c>
      <c r="AT28" s="2" t="str">
        <f>IFERROR(Base!#REF!/GAMSbase!AS28,"")</f>
        <v/>
      </c>
      <c r="AU28" s="2" t="str">
        <f>IFERROR(Base!#REF!/GAMSbase!AT28,"")</f>
        <v/>
      </c>
      <c r="AV28" s="2" t="str">
        <f>IFERROR(Base!#REF!/GAMSbase!AU28,"")</f>
        <v/>
      </c>
      <c r="AW28" s="2" t="str">
        <f>IFERROR(Base!#REF!/GAMSbase!AV28,"")</f>
        <v/>
      </c>
      <c r="AX28" s="2" t="str">
        <f>IFERROR(Base!#REF!/GAMSbase!AW28,"")</f>
        <v/>
      </c>
      <c r="AY28" s="2" t="str">
        <f>IFERROR(Base!#REF!/GAMSbase!AX28,"")</f>
        <v/>
      </c>
      <c r="AZ28" s="2" t="str">
        <f>IFERROR(Base!#REF!/GAMSbase!AY28,"")</f>
        <v/>
      </c>
      <c r="BA28" s="2" t="str">
        <f>IFERROR(Base!#REF!/GAMSbase!AZ28,"")</f>
        <v/>
      </c>
      <c r="BB28" s="2" t="str">
        <f>IFERROR(Base!#REF!/GAMSbase!BA28,"")</f>
        <v/>
      </c>
      <c r="BC28" s="2" t="str">
        <f>IFERROR(Base!#REF!/GAMSbase!BB28,"")</f>
        <v/>
      </c>
      <c r="BD28" s="2" t="str">
        <f>IFERROR(Base!#REF!/GAMSbase!BC28,"")</f>
        <v/>
      </c>
      <c r="BE28" s="2" t="str">
        <f>IFERROR(Base!#REF!/GAMSbase!BD28,"")</f>
        <v/>
      </c>
      <c r="BF28" s="2" t="str">
        <f>IFERROR(Base!#REF!/GAMSbase!BE28,"")</f>
        <v/>
      </c>
      <c r="BG28" s="2" t="str">
        <f>IFERROR(Base!#REF!/GAMSbase!BF28,"")</f>
        <v/>
      </c>
      <c r="BH28" s="2" t="str">
        <f>IFERROR(Base!#REF!/GAMSbase!BG28,"")</f>
        <v/>
      </c>
      <c r="BI28" s="2" t="str">
        <f>IFERROR(Base!#REF!/GAMSbase!BH28,"")</f>
        <v/>
      </c>
      <c r="BJ28" s="2" t="str">
        <f>IFERROR(Base!#REF!/GAMSbase!BI28,"")</f>
        <v/>
      </c>
    </row>
    <row r="29" spans="1:62" x14ac:dyDescent="0.25">
      <c r="A29" t="e">
        <f>Base!#REF!</f>
        <v>#REF!</v>
      </c>
      <c r="B29" t="str">
        <f>GAMSbase!A29</f>
        <v>Exponent for Catastrophic Damages</v>
      </c>
      <c r="C29" s="2" t="str">
        <f>IFERROR(Base!#REF!/GAMSbase!B29,"")</f>
        <v/>
      </c>
      <c r="D29" s="2" t="str">
        <f>IFERROR(Base!#REF!/GAMSbase!C29,"")</f>
        <v/>
      </c>
      <c r="E29" s="2" t="str">
        <f>IFERROR(Base!#REF!/GAMSbase!D29,"")</f>
        <v/>
      </c>
      <c r="F29" s="2" t="str">
        <f>IFERROR(Base!#REF!/GAMSbase!E29,"")</f>
        <v/>
      </c>
      <c r="G29" s="2" t="str">
        <f>IFERROR(Base!#REF!/GAMSbase!F29,"")</f>
        <v/>
      </c>
      <c r="H29" s="2" t="str">
        <f>IFERROR(Base!#REF!/GAMSbase!G29,"")</f>
        <v/>
      </c>
      <c r="I29" s="2" t="str">
        <f>IFERROR(Base!#REF!/GAMSbase!H29,"")</f>
        <v/>
      </c>
      <c r="J29" s="2" t="str">
        <f>IFERROR(Base!#REF!/GAMSbase!I29,"")</f>
        <v/>
      </c>
      <c r="K29" s="2" t="str">
        <f>IFERROR(Base!#REF!/GAMSbase!J29,"")</f>
        <v/>
      </c>
      <c r="L29" s="2" t="str">
        <f>IFERROR(Base!#REF!/GAMSbase!K29,"")</f>
        <v/>
      </c>
      <c r="M29" s="2" t="str">
        <f>IFERROR(Base!#REF!/GAMSbase!L29,"")</f>
        <v/>
      </c>
      <c r="N29" s="2" t="str">
        <f>IFERROR(Base!#REF!/GAMSbase!M29,"")</f>
        <v/>
      </c>
      <c r="O29" s="2" t="str">
        <f>IFERROR(Base!#REF!/GAMSbase!N29,"")</f>
        <v/>
      </c>
      <c r="P29" s="2" t="str">
        <f>IFERROR(Base!#REF!/GAMSbase!O29,"")</f>
        <v/>
      </c>
      <c r="Q29" s="2" t="str">
        <f>IFERROR(Base!#REF!/GAMSbase!P29,"")</f>
        <v/>
      </c>
      <c r="R29" s="2" t="str">
        <f>IFERROR(Base!#REF!/GAMSbase!Q29,"")</f>
        <v/>
      </c>
      <c r="S29" s="2" t="str">
        <f>IFERROR(Base!#REF!/GAMSbase!R29,"")</f>
        <v/>
      </c>
      <c r="T29" s="2" t="str">
        <f>IFERROR(Base!#REF!/GAMSbase!S29,"")</f>
        <v/>
      </c>
      <c r="U29" s="2" t="str">
        <f>IFERROR(Base!#REF!/GAMSbase!T29,"")</f>
        <v/>
      </c>
      <c r="V29" s="2" t="str">
        <f>IFERROR(Base!#REF!/GAMSbase!U29,"")</f>
        <v/>
      </c>
      <c r="W29" s="2" t="str">
        <f>IFERROR(Base!#REF!/GAMSbase!V29,"")</f>
        <v/>
      </c>
      <c r="X29" s="2" t="str">
        <f>IFERROR(Base!#REF!/GAMSbase!W29,"")</f>
        <v/>
      </c>
      <c r="Y29" s="2" t="str">
        <f>IFERROR(Base!#REF!/GAMSbase!X29,"")</f>
        <v/>
      </c>
      <c r="Z29" s="2" t="str">
        <f>IFERROR(Base!#REF!/GAMSbase!Y29,"")</f>
        <v/>
      </c>
      <c r="AA29" s="2" t="str">
        <f>IFERROR(Base!#REF!/GAMSbase!Z29,"")</f>
        <v/>
      </c>
      <c r="AB29" s="2" t="str">
        <f>IFERROR(Base!#REF!/GAMSbase!AA29,"")</f>
        <v/>
      </c>
      <c r="AC29" s="2" t="str">
        <f>IFERROR(Base!#REF!/GAMSbase!AB29,"")</f>
        <v/>
      </c>
      <c r="AD29" s="2" t="str">
        <f>IFERROR(Base!#REF!/GAMSbase!AC29,"")</f>
        <v/>
      </c>
      <c r="AE29" s="2" t="str">
        <f>IFERROR(Base!#REF!/GAMSbase!AD29,"")</f>
        <v/>
      </c>
      <c r="AF29" s="2" t="str">
        <f>IFERROR(Base!#REF!/GAMSbase!AE29,"")</f>
        <v/>
      </c>
      <c r="AG29" s="2" t="str">
        <f>IFERROR(Base!#REF!/GAMSbase!AF29,"")</f>
        <v/>
      </c>
      <c r="AH29" s="2" t="str">
        <f>IFERROR(Base!#REF!/GAMSbase!AG29,"")</f>
        <v/>
      </c>
      <c r="AI29" s="2" t="str">
        <f>IFERROR(Base!#REF!/GAMSbase!AH29,"")</f>
        <v/>
      </c>
      <c r="AJ29" s="2" t="str">
        <f>IFERROR(Base!#REF!/GAMSbase!AI29,"")</f>
        <v/>
      </c>
      <c r="AK29" s="2" t="str">
        <f>IFERROR(Base!#REF!/GAMSbase!AJ29,"")</f>
        <v/>
      </c>
      <c r="AL29" s="2" t="str">
        <f>IFERROR(Base!#REF!/GAMSbase!AK29,"")</f>
        <v/>
      </c>
      <c r="AM29" s="2" t="str">
        <f>IFERROR(Base!#REF!/GAMSbase!AL29,"")</f>
        <v/>
      </c>
      <c r="AN29" s="2" t="str">
        <f>IFERROR(Base!#REF!/GAMSbase!AM29,"")</f>
        <v/>
      </c>
      <c r="AO29" s="2" t="str">
        <f>IFERROR(Base!#REF!/GAMSbase!AN29,"")</f>
        <v/>
      </c>
      <c r="AP29" s="2" t="str">
        <f>IFERROR(Base!#REF!/GAMSbase!AO29,"")</f>
        <v/>
      </c>
      <c r="AQ29" s="2" t="str">
        <f>IFERROR(Base!#REF!/GAMSbase!AP29,"")</f>
        <v/>
      </c>
      <c r="AR29" s="2" t="str">
        <f>IFERROR(Base!#REF!/GAMSbase!AQ29,"")</f>
        <v/>
      </c>
      <c r="AS29" s="2" t="str">
        <f>IFERROR(Base!#REF!/GAMSbase!AR29,"")</f>
        <v/>
      </c>
      <c r="AT29" s="2" t="str">
        <f>IFERROR(Base!#REF!/GAMSbase!AS29,"")</f>
        <v/>
      </c>
      <c r="AU29" s="2" t="str">
        <f>IFERROR(Base!#REF!/GAMSbase!AT29,"")</f>
        <v/>
      </c>
      <c r="AV29" s="2" t="str">
        <f>IFERROR(Base!#REF!/GAMSbase!AU29,"")</f>
        <v/>
      </c>
      <c r="AW29" s="2" t="str">
        <f>IFERROR(Base!#REF!/GAMSbase!AV29,"")</f>
        <v/>
      </c>
      <c r="AX29" s="2" t="str">
        <f>IFERROR(Base!#REF!/GAMSbase!AW29,"")</f>
        <v/>
      </c>
      <c r="AY29" s="2" t="str">
        <f>IFERROR(Base!#REF!/GAMSbase!AX29,"")</f>
        <v/>
      </c>
      <c r="AZ29" s="2" t="str">
        <f>IFERROR(Base!#REF!/GAMSbase!AY29,"")</f>
        <v/>
      </c>
      <c r="BA29" s="2" t="str">
        <f>IFERROR(Base!#REF!/GAMSbase!AZ29,"")</f>
        <v/>
      </c>
      <c r="BB29" s="2" t="str">
        <f>IFERROR(Base!#REF!/GAMSbase!BA29,"")</f>
        <v/>
      </c>
      <c r="BC29" s="2" t="str">
        <f>IFERROR(Base!#REF!/GAMSbase!BB29,"")</f>
        <v/>
      </c>
      <c r="BD29" s="2" t="str">
        <f>IFERROR(Base!#REF!/GAMSbase!BC29,"")</f>
        <v/>
      </c>
      <c r="BE29" s="2" t="str">
        <f>IFERROR(Base!#REF!/GAMSbase!BD29,"")</f>
        <v/>
      </c>
      <c r="BF29" s="2" t="str">
        <f>IFERROR(Base!#REF!/GAMSbase!BE29,"")</f>
        <v/>
      </c>
      <c r="BG29" s="2" t="str">
        <f>IFERROR(Base!#REF!/GAMSbase!BF29,"")</f>
        <v/>
      </c>
      <c r="BH29" s="2" t="str">
        <f>IFERROR(Base!#REF!/GAMSbase!BG29,"")</f>
        <v/>
      </c>
      <c r="BI29" s="2" t="str">
        <f>IFERROR(Base!#REF!/GAMSbase!BH29,"")</f>
        <v/>
      </c>
      <c r="BJ29" s="2" t="str">
        <f>IFERROR(Base!#REF!/GAMSbase!BI29,"")</f>
        <v/>
      </c>
    </row>
    <row r="30" spans="1:62" x14ac:dyDescent="0.25">
      <c r="A30" t="e">
        <f>Base!#REF!</f>
        <v>#REF!</v>
      </c>
      <c r="B30" t="str">
        <f>GAMSbase!A30</f>
        <v>Damage Rate at Threshold for Catastrophic Damages</v>
      </c>
      <c r="C30" s="2" t="str">
        <f>IFERROR(Base!#REF!/GAMSbase!B30,"")</f>
        <v/>
      </c>
      <c r="D30" s="2" t="str">
        <f>IFERROR(Base!#REF!/GAMSbase!C30,"")</f>
        <v/>
      </c>
      <c r="E30" s="2" t="str">
        <f>IFERROR(Base!#REF!/GAMSbase!D30,"")</f>
        <v/>
      </c>
      <c r="F30" s="2" t="str">
        <f>IFERROR(Base!#REF!/GAMSbase!E30,"")</f>
        <v/>
      </c>
      <c r="G30" s="2" t="str">
        <f>IFERROR(Base!#REF!/GAMSbase!F30,"")</f>
        <v/>
      </c>
      <c r="H30" s="2" t="str">
        <f>IFERROR(Base!#REF!/GAMSbase!G30,"")</f>
        <v/>
      </c>
      <c r="I30" s="2" t="str">
        <f>IFERROR(Base!#REF!/GAMSbase!H30,"")</f>
        <v/>
      </c>
      <c r="J30" s="2" t="str">
        <f>IFERROR(Base!#REF!/GAMSbase!I30,"")</f>
        <v/>
      </c>
      <c r="K30" s="2" t="str">
        <f>IFERROR(Base!#REF!/GAMSbase!J30,"")</f>
        <v/>
      </c>
      <c r="L30" s="2" t="str">
        <f>IFERROR(Base!#REF!/GAMSbase!K30,"")</f>
        <v/>
      </c>
      <c r="M30" s="2" t="str">
        <f>IFERROR(Base!#REF!/GAMSbase!L30,"")</f>
        <v/>
      </c>
      <c r="N30" s="2" t="str">
        <f>IFERROR(Base!#REF!/GAMSbase!M30,"")</f>
        <v/>
      </c>
      <c r="O30" s="2" t="str">
        <f>IFERROR(Base!#REF!/GAMSbase!N30,"")</f>
        <v/>
      </c>
      <c r="P30" s="2" t="str">
        <f>IFERROR(Base!#REF!/GAMSbase!O30,"")</f>
        <v/>
      </c>
      <c r="Q30" s="2" t="str">
        <f>IFERROR(Base!#REF!/GAMSbase!P30,"")</f>
        <v/>
      </c>
      <c r="R30" s="2" t="str">
        <f>IFERROR(Base!#REF!/GAMSbase!Q30,"")</f>
        <v/>
      </c>
      <c r="S30" s="2" t="str">
        <f>IFERROR(Base!#REF!/GAMSbase!R30,"")</f>
        <v/>
      </c>
      <c r="T30" s="2" t="str">
        <f>IFERROR(Base!#REF!/GAMSbase!S30,"")</f>
        <v/>
      </c>
      <c r="U30" s="2" t="str">
        <f>IFERROR(Base!#REF!/GAMSbase!T30,"")</f>
        <v/>
      </c>
      <c r="V30" s="2" t="str">
        <f>IFERROR(Base!#REF!/GAMSbase!U30,"")</f>
        <v/>
      </c>
      <c r="W30" s="2" t="str">
        <f>IFERROR(Base!#REF!/GAMSbase!V30,"")</f>
        <v/>
      </c>
      <c r="X30" s="2" t="str">
        <f>IFERROR(Base!#REF!/GAMSbase!W30,"")</f>
        <v/>
      </c>
      <c r="Y30" s="2" t="str">
        <f>IFERROR(Base!#REF!/GAMSbase!X30,"")</f>
        <v/>
      </c>
      <c r="Z30" s="2" t="str">
        <f>IFERROR(Base!#REF!/GAMSbase!Y30,"")</f>
        <v/>
      </c>
      <c r="AA30" s="2" t="str">
        <f>IFERROR(Base!#REF!/GAMSbase!Z30,"")</f>
        <v/>
      </c>
      <c r="AB30" s="2" t="str">
        <f>IFERROR(Base!#REF!/GAMSbase!AA30,"")</f>
        <v/>
      </c>
      <c r="AC30" s="2" t="str">
        <f>IFERROR(Base!#REF!/GAMSbase!AB30,"")</f>
        <v/>
      </c>
      <c r="AD30" s="2" t="str">
        <f>IFERROR(Base!#REF!/GAMSbase!AC30,"")</f>
        <v/>
      </c>
      <c r="AE30" s="2" t="str">
        <f>IFERROR(Base!#REF!/GAMSbase!AD30,"")</f>
        <v/>
      </c>
      <c r="AF30" s="2" t="str">
        <f>IFERROR(Base!#REF!/GAMSbase!AE30,"")</f>
        <v/>
      </c>
      <c r="AG30" s="2" t="str">
        <f>IFERROR(Base!#REF!/GAMSbase!AF30,"")</f>
        <v/>
      </c>
      <c r="AH30" s="2" t="str">
        <f>IFERROR(Base!#REF!/GAMSbase!AG30,"")</f>
        <v/>
      </c>
      <c r="AI30" s="2" t="str">
        <f>IFERROR(Base!#REF!/GAMSbase!AH30,"")</f>
        <v/>
      </c>
      <c r="AJ30" s="2" t="str">
        <f>IFERROR(Base!#REF!/GAMSbase!AI30,"")</f>
        <v/>
      </c>
      <c r="AK30" s="2" t="str">
        <f>IFERROR(Base!#REF!/GAMSbase!AJ30,"")</f>
        <v/>
      </c>
      <c r="AL30" s="2" t="str">
        <f>IFERROR(Base!#REF!/GAMSbase!AK30,"")</f>
        <v/>
      </c>
      <c r="AM30" s="2" t="str">
        <f>IFERROR(Base!#REF!/GAMSbase!AL30,"")</f>
        <v/>
      </c>
      <c r="AN30" s="2" t="str">
        <f>IFERROR(Base!#REF!/GAMSbase!AM30,"")</f>
        <v/>
      </c>
      <c r="AO30" s="2" t="str">
        <f>IFERROR(Base!#REF!/GAMSbase!AN30,"")</f>
        <v/>
      </c>
      <c r="AP30" s="2" t="str">
        <f>IFERROR(Base!#REF!/GAMSbase!AO30,"")</f>
        <v/>
      </c>
      <c r="AQ30" s="2" t="str">
        <f>IFERROR(Base!#REF!/GAMSbase!AP30,"")</f>
        <v/>
      </c>
      <c r="AR30" s="2" t="str">
        <f>IFERROR(Base!#REF!/GAMSbase!AQ30,"")</f>
        <v/>
      </c>
      <c r="AS30" s="2" t="str">
        <f>IFERROR(Base!#REF!/GAMSbase!AR30,"")</f>
        <v/>
      </c>
      <c r="AT30" s="2" t="str">
        <f>IFERROR(Base!#REF!/GAMSbase!AS30,"")</f>
        <v/>
      </c>
      <c r="AU30" s="2" t="str">
        <f>IFERROR(Base!#REF!/GAMSbase!AT30,"")</f>
        <v/>
      </c>
      <c r="AV30" s="2" t="str">
        <f>IFERROR(Base!#REF!/GAMSbase!AU30,"")</f>
        <v/>
      </c>
      <c r="AW30" s="2" t="str">
        <f>IFERROR(Base!#REF!/GAMSbase!AV30,"")</f>
        <v/>
      </c>
      <c r="AX30" s="2" t="str">
        <f>IFERROR(Base!#REF!/GAMSbase!AW30,"")</f>
        <v/>
      </c>
      <c r="AY30" s="2" t="str">
        <f>IFERROR(Base!#REF!/GAMSbase!AX30,"")</f>
        <v/>
      </c>
      <c r="AZ30" s="2" t="str">
        <f>IFERROR(Base!#REF!/GAMSbase!AY30,"")</f>
        <v/>
      </c>
      <c r="BA30" s="2" t="str">
        <f>IFERROR(Base!#REF!/GAMSbase!AZ30,"")</f>
        <v/>
      </c>
      <c r="BB30" s="2" t="str">
        <f>IFERROR(Base!#REF!/GAMSbase!BA30,"")</f>
        <v/>
      </c>
      <c r="BC30" s="2" t="str">
        <f>IFERROR(Base!#REF!/GAMSbase!BB30,"")</f>
        <v/>
      </c>
      <c r="BD30" s="2" t="str">
        <f>IFERROR(Base!#REF!/GAMSbase!BC30,"")</f>
        <v/>
      </c>
      <c r="BE30" s="2" t="str">
        <f>IFERROR(Base!#REF!/GAMSbase!BD30,"")</f>
        <v/>
      </c>
      <c r="BF30" s="2" t="str">
        <f>IFERROR(Base!#REF!/GAMSbase!BE30,"")</f>
        <v/>
      </c>
      <c r="BG30" s="2" t="str">
        <f>IFERROR(Base!#REF!/GAMSbase!BF30,"")</f>
        <v/>
      </c>
      <c r="BH30" s="2" t="str">
        <f>IFERROR(Base!#REF!/GAMSbase!BG30,"")</f>
        <v/>
      </c>
      <c r="BI30" s="2" t="str">
        <f>IFERROR(Base!#REF!/GAMSbase!BH30,"")</f>
        <v/>
      </c>
      <c r="BJ30" s="2" t="str">
        <f>IFERROR(Base!#REF!/GAMSbase!BI30,"")</f>
        <v/>
      </c>
    </row>
    <row r="31" spans="1:62" x14ac:dyDescent="0.25">
      <c r="A31" t="str">
        <f>Base!A22</f>
        <v>ABATEMENT COST</v>
      </c>
      <c r="B31" t="str">
        <f>GAMSbase!A31</f>
        <v>* ABATEMENT COST</v>
      </c>
      <c r="C31" s="2" t="str">
        <f>IFERROR(Base!B22/GAMSbase!B31,"")</f>
        <v/>
      </c>
      <c r="D31" s="2" t="str">
        <f>IFERROR(Base!C22/GAMSbase!C31,"")</f>
        <v/>
      </c>
      <c r="E31" s="2" t="str">
        <f>IFERROR(Base!D22/GAMSbase!D31,"")</f>
        <v/>
      </c>
      <c r="F31" s="2" t="str">
        <f>IFERROR(Base!E22/GAMSbase!E31,"")</f>
        <v/>
      </c>
      <c r="G31" s="2" t="str">
        <f>IFERROR(Base!F22/GAMSbase!F31,"")</f>
        <v/>
      </c>
      <c r="H31" s="2" t="str">
        <f>IFERROR(Base!G22/GAMSbase!G31,"")</f>
        <v/>
      </c>
      <c r="I31" s="2" t="str">
        <f>IFERROR(Base!H22/GAMSbase!H31,"")</f>
        <v/>
      </c>
      <c r="J31" s="2" t="str">
        <f>IFERROR(Base!I22/GAMSbase!I31,"")</f>
        <v/>
      </c>
      <c r="K31" s="2" t="str">
        <f>IFERROR(Base!J22/GAMSbase!J31,"")</f>
        <v/>
      </c>
      <c r="L31" s="2" t="str">
        <f>IFERROR(Base!K22/GAMSbase!K31,"")</f>
        <v/>
      </c>
      <c r="M31" s="2" t="str">
        <f>IFERROR(Base!L22/GAMSbase!L31,"")</f>
        <v/>
      </c>
      <c r="N31" s="2" t="str">
        <f>IFERROR(Base!M22/GAMSbase!M31,"")</f>
        <v/>
      </c>
      <c r="O31" s="2" t="str">
        <f>IFERROR(Base!N22/GAMSbase!N31,"")</f>
        <v/>
      </c>
      <c r="P31" s="2" t="str">
        <f>IFERROR(Base!O22/GAMSbase!O31,"")</f>
        <v/>
      </c>
      <c r="Q31" s="2" t="str">
        <f>IFERROR(Base!P22/GAMSbase!P31,"")</f>
        <v/>
      </c>
      <c r="R31" s="2" t="str">
        <f>IFERROR(Base!Q22/GAMSbase!Q31,"")</f>
        <v/>
      </c>
      <c r="S31" s="2" t="str">
        <f>IFERROR(Base!R22/GAMSbase!R31,"")</f>
        <v/>
      </c>
      <c r="T31" s="2" t="str">
        <f>IFERROR(Base!S22/GAMSbase!S31,"")</f>
        <v/>
      </c>
      <c r="U31" s="2" t="str">
        <f>IFERROR(Base!T22/GAMSbase!T31,"")</f>
        <v/>
      </c>
      <c r="V31" s="2" t="str">
        <f>IFERROR(Base!U22/GAMSbase!U31,"")</f>
        <v/>
      </c>
      <c r="W31" s="2" t="str">
        <f>IFERROR(Base!V22/GAMSbase!V31,"")</f>
        <v/>
      </c>
      <c r="X31" s="2" t="str">
        <f>IFERROR(Base!W22/GAMSbase!W31,"")</f>
        <v/>
      </c>
      <c r="Y31" s="2" t="str">
        <f>IFERROR(Base!X22/GAMSbase!X31,"")</f>
        <v/>
      </c>
      <c r="Z31" s="2" t="str">
        <f>IFERROR(Base!Y22/GAMSbase!Y31,"")</f>
        <v/>
      </c>
      <c r="AA31" s="2" t="str">
        <f>IFERROR(Base!Z22/GAMSbase!Z31,"")</f>
        <v/>
      </c>
      <c r="AB31" s="2" t="str">
        <f>IFERROR(Base!AA22/GAMSbase!AA31,"")</f>
        <v/>
      </c>
      <c r="AC31" s="2" t="str">
        <f>IFERROR(Base!AB22/GAMSbase!AB31,"")</f>
        <v/>
      </c>
      <c r="AD31" s="2" t="str">
        <f>IFERROR(Base!AC22/GAMSbase!AC31,"")</f>
        <v/>
      </c>
      <c r="AE31" s="2" t="str">
        <f>IFERROR(Base!AD22/GAMSbase!AD31,"")</f>
        <v/>
      </c>
      <c r="AF31" s="2" t="str">
        <f>IFERROR(Base!AE22/GAMSbase!AE31,"")</f>
        <v/>
      </c>
      <c r="AG31" s="2" t="str">
        <f>IFERROR(Base!AF22/GAMSbase!AF31,"")</f>
        <v/>
      </c>
      <c r="AH31" s="2" t="str">
        <f>IFERROR(Base!AG22/GAMSbase!AG31,"")</f>
        <v/>
      </c>
      <c r="AI31" s="2" t="str">
        <f>IFERROR(Base!AH22/GAMSbase!AH31,"")</f>
        <v/>
      </c>
      <c r="AJ31" s="2" t="str">
        <f>IFERROR(Base!AI22/GAMSbase!AI31,"")</f>
        <v/>
      </c>
      <c r="AK31" s="2" t="str">
        <f>IFERROR(Base!AJ22/GAMSbase!AJ31,"")</f>
        <v/>
      </c>
      <c r="AL31" s="2" t="str">
        <f>IFERROR(Base!AK22/GAMSbase!AK31,"")</f>
        <v/>
      </c>
      <c r="AM31" s="2" t="str">
        <f>IFERROR(Base!AL22/GAMSbase!AL31,"")</f>
        <v/>
      </c>
      <c r="AN31" s="2" t="str">
        <f>IFERROR(Base!AM22/GAMSbase!AM31,"")</f>
        <v/>
      </c>
      <c r="AO31" s="2" t="str">
        <f>IFERROR(Base!AN22/GAMSbase!AN31,"")</f>
        <v/>
      </c>
      <c r="AP31" s="2" t="str">
        <f>IFERROR(Base!AO22/GAMSbase!AO31,"")</f>
        <v/>
      </c>
      <c r="AQ31" s="2" t="str">
        <f>IFERROR(Base!AP22/GAMSbase!AP31,"")</f>
        <v/>
      </c>
      <c r="AR31" s="2" t="str">
        <f>IFERROR(Base!AQ22/GAMSbase!AQ31,"")</f>
        <v/>
      </c>
      <c r="AS31" s="2" t="str">
        <f>IFERROR(Base!AR22/GAMSbase!AR31,"")</f>
        <v/>
      </c>
      <c r="AT31" s="2" t="str">
        <f>IFERROR(Base!AS22/GAMSbase!AS31,"")</f>
        <v/>
      </c>
      <c r="AU31" s="2" t="str">
        <f>IFERROR(Base!AT22/GAMSbase!AT31,"")</f>
        <v/>
      </c>
      <c r="AV31" s="2" t="str">
        <f>IFERROR(Base!AU22/GAMSbase!AU31,"")</f>
        <v/>
      </c>
      <c r="AW31" s="2" t="str">
        <f>IFERROR(Base!AV22/GAMSbase!AV31,"")</f>
        <v/>
      </c>
      <c r="AX31" s="2" t="str">
        <f>IFERROR(Base!AW22/GAMSbase!AW31,"")</f>
        <v/>
      </c>
      <c r="AY31" s="2" t="str">
        <f>IFERROR(Base!AX22/GAMSbase!AX31,"")</f>
        <v/>
      </c>
      <c r="AZ31" s="2" t="str">
        <f>IFERROR(Base!AY22/GAMSbase!AY31,"")</f>
        <v/>
      </c>
      <c r="BA31" s="2" t="str">
        <f>IFERROR(Base!AZ22/GAMSbase!AZ31,"")</f>
        <v/>
      </c>
      <c r="BB31" s="2" t="str">
        <f>IFERROR(Base!BA22/GAMSbase!BA31,"")</f>
        <v/>
      </c>
      <c r="BC31" s="2" t="str">
        <f>IFERROR(Base!BB22/GAMSbase!BB31,"")</f>
        <v/>
      </c>
      <c r="BD31" s="2" t="str">
        <f>IFERROR(Base!BC22/GAMSbase!BC31,"")</f>
        <v/>
      </c>
      <c r="BE31" s="2" t="str">
        <f>IFERROR(Base!BD22/GAMSbase!BD31,"")</f>
        <v/>
      </c>
      <c r="BF31" s="2" t="str">
        <f>IFERROR(Base!BE22/GAMSbase!BE31,"")</f>
        <v/>
      </c>
      <c r="BG31" s="2" t="str">
        <f>IFERROR(Base!BF22/GAMSbase!BF31,"")</f>
        <v/>
      </c>
      <c r="BH31" s="2" t="str">
        <f>IFERROR(Base!BG22/GAMSbase!BG31,"")</f>
        <v/>
      </c>
      <c r="BI31" s="2" t="str">
        <f>IFERROR(Base!BH22/GAMSbase!BH31,"")</f>
        <v/>
      </c>
      <c r="BJ31" s="2" t="str">
        <f>IFERROR(Base!BI22/GAMSbase!BI31,"")</f>
        <v/>
      </c>
    </row>
    <row r="32" spans="1:62" x14ac:dyDescent="0.25">
      <c r="A32" t="str">
        <f>Base!A23</f>
        <v>Abatement coefficient</v>
      </c>
      <c r="B32" t="str">
        <f>GAMSbase!A32</f>
        <v>Abatement cost function coefficient</v>
      </c>
      <c r="C32" s="2">
        <f>IFERROR(Base!B23/GAMSbase!B32,"")</f>
        <v>1.6165833628236894</v>
      </c>
      <c r="D32" s="2">
        <f>IFERROR(Base!C23/GAMSbase!C32,"")</f>
        <v>1.5251829546650781</v>
      </c>
      <c r="E32" s="2">
        <f>IFERROR(Base!D23/GAMSbase!D32,"")</f>
        <v>1.4428079408748835</v>
      </c>
      <c r="F32" s="2">
        <f>IFERROR(Base!E23/GAMSbase!E32,"")</f>
        <v>1.3683768619673822</v>
      </c>
      <c r="G32" s="2">
        <f>IFERROR(Base!F23/GAMSbase!F32,"")</f>
        <v>1.3009586090213803</v>
      </c>
      <c r="H32" s="2">
        <f>IFERROR(Base!G23/GAMSbase!G32,"")</f>
        <v>1.2397488699130563</v>
      </c>
      <c r="I32" s="2">
        <f>IFERROR(Base!H23/GAMSbase!H32,"")</f>
        <v>1.184050638161898</v>
      </c>
      <c r="J32" s="2">
        <f>IFERROR(Base!I23/GAMSbase!I32,"")</f>
        <v>1.1854194541884648</v>
      </c>
      <c r="K32" s="2">
        <f>IFERROR(Base!J23/GAMSbase!J32,"")</f>
        <v>1.1891953346593578</v>
      </c>
      <c r="L32" s="2">
        <f>IFERROR(Base!K23/GAMSbase!K32,"")</f>
        <v>1.1952886655363688</v>
      </c>
      <c r="M32" s="2">
        <f>IFERROR(Base!L23/GAMSbase!L32,"")</f>
        <v>1.203625999878277</v>
      </c>
      <c r="N32" s="2">
        <f>IFERROR(Base!M23/GAMSbase!M32,"")</f>
        <v>1.2141482469406693</v>
      </c>
      <c r="O32" s="2">
        <f>IFERROR(Base!N23/GAMSbase!N32,"")</f>
        <v>1.2268091131840604</v>
      </c>
      <c r="P32" s="2">
        <f>IFERROR(Base!O23/GAMSbase!O32,"")</f>
        <v>1.2415737908310223</v>
      </c>
      <c r="Q32" s="2">
        <f>IFERROR(Base!P23/GAMSbase!P32,"")</f>
        <v>1.2584177989347967</v>
      </c>
      <c r="R32" s="2">
        <f>IFERROR(Base!Q23/GAMSbase!Q32,"")</f>
        <v>1.2773260086340055</v>
      </c>
      <c r="S32" s="2">
        <f>IFERROR(Base!R23/GAMSbase!R32,"")</f>
        <v>1.2982917888833356</v>
      </c>
      <c r="T32" s="2">
        <f>IFERROR(Base!S23/GAMSbase!S32,"")</f>
        <v>1.3344122789848381</v>
      </c>
      <c r="U32" s="2">
        <f>IFERROR(Base!T23/GAMSbase!T32,"")</f>
        <v>1.3733642859963262</v>
      </c>
      <c r="V32" s="2">
        <f>IFERROR(Base!U23/GAMSbase!U32,"")</f>
        <v>1.4152489742532501</v>
      </c>
      <c r="W32" s="2">
        <f>IFERROR(Base!V23/GAMSbase!V32,"")</f>
        <v>1.4601779709593905</v>
      </c>
      <c r="X32" s="2">
        <f>IFERROR(Base!W23/GAMSbase!W32,"")</f>
        <v>1.5082734099799577</v>
      </c>
      <c r="Y32" s="2">
        <f>IFERROR(Base!X23/GAMSbase!X32,"")</f>
        <v>1.5596681151146352</v>
      </c>
      <c r="Z32" s="2">
        <f>IFERROR(Base!Y23/GAMSbase!Y32,"")</f>
        <v>1.614505783261772</v>
      </c>
      <c r="AA32" s="2">
        <f>IFERROR(Base!Z23/GAMSbase!Z32,"")</f>
        <v>1.6729412092689451</v>
      </c>
      <c r="AB32" s="2">
        <f>IFERROR(Base!AA23/GAMSbase!AA32,"")</f>
        <v>1.7351406124602125</v>
      </c>
      <c r="AC32" s="2">
        <f>IFERROR(Base!AB23/GAMSbase!AB32,"")</f>
        <v>1.8012819257045178</v>
      </c>
      <c r="AD32" s="2">
        <f>IFERROR(Base!AC23/GAMSbase!AC32,"")</f>
        <v>1.8715552169536422</v>
      </c>
      <c r="AE32" s="2">
        <f>IFERROR(Base!AD23/GAMSbase!AD32,"")</f>
        <v>1.9459891461604359</v>
      </c>
      <c r="AF32" s="2">
        <f>IFERROR(Base!AE23/GAMSbase!AE32,"")</f>
        <v>2.0229424030765681</v>
      </c>
      <c r="AG32" s="2">
        <f>IFERROR(Base!AF23/GAMSbase!AF32,"")</f>
        <v>2.1024826803232317</v>
      </c>
      <c r="AH32" s="2">
        <f>IFERROR(Base!AG23/GAMSbase!AG32,"")</f>
        <v>2.1846788773313692</v>
      </c>
      <c r="AI32" s="2">
        <f>IFERROR(Base!AH23/GAMSbase!AH32,"")</f>
        <v>2.2696011225579151</v>
      </c>
      <c r="AJ32" s="2">
        <f>IFERROR(Base!AI23/GAMSbase!AI32,"")</f>
        <v>2.3573206980955064</v>
      </c>
      <c r="AK32" s="2">
        <f>IFERROR(Base!AJ23/GAMSbase!AJ32,"")</f>
        <v>2.4479101872842399</v>
      </c>
      <c r="AL32" s="2">
        <f>IFERROR(Base!AK23/GAMSbase!AK32,"")</f>
        <v>2.5414432575522619</v>
      </c>
      <c r="AM32" s="2">
        <f>IFERROR(Base!AL23/GAMSbase!AL32,"")</f>
        <v>2.6379948692819122</v>
      </c>
      <c r="AN32" s="2">
        <f>IFERROR(Base!AM23/GAMSbase!AM32,"")</f>
        <v>2.7376411778399357</v>
      </c>
      <c r="AO32" s="2">
        <f>IFERROR(Base!AN23/GAMSbase!AN32,"")</f>
        <v>2.8404595277397489</v>
      </c>
      <c r="AP32" s="2">
        <f>IFERROR(Base!AO23/GAMSbase!AO32,"")</f>
        <v>2.9465284457340744</v>
      </c>
      <c r="AQ32" s="2">
        <f>IFERROR(Base!AP23/GAMSbase!AP32,"")</f>
        <v>3.0559277301612311</v>
      </c>
      <c r="AR32" s="2">
        <f>IFERROR(Base!AQ23/GAMSbase!AQ32,"")</f>
        <v>3.1687382278954228</v>
      </c>
      <c r="AS32" s="2">
        <f>IFERROR(Base!AR23/GAMSbase!AR32,"")</f>
        <v>3.2850421121654216</v>
      </c>
      <c r="AT32" s="2">
        <f>IFERROR(Base!AS23/GAMSbase!AS32,"")</f>
        <v>3.4049226817656222</v>
      </c>
      <c r="AU32" s="2">
        <f>IFERROR(Base!AT23/GAMSbase!AT32,"")</f>
        <v>3.5284644568364976</v>
      </c>
      <c r="AV32" s="2">
        <f>IFERROR(Base!AU23/GAMSbase!AU32,"")</f>
        <v>3.6557530213091929</v>
      </c>
      <c r="AW32" s="2">
        <f>IFERROR(Base!AV23/GAMSbase!AV32,"")</f>
        <v>3.7868753234950261</v>
      </c>
      <c r="AX32" s="2">
        <f>IFERROR(Base!AW23/GAMSbase!AW32,"")</f>
        <v>3.9219191900040329</v>
      </c>
      <c r="AY32" s="2">
        <f>IFERROR(Base!AX23/GAMSbase!AX32,"")</f>
        <v>4.0609739183519622</v>
      </c>
      <c r="AZ32" s="2">
        <f>IFERROR(Base!AY23/GAMSbase!AY32,"")</f>
        <v>4.2041297523377041</v>
      </c>
      <c r="BA32" s="2">
        <f>IFERROR(Base!AZ23/GAMSbase!AZ32,"")</f>
        <v>4.3514779381322102</v>
      </c>
      <c r="BB32" s="2">
        <f>IFERROR(Base!BA23/GAMSbase!BA32,"")</f>
        <v>4.5031111575639295</v>
      </c>
      <c r="BC32" s="2">
        <f>IFERROR(Base!BB23/GAMSbase!BB32,"")</f>
        <v>4.6591229859627479</v>
      </c>
      <c r="BD32" s="2">
        <f>IFERROR(Base!BC23/GAMSbase!BC32,"")</f>
        <v>4.8196080363126645</v>
      </c>
      <c r="BE32" s="2">
        <f>IFERROR(Base!BD23/GAMSbase!BD32,"")</f>
        <v>4.9846621060876872</v>
      </c>
      <c r="BF32" s="2">
        <f>IFERROR(Base!BE23/GAMSbase!BE32,"")</f>
        <v>5.1543822147758789</v>
      </c>
      <c r="BG32" s="2">
        <f>IFERROR(Base!BF23/GAMSbase!BF32,"")</f>
        <v>5.3288659697957375</v>
      </c>
      <c r="BH32" s="2">
        <f>IFERROR(Base!BG23/GAMSbase!BG32,"")</f>
        <v>5.5082122004063185</v>
      </c>
      <c r="BI32" s="2">
        <f>IFERROR(Base!BH23/GAMSbase!BH32,"")</f>
        <v>5.6925215399784577</v>
      </c>
      <c r="BJ32" s="2">
        <f>IFERROR(Base!BI23/GAMSbase!BI32,"")</f>
        <v>5.8818941723809539</v>
      </c>
    </row>
    <row r="33" spans="1:62" x14ac:dyDescent="0.25">
      <c r="A33" t="str">
        <f>Base!A24</f>
        <v>Backstop price, 2050 (2019$/tCO2)</v>
      </c>
      <c r="B33" t="str">
        <f>GAMSbase!A33</f>
        <v xml:space="preserve"> Price of Backstop Technology (1000 USD per ton C)</v>
      </c>
      <c r="C33" s="2">
        <f>IFERROR(Base!B24/GAMSbase!B33,"")</f>
        <v>1.4970930232558139</v>
      </c>
      <c r="D33" s="2" t="str">
        <f>IFERROR(Base!C24/GAMSbase!C33,"")</f>
        <v/>
      </c>
      <c r="E33" s="2" t="str">
        <f>IFERROR(Base!D24/GAMSbase!D33,"")</f>
        <v/>
      </c>
      <c r="F33" s="2" t="str">
        <f>IFERROR(Base!E24/GAMSbase!E33,"")</f>
        <v/>
      </c>
      <c r="G33" s="2" t="str">
        <f>IFERROR(Base!F24/GAMSbase!F33,"")</f>
        <v/>
      </c>
      <c r="H33" s="2" t="str">
        <f>IFERROR(Base!G24/GAMSbase!G33,"")</f>
        <v/>
      </c>
      <c r="I33" s="2" t="str">
        <f>IFERROR(Base!H24/GAMSbase!H33,"")</f>
        <v/>
      </c>
      <c r="J33" s="2" t="str">
        <f>IFERROR(Base!I24/GAMSbase!I33,"")</f>
        <v/>
      </c>
      <c r="K33" s="2" t="str">
        <f>IFERROR(Base!J24/GAMSbase!J33,"")</f>
        <v/>
      </c>
      <c r="L33" s="2" t="str">
        <f>IFERROR(Base!K24/GAMSbase!K33,"")</f>
        <v/>
      </c>
      <c r="M33" s="2" t="str">
        <f>IFERROR(Base!L24/GAMSbase!L33,"")</f>
        <v/>
      </c>
      <c r="N33" s="2" t="str">
        <f>IFERROR(Base!M24/GAMSbase!M33,"")</f>
        <v/>
      </c>
      <c r="O33" s="2" t="str">
        <f>IFERROR(Base!N24/GAMSbase!N33,"")</f>
        <v/>
      </c>
      <c r="P33" s="2" t="str">
        <f>IFERROR(Base!O24/GAMSbase!O33,"")</f>
        <v/>
      </c>
      <c r="Q33" s="2" t="str">
        <f>IFERROR(Base!P24/GAMSbase!P33,"")</f>
        <v/>
      </c>
      <c r="R33" s="2" t="str">
        <f>IFERROR(Base!Q24/GAMSbase!Q33,"")</f>
        <v/>
      </c>
      <c r="S33" s="2" t="str">
        <f>IFERROR(Base!R24/GAMSbase!R33,"")</f>
        <v/>
      </c>
      <c r="T33" s="2" t="str">
        <f>IFERROR(Base!S24/GAMSbase!S33,"")</f>
        <v/>
      </c>
      <c r="U33" s="2" t="str">
        <f>IFERROR(Base!T24/GAMSbase!T33,"")</f>
        <v/>
      </c>
      <c r="V33" s="2" t="str">
        <f>IFERROR(Base!U24/GAMSbase!U33,"")</f>
        <v/>
      </c>
      <c r="W33" s="2" t="str">
        <f>IFERROR(Base!V24/GAMSbase!V33,"")</f>
        <v/>
      </c>
      <c r="X33" s="2" t="str">
        <f>IFERROR(Base!W24/GAMSbase!W33,"")</f>
        <v/>
      </c>
      <c r="Y33" s="2" t="str">
        <f>IFERROR(Base!X24/GAMSbase!X33,"")</f>
        <v/>
      </c>
      <c r="Z33" s="2" t="str">
        <f>IFERROR(Base!Y24/GAMSbase!Y33,"")</f>
        <v/>
      </c>
      <c r="AA33" s="2" t="str">
        <f>IFERROR(Base!Z24/GAMSbase!Z33,"")</f>
        <v/>
      </c>
      <c r="AB33" s="2" t="str">
        <f>IFERROR(Base!AA24/GAMSbase!AA33,"")</f>
        <v/>
      </c>
      <c r="AC33" s="2" t="str">
        <f>IFERROR(Base!AB24/GAMSbase!AB33,"")</f>
        <v/>
      </c>
      <c r="AD33" s="2" t="str">
        <f>IFERROR(Base!AC24/GAMSbase!AC33,"")</f>
        <v/>
      </c>
      <c r="AE33" s="2" t="str">
        <f>IFERROR(Base!AD24/GAMSbase!AD33,"")</f>
        <v/>
      </c>
      <c r="AF33" s="2" t="str">
        <f>IFERROR(Base!AE24/GAMSbase!AE33,"")</f>
        <v/>
      </c>
      <c r="AG33" s="2" t="str">
        <f>IFERROR(Base!AF24/GAMSbase!AF33,"")</f>
        <v/>
      </c>
      <c r="AH33" s="2" t="str">
        <f>IFERROR(Base!AG24/GAMSbase!AG33,"")</f>
        <v/>
      </c>
      <c r="AI33" s="2" t="str">
        <f>IFERROR(Base!AH24/GAMSbase!AH33,"")</f>
        <v/>
      </c>
      <c r="AJ33" s="2" t="str">
        <f>IFERROR(Base!AI24/GAMSbase!AI33,"")</f>
        <v/>
      </c>
      <c r="AK33" s="2" t="str">
        <f>IFERROR(Base!AJ24/GAMSbase!AJ33,"")</f>
        <v/>
      </c>
      <c r="AL33" s="2" t="str">
        <f>IFERROR(Base!AK24/GAMSbase!AK33,"")</f>
        <v/>
      </c>
      <c r="AM33" s="2" t="str">
        <f>IFERROR(Base!AL24/GAMSbase!AL33,"")</f>
        <v/>
      </c>
      <c r="AN33" s="2" t="str">
        <f>IFERROR(Base!AM24/GAMSbase!AM33,"")</f>
        <v/>
      </c>
      <c r="AO33" s="2" t="str">
        <f>IFERROR(Base!AN24/GAMSbase!AN33,"")</f>
        <v/>
      </c>
      <c r="AP33" s="2" t="str">
        <f>IFERROR(Base!AO24/GAMSbase!AO33,"")</f>
        <v/>
      </c>
      <c r="AQ33" s="2" t="str">
        <f>IFERROR(Base!AP24/GAMSbase!AP33,"")</f>
        <v/>
      </c>
      <c r="AR33" s="2" t="str">
        <f>IFERROR(Base!AQ24/GAMSbase!AQ33,"")</f>
        <v/>
      </c>
      <c r="AS33" s="2" t="str">
        <f>IFERROR(Base!AR24/GAMSbase!AR33,"")</f>
        <v/>
      </c>
      <c r="AT33" s="2" t="str">
        <f>IFERROR(Base!AS24/GAMSbase!AS33,"")</f>
        <v/>
      </c>
      <c r="AU33" s="2" t="str">
        <f>IFERROR(Base!AT24/GAMSbase!AT33,"")</f>
        <v/>
      </c>
      <c r="AV33" s="2" t="str">
        <f>IFERROR(Base!AU24/GAMSbase!AU33,"")</f>
        <v/>
      </c>
      <c r="AW33" s="2" t="str">
        <f>IFERROR(Base!AV24/GAMSbase!AV33,"")</f>
        <v/>
      </c>
      <c r="AX33" s="2" t="str">
        <f>IFERROR(Base!AW24/GAMSbase!AW33,"")</f>
        <v/>
      </c>
      <c r="AY33" s="2" t="str">
        <f>IFERROR(Base!AX24/GAMSbase!AX33,"")</f>
        <v/>
      </c>
      <c r="AZ33" s="2" t="str">
        <f>IFERROR(Base!AY24/GAMSbase!AY33,"")</f>
        <v/>
      </c>
      <c r="BA33" s="2" t="str">
        <f>IFERROR(Base!AZ24/GAMSbase!AZ33,"")</f>
        <v/>
      </c>
      <c r="BB33" s="2" t="str">
        <f>IFERROR(Base!BA24/GAMSbase!BA33,"")</f>
        <v/>
      </c>
      <c r="BC33" s="2" t="str">
        <f>IFERROR(Base!BB24/GAMSbase!BB33,"")</f>
        <v/>
      </c>
      <c r="BD33" s="2" t="str">
        <f>IFERROR(Base!BC24/GAMSbase!BC33,"")</f>
        <v/>
      </c>
      <c r="BE33" s="2" t="str">
        <f>IFERROR(Base!BD24/GAMSbase!BD33,"")</f>
        <v/>
      </c>
      <c r="BF33" s="2" t="str">
        <f>IFERROR(Base!BE24/GAMSbase!BE33,"")</f>
        <v/>
      </c>
      <c r="BG33" s="2" t="str">
        <f>IFERROR(Base!BF24/GAMSbase!BF33,"")</f>
        <v/>
      </c>
      <c r="BH33" s="2" t="str">
        <f>IFERROR(Base!BG24/GAMSbase!BG33,"")</f>
        <v/>
      </c>
      <c r="BI33" s="2" t="str">
        <f>IFERROR(Base!BH24/GAMSbase!BH33,"")</f>
        <v/>
      </c>
      <c r="BJ33" s="2" t="str">
        <f>IFERROR(Base!BI24/GAMSbase!BI33,"")</f>
        <v/>
      </c>
    </row>
    <row r="34" spans="1:62" x14ac:dyDescent="0.25">
      <c r="A34" t="str">
        <f>Base!A25</f>
        <v>Backstop price (2019$ per ton CO2)</v>
      </c>
      <c r="B34" t="str">
        <f>GAMSbase!A34</f>
        <v xml:space="preserve"> Backstop Price (1000 USD per ton CO2)</v>
      </c>
      <c r="C34" s="2">
        <f>IFERROR(Base!B25/GAMSbase!B34,"")</f>
        <v>2.0208642032024469</v>
      </c>
      <c r="D34" s="2">
        <f>IFERROR(Base!C25/GAMSbase!C34,"")</f>
        <v>1.9715953774424182</v>
      </c>
      <c r="E34" s="2">
        <f>IFERROR(Base!D25/GAMSbase!D34,"")</f>
        <v>1.9235277294695583</v>
      </c>
      <c r="F34" s="2">
        <f>IFERROR(Base!E25/GAMSbase!E34,"")</f>
        <v>1.8766319744764031</v>
      </c>
      <c r="G34" s="2">
        <f>IFERROR(Base!F25/GAMSbase!F34,"")</f>
        <v>1.8308795416213612</v>
      </c>
      <c r="H34" s="2">
        <f>IFERROR(Base!G25/GAMSbase!G34,"")</f>
        <v>1.7862425566223201</v>
      </c>
      <c r="I34" s="2">
        <f>IFERROR(Base!H25/GAMSbase!H34,"")</f>
        <v>1.7426938247739396</v>
      </c>
      <c r="J34" s="2">
        <f>IFERROR(Base!I25/GAMSbase!I34,"")</f>
        <v>1.7784636954481952</v>
      </c>
      <c r="K34" s="2">
        <f>IFERROR(Base!J25/GAMSbase!J34,"")</f>
        <v>1.8149677648842089</v>
      </c>
      <c r="L34" s="2">
        <f>IFERROR(Base!K25/GAMSbase!K34,"")</f>
        <v>1.8522211029664319</v>
      </c>
      <c r="M34" s="2">
        <f>IFERROR(Base!L25/GAMSbase!L34,"")</f>
        <v>1.8902390888980329</v>
      </c>
      <c r="N34" s="2">
        <f>IFERROR(Base!M25/GAMSbase!M34,"")</f>
        <v>1.9290374175503606</v>
      </c>
      <c r="O34" s="2">
        <f>IFERROR(Base!N25/GAMSbase!N34,"")</f>
        <v>1.9686321059401322</v>
      </c>
      <c r="P34" s="2">
        <f>IFERROR(Base!O25/GAMSbase!O34,"")</f>
        <v>2.00903949984587</v>
      </c>
      <c r="Q34" s="2">
        <f>IFERROR(Base!P25/GAMSbase!P34,"")</f>
        <v>2.0502762805518127</v>
      </c>
      <c r="R34" s="2">
        <f>IFERROR(Base!Q25/GAMSbase!Q34,"")</f>
        <v>2.0923594717350791</v>
      </c>
      <c r="S34" s="2">
        <f>IFERROR(Base!R25/GAMSbase!R34,"")</f>
        <v>2.1353064464962728</v>
      </c>
      <c r="T34" s="2">
        <f>IFERROR(Base!S25/GAMSbase!S34,"")</f>
        <v>2.1791349345270508</v>
      </c>
      <c r="U34" s="2">
        <f>IFERROR(Base!T25/GAMSbase!T34,"")</f>
        <v>2.2238630294356061</v>
      </c>
      <c r="V34" s="2">
        <f>IFERROR(Base!U25/GAMSbase!U34,"")</f>
        <v>2.2695091962085199</v>
      </c>
      <c r="W34" s="2">
        <f>IFERROR(Base!V25/GAMSbase!V34,"")</f>
        <v>2.3160922788406388</v>
      </c>
      <c r="X34" s="2">
        <f>IFERROR(Base!W25/GAMSbase!W34,"")</f>
        <v>2.363631508111204</v>
      </c>
      <c r="Y34" s="2">
        <f>IFERROR(Base!X25/GAMSbase!X34,"")</f>
        <v>2.4121465095224761</v>
      </c>
      <c r="Z34" s="2">
        <f>IFERROR(Base!Y25/GAMSbase!Y34,"")</f>
        <v>2.4616573114000611</v>
      </c>
      <c r="AA34" s="2">
        <f>IFERROR(Base!Z25/GAMSbase!Z34,"")</f>
        <v>2.5121843531691104</v>
      </c>
      <c r="AB34" s="2">
        <f>IFERROR(Base!AA25/GAMSbase!AA34,"")</f>
        <v>2.5637484937802659</v>
      </c>
      <c r="AC34" s="2">
        <f>IFERROR(Base!AB25/GAMSbase!AB34,"")</f>
        <v>2.61637102033046</v>
      </c>
      <c r="AD34" s="2">
        <f>IFERROR(Base!AC25/GAMSbase!AC34,"")</f>
        <v>2.6700736568487935</v>
      </c>
      <c r="AE34" s="2">
        <f>IFERROR(Base!AD25/GAMSbase!AD34,"")</f>
        <v>2.7248785732591587</v>
      </c>
      <c r="AF34" s="2">
        <f>IFERROR(Base!AE25/GAMSbase!AE34,"")</f>
        <v>2.7808083945407218</v>
      </c>
      <c r="AG34" s="2">
        <f>IFERROR(Base!AF25/GAMSbase!AF34,"")</f>
        <v>2.8378862100635467</v>
      </c>
      <c r="AH34" s="2">
        <f>IFERROR(Base!AG25/GAMSbase!AG34,"")</f>
        <v>2.8961355831200102</v>
      </c>
      <c r="AI34" s="2">
        <f>IFERROR(Base!AH25/GAMSbase!AH34,"")</f>
        <v>2.9555805606552861</v>
      </c>
      <c r="AJ34" s="2">
        <f>IFERROR(Base!AI25/GAMSbase!AI34,"")</f>
        <v>3.0162456831901818</v>
      </c>
      <c r="AK34" s="2">
        <f>IFERROR(Base!AJ25/GAMSbase!AJ34,"")</f>
        <v>3.0781559949599049</v>
      </c>
      <c r="AL34" s="2">
        <f>IFERROR(Base!AK25/GAMSbase!AK34,"")</f>
        <v>3.1413370542431687</v>
      </c>
      <c r="AM34" s="2">
        <f>IFERROR(Base!AL25/GAMSbase!AL34,"")</f>
        <v>3.205814943919008</v>
      </c>
      <c r="AN34" s="2">
        <f>IFERROR(Base!AM25/GAMSbase!AM34,"")</f>
        <v>3.2716162822398083</v>
      </c>
      <c r="AO34" s="2">
        <f>IFERROR(Base!AN25/GAMSbase!AN34,"")</f>
        <v>3.3387682338027806</v>
      </c>
      <c r="AP34" s="2">
        <f>IFERROR(Base!AO25/GAMSbase!AO34,"")</f>
        <v>3.4072985207850501</v>
      </c>
      <c r="AQ34" s="2">
        <f>IFERROR(Base!AP25/GAMSbase!AP34,"")</f>
        <v>3.4772354343764569</v>
      </c>
      <c r="AR34" s="2">
        <f>IFERROR(Base!AQ25/GAMSbase!AQ34,"")</f>
        <v>3.5486078464559667</v>
      </c>
      <c r="AS34" s="2">
        <f>IFERROR(Base!AR25/GAMSbase!AR34,"")</f>
        <v>3.6214452215240467</v>
      </c>
      <c r="AT34" s="2">
        <f>IFERROR(Base!AS25/GAMSbase!AS34,"")</f>
        <v>3.6957776288488784</v>
      </c>
      <c r="AU34" s="2">
        <f>IFERROR(Base!AT25/GAMSbase!AT34,"")</f>
        <v>3.7716357549001516</v>
      </c>
      <c r="AV34" s="2">
        <f>IFERROR(Base!AU25/GAMSbase!AU34,"")</f>
        <v>3.8490509159943103</v>
      </c>
      <c r="AW34" s="2">
        <f>IFERROR(Base!AV25/GAMSbase!AV34,"")</f>
        <v>3.9280550712407969</v>
      </c>
      <c r="AX34" s="2">
        <f>IFERROR(Base!AW25/GAMSbase!AW34,"")</f>
        <v>4.0086808357339487</v>
      </c>
      <c r="AY34" s="2">
        <f>IFERROR(Base!AX25/GAMSbase!AX34,"")</f>
        <v>4.0909614940069812</v>
      </c>
      <c r="AZ34" s="2">
        <f>IFERROR(Base!AY25/GAMSbase!AY34,"")</f>
        <v>4.1749310137791893</v>
      </c>
      <c r="BA34" s="2">
        <f>IFERROR(Base!AZ25/GAMSbase!AZ34,"")</f>
        <v>4.2606240599769905</v>
      </c>
      <c r="BB34" s="2">
        <f>IFERROR(Base!BA25/GAMSbase!BA34,"")</f>
        <v>4.3480760090550996</v>
      </c>
      <c r="BC34" s="2">
        <f>IFERROR(Base!BB25/GAMSbase!BB34,"")</f>
        <v>4.4373229635762543</v>
      </c>
      <c r="BD34" s="2">
        <f>IFERROR(Base!BC25/GAMSbase!BC34,"")</f>
        <v>4.5284017671465202</v>
      </c>
      <c r="BE34" s="2">
        <f>IFERROR(Base!BD25/GAMSbase!BD34,"")</f>
        <v>4.6213500195979016</v>
      </c>
      <c r="BF34" s="2">
        <f>IFERROR(Base!BE25/GAMSbase!BE34,"")</f>
        <v>4.716206092529557</v>
      </c>
      <c r="BG34" s="2">
        <f>IFERROR(Base!BF25/GAMSbase!BF34,"")</f>
        <v>4.8130091451376558</v>
      </c>
      <c r="BH34" s="2">
        <f>IFERROR(Base!BG25/GAMSbase!BG34,"")</f>
        <v>4.9117991403906816</v>
      </c>
      <c r="BI34" s="2">
        <f>IFERROR(Base!BH25/GAMSbase!BH34,"")</f>
        <v>5.0126168615147959</v>
      </c>
      <c r="BJ34" s="2">
        <f>IFERROR(Base!BI25/GAMSbase!BI34,"")</f>
        <v>5.1155039288440163</v>
      </c>
    </row>
    <row r="35" spans="1:62" x14ac:dyDescent="0.25">
      <c r="A35" t="e">
        <f>Base!#REF!</f>
        <v>#REF!</v>
      </c>
      <c r="B35" t="str">
        <f>GAMSbase!A35</f>
        <v>Ratio of Asymptotic to Initial Backstop Price</v>
      </c>
      <c r="C35" s="2" t="str">
        <f>IFERROR(Base!#REF!/GAMSbase!B35,"")</f>
        <v/>
      </c>
      <c r="D35" s="2" t="str">
        <f>IFERROR(Base!#REF!/GAMSbase!C35,"")</f>
        <v/>
      </c>
      <c r="E35" s="2" t="str">
        <f>IFERROR(Base!#REF!/GAMSbase!D35,"")</f>
        <v/>
      </c>
      <c r="F35" s="2" t="str">
        <f>IFERROR(Base!#REF!/GAMSbase!E35,"")</f>
        <v/>
      </c>
      <c r="G35" s="2" t="str">
        <f>IFERROR(Base!#REF!/GAMSbase!F35,"")</f>
        <v/>
      </c>
      <c r="H35" s="2" t="str">
        <f>IFERROR(Base!#REF!/GAMSbase!G35,"")</f>
        <v/>
      </c>
      <c r="I35" s="2" t="str">
        <f>IFERROR(Base!#REF!/GAMSbase!H35,"")</f>
        <v/>
      </c>
      <c r="J35" s="2" t="str">
        <f>IFERROR(Base!#REF!/GAMSbase!I35,"")</f>
        <v/>
      </c>
      <c r="K35" s="2" t="str">
        <f>IFERROR(Base!#REF!/GAMSbase!J35,"")</f>
        <v/>
      </c>
      <c r="L35" s="2" t="str">
        <f>IFERROR(Base!#REF!/GAMSbase!K35,"")</f>
        <v/>
      </c>
      <c r="M35" s="2" t="str">
        <f>IFERROR(Base!#REF!/GAMSbase!L35,"")</f>
        <v/>
      </c>
      <c r="N35" s="2" t="str">
        <f>IFERROR(Base!#REF!/GAMSbase!M35,"")</f>
        <v/>
      </c>
      <c r="O35" s="2" t="str">
        <f>IFERROR(Base!#REF!/GAMSbase!N35,"")</f>
        <v/>
      </c>
      <c r="P35" s="2" t="str">
        <f>IFERROR(Base!#REF!/GAMSbase!O35,"")</f>
        <v/>
      </c>
      <c r="Q35" s="2" t="str">
        <f>IFERROR(Base!#REF!/GAMSbase!P35,"")</f>
        <v/>
      </c>
      <c r="R35" s="2" t="str">
        <f>IFERROR(Base!#REF!/GAMSbase!Q35,"")</f>
        <v/>
      </c>
      <c r="S35" s="2" t="str">
        <f>IFERROR(Base!#REF!/GAMSbase!R35,"")</f>
        <v/>
      </c>
      <c r="T35" s="2" t="str">
        <f>IFERROR(Base!#REF!/GAMSbase!S35,"")</f>
        <v/>
      </c>
      <c r="U35" s="2" t="str">
        <f>IFERROR(Base!#REF!/GAMSbase!T35,"")</f>
        <v/>
      </c>
      <c r="V35" s="2" t="str">
        <f>IFERROR(Base!#REF!/GAMSbase!U35,"")</f>
        <v/>
      </c>
      <c r="W35" s="2" t="str">
        <f>IFERROR(Base!#REF!/GAMSbase!V35,"")</f>
        <v/>
      </c>
      <c r="X35" s="2" t="str">
        <f>IFERROR(Base!#REF!/GAMSbase!W35,"")</f>
        <v/>
      </c>
      <c r="Y35" s="2" t="str">
        <f>IFERROR(Base!#REF!/GAMSbase!X35,"")</f>
        <v/>
      </c>
      <c r="Z35" s="2" t="str">
        <f>IFERROR(Base!#REF!/GAMSbase!Y35,"")</f>
        <v/>
      </c>
      <c r="AA35" s="2" t="str">
        <f>IFERROR(Base!#REF!/GAMSbase!Z35,"")</f>
        <v/>
      </c>
      <c r="AB35" s="2" t="str">
        <f>IFERROR(Base!#REF!/GAMSbase!AA35,"")</f>
        <v/>
      </c>
      <c r="AC35" s="2" t="str">
        <f>IFERROR(Base!#REF!/GAMSbase!AB35,"")</f>
        <v/>
      </c>
      <c r="AD35" s="2" t="str">
        <f>IFERROR(Base!#REF!/GAMSbase!AC35,"")</f>
        <v/>
      </c>
      <c r="AE35" s="2" t="str">
        <f>IFERROR(Base!#REF!/GAMSbase!AD35,"")</f>
        <v/>
      </c>
      <c r="AF35" s="2" t="str">
        <f>IFERROR(Base!#REF!/GAMSbase!AE35,"")</f>
        <v/>
      </c>
      <c r="AG35" s="2" t="str">
        <f>IFERROR(Base!#REF!/GAMSbase!AF35,"")</f>
        <v/>
      </c>
      <c r="AH35" s="2" t="str">
        <f>IFERROR(Base!#REF!/GAMSbase!AG35,"")</f>
        <v/>
      </c>
      <c r="AI35" s="2" t="str">
        <f>IFERROR(Base!#REF!/GAMSbase!AH35,"")</f>
        <v/>
      </c>
      <c r="AJ35" s="2" t="str">
        <f>IFERROR(Base!#REF!/GAMSbase!AI35,"")</f>
        <v/>
      </c>
      <c r="AK35" s="2" t="str">
        <f>IFERROR(Base!#REF!/GAMSbase!AJ35,"")</f>
        <v/>
      </c>
      <c r="AL35" s="2" t="str">
        <f>IFERROR(Base!#REF!/GAMSbase!AK35,"")</f>
        <v/>
      </c>
      <c r="AM35" s="2" t="str">
        <f>IFERROR(Base!#REF!/GAMSbase!AL35,"")</f>
        <v/>
      </c>
      <c r="AN35" s="2" t="str">
        <f>IFERROR(Base!#REF!/GAMSbase!AM35,"")</f>
        <v/>
      </c>
      <c r="AO35" s="2" t="str">
        <f>IFERROR(Base!#REF!/GAMSbase!AN35,"")</f>
        <v/>
      </c>
      <c r="AP35" s="2" t="str">
        <f>IFERROR(Base!#REF!/GAMSbase!AO35,"")</f>
        <v/>
      </c>
      <c r="AQ35" s="2" t="str">
        <f>IFERROR(Base!#REF!/GAMSbase!AP35,"")</f>
        <v/>
      </c>
      <c r="AR35" s="2" t="str">
        <f>IFERROR(Base!#REF!/GAMSbase!AQ35,"")</f>
        <v/>
      </c>
      <c r="AS35" s="2" t="str">
        <f>IFERROR(Base!#REF!/GAMSbase!AR35,"")</f>
        <v/>
      </c>
      <c r="AT35" s="2" t="str">
        <f>IFERROR(Base!#REF!/GAMSbase!AS35,"")</f>
        <v/>
      </c>
      <c r="AU35" s="2" t="str">
        <f>IFERROR(Base!#REF!/GAMSbase!AT35,"")</f>
        <v/>
      </c>
      <c r="AV35" s="2" t="str">
        <f>IFERROR(Base!#REF!/GAMSbase!AU35,"")</f>
        <v/>
      </c>
      <c r="AW35" s="2" t="str">
        <f>IFERROR(Base!#REF!/GAMSbase!AV35,"")</f>
        <v/>
      </c>
      <c r="AX35" s="2" t="str">
        <f>IFERROR(Base!#REF!/GAMSbase!AW35,"")</f>
        <v/>
      </c>
      <c r="AY35" s="2" t="str">
        <f>IFERROR(Base!#REF!/GAMSbase!AX35,"")</f>
        <v/>
      </c>
      <c r="AZ35" s="2" t="str">
        <f>IFERROR(Base!#REF!/GAMSbase!AY35,"")</f>
        <v/>
      </c>
      <c r="BA35" s="2" t="str">
        <f>IFERROR(Base!#REF!/GAMSbase!AZ35,"")</f>
        <v/>
      </c>
      <c r="BB35" s="2" t="str">
        <f>IFERROR(Base!#REF!/GAMSbase!BA35,"")</f>
        <v/>
      </c>
      <c r="BC35" s="2" t="str">
        <f>IFERROR(Base!#REF!/GAMSbase!BB35,"")</f>
        <v/>
      </c>
      <c r="BD35" s="2" t="str">
        <f>IFERROR(Base!#REF!/GAMSbase!BC35,"")</f>
        <v/>
      </c>
      <c r="BE35" s="2" t="str">
        <f>IFERROR(Base!#REF!/GAMSbase!BD35,"")</f>
        <v/>
      </c>
      <c r="BF35" s="2" t="str">
        <f>IFERROR(Base!#REF!/GAMSbase!BE35,"")</f>
        <v/>
      </c>
      <c r="BG35" s="2" t="str">
        <f>IFERROR(Base!#REF!/GAMSbase!BF35,"")</f>
        <v/>
      </c>
      <c r="BH35" s="2" t="str">
        <f>IFERROR(Base!#REF!/GAMSbase!BG35,"")</f>
        <v/>
      </c>
      <c r="BI35" s="2" t="str">
        <f>IFERROR(Base!#REF!/GAMSbase!BH35,"")</f>
        <v/>
      </c>
      <c r="BJ35" s="2" t="str">
        <f>IFERROR(Base!#REF!/GAMSbase!BI35,"")</f>
        <v/>
      </c>
    </row>
    <row r="36" spans="1:62" x14ac:dyDescent="0.25">
      <c r="A36" t="e">
        <f>Base!#REF!</f>
        <v>#REF!</v>
      </c>
      <c r="B36" t="str">
        <f>GAMSbase!A36</f>
        <v>Decline Rate of Backstop Price (per period)</v>
      </c>
      <c r="C36" s="2" t="str">
        <f>IFERROR(Base!#REF!/GAMSbase!B36,"")</f>
        <v/>
      </c>
      <c r="D36" s="2" t="str">
        <f>IFERROR(Base!#REF!/GAMSbase!C36,"")</f>
        <v/>
      </c>
      <c r="E36" s="2" t="str">
        <f>IFERROR(Base!#REF!/GAMSbase!D36,"")</f>
        <v/>
      </c>
      <c r="F36" s="2" t="str">
        <f>IFERROR(Base!#REF!/GAMSbase!E36,"")</f>
        <v/>
      </c>
      <c r="G36" s="2" t="str">
        <f>IFERROR(Base!#REF!/GAMSbase!F36,"")</f>
        <v/>
      </c>
      <c r="H36" s="2" t="str">
        <f>IFERROR(Base!#REF!/GAMSbase!G36,"")</f>
        <v/>
      </c>
      <c r="I36" s="2" t="str">
        <f>IFERROR(Base!#REF!/GAMSbase!H36,"")</f>
        <v/>
      </c>
      <c r="J36" s="2" t="str">
        <f>IFERROR(Base!#REF!/GAMSbase!I36,"")</f>
        <v/>
      </c>
      <c r="K36" s="2" t="str">
        <f>IFERROR(Base!#REF!/GAMSbase!J36,"")</f>
        <v/>
      </c>
      <c r="L36" s="2" t="str">
        <f>IFERROR(Base!#REF!/GAMSbase!K36,"")</f>
        <v/>
      </c>
      <c r="M36" s="2" t="str">
        <f>IFERROR(Base!#REF!/GAMSbase!L36,"")</f>
        <v/>
      </c>
      <c r="N36" s="2" t="str">
        <f>IFERROR(Base!#REF!/GAMSbase!M36,"")</f>
        <v/>
      </c>
      <c r="O36" s="2" t="str">
        <f>IFERROR(Base!#REF!/GAMSbase!N36,"")</f>
        <v/>
      </c>
      <c r="P36" s="2" t="str">
        <f>IFERROR(Base!#REF!/GAMSbase!O36,"")</f>
        <v/>
      </c>
      <c r="Q36" s="2" t="str">
        <f>IFERROR(Base!#REF!/GAMSbase!P36,"")</f>
        <v/>
      </c>
      <c r="R36" s="2" t="str">
        <f>IFERROR(Base!#REF!/GAMSbase!Q36,"")</f>
        <v/>
      </c>
      <c r="S36" s="2" t="str">
        <f>IFERROR(Base!#REF!/GAMSbase!R36,"")</f>
        <v/>
      </c>
      <c r="T36" s="2" t="str">
        <f>IFERROR(Base!#REF!/GAMSbase!S36,"")</f>
        <v/>
      </c>
      <c r="U36" s="2" t="str">
        <f>IFERROR(Base!#REF!/GAMSbase!T36,"")</f>
        <v/>
      </c>
      <c r="V36" s="2" t="str">
        <f>IFERROR(Base!#REF!/GAMSbase!U36,"")</f>
        <v/>
      </c>
      <c r="W36" s="2" t="str">
        <f>IFERROR(Base!#REF!/GAMSbase!V36,"")</f>
        <v/>
      </c>
      <c r="X36" s="2" t="str">
        <f>IFERROR(Base!#REF!/GAMSbase!W36,"")</f>
        <v/>
      </c>
      <c r="Y36" s="2" t="str">
        <f>IFERROR(Base!#REF!/GAMSbase!X36,"")</f>
        <v/>
      </c>
      <c r="Z36" s="2" t="str">
        <f>IFERROR(Base!#REF!/GAMSbase!Y36,"")</f>
        <v/>
      </c>
      <c r="AA36" s="2" t="str">
        <f>IFERROR(Base!#REF!/GAMSbase!Z36,"")</f>
        <v/>
      </c>
      <c r="AB36" s="2" t="str">
        <f>IFERROR(Base!#REF!/GAMSbase!AA36,"")</f>
        <v/>
      </c>
      <c r="AC36" s="2" t="str">
        <f>IFERROR(Base!#REF!/GAMSbase!AB36,"")</f>
        <v/>
      </c>
      <c r="AD36" s="2" t="str">
        <f>IFERROR(Base!#REF!/GAMSbase!AC36,"")</f>
        <v/>
      </c>
      <c r="AE36" s="2" t="str">
        <f>IFERROR(Base!#REF!/GAMSbase!AD36,"")</f>
        <v/>
      </c>
      <c r="AF36" s="2" t="str">
        <f>IFERROR(Base!#REF!/GAMSbase!AE36,"")</f>
        <v/>
      </c>
      <c r="AG36" s="2" t="str">
        <f>IFERROR(Base!#REF!/GAMSbase!AF36,"")</f>
        <v/>
      </c>
      <c r="AH36" s="2" t="str">
        <f>IFERROR(Base!#REF!/GAMSbase!AG36,"")</f>
        <v/>
      </c>
      <c r="AI36" s="2" t="str">
        <f>IFERROR(Base!#REF!/GAMSbase!AH36,"")</f>
        <v/>
      </c>
      <c r="AJ36" s="2" t="str">
        <f>IFERROR(Base!#REF!/GAMSbase!AI36,"")</f>
        <v/>
      </c>
      <c r="AK36" s="2" t="str">
        <f>IFERROR(Base!#REF!/GAMSbase!AJ36,"")</f>
        <v/>
      </c>
      <c r="AL36" s="2" t="str">
        <f>IFERROR(Base!#REF!/GAMSbase!AK36,"")</f>
        <v/>
      </c>
      <c r="AM36" s="2" t="str">
        <f>IFERROR(Base!#REF!/GAMSbase!AL36,"")</f>
        <v/>
      </c>
      <c r="AN36" s="2" t="str">
        <f>IFERROR(Base!#REF!/GAMSbase!AM36,"")</f>
        <v/>
      </c>
      <c r="AO36" s="2" t="str">
        <f>IFERROR(Base!#REF!/GAMSbase!AN36,"")</f>
        <v/>
      </c>
      <c r="AP36" s="2" t="str">
        <f>IFERROR(Base!#REF!/GAMSbase!AO36,"")</f>
        <v/>
      </c>
      <c r="AQ36" s="2" t="str">
        <f>IFERROR(Base!#REF!/GAMSbase!AP36,"")</f>
        <v/>
      </c>
      <c r="AR36" s="2" t="str">
        <f>IFERROR(Base!#REF!/GAMSbase!AQ36,"")</f>
        <v/>
      </c>
      <c r="AS36" s="2" t="str">
        <f>IFERROR(Base!#REF!/GAMSbase!AR36,"")</f>
        <v/>
      </c>
      <c r="AT36" s="2" t="str">
        <f>IFERROR(Base!#REF!/GAMSbase!AS36,"")</f>
        <v/>
      </c>
      <c r="AU36" s="2" t="str">
        <f>IFERROR(Base!#REF!/GAMSbase!AT36,"")</f>
        <v/>
      </c>
      <c r="AV36" s="2" t="str">
        <f>IFERROR(Base!#REF!/GAMSbase!AU36,"")</f>
        <v/>
      </c>
      <c r="AW36" s="2" t="str">
        <f>IFERROR(Base!#REF!/GAMSbase!AV36,"")</f>
        <v/>
      </c>
      <c r="AX36" s="2" t="str">
        <f>IFERROR(Base!#REF!/GAMSbase!AW36,"")</f>
        <v/>
      </c>
      <c r="AY36" s="2" t="str">
        <f>IFERROR(Base!#REF!/GAMSbase!AX36,"")</f>
        <v/>
      </c>
      <c r="AZ36" s="2" t="str">
        <f>IFERROR(Base!#REF!/GAMSbase!AY36,"")</f>
        <v/>
      </c>
      <c r="BA36" s="2" t="str">
        <f>IFERROR(Base!#REF!/GAMSbase!AZ36,"")</f>
        <v/>
      </c>
      <c r="BB36" s="2" t="str">
        <f>IFERROR(Base!#REF!/GAMSbase!BA36,"")</f>
        <v/>
      </c>
      <c r="BC36" s="2" t="str">
        <f>IFERROR(Base!#REF!/GAMSbase!BB36,"")</f>
        <v/>
      </c>
      <c r="BD36" s="2" t="str">
        <f>IFERROR(Base!#REF!/GAMSbase!BC36,"")</f>
        <v/>
      </c>
      <c r="BE36" s="2" t="str">
        <f>IFERROR(Base!#REF!/GAMSbase!BD36,"")</f>
        <v/>
      </c>
      <c r="BF36" s="2" t="str">
        <f>IFERROR(Base!#REF!/GAMSbase!BE36,"")</f>
        <v/>
      </c>
      <c r="BG36" s="2" t="str">
        <f>IFERROR(Base!#REF!/GAMSbase!BF36,"")</f>
        <v/>
      </c>
      <c r="BH36" s="2" t="str">
        <f>IFERROR(Base!#REF!/GAMSbase!BG36,"")</f>
        <v/>
      </c>
      <c r="BI36" s="2" t="str">
        <f>IFERROR(Base!#REF!/GAMSbase!BH36,"")</f>
        <v/>
      </c>
      <c r="BJ36" s="2" t="str">
        <f>IFERROR(Base!#REF!/GAMSbase!BI36,"")</f>
        <v/>
      </c>
    </row>
    <row r="37" spans="1:62" x14ac:dyDescent="0.25">
      <c r="A37" t="str">
        <f>Base!A26</f>
        <v xml:space="preserve">Upper limit of control rate  </v>
      </c>
      <c r="B37" t="str">
        <f>GAMSbase!A37</f>
        <v>Upper limit of Control Rate</v>
      </c>
      <c r="C37" s="2">
        <f>IFERROR(Base!B26/GAMSbase!B37,"")</f>
        <v>4.1666666666666671E-2</v>
      </c>
      <c r="D37" s="2" t="str">
        <f>IFERROR(Base!C26/GAMSbase!C37,"")</f>
        <v/>
      </c>
      <c r="E37" s="2" t="str">
        <f>IFERROR(Base!D26/GAMSbase!D37,"")</f>
        <v/>
      </c>
      <c r="F37" s="2" t="str">
        <f>IFERROR(Base!E26/GAMSbase!E37,"")</f>
        <v/>
      </c>
      <c r="G37" s="2" t="str">
        <f>IFERROR(Base!F26/GAMSbase!F37,"")</f>
        <v/>
      </c>
      <c r="H37" s="2" t="str">
        <f>IFERROR(Base!G26/GAMSbase!G37,"")</f>
        <v/>
      </c>
      <c r="I37" s="2" t="str">
        <f>IFERROR(Base!H26/GAMSbase!H37,"")</f>
        <v/>
      </c>
      <c r="J37" s="2" t="str">
        <f>IFERROR(Base!I26/GAMSbase!I37,"")</f>
        <v/>
      </c>
      <c r="K37" s="2" t="str">
        <f>IFERROR(Base!J26/GAMSbase!J37,"")</f>
        <v/>
      </c>
      <c r="L37" s="2" t="str">
        <f>IFERROR(Base!K26/GAMSbase!K37,"")</f>
        <v/>
      </c>
      <c r="M37" s="2" t="str">
        <f>IFERROR(Base!L26/GAMSbase!L37,"")</f>
        <v/>
      </c>
      <c r="N37" s="2" t="str">
        <f>IFERROR(Base!M26/GAMSbase!M37,"")</f>
        <v/>
      </c>
      <c r="O37" s="2" t="str">
        <f>IFERROR(Base!N26/GAMSbase!N37,"")</f>
        <v/>
      </c>
      <c r="P37" s="2" t="str">
        <f>IFERROR(Base!O26/GAMSbase!O37,"")</f>
        <v/>
      </c>
      <c r="Q37" s="2" t="str">
        <f>IFERROR(Base!P26/GAMSbase!P37,"")</f>
        <v/>
      </c>
      <c r="R37" s="2" t="str">
        <f>IFERROR(Base!Q26/GAMSbase!Q37,"")</f>
        <v/>
      </c>
      <c r="S37" s="2" t="str">
        <f>IFERROR(Base!R26/GAMSbase!R37,"")</f>
        <v/>
      </c>
      <c r="T37" s="2" t="str">
        <f>IFERROR(Base!S26/GAMSbase!S37,"")</f>
        <v/>
      </c>
      <c r="U37" s="2" t="str">
        <f>IFERROR(Base!T26/GAMSbase!T37,"")</f>
        <v/>
      </c>
      <c r="V37" s="2" t="str">
        <f>IFERROR(Base!U26/GAMSbase!U37,"")</f>
        <v/>
      </c>
      <c r="W37" s="2" t="str">
        <f>IFERROR(Base!V26/GAMSbase!V37,"")</f>
        <v/>
      </c>
      <c r="X37" s="2" t="str">
        <f>IFERROR(Base!W26/GAMSbase!W37,"")</f>
        <v/>
      </c>
      <c r="Y37" s="2" t="str">
        <f>IFERROR(Base!X26/GAMSbase!X37,"")</f>
        <v/>
      </c>
      <c r="Z37" s="2" t="str">
        <f>IFERROR(Base!Y26/GAMSbase!Y37,"")</f>
        <v/>
      </c>
      <c r="AA37" s="2" t="str">
        <f>IFERROR(Base!Z26/GAMSbase!Z37,"")</f>
        <v/>
      </c>
      <c r="AB37" s="2" t="str">
        <f>IFERROR(Base!AA26/GAMSbase!AA37,"")</f>
        <v/>
      </c>
      <c r="AC37" s="2" t="str">
        <f>IFERROR(Base!AB26/GAMSbase!AB37,"")</f>
        <v/>
      </c>
      <c r="AD37" s="2" t="str">
        <f>IFERROR(Base!AC26/GAMSbase!AC37,"")</f>
        <v/>
      </c>
      <c r="AE37" s="2" t="str">
        <f>IFERROR(Base!AD26/GAMSbase!AD37,"")</f>
        <v/>
      </c>
      <c r="AF37" s="2" t="str">
        <f>IFERROR(Base!AE26/GAMSbase!AE37,"")</f>
        <v/>
      </c>
      <c r="AG37" s="2" t="str">
        <f>IFERROR(Base!AF26/GAMSbase!AF37,"")</f>
        <v/>
      </c>
      <c r="AH37" s="2" t="str">
        <f>IFERROR(Base!AG26/GAMSbase!AG37,"")</f>
        <v/>
      </c>
      <c r="AI37" s="2" t="str">
        <f>IFERROR(Base!AH26/GAMSbase!AH37,"")</f>
        <v/>
      </c>
      <c r="AJ37" s="2" t="str">
        <f>IFERROR(Base!AI26/GAMSbase!AI37,"")</f>
        <v/>
      </c>
      <c r="AK37" s="2" t="str">
        <f>IFERROR(Base!AJ26/GAMSbase!AJ37,"")</f>
        <v/>
      </c>
      <c r="AL37" s="2" t="str">
        <f>IFERROR(Base!AK26/GAMSbase!AK37,"")</f>
        <v/>
      </c>
      <c r="AM37" s="2" t="str">
        <f>IFERROR(Base!AL26/GAMSbase!AL37,"")</f>
        <v/>
      </c>
      <c r="AN37" s="2" t="str">
        <f>IFERROR(Base!AM26/GAMSbase!AM37,"")</f>
        <v/>
      </c>
      <c r="AO37" s="2" t="str">
        <f>IFERROR(Base!AN26/GAMSbase!AN37,"")</f>
        <v/>
      </c>
      <c r="AP37" s="2" t="str">
        <f>IFERROR(Base!AO26/GAMSbase!AO37,"")</f>
        <v/>
      </c>
      <c r="AQ37" s="2" t="str">
        <f>IFERROR(Base!AP26/GAMSbase!AP37,"")</f>
        <v/>
      </c>
      <c r="AR37" s="2" t="str">
        <f>IFERROR(Base!AQ26/GAMSbase!AQ37,"")</f>
        <v/>
      </c>
      <c r="AS37" s="2" t="str">
        <f>IFERROR(Base!AR26/GAMSbase!AR37,"")</f>
        <v/>
      </c>
      <c r="AT37" s="2" t="str">
        <f>IFERROR(Base!AS26/GAMSbase!AS37,"")</f>
        <v/>
      </c>
      <c r="AU37" s="2" t="str">
        <f>IFERROR(Base!AT26/GAMSbase!AT37,"")</f>
        <v/>
      </c>
      <c r="AV37" s="2" t="str">
        <f>IFERROR(Base!AU26/GAMSbase!AU37,"")</f>
        <v/>
      </c>
      <c r="AW37" s="2" t="str">
        <f>IFERROR(Base!AV26/GAMSbase!AV37,"")</f>
        <v/>
      </c>
      <c r="AX37" s="2" t="str">
        <f>IFERROR(Base!AW26/GAMSbase!AW37,"")</f>
        <v/>
      </c>
      <c r="AY37" s="2" t="str">
        <f>IFERROR(Base!AX26/GAMSbase!AX37,"")</f>
        <v/>
      </c>
      <c r="AZ37" s="2" t="str">
        <f>IFERROR(Base!AY26/GAMSbase!AY37,"")</f>
        <v/>
      </c>
      <c r="BA37" s="2" t="str">
        <f>IFERROR(Base!AZ26/GAMSbase!AZ37,"")</f>
        <v/>
      </c>
      <c r="BB37" s="2" t="str">
        <f>IFERROR(Base!BA26/GAMSbase!BA37,"")</f>
        <v/>
      </c>
      <c r="BC37" s="2" t="str">
        <f>IFERROR(Base!BB26/GAMSbase!BB37,"")</f>
        <v/>
      </c>
      <c r="BD37" s="2" t="str">
        <f>IFERROR(Base!BC26/GAMSbase!BC37,"")</f>
        <v/>
      </c>
      <c r="BE37" s="2" t="str">
        <f>IFERROR(Base!BD26/GAMSbase!BD37,"")</f>
        <v/>
      </c>
      <c r="BF37" s="2" t="str">
        <f>IFERROR(Base!BE26/GAMSbase!BE37,"")</f>
        <v/>
      </c>
      <c r="BG37" s="2" t="str">
        <f>IFERROR(Base!BF26/GAMSbase!BF37,"")</f>
        <v/>
      </c>
      <c r="BH37" s="2" t="str">
        <f>IFERROR(Base!BG26/GAMSbase!BG37,"")</f>
        <v/>
      </c>
      <c r="BI37" s="2" t="str">
        <f>IFERROR(Base!BH26/GAMSbase!BH37,"")</f>
        <v/>
      </c>
      <c r="BJ37" s="2" t="str">
        <f>IFERROR(Base!BI26/GAMSbase!BI37,"")</f>
        <v/>
      </c>
    </row>
    <row r="38" spans="1:62" x14ac:dyDescent="0.25">
      <c r="A38" t="e">
        <f>Base!#REF!</f>
        <v>#REF!</v>
      </c>
      <c r="B38" t="str">
        <f>GAMSbase!A38</f>
        <v>Backstop Competitive Year (Henceforth pBack declines rapidly)</v>
      </c>
      <c r="C38" s="2" t="str">
        <f>IFERROR(Base!#REF!/GAMSbase!B38,"")</f>
        <v/>
      </c>
      <c r="D38" s="2" t="str">
        <f>IFERROR(Base!#REF!/GAMSbase!C38,"")</f>
        <v/>
      </c>
      <c r="E38" s="2" t="str">
        <f>IFERROR(Base!#REF!/GAMSbase!D38,"")</f>
        <v/>
      </c>
      <c r="F38" s="2" t="str">
        <f>IFERROR(Base!#REF!/GAMSbase!E38,"")</f>
        <v/>
      </c>
      <c r="G38" s="2" t="str">
        <f>IFERROR(Base!#REF!/GAMSbase!F38,"")</f>
        <v/>
      </c>
      <c r="H38" s="2" t="str">
        <f>IFERROR(Base!#REF!/GAMSbase!G38,"")</f>
        <v/>
      </c>
      <c r="I38" s="2" t="str">
        <f>IFERROR(Base!#REF!/GAMSbase!H38,"")</f>
        <v/>
      </c>
      <c r="J38" s="2" t="str">
        <f>IFERROR(Base!#REF!/GAMSbase!I38,"")</f>
        <v/>
      </c>
      <c r="K38" s="2" t="str">
        <f>IFERROR(Base!#REF!/GAMSbase!J38,"")</f>
        <v/>
      </c>
      <c r="L38" s="2" t="str">
        <f>IFERROR(Base!#REF!/GAMSbase!K38,"")</f>
        <v/>
      </c>
      <c r="M38" s="2" t="str">
        <f>IFERROR(Base!#REF!/GAMSbase!L38,"")</f>
        <v/>
      </c>
      <c r="N38" s="2" t="str">
        <f>IFERROR(Base!#REF!/GAMSbase!M38,"")</f>
        <v/>
      </c>
      <c r="O38" s="2" t="str">
        <f>IFERROR(Base!#REF!/GAMSbase!N38,"")</f>
        <v/>
      </c>
      <c r="P38" s="2" t="str">
        <f>IFERROR(Base!#REF!/GAMSbase!O38,"")</f>
        <v/>
      </c>
      <c r="Q38" s="2" t="str">
        <f>IFERROR(Base!#REF!/GAMSbase!P38,"")</f>
        <v/>
      </c>
      <c r="R38" s="2" t="str">
        <f>IFERROR(Base!#REF!/GAMSbase!Q38,"")</f>
        <v/>
      </c>
      <c r="S38" s="2" t="str">
        <f>IFERROR(Base!#REF!/GAMSbase!R38,"")</f>
        <v/>
      </c>
      <c r="T38" s="2" t="str">
        <f>IFERROR(Base!#REF!/GAMSbase!S38,"")</f>
        <v/>
      </c>
      <c r="U38" s="2" t="str">
        <f>IFERROR(Base!#REF!/GAMSbase!T38,"")</f>
        <v/>
      </c>
      <c r="V38" s="2" t="str">
        <f>IFERROR(Base!#REF!/GAMSbase!U38,"")</f>
        <v/>
      </c>
      <c r="W38" s="2" t="str">
        <f>IFERROR(Base!#REF!/GAMSbase!V38,"")</f>
        <v/>
      </c>
      <c r="X38" s="2" t="str">
        <f>IFERROR(Base!#REF!/GAMSbase!W38,"")</f>
        <v/>
      </c>
      <c r="Y38" s="2" t="str">
        <f>IFERROR(Base!#REF!/GAMSbase!X38,"")</f>
        <v/>
      </c>
      <c r="Z38" s="2" t="str">
        <f>IFERROR(Base!#REF!/GAMSbase!Y38,"")</f>
        <v/>
      </c>
      <c r="AA38" s="2" t="str">
        <f>IFERROR(Base!#REF!/GAMSbase!Z38,"")</f>
        <v/>
      </c>
      <c r="AB38" s="2" t="str">
        <f>IFERROR(Base!#REF!/GAMSbase!AA38,"")</f>
        <v/>
      </c>
      <c r="AC38" s="2" t="str">
        <f>IFERROR(Base!#REF!/GAMSbase!AB38,"")</f>
        <v/>
      </c>
      <c r="AD38" s="2" t="str">
        <f>IFERROR(Base!#REF!/GAMSbase!AC38,"")</f>
        <v/>
      </c>
      <c r="AE38" s="2" t="str">
        <f>IFERROR(Base!#REF!/GAMSbase!AD38,"")</f>
        <v/>
      </c>
      <c r="AF38" s="2" t="str">
        <f>IFERROR(Base!#REF!/GAMSbase!AE38,"")</f>
        <v/>
      </c>
      <c r="AG38" s="2" t="str">
        <f>IFERROR(Base!#REF!/GAMSbase!AF38,"")</f>
        <v/>
      </c>
      <c r="AH38" s="2" t="str">
        <f>IFERROR(Base!#REF!/GAMSbase!AG38,"")</f>
        <v/>
      </c>
      <c r="AI38" s="2" t="str">
        <f>IFERROR(Base!#REF!/GAMSbase!AH38,"")</f>
        <v/>
      </c>
      <c r="AJ38" s="2" t="str">
        <f>IFERROR(Base!#REF!/GAMSbase!AI38,"")</f>
        <v/>
      </c>
      <c r="AK38" s="2" t="str">
        <f>IFERROR(Base!#REF!/GAMSbase!AJ38,"")</f>
        <v/>
      </c>
      <c r="AL38" s="2" t="str">
        <f>IFERROR(Base!#REF!/GAMSbase!AK38,"")</f>
        <v/>
      </c>
      <c r="AM38" s="2" t="str">
        <f>IFERROR(Base!#REF!/GAMSbase!AL38,"")</f>
        <v/>
      </c>
      <c r="AN38" s="2" t="str">
        <f>IFERROR(Base!#REF!/GAMSbase!AM38,"")</f>
        <v/>
      </c>
      <c r="AO38" s="2" t="str">
        <f>IFERROR(Base!#REF!/GAMSbase!AN38,"")</f>
        <v/>
      </c>
      <c r="AP38" s="2" t="str">
        <f>IFERROR(Base!#REF!/GAMSbase!AO38,"")</f>
        <v/>
      </c>
      <c r="AQ38" s="2" t="str">
        <f>IFERROR(Base!#REF!/GAMSbase!AP38,"")</f>
        <v/>
      </c>
      <c r="AR38" s="2" t="str">
        <f>IFERROR(Base!#REF!/GAMSbase!AQ38,"")</f>
        <v/>
      </c>
      <c r="AS38" s="2" t="str">
        <f>IFERROR(Base!#REF!/GAMSbase!AR38,"")</f>
        <v/>
      </c>
      <c r="AT38" s="2" t="str">
        <f>IFERROR(Base!#REF!/GAMSbase!AS38,"")</f>
        <v/>
      </c>
      <c r="AU38" s="2" t="str">
        <f>IFERROR(Base!#REF!/GAMSbase!AT38,"")</f>
        <v/>
      </c>
      <c r="AV38" s="2" t="str">
        <f>IFERROR(Base!#REF!/GAMSbase!AU38,"")</f>
        <v/>
      </c>
      <c r="AW38" s="2" t="str">
        <f>IFERROR(Base!#REF!/GAMSbase!AV38,"")</f>
        <v/>
      </c>
      <c r="AX38" s="2" t="str">
        <f>IFERROR(Base!#REF!/GAMSbase!AW38,"")</f>
        <v/>
      </c>
      <c r="AY38" s="2" t="str">
        <f>IFERROR(Base!#REF!/GAMSbase!AX38,"")</f>
        <v/>
      </c>
      <c r="AZ38" s="2" t="str">
        <f>IFERROR(Base!#REF!/GAMSbase!AY38,"")</f>
        <v/>
      </c>
      <c r="BA38" s="2" t="str">
        <f>IFERROR(Base!#REF!/GAMSbase!AZ38,"")</f>
        <v/>
      </c>
      <c r="BB38" s="2" t="str">
        <f>IFERROR(Base!#REF!/GAMSbase!BA38,"")</f>
        <v/>
      </c>
      <c r="BC38" s="2" t="str">
        <f>IFERROR(Base!#REF!/GAMSbase!BB38,"")</f>
        <v/>
      </c>
      <c r="BD38" s="2" t="str">
        <f>IFERROR(Base!#REF!/GAMSbase!BC38,"")</f>
        <v/>
      </c>
      <c r="BE38" s="2" t="str">
        <f>IFERROR(Base!#REF!/GAMSbase!BD38,"")</f>
        <v/>
      </c>
      <c r="BF38" s="2" t="str">
        <f>IFERROR(Base!#REF!/GAMSbase!BE38,"")</f>
        <v/>
      </c>
      <c r="BG38" s="2" t="str">
        <f>IFERROR(Base!#REF!/GAMSbase!BF38,"")</f>
        <v/>
      </c>
      <c r="BH38" s="2" t="str">
        <f>IFERROR(Base!#REF!/GAMSbase!BG38,"")</f>
        <v/>
      </c>
      <c r="BI38" s="2" t="str">
        <f>IFERROR(Base!#REF!/GAMSbase!BH38,"")</f>
        <v/>
      </c>
      <c r="BJ38" s="2" t="str">
        <f>IFERROR(Base!#REF!/GAMSbase!BI38,"")</f>
        <v/>
      </c>
    </row>
    <row r="39" spans="1:62" x14ac:dyDescent="0.25">
      <c r="A39" t="str">
        <f>Base!A27</f>
        <v>Exponent of control cost function</v>
      </c>
      <c r="B39" t="str">
        <f>GAMSbase!A39</f>
        <v>Exponent of control cost function</v>
      </c>
      <c r="C39" s="2">
        <f>IFERROR(Base!B27/GAMSbase!B39,"")</f>
        <v>0.92857142857142871</v>
      </c>
      <c r="D39" s="2" t="str">
        <f>IFERROR(Base!C27/GAMSbase!C39,"")</f>
        <v/>
      </c>
      <c r="E39" s="2" t="str">
        <f>IFERROR(Base!D27/GAMSbase!D39,"")</f>
        <v/>
      </c>
      <c r="F39" s="2" t="str">
        <f>IFERROR(Base!E27/GAMSbase!E39,"")</f>
        <v/>
      </c>
      <c r="G39" s="2" t="str">
        <f>IFERROR(Base!F27/GAMSbase!F39,"")</f>
        <v/>
      </c>
      <c r="H39" s="2" t="str">
        <f>IFERROR(Base!G27/GAMSbase!G39,"")</f>
        <v/>
      </c>
      <c r="I39" s="2" t="str">
        <f>IFERROR(Base!H27/GAMSbase!H39,"")</f>
        <v/>
      </c>
      <c r="J39" s="2" t="str">
        <f>IFERROR(Base!I27/GAMSbase!I39,"")</f>
        <v/>
      </c>
      <c r="K39" s="2" t="str">
        <f>IFERROR(Base!J27/GAMSbase!J39,"")</f>
        <v/>
      </c>
      <c r="L39" s="2" t="str">
        <f>IFERROR(Base!K27/GAMSbase!K39,"")</f>
        <v/>
      </c>
      <c r="M39" s="2" t="str">
        <f>IFERROR(Base!L27/GAMSbase!L39,"")</f>
        <v/>
      </c>
      <c r="N39" s="2" t="str">
        <f>IFERROR(Base!M27/GAMSbase!M39,"")</f>
        <v/>
      </c>
      <c r="O39" s="2" t="str">
        <f>IFERROR(Base!N27/GAMSbase!N39,"")</f>
        <v/>
      </c>
      <c r="P39" s="2" t="str">
        <f>IFERROR(Base!O27/GAMSbase!O39,"")</f>
        <v/>
      </c>
      <c r="Q39" s="2" t="str">
        <f>IFERROR(Base!P27/GAMSbase!P39,"")</f>
        <v/>
      </c>
      <c r="R39" s="2" t="str">
        <f>IFERROR(Base!Q27/GAMSbase!Q39,"")</f>
        <v/>
      </c>
      <c r="S39" s="2" t="str">
        <f>IFERROR(Base!R27/GAMSbase!R39,"")</f>
        <v/>
      </c>
      <c r="T39" s="2" t="str">
        <f>IFERROR(Base!S27/GAMSbase!S39,"")</f>
        <v/>
      </c>
      <c r="U39" s="2" t="str">
        <f>IFERROR(Base!T27/GAMSbase!T39,"")</f>
        <v/>
      </c>
      <c r="V39" s="2" t="str">
        <f>IFERROR(Base!U27/GAMSbase!U39,"")</f>
        <v/>
      </c>
      <c r="W39" s="2" t="str">
        <f>IFERROR(Base!V27/GAMSbase!V39,"")</f>
        <v/>
      </c>
      <c r="X39" s="2" t="str">
        <f>IFERROR(Base!W27/GAMSbase!W39,"")</f>
        <v/>
      </c>
      <c r="Y39" s="2" t="str">
        <f>IFERROR(Base!X27/GAMSbase!X39,"")</f>
        <v/>
      </c>
      <c r="Z39" s="2" t="str">
        <f>IFERROR(Base!Y27/GAMSbase!Y39,"")</f>
        <v/>
      </c>
      <c r="AA39" s="2" t="str">
        <f>IFERROR(Base!Z27/GAMSbase!Z39,"")</f>
        <v/>
      </c>
      <c r="AB39" s="2" t="str">
        <f>IFERROR(Base!AA27/GAMSbase!AA39,"")</f>
        <v/>
      </c>
      <c r="AC39" s="2" t="str">
        <f>IFERROR(Base!AB27/GAMSbase!AB39,"")</f>
        <v/>
      </c>
      <c r="AD39" s="2" t="str">
        <f>IFERROR(Base!AC27/GAMSbase!AC39,"")</f>
        <v/>
      </c>
      <c r="AE39" s="2" t="str">
        <f>IFERROR(Base!AD27/GAMSbase!AD39,"")</f>
        <v/>
      </c>
      <c r="AF39" s="2" t="str">
        <f>IFERROR(Base!AE27/GAMSbase!AE39,"")</f>
        <v/>
      </c>
      <c r="AG39" s="2" t="str">
        <f>IFERROR(Base!AF27/GAMSbase!AF39,"")</f>
        <v/>
      </c>
      <c r="AH39" s="2" t="str">
        <f>IFERROR(Base!AG27/GAMSbase!AG39,"")</f>
        <v/>
      </c>
      <c r="AI39" s="2" t="str">
        <f>IFERROR(Base!AH27/GAMSbase!AH39,"")</f>
        <v/>
      </c>
      <c r="AJ39" s="2" t="str">
        <f>IFERROR(Base!AI27/GAMSbase!AI39,"")</f>
        <v/>
      </c>
      <c r="AK39" s="2" t="str">
        <f>IFERROR(Base!AJ27/GAMSbase!AJ39,"")</f>
        <v/>
      </c>
      <c r="AL39" s="2" t="str">
        <f>IFERROR(Base!AK27/GAMSbase!AK39,"")</f>
        <v/>
      </c>
      <c r="AM39" s="2" t="str">
        <f>IFERROR(Base!AL27/GAMSbase!AL39,"")</f>
        <v/>
      </c>
      <c r="AN39" s="2" t="str">
        <f>IFERROR(Base!AM27/GAMSbase!AM39,"")</f>
        <v/>
      </c>
      <c r="AO39" s="2" t="str">
        <f>IFERROR(Base!AN27/GAMSbase!AN39,"")</f>
        <v/>
      </c>
      <c r="AP39" s="2" t="str">
        <f>IFERROR(Base!AO27/GAMSbase!AO39,"")</f>
        <v/>
      </c>
      <c r="AQ39" s="2" t="str">
        <f>IFERROR(Base!AP27/GAMSbase!AP39,"")</f>
        <v/>
      </c>
      <c r="AR39" s="2" t="str">
        <f>IFERROR(Base!AQ27/GAMSbase!AQ39,"")</f>
        <v/>
      </c>
      <c r="AS39" s="2" t="str">
        <f>IFERROR(Base!AR27/GAMSbase!AR39,"")</f>
        <v/>
      </c>
      <c r="AT39" s="2" t="str">
        <f>IFERROR(Base!AS27/GAMSbase!AS39,"")</f>
        <v/>
      </c>
      <c r="AU39" s="2" t="str">
        <f>IFERROR(Base!AT27/GAMSbase!AT39,"")</f>
        <v/>
      </c>
      <c r="AV39" s="2" t="str">
        <f>IFERROR(Base!AU27/GAMSbase!AU39,"")</f>
        <v/>
      </c>
      <c r="AW39" s="2" t="str">
        <f>IFERROR(Base!AV27/GAMSbase!AV39,"")</f>
        <v/>
      </c>
      <c r="AX39" s="2" t="str">
        <f>IFERROR(Base!AW27/GAMSbase!AW39,"")</f>
        <v/>
      </c>
      <c r="AY39" s="2" t="str">
        <f>IFERROR(Base!AX27/GAMSbase!AX39,"")</f>
        <v/>
      </c>
      <c r="AZ39" s="2" t="str">
        <f>IFERROR(Base!AY27/GAMSbase!AY39,"")</f>
        <v/>
      </c>
      <c r="BA39" s="2" t="str">
        <f>IFERROR(Base!AZ27/GAMSbase!AZ39,"")</f>
        <v/>
      </c>
      <c r="BB39" s="2" t="str">
        <f>IFERROR(Base!BA27/GAMSbase!BA39,"")</f>
        <v/>
      </c>
      <c r="BC39" s="2" t="str">
        <f>IFERROR(Base!BB27/GAMSbase!BB39,"")</f>
        <v/>
      </c>
      <c r="BD39" s="2" t="str">
        <f>IFERROR(Base!BC27/GAMSbase!BC39,"")</f>
        <v/>
      </c>
      <c r="BE39" s="2" t="str">
        <f>IFERROR(Base!BD27/GAMSbase!BD39,"")</f>
        <v/>
      </c>
      <c r="BF39" s="2" t="str">
        <f>IFERROR(Base!BE27/GAMSbase!BE39,"")</f>
        <v/>
      </c>
      <c r="BG39" s="2" t="str">
        <f>IFERROR(Base!BF27/GAMSbase!BF39,"")</f>
        <v/>
      </c>
      <c r="BH39" s="2" t="str">
        <f>IFERROR(Base!BG27/GAMSbase!BG39,"")</f>
        <v/>
      </c>
      <c r="BI39" s="2" t="str">
        <f>IFERROR(Base!BH27/GAMSbase!BH39,"")</f>
        <v/>
      </c>
      <c r="BJ39" s="2" t="str">
        <f>IFERROR(Base!BI27/GAMSbase!BI39,"")</f>
        <v/>
      </c>
    </row>
    <row r="40" spans="1:62" x14ac:dyDescent="0.25">
      <c r="A40" t="str">
        <f>Base!A28</f>
        <v>EMISSIONS</v>
      </c>
      <c r="B40" t="str">
        <f>GAMSbase!A40</f>
        <v>* EMISSIONS</v>
      </c>
      <c r="C40" s="2" t="str">
        <f>IFERROR(Base!B28/GAMSbase!B40,"")</f>
        <v/>
      </c>
      <c r="D40" s="2" t="str">
        <f>IFERROR(Base!C28/GAMSbase!C40,"")</f>
        <v/>
      </c>
      <c r="E40" s="2" t="str">
        <f>IFERROR(Base!D28/GAMSbase!D40,"")</f>
        <v/>
      </c>
      <c r="F40" s="2" t="str">
        <f>IFERROR(Base!E28/GAMSbase!E40,"")</f>
        <v/>
      </c>
      <c r="G40" s="2" t="str">
        <f>IFERROR(Base!F28/GAMSbase!F40,"")</f>
        <v/>
      </c>
      <c r="H40" s="2" t="str">
        <f>IFERROR(Base!G28/GAMSbase!G40,"")</f>
        <v/>
      </c>
      <c r="I40" s="2" t="str">
        <f>IFERROR(Base!H28/GAMSbase!H40,"")</f>
        <v/>
      </c>
      <c r="J40" s="2" t="str">
        <f>IFERROR(Base!I28/GAMSbase!I40,"")</f>
        <v/>
      </c>
      <c r="K40" s="2" t="str">
        <f>IFERROR(Base!J28/GAMSbase!J40,"")</f>
        <v/>
      </c>
      <c r="L40" s="2" t="str">
        <f>IFERROR(Base!K28/GAMSbase!K40,"")</f>
        <v/>
      </c>
      <c r="M40" s="2" t="str">
        <f>IFERROR(Base!L28/GAMSbase!L40,"")</f>
        <v/>
      </c>
      <c r="N40" s="2" t="str">
        <f>IFERROR(Base!M28/GAMSbase!M40,"")</f>
        <v/>
      </c>
      <c r="O40" s="2" t="str">
        <f>IFERROR(Base!N28/GAMSbase!N40,"")</f>
        <v/>
      </c>
      <c r="P40" s="2" t="str">
        <f>IFERROR(Base!O28/GAMSbase!O40,"")</f>
        <v/>
      </c>
      <c r="Q40" s="2" t="str">
        <f>IFERROR(Base!P28/GAMSbase!P40,"")</f>
        <v/>
      </c>
      <c r="R40" s="2" t="str">
        <f>IFERROR(Base!Q28/GAMSbase!Q40,"")</f>
        <v/>
      </c>
      <c r="S40" s="2" t="str">
        <f>IFERROR(Base!R28/GAMSbase!R40,"")</f>
        <v/>
      </c>
      <c r="T40" s="2" t="str">
        <f>IFERROR(Base!S28/GAMSbase!S40,"")</f>
        <v/>
      </c>
      <c r="U40" s="2" t="str">
        <f>IFERROR(Base!T28/GAMSbase!T40,"")</f>
        <v/>
      </c>
      <c r="V40" s="2" t="str">
        <f>IFERROR(Base!U28/GAMSbase!U40,"")</f>
        <v/>
      </c>
      <c r="W40" s="2" t="str">
        <f>IFERROR(Base!V28/GAMSbase!V40,"")</f>
        <v/>
      </c>
      <c r="X40" s="2" t="str">
        <f>IFERROR(Base!W28/GAMSbase!W40,"")</f>
        <v/>
      </c>
      <c r="Y40" s="2" t="str">
        <f>IFERROR(Base!X28/GAMSbase!X40,"")</f>
        <v/>
      </c>
      <c r="Z40" s="2" t="str">
        <f>IFERROR(Base!Y28/GAMSbase!Y40,"")</f>
        <v/>
      </c>
      <c r="AA40" s="2" t="str">
        <f>IFERROR(Base!Z28/GAMSbase!Z40,"")</f>
        <v/>
      </c>
      <c r="AB40" s="2" t="str">
        <f>IFERROR(Base!AA28/GAMSbase!AA40,"")</f>
        <v/>
      </c>
      <c r="AC40" s="2" t="str">
        <f>IFERROR(Base!AB28/GAMSbase!AB40,"")</f>
        <v/>
      </c>
      <c r="AD40" s="2" t="str">
        <f>IFERROR(Base!AC28/GAMSbase!AC40,"")</f>
        <v/>
      </c>
      <c r="AE40" s="2" t="str">
        <f>IFERROR(Base!AD28/GAMSbase!AD40,"")</f>
        <v/>
      </c>
      <c r="AF40" s="2" t="str">
        <f>IFERROR(Base!AE28/GAMSbase!AE40,"")</f>
        <v/>
      </c>
      <c r="AG40" s="2" t="str">
        <f>IFERROR(Base!AF28/GAMSbase!AF40,"")</f>
        <v/>
      </c>
      <c r="AH40" s="2" t="str">
        <f>IFERROR(Base!AG28/GAMSbase!AG40,"")</f>
        <v/>
      </c>
      <c r="AI40" s="2" t="str">
        <f>IFERROR(Base!AH28/GAMSbase!AH40,"")</f>
        <v/>
      </c>
      <c r="AJ40" s="2" t="str">
        <f>IFERROR(Base!AI28/GAMSbase!AI40,"")</f>
        <v/>
      </c>
      <c r="AK40" s="2" t="str">
        <f>IFERROR(Base!AJ28/GAMSbase!AJ40,"")</f>
        <v/>
      </c>
      <c r="AL40" s="2" t="str">
        <f>IFERROR(Base!AK28/GAMSbase!AK40,"")</f>
        <v/>
      </c>
      <c r="AM40" s="2" t="str">
        <f>IFERROR(Base!AL28/GAMSbase!AL40,"")</f>
        <v/>
      </c>
      <c r="AN40" s="2" t="str">
        <f>IFERROR(Base!AM28/GAMSbase!AM40,"")</f>
        <v/>
      </c>
      <c r="AO40" s="2" t="str">
        <f>IFERROR(Base!AN28/GAMSbase!AN40,"")</f>
        <v/>
      </c>
      <c r="AP40" s="2" t="str">
        <f>IFERROR(Base!AO28/GAMSbase!AO40,"")</f>
        <v/>
      </c>
      <c r="AQ40" s="2" t="str">
        <f>IFERROR(Base!AP28/GAMSbase!AP40,"")</f>
        <v/>
      </c>
      <c r="AR40" s="2" t="str">
        <f>IFERROR(Base!AQ28/GAMSbase!AQ40,"")</f>
        <v/>
      </c>
      <c r="AS40" s="2" t="str">
        <f>IFERROR(Base!AR28/GAMSbase!AR40,"")</f>
        <v/>
      </c>
      <c r="AT40" s="2" t="str">
        <f>IFERROR(Base!AS28/GAMSbase!AS40,"")</f>
        <v/>
      </c>
      <c r="AU40" s="2" t="str">
        <f>IFERROR(Base!AT28/GAMSbase!AT40,"")</f>
        <v/>
      </c>
      <c r="AV40" s="2" t="str">
        <f>IFERROR(Base!AU28/GAMSbase!AU40,"")</f>
        <v/>
      </c>
      <c r="AW40" s="2" t="str">
        <f>IFERROR(Base!AV28/GAMSbase!AV40,"")</f>
        <v/>
      </c>
      <c r="AX40" s="2" t="str">
        <f>IFERROR(Base!AW28/GAMSbase!AW40,"")</f>
        <v/>
      </c>
      <c r="AY40" s="2" t="str">
        <f>IFERROR(Base!AX28/GAMSbase!AX40,"")</f>
        <v/>
      </c>
      <c r="AZ40" s="2" t="str">
        <f>IFERROR(Base!AY28/GAMSbase!AY40,"")</f>
        <v/>
      </c>
      <c r="BA40" s="2" t="str">
        <f>IFERROR(Base!AZ28/GAMSbase!AZ40,"")</f>
        <v/>
      </c>
      <c r="BB40" s="2" t="str">
        <f>IFERROR(Base!BA28/GAMSbase!BA40,"")</f>
        <v/>
      </c>
      <c r="BC40" s="2" t="str">
        <f>IFERROR(Base!BB28/GAMSbase!BB40,"")</f>
        <v/>
      </c>
      <c r="BD40" s="2" t="str">
        <f>IFERROR(Base!BC28/GAMSbase!BC40,"")</f>
        <v/>
      </c>
      <c r="BE40" s="2" t="str">
        <f>IFERROR(Base!BD28/GAMSbase!BD40,"")</f>
        <v/>
      </c>
      <c r="BF40" s="2" t="str">
        <f>IFERROR(Base!BE28/GAMSbase!BE40,"")</f>
        <v/>
      </c>
      <c r="BG40" s="2" t="str">
        <f>IFERROR(Base!BF28/GAMSbase!BF40,"")</f>
        <v/>
      </c>
      <c r="BH40" s="2" t="str">
        <f>IFERROR(Base!BG28/GAMSbase!BG40,"")</f>
        <v/>
      </c>
      <c r="BI40" s="2" t="str">
        <f>IFERROR(Base!BH28/GAMSbase!BH40,"")</f>
        <v/>
      </c>
      <c r="BJ40" s="2" t="str">
        <f>IFERROR(Base!BI28/GAMSbase!BI40,"")</f>
        <v/>
      </c>
    </row>
    <row r="41" spans="1:62" x14ac:dyDescent="0.25">
      <c r="A41" t="str">
        <f>Base!A29</f>
        <v>Sigma (industrial, MTCO2/$1000 2019 US$)</v>
      </c>
      <c r="B41" t="str">
        <f>GAMSbase!A41</f>
        <v>Sigma (Industrial MTCO2 per 1000 USD [2000]</v>
      </c>
      <c r="C41" s="2">
        <f>IFERROR(Base!B29/GAMSbase!B41,"")</f>
        <v>0.53057679822132531</v>
      </c>
      <c r="D41" s="2">
        <f>IFERROR(Base!C29/GAMSbase!C41,"")</f>
        <v>0.5174768104157299</v>
      </c>
      <c r="E41" s="2">
        <f>IFERROR(Base!D29/GAMSbase!D41,"")</f>
        <v>0.50609035109612976</v>
      </c>
      <c r="F41" s="2">
        <f>IFERROR(Base!E29/GAMSbase!E41,"")</f>
        <v>0.49625874639556244</v>
      </c>
      <c r="G41" s="2">
        <f>IFERROR(Base!F29/GAMSbase!F41,"")</f>
        <v>0.48784487885636041</v>
      </c>
      <c r="H41" s="2">
        <f>IFERROR(Base!G29/GAMSbase!G41,"")</f>
        <v>0.48073007374312171</v>
      </c>
      <c r="I41" s="2">
        <f>IFERROR(Base!H29/GAMSbase!H41,"")</f>
        <v>0.47481149318847843</v>
      </c>
      <c r="J41" s="2">
        <f>IFERROR(Base!I29/GAMSbase!I41,"")</f>
        <v>0.46999994742222967</v>
      </c>
      <c r="K41" s="2">
        <f>IFERROR(Base!J29/GAMSbase!J41,"")</f>
        <v>0.4662180519253929</v>
      </c>
      <c r="L41" s="2">
        <f>IFERROR(Base!K29/GAMSbase!K41,"")</f>
        <v>0.46339866882936009</v>
      </c>
      <c r="M41" s="2">
        <f>IFERROR(Base!L29/GAMSbase!L41,"")</f>
        <v>0.46148358643427384</v>
      </c>
      <c r="N41" s="2">
        <f>IFERROR(Base!M29/GAMSbase!M41,"")</f>
        <v>0.46042239655192407</v>
      </c>
      <c r="O41" s="2">
        <f>IFERROR(Base!N29/GAMSbase!N41,"")</f>
        <v>0.46017153714455772</v>
      </c>
      <c r="P41" s="2">
        <f>IFERROR(Base!O29/GAMSbase!O41,"")</f>
        <v>0.4606934747607519</v>
      </c>
      <c r="Q41" s="2">
        <f>IFERROR(Base!P29/GAMSbase!P41,"")</f>
        <v>0.46195600301281753</v>
      </c>
      <c r="R41" s="2">
        <f>IFERROR(Base!Q29/GAMSbase!Q41,"")</f>
        <v>0.46393164047376506</v>
      </c>
      <c r="S41" s="2">
        <f>IFERROR(Base!R29/GAMSbase!R41,"")</f>
        <v>0.46659711197793496</v>
      </c>
      <c r="T41" s="2">
        <f>IFERROR(Base!S29/GAMSbase!S41,"")</f>
        <v>0.46993290088875367</v>
      </c>
      <c r="U41" s="2">
        <f>IFERROR(Base!T29/GAMSbase!T41,"")</f>
        <v>0.4739228623767156</v>
      </c>
      <c r="V41" s="2">
        <f>IFERROR(Base!U29/GAMSbase!U41,"")</f>
        <v>0.47855388767831902</v>
      </c>
      <c r="W41" s="2">
        <f>IFERROR(Base!V29/GAMSbase!V41,"")</f>
        <v>0.48381561229916353</v>
      </c>
      <c r="X41" s="2">
        <f>IFERROR(Base!W29/GAMSbase!W41,"")</f>
        <v>0.48970016359892116</v>
      </c>
      <c r="Y41" s="2">
        <f>IFERROR(Base!X29/GAMSbase!X41,"")</f>
        <v>0.49620193894582865</v>
      </c>
      <c r="Z41" s="2">
        <f>IFERROR(Base!Y29/GAMSbase!Y41,"")</f>
        <v>0.50331741370446614</v>
      </c>
      <c r="AA41" s="2">
        <f>IFERROR(Base!Z29/GAMSbase!Z41,"")</f>
        <v>0.51104497244169178</v>
      </c>
      <c r="AB41" s="2">
        <f>IFERROR(Base!AA29/GAMSbase!AA41,"")</f>
        <v>0.51938476199767525</v>
      </c>
      <c r="AC41" s="2">
        <f>IFERROR(Base!AB29/GAMSbase!AB41,"")</f>
        <v>0.52833856114652211</v>
      </c>
      <c r="AD41" s="2">
        <f>IFERROR(Base!AC29/GAMSbase!AC41,"")</f>
        <v>0.53790966939721918</v>
      </c>
      <c r="AE41" s="2">
        <f>IFERROR(Base!AD29/GAMSbase!AD41,"")</f>
        <v>0.54805381806751396</v>
      </c>
      <c r="AF41" s="2">
        <f>IFERROR(Base!AE29/GAMSbase!AE41,"")</f>
        <v>0.55826756658437293</v>
      </c>
      <c r="AG41" s="2">
        <f>IFERROR(Base!AF29/GAMSbase!AF41,"")</f>
        <v>0.5685483362613456</v>
      </c>
      <c r="AH41" s="2">
        <f>IFERROR(Base!AG29/GAMSbase!AG41,"")</f>
        <v>0.57889348844823285</v>
      </c>
      <c r="AI41" s="2">
        <f>IFERROR(Base!AH29/GAMSbase!AH41,"")</f>
        <v>0.58930032404684118</v>
      </c>
      <c r="AJ41" s="2">
        <f>IFERROR(Base!AI29/GAMSbase!AI41,"")</f>
        <v>0.59976608479892057</v>
      </c>
      <c r="AK41" s="2">
        <f>IFERROR(Base!AJ29/GAMSbase!AJ41,"")</f>
        <v>0.61028795664768531</v>
      </c>
      <c r="AL41" s="2">
        <f>IFERROR(Base!AK29/GAMSbase!AK41,"")</f>
        <v>0.62086307038060584</v>
      </c>
      <c r="AM41" s="2">
        <f>IFERROR(Base!AL29/GAMSbase!AL41,"")</f>
        <v>0.63148850247372734</v>
      </c>
      <c r="AN41" s="2">
        <f>IFERROR(Base!AM29/GAMSbase!AM41,"")</f>
        <v>0.64216127835684111</v>
      </c>
      <c r="AO41" s="2">
        <f>IFERROR(Base!AN29/GAMSbase!AN41,"")</f>
        <v>0.65287837266866622</v>
      </c>
      <c r="AP41" s="2">
        <f>IFERROR(Base!AO29/GAMSbase!AO41,"")</f>
        <v>0.66363671114108425</v>
      </c>
      <c r="AQ41" s="2">
        <f>IFERROR(Base!AP29/GAMSbase!AP41,"")</f>
        <v>0.67443317533505254</v>
      </c>
      <c r="AR41" s="2">
        <f>IFERROR(Base!AQ29/GAMSbase!AQ41,"")</f>
        <v>0.68526459830212738</v>
      </c>
      <c r="AS41" s="2">
        <f>IFERROR(Base!AR29/GAMSbase!AR41,"")</f>
        <v>0.69612777411646765</v>
      </c>
      <c r="AT41" s="2">
        <f>IFERROR(Base!AS29/GAMSbase!AS41,"")</f>
        <v>0.70701945410948663</v>
      </c>
      <c r="AU41" s="2">
        <f>IFERROR(Base!AT29/GAMSbase!AT41,"")</f>
        <v>0.7179363493182358</v>
      </c>
      <c r="AV41" s="2">
        <f>IFERROR(Base!AU29/GAMSbase!AU41,"")</f>
        <v>0.72887513807564841</v>
      </c>
      <c r="AW41" s="2">
        <f>IFERROR(Base!AV29/GAMSbase!AV41,"")</f>
        <v>0.73983246069237385</v>
      </c>
      <c r="AX41" s="2">
        <f>IFERROR(Base!AW29/GAMSbase!AW41,"")</f>
        <v>0.7508049248827926</v>
      </c>
      <c r="AY41" s="2">
        <f>IFERROR(Base!AX29/GAMSbase!AX41,"")</f>
        <v>0.76178911040769925</v>
      </c>
      <c r="AZ41" s="2">
        <f>IFERROR(Base!AY29/GAMSbase!AY41,"")</f>
        <v>0.77278156642671425</v>
      </c>
      <c r="BA41" s="2">
        <f>IFERROR(Base!AZ29/GAMSbase!AZ41,"")</f>
        <v>0.78377881730344834</v>
      </c>
      <c r="BB41" s="2">
        <f>IFERROR(Base!BA29/GAMSbase!BA41,"")</f>
        <v>0.7947773629233289</v>
      </c>
      <c r="BC41" s="2">
        <f>IFERROR(Base!BB29/GAMSbase!BB41,"")</f>
        <v>0.80577368045859454</v>
      </c>
      <c r="BD41" s="2">
        <f>IFERROR(Base!BC29/GAMSbase!BC41,"")</f>
        <v>0.81676423196323511</v>
      </c>
      <c r="BE41" s="2">
        <f>IFERROR(Base!BD29/GAMSbase!BD41,"")</f>
        <v>0.82774545486634954</v>
      </c>
      <c r="BF41" s="2">
        <f>IFERROR(Base!BE29/GAMSbase!BE41,"")</f>
        <v>0.83871378054193213</v>
      </c>
      <c r="BG41" s="2">
        <f>IFERROR(Base!BF29/GAMSbase!BF41,"")</f>
        <v>0.84966562138141311</v>
      </c>
      <c r="BH41" s="2">
        <f>IFERROR(Base!BG29/GAMSbase!BG41,"")</f>
        <v>0.8605973826197908</v>
      </c>
      <c r="BI41" s="2">
        <f>IFERROR(Base!BH29/GAMSbase!BH41,"")</f>
        <v>0.871505460541111</v>
      </c>
      <c r="BJ41" s="2">
        <f>IFERROR(Base!BI29/GAMSbase!BI41,"")</f>
        <v>0.88238624568931001</v>
      </c>
    </row>
    <row r="42" spans="1:62" x14ac:dyDescent="0.25">
      <c r="A42" t="str">
        <f>Base!A30</f>
        <v xml:space="preserve">  Sigma, 2020</v>
      </c>
      <c r="B42" t="str">
        <f>GAMSbase!A42</f>
        <v>Initial Sigma</v>
      </c>
      <c r="C42" s="2">
        <f>IFERROR(Base!B30/GAMSbase!B42,"")</f>
        <v>0.53057679822132531</v>
      </c>
      <c r="D42" s="2" t="str">
        <f>IFERROR(Base!C30/GAMSbase!C42,"")</f>
        <v/>
      </c>
      <c r="E42" s="2" t="str">
        <f>IFERROR(Base!D30/GAMSbase!D42,"")</f>
        <v/>
      </c>
      <c r="F42" s="2" t="str">
        <f>IFERROR(Base!E30/GAMSbase!E42,"")</f>
        <v/>
      </c>
      <c r="G42" s="2" t="str">
        <f>IFERROR(Base!F30/GAMSbase!F42,"")</f>
        <v/>
      </c>
      <c r="H42" s="2" t="str">
        <f>IFERROR(Base!G30/GAMSbase!G42,"")</f>
        <v/>
      </c>
      <c r="I42" s="2" t="str">
        <f>IFERROR(Base!H30/GAMSbase!H42,"")</f>
        <v/>
      </c>
      <c r="J42" s="2" t="str">
        <f>IFERROR(Base!I30/GAMSbase!I42,"")</f>
        <v/>
      </c>
      <c r="K42" s="2" t="str">
        <f>IFERROR(Base!J30/GAMSbase!J42,"")</f>
        <v/>
      </c>
      <c r="L42" s="2" t="str">
        <f>IFERROR(Base!K30/GAMSbase!K42,"")</f>
        <v/>
      </c>
      <c r="M42" s="2" t="str">
        <f>IFERROR(Base!L30/GAMSbase!L42,"")</f>
        <v/>
      </c>
      <c r="N42" s="2" t="str">
        <f>IFERROR(Base!M30/GAMSbase!M42,"")</f>
        <v/>
      </c>
      <c r="O42" s="2" t="str">
        <f>IFERROR(Base!N30/GAMSbase!N42,"")</f>
        <v/>
      </c>
      <c r="P42" s="2" t="str">
        <f>IFERROR(Base!O30/GAMSbase!O42,"")</f>
        <v/>
      </c>
      <c r="Q42" s="2" t="str">
        <f>IFERROR(Base!P30/GAMSbase!P42,"")</f>
        <v/>
      </c>
      <c r="R42" s="2" t="str">
        <f>IFERROR(Base!Q30/GAMSbase!Q42,"")</f>
        <v/>
      </c>
      <c r="S42" s="2" t="str">
        <f>IFERROR(Base!R30/GAMSbase!R42,"")</f>
        <v/>
      </c>
      <c r="T42" s="2" t="str">
        <f>IFERROR(Base!S30/GAMSbase!S42,"")</f>
        <v/>
      </c>
      <c r="U42" s="2" t="str">
        <f>IFERROR(Base!T30/GAMSbase!T42,"")</f>
        <v/>
      </c>
      <c r="V42" s="2" t="str">
        <f>IFERROR(Base!U30/GAMSbase!U42,"")</f>
        <v/>
      </c>
      <c r="W42" s="2" t="str">
        <f>IFERROR(Base!V30/GAMSbase!V42,"")</f>
        <v/>
      </c>
      <c r="X42" s="2" t="str">
        <f>IFERROR(Base!W30/GAMSbase!W42,"")</f>
        <v/>
      </c>
      <c r="Y42" s="2" t="str">
        <f>IFERROR(Base!X30/GAMSbase!X42,"")</f>
        <v/>
      </c>
      <c r="Z42" s="2" t="str">
        <f>IFERROR(Base!Y30/GAMSbase!Y42,"")</f>
        <v/>
      </c>
      <c r="AA42" s="2" t="str">
        <f>IFERROR(Base!Z30/GAMSbase!Z42,"")</f>
        <v/>
      </c>
      <c r="AB42" s="2" t="str">
        <f>IFERROR(Base!AA30/GAMSbase!AA42,"")</f>
        <v/>
      </c>
      <c r="AC42" s="2" t="str">
        <f>IFERROR(Base!AB30/GAMSbase!AB42,"")</f>
        <v/>
      </c>
      <c r="AD42" s="2" t="str">
        <f>IFERROR(Base!AC30/GAMSbase!AC42,"")</f>
        <v/>
      </c>
      <c r="AE42" s="2" t="str">
        <f>IFERROR(Base!AD30/GAMSbase!AD42,"")</f>
        <v/>
      </c>
      <c r="AF42" s="2" t="str">
        <f>IFERROR(Base!AE30/GAMSbase!AE42,"")</f>
        <v/>
      </c>
      <c r="AG42" s="2" t="str">
        <f>IFERROR(Base!AF30/GAMSbase!AF42,"")</f>
        <v/>
      </c>
      <c r="AH42" s="2" t="str">
        <f>IFERROR(Base!AG30/GAMSbase!AG42,"")</f>
        <v/>
      </c>
      <c r="AI42" s="2" t="str">
        <f>IFERROR(Base!AH30/GAMSbase!AH42,"")</f>
        <v/>
      </c>
      <c r="AJ42" s="2" t="str">
        <f>IFERROR(Base!AI30/GAMSbase!AI42,"")</f>
        <v/>
      </c>
      <c r="AK42" s="2" t="str">
        <f>IFERROR(Base!AJ30/GAMSbase!AJ42,"")</f>
        <v/>
      </c>
      <c r="AL42" s="2" t="str">
        <f>IFERROR(Base!AK30/GAMSbase!AK42,"")</f>
        <v/>
      </c>
      <c r="AM42" s="2" t="str">
        <f>IFERROR(Base!AL30/GAMSbase!AL42,"")</f>
        <v/>
      </c>
      <c r="AN42" s="2" t="str">
        <f>IFERROR(Base!AM30/GAMSbase!AM42,"")</f>
        <v/>
      </c>
      <c r="AO42" s="2" t="str">
        <f>IFERROR(Base!AN30/GAMSbase!AN42,"")</f>
        <v/>
      </c>
      <c r="AP42" s="2" t="str">
        <f>IFERROR(Base!AO30/GAMSbase!AO42,"")</f>
        <v/>
      </c>
      <c r="AQ42" s="2" t="str">
        <f>IFERROR(Base!AP30/GAMSbase!AP42,"")</f>
        <v/>
      </c>
      <c r="AR42" s="2" t="str">
        <f>IFERROR(Base!AQ30/GAMSbase!AQ42,"")</f>
        <v/>
      </c>
      <c r="AS42" s="2" t="str">
        <f>IFERROR(Base!AR30/GAMSbase!AR42,"")</f>
        <v/>
      </c>
      <c r="AT42" s="2" t="str">
        <f>IFERROR(Base!AS30/GAMSbase!AS42,"")</f>
        <v/>
      </c>
      <c r="AU42" s="2" t="str">
        <f>IFERROR(Base!AT30/GAMSbase!AT42,"")</f>
        <v/>
      </c>
      <c r="AV42" s="2" t="str">
        <f>IFERROR(Base!AU30/GAMSbase!AU42,"")</f>
        <v/>
      </c>
      <c r="AW42" s="2" t="str">
        <f>IFERROR(Base!AV30/GAMSbase!AV42,"")</f>
        <v/>
      </c>
      <c r="AX42" s="2" t="str">
        <f>IFERROR(Base!AW30/GAMSbase!AW42,"")</f>
        <v/>
      </c>
      <c r="AY42" s="2" t="str">
        <f>IFERROR(Base!AX30/GAMSbase!AX42,"")</f>
        <v/>
      </c>
      <c r="AZ42" s="2" t="str">
        <f>IFERROR(Base!AY30/GAMSbase!AY42,"")</f>
        <v/>
      </c>
      <c r="BA42" s="2" t="str">
        <f>IFERROR(Base!AZ30/GAMSbase!AZ42,"")</f>
        <v/>
      </c>
      <c r="BB42" s="2" t="str">
        <f>IFERROR(Base!BA30/GAMSbase!BA42,"")</f>
        <v/>
      </c>
      <c r="BC42" s="2" t="str">
        <f>IFERROR(Base!BB30/GAMSbase!BB42,"")</f>
        <v/>
      </c>
      <c r="BD42" s="2" t="str">
        <f>IFERROR(Base!BC30/GAMSbase!BC42,"")</f>
        <v/>
      </c>
      <c r="BE42" s="2" t="str">
        <f>IFERROR(Base!BD30/GAMSbase!BD42,"")</f>
        <v/>
      </c>
      <c r="BF42" s="2" t="str">
        <f>IFERROR(Base!BE30/GAMSbase!BE42,"")</f>
        <v/>
      </c>
      <c r="BG42" s="2" t="str">
        <f>IFERROR(Base!BF30/GAMSbase!BF42,"")</f>
        <v/>
      </c>
      <c r="BH42" s="2" t="str">
        <f>IFERROR(Base!BG30/GAMSbase!BG42,"")</f>
        <v/>
      </c>
      <c r="BI42" s="2" t="str">
        <f>IFERROR(Base!BH30/GAMSbase!BH42,"")</f>
        <v/>
      </c>
      <c r="BJ42" s="2" t="str">
        <f>IFERROR(Base!BI30/GAMSbase!BI42,"")</f>
        <v/>
      </c>
    </row>
    <row r="43" spans="1:62" x14ac:dyDescent="0.25">
      <c r="A43" t="str">
        <f>Base!A31</f>
        <v>Growth rate of sigma (/yr, log)</v>
      </c>
      <c r="B43" t="str">
        <f>GAMSbase!A43</f>
        <v>Growth Rate of Sigma</v>
      </c>
      <c r="C43" s="2">
        <f>IFERROR(Base!B31/GAMSbase!B43,"")</f>
        <v>1.5</v>
      </c>
      <c r="D43" s="2">
        <f>IFERROR(Base!C31/GAMSbase!C43,"")</f>
        <v>1.4472216505082527</v>
      </c>
      <c r="E43" s="2">
        <f>IFERROR(Base!D31/GAMSbase!D43,"")</f>
        <v>1.3963003374150069</v>
      </c>
      <c r="F43" s="2">
        <f>IFERROR(Base!E31/GAMSbase!E43,"")</f>
        <v>1.3471707140120304</v>
      </c>
      <c r="G43" s="2">
        <f>IFERROR(Base!F31/GAMSbase!F43,"")</f>
        <v>1.2997697606969334</v>
      </c>
      <c r="H43" s="2">
        <f>IFERROR(Base!G31/GAMSbase!G43,"")</f>
        <v>1.2540366227251778</v>
      </c>
      <c r="I43" s="2">
        <f>IFERROR(Base!H31/GAMSbase!H43,"")</f>
        <v>1.2099126273185612</v>
      </c>
      <c r="J43" s="2">
        <f>IFERROR(Base!I31/GAMSbase!I43,"")</f>
        <v>1.1673411660234438</v>
      </c>
      <c r="K43" s="2">
        <f>IFERROR(Base!J31/GAMSbase!J43,"")</f>
        <v>1.1262676103120954</v>
      </c>
      <c r="L43" s="2">
        <f>IFERROR(Base!K31/GAMSbase!K43,"")</f>
        <v>1.0866392432469956</v>
      </c>
      <c r="M43" s="2">
        <f>IFERROR(Base!L31/GAMSbase!L43,"")</f>
        <v>1.0484052265200019</v>
      </c>
      <c r="N43" s="2">
        <f>IFERROR(Base!M31/GAMSbase!M43,"")</f>
        <v>1.0115164995801311</v>
      </c>
      <c r="O43" s="2">
        <f>IFERROR(Base!N31/GAMSbase!N43,"")</f>
        <v>0.97592571830530417</v>
      </c>
      <c r="P43" s="2">
        <f>IFERROR(Base!O31/GAMSbase!O43,"")</f>
        <v>0.94158721584178295</v>
      </c>
      <c r="Q43" s="2">
        <f>IFERROR(Base!P31/GAMSbase!P43,"")</f>
        <v>0.90845694229977358</v>
      </c>
      <c r="R43" s="2">
        <f>IFERROR(Base!Q31/GAMSbase!Q43,"")</f>
        <v>0.87649236887196846</v>
      </c>
      <c r="S43" s="2">
        <f>IFERROR(Base!R31/GAMSbase!R43,"")</f>
        <v>0.84565248341552046</v>
      </c>
      <c r="T43" s="2">
        <f>IFERROR(Base!S31/GAMSbase!S43,"")</f>
        <v>0.81589772592359333</v>
      </c>
      <c r="U43" s="2">
        <f>IFERROR(Base!T31/GAMSbase!T43,"")</f>
        <v>0.78718990189545157</v>
      </c>
      <c r="V43" s="2">
        <f>IFERROR(Base!U31/GAMSbase!U43,"")</f>
        <v>0.75949217906514244</v>
      </c>
      <c r="W43" s="2">
        <f>IFERROR(Base!V31/GAMSbase!V43,"")</f>
        <v>0.73276901310329789</v>
      </c>
      <c r="X43" s="2">
        <f>IFERROR(Base!W31/GAMSbase!W43,"")</f>
        <v>0.70698611891622165</v>
      </c>
      <c r="Y43" s="2">
        <f>IFERROR(Base!X31/GAMSbase!X43,"")</f>
        <v>0.68211041773825609</v>
      </c>
      <c r="Z43" s="2">
        <f>IFERROR(Base!Y31/GAMSbase!Y43,"")</f>
        <v>0.65810997250858916</v>
      </c>
      <c r="AA43" s="2">
        <f>IFERROR(Base!Z31/GAMSbase!Z43,"")</f>
        <v>0.63495400037366712</v>
      </c>
      <c r="AB43" s="2">
        <f>IFERROR(Base!AA31/GAMSbase!AA43,"")</f>
        <v>0.61261278695340338</v>
      </c>
      <c r="AC43" s="2">
        <f>IFERROR(Base!AB31/GAMSbase!AB43,"")</f>
        <v>0.5910576571140379</v>
      </c>
      <c r="AD43" s="2">
        <f>IFERROR(Base!AC31/GAMSbase!AC43,"")</f>
        <v>0.57230704639315511</v>
      </c>
      <c r="AE43" s="2">
        <f>IFERROR(Base!AD31/GAMSbase!AD43,"")</f>
        <v>0.57517718850951505</v>
      </c>
      <c r="AF43" s="2">
        <f>IFERROR(Base!AE31/GAMSbase!AE43,"")</f>
        <v>0.57806172066730432</v>
      </c>
      <c r="AG43" s="2">
        <f>IFERROR(Base!AF31/GAMSbase!AF43,"")</f>
        <v>0.58096072266308485</v>
      </c>
      <c r="AH43" s="2">
        <f>IFERROR(Base!AG31/GAMSbase!AG43,"")</f>
        <v>0.58387426169683487</v>
      </c>
      <c r="AI43" s="2">
        <f>IFERROR(Base!AH31/GAMSbase!AH43,"")</f>
        <v>0.58680241237288377</v>
      </c>
      <c r="AJ43" s="2">
        <f>IFERROR(Base!AI31/GAMSbase!AI43,"")</f>
        <v>0.58974524314730481</v>
      </c>
      <c r="AK43" s="2">
        <f>IFERROR(Base!AJ31/GAMSbase!AJ43,"")</f>
        <v>0.59270283707644533</v>
      </c>
      <c r="AL43" s="2">
        <f>IFERROR(Base!AK31/GAMSbase!AK43,"")</f>
        <v>0.59567526415100458</v>
      </c>
      <c r="AM43" s="2">
        <f>IFERROR(Base!AL31/GAMSbase!AL43,"")</f>
        <v>0.59866259494683982</v>
      </c>
      <c r="AN43" s="2">
        <f>IFERROR(Base!AM31/GAMSbase!AM43,"")</f>
        <v>0.60166490787980798</v>
      </c>
      <c r="AO43" s="2">
        <f>IFERROR(Base!AN31/GAMSbase!AN43,"")</f>
        <v>0.60468228227217158</v>
      </c>
      <c r="AP43" s="2">
        <f>IFERROR(Base!AO31/GAMSbase!AO43,"")</f>
        <v>0.60771478360285358</v>
      </c>
      <c r="AQ43" s="2">
        <f>IFERROR(Base!AP31/GAMSbase!AP43,"")</f>
        <v>0.61076249263069249</v>
      </c>
      <c r="AR43" s="2">
        <f>IFERROR(Base!AQ31/GAMSbase!AQ43,"")</f>
        <v>0.61382549108249063</v>
      </c>
      <c r="AS43" s="2">
        <f>IFERROR(Base!AR31/GAMSbase!AR43,"")</f>
        <v>0.61690384645470542</v>
      </c>
      <c r="AT43" s="2">
        <f>IFERROR(Base!AS31/GAMSbase!AS43,"")</f>
        <v>0.61999764202496777</v>
      </c>
      <c r="AU43" s="2">
        <f>IFERROR(Base!AT31/GAMSbase!AT43,"")</f>
        <v>0.62310694657444898</v>
      </c>
      <c r="AV43" s="2">
        <f>IFERROR(Base!AU31/GAMSbase!AU43,"")</f>
        <v>0.62623185284984273</v>
      </c>
      <c r="AW43" s="2">
        <f>IFERROR(Base!AV31/GAMSbase!AV43,"")</f>
        <v>0.62937242330209608</v>
      </c>
      <c r="AX43" s="2">
        <f>IFERROR(Base!AW31/GAMSbase!AW43,"")</f>
        <v>0.63252875254323992</v>
      </c>
      <c r="AY43" s="2">
        <f>IFERROR(Base!AX31/GAMSbase!AX43,"")</f>
        <v>0.63570090430106463</v>
      </c>
      <c r="AZ43" s="2">
        <f>IFERROR(Base!AY31/GAMSbase!AY43,"")</f>
        <v>0.63888896697531827</v>
      </c>
      <c r="BA43" s="2">
        <f>IFERROR(Base!AZ31/GAMSbase!AZ43,"")</f>
        <v>0.64209302189099293</v>
      </c>
      <c r="BB43" s="2">
        <f>IFERROR(Base!BA31/GAMSbase!BA43,"")</f>
        <v>0.64531313458480377</v>
      </c>
      <c r="BC43" s="2">
        <f>IFERROR(Base!BB31/GAMSbase!BB43,"")</f>
        <v>0.64854940446367249</v>
      </c>
      <c r="BD43" s="2">
        <f>IFERROR(Base!BC31/GAMSbase!BC43,"")</f>
        <v>0.65180190702376917</v>
      </c>
      <c r="BE43" s="2">
        <f>IFERROR(Base!BD31/GAMSbase!BD43,"")</f>
        <v>0.65507070977356852</v>
      </c>
      <c r="BF43" s="2">
        <f>IFERROR(Base!BE31/GAMSbase!BE43,"")</f>
        <v>0.65835591516067538</v>
      </c>
      <c r="BG43" s="2">
        <f>IFERROR(Base!BF31/GAMSbase!BF43,"")</f>
        <v>0.66165759227539644</v>
      </c>
      <c r="BH43" s="2">
        <f>IFERROR(Base!BG31/GAMSbase!BG43,"")</f>
        <v>0.66497582819514267</v>
      </c>
      <c r="BI43" s="2">
        <f>IFERROR(Base!BH31/GAMSbase!BH43,"")</f>
        <v>0.66831071101576545</v>
      </c>
      <c r="BJ43" s="2">
        <f>IFERROR(Base!BI31/GAMSbase!BI43,"")</f>
        <v>0.67166231183212421</v>
      </c>
    </row>
    <row r="44" spans="1:62" x14ac:dyDescent="0.25">
      <c r="A44" t="str">
        <f>Base!A32</f>
        <v xml:space="preserve"> Land use (GTCO2 per year)</v>
      </c>
      <c r="B44" t="str">
        <f>GAMSbase!A44</f>
        <v>Carbon Emissions from Land Use Change</v>
      </c>
      <c r="C44" s="2">
        <f>IFERROR(Base!B32/GAMSbase!B44,"")</f>
        <v>1.7878787878787881</v>
      </c>
      <c r="D44" s="2">
        <f>IFERROR(Base!C32/GAMSbase!C44,"")</f>
        <v>2.0113636363636362</v>
      </c>
      <c r="E44" s="2">
        <f>IFERROR(Base!D32/GAMSbase!D44,"")</f>
        <v>2.2627840909090913</v>
      </c>
      <c r="F44" s="2">
        <f>IFERROR(Base!E32/GAMSbase!E44,"")</f>
        <v>2.545632102272728</v>
      </c>
      <c r="G44" s="2">
        <f>IFERROR(Base!F32/GAMSbase!F44,"")</f>
        <v>2.8638361150568188</v>
      </c>
      <c r="H44" s="2">
        <f>IFERROR(Base!G32/GAMSbase!G44,"")</f>
        <v>3.2218156294389213</v>
      </c>
      <c r="I44" s="2">
        <f>IFERROR(Base!H32/GAMSbase!H44,"")</f>
        <v>3.624542583118787</v>
      </c>
      <c r="J44" s="2">
        <f>IFERROR(Base!I32/GAMSbase!I44,"")</f>
        <v>4.0776104060086347</v>
      </c>
      <c r="K44" s="2">
        <f>IFERROR(Base!J32/GAMSbase!J44,"")</f>
        <v>4.5873117067597153</v>
      </c>
      <c r="L44" s="2">
        <f>IFERROR(Base!K32/GAMSbase!K44,"")</f>
        <v>5.1607256701046795</v>
      </c>
      <c r="M44" s="2">
        <f>IFERROR(Base!L32/GAMSbase!L44,"")</f>
        <v>5.8058163791954662</v>
      </c>
      <c r="N44" s="2">
        <f>IFERROR(Base!M32/GAMSbase!M44,"")</f>
        <v>6.5315434270557331</v>
      </c>
      <c r="O44" s="2">
        <f>IFERROR(Base!N32/GAMSbase!N44,"")</f>
        <v>7.3479863554377003</v>
      </c>
      <c r="P44" s="2">
        <f>IFERROR(Base!O32/GAMSbase!O44,"")</f>
        <v>8.2664846480447896</v>
      </c>
      <c r="Q44" s="2">
        <f>IFERROR(Base!P32/GAMSbase!P44,"")</f>
        <v>9.299795227768854</v>
      </c>
      <c r="R44" s="2">
        <f>IFERROR(Base!Q32/GAMSbase!Q44,"")</f>
        <v>10.462269633042114</v>
      </c>
      <c r="S44" s="2">
        <f>IFERROR(Base!R32/GAMSbase!R44,"")</f>
        <v>11.770053339706662</v>
      </c>
      <c r="T44" s="2">
        <f>IFERROR(Base!S32/GAMSbase!S44,"")</f>
        <v>13.241309996478499</v>
      </c>
      <c r="U44" s="2">
        <f>IFERROR(Base!T32/GAMSbase!T44,"")</f>
        <v>14.89647375104995</v>
      </c>
      <c r="V44" s="2">
        <f>IFERROR(Base!U32/GAMSbase!U44,"")</f>
        <v>16.758532962883582</v>
      </c>
      <c r="W44" s="2">
        <f>IFERROR(Base!V32/GAMSbase!V44,"")</f>
        <v>18.853349573333318</v>
      </c>
      <c r="X44" s="2">
        <f>IFERROR(Base!W32/GAMSbase!W44,"")</f>
        <v>21.210018311810796</v>
      </c>
      <c r="Y44" s="2">
        <f>IFERROR(Base!X32/GAMSbase!X44,"")</f>
        <v>23.861270561589507</v>
      </c>
      <c r="Z44" s="2">
        <f>IFERROR(Base!Y32/GAMSbase!Y44,"")</f>
        <v>26.843929464470715</v>
      </c>
      <c r="AA44" s="2">
        <f>IFERROR(Base!Z32/GAMSbase!Z44,"")</f>
        <v>30.199420570014695</v>
      </c>
      <c r="AB44" s="2">
        <f>IFERROR(Base!AA32/GAMSbase!AA44,"")</f>
        <v>33.974348195769167</v>
      </c>
      <c r="AC44" s="2">
        <f>IFERROR(Base!AB32/GAMSbase!AB44,"")</f>
        <v>38.221141720240325</v>
      </c>
      <c r="AD44" s="2">
        <f>IFERROR(Base!AC32/GAMSbase!AC44,"")</f>
        <v>42.998784435270366</v>
      </c>
      <c r="AE44" s="2">
        <f>IFERROR(Base!AD32/GAMSbase!AD44,"")</f>
        <v>48.373632641246331</v>
      </c>
      <c r="AF44" s="2">
        <f>IFERROR(Base!AE32/GAMSbase!AE44,"")</f>
        <v>54.420336081978149</v>
      </c>
      <c r="AG44" s="2">
        <f>IFERROR(Base!AF32/GAMSbase!AF44,"")</f>
        <v>61.222878991415378</v>
      </c>
      <c r="AH44" s="2">
        <f>IFERROR(Base!AG32/GAMSbase!AG44,"")</f>
        <v>68.875738443846998</v>
      </c>
      <c r="AI44" s="2">
        <f>IFERROR(Base!AH32/GAMSbase!AH44,"")</f>
        <v>77.485204563872401</v>
      </c>
      <c r="AJ44" s="2">
        <f>IFERROR(Base!AI32/GAMSbase!AI44,"")</f>
        <v>87.170855967879831</v>
      </c>
      <c r="AK44" s="2">
        <f>IFERROR(Base!AJ32/GAMSbase!AJ44,"")</f>
        <v>98.067212963864804</v>
      </c>
      <c r="AL44" s="2">
        <f>IFERROR(Base!AK32/GAMSbase!AK44,"")</f>
        <v>110.32561788099817</v>
      </c>
      <c r="AM44" s="2">
        <f>IFERROR(Base!AL32/GAMSbase!AL44,"")</f>
        <v>124.11632011612296</v>
      </c>
      <c r="AN44" s="2">
        <f>IFERROR(Base!AM32/GAMSbase!AM44,"")</f>
        <v>139.63085361138383</v>
      </c>
      <c r="AO44" s="2">
        <f>IFERROR(Base!AN32/GAMSbase!AN44,"")</f>
        <v>157.08471031280678</v>
      </c>
      <c r="AP44" s="2">
        <f>IFERROR(Base!AO32/GAMSbase!AO44,"")</f>
        <v>176.72031844002956</v>
      </c>
      <c r="AQ44" s="2">
        <f>IFERROR(Base!AP32/GAMSbase!AP44,"")</f>
        <v>198.81035824503326</v>
      </c>
      <c r="AR44" s="2">
        <f>IFERROR(Base!AQ32/GAMSbase!AQ44,"")</f>
        <v>223.66162753106821</v>
      </c>
      <c r="AS44" s="2">
        <f>IFERROR(Base!AR32/GAMSbase!AR44,"")</f>
        <v>251.61929512068781</v>
      </c>
      <c r="AT44" s="2">
        <f>IFERROR(Base!AS32/GAMSbase!AS44,"")</f>
        <v>283.07170701077388</v>
      </c>
      <c r="AU44" s="2">
        <f>IFERROR(Base!AT32/GAMSbase!AT44,"")</f>
        <v>318.4557058362513</v>
      </c>
      <c r="AV44" s="2">
        <f>IFERROR(Base!AU32/GAMSbase!AU44,"")</f>
        <v>358.26261921544415</v>
      </c>
      <c r="AW44" s="2">
        <f>IFERROR(Base!AV32/GAMSbase!AV44,"")</f>
        <v>403.04558682148127</v>
      </c>
      <c r="AX44" s="2">
        <f>IFERROR(Base!AW32/GAMSbase!AW44,"")</f>
        <v>453.42608801215852</v>
      </c>
      <c r="AY44" s="2">
        <f>IFERROR(Base!AX32/GAMSbase!AX44,"")</f>
        <v>510.10421038423954</v>
      </c>
      <c r="AZ44" s="2">
        <f>IFERROR(Base!AY32/GAMSbase!AY44,"")</f>
        <v>573.86723668226944</v>
      </c>
      <c r="BA44" s="2">
        <f>IFERROR(Base!AZ32/GAMSbase!AZ44,"")</f>
        <v>645.6006412675531</v>
      </c>
      <c r="BB44" s="2">
        <f>IFERROR(Base!BA32/GAMSbase!BA44,"")</f>
        <v>726.30187797729445</v>
      </c>
      <c r="BC44" s="2">
        <f>IFERROR(Base!BB32/GAMSbase!BB44,"")</f>
        <v>817.08798632484229</v>
      </c>
      <c r="BD44" s="2">
        <f>IFERROR(Base!BC32/GAMSbase!BC44,"")</f>
        <v>919.22398461544776</v>
      </c>
      <c r="BE44" s="2">
        <f>IFERROR(Base!BD32/GAMSbase!BD44,"")</f>
        <v>1034.129126871735</v>
      </c>
      <c r="BF44" s="2">
        <f>IFERROR(Base!BE32/GAMSbase!BE44,"")</f>
        <v>1163.3907448605776</v>
      </c>
      <c r="BG44" s="2">
        <f>IFERROR(Base!BF32/GAMSbase!BF44,"")</f>
        <v>1308.8145879681499</v>
      </c>
      <c r="BH44" s="2">
        <f>IFERROR(Base!BG32/GAMSbase!BG44,"")</f>
        <v>1472.422374233365</v>
      </c>
      <c r="BI44" s="2">
        <f>IFERROR(Base!BH32/GAMSbase!BH44,"")</f>
        <v>1656.479363612217</v>
      </c>
      <c r="BJ44" s="2">
        <f>IFERROR(Base!BI32/GAMSbase!BI44,"")</f>
        <v>1863.5451799406214</v>
      </c>
    </row>
    <row r="45" spans="1:62" x14ac:dyDescent="0.25">
      <c r="A45" t="e">
        <f>Base!#REF!</f>
        <v>#REF!</v>
      </c>
      <c r="B45" t="str">
        <f>GAMSbase!A45</f>
        <v>Initial Carbon Emissions from Land</v>
      </c>
      <c r="C45" s="2" t="str">
        <f>IFERROR(Base!#REF!/GAMSbase!B45,"")</f>
        <v/>
      </c>
      <c r="D45" s="2" t="str">
        <f>IFERROR(Base!#REF!/GAMSbase!C45,"")</f>
        <v/>
      </c>
      <c r="E45" s="2" t="str">
        <f>IFERROR(Base!#REF!/GAMSbase!D45,"")</f>
        <v/>
      </c>
      <c r="F45" s="2" t="str">
        <f>IFERROR(Base!#REF!/GAMSbase!E45,"")</f>
        <v/>
      </c>
      <c r="G45" s="2" t="str">
        <f>IFERROR(Base!#REF!/GAMSbase!F45,"")</f>
        <v/>
      </c>
      <c r="H45" s="2" t="str">
        <f>IFERROR(Base!#REF!/GAMSbase!G45,"")</f>
        <v/>
      </c>
      <c r="I45" s="2" t="str">
        <f>IFERROR(Base!#REF!/GAMSbase!H45,"")</f>
        <v/>
      </c>
      <c r="J45" s="2" t="str">
        <f>IFERROR(Base!#REF!/GAMSbase!I45,"")</f>
        <v/>
      </c>
      <c r="K45" s="2" t="str">
        <f>IFERROR(Base!#REF!/GAMSbase!J45,"")</f>
        <v/>
      </c>
      <c r="L45" s="2" t="str">
        <f>IFERROR(Base!#REF!/GAMSbase!K45,"")</f>
        <v/>
      </c>
      <c r="M45" s="2" t="str">
        <f>IFERROR(Base!#REF!/GAMSbase!L45,"")</f>
        <v/>
      </c>
      <c r="N45" s="2" t="str">
        <f>IFERROR(Base!#REF!/GAMSbase!M45,"")</f>
        <v/>
      </c>
      <c r="O45" s="2" t="str">
        <f>IFERROR(Base!#REF!/GAMSbase!N45,"")</f>
        <v/>
      </c>
      <c r="P45" s="2" t="str">
        <f>IFERROR(Base!#REF!/GAMSbase!O45,"")</f>
        <v/>
      </c>
      <c r="Q45" s="2" t="str">
        <f>IFERROR(Base!#REF!/GAMSbase!P45,"")</f>
        <v/>
      </c>
      <c r="R45" s="2" t="str">
        <f>IFERROR(Base!#REF!/GAMSbase!Q45,"")</f>
        <v/>
      </c>
      <c r="S45" s="2" t="str">
        <f>IFERROR(Base!#REF!/GAMSbase!R45,"")</f>
        <v/>
      </c>
      <c r="T45" s="2" t="str">
        <f>IFERROR(Base!#REF!/GAMSbase!S45,"")</f>
        <v/>
      </c>
      <c r="U45" s="2" t="str">
        <f>IFERROR(Base!#REF!/GAMSbase!T45,"")</f>
        <v/>
      </c>
      <c r="V45" s="2" t="str">
        <f>IFERROR(Base!#REF!/GAMSbase!U45,"")</f>
        <v/>
      </c>
      <c r="W45" s="2" t="str">
        <f>IFERROR(Base!#REF!/GAMSbase!V45,"")</f>
        <v/>
      </c>
      <c r="X45" s="2" t="str">
        <f>IFERROR(Base!#REF!/GAMSbase!W45,"")</f>
        <v/>
      </c>
      <c r="Y45" s="2" t="str">
        <f>IFERROR(Base!#REF!/GAMSbase!X45,"")</f>
        <v/>
      </c>
      <c r="Z45" s="2" t="str">
        <f>IFERROR(Base!#REF!/GAMSbase!Y45,"")</f>
        <v/>
      </c>
      <c r="AA45" s="2" t="str">
        <f>IFERROR(Base!#REF!/GAMSbase!Z45,"")</f>
        <v/>
      </c>
      <c r="AB45" s="2" t="str">
        <f>IFERROR(Base!#REF!/GAMSbase!AA45,"")</f>
        <v/>
      </c>
      <c r="AC45" s="2" t="str">
        <f>IFERROR(Base!#REF!/GAMSbase!AB45,"")</f>
        <v/>
      </c>
      <c r="AD45" s="2" t="str">
        <f>IFERROR(Base!#REF!/GAMSbase!AC45,"")</f>
        <v/>
      </c>
      <c r="AE45" s="2" t="str">
        <f>IFERROR(Base!#REF!/GAMSbase!AD45,"")</f>
        <v/>
      </c>
      <c r="AF45" s="2" t="str">
        <f>IFERROR(Base!#REF!/GAMSbase!AE45,"")</f>
        <v/>
      </c>
      <c r="AG45" s="2" t="str">
        <f>IFERROR(Base!#REF!/GAMSbase!AF45,"")</f>
        <v/>
      </c>
      <c r="AH45" s="2" t="str">
        <f>IFERROR(Base!#REF!/GAMSbase!AG45,"")</f>
        <v/>
      </c>
      <c r="AI45" s="2" t="str">
        <f>IFERROR(Base!#REF!/GAMSbase!AH45,"")</f>
        <v/>
      </c>
      <c r="AJ45" s="2" t="str">
        <f>IFERROR(Base!#REF!/GAMSbase!AI45,"")</f>
        <v/>
      </c>
      <c r="AK45" s="2" t="str">
        <f>IFERROR(Base!#REF!/GAMSbase!AJ45,"")</f>
        <v/>
      </c>
      <c r="AL45" s="2" t="str">
        <f>IFERROR(Base!#REF!/GAMSbase!AK45,"")</f>
        <v/>
      </c>
      <c r="AM45" s="2" t="str">
        <f>IFERROR(Base!#REF!/GAMSbase!AL45,"")</f>
        <v/>
      </c>
      <c r="AN45" s="2" t="str">
        <f>IFERROR(Base!#REF!/GAMSbase!AM45,"")</f>
        <v/>
      </c>
      <c r="AO45" s="2" t="str">
        <f>IFERROR(Base!#REF!/GAMSbase!AN45,"")</f>
        <v/>
      </c>
      <c r="AP45" s="2" t="str">
        <f>IFERROR(Base!#REF!/GAMSbase!AO45,"")</f>
        <v/>
      </c>
      <c r="AQ45" s="2" t="str">
        <f>IFERROR(Base!#REF!/GAMSbase!AP45,"")</f>
        <v/>
      </c>
      <c r="AR45" s="2" t="str">
        <f>IFERROR(Base!#REF!/GAMSbase!AQ45,"")</f>
        <v/>
      </c>
      <c r="AS45" s="2" t="str">
        <f>IFERROR(Base!#REF!/GAMSbase!AR45,"")</f>
        <v/>
      </c>
      <c r="AT45" s="2" t="str">
        <f>IFERROR(Base!#REF!/GAMSbase!AS45,"")</f>
        <v/>
      </c>
      <c r="AU45" s="2" t="str">
        <f>IFERROR(Base!#REF!/GAMSbase!AT45,"")</f>
        <v/>
      </c>
      <c r="AV45" s="2" t="str">
        <f>IFERROR(Base!#REF!/GAMSbase!AU45,"")</f>
        <v/>
      </c>
      <c r="AW45" s="2" t="str">
        <f>IFERROR(Base!#REF!/GAMSbase!AV45,"")</f>
        <v/>
      </c>
      <c r="AX45" s="2" t="str">
        <f>IFERROR(Base!#REF!/GAMSbase!AW45,"")</f>
        <v/>
      </c>
      <c r="AY45" s="2" t="str">
        <f>IFERROR(Base!#REF!/GAMSbase!AX45,"")</f>
        <v/>
      </c>
      <c r="AZ45" s="2" t="str">
        <f>IFERROR(Base!#REF!/GAMSbase!AY45,"")</f>
        <v/>
      </c>
      <c r="BA45" s="2" t="str">
        <f>IFERROR(Base!#REF!/GAMSbase!AZ45,"")</f>
        <v/>
      </c>
      <c r="BB45" s="2" t="str">
        <f>IFERROR(Base!#REF!/GAMSbase!BA45,"")</f>
        <v/>
      </c>
      <c r="BC45" s="2" t="str">
        <f>IFERROR(Base!#REF!/GAMSbase!BB45,"")</f>
        <v/>
      </c>
      <c r="BD45" s="2" t="str">
        <f>IFERROR(Base!#REF!/GAMSbase!BC45,"")</f>
        <v/>
      </c>
      <c r="BE45" s="2" t="str">
        <f>IFERROR(Base!#REF!/GAMSbase!BD45,"")</f>
        <v/>
      </c>
      <c r="BF45" s="2" t="str">
        <f>IFERROR(Base!#REF!/GAMSbase!BE45,"")</f>
        <v/>
      </c>
      <c r="BG45" s="2" t="str">
        <f>IFERROR(Base!#REF!/GAMSbase!BF45,"")</f>
        <v/>
      </c>
      <c r="BH45" s="2" t="str">
        <f>IFERROR(Base!#REF!/GAMSbase!BG45,"")</f>
        <v/>
      </c>
      <c r="BI45" s="2" t="str">
        <f>IFERROR(Base!#REF!/GAMSbase!BH45,"")</f>
        <v/>
      </c>
      <c r="BJ45" s="2" t="str">
        <f>IFERROR(Base!#REF!/GAMSbase!BI45,"")</f>
        <v/>
      </c>
    </row>
    <row r="46" spans="1:62" x14ac:dyDescent="0.25">
      <c r="A46" t="e">
        <f>Base!#REF!</f>
        <v>#REF!</v>
      </c>
      <c r="B46" t="str">
        <f>GAMSbase!A46</f>
        <v>* PARTICIPATION</v>
      </c>
      <c r="C46" s="2" t="str">
        <f>IFERROR(Base!#REF!/GAMSbase!B46,"")</f>
        <v/>
      </c>
      <c r="D46" s="2" t="str">
        <f>IFERROR(Base!#REF!/GAMSbase!C46,"")</f>
        <v/>
      </c>
      <c r="E46" s="2" t="str">
        <f>IFERROR(Base!#REF!/GAMSbase!D46,"")</f>
        <v/>
      </c>
      <c r="F46" s="2" t="str">
        <f>IFERROR(Base!#REF!/GAMSbase!E46,"")</f>
        <v/>
      </c>
      <c r="G46" s="2" t="str">
        <f>IFERROR(Base!#REF!/GAMSbase!F46,"")</f>
        <v/>
      </c>
      <c r="H46" s="2" t="str">
        <f>IFERROR(Base!#REF!/GAMSbase!G46,"")</f>
        <v/>
      </c>
      <c r="I46" s="2" t="str">
        <f>IFERROR(Base!#REF!/GAMSbase!H46,"")</f>
        <v/>
      </c>
      <c r="J46" s="2" t="str">
        <f>IFERROR(Base!#REF!/GAMSbase!I46,"")</f>
        <v/>
      </c>
      <c r="K46" s="2" t="str">
        <f>IFERROR(Base!#REF!/GAMSbase!J46,"")</f>
        <v/>
      </c>
      <c r="L46" s="2" t="str">
        <f>IFERROR(Base!#REF!/GAMSbase!K46,"")</f>
        <v/>
      </c>
      <c r="M46" s="2" t="str">
        <f>IFERROR(Base!#REF!/GAMSbase!L46,"")</f>
        <v/>
      </c>
      <c r="N46" s="2" t="str">
        <f>IFERROR(Base!#REF!/GAMSbase!M46,"")</f>
        <v/>
      </c>
      <c r="O46" s="2" t="str">
        <f>IFERROR(Base!#REF!/GAMSbase!N46,"")</f>
        <v/>
      </c>
      <c r="P46" s="2" t="str">
        <f>IFERROR(Base!#REF!/GAMSbase!O46,"")</f>
        <v/>
      </c>
      <c r="Q46" s="2" t="str">
        <f>IFERROR(Base!#REF!/GAMSbase!P46,"")</f>
        <v/>
      </c>
      <c r="R46" s="2" t="str">
        <f>IFERROR(Base!#REF!/GAMSbase!Q46,"")</f>
        <v/>
      </c>
      <c r="S46" s="2" t="str">
        <f>IFERROR(Base!#REF!/GAMSbase!R46,"")</f>
        <v/>
      </c>
      <c r="T46" s="2" t="str">
        <f>IFERROR(Base!#REF!/GAMSbase!S46,"")</f>
        <v/>
      </c>
      <c r="U46" s="2" t="str">
        <f>IFERROR(Base!#REF!/GAMSbase!T46,"")</f>
        <v/>
      </c>
      <c r="V46" s="2" t="str">
        <f>IFERROR(Base!#REF!/GAMSbase!U46,"")</f>
        <v/>
      </c>
      <c r="W46" s="2" t="str">
        <f>IFERROR(Base!#REF!/GAMSbase!V46,"")</f>
        <v/>
      </c>
      <c r="X46" s="2" t="str">
        <f>IFERROR(Base!#REF!/GAMSbase!W46,"")</f>
        <v/>
      </c>
      <c r="Y46" s="2" t="str">
        <f>IFERROR(Base!#REF!/GAMSbase!X46,"")</f>
        <v/>
      </c>
      <c r="Z46" s="2" t="str">
        <f>IFERROR(Base!#REF!/GAMSbase!Y46,"")</f>
        <v/>
      </c>
      <c r="AA46" s="2" t="str">
        <f>IFERROR(Base!#REF!/GAMSbase!Z46,"")</f>
        <v/>
      </c>
      <c r="AB46" s="2" t="str">
        <f>IFERROR(Base!#REF!/GAMSbase!AA46,"")</f>
        <v/>
      </c>
      <c r="AC46" s="2" t="str">
        <f>IFERROR(Base!#REF!/GAMSbase!AB46,"")</f>
        <v/>
      </c>
      <c r="AD46" s="2" t="str">
        <f>IFERROR(Base!#REF!/GAMSbase!AC46,"")</f>
        <v/>
      </c>
      <c r="AE46" s="2" t="str">
        <f>IFERROR(Base!#REF!/GAMSbase!AD46,"")</f>
        <v/>
      </c>
      <c r="AF46" s="2" t="str">
        <f>IFERROR(Base!#REF!/GAMSbase!AE46,"")</f>
        <v/>
      </c>
      <c r="AG46" s="2" t="str">
        <f>IFERROR(Base!#REF!/GAMSbase!AF46,"")</f>
        <v/>
      </c>
      <c r="AH46" s="2" t="str">
        <f>IFERROR(Base!#REF!/GAMSbase!AG46,"")</f>
        <v/>
      </c>
      <c r="AI46" s="2" t="str">
        <f>IFERROR(Base!#REF!/GAMSbase!AH46,"")</f>
        <v/>
      </c>
      <c r="AJ46" s="2" t="str">
        <f>IFERROR(Base!#REF!/GAMSbase!AI46,"")</f>
        <v/>
      </c>
      <c r="AK46" s="2" t="str">
        <f>IFERROR(Base!#REF!/GAMSbase!AJ46,"")</f>
        <v/>
      </c>
      <c r="AL46" s="2" t="str">
        <f>IFERROR(Base!#REF!/GAMSbase!AK46,"")</f>
        <v/>
      </c>
      <c r="AM46" s="2" t="str">
        <f>IFERROR(Base!#REF!/GAMSbase!AL46,"")</f>
        <v/>
      </c>
      <c r="AN46" s="2" t="str">
        <f>IFERROR(Base!#REF!/GAMSbase!AM46,"")</f>
        <v/>
      </c>
      <c r="AO46" s="2" t="str">
        <f>IFERROR(Base!#REF!/GAMSbase!AN46,"")</f>
        <v/>
      </c>
      <c r="AP46" s="2" t="str">
        <f>IFERROR(Base!#REF!/GAMSbase!AO46,"")</f>
        <v/>
      </c>
      <c r="AQ46" s="2" t="str">
        <f>IFERROR(Base!#REF!/GAMSbase!AP46,"")</f>
        <v/>
      </c>
      <c r="AR46" s="2" t="str">
        <f>IFERROR(Base!#REF!/GAMSbase!AQ46,"")</f>
        <v/>
      </c>
      <c r="AS46" s="2" t="str">
        <f>IFERROR(Base!#REF!/GAMSbase!AR46,"")</f>
        <v/>
      </c>
      <c r="AT46" s="2" t="str">
        <f>IFERROR(Base!#REF!/GAMSbase!AS46,"")</f>
        <v/>
      </c>
      <c r="AU46" s="2" t="str">
        <f>IFERROR(Base!#REF!/GAMSbase!AT46,"")</f>
        <v/>
      </c>
      <c r="AV46" s="2" t="str">
        <f>IFERROR(Base!#REF!/GAMSbase!AU46,"")</f>
        <v/>
      </c>
      <c r="AW46" s="2" t="str">
        <f>IFERROR(Base!#REF!/GAMSbase!AV46,"")</f>
        <v/>
      </c>
      <c r="AX46" s="2" t="str">
        <f>IFERROR(Base!#REF!/GAMSbase!AW46,"")</f>
        <v/>
      </c>
      <c r="AY46" s="2" t="str">
        <f>IFERROR(Base!#REF!/GAMSbase!AX46,"")</f>
        <v/>
      </c>
      <c r="AZ46" s="2" t="str">
        <f>IFERROR(Base!#REF!/GAMSbase!AY46,"")</f>
        <v/>
      </c>
      <c r="BA46" s="2" t="str">
        <f>IFERROR(Base!#REF!/GAMSbase!AZ46,"")</f>
        <v/>
      </c>
      <c r="BB46" s="2" t="str">
        <f>IFERROR(Base!#REF!/GAMSbase!BA46,"")</f>
        <v/>
      </c>
      <c r="BC46" s="2" t="str">
        <f>IFERROR(Base!#REF!/GAMSbase!BB46,"")</f>
        <v/>
      </c>
      <c r="BD46" s="2" t="str">
        <f>IFERROR(Base!#REF!/GAMSbase!BC46,"")</f>
        <v/>
      </c>
      <c r="BE46" s="2" t="str">
        <f>IFERROR(Base!#REF!/GAMSbase!BD46,"")</f>
        <v/>
      </c>
      <c r="BF46" s="2" t="str">
        <f>IFERROR(Base!#REF!/GAMSbase!BE46,"")</f>
        <v/>
      </c>
      <c r="BG46" s="2" t="str">
        <f>IFERROR(Base!#REF!/GAMSbase!BF46,"")</f>
        <v/>
      </c>
      <c r="BH46" s="2" t="str">
        <f>IFERROR(Base!#REF!/GAMSbase!BG46,"")</f>
        <v/>
      </c>
      <c r="BI46" s="2" t="str">
        <f>IFERROR(Base!#REF!/GAMSbase!BH46,"")</f>
        <v/>
      </c>
      <c r="BJ46" s="2" t="str">
        <f>IFERROR(Base!#REF!/GAMSbase!BI46,"")</f>
        <v/>
      </c>
    </row>
    <row r="47" spans="1:62" x14ac:dyDescent="0.25">
      <c r="A47" t="e">
        <f>Base!#REF!</f>
        <v>#REF!</v>
      </c>
      <c r="B47" t="str">
        <f>GAMSbase!A47</f>
        <v>Proportion of World in Participation</v>
      </c>
      <c r="C47" s="2" t="str">
        <f>IFERROR(Base!#REF!/GAMSbase!B47,"")</f>
        <v/>
      </c>
      <c r="D47" s="2" t="str">
        <f>IFERROR(Base!#REF!/GAMSbase!C47,"")</f>
        <v/>
      </c>
      <c r="E47" s="2" t="str">
        <f>IFERROR(Base!#REF!/GAMSbase!D47,"")</f>
        <v/>
      </c>
      <c r="F47" s="2" t="str">
        <f>IFERROR(Base!#REF!/GAMSbase!E47,"")</f>
        <v/>
      </c>
      <c r="G47" s="2" t="str">
        <f>IFERROR(Base!#REF!/GAMSbase!F47,"")</f>
        <v/>
      </c>
      <c r="H47" s="2" t="str">
        <f>IFERROR(Base!#REF!/GAMSbase!G47,"")</f>
        <v/>
      </c>
      <c r="I47" s="2" t="str">
        <f>IFERROR(Base!#REF!/GAMSbase!H47,"")</f>
        <v/>
      </c>
      <c r="J47" s="2" t="str">
        <f>IFERROR(Base!#REF!/GAMSbase!I47,"")</f>
        <v/>
      </c>
      <c r="K47" s="2" t="str">
        <f>IFERROR(Base!#REF!/GAMSbase!J47,"")</f>
        <v/>
      </c>
      <c r="L47" s="2" t="str">
        <f>IFERROR(Base!#REF!/GAMSbase!K47,"")</f>
        <v/>
      </c>
      <c r="M47" s="2" t="str">
        <f>IFERROR(Base!#REF!/GAMSbase!L47,"")</f>
        <v/>
      </c>
      <c r="N47" s="2" t="str">
        <f>IFERROR(Base!#REF!/GAMSbase!M47,"")</f>
        <v/>
      </c>
      <c r="O47" s="2" t="str">
        <f>IFERROR(Base!#REF!/GAMSbase!N47,"")</f>
        <v/>
      </c>
      <c r="P47" s="2" t="str">
        <f>IFERROR(Base!#REF!/GAMSbase!O47,"")</f>
        <v/>
      </c>
      <c r="Q47" s="2" t="str">
        <f>IFERROR(Base!#REF!/GAMSbase!P47,"")</f>
        <v/>
      </c>
      <c r="R47" s="2" t="str">
        <f>IFERROR(Base!#REF!/GAMSbase!Q47,"")</f>
        <v/>
      </c>
      <c r="S47" s="2" t="str">
        <f>IFERROR(Base!#REF!/GAMSbase!R47,"")</f>
        <v/>
      </c>
      <c r="T47" s="2" t="str">
        <f>IFERROR(Base!#REF!/GAMSbase!S47,"")</f>
        <v/>
      </c>
      <c r="U47" s="2" t="str">
        <f>IFERROR(Base!#REF!/GAMSbase!T47,"")</f>
        <v/>
      </c>
      <c r="V47" s="2" t="str">
        <f>IFERROR(Base!#REF!/GAMSbase!U47,"")</f>
        <v/>
      </c>
      <c r="W47" s="2" t="str">
        <f>IFERROR(Base!#REF!/GAMSbase!V47,"")</f>
        <v/>
      </c>
      <c r="X47" s="2" t="str">
        <f>IFERROR(Base!#REF!/GAMSbase!W47,"")</f>
        <v/>
      </c>
      <c r="Y47" s="2" t="str">
        <f>IFERROR(Base!#REF!/GAMSbase!X47,"")</f>
        <v/>
      </c>
      <c r="Z47" s="2" t="str">
        <f>IFERROR(Base!#REF!/GAMSbase!Y47,"")</f>
        <v/>
      </c>
      <c r="AA47" s="2" t="str">
        <f>IFERROR(Base!#REF!/GAMSbase!Z47,"")</f>
        <v/>
      </c>
      <c r="AB47" s="2" t="str">
        <f>IFERROR(Base!#REF!/GAMSbase!AA47,"")</f>
        <v/>
      </c>
      <c r="AC47" s="2" t="str">
        <f>IFERROR(Base!#REF!/GAMSbase!AB47,"")</f>
        <v/>
      </c>
      <c r="AD47" s="2" t="str">
        <f>IFERROR(Base!#REF!/GAMSbase!AC47,"")</f>
        <v/>
      </c>
      <c r="AE47" s="2" t="str">
        <f>IFERROR(Base!#REF!/GAMSbase!AD47,"")</f>
        <v/>
      </c>
      <c r="AF47" s="2" t="str">
        <f>IFERROR(Base!#REF!/GAMSbase!AE47,"")</f>
        <v/>
      </c>
      <c r="AG47" s="2" t="str">
        <f>IFERROR(Base!#REF!/GAMSbase!AF47,"")</f>
        <v/>
      </c>
      <c r="AH47" s="2" t="str">
        <f>IFERROR(Base!#REF!/GAMSbase!AG47,"")</f>
        <v/>
      </c>
      <c r="AI47" s="2" t="str">
        <f>IFERROR(Base!#REF!/GAMSbase!AH47,"")</f>
        <v/>
      </c>
      <c r="AJ47" s="2" t="str">
        <f>IFERROR(Base!#REF!/GAMSbase!AI47,"")</f>
        <v/>
      </c>
      <c r="AK47" s="2" t="str">
        <f>IFERROR(Base!#REF!/GAMSbase!AJ47,"")</f>
        <v/>
      </c>
      <c r="AL47" s="2" t="str">
        <f>IFERROR(Base!#REF!/GAMSbase!AK47,"")</f>
        <v/>
      </c>
      <c r="AM47" s="2" t="str">
        <f>IFERROR(Base!#REF!/GAMSbase!AL47,"")</f>
        <v/>
      </c>
      <c r="AN47" s="2" t="str">
        <f>IFERROR(Base!#REF!/GAMSbase!AM47,"")</f>
        <v/>
      </c>
      <c r="AO47" s="2" t="str">
        <f>IFERROR(Base!#REF!/GAMSbase!AN47,"")</f>
        <v/>
      </c>
      <c r="AP47" s="2" t="str">
        <f>IFERROR(Base!#REF!/GAMSbase!AO47,"")</f>
        <v/>
      </c>
      <c r="AQ47" s="2" t="str">
        <f>IFERROR(Base!#REF!/GAMSbase!AP47,"")</f>
        <v/>
      </c>
      <c r="AR47" s="2" t="str">
        <f>IFERROR(Base!#REF!/GAMSbase!AQ47,"")</f>
        <v/>
      </c>
      <c r="AS47" s="2" t="str">
        <f>IFERROR(Base!#REF!/GAMSbase!AR47,"")</f>
        <v/>
      </c>
      <c r="AT47" s="2" t="str">
        <f>IFERROR(Base!#REF!/GAMSbase!AS47,"")</f>
        <v/>
      </c>
      <c r="AU47" s="2" t="str">
        <f>IFERROR(Base!#REF!/GAMSbase!AT47,"")</f>
        <v/>
      </c>
      <c r="AV47" s="2" t="str">
        <f>IFERROR(Base!#REF!/GAMSbase!AU47,"")</f>
        <v/>
      </c>
      <c r="AW47" s="2" t="str">
        <f>IFERROR(Base!#REF!/GAMSbase!AV47,"")</f>
        <v/>
      </c>
      <c r="AX47" s="2" t="str">
        <f>IFERROR(Base!#REF!/GAMSbase!AW47,"")</f>
        <v/>
      </c>
      <c r="AY47" s="2" t="str">
        <f>IFERROR(Base!#REF!/GAMSbase!AX47,"")</f>
        <v/>
      </c>
      <c r="AZ47" s="2" t="str">
        <f>IFERROR(Base!#REF!/GAMSbase!AY47,"")</f>
        <v/>
      </c>
      <c r="BA47" s="2" t="str">
        <f>IFERROR(Base!#REF!/GAMSbase!AZ47,"")</f>
        <v/>
      </c>
      <c r="BB47" s="2" t="str">
        <f>IFERROR(Base!#REF!/GAMSbase!BA47,"")</f>
        <v/>
      </c>
      <c r="BC47" s="2" t="str">
        <f>IFERROR(Base!#REF!/GAMSbase!BB47,"")</f>
        <v/>
      </c>
      <c r="BD47" s="2" t="str">
        <f>IFERROR(Base!#REF!/GAMSbase!BC47,"")</f>
        <v/>
      </c>
      <c r="BE47" s="2" t="str">
        <f>IFERROR(Base!#REF!/GAMSbase!BD47,"")</f>
        <v/>
      </c>
      <c r="BF47" s="2" t="str">
        <f>IFERROR(Base!#REF!/GAMSbase!BE47,"")</f>
        <v/>
      </c>
      <c r="BG47" s="2" t="str">
        <f>IFERROR(Base!#REF!/GAMSbase!BF47,"")</f>
        <v/>
      </c>
      <c r="BH47" s="2" t="str">
        <f>IFERROR(Base!#REF!/GAMSbase!BG47,"")</f>
        <v/>
      </c>
      <c r="BI47" s="2" t="str">
        <f>IFERROR(Base!#REF!/GAMSbase!BH47,"")</f>
        <v/>
      </c>
      <c r="BJ47" s="2" t="str">
        <f>IFERROR(Base!#REF!/GAMSbase!BI47,"")</f>
        <v/>
      </c>
    </row>
    <row r="48" spans="1:62" x14ac:dyDescent="0.25">
      <c r="A48" t="str">
        <f>Base!A33</f>
        <v>Scaling parameters (to ensure Obj Function = PDV Cons and MU(C) = 1)</v>
      </c>
      <c r="B48" t="str">
        <f>GAMSbase!A48</f>
        <v>* SCALING</v>
      </c>
      <c r="C48" s="2" t="str">
        <f>IFERROR(Base!B33/GAMSbase!B48,"")</f>
        <v/>
      </c>
      <c r="D48" s="2" t="str">
        <f>IFERROR(Base!C33/GAMSbase!C48,"")</f>
        <v/>
      </c>
      <c r="E48" s="2" t="str">
        <f>IFERROR(Base!D33/GAMSbase!D48,"")</f>
        <v/>
      </c>
      <c r="F48" s="2" t="str">
        <f>IFERROR(Base!E33/GAMSbase!E48,"")</f>
        <v/>
      </c>
      <c r="G48" s="2" t="str">
        <f>IFERROR(Base!F33/GAMSbase!F48,"")</f>
        <v/>
      </c>
      <c r="H48" s="2" t="str">
        <f>IFERROR(Base!G33/GAMSbase!G48,"")</f>
        <v/>
      </c>
      <c r="I48" s="2" t="str">
        <f>IFERROR(Base!H33/GAMSbase!H48,"")</f>
        <v/>
      </c>
      <c r="J48" s="2" t="str">
        <f>IFERROR(Base!I33/GAMSbase!I48,"")</f>
        <v/>
      </c>
      <c r="K48" s="2" t="str">
        <f>IFERROR(Base!J33/GAMSbase!J48,"")</f>
        <v/>
      </c>
      <c r="L48" s="2" t="str">
        <f>IFERROR(Base!K33/GAMSbase!K48,"")</f>
        <v/>
      </c>
      <c r="M48" s="2" t="str">
        <f>IFERROR(Base!L33/GAMSbase!L48,"")</f>
        <v/>
      </c>
      <c r="N48" s="2" t="str">
        <f>IFERROR(Base!M33/GAMSbase!M48,"")</f>
        <v/>
      </c>
      <c r="O48" s="2" t="str">
        <f>IFERROR(Base!N33/GAMSbase!N48,"")</f>
        <v/>
      </c>
      <c r="P48" s="2" t="str">
        <f>IFERROR(Base!O33/GAMSbase!O48,"")</f>
        <v/>
      </c>
      <c r="Q48" s="2" t="str">
        <f>IFERROR(Base!P33/GAMSbase!P48,"")</f>
        <v/>
      </c>
      <c r="R48" s="2" t="str">
        <f>IFERROR(Base!Q33/GAMSbase!Q48,"")</f>
        <v/>
      </c>
      <c r="S48" s="2" t="str">
        <f>IFERROR(Base!R33/GAMSbase!R48,"")</f>
        <v/>
      </c>
      <c r="T48" s="2" t="str">
        <f>IFERROR(Base!S33/GAMSbase!S48,"")</f>
        <v/>
      </c>
      <c r="U48" s="2" t="str">
        <f>IFERROR(Base!T33/GAMSbase!T48,"")</f>
        <v/>
      </c>
      <c r="V48" s="2" t="str">
        <f>IFERROR(Base!U33/GAMSbase!U48,"")</f>
        <v/>
      </c>
      <c r="W48" s="2" t="str">
        <f>IFERROR(Base!V33/GAMSbase!V48,"")</f>
        <v/>
      </c>
      <c r="X48" s="2" t="str">
        <f>IFERROR(Base!W33/GAMSbase!W48,"")</f>
        <v/>
      </c>
      <c r="Y48" s="2" t="str">
        <f>IFERROR(Base!X33/GAMSbase!X48,"")</f>
        <v/>
      </c>
      <c r="Z48" s="2" t="str">
        <f>IFERROR(Base!Y33/GAMSbase!Y48,"")</f>
        <v/>
      </c>
      <c r="AA48" s="2" t="str">
        <f>IFERROR(Base!Z33/GAMSbase!Z48,"")</f>
        <v/>
      </c>
      <c r="AB48" s="2" t="str">
        <f>IFERROR(Base!AA33/GAMSbase!AA48,"")</f>
        <v/>
      </c>
      <c r="AC48" s="2" t="str">
        <f>IFERROR(Base!AB33/GAMSbase!AB48,"")</f>
        <v/>
      </c>
      <c r="AD48" s="2" t="str">
        <f>IFERROR(Base!AC33/GAMSbase!AC48,"")</f>
        <v/>
      </c>
      <c r="AE48" s="2" t="str">
        <f>IFERROR(Base!AD33/GAMSbase!AD48,"")</f>
        <v/>
      </c>
      <c r="AF48" s="2" t="str">
        <f>IFERROR(Base!AE33/GAMSbase!AE48,"")</f>
        <v/>
      </c>
      <c r="AG48" s="2" t="str">
        <f>IFERROR(Base!AF33/GAMSbase!AF48,"")</f>
        <v/>
      </c>
      <c r="AH48" s="2" t="str">
        <f>IFERROR(Base!AG33/GAMSbase!AG48,"")</f>
        <v/>
      </c>
      <c r="AI48" s="2" t="str">
        <f>IFERROR(Base!AH33/GAMSbase!AH48,"")</f>
        <v/>
      </c>
      <c r="AJ48" s="2" t="str">
        <f>IFERROR(Base!AI33/GAMSbase!AI48,"")</f>
        <v/>
      </c>
      <c r="AK48" s="2" t="str">
        <f>IFERROR(Base!AJ33/GAMSbase!AJ48,"")</f>
        <v/>
      </c>
      <c r="AL48" s="2" t="str">
        <f>IFERROR(Base!AK33/GAMSbase!AK48,"")</f>
        <v/>
      </c>
      <c r="AM48" s="2" t="str">
        <f>IFERROR(Base!AL33/GAMSbase!AL48,"")</f>
        <v/>
      </c>
      <c r="AN48" s="2" t="str">
        <f>IFERROR(Base!AM33/GAMSbase!AM48,"")</f>
        <v/>
      </c>
      <c r="AO48" s="2" t="str">
        <f>IFERROR(Base!AN33/GAMSbase!AN48,"")</f>
        <v/>
      </c>
      <c r="AP48" s="2" t="str">
        <f>IFERROR(Base!AO33/GAMSbase!AO48,"")</f>
        <v/>
      </c>
      <c r="AQ48" s="2" t="str">
        <f>IFERROR(Base!AP33/GAMSbase!AP48,"")</f>
        <v/>
      </c>
      <c r="AR48" s="2" t="str">
        <f>IFERROR(Base!AQ33/GAMSbase!AQ48,"")</f>
        <v/>
      </c>
      <c r="AS48" s="2" t="str">
        <f>IFERROR(Base!AR33/GAMSbase!AR48,"")</f>
        <v/>
      </c>
      <c r="AT48" s="2" t="str">
        <f>IFERROR(Base!AS33/GAMSbase!AS48,"")</f>
        <v/>
      </c>
      <c r="AU48" s="2" t="str">
        <f>IFERROR(Base!AT33/GAMSbase!AT48,"")</f>
        <v/>
      </c>
      <c r="AV48" s="2" t="str">
        <f>IFERROR(Base!AU33/GAMSbase!AU48,"")</f>
        <v/>
      </c>
      <c r="AW48" s="2" t="str">
        <f>IFERROR(Base!AV33/GAMSbase!AV48,"")</f>
        <v/>
      </c>
      <c r="AX48" s="2" t="str">
        <f>IFERROR(Base!AW33/GAMSbase!AW48,"")</f>
        <v/>
      </c>
      <c r="AY48" s="2" t="str">
        <f>IFERROR(Base!AX33/GAMSbase!AX48,"")</f>
        <v/>
      </c>
      <c r="AZ48" s="2" t="str">
        <f>IFERROR(Base!AY33/GAMSbase!AY48,"")</f>
        <v/>
      </c>
      <c r="BA48" s="2" t="str">
        <f>IFERROR(Base!AZ33/GAMSbase!AZ48,"")</f>
        <v/>
      </c>
      <c r="BB48" s="2" t="str">
        <f>IFERROR(Base!BA33/GAMSbase!BA48,"")</f>
        <v/>
      </c>
      <c r="BC48" s="2" t="str">
        <f>IFERROR(Base!BB33/GAMSbase!BB48,"")</f>
        <v/>
      </c>
      <c r="BD48" s="2" t="str">
        <f>IFERROR(Base!BC33/GAMSbase!BC48,"")</f>
        <v/>
      </c>
      <c r="BE48" s="2" t="str">
        <f>IFERROR(Base!BD33/GAMSbase!BD48,"")</f>
        <v/>
      </c>
      <c r="BF48" s="2" t="str">
        <f>IFERROR(Base!BE33/GAMSbase!BE48,"")</f>
        <v/>
      </c>
      <c r="BG48" s="2" t="str">
        <f>IFERROR(Base!BF33/GAMSbase!BF48,"")</f>
        <v/>
      </c>
      <c r="BH48" s="2" t="str">
        <f>IFERROR(Base!BG33/GAMSbase!BG48,"")</f>
        <v/>
      </c>
      <c r="BI48" s="2" t="str">
        <f>IFERROR(Base!BH33/GAMSbase!BH48,"")</f>
        <v/>
      </c>
      <c r="BJ48" s="2" t="str">
        <f>IFERROR(Base!BI33/GAMSbase!BI48,"")</f>
        <v/>
      </c>
    </row>
    <row r="49" spans="1:62" x14ac:dyDescent="0.25">
      <c r="A49" t="str">
        <f>Base!A34</f>
        <v>Multiplicative scaling coefficient in utility function</v>
      </c>
      <c r="B49" t="str">
        <f>GAMSbase!A49</f>
        <v>Multiplicative Scaling Coefficient in Utility Function</v>
      </c>
      <c r="C49" s="2">
        <f>IFERROR(Base!B34/GAMSbase!B49,"")</f>
        <v>0.54304305859917157</v>
      </c>
      <c r="D49" s="2" t="str">
        <f>IFERROR(Base!#REF!/GAMSbase!C49,"")</f>
        <v/>
      </c>
      <c r="E49" s="2" t="str">
        <f>IFERROR(Base!D34/GAMSbase!D49,"")</f>
        <v/>
      </c>
      <c r="F49" s="2" t="str">
        <f>IFERROR(Base!E34/GAMSbase!E49,"")</f>
        <v/>
      </c>
      <c r="G49" s="2" t="str">
        <f>IFERROR(Base!F34/GAMSbase!F49,"")</f>
        <v/>
      </c>
      <c r="H49" s="2" t="str">
        <f>IFERROR(Base!G34/GAMSbase!G49,"")</f>
        <v/>
      </c>
      <c r="I49" s="2" t="str">
        <f>IFERROR(Base!H34/GAMSbase!H49,"")</f>
        <v/>
      </c>
      <c r="J49" s="2" t="str">
        <f>IFERROR(Base!I34/GAMSbase!I49,"")</f>
        <v/>
      </c>
      <c r="K49" s="2" t="str">
        <f>IFERROR(Base!J34/GAMSbase!J49,"")</f>
        <v/>
      </c>
      <c r="L49" s="2" t="str">
        <f>IFERROR(Base!K34/GAMSbase!K49,"")</f>
        <v/>
      </c>
      <c r="M49" s="2" t="str">
        <f>IFERROR(Base!L34/GAMSbase!L49,"")</f>
        <v/>
      </c>
      <c r="N49" s="2" t="str">
        <f>IFERROR(Base!M34/GAMSbase!M49,"")</f>
        <v/>
      </c>
      <c r="O49" s="2" t="str">
        <f>IFERROR(Base!N34/GAMSbase!N49,"")</f>
        <v/>
      </c>
      <c r="P49" s="2" t="str">
        <f>IFERROR(Base!O34/GAMSbase!O49,"")</f>
        <v/>
      </c>
      <c r="Q49" s="2" t="str">
        <f>IFERROR(Base!P34/GAMSbase!P49,"")</f>
        <v/>
      </c>
      <c r="R49" s="2" t="str">
        <f>IFERROR(Base!Q34/GAMSbase!Q49,"")</f>
        <v/>
      </c>
      <c r="S49" s="2" t="str">
        <f>IFERROR(Base!R34/GAMSbase!R49,"")</f>
        <v/>
      </c>
      <c r="T49" s="2" t="str">
        <f>IFERROR(Base!S34/GAMSbase!S49,"")</f>
        <v/>
      </c>
      <c r="U49" s="2" t="str">
        <f>IFERROR(Base!T34/GAMSbase!T49,"")</f>
        <v/>
      </c>
      <c r="V49" s="2" t="str">
        <f>IFERROR(Base!U34/GAMSbase!U49,"")</f>
        <v/>
      </c>
      <c r="W49" s="2" t="str">
        <f>IFERROR(Base!V34/GAMSbase!V49,"")</f>
        <v/>
      </c>
      <c r="X49" s="2" t="str">
        <f>IFERROR(Base!W34/GAMSbase!W49,"")</f>
        <v/>
      </c>
      <c r="Y49" s="2" t="str">
        <f>IFERROR(Base!X34/GAMSbase!X49,"")</f>
        <v/>
      </c>
      <c r="Z49" s="2" t="str">
        <f>IFERROR(Base!Y34/GAMSbase!Y49,"")</f>
        <v/>
      </c>
      <c r="AA49" s="2" t="str">
        <f>IFERROR(Base!Z34/GAMSbase!Z49,"")</f>
        <v/>
      </c>
      <c r="AB49" s="2" t="str">
        <f>IFERROR(Base!AA34/GAMSbase!AA49,"")</f>
        <v/>
      </c>
      <c r="AC49" s="2" t="str">
        <f>IFERROR(Base!AB34/GAMSbase!AB49,"")</f>
        <v/>
      </c>
      <c r="AD49" s="2" t="str">
        <f>IFERROR(Base!AC34/GAMSbase!AC49,"")</f>
        <v/>
      </c>
      <c r="AE49" s="2" t="str">
        <f>IFERROR(Base!AD34/GAMSbase!AD49,"")</f>
        <v/>
      </c>
      <c r="AF49" s="2" t="str">
        <f>IFERROR(Base!AE34/GAMSbase!AE49,"")</f>
        <v/>
      </c>
      <c r="AG49" s="2" t="str">
        <f>IFERROR(Base!AF34/GAMSbase!AF49,"")</f>
        <v/>
      </c>
      <c r="AH49" s="2" t="str">
        <f>IFERROR(Base!AG34/GAMSbase!AG49,"")</f>
        <v/>
      </c>
      <c r="AI49" s="2" t="str">
        <f>IFERROR(Base!AH34/GAMSbase!AH49,"")</f>
        <v/>
      </c>
      <c r="AJ49" s="2" t="str">
        <f>IFERROR(Base!AI34/GAMSbase!AI49,"")</f>
        <v/>
      </c>
      <c r="AK49" s="2" t="str">
        <f>IFERROR(Base!AJ34/GAMSbase!AJ49,"")</f>
        <v/>
      </c>
      <c r="AL49" s="2" t="str">
        <f>IFERROR(Base!AK34/GAMSbase!AK49,"")</f>
        <v/>
      </c>
      <c r="AM49" s="2" t="str">
        <f>IFERROR(Base!AL34/GAMSbase!AL49,"")</f>
        <v/>
      </c>
      <c r="AN49" s="2" t="str">
        <f>IFERROR(Base!AM34/GAMSbase!AM49,"")</f>
        <v/>
      </c>
      <c r="AO49" s="2" t="str">
        <f>IFERROR(Base!AN34/GAMSbase!AN49,"")</f>
        <v/>
      </c>
      <c r="AP49" s="2" t="str">
        <f>IFERROR(Base!AO34/GAMSbase!AO49,"")</f>
        <v/>
      </c>
      <c r="AQ49" s="2" t="str">
        <f>IFERROR(Base!AP34/GAMSbase!AP49,"")</f>
        <v/>
      </c>
      <c r="AR49" s="2" t="str">
        <f>IFERROR(Base!AQ34/GAMSbase!AQ49,"")</f>
        <v/>
      </c>
      <c r="AS49" s="2" t="str">
        <f>IFERROR(Base!AR34/GAMSbase!AR49,"")</f>
        <v/>
      </c>
      <c r="AT49" s="2" t="str">
        <f>IFERROR(Base!AS34/GAMSbase!AS49,"")</f>
        <v/>
      </c>
      <c r="AU49" s="2" t="str">
        <f>IFERROR(Base!AT34/GAMSbase!AT49,"")</f>
        <v/>
      </c>
      <c r="AV49" s="2" t="str">
        <f>IFERROR(Base!AU34/GAMSbase!AU49,"")</f>
        <v/>
      </c>
      <c r="AW49" s="2" t="str">
        <f>IFERROR(Base!AV34/GAMSbase!AV49,"")</f>
        <v/>
      </c>
      <c r="AX49" s="2" t="str">
        <f>IFERROR(Base!AW34/GAMSbase!AW49,"")</f>
        <v/>
      </c>
      <c r="AY49" s="2" t="str">
        <f>IFERROR(Base!AX34/GAMSbase!AX49,"")</f>
        <v/>
      </c>
      <c r="AZ49" s="2" t="str">
        <f>IFERROR(Base!AY34/GAMSbase!AY49,"")</f>
        <v/>
      </c>
      <c r="BA49" s="2" t="str">
        <f>IFERROR(Base!AZ34/GAMSbase!AZ49,"")</f>
        <v/>
      </c>
      <c r="BB49" s="2" t="str">
        <f>IFERROR(Base!BA34/GAMSbase!BA49,"")</f>
        <v/>
      </c>
      <c r="BC49" s="2" t="str">
        <f>IFERROR(Base!BB34/GAMSbase!BB49,"")</f>
        <v/>
      </c>
      <c r="BD49" s="2" t="str">
        <f>IFERROR(Base!BC34/GAMSbase!BC49,"")</f>
        <v/>
      </c>
      <c r="BE49" s="2" t="str">
        <f>IFERROR(Base!BD34/GAMSbase!BD49,"")</f>
        <v/>
      </c>
      <c r="BF49" s="2" t="str">
        <f>IFERROR(Base!BE34/GAMSbase!BE49,"")</f>
        <v/>
      </c>
      <c r="BG49" s="2" t="str">
        <f>IFERROR(Base!BF34/GAMSbase!BF49,"")</f>
        <v/>
      </c>
      <c r="BH49" s="2" t="str">
        <f>IFERROR(Base!BG34/GAMSbase!BG49,"")</f>
        <v/>
      </c>
      <c r="BI49" s="2" t="str">
        <f>IFERROR(Base!BH34/GAMSbase!BH49,"")</f>
        <v/>
      </c>
      <c r="BJ49" s="2" t="str">
        <f>IFERROR(Base!BI34/GAMSbase!BI49,"")</f>
        <v/>
      </c>
    </row>
    <row r="50" spans="1:62" x14ac:dyDescent="0.25">
      <c r="A50" t="str">
        <f>Base!A35</f>
        <v>Additive scaling coefficient in utility function</v>
      </c>
      <c r="B50" t="str">
        <f>GAMSbase!A50</f>
        <v>Additive Scaling Coefficient in Utility Function</v>
      </c>
      <c r="C50" s="2">
        <f>IFERROR(Base!B35/GAMSbase!B50,"")</f>
        <v>1.6279470766789206</v>
      </c>
      <c r="D50" s="2" t="str">
        <f>IFERROR(Base!C35/GAMSbase!C50,"")</f>
        <v/>
      </c>
      <c r="E50" s="2" t="str">
        <f>IFERROR(Base!D35/GAMSbase!D50,"")</f>
        <v/>
      </c>
      <c r="F50" s="2" t="str">
        <f>IFERROR(Base!E35/GAMSbase!E50,"")</f>
        <v/>
      </c>
      <c r="G50" s="2" t="str">
        <f>IFERROR(Base!F35/GAMSbase!F50,"")</f>
        <v/>
      </c>
      <c r="H50" s="2" t="str">
        <f>IFERROR(Base!G35/GAMSbase!G50,"")</f>
        <v/>
      </c>
      <c r="I50" s="2" t="str">
        <f>IFERROR(Base!H35/GAMSbase!H50,"")</f>
        <v/>
      </c>
      <c r="J50" s="2" t="str">
        <f>IFERROR(Base!I35/GAMSbase!I50,"")</f>
        <v/>
      </c>
      <c r="K50" s="2" t="str">
        <f>IFERROR(Base!J35/GAMSbase!J50,"")</f>
        <v/>
      </c>
      <c r="L50" s="2" t="str">
        <f>IFERROR(Base!K35/GAMSbase!K50,"")</f>
        <v/>
      </c>
      <c r="M50" s="2" t="str">
        <f>IFERROR(Base!L35/GAMSbase!L50,"")</f>
        <v/>
      </c>
      <c r="N50" s="2" t="str">
        <f>IFERROR(Base!M35/GAMSbase!M50,"")</f>
        <v/>
      </c>
      <c r="O50" s="2" t="str">
        <f>IFERROR(Base!N35/GAMSbase!N50,"")</f>
        <v/>
      </c>
      <c r="P50" s="2" t="str">
        <f>IFERROR(Base!O35/GAMSbase!O50,"")</f>
        <v/>
      </c>
      <c r="Q50" s="2" t="str">
        <f>IFERROR(Base!P35/GAMSbase!P50,"")</f>
        <v/>
      </c>
      <c r="R50" s="2" t="str">
        <f>IFERROR(Base!Q35/GAMSbase!Q50,"")</f>
        <v/>
      </c>
      <c r="S50" s="2" t="str">
        <f>IFERROR(Base!R35/GAMSbase!R50,"")</f>
        <v/>
      </c>
      <c r="T50" s="2" t="str">
        <f>IFERROR(Base!S35/GAMSbase!S50,"")</f>
        <v/>
      </c>
      <c r="U50" s="2" t="str">
        <f>IFERROR(Base!T35/GAMSbase!T50,"")</f>
        <v/>
      </c>
      <c r="V50" s="2" t="str">
        <f>IFERROR(Base!U35/GAMSbase!U50,"")</f>
        <v/>
      </c>
      <c r="W50" s="2" t="str">
        <f>IFERROR(Base!V35/GAMSbase!V50,"")</f>
        <v/>
      </c>
      <c r="X50" s="2" t="str">
        <f>IFERROR(Base!W35/GAMSbase!W50,"")</f>
        <v/>
      </c>
      <c r="Y50" s="2" t="str">
        <f>IFERROR(Base!X35/GAMSbase!X50,"")</f>
        <v/>
      </c>
      <c r="Z50" s="2" t="str">
        <f>IFERROR(Base!Y35/GAMSbase!Y50,"")</f>
        <v/>
      </c>
      <c r="AA50" s="2" t="str">
        <f>IFERROR(Base!Z35/GAMSbase!Z50,"")</f>
        <v/>
      </c>
      <c r="AB50" s="2" t="str">
        <f>IFERROR(Base!AA35/GAMSbase!AA50,"")</f>
        <v/>
      </c>
      <c r="AC50" s="2" t="str">
        <f>IFERROR(Base!AB35/GAMSbase!AB50,"")</f>
        <v/>
      </c>
      <c r="AD50" s="2" t="str">
        <f>IFERROR(Base!AC35/GAMSbase!AC50,"")</f>
        <v/>
      </c>
      <c r="AE50" s="2" t="str">
        <f>IFERROR(Base!AD35/GAMSbase!AD50,"")</f>
        <v/>
      </c>
      <c r="AF50" s="2" t="str">
        <f>IFERROR(Base!AE35/GAMSbase!AE50,"")</f>
        <v/>
      </c>
      <c r="AG50" s="2" t="str">
        <f>IFERROR(Base!AF35/GAMSbase!AF50,"")</f>
        <v/>
      </c>
      <c r="AH50" s="2" t="str">
        <f>IFERROR(Base!AG35/GAMSbase!AG50,"")</f>
        <v/>
      </c>
      <c r="AI50" s="2" t="str">
        <f>IFERROR(Base!AH35/GAMSbase!AH50,"")</f>
        <v/>
      </c>
      <c r="AJ50" s="2" t="str">
        <f>IFERROR(Base!AI35/GAMSbase!AI50,"")</f>
        <v/>
      </c>
      <c r="AK50" s="2" t="str">
        <f>IFERROR(Base!AJ35/GAMSbase!AJ50,"")</f>
        <v/>
      </c>
      <c r="AL50" s="2" t="str">
        <f>IFERROR(Base!AK35/GAMSbase!AK50,"")</f>
        <v/>
      </c>
      <c r="AM50" s="2" t="str">
        <f>IFERROR(Base!AL35/GAMSbase!AL50,"")</f>
        <v/>
      </c>
      <c r="AN50" s="2" t="str">
        <f>IFERROR(Base!AM35/GAMSbase!AM50,"")</f>
        <v/>
      </c>
      <c r="AO50" s="2" t="str">
        <f>IFERROR(Base!AN35/GAMSbase!AN50,"")</f>
        <v/>
      </c>
      <c r="AP50" s="2" t="str">
        <f>IFERROR(Base!AO35/GAMSbase!AO50,"")</f>
        <v/>
      </c>
      <c r="AQ50" s="2" t="str">
        <f>IFERROR(Base!AP35/GAMSbase!AP50,"")</f>
        <v/>
      </c>
      <c r="AR50" s="2" t="str">
        <f>IFERROR(Base!AQ35/GAMSbase!AQ50,"")</f>
        <v/>
      </c>
      <c r="AS50" s="2" t="str">
        <f>IFERROR(Base!AR35/GAMSbase!AR50,"")</f>
        <v/>
      </c>
      <c r="AT50" s="2" t="str">
        <f>IFERROR(Base!AS35/GAMSbase!AS50,"")</f>
        <v/>
      </c>
      <c r="AU50" s="2" t="str">
        <f>IFERROR(Base!AT35/GAMSbase!AT50,"")</f>
        <v/>
      </c>
      <c r="AV50" s="2" t="str">
        <f>IFERROR(Base!AU35/GAMSbase!AU50,"")</f>
        <v/>
      </c>
      <c r="AW50" s="2" t="str">
        <f>IFERROR(Base!AV35/GAMSbase!AV50,"")</f>
        <v/>
      </c>
      <c r="AX50" s="2" t="str">
        <f>IFERROR(Base!AW35/GAMSbase!AW50,"")</f>
        <v/>
      </c>
      <c r="AY50" s="2" t="str">
        <f>IFERROR(Base!AX35/GAMSbase!AX50,"")</f>
        <v/>
      </c>
      <c r="AZ50" s="2" t="str">
        <f>IFERROR(Base!AY35/GAMSbase!AY50,"")</f>
        <v/>
      </c>
      <c r="BA50" s="2" t="str">
        <f>IFERROR(Base!AZ35/GAMSbase!AZ50,"")</f>
        <v/>
      </c>
      <c r="BB50" s="2" t="str">
        <f>IFERROR(Base!BA35/GAMSbase!BA50,"")</f>
        <v/>
      </c>
      <c r="BC50" s="2" t="str">
        <f>IFERROR(Base!BB35/GAMSbase!BB50,"")</f>
        <v/>
      </c>
      <c r="BD50" s="2" t="str">
        <f>IFERROR(Base!BC35/GAMSbase!BC50,"")</f>
        <v/>
      </c>
      <c r="BE50" s="2" t="str">
        <f>IFERROR(Base!BD35/GAMSbase!BD50,"")</f>
        <v/>
      </c>
      <c r="BF50" s="2" t="str">
        <f>IFERROR(Base!BE35/GAMSbase!BE50,"")</f>
        <v/>
      </c>
      <c r="BG50" s="2" t="str">
        <f>IFERROR(Base!BF35/GAMSbase!BF50,"")</f>
        <v/>
      </c>
      <c r="BH50" s="2" t="str">
        <f>IFERROR(Base!BG35/GAMSbase!BG50,"")</f>
        <v/>
      </c>
      <c r="BI50" s="2" t="str">
        <f>IFERROR(Base!BH35/GAMSbase!BH50,"")</f>
        <v/>
      </c>
      <c r="BJ50" s="2" t="str">
        <f>IFERROR(Base!BI35/GAMSbase!BI50,"")</f>
        <v/>
      </c>
    </row>
    <row r="51" spans="1:62" x14ac:dyDescent="0.25">
      <c r="A51" t="str">
        <f>Base!A36</f>
        <v>Hotelling on (1) or off(0)</v>
      </c>
      <c r="B51" t="str">
        <f>GAMSbase!A51</f>
        <v>Hotelling</v>
      </c>
      <c r="C51" s="2" t="str">
        <f>IFERROR(Base!B36/GAMSbase!B51,"")</f>
        <v/>
      </c>
      <c r="D51" s="2" t="str">
        <f>IFERROR(Base!C36/GAMSbase!C51,"")</f>
        <v/>
      </c>
      <c r="E51" s="2" t="str">
        <f>IFERROR(Base!D36/GAMSbase!D51,"")</f>
        <v/>
      </c>
      <c r="F51" s="2" t="str">
        <f>IFERROR(Base!E36/GAMSbase!E51,"")</f>
        <v/>
      </c>
      <c r="G51" s="2" t="str">
        <f>IFERROR(Base!F36/GAMSbase!F51,"")</f>
        <v/>
      </c>
      <c r="H51" s="2" t="str">
        <f>IFERROR(Base!G36/GAMSbase!G51,"")</f>
        <v/>
      </c>
      <c r="I51" s="2" t="str">
        <f>IFERROR(Base!H36/GAMSbase!H51,"")</f>
        <v/>
      </c>
      <c r="J51" s="2" t="str">
        <f>IFERROR(Base!I36/GAMSbase!I51,"")</f>
        <v/>
      </c>
      <c r="K51" s="2" t="str">
        <f>IFERROR(Base!J36/GAMSbase!J51,"")</f>
        <v/>
      </c>
      <c r="L51" s="2" t="str">
        <f>IFERROR(Base!K36/GAMSbase!K51,"")</f>
        <v/>
      </c>
      <c r="M51" s="2" t="str">
        <f>IFERROR(Base!L36/GAMSbase!L51,"")</f>
        <v/>
      </c>
      <c r="N51" s="2" t="str">
        <f>IFERROR(Base!M36/GAMSbase!M51,"")</f>
        <v/>
      </c>
      <c r="O51" s="2" t="str">
        <f>IFERROR(Base!N36/GAMSbase!N51,"")</f>
        <v/>
      </c>
      <c r="P51" s="2" t="str">
        <f>IFERROR(Base!O36/GAMSbase!O51,"")</f>
        <v/>
      </c>
      <c r="Q51" s="2" t="str">
        <f>IFERROR(Base!P36/GAMSbase!P51,"")</f>
        <v/>
      </c>
      <c r="R51" s="2" t="str">
        <f>IFERROR(Base!Q36/GAMSbase!Q51,"")</f>
        <v/>
      </c>
      <c r="S51" s="2" t="str">
        <f>IFERROR(Base!R36/GAMSbase!R51,"")</f>
        <v/>
      </c>
      <c r="T51" s="2" t="str">
        <f>IFERROR(Base!S36/GAMSbase!S51,"")</f>
        <v/>
      </c>
      <c r="U51" s="2" t="str">
        <f>IFERROR(Base!T36/GAMSbase!T51,"")</f>
        <v/>
      </c>
      <c r="V51" s="2" t="str">
        <f>IFERROR(Base!U36/GAMSbase!U51,"")</f>
        <v/>
      </c>
      <c r="W51" s="2" t="str">
        <f>IFERROR(Base!V36/GAMSbase!V51,"")</f>
        <v/>
      </c>
      <c r="X51" s="2" t="str">
        <f>IFERROR(Base!W36/GAMSbase!W51,"")</f>
        <v/>
      </c>
      <c r="Y51" s="2" t="str">
        <f>IFERROR(Base!X36/GAMSbase!X51,"")</f>
        <v/>
      </c>
      <c r="Z51" s="2" t="str">
        <f>IFERROR(Base!Y36/GAMSbase!Y51,"")</f>
        <v/>
      </c>
      <c r="AA51" s="2" t="str">
        <f>IFERROR(Base!Z36/GAMSbase!Z51,"")</f>
        <v/>
      </c>
      <c r="AB51" s="2" t="str">
        <f>IFERROR(Base!AA36/GAMSbase!AA51,"")</f>
        <v/>
      </c>
      <c r="AC51" s="2" t="str">
        <f>IFERROR(Base!AB36/GAMSbase!AB51,"")</f>
        <v/>
      </c>
      <c r="AD51" s="2" t="str">
        <f>IFERROR(Base!AC36/GAMSbase!AC51,"")</f>
        <v/>
      </c>
      <c r="AE51" s="2" t="str">
        <f>IFERROR(Base!AD36/GAMSbase!AD51,"")</f>
        <v/>
      </c>
      <c r="AF51" s="2" t="str">
        <f>IFERROR(Base!AE36/GAMSbase!AE51,"")</f>
        <v/>
      </c>
      <c r="AG51" s="2" t="str">
        <f>IFERROR(Base!AF36/GAMSbase!AF51,"")</f>
        <v/>
      </c>
      <c r="AH51" s="2" t="str">
        <f>IFERROR(Base!AG36/GAMSbase!AG51,"")</f>
        <v/>
      </c>
      <c r="AI51" s="2" t="str">
        <f>IFERROR(Base!AH36/GAMSbase!AH51,"")</f>
        <v/>
      </c>
      <c r="AJ51" s="2" t="str">
        <f>IFERROR(Base!AI36/GAMSbase!AI51,"")</f>
        <v/>
      </c>
      <c r="AK51" s="2" t="str">
        <f>IFERROR(Base!AJ36/GAMSbase!AJ51,"")</f>
        <v/>
      </c>
      <c r="AL51" s="2" t="str">
        <f>IFERROR(Base!AK36/GAMSbase!AK51,"")</f>
        <v/>
      </c>
      <c r="AM51" s="2" t="str">
        <f>IFERROR(Base!AL36/GAMSbase!AL51,"")</f>
        <v/>
      </c>
      <c r="AN51" s="2" t="str">
        <f>IFERROR(Base!AM36/GAMSbase!AM51,"")</f>
        <v/>
      </c>
      <c r="AO51" s="2" t="str">
        <f>IFERROR(Base!AN36/GAMSbase!AN51,"")</f>
        <v/>
      </c>
      <c r="AP51" s="2" t="str">
        <f>IFERROR(Base!AO36/GAMSbase!AO51,"")</f>
        <v/>
      </c>
      <c r="AQ51" s="2" t="str">
        <f>IFERROR(Base!AP36/GAMSbase!AP51,"")</f>
        <v/>
      </c>
      <c r="AR51" s="2" t="str">
        <f>IFERROR(Base!AQ36/GAMSbase!AQ51,"")</f>
        <v/>
      </c>
      <c r="AS51" s="2" t="str">
        <f>IFERROR(Base!AR36/GAMSbase!AR51,"")</f>
        <v/>
      </c>
      <c r="AT51" s="2" t="str">
        <f>IFERROR(Base!AS36/GAMSbase!AS51,"")</f>
        <v/>
      </c>
      <c r="AU51" s="2" t="str">
        <f>IFERROR(Base!AT36/GAMSbase!AT51,"")</f>
        <v/>
      </c>
      <c r="AV51" s="2" t="str">
        <f>IFERROR(Base!AU36/GAMSbase!AU51,"")</f>
        <v/>
      </c>
      <c r="AW51" s="2" t="str">
        <f>IFERROR(Base!AV36/GAMSbase!AV51,"")</f>
        <v/>
      </c>
      <c r="AX51" s="2" t="str">
        <f>IFERROR(Base!AW36/GAMSbase!AW51,"")</f>
        <v/>
      </c>
      <c r="AY51" s="2" t="str">
        <f>IFERROR(Base!AX36/GAMSbase!AX51,"")</f>
        <v/>
      </c>
      <c r="AZ51" s="2" t="str">
        <f>IFERROR(Base!AY36/GAMSbase!AY51,"")</f>
        <v/>
      </c>
      <c r="BA51" s="2" t="str">
        <f>IFERROR(Base!AZ36/GAMSbase!AZ51,"")</f>
        <v/>
      </c>
      <c r="BB51" s="2" t="str">
        <f>IFERROR(Base!BA36/GAMSbase!BA51,"")</f>
        <v/>
      </c>
      <c r="BC51" s="2" t="str">
        <f>IFERROR(Base!BB36/GAMSbase!BB51,"")</f>
        <v/>
      </c>
      <c r="BD51" s="2" t="str">
        <f>IFERROR(Base!BC36/GAMSbase!BC51,"")</f>
        <v/>
      </c>
      <c r="BE51" s="2" t="str">
        <f>IFERROR(Base!BD36/GAMSbase!BD51,"")</f>
        <v/>
      </c>
      <c r="BF51" s="2" t="str">
        <f>IFERROR(Base!BE36/GAMSbase!BE51,"")</f>
        <v/>
      </c>
      <c r="BG51" s="2" t="str">
        <f>IFERROR(Base!BF36/GAMSbase!BF51,"")</f>
        <v/>
      </c>
      <c r="BH51" s="2" t="str">
        <f>IFERROR(Base!BG36/GAMSbase!BG51,"")</f>
        <v/>
      </c>
      <c r="BI51" s="2" t="str">
        <f>IFERROR(Base!BH36/GAMSbase!BH51,"")</f>
        <v/>
      </c>
      <c r="BJ51" s="2" t="str">
        <f>IFERROR(Base!BI36/GAMSbase!BI51,"")</f>
        <v/>
      </c>
    </row>
    <row r="52" spans="1:62" x14ac:dyDescent="0.25">
      <c r="A52" t="str">
        <f>Base!A37</f>
        <v>POPULATION</v>
      </c>
      <c r="B52" t="str">
        <f>GAMSbase!A52</f>
        <v>* POPULATION</v>
      </c>
      <c r="C52" s="2" t="str">
        <f>IFERROR(Base!B37/GAMSbase!B52,"")</f>
        <v/>
      </c>
      <c r="D52" s="2" t="str">
        <f>IFERROR(Base!C37/GAMSbase!C52,"")</f>
        <v/>
      </c>
      <c r="E52" s="2" t="str">
        <f>IFERROR(Base!D37/GAMSbase!D52,"")</f>
        <v/>
      </c>
      <c r="F52" s="2" t="str">
        <f>IFERROR(Base!E37/GAMSbase!E52,"")</f>
        <v/>
      </c>
      <c r="G52" s="2" t="str">
        <f>IFERROR(Base!F37/GAMSbase!F52,"")</f>
        <v/>
      </c>
      <c r="H52" s="2" t="str">
        <f>IFERROR(Base!G37/GAMSbase!G52,"")</f>
        <v/>
      </c>
      <c r="I52" s="2" t="str">
        <f>IFERROR(Base!H37/GAMSbase!H52,"")</f>
        <v/>
      </c>
      <c r="J52" s="2" t="str">
        <f>IFERROR(Base!I37/GAMSbase!I52,"")</f>
        <v/>
      </c>
      <c r="K52" s="2" t="str">
        <f>IFERROR(Base!J37/GAMSbase!J52,"")</f>
        <v/>
      </c>
      <c r="L52" s="2" t="str">
        <f>IFERROR(Base!K37/GAMSbase!K52,"")</f>
        <v/>
      </c>
      <c r="M52" s="2" t="str">
        <f>IFERROR(Base!L37/GAMSbase!L52,"")</f>
        <v/>
      </c>
      <c r="N52" s="2" t="str">
        <f>IFERROR(Base!M37/GAMSbase!M52,"")</f>
        <v/>
      </c>
      <c r="O52" s="2" t="str">
        <f>IFERROR(Base!N37/GAMSbase!N52,"")</f>
        <v/>
      </c>
      <c r="P52" s="2" t="str">
        <f>IFERROR(Base!O37/GAMSbase!O52,"")</f>
        <v/>
      </c>
      <c r="Q52" s="2" t="str">
        <f>IFERROR(Base!P37/GAMSbase!P52,"")</f>
        <v/>
      </c>
      <c r="R52" s="2" t="str">
        <f>IFERROR(Base!Q37/GAMSbase!Q52,"")</f>
        <v/>
      </c>
      <c r="S52" s="2" t="str">
        <f>IFERROR(Base!R37/GAMSbase!R52,"")</f>
        <v/>
      </c>
      <c r="T52" s="2" t="str">
        <f>IFERROR(Base!S37/GAMSbase!S52,"")</f>
        <v/>
      </c>
      <c r="U52" s="2" t="str">
        <f>IFERROR(Base!T37/GAMSbase!T52,"")</f>
        <v/>
      </c>
      <c r="V52" s="2" t="str">
        <f>IFERROR(Base!U37/GAMSbase!U52,"")</f>
        <v/>
      </c>
      <c r="W52" s="2" t="str">
        <f>IFERROR(Base!V37/GAMSbase!V52,"")</f>
        <v/>
      </c>
      <c r="X52" s="2" t="str">
        <f>IFERROR(Base!W37/GAMSbase!W52,"")</f>
        <v/>
      </c>
      <c r="Y52" s="2" t="str">
        <f>IFERROR(Base!X37/GAMSbase!X52,"")</f>
        <v/>
      </c>
      <c r="Z52" s="2" t="str">
        <f>IFERROR(Base!Y37/GAMSbase!Y52,"")</f>
        <v/>
      </c>
      <c r="AA52" s="2" t="str">
        <f>IFERROR(Base!Z37/GAMSbase!Z52,"")</f>
        <v/>
      </c>
      <c r="AB52" s="2" t="str">
        <f>IFERROR(Base!AA37/GAMSbase!AA52,"")</f>
        <v/>
      </c>
      <c r="AC52" s="2" t="str">
        <f>IFERROR(Base!AB37/GAMSbase!AB52,"")</f>
        <v/>
      </c>
      <c r="AD52" s="2" t="str">
        <f>IFERROR(Base!AC37/GAMSbase!AC52,"")</f>
        <v/>
      </c>
      <c r="AE52" s="2" t="str">
        <f>IFERROR(Base!AD37/GAMSbase!AD52,"")</f>
        <v/>
      </c>
      <c r="AF52" s="2" t="str">
        <f>IFERROR(Base!AE37/GAMSbase!AE52,"")</f>
        <v/>
      </c>
      <c r="AG52" s="2" t="str">
        <f>IFERROR(Base!AF37/GAMSbase!AF52,"")</f>
        <v/>
      </c>
      <c r="AH52" s="2" t="str">
        <f>IFERROR(Base!AG37/GAMSbase!AG52,"")</f>
        <v/>
      </c>
      <c r="AI52" s="2" t="str">
        <f>IFERROR(Base!AH37/GAMSbase!AH52,"")</f>
        <v/>
      </c>
      <c r="AJ52" s="2" t="str">
        <f>IFERROR(Base!AI37/GAMSbase!AI52,"")</f>
        <v/>
      </c>
      <c r="AK52" s="2" t="str">
        <f>IFERROR(Base!AJ37/GAMSbase!AJ52,"")</f>
        <v/>
      </c>
      <c r="AL52" s="2" t="str">
        <f>IFERROR(Base!AK37/GAMSbase!AK52,"")</f>
        <v/>
      </c>
      <c r="AM52" s="2" t="str">
        <f>IFERROR(Base!AL37/GAMSbase!AL52,"")</f>
        <v/>
      </c>
      <c r="AN52" s="2" t="str">
        <f>IFERROR(Base!AM37/GAMSbase!AM52,"")</f>
        <v/>
      </c>
      <c r="AO52" s="2" t="str">
        <f>IFERROR(Base!AN37/GAMSbase!AN52,"")</f>
        <v/>
      </c>
      <c r="AP52" s="2" t="str">
        <f>IFERROR(Base!AO37/GAMSbase!AO52,"")</f>
        <v/>
      </c>
      <c r="AQ52" s="2" t="str">
        <f>IFERROR(Base!AP37/GAMSbase!AP52,"")</f>
        <v/>
      </c>
      <c r="AR52" s="2" t="str">
        <f>IFERROR(Base!AQ37/GAMSbase!AQ52,"")</f>
        <v/>
      </c>
      <c r="AS52" s="2" t="str">
        <f>IFERROR(Base!AR37/GAMSbase!AR52,"")</f>
        <v/>
      </c>
      <c r="AT52" s="2" t="str">
        <f>IFERROR(Base!AS37/GAMSbase!AS52,"")</f>
        <v/>
      </c>
      <c r="AU52" s="2" t="str">
        <f>IFERROR(Base!AT37/GAMSbase!AT52,"")</f>
        <v/>
      </c>
      <c r="AV52" s="2" t="str">
        <f>IFERROR(Base!AU37/GAMSbase!AU52,"")</f>
        <v/>
      </c>
      <c r="AW52" s="2" t="str">
        <f>IFERROR(Base!AV37/GAMSbase!AV52,"")</f>
        <v/>
      </c>
      <c r="AX52" s="2" t="str">
        <f>IFERROR(Base!AW37/GAMSbase!AW52,"")</f>
        <v/>
      </c>
      <c r="AY52" s="2" t="str">
        <f>IFERROR(Base!AX37/GAMSbase!AX52,"")</f>
        <v/>
      </c>
      <c r="AZ52" s="2" t="str">
        <f>IFERROR(Base!AY37/GAMSbase!AY52,"")</f>
        <v/>
      </c>
      <c r="BA52" s="2" t="str">
        <f>IFERROR(Base!AZ37/GAMSbase!AZ52,"")</f>
        <v/>
      </c>
      <c r="BB52" s="2" t="str">
        <f>IFERROR(Base!BA37/GAMSbase!BA52,"")</f>
        <v/>
      </c>
      <c r="BC52" s="2" t="str">
        <f>IFERROR(Base!BB37/GAMSbase!BB52,"")</f>
        <v/>
      </c>
      <c r="BD52" s="2" t="str">
        <f>IFERROR(Base!BC37/GAMSbase!BC52,"")</f>
        <v/>
      </c>
      <c r="BE52" s="2" t="str">
        <f>IFERROR(Base!BD37/GAMSbase!BD52,"")</f>
        <v/>
      </c>
      <c r="BF52" s="2" t="str">
        <f>IFERROR(Base!BE37/GAMSbase!BE52,"")</f>
        <v/>
      </c>
      <c r="BG52" s="2" t="str">
        <f>IFERROR(Base!BF37/GAMSbase!BF52,"")</f>
        <v/>
      </c>
      <c r="BH52" s="2" t="str">
        <f>IFERROR(Base!BG37/GAMSbase!BG52,"")</f>
        <v/>
      </c>
      <c r="BI52" s="2" t="str">
        <f>IFERROR(Base!BH37/GAMSbase!BH52,"")</f>
        <v/>
      </c>
      <c r="BJ52" s="2" t="str">
        <f>IFERROR(Base!BI37/GAMSbase!BI52,"")</f>
        <v/>
      </c>
    </row>
    <row r="53" spans="1:62" x14ac:dyDescent="0.25">
      <c r="A53" t="str">
        <f>Base!A38</f>
        <v>Population (millions)</v>
      </c>
      <c r="B53" t="str">
        <f>GAMSbase!A53</f>
        <v>Population (millions)</v>
      </c>
      <c r="C53" s="2">
        <f>IFERROR(Base!B38/GAMSbase!B53,"")</f>
        <v>1.133796431705177</v>
      </c>
      <c r="D53" s="2">
        <f>IFERROR(Base!C38/GAMSbase!C53,"")</f>
        <v>1.1235591955543043</v>
      </c>
      <c r="E53" s="2">
        <f>IFERROR(Base!D38/GAMSbase!D53,"")</f>
        <v>1.1141751220698328</v>
      </c>
      <c r="F53" s="2">
        <f>IFERROR(Base!E38/GAMSbase!E53,"")</f>
        <v>1.1056084776993587</v>
      </c>
      <c r="G53" s="2">
        <f>IFERROR(Base!F38/GAMSbase!F53,"")</f>
        <v>1.0978156529010752</v>
      </c>
      <c r="H53" s="2">
        <f>IFERROR(Base!G38/GAMSbase!G53,"")</f>
        <v>1.0907484403949643</v>
      </c>
      <c r="I53" s="2">
        <f>IFERROR(Base!H38/GAMSbase!H53,"")</f>
        <v>1.0843564481698176</v>
      </c>
      <c r="J53" s="2">
        <f>IFERROR(Base!I38/GAMSbase!I53,"")</f>
        <v>1.0785888495388578</v>
      </c>
      <c r="K53" s="2">
        <f>IFERROR(Base!J38/GAMSbase!J53,"")</f>
        <v>1.0733956280499988</v>
      </c>
      <c r="L53" s="2">
        <f>IFERROR(Base!K38/GAMSbase!K53,"")</f>
        <v>1.0687284396323833</v>
      </c>
      <c r="M53" s="2">
        <f>IFERROR(Base!L38/GAMSbase!L53,"")</f>
        <v>1.0645411864532204</v>
      </c>
      <c r="N53" s="2">
        <f>IFERROR(Base!M38/GAMSbase!M53,"")</f>
        <v>1.0607903751462269</v>
      </c>
      <c r="O53" s="2">
        <f>IFERROR(Base!N38/GAMSbase!N53,"")</f>
        <v>1.0574353151227496</v>
      </c>
      <c r="P53" s="2">
        <f>IFERROR(Base!O38/GAMSbase!O53,"")</f>
        <v>1.0544381995587619</v>
      </c>
      <c r="Q53" s="2">
        <f>IFERROR(Base!P38/GAMSbase!P53,"")</f>
        <v>1.0517641015317307</v>
      </c>
      <c r="R53" s="2">
        <f>IFERROR(Base!Q38/GAMSbase!Q53,"")</f>
        <v>1.0493809099901532</v>
      </c>
      <c r="S53" s="2">
        <f>IFERROR(Base!R38/GAMSbase!R53,"")</f>
        <v>1.0472592242504977</v>
      </c>
      <c r="T53" s="2">
        <f>IFERROR(Base!S38/GAMSbase!S53,"")</f>
        <v>1.045372221117487</v>
      </c>
      <c r="U53" s="2">
        <f>IFERROR(Base!T38/GAMSbase!T53,"")</f>
        <v>1.0436955051959553</v>
      </c>
      <c r="V53" s="2">
        <f>IFERROR(Base!U38/GAMSbase!U53,"")</f>
        <v>1.0422069502575739</v>
      </c>
      <c r="W53" s="2">
        <f>IFERROR(Base!V38/GAMSbase!V53,"")</f>
        <v>1.0408865374537553</v>
      </c>
      <c r="X53" s="2">
        <f>IFERROR(Base!W38/GAMSbase!W53,"")</f>
        <v>1.0397161945807021</v>
      </c>
      <c r="Y53" s="2">
        <f>IFERROR(Base!X38/GAMSbase!X53,"")</f>
        <v>1.0386796393915112</v>
      </c>
      <c r="Z53" s="2">
        <f>IFERROR(Base!Y38/GAMSbase!Y53,"")</f>
        <v>1.0377622290275059</v>
      </c>
      <c r="AA53" s="2">
        <f>IFERROR(Base!Z38/GAMSbase!Z53,"")</f>
        <v>1.0369508169399086</v>
      </c>
      <c r="AB53" s="2">
        <f>IFERROR(Base!AA38/GAMSbase!AA53,"")</f>
        <v>1.0362336181437881</v>
      </c>
      <c r="AC53" s="2">
        <f>IFERROR(Base!AB38/GAMSbase!AB53,"")</f>
        <v>1.0356000832484167</v>
      </c>
      <c r="AD53" s="2">
        <f>IFERROR(Base!AC38/GAMSbase!AC53,"")</f>
        <v>1.0350407814131315</v>
      </c>
      <c r="AE53" s="2">
        <f>IFERROR(Base!AD38/GAMSbase!AD53,"")</f>
        <v>1.0345472921610643</v>
      </c>
      <c r="AF53" s="2">
        <f>IFERROR(Base!AE38/GAMSbase!AE53,"")</f>
        <v>1.0341121058270972</v>
      </c>
      <c r="AG53" s="2">
        <f>IFERROR(Base!AF38/GAMSbase!AF53,"")</f>
        <v>1.0337285323076928</v>
      </c>
      <c r="AH53" s="2">
        <f>IFERROR(Base!AG38/GAMSbase!AG53,"")</f>
        <v>1.0333906177065699</v>
      </c>
      <c r="AI53" s="2">
        <f>IFERROR(Base!AH38/GAMSbase!AH53,"")</f>
        <v>1.0330930684250672</v>
      </c>
      <c r="AJ53" s="2">
        <f>IFERROR(Base!AI38/GAMSbase!AI53,"")</f>
        <v>1.0328311822205041</v>
      </c>
      <c r="AK53" s="2">
        <f>IFERROR(Base!AJ38/GAMSbase!AJ53,"")</f>
        <v>1.0326007857473696</v>
      </c>
      <c r="AL53" s="2">
        <f>IFERROR(Base!AK38/GAMSbase!AK53,"")</f>
        <v>1.0323981780980176</v>
      </c>
      <c r="AM53" s="2">
        <f>IFERROR(Base!AL38/GAMSbase!AL53,"")</f>
        <v>1.0322200798710104</v>
      </c>
      <c r="AN53" s="2">
        <f>IFERROR(Base!AM38/GAMSbase!AM53,"")</f>
        <v>1.0320635873120865</v>
      </c>
      <c r="AO53" s="2">
        <f>IFERROR(Base!AN38/GAMSbase!AN53,"")</f>
        <v>1.0319261310939469</v>
      </c>
      <c r="AP53" s="2">
        <f>IFERROR(Base!AO38/GAMSbase!AO53,"")</f>
        <v>1.031805439325199</v>
      </c>
      <c r="AQ53" s="2">
        <f>IFERROR(Base!AP38/GAMSbase!AP53,"")</f>
        <v>1.031699504403738</v>
      </c>
      <c r="AR53" s="2">
        <f>IFERROR(Base!AQ38/GAMSbase!AQ53,"")</f>
        <v>1.031606553356585</v>
      </c>
      <c r="AS53" s="2">
        <f>IFERROR(Base!AR38/GAMSbase!AR53,"")</f>
        <v>1.0315250213336555</v>
      </c>
      <c r="AT53" s="2">
        <f>IFERROR(Base!AS38/GAMSbase!AS53,"")</f>
        <v>1.031453527949133</v>
      </c>
      <c r="AU53" s="2">
        <f>IFERROR(Base!AT38/GAMSbase!AT53,"")</f>
        <v>1.0313908561885734</v>
      </c>
      <c r="AV53" s="2">
        <f>IFERROR(Base!AU38/GAMSbase!AU53,"")</f>
        <v>1.0313359336237706</v>
      </c>
      <c r="AW53" s="2">
        <f>IFERROR(Base!AV38/GAMSbase!AV53,"")</f>
        <v>1.0312878156998955</v>
      </c>
      <c r="AX53" s="2">
        <f>IFERROR(Base!AW38/GAMSbase!AW53,"")</f>
        <v>1.0312456708805289</v>
      </c>
      <c r="AY53" s="2">
        <f>IFERROR(Base!AX38/GAMSbase!AX53,"")</f>
        <v>1.0312087674560633</v>
      </c>
      <c r="AZ53" s="2">
        <f>IFERROR(Base!AY38/GAMSbase!AY53,"")</f>
        <v>1.0311764618392845</v>
      </c>
      <c r="BA53" s="2">
        <f>IFERROR(Base!AZ38/GAMSbase!AZ53,"")</f>
        <v>1.0311481881890041</v>
      </c>
      <c r="BB53" s="2">
        <f>IFERROR(Base!BA38/GAMSbase!BA53,"")</f>
        <v>1.0311234492180172</v>
      </c>
      <c r="BC53" s="2">
        <f>IFERROR(Base!BB38/GAMSbase!BB53,"")</f>
        <v>1.0311018080564185</v>
      </c>
      <c r="BD53" s="2">
        <f>IFERROR(Base!BC38/GAMSbase!BC53,"")</f>
        <v>1.0310828810539741</v>
      </c>
      <c r="BE53" s="2">
        <f>IFERROR(Base!BD38/GAMSbase!BD53,"")</f>
        <v>1.0310663314175481</v>
      </c>
      <c r="BF53" s="2">
        <f>IFERROR(Base!BE38/GAMSbase!BE53,"")</f>
        <v>1.0310518635902088</v>
      </c>
      <c r="BG53" s="2">
        <f>IFERROR(Base!BF38/GAMSbase!BF53,"")</f>
        <v>1.031039218288599</v>
      </c>
      <c r="BH53" s="2">
        <f>IFERROR(Base!BG38/GAMSbase!BG53,"")</f>
        <v>1.0310281681240632</v>
      </c>
      <c r="BI53" s="2">
        <f>IFERROR(Base!BH38/GAMSbase!BH53,"")</f>
        <v>1.0310185137409045</v>
      </c>
      <c r="BJ53" s="2">
        <f>IFERROR(Base!BI38/GAMSbase!BI53,"")</f>
        <v>1.0310100804126539</v>
      </c>
    </row>
    <row r="54" spans="1:62" x14ac:dyDescent="0.25">
      <c r="A54" t="str">
        <f>Base!A39</f>
        <v>Rate of pop growth (/ period)</v>
      </c>
      <c r="B54" t="str">
        <f>GAMSbase!A54</f>
        <v>Rate of Population Growth (per period)</v>
      </c>
      <c r="C54" s="2" t="str">
        <f>IFERROR(Base!B39/GAMSbase!B54,"")</f>
        <v/>
      </c>
      <c r="D54" s="2" t="str">
        <f>IFERROR(Base!C39/GAMSbase!C54,"")</f>
        <v/>
      </c>
      <c r="E54" s="2" t="str">
        <f>IFERROR(Base!D39/GAMSbase!D54,"")</f>
        <v/>
      </c>
      <c r="F54" s="2" t="str">
        <f>IFERROR(Base!E39/GAMSbase!E54,"")</f>
        <v/>
      </c>
      <c r="G54" s="2" t="str">
        <f>IFERROR(Base!F39/GAMSbase!F54,"")</f>
        <v/>
      </c>
      <c r="H54" s="2" t="str">
        <f>IFERROR(Base!G39/GAMSbase!G54,"")</f>
        <v/>
      </c>
      <c r="I54" s="2" t="str">
        <f>IFERROR(Base!H39/GAMSbase!H54,"")</f>
        <v/>
      </c>
      <c r="J54" s="2" t="str">
        <f>IFERROR(Base!I39/GAMSbase!I54,"")</f>
        <v/>
      </c>
      <c r="K54" s="2" t="str">
        <f>IFERROR(Base!J39/GAMSbase!J54,"")</f>
        <v/>
      </c>
      <c r="L54" s="2" t="str">
        <f>IFERROR(Base!K39/GAMSbase!K54,"")</f>
        <v/>
      </c>
      <c r="M54" s="2" t="str">
        <f>IFERROR(Base!L39/GAMSbase!L54,"")</f>
        <v/>
      </c>
      <c r="N54" s="2" t="str">
        <f>IFERROR(Base!M39/GAMSbase!M54,"")</f>
        <v/>
      </c>
      <c r="O54" s="2" t="str">
        <f>IFERROR(Base!N39/GAMSbase!N54,"")</f>
        <v/>
      </c>
      <c r="P54" s="2" t="str">
        <f>IFERROR(Base!O39/GAMSbase!O54,"")</f>
        <v/>
      </c>
      <c r="Q54" s="2" t="str">
        <f>IFERROR(Base!P39/GAMSbase!P54,"")</f>
        <v/>
      </c>
      <c r="R54" s="2" t="str">
        <f>IFERROR(Base!Q39/GAMSbase!Q54,"")</f>
        <v/>
      </c>
      <c r="S54" s="2" t="str">
        <f>IFERROR(Base!R39/GAMSbase!R54,"")</f>
        <v/>
      </c>
      <c r="T54" s="2" t="str">
        <f>IFERROR(Base!S39/GAMSbase!S54,"")</f>
        <v/>
      </c>
      <c r="U54" s="2" t="str">
        <f>IFERROR(Base!T39/GAMSbase!T54,"")</f>
        <v/>
      </c>
      <c r="V54" s="2" t="str">
        <f>IFERROR(Base!U39/GAMSbase!U54,"")</f>
        <v/>
      </c>
      <c r="W54" s="2" t="str">
        <f>IFERROR(Base!V39/GAMSbase!V54,"")</f>
        <v/>
      </c>
      <c r="X54" s="2" t="str">
        <f>IFERROR(Base!W39/GAMSbase!W54,"")</f>
        <v/>
      </c>
      <c r="Y54" s="2" t="str">
        <f>IFERROR(Base!X39/GAMSbase!X54,"")</f>
        <v/>
      </c>
      <c r="Z54" s="2" t="str">
        <f>IFERROR(Base!Y39/GAMSbase!Y54,"")</f>
        <v/>
      </c>
      <c r="AA54" s="2" t="str">
        <f>IFERROR(Base!Z39/GAMSbase!Z54,"")</f>
        <v/>
      </c>
      <c r="AB54" s="2" t="str">
        <f>IFERROR(Base!AA39/GAMSbase!AA54,"")</f>
        <v/>
      </c>
      <c r="AC54" s="2" t="str">
        <f>IFERROR(Base!AB39/GAMSbase!AB54,"")</f>
        <v/>
      </c>
      <c r="AD54" s="2" t="str">
        <f>IFERROR(Base!AC39/GAMSbase!AC54,"")</f>
        <v/>
      </c>
      <c r="AE54" s="2" t="str">
        <f>IFERROR(Base!AD39/GAMSbase!AD54,"")</f>
        <v/>
      </c>
      <c r="AF54" s="2" t="str">
        <f>IFERROR(Base!AE39/GAMSbase!AE54,"")</f>
        <v/>
      </c>
      <c r="AG54" s="2" t="str">
        <f>IFERROR(Base!AF39/GAMSbase!AF54,"")</f>
        <v/>
      </c>
      <c r="AH54" s="2" t="str">
        <f>IFERROR(Base!AG39/GAMSbase!AG54,"")</f>
        <v/>
      </c>
      <c r="AI54" s="2" t="str">
        <f>IFERROR(Base!AH39/GAMSbase!AH54,"")</f>
        <v/>
      </c>
      <c r="AJ54" s="2" t="str">
        <f>IFERROR(Base!AI39/GAMSbase!AI54,"")</f>
        <v/>
      </c>
      <c r="AK54" s="2" t="str">
        <f>IFERROR(Base!AJ39/GAMSbase!AJ54,"")</f>
        <v/>
      </c>
      <c r="AL54" s="2" t="str">
        <f>IFERROR(Base!AK39/GAMSbase!AK54,"")</f>
        <v/>
      </c>
      <c r="AM54" s="2" t="str">
        <f>IFERROR(Base!AL39/GAMSbase!AL54,"")</f>
        <v/>
      </c>
      <c r="AN54" s="2" t="str">
        <f>IFERROR(Base!AM39/GAMSbase!AM54,"")</f>
        <v/>
      </c>
      <c r="AO54" s="2" t="str">
        <f>IFERROR(Base!AN39/GAMSbase!AN54,"")</f>
        <v/>
      </c>
      <c r="AP54" s="2" t="str">
        <f>IFERROR(Base!AO39/GAMSbase!AO54,"")</f>
        <v/>
      </c>
      <c r="AQ54" s="2" t="str">
        <f>IFERROR(Base!AP39/GAMSbase!AP54,"")</f>
        <v/>
      </c>
      <c r="AR54" s="2" t="str">
        <f>IFERROR(Base!AQ39/GAMSbase!AQ54,"")</f>
        <v/>
      </c>
      <c r="AS54" s="2" t="str">
        <f>IFERROR(Base!AR39/GAMSbase!AR54,"")</f>
        <v/>
      </c>
      <c r="AT54" s="2" t="str">
        <f>IFERROR(Base!AS39/GAMSbase!AS54,"")</f>
        <v/>
      </c>
      <c r="AU54" s="2" t="str">
        <f>IFERROR(Base!AT39/GAMSbase!AT54,"")</f>
        <v/>
      </c>
      <c r="AV54" s="2" t="str">
        <f>IFERROR(Base!AU39/GAMSbase!AU54,"")</f>
        <v/>
      </c>
      <c r="AW54" s="2" t="str">
        <f>IFERROR(Base!AV39/GAMSbase!AV54,"")</f>
        <v/>
      </c>
      <c r="AX54" s="2" t="str">
        <f>IFERROR(Base!AW39/GAMSbase!AW54,"")</f>
        <v/>
      </c>
      <c r="AY54" s="2" t="str">
        <f>IFERROR(Base!AX39/GAMSbase!AX54,"")</f>
        <v/>
      </c>
      <c r="AZ54" s="2" t="str">
        <f>IFERROR(Base!AY39/GAMSbase!AY54,"")</f>
        <v/>
      </c>
      <c r="BA54" s="2" t="str">
        <f>IFERROR(Base!AZ39/GAMSbase!AZ54,"")</f>
        <v/>
      </c>
      <c r="BB54" s="2" t="str">
        <f>IFERROR(Base!BA39/GAMSbase!BA54,"")</f>
        <v/>
      </c>
      <c r="BC54" s="2" t="str">
        <f>IFERROR(Base!BB39/GAMSbase!BB54,"")</f>
        <v/>
      </c>
      <c r="BD54" s="2" t="str">
        <f>IFERROR(Base!BC39/GAMSbase!BC54,"")</f>
        <v/>
      </c>
      <c r="BE54" s="2" t="str">
        <f>IFERROR(Base!BD39/GAMSbase!BD54,"")</f>
        <v/>
      </c>
      <c r="BF54" s="2" t="str">
        <f>IFERROR(Base!BE39/GAMSbase!BE54,"")</f>
        <v/>
      </c>
      <c r="BG54" s="2" t="str">
        <f>IFERROR(Base!BF39/GAMSbase!BF54,"")</f>
        <v/>
      </c>
      <c r="BH54" s="2" t="str">
        <f>IFERROR(Base!BG39/GAMSbase!BG54,"")</f>
        <v/>
      </c>
      <c r="BI54" s="2" t="str">
        <f>IFERROR(Base!BH39/GAMSbase!BH54,"")</f>
        <v/>
      </c>
      <c r="BJ54" s="2" t="str">
        <f>IFERROR(Base!BI39/GAMSbase!BI54,"")</f>
        <v/>
      </c>
    </row>
    <row r="55" spans="1:62" x14ac:dyDescent="0.25">
      <c r="A55" t="str">
        <f>Base!A40</f>
        <v>GLOBAL PARAMETERS (see * at line 102 below)</v>
      </c>
      <c r="B55" t="str">
        <f>GAMSbase!A55</f>
        <v>** Global Parameters</v>
      </c>
      <c r="C55" s="2" t="str">
        <f>IFERROR(Base!B40/GAMSbase!B55,"")</f>
        <v/>
      </c>
      <c r="D55" s="2" t="str">
        <f>IFERROR(Base!C40/GAMSbase!C55,"")</f>
        <v/>
      </c>
      <c r="E55" s="2" t="str">
        <f>IFERROR(Base!D40/GAMSbase!D55,"")</f>
        <v/>
      </c>
      <c r="F55" s="2" t="str">
        <f>IFERROR(Base!E40/GAMSbase!E55,"")</f>
        <v/>
      </c>
      <c r="G55" s="2" t="str">
        <f>IFERROR(Base!F40/GAMSbase!F55,"")</f>
        <v/>
      </c>
      <c r="H55" s="2" t="str">
        <f>IFERROR(Base!G40/GAMSbase!G55,"")</f>
        <v/>
      </c>
      <c r="I55" s="2" t="str">
        <f>IFERROR(Base!H40/GAMSbase!H55,"")</f>
        <v/>
      </c>
      <c r="J55" s="2" t="str">
        <f>IFERROR(Base!I40/GAMSbase!I55,"")</f>
        <v/>
      </c>
      <c r="K55" s="2" t="str">
        <f>IFERROR(Base!J40/GAMSbase!J55,"")</f>
        <v/>
      </c>
      <c r="L55" s="2" t="str">
        <f>IFERROR(Base!K40/GAMSbase!K55,"")</f>
        <v/>
      </c>
      <c r="M55" s="2" t="str">
        <f>IFERROR(Base!L40/GAMSbase!L55,"")</f>
        <v/>
      </c>
      <c r="N55" s="2" t="str">
        <f>IFERROR(Base!M40/GAMSbase!M55,"")</f>
        <v/>
      </c>
      <c r="O55" s="2" t="str">
        <f>IFERROR(Base!N40/GAMSbase!N55,"")</f>
        <v/>
      </c>
      <c r="P55" s="2" t="str">
        <f>IFERROR(Base!O40/GAMSbase!O55,"")</f>
        <v/>
      </c>
      <c r="Q55" s="2" t="str">
        <f>IFERROR(Base!P40/GAMSbase!P55,"")</f>
        <v/>
      </c>
      <c r="R55" s="2" t="str">
        <f>IFERROR(Base!Q40/GAMSbase!Q55,"")</f>
        <v/>
      </c>
      <c r="S55" s="2" t="str">
        <f>IFERROR(Base!R40/GAMSbase!R55,"")</f>
        <v/>
      </c>
      <c r="T55" s="2" t="str">
        <f>IFERROR(Base!S40/GAMSbase!S55,"")</f>
        <v/>
      </c>
      <c r="U55" s="2" t="str">
        <f>IFERROR(Base!T40/GAMSbase!T55,"")</f>
        <v/>
      </c>
      <c r="V55" s="2" t="str">
        <f>IFERROR(Base!U40/GAMSbase!U55,"")</f>
        <v/>
      </c>
      <c r="W55" s="2" t="str">
        <f>IFERROR(Base!V40/GAMSbase!V55,"")</f>
        <v/>
      </c>
      <c r="X55" s="2" t="str">
        <f>IFERROR(Base!W40/GAMSbase!W55,"")</f>
        <v/>
      </c>
      <c r="Y55" s="2" t="str">
        <f>IFERROR(Base!X40/GAMSbase!X55,"")</f>
        <v/>
      </c>
      <c r="Z55" s="2" t="str">
        <f>IFERROR(Base!Y40/GAMSbase!Y55,"")</f>
        <v/>
      </c>
      <c r="AA55" s="2" t="str">
        <f>IFERROR(Base!Z40/GAMSbase!Z55,"")</f>
        <v/>
      </c>
      <c r="AB55" s="2" t="str">
        <f>IFERROR(Base!AA40/GAMSbase!AA55,"")</f>
        <v/>
      </c>
      <c r="AC55" s="2" t="str">
        <f>IFERROR(Base!AB40/GAMSbase!AB55,"")</f>
        <v/>
      </c>
      <c r="AD55" s="2" t="str">
        <f>IFERROR(Base!AC40/GAMSbase!AC55,"")</f>
        <v/>
      </c>
      <c r="AE55" s="2" t="str">
        <f>IFERROR(Base!AD40/GAMSbase!AD55,"")</f>
        <v/>
      </c>
      <c r="AF55" s="2" t="str">
        <f>IFERROR(Base!AE40/GAMSbase!AE55,"")</f>
        <v/>
      </c>
      <c r="AG55" s="2" t="str">
        <f>IFERROR(Base!AF40/GAMSbase!AF55,"")</f>
        <v/>
      </c>
      <c r="AH55" s="2" t="str">
        <f>IFERROR(Base!AG40/GAMSbase!AG55,"")</f>
        <v/>
      </c>
      <c r="AI55" s="2" t="str">
        <f>IFERROR(Base!AH40/GAMSbase!AH55,"")</f>
        <v/>
      </c>
      <c r="AJ55" s="2" t="str">
        <f>IFERROR(Base!AI40/GAMSbase!AI55,"")</f>
        <v/>
      </c>
      <c r="AK55" s="2" t="str">
        <f>IFERROR(Base!AJ40/GAMSbase!AJ55,"")</f>
        <v/>
      </c>
      <c r="AL55" s="2" t="str">
        <f>IFERROR(Base!AK40/GAMSbase!AK55,"")</f>
        <v/>
      </c>
      <c r="AM55" s="2" t="str">
        <f>IFERROR(Base!AL40/GAMSbase!AL55,"")</f>
        <v/>
      </c>
      <c r="AN55" s="2" t="str">
        <f>IFERROR(Base!AM40/GAMSbase!AM55,"")</f>
        <v/>
      </c>
      <c r="AO55" s="2" t="str">
        <f>IFERROR(Base!AN40/GAMSbase!AN55,"")</f>
        <v/>
      </c>
      <c r="AP55" s="2" t="str">
        <f>IFERROR(Base!AO40/GAMSbase!AO55,"")</f>
        <v/>
      </c>
      <c r="AQ55" s="2" t="str">
        <f>IFERROR(Base!AP40/GAMSbase!AP55,"")</f>
        <v/>
      </c>
      <c r="AR55" s="2" t="str">
        <f>IFERROR(Base!AQ40/GAMSbase!AQ55,"")</f>
        <v/>
      </c>
      <c r="AS55" s="2" t="str">
        <f>IFERROR(Base!AR40/GAMSbase!AR55,"")</f>
        <v/>
      </c>
      <c r="AT55" s="2" t="str">
        <f>IFERROR(Base!AS40/GAMSbase!AS55,"")</f>
        <v/>
      </c>
      <c r="AU55" s="2" t="str">
        <f>IFERROR(Base!AT40/GAMSbase!AT55,"")</f>
        <v/>
      </c>
      <c r="AV55" s="2" t="str">
        <f>IFERROR(Base!AU40/GAMSbase!AU55,"")</f>
        <v/>
      </c>
      <c r="AW55" s="2" t="str">
        <f>IFERROR(Base!AV40/GAMSbase!AV55,"")</f>
        <v/>
      </c>
      <c r="AX55" s="2" t="str">
        <f>IFERROR(Base!AW40/GAMSbase!AW55,"")</f>
        <v/>
      </c>
      <c r="AY55" s="2" t="str">
        <f>IFERROR(Base!AX40/GAMSbase!AX55,"")</f>
        <v/>
      </c>
      <c r="AZ55" s="2" t="str">
        <f>IFERROR(Base!AY40/GAMSbase!AY55,"")</f>
        <v/>
      </c>
      <c r="BA55" s="2" t="str">
        <f>IFERROR(Base!AZ40/GAMSbase!AZ55,"")</f>
        <v/>
      </c>
      <c r="BB55" s="2" t="str">
        <f>IFERROR(Base!BA40/GAMSbase!BA55,"")</f>
        <v/>
      </c>
      <c r="BC55" s="2" t="str">
        <f>IFERROR(Base!BB40/GAMSbase!BB55,"")</f>
        <v/>
      </c>
      <c r="BD55" s="2" t="str">
        <f>IFERROR(Base!BC40/GAMSbase!BC55,"")</f>
        <v/>
      </c>
      <c r="BE55" s="2" t="str">
        <f>IFERROR(Base!BD40/GAMSbase!BD55,"")</f>
        <v/>
      </c>
      <c r="BF55" s="2" t="str">
        <f>IFERROR(Base!BE40/GAMSbase!BE55,"")</f>
        <v/>
      </c>
      <c r="BG55" s="2" t="str">
        <f>IFERROR(Base!BF40/GAMSbase!BF55,"")</f>
        <v/>
      </c>
      <c r="BH55" s="2" t="str">
        <f>IFERROR(Base!BG40/GAMSbase!BG55,"")</f>
        <v/>
      </c>
      <c r="BI55" s="2" t="str">
        <f>IFERROR(Base!BH40/GAMSbase!BH55,"")</f>
        <v/>
      </c>
      <c r="BJ55" s="2" t="str">
        <f>IFERROR(Base!BI40/GAMSbase!BI55,"")</f>
        <v/>
      </c>
    </row>
    <row r="56" spans="1:62" x14ac:dyDescent="0.25">
      <c r="A56" t="e">
        <f>Base!#REF!</f>
        <v>#REF!</v>
      </c>
      <c r="B56" t="str">
        <f>GAMSbase!A56</f>
        <v>* CARBON LIMITS</v>
      </c>
      <c r="C56" s="2" t="str">
        <f>IFERROR(Base!#REF!/GAMSbase!B56,"")</f>
        <v/>
      </c>
      <c r="D56" s="2" t="str">
        <f>IFERROR(Base!#REF!/GAMSbase!C56,"")</f>
        <v/>
      </c>
      <c r="E56" s="2" t="str">
        <f>IFERROR(Base!#REF!/GAMSbase!D56,"")</f>
        <v/>
      </c>
      <c r="F56" s="2" t="str">
        <f>IFERROR(Base!#REF!/GAMSbase!E56,"")</f>
        <v/>
      </c>
      <c r="G56" s="2" t="str">
        <f>IFERROR(Base!#REF!/GAMSbase!F56,"")</f>
        <v/>
      </c>
      <c r="H56" s="2" t="str">
        <f>IFERROR(Base!#REF!/GAMSbase!G56,"")</f>
        <v/>
      </c>
      <c r="I56" s="2" t="str">
        <f>IFERROR(Base!#REF!/GAMSbase!H56,"")</f>
        <v/>
      </c>
      <c r="J56" s="2" t="str">
        <f>IFERROR(Base!#REF!/GAMSbase!I56,"")</f>
        <v/>
      </c>
      <c r="K56" s="2" t="str">
        <f>IFERROR(Base!#REF!/GAMSbase!J56,"")</f>
        <v/>
      </c>
      <c r="L56" s="2" t="str">
        <f>IFERROR(Base!#REF!/GAMSbase!K56,"")</f>
        <v/>
      </c>
      <c r="M56" s="2" t="str">
        <f>IFERROR(Base!#REF!/GAMSbase!L56,"")</f>
        <v/>
      </c>
      <c r="N56" s="2" t="str">
        <f>IFERROR(Base!#REF!/GAMSbase!M56,"")</f>
        <v/>
      </c>
      <c r="O56" s="2" t="str">
        <f>IFERROR(Base!#REF!/GAMSbase!N56,"")</f>
        <v/>
      </c>
      <c r="P56" s="2" t="str">
        <f>IFERROR(Base!#REF!/GAMSbase!O56,"")</f>
        <v/>
      </c>
      <c r="Q56" s="2" t="str">
        <f>IFERROR(Base!#REF!/GAMSbase!P56,"")</f>
        <v/>
      </c>
      <c r="R56" s="2" t="str">
        <f>IFERROR(Base!#REF!/GAMSbase!Q56,"")</f>
        <v/>
      </c>
      <c r="S56" s="2" t="str">
        <f>IFERROR(Base!#REF!/GAMSbase!R56,"")</f>
        <v/>
      </c>
      <c r="T56" s="2" t="str">
        <f>IFERROR(Base!#REF!/GAMSbase!S56,"")</f>
        <v/>
      </c>
      <c r="U56" s="2" t="str">
        <f>IFERROR(Base!#REF!/GAMSbase!T56,"")</f>
        <v/>
      </c>
      <c r="V56" s="2" t="str">
        <f>IFERROR(Base!#REF!/GAMSbase!U56,"")</f>
        <v/>
      </c>
      <c r="W56" s="2" t="str">
        <f>IFERROR(Base!#REF!/GAMSbase!V56,"")</f>
        <v/>
      </c>
      <c r="X56" s="2" t="str">
        <f>IFERROR(Base!#REF!/GAMSbase!W56,"")</f>
        <v/>
      </c>
      <c r="Y56" s="2" t="str">
        <f>IFERROR(Base!#REF!/GAMSbase!X56,"")</f>
        <v/>
      </c>
      <c r="Z56" s="2" t="str">
        <f>IFERROR(Base!#REF!/GAMSbase!Y56,"")</f>
        <v/>
      </c>
      <c r="AA56" s="2" t="str">
        <f>IFERROR(Base!#REF!/GAMSbase!Z56,"")</f>
        <v/>
      </c>
      <c r="AB56" s="2" t="str">
        <f>IFERROR(Base!#REF!/GAMSbase!AA56,"")</f>
        <v/>
      </c>
      <c r="AC56" s="2" t="str">
        <f>IFERROR(Base!#REF!/GAMSbase!AB56,"")</f>
        <v/>
      </c>
      <c r="AD56" s="2" t="str">
        <f>IFERROR(Base!#REF!/GAMSbase!AC56,"")</f>
        <v/>
      </c>
      <c r="AE56" s="2" t="str">
        <f>IFERROR(Base!#REF!/GAMSbase!AD56,"")</f>
        <v/>
      </c>
      <c r="AF56" s="2" t="str">
        <f>IFERROR(Base!#REF!/GAMSbase!AE56,"")</f>
        <v/>
      </c>
      <c r="AG56" s="2" t="str">
        <f>IFERROR(Base!#REF!/GAMSbase!AF56,"")</f>
        <v/>
      </c>
      <c r="AH56" s="2" t="str">
        <f>IFERROR(Base!#REF!/GAMSbase!AG56,"")</f>
        <v/>
      </c>
      <c r="AI56" s="2" t="str">
        <f>IFERROR(Base!#REF!/GAMSbase!AH56,"")</f>
        <v/>
      </c>
      <c r="AJ56" s="2" t="str">
        <f>IFERROR(Base!#REF!/GAMSbase!AI56,"")</f>
        <v/>
      </c>
      <c r="AK56" s="2" t="str">
        <f>IFERROR(Base!#REF!/GAMSbase!AJ56,"")</f>
        <v/>
      </c>
      <c r="AL56" s="2" t="str">
        <f>IFERROR(Base!#REF!/GAMSbase!AK56,"")</f>
        <v/>
      </c>
      <c r="AM56" s="2" t="str">
        <f>IFERROR(Base!#REF!/GAMSbase!AL56,"")</f>
        <v/>
      </c>
      <c r="AN56" s="2" t="str">
        <f>IFERROR(Base!#REF!/GAMSbase!AM56,"")</f>
        <v/>
      </c>
      <c r="AO56" s="2" t="str">
        <f>IFERROR(Base!#REF!/GAMSbase!AN56,"")</f>
        <v/>
      </c>
      <c r="AP56" s="2" t="str">
        <f>IFERROR(Base!#REF!/GAMSbase!AO56,"")</f>
        <v/>
      </c>
      <c r="AQ56" s="2" t="str">
        <f>IFERROR(Base!#REF!/GAMSbase!AP56,"")</f>
        <v/>
      </c>
      <c r="AR56" s="2" t="str">
        <f>IFERROR(Base!#REF!/GAMSbase!AQ56,"")</f>
        <v/>
      </c>
      <c r="AS56" s="2" t="str">
        <f>IFERROR(Base!#REF!/GAMSbase!AR56,"")</f>
        <v/>
      </c>
      <c r="AT56" s="2" t="str">
        <f>IFERROR(Base!#REF!/GAMSbase!AS56,"")</f>
        <v/>
      </c>
      <c r="AU56" s="2" t="str">
        <f>IFERROR(Base!#REF!/GAMSbase!AT56,"")</f>
        <v/>
      </c>
      <c r="AV56" s="2" t="str">
        <f>IFERROR(Base!#REF!/GAMSbase!AU56,"")</f>
        <v/>
      </c>
      <c r="AW56" s="2" t="str">
        <f>IFERROR(Base!#REF!/GAMSbase!AV56,"")</f>
        <v/>
      </c>
      <c r="AX56" s="2" t="str">
        <f>IFERROR(Base!#REF!/GAMSbase!AW56,"")</f>
        <v/>
      </c>
      <c r="AY56" s="2" t="str">
        <f>IFERROR(Base!#REF!/GAMSbase!AX56,"")</f>
        <v/>
      </c>
      <c r="AZ56" s="2" t="str">
        <f>IFERROR(Base!#REF!/GAMSbase!AY56,"")</f>
        <v/>
      </c>
      <c r="BA56" s="2" t="str">
        <f>IFERROR(Base!#REF!/GAMSbase!AZ56,"")</f>
        <v/>
      </c>
      <c r="BB56" s="2" t="str">
        <f>IFERROR(Base!#REF!/GAMSbase!BA56,"")</f>
        <v/>
      </c>
      <c r="BC56" s="2" t="str">
        <f>IFERROR(Base!#REF!/GAMSbase!BB56,"")</f>
        <v/>
      </c>
      <c r="BD56" s="2" t="str">
        <f>IFERROR(Base!#REF!/GAMSbase!BC56,"")</f>
        <v/>
      </c>
      <c r="BE56" s="2" t="str">
        <f>IFERROR(Base!#REF!/GAMSbase!BD56,"")</f>
        <v/>
      </c>
      <c r="BF56" s="2" t="str">
        <f>IFERROR(Base!#REF!/GAMSbase!BE56,"")</f>
        <v/>
      </c>
      <c r="BG56" s="2" t="str">
        <f>IFERROR(Base!#REF!/GAMSbase!BF56,"")</f>
        <v/>
      </c>
      <c r="BH56" s="2" t="str">
        <f>IFERROR(Base!#REF!/GAMSbase!BG56,"")</f>
        <v/>
      </c>
      <c r="BI56" s="2" t="str">
        <f>IFERROR(Base!#REF!/GAMSbase!BH56,"")</f>
        <v/>
      </c>
      <c r="BJ56" s="2" t="str">
        <f>IFERROR(Base!#REF!/GAMSbase!BI56,"")</f>
        <v/>
      </c>
    </row>
    <row r="57" spans="1:62" x14ac:dyDescent="0.25">
      <c r="A57" t="e">
        <f>Base!#REF!</f>
        <v>#REF!</v>
      </c>
      <c r="B57" t="str">
        <f>GAMSbase!A57</f>
        <v>Maximum Carbon Resources (GtC)</v>
      </c>
      <c r="C57" s="2" t="str">
        <f>IFERROR(Base!#REF!/GAMSbase!B57,"")</f>
        <v/>
      </c>
      <c r="D57" s="2" t="str">
        <f>IFERROR(Base!#REF!/GAMSbase!C57,"")</f>
        <v/>
      </c>
      <c r="E57" s="2" t="str">
        <f>IFERROR(Base!#REF!/GAMSbase!D57,"")</f>
        <v/>
      </c>
      <c r="F57" s="2" t="str">
        <f>IFERROR(Base!#REF!/GAMSbase!E57,"")</f>
        <v/>
      </c>
      <c r="G57" s="2" t="str">
        <f>IFERROR(Base!#REF!/GAMSbase!F57,"")</f>
        <v/>
      </c>
      <c r="H57" s="2" t="str">
        <f>IFERROR(Base!#REF!/GAMSbase!G57,"")</f>
        <v/>
      </c>
      <c r="I57" s="2" t="str">
        <f>IFERROR(Base!#REF!/GAMSbase!H57,"")</f>
        <v/>
      </c>
      <c r="J57" s="2" t="str">
        <f>IFERROR(Base!#REF!/GAMSbase!I57,"")</f>
        <v/>
      </c>
      <c r="K57" s="2" t="str">
        <f>IFERROR(Base!#REF!/GAMSbase!J57,"")</f>
        <v/>
      </c>
      <c r="L57" s="2" t="str">
        <f>IFERROR(Base!#REF!/GAMSbase!K57,"")</f>
        <v/>
      </c>
      <c r="M57" s="2" t="str">
        <f>IFERROR(Base!#REF!/GAMSbase!L57,"")</f>
        <v/>
      </c>
      <c r="N57" s="2" t="str">
        <f>IFERROR(Base!#REF!/GAMSbase!M57,"")</f>
        <v/>
      </c>
      <c r="O57" s="2" t="str">
        <f>IFERROR(Base!#REF!/GAMSbase!N57,"")</f>
        <v/>
      </c>
      <c r="P57" s="2" t="str">
        <f>IFERROR(Base!#REF!/GAMSbase!O57,"")</f>
        <v/>
      </c>
      <c r="Q57" s="2" t="str">
        <f>IFERROR(Base!#REF!/GAMSbase!P57,"")</f>
        <v/>
      </c>
      <c r="R57" s="2" t="str">
        <f>IFERROR(Base!#REF!/GAMSbase!Q57,"")</f>
        <v/>
      </c>
      <c r="S57" s="2" t="str">
        <f>IFERROR(Base!#REF!/GAMSbase!R57,"")</f>
        <v/>
      </c>
      <c r="T57" s="2" t="str">
        <f>IFERROR(Base!#REF!/GAMSbase!S57,"")</f>
        <v/>
      </c>
      <c r="U57" s="2" t="str">
        <f>IFERROR(Base!#REF!/GAMSbase!T57,"")</f>
        <v/>
      </c>
      <c r="V57" s="2" t="str">
        <f>IFERROR(Base!#REF!/GAMSbase!U57,"")</f>
        <v/>
      </c>
      <c r="W57" s="2" t="str">
        <f>IFERROR(Base!#REF!/GAMSbase!V57,"")</f>
        <v/>
      </c>
      <c r="X57" s="2" t="str">
        <f>IFERROR(Base!#REF!/GAMSbase!W57,"")</f>
        <v/>
      </c>
      <c r="Y57" s="2" t="str">
        <f>IFERROR(Base!#REF!/GAMSbase!X57,"")</f>
        <v/>
      </c>
      <c r="Z57" s="2" t="str">
        <f>IFERROR(Base!#REF!/GAMSbase!Y57,"")</f>
        <v/>
      </c>
      <c r="AA57" s="2" t="str">
        <f>IFERROR(Base!#REF!/GAMSbase!Z57,"")</f>
        <v/>
      </c>
      <c r="AB57" s="2" t="str">
        <f>IFERROR(Base!#REF!/GAMSbase!AA57,"")</f>
        <v/>
      </c>
      <c r="AC57" s="2" t="str">
        <f>IFERROR(Base!#REF!/GAMSbase!AB57,"")</f>
        <v/>
      </c>
      <c r="AD57" s="2" t="str">
        <f>IFERROR(Base!#REF!/GAMSbase!AC57,"")</f>
        <v/>
      </c>
      <c r="AE57" s="2" t="str">
        <f>IFERROR(Base!#REF!/GAMSbase!AD57,"")</f>
        <v/>
      </c>
      <c r="AF57" s="2" t="str">
        <f>IFERROR(Base!#REF!/GAMSbase!AE57,"")</f>
        <v/>
      </c>
      <c r="AG57" s="2" t="str">
        <f>IFERROR(Base!#REF!/GAMSbase!AF57,"")</f>
        <v/>
      </c>
      <c r="AH57" s="2" t="str">
        <f>IFERROR(Base!#REF!/GAMSbase!AG57,"")</f>
        <v/>
      </c>
      <c r="AI57" s="2" t="str">
        <f>IFERROR(Base!#REF!/GAMSbase!AH57,"")</f>
        <v/>
      </c>
      <c r="AJ57" s="2" t="str">
        <f>IFERROR(Base!#REF!/GAMSbase!AI57,"")</f>
        <v/>
      </c>
      <c r="AK57" s="2" t="str">
        <f>IFERROR(Base!#REF!/GAMSbase!AJ57,"")</f>
        <v/>
      </c>
      <c r="AL57" s="2" t="str">
        <f>IFERROR(Base!#REF!/GAMSbase!AK57,"")</f>
        <v/>
      </c>
      <c r="AM57" s="2" t="str">
        <f>IFERROR(Base!#REF!/GAMSbase!AL57,"")</f>
        <v/>
      </c>
      <c r="AN57" s="2" t="str">
        <f>IFERROR(Base!#REF!/GAMSbase!AM57,"")</f>
        <v/>
      </c>
      <c r="AO57" s="2" t="str">
        <f>IFERROR(Base!#REF!/GAMSbase!AN57,"")</f>
        <v/>
      </c>
      <c r="AP57" s="2" t="str">
        <f>IFERROR(Base!#REF!/GAMSbase!AO57,"")</f>
        <v/>
      </c>
      <c r="AQ57" s="2" t="str">
        <f>IFERROR(Base!#REF!/GAMSbase!AP57,"")</f>
        <v/>
      </c>
      <c r="AR57" s="2" t="str">
        <f>IFERROR(Base!#REF!/GAMSbase!AQ57,"")</f>
        <v/>
      </c>
      <c r="AS57" s="2" t="str">
        <f>IFERROR(Base!#REF!/GAMSbase!AR57,"")</f>
        <v/>
      </c>
      <c r="AT57" s="2" t="str">
        <f>IFERROR(Base!#REF!/GAMSbase!AS57,"")</f>
        <v/>
      </c>
      <c r="AU57" s="2" t="str">
        <f>IFERROR(Base!#REF!/GAMSbase!AT57,"")</f>
        <v/>
      </c>
      <c r="AV57" s="2" t="str">
        <f>IFERROR(Base!#REF!/GAMSbase!AU57,"")</f>
        <v/>
      </c>
      <c r="AW57" s="2" t="str">
        <f>IFERROR(Base!#REF!/GAMSbase!AV57,"")</f>
        <v/>
      </c>
      <c r="AX57" s="2" t="str">
        <f>IFERROR(Base!#REF!/GAMSbase!AW57,"")</f>
        <v/>
      </c>
      <c r="AY57" s="2" t="str">
        <f>IFERROR(Base!#REF!/GAMSbase!AX57,"")</f>
        <v/>
      </c>
      <c r="AZ57" s="2" t="str">
        <f>IFERROR(Base!#REF!/GAMSbase!AY57,"")</f>
        <v/>
      </c>
      <c r="BA57" s="2" t="str">
        <f>IFERROR(Base!#REF!/GAMSbase!AZ57,"")</f>
        <v/>
      </c>
      <c r="BB57" s="2" t="str">
        <f>IFERROR(Base!#REF!/GAMSbase!BA57,"")</f>
        <v/>
      </c>
      <c r="BC57" s="2" t="str">
        <f>IFERROR(Base!#REF!/GAMSbase!BB57,"")</f>
        <v/>
      </c>
      <c r="BD57" s="2" t="str">
        <f>IFERROR(Base!#REF!/GAMSbase!BC57,"")</f>
        <v/>
      </c>
      <c r="BE57" s="2" t="str">
        <f>IFERROR(Base!#REF!/GAMSbase!BD57,"")</f>
        <v/>
      </c>
      <c r="BF57" s="2" t="str">
        <f>IFERROR(Base!#REF!/GAMSbase!BE57,"")</f>
        <v/>
      </c>
      <c r="BG57" s="2" t="str">
        <f>IFERROR(Base!#REF!/GAMSbase!BF57,"")</f>
        <v/>
      </c>
      <c r="BH57" s="2" t="str">
        <f>IFERROR(Base!#REF!/GAMSbase!BG57,"")</f>
        <v/>
      </c>
      <c r="BI57" s="2" t="str">
        <f>IFERROR(Base!#REF!/GAMSbase!BH57,"")</f>
        <v/>
      </c>
      <c r="BJ57" s="2" t="str">
        <f>IFERROR(Base!#REF!/GAMSbase!BI57,"")</f>
        <v/>
      </c>
    </row>
    <row r="58" spans="1:62" x14ac:dyDescent="0.25">
      <c r="A58" t="e">
        <f>Base!#REF!</f>
        <v>#REF!</v>
      </c>
      <c r="B58" t="str">
        <f>GAMSbase!A58</f>
        <v>* CARBON CYCLE INITIAL CONDITIONS</v>
      </c>
      <c r="C58" s="2" t="str">
        <f>IFERROR(Base!#REF!/GAMSbase!B58,"")</f>
        <v/>
      </c>
      <c r="D58" s="2" t="str">
        <f>IFERROR(Base!#REF!/GAMSbase!C58,"")</f>
        <v/>
      </c>
      <c r="E58" s="2" t="str">
        <f>IFERROR(Base!#REF!/GAMSbase!D58,"")</f>
        <v/>
      </c>
      <c r="F58" s="2" t="str">
        <f>IFERROR(Base!#REF!/GAMSbase!E58,"")</f>
        <v/>
      </c>
      <c r="G58" s="2" t="str">
        <f>IFERROR(Base!#REF!/GAMSbase!F58,"")</f>
        <v/>
      </c>
      <c r="H58" s="2" t="str">
        <f>IFERROR(Base!#REF!/GAMSbase!G58,"")</f>
        <v/>
      </c>
      <c r="I58" s="2" t="str">
        <f>IFERROR(Base!#REF!/GAMSbase!H58,"")</f>
        <v/>
      </c>
      <c r="J58" s="2" t="str">
        <f>IFERROR(Base!#REF!/GAMSbase!I58,"")</f>
        <v/>
      </c>
      <c r="K58" s="2" t="str">
        <f>IFERROR(Base!#REF!/GAMSbase!J58,"")</f>
        <v/>
      </c>
      <c r="L58" s="2" t="str">
        <f>IFERROR(Base!#REF!/GAMSbase!K58,"")</f>
        <v/>
      </c>
      <c r="M58" s="2" t="str">
        <f>IFERROR(Base!#REF!/GAMSbase!L58,"")</f>
        <v/>
      </c>
      <c r="N58" s="2" t="str">
        <f>IFERROR(Base!#REF!/GAMSbase!M58,"")</f>
        <v/>
      </c>
      <c r="O58" s="2" t="str">
        <f>IFERROR(Base!#REF!/GAMSbase!N58,"")</f>
        <v/>
      </c>
      <c r="P58" s="2" t="str">
        <f>IFERROR(Base!#REF!/GAMSbase!O58,"")</f>
        <v/>
      </c>
      <c r="Q58" s="2" t="str">
        <f>IFERROR(Base!#REF!/GAMSbase!P58,"")</f>
        <v/>
      </c>
      <c r="R58" s="2" t="str">
        <f>IFERROR(Base!#REF!/GAMSbase!Q58,"")</f>
        <v/>
      </c>
      <c r="S58" s="2" t="str">
        <f>IFERROR(Base!#REF!/GAMSbase!R58,"")</f>
        <v/>
      </c>
      <c r="T58" s="2" t="str">
        <f>IFERROR(Base!#REF!/GAMSbase!S58,"")</f>
        <v/>
      </c>
      <c r="U58" s="2" t="str">
        <f>IFERROR(Base!#REF!/GAMSbase!T58,"")</f>
        <v/>
      </c>
      <c r="V58" s="2" t="str">
        <f>IFERROR(Base!#REF!/GAMSbase!U58,"")</f>
        <v/>
      </c>
      <c r="W58" s="2" t="str">
        <f>IFERROR(Base!#REF!/GAMSbase!V58,"")</f>
        <v/>
      </c>
      <c r="X58" s="2" t="str">
        <f>IFERROR(Base!#REF!/GAMSbase!W58,"")</f>
        <v/>
      </c>
      <c r="Y58" s="2" t="str">
        <f>IFERROR(Base!#REF!/GAMSbase!X58,"")</f>
        <v/>
      </c>
      <c r="Z58" s="2" t="str">
        <f>IFERROR(Base!#REF!/GAMSbase!Y58,"")</f>
        <v/>
      </c>
      <c r="AA58" s="2" t="str">
        <f>IFERROR(Base!#REF!/GAMSbase!Z58,"")</f>
        <v/>
      </c>
      <c r="AB58" s="2" t="str">
        <f>IFERROR(Base!#REF!/GAMSbase!AA58,"")</f>
        <v/>
      </c>
      <c r="AC58" s="2" t="str">
        <f>IFERROR(Base!#REF!/GAMSbase!AB58,"")</f>
        <v/>
      </c>
      <c r="AD58" s="2" t="str">
        <f>IFERROR(Base!#REF!/GAMSbase!AC58,"")</f>
        <v/>
      </c>
      <c r="AE58" s="2" t="str">
        <f>IFERROR(Base!#REF!/GAMSbase!AD58,"")</f>
        <v/>
      </c>
      <c r="AF58" s="2" t="str">
        <f>IFERROR(Base!#REF!/GAMSbase!AE58,"")</f>
        <v/>
      </c>
      <c r="AG58" s="2" t="str">
        <f>IFERROR(Base!#REF!/GAMSbase!AF58,"")</f>
        <v/>
      </c>
      <c r="AH58" s="2" t="str">
        <f>IFERROR(Base!#REF!/GAMSbase!AG58,"")</f>
        <v/>
      </c>
      <c r="AI58" s="2" t="str">
        <f>IFERROR(Base!#REF!/GAMSbase!AH58,"")</f>
        <v/>
      </c>
      <c r="AJ58" s="2" t="str">
        <f>IFERROR(Base!#REF!/GAMSbase!AI58,"")</f>
        <v/>
      </c>
      <c r="AK58" s="2" t="str">
        <f>IFERROR(Base!#REF!/GAMSbase!AJ58,"")</f>
        <v/>
      </c>
      <c r="AL58" s="2" t="str">
        <f>IFERROR(Base!#REF!/GAMSbase!AK58,"")</f>
        <v/>
      </c>
      <c r="AM58" s="2" t="str">
        <f>IFERROR(Base!#REF!/GAMSbase!AL58,"")</f>
        <v/>
      </c>
      <c r="AN58" s="2" t="str">
        <f>IFERROR(Base!#REF!/GAMSbase!AM58,"")</f>
        <v/>
      </c>
      <c r="AO58" s="2" t="str">
        <f>IFERROR(Base!#REF!/GAMSbase!AN58,"")</f>
        <v/>
      </c>
      <c r="AP58" s="2" t="str">
        <f>IFERROR(Base!#REF!/GAMSbase!AO58,"")</f>
        <v/>
      </c>
      <c r="AQ58" s="2" t="str">
        <f>IFERROR(Base!#REF!/GAMSbase!AP58,"")</f>
        <v/>
      </c>
      <c r="AR58" s="2" t="str">
        <f>IFERROR(Base!#REF!/GAMSbase!AQ58,"")</f>
        <v/>
      </c>
      <c r="AS58" s="2" t="str">
        <f>IFERROR(Base!#REF!/GAMSbase!AR58,"")</f>
        <v/>
      </c>
      <c r="AT58" s="2" t="str">
        <f>IFERROR(Base!#REF!/GAMSbase!AS58,"")</f>
        <v/>
      </c>
      <c r="AU58" s="2" t="str">
        <f>IFERROR(Base!#REF!/GAMSbase!AT58,"")</f>
        <v/>
      </c>
      <c r="AV58" s="2" t="str">
        <f>IFERROR(Base!#REF!/GAMSbase!AU58,"")</f>
        <v/>
      </c>
      <c r="AW58" s="2" t="str">
        <f>IFERROR(Base!#REF!/GAMSbase!AV58,"")</f>
        <v/>
      </c>
      <c r="AX58" s="2" t="str">
        <f>IFERROR(Base!#REF!/GAMSbase!AW58,"")</f>
        <v/>
      </c>
      <c r="AY58" s="2" t="str">
        <f>IFERROR(Base!#REF!/GAMSbase!AX58,"")</f>
        <v/>
      </c>
      <c r="AZ58" s="2" t="str">
        <f>IFERROR(Base!#REF!/GAMSbase!AY58,"")</f>
        <v/>
      </c>
      <c r="BA58" s="2" t="str">
        <f>IFERROR(Base!#REF!/GAMSbase!AZ58,"")</f>
        <v/>
      </c>
      <c r="BB58" s="2" t="str">
        <f>IFERROR(Base!#REF!/GAMSbase!BA58,"")</f>
        <v/>
      </c>
      <c r="BC58" s="2" t="str">
        <f>IFERROR(Base!#REF!/GAMSbase!BB58,"")</f>
        <v/>
      </c>
      <c r="BD58" s="2" t="str">
        <f>IFERROR(Base!#REF!/GAMSbase!BC58,"")</f>
        <v/>
      </c>
      <c r="BE58" s="2" t="str">
        <f>IFERROR(Base!#REF!/GAMSbase!BD58,"")</f>
        <v/>
      </c>
      <c r="BF58" s="2" t="str">
        <f>IFERROR(Base!#REF!/GAMSbase!BE58,"")</f>
        <v/>
      </c>
      <c r="BG58" s="2" t="str">
        <f>IFERROR(Base!#REF!/GAMSbase!BF58,"")</f>
        <v/>
      </c>
      <c r="BH58" s="2" t="str">
        <f>IFERROR(Base!#REF!/GAMSbase!BG58,"")</f>
        <v/>
      </c>
      <c r="BI58" s="2" t="str">
        <f>IFERROR(Base!#REF!/GAMSbase!BH58,"")</f>
        <v/>
      </c>
      <c r="BJ58" s="2" t="str">
        <f>IFERROR(Base!#REF!/GAMSbase!BI58,"")</f>
        <v/>
      </c>
    </row>
    <row r="59" spans="1:62" x14ac:dyDescent="0.25">
      <c r="A59" t="e">
        <f>Base!#REF!</f>
        <v>#REF!</v>
      </c>
      <c r="B59" t="str">
        <f>GAMSbase!A59</f>
        <v>Initial Concentration of CO2 (GtC)..</v>
      </c>
      <c r="C59" s="2" t="str">
        <f>IFERROR(Base!#REF!/GAMSbase!B59,"")</f>
        <v/>
      </c>
      <c r="D59" s="2" t="str">
        <f>IFERROR(Base!#REF!/GAMSbase!C59,"")</f>
        <v/>
      </c>
      <c r="E59" s="2" t="str">
        <f>IFERROR(Base!#REF!/GAMSbase!D59,"")</f>
        <v/>
      </c>
      <c r="F59" s="2" t="str">
        <f>IFERROR(Base!#REF!/GAMSbase!E59,"")</f>
        <v/>
      </c>
      <c r="G59" s="2" t="str">
        <f>IFERROR(Base!#REF!/GAMSbase!F59,"")</f>
        <v/>
      </c>
      <c r="H59" s="2" t="str">
        <f>IFERROR(Base!#REF!/GAMSbase!G59,"")</f>
        <v/>
      </c>
      <c r="I59" s="2" t="str">
        <f>IFERROR(Base!#REF!/GAMSbase!H59,"")</f>
        <v/>
      </c>
      <c r="J59" s="2" t="str">
        <f>IFERROR(Base!#REF!/GAMSbase!I59,"")</f>
        <v/>
      </c>
      <c r="K59" s="2" t="str">
        <f>IFERROR(Base!#REF!/GAMSbase!J59,"")</f>
        <v/>
      </c>
      <c r="L59" s="2" t="str">
        <f>IFERROR(Base!#REF!/GAMSbase!K59,"")</f>
        <v/>
      </c>
      <c r="M59" s="2" t="str">
        <f>IFERROR(Base!#REF!/GAMSbase!L59,"")</f>
        <v/>
      </c>
      <c r="N59" s="2" t="str">
        <f>IFERROR(Base!#REF!/GAMSbase!M59,"")</f>
        <v/>
      </c>
      <c r="O59" s="2" t="str">
        <f>IFERROR(Base!#REF!/GAMSbase!N59,"")</f>
        <v/>
      </c>
      <c r="P59" s="2" t="str">
        <f>IFERROR(Base!#REF!/GAMSbase!O59,"")</f>
        <v/>
      </c>
      <c r="Q59" s="2" t="str">
        <f>IFERROR(Base!#REF!/GAMSbase!P59,"")</f>
        <v/>
      </c>
      <c r="R59" s="2" t="str">
        <f>IFERROR(Base!#REF!/GAMSbase!Q59,"")</f>
        <v/>
      </c>
      <c r="S59" s="2" t="str">
        <f>IFERROR(Base!#REF!/GAMSbase!R59,"")</f>
        <v/>
      </c>
      <c r="T59" s="2" t="str">
        <f>IFERROR(Base!#REF!/GAMSbase!S59,"")</f>
        <v/>
      </c>
      <c r="U59" s="2" t="str">
        <f>IFERROR(Base!#REF!/GAMSbase!T59,"")</f>
        <v/>
      </c>
      <c r="V59" s="2" t="str">
        <f>IFERROR(Base!#REF!/GAMSbase!U59,"")</f>
        <v/>
      </c>
      <c r="W59" s="2" t="str">
        <f>IFERROR(Base!#REF!/GAMSbase!V59,"")</f>
        <v/>
      </c>
      <c r="X59" s="2" t="str">
        <f>IFERROR(Base!#REF!/GAMSbase!W59,"")</f>
        <v/>
      </c>
      <c r="Y59" s="2" t="str">
        <f>IFERROR(Base!#REF!/GAMSbase!X59,"")</f>
        <v/>
      </c>
      <c r="Z59" s="2" t="str">
        <f>IFERROR(Base!#REF!/GAMSbase!Y59,"")</f>
        <v/>
      </c>
      <c r="AA59" s="2" t="str">
        <f>IFERROR(Base!#REF!/GAMSbase!Z59,"")</f>
        <v/>
      </c>
      <c r="AB59" s="2" t="str">
        <f>IFERROR(Base!#REF!/GAMSbase!AA59,"")</f>
        <v/>
      </c>
      <c r="AC59" s="2" t="str">
        <f>IFERROR(Base!#REF!/GAMSbase!AB59,"")</f>
        <v/>
      </c>
      <c r="AD59" s="2" t="str">
        <f>IFERROR(Base!#REF!/GAMSbase!AC59,"")</f>
        <v/>
      </c>
      <c r="AE59" s="2" t="str">
        <f>IFERROR(Base!#REF!/GAMSbase!AD59,"")</f>
        <v/>
      </c>
      <c r="AF59" s="2" t="str">
        <f>IFERROR(Base!#REF!/GAMSbase!AE59,"")</f>
        <v/>
      </c>
      <c r="AG59" s="2" t="str">
        <f>IFERROR(Base!#REF!/GAMSbase!AF59,"")</f>
        <v/>
      </c>
      <c r="AH59" s="2" t="str">
        <f>IFERROR(Base!#REF!/GAMSbase!AG59,"")</f>
        <v/>
      </c>
      <c r="AI59" s="2" t="str">
        <f>IFERROR(Base!#REF!/GAMSbase!AH59,"")</f>
        <v/>
      </c>
      <c r="AJ59" s="2" t="str">
        <f>IFERROR(Base!#REF!/GAMSbase!AI59,"")</f>
        <v/>
      </c>
      <c r="AK59" s="2" t="str">
        <f>IFERROR(Base!#REF!/GAMSbase!AJ59,"")</f>
        <v/>
      </c>
      <c r="AL59" s="2" t="str">
        <f>IFERROR(Base!#REF!/GAMSbase!AK59,"")</f>
        <v/>
      </c>
      <c r="AM59" s="2" t="str">
        <f>IFERROR(Base!#REF!/GAMSbase!AL59,"")</f>
        <v/>
      </c>
      <c r="AN59" s="2" t="str">
        <f>IFERROR(Base!#REF!/GAMSbase!AM59,"")</f>
        <v/>
      </c>
      <c r="AO59" s="2" t="str">
        <f>IFERROR(Base!#REF!/GAMSbase!AN59,"")</f>
        <v/>
      </c>
      <c r="AP59" s="2" t="str">
        <f>IFERROR(Base!#REF!/GAMSbase!AO59,"")</f>
        <v/>
      </c>
      <c r="AQ59" s="2" t="str">
        <f>IFERROR(Base!#REF!/GAMSbase!AP59,"")</f>
        <v/>
      </c>
      <c r="AR59" s="2" t="str">
        <f>IFERROR(Base!#REF!/GAMSbase!AQ59,"")</f>
        <v/>
      </c>
      <c r="AS59" s="2" t="str">
        <f>IFERROR(Base!#REF!/GAMSbase!AR59,"")</f>
        <v/>
      </c>
      <c r="AT59" s="2" t="str">
        <f>IFERROR(Base!#REF!/GAMSbase!AS59,"")</f>
        <v/>
      </c>
      <c r="AU59" s="2" t="str">
        <f>IFERROR(Base!#REF!/GAMSbase!AT59,"")</f>
        <v/>
      </c>
      <c r="AV59" s="2" t="str">
        <f>IFERROR(Base!#REF!/GAMSbase!AU59,"")</f>
        <v/>
      </c>
      <c r="AW59" s="2" t="str">
        <f>IFERROR(Base!#REF!/GAMSbase!AV59,"")</f>
        <v/>
      </c>
      <c r="AX59" s="2" t="str">
        <f>IFERROR(Base!#REF!/GAMSbase!AW59,"")</f>
        <v/>
      </c>
      <c r="AY59" s="2" t="str">
        <f>IFERROR(Base!#REF!/GAMSbase!AX59,"")</f>
        <v/>
      </c>
      <c r="AZ59" s="2" t="str">
        <f>IFERROR(Base!#REF!/GAMSbase!AY59,"")</f>
        <v/>
      </c>
      <c r="BA59" s="2" t="str">
        <f>IFERROR(Base!#REF!/GAMSbase!AZ59,"")</f>
        <v/>
      </c>
      <c r="BB59" s="2" t="str">
        <f>IFERROR(Base!#REF!/GAMSbase!BA59,"")</f>
        <v/>
      </c>
      <c r="BC59" s="2" t="str">
        <f>IFERROR(Base!#REF!/GAMSbase!BB59,"")</f>
        <v/>
      </c>
      <c r="BD59" s="2" t="str">
        <f>IFERROR(Base!#REF!/GAMSbase!BC59,"")</f>
        <v/>
      </c>
      <c r="BE59" s="2" t="str">
        <f>IFERROR(Base!#REF!/GAMSbase!BD59,"")</f>
        <v/>
      </c>
      <c r="BF59" s="2" t="str">
        <f>IFERROR(Base!#REF!/GAMSbase!BE59,"")</f>
        <v/>
      </c>
      <c r="BG59" s="2" t="str">
        <f>IFERROR(Base!#REF!/GAMSbase!BF59,"")</f>
        <v/>
      </c>
      <c r="BH59" s="2" t="str">
        <f>IFERROR(Base!#REF!/GAMSbase!BG59,"")</f>
        <v/>
      </c>
      <c r="BI59" s="2" t="str">
        <f>IFERROR(Base!#REF!/GAMSbase!BH59,"")</f>
        <v/>
      </c>
      <c r="BJ59" s="2" t="str">
        <f>IFERROR(Base!#REF!/GAMSbase!BI59,"")</f>
        <v/>
      </c>
    </row>
    <row r="60" spans="1:62" x14ac:dyDescent="0.25">
      <c r="A60" t="e">
        <f>Base!#REF!</f>
        <v>#REF!</v>
      </c>
      <c r="B60" t="str">
        <f>GAMSbase!A60</f>
        <v>...Atmospheric, Year 2007</v>
      </c>
      <c r="C60" s="2" t="str">
        <f>IFERROR(Base!#REF!/GAMSbase!B60,"")</f>
        <v/>
      </c>
      <c r="D60" s="2" t="str">
        <f>IFERROR(Base!#REF!/GAMSbase!C60,"")</f>
        <v/>
      </c>
      <c r="E60" s="2" t="str">
        <f>IFERROR(Base!#REF!/GAMSbase!D60,"")</f>
        <v/>
      </c>
      <c r="F60" s="2" t="str">
        <f>IFERROR(Base!#REF!/GAMSbase!E60,"")</f>
        <v/>
      </c>
      <c r="G60" s="2" t="str">
        <f>IFERROR(Base!#REF!/GAMSbase!F60,"")</f>
        <v/>
      </c>
      <c r="H60" s="2" t="str">
        <f>IFERROR(Base!#REF!/GAMSbase!G60,"")</f>
        <v/>
      </c>
      <c r="I60" s="2" t="str">
        <f>IFERROR(Base!#REF!/GAMSbase!H60,"")</f>
        <v/>
      </c>
      <c r="J60" s="2" t="str">
        <f>IFERROR(Base!#REF!/GAMSbase!I60,"")</f>
        <v/>
      </c>
      <c r="K60" s="2" t="str">
        <f>IFERROR(Base!#REF!/GAMSbase!J60,"")</f>
        <v/>
      </c>
      <c r="L60" s="2" t="str">
        <f>IFERROR(Base!#REF!/GAMSbase!K60,"")</f>
        <v/>
      </c>
      <c r="M60" s="2" t="str">
        <f>IFERROR(Base!#REF!/GAMSbase!L60,"")</f>
        <v/>
      </c>
      <c r="N60" s="2" t="str">
        <f>IFERROR(Base!#REF!/GAMSbase!M60,"")</f>
        <v/>
      </c>
      <c r="O60" s="2" t="str">
        <f>IFERROR(Base!#REF!/GAMSbase!N60,"")</f>
        <v/>
      </c>
      <c r="P60" s="2" t="str">
        <f>IFERROR(Base!#REF!/GAMSbase!O60,"")</f>
        <v/>
      </c>
      <c r="Q60" s="2" t="str">
        <f>IFERROR(Base!#REF!/GAMSbase!P60,"")</f>
        <v/>
      </c>
      <c r="R60" s="2" t="str">
        <f>IFERROR(Base!#REF!/GAMSbase!Q60,"")</f>
        <v/>
      </c>
      <c r="S60" s="2" t="str">
        <f>IFERROR(Base!#REF!/GAMSbase!R60,"")</f>
        <v/>
      </c>
      <c r="T60" s="2" t="str">
        <f>IFERROR(Base!#REF!/GAMSbase!S60,"")</f>
        <v/>
      </c>
      <c r="U60" s="2" t="str">
        <f>IFERROR(Base!#REF!/GAMSbase!T60,"")</f>
        <v/>
      </c>
      <c r="V60" s="2" t="str">
        <f>IFERROR(Base!#REF!/GAMSbase!U60,"")</f>
        <v/>
      </c>
      <c r="W60" s="2" t="str">
        <f>IFERROR(Base!#REF!/GAMSbase!V60,"")</f>
        <v/>
      </c>
      <c r="X60" s="2" t="str">
        <f>IFERROR(Base!#REF!/GAMSbase!W60,"")</f>
        <v/>
      </c>
      <c r="Y60" s="2" t="str">
        <f>IFERROR(Base!#REF!/GAMSbase!X60,"")</f>
        <v/>
      </c>
      <c r="Z60" s="2" t="str">
        <f>IFERROR(Base!#REF!/GAMSbase!Y60,"")</f>
        <v/>
      </c>
      <c r="AA60" s="2" t="str">
        <f>IFERROR(Base!#REF!/GAMSbase!Z60,"")</f>
        <v/>
      </c>
      <c r="AB60" s="2" t="str">
        <f>IFERROR(Base!#REF!/GAMSbase!AA60,"")</f>
        <v/>
      </c>
      <c r="AC60" s="2" t="str">
        <f>IFERROR(Base!#REF!/GAMSbase!AB60,"")</f>
        <v/>
      </c>
      <c r="AD60" s="2" t="str">
        <f>IFERROR(Base!#REF!/GAMSbase!AC60,"")</f>
        <v/>
      </c>
      <c r="AE60" s="2" t="str">
        <f>IFERROR(Base!#REF!/GAMSbase!AD60,"")</f>
        <v/>
      </c>
      <c r="AF60" s="2" t="str">
        <f>IFERROR(Base!#REF!/GAMSbase!AE60,"")</f>
        <v/>
      </c>
      <c r="AG60" s="2" t="str">
        <f>IFERROR(Base!#REF!/GAMSbase!AF60,"")</f>
        <v/>
      </c>
      <c r="AH60" s="2" t="str">
        <f>IFERROR(Base!#REF!/GAMSbase!AG60,"")</f>
        <v/>
      </c>
      <c r="AI60" s="2" t="str">
        <f>IFERROR(Base!#REF!/GAMSbase!AH60,"")</f>
        <v/>
      </c>
      <c r="AJ60" s="2" t="str">
        <f>IFERROR(Base!#REF!/GAMSbase!AI60,"")</f>
        <v/>
      </c>
      <c r="AK60" s="2" t="str">
        <f>IFERROR(Base!#REF!/GAMSbase!AJ60,"")</f>
        <v/>
      </c>
      <c r="AL60" s="2" t="str">
        <f>IFERROR(Base!#REF!/GAMSbase!AK60,"")</f>
        <v/>
      </c>
      <c r="AM60" s="2" t="str">
        <f>IFERROR(Base!#REF!/GAMSbase!AL60,"")</f>
        <v/>
      </c>
      <c r="AN60" s="2" t="str">
        <f>IFERROR(Base!#REF!/GAMSbase!AM60,"")</f>
        <v/>
      </c>
      <c r="AO60" s="2" t="str">
        <f>IFERROR(Base!#REF!/GAMSbase!AN60,"")</f>
        <v/>
      </c>
      <c r="AP60" s="2" t="str">
        <f>IFERROR(Base!#REF!/GAMSbase!AO60,"")</f>
        <v/>
      </c>
      <c r="AQ60" s="2" t="str">
        <f>IFERROR(Base!#REF!/GAMSbase!AP60,"")</f>
        <v/>
      </c>
      <c r="AR60" s="2" t="str">
        <f>IFERROR(Base!#REF!/GAMSbase!AQ60,"")</f>
        <v/>
      </c>
      <c r="AS60" s="2" t="str">
        <f>IFERROR(Base!#REF!/GAMSbase!AR60,"")</f>
        <v/>
      </c>
      <c r="AT60" s="2" t="str">
        <f>IFERROR(Base!#REF!/GAMSbase!AS60,"")</f>
        <v/>
      </c>
      <c r="AU60" s="2" t="str">
        <f>IFERROR(Base!#REF!/GAMSbase!AT60,"")</f>
        <v/>
      </c>
      <c r="AV60" s="2" t="str">
        <f>IFERROR(Base!#REF!/GAMSbase!AU60,"")</f>
        <v/>
      </c>
      <c r="AW60" s="2" t="str">
        <f>IFERROR(Base!#REF!/GAMSbase!AV60,"")</f>
        <v/>
      </c>
      <c r="AX60" s="2" t="str">
        <f>IFERROR(Base!#REF!/GAMSbase!AW60,"")</f>
        <v/>
      </c>
      <c r="AY60" s="2" t="str">
        <f>IFERROR(Base!#REF!/GAMSbase!AX60,"")</f>
        <v/>
      </c>
      <c r="AZ60" s="2" t="str">
        <f>IFERROR(Base!#REF!/GAMSbase!AY60,"")</f>
        <v/>
      </c>
      <c r="BA60" s="2" t="str">
        <f>IFERROR(Base!#REF!/GAMSbase!AZ60,"")</f>
        <v/>
      </c>
      <c r="BB60" s="2" t="str">
        <f>IFERROR(Base!#REF!/GAMSbase!BA60,"")</f>
        <v/>
      </c>
      <c r="BC60" s="2" t="str">
        <f>IFERROR(Base!#REF!/GAMSbase!BB60,"")</f>
        <v/>
      </c>
      <c r="BD60" s="2" t="str">
        <f>IFERROR(Base!#REF!/GAMSbase!BC60,"")</f>
        <v/>
      </c>
      <c r="BE60" s="2" t="str">
        <f>IFERROR(Base!#REF!/GAMSbase!BD60,"")</f>
        <v/>
      </c>
      <c r="BF60" s="2" t="str">
        <f>IFERROR(Base!#REF!/GAMSbase!BE60,"")</f>
        <v/>
      </c>
      <c r="BG60" s="2" t="str">
        <f>IFERROR(Base!#REF!/GAMSbase!BF60,"")</f>
        <v/>
      </c>
      <c r="BH60" s="2" t="str">
        <f>IFERROR(Base!#REF!/GAMSbase!BG60,"")</f>
        <v/>
      </c>
      <c r="BI60" s="2" t="str">
        <f>IFERROR(Base!#REF!/GAMSbase!BH60,"")</f>
        <v/>
      </c>
      <c r="BJ60" s="2" t="str">
        <f>IFERROR(Base!#REF!/GAMSbase!BI60,"")</f>
        <v/>
      </c>
    </row>
    <row r="61" spans="1:62" x14ac:dyDescent="0.25">
      <c r="A61" t="e">
        <f>Base!#REF!</f>
        <v>#REF!</v>
      </c>
      <c r="B61" t="str">
        <f>GAMSbase!A61</f>
        <v>...Atmospheric, Year 2012</v>
      </c>
      <c r="C61" s="2" t="str">
        <f>IFERROR(Base!#REF!/GAMSbase!B61,"")</f>
        <v/>
      </c>
      <c r="D61" s="2" t="str">
        <f>IFERROR(Base!#REF!/GAMSbase!C61,"")</f>
        <v/>
      </c>
      <c r="E61" s="2" t="str">
        <f>IFERROR(Base!#REF!/GAMSbase!D61,"")</f>
        <v/>
      </c>
      <c r="F61" s="2" t="str">
        <f>IFERROR(Base!#REF!/GAMSbase!E61,"")</f>
        <v/>
      </c>
      <c r="G61" s="2" t="str">
        <f>IFERROR(Base!#REF!/GAMSbase!F61,"")</f>
        <v/>
      </c>
      <c r="H61" s="2" t="str">
        <f>IFERROR(Base!#REF!/GAMSbase!G61,"")</f>
        <v/>
      </c>
      <c r="I61" s="2" t="str">
        <f>IFERROR(Base!#REF!/GAMSbase!H61,"")</f>
        <v/>
      </c>
      <c r="J61" s="2" t="str">
        <f>IFERROR(Base!#REF!/GAMSbase!I61,"")</f>
        <v/>
      </c>
      <c r="K61" s="2" t="str">
        <f>IFERROR(Base!#REF!/GAMSbase!J61,"")</f>
        <v/>
      </c>
      <c r="L61" s="2" t="str">
        <f>IFERROR(Base!#REF!/GAMSbase!K61,"")</f>
        <v/>
      </c>
      <c r="M61" s="2" t="str">
        <f>IFERROR(Base!#REF!/GAMSbase!L61,"")</f>
        <v/>
      </c>
      <c r="N61" s="2" t="str">
        <f>IFERROR(Base!#REF!/GAMSbase!M61,"")</f>
        <v/>
      </c>
      <c r="O61" s="2" t="str">
        <f>IFERROR(Base!#REF!/GAMSbase!N61,"")</f>
        <v/>
      </c>
      <c r="P61" s="2" t="str">
        <f>IFERROR(Base!#REF!/GAMSbase!O61,"")</f>
        <v/>
      </c>
      <c r="Q61" s="2" t="str">
        <f>IFERROR(Base!#REF!/GAMSbase!P61,"")</f>
        <v/>
      </c>
      <c r="R61" s="2" t="str">
        <f>IFERROR(Base!#REF!/GAMSbase!Q61,"")</f>
        <v/>
      </c>
      <c r="S61" s="2" t="str">
        <f>IFERROR(Base!#REF!/GAMSbase!R61,"")</f>
        <v/>
      </c>
      <c r="T61" s="2" t="str">
        <f>IFERROR(Base!#REF!/GAMSbase!S61,"")</f>
        <v/>
      </c>
      <c r="U61" s="2" t="str">
        <f>IFERROR(Base!#REF!/GAMSbase!T61,"")</f>
        <v/>
      </c>
      <c r="V61" s="2" t="str">
        <f>IFERROR(Base!#REF!/GAMSbase!U61,"")</f>
        <v/>
      </c>
      <c r="W61" s="2" t="str">
        <f>IFERROR(Base!#REF!/GAMSbase!V61,"")</f>
        <v/>
      </c>
      <c r="X61" s="2" t="str">
        <f>IFERROR(Base!#REF!/GAMSbase!W61,"")</f>
        <v/>
      </c>
      <c r="Y61" s="2" t="str">
        <f>IFERROR(Base!#REF!/GAMSbase!X61,"")</f>
        <v/>
      </c>
      <c r="Z61" s="2" t="str">
        <f>IFERROR(Base!#REF!/GAMSbase!Y61,"")</f>
        <v/>
      </c>
      <c r="AA61" s="2" t="str">
        <f>IFERROR(Base!#REF!/GAMSbase!Z61,"")</f>
        <v/>
      </c>
      <c r="AB61" s="2" t="str">
        <f>IFERROR(Base!#REF!/GAMSbase!AA61,"")</f>
        <v/>
      </c>
      <c r="AC61" s="2" t="str">
        <f>IFERROR(Base!#REF!/GAMSbase!AB61,"")</f>
        <v/>
      </c>
      <c r="AD61" s="2" t="str">
        <f>IFERROR(Base!#REF!/GAMSbase!AC61,"")</f>
        <v/>
      </c>
      <c r="AE61" s="2" t="str">
        <f>IFERROR(Base!#REF!/GAMSbase!AD61,"")</f>
        <v/>
      </c>
      <c r="AF61" s="2" t="str">
        <f>IFERROR(Base!#REF!/GAMSbase!AE61,"")</f>
        <v/>
      </c>
      <c r="AG61" s="2" t="str">
        <f>IFERROR(Base!#REF!/GAMSbase!AF61,"")</f>
        <v/>
      </c>
      <c r="AH61" s="2" t="str">
        <f>IFERROR(Base!#REF!/GAMSbase!AG61,"")</f>
        <v/>
      </c>
      <c r="AI61" s="2" t="str">
        <f>IFERROR(Base!#REF!/GAMSbase!AH61,"")</f>
        <v/>
      </c>
      <c r="AJ61" s="2" t="str">
        <f>IFERROR(Base!#REF!/GAMSbase!AI61,"")</f>
        <v/>
      </c>
      <c r="AK61" s="2" t="str">
        <f>IFERROR(Base!#REF!/GAMSbase!AJ61,"")</f>
        <v/>
      </c>
      <c r="AL61" s="2" t="str">
        <f>IFERROR(Base!#REF!/GAMSbase!AK61,"")</f>
        <v/>
      </c>
      <c r="AM61" s="2" t="str">
        <f>IFERROR(Base!#REF!/GAMSbase!AL61,"")</f>
        <v/>
      </c>
      <c r="AN61" s="2" t="str">
        <f>IFERROR(Base!#REF!/GAMSbase!AM61,"")</f>
        <v/>
      </c>
      <c r="AO61" s="2" t="str">
        <f>IFERROR(Base!#REF!/GAMSbase!AN61,"")</f>
        <v/>
      </c>
      <c r="AP61" s="2" t="str">
        <f>IFERROR(Base!#REF!/GAMSbase!AO61,"")</f>
        <v/>
      </c>
      <c r="AQ61" s="2" t="str">
        <f>IFERROR(Base!#REF!/GAMSbase!AP61,"")</f>
        <v/>
      </c>
      <c r="AR61" s="2" t="str">
        <f>IFERROR(Base!#REF!/GAMSbase!AQ61,"")</f>
        <v/>
      </c>
      <c r="AS61" s="2" t="str">
        <f>IFERROR(Base!#REF!/GAMSbase!AR61,"")</f>
        <v/>
      </c>
      <c r="AT61" s="2" t="str">
        <f>IFERROR(Base!#REF!/GAMSbase!AS61,"")</f>
        <v/>
      </c>
      <c r="AU61" s="2" t="str">
        <f>IFERROR(Base!#REF!/GAMSbase!AT61,"")</f>
        <v/>
      </c>
      <c r="AV61" s="2" t="str">
        <f>IFERROR(Base!#REF!/GAMSbase!AU61,"")</f>
        <v/>
      </c>
      <c r="AW61" s="2" t="str">
        <f>IFERROR(Base!#REF!/GAMSbase!AV61,"")</f>
        <v/>
      </c>
      <c r="AX61" s="2" t="str">
        <f>IFERROR(Base!#REF!/GAMSbase!AW61,"")</f>
        <v/>
      </c>
      <c r="AY61" s="2" t="str">
        <f>IFERROR(Base!#REF!/GAMSbase!AX61,"")</f>
        <v/>
      </c>
      <c r="AZ61" s="2" t="str">
        <f>IFERROR(Base!#REF!/GAMSbase!AY61,"")</f>
        <v/>
      </c>
      <c r="BA61" s="2" t="str">
        <f>IFERROR(Base!#REF!/GAMSbase!AZ61,"")</f>
        <v/>
      </c>
      <c r="BB61" s="2" t="str">
        <f>IFERROR(Base!#REF!/GAMSbase!BA61,"")</f>
        <v/>
      </c>
      <c r="BC61" s="2" t="str">
        <f>IFERROR(Base!#REF!/GAMSbase!BB61,"")</f>
        <v/>
      </c>
      <c r="BD61" s="2" t="str">
        <f>IFERROR(Base!#REF!/GAMSbase!BC61,"")</f>
        <v/>
      </c>
      <c r="BE61" s="2" t="str">
        <f>IFERROR(Base!#REF!/GAMSbase!BD61,"")</f>
        <v/>
      </c>
      <c r="BF61" s="2" t="str">
        <f>IFERROR(Base!#REF!/GAMSbase!BE61,"")</f>
        <v/>
      </c>
      <c r="BG61" s="2" t="str">
        <f>IFERROR(Base!#REF!/GAMSbase!BF61,"")</f>
        <v/>
      </c>
      <c r="BH61" s="2" t="str">
        <f>IFERROR(Base!#REF!/GAMSbase!BG61,"")</f>
        <v/>
      </c>
      <c r="BI61" s="2" t="str">
        <f>IFERROR(Base!#REF!/GAMSbase!BH61,"")</f>
        <v/>
      </c>
      <c r="BJ61" s="2" t="str">
        <f>IFERROR(Base!#REF!/GAMSbase!BI61,"")</f>
        <v/>
      </c>
    </row>
    <row r="62" spans="1:62" x14ac:dyDescent="0.25">
      <c r="A62" t="e">
        <f>Base!#REF!</f>
        <v>#REF!</v>
      </c>
      <c r="B62" t="str">
        <f>GAMSbase!A62</f>
        <v>...Biosphere and Shallow Oceans, Year 2008</v>
      </c>
      <c r="C62" s="2" t="str">
        <f>IFERROR(Base!#REF!/GAMSbase!B62,"")</f>
        <v/>
      </c>
      <c r="D62" s="2" t="str">
        <f>IFERROR(Base!#REF!/GAMSbase!C62,"")</f>
        <v/>
      </c>
      <c r="E62" s="2" t="str">
        <f>IFERROR(Base!#REF!/GAMSbase!D62,"")</f>
        <v/>
      </c>
      <c r="F62" s="2" t="str">
        <f>IFERROR(Base!#REF!/GAMSbase!E62,"")</f>
        <v/>
      </c>
      <c r="G62" s="2" t="str">
        <f>IFERROR(Base!#REF!/GAMSbase!F62,"")</f>
        <v/>
      </c>
      <c r="H62" s="2" t="str">
        <f>IFERROR(Base!#REF!/GAMSbase!G62,"")</f>
        <v/>
      </c>
      <c r="I62" s="2" t="str">
        <f>IFERROR(Base!#REF!/GAMSbase!H62,"")</f>
        <v/>
      </c>
      <c r="J62" s="2" t="str">
        <f>IFERROR(Base!#REF!/GAMSbase!I62,"")</f>
        <v/>
      </c>
      <c r="K62" s="2" t="str">
        <f>IFERROR(Base!#REF!/GAMSbase!J62,"")</f>
        <v/>
      </c>
      <c r="L62" s="2" t="str">
        <f>IFERROR(Base!#REF!/GAMSbase!K62,"")</f>
        <v/>
      </c>
      <c r="M62" s="2" t="str">
        <f>IFERROR(Base!#REF!/GAMSbase!L62,"")</f>
        <v/>
      </c>
      <c r="N62" s="2" t="str">
        <f>IFERROR(Base!#REF!/GAMSbase!M62,"")</f>
        <v/>
      </c>
      <c r="O62" s="2" t="str">
        <f>IFERROR(Base!#REF!/GAMSbase!N62,"")</f>
        <v/>
      </c>
      <c r="P62" s="2" t="str">
        <f>IFERROR(Base!#REF!/GAMSbase!O62,"")</f>
        <v/>
      </c>
      <c r="Q62" s="2" t="str">
        <f>IFERROR(Base!#REF!/GAMSbase!P62,"")</f>
        <v/>
      </c>
      <c r="R62" s="2" t="str">
        <f>IFERROR(Base!#REF!/GAMSbase!Q62,"")</f>
        <v/>
      </c>
      <c r="S62" s="2" t="str">
        <f>IFERROR(Base!#REF!/GAMSbase!R62,"")</f>
        <v/>
      </c>
      <c r="T62" s="2" t="str">
        <f>IFERROR(Base!#REF!/GAMSbase!S62,"")</f>
        <v/>
      </c>
      <c r="U62" s="2" t="str">
        <f>IFERROR(Base!#REF!/GAMSbase!T62,"")</f>
        <v/>
      </c>
      <c r="V62" s="2" t="str">
        <f>IFERROR(Base!#REF!/GAMSbase!U62,"")</f>
        <v/>
      </c>
      <c r="W62" s="2" t="str">
        <f>IFERROR(Base!#REF!/GAMSbase!V62,"")</f>
        <v/>
      </c>
      <c r="X62" s="2" t="str">
        <f>IFERROR(Base!#REF!/GAMSbase!W62,"")</f>
        <v/>
      </c>
      <c r="Y62" s="2" t="str">
        <f>IFERROR(Base!#REF!/GAMSbase!X62,"")</f>
        <v/>
      </c>
      <c r="Z62" s="2" t="str">
        <f>IFERROR(Base!#REF!/GAMSbase!Y62,"")</f>
        <v/>
      </c>
      <c r="AA62" s="2" t="str">
        <f>IFERROR(Base!#REF!/GAMSbase!Z62,"")</f>
        <v/>
      </c>
      <c r="AB62" s="2" t="str">
        <f>IFERROR(Base!#REF!/GAMSbase!AA62,"")</f>
        <v/>
      </c>
      <c r="AC62" s="2" t="str">
        <f>IFERROR(Base!#REF!/GAMSbase!AB62,"")</f>
        <v/>
      </c>
      <c r="AD62" s="2" t="str">
        <f>IFERROR(Base!#REF!/GAMSbase!AC62,"")</f>
        <v/>
      </c>
      <c r="AE62" s="2" t="str">
        <f>IFERROR(Base!#REF!/GAMSbase!AD62,"")</f>
        <v/>
      </c>
      <c r="AF62" s="2" t="str">
        <f>IFERROR(Base!#REF!/GAMSbase!AE62,"")</f>
        <v/>
      </c>
      <c r="AG62" s="2" t="str">
        <f>IFERROR(Base!#REF!/GAMSbase!AF62,"")</f>
        <v/>
      </c>
      <c r="AH62" s="2" t="str">
        <f>IFERROR(Base!#REF!/GAMSbase!AG62,"")</f>
        <v/>
      </c>
      <c r="AI62" s="2" t="str">
        <f>IFERROR(Base!#REF!/GAMSbase!AH62,"")</f>
        <v/>
      </c>
      <c r="AJ62" s="2" t="str">
        <f>IFERROR(Base!#REF!/GAMSbase!AI62,"")</f>
        <v/>
      </c>
      <c r="AK62" s="2" t="str">
        <f>IFERROR(Base!#REF!/GAMSbase!AJ62,"")</f>
        <v/>
      </c>
      <c r="AL62" s="2" t="str">
        <f>IFERROR(Base!#REF!/GAMSbase!AK62,"")</f>
        <v/>
      </c>
      <c r="AM62" s="2" t="str">
        <f>IFERROR(Base!#REF!/GAMSbase!AL62,"")</f>
        <v/>
      </c>
      <c r="AN62" s="2" t="str">
        <f>IFERROR(Base!#REF!/GAMSbase!AM62,"")</f>
        <v/>
      </c>
      <c r="AO62" s="2" t="str">
        <f>IFERROR(Base!#REF!/GAMSbase!AN62,"")</f>
        <v/>
      </c>
      <c r="AP62" s="2" t="str">
        <f>IFERROR(Base!#REF!/GAMSbase!AO62,"")</f>
        <v/>
      </c>
      <c r="AQ62" s="2" t="str">
        <f>IFERROR(Base!#REF!/GAMSbase!AP62,"")</f>
        <v/>
      </c>
      <c r="AR62" s="2" t="str">
        <f>IFERROR(Base!#REF!/GAMSbase!AQ62,"")</f>
        <v/>
      </c>
      <c r="AS62" s="2" t="str">
        <f>IFERROR(Base!#REF!/GAMSbase!AR62,"")</f>
        <v/>
      </c>
      <c r="AT62" s="2" t="str">
        <f>IFERROR(Base!#REF!/GAMSbase!AS62,"")</f>
        <v/>
      </c>
      <c r="AU62" s="2" t="str">
        <f>IFERROR(Base!#REF!/GAMSbase!AT62,"")</f>
        <v/>
      </c>
      <c r="AV62" s="2" t="str">
        <f>IFERROR(Base!#REF!/GAMSbase!AU62,"")</f>
        <v/>
      </c>
      <c r="AW62" s="2" t="str">
        <f>IFERROR(Base!#REF!/GAMSbase!AV62,"")</f>
        <v/>
      </c>
      <c r="AX62" s="2" t="str">
        <f>IFERROR(Base!#REF!/GAMSbase!AW62,"")</f>
        <v/>
      </c>
      <c r="AY62" s="2" t="str">
        <f>IFERROR(Base!#REF!/GAMSbase!AX62,"")</f>
        <v/>
      </c>
      <c r="AZ62" s="2" t="str">
        <f>IFERROR(Base!#REF!/GAMSbase!AY62,"")</f>
        <v/>
      </c>
      <c r="BA62" s="2" t="str">
        <f>IFERROR(Base!#REF!/GAMSbase!AZ62,"")</f>
        <v/>
      </c>
      <c r="BB62" s="2" t="str">
        <f>IFERROR(Base!#REF!/GAMSbase!BA62,"")</f>
        <v/>
      </c>
      <c r="BC62" s="2" t="str">
        <f>IFERROR(Base!#REF!/GAMSbase!BB62,"")</f>
        <v/>
      </c>
      <c r="BD62" s="2" t="str">
        <f>IFERROR(Base!#REF!/GAMSbase!BC62,"")</f>
        <v/>
      </c>
      <c r="BE62" s="2" t="str">
        <f>IFERROR(Base!#REF!/GAMSbase!BD62,"")</f>
        <v/>
      </c>
      <c r="BF62" s="2" t="str">
        <f>IFERROR(Base!#REF!/GAMSbase!BE62,"")</f>
        <v/>
      </c>
      <c r="BG62" s="2" t="str">
        <f>IFERROR(Base!#REF!/GAMSbase!BF62,"")</f>
        <v/>
      </c>
      <c r="BH62" s="2" t="str">
        <f>IFERROR(Base!#REF!/GAMSbase!BG62,"")</f>
        <v/>
      </c>
      <c r="BI62" s="2" t="str">
        <f>IFERROR(Base!#REF!/GAMSbase!BH62,"")</f>
        <v/>
      </c>
      <c r="BJ62" s="2" t="str">
        <f>IFERROR(Base!#REF!/GAMSbase!BI62,"")</f>
        <v/>
      </c>
    </row>
    <row r="63" spans="1:62" x14ac:dyDescent="0.25">
      <c r="A63" t="e">
        <f>Base!#REF!</f>
        <v>#REF!</v>
      </c>
      <c r="B63" t="str">
        <f>GAMSbase!A63</f>
        <v>...Deep Oceans, Year 2008</v>
      </c>
      <c r="C63" s="2" t="str">
        <f>IFERROR(Base!#REF!/GAMSbase!B63,"")</f>
        <v/>
      </c>
      <c r="D63" s="2" t="str">
        <f>IFERROR(Base!#REF!/GAMSbase!C63,"")</f>
        <v/>
      </c>
      <c r="E63" s="2" t="str">
        <f>IFERROR(Base!#REF!/GAMSbase!D63,"")</f>
        <v/>
      </c>
      <c r="F63" s="2" t="str">
        <f>IFERROR(Base!#REF!/GAMSbase!E63,"")</f>
        <v/>
      </c>
      <c r="G63" s="2" t="str">
        <f>IFERROR(Base!#REF!/GAMSbase!F63,"")</f>
        <v/>
      </c>
      <c r="H63" s="2" t="str">
        <f>IFERROR(Base!#REF!/GAMSbase!G63,"")</f>
        <v/>
      </c>
      <c r="I63" s="2" t="str">
        <f>IFERROR(Base!#REF!/GAMSbase!H63,"")</f>
        <v/>
      </c>
      <c r="J63" s="2" t="str">
        <f>IFERROR(Base!#REF!/GAMSbase!I63,"")</f>
        <v/>
      </c>
      <c r="K63" s="2" t="str">
        <f>IFERROR(Base!#REF!/GAMSbase!J63,"")</f>
        <v/>
      </c>
      <c r="L63" s="2" t="str">
        <f>IFERROR(Base!#REF!/GAMSbase!K63,"")</f>
        <v/>
      </c>
      <c r="M63" s="2" t="str">
        <f>IFERROR(Base!#REF!/GAMSbase!L63,"")</f>
        <v/>
      </c>
      <c r="N63" s="2" t="str">
        <f>IFERROR(Base!#REF!/GAMSbase!M63,"")</f>
        <v/>
      </c>
      <c r="O63" s="2" t="str">
        <f>IFERROR(Base!#REF!/GAMSbase!N63,"")</f>
        <v/>
      </c>
      <c r="P63" s="2" t="str">
        <f>IFERROR(Base!#REF!/GAMSbase!O63,"")</f>
        <v/>
      </c>
      <c r="Q63" s="2" t="str">
        <f>IFERROR(Base!#REF!/GAMSbase!P63,"")</f>
        <v/>
      </c>
      <c r="R63" s="2" t="str">
        <f>IFERROR(Base!#REF!/GAMSbase!Q63,"")</f>
        <v/>
      </c>
      <c r="S63" s="2" t="str">
        <f>IFERROR(Base!#REF!/GAMSbase!R63,"")</f>
        <v/>
      </c>
      <c r="T63" s="2" t="str">
        <f>IFERROR(Base!#REF!/GAMSbase!S63,"")</f>
        <v/>
      </c>
      <c r="U63" s="2" t="str">
        <f>IFERROR(Base!#REF!/GAMSbase!T63,"")</f>
        <v/>
      </c>
      <c r="V63" s="2" t="str">
        <f>IFERROR(Base!#REF!/GAMSbase!U63,"")</f>
        <v/>
      </c>
      <c r="W63" s="2" t="str">
        <f>IFERROR(Base!#REF!/GAMSbase!V63,"")</f>
        <v/>
      </c>
      <c r="X63" s="2" t="str">
        <f>IFERROR(Base!#REF!/GAMSbase!W63,"")</f>
        <v/>
      </c>
      <c r="Y63" s="2" t="str">
        <f>IFERROR(Base!#REF!/GAMSbase!X63,"")</f>
        <v/>
      </c>
      <c r="Z63" s="2" t="str">
        <f>IFERROR(Base!#REF!/GAMSbase!Y63,"")</f>
        <v/>
      </c>
      <c r="AA63" s="2" t="str">
        <f>IFERROR(Base!#REF!/GAMSbase!Z63,"")</f>
        <v/>
      </c>
      <c r="AB63" s="2" t="str">
        <f>IFERROR(Base!#REF!/GAMSbase!AA63,"")</f>
        <v/>
      </c>
      <c r="AC63" s="2" t="str">
        <f>IFERROR(Base!#REF!/GAMSbase!AB63,"")</f>
        <v/>
      </c>
      <c r="AD63" s="2" t="str">
        <f>IFERROR(Base!#REF!/GAMSbase!AC63,"")</f>
        <v/>
      </c>
      <c r="AE63" s="2" t="str">
        <f>IFERROR(Base!#REF!/GAMSbase!AD63,"")</f>
        <v/>
      </c>
      <c r="AF63" s="2" t="str">
        <f>IFERROR(Base!#REF!/GAMSbase!AE63,"")</f>
        <v/>
      </c>
      <c r="AG63" s="2" t="str">
        <f>IFERROR(Base!#REF!/GAMSbase!AF63,"")</f>
        <v/>
      </c>
      <c r="AH63" s="2" t="str">
        <f>IFERROR(Base!#REF!/GAMSbase!AG63,"")</f>
        <v/>
      </c>
      <c r="AI63" s="2" t="str">
        <f>IFERROR(Base!#REF!/GAMSbase!AH63,"")</f>
        <v/>
      </c>
      <c r="AJ63" s="2" t="str">
        <f>IFERROR(Base!#REF!/GAMSbase!AI63,"")</f>
        <v/>
      </c>
      <c r="AK63" s="2" t="str">
        <f>IFERROR(Base!#REF!/GAMSbase!AJ63,"")</f>
        <v/>
      </c>
      <c r="AL63" s="2" t="str">
        <f>IFERROR(Base!#REF!/GAMSbase!AK63,"")</f>
        <v/>
      </c>
      <c r="AM63" s="2" t="str">
        <f>IFERROR(Base!#REF!/GAMSbase!AL63,"")</f>
        <v/>
      </c>
      <c r="AN63" s="2" t="str">
        <f>IFERROR(Base!#REF!/GAMSbase!AM63,"")</f>
        <v/>
      </c>
      <c r="AO63" s="2" t="str">
        <f>IFERROR(Base!#REF!/GAMSbase!AN63,"")</f>
        <v/>
      </c>
      <c r="AP63" s="2" t="str">
        <f>IFERROR(Base!#REF!/GAMSbase!AO63,"")</f>
        <v/>
      </c>
      <c r="AQ63" s="2" t="str">
        <f>IFERROR(Base!#REF!/GAMSbase!AP63,"")</f>
        <v/>
      </c>
      <c r="AR63" s="2" t="str">
        <f>IFERROR(Base!#REF!/GAMSbase!AQ63,"")</f>
        <v/>
      </c>
      <c r="AS63" s="2" t="str">
        <f>IFERROR(Base!#REF!/GAMSbase!AR63,"")</f>
        <v/>
      </c>
      <c r="AT63" s="2" t="str">
        <f>IFERROR(Base!#REF!/GAMSbase!AS63,"")</f>
        <v/>
      </c>
      <c r="AU63" s="2" t="str">
        <f>IFERROR(Base!#REF!/GAMSbase!AT63,"")</f>
        <v/>
      </c>
      <c r="AV63" s="2" t="str">
        <f>IFERROR(Base!#REF!/GAMSbase!AU63,"")</f>
        <v/>
      </c>
      <c r="AW63" s="2" t="str">
        <f>IFERROR(Base!#REF!/GAMSbase!AV63,"")</f>
        <v/>
      </c>
      <c r="AX63" s="2" t="str">
        <f>IFERROR(Base!#REF!/GAMSbase!AW63,"")</f>
        <v/>
      </c>
      <c r="AY63" s="2" t="str">
        <f>IFERROR(Base!#REF!/GAMSbase!AX63,"")</f>
        <v/>
      </c>
      <c r="AZ63" s="2" t="str">
        <f>IFERROR(Base!#REF!/GAMSbase!AY63,"")</f>
        <v/>
      </c>
      <c r="BA63" s="2" t="str">
        <f>IFERROR(Base!#REF!/GAMSbase!AZ63,"")</f>
        <v/>
      </c>
      <c r="BB63" s="2" t="str">
        <f>IFERROR(Base!#REF!/GAMSbase!BA63,"")</f>
        <v/>
      </c>
      <c r="BC63" s="2" t="str">
        <f>IFERROR(Base!#REF!/GAMSbase!BB63,"")</f>
        <v/>
      </c>
      <c r="BD63" s="2" t="str">
        <f>IFERROR(Base!#REF!/GAMSbase!BC63,"")</f>
        <v/>
      </c>
      <c r="BE63" s="2" t="str">
        <f>IFERROR(Base!#REF!/GAMSbase!BD63,"")</f>
        <v/>
      </c>
      <c r="BF63" s="2" t="str">
        <f>IFERROR(Base!#REF!/GAMSbase!BE63,"")</f>
        <v/>
      </c>
      <c r="BG63" s="2" t="str">
        <f>IFERROR(Base!#REF!/GAMSbase!BF63,"")</f>
        <v/>
      </c>
      <c r="BH63" s="2" t="str">
        <f>IFERROR(Base!#REF!/GAMSbase!BG63,"")</f>
        <v/>
      </c>
      <c r="BI63" s="2" t="str">
        <f>IFERROR(Base!#REF!/GAMSbase!BH63,"")</f>
        <v/>
      </c>
      <c r="BJ63" s="2" t="str">
        <f>IFERROR(Base!#REF!/GAMSbase!BI63,"")</f>
        <v/>
      </c>
    </row>
    <row r="64" spans="1:62" x14ac:dyDescent="0.25">
      <c r="A64" t="e">
        <f>Base!#REF!</f>
        <v>#REF!</v>
      </c>
      <c r="B64" t="str">
        <f>GAMSbase!A64</f>
        <v>* CARBON CYCLE PARAMETERS</v>
      </c>
      <c r="C64" s="2" t="str">
        <f>IFERROR(Base!#REF!/GAMSbase!B64,"")</f>
        <v/>
      </c>
      <c r="D64" s="2" t="str">
        <f>IFERROR(Base!#REF!/GAMSbase!C64,"")</f>
        <v/>
      </c>
      <c r="E64" s="2" t="str">
        <f>IFERROR(Base!#REF!/GAMSbase!D64,"")</f>
        <v/>
      </c>
      <c r="F64" s="2" t="str">
        <f>IFERROR(Base!#REF!/GAMSbase!E64,"")</f>
        <v/>
      </c>
      <c r="G64" s="2" t="str">
        <f>IFERROR(Base!#REF!/GAMSbase!F64,"")</f>
        <v/>
      </c>
      <c r="H64" s="2" t="str">
        <f>IFERROR(Base!#REF!/GAMSbase!G64,"")</f>
        <v/>
      </c>
      <c r="I64" s="2" t="str">
        <f>IFERROR(Base!#REF!/GAMSbase!H64,"")</f>
        <v/>
      </c>
      <c r="J64" s="2" t="str">
        <f>IFERROR(Base!#REF!/GAMSbase!I64,"")</f>
        <v/>
      </c>
      <c r="K64" s="2" t="str">
        <f>IFERROR(Base!#REF!/GAMSbase!J64,"")</f>
        <v/>
      </c>
      <c r="L64" s="2" t="str">
        <f>IFERROR(Base!#REF!/GAMSbase!K64,"")</f>
        <v/>
      </c>
      <c r="M64" s="2" t="str">
        <f>IFERROR(Base!#REF!/GAMSbase!L64,"")</f>
        <v/>
      </c>
      <c r="N64" s="2" t="str">
        <f>IFERROR(Base!#REF!/GAMSbase!M64,"")</f>
        <v/>
      </c>
      <c r="O64" s="2" t="str">
        <f>IFERROR(Base!#REF!/GAMSbase!N64,"")</f>
        <v/>
      </c>
      <c r="P64" s="2" t="str">
        <f>IFERROR(Base!#REF!/GAMSbase!O64,"")</f>
        <v/>
      </c>
      <c r="Q64" s="2" t="str">
        <f>IFERROR(Base!#REF!/GAMSbase!P64,"")</f>
        <v/>
      </c>
      <c r="R64" s="2" t="str">
        <f>IFERROR(Base!#REF!/GAMSbase!Q64,"")</f>
        <v/>
      </c>
      <c r="S64" s="2" t="str">
        <f>IFERROR(Base!#REF!/GAMSbase!R64,"")</f>
        <v/>
      </c>
      <c r="T64" s="2" t="str">
        <f>IFERROR(Base!#REF!/GAMSbase!S64,"")</f>
        <v/>
      </c>
      <c r="U64" s="2" t="str">
        <f>IFERROR(Base!#REF!/GAMSbase!T64,"")</f>
        <v/>
      </c>
      <c r="V64" s="2" t="str">
        <f>IFERROR(Base!#REF!/GAMSbase!U64,"")</f>
        <v/>
      </c>
      <c r="W64" s="2" t="str">
        <f>IFERROR(Base!#REF!/GAMSbase!V64,"")</f>
        <v/>
      </c>
      <c r="X64" s="2" t="str">
        <f>IFERROR(Base!#REF!/GAMSbase!W64,"")</f>
        <v/>
      </c>
      <c r="Y64" s="2" t="str">
        <f>IFERROR(Base!#REF!/GAMSbase!X64,"")</f>
        <v/>
      </c>
      <c r="Z64" s="2" t="str">
        <f>IFERROR(Base!#REF!/GAMSbase!Y64,"")</f>
        <v/>
      </c>
      <c r="AA64" s="2" t="str">
        <f>IFERROR(Base!#REF!/GAMSbase!Z64,"")</f>
        <v/>
      </c>
      <c r="AB64" s="2" t="str">
        <f>IFERROR(Base!#REF!/GAMSbase!AA64,"")</f>
        <v/>
      </c>
      <c r="AC64" s="2" t="str">
        <f>IFERROR(Base!#REF!/GAMSbase!AB64,"")</f>
        <v/>
      </c>
      <c r="AD64" s="2" t="str">
        <f>IFERROR(Base!#REF!/GAMSbase!AC64,"")</f>
        <v/>
      </c>
      <c r="AE64" s="2" t="str">
        <f>IFERROR(Base!#REF!/GAMSbase!AD64,"")</f>
        <v/>
      </c>
      <c r="AF64" s="2" t="str">
        <f>IFERROR(Base!#REF!/GAMSbase!AE64,"")</f>
        <v/>
      </c>
      <c r="AG64" s="2" t="str">
        <f>IFERROR(Base!#REF!/GAMSbase!AF64,"")</f>
        <v/>
      </c>
      <c r="AH64" s="2" t="str">
        <f>IFERROR(Base!#REF!/GAMSbase!AG64,"")</f>
        <v/>
      </c>
      <c r="AI64" s="2" t="str">
        <f>IFERROR(Base!#REF!/GAMSbase!AH64,"")</f>
        <v/>
      </c>
      <c r="AJ64" s="2" t="str">
        <f>IFERROR(Base!#REF!/GAMSbase!AI64,"")</f>
        <v/>
      </c>
      <c r="AK64" s="2" t="str">
        <f>IFERROR(Base!#REF!/GAMSbase!AJ64,"")</f>
        <v/>
      </c>
      <c r="AL64" s="2" t="str">
        <f>IFERROR(Base!#REF!/GAMSbase!AK64,"")</f>
        <v/>
      </c>
      <c r="AM64" s="2" t="str">
        <f>IFERROR(Base!#REF!/GAMSbase!AL64,"")</f>
        <v/>
      </c>
      <c r="AN64" s="2" t="str">
        <f>IFERROR(Base!#REF!/GAMSbase!AM64,"")</f>
        <v/>
      </c>
      <c r="AO64" s="2" t="str">
        <f>IFERROR(Base!#REF!/GAMSbase!AN64,"")</f>
        <v/>
      </c>
      <c r="AP64" s="2" t="str">
        <f>IFERROR(Base!#REF!/GAMSbase!AO64,"")</f>
        <v/>
      </c>
      <c r="AQ64" s="2" t="str">
        <f>IFERROR(Base!#REF!/GAMSbase!AP64,"")</f>
        <v/>
      </c>
      <c r="AR64" s="2" t="str">
        <f>IFERROR(Base!#REF!/GAMSbase!AQ64,"")</f>
        <v/>
      </c>
      <c r="AS64" s="2" t="str">
        <f>IFERROR(Base!#REF!/GAMSbase!AR64,"")</f>
        <v/>
      </c>
      <c r="AT64" s="2" t="str">
        <f>IFERROR(Base!#REF!/GAMSbase!AS64,"")</f>
        <v/>
      </c>
      <c r="AU64" s="2" t="str">
        <f>IFERROR(Base!#REF!/GAMSbase!AT64,"")</f>
        <v/>
      </c>
      <c r="AV64" s="2" t="str">
        <f>IFERROR(Base!#REF!/GAMSbase!AU64,"")</f>
        <v/>
      </c>
      <c r="AW64" s="2" t="str">
        <f>IFERROR(Base!#REF!/GAMSbase!AV64,"")</f>
        <v/>
      </c>
      <c r="AX64" s="2" t="str">
        <f>IFERROR(Base!#REF!/GAMSbase!AW64,"")</f>
        <v/>
      </c>
      <c r="AY64" s="2" t="str">
        <f>IFERROR(Base!#REF!/GAMSbase!AX64,"")</f>
        <v/>
      </c>
      <c r="AZ64" s="2" t="str">
        <f>IFERROR(Base!#REF!/GAMSbase!AY64,"")</f>
        <v/>
      </c>
      <c r="BA64" s="2" t="str">
        <f>IFERROR(Base!#REF!/GAMSbase!AZ64,"")</f>
        <v/>
      </c>
      <c r="BB64" s="2" t="str">
        <f>IFERROR(Base!#REF!/GAMSbase!BA64,"")</f>
        <v/>
      </c>
      <c r="BC64" s="2" t="str">
        <f>IFERROR(Base!#REF!/GAMSbase!BB64,"")</f>
        <v/>
      </c>
      <c r="BD64" s="2" t="str">
        <f>IFERROR(Base!#REF!/GAMSbase!BC64,"")</f>
        <v/>
      </c>
      <c r="BE64" s="2" t="str">
        <f>IFERROR(Base!#REF!/GAMSbase!BD64,"")</f>
        <v/>
      </c>
      <c r="BF64" s="2" t="str">
        <f>IFERROR(Base!#REF!/GAMSbase!BE64,"")</f>
        <v/>
      </c>
      <c r="BG64" s="2" t="str">
        <f>IFERROR(Base!#REF!/GAMSbase!BF64,"")</f>
        <v/>
      </c>
      <c r="BH64" s="2" t="str">
        <f>IFERROR(Base!#REF!/GAMSbase!BG64,"")</f>
        <v/>
      </c>
      <c r="BI64" s="2" t="str">
        <f>IFERROR(Base!#REF!/GAMSbase!BH64,"")</f>
        <v/>
      </c>
      <c r="BJ64" s="2" t="str">
        <f>IFERROR(Base!#REF!/GAMSbase!BI64,"")</f>
        <v/>
      </c>
    </row>
    <row r="65" spans="1:62" x14ac:dyDescent="0.25">
      <c r="A65" t="e">
        <f>Base!#REF!</f>
        <v>#REF!</v>
      </c>
      <c r="B65" t="str">
        <f>GAMSbase!A65</f>
        <v>AtA b11</v>
      </c>
      <c r="C65" s="2" t="str">
        <f>IFERROR(Base!#REF!/GAMSbase!B65,"")</f>
        <v/>
      </c>
      <c r="D65" s="2" t="str">
        <f>IFERROR(Base!#REF!/GAMSbase!C65,"")</f>
        <v/>
      </c>
      <c r="E65" s="2" t="str">
        <f>IFERROR(Base!#REF!/GAMSbase!D65,"")</f>
        <v/>
      </c>
      <c r="F65" s="2" t="str">
        <f>IFERROR(Base!#REF!/GAMSbase!E65,"")</f>
        <v/>
      </c>
      <c r="G65" s="2" t="str">
        <f>IFERROR(Base!#REF!/GAMSbase!F65,"")</f>
        <v/>
      </c>
      <c r="H65" s="2" t="str">
        <f>IFERROR(Base!#REF!/GAMSbase!G65,"")</f>
        <v/>
      </c>
      <c r="I65" s="2" t="str">
        <f>IFERROR(Base!#REF!/GAMSbase!H65,"")</f>
        <v/>
      </c>
      <c r="J65" s="2" t="str">
        <f>IFERROR(Base!#REF!/GAMSbase!I65,"")</f>
        <v/>
      </c>
      <c r="K65" s="2" t="str">
        <f>IFERROR(Base!#REF!/GAMSbase!J65,"")</f>
        <v/>
      </c>
      <c r="L65" s="2" t="str">
        <f>IFERROR(Base!#REF!/GAMSbase!K65,"")</f>
        <v/>
      </c>
      <c r="M65" s="2" t="str">
        <f>IFERROR(Base!#REF!/GAMSbase!L65,"")</f>
        <v/>
      </c>
      <c r="N65" s="2" t="str">
        <f>IFERROR(Base!#REF!/GAMSbase!M65,"")</f>
        <v/>
      </c>
      <c r="O65" s="2" t="str">
        <f>IFERROR(Base!#REF!/GAMSbase!N65,"")</f>
        <v/>
      </c>
      <c r="P65" s="2" t="str">
        <f>IFERROR(Base!#REF!/GAMSbase!O65,"")</f>
        <v/>
      </c>
      <c r="Q65" s="2" t="str">
        <f>IFERROR(Base!#REF!/GAMSbase!P65,"")</f>
        <v/>
      </c>
      <c r="R65" s="2" t="str">
        <f>IFERROR(Base!#REF!/GAMSbase!Q65,"")</f>
        <v/>
      </c>
      <c r="S65" s="2" t="str">
        <f>IFERROR(Base!#REF!/GAMSbase!R65,"")</f>
        <v/>
      </c>
      <c r="T65" s="2" t="str">
        <f>IFERROR(Base!#REF!/GAMSbase!S65,"")</f>
        <v/>
      </c>
      <c r="U65" s="2" t="str">
        <f>IFERROR(Base!#REF!/GAMSbase!T65,"")</f>
        <v/>
      </c>
      <c r="V65" s="2" t="str">
        <f>IFERROR(Base!#REF!/GAMSbase!U65,"")</f>
        <v/>
      </c>
      <c r="W65" s="2" t="str">
        <f>IFERROR(Base!#REF!/GAMSbase!V65,"")</f>
        <v/>
      </c>
      <c r="X65" s="2" t="str">
        <f>IFERROR(Base!#REF!/GAMSbase!W65,"")</f>
        <v/>
      </c>
      <c r="Y65" s="2" t="str">
        <f>IFERROR(Base!#REF!/GAMSbase!X65,"")</f>
        <v/>
      </c>
      <c r="Z65" s="2" t="str">
        <f>IFERROR(Base!#REF!/GAMSbase!Y65,"")</f>
        <v/>
      </c>
      <c r="AA65" s="2" t="str">
        <f>IFERROR(Base!#REF!/GAMSbase!Z65,"")</f>
        <v/>
      </c>
      <c r="AB65" s="2" t="str">
        <f>IFERROR(Base!#REF!/GAMSbase!AA65,"")</f>
        <v/>
      </c>
      <c r="AC65" s="2" t="str">
        <f>IFERROR(Base!#REF!/GAMSbase!AB65,"")</f>
        <v/>
      </c>
      <c r="AD65" s="2" t="str">
        <f>IFERROR(Base!#REF!/GAMSbase!AC65,"")</f>
        <v/>
      </c>
      <c r="AE65" s="2" t="str">
        <f>IFERROR(Base!#REF!/GAMSbase!AD65,"")</f>
        <v/>
      </c>
      <c r="AF65" s="2" t="str">
        <f>IFERROR(Base!#REF!/GAMSbase!AE65,"")</f>
        <v/>
      </c>
      <c r="AG65" s="2" t="str">
        <f>IFERROR(Base!#REF!/GAMSbase!AF65,"")</f>
        <v/>
      </c>
      <c r="AH65" s="2" t="str">
        <f>IFERROR(Base!#REF!/GAMSbase!AG65,"")</f>
        <v/>
      </c>
      <c r="AI65" s="2" t="str">
        <f>IFERROR(Base!#REF!/GAMSbase!AH65,"")</f>
        <v/>
      </c>
      <c r="AJ65" s="2" t="str">
        <f>IFERROR(Base!#REF!/GAMSbase!AI65,"")</f>
        <v/>
      </c>
      <c r="AK65" s="2" t="str">
        <f>IFERROR(Base!#REF!/GAMSbase!AJ65,"")</f>
        <v/>
      </c>
      <c r="AL65" s="2" t="str">
        <f>IFERROR(Base!#REF!/GAMSbase!AK65,"")</f>
        <v/>
      </c>
      <c r="AM65" s="2" t="str">
        <f>IFERROR(Base!#REF!/GAMSbase!AL65,"")</f>
        <v/>
      </c>
      <c r="AN65" s="2" t="str">
        <f>IFERROR(Base!#REF!/GAMSbase!AM65,"")</f>
        <v/>
      </c>
      <c r="AO65" s="2" t="str">
        <f>IFERROR(Base!#REF!/GAMSbase!AN65,"")</f>
        <v/>
      </c>
      <c r="AP65" s="2" t="str">
        <f>IFERROR(Base!#REF!/GAMSbase!AO65,"")</f>
        <v/>
      </c>
      <c r="AQ65" s="2" t="str">
        <f>IFERROR(Base!#REF!/GAMSbase!AP65,"")</f>
        <v/>
      </c>
      <c r="AR65" s="2" t="str">
        <f>IFERROR(Base!#REF!/GAMSbase!AQ65,"")</f>
        <v/>
      </c>
      <c r="AS65" s="2" t="str">
        <f>IFERROR(Base!#REF!/GAMSbase!AR65,"")</f>
        <v/>
      </c>
      <c r="AT65" s="2" t="str">
        <f>IFERROR(Base!#REF!/GAMSbase!AS65,"")</f>
        <v/>
      </c>
      <c r="AU65" s="2" t="str">
        <f>IFERROR(Base!#REF!/GAMSbase!AT65,"")</f>
        <v/>
      </c>
      <c r="AV65" s="2" t="str">
        <f>IFERROR(Base!#REF!/GAMSbase!AU65,"")</f>
        <v/>
      </c>
      <c r="AW65" s="2" t="str">
        <f>IFERROR(Base!#REF!/GAMSbase!AV65,"")</f>
        <v/>
      </c>
      <c r="AX65" s="2" t="str">
        <f>IFERROR(Base!#REF!/GAMSbase!AW65,"")</f>
        <v/>
      </c>
      <c r="AY65" s="2" t="str">
        <f>IFERROR(Base!#REF!/GAMSbase!AX65,"")</f>
        <v/>
      </c>
      <c r="AZ65" s="2" t="str">
        <f>IFERROR(Base!#REF!/GAMSbase!AY65,"")</f>
        <v/>
      </c>
      <c r="BA65" s="2" t="str">
        <f>IFERROR(Base!#REF!/GAMSbase!AZ65,"")</f>
        <v/>
      </c>
      <c r="BB65" s="2" t="str">
        <f>IFERROR(Base!#REF!/GAMSbase!BA65,"")</f>
        <v/>
      </c>
      <c r="BC65" s="2" t="str">
        <f>IFERROR(Base!#REF!/GAMSbase!BB65,"")</f>
        <v/>
      </c>
      <c r="BD65" s="2" t="str">
        <f>IFERROR(Base!#REF!/GAMSbase!BC65,"")</f>
        <v/>
      </c>
      <c r="BE65" s="2" t="str">
        <f>IFERROR(Base!#REF!/GAMSbase!BD65,"")</f>
        <v/>
      </c>
      <c r="BF65" s="2" t="str">
        <f>IFERROR(Base!#REF!/GAMSbase!BE65,"")</f>
        <v/>
      </c>
      <c r="BG65" s="2" t="str">
        <f>IFERROR(Base!#REF!/GAMSbase!BF65,"")</f>
        <v/>
      </c>
      <c r="BH65" s="2" t="str">
        <f>IFERROR(Base!#REF!/GAMSbase!BG65,"")</f>
        <v/>
      </c>
      <c r="BI65" s="2" t="str">
        <f>IFERROR(Base!#REF!/GAMSbase!BH65,"")</f>
        <v/>
      </c>
      <c r="BJ65" s="2" t="str">
        <f>IFERROR(Base!#REF!/GAMSbase!BI65,"")</f>
        <v/>
      </c>
    </row>
    <row r="66" spans="1:62" x14ac:dyDescent="0.25">
      <c r="A66" t="e">
        <f>Base!#REF!</f>
        <v>#REF!</v>
      </c>
      <c r="B66" t="str">
        <f>GAMSbase!A66</f>
        <v>BtA b21</v>
      </c>
      <c r="C66" s="2" t="str">
        <f>IFERROR(Base!#REF!/GAMSbase!B66,"")</f>
        <v/>
      </c>
      <c r="D66" s="2" t="str">
        <f>IFERROR(Base!#REF!/GAMSbase!C66,"")</f>
        <v/>
      </c>
      <c r="E66" s="2" t="str">
        <f>IFERROR(Base!#REF!/GAMSbase!D66,"")</f>
        <v/>
      </c>
      <c r="F66" s="2" t="str">
        <f>IFERROR(Base!#REF!/GAMSbase!E66,"")</f>
        <v/>
      </c>
      <c r="G66" s="2" t="str">
        <f>IFERROR(Base!#REF!/GAMSbase!F66,"")</f>
        <v/>
      </c>
      <c r="H66" s="2" t="str">
        <f>IFERROR(Base!#REF!/GAMSbase!G66,"")</f>
        <v/>
      </c>
      <c r="I66" s="2" t="str">
        <f>IFERROR(Base!#REF!/GAMSbase!H66,"")</f>
        <v/>
      </c>
      <c r="J66" s="2" t="str">
        <f>IFERROR(Base!#REF!/GAMSbase!I66,"")</f>
        <v/>
      </c>
      <c r="K66" s="2" t="str">
        <f>IFERROR(Base!#REF!/GAMSbase!J66,"")</f>
        <v/>
      </c>
      <c r="L66" s="2" t="str">
        <f>IFERROR(Base!#REF!/GAMSbase!K66,"")</f>
        <v/>
      </c>
      <c r="M66" s="2" t="str">
        <f>IFERROR(Base!#REF!/GAMSbase!L66,"")</f>
        <v/>
      </c>
      <c r="N66" s="2" t="str">
        <f>IFERROR(Base!#REF!/GAMSbase!M66,"")</f>
        <v/>
      </c>
      <c r="O66" s="2" t="str">
        <f>IFERROR(Base!#REF!/GAMSbase!N66,"")</f>
        <v/>
      </c>
      <c r="P66" s="2" t="str">
        <f>IFERROR(Base!#REF!/GAMSbase!O66,"")</f>
        <v/>
      </c>
      <c r="Q66" s="2" t="str">
        <f>IFERROR(Base!#REF!/GAMSbase!P66,"")</f>
        <v/>
      </c>
      <c r="R66" s="2" t="str">
        <f>IFERROR(Base!#REF!/GAMSbase!Q66,"")</f>
        <v/>
      </c>
      <c r="S66" s="2" t="str">
        <f>IFERROR(Base!#REF!/GAMSbase!R66,"")</f>
        <v/>
      </c>
      <c r="T66" s="2" t="str">
        <f>IFERROR(Base!#REF!/GAMSbase!S66,"")</f>
        <v/>
      </c>
      <c r="U66" s="2" t="str">
        <f>IFERROR(Base!#REF!/GAMSbase!T66,"")</f>
        <v/>
      </c>
      <c r="V66" s="2" t="str">
        <f>IFERROR(Base!#REF!/GAMSbase!U66,"")</f>
        <v/>
      </c>
      <c r="W66" s="2" t="str">
        <f>IFERROR(Base!#REF!/GAMSbase!V66,"")</f>
        <v/>
      </c>
      <c r="X66" s="2" t="str">
        <f>IFERROR(Base!#REF!/GAMSbase!W66,"")</f>
        <v/>
      </c>
      <c r="Y66" s="2" t="str">
        <f>IFERROR(Base!#REF!/GAMSbase!X66,"")</f>
        <v/>
      </c>
      <c r="Z66" s="2" t="str">
        <f>IFERROR(Base!#REF!/GAMSbase!Y66,"")</f>
        <v/>
      </c>
      <c r="AA66" s="2" t="str">
        <f>IFERROR(Base!#REF!/GAMSbase!Z66,"")</f>
        <v/>
      </c>
      <c r="AB66" s="2" t="str">
        <f>IFERROR(Base!#REF!/GAMSbase!AA66,"")</f>
        <v/>
      </c>
      <c r="AC66" s="2" t="str">
        <f>IFERROR(Base!#REF!/GAMSbase!AB66,"")</f>
        <v/>
      </c>
      <c r="AD66" s="2" t="str">
        <f>IFERROR(Base!#REF!/GAMSbase!AC66,"")</f>
        <v/>
      </c>
      <c r="AE66" s="2" t="str">
        <f>IFERROR(Base!#REF!/GAMSbase!AD66,"")</f>
        <v/>
      </c>
      <c r="AF66" s="2" t="str">
        <f>IFERROR(Base!#REF!/GAMSbase!AE66,"")</f>
        <v/>
      </c>
      <c r="AG66" s="2" t="str">
        <f>IFERROR(Base!#REF!/GAMSbase!AF66,"")</f>
        <v/>
      </c>
      <c r="AH66" s="2" t="str">
        <f>IFERROR(Base!#REF!/GAMSbase!AG66,"")</f>
        <v/>
      </c>
      <c r="AI66" s="2" t="str">
        <f>IFERROR(Base!#REF!/GAMSbase!AH66,"")</f>
        <v/>
      </c>
      <c r="AJ66" s="2" t="str">
        <f>IFERROR(Base!#REF!/GAMSbase!AI66,"")</f>
        <v/>
      </c>
      <c r="AK66" s="2" t="str">
        <f>IFERROR(Base!#REF!/GAMSbase!AJ66,"")</f>
        <v/>
      </c>
      <c r="AL66" s="2" t="str">
        <f>IFERROR(Base!#REF!/GAMSbase!AK66,"")</f>
        <v/>
      </c>
      <c r="AM66" s="2" t="str">
        <f>IFERROR(Base!#REF!/GAMSbase!AL66,"")</f>
        <v/>
      </c>
      <c r="AN66" s="2" t="str">
        <f>IFERROR(Base!#REF!/GAMSbase!AM66,"")</f>
        <v/>
      </c>
      <c r="AO66" s="2" t="str">
        <f>IFERROR(Base!#REF!/GAMSbase!AN66,"")</f>
        <v/>
      </c>
      <c r="AP66" s="2" t="str">
        <f>IFERROR(Base!#REF!/GAMSbase!AO66,"")</f>
        <v/>
      </c>
      <c r="AQ66" s="2" t="str">
        <f>IFERROR(Base!#REF!/GAMSbase!AP66,"")</f>
        <v/>
      </c>
      <c r="AR66" s="2" t="str">
        <f>IFERROR(Base!#REF!/GAMSbase!AQ66,"")</f>
        <v/>
      </c>
      <c r="AS66" s="2" t="str">
        <f>IFERROR(Base!#REF!/GAMSbase!AR66,"")</f>
        <v/>
      </c>
      <c r="AT66" s="2" t="str">
        <f>IFERROR(Base!#REF!/GAMSbase!AS66,"")</f>
        <v/>
      </c>
      <c r="AU66" s="2" t="str">
        <f>IFERROR(Base!#REF!/GAMSbase!AT66,"")</f>
        <v/>
      </c>
      <c r="AV66" s="2" t="str">
        <f>IFERROR(Base!#REF!/GAMSbase!AU66,"")</f>
        <v/>
      </c>
      <c r="AW66" s="2" t="str">
        <f>IFERROR(Base!#REF!/GAMSbase!AV66,"")</f>
        <v/>
      </c>
      <c r="AX66" s="2" t="str">
        <f>IFERROR(Base!#REF!/GAMSbase!AW66,"")</f>
        <v/>
      </c>
      <c r="AY66" s="2" t="str">
        <f>IFERROR(Base!#REF!/GAMSbase!AX66,"")</f>
        <v/>
      </c>
      <c r="AZ66" s="2" t="str">
        <f>IFERROR(Base!#REF!/GAMSbase!AY66,"")</f>
        <v/>
      </c>
      <c r="BA66" s="2" t="str">
        <f>IFERROR(Base!#REF!/GAMSbase!AZ66,"")</f>
        <v/>
      </c>
      <c r="BB66" s="2" t="str">
        <f>IFERROR(Base!#REF!/GAMSbase!BA66,"")</f>
        <v/>
      </c>
      <c r="BC66" s="2" t="str">
        <f>IFERROR(Base!#REF!/GAMSbase!BB66,"")</f>
        <v/>
      </c>
      <c r="BD66" s="2" t="str">
        <f>IFERROR(Base!#REF!/GAMSbase!BC66,"")</f>
        <v/>
      </c>
      <c r="BE66" s="2" t="str">
        <f>IFERROR(Base!#REF!/GAMSbase!BD66,"")</f>
        <v/>
      </c>
      <c r="BF66" s="2" t="str">
        <f>IFERROR(Base!#REF!/GAMSbase!BE66,"")</f>
        <v/>
      </c>
      <c r="BG66" s="2" t="str">
        <f>IFERROR(Base!#REF!/GAMSbase!BF66,"")</f>
        <v/>
      </c>
      <c r="BH66" s="2" t="str">
        <f>IFERROR(Base!#REF!/GAMSbase!BG66,"")</f>
        <v/>
      </c>
      <c r="BI66" s="2" t="str">
        <f>IFERROR(Base!#REF!/GAMSbase!BH66,"")</f>
        <v/>
      </c>
      <c r="BJ66" s="2" t="str">
        <f>IFERROR(Base!#REF!/GAMSbase!BI66,"")</f>
        <v/>
      </c>
    </row>
    <row r="67" spans="1:62" x14ac:dyDescent="0.25">
      <c r="A67" t="e">
        <f>Base!#REF!</f>
        <v>#REF!</v>
      </c>
      <c r="B67" t="str">
        <f>GAMSbase!A67</f>
        <v>AtB b12</v>
      </c>
      <c r="C67" s="2" t="str">
        <f>IFERROR(Base!#REF!/GAMSbase!B67,"")</f>
        <v/>
      </c>
      <c r="D67" s="2" t="str">
        <f>IFERROR(Base!#REF!/GAMSbase!C67,"")</f>
        <v/>
      </c>
      <c r="E67" s="2" t="str">
        <f>IFERROR(Base!#REF!/GAMSbase!D67,"")</f>
        <v/>
      </c>
      <c r="F67" s="2" t="str">
        <f>IFERROR(Base!#REF!/GAMSbase!E67,"")</f>
        <v/>
      </c>
      <c r="G67" s="2" t="str">
        <f>IFERROR(Base!#REF!/GAMSbase!F67,"")</f>
        <v/>
      </c>
      <c r="H67" s="2" t="str">
        <f>IFERROR(Base!#REF!/GAMSbase!G67,"")</f>
        <v/>
      </c>
      <c r="I67" s="2" t="str">
        <f>IFERROR(Base!#REF!/GAMSbase!H67,"")</f>
        <v/>
      </c>
      <c r="J67" s="2" t="str">
        <f>IFERROR(Base!#REF!/GAMSbase!I67,"")</f>
        <v/>
      </c>
      <c r="K67" s="2" t="str">
        <f>IFERROR(Base!#REF!/GAMSbase!J67,"")</f>
        <v/>
      </c>
      <c r="L67" s="2" t="str">
        <f>IFERROR(Base!#REF!/GAMSbase!K67,"")</f>
        <v/>
      </c>
      <c r="M67" s="2" t="str">
        <f>IFERROR(Base!#REF!/GAMSbase!L67,"")</f>
        <v/>
      </c>
      <c r="N67" s="2" t="str">
        <f>IFERROR(Base!#REF!/GAMSbase!M67,"")</f>
        <v/>
      </c>
      <c r="O67" s="2" t="str">
        <f>IFERROR(Base!#REF!/GAMSbase!N67,"")</f>
        <v/>
      </c>
      <c r="P67" s="2" t="str">
        <f>IFERROR(Base!#REF!/GAMSbase!O67,"")</f>
        <v/>
      </c>
      <c r="Q67" s="2" t="str">
        <f>IFERROR(Base!#REF!/GAMSbase!P67,"")</f>
        <v/>
      </c>
      <c r="R67" s="2" t="str">
        <f>IFERROR(Base!#REF!/GAMSbase!Q67,"")</f>
        <v/>
      </c>
      <c r="S67" s="2" t="str">
        <f>IFERROR(Base!#REF!/GAMSbase!R67,"")</f>
        <v/>
      </c>
      <c r="T67" s="2" t="str">
        <f>IFERROR(Base!#REF!/GAMSbase!S67,"")</f>
        <v/>
      </c>
      <c r="U67" s="2" t="str">
        <f>IFERROR(Base!#REF!/GAMSbase!T67,"")</f>
        <v/>
      </c>
      <c r="V67" s="2" t="str">
        <f>IFERROR(Base!#REF!/GAMSbase!U67,"")</f>
        <v/>
      </c>
      <c r="W67" s="2" t="str">
        <f>IFERROR(Base!#REF!/GAMSbase!V67,"")</f>
        <v/>
      </c>
      <c r="X67" s="2" t="str">
        <f>IFERROR(Base!#REF!/GAMSbase!W67,"")</f>
        <v/>
      </c>
      <c r="Y67" s="2" t="str">
        <f>IFERROR(Base!#REF!/GAMSbase!X67,"")</f>
        <v/>
      </c>
      <c r="Z67" s="2" t="str">
        <f>IFERROR(Base!#REF!/GAMSbase!Y67,"")</f>
        <v/>
      </c>
      <c r="AA67" s="2" t="str">
        <f>IFERROR(Base!#REF!/GAMSbase!Z67,"")</f>
        <v/>
      </c>
      <c r="AB67" s="2" t="str">
        <f>IFERROR(Base!#REF!/GAMSbase!AA67,"")</f>
        <v/>
      </c>
      <c r="AC67" s="2" t="str">
        <f>IFERROR(Base!#REF!/GAMSbase!AB67,"")</f>
        <v/>
      </c>
      <c r="AD67" s="2" t="str">
        <f>IFERROR(Base!#REF!/GAMSbase!AC67,"")</f>
        <v/>
      </c>
      <c r="AE67" s="2" t="str">
        <f>IFERROR(Base!#REF!/GAMSbase!AD67,"")</f>
        <v/>
      </c>
      <c r="AF67" s="2" t="str">
        <f>IFERROR(Base!#REF!/GAMSbase!AE67,"")</f>
        <v/>
      </c>
      <c r="AG67" s="2" t="str">
        <f>IFERROR(Base!#REF!/GAMSbase!AF67,"")</f>
        <v/>
      </c>
      <c r="AH67" s="2" t="str">
        <f>IFERROR(Base!#REF!/GAMSbase!AG67,"")</f>
        <v/>
      </c>
      <c r="AI67" s="2" t="str">
        <f>IFERROR(Base!#REF!/GAMSbase!AH67,"")</f>
        <v/>
      </c>
      <c r="AJ67" s="2" t="str">
        <f>IFERROR(Base!#REF!/GAMSbase!AI67,"")</f>
        <v/>
      </c>
      <c r="AK67" s="2" t="str">
        <f>IFERROR(Base!#REF!/GAMSbase!AJ67,"")</f>
        <v/>
      </c>
      <c r="AL67" s="2" t="str">
        <f>IFERROR(Base!#REF!/GAMSbase!AK67,"")</f>
        <v/>
      </c>
      <c r="AM67" s="2" t="str">
        <f>IFERROR(Base!#REF!/GAMSbase!AL67,"")</f>
        <v/>
      </c>
      <c r="AN67" s="2" t="str">
        <f>IFERROR(Base!#REF!/GAMSbase!AM67,"")</f>
        <v/>
      </c>
      <c r="AO67" s="2" t="str">
        <f>IFERROR(Base!#REF!/GAMSbase!AN67,"")</f>
        <v/>
      </c>
      <c r="AP67" s="2" t="str">
        <f>IFERROR(Base!#REF!/GAMSbase!AO67,"")</f>
        <v/>
      </c>
      <c r="AQ67" s="2" t="str">
        <f>IFERROR(Base!#REF!/GAMSbase!AP67,"")</f>
        <v/>
      </c>
      <c r="AR67" s="2" t="str">
        <f>IFERROR(Base!#REF!/GAMSbase!AQ67,"")</f>
        <v/>
      </c>
      <c r="AS67" s="2" t="str">
        <f>IFERROR(Base!#REF!/GAMSbase!AR67,"")</f>
        <v/>
      </c>
      <c r="AT67" s="2" t="str">
        <f>IFERROR(Base!#REF!/GAMSbase!AS67,"")</f>
        <v/>
      </c>
      <c r="AU67" s="2" t="str">
        <f>IFERROR(Base!#REF!/GAMSbase!AT67,"")</f>
        <v/>
      </c>
      <c r="AV67" s="2" t="str">
        <f>IFERROR(Base!#REF!/GAMSbase!AU67,"")</f>
        <v/>
      </c>
      <c r="AW67" s="2" t="str">
        <f>IFERROR(Base!#REF!/GAMSbase!AV67,"")</f>
        <v/>
      </c>
      <c r="AX67" s="2" t="str">
        <f>IFERROR(Base!#REF!/GAMSbase!AW67,"")</f>
        <v/>
      </c>
      <c r="AY67" s="2" t="str">
        <f>IFERROR(Base!#REF!/GAMSbase!AX67,"")</f>
        <v/>
      </c>
      <c r="AZ67" s="2" t="str">
        <f>IFERROR(Base!#REF!/GAMSbase!AY67,"")</f>
        <v/>
      </c>
      <c r="BA67" s="2" t="str">
        <f>IFERROR(Base!#REF!/GAMSbase!AZ67,"")</f>
        <v/>
      </c>
      <c r="BB67" s="2" t="str">
        <f>IFERROR(Base!#REF!/GAMSbase!BA67,"")</f>
        <v/>
      </c>
      <c r="BC67" s="2" t="str">
        <f>IFERROR(Base!#REF!/GAMSbase!BB67,"")</f>
        <v/>
      </c>
      <c r="BD67" s="2" t="str">
        <f>IFERROR(Base!#REF!/GAMSbase!BC67,"")</f>
        <v/>
      </c>
      <c r="BE67" s="2" t="str">
        <f>IFERROR(Base!#REF!/GAMSbase!BD67,"")</f>
        <v/>
      </c>
      <c r="BF67" s="2" t="str">
        <f>IFERROR(Base!#REF!/GAMSbase!BE67,"")</f>
        <v/>
      </c>
      <c r="BG67" s="2" t="str">
        <f>IFERROR(Base!#REF!/GAMSbase!BF67,"")</f>
        <v/>
      </c>
      <c r="BH67" s="2" t="str">
        <f>IFERROR(Base!#REF!/GAMSbase!BG67,"")</f>
        <v/>
      </c>
      <c r="BI67" s="2" t="str">
        <f>IFERROR(Base!#REF!/GAMSbase!BH67,"")</f>
        <v/>
      </c>
      <c r="BJ67" s="2" t="str">
        <f>IFERROR(Base!#REF!/GAMSbase!BI67,"")</f>
        <v/>
      </c>
    </row>
    <row r="68" spans="1:62" x14ac:dyDescent="0.25">
      <c r="A68" t="e">
        <f>Base!#REF!</f>
        <v>#REF!</v>
      </c>
      <c r="B68" t="str">
        <f>GAMSbase!A68</f>
        <v>BtB b22</v>
      </c>
      <c r="C68" s="2" t="str">
        <f>IFERROR(Base!#REF!/GAMSbase!B68,"")</f>
        <v/>
      </c>
      <c r="D68" s="2" t="str">
        <f>IFERROR(Base!#REF!/GAMSbase!C68,"")</f>
        <v/>
      </c>
      <c r="E68" s="2" t="str">
        <f>IFERROR(Base!#REF!/GAMSbase!D68,"")</f>
        <v/>
      </c>
      <c r="F68" s="2" t="str">
        <f>IFERROR(Base!#REF!/GAMSbase!E68,"")</f>
        <v/>
      </c>
      <c r="G68" s="2" t="str">
        <f>IFERROR(Base!#REF!/GAMSbase!F68,"")</f>
        <v/>
      </c>
      <c r="H68" s="2" t="str">
        <f>IFERROR(Base!#REF!/GAMSbase!G68,"")</f>
        <v/>
      </c>
      <c r="I68" s="2" t="str">
        <f>IFERROR(Base!#REF!/GAMSbase!H68,"")</f>
        <v/>
      </c>
      <c r="J68" s="2" t="str">
        <f>IFERROR(Base!#REF!/GAMSbase!I68,"")</f>
        <v/>
      </c>
      <c r="K68" s="2" t="str">
        <f>IFERROR(Base!#REF!/GAMSbase!J68,"")</f>
        <v/>
      </c>
      <c r="L68" s="2" t="str">
        <f>IFERROR(Base!#REF!/GAMSbase!K68,"")</f>
        <v/>
      </c>
      <c r="M68" s="2" t="str">
        <f>IFERROR(Base!#REF!/GAMSbase!L68,"")</f>
        <v/>
      </c>
      <c r="N68" s="2" t="str">
        <f>IFERROR(Base!#REF!/GAMSbase!M68,"")</f>
        <v/>
      </c>
      <c r="O68" s="2" t="str">
        <f>IFERROR(Base!#REF!/GAMSbase!N68,"")</f>
        <v/>
      </c>
      <c r="P68" s="2" t="str">
        <f>IFERROR(Base!#REF!/GAMSbase!O68,"")</f>
        <v/>
      </c>
      <c r="Q68" s="2" t="str">
        <f>IFERROR(Base!#REF!/GAMSbase!P68,"")</f>
        <v/>
      </c>
      <c r="R68" s="2" t="str">
        <f>IFERROR(Base!#REF!/GAMSbase!Q68,"")</f>
        <v/>
      </c>
      <c r="S68" s="2" t="str">
        <f>IFERROR(Base!#REF!/GAMSbase!R68,"")</f>
        <v/>
      </c>
      <c r="T68" s="2" t="str">
        <f>IFERROR(Base!#REF!/GAMSbase!S68,"")</f>
        <v/>
      </c>
      <c r="U68" s="2" t="str">
        <f>IFERROR(Base!#REF!/GAMSbase!T68,"")</f>
        <v/>
      </c>
      <c r="V68" s="2" t="str">
        <f>IFERROR(Base!#REF!/GAMSbase!U68,"")</f>
        <v/>
      </c>
      <c r="W68" s="2" t="str">
        <f>IFERROR(Base!#REF!/GAMSbase!V68,"")</f>
        <v/>
      </c>
      <c r="X68" s="2" t="str">
        <f>IFERROR(Base!#REF!/GAMSbase!W68,"")</f>
        <v/>
      </c>
      <c r="Y68" s="2" t="str">
        <f>IFERROR(Base!#REF!/GAMSbase!X68,"")</f>
        <v/>
      </c>
      <c r="Z68" s="2" t="str">
        <f>IFERROR(Base!#REF!/GAMSbase!Y68,"")</f>
        <v/>
      </c>
      <c r="AA68" s="2" t="str">
        <f>IFERROR(Base!#REF!/GAMSbase!Z68,"")</f>
        <v/>
      </c>
      <c r="AB68" s="2" t="str">
        <f>IFERROR(Base!#REF!/GAMSbase!AA68,"")</f>
        <v/>
      </c>
      <c r="AC68" s="2" t="str">
        <f>IFERROR(Base!#REF!/GAMSbase!AB68,"")</f>
        <v/>
      </c>
      <c r="AD68" s="2" t="str">
        <f>IFERROR(Base!#REF!/GAMSbase!AC68,"")</f>
        <v/>
      </c>
      <c r="AE68" s="2" t="str">
        <f>IFERROR(Base!#REF!/GAMSbase!AD68,"")</f>
        <v/>
      </c>
      <c r="AF68" s="2" t="str">
        <f>IFERROR(Base!#REF!/GAMSbase!AE68,"")</f>
        <v/>
      </c>
      <c r="AG68" s="2" t="str">
        <f>IFERROR(Base!#REF!/GAMSbase!AF68,"")</f>
        <v/>
      </c>
      <c r="AH68" s="2" t="str">
        <f>IFERROR(Base!#REF!/GAMSbase!AG68,"")</f>
        <v/>
      </c>
      <c r="AI68" s="2" t="str">
        <f>IFERROR(Base!#REF!/GAMSbase!AH68,"")</f>
        <v/>
      </c>
      <c r="AJ68" s="2" t="str">
        <f>IFERROR(Base!#REF!/GAMSbase!AI68,"")</f>
        <v/>
      </c>
      <c r="AK68" s="2" t="str">
        <f>IFERROR(Base!#REF!/GAMSbase!AJ68,"")</f>
        <v/>
      </c>
      <c r="AL68" s="2" t="str">
        <f>IFERROR(Base!#REF!/GAMSbase!AK68,"")</f>
        <v/>
      </c>
      <c r="AM68" s="2" t="str">
        <f>IFERROR(Base!#REF!/GAMSbase!AL68,"")</f>
        <v/>
      </c>
      <c r="AN68" s="2" t="str">
        <f>IFERROR(Base!#REF!/GAMSbase!AM68,"")</f>
        <v/>
      </c>
      <c r="AO68" s="2" t="str">
        <f>IFERROR(Base!#REF!/GAMSbase!AN68,"")</f>
        <v/>
      </c>
      <c r="AP68" s="2" t="str">
        <f>IFERROR(Base!#REF!/GAMSbase!AO68,"")</f>
        <v/>
      </c>
      <c r="AQ68" s="2" t="str">
        <f>IFERROR(Base!#REF!/GAMSbase!AP68,"")</f>
        <v/>
      </c>
      <c r="AR68" s="2" t="str">
        <f>IFERROR(Base!#REF!/GAMSbase!AQ68,"")</f>
        <v/>
      </c>
      <c r="AS68" s="2" t="str">
        <f>IFERROR(Base!#REF!/GAMSbase!AR68,"")</f>
        <v/>
      </c>
      <c r="AT68" s="2" t="str">
        <f>IFERROR(Base!#REF!/GAMSbase!AS68,"")</f>
        <v/>
      </c>
      <c r="AU68" s="2" t="str">
        <f>IFERROR(Base!#REF!/GAMSbase!AT68,"")</f>
        <v/>
      </c>
      <c r="AV68" s="2" t="str">
        <f>IFERROR(Base!#REF!/GAMSbase!AU68,"")</f>
        <v/>
      </c>
      <c r="AW68" s="2" t="str">
        <f>IFERROR(Base!#REF!/GAMSbase!AV68,"")</f>
        <v/>
      </c>
      <c r="AX68" s="2" t="str">
        <f>IFERROR(Base!#REF!/GAMSbase!AW68,"")</f>
        <v/>
      </c>
      <c r="AY68" s="2" t="str">
        <f>IFERROR(Base!#REF!/GAMSbase!AX68,"")</f>
        <v/>
      </c>
      <c r="AZ68" s="2" t="str">
        <f>IFERROR(Base!#REF!/GAMSbase!AY68,"")</f>
        <v/>
      </c>
      <c r="BA68" s="2" t="str">
        <f>IFERROR(Base!#REF!/GAMSbase!AZ68,"")</f>
        <v/>
      </c>
      <c r="BB68" s="2" t="str">
        <f>IFERROR(Base!#REF!/GAMSbase!BA68,"")</f>
        <v/>
      </c>
      <c r="BC68" s="2" t="str">
        <f>IFERROR(Base!#REF!/GAMSbase!BB68,"")</f>
        <v/>
      </c>
      <c r="BD68" s="2" t="str">
        <f>IFERROR(Base!#REF!/GAMSbase!BC68,"")</f>
        <v/>
      </c>
      <c r="BE68" s="2" t="str">
        <f>IFERROR(Base!#REF!/GAMSbase!BD68,"")</f>
        <v/>
      </c>
      <c r="BF68" s="2" t="str">
        <f>IFERROR(Base!#REF!/GAMSbase!BE68,"")</f>
        <v/>
      </c>
      <c r="BG68" s="2" t="str">
        <f>IFERROR(Base!#REF!/GAMSbase!BF68,"")</f>
        <v/>
      </c>
      <c r="BH68" s="2" t="str">
        <f>IFERROR(Base!#REF!/GAMSbase!BG68,"")</f>
        <v/>
      </c>
      <c r="BI68" s="2" t="str">
        <f>IFERROR(Base!#REF!/GAMSbase!BH68,"")</f>
        <v/>
      </c>
      <c r="BJ68" s="2" t="str">
        <f>IFERROR(Base!#REF!/GAMSbase!BI68,"")</f>
        <v/>
      </c>
    </row>
    <row r="69" spans="1:62" x14ac:dyDescent="0.25">
      <c r="A69" t="e">
        <f>Base!#REF!</f>
        <v>#REF!</v>
      </c>
      <c r="B69" t="str">
        <f>GAMSbase!A69</f>
        <v>DtB b32</v>
      </c>
      <c r="C69" s="2" t="str">
        <f>IFERROR(Base!#REF!/GAMSbase!B69,"")</f>
        <v/>
      </c>
      <c r="D69" s="2" t="str">
        <f>IFERROR(Base!#REF!/GAMSbase!C69,"")</f>
        <v/>
      </c>
      <c r="E69" s="2" t="str">
        <f>IFERROR(Base!#REF!/GAMSbase!D69,"")</f>
        <v/>
      </c>
      <c r="F69" s="2" t="str">
        <f>IFERROR(Base!#REF!/GAMSbase!E69,"")</f>
        <v/>
      </c>
      <c r="G69" s="2" t="str">
        <f>IFERROR(Base!#REF!/GAMSbase!F69,"")</f>
        <v/>
      </c>
      <c r="H69" s="2" t="str">
        <f>IFERROR(Base!#REF!/GAMSbase!G69,"")</f>
        <v/>
      </c>
      <c r="I69" s="2" t="str">
        <f>IFERROR(Base!#REF!/GAMSbase!H69,"")</f>
        <v/>
      </c>
      <c r="J69" s="2" t="str">
        <f>IFERROR(Base!#REF!/GAMSbase!I69,"")</f>
        <v/>
      </c>
      <c r="K69" s="2" t="str">
        <f>IFERROR(Base!#REF!/GAMSbase!J69,"")</f>
        <v/>
      </c>
      <c r="L69" s="2" t="str">
        <f>IFERROR(Base!#REF!/GAMSbase!K69,"")</f>
        <v/>
      </c>
      <c r="M69" s="2" t="str">
        <f>IFERROR(Base!#REF!/GAMSbase!L69,"")</f>
        <v/>
      </c>
      <c r="N69" s="2" t="str">
        <f>IFERROR(Base!#REF!/GAMSbase!M69,"")</f>
        <v/>
      </c>
      <c r="O69" s="2" t="str">
        <f>IFERROR(Base!#REF!/GAMSbase!N69,"")</f>
        <v/>
      </c>
      <c r="P69" s="2" t="str">
        <f>IFERROR(Base!#REF!/GAMSbase!O69,"")</f>
        <v/>
      </c>
      <c r="Q69" s="2" t="str">
        <f>IFERROR(Base!#REF!/GAMSbase!P69,"")</f>
        <v/>
      </c>
      <c r="R69" s="2" t="str">
        <f>IFERROR(Base!#REF!/GAMSbase!Q69,"")</f>
        <v/>
      </c>
      <c r="S69" s="2" t="str">
        <f>IFERROR(Base!#REF!/GAMSbase!R69,"")</f>
        <v/>
      </c>
      <c r="T69" s="2" t="str">
        <f>IFERROR(Base!#REF!/GAMSbase!S69,"")</f>
        <v/>
      </c>
      <c r="U69" s="2" t="str">
        <f>IFERROR(Base!#REF!/GAMSbase!T69,"")</f>
        <v/>
      </c>
      <c r="V69" s="2" t="str">
        <f>IFERROR(Base!#REF!/GAMSbase!U69,"")</f>
        <v/>
      </c>
      <c r="W69" s="2" t="str">
        <f>IFERROR(Base!#REF!/GAMSbase!V69,"")</f>
        <v/>
      </c>
      <c r="X69" s="2" t="str">
        <f>IFERROR(Base!#REF!/GAMSbase!W69,"")</f>
        <v/>
      </c>
      <c r="Y69" s="2" t="str">
        <f>IFERROR(Base!#REF!/GAMSbase!X69,"")</f>
        <v/>
      </c>
      <c r="Z69" s="2" t="str">
        <f>IFERROR(Base!#REF!/GAMSbase!Y69,"")</f>
        <v/>
      </c>
      <c r="AA69" s="2" t="str">
        <f>IFERROR(Base!#REF!/GAMSbase!Z69,"")</f>
        <v/>
      </c>
      <c r="AB69" s="2" t="str">
        <f>IFERROR(Base!#REF!/GAMSbase!AA69,"")</f>
        <v/>
      </c>
      <c r="AC69" s="2" t="str">
        <f>IFERROR(Base!#REF!/GAMSbase!AB69,"")</f>
        <v/>
      </c>
      <c r="AD69" s="2" t="str">
        <f>IFERROR(Base!#REF!/GAMSbase!AC69,"")</f>
        <v/>
      </c>
      <c r="AE69" s="2" t="str">
        <f>IFERROR(Base!#REF!/GAMSbase!AD69,"")</f>
        <v/>
      </c>
      <c r="AF69" s="2" t="str">
        <f>IFERROR(Base!#REF!/GAMSbase!AE69,"")</f>
        <v/>
      </c>
      <c r="AG69" s="2" t="str">
        <f>IFERROR(Base!#REF!/GAMSbase!AF69,"")</f>
        <v/>
      </c>
      <c r="AH69" s="2" t="str">
        <f>IFERROR(Base!#REF!/GAMSbase!AG69,"")</f>
        <v/>
      </c>
      <c r="AI69" s="2" t="str">
        <f>IFERROR(Base!#REF!/GAMSbase!AH69,"")</f>
        <v/>
      </c>
      <c r="AJ69" s="2" t="str">
        <f>IFERROR(Base!#REF!/GAMSbase!AI69,"")</f>
        <v/>
      </c>
      <c r="AK69" s="2" t="str">
        <f>IFERROR(Base!#REF!/GAMSbase!AJ69,"")</f>
        <v/>
      </c>
      <c r="AL69" s="2" t="str">
        <f>IFERROR(Base!#REF!/GAMSbase!AK69,"")</f>
        <v/>
      </c>
      <c r="AM69" s="2" t="str">
        <f>IFERROR(Base!#REF!/GAMSbase!AL69,"")</f>
        <v/>
      </c>
      <c r="AN69" s="2" t="str">
        <f>IFERROR(Base!#REF!/GAMSbase!AM69,"")</f>
        <v/>
      </c>
      <c r="AO69" s="2" t="str">
        <f>IFERROR(Base!#REF!/GAMSbase!AN69,"")</f>
        <v/>
      </c>
      <c r="AP69" s="2" t="str">
        <f>IFERROR(Base!#REF!/GAMSbase!AO69,"")</f>
        <v/>
      </c>
      <c r="AQ69" s="2" t="str">
        <f>IFERROR(Base!#REF!/GAMSbase!AP69,"")</f>
        <v/>
      </c>
      <c r="AR69" s="2" t="str">
        <f>IFERROR(Base!#REF!/GAMSbase!AQ69,"")</f>
        <v/>
      </c>
      <c r="AS69" s="2" t="str">
        <f>IFERROR(Base!#REF!/GAMSbase!AR69,"")</f>
        <v/>
      </c>
      <c r="AT69" s="2" t="str">
        <f>IFERROR(Base!#REF!/GAMSbase!AS69,"")</f>
        <v/>
      </c>
      <c r="AU69" s="2" t="str">
        <f>IFERROR(Base!#REF!/GAMSbase!AT69,"")</f>
        <v/>
      </c>
      <c r="AV69" s="2" t="str">
        <f>IFERROR(Base!#REF!/GAMSbase!AU69,"")</f>
        <v/>
      </c>
      <c r="AW69" s="2" t="str">
        <f>IFERROR(Base!#REF!/GAMSbase!AV69,"")</f>
        <v/>
      </c>
      <c r="AX69" s="2" t="str">
        <f>IFERROR(Base!#REF!/GAMSbase!AW69,"")</f>
        <v/>
      </c>
      <c r="AY69" s="2" t="str">
        <f>IFERROR(Base!#REF!/GAMSbase!AX69,"")</f>
        <v/>
      </c>
      <c r="AZ69" s="2" t="str">
        <f>IFERROR(Base!#REF!/GAMSbase!AY69,"")</f>
        <v/>
      </c>
      <c r="BA69" s="2" t="str">
        <f>IFERROR(Base!#REF!/GAMSbase!AZ69,"")</f>
        <v/>
      </c>
      <c r="BB69" s="2" t="str">
        <f>IFERROR(Base!#REF!/GAMSbase!BA69,"")</f>
        <v/>
      </c>
      <c r="BC69" s="2" t="str">
        <f>IFERROR(Base!#REF!/GAMSbase!BB69,"")</f>
        <v/>
      </c>
      <c r="BD69" s="2" t="str">
        <f>IFERROR(Base!#REF!/GAMSbase!BC69,"")</f>
        <v/>
      </c>
      <c r="BE69" s="2" t="str">
        <f>IFERROR(Base!#REF!/GAMSbase!BD69,"")</f>
        <v/>
      </c>
      <c r="BF69" s="2" t="str">
        <f>IFERROR(Base!#REF!/GAMSbase!BE69,"")</f>
        <v/>
      </c>
      <c r="BG69" s="2" t="str">
        <f>IFERROR(Base!#REF!/GAMSbase!BF69,"")</f>
        <v/>
      </c>
      <c r="BH69" s="2" t="str">
        <f>IFERROR(Base!#REF!/GAMSbase!BG69,"")</f>
        <v/>
      </c>
      <c r="BI69" s="2" t="str">
        <f>IFERROR(Base!#REF!/GAMSbase!BH69,"")</f>
        <v/>
      </c>
      <c r="BJ69" s="2" t="str">
        <f>IFERROR(Base!#REF!/GAMSbase!BI69,"")</f>
        <v/>
      </c>
    </row>
    <row r="70" spans="1:62" x14ac:dyDescent="0.25">
      <c r="A70" t="e">
        <f>Base!#REF!</f>
        <v>#REF!</v>
      </c>
      <c r="B70" t="str">
        <f>GAMSbase!A70</f>
        <v>BtD b23</v>
      </c>
      <c r="C70" s="2" t="str">
        <f>IFERROR(Base!#REF!/GAMSbase!B70,"")</f>
        <v/>
      </c>
      <c r="D70" s="2" t="str">
        <f>IFERROR(Base!#REF!/GAMSbase!C70,"")</f>
        <v/>
      </c>
      <c r="E70" s="2" t="str">
        <f>IFERROR(Base!#REF!/GAMSbase!D70,"")</f>
        <v/>
      </c>
      <c r="F70" s="2" t="str">
        <f>IFERROR(Base!#REF!/GAMSbase!E70,"")</f>
        <v/>
      </c>
      <c r="G70" s="2" t="str">
        <f>IFERROR(Base!#REF!/GAMSbase!F70,"")</f>
        <v/>
      </c>
      <c r="H70" s="2" t="str">
        <f>IFERROR(Base!#REF!/GAMSbase!G70,"")</f>
        <v/>
      </c>
      <c r="I70" s="2" t="str">
        <f>IFERROR(Base!#REF!/GAMSbase!H70,"")</f>
        <v/>
      </c>
      <c r="J70" s="2" t="str">
        <f>IFERROR(Base!#REF!/GAMSbase!I70,"")</f>
        <v/>
      </c>
      <c r="K70" s="2" t="str">
        <f>IFERROR(Base!#REF!/GAMSbase!J70,"")</f>
        <v/>
      </c>
      <c r="L70" s="2" t="str">
        <f>IFERROR(Base!#REF!/GAMSbase!K70,"")</f>
        <v/>
      </c>
      <c r="M70" s="2" t="str">
        <f>IFERROR(Base!#REF!/GAMSbase!L70,"")</f>
        <v/>
      </c>
      <c r="N70" s="2" t="str">
        <f>IFERROR(Base!#REF!/GAMSbase!M70,"")</f>
        <v/>
      </c>
      <c r="O70" s="2" t="str">
        <f>IFERROR(Base!#REF!/GAMSbase!N70,"")</f>
        <v/>
      </c>
      <c r="P70" s="2" t="str">
        <f>IFERROR(Base!#REF!/GAMSbase!O70,"")</f>
        <v/>
      </c>
      <c r="Q70" s="2" t="str">
        <f>IFERROR(Base!#REF!/GAMSbase!P70,"")</f>
        <v/>
      </c>
      <c r="R70" s="2" t="str">
        <f>IFERROR(Base!#REF!/GAMSbase!Q70,"")</f>
        <v/>
      </c>
      <c r="S70" s="2" t="str">
        <f>IFERROR(Base!#REF!/GAMSbase!R70,"")</f>
        <v/>
      </c>
      <c r="T70" s="2" t="str">
        <f>IFERROR(Base!#REF!/GAMSbase!S70,"")</f>
        <v/>
      </c>
      <c r="U70" s="2" t="str">
        <f>IFERROR(Base!#REF!/GAMSbase!T70,"")</f>
        <v/>
      </c>
      <c r="V70" s="2" t="str">
        <f>IFERROR(Base!#REF!/GAMSbase!U70,"")</f>
        <v/>
      </c>
      <c r="W70" s="2" t="str">
        <f>IFERROR(Base!#REF!/GAMSbase!V70,"")</f>
        <v/>
      </c>
      <c r="X70" s="2" t="str">
        <f>IFERROR(Base!#REF!/GAMSbase!W70,"")</f>
        <v/>
      </c>
      <c r="Y70" s="2" t="str">
        <f>IFERROR(Base!#REF!/GAMSbase!X70,"")</f>
        <v/>
      </c>
      <c r="Z70" s="2" t="str">
        <f>IFERROR(Base!#REF!/GAMSbase!Y70,"")</f>
        <v/>
      </c>
      <c r="AA70" s="2" t="str">
        <f>IFERROR(Base!#REF!/GAMSbase!Z70,"")</f>
        <v/>
      </c>
      <c r="AB70" s="2" t="str">
        <f>IFERROR(Base!#REF!/GAMSbase!AA70,"")</f>
        <v/>
      </c>
      <c r="AC70" s="2" t="str">
        <f>IFERROR(Base!#REF!/GAMSbase!AB70,"")</f>
        <v/>
      </c>
      <c r="AD70" s="2" t="str">
        <f>IFERROR(Base!#REF!/GAMSbase!AC70,"")</f>
        <v/>
      </c>
      <c r="AE70" s="2" t="str">
        <f>IFERROR(Base!#REF!/GAMSbase!AD70,"")</f>
        <v/>
      </c>
      <c r="AF70" s="2" t="str">
        <f>IFERROR(Base!#REF!/GAMSbase!AE70,"")</f>
        <v/>
      </c>
      <c r="AG70" s="2" t="str">
        <f>IFERROR(Base!#REF!/GAMSbase!AF70,"")</f>
        <v/>
      </c>
      <c r="AH70" s="2" t="str">
        <f>IFERROR(Base!#REF!/GAMSbase!AG70,"")</f>
        <v/>
      </c>
      <c r="AI70" s="2" t="str">
        <f>IFERROR(Base!#REF!/GAMSbase!AH70,"")</f>
        <v/>
      </c>
      <c r="AJ70" s="2" t="str">
        <f>IFERROR(Base!#REF!/GAMSbase!AI70,"")</f>
        <v/>
      </c>
      <c r="AK70" s="2" t="str">
        <f>IFERROR(Base!#REF!/GAMSbase!AJ70,"")</f>
        <v/>
      </c>
      <c r="AL70" s="2" t="str">
        <f>IFERROR(Base!#REF!/GAMSbase!AK70,"")</f>
        <v/>
      </c>
      <c r="AM70" s="2" t="str">
        <f>IFERROR(Base!#REF!/GAMSbase!AL70,"")</f>
        <v/>
      </c>
      <c r="AN70" s="2" t="str">
        <f>IFERROR(Base!#REF!/GAMSbase!AM70,"")</f>
        <v/>
      </c>
      <c r="AO70" s="2" t="str">
        <f>IFERROR(Base!#REF!/GAMSbase!AN70,"")</f>
        <v/>
      </c>
      <c r="AP70" s="2" t="str">
        <f>IFERROR(Base!#REF!/GAMSbase!AO70,"")</f>
        <v/>
      </c>
      <c r="AQ70" s="2" t="str">
        <f>IFERROR(Base!#REF!/GAMSbase!AP70,"")</f>
        <v/>
      </c>
      <c r="AR70" s="2" t="str">
        <f>IFERROR(Base!#REF!/GAMSbase!AQ70,"")</f>
        <v/>
      </c>
      <c r="AS70" s="2" t="str">
        <f>IFERROR(Base!#REF!/GAMSbase!AR70,"")</f>
        <v/>
      </c>
      <c r="AT70" s="2" t="str">
        <f>IFERROR(Base!#REF!/GAMSbase!AS70,"")</f>
        <v/>
      </c>
      <c r="AU70" s="2" t="str">
        <f>IFERROR(Base!#REF!/GAMSbase!AT70,"")</f>
        <v/>
      </c>
      <c r="AV70" s="2" t="str">
        <f>IFERROR(Base!#REF!/GAMSbase!AU70,"")</f>
        <v/>
      </c>
      <c r="AW70" s="2" t="str">
        <f>IFERROR(Base!#REF!/GAMSbase!AV70,"")</f>
        <v/>
      </c>
      <c r="AX70" s="2" t="str">
        <f>IFERROR(Base!#REF!/GAMSbase!AW70,"")</f>
        <v/>
      </c>
      <c r="AY70" s="2" t="str">
        <f>IFERROR(Base!#REF!/GAMSbase!AX70,"")</f>
        <v/>
      </c>
      <c r="AZ70" s="2" t="str">
        <f>IFERROR(Base!#REF!/GAMSbase!AY70,"")</f>
        <v/>
      </c>
      <c r="BA70" s="2" t="str">
        <f>IFERROR(Base!#REF!/GAMSbase!AZ70,"")</f>
        <v/>
      </c>
      <c r="BB70" s="2" t="str">
        <f>IFERROR(Base!#REF!/GAMSbase!BA70,"")</f>
        <v/>
      </c>
      <c r="BC70" s="2" t="str">
        <f>IFERROR(Base!#REF!/GAMSbase!BB70,"")</f>
        <v/>
      </c>
      <c r="BD70" s="2" t="str">
        <f>IFERROR(Base!#REF!/GAMSbase!BC70,"")</f>
        <v/>
      </c>
      <c r="BE70" s="2" t="str">
        <f>IFERROR(Base!#REF!/GAMSbase!BD70,"")</f>
        <v/>
      </c>
      <c r="BF70" s="2" t="str">
        <f>IFERROR(Base!#REF!/GAMSbase!BE70,"")</f>
        <v/>
      </c>
      <c r="BG70" s="2" t="str">
        <f>IFERROR(Base!#REF!/GAMSbase!BF70,"")</f>
        <v/>
      </c>
      <c r="BH70" s="2" t="str">
        <f>IFERROR(Base!#REF!/GAMSbase!BG70,"")</f>
        <v/>
      </c>
      <c r="BI70" s="2" t="str">
        <f>IFERROR(Base!#REF!/GAMSbase!BH70,"")</f>
        <v/>
      </c>
      <c r="BJ70" s="2" t="str">
        <f>IFERROR(Base!#REF!/GAMSbase!BI70,"")</f>
        <v/>
      </c>
    </row>
    <row r="71" spans="1:62" x14ac:dyDescent="0.25">
      <c r="A71" t="e">
        <f>Base!#REF!</f>
        <v>#REF!</v>
      </c>
      <c r="B71" t="str">
        <f>GAMSbase!A71</f>
        <v>DtD b33</v>
      </c>
      <c r="C71" s="2" t="str">
        <f>IFERROR(Base!#REF!/GAMSbase!B71,"")</f>
        <v/>
      </c>
      <c r="D71" s="2" t="str">
        <f>IFERROR(Base!#REF!/GAMSbase!C71,"")</f>
        <v/>
      </c>
      <c r="E71" s="2" t="str">
        <f>IFERROR(Base!#REF!/GAMSbase!D71,"")</f>
        <v/>
      </c>
      <c r="F71" s="2" t="str">
        <f>IFERROR(Base!#REF!/GAMSbase!E71,"")</f>
        <v/>
      </c>
      <c r="G71" s="2" t="str">
        <f>IFERROR(Base!#REF!/GAMSbase!F71,"")</f>
        <v/>
      </c>
      <c r="H71" s="2" t="str">
        <f>IFERROR(Base!#REF!/GAMSbase!G71,"")</f>
        <v/>
      </c>
      <c r="I71" s="2" t="str">
        <f>IFERROR(Base!#REF!/GAMSbase!H71,"")</f>
        <v/>
      </c>
      <c r="J71" s="2" t="str">
        <f>IFERROR(Base!#REF!/GAMSbase!I71,"")</f>
        <v/>
      </c>
      <c r="K71" s="2" t="str">
        <f>IFERROR(Base!#REF!/GAMSbase!J71,"")</f>
        <v/>
      </c>
      <c r="L71" s="2" t="str">
        <f>IFERROR(Base!#REF!/GAMSbase!K71,"")</f>
        <v/>
      </c>
      <c r="M71" s="2" t="str">
        <f>IFERROR(Base!#REF!/GAMSbase!L71,"")</f>
        <v/>
      </c>
      <c r="N71" s="2" t="str">
        <f>IFERROR(Base!#REF!/GAMSbase!M71,"")</f>
        <v/>
      </c>
      <c r="O71" s="2" t="str">
        <f>IFERROR(Base!#REF!/GAMSbase!N71,"")</f>
        <v/>
      </c>
      <c r="P71" s="2" t="str">
        <f>IFERROR(Base!#REF!/GAMSbase!O71,"")</f>
        <v/>
      </c>
      <c r="Q71" s="2" t="str">
        <f>IFERROR(Base!#REF!/GAMSbase!P71,"")</f>
        <v/>
      </c>
      <c r="R71" s="2" t="str">
        <f>IFERROR(Base!#REF!/GAMSbase!Q71,"")</f>
        <v/>
      </c>
      <c r="S71" s="2" t="str">
        <f>IFERROR(Base!#REF!/GAMSbase!R71,"")</f>
        <v/>
      </c>
      <c r="T71" s="2" t="str">
        <f>IFERROR(Base!#REF!/GAMSbase!S71,"")</f>
        <v/>
      </c>
      <c r="U71" s="2" t="str">
        <f>IFERROR(Base!#REF!/GAMSbase!T71,"")</f>
        <v/>
      </c>
      <c r="V71" s="2" t="str">
        <f>IFERROR(Base!#REF!/GAMSbase!U71,"")</f>
        <v/>
      </c>
      <c r="W71" s="2" t="str">
        <f>IFERROR(Base!#REF!/GAMSbase!V71,"")</f>
        <v/>
      </c>
      <c r="X71" s="2" t="str">
        <f>IFERROR(Base!#REF!/GAMSbase!W71,"")</f>
        <v/>
      </c>
      <c r="Y71" s="2" t="str">
        <f>IFERROR(Base!#REF!/GAMSbase!X71,"")</f>
        <v/>
      </c>
      <c r="Z71" s="2" t="str">
        <f>IFERROR(Base!#REF!/GAMSbase!Y71,"")</f>
        <v/>
      </c>
      <c r="AA71" s="2" t="str">
        <f>IFERROR(Base!#REF!/GAMSbase!Z71,"")</f>
        <v/>
      </c>
      <c r="AB71" s="2" t="str">
        <f>IFERROR(Base!#REF!/GAMSbase!AA71,"")</f>
        <v/>
      </c>
      <c r="AC71" s="2" t="str">
        <f>IFERROR(Base!#REF!/GAMSbase!AB71,"")</f>
        <v/>
      </c>
      <c r="AD71" s="2" t="str">
        <f>IFERROR(Base!#REF!/GAMSbase!AC71,"")</f>
        <v/>
      </c>
      <c r="AE71" s="2" t="str">
        <f>IFERROR(Base!#REF!/GAMSbase!AD71,"")</f>
        <v/>
      </c>
      <c r="AF71" s="2" t="str">
        <f>IFERROR(Base!#REF!/GAMSbase!AE71,"")</f>
        <v/>
      </c>
      <c r="AG71" s="2" t="str">
        <f>IFERROR(Base!#REF!/GAMSbase!AF71,"")</f>
        <v/>
      </c>
      <c r="AH71" s="2" t="str">
        <f>IFERROR(Base!#REF!/GAMSbase!AG71,"")</f>
        <v/>
      </c>
      <c r="AI71" s="2" t="str">
        <f>IFERROR(Base!#REF!/GAMSbase!AH71,"")</f>
        <v/>
      </c>
      <c r="AJ71" s="2" t="str">
        <f>IFERROR(Base!#REF!/GAMSbase!AI71,"")</f>
        <v/>
      </c>
      <c r="AK71" s="2" t="str">
        <f>IFERROR(Base!#REF!/GAMSbase!AJ71,"")</f>
        <v/>
      </c>
      <c r="AL71" s="2" t="str">
        <f>IFERROR(Base!#REF!/GAMSbase!AK71,"")</f>
        <v/>
      </c>
      <c r="AM71" s="2" t="str">
        <f>IFERROR(Base!#REF!/GAMSbase!AL71,"")</f>
        <v/>
      </c>
      <c r="AN71" s="2" t="str">
        <f>IFERROR(Base!#REF!/GAMSbase!AM71,"")</f>
        <v/>
      </c>
      <c r="AO71" s="2" t="str">
        <f>IFERROR(Base!#REF!/GAMSbase!AN71,"")</f>
        <v/>
      </c>
      <c r="AP71" s="2" t="str">
        <f>IFERROR(Base!#REF!/GAMSbase!AO71,"")</f>
        <v/>
      </c>
      <c r="AQ71" s="2" t="str">
        <f>IFERROR(Base!#REF!/GAMSbase!AP71,"")</f>
        <v/>
      </c>
      <c r="AR71" s="2" t="str">
        <f>IFERROR(Base!#REF!/GAMSbase!AQ71,"")</f>
        <v/>
      </c>
      <c r="AS71" s="2" t="str">
        <f>IFERROR(Base!#REF!/GAMSbase!AR71,"")</f>
        <v/>
      </c>
      <c r="AT71" s="2" t="str">
        <f>IFERROR(Base!#REF!/GAMSbase!AS71,"")</f>
        <v/>
      </c>
      <c r="AU71" s="2" t="str">
        <f>IFERROR(Base!#REF!/GAMSbase!AT71,"")</f>
        <v/>
      </c>
      <c r="AV71" s="2" t="str">
        <f>IFERROR(Base!#REF!/GAMSbase!AU71,"")</f>
        <v/>
      </c>
      <c r="AW71" s="2" t="str">
        <f>IFERROR(Base!#REF!/GAMSbase!AV71,"")</f>
        <v/>
      </c>
      <c r="AX71" s="2" t="str">
        <f>IFERROR(Base!#REF!/GAMSbase!AW71,"")</f>
        <v/>
      </c>
      <c r="AY71" s="2" t="str">
        <f>IFERROR(Base!#REF!/GAMSbase!AX71,"")</f>
        <v/>
      </c>
      <c r="AZ71" s="2" t="str">
        <f>IFERROR(Base!#REF!/GAMSbase!AY71,"")</f>
        <v/>
      </c>
      <c r="BA71" s="2" t="str">
        <f>IFERROR(Base!#REF!/GAMSbase!AZ71,"")</f>
        <v/>
      </c>
      <c r="BB71" s="2" t="str">
        <f>IFERROR(Base!#REF!/GAMSbase!BA71,"")</f>
        <v/>
      </c>
      <c r="BC71" s="2" t="str">
        <f>IFERROR(Base!#REF!/GAMSbase!BB71,"")</f>
        <v/>
      </c>
      <c r="BD71" s="2" t="str">
        <f>IFERROR(Base!#REF!/GAMSbase!BC71,"")</f>
        <v/>
      </c>
      <c r="BE71" s="2" t="str">
        <f>IFERROR(Base!#REF!/GAMSbase!BD71,"")</f>
        <v/>
      </c>
      <c r="BF71" s="2" t="str">
        <f>IFERROR(Base!#REF!/GAMSbase!BE71,"")</f>
        <v/>
      </c>
      <c r="BG71" s="2" t="str">
        <f>IFERROR(Base!#REF!/GAMSbase!BF71,"")</f>
        <v/>
      </c>
      <c r="BH71" s="2" t="str">
        <f>IFERROR(Base!#REF!/GAMSbase!BG71,"")</f>
        <v/>
      </c>
      <c r="BI71" s="2" t="str">
        <f>IFERROR(Base!#REF!/GAMSbase!BH71,"")</f>
        <v/>
      </c>
      <c r="BJ71" s="2" t="str">
        <f>IFERROR(Base!#REF!/GAMSbase!BI71,"")</f>
        <v/>
      </c>
    </row>
    <row r="72" spans="1:62" x14ac:dyDescent="0.25">
      <c r="A72" t="e">
        <f>Base!#REF!</f>
        <v>#REF!</v>
      </c>
      <c r="B72" t="str">
        <f>GAMSbase!A72</f>
        <v>* TEMPERATURE DATA</v>
      </c>
      <c r="C72" s="2" t="str">
        <f>IFERROR(Base!#REF!/GAMSbase!B72,"")</f>
        <v/>
      </c>
      <c r="D72" s="2" t="str">
        <f>IFERROR(Base!#REF!/GAMSbase!C72,"")</f>
        <v/>
      </c>
      <c r="E72" s="2" t="str">
        <f>IFERROR(Base!#REF!/GAMSbase!D72,"")</f>
        <v/>
      </c>
      <c r="F72" s="2" t="str">
        <f>IFERROR(Base!#REF!/GAMSbase!E72,"")</f>
        <v/>
      </c>
      <c r="G72" s="2" t="str">
        <f>IFERROR(Base!#REF!/GAMSbase!F72,"")</f>
        <v/>
      </c>
      <c r="H72" s="2" t="str">
        <f>IFERROR(Base!#REF!/GAMSbase!G72,"")</f>
        <v/>
      </c>
      <c r="I72" s="2" t="str">
        <f>IFERROR(Base!#REF!/GAMSbase!H72,"")</f>
        <v/>
      </c>
      <c r="J72" s="2" t="str">
        <f>IFERROR(Base!#REF!/GAMSbase!I72,"")</f>
        <v/>
      </c>
      <c r="K72" s="2" t="str">
        <f>IFERROR(Base!#REF!/GAMSbase!J72,"")</f>
        <v/>
      </c>
      <c r="L72" s="2" t="str">
        <f>IFERROR(Base!#REF!/GAMSbase!K72,"")</f>
        <v/>
      </c>
      <c r="M72" s="2" t="str">
        <f>IFERROR(Base!#REF!/GAMSbase!L72,"")</f>
        <v/>
      </c>
      <c r="N72" s="2" t="str">
        <f>IFERROR(Base!#REF!/GAMSbase!M72,"")</f>
        <v/>
      </c>
      <c r="O72" s="2" t="str">
        <f>IFERROR(Base!#REF!/GAMSbase!N72,"")</f>
        <v/>
      </c>
      <c r="P72" s="2" t="str">
        <f>IFERROR(Base!#REF!/GAMSbase!O72,"")</f>
        <v/>
      </c>
      <c r="Q72" s="2" t="str">
        <f>IFERROR(Base!#REF!/GAMSbase!P72,"")</f>
        <v/>
      </c>
      <c r="R72" s="2" t="str">
        <f>IFERROR(Base!#REF!/GAMSbase!Q72,"")</f>
        <v/>
      </c>
      <c r="S72" s="2" t="str">
        <f>IFERROR(Base!#REF!/GAMSbase!R72,"")</f>
        <v/>
      </c>
      <c r="T72" s="2" t="str">
        <f>IFERROR(Base!#REF!/GAMSbase!S72,"")</f>
        <v/>
      </c>
      <c r="U72" s="2" t="str">
        <f>IFERROR(Base!#REF!/GAMSbase!T72,"")</f>
        <v/>
      </c>
      <c r="V72" s="2" t="str">
        <f>IFERROR(Base!#REF!/GAMSbase!U72,"")</f>
        <v/>
      </c>
      <c r="W72" s="2" t="str">
        <f>IFERROR(Base!#REF!/GAMSbase!V72,"")</f>
        <v/>
      </c>
      <c r="X72" s="2" t="str">
        <f>IFERROR(Base!#REF!/GAMSbase!W72,"")</f>
        <v/>
      </c>
      <c r="Y72" s="2" t="str">
        <f>IFERROR(Base!#REF!/GAMSbase!X72,"")</f>
        <v/>
      </c>
      <c r="Z72" s="2" t="str">
        <f>IFERROR(Base!#REF!/GAMSbase!Y72,"")</f>
        <v/>
      </c>
      <c r="AA72" s="2" t="str">
        <f>IFERROR(Base!#REF!/GAMSbase!Z72,"")</f>
        <v/>
      </c>
      <c r="AB72" s="2" t="str">
        <f>IFERROR(Base!#REF!/GAMSbase!AA72,"")</f>
        <v/>
      </c>
      <c r="AC72" s="2" t="str">
        <f>IFERROR(Base!#REF!/GAMSbase!AB72,"")</f>
        <v/>
      </c>
      <c r="AD72" s="2" t="str">
        <f>IFERROR(Base!#REF!/GAMSbase!AC72,"")</f>
        <v/>
      </c>
      <c r="AE72" s="2" t="str">
        <f>IFERROR(Base!#REF!/GAMSbase!AD72,"")</f>
        <v/>
      </c>
      <c r="AF72" s="2" t="str">
        <f>IFERROR(Base!#REF!/GAMSbase!AE72,"")</f>
        <v/>
      </c>
      <c r="AG72" s="2" t="str">
        <f>IFERROR(Base!#REF!/GAMSbase!AF72,"")</f>
        <v/>
      </c>
      <c r="AH72" s="2" t="str">
        <f>IFERROR(Base!#REF!/GAMSbase!AG72,"")</f>
        <v/>
      </c>
      <c r="AI72" s="2" t="str">
        <f>IFERROR(Base!#REF!/GAMSbase!AH72,"")</f>
        <v/>
      </c>
      <c r="AJ72" s="2" t="str">
        <f>IFERROR(Base!#REF!/GAMSbase!AI72,"")</f>
        <v/>
      </c>
      <c r="AK72" s="2" t="str">
        <f>IFERROR(Base!#REF!/GAMSbase!AJ72,"")</f>
        <v/>
      </c>
      <c r="AL72" s="2" t="str">
        <f>IFERROR(Base!#REF!/GAMSbase!AK72,"")</f>
        <v/>
      </c>
      <c r="AM72" s="2" t="str">
        <f>IFERROR(Base!#REF!/GAMSbase!AL72,"")</f>
        <v/>
      </c>
      <c r="AN72" s="2" t="str">
        <f>IFERROR(Base!#REF!/GAMSbase!AM72,"")</f>
        <v/>
      </c>
      <c r="AO72" s="2" t="str">
        <f>IFERROR(Base!#REF!/GAMSbase!AN72,"")</f>
        <v/>
      </c>
      <c r="AP72" s="2" t="str">
        <f>IFERROR(Base!#REF!/GAMSbase!AO72,"")</f>
        <v/>
      </c>
      <c r="AQ72" s="2" t="str">
        <f>IFERROR(Base!#REF!/GAMSbase!AP72,"")</f>
        <v/>
      </c>
      <c r="AR72" s="2" t="str">
        <f>IFERROR(Base!#REF!/GAMSbase!AQ72,"")</f>
        <v/>
      </c>
      <c r="AS72" s="2" t="str">
        <f>IFERROR(Base!#REF!/GAMSbase!AR72,"")</f>
        <v/>
      </c>
      <c r="AT72" s="2" t="str">
        <f>IFERROR(Base!#REF!/GAMSbase!AS72,"")</f>
        <v/>
      </c>
      <c r="AU72" s="2" t="str">
        <f>IFERROR(Base!#REF!/GAMSbase!AT72,"")</f>
        <v/>
      </c>
      <c r="AV72" s="2" t="str">
        <f>IFERROR(Base!#REF!/GAMSbase!AU72,"")</f>
        <v/>
      </c>
      <c r="AW72" s="2" t="str">
        <f>IFERROR(Base!#REF!/GAMSbase!AV72,"")</f>
        <v/>
      </c>
      <c r="AX72" s="2" t="str">
        <f>IFERROR(Base!#REF!/GAMSbase!AW72,"")</f>
        <v/>
      </c>
      <c r="AY72" s="2" t="str">
        <f>IFERROR(Base!#REF!/GAMSbase!AX72,"")</f>
        <v/>
      </c>
      <c r="AZ72" s="2" t="str">
        <f>IFERROR(Base!#REF!/GAMSbase!AY72,"")</f>
        <v/>
      </c>
      <c r="BA72" s="2" t="str">
        <f>IFERROR(Base!#REF!/GAMSbase!AZ72,"")</f>
        <v/>
      </c>
      <c r="BB72" s="2" t="str">
        <f>IFERROR(Base!#REF!/GAMSbase!BA72,"")</f>
        <v/>
      </c>
      <c r="BC72" s="2" t="str">
        <f>IFERROR(Base!#REF!/GAMSbase!BB72,"")</f>
        <v/>
      </c>
      <c r="BD72" s="2" t="str">
        <f>IFERROR(Base!#REF!/GAMSbase!BC72,"")</f>
        <v/>
      </c>
      <c r="BE72" s="2" t="str">
        <f>IFERROR(Base!#REF!/GAMSbase!BD72,"")</f>
        <v/>
      </c>
      <c r="BF72" s="2" t="str">
        <f>IFERROR(Base!#REF!/GAMSbase!BE72,"")</f>
        <v/>
      </c>
      <c r="BG72" s="2" t="str">
        <f>IFERROR(Base!#REF!/GAMSbase!BF72,"")</f>
        <v/>
      </c>
      <c r="BH72" s="2" t="str">
        <f>IFERROR(Base!#REF!/GAMSbase!BG72,"")</f>
        <v/>
      </c>
      <c r="BI72" s="2" t="str">
        <f>IFERROR(Base!#REF!/GAMSbase!BH72,"")</f>
        <v/>
      </c>
      <c r="BJ72" s="2" t="str">
        <f>IFERROR(Base!#REF!/GAMSbase!BI72,"")</f>
        <v/>
      </c>
    </row>
    <row r="73" spans="1:62" x14ac:dyDescent="0.25">
      <c r="A73" t="e">
        <f>Base!#REF!</f>
        <v>#REF!</v>
      </c>
      <c r="B73" t="str">
        <f>GAMSbase!A73</f>
        <v>Exogenous Forcing (Watts per Square Meter)</v>
      </c>
      <c r="C73" s="2" t="str">
        <f>IFERROR(Base!#REF!/GAMSbase!B73,"")</f>
        <v/>
      </c>
      <c r="D73" s="2" t="str">
        <f>IFERROR(Base!#REF!/GAMSbase!C73,"")</f>
        <v/>
      </c>
      <c r="E73" s="2" t="str">
        <f>IFERROR(Base!#REF!/GAMSbase!D73,"")</f>
        <v/>
      </c>
      <c r="F73" s="2" t="str">
        <f>IFERROR(Base!#REF!/GAMSbase!E73,"")</f>
        <v/>
      </c>
      <c r="G73" s="2" t="str">
        <f>IFERROR(Base!#REF!/GAMSbase!F73,"")</f>
        <v/>
      </c>
      <c r="H73" s="2" t="str">
        <f>IFERROR(Base!#REF!/GAMSbase!G73,"")</f>
        <v/>
      </c>
      <c r="I73" s="2" t="str">
        <f>IFERROR(Base!#REF!/GAMSbase!H73,"")</f>
        <v/>
      </c>
      <c r="J73" s="2" t="str">
        <f>IFERROR(Base!#REF!/GAMSbase!I73,"")</f>
        <v/>
      </c>
      <c r="K73" s="2" t="str">
        <f>IFERROR(Base!#REF!/GAMSbase!J73,"")</f>
        <v/>
      </c>
      <c r="L73" s="2" t="str">
        <f>IFERROR(Base!#REF!/GAMSbase!K73,"")</f>
        <v/>
      </c>
      <c r="M73" s="2" t="str">
        <f>IFERROR(Base!#REF!/GAMSbase!L73,"")</f>
        <v/>
      </c>
      <c r="N73" s="2" t="str">
        <f>IFERROR(Base!#REF!/GAMSbase!M73,"")</f>
        <v/>
      </c>
      <c r="O73" s="2" t="str">
        <f>IFERROR(Base!#REF!/GAMSbase!N73,"")</f>
        <v/>
      </c>
      <c r="P73" s="2" t="str">
        <f>IFERROR(Base!#REF!/GAMSbase!O73,"")</f>
        <v/>
      </c>
      <c r="Q73" s="2" t="str">
        <f>IFERROR(Base!#REF!/GAMSbase!P73,"")</f>
        <v/>
      </c>
      <c r="R73" s="2" t="str">
        <f>IFERROR(Base!#REF!/GAMSbase!Q73,"")</f>
        <v/>
      </c>
      <c r="S73" s="2" t="str">
        <f>IFERROR(Base!#REF!/GAMSbase!R73,"")</f>
        <v/>
      </c>
      <c r="T73" s="2" t="str">
        <f>IFERROR(Base!#REF!/GAMSbase!S73,"")</f>
        <v/>
      </c>
      <c r="U73" s="2" t="str">
        <f>IFERROR(Base!#REF!/GAMSbase!T73,"")</f>
        <v/>
      </c>
      <c r="V73" s="2" t="str">
        <f>IFERROR(Base!#REF!/GAMSbase!U73,"")</f>
        <v/>
      </c>
      <c r="W73" s="2" t="str">
        <f>IFERROR(Base!#REF!/GAMSbase!V73,"")</f>
        <v/>
      </c>
      <c r="X73" s="2" t="str">
        <f>IFERROR(Base!#REF!/GAMSbase!W73,"")</f>
        <v/>
      </c>
      <c r="Y73" s="2" t="str">
        <f>IFERROR(Base!#REF!/GAMSbase!X73,"")</f>
        <v/>
      </c>
      <c r="Z73" s="2" t="str">
        <f>IFERROR(Base!#REF!/GAMSbase!Y73,"")</f>
        <v/>
      </c>
      <c r="AA73" s="2" t="str">
        <f>IFERROR(Base!#REF!/GAMSbase!Z73,"")</f>
        <v/>
      </c>
      <c r="AB73" s="2" t="str">
        <f>IFERROR(Base!#REF!/GAMSbase!AA73,"")</f>
        <v/>
      </c>
      <c r="AC73" s="2" t="str">
        <f>IFERROR(Base!#REF!/GAMSbase!AB73,"")</f>
        <v/>
      </c>
      <c r="AD73" s="2" t="str">
        <f>IFERROR(Base!#REF!/GAMSbase!AC73,"")</f>
        <v/>
      </c>
      <c r="AE73" s="2" t="str">
        <f>IFERROR(Base!#REF!/GAMSbase!AD73,"")</f>
        <v/>
      </c>
      <c r="AF73" s="2" t="str">
        <f>IFERROR(Base!#REF!/GAMSbase!AE73,"")</f>
        <v/>
      </c>
      <c r="AG73" s="2" t="str">
        <f>IFERROR(Base!#REF!/GAMSbase!AF73,"")</f>
        <v/>
      </c>
      <c r="AH73" s="2" t="str">
        <f>IFERROR(Base!#REF!/GAMSbase!AG73,"")</f>
        <v/>
      </c>
      <c r="AI73" s="2" t="str">
        <f>IFERROR(Base!#REF!/GAMSbase!AH73,"")</f>
        <v/>
      </c>
      <c r="AJ73" s="2" t="str">
        <f>IFERROR(Base!#REF!/GAMSbase!AI73,"")</f>
        <v/>
      </c>
      <c r="AK73" s="2" t="str">
        <f>IFERROR(Base!#REF!/GAMSbase!AJ73,"")</f>
        <v/>
      </c>
      <c r="AL73" s="2" t="str">
        <f>IFERROR(Base!#REF!/GAMSbase!AK73,"")</f>
        <v/>
      </c>
      <c r="AM73" s="2" t="str">
        <f>IFERROR(Base!#REF!/GAMSbase!AL73,"")</f>
        <v/>
      </c>
      <c r="AN73" s="2" t="str">
        <f>IFERROR(Base!#REF!/GAMSbase!AM73,"")</f>
        <v/>
      </c>
      <c r="AO73" s="2" t="str">
        <f>IFERROR(Base!#REF!/GAMSbase!AN73,"")</f>
        <v/>
      </c>
      <c r="AP73" s="2" t="str">
        <f>IFERROR(Base!#REF!/GAMSbase!AO73,"")</f>
        <v/>
      </c>
      <c r="AQ73" s="2" t="str">
        <f>IFERROR(Base!#REF!/GAMSbase!AP73,"")</f>
        <v/>
      </c>
      <c r="AR73" s="2" t="str">
        <f>IFERROR(Base!#REF!/GAMSbase!AQ73,"")</f>
        <v/>
      </c>
      <c r="AS73" s="2" t="str">
        <f>IFERROR(Base!#REF!/GAMSbase!AR73,"")</f>
        <v/>
      </c>
      <c r="AT73" s="2" t="str">
        <f>IFERROR(Base!#REF!/GAMSbase!AS73,"")</f>
        <v/>
      </c>
      <c r="AU73" s="2" t="str">
        <f>IFERROR(Base!#REF!/GAMSbase!AT73,"")</f>
        <v/>
      </c>
      <c r="AV73" s="2" t="str">
        <f>IFERROR(Base!#REF!/GAMSbase!AU73,"")</f>
        <v/>
      </c>
      <c r="AW73" s="2" t="str">
        <f>IFERROR(Base!#REF!/GAMSbase!AV73,"")</f>
        <v/>
      </c>
      <c r="AX73" s="2" t="str">
        <f>IFERROR(Base!#REF!/GAMSbase!AW73,"")</f>
        <v/>
      </c>
      <c r="AY73" s="2" t="str">
        <f>IFERROR(Base!#REF!/GAMSbase!AX73,"")</f>
        <v/>
      </c>
      <c r="AZ73" s="2" t="str">
        <f>IFERROR(Base!#REF!/GAMSbase!AY73,"")</f>
        <v/>
      </c>
      <c r="BA73" s="2" t="str">
        <f>IFERROR(Base!#REF!/GAMSbase!AZ73,"")</f>
        <v/>
      </c>
      <c r="BB73" s="2" t="str">
        <f>IFERROR(Base!#REF!/GAMSbase!BA73,"")</f>
        <v/>
      </c>
      <c r="BC73" s="2" t="str">
        <f>IFERROR(Base!#REF!/GAMSbase!BB73,"")</f>
        <v/>
      </c>
      <c r="BD73" s="2" t="str">
        <f>IFERROR(Base!#REF!/GAMSbase!BC73,"")</f>
        <v/>
      </c>
      <c r="BE73" s="2" t="str">
        <f>IFERROR(Base!#REF!/GAMSbase!BD73,"")</f>
        <v/>
      </c>
      <c r="BF73" s="2" t="str">
        <f>IFERROR(Base!#REF!/GAMSbase!BE73,"")</f>
        <v/>
      </c>
      <c r="BG73" s="2" t="str">
        <f>IFERROR(Base!#REF!/GAMSbase!BF73,"")</f>
        <v/>
      </c>
      <c r="BH73" s="2" t="str">
        <f>IFERROR(Base!#REF!/GAMSbase!BG73,"")</f>
        <v/>
      </c>
      <c r="BI73" s="2" t="str">
        <f>IFERROR(Base!#REF!/GAMSbase!BH73,"")</f>
        <v/>
      </c>
      <c r="BJ73" s="2" t="str">
        <f>IFERROR(Base!#REF!/GAMSbase!BI73,"")</f>
        <v/>
      </c>
    </row>
    <row r="74" spans="1:62" x14ac:dyDescent="0.25">
      <c r="A74" t="e">
        <f>Base!#REF!</f>
        <v>#REF!</v>
      </c>
      <c r="B74" t="str">
        <f>GAMSbase!A74</f>
        <v>2000 Forcings, non-CO2 GHG</v>
      </c>
      <c r="C74" s="2" t="str">
        <f>IFERROR(Base!#REF!/GAMSbase!B74,"")</f>
        <v/>
      </c>
      <c r="D74" s="2" t="str">
        <f>IFERROR(Base!#REF!/GAMSbase!C74,"")</f>
        <v/>
      </c>
      <c r="E74" s="2" t="str">
        <f>IFERROR(Base!#REF!/GAMSbase!D74,"")</f>
        <v/>
      </c>
      <c r="F74" s="2" t="str">
        <f>IFERROR(Base!#REF!/GAMSbase!E74,"")</f>
        <v/>
      </c>
      <c r="G74" s="2" t="str">
        <f>IFERROR(Base!#REF!/GAMSbase!F74,"")</f>
        <v/>
      </c>
      <c r="H74" s="2" t="str">
        <f>IFERROR(Base!#REF!/GAMSbase!G74,"")</f>
        <v/>
      </c>
      <c r="I74" s="2" t="str">
        <f>IFERROR(Base!#REF!/GAMSbase!H74,"")</f>
        <v/>
      </c>
      <c r="J74" s="2" t="str">
        <f>IFERROR(Base!#REF!/GAMSbase!I74,"")</f>
        <v/>
      </c>
      <c r="K74" s="2" t="str">
        <f>IFERROR(Base!#REF!/GAMSbase!J74,"")</f>
        <v/>
      </c>
      <c r="L74" s="2" t="str">
        <f>IFERROR(Base!#REF!/GAMSbase!K74,"")</f>
        <v/>
      </c>
      <c r="M74" s="2" t="str">
        <f>IFERROR(Base!#REF!/GAMSbase!L74,"")</f>
        <v/>
      </c>
      <c r="N74" s="2" t="str">
        <f>IFERROR(Base!#REF!/GAMSbase!M74,"")</f>
        <v/>
      </c>
      <c r="O74" s="2" t="str">
        <f>IFERROR(Base!#REF!/GAMSbase!N74,"")</f>
        <v/>
      </c>
      <c r="P74" s="2" t="str">
        <f>IFERROR(Base!#REF!/GAMSbase!O74,"")</f>
        <v/>
      </c>
      <c r="Q74" s="2" t="str">
        <f>IFERROR(Base!#REF!/GAMSbase!P74,"")</f>
        <v/>
      </c>
      <c r="R74" s="2" t="str">
        <f>IFERROR(Base!#REF!/GAMSbase!Q74,"")</f>
        <v/>
      </c>
      <c r="S74" s="2" t="str">
        <f>IFERROR(Base!#REF!/GAMSbase!R74,"")</f>
        <v/>
      </c>
      <c r="T74" s="2" t="str">
        <f>IFERROR(Base!#REF!/GAMSbase!S74,"")</f>
        <v/>
      </c>
      <c r="U74" s="2" t="str">
        <f>IFERROR(Base!#REF!/GAMSbase!T74,"")</f>
        <v/>
      </c>
      <c r="V74" s="2" t="str">
        <f>IFERROR(Base!#REF!/GAMSbase!U74,"")</f>
        <v/>
      </c>
      <c r="W74" s="2" t="str">
        <f>IFERROR(Base!#REF!/GAMSbase!V74,"")</f>
        <v/>
      </c>
      <c r="X74" s="2" t="str">
        <f>IFERROR(Base!#REF!/GAMSbase!W74,"")</f>
        <v/>
      </c>
      <c r="Y74" s="2" t="str">
        <f>IFERROR(Base!#REF!/GAMSbase!X74,"")</f>
        <v/>
      </c>
      <c r="Z74" s="2" t="str">
        <f>IFERROR(Base!#REF!/GAMSbase!Y74,"")</f>
        <v/>
      </c>
      <c r="AA74" s="2" t="str">
        <f>IFERROR(Base!#REF!/GAMSbase!Z74,"")</f>
        <v/>
      </c>
      <c r="AB74" s="2" t="str">
        <f>IFERROR(Base!#REF!/GAMSbase!AA74,"")</f>
        <v/>
      </c>
      <c r="AC74" s="2" t="str">
        <f>IFERROR(Base!#REF!/GAMSbase!AB74,"")</f>
        <v/>
      </c>
      <c r="AD74" s="2" t="str">
        <f>IFERROR(Base!#REF!/GAMSbase!AC74,"")</f>
        <v/>
      </c>
      <c r="AE74" s="2" t="str">
        <f>IFERROR(Base!#REF!/GAMSbase!AD74,"")</f>
        <v/>
      </c>
      <c r="AF74" s="2" t="str">
        <f>IFERROR(Base!#REF!/GAMSbase!AE74,"")</f>
        <v/>
      </c>
      <c r="AG74" s="2" t="str">
        <f>IFERROR(Base!#REF!/GAMSbase!AF74,"")</f>
        <v/>
      </c>
      <c r="AH74" s="2" t="str">
        <f>IFERROR(Base!#REF!/GAMSbase!AG74,"")</f>
        <v/>
      </c>
      <c r="AI74" s="2" t="str">
        <f>IFERROR(Base!#REF!/GAMSbase!AH74,"")</f>
        <v/>
      </c>
      <c r="AJ74" s="2" t="str">
        <f>IFERROR(Base!#REF!/GAMSbase!AI74,"")</f>
        <v/>
      </c>
      <c r="AK74" s="2" t="str">
        <f>IFERROR(Base!#REF!/GAMSbase!AJ74,"")</f>
        <v/>
      </c>
      <c r="AL74" s="2" t="str">
        <f>IFERROR(Base!#REF!/GAMSbase!AK74,"")</f>
        <v/>
      </c>
      <c r="AM74" s="2" t="str">
        <f>IFERROR(Base!#REF!/GAMSbase!AL74,"")</f>
        <v/>
      </c>
      <c r="AN74" s="2" t="str">
        <f>IFERROR(Base!#REF!/GAMSbase!AM74,"")</f>
        <v/>
      </c>
      <c r="AO74" s="2" t="str">
        <f>IFERROR(Base!#REF!/GAMSbase!AN74,"")</f>
        <v/>
      </c>
      <c r="AP74" s="2" t="str">
        <f>IFERROR(Base!#REF!/GAMSbase!AO74,"")</f>
        <v/>
      </c>
      <c r="AQ74" s="2" t="str">
        <f>IFERROR(Base!#REF!/GAMSbase!AP74,"")</f>
        <v/>
      </c>
      <c r="AR74" s="2" t="str">
        <f>IFERROR(Base!#REF!/GAMSbase!AQ74,"")</f>
        <v/>
      </c>
      <c r="AS74" s="2" t="str">
        <f>IFERROR(Base!#REF!/GAMSbase!AR74,"")</f>
        <v/>
      </c>
      <c r="AT74" s="2" t="str">
        <f>IFERROR(Base!#REF!/GAMSbase!AS74,"")</f>
        <v/>
      </c>
      <c r="AU74" s="2" t="str">
        <f>IFERROR(Base!#REF!/GAMSbase!AT74,"")</f>
        <v/>
      </c>
      <c r="AV74" s="2" t="str">
        <f>IFERROR(Base!#REF!/GAMSbase!AU74,"")</f>
        <v/>
      </c>
      <c r="AW74" s="2" t="str">
        <f>IFERROR(Base!#REF!/GAMSbase!AV74,"")</f>
        <v/>
      </c>
      <c r="AX74" s="2" t="str">
        <f>IFERROR(Base!#REF!/GAMSbase!AW74,"")</f>
        <v/>
      </c>
      <c r="AY74" s="2" t="str">
        <f>IFERROR(Base!#REF!/GAMSbase!AX74,"")</f>
        <v/>
      </c>
      <c r="AZ74" s="2" t="str">
        <f>IFERROR(Base!#REF!/GAMSbase!AY74,"")</f>
        <v/>
      </c>
      <c r="BA74" s="2" t="str">
        <f>IFERROR(Base!#REF!/GAMSbase!AZ74,"")</f>
        <v/>
      </c>
      <c r="BB74" s="2" t="str">
        <f>IFERROR(Base!#REF!/GAMSbase!BA74,"")</f>
        <v/>
      </c>
      <c r="BC74" s="2" t="str">
        <f>IFERROR(Base!#REF!/GAMSbase!BB74,"")</f>
        <v/>
      </c>
      <c r="BD74" s="2" t="str">
        <f>IFERROR(Base!#REF!/GAMSbase!BC74,"")</f>
        <v/>
      </c>
      <c r="BE74" s="2" t="str">
        <f>IFERROR(Base!#REF!/GAMSbase!BD74,"")</f>
        <v/>
      </c>
      <c r="BF74" s="2" t="str">
        <f>IFERROR(Base!#REF!/GAMSbase!BE74,"")</f>
        <v/>
      </c>
      <c r="BG74" s="2" t="str">
        <f>IFERROR(Base!#REF!/GAMSbase!BF74,"")</f>
        <v/>
      </c>
      <c r="BH74" s="2" t="str">
        <f>IFERROR(Base!#REF!/GAMSbase!BG74,"")</f>
        <v/>
      </c>
      <c r="BI74" s="2" t="str">
        <f>IFERROR(Base!#REF!/GAMSbase!BH74,"")</f>
        <v/>
      </c>
      <c r="BJ74" s="2" t="str">
        <f>IFERROR(Base!#REF!/GAMSbase!BI74,"")</f>
        <v/>
      </c>
    </row>
    <row r="75" spans="1:62" x14ac:dyDescent="0.25">
      <c r="A75" t="e">
        <f>Base!#REF!</f>
        <v>#REF!</v>
      </c>
      <c r="B75" t="str">
        <f>GAMSbase!A75</f>
        <v>2100 Forcings, non-CO2 GHG</v>
      </c>
      <c r="C75" s="2" t="str">
        <f>IFERROR(Base!#REF!/GAMSbase!B75,"")</f>
        <v/>
      </c>
      <c r="D75" s="2" t="str">
        <f>IFERROR(Base!#REF!/GAMSbase!C75,"")</f>
        <v/>
      </c>
      <c r="E75" s="2" t="str">
        <f>IFERROR(Base!#REF!/GAMSbase!D75,"")</f>
        <v/>
      </c>
      <c r="F75" s="2" t="str">
        <f>IFERROR(Base!#REF!/GAMSbase!E75,"")</f>
        <v/>
      </c>
      <c r="G75" s="2" t="str">
        <f>IFERROR(Base!#REF!/GAMSbase!F75,"")</f>
        <v/>
      </c>
      <c r="H75" s="2" t="str">
        <f>IFERROR(Base!#REF!/GAMSbase!G75,"")</f>
        <v/>
      </c>
      <c r="I75" s="2" t="str">
        <f>IFERROR(Base!#REF!/GAMSbase!H75,"")</f>
        <v/>
      </c>
      <c r="J75" s="2" t="str">
        <f>IFERROR(Base!#REF!/GAMSbase!I75,"")</f>
        <v/>
      </c>
      <c r="K75" s="2" t="str">
        <f>IFERROR(Base!#REF!/GAMSbase!J75,"")</f>
        <v/>
      </c>
      <c r="L75" s="2" t="str">
        <f>IFERROR(Base!#REF!/GAMSbase!K75,"")</f>
        <v/>
      </c>
      <c r="M75" s="2" t="str">
        <f>IFERROR(Base!#REF!/GAMSbase!L75,"")</f>
        <v/>
      </c>
      <c r="N75" s="2" t="str">
        <f>IFERROR(Base!#REF!/GAMSbase!M75,"")</f>
        <v/>
      </c>
      <c r="O75" s="2" t="str">
        <f>IFERROR(Base!#REF!/GAMSbase!N75,"")</f>
        <v/>
      </c>
      <c r="P75" s="2" t="str">
        <f>IFERROR(Base!#REF!/GAMSbase!O75,"")</f>
        <v/>
      </c>
      <c r="Q75" s="2" t="str">
        <f>IFERROR(Base!#REF!/GAMSbase!P75,"")</f>
        <v/>
      </c>
      <c r="R75" s="2" t="str">
        <f>IFERROR(Base!#REF!/GAMSbase!Q75,"")</f>
        <v/>
      </c>
      <c r="S75" s="2" t="str">
        <f>IFERROR(Base!#REF!/GAMSbase!R75,"")</f>
        <v/>
      </c>
      <c r="T75" s="2" t="str">
        <f>IFERROR(Base!#REF!/GAMSbase!S75,"")</f>
        <v/>
      </c>
      <c r="U75" s="2" t="str">
        <f>IFERROR(Base!#REF!/GAMSbase!T75,"")</f>
        <v/>
      </c>
      <c r="V75" s="2" t="str">
        <f>IFERROR(Base!#REF!/GAMSbase!U75,"")</f>
        <v/>
      </c>
      <c r="W75" s="2" t="str">
        <f>IFERROR(Base!#REF!/GAMSbase!V75,"")</f>
        <v/>
      </c>
      <c r="X75" s="2" t="str">
        <f>IFERROR(Base!#REF!/GAMSbase!W75,"")</f>
        <v/>
      </c>
      <c r="Y75" s="2" t="str">
        <f>IFERROR(Base!#REF!/GAMSbase!X75,"")</f>
        <v/>
      </c>
      <c r="Z75" s="2" t="str">
        <f>IFERROR(Base!#REF!/GAMSbase!Y75,"")</f>
        <v/>
      </c>
      <c r="AA75" s="2" t="str">
        <f>IFERROR(Base!#REF!/GAMSbase!Z75,"")</f>
        <v/>
      </c>
      <c r="AB75" s="2" t="str">
        <f>IFERROR(Base!#REF!/GAMSbase!AA75,"")</f>
        <v/>
      </c>
      <c r="AC75" s="2" t="str">
        <f>IFERROR(Base!#REF!/GAMSbase!AB75,"")</f>
        <v/>
      </c>
      <c r="AD75" s="2" t="str">
        <f>IFERROR(Base!#REF!/GAMSbase!AC75,"")</f>
        <v/>
      </c>
      <c r="AE75" s="2" t="str">
        <f>IFERROR(Base!#REF!/GAMSbase!AD75,"")</f>
        <v/>
      </c>
      <c r="AF75" s="2" t="str">
        <f>IFERROR(Base!#REF!/GAMSbase!AE75,"")</f>
        <v/>
      </c>
      <c r="AG75" s="2" t="str">
        <f>IFERROR(Base!#REF!/GAMSbase!AF75,"")</f>
        <v/>
      </c>
      <c r="AH75" s="2" t="str">
        <f>IFERROR(Base!#REF!/GAMSbase!AG75,"")</f>
        <v/>
      </c>
      <c r="AI75" s="2" t="str">
        <f>IFERROR(Base!#REF!/GAMSbase!AH75,"")</f>
        <v/>
      </c>
      <c r="AJ75" s="2" t="str">
        <f>IFERROR(Base!#REF!/GAMSbase!AI75,"")</f>
        <v/>
      </c>
      <c r="AK75" s="2" t="str">
        <f>IFERROR(Base!#REF!/GAMSbase!AJ75,"")</f>
        <v/>
      </c>
      <c r="AL75" s="2" t="str">
        <f>IFERROR(Base!#REF!/GAMSbase!AK75,"")</f>
        <v/>
      </c>
      <c r="AM75" s="2" t="str">
        <f>IFERROR(Base!#REF!/GAMSbase!AL75,"")</f>
        <v/>
      </c>
      <c r="AN75" s="2" t="str">
        <f>IFERROR(Base!#REF!/GAMSbase!AM75,"")</f>
        <v/>
      </c>
      <c r="AO75" s="2" t="str">
        <f>IFERROR(Base!#REF!/GAMSbase!AN75,"")</f>
        <v/>
      </c>
      <c r="AP75" s="2" t="str">
        <f>IFERROR(Base!#REF!/GAMSbase!AO75,"")</f>
        <v/>
      </c>
      <c r="AQ75" s="2" t="str">
        <f>IFERROR(Base!#REF!/GAMSbase!AP75,"")</f>
        <v/>
      </c>
      <c r="AR75" s="2" t="str">
        <f>IFERROR(Base!#REF!/GAMSbase!AQ75,"")</f>
        <v/>
      </c>
      <c r="AS75" s="2" t="str">
        <f>IFERROR(Base!#REF!/GAMSbase!AR75,"")</f>
        <v/>
      </c>
      <c r="AT75" s="2" t="str">
        <f>IFERROR(Base!#REF!/GAMSbase!AS75,"")</f>
        <v/>
      </c>
      <c r="AU75" s="2" t="str">
        <f>IFERROR(Base!#REF!/GAMSbase!AT75,"")</f>
        <v/>
      </c>
      <c r="AV75" s="2" t="str">
        <f>IFERROR(Base!#REF!/GAMSbase!AU75,"")</f>
        <v/>
      </c>
      <c r="AW75" s="2" t="str">
        <f>IFERROR(Base!#REF!/GAMSbase!AV75,"")</f>
        <v/>
      </c>
      <c r="AX75" s="2" t="str">
        <f>IFERROR(Base!#REF!/GAMSbase!AW75,"")</f>
        <v/>
      </c>
      <c r="AY75" s="2" t="str">
        <f>IFERROR(Base!#REF!/GAMSbase!AX75,"")</f>
        <v/>
      </c>
      <c r="AZ75" s="2" t="str">
        <f>IFERROR(Base!#REF!/GAMSbase!AY75,"")</f>
        <v/>
      </c>
      <c r="BA75" s="2" t="str">
        <f>IFERROR(Base!#REF!/GAMSbase!AZ75,"")</f>
        <v/>
      </c>
      <c r="BB75" s="2" t="str">
        <f>IFERROR(Base!#REF!/GAMSbase!BA75,"")</f>
        <v/>
      </c>
      <c r="BC75" s="2" t="str">
        <f>IFERROR(Base!#REF!/GAMSbase!BB75,"")</f>
        <v/>
      </c>
      <c r="BD75" s="2" t="str">
        <f>IFERROR(Base!#REF!/GAMSbase!BC75,"")</f>
        <v/>
      </c>
      <c r="BE75" s="2" t="str">
        <f>IFERROR(Base!#REF!/GAMSbase!BD75,"")</f>
        <v/>
      </c>
      <c r="BF75" s="2" t="str">
        <f>IFERROR(Base!#REF!/GAMSbase!BE75,"")</f>
        <v/>
      </c>
      <c r="BG75" s="2" t="str">
        <f>IFERROR(Base!#REF!/GAMSbase!BF75,"")</f>
        <v/>
      </c>
      <c r="BH75" s="2" t="str">
        <f>IFERROR(Base!#REF!/GAMSbase!BG75,"")</f>
        <v/>
      </c>
      <c r="BI75" s="2" t="str">
        <f>IFERROR(Base!#REF!/GAMSbase!BH75,"")</f>
        <v/>
      </c>
      <c r="BJ75" s="2" t="str">
        <f>IFERROR(Base!#REF!/GAMSbase!BI75,"")</f>
        <v/>
      </c>
    </row>
    <row r="76" spans="1:62" x14ac:dyDescent="0.25">
      <c r="A76" t="e">
        <f>Base!#REF!</f>
        <v>#REF!</v>
      </c>
      <c r="B76" t="str">
        <f>GAMSbase!A76</f>
        <v>Initial Temperature (2008-2011)</v>
      </c>
      <c r="C76" s="2" t="str">
        <f>IFERROR(Base!#REF!/GAMSbase!B76,"")</f>
        <v/>
      </c>
      <c r="D76" s="2" t="str">
        <f>IFERROR(Base!#REF!/GAMSbase!C76,"")</f>
        <v/>
      </c>
      <c r="E76" s="2" t="str">
        <f>IFERROR(Base!#REF!/GAMSbase!D76,"")</f>
        <v/>
      </c>
      <c r="F76" s="2" t="str">
        <f>IFERROR(Base!#REF!/GAMSbase!E76,"")</f>
        <v/>
      </c>
      <c r="G76" s="2" t="str">
        <f>IFERROR(Base!#REF!/GAMSbase!F76,"")</f>
        <v/>
      </c>
      <c r="H76" s="2" t="str">
        <f>IFERROR(Base!#REF!/GAMSbase!G76,"")</f>
        <v/>
      </c>
      <c r="I76" s="2" t="str">
        <f>IFERROR(Base!#REF!/GAMSbase!H76,"")</f>
        <v/>
      </c>
      <c r="J76" s="2" t="str">
        <f>IFERROR(Base!#REF!/GAMSbase!I76,"")</f>
        <v/>
      </c>
      <c r="K76" s="2" t="str">
        <f>IFERROR(Base!#REF!/GAMSbase!J76,"")</f>
        <v/>
      </c>
      <c r="L76" s="2" t="str">
        <f>IFERROR(Base!#REF!/GAMSbase!K76,"")</f>
        <v/>
      </c>
      <c r="M76" s="2" t="str">
        <f>IFERROR(Base!#REF!/GAMSbase!L76,"")</f>
        <v/>
      </c>
      <c r="N76" s="2" t="str">
        <f>IFERROR(Base!#REF!/GAMSbase!M76,"")</f>
        <v/>
      </c>
      <c r="O76" s="2" t="str">
        <f>IFERROR(Base!#REF!/GAMSbase!N76,"")</f>
        <v/>
      </c>
      <c r="P76" s="2" t="str">
        <f>IFERROR(Base!#REF!/GAMSbase!O76,"")</f>
        <v/>
      </c>
      <c r="Q76" s="2" t="str">
        <f>IFERROR(Base!#REF!/GAMSbase!P76,"")</f>
        <v/>
      </c>
      <c r="R76" s="2" t="str">
        <f>IFERROR(Base!#REF!/GAMSbase!Q76,"")</f>
        <v/>
      </c>
      <c r="S76" s="2" t="str">
        <f>IFERROR(Base!#REF!/GAMSbase!R76,"")</f>
        <v/>
      </c>
      <c r="T76" s="2" t="str">
        <f>IFERROR(Base!#REF!/GAMSbase!S76,"")</f>
        <v/>
      </c>
      <c r="U76" s="2" t="str">
        <f>IFERROR(Base!#REF!/GAMSbase!T76,"")</f>
        <v/>
      </c>
      <c r="V76" s="2" t="str">
        <f>IFERROR(Base!#REF!/GAMSbase!U76,"")</f>
        <v/>
      </c>
      <c r="W76" s="2" t="str">
        <f>IFERROR(Base!#REF!/GAMSbase!V76,"")</f>
        <v/>
      </c>
      <c r="X76" s="2" t="str">
        <f>IFERROR(Base!#REF!/GAMSbase!W76,"")</f>
        <v/>
      </c>
      <c r="Y76" s="2" t="str">
        <f>IFERROR(Base!#REF!/GAMSbase!X76,"")</f>
        <v/>
      </c>
      <c r="Z76" s="2" t="str">
        <f>IFERROR(Base!#REF!/GAMSbase!Y76,"")</f>
        <v/>
      </c>
      <c r="AA76" s="2" t="str">
        <f>IFERROR(Base!#REF!/GAMSbase!Z76,"")</f>
        <v/>
      </c>
      <c r="AB76" s="2" t="str">
        <f>IFERROR(Base!#REF!/GAMSbase!AA76,"")</f>
        <v/>
      </c>
      <c r="AC76" s="2" t="str">
        <f>IFERROR(Base!#REF!/GAMSbase!AB76,"")</f>
        <v/>
      </c>
      <c r="AD76" s="2" t="str">
        <f>IFERROR(Base!#REF!/GAMSbase!AC76,"")</f>
        <v/>
      </c>
      <c r="AE76" s="2" t="str">
        <f>IFERROR(Base!#REF!/GAMSbase!AD76,"")</f>
        <v/>
      </c>
      <c r="AF76" s="2" t="str">
        <f>IFERROR(Base!#REF!/GAMSbase!AE76,"")</f>
        <v/>
      </c>
      <c r="AG76" s="2" t="str">
        <f>IFERROR(Base!#REF!/GAMSbase!AF76,"")</f>
        <v/>
      </c>
      <c r="AH76" s="2" t="str">
        <f>IFERROR(Base!#REF!/GAMSbase!AG76,"")</f>
        <v/>
      </c>
      <c r="AI76" s="2" t="str">
        <f>IFERROR(Base!#REF!/GAMSbase!AH76,"")</f>
        <v/>
      </c>
      <c r="AJ76" s="2" t="str">
        <f>IFERROR(Base!#REF!/GAMSbase!AI76,"")</f>
        <v/>
      </c>
      <c r="AK76" s="2" t="str">
        <f>IFERROR(Base!#REF!/GAMSbase!AJ76,"")</f>
        <v/>
      </c>
      <c r="AL76" s="2" t="str">
        <f>IFERROR(Base!#REF!/GAMSbase!AK76,"")</f>
        <v/>
      </c>
      <c r="AM76" s="2" t="str">
        <f>IFERROR(Base!#REF!/GAMSbase!AL76,"")</f>
        <v/>
      </c>
      <c r="AN76" s="2" t="str">
        <f>IFERROR(Base!#REF!/GAMSbase!AM76,"")</f>
        <v/>
      </c>
      <c r="AO76" s="2" t="str">
        <f>IFERROR(Base!#REF!/GAMSbase!AN76,"")</f>
        <v/>
      </c>
      <c r="AP76" s="2" t="str">
        <f>IFERROR(Base!#REF!/GAMSbase!AO76,"")</f>
        <v/>
      </c>
      <c r="AQ76" s="2" t="str">
        <f>IFERROR(Base!#REF!/GAMSbase!AP76,"")</f>
        <v/>
      </c>
      <c r="AR76" s="2" t="str">
        <f>IFERROR(Base!#REF!/GAMSbase!AQ76,"")</f>
        <v/>
      </c>
      <c r="AS76" s="2" t="str">
        <f>IFERROR(Base!#REF!/GAMSbase!AR76,"")</f>
        <v/>
      </c>
      <c r="AT76" s="2" t="str">
        <f>IFERROR(Base!#REF!/GAMSbase!AS76,"")</f>
        <v/>
      </c>
      <c r="AU76" s="2" t="str">
        <f>IFERROR(Base!#REF!/GAMSbase!AT76,"")</f>
        <v/>
      </c>
      <c r="AV76" s="2" t="str">
        <f>IFERROR(Base!#REF!/GAMSbase!AU76,"")</f>
        <v/>
      </c>
      <c r="AW76" s="2" t="str">
        <f>IFERROR(Base!#REF!/GAMSbase!AV76,"")</f>
        <v/>
      </c>
      <c r="AX76" s="2" t="str">
        <f>IFERROR(Base!#REF!/GAMSbase!AW76,"")</f>
        <v/>
      </c>
      <c r="AY76" s="2" t="str">
        <f>IFERROR(Base!#REF!/GAMSbase!AX76,"")</f>
        <v/>
      </c>
      <c r="AZ76" s="2" t="str">
        <f>IFERROR(Base!#REF!/GAMSbase!AY76,"")</f>
        <v/>
      </c>
      <c r="BA76" s="2" t="str">
        <f>IFERROR(Base!#REF!/GAMSbase!AZ76,"")</f>
        <v/>
      </c>
      <c r="BB76" s="2" t="str">
        <f>IFERROR(Base!#REF!/GAMSbase!BA76,"")</f>
        <v/>
      </c>
      <c r="BC76" s="2" t="str">
        <f>IFERROR(Base!#REF!/GAMSbase!BB76,"")</f>
        <v/>
      </c>
      <c r="BD76" s="2" t="str">
        <f>IFERROR(Base!#REF!/GAMSbase!BC76,"")</f>
        <v/>
      </c>
      <c r="BE76" s="2" t="str">
        <f>IFERROR(Base!#REF!/GAMSbase!BD76,"")</f>
        <v/>
      </c>
      <c r="BF76" s="2" t="str">
        <f>IFERROR(Base!#REF!/GAMSbase!BE76,"")</f>
        <v/>
      </c>
      <c r="BG76" s="2" t="str">
        <f>IFERROR(Base!#REF!/GAMSbase!BF76,"")</f>
        <v/>
      </c>
      <c r="BH76" s="2" t="str">
        <f>IFERROR(Base!#REF!/GAMSbase!BG76,"")</f>
        <v/>
      </c>
      <c r="BI76" s="2" t="str">
        <f>IFERROR(Base!#REF!/GAMSbase!BH76,"")</f>
        <v/>
      </c>
      <c r="BJ76" s="2" t="str">
        <f>IFERROR(Base!#REF!/GAMSbase!BI76,"")</f>
        <v/>
      </c>
    </row>
    <row r="77" spans="1:62" x14ac:dyDescent="0.25">
      <c r="A77" t="e">
        <f>Base!#REF!</f>
        <v>#REF!</v>
      </c>
      <c r="B77" t="str">
        <f>GAMSbase!A77</f>
        <v>Initial Temperature of Deep Oceans (deg C above 1900 level)</v>
      </c>
      <c r="C77" s="2" t="str">
        <f>IFERROR(Base!#REF!/GAMSbase!B77,"")</f>
        <v/>
      </c>
      <c r="D77" s="2" t="str">
        <f>IFERROR(Base!#REF!/GAMSbase!C77,"")</f>
        <v/>
      </c>
      <c r="E77" s="2" t="str">
        <f>IFERROR(Base!#REF!/GAMSbase!D77,"")</f>
        <v/>
      </c>
      <c r="F77" s="2" t="str">
        <f>IFERROR(Base!#REF!/GAMSbase!E77,"")</f>
        <v/>
      </c>
      <c r="G77" s="2" t="str">
        <f>IFERROR(Base!#REF!/GAMSbase!F77,"")</f>
        <v/>
      </c>
      <c r="H77" s="2" t="str">
        <f>IFERROR(Base!#REF!/GAMSbase!G77,"")</f>
        <v/>
      </c>
      <c r="I77" s="2" t="str">
        <f>IFERROR(Base!#REF!/GAMSbase!H77,"")</f>
        <v/>
      </c>
      <c r="J77" s="2" t="str">
        <f>IFERROR(Base!#REF!/GAMSbase!I77,"")</f>
        <v/>
      </c>
      <c r="K77" s="2" t="str">
        <f>IFERROR(Base!#REF!/GAMSbase!J77,"")</f>
        <v/>
      </c>
      <c r="L77" s="2" t="str">
        <f>IFERROR(Base!#REF!/GAMSbase!K77,"")</f>
        <v/>
      </c>
      <c r="M77" s="2" t="str">
        <f>IFERROR(Base!#REF!/GAMSbase!L77,"")</f>
        <v/>
      </c>
      <c r="N77" s="2" t="str">
        <f>IFERROR(Base!#REF!/GAMSbase!M77,"")</f>
        <v/>
      </c>
      <c r="O77" s="2" t="str">
        <f>IFERROR(Base!#REF!/GAMSbase!N77,"")</f>
        <v/>
      </c>
      <c r="P77" s="2" t="str">
        <f>IFERROR(Base!#REF!/GAMSbase!O77,"")</f>
        <v/>
      </c>
      <c r="Q77" s="2" t="str">
        <f>IFERROR(Base!#REF!/GAMSbase!P77,"")</f>
        <v/>
      </c>
      <c r="R77" s="2" t="str">
        <f>IFERROR(Base!#REF!/GAMSbase!Q77,"")</f>
        <v/>
      </c>
      <c r="S77" s="2" t="str">
        <f>IFERROR(Base!#REF!/GAMSbase!R77,"")</f>
        <v/>
      </c>
      <c r="T77" s="2" t="str">
        <f>IFERROR(Base!#REF!/GAMSbase!S77,"")</f>
        <v/>
      </c>
      <c r="U77" s="2" t="str">
        <f>IFERROR(Base!#REF!/GAMSbase!T77,"")</f>
        <v/>
      </c>
      <c r="V77" s="2" t="str">
        <f>IFERROR(Base!#REF!/GAMSbase!U77,"")</f>
        <v/>
      </c>
      <c r="W77" s="2" t="str">
        <f>IFERROR(Base!#REF!/GAMSbase!V77,"")</f>
        <v/>
      </c>
      <c r="X77" s="2" t="str">
        <f>IFERROR(Base!#REF!/GAMSbase!W77,"")</f>
        <v/>
      </c>
      <c r="Y77" s="2" t="str">
        <f>IFERROR(Base!#REF!/GAMSbase!X77,"")</f>
        <v/>
      </c>
      <c r="Z77" s="2" t="str">
        <f>IFERROR(Base!#REF!/GAMSbase!Y77,"")</f>
        <v/>
      </c>
      <c r="AA77" s="2" t="str">
        <f>IFERROR(Base!#REF!/GAMSbase!Z77,"")</f>
        <v/>
      </c>
      <c r="AB77" s="2" t="str">
        <f>IFERROR(Base!#REF!/GAMSbase!AA77,"")</f>
        <v/>
      </c>
      <c r="AC77" s="2" t="str">
        <f>IFERROR(Base!#REF!/GAMSbase!AB77,"")</f>
        <v/>
      </c>
      <c r="AD77" s="2" t="str">
        <f>IFERROR(Base!#REF!/GAMSbase!AC77,"")</f>
        <v/>
      </c>
      <c r="AE77" s="2" t="str">
        <f>IFERROR(Base!#REF!/GAMSbase!AD77,"")</f>
        <v/>
      </c>
      <c r="AF77" s="2" t="str">
        <f>IFERROR(Base!#REF!/GAMSbase!AE77,"")</f>
        <v/>
      </c>
      <c r="AG77" s="2" t="str">
        <f>IFERROR(Base!#REF!/GAMSbase!AF77,"")</f>
        <v/>
      </c>
      <c r="AH77" s="2" t="str">
        <f>IFERROR(Base!#REF!/GAMSbase!AG77,"")</f>
        <v/>
      </c>
      <c r="AI77" s="2" t="str">
        <f>IFERROR(Base!#REF!/GAMSbase!AH77,"")</f>
        <v/>
      </c>
      <c r="AJ77" s="2" t="str">
        <f>IFERROR(Base!#REF!/GAMSbase!AI77,"")</f>
        <v/>
      </c>
      <c r="AK77" s="2" t="str">
        <f>IFERROR(Base!#REF!/GAMSbase!AJ77,"")</f>
        <v/>
      </c>
      <c r="AL77" s="2" t="str">
        <f>IFERROR(Base!#REF!/GAMSbase!AK77,"")</f>
        <v/>
      </c>
      <c r="AM77" s="2" t="str">
        <f>IFERROR(Base!#REF!/GAMSbase!AL77,"")</f>
        <v/>
      </c>
      <c r="AN77" s="2" t="str">
        <f>IFERROR(Base!#REF!/GAMSbase!AM77,"")</f>
        <v/>
      </c>
      <c r="AO77" s="2" t="str">
        <f>IFERROR(Base!#REF!/GAMSbase!AN77,"")</f>
        <v/>
      </c>
      <c r="AP77" s="2" t="str">
        <f>IFERROR(Base!#REF!/GAMSbase!AO77,"")</f>
        <v/>
      </c>
      <c r="AQ77" s="2" t="str">
        <f>IFERROR(Base!#REF!/GAMSbase!AP77,"")</f>
        <v/>
      </c>
      <c r="AR77" s="2" t="str">
        <f>IFERROR(Base!#REF!/GAMSbase!AQ77,"")</f>
        <v/>
      </c>
      <c r="AS77" s="2" t="str">
        <f>IFERROR(Base!#REF!/GAMSbase!AR77,"")</f>
        <v/>
      </c>
      <c r="AT77" s="2" t="str">
        <f>IFERROR(Base!#REF!/GAMSbase!AS77,"")</f>
        <v/>
      </c>
      <c r="AU77" s="2" t="str">
        <f>IFERROR(Base!#REF!/GAMSbase!AT77,"")</f>
        <v/>
      </c>
      <c r="AV77" s="2" t="str">
        <f>IFERROR(Base!#REF!/GAMSbase!AU77,"")</f>
        <v/>
      </c>
      <c r="AW77" s="2" t="str">
        <f>IFERROR(Base!#REF!/GAMSbase!AV77,"")</f>
        <v/>
      </c>
      <c r="AX77" s="2" t="str">
        <f>IFERROR(Base!#REF!/GAMSbase!AW77,"")</f>
        <v/>
      </c>
      <c r="AY77" s="2" t="str">
        <f>IFERROR(Base!#REF!/GAMSbase!AX77,"")</f>
        <v/>
      </c>
      <c r="AZ77" s="2" t="str">
        <f>IFERROR(Base!#REF!/GAMSbase!AY77,"")</f>
        <v/>
      </c>
      <c r="BA77" s="2" t="str">
        <f>IFERROR(Base!#REF!/GAMSbase!AZ77,"")</f>
        <v/>
      </c>
      <c r="BB77" s="2" t="str">
        <f>IFERROR(Base!#REF!/GAMSbase!BA77,"")</f>
        <v/>
      </c>
      <c r="BC77" s="2" t="str">
        <f>IFERROR(Base!#REF!/GAMSbase!BB77,"")</f>
        <v/>
      </c>
      <c r="BD77" s="2" t="str">
        <f>IFERROR(Base!#REF!/GAMSbase!BC77,"")</f>
        <v/>
      </c>
      <c r="BE77" s="2" t="str">
        <f>IFERROR(Base!#REF!/GAMSbase!BD77,"")</f>
        <v/>
      </c>
      <c r="BF77" s="2" t="str">
        <f>IFERROR(Base!#REF!/GAMSbase!BE77,"")</f>
        <v/>
      </c>
      <c r="BG77" s="2" t="str">
        <f>IFERROR(Base!#REF!/GAMSbase!BF77,"")</f>
        <v/>
      </c>
      <c r="BH77" s="2" t="str">
        <f>IFERROR(Base!#REF!/GAMSbase!BG77,"")</f>
        <v/>
      </c>
      <c r="BI77" s="2" t="str">
        <f>IFERROR(Base!#REF!/GAMSbase!BH77,"")</f>
        <v/>
      </c>
      <c r="BJ77" s="2" t="str">
        <f>IFERROR(Base!#REF!/GAMSbase!BI77,"")</f>
        <v/>
      </c>
    </row>
    <row r="78" spans="1:62" x14ac:dyDescent="0.25">
      <c r="A78" t="e">
        <f>Base!#REF!</f>
        <v>#REF!</v>
      </c>
      <c r="B78" t="str">
        <f>GAMSbase!A78</f>
        <v>* CLIMATE MODEL PARAMETERS</v>
      </c>
      <c r="C78" s="2" t="str">
        <f>IFERROR(Base!#REF!/GAMSbase!B78,"")</f>
        <v/>
      </c>
      <c r="D78" s="2" t="str">
        <f>IFERROR(Base!#REF!/GAMSbase!C78,"")</f>
        <v/>
      </c>
      <c r="E78" s="2" t="str">
        <f>IFERROR(Base!#REF!/GAMSbase!D78,"")</f>
        <v/>
      </c>
      <c r="F78" s="2" t="str">
        <f>IFERROR(Base!#REF!/GAMSbase!E78,"")</f>
        <v/>
      </c>
      <c r="G78" s="2" t="str">
        <f>IFERROR(Base!#REF!/GAMSbase!F78,"")</f>
        <v/>
      </c>
      <c r="H78" s="2" t="str">
        <f>IFERROR(Base!#REF!/GAMSbase!G78,"")</f>
        <v/>
      </c>
      <c r="I78" s="2" t="str">
        <f>IFERROR(Base!#REF!/GAMSbase!H78,"")</f>
        <v/>
      </c>
      <c r="J78" s="2" t="str">
        <f>IFERROR(Base!#REF!/GAMSbase!I78,"")</f>
        <v/>
      </c>
      <c r="K78" s="2" t="str">
        <f>IFERROR(Base!#REF!/GAMSbase!J78,"")</f>
        <v/>
      </c>
      <c r="L78" s="2" t="str">
        <f>IFERROR(Base!#REF!/GAMSbase!K78,"")</f>
        <v/>
      </c>
      <c r="M78" s="2" t="str">
        <f>IFERROR(Base!#REF!/GAMSbase!L78,"")</f>
        <v/>
      </c>
      <c r="N78" s="2" t="str">
        <f>IFERROR(Base!#REF!/GAMSbase!M78,"")</f>
        <v/>
      </c>
      <c r="O78" s="2" t="str">
        <f>IFERROR(Base!#REF!/GAMSbase!N78,"")</f>
        <v/>
      </c>
      <c r="P78" s="2" t="str">
        <f>IFERROR(Base!#REF!/GAMSbase!O78,"")</f>
        <v/>
      </c>
      <c r="Q78" s="2" t="str">
        <f>IFERROR(Base!#REF!/GAMSbase!P78,"")</f>
        <v/>
      </c>
      <c r="R78" s="2" t="str">
        <f>IFERROR(Base!#REF!/GAMSbase!Q78,"")</f>
        <v/>
      </c>
      <c r="S78" s="2" t="str">
        <f>IFERROR(Base!#REF!/GAMSbase!R78,"")</f>
        <v/>
      </c>
      <c r="T78" s="2" t="str">
        <f>IFERROR(Base!#REF!/GAMSbase!S78,"")</f>
        <v/>
      </c>
      <c r="U78" s="2" t="str">
        <f>IFERROR(Base!#REF!/GAMSbase!T78,"")</f>
        <v/>
      </c>
      <c r="V78" s="2" t="str">
        <f>IFERROR(Base!#REF!/GAMSbase!U78,"")</f>
        <v/>
      </c>
      <c r="W78" s="2" t="str">
        <f>IFERROR(Base!#REF!/GAMSbase!V78,"")</f>
        <v/>
      </c>
      <c r="X78" s="2" t="str">
        <f>IFERROR(Base!#REF!/GAMSbase!W78,"")</f>
        <v/>
      </c>
      <c r="Y78" s="2" t="str">
        <f>IFERROR(Base!#REF!/GAMSbase!X78,"")</f>
        <v/>
      </c>
      <c r="Z78" s="2" t="str">
        <f>IFERROR(Base!#REF!/GAMSbase!Y78,"")</f>
        <v/>
      </c>
      <c r="AA78" s="2" t="str">
        <f>IFERROR(Base!#REF!/GAMSbase!Z78,"")</f>
        <v/>
      </c>
      <c r="AB78" s="2" t="str">
        <f>IFERROR(Base!#REF!/GAMSbase!AA78,"")</f>
        <v/>
      </c>
      <c r="AC78" s="2" t="str">
        <f>IFERROR(Base!#REF!/GAMSbase!AB78,"")</f>
        <v/>
      </c>
      <c r="AD78" s="2" t="str">
        <f>IFERROR(Base!#REF!/GAMSbase!AC78,"")</f>
        <v/>
      </c>
      <c r="AE78" s="2" t="str">
        <f>IFERROR(Base!#REF!/GAMSbase!AD78,"")</f>
        <v/>
      </c>
      <c r="AF78" s="2" t="str">
        <f>IFERROR(Base!#REF!/GAMSbase!AE78,"")</f>
        <v/>
      </c>
      <c r="AG78" s="2" t="str">
        <f>IFERROR(Base!#REF!/GAMSbase!AF78,"")</f>
        <v/>
      </c>
      <c r="AH78" s="2" t="str">
        <f>IFERROR(Base!#REF!/GAMSbase!AG78,"")</f>
        <v/>
      </c>
      <c r="AI78" s="2" t="str">
        <f>IFERROR(Base!#REF!/GAMSbase!AH78,"")</f>
        <v/>
      </c>
      <c r="AJ78" s="2" t="str">
        <f>IFERROR(Base!#REF!/GAMSbase!AI78,"")</f>
        <v/>
      </c>
      <c r="AK78" s="2" t="str">
        <f>IFERROR(Base!#REF!/GAMSbase!AJ78,"")</f>
        <v/>
      </c>
      <c r="AL78" s="2" t="str">
        <f>IFERROR(Base!#REF!/GAMSbase!AK78,"")</f>
        <v/>
      </c>
      <c r="AM78" s="2" t="str">
        <f>IFERROR(Base!#REF!/GAMSbase!AL78,"")</f>
        <v/>
      </c>
      <c r="AN78" s="2" t="str">
        <f>IFERROR(Base!#REF!/GAMSbase!AM78,"")</f>
        <v/>
      </c>
      <c r="AO78" s="2" t="str">
        <f>IFERROR(Base!#REF!/GAMSbase!AN78,"")</f>
        <v/>
      </c>
      <c r="AP78" s="2" t="str">
        <f>IFERROR(Base!#REF!/GAMSbase!AO78,"")</f>
        <v/>
      </c>
      <c r="AQ78" s="2" t="str">
        <f>IFERROR(Base!#REF!/GAMSbase!AP78,"")</f>
        <v/>
      </c>
      <c r="AR78" s="2" t="str">
        <f>IFERROR(Base!#REF!/GAMSbase!AQ78,"")</f>
        <v/>
      </c>
      <c r="AS78" s="2" t="str">
        <f>IFERROR(Base!#REF!/GAMSbase!AR78,"")</f>
        <v/>
      </c>
      <c r="AT78" s="2" t="str">
        <f>IFERROR(Base!#REF!/GAMSbase!AS78,"")</f>
        <v/>
      </c>
      <c r="AU78" s="2" t="str">
        <f>IFERROR(Base!#REF!/GAMSbase!AT78,"")</f>
        <v/>
      </c>
      <c r="AV78" s="2" t="str">
        <f>IFERROR(Base!#REF!/GAMSbase!AU78,"")</f>
        <v/>
      </c>
      <c r="AW78" s="2" t="str">
        <f>IFERROR(Base!#REF!/GAMSbase!AV78,"")</f>
        <v/>
      </c>
      <c r="AX78" s="2" t="str">
        <f>IFERROR(Base!#REF!/GAMSbase!AW78,"")</f>
        <v/>
      </c>
      <c r="AY78" s="2" t="str">
        <f>IFERROR(Base!#REF!/GAMSbase!AX78,"")</f>
        <v/>
      </c>
      <c r="AZ78" s="2" t="str">
        <f>IFERROR(Base!#REF!/GAMSbase!AY78,"")</f>
        <v/>
      </c>
      <c r="BA78" s="2" t="str">
        <f>IFERROR(Base!#REF!/GAMSbase!AZ78,"")</f>
        <v/>
      </c>
      <c r="BB78" s="2" t="str">
        <f>IFERROR(Base!#REF!/GAMSbase!BA78,"")</f>
        <v/>
      </c>
      <c r="BC78" s="2" t="str">
        <f>IFERROR(Base!#REF!/GAMSbase!BB78,"")</f>
        <v/>
      </c>
      <c r="BD78" s="2" t="str">
        <f>IFERROR(Base!#REF!/GAMSbase!BC78,"")</f>
        <v/>
      </c>
      <c r="BE78" s="2" t="str">
        <f>IFERROR(Base!#REF!/GAMSbase!BD78,"")</f>
        <v/>
      </c>
      <c r="BF78" s="2" t="str">
        <f>IFERROR(Base!#REF!/GAMSbase!BE78,"")</f>
        <v/>
      </c>
      <c r="BG78" s="2" t="str">
        <f>IFERROR(Base!#REF!/GAMSbase!BF78,"")</f>
        <v/>
      </c>
      <c r="BH78" s="2" t="str">
        <f>IFERROR(Base!#REF!/GAMSbase!BG78,"")</f>
        <v/>
      </c>
      <c r="BI78" s="2" t="str">
        <f>IFERROR(Base!#REF!/GAMSbase!BH78,"")</f>
        <v/>
      </c>
      <c r="BJ78" s="2" t="str">
        <f>IFERROR(Base!#REF!/GAMSbase!BI78,"")</f>
        <v/>
      </c>
    </row>
    <row r="79" spans="1:62" x14ac:dyDescent="0.25">
      <c r="A79" t="e">
        <f>Base!#REF!</f>
        <v>#REF!</v>
      </c>
      <c r="B79" t="str">
        <f>GAMSbase!A79</f>
        <v>Temperature Sensitivity Coefficient (temp increase per doubling CO2)</v>
      </c>
      <c r="C79" s="2" t="str">
        <f>IFERROR(Base!#REF!/GAMSbase!B79,"")</f>
        <v/>
      </c>
      <c r="D79" s="2" t="str">
        <f>IFERROR(Base!#REF!/GAMSbase!C79,"")</f>
        <v/>
      </c>
      <c r="E79" s="2" t="str">
        <f>IFERROR(Base!#REF!/GAMSbase!D79,"")</f>
        <v/>
      </c>
      <c r="F79" s="2" t="str">
        <f>IFERROR(Base!#REF!/GAMSbase!E79,"")</f>
        <v/>
      </c>
      <c r="G79" s="2" t="str">
        <f>IFERROR(Base!#REF!/GAMSbase!F79,"")</f>
        <v/>
      </c>
      <c r="H79" s="2" t="str">
        <f>IFERROR(Base!#REF!/GAMSbase!G79,"")</f>
        <v/>
      </c>
      <c r="I79" s="2" t="str">
        <f>IFERROR(Base!#REF!/GAMSbase!H79,"")</f>
        <v/>
      </c>
      <c r="J79" s="2" t="str">
        <f>IFERROR(Base!#REF!/GAMSbase!I79,"")</f>
        <v/>
      </c>
      <c r="K79" s="2" t="str">
        <f>IFERROR(Base!#REF!/GAMSbase!J79,"")</f>
        <v/>
      </c>
      <c r="L79" s="2" t="str">
        <f>IFERROR(Base!#REF!/GAMSbase!K79,"")</f>
        <v/>
      </c>
      <c r="M79" s="2" t="str">
        <f>IFERROR(Base!#REF!/GAMSbase!L79,"")</f>
        <v/>
      </c>
      <c r="N79" s="2" t="str">
        <f>IFERROR(Base!#REF!/GAMSbase!M79,"")</f>
        <v/>
      </c>
      <c r="O79" s="2" t="str">
        <f>IFERROR(Base!#REF!/GAMSbase!N79,"")</f>
        <v/>
      </c>
      <c r="P79" s="2" t="str">
        <f>IFERROR(Base!#REF!/GAMSbase!O79,"")</f>
        <v/>
      </c>
      <c r="Q79" s="2" t="str">
        <f>IFERROR(Base!#REF!/GAMSbase!P79,"")</f>
        <v/>
      </c>
      <c r="R79" s="2" t="str">
        <f>IFERROR(Base!#REF!/GAMSbase!Q79,"")</f>
        <v/>
      </c>
      <c r="S79" s="2" t="str">
        <f>IFERROR(Base!#REF!/GAMSbase!R79,"")</f>
        <v/>
      </c>
      <c r="T79" s="2" t="str">
        <f>IFERROR(Base!#REF!/GAMSbase!S79,"")</f>
        <v/>
      </c>
      <c r="U79" s="2" t="str">
        <f>IFERROR(Base!#REF!/GAMSbase!T79,"")</f>
        <v/>
      </c>
      <c r="V79" s="2" t="str">
        <f>IFERROR(Base!#REF!/GAMSbase!U79,"")</f>
        <v/>
      </c>
      <c r="W79" s="2" t="str">
        <f>IFERROR(Base!#REF!/GAMSbase!V79,"")</f>
        <v/>
      </c>
      <c r="X79" s="2" t="str">
        <f>IFERROR(Base!#REF!/GAMSbase!W79,"")</f>
        <v/>
      </c>
      <c r="Y79" s="2" t="str">
        <f>IFERROR(Base!#REF!/GAMSbase!X79,"")</f>
        <v/>
      </c>
      <c r="Z79" s="2" t="str">
        <f>IFERROR(Base!#REF!/GAMSbase!Y79,"")</f>
        <v/>
      </c>
      <c r="AA79" s="2" t="str">
        <f>IFERROR(Base!#REF!/GAMSbase!Z79,"")</f>
        <v/>
      </c>
      <c r="AB79" s="2" t="str">
        <f>IFERROR(Base!#REF!/GAMSbase!AA79,"")</f>
        <v/>
      </c>
      <c r="AC79" s="2" t="str">
        <f>IFERROR(Base!#REF!/GAMSbase!AB79,"")</f>
        <v/>
      </c>
      <c r="AD79" s="2" t="str">
        <f>IFERROR(Base!#REF!/GAMSbase!AC79,"")</f>
        <v/>
      </c>
      <c r="AE79" s="2" t="str">
        <f>IFERROR(Base!#REF!/GAMSbase!AD79,"")</f>
        <v/>
      </c>
      <c r="AF79" s="2" t="str">
        <f>IFERROR(Base!#REF!/GAMSbase!AE79,"")</f>
        <v/>
      </c>
      <c r="AG79" s="2" t="str">
        <f>IFERROR(Base!#REF!/GAMSbase!AF79,"")</f>
        <v/>
      </c>
      <c r="AH79" s="2" t="str">
        <f>IFERROR(Base!#REF!/GAMSbase!AG79,"")</f>
        <v/>
      </c>
      <c r="AI79" s="2" t="str">
        <f>IFERROR(Base!#REF!/GAMSbase!AH79,"")</f>
        <v/>
      </c>
      <c r="AJ79" s="2" t="str">
        <f>IFERROR(Base!#REF!/GAMSbase!AI79,"")</f>
        <v/>
      </c>
      <c r="AK79" s="2" t="str">
        <f>IFERROR(Base!#REF!/GAMSbase!AJ79,"")</f>
        <v/>
      </c>
      <c r="AL79" s="2" t="str">
        <f>IFERROR(Base!#REF!/GAMSbase!AK79,"")</f>
        <v/>
      </c>
      <c r="AM79" s="2" t="str">
        <f>IFERROR(Base!#REF!/GAMSbase!AL79,"")</f>
        <v/>
      </c>
      <c r="AN79" s="2" t="str">
        <f>IFERROR(Base!#REF!/GAMSbase!AM79,"")</f>
        <v/>
      </c>
      <c r="AO79" s="2" t="str">
        <f>IFERROR(Base!#REF!/GAMSbase!AN79,"")</f>
        <v/>
      </c>
      <c r="AP79" s="2" t="str">
        <f>IFERROR(Base!#REF!/GAMSbase!AO79,"")</f>
        <v/>
      </c>
      <c r="AQ79" s="2" t="str">
        <f>IFERROR(Base!#REF!/GAMSbase!AP79,"")</f>
        <v/>
      </c>
      <c r="AR79" s="2" t="str">
        <f>IFERROR(Base!#REF!/GAMSbase!AQ79,"")</f>
        <v/>
      </c>
      <c r="AS79" s="2" t="str">
        <f>IFERROR(Base!#REF!/GAMSbase!AR79,"")</f>
        <v/>
      </c>
      <c r="AT79" s="2" t="str">
        <f>IFERROR(Base!#REF!/GAMSbase!AS79,"")</f>
        <v/>
      </c>
      <c r="AU79" s="2" t="str">
        <f>IFERROR(Base!#REF!/GAMSbase!AT79,"")</f>
        <v/>
      </c>
      <c r="AV79" s="2" t="str">
        <f>IFERROR(Base!#REF!/GAMSbase!AU79,"")</f>
        <v/>
      </c>
      <c r="AW79" s="2" t="str">
        <f>IFERROR(Base!#REF!/GAMSbase!AV79,"")</f>
        <v/>
      </c>
      <c r="AX79" s="2" t="str">
        <f>IFERROR(Base!#REF!/GAMSbase!AW79,"")</f>
        <v/>
      </c>
      <c r="AY79" s="2" t="str">
        <f>IFERROR(Base!#REF!/GAMSbase!AX79,"")</f>
        <v/>
      </c>
      <c r="AZ79" s="2" t="str">
        <f>IFERROR(Base!#REF!/GAMSbase!AY79,"")</f>
        <v/>
      </c>
      <c r="BA79" s="2" t="str">
        <f>IFERROR(Base!#REF!/GAMSbase!AZ79,"")</f>
        <v/>
      </c>
      <c r="BB79" s="2" t="str">
        <f>IFERROR(Base!#REF!/GAMSbase!BA79,"")</f>
        <v/>
      </c>
      <c r="BC79" s="2" t="str">
        <f>IFERROR(Base!#REF!/GAMSbase!BB79,"")</f>
        <v/>
      </c>
      <c r="BD79" s="2" t="str">
        <f>IFERROR(Base!#REF!/GAMSbase!BC79,"")</f>
        <v/>
      </c>
      <c r="BE79" s="2" t="str">
        <f>IFERROR(Base!#REF!/GAMSbase!BD79,"")</f>
        <v/>
      </c>
      <c r="BF79" s="2" t="str">
        <f>IFERROR(Base!#REF!/GAMSbase!BE79,"")</f>
        <v/>
      </c>
      <c r="BG79" s="2" t="str">
        <f>IFERROR(Base!#REF!/GAMSbase!BF79,"")</f>
        <v/>
      </c>
      <c r="BH79" s="2" t="str">
        <f>IFERROR(Base!#REF!/GAMSbase!BG79,"")</f>
        <v/>
      </c>
      <c r="BI79" s="2" t="str">
        <f>IFERROR(Base!#REF!/GAMSbase!BH79,"")</f>
        <v/>
      </c>
      <c r="BJ79" s="2" t="str">
        <f>IFERROR(Base!#REF!/GAMSbase!BI79,"")</f>
        <v/>
      </c>
    </row>
    <row r="80" spans="1:62" x14ac:dyDescent="0.25">
      <c r="A80" t="e">
        <f>Base!#REF!</f>
        <v>#REF!</v>
      </c>
      <c r="B80" t="str">
        <f>GAMSbase!A80</f>
        <v>Forcings at CO2 doubling (Watts per Meter 2)</v>
      </c>
      <c r="C80" s="2" t="str">
        <f>IFERROR(Base!#REF!/GAMSbase!B80,"")</f>
        <v/>
      </c>
      <c r="D80" s="2" t="str">
        <f>IFERROR(Base!#REF!/GAMSbase!C80,"")</f>
        <v/>
      </c>
      <c r="E80" s="2" t="str">
        <f>IFERROR(Base!#REF!/GAMSbase!D80,"")</f>
        <v/>
      </c>
      <c r="F80" s="2" t="str">
        <f>IFERROR(Base!#REF!/GAMSbase!E80,"")</f>
        <v/>
      </c>
      <c r="G80" s="2" t="str">
        <f>IFERROR(Base!#REF!/GAMSbase!F80,"")</f>
        <v/>
      </c>
      <c r="H80" s="2" t="str">
        <f>IFERROR(Base!#REF!/GAMSbase!G80,"")</f>
        <v/>
      </c>
      <c r="I80" s="2" t="str">
        <f>IFERROR(Base!#REF!/GAMSbase!H80,"")</f>
        <v/>
      </c>
      <c r="J80" s="2" t="str">
        <f>IFERROR(Base!#REF!/GAMSbase!I80,"")</f>
        <v/>
      </c>
      <c r="K80" s="2" t="str">
        <f>IFERROR(Base!#REF!/GAMSbase!J80,"")</f>
        <v/>
      </c>
      <c r="L80" s="2" t="str">
        <f>IFERROR(Base!#REF!/GAMSbase!K80,"")</f>
        <v/>
      </c>
      <c r="M80" s="2" t="str">
        <f>IFERROR(Base!#REF!/GAMSbase!L80,"")</f>
        <v/>
      </c>
      <c r="N80" s="2" t="str">
        <f>IFERROR(Base!#REF!/GAMSbase!M80,"")</f>
        <v/>
      </c>
      <c r="O80" s="2" t="str">
        <f>IFERROR(Base!#REF!/GAMSbase!N80,"")</f>
        <v/>
      </c>
      <c r="P80" s="2" t="str">
        <f>IFERROR(Base!#REF!/GAMSbase!O80,"")</f>
        <v/>
      </c>
      <c r="Q80" s="2" t="str">
        <f>IFERROR(Base!#REF!/GAMSbase!P80,"")</f>
        <v/>
      </c>
      <c r="R80" s="2" t="str">
        <f>IFERROR(Base!#REF!/GAMSbase!Q80,"")</f>
        <v/>
      </c>
      <c r="S80" s="2" t="str">
        <f>IFERROR(Base!#REF!/GAMSbase!R80,"")</f>
        <v/>
      </c>
      <c r="T80" s="2" t="str">
        <f>IFERROR(Base!#REF!/GAMSbase!S80,"")</f>
        <v/>
      </c>
      <c r="U80" s="2" t="str">
        <f>IFERROR(Base!#REF!/GAMSbase!T80,"")</f>
        <v/>
      </c>
      <c r="V80" s="2" t="str">
        <f>IFERROR(Base!#REF!/GAMSbase!U80,"")</f>
        <v/>
      </c>
      <c r="W80" s="2" t="str">
        <f>IFERROR(Base!#REF!/GAMSbase!V80,"")</f>
        <v/>
      </c>
      <c r="X80" s="2" t="str">
        <f>IFERROR(Base!#REF!/GAMSbase!W80,"")</f>
        <v/>
      </c>
      <c r="Y80" s="2" t="str">
        <f>IFERROR(Base!#REF!/GAMSbase!X80,"")</f>
        <v/>
      </c>
      <c r="Z80" s="2" t="str">
        <f>IFERROR(Base!#REF!/GAMSbase!Y80,"")</f>
        <v/>
      </c>
      <c r="AA80" s="2" t="str">
        <f>IFERROR(Base!#REF!/GAMSbase!Z80,"")</f>
        <v/>
      </c>
      <c r="AB80" s="2" t="str">
        <f>IFERROR(Base!#REF!/GAMSbase!AA80,"")</f>
        <v/>
      </c>
      <c r="AC80" s="2" t="str">
        <f>IFERROR(Base!#REF!/GAMSbase!AB80,"")</f>
        <v/>
      </c>
      <c r="AD80" s="2" t="str">
        <f>IFERROR(Base!#REF!/GAMSbase!AC80,"")</f>
        <v/>
      </c>
      <c r="AE80" s="2" t="str">
        <f>IFERROR(Base!#REF!/GAMSbase!AD80,"")</f>
        <v/>
      </c>
      <c r="AF80" s="2" t="str">
        <f>IFERROR(Base!#REF!/GAMSbase!AE80,"")</f>
        <v/>
      </c>
      <c r="AG80" s="2" t="str">
        <f>IFERROR(Base!#REF!/GAMSbase!AF80,"")</f>
        <v/>
      </c>
      <c r="AH80" s="2" t="str">
        <f>IFERROR(Base!#REF!/GAMSbase!AG80,"")</f>
        <v/>
      </c>
      <c r="AI80" s="2" t="str">
        <f>IFERROR(Base!#REF!/GAMSbase!AH80,"")</f>
        <v/>
      </c>
      <c r="AJ80" s="2" t="str">
        <f>IFERROR(Base!#REF!/GAMSbase!AI80,"")</f>
        <v/>
      </c>
      <c r="AK80" s="2" t="str">
        <f>IFERROR(Base!#REF!/GAMSbase!AJ80,"")</f>
        <v/>
      </c>
      <c r="AL80" s="2" t="str">
        <f>IFERROR(Base!#REF!/GAMSbase!AK80,"")</f>
        <v/>
      </c>
      <c r="AM80" s="2" t="str">
        <f>IFERROR(Base!#REF!/GAMSbase!AL80,"")</f>
        <v/>
      </c>
      <c r="AN80" s="2" t="str">
        <f>IFERROR(Base!#REF!/GAMSbase!AM80,"")</f>
        <v/>
      </c>
      <c r="AO80" s="2" t="str">
        <f>IFERROR(Base!#REF!/GAMSbase!AN80,"")</f>
        <v/>
      </c>
      <c r="AP80" s="2" t="str">
        <f>IFERROR(Base!#REF!/GAMSbase!AO80,"")</f>
        <v/>
      </c>
      <c r="AQ80" s="2" t="str">
        <f>IFERROR(Base!#REF!/GAMSbase!AP80,"")</f>
        <v/>
      </c>
      <c r="AR80" s="2" t="str">
        <f>IFERROR(Base!#REF!/GAMSbase!AQ80,"")</f>
        <v/>
      </c>
      <c r="AS80" s="2" t="str">
        <f>IFERROR(Base!#REF!/GAMSbase!AR80,"")</f>
        <v/>
      </c>
      <c r="AT80" s="2" t="str">
        <f>IFERROR(Base!#REF!/GAMSbase!AS80,"")</f>
        <v/>
      </c>
      <c r="AU80" s="2" t="str">
        <f>IFERROR(Base!#REF!/GAMSbase!AT80,"")</f>
        <v/>
      </c>
      <c r="AV80" s="2" t="str">
        <f>IFERROR(Base!#REF!/GAMSbase!AU80,"")</f>
        <v/>
      </c>
      <c r="AW80" s="2" t="str">
        <f>IFERROR(Base!#REF!/GAMSbase!AV80,"")</f>
        <v/>
      </c>
      <c r="AX80" s="2" t="str">
        <f>IFERROR(Base!#REF!/GAMSbase!AW80,"")</f>
        <v/>
      </c>
      <c r="AY80" s="2" t="str">
        <f>IFERROR(Base!#REF!/GAMSbase!AX80,"")</f>
        <v/>
      </c>
      <c r="AZ80" s="2" t="str">
        <f>IFERROR(Base!#REF!/GAMSbase!AY80,"")</f>
        <v/>
      </c>
      <c r="BA80" s="2" t="str">
        <f>IFERROR(Base!#REF!/GAMSbase!AZ80,"")</f>
        <v/>
      </c>
      <c r="BB80" s="2" t="str">
        <f>IFERROR(Base!#REF!/GAMSbase!BA80,"")</f>
        <v/>
      </c>
      <c r="BC80" s="2" t="str">
        <f>IFERROR(Base!#REF!/GAMSbase!BB80,"")</f>
        <v/>
      </c>
      <c r="BD80" s="2" t="str">
        <f>IFERROR(Base!#REF!/GAMSbase!BC80,"")</f>
        <v/>
      </c>
      <c r="BE80" s="2" t="str">
        <f>IFERROR(Base!#REF!/GAMSbase!BD80,"")</f>
        <v/>
      </c>
      <c r="BF80" s="2" t="str">
        <f>IFERROR(Base!#REF!/GAMSbase!BE80,"")</f>
        <v/>
      </c>
      <c r="BG80" s="2" t="str">
        <f>IFERROR(Base!#REF!/GAMSbase!BF80,"")</f>
        <v/>
      </c>
      <c r="BH80" s="2" t="str">
        <f>IFERROR(Base!#REF!/GAMSbase!BG80,"")</f>
        <v/>
      </c>
      <c r="BI80" s="2" t="str">
        <f>IFERROR(Base!#REF!/GAMSbase!BH80,"")</f>
        <v/>
      </c>
      <c r="BJ80" s="2" t="str">
        <f>IFERROR(Base!#REF!/GAMSbase!BI80,"")</f>
        <v/>
      </c>
    </row>
    <row r="81" spans="1:62" x14ac:dyDescent="0.25">
      <c r="A81" t="e">
        <f>Base!#REF!</f>
        <v>#REF!</v>
      </c>
      <c r="B81" t="str">
        <f>GAMSbase!A81</f>
        <v>* CLIMATE MODULE TRANSITION PARAMETERS</v>
      </c>
      <c r="C81" s="2" t="str">
        <f>IFERROR(Base!#REF!/GAMSbase!B81,"")</f>
        <v/>
      </c>
      <c r="D81" s="2" t="str">
        <f>IFERROR(Base!#REF!/GAMSbase!C81,"")</f>
        <v/>
      </c>
      <c r="E81" s="2" t="str">
        <f>IFERROR(Base!#REF!/GAMSbase!D81,"")</f>
        <v/>
      </c>
      <c r="F81" s="2" t="str">
        <f>IFERROR(Base!#REF!/GAMSbase!E81,"")</f>
        <v/>
      </c>
      <c r="G81" s="2" t="str">
        <f>IFERROR(Base!#REF!/GAMSbase!F81,"")</f>
        <v/>
      </c>
      <c r="H81" s="2" t="str">
        <f>IFERROR(Base!#REF!/GAMSbase!G81,"")</f>
        <v/>
      </c>
      <c r="I81" s="2" t="str">
        <f>IFERROR(Base!#REF!/GAMSbase!H81,"")</f>
        <v/>
      </c>
      <c r="J81" s="2" t="str">
        <f>IFERROR(Base!#REF!/GAMSbase!I81,"")</f>
        <v/>
      </c>
      <c r="K81" s="2" t="str">
        <f>IFERROR(Base!#REF!/GAMSbase!J81,"")</f>
        <v/>
      </c>
      <c r="L81" s="2" t="str">
        <f>IFERROR(Base!#REF!/GAMSbase!K81,"")</f>
        <v/>
      </c>
      <c r="M81" s="2" t="str">
        <f>IFERROR(Base!#REF!/GAMSbase!L81,"")</f>
        <v/>
      </c>
      <c r="N81" s="2" t="str">
        <f>IFERROR(Base!#REF!/GAMSbase!M81,"")</f>
        <v/>
      </c>
      <c r="O81" s="2" t="str">
        <f>IFERROR(Base!#REF!/GAMSbase!N81,"")</f>
        <v/>
      </c>
      <c r="P81" s="2" t="str">
        <f>IFERROR(Base!#REF!/GAMSbase!O81,"")</f>
        <v/>
      </c>
      <c r="Q81" s="2" t="str">
        <f>IFERROR(Base!#REF!/GAMSbase!P81,"")</f>
        <v/>
      </c>
      <c r="R81" s="2" t="str">
        <f>IFERROR(Base!#REF!/GAMSbase!Q81,"")</f>
        <v/>
      </c>
      <c r="S81" s="2" t="str">
        <f>IFERROR(Base!#REF!/GAMSbase!R81,"")</f>
        <v/>
      </c>
      <c r="T81" s="2" t="str">
        <f>IFERROR(Base!#REF!/GAMSbase!S81,"")</f>
        <v/>
      </c>
      <c r="U81" s="2" t="str">
        <f>IFERROR(Base!#REF!/GAMSbase!T81,"")</f>
        <v/>
      </c>
      <c r="V81" s="2" t="str">
        <f>IFERROR(Base!#REF!/GAMSbase!U81,"")</f>
        <v/>
      </c>
      <c r="W81" s="2" t="str">
        <f>IFERROR(Base!#REF!/GAMSbase!V81,"")</f>
        <v/>
      </c>
      <c r="X81" s="2" t="str">
        <f>IFERROR(Base!#REF!/GAMSbase!W81,"")</f>
        <v/>
      </c>
      <c r="Y81" s="2" t="str">
        <f>IFERROR(Base!#REF!/GAMSbase!X81,"")</f>
        <v/>
      </c>
      <c r="Z81" s="2" t="str">
        <f>IFERROR(Base!#REF!/GAMSbase!Y81,"")</f>
        <v/>
      </c>
      <c r="AA81" s="2" t="str">
        <f>IFERROR(Base!#REF!/GAMSbase!Z81,"")</f>
        <v/>
      </c>
      <c r="AB81" s="2" t="str">
        <f>IFERROR(Base!#REF!/GAMSbase!AA81,"")</f>
        <v/>
      </c>
      <c r="AC81" s="2" t="str">
        <f>IFERROR(Base!#REF!/GAMSbase!AB81,"")</f>
        <v/>
      </c>
      <c r="AD81" s="2" t="str">
        <f>IFERROR(Base!#REF!/GAMSbase!AC81,"")</f>
        <v/>
      </c>
      <c r="AE81" s="2" t="str">
        <f>IFERROR(Base!#REF!/GAMSbase!AD81,"")</f>
        <v/>
      </c>
      <c r="AF81" s="2" t="str">
        <f>IFERROR(Base!#REF!/GAMSbase!AE81,"")</f>
        <v/>
      </c>
      <c r="AG81" s="2" t="str">
        <f>IFERROR(Base!#REF!/GAMSbase!AF81,"")</f>
        <v/>
      </c>
      <c r="AH81" s="2" t="str">
        <f>IFERROR(Base!#REF!/GAMSbase!AG81,"")</f>
        <v/>
      </c>
      <c r="AI81" s="2" t="str">
        <f>IFERROR(Base!#REF!/GAMSbase!AH81,"")</f>
        <v/>
      </c>
      <c r="AJ81" s="2" t="str">
        <f>IFERROR(Base!#REF!/GAMSbase!AI81,"")</f>
        <v/>
      </c>
      <c r="AK81" s="2" t="str">
        <f>IFERROR(Base!#REF!/GAMSbase!AJ81,"")</f>
        <v/>
      </c>
      <c r="AL81" s="2" t="str">
        <f>IFERROR(Base!#REF!/GAMSbase!AK81,"")</f>
        <v/>
      </c>
      <c r="AM81" s="2" t="str">
        <f>IFERROR(Base!#REF!/GAMSbase!AL81,"")</f>
        <v/>
      </c>
      <c r="AN81" s="2" t="str">
        <f>IFERROR(Base!#REF!/GAMSbase!AM81,"")</f>
        <v/>
      </c>
      <c r="AO81" s="2" t="str">
        <f>IFERROR(Base!#REF!/GAMSbase!AN81,"")</f>
        <v/>
      </c>
      <c r="AP81" s="2" t="str">
        <f>IFERROR(Base!#REF!/GAMSbase!AO81,"")</f>
        <v/>
      </c>
      <c r="AQ81" s="2" t="str">
        <f>IFERROR(Base!#REF!/GAMSbase!AP81,"")</f>
        <v/>
      </c>
      <c r="AR81" s="2" t="str">
        <f>IFERROR(Base!#REF!/GAMSbase!AQ81,"")</f>
        <v/>
      </c>
      <c r="AS81" s="2" t="str">
        <f>IFERROR(Base!#REF!/GAMSbase!AR81,"")</f>
        <v/>
      </c>
      <c r="AT81" s="2" t="str">
        <f>IFERROR(Base!#REF!/GAMSbase!AS81,"")</f>
        <v/>
      </c>
      <c r="AU81" s="2" t="str">
        <f>IFERROR(Base!#REF!/GAMSbase!AT81,"")</f>
        <v/>
      </c>
      <c r="AV81" s="2" t="str">
        <f>IFERROR(Base!#REF!/GAMSbase!AU81,"")</f>
        <v/>
      </c>
      <c r="AW81" s="2" t="str">
        <f>IFERROR(Base!#REF!/GAMSbase!AV81,"")</f>
        <v/>
      </c>
      <c r="AX81" s="2" t="str">
        <f>IFERROR(Base!#REF!/GAMSbase!AW81,"")</f>
        <v/>
      </c>
      <c r="AY81" s="2" t="str">
        <f>IFERROR(Base!#REF!/GAMSbase!AX81,"")</f>
        <v/>
      </c>
      <c r="AZ81" s="2" t="str">
        <f>IFERROR(Base!#REF!/GAMSbase!AY81,"")</f>
        <v/>
      </c>
      <c r="BA81" s="2" t="str">
        <f>IFERROR(Base!#REF!/GAMSbase!AZ81,"")</f>
        <v/>
      </c>
      <c r="BB81" s="2" t="str">
        <f>IFERROR(Base!#REF!/GAMSbase!BA81,"")</f>
        <v/>
      </c>
      <c r="BC81" s="2" t="str">
        <f>IFERROR(Base!#REF!/GAMSbase!BB81,"")</f>
        <v/>
      </c>
      <c r="BD81" s="2" t="str">
        <f>IFERROR(Base!#REF!/GAMSbase!BC81,"")</f>
        <v/>
      </c>
      <c r="BE81" s="2" t="str">
        <f>IFERROR(Base!#REF!/GAMSbase!BD81,"")</f>
        <v/>
      </c>
      <c r="BF81" s="2" t="str">
        <f>IFERROR(Base!#REF!/GAMSbase!BE81,"")</f>
        <v/>
      </c>
      <c r="BG81" s="2" t="str">
        <f>IFERROR(Base!#REF!/GAMSbase!BF81,"")</f>
        <v/>
      </c>
      <c r="BH81" s="2" t="str">
        <f>IFERROR(Base!#REF!/GAMSbase!BG81,"")</f>
        <v/>
      </c>
      <c r="BI81" s="2" t="str">
        <f>IFERROR(Base!#REF!/GAMSbase!BH81,"")</f>
        <v/>
      </c>
      <c r="BJ81" s="2" t="str">
        <f>IFERROR(Base!#REF!/GAMSbase!BI81,"")</f>
        <v/>
      </c>
    </row>
    <row r="82" spans="1:62" x14ac:dyDescent="0.25">
      <c r="A82" t="e">
        <f>Base!#REF!</f>
        <v>#REF!</v>
      </c>
      <c r="B82" t="str">
        <f>GAMSbase!A82</f>
        <v>Speed of Adjustment Parameter for Atmospheric Temperature</v>
      </c>
      <c r="C82" s="2" t="str">
        <f>IFERROR(Base!#REF!/GAMSbase!B82,"")</f>
        <v/>
      </c>
      <c r="D82" s="2" t="str">
        <f>IFERROR(Base!#REF!/GAMSbase!C82,"")</f>
        <v/>
      </c>
      <c r="E82" s="2" t="str">
        <f>IFERROR(Base!#REF!/GAMSbase!D82,"")</f>
        <v/>
      </c>
      <c r="F82" s="2" t="str">
        <f>IFERROR(Base!#REF!/GAMSbase!E82,"")</f>
        <v/>
      </c>
      <c r="G82" s="2" t="str">
        <f>IFERROR(Base!#REF!/GAMSbase!F82,"")</f>
        <v/>
      </c>
      <c r="H82" s="2" t="str">
        <f>IFERROR(Base!#REF!/GAMSbase!G82,"")</f>
        <v/>
      </c>
      <c r="I82" s="2" t="str">
        <f>IFERROR(Base!#REF!/GAMSbase!H82,"")</f>
        <v/>
      </c>
      <c r="J82" s="2" t="str">
        <f>IFERROR(Base!#REF!/GAMSbase!I82,"")</f>
        <v/>
      </c>
      <c r="K82" s="2" t="str">
        <f>IFERROR(Base!#REF!/GAMSbase!J82,"")</f>
        <v/>
      </c>
      <c r="L82" s="2" t="str">
        <f>IFERROR(Base!#REF!/GAMSbase!K82,"")</f>
        <v/>
      </c>
      <c r="M82" s="2" t="str">
        <f>IFERROR(Base!#REF!/GAMSbase!L82,"")</f>
        <v/>
      </c>
      <c r="N82" s="2" t="str">
        <f>IFERROR(Base!#REF!/GAMSbase!M82,"")</f>
        <v/>
      </c>
      <c r="O82" s="2" t="str">
        <f>IFERROR(Base!#REF!/GAMSbase!N82,"")</f>
        <v/>
      </c>
      <c r="P82" s="2" t="str">
        <f>IFERROR(Base!#REF!/GAMSbase!O82,"")</f>
        <v/>
      </c>
      <c r="Q82" s="2" t="str">
        <f>IFERROR(Base!#REF!/GAMSbase!P82,"")</f>
        <v/>
      </c>
      <c r="R82" s="2" t="str">
        <f>IFERROR(Base!#REF!/GAMSbase!Q82,"")</f>
        <v/>
      </c>
      <c r="S82" s="2" t="str">
        <f>IFERROR(Base!#REF!/GAMSbase!R82,"")</f>
        <v/>
      </c>
      <c r="T82" s="2" t="str">
        <f>IFERROR(Base!#REF!/GAMSbase!S82,"")</f>
        <v/>
      </c>
      <c r="U82" s="2" t="str">
        <f>IFERROR(Base!#REF!/GAMSbase!T82,"")</f>
        <v/>
      </c>
      <c r="V82" s="2" t="str">
        <f>IFERROR(Base!#REF!/GAMSbase!U82,"")</f>
        <v/>
      </c>
      <c r="W82" s="2" t="str">
        <f>IFERROR(Base!#REF!/GAMSbase!V82,"")</f>
        <v/>
      </c>
      <c r="X82" s="2" t="str">
        <f>IFERROR(Base!#REF!/GAMSbase!W82,"")</f>
        <v/>
      </c>
      <c r="Y82" s="2" t="str">
        <f>IFERROR(Base!#REF!/GAMSbase!X82,"")</f>
        <v/>
      </c>
      <c r="Z82" s="2" t="str">
        <f>IFERROR(Base!#REF!/GAMSbase!Y82,"")</f>
        <v/>
      </c>
      <c r="AA82" s="2" t="str">
        <f>IFERROR(Base!#REF!/GAMSbase!Z82,"")</f>
        <v/>
      </c>
      <c r="AB82" s="2" t="str">
        <f>IFERROR(Base!#REF!/GAMSbase!AA82,"")</f>
        <v/>
      </c>
      <c r="AC82" s="2" t="str">
        <f>IFERROR(Base!#REF!/GAMSbase!AB82,"")</f>
        <v/>
      </c>
      <c r="AD82" s="2" t="str">
        <f>IFERROR(Base!#REF!/GAMSbase!AC82,"")</f>
        <v/>
      </c>
      <c r="AE82" s="2" t="str">
        <f>IFERROR(Base!#REF!/GAMSbase!AD82,"")</f>
        <v/>
      </c>
      <c r="AF82" s="2" t="str">
        <f>IFERROR(Base!#REF!/GAMSbase!AE82,"")</f>
        <v/>
      </c>
      <c r="AG82" s="2" t="str">
        <f>IFERROR(Base!#REF!/GAMSbase!AF82,"")</f>
        <v/>
      </c>
      <c r="AH82" s="2" t="str">
        <f>IFERROR(Base!#REF!/GAMSbase!AG82,"")</f>
        <v/>
      </c>
      <c r="AI82" s="2" t="str">
        <f>IFERROR(Base!#REF!/GAMSbase!AH82,"")</f>
        <v/>
      </c>
      <c r="AJ82" s="2" t="str">
        <f>IFERROR(Base!#REF!/GAMSbase!AI82,"")</f>
        <v/>
      </c>
      <c r="AK82" s="2" t="str">
        <f>IFERROR(Base!#REF!/GAMSbase!AJ82,"")</f>
        <v/>
      </c>
      <c r="AL82" s="2" t="str">
        <f>IFERROR(Base!#REF!/GAMSbase!AK82,"")</f>
        <v/>
      </c>
      <c r="AM82" s="2" t="str">
        <f>IFERROR(Base!#REF!/GAMSbase!AL82,"")</f>
        <v/>
      </c>
      <c r="AN82" s="2" t="str">
        <f>IFERROR(Base!#REF!/GAMSbase!AM82,"")</f>
        <v/>
      </c>
      <c r="AO82" s="2" t="str">
        <f>IFERROR(Base!#REF!/GAMSbase!AN82,"")</f>
        <v/>
      </c>
      <c r="AP82" s="2" t="str">
        <f>IFERROR(Base!#REF!/GAMSbase!AO82,"")</f>
        <v/>
      </c>
      <c r="AQ82" s="2" t="str">
        <f>IFERROR(Base!#REF!/GAMSbase!AP82,"")</f>
        <v/>
      </c>
      <c r="AR82" s="2" t="str">
        <f>IFERROR(Base!#REF!/GAMSbase!AQ82,"")</f>
        <v/>
      </c>
      <c r="AS82" s="2" t="str">
        <f>IFERROR(Base!#REF!/GAMSbase!AR82,"")</f>
        <v/>
      </c>
      <c r="AT82" s="2" t="str">
        <f>IFERROR(Base!#REF!/GAMSbase!AS82,"")</f>
        <v/>
      </c>
      <c r="AU82" s="2" t="str">
        <f>IFERROR(Base!#REF!/GAMSbase!AT82,"")</f>
        <v/>
      </c>
      <c r="AV82" s="2" t="str">
        <f>IFERROR(Base!#REF!/GAMSbase!AU82,"")</f>
        <v/>
      </c>
      <c r="AW82" s="2" t="str">
        <f>IFERROR(Base!#REF!/GAMSbase!AV82,"")</f>
        <v/>
      </c>
      <c r="AX82" s="2" t="str">
        <f>IFERROR(Base!#REF!/GAMSbase!AW82,"")</f>
        <v/>
      </c>
      <c r="AY82" s="2" t="str">
        <f>IFERROR(Base!#REF!/GAMSbase!AX82,"")</f>
        <v/>
      </c>
      <c r="AZ82" s="2" t="str">
        <f>IFERROR(Base!#REF!/GAMSbase!AY82,"")</f>
        <v/>
      </c>
      <c r="BA82" s="2" t="str">
        <f>IFERROR(Base!#REF!/GAMSbase!AZ82,"")</f>
        <v/>
      </c>
      <c r="BB82" s="2" t="str">
        <f>IFERROR(Base!#REF!/GAMSbase!BA82,"")</f>
        <v/>
      </c>
      <c r="BC82" s="2" t="str">
        <f>IFERROR(Base!#REF!/GAMSbase!BB82,"")</f>
        <v/>
      </c>
      <c r="BD82" s="2" t="str">
        <f>IFERROR(Base!#REF!/GAMSbase!BC82,"")</f>
        <v/>
      </c>
      <c r="BE82" s="2" t="str">
        <f>IFERROR(Base!#REF!/GAMSbase!BD82,"")</f>
        <v/>
      </c>
      <c r="BF82" s="2" t="str">
        <f>IFERROR(Base!#REF!/GAMSbase!BE82,"")</f>
        <v/>
      </c>
      <c r="BG82" s="2" t="str">
        <f>IFERROR(Base!#REF!/GAMSbase!BF82,"")</f>
        <v/>
      </c>
      <c r="BH82" s="2" t="str">
        <f>IFERROR(Base!#REF!/GAMSbase!BG82,"")</f>
        <v/>
      </c>
      <c r="BI82" s="2" t="str">
        <f>IFERROR(Base!#REF!/GAMSbase!BH82,"")</f>
        <v/>
      </c>
      <c r="BJ82" s="2" t="str">
        <f>IFERROR(Base!#REF!/GAMSbase!BI82,"")</f>
        <v/>
      </c>
    </row>
    <row r="83" spans="1:62" x14ac:dyDescent="0.25">
      <c r="A83" t="e">
        <f>Base!#REF!</f>
        <v>#REF!</v>
      </c>
      <c r="B83" t="str">
        <f>GAMSbase!A83</f>
        <v>Coefficient of Heat Loss from Atmosphere to Oceans</v>
      </c>
      <c r="C83" s="2" t="str">
        <f>IFERROR(Base!#REF!/GAMSbase!B83,"")</f>
        <v/>
      </c>
      <c r="D83" s="2" t="str">
        <f>IFERROR(Base!#REF!/GAMSbase!C83,"")</f>
        <v/>
      </c>
      <c r="E83" s="2" t="str">
        <f>IFERROR(Base!#REF!/GAMSbase!D83,"")</f>
        <v/>
      </c>
      <c r="F83" s="2" t="str">
        <f>IFERROR(Base!#REF!/GAMSbase!E83,"")</f>
        <v/>
      </c>
      <c r="G83" s="2" t="str">
        <f>IFERROR(Base!#REF!/GAMSbase!F83,"")</f>
        <v/>
      </c>
      <c r="H83" s="2" t="str">
        <f>IFERROR(Base!#REF!/GAMSbase!G83,"")</f>
        <v/>
      </c>
      <c r="I83" s="2" t="str">
        <f>IFERROR(Base!#REF!/GAMSbase!H83,"")</f>
        <v/>
      </c>
      <c r="J83" s="2" t="str">
        <f>IFERROR(Base!#REF!/GAMSbase!I83,"")</f>
        <v/>
      </c>
      <c r="K83" s="2" t="str">
        <f>IFERROR(Base!#REF!/GAMSbase!J83,"")</f>
        <v/>
      </c>
      <c r="L83" s="2" t="str">
        <f>IFERROR(Base!#REF!/GAMSbase!K83,"")</f>
        <v/>
      </c>
      <c r="M83" s="2" t="str">
        <f>IFERROR(Base!#REF!/GAMSbase!L83,"")</f>
        <v/>
      </c>
      <c r="N83" s="2" t="str">
        <f>IFERROR(Base!#REF!/GAMSbase!M83,"")</f>
        <v/>
      </c>
      <c r="O83" s="2" t="str">
        <f>IFERROR(Base!#REF!/GAMSbase!N83,"")</f>
        <v/>
      </c>
      <c r="P83" s="2" t="str">
        <f>IFERROR(Base!#REF!/GAMSbase!O83,"")</f>
        <v/>
      </c>
      <c r="Q83" s="2" t="str">
        <f>IFERROR(Base!#REF!/GAMSbase!P83,"")</f>
        <v/>
      </c>
      <c r="R83" s="2" t="str">
        <f>IFERROR(Base!#REF!/GAMSbase!Q83,"")</f>
        <v/>
      </c>
      <c r="S83" s="2" t="str">
        <f>IFERROR(Base!#REF!/GAMSbase!R83,"")</f>
        <v/>
      </c>
      <c r="T83" s="2" t="str">
        <f>IFERROR(Base!#REF!/GAMSbase!S83,"")</f>
        <v/>
      </c>
      <c r="U83" s="2" t="str">
        <f>IFERROR(Base!#REF!/GAMSbase!T83,"")</f>
        <v/>
      </c>
      <c r="V83" s="2" t="str">
        <f>IFERROR(Base!#REF!/GAMSbase!U83,"")</f>
        <v/>
      </c>
      <c r="W83" s="2" t="str">
        <f>IFERROR(Base!#REF!/GAMSbase!V83,"")</f>
        <v/>
      </c>
      <c r="X83" s="2" t="str">
        <f>IFERROR(Base!#REF!/GAMSbase!W83,"")</f>
        <v/>
      </c>
      <c r="Y83" s="2" t="str">
        <f>IFERROR(Base!#REF!/GAMSbase!X83,"")</f>
        <v/>
      </c>
      <c r="Z83" s="2" t="str">
        <f>IFERROR(Base!#REF!/GAMSbase!Y83,"")</f>
        <v/>
      </c>
      <c r="AA83" s="2" t="str">
        <f>IFERROR(Base!#REF!/GAMSbase!Z83,"")</f>
        <v/>
      </c>
      <c r="AB83" s="2" t="str">
        <f>IFERROR(Base!#REF!/GAMSbase!AA83,"")</f>
        <v/>
      </c>
      <c r="AC83" s="2" t="str">
        <f>IFERROR(Base!#REF!/GAMSbase!AB83,"")</f>
        <v/>
      </c>
      <c r="AD83" s="2" t="str">
        <f>IFERROR(Base!#REF!/GAMSbase!AC83,"")</f>
        <v/>
      </c>
      <c r="AE83" s="2" t="str">
        <f>IFERROR(Base!#REF!/GAMSbase!AD83,"")</f>
        <v/>
      </c>
      <c r="AF83" s="2" t="str">
        <f>IFERROR(Base!#REF!/GAMSbase!AE83,"")</f>
        <v/>
      </c>
      <c r="AG83" s="2" t="str">
        <f>IFERROR(Base!#REF!/GAMSbase!AF83,"")</f>
        <v/>
      </c>
      <c r="AH83" s="2" t="str">
        <f>IFERROR(Base!#REF!/GAMSbase!AG83,"")</f>
        <v/>
      </c>
      <c r="AI83" s="2" t="str">
        <f>IFERROR(Base!#REF!/GAMSbase!AH83,"")</f>
        <v/>
      </c>
      <c r="AJ83" s="2" t="str">
        <f>IFERROR(Base!#REF!/GAMSbase!AI83,"")</f>
        <v/>
      </c>
      <c r="AK83" s="2" t="str">
        <f>IFERROR(Base!#REF!/GAMSbase!AJ83,"")</f>
        <v/>
      </c>
      <c r="AL83" s="2" t="str">
        <f>IFERROR(Base!#REF!/GAMSbase!AK83,"")</f>
        <v/>
      </c>
      <c r="AM83" s="2" t="str">
        <f>IFERROR(Base!#REF!/GAMSbase!AL83,"")</f>
        <v/>
      </c>
      <c r="AN83" s="2" t="str">
        <f>IFERROR(Base!#REF!/GAMSbase!AM83,"")</f>
        <v/>
      </c>
      <c r="AO83" s="2" t="str">
        <f>IFERROR(Base!#REF!/GAMSbase!AN83,"")</f>
        <v/>
      </c>
      <c r="AP83" s="2" t="str">
        <f>IFERROR(Base!#REF!/GAMSbase!AO83,"")</f>
        <v/>
      </c>
      <c r="AQ83" s="2" t="str">
        <f>IFERROR(Base!#REF!/GAMSbase!AP83,"")</f>
        <v/>
      </c>
      <c r="AR83" s="2" t="str">
        <f>IFERROR(Base!#REF!/GAMSbase!AQ83,"")</f>
        <v/>
      </c>
      <c r="AS83" s="2" t="str">
        <f>IFERROR(Base!#REF!/GAMSbase!AR83,"")</f>
        <v/>
      </c>
      <c r="AT83" s="2" t="str">
        <f>IFERROR(Base!#REF!/GAMSbase!AS83,"")</f>
        <v/>
      </c>
      <c r="AU83" s="2" t="str">
        <f>IFERROR(Base!#REF!/GAMSbase!AT83,"")</f>
        <v/>
      </c>
      <c r="AV83" s="2" t="str">
        <f>IFERROR(Base!#REF!/GAMSbase!AU83,"")</f>
        <v/>
      </c>
      <c r="AW83" s="2" t="str">
        <f>IFERROR(Base!#REF!/GAMSbase!AV83,"")</f>
        <v/>
      </c>
      <c r="AX83" s="2" t="str">
        <f>IFERROR(Base!#REF!/GAMSbase!AW83,"")</f>
        <v/>
      </c>
      <c r="AY83" s="2" t="str">
        <f>IFERROR(Base!#REF!/GAMSbase!AX83,"")</f>
        <v/>
      </c>
      <c r="AZ83" s="2" t="str">
        <f>IFERROR(Base!#REF!/GAMSbase!AY83,"")</f>
        <v/>
      </c>
      <c r="BA83" s="2" t="str">
        <f>IFERROR(Base!#REF!/GAMSbase!AZ83,"")</f>
        <v/>
      </c>
      <c r="BB83" s="2" t="str">
        <f>IFERROR(Base!#REF!/GAMSbase!BA83,"")</f>
        <v/>
      </c>
      <c r="BC83" s="2" t="str">
        <f>IFERROR(Base!#REF!/GAMSbase!BB83,"")</f>
        <v/>
      </c>
      <c r="BD83" s="2" t="str">
        <f>IFERROR(Base!#REF!/GAMSbase!BC83,"")</f>
        <v/>
      </c>
      <c r="BE83" s="2" t="str">
        <f>IFERROR(Base!#REF!/GAMSbase!BD83,"")</f>
        <v/>
      </c>
      <c r="BF83" s="2" t="str">
        <f>IFERROR(Base!#REF!/GAMSbase!BE83,"")</f>
        <v/>
      </c>
      <c r="BG83" s="2" t="str">
        <f>IFERROR(Base!#REF!/GAMSbase!BF83,"")</f>
        <v/>
      </c>
      <c r="BH83" s="2" t="str">
        <f>IFERROR(Base!#REF!/GAMSbase!BG83,"")</f>
        <v/>
      </c>
      <c r="BI83" s="2" t="str">
        <f>IFERROR(Base!#REF!/GAMSbase!BH83,"")</f>
        <v/>
      </c>
      <c r="BJ83" s="2" t="str">
        <f>IFERROR(Base!#REF!/GAMSbase!BI83,"")</f>
        <v/>
      </c>
    </row>
    <row r="84" spans="1:62" x14ac:dyDescent="0.25">
      <c r="A84" t="e">
        <f>Base!#REF!</f>
        <v>#REF!</v>
      </c>
      <c r="B84" t="str">
        <f>GAMSbase!A84</f>
        <v>Coefficient of Heat Gain by Deep Oceans</v>
      </c>
      <c r="C84" s="2" t="str">
        <f>IFERROR(Base!#REF!/GAMSbase!B84,"")</f>
        <v/>
      </c>
      <c r="D84" s="2" t="str">
        <f>IFERROR(Base!#REF!/GAMSbase!C84,"")</f>
        <v/>
      </c>
      <c r="E84" s="2" t="str">
        <f>IFERROR(Base!#REF!/GAMSbase!D84,"")</f>
        <v/>
      </c>
      <c r="F84" s="2" t="str">
        <f>IFERROR(Base!#REF!/GAMSbase!E84,"")</f>
        <v/>
      </c>
      <c r="G84" s="2" t="str">
        <f>IFERROR(Base!#REF!/GAMSbase!F84,"")</f>
        <v/>
      </c>
      <c r="H84" s="2" t="str">
        <f>IFERROR(Base!#REF!/GAMSbase!G84,"")</f>
        <v/>
      </c>
      <c r="I84" s="2" t="str">
        <f>IFERROR(Base!#REF!/GAMSbase!H84,"")</f>
        <v/>
      </c>
      <c r="J84" s="2" t="str">
        <f>IFERROR(Base!#REF!/GAMSbase!I84,"")</f>
        <v/>
      </c>
      <c r="K84" s="2" t="str">
        <f>IFERROR(Base!#REF!/GAMSbase!J84,"")</f>
        <v/>
      </c>
      <c r="L84" s="2" t="str">
        <f>IFERROR(Base!#REF!/GAMSbase!K84,"")</f>
        <v/>
      </c>
      <c r="M84" s="2" t="str">
        <f>IFERROR(Base!#REF!/GAMSbase!L84,"")</f>
        <v/>
      </c>
      <c r="N84" s="2" t="str">
        <f>IFERROR(Base!#REF!/GAMSbase!M84,"")</f>
        <v/>
      </c>
      <c r="O84" s="2" t="str">
        <f>IFERROR(Base!#REF!/GAMSbase!N84,"")</f>
        <v/>
      </c>
      <c r="P84" s="2" t="str">
        <f>IFERROR(Base!#REF!/GAMSbase!O84,"")</f>
        <v/>
      </c>
      <c r="Q84" s="2" t="str">
        <f>IFERROR(Base!#REF!/GAMSbase!P84,"")</f>
        <v/>
      </c>
      <c r="R84" s="2" t="str">
        <f>IFERROR(Base!#REF!/GAMSbase!Q84,"")</f>
        <v/>
      </c>
      <c r="S84" s="2" t="str">
        <f>IFERROR(Base!#REF!/GAMSbase!R84,"")</f>
        <v/>
      </c>
      <c r="T84" s="2" t="str">
        <f>IFERROR(Base!#REF!/GAMSbase!S84,"")</f>
        <v/>
      </c>
      <c r="U84" s="2" t="str">
        <f>IFERROR(Base!#REF!/GAMSbase!T84,"")</f>
        <v/>
      </c>
      <c r="V84" s="2" t="str">
        <f>IFERROR(Base!#REF!/GAMSbase!U84,"")</f>
        <v/>
      </c>
      <c r="W84" s="2" t="str">
        <f>IFERROR(Base!#REF!/GAMSbase!V84,"")</f>
        <v/>
      </c>
      <c r="X84" s="2" t="str">
        <f>IFERROR(Base!#REF!/GAMSbase!W84,"")</f>
        <v/>
      </c>
      <c r="Y84" s="2" t="str">
        <f>IFERROR(Base!#REF!/GAMSbase!X84,"")</f>
        <v/>
      </c>
      <c r="Z84" s="2" t="str">
        <f>IFERROR(Base!#REF!/GAMSbase!Y84,"")</f>
        <v/>
      </c>
      <c r="AA84" s="2" t="str">
        <f>IFERROR(Base!#REF!/GAMSbase!Z84,"")</f>
        <v/>
      </c>
      <c r="AB84" s="2" t="str">
        <f>IFERROR(Base!#REF!/GAMSbase!AA84,"")</f>
        <v/>
      </c>
      <c r="AC84" s="2" t="str">
        <f>IFERROR(Base!#REF!/GAMSbase!AB84,"")</f>
        <v/>
      </c>
      <c r="AD84" s="2" t="str">
        <f>IFERROR(Base!#REF!/GAMSbase!AC84,"")</f>
        <v/>
      </c>
      <c r="AE84" s="2" t="str">
        <f>IFERROR(Base!#REF!/GAMSbase!AD84,"")</f>
        <v/>
      </c>
      <c r="AF84" s="2" t="str">
        <f>IFERROR(Base!#REF!/GAMSbase!AE84,"")</f>
        <v/>
      </c>
      <c r="AG84" s="2" t="str">
        <f>IFERROR(Base!#REF!/GAMSbase!AF84,"")</f>
        <v/>
      </c>
      <c r="AH84" s="2" t="str">
        <f>IFERROR(Base!#REF!/GAMSbase!AG84,"")</f>
        <v/>
      </c>
      <c r="AI84" s="2" t="str">
        <f>IFERROR(Base!#REF!/GAMSbase!AH84,"")</f>
        <v/>
      </c>
      <c r="AJ84" s="2" t="str">
        <f>IFERROR(Base!#REF!/GAMSbase!AI84,"")</f>
        <v/>
      </c>
      <c r="AK84" s="2" t="str">
        <f>IFERROR(Base!#REF!/GAMSbase!AJ84,"")</f>
        <v/>
      </c>
      <c r="AL84" s="2" t="str">
        <f>IFERROR(Base!#REF!/GAMSbase!AK84,"")</f>
        <v/>
      </c>
      <c r="AM84" s="2" t="str">
        <f>IFERROR(Base!#REF!/GAMSbase!AL84,"")</f>
        <v/>
      </c>
      <c r="AN84" s="2" t="str">
        <f>IFERROR(Base!#REF!/GAMSbase!AM84,"")</f>
        <v/>
      </c>
      <c r="AO84" s="2" t="str">
        <f>IFERROR(Base!#REF!/GAMSbase!AN84,"")</f>
        <v/>
      </c>
      <c r="AP84" s="2" t="str">
        <f>IFERROR(Base!#REF!/GAMSbase!AO84,"")</f>
        <v/>
      </c>
      <c r="AQ84" s="2" t="str">
        <f>IFERROR(Base!#REF!/GAMSbase!AP84,"")</f>
        <v/>
      </c>
      <c r="AR84" s="2" t="str">
        <f>IFERROR(Base!#REF!/GAMSbase!AQ84,"")</f>
        <v/>
      </c>
      <c r="AS84" s="2" t="str">
        <f>IFERROR(Base!#REF!/GAMSbase!AR84,"")</f>
        <v/>
      </c>
      <c r="AT84" s="2" t="str">
        <f>IFERROR(Base!#REF!/GAMSbase!AS84,"")</f>
        <v/>
      </c>
      <c r="AU84" s="2" t="str">
        <f>IFERROR(Base!#REF!/GAMSbase!AT84,"")</f>
        <v/>
      </c>
      <c r="AV84" s="2" t="str">
        <f>IFERROR(Base!#REF!/GAMSbase!AU84,"")</f>
        <v/>
      </c>
      <c r="AW84" s="2" t="str">
        <f>IFERROR(Base!#REF!/GAMSbase!AV84,"")</f>
        <v/>
      </c>
      <c r="AX84" s="2" t="str">
        <f>IFERROR(Base!#REF!/GAMSbase!AW84,"")</f>
        <v/>
      </c>
      <c r="AY84" s="2" t="str">
        <f>IFERROR(Base!#REF!/GAMSbase!AX84,"")</f>
        <v/>
      </c>
      <c r="AZ84" s="2" t="str">
        <f>IFERROR(Base!#REF!/GAMSbase!AY84,"")</f>
        <v/>
      </c>
      <c r="BA84" s="2" t="str">
        <f>IFERROR(Base!#REF!/GAMSbase!AZ84,"")</f>
        <v/>
      </c>
      <c r="BB84" s="2" t="str">
        <f>IFERROR(Base!#REF!/GAMSbase!BA84,"")</f>
        <v/>
      </c>
      <c r="BC84" s="2" t="str">
        <f>IFERROR(Base!#REF!/GAMSbase!BB84,"")</f>
        <v/>
      </c>
      <c r="BD84" s="2" t="str">
        <f>IFERROR(Base!#REF!/GAMSbase!BC84,"")</f>
        <v/>
      </c>
      <c r="BE84" s="2" t="str">
        <f>IFERROR(Base!#REF!/GAMSbase!BD84,"")</f>
        <v/>
      </c>
      <c r="BF84" s="2" t="str">
        <f>IFERROR(Base!#REF!/GAMSbase!BE84,"")</f>
        <v/>
      </c>
      <c r="BG84" s="2" t="str">
        <f>IFERROR(Base!#REF!/GAMSbase!BF84,"")</f>
        <v/>
      </c>
      <c r="BH84" s="2" t="str">
        <f>IFERROR(Base!#REF!/GAMSbase!BG84,"")</f>
        <v/>
      </c>
      <c r="BI84" s="2" t="str">
        <f>IFERROR(Base!#REF!/GAMSbase!BH84,"")</f>
        <v/>
      </c>
      <c r="BJ84" s="2" t="str">
        <f>IFERROR(Base!#REF!/GAMSbase!BI84,"")</f>
        <v/>
      </c>
    </row>
    <row r="85" spans="1:62" x14ac:dyDescent="0.25">
      <c r="A85" t="str">
        <f>Base!A41</f>
        <v>Global Environmental Variables</v>
      </c>
      <c r="B85" t="str">
        <f>GAMSbase!A85</f>
        <v>** Global Environmental Variables</v>
      </c>
      <c r="C85" s="2" t="str">
        <f>IFERROR(Base!B41/GAMSbase!B85,"")</f>
        <v/>
      </c>
      <c r="D85" s="2" t="str">
        <f>IFERROR(Base!C41/GAMSbase!C85,"")</f>
        <v/>
      </c>
      <c r="E85" s="2" t="str">
        <f>IFERROR(Base!D41/GAMSbase!D85,"")</f>
        <v/>
      </c>
      <c r="F85" s="2" t="str">
        <f>IFERROR(Base!E41/GAMSbase!E85,"")</f>
        <v/>
      </c>
      <c r="G85" s="2" t="str">
        <f>IFERROR(Base!F41/GAMSbase!F85,"")</f>
        <v/>
      </c>
      <c r="H85" s="2" t="str">
        <f>IFERROR(Base!G41/GAMSbase!G85,"")</f>
        <v/>
      </c>
      <c r="I85" s="2" t="str">
        <f>IFERROR(Base!H41/GAMSbase!H85,"")</f>
        <v/>
      </c>
      <c r="J85" s="2" t="str">
        <f>IFERROR(Base!I41/GAMSbase!I85,"")</f>
        <v/>
      </c>
      <c r="K85" s="2" t="str">
        <f>IFERROR(Base!J41/GAMSbase!J85,"")</f>
        <v/>
      </c>
      <c r="L85" s="2" t="str">
        <f>IFERROR(Base!K41/GAMSbase!K85,"")</f>
        <v/>
      </c>
      <c r="M85" s="2" t="str">
        <f>IFERROR(Base!L41/GAMSbase!L85,"")</f>
        <v/>
      </c>
      <c r="N85" s="2" t="str">
        <f>IFERROR(Base!M41/GAMSbase!M85,"")</f>
        <v/>
      </c>
      <c r="O85" s="2" t="str">
        <f>IFERROR(Base!N41/GAMSbase!N85,"")</f>
        <v/>
      </c>
      <c r="P85" s="2" t="str">
        <f>IFERROR(Base!O41/GAMSbase!O85,"")</f>
        <v/>
      </c>
      <c r="Q85" s="2" t="str">
        <f>IFERROR(Base!P41/GAMSbase!P85,"")</f>
        <v/>
      </c>
      <c r="R85" s="2" t="str">
        <f>IFERROR(Base!Q41/GAMSbase!Q85,"")</f>
        <v/>
      </c>
      <c r="S85" s="2" t="str">
        <f>IFERROR(Base!R41/GAMSbase!R85,"")</f>
        <v/>
      </c>
      <c r="T85" s="2" t="str">
        <f>IFERROR(Base!S41/GAMSbase!S85,"")</f>
        <v/>
      </c>
      <c r="U85" s="2" t="str">
        <f>IFERROR(Base!T41/GAMSbase!T85,"")</f>
        <v/>
      </c>
      <c r="V85" s="2" t="str">
        <f>IFERROR(Base!U41/GAMSbase!U85,"")</f>
        <v/>
      </c>
      <c r="W85" s="2" t="str">
        <f>IFERROR(Base!V41/GAMSbase!V85,"")</f>
        <v/>
      </c>
      <c r="X85" s="2" t="str">
        <f>IFERROR(Base!W41/GAMSbase!W85,"")</f>
        <v/>
      </c>
      <c r="Y85" s="2" t="str">
        <f>IFERROR(Base!X41/GAMSbase!X85,"")</f>
        <v/>
      </c>
      <c r="Z85" s="2" t="str">
        <f>IFERROR(Base!Y41/GAMSbase!Y85,"")</f>
        <v/>
      </c>
      <c r="AA85" s="2" t="str">
        <f>IFERROR(Base!Z41/GAMSbase!Z85,"")</f>
        <v/>
      </c>
      <c r="AB85" s="2" t="str">
        <f>IFERROR(Base!AA41/GAMSbase!AA85,"")</f>
        <v/>
      </c>
      <c r="AC85" s="2" t="str">
        <f>IFERROR(Base!AB41/GAMSbase!AB85,"")</f>
        <v/>
      </c>
      <c r="AD85" s="2" t="str">
        <f>IFERROR(Base!AC41/GAMSbase!AC85,"")</f>
        <v/>
      </c>
      <c r="AE85" s="2" t="str">
        <f>IFERROR(Base!AD41/GAMSbase!AD85,"")</f>
        <v/>
      </c>
      <c r="AF85" s="2" t="str">
        <f>IFERROR(Base!AE41/GAMSbase!AE85,"")</f>
        <v/>
      </c>
      <c r="AG85" s="2" t="str">
        <f>IFERROR(Base!AF41/GAMSbase!AF85,"")</f>
        <v/>
      </c>
      <c r="AH85" s="2" t="str">
        <f>IFERROR(Base!AG41/GAMSbase!AG85,"")</f>
        <v/>
      </c>
      <c r="AI85" s="2" t="str">
        <f>IFERROR(Base!AH41/GAMSbase!AH85,"")</f>
        <v/>
      </c>
      <c r="AJ85" s="2" t="str">
        <f>IFERROR(Base!AI41/GAMSbase!AI85,"")</f>
        <v/>
      </c>
      <c r="AK85" s="2" t="str">
        <f>IFERROR(Base!AJ41/GAMSbase!AJ85,"")</f>
        <v/>
      </c>
      <c r="AL85" s="2" t="str">
        <f>IFERROR(Base!AK41/GAMSbase!AK85,"")</f>
        <v/>
      </c>
      <c r="AM85" s="2" t="str">
        <f>IFERROR(Base!AL41/GAMSbase!AL85,"")</f>
        <v/>
      </c>
      <c r="AN85" s="2" t="str">
        <f>IFERROR(Base!AM41/GAMSbase!AM85,"")</f>
        <v/>
      </c>
      <c r="AO85" s="2" t="str">
        <f>IFERROR(Base!AN41/GAMSbase!AN85,"")</f>
        <v/>
      </c>
      <c r="AP85" s="2" t="str">
        <f>IFERROR(Base!AO41/GAMSbase!AO85,"")</f>
        <v/>
      </c>
      <c r="AQ85" s="2" t="str">
        <f>IFERROR(Base!AP41/GAMSbase!AP85,"")</f>
        <v/>
      </c>
      <c r="AR85" s="2" t="str">
        <f>IFERROR(Base!AQ41/GAMSbase!AQ85,"")</f>
        <v/>
      </c>
      <c r="AS85" s="2" t="str">
        <f>IFERROR(Base!AR41/GAMSbase!AR85,"")</f>
        <v/>
      </c>
      <c r="AT85" s="2" t="str">
        <f>IFERROR(Base!AS41/GAMSbase!AS85,"")</f>
        <v/>
      </c>
      <c r="AU85" s="2" t="str">
        <f>IFERROR(Base!AT41/GAMSbase!AT85,"")</f>
        <v/>
      </c>
      <c r="AV85" s="2" t="str">
        <f>IFERROR(Base!AU41/GAMSbase!AU85,"")</f>
        <v/>
      </c>
      <c r="AW85" s="2" t="str">
        <f>IFERROR(Base!AV41/GAMSbase!AV85,"")</f>
        <v/>
      </c>
      <c r="AX85" s="2" t="str">
        <f>IFERROR(Base!AW41/GAMSbase!AW85,"")</f>
        <v/>
      </c>
      <c r="AY85" s="2" t="str">
        <f>IFERROR(Base!AX41/GAMSbase!AX85,"")</f>
        <v/>
      </c>
      <c r="AZ85" s="2" t="str">
        <f>IFERROR(Base!AY41/GAMSbase!AY85,"")</f>
        <v/>
      </c>
      <c r="BA85" s="2" t="str">
        <f>IFERROR(Base!AZ41/GAMSbase!AZ85,"")</f>
        <v/>
      </c>
      <c r="BB85" s="2" t="str">
        <f>IFERROR(Base!BA41/GAMSbase!BA85,"")</f>
        <v/>
      </c>
      <c r="BC85" s="2" t="str">
        <f>IFERROR(Base!BB41/GAMSbase!BB85,"")</f>
        <v/>
      </c>
      <c r="BD85" s="2" t="str">
        <f>IFERROR(Base!BC41/GAMSbase!BC85,"")</f>
        <v/>
      </c>
      <c r="BE85" s="2" t="str">
        <f>IFERROR(Base!BD41/GAMSbase!BD85,"")</f>
        <v/>
      </c>
      <c r="BF85" s="2" t="str">
        <f>IFERROR(Base!BE41/GAMSbase!BE85,"")</f>
        <v/>
      </c>
      <c r="BG85" s="2" t="str">
        <f>IFERROR(Base!BF41/GAMSbase!BF85,"")</f>
        <v/>
      </c>
      <c r="BH85" s="2" t="str">
        <f>IFERROR(Base!BG41/GAMSbase!BG85,"")</f>
        <v/>
      </c>
      <c r="BI85" s="2" t="str">
        <f>IFERROR(Base!BH41/GAMSbase!BH85,"")</f>
        <v/>
      </c>
      <c r="BJ85" s="2" t="str">
        <f>IFERROR(Base!BI41/GAMSbase!BI85,"")</f>
        <v/>
      </c>
    </row>
    <row r="86" spans="1:62" x14ac:dyDescent="0.25">
      <c r="A86" t="str">
        <f>Base!A42</f>
        <v>Atmospheric CO2 (ppm)</v>
      </c>
      <c r="B86" t="str">
        <f>GAMSbase!A86</f>
        <v>* CARBON CYCLE</v>
      </c>
      <c r="C86" s="2" t="str">
        <f>IFERROR(Base!B42/GAMSbase!B86,"")</f>
        <v/>
      </c>
      <c r="D86" s="2" t="str">
        <f>IFERROR(Base!C42/GAMSbase!C86,"")</f>
        <v/>
      </c>
      <c r="E86" s="2" t="str">
        <f>IFERROR(Base!D42/GAMSbase!D86,"")</f>
        <v/>
      </c>
      <c r="F86" s="2" t="str">
        <f>IFERROR(Base!E42/GAMSbase!E86,"")</f>
        <v/>
      </c>
      <c r="G86" s="2" t="str">
        <f>IFERROR(Base!F42/GAMSbase!F86,"")</f>
        <v/>
      </c>
      <c r="H86" s="2" t="str">
        <f>IFERROR(Base!G42/GAMSbase!G86,"")</f>
        <v/>
      </c>
      <c r="I86" s="2" t="str">
        <f>IFERROR(Base!H42/GAMSbase!H86,"")</f>
        <v/>
      </c>
      <c r="J86" s="2" t="str">
        <f>IFERROR(Base!I42/GAMSbase!I86,"")</f>
        <v/>
      </c>
      <c r="K86" s="2" t="str">
        <f>IFERROR(Base!J42/GAMSbase!J86,"")</f>
        <v/>
      </c>
      <c r="L86" s="2" t="str">
        <f>IFERROR(Base!K42/GAMSbase!K86,"")</f>
        <v/>
      </c>
      <c r="M86" s="2" t="str">
        <f>IFERROR(Base!L42/GAMSbase!L86,"")</f>
        <v/>
      </c>
      <c r="N86" s="2" t="str">
        <f>IFERROR(Base!M42/GAMSbase!M86,"")</f>
        <v/>
      </c>
      <c r="O86" s="2" t="str">
        <f>IFERROR(Base!N42/GAMSbase!N86,"")</f>
        <v/>
      </c>
      <c r="P86" s="2" t="str">
        <f>IFERROR(Base!O42/GAMSbase!O86,"")</f>
        <v/>
      </c>
      <c r="Q86" s="2" t="str">
        <f>IFERROR(Base!P42/GAMSbase!P86,"")</f>
        <v/>
      </c>
      <c r="R86" s="2" t="str">
        <f>IFERROR(Base!Q42/GAMSbase!Q86,"")</f>
        <v/>
      </c>
      <c r="S86" s="2" t="str">
        <f>IFERROR(Base!R42/GAMSbase!R86,"")</f>
        <v/>
      </c>
      <c r="T86" s="2" t="str">
        <f>IFERROR(Base!S42/GAMSbase!S86,"")</f>
        <v/>
      </c>
      <c r="U86" s="2" t="str">
        <f>IFERROR(Base!T42/GAMSbase!T86,"")</f>
        <v/>
      </c>
      <c r="V86" s="2" t="str">
        <f>IFERROR(Base!U42/GAMSbase!U86,"")</f>
        <v/>
      </c>
      <c r="W86" s="2" t="str">
        <f>IFERROR(Base!V42/GAMSbase!V86,"")</f>
        <v/>
      </c>
      <c r="X86" s="2" t="str">
        <f>IFERROR(Base!W42/GAMSbase!W86,"")</f>
        <v/>
      </c>
      <c r="Y86" s="2" t="str">
        <f>IFERROR(Base!X42/GAMSbase!X86,"")</f>
        <v/>
      </c>
      <c r="Z86" s="2" t="str">
        <f>IFERROR(Base!Y42/GAMSbase!Y86,"")</f>
        <v/>
      </c>
      <c r="AA86" s="2" t="str">
        <f>IFERROR(Base!Z42/GAMSbase!Z86,"")</f>
        <v/>
      </c>
      <c r="AB86" s="2" t="str">
        <f>IFERROR(Base!AA42/GAMSbase!AA86,"")</f>
        <v/>
      </c>
      <c r="AC86" s="2" t="str">
        <f>IFERROR(Base!AB42/GAMSbase!AB86,"")</f>
        <v/>
      </c>
      <c r="AD86" s="2" t="str">
        <f>IFERROR(Base!AC42/GAMSbase!AC86,"")</f>
        <v/>
      </c>
      <c r="AE86" s="2" t="str">
        <f>IFERROR(Base!AD42/GAMSbase!AD86,"")</f>
        <v/>
      </c>
      <c r="AF86" s="2" t="str">
        <f>IFERROR(Base!AE42/GAMSbase!AE86,"")</f>
        <v/>
      </c>
      <c r="AG86" s="2" t="str">
        <f>IFERROR(Base!AF42/GAMSbase!AF86,"")</f>
        <v/>
      </c>
      <c r="AH86" s="2" t="str">
        <f>IFERROR(Base!AG42/GAMSbase!AG86,"")</f>
        <v/>
      </c>
      <c r="AI86" s="2" t="str">
        <f>IFERROR(Base!AH42/GAMSbase!AH86,"")</f>
        <v/>
      </c>
      <c r="AJ86" s="2" t="str">
        <f>IFERROR(Base!AI42/GAMSbase!AI86,"")</f>
        <v/>
      </c>
      <c r="AK86" s="2" t="str">
        <f>IFERROR(Base!AJ42/GAMSbase!AJ86,"")</f>
        <v/>
      </c>
      <c r="AL86" s="2" t="str">
        <f>IFERROR(Base!AK42/GAMSbase!AK86,"")</f>
        <v/>
      </c>
      <c r="AM86" s="2" t="str">
        <f>IFERROR(Base!AL42/GAMSbase!AL86,"")</f>
        <v/>
      </c>
      <c r="AN86" s="2" t="str">
        <f>IFERROR(Base!AM42/GAMSbase!AM86,"")</f>
        <v/>
      </c>
      <c r="AO86" s="2" t="str">
        <f>IFERROR(Base!AN42/GAMSbase!AN86,"")</f>
        <v/>
      </c>
      <c r="AP86" s="2" t="str">
        <f>IFERROR(Base!AO42/GAMSbase!AO86,"")</f>
        <v/>
      </c>
      <c r="AQ86" s="2" t="str">
        <f>IFERROR(Base!AP42/GAMSbase!AP86,"")</f>
        <v/>
      </c>
      <c r="AR86" s="2" t="str">
        <f>IFERROR(Base!AQ42/GAMSbase!AQ86,"")</f>
        <v/>
      </c>
      <c r="AS86" s="2" t="str">
        <f>IFERROR(Base!AR42/GAMSbase!AR86,"")</f>
        <v/>
      </c>
      <c r="AT86" s="2" t="str">
        <f>IFERROR(Base!AS42/GAMSbase!AS86,"")</f>
        <v/>
      </c>
      <c r="AU86" s="2" t="str">
        <f>IFERROR(Base!AT42/GAMSbase!AT86,"")</f>
        <v/>
      </c>
      <c r="AV86" s="2" t="str">
        <f>IFERROR(Base!AU42/GAMSbase!AU86,"")</f>
        <v/>
      </c>
      <c r="AW86" s="2" t="str">
        <f>IFERROR(Base!AV42/GAMSbase!AV86,"")</f>
        <v/>
      </c>
      <c r="AX86" s="2" t="str">
        <f>IFERROR(Base!AW42/GAMSbase!AW86,"")</f>
        <v/>
      </c>
      <c r="AY86" s="2" t="str">
        <f>IFERROR(Base!AX42/GAMSbase!AX86,"")</f>
        <v/>
      </c>
      <c r="AZ86" s="2" t="str">
        <f>IFERROR(Base!AY42/GAMSbase!AY86,"")</f>
        <v/>
      </c>
      <c r="BA86" s="2" t="str">
        <f>IFERROR(Base!AZ42/GAMSbase!AZ86,"")</f>
        <v/>
      </c>
      <c r="BB86" s="2" t="str">
        <f>IFERROR(Base!BA42/GAMSbase!BA86,"")</f>
        <v/>
      </c>
      <c r="BC86" s="2" t="str">
        <f>IFERROR(Base!BB42/GAMSbase!BB86,"")</f>
        <v/>
      </c>
      <c r="BD86" s="2" t="str">
        <f>IFERROR(Base!BC42/GAMSbase!BC86,"")</f>
        <v/>
      </c>
      <c r="BE86" s="2" t="str">
        <f>IFERROR(Base!BD42/GAMSbase!BD86,"")</f>
        <v/>
      </c>
      <c r="BF86" s="2" t="str">
        <f>IFERROR(Base!BE42/GAMSbase!BE86,"")</f>
        <v/>
      </c>
      <c r="BG86" s="2" t="str">
        <f>IFERROR(Base!BF42/GAMSbase!BF86,"")</f>
        <v/>
      </c>
      <c r="BH86" s="2" t="str">
        <f>IFERROR(Base!BG42/GAMSbase!BG86,"")</f>
        <v/>
      </c>
      <c r="BI86" s="2" t="str">
        <f>IFERROR(Base!BH42/GAMSbase!BH86,"")</f>
        <v/>
      </c>
      <c r="BJ86" s="2" t="str">
        <f>IFERROR(Base!BI42/GAMSbase!BI86,"")</f>
        <v/>
      </c>
    </row>
    <row r="87" spans="1:62" x14ac:dyDescent="0.25">
      <c r="A87" t="e">
        <f>Base!#REF!</f>
        <v>#REF!</v>
      </c>
      <c r="B87" t="str">
        <f>GAMSbase!A87</f>
        <v>Atmospheric concentration of carbon (GTC)</v>
      </c>
      <c r="C87" s="2" t="str">
        <f>IFERROR(Base!#REF!/GAMSbase!B87,"")</f>
        <v/>
      </c>
      <c r="D87" s="2" t="str">
        <f>IFERROR(Base!#REF!/GAMSbase!C87,"")</f>
        <v/>
      </c>
      <c r="E87" s="2" t="str">
        <f>IFERROR(Base!#REF!/GAMSbase!D87,"")</f>
        <v/>
      </c>
      <c r="F87" s="2" t="str">
        <f>IFERROR(Base!#REF!/GAMSbase!E87,"")</f>
        <v/>
      </c>
      <c r="G87" s="2" t="str">
        <f>IFERROR(Base!#REF!/GAMSbase!F87,"")</f>
        <v/>
      </c>
      <c r="H87" s="2" t="str">
        <f>IFERROR(Base!#REF!/GAMSbase!G87,"")</f>
        <v/>
      </c>
      <c r="I87" s="2" t="str">
        <f>IFERROR(Base!#REF!/GAMSbase!H87,"")</f>
        <v/>
      </c>
      <c r="J87" s="2" t="str">
        <f>IFERROR(Base!#REF!/GAMSbase!I87,"")</f>
        <v/>
      </c>
      <c r="K87" s="2" t="str">
        <f>IFERROR(Base!#REF!/GAMSbase!J87,"")</f>
        <v/>
      </c>
      <c r="L87" s="2" t="str">
        <f>IFERROR(Base!#REF!/GAMSbase!K87,"")</f>
        <v/>
      </c>
      <c r="M87" s="2" t="str">
        <f>IFERROR(Base!#REF!/GAMSbase!L87,"")</f>
        <v/>
      </c>
      <c r="N87" s="2" t="str">
        <f>IFERROR(Base!#REF!/GAMSbase!M87,"")</f>
        <v/>
      </c>
      <c r="O87" s="2" t="str">
        <f>IFERROR(Base!#REF!/GAMSbase!N87,"")</f>
        <v/>
      </c>
      <c r="P87" s="2" t="str">
        <f>IFERROR(Base!#REF!/GAMSbase!O87,"")</f>
        <v/>
      </c>
      <c r="Q87" s="2" t="str">
        <f>IFERROR(Base!#REF!/GAMSbase!P87,"")</f>
        <v/>
      </c>
      <c r="R87" s="2" t="str">
        <f>IFERROR(Base!#REF!/GAMSbase!Q87,"")</f>
        <v/>
      </c>
      <c r="S87" s="2" t="str">
        <f>IFERROR(Base!#REF!/GAMSbase!R87,"")</f>
        <v/>
      </c>
      <c r="T87" s="2" t="str">
        <f>IFERROR(Base!#REF!/GAMSbase!S87,"")</f>
        <v/>
      </c>
      <c r="U87" s="2" t="str">
        <f>IFERROR(Base!#REF!/GAMSbase!T87,"")</f>
        <v/>
      </c>
      <c r="V87" s="2" t="str">
        <f>IFERROR(Base!#REF!/GAMSbase!U87,"")</f>
        <v/>
      </c>
      <c r="W87" s="2" t="str">
        <f>IFERROR(Base!#REF!/GAMSbase!V87,"")</f>
        <v/>
      </c>
      <c r="X87" s="2" t="str">
        <f>IFERROR(Base!#REF!/GAMSbase!W87,"")</f>
        <v/>
      </c>
      <c r="Y87" s="2" t="str">
        <f>IFERROR(Base!#REF!/GAMSbase!X87,"")</f>
        <v/>
      </c>
      <c r="Z87" s="2" t="str">
        <f>IFERROR(Base!#REF!/GAMSbase!Y87,"")</f>
        <v/>
      </c>
      <c r="AA87" s="2" t="str">
        <f>IFERROR(Base!#REF!/GAMSbase!Z87,"")</f>
        <v/>
      </c>
      <c r="AB87" s="2" t="str">
        <f>IFERROR(Base!#REF!/GAMSbase!AA87,"")</f>
        <v/>
      </c>
      <c r="AC87" s="2" t="str">
        <f>IFERROR(Base!#REF!/GAMSbase!AB87,"")</f>
        <v/>
      </c>
      <c r="AD87" s="2" t="str">
        <f>IFERROR(Base!#REF!/GAMSbase!AC87,"")</f>
        <v/>
      </c>
      <c r="AE87" s="2" t="str">
        <f>IFERROR(Base!#REF!/GAMSbase!AD87,"")</f>
        <v/>
      </c>
      <c r="AF87" s="2" t="str">
        <f>IFERROR(Base!#REF!/GAMSbase!AE87,"")</f>
        <v/>
      </c>
      <c r="AG87" s="2" t="str">
        <f>IFERROR(Base!#REF!/GAMSbase!AF87,"")</f>
        <v/>
      </c>
      <c r="AH87" s="2" t="str">
        <f>IFERROR(Base!#REF!/GAMSbase!AG87,"")</f>
        <v/>
      </c>
      <c r="AI87" s="2" t="str">
        <f>IFERROR(Base!#REF!/GAMSbase!AH87,"")</f>
        <v/>
      </c>
      <c r="AJ87" s="2" t="str">
        <f>IFERROR(Base!#REF!/GAMSbase!AI87,"")</f>
        <v/>
      </c>
      <c r="AK87" s="2" t="str">
        <f>IFERROR(Base!#REF!/GAMSbase!AJ87,"")</f>
        <v/>
      </c>
      <c r="AL87" s="2" t="str">
        <f>IFERROR(Base!#REF!/GAMSbase!AK87,"")</f>
        <v/>
      </c>
      <c r="AM87" s="2" t="str">
        <f>IFERROR(Base!#REF!/GAMSbase!AL87,"")</f>
        <v/>
      </c>
      <c r="AN87" s="2" t="str">
        <f>IFERROR(Base!#REF!/GAMSbase!AM87,"")</f>
        <v/>
      </c>
      <c r="AO87" s="2" t="str">
        <f>IFERROR(Base!#REF!/GAMSbase!AN87,"")</f>
        <v/>
      </c>
      <c r="AP87" s="2" t="str">
        <f>IFERROR(Base!#REF!/GAMSbase!AO87,"")</f>
        <v/>
      </c>
      <c r="AQ87" s="2" t="str">
        <f>IFERROR(Base!#REF!/GAMSbase!AP87,"")</f>
        <v/>
      </c>
      <c r="AR87" s="2" t="str">
        <f>IFERROR(Base!#REF!/GAMSbase!AQ87,"")</f>
        <v/>
      </c>
      <c r="AS87" s="2" t="str">
        <f>IFERROR(Base!#REF!/GAMSbase!AR87,"")</f>
        <v/>
      </c>
      <c r="AT87" s="2" t="str">
        <f>IFERROR(Base!#REF!/GAMSbase!AS87,"")</f>
        <v/>
      </c>
      <c r="AU87" s="2" t="str">
        <f>IFERROR(Base!#REF!/GAMSbase!AT87,"")</f>
        <v/>
      </c>
      <c r="AV87" s="2" t="str">
        <f>IFERROR(Base!#REF!/GAMSbase!AU87,"")</f>
        <v/>
      </c>
      <c r="AW87" s="2" t="str">
        <f>IFERROR(Base!#REF!/GAMSbase!AV87,"")</f>
        <v/>
      </c>
      <c r="AX87" s="2" t="str">
        <f>IFERROR(Base!#REF!/GAMSbase!AW87,"")</f>
        <v/>
      </c>
      <c r="AY87" s="2" t="str">
        <f>IFERROR(Base!#REF!/GAMSbase!AX87,"")</f>
        <v/>
      </c>
      <c r="AZ87" s="2" t="str">
        <f>IFERROR(Base!#REF!/GAMSbase!AY87,"")</f>
        <v/>
      </c>
      <c r="BA87" s="2" t="str">
        <f>IFERROR(Base!#REF!/GAMSbase!AZ87,"")</f>
        <v/>
      </c>
      <c r="BB87" s="2" t="str">
        <f>IFERROR(Base!#REF!/GAMSbase!BA87,"")</f>
        <v/>
      </c>
      <c r="BC87" s="2" t="str">
        <f>IFERROR(Base!#REF!/GAMSbase!BB87,"")</f>
        <v/>
      </c>
      <c r="BD87" s="2" t="str">
        <f>IFERROR(Base!#REF!/GAMSbase!BC87,"")</f>
        <v/>
      </c>
      <c r="BE87" s="2" t="str">
        <f>IFERROR(Base!#REF!/GAMSbase!BD87,"")</f>
        <v/>
      </c>
      <c r="BF87" s="2" t="str">
        <f>IFERROR(Base!#REF!/GAMSbase!BE87,"")</f>
        <v/>
      </c>
      <c r="BG87" s="2" t="str">
        <f>IFERROR(Base!#REF!/GAMSbase!BF87,"")</f>
        <v/>
      </c>
      <c r="BH87" s="2" t="str">
        <f>IFERROR(Base!#REF!/GAMSbase!BG87,"")</f>
        <v/>
      </c>
      <c r="BI87" s="2" t="str">
        <f>IFERROR(Base!#REF!/GAMSbase!BH87,"")</f>
        <v/>
      </c>
      <c r="BJ87" s="2" t="str">
        <f>IFERROR(Base!#REF!/GAMSbase!BI87,"")</f>
        <v/>
      </c>
    </row>
    <row r="88" spans="1:62" x14ac:dyDescent="0.25">
      <c r="A88" t="e">
        <f>Base!#REF!</f>
        <v>#REF!</v>
      </c>
      <c r="B88" t="str">
        <f>GAMSbase!A88</f>
        <v>Atmospheric concentration of carbon (ppm)</v>
      </c>
      <c r="C88" s="2" t="str">
        <f>IFERROR(Base!#REF!/GAMSbase!B88,"")</f>
        <v/>
      </c>
      <c r="D88" s="2" t="str">
        <f>IFERROR(Base!#REF!/GAMSbase!C88,"")</f>
        <v/>
      </c>
      <c r="E88" s="2" t="str">
        <f>IFERROR(Base!#REF!/GAMSbase!D88,"")</f>
        <v/>
      </c>
      <c r="F88" s="2" t="str">
        <f>IFERROR(Base!#REF!/GAMSbase!E88,"")</f>
        <v/>
      </c>
      <c r="G88" s="2" t="str">
        <f>IFERROR(Base!#REF!/GAMSbase!F88,"")</f>
        <v/>
      </c>
      <c r="H88" s="2" t="str">
        <f>IFERROR(Base!#REF!/GAMSbase!G88,"")</f>
        <v/>
      </c>
      <c r="I88" s="2" t="str">
        <f>IFERROR(Base!#REF!/GAMSbase!H88,"")</f>
        <v/>
      </c>
      <c r="J88" s="2" t="str">
        <f>IFERROR(Base!#REF!/GAMSbase!I88,"")</f>
        <v/>
      </c>
      <c r="K88" s="2" t="str">
        <f>IFERROR(Base!#REF!/GAMSbase!J88,"")</f>
        <v/>
      </c>
      <c r="L88" s="2" t="str">
        <f>IFERROR(Base!#REF!/GAMSbase!K88,"")</f>
        <v/>
      </c>
      <c r="M88" s="2" t="str">
        <f>IFERROR(Base!#REF!/GAMSbase!L88,"")</f>
        <v/>
      </c>
      <c r="N88" s="2" t="str">
        <f>IFERROR(Base!#REF!/GAMSbase!M88,"")</f>
        <v/>
      </c>
      <c r="O88" s="2" t="str">
        <f>IFERROR(Base!#REF!/GAMSbase!N88,"")</f>
        <v/>
      </c>
      <c r="P88" s="2" t="str">
        <f>IFERROR(Base!#REF!/GAMSbase!O88,"")</f>
        <v/>
      </c>
      <c r="Q88" s="2" t="str">
        <f>IFERROR(Base!#REF!/GAMSbase!P88,"")</f>
        <v/>
      </c>
      <c r="R88" s="2" t="str">
        <f>IFERROR(Base!#REF!/GAMSbase!Q88,"")</f>
        <v/>
      </c>
      <c r="S88" s="2" t="str">
        <f>IFERROR(Base!#REF!/GAMSbase!R88,"")</f>
        <v/>
      </c>
      <c r="T88" s="2" t="str">
        <f>IFERROR(Base!#REF!/GAMSbase!S88,"")</f>
        <v/>
      </c>
      <c r="U88" s="2" t="str">
        <f>IFERROR(Base!#REF!/GAMSbase!T88,"")</f>
        <v/>
      </c>
      <c r="V88" s="2" t="str">
        <f>IFERROR(Base!#REF!/GAMSbase!U88,"")</f>
        <v/>
      </c>
      <c r="W88" s="2" t="str">
        <f>IFERROR(Base!#REF!/GAMSbase!V88,"")</f>
        <v/>
      </c>
      <c r="X88" s="2" t="str">
        <f>IFERROR(Base!#REF!/GAMSbase!W88,"")</f>
        <v/>
      </c>
      <c r="Y88" s="2" t="str">
        <f>IFERROR(Base!#REF!/GAMSbase!X88,"")</f>
        <v/>
      </c>
      <c r="Z88" s="2" t="str">
        <f>IFERROR(Base!#REF!/GAMSbase!Y88,"")</f>
        <v/>
      </c>
      <c r="AA88" s="2" t="str">
        <f>IFERROR(Base!#REF!/GAMSbase!Z88,"")</f>
        <v/>
      </c>
      <c r="AB88" s="2" t="str">
        <f>IFERROR(Base!#REF!/GAMSbase!AA88,"")</f>
        <v/>
      </c>
      <c r="AC88" s="2" t="str">
        <f>IFERROR(Base!#REF!/GAMSbase!AB88,"")</f>
        <v/>
      </c>
      <c r="AD88" s="2" t="str">
        <f>IFERROR(Base!#REF!/GAMSbase!AC88,"")</f>
        <v/>
      </c>
      <c r="AE88" s="2" t="str">
        <f>IFERROR(Base!#REF!/GAMSbase!AD88,"")</f>
        <v/>
      </c>
      <c r="AF88" s="2" t="str">
        <f>IFERROR(Base!#REF!/GAMSbase!AE88,"")</f>
        <v/>
      </c>
      <c r="AG88" s="2" t="str">
        <f>IFERROR(Base!#REF!/GAMSbase!AF88,"")</f>
        <v/>
      </c>
      <c r="AH88" s="2" t="str">
        <f>IFERROR(Base!#REF!/GAMSbase!AG88,"")</f>
        <v/>
      </c>
      <c r="AI88" s="2" t="str">
        <f>IFERROR(Base!#REF!/GAMSbase!AH88,"")</f>
        <v/>
      </c>
      <c r="AJ88" s="2" t="str">
        <f>IFERROR(Base!#REF!/GAMSbase!AI88,"")</f>
        <v/>
      </c>
      <c r="AK88" s="2" t="str">
        <f>IFERROR(Base!#REF!/GAMSbase!AJ88,"")</f>
        <v/>
      </c>
      <c r="AL88" s="2" t="str">
        <f>IFERROR(Base!#REF!/GAMSbase!AK88,"")</f>
        <v/>
      </c>
      <c r="AM88" s="2" t="str">
        <f>IFERROR(Base!#REF!/GAMSbase!AL88,"")</f>
        <v/>
      </c>
      <c r="AN88" s="2" t="str">
        <f>IFERROR(Base!#REF!/GAMSbase!AM88,"")</f>
        <v/>
      </c>
      <c r="AO88" s="2" t="str">
        <f>IFERROR(Base!#REF!/GAMSbase!AN88,"")</f>
        <v/>
      </c>
      <c r="AP88" s="2" t="str">
        <f>IFERROR(Base!#REF!/GAMSbase!AO88,"")</f>
        <v/>
      </c>
      <c r="AQ88" s="2" t="str">
        <f>IFERROR(Base!#REF!/GAMSbase!AP88,"")</f>
        <v/>
      </c>
      <c r="AR88" s="2" t="str">
        <f>IFERROR(Base!#REF!/GAMSbase!AQ88,"")</f>
        <v/>
      </c>
      <c r="AS88" s="2" t="str">
        <f>IFERROR(Base!#REF!/GAMSbase!AR88,"")</f>
        <v/>
      </c>
      <c r="AT88" s="2" t="str">
        <f>IFERROR(Base!#REF!/GAMSbase!AS88,"")</f>
        <v/>
      </c>
      <c r="AU88" s="2" t="str">
        <f>IFERROR(Base!#REF!/GAMSbase!AT88,"")</f>
        <v/>
      </c>
      <c r="AV88" s="2" t="str">
        <f>IFERROR(Base!#REF!/GAMSbase!AU88,"")</f>
        <v/>
      </c>
      <c r="AW88" s="2" t="str">
        <f>IFERROR(Base!#REF!/GAMSbase!AV88,"")</f>
        <v/>
      </c>
      <c r="AX88" s="2" t="str">
        <f>IFERROR(Base!#REF!/GAMSbase!AW88,"")</f>
        <v/>
      </c>
      <c r="AY88" s="2" t="str">
        <f>IFERROR(Base!#REF!/GAMSbase!AX88,"")</f>
        <v/>
      </c>
      <c r="AZ88" s="2" t="str">
        <f>IFERROR(Base!#REF!/GAMSbase!AY88,"")</f>
        <v/>
      </c>
      <c r="BA88" s="2" t="str">
        <f>IFERROR(Base!#REF!/GAMSbase!AZ88,"")</f>
        <v/>
      </c>
      <c r="BB88" s="2" t="str">
        <f>IFERROR(Base!#REF!/GAMSbase!BA88,"")</f>
        <v/>
      </c>
      <c r="BC88" s="2" t="str">
        <f>IFERROR(Base!#REF!/GAMSbase!BB88,"")</f>
        <v/>
      </c>
      <c r="BD88" s="2" t="str">
        <f>IFERROR(Base!#REF!/GAMSbase!BC88,"")</f>
        <v/>
      </c>
      <c r="BE88" s="2" t="str">
        <f>IFERROR(Base!#REF!/GAMSbase!BD88,"")</f>
        <v/>
      </c>
      <c r="BF88" s="2" t="str">
        <f>IFERROR(Base!#REF!/GAMSbase!BE88,"")</f>
        <v/>
      </c>
      <c r="BG88" s="2" t="str">
        <f>IFERROR(Base!#REF!/GAMSbase!BF88,"")</f>
        <v/>
      </c>
      <c r="BH88" s="2" t="str">
        <f>IFERROR(Base!#REF!/GAMSbase!BG88,"")</f>
        <v/>
      </c>
      <c r="BI88" s="2" t="str">
        <f>IFERROR(Base!#REF!/GAMSbase!BH88,"")</f>
        <v/>
      </c>
      <c r="BJ88" s="2" t="str">
        <f>IFERROR(Base!#REF!/GAMSbase!BI88,"")</f>
        <v/>
      </c>
    </row>
    <row r="89" spans="1:62" x14ac:dyDescent="0.25">
      <c r="A89" t="e">
        <f>Base!#REF!</f>
        <v>#REF!</v>
      </c>
      <c r="B89" t="str">
        <f>GAMSbase!A89</f>
        <v>Concentration in biosphere and upper oceans (GTC)</v>
      </c>
      <c r="C89" s="2" t="str">
        <f>IFERROR(Base!#REF!/GAMSbase!B89,"")</f>
        <v/>
      </c>
      <c r="D89" s="2" t="str">
        <f>IFERROR(Base!#REF!/GAMSbase!C89,"")</f>
        <v/>
      </c>
      <c r="E89" s="2" t="str">
        <f>IFERROR(Base!#REF!/GAMSbase!D89,"")</f>
        <v/>
      </c>
      <c r="F89" s="2" t="str">
        <f>IFERROR(Base!#REF!/GAMSbase!E89,"")</f>
        <v/>
      </c>
      <c r="G89" s="2" t="str">
        <f>IFERROR(Base!#REF!/GAMSbase!F89,"")</f>
        <v/>
      </c>
      <c r="H89" s="2" t="str">
        <f>IFERROR(Base!#REF!/GAMSbase!G89,"")</f>
        <v/>
      </c>
      <c r="I89" s="2" t="str">
        <f>IFERROR(Base!#REF!/GAMSbase!H89,"")</f>
        <v/>
      </c>
      <c r="J89" s="2" t="str">
        <f>IFERROR(Base!#REF!/GAMSbase!I89,"")</f>
        <v/>
      </c>
      <c r="K89" s="2" t="str">
        <f>IFERROR(Base!#REF!/GAMSbase!J89,"")</f>
        <v/>
      </c>
      <c r="L89" s="2" t="str">
        <f>IFERROR(Base!#REF!/GAMSbase!K89,"")</f>
        <v/>
      </c>
      <c r="M89" s="2" t="str">
        <f>IFERROR(Base!#REF!/GAMSbase!L89,"")</f>
        <v/>
      </c>
      <c r="N89" s="2" t="str">
        <f>IFERROR(Base!#REF!/GAMSbase!M89,"")</f>
        <v/>
      </c>
      <c r="O89" s="2" t="str">
        <f>IFERROR(Base!#REF!/GAMSbase!N89,"")</f>
        <v/>
      </c>
      <c r="P89" s="2" t="str">
        <f>IFERROR(Base!#REF!/GAMSbase!O89,"")</f>
        <v/>
      </c>
      <c r="Q89" s="2" t="str">
        <f>IFERROR(Base!#REF!/GAMSbase!P89,"")</f>
        <v/>
      </c>
      <c r="R89" s="2" t="str">
        <f>IFERROR(Base!#REF!/GAMSbase!Q89,"")</f>
        <v/>
      </c>
      <c r="S89" s="2" t="str">
        <f>IFERROR(Base!#REF!/GAMSbase!R89,"")</f>
        <v/>
      </c>
      <c r="T89" s="2" t="str">
        <f>IFERROR(Base!#REF!/GAMSbase!S89,"")</f>
        <v/>
      </c>
      <c r="U89" s="2" t="str">
        <f>IFERROR(Base!#REF!/GAMSbase!T89,"")</f>
        <v/>
      </c>
      <c r="V89" s="2" t="str">
        <f>IFERROR(Base!#REF!/GAMSbase!U89,"")</f>
        <v/>
      </c>
      <c r="W89" s="2" t="str">
        <f>IFERROR(Base!#REF!/GAMSbase!V89,"")</f>
        <v/>
      </c>
      <c r="X89" s="2" t="str">
        <f>IFERROR(Base!#REF!/GAMSbase!W89,"")</f>
        <v/>
      </c>
      <c r="Y89" s="2" t="str">
        <f>IFERROR(Base!#REF!/GAMSbase!X89,"")</f>
        <v/>
      </c>
      <c r="Z89" s="2" t="str">
        <f>IFERROR(Base!#REF!/GAMSbase!Y89,"")</f>
        <v/>
      </c>
      <c r="AA89" s="2" t="str">
        <f>IFERROR(Base!#REF!/GAMSbase!Z89,"")</f>
        <v/>
      </c>
      <c r="AB89" s="2" t="str">
        <f>IFERROR(Base!#REF!/GAMSbase!AA89,"")</f>
        <v/>
      </c>
      <c r="AC89" s="2" t="str">
        <f>IFERROR(Base!#REF!/GAMSbase!AB89,"")</f>
        <v/>
      </c>
      <c r="AD89" s="2" t="str">
        <f>IFERROR(Base!#REF!/GAMSbase!AC89,"")</f>
        <v/>
      </c>
      <c r="AE89" s="2" t="str">
        <f>IFERROR(Base!#REF!/GAMSbase!AD89,"")</f>
        <v/>
      </c>
      <c r="AF89" s="2" t="str">
        <f>IFERROR(Base!#REF!/GAMSbase!AE89,"")</f>
        <v/>
      </c>
      <c r="AG89" s="2" t="str">
        <f>IFERROR(Base!#REF!/GAMSbase!AF89,"")</f>
        <v/>
      </c>
      <c r="AH89" s="2" t="str">
        <f>IFERROR(Base!#REF!/GAMSbase!AG89,"")</f>
        <v/>
      </c>
      <c r="AI89" s="2" t="str">
        <f>IFERROR(Base!#REF!/GAMSbase!AH89,"")</f>
        <v/>
      </c>
      <c r="AJ89" s="2" t="str">
        <f>IFERROR(Base!#REF!/GAMSbase!AI89,"")</f>
        <v/>
      </c>
      <c r="AK89" s="2" t="str">
        <f>IFERROR(Base!#REF!/GAMSbase!AJ89,"")</f>
        <v/>
      </c>
      <c r="AL89" s="2" t="str">
        <f>IFERROR(Base!#REF!/GAMSbase!AK89,"")</f>
        <v/>
      </c>
      <c r="AM89" s="2" t="str">
        <f>IFERROR(Base!#REF!/GAMSbase!AL89,"")</f>
        <v/>
      </c>
      <c r="AN89" s="2" t="str">
        <f>IFERROR(Base!#REF!/GAMSbase!AM89,"")</f>
        <v/>
      </c>
      <c r="AO89" s="2" t="str">
        <f>IFERROR(Base!#REF!/GAMSbase!AN89,"")</f>
        <v/>
      </c>
      <c r="AP89" s="2" t="str">
        <f>IFERROR(Base!#REF!/GAMSbase!AO89,"")</f>
        <v/>
      </c>
      <c r="AQ89" s="2" t="str">
        <f>IFERROR(Base!#REF!/GAMSbase!AP89,"")</f>
        <v/>
      </c>
      <c r="AR89" s="2" t="str">
        <f>IFERROR(Base!#REF!/GAMSbase!AQ89,"")</f>
        <v/>
      </c>
      <c r="AS89" s="2" t="str">
        <f>IFERROR(Base!#REF!/GAMSbase!AR89,"")</f>
        <v/>
      </c>
      <c r="AT89" s="2" t="str">
        <f>IFERROR(Base!#REF!/GAMSbase!AS89,"")</f>
        <v/>
      </c>
      <c r="AU89" s="2" t="str">
        <f>IFERROR(Base!#REF!/GAMSbase!AT89,"")</f>
        <v/>
      </c>
      <c r="AV89" s="2" t="str">
        <f>IFERROR(Base!#REF!/GAMSbase!AU89,"")</f>
        <v/>
      </c>
      <c r="AW89" s="2" t="str">
        <f>IFERROR(Base!#REF!/GAMSbase!AV89,"")</f>
        <v/>
      </c>
      <c r="AX89" s="2" t="str">
        <f>IFERROR(Base!#REF!/GAMSbase!AW89,"")</f>
        <v/>
      </c>
      <c r="AY89" s="2" t="str">
        <f>IFERROR(Base!#REF!/GAMSbase!AX89,"")</f>
        <v/>
      </c>
      <c r="AZ89" s="2" t="str">
        <f>IFERROR(Base!#REF!/GAMSbase!AY89,"")</f>
        <v/>
      </c>
      <c r="BA89" s="2" t="str">
        <f>IFERROR(Base!#REF!/GAMSbase!AZ89,"")</f>
        <v/>
      </c>
      <c r="BB89" s="2" t="str">
        <f>IFERROR(Base!#REF!/GAMSbase!BA89,"")</f>
        <v/>
      </c>
      <c r="BC89" s="2" t="str">
        <f>IFERROR(Base!#REF!/GAMSbase!BB89,"")</f>
        <v/>
      </c>
      <c r="BD89" s="2" t="str">
        <f>IFERROR(Base!#REF!/GAMSbase!BC89,"")</f>
        <v/>
      </c>
      <c r="BE89" s="2" t="str">
        <f>IFERROR(Base!#REF!/GAMSbase!BD89,"")</f>
        <v/>
      </c>
      <c r="BF89" s="2" t="str">
        <f>IFERROR(Base!#REF!/GAMSbase!BE89,"")</f>
        <v/>
      </c>
      <c r="BG89" s="2" t="str">
        <f>IFERROR(Base!#REF!/GAMSbase!BF89,"")</f>
        <v/>
      </c>
      <c r="BH89" s="2" t="str">
        <f>IFERROR(Base!#REF!/GAMSbase!BG89,"")</f>
        <v/>
      </c>
      <c r="BI89" s="2" t="str">
        <f>IFERROR(Base!#REF!/GAMSbase!BH89,"")</f>
        <v/>
      </c>
      <c r="BJ89" s="2" t="str">
        <f>IFERROR(Base!#REF!/GAMSbase!BI89,"")</f>
        <v/>
      </c>
    </row>
    <row r="90" spans="1:62" x14ac:dyDescent="0.25">
      <c r="A90" t="e">
        <f>Base!#REF!</f>
        <v>#REF!</v>
      </c>
      <c r="B90" t="str">
        <f>GAMSbase!A90</f>
        <v>Concentration in deep oceans (GTC)</v>
      </c>
      <c r="C90" s="2" t="str">
        <f>IFERROR(Base!#REF!/GAMSbase!B90,"")</f>
        <v/>
      </c>
      <c r="D90" s="2" t="str">
        <f>IFERROR(Base!#REF!/GAMSbase!C90,"")</f>
        <v/>
      </c>
      <c r="E90" s="2" t="str">
        <f>IFERROR(Base!#REF!/GAMSbase!D90,"")</f>
        <v/>
      </c>
      <c r="F90" s="2" t="str">
        <f>IFERROR(Base!#REF!/GAMSbase!E90,"")</f>
        <v/>
      </c>
      <c r="G90" s="2" t="str">
        <f>IFERROR(Base!#REF!/GAMSbase!F90,"")</f>
        <v/>
      </c>
      <c r="H90" s="2" t="str">
        <f>IFERROR(Base!#REF!/GAMSbase!G90,"")</f>
        <v/>
      </c>
      <c r="I90" s="2" t="str">
        <f>IFERROR(Base!#REF!/GAMSbase!H90,"")</f>
        <v/>
      </c>
      <c r="J90" s="2" t="str">
        <f>IFERROR(Base!#REF!/GAMSbase!I90,"")</f>
        <v/>
      </c>
      <c r="K90" s="2" t="str">
        <f>IFERROR(Base!#REF!/GAMSbase!J90,"")</f>
        <v/>
      </c>
      <c r="L90" s="2" t="str">
        <f>IFERROR(Base!#REF!/GAMSbase!K90,"")</f>
        <v/>
      </c>
      <c r="M90" s="2" t="str">
        <f>IFERROR(Base!#REF!/GAMSbase!L90,"")</f>
        <v/>
      </c>
      <c r="N90" s="2" t="str">
        <f>IFERROR(Base!#REF!/GAMSbase!M90,"")</f>
        <v/>
      </c>
      <c r="O90" s="2" t="str">
        <f>IFERROR(Base!#REF!/GAMSbase!N90,"")</f>
        <v/>
      </c>
      <c r="P90" s="2" t="str">
        <f>IFERROR(Base!#REF!/GAMSbase!O90,"")</f>
        <v/>
      </c>
      <c r="Q90" s="2" t="str">
        <f>IFERROR(Base!#REF!/GAMSbase!P90,"")</f>
        <v/>
      </c>
      <c r="R90" s="2" t="str">
        <f>IFERROR(Base!#REF!/GAMSbase!Q90,"")</f>
        <v/>
      </c>
      <c r="S90" s="2" t="str">
        <f>IFERROR(Base!#REF!/GAMSbase!R90,"")</f>
        <v/>
      </c>
      <c r="T90" s="2" t="str">
        <f>IFERROR(Base!#REF!/GAMSbase!S90,"")</f>
        <v/>
      </c>
      <c r="U90" s="2" t="str">
        <f>IFERROR(Base!#REF!/GAMSbase!T90,"")</f>
        <v/>
      </c>
      <c r="V90" s="2" t="str">
        <f>IFERROR(Base!#REF!/GAMSbase!U90,"")</f>
        <v/>
      </c>
      <c r="W90" s="2" t="str">
        <f>IFERROR(Base!#REF!/GAMSbase!V90,"")</f>
        <v/>
      </c>
      <c r="X90" s="2" t="str">
        <f>IFERROR(Base!#REF!/GAMSbase!W90,"")</f>
        <v/>
      </c>
      <c r="Y90" s="2" t="str">
        <f>IFERROR(Base!#REF!/GAMSbase!X90,"")</f>
        <v/>
      </c>
      <c r="Z90" s="2" t="str">
        <f>IFERROR(Base!#REF!/GAMSbase!Y90,"")</f>
        <v/>
      </c>
      <c r="AA90" s="2" t="str">
        <f>IFERROR(Base!#REF!/GAMSbase!Z90,"")</f>
        <v/>
      </c>
      <c r="AB90" s="2" t="str">
        <f>IFERROR(Base!#REF!/GAMSbase!AA90,"")</f>
        <v/>
      </c>
      <c r="AC90" s="2" t="str">
        <f>IFERROR(Base!#REF!/GAMSbase!AB90,"")</f>
        <v/>
      </c>
      <c r="AD90" s="2" t="str">
        <f>IFERROR(Base!#REF!/GAMSbase!AC90,"")</f>
        <v/>
      </c>
      <c r="AE90" s="2" t="str">
        <f>IFERROR(Base!#REF!/GAMSbase!AD90,"")</f>
        <v/>
      </c>
      <c r="AF90" s="2" t="str">
        <f>IFERROR(Base!#REF!/GAMSbase!AE90,"")</f>
        <v/>
      </c>
      <c r="AG90" s="2" t="str">
        <f>IFERROR(Base!#REF!/GAMSbase!AF90,"")</f>
        <v/>
      </c>
      <c r="AH90" s="2" t="str">
        <f>IFERROR(Base!#REF!/GAMSbase!AG90,"")</f>
        <v/>
      </c>
      <c r="AI90" s="2" t="str">
        <f>IFERROR(Base!#REF!/GAMSbase!AH90,"")</f>
        <v/>
      </c>
      <c r="AJ90" s="2" t="str">
        <f>IFERROR(Base!#REF!/GAMSbase!AI90,"")</f>
        <v/>
      </c>
      <c r="AK90" s="2" t="str">
        <f>IFERROR(Base!#REF!/GAMSbase!AJ90,"")</f>
        <v/>
      </c>
      <c r="AL90" s="2" t="str">
        <f>IFERROR(Base!#REF!/GAMSbase!AK90,"")</f>
        <v/>
      </c>
      <c r="AM90" s="2" t="str">
        <f>IFERROR(Base!#REF!/GAMSbase!AL90,"")</f>
        <v/>
      </c>
      <c r="AN90" s="2" t="str">
        <f>IFERROR(Base!#REF!/GAMSbase!AM90,"")</f>
        <v/>
      </c>
      <c r="AO90" s="2" t="str">
        <f>IFERROR(Base!#REF!/GAMSbase!AN90,"")</f>
        <v/>
      </c>
      <c r="AP90" s="2" t="str">
        <f>IFERROR(Base!#REF!/GAMSbase!AO90,"")</f>
        <v/>
      </c>
      <c r="AQ90" s="2" t="str">
        <f>IFERROR(Base!#REF!/GAMSbase!AP90,"")</f>
        <v/>
      </c>
      <c r="AR90" s="2" t="str">
        <f>IFERROR(Base!#REF!/GAMSbase!AQ90,"")</f>
        <v/>
      </c>
      <c r="AS90" s="2" t="str">
        <f>IFERROR(Base!#REF!/GAMSbase!AR90,"")</f>
        <v/>
      </c>
      <c r="AT90" s="2" t="str">
        <f>IFERROR(Base!#REF!/GAMSbase!AS90,"")</f>
        <v/>
      </c>
      <c r="AU90" s="2" t="str">
        <f>IFERROR(Base!#REF!/GAMSbase!AT90,"")</f>
        <v/>
      </c>
      <c r="AV90" s="2" t="str">
        <f>IFERROR(Base!#REF!/GAMSbase!AU90,"")</f>
        <v/>
      </c>
      <c r="AW90" s="2" t="str">
        <f>IFERROR(Base!#REF!/GAMSbase!AV90,"")</f>
        <v/>
      </c>
      <c r="AX90" s="2" t="str">
        <f>IFERROR(Base!#REF!/GAMSbase!AW90,"")</f>
        <v/>
      </c>
      <c r="AY90" s="2" t="str">
        <f>IFERROR(Base!#REF!/GAMSbase!AX90,"")</f>
        <v/>
      </c>
      <c r="AZ90" s="2" t="str">
        <f>IFERROR(Base!#REF!/GAMSbase!AY90,"")</f>
        <v/>
      </c>
      <c r="BA90" s="2" t="str">
        <f>IFERROR(Base!#REF!/GAMSbase!AZ90,"")</f>
        <v/>
      </c>
      <c r="BB90" s="2" t="str">
        <f>IFERROR(Base!#REF!/GAMSbase!BA90,"")</f>
        <v/>
      </c>
      <c r="BC90" s="2" t="str">
        <f>IFERROR(Base!#REF!/GAMSbase!BB90,"")</f>
        <v/>
      </c>
      <c r="BD90" s="2" t="str">
        <f>IFERROR(Base!#REF!/GAMSbase!BC90,"")</f>
        <v/>
      </c>
      <c r="BE90" s="2" t="str">
        <f>IFERROR(Base!#REF!/GAMSbase!BD90,"")</f>
        <v/>
      </c>
      <c r="BF90" s="2" t="str">
        <f>IFERROR(Base!#REF!/GAMSbase!BE90,"")</f>
        <v/>
      </c>
      <c r="BG90" s="2" t="str">
        <f>IFERROR(Base!#REF!/GAMSbase!BF90,"")</f>
        <v/>
      </c>
      <c r="BH90" s="2" t="str">
        <f>IFERROR(Base!#REF!/GAMSbase!BG90,"")</f>
        <v/>
      </c>
      <c r="BI90" s="2" t="str">
        <f>IFERROR(Base!#REF!/GAMSbase!BH90,"")</f>
        <v/>
      </c>
      <c r="BJ90" s="2" t="str">
        <f>IFERROR(Base!#REF!/GAMSbase!BI90,"")</f>
        <v/>
      </c>
    </row>
    <row r="91" spans="1:62" x14ac:dyDescent="0.25">
      <c r="A91" t="e">
        <f>Base!#REF!</f>
        <v>#REF!</v>
      </c>
      <c r="B91" t="str">
        <f>GAMSbase!A91</f>
        <v>* CUMULATIVE EMISSIONS</v>
      </c>
      <c r="C91" s="2" t="str">
        <f>IFERROR(Base!#REF!/GAMSbase!B91,"")</f>
        <v/>
      </c>
      <c r="D91" s="2" t="str">
        <f>IFERROR(Base!#REF!/GAMSbase!C91,"")</f>
        <v/>
      </c>
      <c r="E91" s="2" t="str">
        <f>IFERROR(Base!#REF!/GAMSbase!D91,"")</f>
        <v/>
      </c>
      <c r="F91" s="2" t="str">
        <f>IFERROR(Base!#REF!/GAMSbase!E91,"")</f>
        <v/>
      </c>
      <c r="G91" s="2" t="str">
        <f>IFERROR(Base!#REF!/GAMSbase!F91,"")</f>
        <v/>
      </c>
      <c r="H91" s="2" t="str">
        <f>IFERROR(Base!#REF!/GAMSbase!G91,"")</f>
        <v/>
      </c>
      <c r="I91" s="2" t="str">
        <f>IFERROR(Base!#REF!/GAMSbase!H91,"")</f>
        <v/>
      </c>
      <c r="J91" s="2" t="str">
        <f>IFERROR(Base!#REF!/GAMSbase!I91,"")</f>
        <v/>
      </c>
      <c r="K91" s="2" t="str">
        <f>IFERROR(Base!#REF!/GAMSbase!J91,"")</f>
        <v/>
      </c>
      <c r="L91" s="2" t="str">
        <f>IFERROR(Base!#REF!/GAMSbase!K91,"")</f>
        <v/>
      </c>
      <c r="M91" s="2" t="str">
        <f>IFERROR(Base!#REF!/GAMSbase!L91,"")</f>
        <v/>
      </c>
      <c r="N91" s="2" t="str">
        <f>IFERROR(Base!#REF!/GAMSbase!M91,"")</f>
        <v/>
      </c>
      <c r="O91" s="2" t="str">
        <f>IFERROR(Base!#REF!/GAMSbase!N91,"")</f>
        <v/>
      </c>
      <c r="P91" s="2" t="str">
        <f>IFERROR(Base!#REF!/GAMSbase!O91,"")</f>
        <v/>
      </c>
      <c r="Q91" s="2" t="str">
        <f>IFERROR(Base!#REF!/GAMSbase!P91,"")</f>
        <v/>
      </c>
      <c r="R91" s="2" t="str">
        <f>IFERROR(Base!#REF!/GAMSbase!Q91,"")</f>
        <v/>
      </c>
      <c r="S91" s="2" t="str">
        <f>IFERROR(Base!#REF!/GAMSbase!R91,"")</f>
        <v/>
      </c>
      <c r="T91" s="2" t="str">
        <f>IFERROR(Base!#REF!/GAMSbase!S91,"")</f>
        <v/>
      </c>
      <c r="U91" s="2" t="str">
        <f>IFERROR(Base!#REF!/GAMSbase!T91,"")</f>
        <v/>
      </c>
      <c r="V91" s="2" t="str">
        <f>IFERROR(Base!#REF!/GAMSbase!U91,"")</f>
        <v/>
      </c>
      <c r="W91" s="2" t="str">
        <f>IFERROR(Base!#REF!/GAMSbase!V91,"")</f>
        <v/>
      </c>
      <c r="X91" s="2" t="str">
        <f>IFERROR(Base!#REF!/GAMSbase!W91,"")</f>
        <v/>
      </c>
      <c r="Y91" s="2" t="str">
        <f>IFERROR(Base!#REF!/GAMSbase!X91,"")</f>
        <v/>
      </c>
      <c r="Z91" s="2" t="str">
        <f>IFERROR(Base!#REF!/GAMSbase!Y91,"")</f>
        <v/>
      </c>
      <c r="AA91" s="2" t="str">
        <f>IFERROR(Base!#REF!/GAMSbase!Z91,"")</f>
        <v/>
      </c>
      <c r="AB91" s="2" t="str">
        <f>IFERROR(Base!#REF!/GAMSbase!AA91,"")</f>
        <v/>
      </c>
      <c r="AC91" s="2" t="str">
        <f>IFERROR(Base!#REF!/GAMSbase!AB91,"")</f>
        <v/>
      </c>
      <c r="AD91" s="2" t="str">
        <f>IFERROR(Base!#REF!/GAMSbase!AC91,"")</f>
        <v/>
      </c>
      <c r="AE91" s="2" t="str">
        <f>IFERROR(Base!#REF!/GAMSbase!AD91,"")</f>
        <v/>
      </c>
      <c r="AF91" s="2" t="str">
        <f>IFERROR(Base!#REF!/GAMSbase!AE91,"")</f>
        <v/>
      </c>
      <c r="AG91" s="2" t="str">
        <f>IFERROR(Base!#REF!/GAMSbase!AF91,"")</f>
        <v/>
      </c>
      <c r="AH91" s="2" t="str">
        <f>IFERROR(Base!#REF!/GAMSbase!AG91,"")</f>
        <v/>
      </c>
      <c r="AI91" s="2" t="str">
        <f>IFERROR(Base!#REF!/GAMSbase!AH91,"")</f>
        <v/>
      </c>
      <c r="AJ91" s="2" t="str">
        <f>IFERROR(Base!#REF!/GAMSbase!AI91,"")</f>
        <v/>
      </c>
      <c r="AK91" s="2" t="str">
        <f>IFERROR(Base!#REF!/GAMSbase!AJ91,"")</f>
        <v/>
      </c>
      <c r="AL91" s="2" t="str">
        <f>IFERROR(Base!#REF!/GAMSbase!AK91,"")</f>
        <v/>
      </c>
      <c r="AM91" s="2" t="str">
        <f>IFERROR(Base!#REF!/GAMSbase!AL91,"")</f>
        <v/>
      </c>
      <c r="AN91" s="2" t="str">
        <f>IFERROR(Base!#REF!/GAMSbase!AM91,"")</f>
        <v/>
      </c>
      <c r="AO91" s="2" t="str">
        <f>IFERROR(Base!#REF!/GAMSbase!AN91,"")</f>
        <v/>
      </c>
      <c r="AP91" s="2" t="str">
        <f>IFERROR(Base!#REF!/GAMSbase!AO91,"")</f>
        <v/>
      </c>
      <c r="AQ91" s="2" t="str">
        <f>IFERROR(Base!#REF!/GAMSbase!AP91,"")</f>
        <v/>
      </c>
      <c r="AR91" s="2" t="str">
        <f>IFERROR(Base!#REF!/GAMSbase!AQ91,"")</f>
        <v/>
      </c>
      <c r="AS91" s="2" t="str">
        <f>IFERROR(Base!#REF!/GAMSbase!AR91,"")</f>
        <v/>
      </c>
      <c r="AT91" s="2" t="str">
        <f>IFERROR(Base!#REF!/GAMSbase!AS91,"")</f>
        <v/>
      </c>
      <c r="AU91" s="2" t="str">
        <f>IFERROR(Base!#REF!/GAMSbase!AT91,"")</f>
        <v/>
      </c>
      <c r="AV91" s="2" t="str">
        <f>IFERROR(Base!#REF!/GAMSbase!AU91,"")</f>
        <v/>
      </c>
      <c r="AW91" s="2" t="str">
        <f>IFERROR(Base!#REF!/GAMSbase!AV91,"")</f>
        <v/>
      </c>
      <c r="AX91" s="2" t="str">
        <f>IFERROR(Base!#REF!/GAMSbase!AW91,"")</f>
        <v/>
      </c>
      <c r="AY91" s="2" t="str">
        <f>IFERROR(Base!#REF!/GAMSbase!AX91,"")</f>
        <v/>
      </c>
      <c r="AZ91" s="2" t="str">
        <f>IFERROR(Base!#REF!/GAMSbase!AY91,"")</f>
        <v/>
      </c>
      <c r="BA91" s="2" t="str">
        <f>IFERROR(Base!#REF!/GAMSbase!AZ91,"")</f>
        <v/>
      </c>
      <c r="BB91" s="2" t="str">
        <f>IFERROR(Base!#REF!/GAMSbase!BA91,"")</f>
        <v/>
      </c>
      <c r="BC91" s="2" t="str">
        <f>IFERROR(Base!#REF!/GAMSbase!BB91,"")</f>
        <v/>
      </c>
      <c r="BD91" s="2" t="str">
        <f>IFERROR(Base!#REF!/GAMSbase!BC91,"")</f>
        <v/>
      </c>
      <c r="BE91" s="2" t="str">
        <f>IFERROR(Base!#REF!/GAMSbase!BD91,"")</f>
        <v/>
      </c>
      <c r="BF91" s="2" t="str">
        <f>IFERROR(Base!#REF!/GAMSbase!BE91,"")</f>
        <v/>
      </c>
      <c r="BG91" s="2" t="str">
        <f>IFERROR(Base!#REF!/GAMSbase!BF91,"")</f>
        <v/>
      </c>
      <c r="BH91" s="2" t="str">
        <f>IFERROR(Base!#REF!/GAMSbase!BG91,"")</f>
        <v/>
      </c>
      <c r="BI91" s="2" t="str">
        <f>IFERROR(Base!#REF!/GAMSbase!BH91,"")</f>
        <v/>
      </c>
      <c r="BJ91" s="2" t="str">
        <f>IFERROR(Base!#REF!/GAMSbase!BI91,"")</f>
        <v/>
      </c>
    </row>
    <row r="92" spans="1:62" x14ac:dyDescent="0.25">
      <c r="A92" t="e">
        <f>Base!#REF!</f>
        <v>#REF!</v>
      </c>
      <c r="B92" t="str">
        <f>GAMSbase!A92</f>
        <v xml:space="preserve"> Cumulative Emissions to date</v>
      </c>
      <c r="C92" s="2" t="str">
        <f>IFERROR(Base!#REF!/GAMSbase!B92,"")</f>
        <v/>
      </c>
      <c r="D92" s="2" t="str">
        <f>IFERROR(Base!#REF!/GAMSbase!C92,"")</f>
        <v/>
      </c>
      <c r="E92" s="2" t="str">
        <f>IFERROR(Base!#REF!/GAMSbase!D92,"")</f>
        <v/>
      </c>
      <c r="F92" s="2" t="str">
        <f>IFERROR(Base!#REF!/GAMSbase!E92,"")</f>
        <v/>
      </c>
      <c r="G92" s="2" t="str">
        <f>IFERROR(Base!#REF!/GAMSbase!F92,"")</f>
        <v/>
      </c>
      <c r="H92" s="2" t="str">
        <f>IFERROR(Base!#REF!/GAMSbase!G92,"")</f>
        <v/>
      </c>
      <c r="I92" s="2" t="str">
        <f>IFERROR(Base!#REF!/GAMSbase!H92,"")</f>
        <v/>
      </c>
      <c r="J92" s="2" t="str">
        <f>IFERROR(Base!#REF!/GAMSbase!I92,"")</f>
        <v/>
      </c>
      <c r="K92" s="2" t="str">
        <f>IFERROR(Base!#REF!/GAMSbase!J92,"")</f>
        <v/>
      </c>
      <c r="L92" s="2" t="str">
        <f>IFERROR(Base!#REF!/GAMSbase!K92,"")</f>
        <v/>
      </c>
      <c r="M92" s="2" t="str">
        <f>IFERROR(Base!#REF!/GAMSbase!L92,"")</f>
        <v/>
      </c>
      <c r="N92" s="2" t="str">
        <f>IFERROR(Base!#REF!/GAMSbase!M92,"")</f>
        <v/>
      </c>
      <c r="O92" s="2" t="str">
        <f>IFERROR(Base!#REF!/GAMSbase!N92,"")</f>
        <v/>
      </c>
      <c r="P92" s="2" t="str">
        <f>IFERROR(Base!#REF!/GAMSbase!O92,"")</f>
        <v/>
      </c>
      <c r="Q92" s="2" t="str">
        <f>IFERROR(Base!#REF!/GAMSbase!P92,"")</f>
        <v/>
      </c>
      <c r="R92" s="2" t="str">
        <f>IFERROR(Base!#REF!/GAMSbase!Q92,"")</f>
        <v/>
      </c>
      <c r="S92" s="2" t="str">
        <f>IFERROR(Base!#REF!/GAMSbase!R92,"")</f>
        <v/>
      </c>
      <c r="T92" s="2" t="str">
        <f>IFERROR(Base!#REF!/GAMSbase!S92,"")</f>
        <v/>
      </c>
      <c r="U92" s="2" t="str">
        <f>IFERROR(Base!#REF!/GAMSbase!T92,"")</f>
        <v/>
      </c>
      <c r="V92" s="2" t="str">
        <f>IFERROR(Base!#REF!/GAMSbase!U92,"")</f>
        <v/>
      </c>
      <c r="W92" s="2" t="str">
        <f>IFERROR(Base!#REF!/GAMSbase!V92,"")</f>
        <v/>
      </c>
      <c r="X92" s="2" t="str">
        <f>IFERROR(Base!#REF!/GAMSbase!W92,"")</f>
        <v/>
      </c>
      <c r="Y92" s="2" t="str">
        <f>IFERROR(Base!#REF!/GAMSbase!X92,"")</f>
        <v/>
      </c>
      <c r="Z92" s="2" t="str">
        <f>IFERROR(Base!#REF!/GAMSbase!Y92,"")</f>
        <v/>
      </c>
      <c r="AA92" s="2" t="str">
        <f>IFERROR(Base!#REF!/GAMSbase!Z92,"")</f>
        <v/>
      </c>
      <c r="AB92" s="2" t="str">
        <f>IFERROR(Base!#REF!/GAMSbase!AA92,"")</f>
        <v/>
      </c>
      <c r="AC92" s="2" t="str">
        <f>IFERROR(Base!#REF!/GAMSbase!AB92,"")</f>
        <v/>
      </c>
      <c r="AD92" s="2" t="str">
        <f>IFERROR(Base!#REF!/GAMSbase!AC92,"")</f>
        <v/>
      </c>
      <c r="AE92" s="2" t="str">
        <f>IFERROR(Base!#REF!/GAMSbase!AD92,"")</f>
        <v/>
      </c>
      <c r="AF92" s="2" t="str">
        <f>IFERROR(Base!#REF!/GAMSbase!AE92,"")</f>
        <v/>
      </c>
      <c r="AG92" s="2" t="str">
        <f>IFERROR(Base!#REF!/GAMSbase!AF92,"")</f>
        <v/>
      </c>
      <c r="AH92" s="2" t="str">
        <f>IFERROR(Base!#REF!/GAMSbase!AG92,"")</f>
        <v/>
      </c>
      <c r="AI92" s="2" t="str">
        <f>IFERROR(Base!#REF!/GAMSbase!AH92,"")</f>
        <v/>
      </c>
      <c r="AJ92" s="2" t="str">
        <f>IFERROR(Base!#REF!/GAMSbase!AI92,"")</f>
        <v/>
      </c>
      <c r="AK92" s="2" t="str">
        <f>IFERROR(Base!#REF!/GAMSbase!AJ92,"")</f>
        <v/>
      </c>
      <c r="AL92" s="2" t="str">
        <f>IFERROR(Base!#REF!/GAMSbase!AK92,"")</f>
        <v/>
      </c>
      <c r="AM92" s="2" t="str">
        <f>IFERROR(Base!#REF!/GAMSbase!AL92,"")</f>
        <v/>
      </c>
      <c r="AN92" s="2" t="str">
        <f>IFERROR(Base!#REF!/GAMSbase!AM92,"")</f>
        <v/>
      </c>
      <c r="AO92" s="2" t="str">
        <f>IFERROR(Base!#REF!/GAMSbase!AN92,"")</f>
        <v/>
      </c>
      <c r="AP92" s="2" t="str">
        <f>IFERROR(Base!#REF!/GAMSbase!AO92,"")</f>
        <v/>
      </c>
      <c r="AQ92" s="2" t="str">
        <f>IFERROR(Base!#REF!/GAMSbase!AP92,"")</f>
        <v/>
      </c>
      <c r="AR92" s="2" t="str">
        <f>IFERROR(Base!#REF!/GAMSbase!AQ92,"")</f>
        <v/>
      </c>
      <c r="AS92" s="2" t="str">
        <f>IFERROR(Base!#REF!/GAMSbase!AR92,"")</f>
        <v/>
      </c>
      <c r="AT92" s="2" t="str">
        <f>IFERROR(Base!#REF!/GAMSbase!AS92,"")</f>
        <v/>
      </c>
      <c r="AU92" s="2" t="str">
        <f>IFERROR(Base!#REF!/GAMSbase!AT92,"")</f>
        <v/>
      </c>
      <c r="AV92" s="2" t="str">
        <f>IFERROR(Base!#REF!/GAMSbase!AU92,"")</f>
        <v/>
      </c>
      <c r="AW92" s="2" t="str">
        <f>IFERROR(Base!#REF!/GAMSbase!AV92,"")</f>
        <v/>
      </c>
      <c r="AX92" s="2" t="str">
        <f>IFERROR(Base!#REF!/GAMSbase!AW92,"")</f>
        <v/>
      </c>
      <c r="AY92" s="2" t="str">
        <f>IFERROR(Base!#REF!/GAMSbase!AX92,"")</f>
        <v/>
      </c>
      <c r="AZ92" s="2" t="str">
        <f>IFERROR(Base!#REF!/GAMSbase!AY92,"")</f>
        <v/>
      </c>
      <c r="BA92" s="2" t="str">
        <f>IFERROR(Base!#REF!/GAMSbase!AZ92,"")</f>
        <v/>
      </c>
      <c r="BB92" s="2" t="str">
        <f>IFERROR(Base!#REF!/GAMSbase!BA92,"")</f>
        <v/>
      </c>
      <c r="BC92" s="2" t="str">
        <f>IFERROR(Base!#REF!/GAMSbase!BB92,"")</f>
        <v/>
      </c>
      <c r="BD92" s="2" t="str">
        <f>IFERROR(Base!#REF!/GAMSbase!BC92,"")</f>
        <v/>
      </c>
      <c r="BE92" s="2" t="str">
        <f>IFERROR(Base!#REF!/GAMSbase!BD92,"")</f>
        <v/>
      </c>
      <c r="BF92" s="2" t="str">
        <f>IFERROR(Base!#REF!/GAMSbase!BE92,"")</f>
        <v/>
      </c>
      <c r="BG92" s="2" t="str">
        <f>IFERROR(Base!#REF!/GAMSbase!BF92,"")</f>
        <v/>
      </c>
      <c r="BH92" s="2" t="str">
        <f>IFERROR(Base!#REF!/GAMSbase!BG92,"")</f>
        <v/>
      </c>
      <c r="BI92" s="2" t="str">
        <f>IFERROR(Base!#REF!/GAMSbase!BH92,"")</f>
        <v/>
      </c>
      <c r="BJ92" s="2" t="str">
        <f>IFERROR(Base!#REF!/GAMSbase!BI92,"")</f>
        <v/>
      </c>
    </row>
    <row r="93" spans="1:62" x14ac:dyDescent="0.25">
      <c r="A93" t="e">
        <f>Base!#REF!</f>
        <v>#REF!</v>
      </c>
      <c r="B93" t="str">
        <f>GAMSbase!A93</f>
        <v>Ratio To Max</v>
      </c>
      <c r="C93" s="2" t="str">
        <f>IFERROR(Base!#REF!/GAMSbase!B93,"")</f>
        <v/>
      </c>
      <c r="D93" s="2" t="str">
        <f>IFERROR(Base!#REF!/GAMSbase!C93,"")</f>
        <v/>
      </c>
      <c r="E93" s="2" t="str">
        <f>IFERROR(Base!#REF!/GAMSbase!D93,"")</f>
        <v/>
      </c>
      <c r="F93" s="2" t="str">
        <f>IFERROR(Base!#REF!/GAMSbase!E93,"")</f>
        <v/>
      </c>
      <c r="G93" s="2" t="str">
        <f>IFERROR(Base!#REF!/GAMSbase!F93,"")</f>
        <v/>
      </c>
      <c r="H93" s="2" t="str">
        <f>IFERROR(Base!#REF!/GAMSbase!G93,"")</f>
        <v/>
      </c>
      <c r="I93" s="2" t="str">
        <f>IFERROR(Base!#REF!/GAMSbase!H93,"")</f>
        <v/>
      </c>
      <c r="J93" s="2" t="str">
        <f>IFERROR(Base!#REF!/GAMSbase!I93,"")</f>
        <v/>
      </c>
      <c r="K93" s="2" t="str">
        <f>IFERROR(Base!#REF!/GAMSbase!J93,"")</f>
        <v/>
      </c>
      <c r="L93" s="2" t="str">
        <f>IFERROR(Base!#REF!/GAMSbase!K93,"")</f>
        <v/>
      </c>
      <c r="M93" s="2" t="str">
        <f>IFERROR(Base!#REF!/GAMSbase!L93,"")</f>
        <v/>
      </c>
      <c r="N93" s="2" t="str">
        <f>IFERROR(Base!#REF!/GAMSbase!M93,"")</f>
        <v/>
      </c>
      <c r="O93" s="2" t="str">
        <f>IFERROR(Base!#REF!/GAMSbase!N93,"")</f>
        <v/>
      </c>
      <c r="P93" s="2" t="str">
        <f>IFERROR(Base!#REF!/GAMSbase!O93,"")</f>
        <v/>
      </c>
      <c r="Q93" s="2" t="str">
        <f>IFERROR(Base!#REF!/GAMSbase!P93,"")</f>
        <v/>
      </c>
      <c r="R93" s="2" t="str">
        <f>IFERROR(Base!#REF!/GAMSbase!Q93,"")</f>
        <v/>
      </c>
      <c r="S93" s="2" t="str">
        <f>IFERROR(Base!#REF!/GAMSbase!R93,"")</f>
        <v/>
      </c>
      <c r="T93" s="2" t="str">
        <f>IFERROR(Base!#REF!/GAMSbase!S93,"")</f>
        <v/>
      </c>
      <c r="U93" s="2" t="str">
        <f>IFERROR(Base!#REF!/GAMSbase!T93,"")</f>
        <v/>
      </c>
      <c r="V93" s="2" t="str">
        <f>IFERROR(Base!#REF!/GAMSbase!U93,"")</f>
        <v/>
      </c>
      <c r="W93" s="2" t="str">
        <f>IFERROR(Base!#REF!/GAMSbase!V93,"")</f>
        <v/>
      </c>
      <c r="X93" s="2" t="str">
        <f>IFERROR(Base!#REF!/GAMSbase!W93,"")</f>
        <v/>
      </c>
      <c r="Y93" s="2" t="str">
        <f>IFERROR(Base!#REF!/GAMSbase!X93,"")</f>
        <v/>
      </c>
      <c r="Z93" s="2" t="str">
        <f>IFERROR(Base!#REF!/GAMSbase!Y93,"")</f>
        <v/>
      </c>
      <c r="AA93" s="2" t="str">
        <f>IFERROR(Base!#REF!/GAMSbase!Z93,"")</f>
        <v/>
      </c>
      <c r="AB93" s="2" t="str">
        <f>IFERROR(Base!#REF!/GAMSbase!AA93,"")</f>
        <v/>
      </c>
      <c r="AC93" s="2" t="str">
        <f>IFERROR(Base!#REF!/GAMSbase!AB93,"")</f>
        <v/>
      </c>
      <c r="AD93" s="2" t="str">
        <f>IFERROR(Base!#REF!/GAMSbase!AC93,"")</f>
        <v/>
      </c>
      <c r="AE93" s="2" t="str">
        <f>IFERROR(Base!#REF!/GAMSbase!AD93,"")</f>
        <v/>
      </c>
      <c r="AF93" s="2" t="str">
        <f>IFERROR(Base!#REF!/GAMSbase!AE93,"")</f>
        <v/>
      </c>
      <c r="AG93" s="2" t="str">
        <f>IFERROR(Base!#REF!/GAMSbase!AF93,"")</f>
        <v/>
      </c>
      <c r="AH93" s="2" t="str">
        <f>IFERROR(Base!#REF!/GAMSbase!AG93,"")</f>
        <v/>
      </c>
      <c r="AI93" s="2" t="str">
        <f>IFERROR(Base!#REF!/GAMSbase!AH93,"")</f>
        <v/>
      </c>
      <c r="AJ93" s="2" t="str">
        <f>IFERROR(Base!#REF!/GAMSbase!AI93,"")</f>
        <v/>
      </c>
      <c r="AK93" s="2" t="str">
        <f>IFERROR(Base!#REF!/GAMSbase!AJ93,"")</f>
        <v/>
      </c>
      <c r="AL93" s="2" t="str">
        <f>IFERROR(Base!#REF!/GAMSbase!AK93,"")</f>
        <v/>
      </c>
      <c r="AM93" s="2" t="str">
        <f>IFERROR(Base!#REF!/GAMSbase!AL93,"")</f>
        <v/>
      </c>
      <c r="AN93" s="2" t="str">
        <f>IFERROR(Base!#REF!/GAMSbase!AM93,"")</f>
        <v/>
      </c>
      <c r="AO93" s="2" t="str">
        <f>IFERROR(Base!#REF!/GAMSbase!AN93,"")</f>
        <v/>
      </c>
      <c r="AP93" s="2" t="str">
        <f>IFERROR(Base!#REF!/GAMSbase!AO93,"")</f>
        <v/>
      </c>
      <c r="AQ93" s="2" t="str">
        <f>IFERROR(Base!#REF!/GAMSbase!AP93,"")</f>
        <v/>
      </c>
      <c r="AR93" s="2" t="str">
        <f>IFERROR(Base!#REF!/GAMSbase!AQ93,"")</f>
        <v/>
      </c>
      <c r="AS93" s="2" t="str">
        <f>IFERROR(Base!#REF!/GAMSbase!AR93,"")</f>
        <v/>
      </c>
      <c r="AT93" s="2" t="str">
        <f>IFERROR(Base!#REF!/GAMSbase!AS93,"")</f>
        <v/>
      </c>
      <c r="AU93" s="2" t="str">
        <f>IFERROR(Base!#REF!/GAMSbase!AT93,"")</f>
        <v/>
      </c>
      <c r="AV93" s="2" t="str">
        <f>IFERROR(Base!#REF!/GAMSbase!AU93,"")</f>
        <v/>
      </c>
      <c r="AW93" s="2" t="str">
        <f>IFERROR(Base!#REF!/GAMSbase!AV93,"")</f>
        <v/>
      </c>
      <c r="AX93" s="2" t="str">
        <f>IFERROR(Base!#REF!/GAMSbase!AW93,"")</f>
        <v/>
      </c>
      <c r="AY93" s="2" t="str">
        <f>IFERROR(Base!#REF!/GAMSbase!AX93,"")</f>
        <v/>
      </c>
      <c r="AZ93" s="2" t="str">
        <f>IFERROR(Base!#REF!/GAMSbase!AY93,"")</f>
        <v/>
      </c>
      <c r="BA93" s="2" t="str">
        <f>IFERROR(Base!#REF!/GAMSbase!AZ93,"")</f>
        <v/>
      </c>
      <c r="BB93" s="2" t="str">
        <f>IFERROR(Base!#REF!/GAMSbase!BA93,"")</f>
        <v/>
      </c>
      <c r="BC93" s="2" t="str">
        <f>IFERROR(Base!#REF!/GAMSbase!BB93,"")</f>
        <v/>
      </c>
      <c r="BD93" s="2" t="str">
        <f>IFERROR(Base!#REF!/GAMSbase!BC93,"")</f>
        <v/>
      </c>
      <c r="BE93" s="2" t="str">
        <f>IFERROR(Base!#REF!/GAMSbase!BD93,"")</f>
        <v/>
      </c>
      <c r="BF93" s="2" t="str">
        <f>IFERROR(Base!#REF!/GAMSbase!BE93,"")</f>
        <v/>
      </c>
      <c r="BG93" s="2" t="str">
        <f>IFERROR(Base!#REF!/GAMSbase!BF93,"")</f>
        <v/>
      </c>
      <c r="BH93" s="2" t="str">
        <f>IFERROR(Base!#REF!/GAMSbase!BG93,"")</f>
        <v/>
      </c>
      <c r="BI93" s="2" t="str">
        <f>IFERROR(Base!#REF!/GAMSbase!BH93,"")</f>
        <v/>
      </c>
      <c r="BJ93" s="2" t="str">
        <f>IFERROR(Base!#REF!/GAMSbase!BI93,"")</f>
        <v/>
      </c>
    </row>
    <row r="94" spans="1:62" x14ac:dyDescent="0.25">
      <c r="A94" t="e">
        <f>Base!#REF!</f>
        <v>#REF!</v>
      </c>
      <c r="B94" t="str">
        <f>GAMSbase!A94</f>
        <v>Max Ratio</v>
      </c>
      <c r="C94" s="2" t="str">
        <f>IFERROR(Base!#REF!/GAMSbase!B94,"")</f>
        <v/>
      </c>
      <c r="D94" s="2" t="str">
        <f>IFERROR(Base!#REF!/GAMSbase!C94,"")</f>
        <v/>
      </c>
      <c r="E94" s="2" t="str">
        <f>IFERROR(Base!#REF!/GAMSbase!D94,"")</f>
        <v/>
      </c>
      <c r="F94" s="2" t="str">
        <f>IFERROR(Base!#REF!/GAMSbase!E94,"")</f>
        <v/>
      </c>
      <c r="G94" s="2" t="str">
        <f>IFERROR(Base!#REF!/GAMSbase!F94,"")</f>
        <v/>
      </c>
      <c r="H94" s="2" t="str">
        <f>IFERROR(Base!#REF!/GAMSbase!G94,"")</f>
        <v/>
      </c>
      <c r="I94" s="2" t="str">
        <f>IFERROR(Base!#REF!/GAMSbase!H94,"")</f>
        <v/>
      </c>
      <c r="J94" s="2" t="str">
        <f>IFERROR(Base!#REF!/GAMSbase!I94,"")</f>
        <v/>
      </c>
      <c r="K94" s="2" t="str">
        <f>IFERROR(Base!#REF!/GAMSbase!J94,"")</f>
        <v/>
      </c>
      <c r="L94" s="2" t="str">
        <f>IFERROR(Base!#REF!/GAMSbase!K94,"")</f>
        <v/>
      </c>
      <c r="M94" s="2" t="str">
        <f>IFERROR(Base!#REF!/GAMSbase!L94,"")</f>
        <v/>
      </c>
      <c r="N94" s="2" t="str">
        <f>IFERROR(Base!#REF!/GAMSbase!M94,"")</f>
        <v/>
      </c>
      <c r="O94" s="2" t="str">
        <f>IFERROR(Base!#REF!/GAMSbase!N94,"")</f>
        <v/>
      </c>
      <c r="P94" s="2" t="str">
        <f>IFERROR(Base!#REF!/GAMSbase!O94,"")</f>
        <v/>
      </c>
      <c r="Q94" s="2" t="str">
        <f>IFERROR(Base!#REF!/GAMSbase!P94,"")</f>
        <v/>
      </c>
      <c r="R94" s="2" t="str">
        <f>IFERROR(Base!#REF!/GAMSbase!Q94,"")</f>
        <v/>
      </c>
      <c r="S94" s="2" t="str">
        <f>IFERROR(Base!#REF!/GAMSbase!R94,"")</f>
        <v/>
      </c>
      <c r="T94" s="2" t="str">
        <f>IFERROR(Base!#REF!/GAMSbase!S94,"")</f>
        <v/>
      </c>
      <c r="U94" s="2" t="str">
        <f>IFERROR(Base!#REF!/GAMSbase!T94,"")</f>
        <v/>
      </c>
      <c r="V94" s="2" t="str">
        <f>IFERROR(Base!#REF!/GAMSbase!U94,"")</f>
        <v/>
      </c>
      <c r="W94" s="2" t="str">
        <f>IFERROR(Base!#REF!/GAMSbase!V94,"")</f>
        <v/>
      </c>
      <c r="X94" s="2" t="str">
        <f>IFERROR(Base!#REF!/GAMSbase!W94,"")</f>
        <v/>
      </c>
      <c r="Y94" s="2" t="str">
        <f>IFERROR(Base!#REF!/GAMSbase!X94,"")</f>
        <v/>
      </c>
      <c r="Z94" s="2" t="str">
        <f>IFERROR(Base!#REF!/GAMSbase!Y94,"")</f>
        <v/>
      </c>
      <c r="AA94" s="2" t="str">
        <f>IFERROR(Base!#REF!/GAMSbase!Z94,"")</f>
        <v/>
      </c>
      <c r="AB94" s="2" t="str">
        <f>IFERROR(Base!#REF!/GAMSbase!AA94,"")</f>
        <v/>
      </c>
      <c r="AC94" s="2" t="str">
        <f>IFERROR(Base!#REF!/GAMSbase!AB94,"")</f>
        <v/>
      </c>
      <c r="AD94" s="2" t="str">
        <f>IFERROR(Base!#REF!/GAMSbase!AC94,"")</f>
        <v/>
      </c>
      <c r="AE94" s="2" t="str">
        <f>IFERROR(Base!#REF!/GAMSbase!AD94,"")</f>
        <v/>
      </c>
      <c r="AF94" s="2" t="str">
        <f>IFERROR(Base!#REF!/GAMSbase!AE94,"")</f>
        <v/>
      </c>
      <c r="AG94" s="2" t="str">
        <f>IFERROR(Base!#REF!/GAMSbase!AF94,"")</f>
        <v/>
      </c>
      <c r="AH94" s="2" t="str">
        <f>IFERROR(Base!#REF!/GAMSbase!AG94,"")</f>
        <v/>
      </c>
      <c r="AI94" s="2" t="str">
        <f>IFERROR(Base!#REF!/GAMSbase!AH94,"")</f>
        <v/>
      </c>
      <c r="AJ94" s="2" t="str">
        <f>IFERROR(Base!#REF!/GAMSbase!AI94,"")</f>
        <v/>
      </c>
      <c r="AK94" s="2" t="str">
        <f>IFERROR(Base!#REF!/GAMSbase!AJ94,"")</f>
        <v/>
      </c>
      <c r="AL94" s="2" t="str">
        <f>IFERROR(Base!#REF!/GAMSbase!AK94,"")</f>
        <v/>
      </c>
      <c r="AM94" s="2" t="str">
        <f>IFERROR(Base!#REF!/GAMSbase!AL94,"")</f>
        <v/>
      </c>
      <c r="AN94" s="2" t="str">
        <f>IFERROR(Base!#REF!/GAMSbase!AM94,"")</f>
        <v/>
      </c>
      <c r="AO94" s="2" t="str">
        <f>IFERROR(Base!#REF!/GAMSbase!AN94,"")</f>
        <v/>
      </c>
      <c r="AP94" s="2" t="str">
        <f>IFERROR(Base!#REF!/GAMSbase!AO94,"")</f>
        <v/>
      </c>
      <c r="AQ94" s="2" t="str">
        <f>IFERROR(Base!#REF!/GAMSbase!AP94,"")</f>
        <v/>
      </c>
      <c r="AR94" s="2" t="str">
        <f>IFERROR(Base!#REF!/GAMSbase!AQ94,"")</f>
        <v/>
      </c>
      <c r="AS94" s="2" t="str">
        <f>IFERROR(Base!#REF!/GAMSbase!AR94,"")</f>
        <v/>
      </c>
      <c r="AT94" s="2" t="str">
        <f>IFERROR(Base!#REF!/GAMSbase!AS94,"")</f>
        <v/>
      </c>
      <c r="AU94" s="2" t="str">
        <f>IFERROR(Base!#REF!/GAMSbase!AT94,"")</f>
        <v/>
      </c>
      <c r="AV94" s="2" t="str">
        <f>IFERROR(Base!#REF!/GAMSbase!AU94,"")</f>
        <v/>
      </c>
      <c r="AW94" s="2" t="str">
        <f>IFERROR(Base!#REF!/GAMSbase!AV94,"")</f>
        <v/>
      </c>
      <c r="AX94" s="2" t="str">
        <f>IFERROR(Base!#REF!/GAMSbase!AW94,"")</f>
        <v/>
      </c>
      <c r="AY94" s="2" t="str">
        <f>IFERROR(Base!#REF!/GAMSbase!AX94,"")</f>
        <v/>
      </c>
      <c r="AZ94" s="2" t="str">
        <f>IFERROR(Base!#REF!/GAMSbase!AY94,"")</f>
        <v/>
      </c>
      <c r="BA94" s="2" t="str">
        <f>IFERROR(Base!#REF!/GAMSbase!AZ94,"")</f>
        <v/>
      </c>
      <c r="BB94" s="2" t="str">
        <f>IFERROR(Base!#REF!/GAMSbase!BA94,"")</f>
        <v/>
      </c>
      <c r="BC94" s="2" t="str">
        <f>IFERROR(Base!#REF!/GAMSbase!BB94,"")</f>
        <v/>
      </c>
      <c r="BD94" s="2" t="str">
        <f>IFERROR(Base!#REF!/GAMSbase!BC94,"")</f>
        <v/>
      </c>
      <c r="BE94" s="2" t="str">
        <f>IFERROR(Base!#REF!/GAMSbase!BD94,"")</f>
        <v/>
      </c>
      <c r="BF94" s="2" t="str">
        <f>IFERROR(Base!#REF!/GAMSbase!BE94,"")</f>
        <v/>
      </c>
      <c r="BG94" s="2" t="str">
        <f>IFERROR(Base!#REF!/GAMSbase!BF94,"")</f>
        <v/>
      </c>
      <c r="BH94" s="2" t="str">
        <f>IFERROR(Base!#REF!/GAMSbase!BG94,"")</f>
        <v/>
      </c>
      <c r="BI94" s="2" t="str">
        <f>IFERROR(Base!#REF!/GAMSbase!BH94,"")</f>
        <v/>
      </c>
      <c r="BJ94" s="2" t="str">
        <f>IFERROR(Base!#REF!/GAMSbase!BI94,"")</f>
        <v/>
      </c>
    </row>
    <row r="95" spans="1:62" x14ac:dyDescent="0.25">
      <c r="A95" t="e">
        <f>Base!#REF!</f>
        <v>#REF!</v>
      </c>
      <c r="B95" t="str">
        <f>GAMSbase!A95</f>
        <v>Coefficient of Hotelling rent on ratio</v>
      </c>
      <c r="C95" s="2" t="str">
        <f>IFERROR(Base!#REF!/GAMSbase!B95,"")</f>
        <v/>
      </c>
      <c r="D95" s="2" t="str">
        <f>IFERROR(Base!#REF!/GAMSbase!C95,"")</f>
        <v/>
      </c>
      <c r="E95" s="2" t="str">
        <f>IFERROR(Base!#REF!/GAMSbase!D95,"")</f>
        <v/>
      </c>
      <c r="F95" s="2" t="str">
        <f>IFERROR(Base!#REF!/GAMSbase!E95,"")</f>
        <v/>
      </c>
      <c r="G95" s="2" t="str">
        <f>IFERROR(Base!#REF!/GAMSbase!F95,"")</f>
        <v/>
      </c>
      <c r="H95" s="2" t="str">
        <f>IFERROR(Base!#REF!/GAMSbase!G95,"")</f>
        <v/>
      </c>
      <c r="I95" s="2" t="str">
        <f>IFERROR(Base!#REF!/GAMSbase!H95,"")</f>
        <v/>
      </c>
      <c r="J95" s="2" t="str">
        <f>IFERROR(Base!#REF!/GAMSbase!I95,"")</f>
        <v/>
      </c>
      <c r="K95" s="2" t="str">
        <f>IFERROR(Base!#REF!/GAMSbase!J95,"")</f>
        <v/>
      </c>
      <c r="L95" s="2" t="str">
        <f>IFERROR(Base!#REF!/GAMSbase!K95,"")</f>
        <v/>
      </c>
      <c r="M95" s="2" t="str">
        <f>IFERROR(Base!#REF!/GAMSbase!L95,"")</f>
        <v/>
      </c>
      <c r="N95" s="2" t="str">
        <f>IFERROR(Base!#REF!/GAMSbase!M95,"")</f>
        <v/>
      </c>
      <c r="O95" s="2" t="str">
        <f>IFERROR(Base!#REF!/GAMSbase!N95,"")</f>
        <v/>
      </c>
      <c r="P95" s="2" t="str">
        <f>IFERROR(Base!#REF!/GAMSbase!O95,"")</f>
        <v/>
      </c>
      <c r="Q95" s="2" t="str">
        <f>IFERROR(Base!#REF!/GAMSbase!P95,"")</f>
        <v/>
      </c>
      <c r="R95" s="2" t="str">
        <f>IFERROR(Base!#REF!/GAMSbase!Q95,"")</f>
        <v/>
      </c>
      <c r="S95" s="2" t="str">
        <f>IFERROR(Base!#REF!/GAMSbase!R95,"")</f>
        <v/>
      </c>
      <c r="T95" s="2" t="str">
        <f>IFERROR(Base!#REF!/GAMSbase!S95,"")</f>
        <v/>
      </c>
      <c r="U95" s="2" t="str">
        <f>IFERROR(Base!#REF!/GAMSbase!T95,"")</f>
        <v/>
      </c>
      <c r="V95" s="2" t="str">
        <f>IFERROR(Base!#REF!/GAMSbase!U95,"")</f>
        <v/>
      </c>
      <c r="W95" s="2" t="str">
        <f>IFERROR(Base!#REF!/GAMSbase!V95,"")</f>
        <v/>
      </c>
      <c r="X95" s="2" t="str">
        <f>IFERROR(Base!#REF!/GAMSbase!W95,"")</f>
        <v/>
      </c>
      <c r="Y95" s="2" t="str">
        <f>IFERROR(Base!#REF!/GAMSbase!X95,"")</f>
        <v/>
      </c>
      <c r="Z95" s="2" t="str">
        <f>IFERROR(Base!#REF!/GAMSbase!Y95,"")</f>
        <v/>
      </c>
      <c r="AA95" s="2" t="str">
        <f>IFERROR(Base!#REF!/GAMSbase!Z95,"")</f>
        <v/>
      </c>
      <c r="AB95" s="2" t="str">
        <f>IFERROR(Base!#REF!/GAMSbase!AA95,"")</f>
        <v/>
      </c>
      <c r="AC95" s="2" t="str">
        <f>IFERROR(Base!#REF!/GAMSbase!AB95,"")</f>
        <v/>
      </c>
      <c r="AD95" s="2" t="str">
        <f>IFERROR(Base!#REF!/GAMSbase!AC95,"")</f>
        <v/>
      </c>
      <c r="AE95" s="2" t="str">
        <f>IFERROR(Base!#REF!/GAMSbase!AD95,"")</f>
        <v/>
      </c>
      <c r="AF95" s="2" t="str">
        <f>IFERROR(Base!#REF!/GAMSbase!AE95,"")</f>
        <v/>
      </c>
      <c r="AG95" s="2" t="str">
        <f>IFERROR(Base!#REF!/GAMSbase!AF95,"")</f>
        <v/>
      </c>
      <c r="AH95" s="2" t="str">
        <f>IFERROR(Base!#REF!/GAMSbase!AG95,"")</f>
        <v/>
      </c>
      <c r="AI95" s="2" t="str">
        <f>IFERROR(Base!#REF!/GAMSbase!AH95,"")</f>
        <v/>
      </c>
      <c r="AJ95" s="2" t="str">
        <f>IFERROR(Base!#REF!/GAMSbase!AI95,"")</f>
        <v/>
      </c>
      <c r="AK95" s="2" t="str">
        <f>IFERROR(Base!#REF!/GAMSbase!AJ95,"")</f>
        <v/>
      </c>
      <c r="AL95" s="2" t="str">
        <f>IFERROR(Base!#REF!/GAMSbase!AK95,"")</f>
        <v/>
      </c>
      <c r="AM95" s="2" t="str">
        <f>IFERROR(Base!#REF!/GAMSbase!AL95,"")</f>
        <v/>
      </c>
      <c r="AN95" s="2" t="str">
        <f>IFERROR(Base!#REF!/GAMSbase!AM95,"")</f>
        <v/>
      </c>
      <c r="AO95" s="2" t="str">
        <f>IFERROR(Base!#REF!/GAMSbase!AN95,"")</f>
        <v/>
      </c>
      <c r="AP95" s="2" t="str">
        <f>IFERROR(Base!#REF!/GAMSbase!AO95,"")</f>
        <v/>
      </c>
      <c r="AQ95" s="2" t="str">
        <f>IFERROR(Base!#REF!/GAMSbase!AP95,"")</f>
        <v/>
      </c>
      <c r="AR95" s="2" t="str">
        <f>IFERROR(Base!#REF!/GAMSbase!AQ95,"")</f>
        <v/>
      </c>
      <c r="AS95" s="2" t="str">
        <f>IFERROR(Base!#REF!/GAMSbase!AR95,"")</f>
        <v/>
      </c>
      <c r="AT95" s="2" t="str">
        <f>IFERROR(Base!#REF!/GAMSbase!AS95,"")</f>
        <v/>
      </c>
      <c r="AU95" s="2" t="str">
        <f>IFERROR(Base!#REF!/GAMSbase!AT95,"")</f>
        <v/>
      </c>
      <c r="AV95" s="2" t="str">
        <f>IFERROR(Base!#REF!/GAMSbase!AU95,"")</f>
        <v/>
      </c>
      <c r="AW95" s="2" t="str">
        <f>IFERROR(Base!#REF!/GAMSbase!AV95,"")</f>
        <v/>
      </c>
      <c r="AX95" s="2" t="str">
        <f>IFERROR(Base!#REF!/GAMSbase!AW95,"")</f>
        <v/>
      </c>
      <c r="AY95" s="2" t="str">
        <f>IFERROR(Base!#REF!/GAMSbase!AX95,"")</f>
        <v/>
      </c>
      <c r="AZ95" s="2" t="str">
        <f>IFERROR(Base!#REF!/GAMSbase!AY95,"")</f>
        <v/>
      </c>
      <c r="BA95" s="2" t="str">
        <f>IFERROR(Base!#REF!/GAMSbase!AZ95,"")</f>
        <v/>
      </c>
      <c r="BB95" s="2" t="str">
        <f>IFERROR(Base!#REF!/GAMSbase!BA95,"")</f>
        <v/>
      </c>
      <c r="BC95" s="2" t="str">
        <f>IFERROR(Base!#REF!/GAMSbase!BB95,"")</f>
        <v/>
      </c>
      <c r="BD95" s="2" t="str">
        <f>IFERROR(Base!#REF!/GAMSbase!BC95,"")</f>
        <v/>
      </c>
      <c r="BE95" s="2" t="str">
        <f>IFERROR(Base!#REF!/GAMSbase!BD95,"")</f>
        <v/>
      </c>
      <c r="BF95" s="2" t="str">
        <f>IFERROR(Base!#REF!/GAMSbase!BE95,"")</f>
        <v/>
      </c>
      <c r="BG95" s="2" t="str">
        <f>IFERROR(Base!#REF!/GAMSbase!BF95,"")</f>
        <v/>
      </c>
      <c r="BH95" s="2" t="str">
        <f>IFERROR(Base!#REF!/GAMSbase!BG95,"")</f>
        <v/>
      </c>
      <c r="BI95" s="2" t="str">
        <f>IFERROR(Base!#REF!/GAMSbase!BH95,"")</f>
        <v/>
      </c>
      <c r="BJ95" s="2" t="str">
        <f>IFERROR(Base!#REF!/GAMSbase!BI95,"")</f>
        <v/>
      </c>
    </row>
    <row r="96" spans="1:62" x14ac:dyDescent="0.25">
      <c r="A96" t="e">
        <f>Base!#REF!</f>
        <v>#REF!</v>
      </c>
      <c r="B96" t="str">
        <f>GAMSbase!A96</f>
        <v>Exponent on Hotelling</v>
      </c>
      <c r="C96" s="2" t="str">
        <f>IFERROR(Base!#REF!/GAMSbase!B96,"")</f>
        <v/>
      </c>
      <c r="D96" s="2" t="str">
        <f>IFERROR(Base!#REF!/GAMSbase!C96,"")</f>
        <v/>
      </c>
      <c r="E96" s="2" t="str">
        <f>IFERROR(Base!#REF!/GAMSbase!D96,"")</f>
        <v/>
      </c>
      <c r="F96" s="2" t="str">
        <f>IFERROR(Base!#REF!/GAMSbase!E96,"")</f>
        <v/>
      </c>
      <c r="G96" s="2" t="str">
        <f>IFERROR(Base!#REF!/GAMSbase!F96,"")</f>
        <v/>
      </c>
      <c r="H96" s="2" t="str">
        <f>IFERROR(Base!#REF!/GAMSbase!G96,"")</f>
        <v/>
      </c>
      <c r="I96" s="2" t="str">
        <f>IFERROR(Base!#REF!/GAMSbase!H96,"")</f>
        <v/>
      </c>
      <c r="J96" s="2" t="str">
        <f>IFERROR(Base!#REF!/GAMSbase!I96,"")</f>
        <v/>
      </c>
      <c r="K96" s="2" t="str">
        <f>IFERROR(Base!#REF!/GAMSbase!J96,"")</f>
        <v/>
      </c>
      <c r="L96" s="2" t="str">
        <f>IFERROR(Base!#REF!/GAMSbase!K96,"")</f>
        <v/>
      </c>
      <c r="M96" s="2" t="str">
        <f>IFERROR(Base!#REF!/GAMSbase!L96,"")</f>
        <v/>
      </c>
      <c r="N96" s="2" t="str">
        <f>IFERROR(Base!#REF!/GAMSbase!M96,"")</f>
        <v/>
      </c>
      <c r="O96" s="2" t="str">
        <f>IFERROR(Base!#REF!/GAMSbase!N96,"")</f>
        <v/>
      </c>
      <c r="P96" s="2" t="str">
        <f>IFERROR(Base!#REF!/GAMSbase!O96,"")</f>
        <v/>
      </c>
      <c r="Q96" s="2" t="str">
        <f>IFERROR(Base!#REF!/GAMSbase!P96,"")</f>
        <v/>
      </c>
      <c r="R96" s="2" t="str">
        <f>IFERROR(Base!#REF!/GAMSbase!Q96,"")</f>
        <v/>
      </c>
      <c r="S96" s="2" t="str">
        <f>IFERROR(Base!#REF!/GAMSbase!R96,"")</f>
        <v/>
      </c>
      <c r="T96" s="2" t="str">
        <f>IFERROR(Base!#REF!/GAMSbase!S96,"")</f>
        <v/>
      </c>
      <c r="U96" s="2" t="str">
        <f>IFERROR(Base!#REF!/GAMSbase!T96,"")</f>
        <v/>
      </c>
      <c r="V96" s="2" t="str">
        <f>IFERROR(Base!#REF!/GAMSbase!U96,"")</f>
        <v/>
      </c>
      <c r="W96" s="2" t="str">
        <f>IFERROR(Base!#REF!/GAMSbase!V96,"")</f>
        <v/>
      </c>
      <c r="X96" s="2" t="str">
        <f>IFERROR(Base!#REF!/GAMSbase!W96,"")</f>
        <v/>
      </c>
      <c r="Y96" s="2" t="str">
        <f>IFERROR(Base!#REF!/GAMSbase!X96,"")</f>
        <v/>
      </c>
      <c r="Z96" s="2" t="str">
        <f>IFERROR(Base!#REF!/GAMSbase!Y96,"")</f>
        <v/>
      </c>
      <c r="AA96" s="2" t="str">
        <f>IFERROR(Base!#REF!/GAMSbase!Z96,"")</f>
        <v/>
      </c>
      <c r="AB96" s="2" t="str">
        <f>IFERROR(Base!#REF!/GAMSbase!AA96,"")</f>
        <v/>
      </c>
      <c r="AC96" s="2" t="str">
        <f>IFERROR(Base!#REF!/GAMSbase!AB96,"")</f>
        <v/>
      </c>
      <c r="AD96" s="2" t="str">
        <f>IFERROR(Base!#REF!/GAMSbase!AC96,"")</f>
        <v/>
      </c>
      <c r="AE96" s="2" t="str">
        <f>IFERROR(Base!#REF!/GAMSbase!AD96,"")</f>
        <v/>
      </c>
      <c r="AF96" s="2" t="str">
        <f>IFERROR(Base!#REF!/GAMSbase!AE96,"")</f>
        <v/>
      </c>
      <c r="AG96" s="2" t="str">
        <f>IFERROR(Base!#REF!/GAMSbase!AF96,"")</f>
        <v/>
      </c>
      <c r="AH96" s="2" t="str">
        <f>IFERROR(Base!#REF!/GAMSbase!AG96,"")</f>
        <v/>
      </c>
      <c r="AI96" s="2" t="str">
        <f>IFERROR(Base!#REF!/GAMSbase!AH96,"")</f>
        <v/>
      </c>
      <c r="AJ96" s="2" t="str">
        <f>IFERROR(Base!#REF!/GAMSbase!AI96,"")</f>
        <v/>
      </c>
      <c r="AK96" s="2" t="str">
        <f>IFERROR(Base!#REF!/GAMSbase!AJ96,"")</f>
        <v/>
      </c>
      <c r="AL96" s="2" t="str">
        <f>IFERROR(Base!#REF!/GAMSbase!AK96,"")</f>
        <v/>
      </c>
      <c r="AM96" s="2" t="str">
        <f>IFERROR(Base!#REF!/GAMSbase!AL96,"")</f>
        <v/>
      </c>
      <c r="AN96" s="2" t="str">
        <f>IFERROR(Base!#REF!/GAMSbase!AM96,"")</f>
        <v/>
      </c>
      <c r="AO96" s="2" t="str">
        <f>IFERROR(Base!#REF!/GAMSbase!AN96,"")</f>
        <v/>
      </c>
      <c r="AP96" s="2" t="str">
        <f>IFERROR(Base!#REF!/GAMSbase!AO96,"")</f>
        <v/>
      </c>
      <c r="AQ96" s="2" t="str">
        <f>IFERROR(Base!#REF!/GAMSbase!AP96,"")</f>
        <v/>
      </c>
      <c r="AR96" s="2" t="str">
        <f>IFERROR(Base!#REF!/GAMSbase!AQ96,"")</f>
        <v/>
      </c>
      <c r="AS96" s="2" t="str">
        <f>IFERROR(Base!#REF!/GAMSbase!AR96,"")</f>
        <v/>
      </c>
      <c r="AT96" s="2" t="str">
        <f>IFERROR(Base!#REF!/GAMSbase!AS96,"")</f>
        <v/>
      </c>
      <c r="AU96" s="2" t="str">
        <f>IFERROR(Base!#REF!/GAMSbase!AT96,"")</f>
        <v/>
      </c>
      <c r="AV96" s="2" t="str">
        <f>IFERROR(Base!#REF!/GAMSbase!AU96,"")</f>
        <v/>
      </c>
      <c r="AW96" s="2" t="str">
        <f>IFERROR(Base!#REF!/GAMSbase!AV96,"")</f>
        <v/>
      </c>
      <c r="AX96" s="2" t="str">
        <f>IFERROR(Base!#REF!/GAMSbase!AW96,"")</f>
        <v/>
      </c>
      <c r="AY96" s="2" t="str">
        <f>IFERROR(Base!#REF!/GAMSbase!AX96,"")</f>
        <v/>
      </c>
      <c r="AZ96" s="2" t="str">
        <f>IFERROR(Base!#REF!/GAMSbase!AY96,"")</f>
        <v/>
      </c>
      <c r="BA96" s="2" t="str">
        <f>IFERROR(Base!#REF!/GAMSbase!AZ96,"")</f>
        <v/>
      </c>
      <c r="BB96" s="2" t="str">
        <f>IFERROR(Base!#REF!/GAMSbase!BA96,"")</f>
        <v/>
      </c>
      <c r="BC96" s="2" t="str">
        <f>IFERROR(Base!#REF!/GAMSbase!BB96,"")</f>
        <v/>
      </c>
      <c r="BD96" s="2" t="str">
        <f>IFERROR(Base!#REF!/GAMSbase!BC96,"")</f>
        <v/>
      </c>
      <c r="BE96" s="2" t="str">
        <f>IFERROR(Base!#REF!/GAMSbase!BD96,"")</f>
        <v/>
      </c>
      <c r="BF96" s="2" t="str">
        <f>IFERROR(Base!#REF!/GAMSbase!BE96,"")</f>
        <v/>
      </c>
      <c r="BG96" s="2" t="str">
        <f>IFERROR(Base!#REF!/GAMSbase!BF96,"")</f>
        <v/>
      </c>
      <c r="BH96" s="2" t="str">
        <f>IFERROR(Base!#REF!/GAMSbase!BG96,"")</f>
        <v/>
      </c>
      <c r="BI96" s="2" t="str">
        <f>IFERROR(Base!#REF!/GAMSbase!BH96,"")</f>
        <v/>
      </c>
      <c r="BJ96" s="2" t="str">
        <f>IFERROR(Base!#REF!/GAMSbase!BI96,"")</f>
        <v/>
      </c>
    </row>
    <row r="97" spans="1:62" x14ac:dyDescent="0.25">
      <c r="A97" t="e">
        <f>Base!#REF!</f>
        <v>#REF!</v>
      </c>
      <c r="B97" t="str">
        <f>GAMSbase!A97</f>
        <v>Hotelling Rent on Carbon Fuels (2005 USD / tCO2)</v>
      </c>
      <c r="C97" s="2" t="str">
        <f>IFERROR(Base!#REF!/GAMSbase!B97,"")</f>
        <v/>
      </c>
      <c r="D97" s="2" t="str">
        <f>IFERROR(Base!#REF!/GAMSbase!C97,"")</f>
        <v/>
      </c>
      <c r="E97" s="2" t="str">
        <f>IFERROR(Base!#REF!/GAMSbase!D97,"")</f>
        <v/>
      </c>
      <c r="F97" s="2" t="str">
        <f>IFERROR(Base!#REF!/GAMSbase!E97,"")</f>
        <v/>
      </c>
      <c r="G97" s="2" t="str">
        <f>IFERROR(Base!#REF!/GAMSbase!F97,"")</f>
        <v/>
      </c>
      <c r="H97" s="2" t="str">
        <f>IFERROR(Base!#REF!/GAMSbase!G97,"")</f>
        <v/>
      </c>
      <c r="I97" s="2" t="str">
        <f>IFERROR(Base!#REF!/GAMSbase!H97,"")</f>
        <v/>
      </c>
      <c r="J97" s="2" t="str">
        <f>IFERROR(Base!#REF!/GAMSbase!I97,"")</f>
        <v/>
      </c>
      <c r="K97" s="2" t="str">
        <f>IFERROR(Base!#REF!/GAMSbase!J97,"")</f>
        <v/>
      </c>
      <c r="L97" s="2" t="str">
        <f>IFERROR(Base!#REF!/GAMSbase!K97,"")</f>
        <v/>
      </c>
      <c r="M97" s="2" t="str">
        <f>IFERROR(Base!#REF!/GAMSbase!L97,"")</f>
        <v/>
      </c>
      <c r="N97" s="2" t="str">
        <f>IFERROR(Base!#REF!/GAMSbase!M97,"")</f>
        <v/>
      </c>
      <c r="O97" s="2" t="str">
        <f>IFERROR(Base!#REF!/GAMSbase!N97,"")</f>
        <v/>
      </c>
      <c r="P97" s="2" t="str">
        <f>IFERROR(Base!#REF!/GAMSbase!O97,"")</f>
        <v/>
      </c>
      <c r="Q97" s="2" t="str">
        <f>IFERROR(Base!#REF!/GAMSbase!P97,"")</f>
        <v/>
      </c>
      <c r="R97" s="2" t="str">
        <f>IFERROR(Base!#REF!/GAMSbase!Q97,"")</f>
        <v/>
      </c>
      <c r="S97" s="2" t="str">
        <f>IFERROR(Base!#REF!/GAMSbase!R97,"")</f>
        <v/>
      </c>
      <c r="T97" s="2" t="str">
        <f>IFERROR(Base!#REF!/GAMSbase!S97,"")</f>
        <v/>
      </c>
      <c r="U97" s="2" t="str">
        <f>IFERROR(Base!#REF!/GAMSbase!T97,"")</f>
        <v/>
      </c>
      <c r="V97" s="2" t="str">
        <f>IFERROR(Base!#REF!/GAMSbase!U97,"")</f>
        <v/>
      </c>
      <c r="W97" s="2" t="str">
        <f>IFERROR(Base!#REF!/GAMSbase!V97,"")</f>
        <v/>
      </c>
      <c r="X97" s="2" t="str">
        <f>IFERROR(Base!#REF!/GAMSbase!W97,"")</f>
        <v/>
      </c>
      <c r="Y97" s="2" t="str">
        <f>IFERROR(Base!#REF!/GAMSbase!X97,"")</f>
        <v/>
      </c>
      <c r="Z97" s="2" t="str">
        <f>IFERROR(Base!#REF!/GAMSbase!Y97,"")</f>
        <v/>
      </c>
      <c r="AA97" s="2" t="str">
        <f>IFERROR(Base!#REF!/GAMSbase!Z97,"")</f>
        <v/>
      </c>
      <c r="AB97" s="2" t="str">
        <f>IFERROR(Base!#REF!/GAMSbase!AA97,"")</f>
        <v/>
      </c>
      <c r="AC97" s="2" t="str">
        <f>IFERROR(Base!#REF!/GAMSbase!AB97,"")</f>
        <v/>
      </c>
      <c r="AD97" s="2" t="str">
        <f>IFERROR(Base!#REF!/GAMSbase!AC97,"")</f>
        <v/>
      </c>
      <c r="AE97" s="2" t="str">
        <f>IFERROR(Base!#REF!/GAMSbase!AD97,"")</f>
        <v/>
      </c>
      <c r="AF97" s="2" t="str">
        <f>IFERROR(Base!#REF!/GAMSbase!AE97,"")</f>
        <v/>
      </c>
      <c r="AG97" s="2" t="str">
        <f>IFERROR(Base!#REF!/GAMSbase!AF97,"")</f>
        <v/>
      </c>
      <c r="AH97" s="2" t="str">
        <f>IFERROR(Base!#REF!/GAMSbase!AG97,"")</f>
        <v/>
      </c>
      <c r="AI97" s="2" t="str">
        <f>IFERROR(Base!#REF!/GAMSbase!AH97,"")</f>
        <v/>
      </c>
      <c r="AJ97" s="2" t="str">
        <f>IFERROR(Base!#REF!/GAMSbase!AI97,"")</f>
        <v/>
      </c>
      <c r="AK97" s="2" t="str">
        <f>IFERROR(Base!#REF!/GAMSbase!AJ97,"")</f>
        <v/>
      </c>
      <c r="AL97" s="2" t="str">
        <f>IFERROR(Base!#REF!/GAMSbase!AK97,"")</f>
        <v/>
      </c>
      <c r="AM97" s="2" t="str">
        <f>IFERROR(Base!#REF!/GAMSbase!AL97,"")</f>
        <v/>
      </c>
      <c r="AN97" s="2" t="str">
        <f>IFERROR(Base!#REF!/GAMSbase!AM97,"")</f>
        <v/>
      </c>
      <c r="AO97" s="2" t="str">
        <f>IFERROR(Base!#REF!/GAMSbase!AN97,"")</f>
        <v/>
      </c>
      <c r="AP97" s="2" t="str">
        <f>IFERROR(Base!#REF!/GAMSbase!AO97,"")</f>
        <v/>
      </c>
      <c r="AQ97" s="2" t="str">
        <f>IFERROR(Base!#REF!/GAMSbase!AP97,"")</f>
        <v/>
      </c>
      <c r="AR97" s="2" t="str">
        <f>IFERROR(Base!#REF!/GAMSbase!AQ97,"")</f>
        <v/>
      </c>
      <c r="AS97" s="2" t="str">
        <f>IFERROR(Base!#REF!/GAMSbase!AR97,"")</f>
        <v/>
      </c>
      <c r="AT97" s="2" t="str">
        <f>IFERROR(Base!#REF!/GAMSbase!AS97,"")</f>
        <v/>
      </c>
      <c r="AU97" s="2" t="str">
        <f>IFERROR(Base!#REF!/GAMSbase!AT97,"")</f>
        <v/>
      </c>
      <c r="AV97" s="2" t="str">
        <f>IFERROR(Base!#REF!/GAMSbase!AU97,"")</f>
        <v/>
      </c>
      <c r="AW97" s="2" t="str">
        <f>IFERROR(Base!#REF!/GAMSbase!AV97,"")</f>
        <v/>
      </c>
      <c r="AX97" s="2" t="str">
        <f>IFERROR(Base!#REF!/GAMSbase!AW97,"")</f>
        <v/>
      </c>
      <c r="AY97" s="2" t="str">
        <f>IFERROR(Base!#REF!/GAMSbase!AX97,"")</f>
        <v/>
      </c>
      <c r="AZ97" s="2" t="str">
        <f>IFERROR(Base!#REF!/GAMSbase!AY97,"")</f>
        <v/>
      </c>
      <c r="BA97" s="2" t="str">
        <f>IFERROR(Base!#REF!/GAMSbase!AZ97,"")</f>
        <v/>
      </c>
      <c r="BB97" s="2" t="str">
        <f>IFERROR(Base!#REF!/GAMSbase!BA97,"")</f>
        <v/>
      </c>
      <c r="BC97" s="2" t="str">
        <f>IFERROR(Base!#REF!/GAMSbase!BB97,"")</f>
        <v/>
      </c>
      <c r="BD97" s="2" t="str">
        <f>IFERROR(Base!#REF!/GAMSbase!BC97,"")</f>
        <v/>
      </c>
      <c r="BE97" s="2" t="str">
        <f>IFERROR(Base!#REF!/GAMSbase!BD97,"")</f>
        <v/>
      </c>
      <c r="BF97" s="2" t="str">
        <f>IFERROR(Base!#REF!/GAMSbase!BE97,"")</f>
        <v/>
      </c>
      <c r="BG97" s="2" t="str">
        <f>IFERROR(Base!#REF!/GAMSbase!BF97,"")</f>
        <v/>
      </c>
      <c r="BH97" s="2" t="str">
        <f>IFERROR(Base!#REF!/GAMSbase!BG97,"")</f>
        <v/>
      </c>
      <c r="BI97" s="2" t="str">
        <f>IFERROR(Base!#REF!/GAMSbase!BH97,"")</f>
        <v/>
      </c>
      <c r="BJ97" s="2" t="str">
        <f>IFERROR(Base!#REF!/GAMSbase!BI97,"")</f>
        <v/>
      </c>
    </row>
    <row r="98" spans="1:62" x14ac:dyDescent="0.25">
      <c r="A98" t="e">
        <f>Base!#REF!</f>
        <v>#REF!</v>
      </c>
      <c r="B98" t="str">
        <f>GAMSbase!A98</f>
        <v>* CLIMATE MODULE</v>
      </c>
      <c r="C98" s="2" t="str">
        <f>IFERROR(Base!#REF!/GAMSbase!B98,"")</f>
        <v/>
      </c>
      <c r="D98" s="2" t="str">
        <f>IFERROR(Base!#REF!/GAMSbase!C98,"")</f>
        <v/>
      </c>
      <c r="E98" s="2" t="str">
        <f>IFERROR(Base!#REF!/GAMSbase!D98,"")</f>
        <v/>
      </c>
      <c r="F98" s="2" t="str">
        <f>IFERROR(Base!#REF!/GAMSbase!E98,"")</f>
        <v/>
      </c>
      <c r="G98" s="2" t="str">
        <f>IFERROR(Base!#REF!/GAMSbase!F98,"")</f>
        <v/>
      </c>
      <c r="H98" s="2" t="str">
        <f>IFERROR(Base!#REF!/GAMSbase!G98,"")</f>
        <v/>
      </c>
      <c r="I98" s="2" t="str">
        <f>IFERROR(Base!#REF!/GAMSbase!H98,"")</f>
        <v/>
      </c>
      <c r="J98" s="2" t="str">
        <f>IFERROR(Base!#REF!/GAMSbase!I98,"")</f>
        <v/>
      </c>
      <c r="K98" s="2" t="str">
        <f>IFERROR(Base!#REF!/GAMSbase!J98,"")</f>
        <v/>
      </c>
      <c r="L98" s="2" t="str">
        <f>IFERROR(Base!#REF!/GAMSbase!K98,"")</f>
        <v/>
      </c>
      <c r="M98" s="2" t="str">
        <f>IFERROR(Base!#REF!/GAMSbase!L98,"")</f>
        <v/>
      </c>
      <c r="N98" s="2" t="str">
        <f>IFERROR(Base!#REF!/GAMSbase!M98,"")</f>
        <v/>
      </c>
      <c r="O98" s="2" t="str">
        <f>IFERROR(Base!#REF!/GAMSbase!N98,"")</f>
        <v/>
      </c>
      <c r="P98" s="2" t="str">
        <f>IFERROR(Base!#REF!/GAMSbase!O98,"")</f>
        <v/>
      </c>
      <c r="Q98" s="2" t="str">
        <f>IFERROR(Base!#REF!/GAMSbase!P98,"")</f>
        <v/>
      </c>
      <c r="R98" s="2" t="str">
        <f>IFERROR(Base!#REF!/GAMSbase!Q98,"")</f>
        <v/>
      </c>
      <c r="S98" s="2" t="str">
        <f>IFERROR(Base!#REF!/GAMSbase!R98,"")</f>
        <v/>
      </c>
      <c r="T98" s="2" t="str">
        <f>IFERROR(Base!#REF!/GAMSbase!S98,"")</f>
        <v/>
      </c>
      <c r="U98" s="2" t="str">
        <f>IFERROR(Base!#REF!/GAMSbase!T98,"")</f>
        <v/>
      </c>
      <c r="V98" s="2" t="str">
        <f>IFERROR(Base!#REF!/GAMSbase!U98,"")</f>
        <v/>
      </c>
      <c r="W98" s="2" t="str">
        <f>IFERROR(Base!#REF!/GAMSbase!V98,"")</f>
        <v/>
      </c>
      <c r="X98" s="2" t="str">
        <f>IFERROR(Base!#REF!/GAMSbase!W98,"")</f>
        <v/>
      </c>
      <c r="Y98" s="2" t="str">
        <f>IFERROR(Base!#REF!/GAMSbase!X98,"")</f>
        <v/>
      </c>
      <c r="Z98" s="2" t="str">
        <f>IFERROR(Base!#REF!/GAMSbase!Y98,"")</f>
        <v/>
      </c>
      <c r="AA98" s="2" t="str">
        <f>IFERROR(Base!#REF!/GAMSbase!Z98,"")</f>
        <v/>
      </c>
      <c r="AB98" s="2" t="str">
        <f>IFERROR(Base!#REF!/GAMSbase!AA98,"")</f>
        <v/>
      </c>
      <c r="AC98" s="2" t="str">
        <f>IFERROR(Base!#REF!/GAMSbase!AB98,"")</f>
        <v/>
      </c>
      <c r="AD98" s="2" t="str">
        <f>IFERROR(Base!#REF!/GAMSbase!AC98,"")</f>
        <v/>
      </c>
      <c r="AE98" s="2" t="str">
        <f>IFERROR(Base!#REF!/GAMSbase!AD98,"")</f>
        <v/>
      </c>
      <c r="AF98" s="2" t="str">
        <f>IFERROR(Base!#REF!/GAMSbase!AE98,"")</f>
        <v/>
      </c>
      <c r="AG98" s="2" t="str">
        <f>IFERROR(Base!#REF!/GAMSbase!AF98,"")</f>
        <v/>
      </c>
      <c r="AH98" s="2" t="str">
        <f>IFERROR(Base!#REF!/GAMSbase!AG98,"")</f>
        <v/>
      </c>
      <c r="AI98" s="2" t="str">
        <f>IFERROR(Base!#REF!/GAMSbase!AH98,"")</f>
        <v/>
      </c>
      <c r="AJ98" s="2" t="str">
        <f>IFERROR(Base!#REF!/GAMSbase!AI98,"")</f>
        <v/>
      </c>
      <c r="AK98" s="2" t="str">
        <f>IFERROR(Base!#REF!/GAMSbase!AJ98,"")</f>
        <v/>
      </c>
      <c r="AL98" s="2" t="str">
        <f>IFERROR(Base!#REF!/GAMSbase!AK98,"")</f>
        <v/>
      </c>
      <c r="AM98" s="2" t="str">
        <f>IFERROR(Base!#REF!/GAMSbase!AL98,"")</f>
        <v/>
      </c>
      <c r="AN98" s="2" t="str">
        <f>IFERROR(Base!#REF!/GAMSbase!AM98,"")</f>
        <v/>
      </c>
      <c r="AO98" s="2" t="str">
        <f>IFERROR(Base!#REF!/GAMSbase!AN98,"")</f>
        <v/>
      </c>
      <c r="AP98" s="2" t="str">
        <f>IFERROR(Base!#REF!/GAMSbase!AO98,"")</f>
        <v/>
      </c>
      <c r="AQ98" s="2" t="str">
        <f>IFERROR(Base!#REF!/GAMSbase!AP98,"")</f>
        <v/>
      </c>
      <c r="AR98" s="2" t="str">
        <f>IFERROR(Base!#REF!/GAMSbase!AQ98,"")</f>
        <v/>
      </c>
      <c r="AS98" s="2" t="str">
        <f>IFERROR(Base!#REF!/GAMSbase!AR98,"")</f>
        <v/>
      </c>
      <c r="AT98" s="2" t="str">
        <f>IFERROR(Base!#REF!/GAMSbase!AS98,"")</f>
        <v/>
      </c>
      <c r="AU98" s="2" t="str">
        <f>IFERROR(Base!#REF!/GAMSbase!AT98,"")</f>
        <v/>
      </c>
      <c r="AV98" s="2" t="str">
        <f>IFERROR(Base!#REF!/GAMSbase!AU98,"")</f>
        <v/>
      </c>
      <c r="AW98" s="2" t="str">
        <f>IFERROR(Base!#REF!/GAMSbase!AV98,"")</f>
        <v/>
      </c>
      <c r="AX98" s="2" t="str">
        <f>IFERROR(Base!#REF!/GAMSbase!AW98,"")</f>
        <v/>
      </c>
      <c r="AY98" s="2" t="str">
        <f>IFERROR(Base!#REF!/GAMSbase!AX98,"")</f>
        <v/>
      </c>
      <c r="AZ98" s="2" t="str">
        <f>IFERROR(Base!#REF!/GAMSbase!AY98,"")</f>
        <v/>
      </c>
      <c r="BA98" s="2" t="str">
        <f>IFERROR(Base!#REF!/GAMSbase!AZ98,"")</f>
        <v/>
      </c>
      <c r="BB98" s="2" t="str">
        <f>IFERROR(Base!#REF!/GAMSbase!BA98,"")</f>
        <v/>
      </c>
      <c r="BC98" s="2" t="str">
        <f>IFERROR(Base!#REF!/GAMSbase!BB98,"")</f>
        <v/>
      </c>
      <c r="BD98" s="2" t="str">
        <f>IFERROR(Base!#REF!/GAMSbase!BC98,"")</f>
        <v/>
      </c>
      <c r="BE98" s="2" t="str">
        <f>IFERROR(Base!#REF!/GAMSbase!BD98,"")</f>
        <v/>
      </c>
      <c r="BF98" s="2" t="str">
        <f>IFERROR(Base!#REF!/GAMSbase!BE98,"")</f>
        <v/>
      </c>
      <c r="BG98" s="2" t="str">
        <f>IFERROR(Base!#REF!/GAMSbase!BF98,"")</f>
        <v/>
      </c>
      <c r="BH98" s="2" t="str">
        <f>IFERROR(Base!#REF!/GAMSbase!BG98,"")</f>
        <v/>
      </c>
      <c r="BI98" s="2" t="str">
        <f>IFERROR(Base!#REF!/GAMSbase!BH98,"")</f>
        <v/>
      </c>
      <c r="BJ98" s="2" t="str">
        <f>IFERROR(Base!#REF!/GAMSbase!BI98,"")</f>
        <v/>
      </c>
    </row>
    <row r="99" spans="1:62" x14ac:dyDescent="0.25">
      <c r="A99" t="str">
        <f>Base!A43</f>
        <v>Atmospheric temperature (degrees Celsius above preindustrial)</v>
      </c>
      <c r="B99" t="str">
        <f>GAMSbase!A99</f>
        <v>Atmospheric Temperature (deg C above preindustrial)</v>
      </c>
      <c r="C99" s="2" t="str">
        <f>IFERROR(Base!#REF!/GAMSbase!B99,"")</f>
        <v/>
      </c>
      <c r="D99" s="2">
        <f>IFERROR(Base!C43/GAMSbase!C99,"")</f>
        <v>1.5440419892156794</v>
      </c>
      <c r="E99" s="2">
        <f>IFERROR(Base!D43/GAMSbase!D99,"")</f>
        <v>1.482298927743527</v>
      </c>
      <c r="F99" s="2">
        <f>IFERROR(Base!E43/GAMSbase!E99,"")</f>
        <v>1.4164017352425722</v>
      </c>
      <c r="G99" s="2">
        <f>IFERROR(Base!F43/GAMSbase!F99,"")</f>
        <v>1.3558617661007373</v>
      </c>
      <c r="H99" s="2">
        <f>IFERROR(Base!G43/GAMSbase!G99,"")</f>
        <v>1.3021675051025308</v>
      </c>
      <c r="I99" s="2">
        <f>IFERROR(Base!H43/GAMSbase!H99,"")</f>
        <v>1.2549416620648142</v>
      </c>
      <c r="J99" s="2">
        <f>IFERROR(Base!I43/GAMSbase!I99,"")</f>
        <v>1.2136521484141729</v>
      </c>
      <c r="K99" s="2">
        <f>IFERROR(Base!J43/GAMSbase!J99,"")</f>
        <v>1.1776515510429708</v>
      </c>
      <c r="L99" s="2">
        <f>IFERROR(Base!K43/GAMSbase!K99,"")</f>
        <v>1.1463126841895095</v>
      </c>
      <c r="M99" s="2">
        <f>IFERROR(Base!L43/GAMSbase!L99,"")</f>
        <v>1.1190845668019764</v>
      </c>
      <c r="N99" s="2">
        <f>IFERROR(Base!M43/GAMSbase!M99,"")</f>
        <v>1.0954903302098713</v>
      </c>
      <c r="O99" s="2">
        <f>IFERROR(Base!N43/GAMSbase!N99,"")</f>
        <v>1.0751153343541555</v>
      </c>
      <c r="P99" s="2">
        <f>IFERROR(Base!O43/GAMSbase!O99,"")</f>
        <v>1.0575957663614721</v>
      </c>
      <c r="Q99" s="2">
        <f>IFERROR(Base!P43/GAMSbase!P99,"")</f>
        <v>1.0426093745789122</v>
      </c>
      <c r="R99" s="2">
        <f>IFERROR(Base!Q43/GAMSbase!Q99,"")</f>
        <v>1.0298681369371772</v>
      </c>
      <c r="S99" s="2">
        <f>IFERROR(Base!R43/GAMSbase!R99,"")</f>
        <v>1.019112382828522</v>
      </c>
      <c r="T99" s="2">
        <f>IFERROR(Base!S43/GAMSbase!S99,"")</f>
        <v>1.0083800060523849</v>
      </c>
      <c r="U99" s="2">
        <f>IFERROR(Base!T43/GAMSbase!T99,"")</f>
        <v>0.99860491761371417</v>
      </c>
      <c r="V99" s="2">
        <f>IFERROR(Base!U43/GAMSbase!U99,"")</f>
        <v>0.99054894452123254</v>
      </c>
      <c r="W99" s="2">
        <f>IFERROR(Base!V43/GAMSbase!V99,"")</f>
        <v>0.98399540815891495</v>
      </c>
      <c r="X99" s="2">
        <f>IFERROR(Base!W43/GAMSbase!W99,"")</f>
        <v>0.97871253327676988</v>
      </c>
      <c r="Y99" s="2">
        <f>IFERROR(Base!X43/GAMSbase!X99,"")</f>
        <v>0.97448216842007651</v>
      </c>
      <c r="Z99" s="2">
        <f>IFERROR(Base!Y43/GAMSbase!Y99,"")</f>
        <v>0.971102036841479</v>
      </c>
      <c r="AA99" s="2">
        <f>IFERROR(Base!Z43/GAMSbase!Z99,"")</f>
        <v>0.96838175112685121</v>
      </c>
      <c r="AB99" s="2">
        <f>IFERROR(Base!AA43/GAMSbase!AA99,"")</f>
        <v>0.96613761037136081</v>
      </c>
      <c r="AC99" s="2">
        <f>IFERROR(Base!AB43/GAMSbase!AB99,"")</f>
        <v>0.96418719521628304</v>
      </c>
      <c r="AD99" s="2">
        <f>IFERROR(Base!AC43/GAMSbase!AC99,"")</f>
        <v>0.96234371118078244</v>
      </c>
      <c r="AE99" s="2">
        <f>IFERROR(Base!AD43/GAMSbase!AD99,"")</f>
        <v>0.96040852565989177</v>
      </c>
      <c r="AF99" s="2">
        <f>IFERROR(Base!AE43/GAMSbase!AE99,"")</f>
        <v>0.95815424976103969</v>
      </c>
      <c r="AG99" s="2">
        <f>IFERROR(Base!AF43/GAMSbase!AF99,"")</f>
        <v>0.95532866786359749</v>
      </c>
      <c r="AH99" s="2">
        <f>IFERROR(Base!AG43/GAMSbase!AG99,"")</f>
        <v>0.95164589845491021</v>
      </c>
      <c r="AI99" s="2">
        <f>IFERROR(Base!AH43/GAMSbase!AH99,"")</f>
        <v>0.94677190426914792</v>
      </c>
      <c r="AJ99" s="2">
        <f>IFERROR(Base!AI43/GAMSbase!AI99,"")</f>
        <v>0.94030462336127574</v>
      </c>
      <c r="AK99" s="2">
        <f>IFERROR(Base!AJ43/GAMSbase!AJ99,"")</f>
        <v>0.93174745777442813</v>
      </c>
      <c r="AL99" s="2">
        <f>IFERROR(Base!AK43/GAMSbase!AK99,"")</f>
        <v>0.90056909013509823</v>
      </c>
      <c r="AM99" s="2">
        <f>IFERROR(Base!AL43/GAMSbase!AL99,"")</f>
        <v>0.88644516468801871</v>
      </c>
      <c r="AN99" s="2">
        <f>IFERROR(Base!AM43/GAMSbase!AM99,"")</f>
        <v>0.87799544944578556</v>
      </c>
      <c r="AO99" s="2">
        <f>IFERROR(Base!AN43/GAMSbase!AN99,"")</f>
        <v>0.87192546731809606</v>
      </c>
      <c r="AP99" s="2">
        <f>IFERROR(Base!AO43/GAMSbase!AO99,"")</f>
        <v>0.86726120777840121</v>
      </c>
      <c r="AQ99" s="2">
        <f>IFERROR(Base!AP43/GAMSbase!AP99,"")</f>
        <v>0.86370196188869741</v>
      </c>
      <c r="AR99" s="2">
        <f>IFERROR(Base!AQ43/GAMSbase!AQ99,"")</f>
        <v>0.86114867253200411</v>
      </c>
      <c r="AS99" s="2">
        <f>IFERROR(Base!AR43/GAMSbase!AR99,"")</f>
        <v>0.85956862454131111</v>
      </c>
      <c r="AT99" s="2">
        <f>IFERROR(Base!AS43/GAMSbase!AS99,"")</f>
        <v>0.85895674796929367</v>
      </c>
      <c r="AU99" s="2">
        <f>IFERROR(Base!AT43/GAMSbase!AT99,"")</f>
        <v>0.85932494612412658</v>
      </c>
      <c r="AV99" s="2">
        <f>IFERROR(Base!AU43/GAMSbase!AU99,"")</f>
        <v>0.86069983722248167</v>
      </c>
      <c r="AW99" s="2">
        <f>IFERROR(Base!AV43/GAMSbase!AV99,"")</f>
        <v>0.8648577017952378</v>
      </c>
      <c r="AX99" s="2">
        <f>IFERROR(Base!AW43/GAMSbase!AW99,"")</f>
        <v>0.87124008081097704</v>
      </c>
      <c r="AY99" s="2">
        <f>IFERROR(Base!AX43/GAMSbase!AX99,"")</f>
        <v>0.87940311962810436</v>
      </c>
      <c r="AZ99" s="2">
        <f>IFERROR(Base!AY43/GAMSbase!AY99,"")</f>
        <v>0.88898660090848647</v>
      </c>
      <c r="BA99" s="2">
        <f>IFERROR(Base!AZ43/GAMSbase!AZ99,"")</f>
        <v>0.89969286979244656</v>
      </c>
      <c r="BB99" s="2">
        <f>IFERROR(Base!BA43/GAMSbase!BA99,"")</f>
        <v>0.91127200842520362</v>
      </c>
      <c r="BC99" s="2">
        <f>IFERROR(Base!BB43/GAMSbase!BB99,"")</f>
        <v>0.92352431763055209</v>
      </c>
      <c r="BD99" s="2">
        <f>IFERROR(Base!BC43/GAMSbase!BC99,"")</f>
        <v>0.93627795257938073</v>
      </c>
      <c r="BE99" s="2">
        <f>IFERROR(Base!BD43/GAMSbase!BD99,"")</f>
        <v>0.94938478155549033</v>
      </c>
      <c r="BF99" s="2">
        <f>IFERROR(Base!BE43/GAMSbase!BE99,"")</f>
        <v>0.96271720320182452</v>
      </c>
      <c r="BG99" s="2">
        <f>IFERROR(Base!BF43/GAMSbase!BF99,"")</f>
        <v>0.97616563129393141</v>
      </c>
      <c r="BH99" s="2">
        <f>IFERROR(Base!BG43/GAMSbase!BG99,"")</f>
        <v>0.98937452159719219</v>
      </c>
      <c r="BI99" s="2">
        <f>IFERROR(Base!BH43/GAMSbase!BH99,"")</f>
        <v>0.99997586334711452</v>
      </c>
      <c r="BJ99" s="2">
        <f>IFERROR(Base!BI43/GAMSbase!BI99,"")</f>
        <v>1.00573278755082</v>
      </c>
    </row>
    <row r="100" spans="1:62" x14ac:dyDescent="0.25">
      <c r="A100" t="e">
        <f>Base!#REF!</f>
        <v>#REF!</v>
      </c>
      <c r="B100" t="str">
        <f>GAMSbase!A100</f>
        <v>Total Increase in Forcing (Watts per Meter2, preindustrial)</v>
      </c>
      <c r="C100" s="2" t="str">
        <f>IFERROR(Base!#REF!/GAMSbase!B100,"")</f>
        <v/>
      </c>
      <c r="D100" s="2" t="str">
        <f>IFERROR(Base!#REF!/GAMSbase!C100,"")</f>
        <v/>
      </c>
      <c r="E100" s="2" t="str">
        <f>IFERROR(Base!#REF!/GAMSbase!D100,"")</f>
        <v/>
      </c>
      <c r="F100" s="2" t="str">
        <f>IFERROR(Base!#REF!/GAMSbase!E100,"")</f>
        <v/>
      </c>
      <c r="G100" s="2" t="str">
        <f>IFERROR(Base!#REF!/GAMSbase!F100,"")</f>
        <v/>
      </c>
      <c r="H100" s="2" t="str">
        <f>IFERROR(Base!#REF!/GAMSbase!G100,"")</f>
        <v/>
      </c>
      <c r="I100" s="2" t="str">
        <f>IFERROR(Base!#REF!/GAMSbase!H100,"")</f>
        <v/>
      </c>
      <c r="J100" s="2" t="str">
        <f>IFERROR(Base!#REF!/GAMSbase!I100,"")</f>
        <v/>
      </c>
      <c r="K100" s="2" t="str">
        <f>IFERROR(Base!#REF!/GAMSbase!J100,"")</f>
        <v/>
      </c>
      <c r="L100" s="2" t="str">
        <f>IFERROR(Base!#REF!/GAMSbase!K100,"")</f>
        <v/>
      </c>
      <c r="M100" s="2" t="str">
        <f>IFERROR(Base!#REF!/GAMSbase!L100,"")</f>
        <v/>
      </c>
      <c r="N100" s="2" t="str">
        <f>IFERROR(Base!#REF!/GAMSbase!M100,"")</f>
        <v/>
      </c>
      <c r="O100" s="2" t="str">
        <f>IFERROR(Base!#REF!/GAMSbase!N100,"")</f>
        <v/>
      </c>
      <c r="P100" s="2" t="str">
        <f>IFERROR(Base!#REF!/GAMSbase!O100,"")</f>
        <v/>
      </c>
      <c r="Q100" s="2" t="str">
        <f>IFERROR(Base!#REF!/GAMSbase!P100,"")</f>
        <v/>
      </c>
      <c r="R100" s="2" t="str">
        <f>IFERROR(Base!#REF!/GAMSbase!Q100,"")</f>
        <v/>
      </c>
      <c r="S100" s="2" t="str">
        <f>IFERROR(Base!#REF!/GAMSbase!R100,"")</f>
        <v/>
      </c>
      <c r="T100" s="2" t="str">
        <f>IFERROR(Base!#REF!/GAMSbase!S100,"")</f>
        <v/>
      </c>
      <c r="U100" s="2" t="str">
        <f>IFERROR(Base!#REF!/GAMSbase!T100,"")</f>
        <v/>
      </c>
      <c r="V100" s="2" t="str">
        <f>IFERROR(Base!#REF!/GAMSbase!U100,"")</f>
        <v/>
      </c>
      <c r="W100" s="2" t="str">
        <f>IFERROR(Base!#REF!/GAMSbase!V100,"")</f>
        <v/>
      </c>
      <c r="X100" s="2" t="str">
        <f>IFERROR(Base!#REF!/GAMSbase!W100,"")</f>
        <v/>
      </c>
      <c r="Y100" s="2" t="str">
        <f>IFERROR(Base!#REF!/GAMSbase!X100,"")</f>
        <v/>
      </c>
      <c r="Z100" s="2" t="str">
        <f>IFERROR(Base!#REF!/GAMSbase!Y100,"")</f>
        <v/>
      </c>
      <c r="AA100" s="2" t="str">
        <f>IFERROR(Base!#REF!/GAMSbase!Z100,"")</f>
        <v/>
      </c>
      <c r="AB100" s="2" t="str">
        <f>IFERROR(Base!#REF!/GAMSbase!AA100,"")</f>
        <v/>
      </c>
      <c r="AC100" s="2" t="str">
        <f>IFERROR(Base!#REF!/GAMSbase!AB100,"")</f>
        <v/>
      </c>
      <c r="AD100" s="2" t="str">
        <f>IFERROR(Base!#REF!/GAMSbase!AC100,"")</f>
        <v/>
      </c>
      <c r="AE100" s="2" t="str">
        <f>IFERROR(Base!#REF!/GAMSbase!AD100,"")</f>
        <v/>
      </c>
      <c r="AF100" s="2" t="str">
        <f>IFERROR(Base!#REF!/GAMSbase!AE100,"")</f>
        <v/>
      </c>
      <c r="AG100" s="2" t="str">
        <f>IFERROR(Base!#REF!/GAMSbase!AF100,"")</f>
        <v/>
      </c>
      <c r="AH100" s="2" t="str">
        <f>IFERROR(Base!#REF!/GAMSbase!AG100,"")</f>
        <v/>
      </c>
      <c r="AI100" s="2" t="str">
        <f>IFERROR(Base!#REF!/GAMSbase!AH100,"")</f>
        <v/>
      </c>
      <c r="AJ100" s="2" t="str">
        <f>IFERROR(Base!#REF!/GAMSbase!AI100,"")</f>
        <v/>
      </c>
      <c r="AK100" s="2" t="str">
        <f>IFERROR(Base!#REF!/GAMSbase!AJ100,"")</f>
        <v/>
      </c>
      <c r="AL100" s="2" t="str">
        <f>IFERROR(Base!#REF!/GAMSbase!AK100,"")</f>
        <v/>
      </c>
      <c r="AM100" s="2" t="str">
        <f>IFERROR(Base!#REF!/GAMSbase!AL100,"")</f>
        <v/>
      </c>
      <c r="AN100" s="2" t="str">
        <f>IFERROR(Base!#REF!/GAMSbase!AM100,"")</f>
        <v/>
      </c>
      <c r="AO100" s="2" t="str">
        <f>IFERROR(Base!#REF!/GAMSbase!AN100,"")</f>
        <v/>
      </c>
      <c r="AP100" s="2" t="str">
        <f>IFERROR(Base!#REF!/GAMSbase!AO100,"")</f>
        <v/>
      </c>
      <c r="AQ100" s="2" t="str">
        <f>IFERROR(Base!#REF!/GAMSbase!AP100,"")</f>
        <v/>
      </c>
      <c r="AR100" s="2" t="str">
        <f>IFERROR(Base!#REF!/GAMSbase!AQ100,"")</f>
        <v/>
      </c>
      <c r="AS100" s="2" t="str">
        <f>IFERROR(Base!#REF!/GAMSbase!AR100,"")</f>
        <v/>
      </c>
      <c r="AT100" s="2" t="str">
        <f>IFERROR(Base!#REF!/GAMSbase!AS100,"")</f>
        <v/>
      </c>
      <c r="AU100" s="2" t="str">
        <f>IFERROR(Base!#REF!/GAMSbase!AT100,"")</f>
        <v/>
      </c>
      <c r="AV100" s="2" t="str">
        <f>IFERROR(Base!#REF!/GAMSbase!AU100,"")</f>
        <v/>
      </c>
      <c r="AW100" s="2" t="str">
        <f>IFERROR(Base!#REF!/GAMSbase!AV100,"")</f>
        <v/>
      </c>
      <c r="AX100" s="2" t="str">
        <f>IFERROR(Base!#REF!/GAMSbase!AW100,"")</f>
        <v/>
      </c>
      <c r="AY100" s="2" t="str">
        <f>IFERROR(Base!#REF!/GAMSbase!AX100,"")</f>
        <v/>
      </c>
      <c r="AZ100" s="2" t="str">
        <f>IFERROR(Base!#REF!/GAMSbase!AY100,"")</f>
        <v/>
      </c>
      <c r="BA100" s="2" t="str">
        <f>IFERROR(Base!#REF!/GAMSbase!AZ100,"")</f>
        <v/>
      </c>
      <c r="BB100" s="2" t="str">
        <f>IFERROR(Base!#REF!/GAMSbase!BA100,"")</f>
        <v/>
      </c>
      <c r="BC100" s="2" t="str">
        <f>IFERROR(Base!#REF!/GAMSbase!BB100,"")</f>
        <v/>
      </c>
      <c r="BD100" s="2" t="str">
        <f>IFERROR(Base!#REF!/GAMSbase!BC100,"")</f>
        <v/>
      </c>
      <c r="BE100" s="2" t="str">
        <f>IFERROR(Base!#REF!/GAMSbase!BD100,"")</f>
        <v/>
      </c>
      <c r="BF100" s="2" t="str">
        <f>IFERROR(Base!#REF!/GAMSbase!BE100,"")</f>
        <v/>
      </c>
      <c r="BG100" s="2" t="str">
        <f>IFERROR(Base!#REF!/GAMSbase!BF100,"")</f>
        <v/>
      </c>
      <c r="BH100" s="2" t="str">
        <f>IFERROR(Base!#REF!/GAMSbase!BG100,"")</f>
        <v/>
      </c>
      <c r="BI100" s="2" t="str">
        <f>IFERROR(Base!#REF!/GAMSbase!BH100,"")</f>
        <v/>
      </c>
      <c r="BJ100" s="2" t="str">
        <f>IFERROR(Base!#REF!/GAMSbase!BI100,"")</f>
        <v/>
      </c>
    </row>
    <row r="101" spans="1:62" x14ac:dyDescent="0.25">
      <c r="A101" t="e">
        <f>Base!#REF!</f>
        <v>#REF!</v>
      </c>
      <c r="B101" t="str">
        <f>GAMSbase!A101</f>
        <v>Lower Ocean Temperature (deg C above preindustrial)</v>
      </c>
      <c r="C101" s="2" t="str">
        <f>IFERROR(Base!#REF!/GAMSbase!B101,"")</f>
        <v/>
      </c>
      <c r="D101" s="2" t="str">
        <f>IFERROR(Base!#REF!/GAMSbase!C101,"")</f>
        <v/>
      </c>
      <c r="E101" s="2" t="str">
        <f>IFERROR(Base!#REF!/GAMSbase!D101,"")</f>
        <v/>
      </c>
      <c r="F101" s="2" t="str">
        <f>IFERROR(Base!#REF!/GAMSbase!E101,"")</f>
        <v/>
      </c>
      <c r="G101" s="2" t="str">
        <f>IFERROR(Base!#REF!/GAMSbase!F101,"")</f>
        <v/>
      </c>
      <c r="H101" s="2" t="str">
        <f>IFERROR(Base!#REF!/GAMSbase!G101,"")</f>
        <v/>
      </c>
      <c r="I101" s="2" t="str">
        <f>IFERROR(Base!#REF!/GAMSbase!H101,"")</f>
        <v/>
      </c>
      <c r="J101" s="2" t="str">
        <f>IFERROR(Base!#REF!/GAMSbase!I101,"")</f>
        <v/>
      </c>
      <c r="K101" s="2" t="str">
        <f>IFERROR(Base!#REF!/GAMSbase!J101,"")</f>
        <v/>
      </c>
      <c r="L101" s="2" t="str">
        <f>IFERROR(Base!#REF!/GAMSbase!K101,"")</f>
        <v/>
      </c>
      <c r="M101" s="2" t="str">
        <f>IFERROR(Base!#REF!/GAMSbase!L101,"")</f>
        <v/>
      </c>
      <c r="N101" s="2" t="str">
        <f>IFERROR(Base!#REF!/GAMSbase!M101,"")</f>
        <v/>
      </c>
      <c r="O101" s="2" t="str">
        <f>IFERROR(Base!#REF!/GAMSbase!N101,"")</f>
        <v/>
      </c>
      <c r="P101" s="2" t="str">
        <f>IFERROR(Base!#REF!/GAMSbase!O101,"")</f>
        <v/>
      </c>
      <c r="Q101" s="2" t="str">
        <f>IFERROR(Base!#REF!/GAMSbase!P101,"")</f>
        <v/>
      </c>
      <c r="R101" s="2" t="str">
        <f>IFERROR(Base!#REF!/GAMSbase!Q101,"")</f>
        <v/>
      </c>
      <c r="S101" s="2" t="str">
        <f>IFERROR(Base!#REF!/GAMSbase!R101,"")</f>
        <v/>
      </c>
      <c r="T101" s="2" t="str">
        <f>IFERROR(Base!#REF!/GAMSbase!S101,"")</f>
        <v/>
      </c>
      <c r="U101" s="2" t="str">
        <f>IFERROR(Base!#REF!/GAMSbase!T101,"")</f>
        <v/>
      </c>
      <c r="V101" s="2" t="str">
        <f>IFERROR(Base!#REF!/GAMSbase!U101,"")</f>
        <v/>
      </c>
      <c r="W101" s="2" t="str">
        <f>IFERROR(Base!#REF!/GAMSbase!V101,"")</f>
        <v/>
      </c>
      <c r="X101" s="2" t="str">
        <f>IFERROR(Base!#REF!/GAMSbase!W101,"")</f>
        <v/>
      </c>
      <c r="Y101" s="2" t="str">
        <f>IFERROR(Base!#REF!/GAMSbase!X101,"")</f>
        <v/>
      </c>
      <c r="Z101" s="2" t="str">
        <f>IFERROR(Base!#REF!/GAMSbase!Y101,"")</f>
        <v/>
      </c>
      <c r="AA101" s="2" t="str">
        <f>IFERROR(Base!#REF!/GAMSbase!Z101,"")</f>
        <v/>
      </c>
      <c r="AB101" s="2" t="str">
        <f>IFERROR(Base!#REF!/GAMSbase!AA101,"")</f>
        <v/>
      </c>
      <c r="AC101" s="2" t="str">
        <f>IFERROR(Base!#REF!/GAMSbase!AB101,"")</f>
        <v/>
      </c>
      <c r="AD101" s="2" t="str">
        <f>IFERROR(Base!#REF!/GAMSbase!AC101,"")</f>
        <v/>
      </c>
      <c r="AE101" s="2" t="str">
        <f>IFERROR(Base!#REF!/GAMSbase!AD101,"")</f>
        <v/>
      </c>
      <c r="AF101" s="2" t="str">
        <f>IFERROR(Base!#REF!/GAMSbase!AE101,"")</f>
        <v/>
      </c>
      <c r="AG101" s="2" t="str">
        <f>IFERROR(Base!#REF!/GAMSbase!AF101,"")</f>
        <v/>
      </c>
      <c r="AH101" s="2" t="str">
        <f>IFERROR(Base!#REF!/GAMSbase!AG101,"")</f>
        <v/>
      </c>
      <c r="AI101" s="2" t="str">
        <f>IFERROR(Base!#REF!/GAMSbase!AH101,"")</f>
        <v/>
      </c>
      <c r="AJ101" s="2" t="str">
        <f>IFERROR(Base!#REF!/GAMSbase!AI101,"")</f>
        <v/>
      </c>
      <c r="AK101" s="2" t="str">
        <f>IFERROR(Base!#REF!/GAMSbase!AJ101,"")</f>
        <v/>
      </c>
      <c r="AL101" s="2" t="str">
        <f>IFERROR(Base!#REF!/GAMSbase!AK101,"")</f>
        <v/>
      </c>
      <c r="AM101" s="2" t="str">
        <f>IFERROR(Base!#REF!/GAMSbase!AL101,"")</f>
        <v/>
      </c>
      <c r="AN101" s="2" t="str">
        <f>IFERROR(Base!#REF!/GAMSbase!AM101,"")</f>
        <v/>
      </c>
      <c r="AO101" s="2" t="str">
        <f>IFERROR(Base!#REF!/GAMSbase!AN101,"")</f>
        <v/>
      </c>
      <c r="AP101" s="2" t="str">
        <f>IFERROR(Base!#REF!/GAMSbase!AO101,"")</f>
        <v/>
      </c>
      <c r="AQ101" s="2" t="str">
        <f>IFERROR(Base!#REF!/GAMSbase!AP101,"")</f>
        <v/>
      </c>
      <c r="AR101" s="2" t="str">
        <f>IFERROR(Base!#REF!/GAMSbase!AQ101,"")</f>
        <v/>
      </c>
      <c r="AS101" s="2" t="str">
        <f>IFERROR(Base!#REF!/GAMSbase!AR101,"")</f>
        <v/>
      </c>
      <c r="AT101" s="2" t="str">
        <f>IFERROR(Base!#REF!/GAMSbase!AS101,"")</f>
        <v/>
      </c>
      <c r="AU101" s="2" t="str">
        <f>IFERROR(Base!#REF!/GAMSbase!AT101,"")</f>
        <v/>
      </c>
      <c r="AV101" s="2" t="str">
        <f>IFERROR(Base!#REF!/GAMSbase!AU101,"")</f>
        <v/>
      </c>
      <c r="AW101" s="2" t="str">
        <f>IFERROR(Base!#REF!/GAMSbase!AV101,"")</f>
        <v/>
      </c>
      <c r="AX101" s="2" t="str">
        <f>IFERROR(Base!#REF!/GAMSbase!AW101,"")</f>
        <v/>
      </c>
      <c r="AY101" s="2" t="str">
        <f>IFERROR(Base!#REF!/GAMSbase!AX101,"")</f>
        <v/>
      </c>
      <c r="AZ101" s="2" t="str">
        <f>IFERROR(Base!#REF!/GAMSbase!AY101,"")</f>
        <v/>
      </c>
      <c r="BA101" s="2" t="str">
        <f>IFERROR(Base!#REF!/GAMSbase!AZ101,"")</f>
        <v/>
      </c>
      <c r="BB101" s="2" t="str">
        <f>IFERROR(Base!#REF!/GAMSbase!BA101,"")</f>
        <v/>
      </c>
      <c r="BC101" s="2" t="str">
        <f>IFERROR(Base!#REF!/GAMSbase!BB101,"")</f>
        <v/>
      </c>
      <c r="BD101" s="2" t="str">
        <f>IFERROR(Base!#REF!/GAMSbase!BC101,"")</f>
        <v/>
      </c>
      <c r="BE101" s="2" t="str">
        <f>IFERROR(Base!#REF!/GAMSbase!BD101,"")</f>
        <v/>
      </c>
      <c r="BF101" s="2" t="str">
        <f>IFERROR(Base!#REF!/GAMSbase!BE101,"")</f>
        <v/>
      </c>
      <c r="BG101" s="2" t="str">
        <f>IFERROR(Base!#REF!/GAMSbase!BF101,"")</f>
        <v/>
      </c>
      <c r="BH101" s="2" t="str">
        <f>IFERROR(Base!#REF!/GAMSbase!BG101,"")</f>
        <v/>
      </c>
      <c r="BI101" s="2" t="str">
        <f>IFERROR(Base!#REF!/GAMSbase!BH101,"")</f>
        <v/>
      </c>
      <c r="BJ101" s="2" t="str">
        <f>IFERROR(Base!#REF!/GAMSbase!BI101,"")</f>
        <v/>
      </c>
    </row>
    <row r="102" spans="1:62" x14ac:dyDescent="0.25">
      <c r="A102" t="str">
        <f>Base!A44</f>
        <v>ENDOGENOUS ECONOMIC VARIABLES</v>
      </c>
      <c r="B102" t="str">
        <f>GAMSbase!A102</f>
        <v>** Economic Endogenous Variables</v>
      </c>
      <c r="C102" s="2" t="str">
        <f>IFERROR(Base!B44/GAMSbase!B102,"")</f>
        <v/>
      </c>
      <c r="D102" s="2" t="str">
        <f>IFERROR(Base!C44/GAMSbase!C102,"")</f>
        <v/>
      </c>
      <c r="E102" s="2" t="str">
        <f>IFERROR(Base!D44/GAMSbase!D102,"")</f>
        <v/>
      </c>
      <c r="F102" s="2" t="str">
        <f>IFERROR(Base!E44/GAMSbase!E102,"")</f>
        <v/>
      </c>
      <c r="G102" s="2" t="str">
        <f>IFERROR(Base!F44/GAMSbase!F102,"")</f>
        <v/>
      </c>
      <c r="H102" s="2" t="str">
        <f>IFERROR(Base!G44/GAMSbase!G102,"")</f>
        <v/>
      </c>
      <c r="I102" s="2" t="str">
        <f>IFERROR(Base!H44/GAMSbase!H102,"")</f>
        <v/>
      </c>
      <c r="J102" s="2" t="str">
        <f>IFERROR(Base!I44/GAMSbase!I102,"")</f>
        <v/>
      </c>
      <c r="K102" s="2" t="str">
        <f>IFERROR(Base!J44/GAMSbase!J102,"")</f>
        <v/>
      </c>
      <c r="L102" s="2" t="str">
        <f>IFERROR(Base!K44/GAMSbase!K102,"")</f>
        <v/>
      </c>
      <c r="M102" s="2" t="str">
        <f>IFERROR(Base!L44/GAMSbase!L102,"")</f>
        <v/>
      </c>
      <c r="N102" s="2" t="str">
        <f>IFERROR(Base!M44/GAMSbase!M102,"")</f>
        <v/>
      </c>
      <c r="O102" s="2" t="str">
        <f>IFERROR(Base!N44/GAMSbase!N102,"")</f>
        <v/>
      </c>
      <c r="P102" s="2" t="str">
        <f>IFERROR(Base!O44/GAMSbase!O102,"")</f>
        <v/>
      </c>
      <c r="Q102" s="2" t="str">
        <f>IFERROR(Base!P44/GAMSbase!P102,"")</f>
        <v/>
      </c>
      <c r="R102" s="2" t="str">
        <f>IFERROR(Base!Q44/GAMSbase!Q102,"")</f>
        <v/>
      </c>
      <c r="S102" s="2" t="str">
        <f>IFERROR(Base!R44/GAMSbase!R102,"")</f>
        <v/>
      </c>
      <c r="T102" s="2" t="str">
        <f>IFERROR(Base!S44/GAMSbase!S102,"")</f>
        <v/>
      </c>
      <c r="U102" s="2" t="str">
        <f>IFERROR(Base!T44/GAMSbase!T102,"")</f>
        <v/>
      </c>
      <c r="V102" s="2" t="str">
        <f>IFERROR(Base!U44/GAMSbase!U102,"")</f>
        <v/>
      </c>
      <c r="W102" s="2" t="str">
        <f>IFERROR(Base!V44/GAMSbase!V102,"")</f>
        <v/>
      </c>
      <c r="X102" s="2" t="str">
        <f>IFERROR(Base!W44/GAMSbase!W102,"")</f>
        <v/>
      </c>
      <c r="Y102" s="2" t="str">
        <f>IFERROR(Base!X44/GAMSbase!X102,"")</f>
        <v/>
      </c>
      <c r="Z102" s="2" t="str">
        <f>IFERROR(Base!Y44/GAMSbase!Y102,"")</f>
        <v/>
      </c>
      <c r="AA102" s="2" t="str">
        <f>IFERROR(Base!Z44/GAMSbase!Z102,"")</f>
        <v/>
      </c>
      <c r="AB102" s="2" t="str">
        <f>IFERROR(Base!AA44/GAMSbase!AA102,"")</f>
        <v/>
      </c>
      <c r="AC102" s="2" t="str">
        <f>IFERROR(Base!AB44/GAMSbase!AB102,"")</f>
        <v/>
      </c>
      <c r="AD102" s="2" t="str">
        <f>IFERROR(Base!AC44/GAMSbase!AC102,"")</f>
        <v/>
      </c>
      <c r="AE102" s="2" t="str">
        <f>IFERROR(Base!AD44/GAMSbase!AD102,"")</f>
        <v/>
      </c>
      <c r="AF102" s="2" t="str">
        <f>IFERROR(Base!AE44/GAMSbase!AE102,"")</f>
        <v/>
      </c>
      <c r="AG102" s="2" t="str">
        <f>IFERROR(Base!AF44/GAMSbase!AF102,"")</f>
        <v/>
      </c>
      <c r="AH102" s="2" t="str">
        <f>IFERROR(Base!AG44/GAMSbase!AG102,"")</f>
        <v/>
      </c>
      <c r="AI102" s="2" t="str">
        <f>IFERROR(Base!AH44/GAMSbase!AH102,"")</f>
        <v/>
      </c>
      <c r="AJ102" s="2" t="str">
        <f>IFERROR(Base!AI44/GAMSbase!AI102,"")</f>
        <v/>
      </c>
      <c r="AK102" s="2" t="str">
        <f>IFERROR(Base!AJ44/GAMSbase!AJ102,"")</f>
        <v/>
      </c>
      <c r="AL102" s="2" t="str">
        <f>IFERROR(Base!AK44/GAMSbase!AK102,"")</f>
        <v/>
      </c>
      <c r="AM102" s="2" t="str">
        <f>IFERROR(Base!AL44/GAMSbase!AL102,"")</f>
        <v/>
      </c>
      <c r="AN102" s="2" t="str">
        <f>IFERROR(Base!AM44/GAMSbase!AM102,"")</f>
        <v/>
      </c>
      <c r="AO102" s="2" t="str">
        <f>IFERROR(Base!AN44/GAMSbase!AN102,"")</f>
        <v/>
      </c>
      <c r="AP102" s="2" t="str">
        <f>IFERROR(Base!AO44/GAMSbase!AO102,"")</f>
        <v/>
      </c>
      <c r="AQ102" s="2" t="str">
        <f>IFERROR(Base!AP44/GAMSbase!AP102,"")</f>
        <v/>
      </c>
      <c r="AR102" s="2" t="str">
        <f>IFERROR(Base!AQ44/GAMSbase!AQ102,"")</f>
        <v/>
      </c>
      <c r="AS102" s="2" t="str">
        <f>IFERROR(Base!AR44/GAMSbase!AR102,"")</f>
        <v/>
      </c>
      <c r="AT102" s="2" t="str">
        <f>IFERROR(Base!AS44/GAMSbase!AS102,"")</f>
        <v/>
      </c>
      <c r="AU102" s="2" t="str">
        <f>IFERROR(Base!AT44/GAMSbase!AT102,"")</f>
        <v/>
      </c>
      <c r="AV102" s="2" t="str">
        <f>IFERROR(Base!AU44/GAMSbase!AU102,"")</f>
        <v/>
      </c>
      <c r="AW102" s="2" t="str">
        <f>IFERROR(Base!AV44/GAMSbase!AV102,"")</f>
        <v/>
      </c>
      <c r="AX102" s="2" t="str">
        <f>IFERROR(Base!AW44/GAMSbase!AW102,"")</f>
        <v/>
      </c>
      <c r="AY102" s="2" t="str">
        <f>IFERROR(Base!AX44/GAMSbase!AX102,"")</f>
        <v/>
      </c>
      <c r="AZ102" s="2" t="str">
        <f>IFERROR(Base!AY44/GAMSbase!AY102,"")</f>
        <v/>
      </c>
      <c r="BA102" s="2" t="str">
        <f>IFERROR(Base!AZ44/GAMSbase!AZ102,"")</f>
        <v/>
      </c>
      <c r="BB102" s="2" t="str">
        <f>IFERROR(Base!BA44/GAMSbase!BA102,"")</f>
        <v/>
      </c>
      <c r="BC102" s="2" t="str">
        <f>IFERROR(Base!BB44/GAMSbase!BB102,"")</f>
        <v/>
      </c>
      <c r="BD102" s="2" t="str">
        <f>IFERROR(Base!BC44/GAMSbase!BC102,"")</f>
        <v/>
      </c>
      <c r="BE102" s="2" t="str">
        <f>IFERROR(Base!BD44/GAMSbase!BD102,"")</f>
        <v/>
      </c>
      <c r="BF102" s="2" t="str">
        <f>IFERROR(Base!BE44/GAMSbase!BE102,"")</f>
        <v/>
      </c>
      <c r="BG102" s="2" t="str">
        <f>IFERROR(Base!BF44/GAMSbase!BF102,"")</f>
        <v/>
      </c>
      <c r="BH102" s="2" t="str">
        <f>IFERROR(Base!BG44/GAMSbase!BG102,"")</f>
        <v/>
      </c>
      <c r="BI102" s="2" t="str">
        <f>IFERROR(Base!BH44/GAMSbase!BH102,"")</f>
        <v/>
      </c>
      <c r="BJ102" s="2" t="str">
        <f>IFERROR(Base!BI44/GAMSbase!BI102,"")</f>
        <v/>
      </c>
    </row>
    <row r="103" spans="1:62" x14ac:dyDescent="0.25">
      <c r="A103" t="str">
        <f>Base!A45</f>
        <v>OUTPUT  (trillions of 2019$)</v>
      </c>
      <c r="B103" t="str">
        <f>GAMSbase!A103</f>
        <v>* OUTPUT</v>
      </c>
      <c r="C103" s="2" t="str">
        <f>IFERROR(Base!B45/GAMSbase!B103,"")</f>
        <v/>
      </c>
      <c r="D103" s="2" t="str">
        <f>IFERROR(Base!C45/GAMSbase!C103,"")</f>
        <v/>
      </c>
      <c r="E103" s="2" t="str">
        <f>IFERROR(Base!D45/GAMSbase!D103,"")</f>
        <v/>
      </c>
      <c r="F103" s="2" t="str">
        <f>IFERROR(Base!E45/GAMSbase!E103,"")</f>
        <v/>
      </c>
      <c r="G103" s="2" t="str">
        <f>IFERROR(Base!F45/GAMSbase!F103,"")</f>
        <v/>
      </c>
      <c r="H103" s="2" t="str">
        <f>IFERROR(Base!G45/GAMSbase!G103,"")</f>
        <v/>
      </c>
      <c r="I103" s="2" t="str">
        <f>IFERROR(Base!H45/GAMSbase!H103,"")</f>
        <v/>
      </c>
      <c r="J103" s="2" t="str">
        <f>IFERROR(Base!I45/GAMSbase!I103,"")</f>
        <v/>
      </c>
      <c r="K103" s="2" t="str">
        <f>IFERROR(Base!J45/GAMSbase!J103,"")</f>
        <v/>
      </c>
      <c r="L103" s="2" t="str">
        <f>IFERROR(Base!K45/GAMSbase!K103,"")</f>
        <v/>
      </c>
      <c r="M103" s="2" t="str">
        <f>IFERROR(Base!L45/GAMSbase!L103,"")</f>
        <v/>
      </c>
      <c r="N103" s="2" t="str">
        <f>IFERROR(Base!M45/GAMSbase!M103,"")</f>
        <v/>
      </c>
      <c r="O103" s="2" t="str">
        <f>IFERROR(Base!N45/GAMSbase!N103,"")</f>
        <v/>
      </c>
      <c r="P103" s="2" t="str">
        <f>IFERROR(Base!O45/GAMSbase!O103,"")</f>
        <v/>
      </c>
      <c r="Q103" s="2" t="str">
        <f>IFERROR(Base!P45/GAMSbase!P103,"")</f>
        <v/>
      </c>
      <c r="R103" s="2" t="str">
        <f>IFERROR(Base!Q45/GAMSbase!Q103,"")</f>
        <v/>
      </c>
      <c r="S103" s="2" t="str">
        <f>IFERROR(Base!R45/GAMSbase!R103,"")</f>
        <v/>
      </c>
      <c r="T103" s="2" t="str">
        <f>IFERROR(Base!S45/GAMSbase!S103,"")</f>
        <v/>
      </c>
      <c r="U103" s="2" t="str">
        <f>IFERROR(Base!T45/GAMSbase!T103,"")</f>
        <v/>
      </c>
      <c r="V103" s="2" t="str">
        <f>IFERROR(Base!U45/GAMSbase!U103,"")</f>
        <v/>
      </c>
      <c r="W103" s="2" t="str">
        <f>IFERROR(Base!V45/GAMSbase!V103,"")</f>
        <v/>
      </c>
      <c r="X103" s="2" t="str">
        <f>IFERROR(Base!W45/GAMSbase!W103,"")</f>
        <v/>
      </c>
      <c r="Y103" s="2" t="str">
        <f>IFERROR(Base!X45/GAMSbase!X103,"")</f>
        <v/>
      </c>
      <c r="Z103" s="2" t="str">
        <f>IFERROR(Base!Y45/GAMSbase!Y103,"")</f>
        <v/>
      </c>
      <c r="AA103" s="2" t="str">
        <f>IFERROR(Base!Z45/GAMSbase!Z103,"")</f>
        <v/>
      </c>
      <c r="AB103" s="2" t="str">
        <f>IFERROR(Base!AA45/GAMSbase!AA103,"")</f>
        <v/>
      </c>
      <c r="AC103" s="2" t="str">
        <f>IFERROR(Base!AB45/GAMSbase!AB103,"")</f>
        <v/>
      </c>
      <c r="AD103" s="2" t="str">
        <f>IFERROR(Base!AC45/GAMSbase!AC103,"")</f>
        <v/>
      </c>
      <c r="AE103" s="2" t="str">
        <f>IFERROR(Base!AD45/GAMSbase!AD103,"")</f>
        <v/>
      </c>
      <c r="AF103" s="2" t="str">
        <f>IFERROR(Base!AE45/GAMSbase!AE103,"")</f>
        <v/>
      </c>
      <c r="AG103" s="2" t="str">
        <f>IFERROR(Base!AF45/GAMSbase!AF103,"")</f>
        <v/>
      </c>
      <c r="AH103" s="2" t="str">
        <f>IFERROR(Base!AG45/GAMSbase!AG103,"")</f>
        <v/>
      </c>
      <c r="AI103" s="2" t="str">
        <f>IFERROR(Base!AH45/GAMSbase!AH103,"")</f>
        <v/>
      </c>
      <c r="AJ103" s="2" t="str">
        <f>IFERROR(Base!AI45/GAMSbase!AI103,"")</f>
        <v/>
      </c>
      <c r="AK103" s="2" t="str">
        <f>IFERROR(Base!AJ45/GAMSbase!AJ103,"")</f>
        <v/>
      </c>
      <c r="AL103" s="2" t="str">
        <f>IFERROR(Base!AK45/GAMSbase!AK103,"")</f>
        <v/>
      </c>
      <c r="AM103" s="2" t="str">
        <f>IFERROR(Base!AL45/GAMSbase!AL103,"")</f>
        <v/>
      </c>
      <c r="AN103" s="2" t="str">
        <f>IFERROR(Base!AM45/GAMSbase!AM103,"")</f>
        <v/>
      </c>
      <c r="AO103" s="2" t="str">
        <f>IFERROR(Base!AN45/GAMSbase!AN103,"")</f>
        <v/>
      </c>
      <c r="AP103" s="2" t="str">
        <f>IFERROR(Base!AO45/GAMSbase!AO103,"")</f>
        <v/>
      </c>
      <c r="AQ103" s="2" t="str">
        <f>IFERROR(Base!AP45/GAMSbase!AP103,"")</f>
        <v/>
      </c>
      <c r="AR103" s="2" t="str">
        <f>IFERROR(Base!AQ45/GAMSbase!AQ103,"")</f>
        <v/>
      </c>
      <c r="AS103" s="2" t="str">
        <f>IFERROR(Base!AR45/GAMSbase!AR103,"")</f>
        <v/>
      </c>
      <c r="AT103" s="2" t="str">
        <f>IFERROR(Base!AS45/GAMSbase!AS103,"")</f>
        <v/>
      </c>
      <c r="AU103" s="2" t="str">
        <f>IFERROR(Base!AT45/GAMSbase!AT103,"")</f>
        <v/>
      </c>
      <c r="AV103" s="2" t="str">
        <f>IFERROR(Base!AU45/GAMSbase!AU103,"")</f>
        <v/>
      </c>
      <c r="AW103" s="2" t="str">
        <f>IFERROR(Base!AV45/GAMSbase!AV103,"")</f>
        <v/>
      </c>
      <c r="AX103" s="2" t="str">
        <f>IFERROR(Base!AW45/GAMSbase!AW103,"")</f>
        <v/>
      </c>
      <c r="AY103" s="2" t="str">
        <f>IFERROR(Base!AX45/GAMSbase!AX103,"")</f>
        <v/>
      </c>
      <c r="AZ103" s="2" t="str">
        <f>IFERROR(Base!AY45/GAMSbase!AY103,"")</f>
        <v/>
      </c>
      <c r="BA103" s="2" t="str">
        <f>IFERROR(Base!AZ45/GAMSbase!AZ103,"")</f>
        <v/>
      </c>
      <c r="BB103" s="2" t="str">
        <f>IFERROR(Base!BA45/GAMSbase!BA103,"")</f>
        <v/>
      </c>
      <c r="BC103" s="2" t="str">
        <f>IFERROR(Base!BB45/GAMSbase!BB103,"")</f>
        <v/>
      </c>
      <c r="BD103" s="2" t="str">
        <f>IFERROR(Base!BC45/GAMSbase!BC103,"")</f>
        <v/>
      </c>
      <c r="BE103" s="2" t="str">
        <f>IFERROR(Base!BD45/GAMSbase!BD103,"")</f>
        <v/>
      </c>
      <c r="BF103" s="2" t="str">
        <f>IFERROR(Base!BE45/GAMSbase!BE103,"")</f>
        <v/>
      </c>
      <c r="BG103" s="2" t="str">
        <f>IFERROR(Base!BF45/GAMSbase!BF103,"")</f>
        <v/>
      </c>
      <c r="BH103" s="2" t="str">
        <f>IFERROR(Base!BG45/GAMSbase!BG103,"")</f>
        <v/>
      </c>
      <c r="BI103" s="2" t="str">
        <f>IFERROR(Base!BH45/GAMSbase!BH103,"")</f>
        <v/>
      </c>
      <c r="BJ103" s="2" t="str">
        <f>IFERROR(Base!BI45/GAMSbase!BI103,"")</f>
        <v/>
      </c>
    </row>
    <row r="104" spans="1:62" x14ac:dyDescent="0.25">
      <c r="A104" t="str">
        <f>Base!A46</f>
        <v xml:space="preserve">Output gross of abatement and  damages </v>
      </c>
      <c r="B104" t="str">
        <f>GAMSbase!A104</f>
        <v>Gross Output (trillion USD)</v>
      </c>
      <c r="C104" s="2">
        <f>IFERROR(Base!B46/GAMSbase!B104,"")</f>
        <v>2.121535409851302</v>
      </c>
      <c r="D104" s="2">
        <f>IFERROR(Base!C46/GAMSbase!C104,"")</f>
        <v>2.0627692875561152</v>
      </c>
      <c r="E104" s="2">
        <f>IFERROR(Base!D46/GAMSbase!D104,"")</f>
        <v>2.0092363413731955</v>
      </c>
      <c r="F104" s="2">
        <f>IFERROR(Base!E46/GAMSbase!E104,"")</f>
        <v>1.9621688561457491</v>
      </c>
      <c r="G104" s="2">
        <f>IFERROR(Base!F46/GAMSbase!F104,"")</f>
        <v>1.9217616055663655</v>
      </c>
      <c r="H104" s="2">
        <f>IFERROR(Base!G46/GAMSbase!G104,"")</f>
        <v>1.8878034397212564</v>
      </c>
      <c r="I104" s="2">
        <f>IFERROR(Base!H46/GAMSbase!H104,"")</f>
        <v>1.8599346034908624</v>
      </c>
      <c r="J104" s="2">
        <f>IFERROR(Base!I46/GAMSbase!I104,"")</f>
        <v>1.8377502742323835</v>
      </c>
      <c r="K104" s="2">
        <f>IFERROR(Base!J46/GAMSbase!J104,"")</f>
        <v>1.8208844622977047</v>
      </c>
      <c r="L104" s="2">
        <f>IFERROR(Base!K46/GAMSbase!K104,"")</f>
        <v>1.8089966584811665</v>
      </c>
      <c r="M104" s="2">
        <f>IFERROR(Base!L46/GAMSbase!L104,"")</f>
        <v>1.8017846291637332</v>
      </c>
      <c r="N104" s="2">
        <f>IFERROR(Base!M46/GAMSbase!M104,"")</f>
        <v>1.7989864846547061</v>
      </c>
      <c r="O104" s="2">
        <f>IFERROR(Base!N46/GAMSbase!N104,"")</f>
        <v>1.8003796094383231</v>
      </c>
      <c r="P104" s="2">
        <f>IFERROR(Base!O46/GAMSbase!O104,"")</f>
        <v>1.8057784202500904</v>
      </c>
      <c r="Q104" s="2">
        <f>IFERROR(Base!P46/GAMSbase!P104,"")</f>
        <v>1.8150317969043073</v>
      </c>
      <c r="R104" s="2">
        <f>IFERROR(Base!Q46/GAMSbase!Q104,"")</f>
        <v>1.8280204400579372</v>
      </c>
      <c r="S104" s="2">
        <f>IFERROR(Base!R46/GAMSbase!R104,"")</f>
        <v>1.8446539610761237</v>
      </c>
      <c r="T104" s="2">
        <f>IFERROR(Base!S46/GAMSbase!S104,"")</f>
        <v>1.8648669703131824</v>
      </c>
      <c r="U104" s="2">
        <f>IFERROR(Base!T46/GAMSbase!T104,"")</f>
        <v>1.8887189251661314</v>
      </c>
      <c r="V104" s="2">
        <f>IFERROR(Base!U46/GAMSbase!U104,"")</f>
        <v>1.9162332886222699</v>
      </c>
      <c r="W104" s="2">
        <f>IFERROR(Base!V46/GAMSbase!V104,"")</f>
        <v>1.9474159438883543</v>
      </c>
      <c r="X104" s="2">
        <f>IFERROR(Base!W46/GAMSbase!W104,"")</f>
        <v>1.9823176694354334</v>
      </c>
      <c r="Y104" s="2">
        <f>IFERROR(Base!X46/GAMSbase!X104,"")</f>
        <v>2.0210362780478257</v>
      </c>
      <c r="Z104" s="2">
        <f>IFERROR(Base!Y46/GAMSbase!Y104,"")</f>
        <v>2.0637185630245107</v>
      </c>
      <c r="AA104" s="2">
        <f>IFERROR(Base!Z46/GAMSbase!Z104,"")</f>
        <v>2.1105637000959541</v>
      </c>
      <c r="AB104" s="2">
        <f>IFERROR(Base!AA46/GAMSbase!AA104,"")</f>
        <v>2.1618279846464268</v>
      </c>
      <c r="AC104" s="2">
        <f>IFERROR(Base!AB46/GAMSbase!AB104,"")</f>
        <v>2.2178302320757481</v>
      </c>
      <c r="AD104" s="2">
        <f>IFERROR(Base!AC46/GAMSbase!AC104,"")</f>
        <v>2.2789566877117595</v>
      </c>
      <c r="AE104" s="2">
        <f>IFERROR(Base!AD46/GAMSbase!AD104,"")</f>
        <v>2.3456634308171673</v>
      </c>
      <c r="AF104" s="2">
        <f>IFERROR(Base!AE46/GAMSbase!AE104,"")</f>
        <v>2.4184693219690354</v>
      </c>
      <c r="AG104" s="2">
        <f>IFERROR(Base!AF46/GAMSbase!AF104,"")</f>
        <v>2.4979067162116815</v>
      </c>
      <c r="AH104" s="2">
        <f>IFERROR(Base!AG46/GAMSbase!AG104,"")</f>
        <v>2.5844649019361476</v>
      </c>
      <c r="AI104" s="2">
        <f>IFERROR(Base!AH46/GAMSbase!AH104,"")</f>
        <v>2.6784755652985495</v>
      </c>
      <c r="AJ104" s="2">
        <f>IFERROR(Base!AI46/GAMSbase!AI104,"")</f>
        <v>2.7798897335282726</v>
      </c>
      <c r="AK104" s="2">
        <f>IFERROR(Base!AJ46/GAMSbase!AJ104,"")</f>
        <v>2.8878529254464818</v>
      </c>
      <c r="AL104" s="2">
        <f>IFERROR(Base!AK46/GAMSbase!AK104,"")</f>
        <v>2.9998804274558029</v>
      </c>
      <c r="AM104" s="2">
        <f>IFERROR(Base!AL46/GAMSbase!AL104,"")</f>
        <v>3.1140894153183467</v>
      </c>
      <c r="AN104" s="2">
        <f>IFERROR(Base!AM46/GAMSbase!AM104,"")</f>
        <v>3.2330544617304899</v>
      </c>
      <c r="AO104" s="2">
        <f>IFERROR(Base!AN46/GAMSbase!AN104,"")</f>
        <v>3.36167207001782</v>
      </c>
      <c r="AP104" s="2">
        <f>IFERROR(Base!AO46/GAMSbase!AO104,"")</f>
        <v>3.4926249914437646</v>
      </c>
      <c r="AQ104" s="2">
        <f>IFERROR(Base!AP46/GAMSbase!AP104,"")</f>
        <v>3.6270939004117624</v>
      </c>
      <c r="AR104" s="2">
        <f>IFERROR(Base!AQ46/GAMSbase!AQ104,"")</f>
        <v>3.765964543455913</v>
      </c>
      <c r="AS104" s="2">
        <f>IFERROR(Base!AR46/GAMSbase!AR104,"")</f>
        <v>3.9098644751717613</v>
      </c>
      <c r="AT104" s="2">
        <f>IFERROR(Base!AS46/GAMSbase!AS104,"")</f>
        <v>4.0591702885441752</v>
      </c>
      <c r="AU104" s="2">
        <f>IFERROR(Base!AT46/GAMSbase!AT104,"")</f>
        <v>4.2139591986885145</v>
      </c>
      <c r="AV104" s="2">
        <f>IFERROR(Base!AU46/GAMSbase!AU104,"")</f>
        <v>4.3738745298475052</v>
      </c>
      <c r="AW104" s="2">
        <f>IFERROR(Base!AV46/GAMSbase!AV104,"")</f>
        <v>4.5499643756597976</v>
      </c>
      <c r="AX104" s="2">
        <f>IFERROR(Base!AW46/GAMSbase!AW104,"")</f>
        <v>4.7346173350798351</v>
      </c>
      <c r="AY104" s="2">
        <f>IFERROR(Base!AX46/GAMSbase!AX104,"")</f>
        <v>4.9285412614198503</v>
      </c>
      <c r="AZ104" s="2">
        <f>IFERROR(Base!AY46/GAMSbase!AY104,"")</f>
        <v>5.1332661358724216</v>
      </c>
      <c r="BA104" s="2">
        <f>IFERROR(Base!AZ46/GAMSbase!AZ104,"")</f>
        <v>5.3516017947103744</v>
      </c>
      <c r="BB104" s="2">
        <f>IFERROR(Base!BA46/GAMSbase!BA104,"")</f>
        <v>5.5325718341155792</v>
      </c>
      <c r="BC104" s="2">
        <f>IFERROR(Base!BB46/GAMSbase!BB104,"")</f>
        <v>5.7317721063860061</v>
      </c>
      <c r="BD104" s="2">
        <f>IFERROR(Base!BC46/GAMSbase!BC104,"")</f>
        <v>5.947119771525589</v>
      </c>
      <c r="BE104" s="2">
        <f>IFERROR(Base!BD46/GAMSbase!BD104,"")</f>
        <v>6.1773555670087186</v>
      </c>
      <c r="BF104" s="2">
        <f>IFERROR(Base!BE46/GAMSbase!BE104,"")</f>
        <v>6.421772451188545</v>
      </c>
      <c r="BG104" s="2">
        <f>IFERROR(Base!BF46/GAMSbase!BF104,"")</f>
        <v>6.6800433764776574</v>
      </c>
      <c r="BH104" s="2">
        <f>IFERROR(Base!BG46/GAMSbase!BG104,"")</f>
        <v>6.9519326934275227</v>
      </c>
      <c r="BI104" s="2">
        <f>IFERROR(Base!BH46/GAMSbase!BH104,"")</f>
        <v>7.2366873141454651</v>
      </c>
      <c r="BJ104" s="2">
        <f>IFERROR(Base!BI46/GAMSbase!BI104,"")</f>
        <v>7.5358507461165321</v>
      </c>
    </row>
    <row r="105" spans="1:62" x14ac:dyDescent="0.25">
      <c r="A105" t="str">
        <f>Base!A47</f>
        <v xml:space="preserve">   Total damage (% gross output)</v>
      </c>
      <c r="B105" t="str">
        <f>GAMSbase!A105</f>
        <v>Climate Damages (fraction of gross output)</v>
      </c>
      <c r="C105" s="2">
        <f>IFERROR(Base!B47/GAMSbase!B105,"")</f>
        <v>3.1557513323474788</v>
      </c>
      <c r="D105" s="2">
        <f>IFERROR(Base!C47/GAMSbase!C105,"")</f>
        <v>3.0957136764115813</v>
      </c>
      <c r="E105" s="2">
        <f>IFERROR(Base!D47/GAMSbase!D105,"")</f>
        <v>2.8530814334378345</v>
      </c>
      <c r="F105" s="2">
        <f>IFERROR(Base!E47/GAMSbase!E105,"")</f>
        <v>2.6050464817373773</v>
      </c>
      <c r="G105" s="2">
        <f>IFERROR(Base!F47/GAMSbase!F105,"")</f>
        <v>2.3871153661183131</v>
      </c>
      <c r="H105" s="2">
        <f>IFERROR(Base!G47/GAMSbase!G105,"")</f>
        <v>2.2017919726649255</v>
      </c>
      <c r="I105" s="2">
        <f>IFERROR(Base!H47/GAMSbase!H105,"")</f>
        <v>2.0449827854799532</v>
      </c>
      <c r="J105" s="2">
        <f>IFERROR(Base!I47/GAMSbase!I105,"")</f>
        <v>1.9126303275236569</v>
      </c>
      <c r="K105" s="2">
        <f>IFERROR(Base!J47/GAMSbase!J105,"")</f>
        <v>1.8008444251407252</v>
      </c>
      <c r="L105" s="2">
        <f>IFERROR(Base!K47/GAMSbase!K105,"")</f>
        <v>1.7062740145438207</v>
      </c>
      <c r="M105" s="2">
        <f>IFERROR(Base!L47/GAMSbase!L105,"")</f>
        <v>1.6261791640973682</v>
      </c>
      <c r="N105" s="2">
        <f>IFERROR(Base!M47/GAMSbase!M105,"")</f>
        <v>1.5583308779280942</v>
      </c>
      <c r="O105" s="2">
        <f>IFERROR(Base!N47/GAMSbase!N105,"")</f>
        <v>1.5009032354184777</v>
      </c>
      <c r="P105" s="2">
        <f>IFERROR(Base!O47/GAMSbase!O105,"")</f>
        <v>1.4523857809818246</v>
      </c>
      <c r="Q105" s="2">
        <f>IFERROR(Base!P47/GAMSbase!P105,"")</f>
        <v>1.4115160835244536</v>
      </c>
      <c r="R105" s="2">
        <f>IFERROR(Base!Q47/GAMSbase!Q105,"")</f>
        <v>1.3772279391191442</v>
      </c>
      <c r="S105" s="2">
        <f>IFERROR(Base!R47/GAMSbase!R105,"")</f>
        <v>1.3486111237374758</v>
      </c>
      <c r="T105" s="2">
        <f>IFERROR(Base!S47/GAMSbase!S105,"")</f>
        <v>1.320355965154159</v>
      </c>
      <c r="U105" s="2">
        <f>IFERROR(Base!T47/GAMSbase!T105,"")</f>
        <v>1.294881366546115</v>
      </c>
      <c r="V105" s="2">
        <f>IFERROR(Base!U47/GAMSbase!U105,"")</f>
        <v>1.2740734327511749</v>
      </c>
      <c r="W105" s="2">
        <f>IFERROR(Base!V47/GAMSbase!V105,"")</f>
        <v>1.2572704957313001</v>
      </c>
      <c r="X105" s="2">
        <f>IFERROR(Base!W47/GAMSbase!W105,"")</f>
        <v>1.2438066669840506</v>
      </c>
      <c r="Y105" s="2">
        <f>IFERROR(Base!X47/GAMSbase!X105,"")</f>
        <v>1.233077500664542</v>
      </c>
      <c r="Z105" s="2">
        <f>IFERROR(Base!Y47/GAMSbase!Y105,"")</f>
        <v>1.2245381240064601</v>
      </c>
      <c r="AA105" s="2">
        <f>IFERROR(Base!Z47/GAMSbase!Z105,"")</f>
        <v>1.2176872914373322</v>
      </c>
      <c r="AB105" s="2">
        <f>IFERROR(Base!AA47/GAMSbase!AA105,"")</f>
        <v>1.2120500628320774</v>
      </c>
      <c r="AC105" s="2">
        <f>IFERROR(Base!AB47/GAMSbase!AB105,"")</f>
        <v>1.2071612875111613</v>
      </c>
      <c r="AD105" s="2">
        <f>IFERROR(Base!AC47/GAMSbase!AC105,"")</f>
        <v>1.2025496205574029</v>
      </c>
      <c r="AE105" s="2">
        <f>IFERROR(Base!AD47/GAMSbase!AD105,"")</f>
        <v>1.1977180481150509</v>
      </c>
      <c r="AF105" s="2">
        <f>IFERROR(Base!AE47/GAMSbase!AE105,"")</f>
        <v>1.1921020654997128</v>
      </c>
      <c r="AG105" s="2">
        <f>IFERROR(Base!AF47/GAMSbase!AF105,"")</f>
        <v>1.1850814520353463</v>
      </c>
      <c r="AH105" s="2">
        <f>IFERROR(Base!AG47/GAMSbase!AG105,"")</f>
        <v>1.1759621412965755</v>
      </c>
      <c r="AI105" s="2">
        <f>IFERROR(Base!AH47/GAMSbase!AH105,"")</f>
        <v>1.1639472638631609</v>
      </c>
      <c r="AJ105" s="2">
        <f>IFERROR(Base!AI47/GAMSbase!AI105,"")</f>
        <v>1.1481000161555306</v>
      </c>
      <c r="AK105" s="2">
        <f>IFERROR(Base!AJ47/GAMSbase!AJ105,"")</f>
        <v>1.1272987179267822</v>
      </c>
      <c r="AL105" s="2">
        <f>IFERROR(Base!AK47/GAMSbase!AK105,"")</f>
        <v>1.0531170736143471</v>
      </c>
      <c r="AM105" s="2">
        <f>IFERROR(Base!AL47/GAMSbase!AL105,"")</f>
        <v>1.0203433333637446</v>
      </c>
      <c r="AN105" s="2">
        <f>IFERROR(Base!AM47/GAMSbase!AM105,"")</f>
        <v>1.0009839417289699</v>
      </c>
      <c r="AO105" s="2">
        <f>IFERROR(Base!AN47/GAMSbase!AN105,"")</f>
        <v>0.987191269391689</v>
      </c>
      <c r="AP105" s="2">
        <f>IFERROR(Base!AO47/GAMSbase!AO105,"")</f>
        <v>0.97665779889475413</v>
      </c>
      <c r="AQ105" s="2">
        <f>IFERROR(Base!AP47/GAMSbase!AP105,"")</f>
        <v>0.96865782806653034</v>
      </c>
      <c r="AR105" s="2">
        <f>IFERROR(Base!AQ47/GAMSbase!AQ105,"")</f>
        <v>0.96293917019107322</v>
      </c>
      <c r="AS105" s="2">
        <f>IFERROR(Base!AR47/GAMSbase!AR105,"")</f>
        <v>0.95940878263705642</v>
      </c>
      <c r="AT105" s="2">
        <f>IFERROR(Base!AS47/GAMSbase!AS105,"")</f>
        <v>0.95804337513929561</v>
      </c>
      <c r="AU105" s="2">
        <f>IFERROR(Base!AT47/GAMSbase!AT105,"")</f>
        <v>0.95886489609553682</v>
      </c>
      <c r="AV105" s="2">
        <f>IFERROR(Base!AU47/GAMSbase!AU105,"")</f>
        <v>0.96193565370228851</v>
      </c>
      <c r="AW105" s="2">
        <f>IFERROR(Base!AV47/GAMSbase!AV105,"")</f>
        <v>0.97125192989619524</v>
      </c>
      <c r="AX105" s="2">
        <f>IFERROR(Base!AW47/GAMSbase!AW105,"")</f>
        <v>0.98563989440138522</v>
      </c>
      <c r="AY105" s="2">
        <f>IFERROR(Base!AX47/GAMSbase!AX105,"")</f>
        <v>1.0041962247371852</v>
      </c>
      <c r="AZ105" s="2">
        <f>IFERROR(Base!AY47/GAMSbase!AY105,"")</f>
        <v>1.0262023639937843</v>
      </c>
      <c r="BA105" s="2">
        <f>IFERROR(Base!AZ47/GAMSbase!AZ105,"")</f>
        <v>1.0510687832895123</v>
      </c>
      <c r="BB105" s="2">
        <f>IFERROR(Base!BA47/GAMSbase!BA105,"")</f>
        <v>1.0782976055895681</v>
      </c>
      <c r="BC105" s="2">
        <f>IFERROR(Base!BB47/GAMSbase!BB105,"")</f>
        <v>1.1074885658664619</v>
      </c>
      <c r="BD105" s="2">
        <f>IFERROR(Base!BC47/GAMSbase!BC105,"")</f>
        <v>1.1382880424991677</v>
      </c>
      <c r="BE105" s="2">
        <f>IFERROR(Base!BD47/GAMSbase!BD105,"")</f>
        <v>1.1703805927458477</v>
      </c>
      <c r="BF105" s="2">
        <f>IFERROR(Base!BE47/GAMSbase!BE105,"")</f>
        <v>1.2034832357425285</v>
      </c>
      <c r="BG105" s="2">
        <f>IFERROR(Base!BF47/GAMSbase!BF105,"")</f>
        <v>1.2373415775952405</v>
      </c>
      <c r="BH105" s="2">
        <f>IFERROR(Base!BG47/GAMSbase!BG105,"")</f>
        <v>1.2710540670387382</v>
      </c>
      <c r="BI105" s="2">
        <f>IFERROR(Base!BH47/GAMSbase!BH105,"")</f>
        <v>1.298439190188249</v>
      </c>
      <c r="BJ105" s="2">
        <f>IFERROR(Base!BI47/GAMSbase!BI105,"")</f>
        <v>1.3134326188575676</v>
      </c>
    </row>
    <row r="106" spans="1:62" x14ac:dyDescent="0.25">
      <c r="A106" t="str">
        <f>Base!A48</f>
        <v xml:space="preserve"> Climate damages </v>
      </c>
      <c r="B106" t="str">
        <f>GAMSbase!A106</f>
        <v>Climate damages (trillion USD)</v>
      </c>
      <c r="C106" s="2">
        <f>IFERROR(Base!B48/GAMSbase!B106,"")</f>
        <v>6.6950381948111586</v>
      </c>
      <c r="D106" s="2">
        <f>IFERROR(Base!C48/GAMSbase!C106,"")</f>
        <v>6.3857432054630845</v>
      </c>
      <c r="E106" s="2">
        <f>IFERROR(Base!D48/GAMSbase!D106,"")</f>
        <v>5.7325149233303243</v>
      </c>
      <c r="F106" s="2">
        <f>IFERROR(Base!E48/GAMSbase!E106,"")</f>
        <v>5.1115411193629772</v>
      </c>
      <c r="G106" s="2">
        <f>IFERROR(Base!F48/GAMSbase!F106,"")</f>
        <v>4.5874666627352898</v>
      </c>
      <c r="H106" s="2">
        <f>IFERROR(Base!G48/GAMSbase!G106,"")</f>
        <v>4.1565504922747856</v>
      </c>
      <c r="I106" s="2">
        <f>IFERROR(Base!H48/GAMSbase!H106,"")</f>
        <v>3.8035342343225782</v>
      </c>
      <c r="J106" s="2">
        <f>IFERROR(Base!I48/GAMSbase!I106,"")</f>
        <v>3.5149369125816015</v>
      </c>
      <c r="K106" s="2">
        <f>IFERROR(Base!J48/GAMSbase!J106,"")</f>
        <v>3.279129642974711</v>
      </c>
      <c r="L106" s="2">
        <f>IFERROR(Base!K48/GAMSbase!K106,"")</f>
        <v>3.0866439870410942</v>
      </c>
      <c r="M106" s="2">
        <f>IFERROR(Base!L48/GAMSbase!L106,"")</f>
        <v>2.9300246287665139</v>
      </c>
      <c r="N106" s="2">
        <f>IFERROR(Base!M48/GAMSbase!M106,"")</f>
        <v>2.8034161943533475</v>
      </c>
      <c r="O106" s="2">
        <f>IFERROR(Base!N48/GAMSbase!N106,"")</f>
        <v>2.7021955743757271</v>
      </c>
      <c r="P106" s="2">
        <f>IFERROR(Base!O48/GAMSbase!O106,"")</f>
        <v>2.6226868955396947</v>
      </c>
      <c r="Q106" s="2">
        <f>IFERROR(Base!P48/GAMSbase!P106,"")</f>
        <v>2.5619465752576209</v>
      </c>
      <c r="R106" s="2">
        <f>IFERROR(Base!Q48/GAMSbase!Q106,"")</f>
        <v>2.5176008194212978</v>
      </c>
      <c r="S106" s="2">
        <f>IFERROR(Base!R48/GAMSbase!R106,"")</f>
        <v>2.487720850594314</v>
      </c>
      <c r="T106" s="2">
        <f>IFERROR(Base!S48/GAMSbase!S106,"")</f>
        <v>2.4622882307799188</v>
      </c>
      <c r="U106" s="2">
        <f>IFERROR(Base!T48/GAMSbase!T106,"")</f>
        <v>2.4456669412246161</v>
      </c>
      <c r="V106" s="2">
        <f>IFERROR(Base!U48/GAMSbase!U106,"")</f>
        <v>2.4414219216291437</v>
      </c>
      <c r="W106" s="2">
        <f>IFERROR(Base!V48/GAMSbase!V106,"")</f>
        <v>2.4484286077552175</v>
      </c>
      <c r="X106" s="2">
        <f>IFERROR(Base!W48/GAMSbase!W106,"")</f>
        <v>2.4656199315776077</v>
      </c>
      <c r="Y106" s="2">
        <f>IFERROR(Base!X48/GAMSbase!X106,"")</f>
        <v>2.4920943623660854</v>
      </c>
      <c r="Z106" s="2">
        <f>IFERROR(Base!Y48/GAMSbase!Y106,"")</f>
        <v>2.5271020555099062</v>
      </c>
      <c r="AA106" s="2">
        <f>IFERROR(Base!Z48/GAMSbase!Z106,"")</f>
        <v>2.5700065965572501</v>
      </c>
      <c r="AB106" s="2">
        <f>IFERROR(Base!AA48/GAMSbase!AA106,"")</f>
        <v>2.6202437428143899</v>
      </c>
      <c r="AC106" s="2">
        <f>IFERROR(Base!AB48/GAMSbase!AB106,"")</f>
        <v>2.6772787975896768</v>
      </c>
      <c r="AD106" s="2">
        <f>IFERROR(Base!AC48/GAMSbase!AC106,"")</f>
        <v>2.7405584991408696</v>
      </c>
      <c r="AE106" s="2">
        <f>IFERROR(Base!AD48/GAMSbase!AD106,"")</f>
        <v>2.8094434244534501</v>
      </c>
      <c r="AF106" s="2">
        <f>IFERROR(Base!AE48/GAMSbase!AE106,"")</f>
        <v>2.8830622754794879</v>
      </c>
      <c r="AG106" s="2">
        <f>IFERROR(Base!AF48/GAMSbase!AF106,"")</f>
        <v>2.9602229194913652</v>
      </c>
      <c r="AH106" s="2">
        <f>IFERROR(Base!AG48/GAMSbase!AG106,"")</f>
        <v>3.0392328817774361</v>
      </c>
      <c r="AI106" s="2">
        <f>IFERROR(Base!AH48/GAMSbase!AH106,"")</f>
        <v>3.1176043042581534</v>
      </c>
      <c r="AJ106" s="2">
        <f>IFERROR(Base!AI48/GAMSbase!AI106,"")</f>
        <v>3.1915914495438757</v>
      </c>
      <c r="AK106" s="2">
        <f>IFERROR(Base!AJ48/GAMSbase!AJ106,"")</f>
        <v>3.2554729017013941</v>
      </c>
      <c r="AL106" s="2">
        <f>IFERROR(Base!AK48/GAMSbase!AK106,"")</f>
        <v>3.1592252972118882</v>
      </c>
      <c r="AM106" s="2">
        <f>IFERROR(Base!AL48/GAMSbase!AL106,"")</f>
        <v>3.1774403731286331</v>
      </c>
      <c r="AN106" s="2">
        <f>IFERROR(Base!AM48/GAMSbase!AM106,"")</f>
        <v>3.2362355984847477</v>
      </c>
      <c r="AO106" s="2">
        <f>IFERROR(Base!AN48/GAMSbase!AN106,"")</f>
        <v>3.3186133181017086</v>
      </c>
      <c r="AP106" s="2">
        <f>IFERROR(Base!AO48/GAMSbase!AO106,"")</f>
        <v>3.4110994361072078</v>
      </c>
      <c r="AQ106" s="2">
        <f>IFERROR(Base!AP48/GAMSbase!AP106,"")</f>
        <v>3.5134128995952927</v>
      </c>
      <c r="AR106" s="2">
        <f>IFERROR(Base!AQ48/GAMSbase!AQ106,"")</f>
        <v>3.6263947725981165</v>
      </c>
      <c r="AS106" s="2">
        <f>IFERROR(Base!AR48/GAMSbase!AR106,"")</f>
        <v>3.7511583165512343</v>
      </c>
      <c r="AT106" s="2">
        <f>IFERROR(Base!AS48/GAMSbase!AS106,"")</f>
        <v>3.8888612028139842</v>
      </c>
      <c r="AU106" s="2">
        <f>IFERROR(Base!AT48/GAMSbase!AT106,"")</f>
        <v>4.0406175477113742</v>
      </c>
      <c r="AV106" s="2">
        <f>IFERROR(Base!AU48/GAMSbase!AU106,"")</f>
        <v>4.2073858550540537</v>
      </c>
      <c r="AW106" s="2">
        <f>IFERROR(Base!AV48/GAMSbase!AV106,"")</f>
        <v>4.4191616817131525</v>
      </c>
      <c r="AX106" s="2">
        <f>IFERROR(Base!AW48/GAMSbase!AW106,"")</f>
        <v>4.6666277305845867</v>
      </c>
      <c r="AY106" s="2">
        <f>IFERROR(Base!AX48/GAMSbase!AX106,"")</f>
        <v>4.9492225261217433</v>
      </c>
      <c r="AZ106" s="2">
        <f>IFERROR(Base!AY48/GAMSbase!AY106,"")</f>
        <v>5.2677698424080814</v>
      </c>
      <c r="BA106" s="2">
        <f>IFERROR(Base!AZ48/GAMSbase!AZ106,"")</f>
        <v>5.6249015846950137</v>
      </c>
      <c r="BB106" s="2">
        <f>IFERROR(Base!BA48/GAMSbase!BA106,"")</f>
        <v>5.9657589604851609</v>
      </c>
      <c r="BC106" s="2">
        <f>IFERROR(Base!BB48/GAMSbase!BB106,"")</f>
        <v>6.3478720722342459</v>
      </c>
      <c r="BD106" s="2">
        <f>IFERROR(Base!BC48/GAMSbase!BC106,"")</f>
        <v>6.7695353252856902</v>
      </c>
      <c r="BE106" s="2">
        <f>IFERROR(Base!BD48/GAMSbase!BD106,"")</f>
        <v>7.2298570728796303</v>
      </c>
      <c r="BF106" s="2">
        <f>IFERROR(Base!BE48/GAMSbase!BE106,"")</f>
        <v>7.7284954927205272</v>
      </c>
      <c r="BG106" s="2">
        <f>IFERROR(Base!BF48/GAMSbase!BF106,"")</f>
        <v>8.2654954064497925</v>
      </c>
      <c r="BH106" s="2">
        <f>IFERROR(Base!BG48/GAMSbase!BG106,"")</f>
        <v>8.8362823260011147</v>
      </c>
      <c r="BI106" s="2">
        <f>IFERROR(Base!BH48/GAMSbase!BH106,"")</f>
        <v>9.3963984175457949</v>
      </c>
      <c r="BJ106" s="2">
        <f>IFERROR(Base!BI48/GAMSbase!BI106,"")</f>
        <v>9.8978321778365963</v>
      </c>
    </row>
    <row r="107" spans="1:62" x14ac:dyDescent="0.25">
      <c r="A107" t="str">
        <f>Base!A49</f>
        <v>Output after damages before abatement</v>
      </c>
      <c r="B107" t="str">
        <f>GAMSbase!A107</f>
        <v>Output post-damages yet pre-abatement</v>
      </c>
      <c r="C107" s="2">
        <f>IFERROR(Base!B49/GAMSbase!B107,"")</f>
        <v>2.1137068308114797</v>
      </c>
      <c r="D107" s="2">
        <f>IFERROR(Base!C49/GAMSbase!C107,"")</f>
        <v>2.0528609843843282</v>
      </c>
      <c r="E107" s="2">
        <f>IFERROR(Base!D49/GAMSbase!D107,"")</f>
        <v>1.9980423734788939</v>
      </c>
      <c r="F107" s="2">
        <f>IFERROR(Base!E49/GAMSbase!E107,"")</f>
        <v>1.9499779311944052</v>
      </c>
      <c r="G107" s="2">
        <f>IFERROR(Base!F49/GAMSbase!F107,"")</f>
        <v>1.9086972379872198</v>
      </c>
      <c r="H107" s="2">
        <f>IFERROR(Base!G49/GAMSbase!G107,"")</f>
        <v>1.8739382463302241</v>
      </c>
      <c r="I107" s="2">
        <f>IFERROR(Base!H49/GAMSbase!H107,"")</f>
        <v>1.8453265185972647</v>
      </c>
      <c r="J107" s="2">
        <f>IFERROR(Base!I49/GAMSbase!I107,"")</f>
        <v>1.8224432852124774</v>
      </c>
      <c r="K107" s="2">
        <f>IFERROR(Base!J49/GAMSbase!J107,"")</f>
        <v>1.8049125632005536</v>
      </c>
      <c r="L107" s="2">
        <f>IFERROR(Base!K49/GAMSbase!K107,"")</f>
        <v>1.7923848907179896</v>
      </c>
      <c r="M107" s="2">
        <f>IFERROR(Base!L49/GAMSbase!L107,"")</f>
        <v>1.7845472984782753</v>
      </c>
      <c r="N107" s="2">
        <f>IFERROR(Base!M49/GAMSbase!M107,"")</f>
        <v>1.7811245812782077</v>
      </c>
      <c r="O107" s="2">
        <f>IFERROR(Base!N49/GAMSbase!N107,"")</f>
        <v>1.7818780976523871</v>
      </c>
      <c r="P107" s="2">
        <f>IFERROR(Base!O49/GAMSbase!O107,"")</f>
        <v>1.7866036807369785</v>
      </c>
      <c r="Q107" s="2">
        <f>IFERROR(Base!P49/GAMSbase!P107,"")</f>
        <v>1.7951293899799408</v>
      </c>
      <c r="R107" s="2">
        <f>IFERROR(Base!Q49/GAMSbase!Q107,"")</f>
        <v>1.8073133260963545</v>
      </c>
      <c r="S107" s="2">
        <f>IFERROR(Base!R49/GAMSbase!R107,"")</f>
        <v>1.8230413167207531</v>
      </c>
      <c r="T107" s="2">
        <f>IFERROR(Base!S49/GAMSbase!S107,"")</f>
        <v>1.842539054303165</v>
      </c>
      <c r="U107" s="2">
        <f>IFERROR(Base!T49/GAMSbase!T107,"")</f>
        <v>1.8657116279953283</v>
      </c>
      <c r="V107" s="2">
        <f>IFERROR(Base!U49/GAMSbase!U107,"")</f>
        <v>1.8924198261348091</v>
      </c>
      <c r="W107" s="2">
        <f>IFERROR(Base!V49/GAMSbase!V107,"")</f>
        <v>1.9226380070270397</v>
      </c>
      <c r="X107" s="2">
        <f>IFERROR(Base!W49/GAMSbase!W107,"")</f>
        <v>1.9563977448833263</v>
      </c>
      <c r="Y107" s="2">
        <f>IFERROR(Base!X49/GAMSbase!X107,"")</f>
        <v>1.9937855149497492</v>
      </c>
      <c r="Z107" s="2">
        <f>IFERROR(Base!Y49/GAMSbase!Y107,"")</f>
        <v>2.0349446856244842</v>
      </c>
      <c r="AA107" s="2">
        <f>IFERROR(Base!Z49/GAMSbase!Z107,"")</f>
        <v>2.0800806971122996</v>
      </c>
      <c r="AB107" s="2">
        <f>IFERROR(Base!AA49/GAMSbase!AA107,"")</f>
        <v>2.1294686110791279</v>
      </c>
      <c r="AC107" s="2">
        <f>IFERROR(Base!AB49/GAMSbase!AB107,"")</f>
        <v>2.1834623455318924</v>
      </c>
      <c r="AD107" s="2">
        <f>IFERROR(Base!AC49/GAMSbase!AC107,"")</f>
        <v>2.2425047240355132</v>
      </c>
      <c r="AE107" s="2">
        <f>IFERROR(Base!AD49/GAMSbase!AD107,"")</f>
        <v>2.3071374070009232</v>
      </c>
      <c r="AF107" s="2">
        <f>IFERROR(Base!AE49/GAMSbase!AE107,"")</f>
        <v>2.3780086241799814</v>
      </c>
      <c r="AG107" s="2">
        <f>IFERROR(Base!AF49/GAMSbase!AF107,"")</f>
        <v>2.4558323643272124</v>
      </c>
      <c r="AH107" s="2">
        <f>IFERROR(Base!AG49/GAMSbase!AG107,"")</f>
        <v>2.5413482026089502</v>
      </c>
      <c r="AI107" s="2">
        <f>IFERROR(Base!AH49/GAMSbase!AH107,"")</f>
        <v>2.635230397945787</v>
      </c>
      <c r="AJ107" s="2">
        <f>IFERROR(Base!AI49/GAMSbase!AI107,"")</f>
        <v>2.7378967035692701</v>
      </c>
      <c r="AK107" s="2">
        <f>IFERROR(Base!AJ49/GAMSbase!AJ107,"")</f>
        <v>2.8491235538774093</v>
      </c>
      <c r="AL107" s="2">
        <f>IFERROR(Base!AK49/GAMSbase!AK107,"")</f>
        <v>2.9825879507783211</v>
      </c>
      <c r="AM107" s="2">
        <f>IFERROR(Base!AL49/GAMSbase!AL107,"")</f>
        <v>3.1070261118339091</v>
      </c>
      <c r="AN107" s="2">
        <f>IFERROR(Base!AM49/GAMSbase!AM107,"")</f>
        <v>3.2326910062194374</v>
      </c>
      <c r="AO107" s="2">
        <f>IFERROR(Base!AN49/GAMSbase!AN107,"")</f>
        <v>3.3667005667244703</v>
      </c>
      <c r="AP107" s="2">
        <f>IFERROR(Base!AO49/GAMSbase!AO107,"")</f>
        <v>3.5023318957978096</v>
      </c>
      <c r="AQ107" s="2">
        <f>IFERROR(Base!AP49/GAMSbase!AP107,"")</f>
        <v>3.64085934351198</v>
      </c>
      <c r="AR107" s="2">
        <f>IFERROR(Base!AQ49/GAMSbase!AQ107,"")</f>
        <v>3.7831084646038833</v>
      </c>
      <c r="AS107" s="2">
        <f>IFERROR(Base!AR49/GAMSbase!AR107,"")</f>
        <v>3.9295895809642705</v>
      </c>
      <c r="AT107" s="2">
        <f>IFERROR(Base!AS49/GAMSbase!AS107,"")</f>
        <v>4.0805322904632799</v>
      </c>
      <c r="AU107" s="2">
        <f>IFERROR(Base!AT49/GAMSbase!AT107,"")</f>
        <v>4.235843393228083</v>
      </c>
      <c r="AV107" s="2">
        <f>IFERROR(Base!AU49/GAMSbase!AU107,"")</f>
        <v>4.3949726823541155</v>
      </c>
      <c r="AW107" s="2">
        <f>IFERROR(Base!AV49/GAMSbase!AV107,"")</f>
        <v>4.5664804033655964</v>
      </c>
      <c r="AX107" s="2">
        <f>IFERROR(Base!AW49/GAMSbase!AW107,"")</f>
        <v>4.7431214697150228</v>
      </c>
      <c r="AY107" s="2">
        <f>IFERROR(Base!AX49/GAMSbase!AX107,"")</f>
        <v>4.9259904094341689</v>
      </c>
      <c r="AZ107" s="2">
        <f>IFERROR(Base!AY49/GAMSbase!AY107,"")</f>
        <v>5.1169641504609915</v>
      </c>
      <c r="BA107" s="2">
        <f>IFERROR(Base!AZ49/GAMSbase!AZ107,"")</f>
        <v>5.319138087810849</v>
      </c>
      <c r="BB107" s="2">
        <f>IFERROR(Base!BA49/GAMSbase!BA107,"")</f>
        <v>5.4822387117443077</v>
      </c>
      <c r="BC107" s="2">
        <f>IFERROR(Base!BB49/GAMSbase!BB107,"")</f>
        <v>5.6618424005260373</v>
      </c>
      <c r="BD107" s="2">
        <f>IFERROR(Base!BC49/GAMSbase!BC107,"")</f>
        <v>5.8560129164962884</v>
      </c>
      <c r="BE107" s="2">
        <f>IFERROR(Base!BD49/GAMSbase!BD107,"")</f>
        <v>6.0636144319168581</v>
      </c>
      <c r="BF107" s="2">
        <f>IFERROR(Base!BE49/GAMSbase!BE107,"")</f>
        <v>6.2840395643455746</v>
      </c>
      <c r="BG107" s="2">
        <f>IFERROR(Base!BF49/GAMSbase!BF107,"")</f>
        <v>6.5170376765974884</v>
      </c>
      <c r="BH107" s="2">
        <f>IFERROR(Base!BG49/GAMSbase!BG107,"")</f>
        <v>6.7627916367665959</v>
      </c>
      <c r="BI107" s="2">
        <f>IFERROR(Base!BH49/GAMSbase!BH107,"")</f>
        <v>7.0237686522113263</v>
      </c>
      <c r="BJ107" s="2">
        <f>IFERROR(Base!BI49/GAMSbase!BI107,"")</f>
        <v>7.3046811392961217</v>
      </c>
    </row>
    <row r="108" spans="1:62" x14ac:dyDescent="0.25">
      <c r="A108" t="str">
        <f>Base!A50</f>
        <v xml:space="preserve">    Abatement cost (% of output)</v>
      </c>
      <c r="B108" t="str">
        <f>GAMSbase!A108</f>
        <v>Abatement cost (fraction of gross output)</v>
      </c>
      <c r="C108" s="2" t="str">
        <f>IFERROR(Base!B50/GAMSbase!B108,"")</f>
        <v/>
      </c>
      <c r="D108" s="2" t="str">
        <f>IFERROR(Base!C50/GAMSbase!C108,"")</f>
        <v/>
      </c>
      <c r="E108" s="2" t="str">
        <f>IFERROR(Base!D50/GAMSbase!D108,"")</f>
        <v/>
      </c>
      <c r="F108" s="2" t="str">
        <f>IFERROR(Base!E50/GAMSbase!E108,"")</f>
        <v/>
      </c>
      <c r="G108" s="2" t="str">
        <f>IFERROR(Base!F50/GAMSbase!F108,"")</f>
        <v/>
      </c>
      <c r="H108" s="2" t="str">
        <f>IFERROR(Base!G50/GAMSbase!G108,"")</f>
        <v/>
      </c>
      <c r="I108" s="2" t="str">
        <f>IFERROR(Base!H50/GAMSbase!H108,"")</f>
        <v/>
      </c>
      <c r="J108" s="2" t="str">
        <f>IFERROR(Base!I50/GAMSbase!I108,"")</f>
        <v/>
      </c>
      <c r="K108" s="2" t="str">
        <f>IFERROR(Base!J50/GAMSbase!J108,"")</f>
        <v/>
      </c>
      <c r="L108" s="2" t="str">
        <f>IFERROR(Base!K50/GAMSbase!K108,"")</f>
        <v/>
      </c>
      <c r="M108" s="2" t="str">
        <f>IFERROR(Base!L50/GAMSbase!L108,"")</f>
        <v/>
      </c>
      <c r="N108" s="2" t="str">
        <f>IFERROR(Base!M50/GAMSbase!M108,"")</f>
        <v/>
      </c>
      <c r="O108" s="2" t="str">
        <f>IFERROR(Base!N50/GAMSbase!N108,"")</f>
        <v/>
      </c>
      <c r="P108" s="2" t="str">
        <f>IFERROR(Base!O50/GAMSbase!O108,"")</f>
        <v/>
      </c>
      <c r="Q108" s="2" t="str">
        <f>IFERROR(Base!P50/GAMSbase!P108,"")</f>
        <v/>
      </c>
      <c r="R108" s="2" t="str">
        <f>IFERROR(Base!Q50/GAMSbase!Q108,"")</f>
        <v/>
      </c>
      <c r="S108" s="2" t="str">
        <f>IFERROR(Base!R50/GAMSbase!R108,"")</f>
        <v/>
      </c>
      <c r="T108" s="2" t="str">
        <f>IFERROR(Base!S50/GAMSbase!S108,"")</f>
        <v/>
      </c>
      <c r="U108" s="2" t="str">
        <f>IFERROR(Base!T50/GAMSbase!T108,"")</f>
        <v/>
      </c>
      <c r="V108" s="2" t="str">
        <f>IFERROR(Base!U50/GAMSbase!U108,"")</f>
        <v/>
      </c>
      <c r="W108" s="2" t="str">
        <f>IFERROR(Base!V50/GAMSbase!V108,"")</f>
        <v/>
      </c>
      <c r="X108" s="2" t="str">
        <f>IFERROR(Base!W50/GAMSbase!W108,"")</f>
        <v/>
      </c>
      <c r="Y108" s="2" t="str">
        <f>IFERROR(Base!X50/GAMSbase!X108,"")</f>
        <v/>
      </c>
      <c r="Z108" s="2" t="str">
        <f>IFERROR(Base!Y50/GAMSbase!Y108,"")</f>
        <v/>
      </c>
      <c r="AA108" s="2" t="str">
        <f>IFERROR(Base!Z50/GAMSbase!Z108,"")</f>
        <v/>
      </c>
      <c r="AB108" s="2" t="str">
        <f>IFERROR(Base!AA50/GAMSbase!AA108,"")</f>
        <v/>
      </c>
      <c r="AC108" s="2" t="str">
        <f>IFERROR(Base!AB50/GAMSbase!AB108,"")</f>
        <v/>
      </c>
      <c r="AD108" s="2" t="str">
        <f>IFERROR(Base!AC50/GAMSbase!AC108,"")</f>
        <v/>
      </c>
      <c r="AE108" s="2" t="str">
        <f>IFERROR(Base!AD50/GAMSbase!AD108,"")</f>
        <v/>
      </c>
      <c r="AF108" s="2" t="str">
        <f>IFERROR(Base!AE50/GAMSbase!AE108,"")</f>
        <v/>
      </c>
      <c r="AG108" s="2" t="str">
        <f>IFERROR(Base!AF50/GAMSbase!AF108,"")</f>
        <v/>
      </c>
      <c r="AH108" s="2" t="str">
        <f>IFERROR(Base!AG50/GAMSbase!AG108,"")</f>
        <v/>
      </c>
      <c r="AI108" s="2" t="str">
        <f>IFERROR(Base!AH50/GAMSbase!AH108,"")</f>
        <v/>
      </c>
      <c r="AJ108" s="2" t="str">
        <f>IFERROR(Base!AI50/GAMSbase!AI108,"")</f>
        <v/>
      </c>
      <c r="AK108" s="2" t="str">
        <f>IFERROR(Base!AJ50/GAMSbase!AJ108,"")</f>
        <v/>
      </c>
      <c r="AL108" s="2" t="str">
        <f>IFERROR(Base!AK50/GAMSbase!AK108,"")</f>
        <v/>
      </c>
      <c r="AM108" s="2" t="str">
        <f>IFERROR(Base!AL50/GAMSbase!AL108,"")</f>
        <v/>
      </c>
      <c r="AN108" s="2" t="str">
        <f>IFERROR(Base!AM50/GAMSbase!AM108,"")</f>
        <v/>
      </c>
      <c r="AO108" s="2" t="str">
        <f>IFERROR(Base!AN50/GAMSbase!AN108,"")</f>
        <v/>
      </c>
      <c r="AP108" s="2" t="str">
        <f>IFERROR(Base!AO50/GAMSbase!AO108,"")</f>
        <v/>
      </c>
      <c r="AQ108" s="2" t="str">
        <f>IFERROR(Base!AP50/GAMSbase!AP108,"")</f>
        <v/>
      </c>
      <c r="AR108" s="2" t="str">
        <f>IFERROR(Base!AQ50/GAMSbase!AQ108,"")</f>
        <v/>
      </c>
      <c r="AS108" s="2" t="str">
        <f>IFERROR(Base!AR50/GAMSbase!AR108,"")</f>
        <v/>
      </c>
      <c r="AT108" s="2" t="str">
        <f>IFERROR(Base!AS50/GAMSbase!AS108,"")</f>
        <v/>
      </c>
      <c r="AU108" s="2" t="str">
        <f>IFERROR(Base!AT50/GAMSbase!AT108,"")</f>
        <v/>
      </c>
      <c r="AV108" s="2" t="str">
        <f>IFERROR(Base!AU50/GAMSbase!AU108,"")</f>
        <v/>
      </c>
      <c r="AW108" s="2" t="str">
        <f>IFERROR(Base!AV50/GAMSbase!AV108,"")</f>
        <v/>
      </c>
      <c r="AX108" s="2" t="str">
        <f>IFERROR(Base!AW50/GAMSbase!AW108,"")</f>
        <v/>
      </c>
      <c r="AY108" s="2" t="str">
        <f>IFERROR(Base!AX50/GAMSbase!AX108,"")</f>
        <v/>
      </c>
      <c r="AZ108" s="2" t="str">
        <f>IFERROR(Base!AY50/GAMSbase!AY108,"")</f>
        <v/>
      </c>
      <c r="BA108" s="2" t="str">
        <f>IFERROR(Base!AZ50/GAMSbase!AZ108,"")</f>
        <v/>
      </c>
      <c r="BB108" s="2" t="str">
        <f>IFERROR(Base!BA50/GAMSbase!BA108,"")</f>
        <v/>
      </c>
      <c r="BC108" s="2" t="str">
        <f>IFERROR(Base!BB50/GAMSbase!BB108,"")</f>
        <v/>
      </c>
      <c r="BD108" s="2" t="str">
        <f>IFERROR(Base!BC50/GAMSbase!BC108,"")</f>
        <v/>
      </c>
      <c r="BE108" s="2" t="str">
        <f>IFERROR(Base!BD50/GAMSbase!BD108,"")</f>
        <v/>
      </c>
      <c r="BF108" s="2" t="str">
        <f>IFERROR(Base!BE50/GAMSbase!BE108,"")</f>
        <v/>
      </c>
      <c r="BG108" s="2" t="str">
        <f>IFERROR(Base!BF50/GAMSbase!BF108,"")</f>
        <v/>
      </c>
      <c r="BH108" s="2" t="str">
        <f>IFERROR(Base!BG50/GAMSbase!BG108,"")</f>
        <v/>
      </c>
      <c r="BI108" s="2" t="str">
        <f>IFERROR(Base!BH50/GAMSbase!BH108,"")</f>
        <v/>
      </c>
      <c r="BJ108" s="2" t="str">
        <f>IFERROR(Base!BI50/GAMSbase!BI108,"")</f>
        <v/>
      </c>
    </row>
    <row r="109" spans="1:62" x14ac:dyDescent="0.25">
      <c r="A109" t="str">
        <f>Base!A51</f>
        <v xml:space="preserve"> Abatement cost </v>
      </c>
      <c r="B109" t="str">
        <f>GAMSbase!A109</f>
        <v>Abatement cost (trillion USD)</v>
      </c>
      <c r="C109" s="2">
        <f>IFERROR(Base!B51/GAMSbase!B109,"")</f>
        <v>13.399741235190017</v>
      </c>
      <c r="D109" s="2">
        <f>IFERROR(Base!C51/GAMSbase!C109,"")</f>
        <v>13.429020158822318</v>
      </c>
      <c r="E109" s="2">
        <f>IFERROR(Base!D51/GAMSbase!D109,"")</f>
        <v>13.518701170744588</v>
      </c>
      <c r="F109" s="2">
        <f>IFERROR(Base!E51/GAMSbase!E109,"")</f>
        <v>13.679215701902658</v>
      </c>
      <c r="G109" s="2">
        <f>IFERROR(Base!F51/GAMSbase!F109,"")</f>
        <v>13.915721850561571</v>
      </c>
      <c r="H109" s="2">
        <f>IFERROR(Base!G51/GAMSbase!G109,"")</f>
        <v>14.231704672854374</v>
      </c>
      <c r="I109" s="2">
        <f>IFERROR(Base!H51/GAMSbase!H109,"")</f>
        <v>14.630462952486212</v>
      </c>
      <c r="J109" s="2">
        <f>IFERROR(Base!I51/GAMSbase!I109,"")</f>
        <v>14.696521651386705</v>
      </c>
      <c r="K109" s="2">
        <f>IFERROR(Base!J51/GAMSbase!J109,"")</f>
        <v>14.833972938377906</v>
      </c>
      <c r="L109" s="2">
        <f>IFERROR(Base!K51/GAMSbase!K109,"")</f>
        <v>15.041749668722693</v>
      </c>
      <c r="M109" s="2">
        <f>IFERROR(Base!L51/GAMSbase!L109,"")</f>
        <v>15.319624778640465</v>
      </c>
      <c r="N109" s="2">
        <f>IFERROR(Base!M51/GAMSbase!M109,"")</f>
        <v>15.6682031661141</v>
      </c>
      <c r="O109" s="2">
        <f>IFERROR(Base!N51/GAMSbase!N109,"")</f>
        <v>16.088907416380994</v>
      </c>
      <c r="P109" s="2">
        <f>IFERROR(Base!O51/GAMSbase!O109,"")</f>
        <v>16.58396457796789</v>
      </c>
      <c r="Q109" s="2">
        <f>IFERROR(Base!P51/GAMSbase!P109,"")</f>
        <v>17.156407326322256</v>
      </c>
      <c r="R109" s="2">
        <f>IFERROR(Base!Q51/GAMSbase!Q109,"")</f>
        <v>17.810083417639149</v>
      </c>
      <c r="S109" s="2">
        <f>IFERROR(Base!R51/GAMSbase!R109,"")</f>
        <v>18.549673296777353</v>
      </c>
      <c r="T109" s="2">
        <f>IFERROR(Base!S51/GAMSbase!S109,"")</f>
        <v>19.572793866690766</v>
      </c>
      <c r="U109" s="2">
        <f>IFERROR(Base!T51/GAMSbase!T109,"")</f>
        <v>20.717336090481414</v>
      </c>
      <c r="V109" s="2">
        <f>IFERROR(Base!U51/GAMSbase!U109,"")</f>
        <v>21.995201930817018</v>
      </c>
      <c r="W109" s="2">
        <f>IFERROR(Base!V51/GAMSbase!V109,"")</f>
        <v>23.419473565781367</v>
      </c>
      <c r="X109" s="2">
        <f>IFERROR(Base!W51/GAMSbase!W109,"")</f>
        <v>25.005286511148608</v>
      </c>
      <c r="Y109" s="2">
        <f>IFERROR(Base!X51/GAMSbase!X109,"")</f>
        <v>26.770143853417661</v>
      </c>
      <c r="Z109" s="2">
        <f>IFERROR(Base!Y51/GAMSbase!Y109,"")</f>
        <v>28.734283390200162</v>
      </c>
      <c r="AA109" s="2">
        <f>IFERROR(Base!Z51/GAMSbase!Z109,"")</f>
        <v>30.921128317966783</v>
      </c>
      <c r="AB109" s="2">
        <f>IFERROR(Base!AA51/GAMSbase!AA109,"")</f>
        <v>33.357837733624848</v>
      </c>
      <c r="AC109" s="2">
        <f>IFERROR(Base!AB51/GAMSbase!AB109,"")</f>
        <v>36.075965830831898</v>
      </c>
      <c r="AD109" s="2">
        <f>IFERROR(Base!AC51/GAMSbase!AC109,"")</f>
        <v>39.11223069022352</v>
      </c>
      <c r="AE109" s="2">
        <f>IFERROR(Base!AD51/GAMSbase!AD109,"")</f>
        <v>42.505572800325083</v>
      </c>
      <c r="AF109" s="2">
        <f>IFERROR(Base!AE51/GAMSbase!AE109,"")</f>
        <v>46.262569811400915</v>
      </c>
      <c r="AG109" s="2">
        <f>IFERROR(Base!AF51/GAMSbase!AF109,"")</f>
        <v>50.428980340770636</v>
      </c>
      <c r="AH109" s="2">
        <f>IFERROR(Base!AG51/GAMSbase!AG109,"")</f>
        <v>55.054863010785461</v>
      </c>
      <c r="AI109" s="2">
        <f>IFERROR(Base!AH51/GAMSbase!AH109,"")</f>
        <v>60.192247069736077</v>
      </c>
      <c r="AJ109" s="2">
        <f>IFERROR(Base!AI51/GAMSbase!AI109,"")</f>
        <v>65.889386868256281</v>
      </c>
      <c r="AK109" s="2">
        <f>IFERROR(Base!AJ51/GAMSbase!AJ109,"")</f>
        <v>72.178137082647879</v>
      </c>
      <c r="AL109" s="2">
        <f>IFERROR(Base!AK51/GAMSbase!AK109,"")</f>
        <v>77.294124528785986</v>
      </c>
      <c r="AM109" s="2">
        <f>IFERROR(Base!AL51/GAMSbase!AL109,"")</f>
        <v>68.639323085345623</v>
      </c>
      <c r="AN109" s="2">
        <f>IFERROR(Base!AM51/GAMSbase!AM109,"")</f>
        <v>60.948547015116809</v>
      </c>
      <c r="AO109" s="2">
        <f>IFERROR(Base!AN51/GAMSbase!AN109,"")</f>
        <v>54.19055585814916</v>
      </c>
      <c r="AP109" s="2">
        <f>IFERROR(Base!AO51/GAMSbase!AO109,"")</f>
        <v>48.133572173899147</v>
      </c>
      <c r="AQ109" s="2">
        <f>IFERROR(Base!AP51/GAMSbase!AP109,"")</f>
        <v>42.726096154536464</v>
      </c>
      <c r="AR109" s="2">
        <f>IFERROR(Base!AQ51/GAMSbase!AQ109,"")</f>
        <v>37.910522378446004</v>
      </c>
      <c r="AS109" s="2">
        <f>IFERROR(Base!AR51/GAMSbase!AR109,"")</f>
        <v>33.628358388731748</v>
      </c>
      <c r="AT109" s="2">
        <f>IFERROR(Base!AS51/GAMSbase!AS109,"")</f>
        <v>29.82314170336695</v>
      </c>
      <c r="AU109" s="2">
        <f>IFERROR(Base!AT51/GAMSbase!AT109,"")</f>
        <v>26.441785761368006</v>
      </c>
      <c r="AV109" s="2">
        <f>IFERROR(Base!AU51/GAMSbase!AU109,"")</f>
        <v>9.5970040493527691</v>
      </c>
      <c r="AW109" s="2">
        <f>IFERROR(Base!AV51/GAMSbase!AV109,"")</f>
        <v>10.34145177623475</v>
      </c>
      <c r="AX109" s="2">
        <f>IFERROR(Base!AW51/GAMSbase!AW109,"")</f>
        <v>11.144896538696377</v>
      </c>
      <c r="AY109" s="2">
        <f>IFERROR(Base!AX51/GAMSbase!AX109,"")</f>
        <v>12.012713335476503</v>
      </c>
      <c r="AZ109" s="2">
        <f>IFERROR(Base!AY51/GAMSbase!AY109,"")</f>
        <v>12.952762529681831</v>
      </c>
      <c r="BA109" s="2">
        <f>IFERROR(Base!AZ51/GAMSbase!AZ109,"")</f>
        <v>13.976971924411503</v>
      </c>
      <c r="BB109" s="2">
        <f>IFERROR(Base!BA51/GAMSbase!BA109,"")</f>
        <v>14.95313458965429</v>
      </c>
      <c r="BC109" s="2">
        <f>IFERROR(Base!BB51/GAMSbase!BB109,"")</f>
        <v>16.028231135003523</v>
      </c>
      <c r="BD109" s="2">
        <f>IFERROR(Base!BC51/GAMSbase!BC109,"")</f>
        <v>17.203266268168154</v>
      </c>
      <c r="BE109" s="2">
        <f>IFERROR(Base!BD51/GAMSbase!BD109,"")</f>
        <v>18.481228338833191</v>
      </c>
      <c r="BF109" s="2">
        <f>IFERROR(Base!BE51/GAMSbase!BE109,"")</f>
        <v>19.866622128997673</v>
      </c>
      <c r="BG109" s="2">
        <f>IFERROR(Base!BF51/GAMSbase!BF109,"")</f>
        <v>23.117468147049571</v>
      </c>
      <c r="BH109" s="2">
        <f>IFERROR(Base!BG51/GAMSbase!BG109,"")</f>
        <v>56.187092049471424</v>
      </c>
      <c r="BI109" s="2">
        <f>IFERROR(Base!BH51/GAMSbase!BH109,"")</f>
        <v>254.1070405647485</v>
      </c>
      <c r="BJ109" s="2" t="str">
        <f>IFERROR(Base!BI51/GAMSbase!BI109,"")</f>
        <v/>
      </c>
    </row>
    <row r="110" spans="1:62" x14ac:dyDescent="0.25">
      <c r="A110" t="str">
        <f>Base!A52</f>
        <v>Net output net of damages and abatement</v>
      </c>
      <c r="B110" t="str">
        <f>GAMSbase!A110</f>
        <v xml:space="preserve">Output (Net of Damages and Abatement, trillion USD pa) </v>
      </c>
      <c r="C110" s="2">
        <f>IFERROR(Base!B52/GAMSbase!B110,"")</f>
        <v>2.1136204128151501</v>
      </c>
      <c r="D110" s="2">
        <f>IFERROR(Base!C52/GAMSbase!C110,"")</f>
        <v>2.0527629012277435</v>
      </c>
      <c r="E110" s="2">
        <f>IFERROR(Base!D52/GAMSbase!D110,"")</f>
        <v>1.9979304867905507</v>
      </c>
      <c r="F110" s="2">
        <f>IFERROR(Base!E52/GAMSbase!E110,"")</f>
        <v>1.9498495664463253</v>
      </c>
      <c r="G110" s="2">
        <f>IFERROR(Base!F52/GAMSbase!F110,"")</f>
        <v>1.9085491005274331</v>
      </c>
      <c r="H110" s="2">
        <f>IFERROR(Base!G52/GAMSbase!G110,"")</f>
        <v>1.8737662943336368</v>
      </c>
      <c r="I110" s="2">
        <f>IFERROR(Base!H52/GAMSbase!H110,"")</f>
        <v>1.8451257944128368</v>
      </c>
      <c r="J110" s="2">
        <f>IFERROR(Base!I52/GAMSbase!I110,"")</f>
        <v>1.8222151295819311</v>
      </c>
      <c r="K110" s="2">
        <f>IFERROR(Base!J52/GAMSbase!J110,"")</f>
        <v>1.8046518003810763</v>
      </c>
      <c r="L110" s="2">
        <f>IFERROR(Base!K52/GAMSbase!K110,"")</f>
        <v>1.792085289197763</v>
      </c>
      <c r="M110" s="2">
        <f>IFERROR(Base!L52/GAMSbase!L110,"")</f>
        <v>1.7842013385774336</v>
      </c>
      <c r="N110" s="2">
        <f>IFERROR(Base!M52/GAMSbase!M110,"")</f>
        <v>1.7807231684791953</v>
      </c>
      <c r="O110" s="2">
        <f>IFERROR(Base!N52/GAMSbase!N110,"")</f>
        <v>1.7814102088931523</v>
      </c>
      <c r="P110" s="2">
        <f>IFERROR(Base!O52/GAMSbase!O110,"")</f>
        <v>1.7860559276119194</v>
      </c>
      <c r="Q110" s="2">
        <f>IFERROR(Base!P52/GAMSbase!P110,"")</f>
        <v>1.7944854787071629</v>
      </c>
      <c r="R110" s="2">
        <f>IFERROR(Base!Q52/GAMSbase!Q110,"")</f>
        <v>1.8065533891491161</v>
      </c>
      <c r="S110" s="2">
        <f>IFERROR(Base!R52/GAMSbase!R110,"")</f>
        <v>1.8221410848898436</v>
      </c>
      <c r="T110" s="2">
        <f>IFERROR(Base!S52/GAMSbase!S110,"")</f>
        <v>1.8414571285628225</v>
      </c>
      <c r="U110" s="2">
        <f>IFERROR(Base!T52/GAMSbase!T110,"")</f>
        <v>1.8644068585539988</v>
      </c>
      <c r="V110" s="2">
        <f>IFERROR(Base!U52/GAMSbase!U110,"")</f>
        <v>1.8908412049627805</v>
      </c>
      <c r="W110" s="2">
        <f>IFERROR(Base!V52/GAMSbase!V110,"")</f>
        <v>1.9207221669592152</v>
      </c>
      <c r="X110" s="2">
        <f>IFERROR(Base!W52/GAMSbase!W110,"")</f>
        <v>1.9540658134469893</v>
      </c>
      <c r="Y110" s="2">
        <f>IFERROR(Base!X52/GAMSbase!X110,"")</f>
        <v>1.9909391252490658</v>
      </c>
      <c r="Z110" s="2">
        <f>IFERROR(Base!Y52/GAMSbase!Y110,"")</f>
        <v>2.0314609072964553</v>
      </c>
      <c r="AA110" s="2">
        <f>IFERROR(Base!Z52/GAMSbase!Z110,"")</f>
        <v>2.0758055773493416</v>
      </c>
      <c r="AB110" s="2">
        <f>IFERROR(Base!AA52/GAMSbase!AA110,"")</f>
        <v>2.1242089207441102</v>
      </c>
      <c r="AC110" s="2">
        <f>IFERROR(Base!AB52/GAMSbase!AB110,"")</f>
        <v>2.1769750013642759</v>
      </c>
      <c r="AD110" s="2">
        <f>IFERROR(Base!AC52/GAMSbase!AC110,"")</f>
        <v>2.2344831971363548</v>
      </c>
      <c r="AE110" s="2">
        <f>IFERROR(Base!AD52/GAMSbase!AD110,"")</f>
        <v>2.2971951633973235</v>
      </c>
      <c r="AF110" s="2">
        <f>IFERROR(Base!AE52/GAMSbase!AE110,"")</f>
        <v>2.3656681324992337</v>
      </c>
      <c r="AG110" s="2">
        <f>IFERROR(Base!AF52/GAMSbase!AF110,"")</f>
        <v>2.4404927300034194</v>
      </c>
      <c r="AH110" s="2">
        <f>IFERROR(Base!AG52/GAMSbase!AG110,"")</f>
        <v>2.5222528309771124</v>
      </c>
      <c r="AI110" s="2">
        <f>IFERROR(Base!AH52/GAMSbase!AH110,"")</f>
        <v>2.6114273026523849</v>
      </c>
      <c r="AJ110" s="2">
        <f>IFERROR(Base!AI52/GAMSbase!AI110,"")</f>
        <v>2.7081917594062155</v>
      </c>
      <c r="AK110" s="2">
        <f>IFERROR(Base!AJ52/GAMSbase!AJ110,"")</f>
        <v>2.8120301976772564</v>
      </c>
      <c r="AL110" s="2">
        <f>IFERROR(Base!AK52/GAMSbase!AK110,"")</f>
        <v>2.9373613811643122</v>
      </c>
      <c r="AM110" s="2">
        <f>IFERROR(Base!AL52/GAMSbase!AL110,"")</f>
        <v>3.0616566198251216</v>
      </c>
      <c r="AN110" s="2">
        <f>IFERROR(Base!AM52/GAMSbase!AM110,"")</f>
        <v>3.187235735490662</v>
      </c>
      <c r="AO110" s="2">
        <f>IFERROR(Base!AN52/GAMSbase!AN110,"")</f>
        <v>3.3211659672146809</v>
      </c>
      <c r="AP110" s="2">
        <f>IFERROR(Base!AO52/GAMSbase!AO110,"")</f>
        <v>3.4568439034123273</v>
      </c>
      <c r="AQ110" s="2">
        <f>IFERROR(Base!AP52/GAMSbase!AP110,"")</f>
        <v>3.5955436646301742</v>
      </c>
      <c r="AR110" s="2">
        <f>IFERROR(Base!AQ52/GAMSbase!AQ110,"")</f>
        <v>3.7380987692577121</v>
      </c>
      <c r="AS110" s="2">
        <f>IFERROR(Base!AR52/GAMSbase!AR110,"")</f>
        <v>3.8850350244337779</v>
      </c>
      <c r="AT110" s="2">
        <f>IFERROR(Base!AS52/GAMSbase!AS110,"")</f>
        <v>4.0366048116755548</v>
      </c>
      <c r="AU110" s="2">
        <f>IFERROR(Base!AT52/GAMSbase!AT110,"")</f>
        <v>4.1927454082521427</v>
      </c>
      <c r="AV110" s="2">
        <f>IFERROR(Base!AU52/GAMSbase!AU110,"")</f>
        <v>4.3668442087817914</v>
      </c>
      <c r="AW110" s="2">
        <f>IFERROR(Base!AV52/GAMSbase!AV110,"")</f>
        <v>4.5372480032562965</v>
      </c>
      <c r="AX110" s="2">
        <f>IFERROR(Base!AW52/GAMSbase!AW110,"")</f>
        <v>4.7127986128101975</v>
      </c>
      <c r="AY110" s="2">
        <f>IFERROR(Base!AX52/GAMSbase!AX110,"")</f>
        <v>4.8945888682135941</v>
      </c>
      <c r="AZ110" s="2">
        <f>IFERROR(Base!AY52/GAMSbase!AY110,"")</f>
        <v>5.0844881952403291</v>
      </c>
      <c r="BA110" s="2">
        <f>IFERROR(Base!AZ52/GAMSbase!AZ110,"")</f>
        <v>5.2855762832940361</v>
      </c>
      <c r="BB110" s="2">
        <f>IFERROR(Base!BA52/GAMSbase!BA110,"")</f>
        <v>5.4478981987746078</v>
      </c>
      <c r="BC110" s="2">
        <f>IFERROR(Base!BB52/GAMSbase!BB110,"")</f>
        <v>5.6266803490544079</v>
      </c>
      <c r="BD110" s="2">
        <f>IFERROR(Base!BC52/GAMSbase!BC110,"")</f>
        <v>5.8200012887020751</v>
      </c>
      <c r="BE110" s="2">
        <f>IFERROR(Base!BD52/GAMSbase!BD110,"")</f>
        <v>6.0267347267010516</v>
      </c>
      <c r="BF110" s="2">
        <f>IFERROR(Base!BE52/GAMSbase!BE110,"")</f>
        <v>6.2462793683760598</v>
      </c>
      <c r="BG110" s="2">
        <f>IFERROR(Base!BF52/GAMSbase!BF110,"")</f>
        <v>6.4771104224438174</v>
      </c>
      <c r="BH110" s="2">
        <f>IFERROR(Base!BG52/GAMSbase!BG110,"")</f>
        <v>6.7135741646889739</v>
      </c>
      <c r="BI110" s="2">
        <f>IFERROR(Base!BH52/GAMSbase!BH110,"")</f>
        <v>6.9689402994470075</v>
      </c>
      <c r="BJ110" s="2">
        <f>IFERROR(Base!BI52/GAMSbase!BI110,"")</f>
        <v>7.2477482978884114</v>
      </c>
    </row>
    <row r="111" spans="1:62" x14ac:dyDescent="0.25">
      <c r="A111" t="str">
        <f>Base!A53</f>
        <v>EMISSIONS</v>
      </c>
      <c r="B111" t="str">
        <f>GAMSbase!A111</f>
        <v>* EMISSIONS</v>
      </c>
      <c r="C111" s="2" t="str">
        <f>IFERROR(Base!B53/GAMSbase!B111,"")</f>
        <v/>
      </c>
      <c r="D111" s="2" t="str">
        <f>IFERROR(Base!C53/GAMSbase!C111,"")</f>
        <v/>
      </c>
      <c r="E111" s="2" t="str">
        <f>IFERROR(Base!D53/GAMSbase!D111,"")</f>
        <v/>
      </c>
      <c r="F111" s="2" t="str">
        <f>IFERROR(Base!E53/GAMSbase!E111,"")</f>
        <v/>
      </c>
      <c r="G111" s="2" t="str">
        <f>IFERROR(Base!F53/GAMSbase!F111,"")</f>
        <v/>
      </c>
      <c r="H111" s="2" t="str">
        <f>IFERROR(Base!G53/GAMSbase!G111,"")</f>
        <v/>
      </c>
      <c r="I111" s="2" t="str">
        <f>IFERROR(Base!H53/GAMSbase!H111,"")</f>
        <v/>
      </c>
      <c r="J111" s="2" t="str">
        <f>IFERROR(Base!I53/GAMSbase!I111,"")</f>
        <v/>
      </c>
      <c r="K111" s="2" t="str">
        <f>IFERROR(Base!J53/GAMSbase!J111,"")</f>
        <v/>
      </c>
      <c r="L111" s="2" t="str">
        <f>IFERROR(Base!K53/GAMSbase!K111,"")</f>
        <v/>
      </c>
      <c r="M111" s="2" t="str">
        <f>IFERROR(Base!L53/GAMSbase!L111,"")</f>
        <v/>
      </c>
      <c r="N111" s="2" t="str">
        <f>IFERROR(Base!M53/GAMSbase!M111,"")</f>
        <v/>
      </c>
      <c r="O111" s="2" t="str">
        <f>IFERROR(Base!N53/GAMSbase!N111,"")</f>
        <v/>
      </c>
      <c r="P111" s="2" t="str">
        <f>IFERROR(Base!O53/GAMSbase!O111,"")</f>
        <v/>
      </c>
      <c r="Q111" s="2" t="str">
        <f>IFERROR(Base!P53/GAMSbase!P111,"")</f>
        <v/>
      </c>
      <c r="R111" s="2" t="str">
        <f>IFERROR(Base!Q53/GAMSbase!Q111,"")</f>
        <v/>
      </c>
      <c r="S111" s="2" t="str">
        <f>IFERROR(Base!R53/GAMSbase!R111,"")</f>
        <v/>
      </c>
      <c r="T111" s="2" t="str">
        <f>IFERROR(Base!S53/GAMSbase!S111,"")</f>
        <v/>
      </c>
      <c r="U111" s="2" t="str">
        <f>IFERROR(Base!T53/GAMSbase!T111,"")</f>
        <v/>
      </c>
      <c r="V111" s="2" t="str">
        <f>IFERROR(Base!U53/GAMSbase!U111,"")</f>
        <v/>
      </c>
      <c r="W111" s="2" t="str">
        <f>IFERROR(Base!V53/GAMSbase!V111,"")</f>
        <v/>
      </c>
      <c r="X111" s="2" t="str">
        <f>IFERROR(Base!W53/GAMSbase!W111,"")</f>
        <v/>
      </c>
      <c r="Y111" s="2" t="str">
        <f>IFERROR(Base!X53/GAMSbase!X111,"")</f>
        <v/>
      </c>
      <c r="Z111" s="2" t="str">
        <f>IFERROR(Base!Y53/GAMSbase!Y111,"")</f>
        <v/>
      </c>
      <c r="AA111" s="2" t="str">
        <f>IFERROR(Base!Z53/GAMSbase!Z111,"")</f>
        <v/>
      </c>
      <c r="AB111" s="2" t="str">
        <f>IFERROR(Base!AA53/GAMSbase!AA111,"")</f>
        <v/>
      </c>
      <c r="AC111" s="2" t="str">
        <f>IFERROR(Base!AB53/GAMSbase!AB111,"")</f>
        <v/>
      </c>
      <c r="AD111" s="2" t="str">
        <f>IFERROR(Base!AC53/GAMSbase!AC111,"")</f>
        <v/>
      </c>
      <c r="AE111" s="2" t="str">
        <f>IFERROR(Base!AD53/GAMSbase!AD111,"")</f>
        <v/>
      </c>
      <c r="AF111" s="2" t="str">
        <f>IFERROR(Base!AE53/GAMSbase!AE111,"")</f>
        <v/>
      </c>
      <c r="AG111" s="2" t="str">
        <f>IFERROR(Base!AF53/GAMSbase!AF111,"")</f>
        <v/>
      </c>
      <c r="AH111" s="2" t="str">
        <f>IFERROR(Base!AG53/GAMSbase!AG111,"")</f>
        <v/>
      </c>
      <c r="AI111" s="2" t="str">
        <f>IFERROR(Base!AH53/GAMSbase!AH111,"")</f>
        <v/>
      </c>
      <c r="AJ111" s="2" t="str">
        <f>IFERROR(Base!AI53/GAMSbase!AI111,"")</f>
        <v/>
      </c>
      <c r="AK111" s="2" t="str">
        <f>IFERROR(Base!AJ53/GAMSbase!AJ111,"")</f>
        <v/>
      </c>
      <c r="AL111" s="2" t="str">
        <f>IFERROR(Base!AK53/GAMSbase!AK111,"")</f>
        <v/>
      </c>
      <c r="AM111" s="2" t="str">
        <f>IFERROR(Base!AL53/GAMSbase!AL111,"")</f>
        <v/>
      </c>
      <c r="AN111" s="2" t="str">
        <f>IFERROR(Base!AM53/GAMSbase!AM111,"")</f>
        <v/>
      </c>
      <c r="AO111" s="2" t="str">
        <f>IFERROR(Base!AN53/GAMSbase!AN111,"")</f>
        <v/>
      </c>
      <c r="AP111" s="2" t="str">
        <f>IFERROR(Base!AO53/GAMSbase!AO111,"")</f>
        <v/>
      </c>
      <c r="AQ111" s="2" t="str">
        <f>IFERROR(Base!AP53/GAMSbase!AP111,"")</f>
        <v/>
      </c>
      <c r="AR111" s="2" t="str">
        <f>IFERROR(Base!AQ53/GAMSbase!AQ111,"")</f>
        <v/>
      </c>
      <c r="AS111" s="2" t="str">
        <f>IFERROR(Base!AR53/GAMSbase!AR111,"")</f>
        <v/>
      </c>
      <c r="AT111" s="2" t="str">
        <f>IFERROR(Base!AS53/GAMSbase!AS111,"")</f>
        <v/>
      </c>
      <c r="AU111" s="2" t="str">
        <f>IFERROR(Base!AT53/GAMSbase!AT111,"")</f>
        <v/>
      </c>
      <c r="AV111" s="2" t="str">
        <f>IFERROR(Base!AU53/GAMSbase!AU111,"")</f>
        <v/>
      </c>
      <c r="AW111" s="2" t="str">
        <f>IFERROR(Base!AV53/GAMSbase!AV111,"")</f>
        <v/>
      </c>
      <c r="AX111" s="2" t="str">
        <f>IFERROR(Base!AW53/GAMSbase!AW111,"")</f>
        <v/>
      </c>
      <c r="AY111" s="2" t="str">
        <f>IFERROR(Base!AX53/GAMSbase!AX111,"")</f>
        <v/>
      </c>
      <c r="AZ111" s="2" t="str">
        <f>IFERROR(Base!AY53/GAMSbase!AY111,"")</f>
        <v/>
      </c>
      <c r="BA111" s="2" t="str">
        <f>IFERROR(Base!AZ53/GAMSbase!AZ111,"")</f>
        <v/>
      </c>
      <c r="BB111" s="2" t="str">
        <f>IFERROR(Base!BA53/GAMSbase!BA111,"")</f>
        <v/>
      </c>
      <c r="BC111" s="2" t="str">
        <f>IFERROR(Base!BB53/GAMSbase!BB111,"")</f>
        <v/>
      </c>
      <c r="BD111" s="2" t="str">
        <f>IFERROR(Base!BC53/GAMSbase!BC111,"")</f>
        <v/>
      </c>
      <c r="BE111" s="2" t="str">
        <f>IFERROR(Base!BD53/GAMSbase!BD111,"")</f>
        <v/>
      </c>
      <c r="BF111" s="2" t="str">
        <f>IFERROR(Base!BE53/GAMSbase!BE111,"")</f>
        <v/>
      </c>
      <c r="BG111" s="2" t="str">
        <f>IFERROR(Base!BF53/GAMSbase!BF111,"")</f>
        <v/>
      </c>
      <c r="BH111" s="2" t="str">
        <f>IFERROR(Base!BG53/GAMSbase!BG111,"")</f>
        <v/>
      </c>
      <c r="BI111" s="2" t="str">
        <f>IFERROR(Base!BH53/GAMSbase!BH111,"")</f>
        <v/>
      </c>
      <c r="BJ111" s="2" t="str">
        <f>IFERROR(Base!BI53/GAMSbase!BI111,"")</f>
        <v/>
      </c>
    </row>
    <row r="112" spans="1:62" x14ac:dyDescent="0.25">
      <c r="A112" t="str">
        <f>Base!A54</f>
        <v>Total carbon emissions (GTCO2 per year)</v>
      </c>
      <c r="B112" t="str">
        <f>GAMSbase!A112</f>
        <v>Total Carbon Emissions (GTCO2 per year)</v>
      </c>
      <c r="C112" s="2">
        <f>IFERROR(Base!B54/GAMSbase!B112,"")</f>
        <v>1.1635936617620495</v>
      </c>
      <c r="D112" s="2">
        <f>IFERROR(Base!C54/GAMSbase!C112,"")</f>
        <v>1.1052845855649613</v>
      </c>
      <c r="E112" s="2">
        <f>IFERROR(Base!D54/GAMSbase!D112,"")</f>
        <v>1.049749484895959</v>
      </c>
      <c r="F112" s="2">
        <f>IFERROR(Base!E54/GAMSbase!E112,"")</f>
        <v>0.99906975137097542</v>
      </c>
      <c r="G112" s="2">
        <f>IFERROR(Base!F54/GAMSbase!F112,"")</f>
        <v>0.95394572570590075</v>
      </c>
      <c r="H112" s="2">
        <f>IFERROR(Base!G54/GAMSbase!G112,"")</f>
        <v>0.91436885618040931</v>
      </c>
      <c r="I112" s="2">
        <f>IFERROR(Base!H54/GAMSbase!H112,"")</f>
        <v>0.87998274141677302</v>
      </c>
      <c r="J112" s="2">
        <f>IFERROR(Base!I54/GAMSbase!I112,"")</f>
        <v>0.8531730854864219</v>
      </c>
      <c r="K112" s="2">
        <f>IFERROR(Base!J54/GAMSbase!J112,"")</f>
        <v>0.83094943642473229</v>
      </c>
      <c r="L112" s="2">
        <f>IFERROR(Base!K54/GAMSbase!K112,"")</f>
        <v>0.81284968156390958</v>
      </c>
      <c r="M112" s="2">
        <f>IFERROR(Base!L54/GAMSbase!L112,"")</f>
        <v>0.79844119451567108</v>
      </c>
      <c r="N112" s="2">
        <f>IFERROR(Base!M54/GAMSbase!M112,"")</f>
        <v>0.78732782931290779</v>
      </c>
      <c r="O112" s="2">
        <f>IFERROR(Base!N54/GAMSbase!N112,"")</f>
        <v>0.77914886448289056</v>
      </c>
      <c r="P112" s="2">
        <f>IFERROR(Base!O54/GAMSbase!O112,"")</f>
        <v>0.77357380548158994</v>
      </c>
      <c r="Q112" s="2">
        <f>IFERROR(Base!P54/GAMSbase!P112,"")</f>
        <v>0.77029500045529331</v>
      </c>
      <c r="R112" s="2">
        <f>IFERROR(Base!Q54/GAMSbase!Q112,"")</f>
        <v>0.7690189309751001</v>
      </c>
      <c r="S112" s="2">
        <f>IFERROR(Base!R54/GAMSbase!R112,"")</f>
        <v>0.76945634497405002</v>
      </c>
      <c r="T112" s="2">
        <f>IFERROR(Base!S54/GAMSbase!S112,"")</f>
        <v>0.77131087775120832</v>
      </c>
      <c r="U112" s="2">
        <f>IFERROR(Base!T54/GAMSbase!T112,"")</f>
        <v>0.77430849605856367</v>
      </c>
      <c r="V112" s="2">
        <f>IFERROR(Base!U54/GAMSbase!U112,"")</f>
        <v>0.77811792200015328</v>
      </c>
      <c r="W112" s="2">
        <f>IFERROR(Base!V54/GAMSbase!V112,"")</f>
        <v>0.78234298503191779</v>
      </c>
      <c r="X112" s="2">
        <f>IFERROR(Base!W54/GAMSbase!W112,"")</f>
        <v>0.78652895940692302</v>
      </c>
      <c r="Y112" s="2">
        <f>IFERROR(Base!X54/GAMSbase!X112,"")</f>
        <v>0.79013893906819122</v>
      </c>
      <c r="Z112" s="2">
        <f>IFERROR(Base!Y54/GAMSbase!Y112,"")</f>
        <v>0.79252349137670708</v>
      </c>
      <c r="AA112" s="2">
        <f>IFERROR(Base!Z54/GAMSbase!Z112,"")</f>
        <v>0.79288178982893898</v>
      </c>
      <c r="AB112" s="2">
        <f>IFERROR(Base!AA54/GAMSbase!AA112,"")</f>
        <v>0.79021075401995022</v>
      </c>
      <c r="AC112" s="2">
        <f>IFERROR(Base!AB54/GAMSbase!AB112,"")</f>
        <v>0.78323715427707075</v>
      </c>
      <c r="AD112" s="2">
        <f>IFERROR(Base!AC54/GAMSbase!AC112,"")</f>
        <v>0.77032551199797028</v>
      </c>
      <c r="AE112" s="2">
        <f>IFERROR(Base!AD54/GAMSbase!AD112,"")</f>
        <v>0.74928468106115576</v>
      </c>
      <c r="AF112" s="2">
        <f>IFERROR(Base!AE54/GAMSbase!AE112,"")</f>
        <v>0.71668390545882565</v>
      </c>
      <c r="AG112" s="2">
        <f>IFERROR(Base!AF54/GAMSbase!AF112,"")</f>
        <v>0.66898408687823196</v>
      </c>
      <c r="AH112" s="2">
        <f>IFERROR(Base!AG54/GAMSbase!AG112,"")</f>
        <v>0.60149072437071471</v>
      </c>
      <c r="AI112" s="2">
        <f>IFERROR(Base!AH54/GAMSbase!AH112,"")</f>
        <v>0.50793160446035435</v>
      </c>
      <c r="AJ112" s="2">
        <f>IFERROR(Base!AI54/GAMSbase!AI112,"")</f>
        <v>0.37988458431514394</v>
      </c>
      <c r="AK112" s="2">
        <f>IFERROR(Base!AJ54/GAMSbase!AJ112,"")</f>
        <v>0.20603571849457197</v>
      </c>
      <c r="AL112" s="2">
        <f>IFERROR(Base!AK54/GAMSbase!AK112,"")</f>
        <v>0</v>
      </c>
      <c r="AM112" s="2">
        <f>IFERROR(Base!AL54/GAMSbase!AL112,"")</f>
        <v>0</v>
      </c>
      <c r="AN112" s="2">
        <f>IFERROR(Base!AM54/GAMSbase!AM112,"")</f>
        <v>0</v>
      </c>
      <c r="AO112" s="2">
        <f>IFERROR(Base!AN54/GAMSbase!AN112,"")</f>
        <v>0</v>
      </c>
      <c r="AP112" s="2">
        <f>IFERROR(Base!AO54/GAMSbase!AO112,"")</f>
        <v>0</v>
      </c>
      <c r="AQ112" s="2">
        <f>IFERROR(Base!AP54/GAMSbase!AP112,"")</f>
        <v>0</v>
      </c>
      <c r="AR112" s="2">
        <f>IFERROR(Base!AQ54/GAMSbase!AQ112,"")</f>
        <v>0</v>
      </c>
      <c r="AS112" s="2">
        <f>IFERROR(Base!AR54/GAMSbase!AR112,"")</f>
        <v>0</v>
      </c>
      <c r="AT112" s="2">
        <f>IFERROR(Base!AS54/GAMSbase!AS112,"")</f>
        <v>0</v>
      </c>
      <c r="AU112" s="2">
        <f>IFERROR(Base!AT54/GAMSbase!AT112,"")</f>
        <v>0</v>
      </c>
      <c r="AV112" s="2">
        <f>IFERROR(Base!AU54/GAMSbase!AU112,"")</f>
        <v>0</v>
      </c>
      <c r="AW112" s="2">
        <f>IFERROR(Base!AV54/GAMSbase!AV112,"")</f>
        <v>0</v>
      </c>
      <c r="AX112" s="2">
        <f>IFERROR(Base!AW54/GAMSbase!AW112,"")</f>
        <v>0</v>
      </c>
      <c r="AY112" s="2">
        <f>IFERROR(Base!AX54/GAMSbase!AX112,"")</f>
        <v>0</v>
      </c>
      <c r="AZ112" s="2">
        <f>IFERROR(Base!AY54/GAMSbase!AY112,"")</f>
        <v>0</v>
      </c>
      <c r="BA112" s="2">
        <f>IFERROR(Base!AZ54/GAMSbase!AZ112,"")</f>
        <v>0</v>
      </c>
      <c r="BB112" s="2">
        <f>IFERROR(Base!BA54/GAMSbase!BA112,"")</f>
        <v>0</v>
      </c>
      <c r="BC112" s="2">
        <f>IFERROR(Base!BB54/GAMSbase!BB112,"")</f>
        <v>0</v>
      </c>
      <c r="BD112" s="2">
        <f>IFERROR(Base!BC54/GAMSbase!BC112,"")</f>
        <v>0</v>
      </c>
      <c r="BE112" s="2">
        <f>IFERROR(Base!BD54/GAMSbase!BD112,"")</f>
        <v>0</v>
      </c>
      <c r="BF112" s="2">
        <f>IFERROR(Base!BE54/GAMSbase!BE112,"")</f>
        <v>0</v>
      </c>
      <c r="BG112" s="2">
        <f>IFERROR(Base!BF54/GAMSbase!BF112,"")</f>
        <v>0</v>
      </c>
      <c r="BH112" s="2">
        <f>IFERROR(Base!BG54/GAMSbase!BG112,"")</f>
        <v>0</v>
      </c>
      <c r="BI112" s="2">
        <f>IFERROR(Base!BH54/GAMSbase!BH112,"")</f>
        <v>0</v>
      </c>
      <c r="BJ112" s="2">
        <f>IFERROR(Base!BI54/GAMSbase!BI112,"")</f>
        <v>0</v>
      </c>
    </row>
    <row r="113" spans="1:62" x14ac:dyDescent="0.25">
      <c r="A113" t="str">
        <f>Base!A55</f>
        <v>Industrial emissions (GTCO2 per year)</v>
      </c>
      <c r="B113" t="str">
        <f>GAMSbase!A113</f>
        <v>Industrial Emissions (GTCO2 per year)</v>
      </c>
      <c r="C113" s="2">
        <f>IFERROR(Base!B55/GAMSbase!B113,"")</f>
        <v>1.1112142874273456</v>
      </c>
      <c r="D113" s="2">
        <f>IFERROR(Base!C55/GAMSbase!C113,"")</f>
        <v>1.0502805506692059</v>
      </c>
      <c r="E113" s="2">
        <f>IFERROR(Base!D55/GAMSbase!D113,"")</f>
        <v>0.99667358551428131</v>
      </c>
      <c r="F113" s="2">
        <f>IFERROR(Base!E55/GAMSbase!E113,"")</f>
        <v>0.95016425094475432</v>
      </c>
      <c r="G113" s="2">
        <f>IFERROR(Base!F55/GAMSbase!F113,"")</f>
        <v>0.91009086195973909</v>
      </c>
      <c r="H113" s="2">
        <f>IFERROR(Base!G55/GAMSbase!G113,"")</f>
        <v>0.87569363137787115</v>
      </c>
      <c r="I113" s="2">
        <f>IFERROR(Base!H55/GAMSbase!H113,"")</f>
        <v>0.84623132791212041</v>
      </c>
      <c r="J113" s="2">
        <f>IFERROR(Base!I55/GAMSbase!I113,"")</f>
        <v>0.82381526962279583</v>
      </c>
      <c r="K113" s="2">
        <f>IFERROR(Base!J55/GAMSbase!J113,"")</f>
        <v>0.80550412720593012</v>
      </c>
      <c r="L113" s="2">
        <f>IFERROR(Base!K55/GAMSbase!K113,"")</f>
        <v>0.79083849043644305</v>
      </c>
      <c r="M113" s="2">
        <f>IFERROR(Base!L55/GAMSbase!L113,"")</f>
        <v>0.7794179345111778</v>
      </c>
      <c r="N113" s="2">
        <f>IFERROR(Base!M55/GAMSbase!M113,"")</f>
        <v>0.77089086591525469</v>
      </c>
      <c r="O113" s="2">
        <f>IFERROR(Base!N55/GAMSbase!N113,"")</f>
        <v>0.76494422278011653</v>
      </c>
      <c r="P113" s="2">
        <f>IFERROR(Base!O55/GAMSbase!O113,"")</f>
        <v>0.76129353879023964</v>
      </c>
      <c r="Q113" s="2">
        <f>IFERROR(Base!P55/GAMSbase!P113,"")</f>
        <v>0.75967334810525688</v>
      </c>
      <c r="R113" s="2">
        <f>IFERROR(Base!Q55/GAMSbase!Q113,"")</f>
        <v>0.75982765267465568</v>
      </c>
      <c r="S113" s="2">
        <f>IFERROR(Base!R55/GAMSbase!R113,"")</f>
        <v>0.76149996708271273</v>
      </c>
      <c r="T113" s="2">
        <f>IFERROR(Base!S55/GAMSbase!S113,"")</f>
        <v>0.76442221751710515</v>
      </c>
      <c r="U113" s="2">
        <f>IFERROR(Base!T55/GAMSbase!T113,"")</f>
        <v>0.76834464904573752</v>
      </c>
      <c r="V113" s="2">
        <f>IFERROR(Base!U55/GAMSbase!U113,"")</f>
        <v>0.77295668088833336</v>
      </c>
      <c r="W113" s="2">
        <f>IFERROR(Base!V55/GAMSbase!V113,"")</f>
        <v>0.77787986356610783</v>
      </c>
      <c r="X113" s="2">
        <f>IFERROR(Base!W55/GAMSbase!W113,"")</f>
        <v>0.78267451776913577</v>
      </c>
      <c r="Y113" s="2">
        <f>IFERROR(Base!X55/GAMSbase!X113,"")</f>
        <v>0.7868165314056621</v>
      </c>
      <c r="Z113" s="2">
        <f>IFERROR(Base!Y55/GAMSbase!Y113,"")</f>
        <v>0.78966737026136236</v>
      </c>
      <c r="AA113" s="2">
        <f>IFERROR(Base!Z55/GAMSbase!Z113,"")</f>
        <v>0.79043551288983382</v>
      </c>
      <c r="AB113" s="2">
        <f>IFERROR(Base!AA55/GAMSbase!AA113,"")</f>
        <v>0.78812584640371008</v>
      </c>
      <c r="AC113" s="2">
        <f>IFERROR(Base!AB55/GAMSbase!AB113,"")</f>
        <v>0.78147198794951056</v>
      </c>
      <c r="AD113" s="2">
        <f>IFERROR(Base!AC55/GAMSbase!AC113,"")</f>
        <v>0.76884436949348645</v>
      </c>
      <c r="AE113" s="2">
        <f>IFERROR(Base!AD55/GAMSbase!AD113,"")</f>
        <v>0.74805697300244367</v>
      </c>
      <c r="AF113" s="2">
        <f>IFERROR(Base!AE55/GAMSbase!AE113,"")</f>
        <v>0.71568350300391192</v>
      </c>
      <c r="AG113" s="2">
        <f>IFERROR(Base!AF55/GAMSbase!AF113,"")</f>
        <v>0.66818885669457095</v>
      </c>
      <c r="AH113" s="2">
        <f>IFERROR(Base!AG55/GAMSbase!AG113,"")</f>
        <v>0.60088210872553371</v>
      </c>
      <c r="AI113" s="2">
        <f>IFERROR(Base!AH55/GAMSbase!AH113,"")</f>
        <v>0.50749430932967476</v>
      </c>
      <c r="AJ113" s="2">
        <f>IFERROR(Base!AI55/GAMSbase!AI113,"")</f>
        <v>0.37960637592381608</v>
      </c>
      <c r="AK113" s="2">
        <f>IFERROR(Base!AJ55/GAMSbase!AJ113,"")</f>
        <v>0.20590733845746384</v>
      </c>
      <c r="AL113" s="2">
        <f>IFERROR(Base!AK55/GAMSbase!AK113,"")</f>
        <v>0</v>
      </c>
      <c r="AM113" s="2">
        <f>IFERROR(Base!AL55/GAMSbase!AL113,"")</f>
        <v>0</v>
      </c>
      <c r="AN113" s="2">
        <f>IFERROR(Base!AM55/GAMSbase!AM113,"")</f>
        <v>0</v>
      </c>
      <c r="AO113" s="2">
        <f>IFERROR(Base!AN55/GAMSbase!AN113,"")</f>
        <v>0</v>
      </c>
      <c r="AP113" s="2">
        <f>IFERROR(Base!AO55/GAMSbase!AO113,"")</f>
        <v>0</v>
      </c>
      <c r="AQ113" s="2">
        <f>IFERROR(Base!AP55/GAMSbase!AP113,"")</f>
        <v>0</v>
      </c>
      <c r="AR113" s="2">
        <f>IFERROR(Base!AQ55/GAMSbase!AQ113,"")</f>
        <v>0</v>
      </c>
      <c r="AS113" s="2">
        <f>IFERROR(Base!AR55/GAMSbase!AR113,"")</f>
        <v>0</v>
      </c>
      <c r="AT113" s="2">
        <f>IFERROR(Base!AS55/GAMSbase!AS113,"")</f>
        <v>0</v>
      </c>
      <c r="AU113" s="2">
        <f>IFERROR(Base!AT55/GAMSbase!AT113,"")</f>
        <v>0</v>
      </c>
      <c r="AV113" s="2">
        <f>IFERROR(Base!AU55/GAMSbase!AU113,"")</f>
        <v>0</v>
      </c>
      <c r="AW113" s="2">
        <f>IFERROR(Base!AV55/GAMSbase!AV113,"")</f>
        <v>0</v>
      </c>
      <c r="AX113" s="2">
        <f>IFERROR(Base!AW55/GAMSbase!AW113,"")</f>
        <v>0</v>
      </c>
      <c r="AY113" s="2">
        <f>IFERROR(Base!AX55/GAMSbase!AX113,"")</f>
        <v>0</v>
      </c>
      <c r="AZ113" s="2">
        <f>IFERROR(Base!AY55/GAMSbase!AY113,"")</f>
        <v>0</v>
      </c>
      <c r="BA113" s="2">
        <f>IFERROR(Base!AZ55/GAMSbase!AZ113,"")</f>
        <v>0</v>
      </c>
      <c r="BB113" s="2">
        <f>IFERROR(Base!BA55/GAMSbase!BA113,"")</f>
        <v>0</v>
      </c>
      <c r="BC113" s="2">
        <f>IFERROR(Base!BB55/GAMSbase!BB113,"")</f>
        <v>0</v>
      </c>
      <c r="BD113" s="2">
        <f>IFERROR(Base!BC55/GAMSbase!BC113,"")</f>
        <v>0</v>
      </c>
      <c r="BE113" s="2">
        <f>IFERROR(Base!BD55/GAMSbase!BD113,"")</f>
        <v>0</v>
      </c>
      <c r="BF113" s="2">
        <f>IFERROR(Base!BE55/GAMSbase!BE113,"")</f>
        <v>0</v>
      </c>
      <c r="BG113" s="2">
        <f>IFERROR(Base!BF55/GAMSbase!BF113,"")</f>
        <v>0</v>
      </c>
      <c r="BH113" s="2">
        <f>IFERROR(Base!BG55/GAMSbase!BG113,"")</f>
        <v>0</v>
      </c>
      <c r="BI113" s="2">
        <f>IFERROR(Base!BH55/GAMSbase!BH113,"")</f>
        <v>0</v>
      </c>
      <c r="BJ113" s="2">
        <f>IFERROR(Base!BI55/GAMSbase!BI113,"")</f>
        <v>0</v>
      </c>
    </row>
    <row r="114" spans="1:62" x14ac:dyDescent="0.25">
      <c r="A114" t="e">
        <f>Base!#REF!</f>
        <v>#REF!</v>
      </c>
      <c r="B114" t="str">
        <f>GAMSbase!A114</f>
        <v>World Emissions Intensity (sigma)</v>
      </c>
      <c r="C114" s="2" t="str">
        <f>IFERROR(Base!#REF!/GAMSbase!B114,"")</f>
        <v/>
      </c>
      <c r="D114" s="2" t="str">
        <f>IFERROR(Base!#REF!/GAMSbase!C114,"")</f>
        <v/>
      </c>
      <c r="E114" s="2" t="str">
        <f>IFERROR(Base!#REF!/GAMSbase!D114,"")</f>
        <v/>
      </c>
      <c r="F114" s="2" t="str">
        <f>IFERROR(Base!#REF!/GAMSbase!E114,"")</f>
        <v/>
      </c>
      <c r="G114" s="2" t="str">
        <f>IFERROR(Base!#REF!/GAMSbase!F114,"")</f>
        <v/>
      </c>
      <c r="H114" s="2" t="str">
        <f>IFERROR(Base!#REF!/GAMSbase!G114,"")</f>
        <v/>
      </c>
      <c r="I114" s="2" t="str">
        <f>IFERROR(Base!#REF!/GAMSbase!H114,"")</f>
        <v/>
      </c>
      <c r="J114" s="2" t="str">
        <f>IFERROR(Base!#REF!/GAMSbase!I114,"")</f>
        <v/>
      </c>
      <c r="K114" s="2" t="str">
        <f>IFERROR(Base!#REF!/GAMSbase!J114,"")</f>
        <v/>
      </c>
      <c r="L114" s="2" t="str">
        <f>IFERROR(Base!#REF!/GAMSbase!K114,"")</f>
        <v/>
      </c>
      <c r="M114" s="2" t="str">
        <f>IFERROR(Base!#REF!/GAMSbase!L114,"")</f>
        <v/>
      </c>
      <c r="N114" s="2" t="str">
        <f>IFERROR(Base!#REF!/GAMSbase!M114,"")</f>
        <v/>
      </c>
      <c r="O114" s="2" t="str">
        <f>IFERROR(Base!#REF!/GAMSbase!N114,"")</f>
        <v/>
      </c>
      <c r="P114" s="2" t="str">
        <f>IFERROR(Base!#REF!/GAMSbase!O114,"")</f>
        <v/>
      </c>
      <c r="Q114" s="2" t="str">
        <f>IFERROR(Base!#REF!/GAMSbase!P114,"")</f>
        <v/>
      </c>
      <c r="R114" s="2" t="str">
        <f>IFERROR(Base!#REF!/GAMSbase!Q114,"")</f>
        <v/>
      </c>
      <c r="S114" s="2" t="str">
        <f>IFERROR(Base!#REF!/GAMSbase!R114,"")</f>
        <v/>
      </c>
      <c r="T114" s="2" t="str">
        <f>IFERROR(Base!#REF!/GAMSbase!S114,"")</f>
        <v/>
      </c>
      <c r="U114" s="2" t="str">
        <f>IFERROR(Base!#REF!/GAMSbase!T114,"")</f>
        <v/>
      </c>
      <c r="V114" s="2" t="str">
        <f>IFERROR(Base!#REF!/GAMSbase!U114,"")</f>
        <v/>
      </c>
      <c r="W114" s="2" t="str">
        <f>IFERROR(Base!#REF!/GAMSbase!V114,"")</f>
        <v/>
      </c>
      <c r="X114" s="2" t="str">
        <f>IFERROR(Base!#REF!/GAMSbase!W114,"")</f>
        <v/>
      </c>
      <c r="Y114" s="2" t="str">
        <f>IFERROR(Base!#REF!/GAMSbase!X114,"")</f>
        <v/>
      </c>
      <c r="Z114" s="2" t="str">
        <f>IFERROR(Base!#REF!/GAMSbase!Y114,"")</f>
        <v/>
      </c>
      <c r="AA114" s="2" t="str">
        <f>IFERROR(Base!#REF!/GAMSbase!Z114,"")</f>
        <v/>
      </c>
      <c r="AB114" s="2" t="str">
        <f>IFERROR(Base!#REF!/GAMSbase!AA114,"")</f>
        <v/>
      </c>
      <c r="AC114" s="2" t="str">
        <f>IFERROR(Base!#REF!/GAMSbase!AB114,"")</f>
        <v/>
      </c>
      <c r="AD114" s="2" t="str">
        <f>IFERROR(Base!#REF!/GAMSbase!AC114,"")</f>
        <v/>
      </c>
      <c r="AE114" s="2" t="str">
        <f>IFERROR(Base!#REF!/GAMSbase!AD114,"")</f>
        <v/>
      </c>
      <c r="AF114" s="2" t="str">
        <f>IFERROR(Base!#REF!/GAMSbase!AE114,"")</f>
        <v/>
      </c>
      <c r="AG114" s="2" t="str">
        <f>IFERROR(Base!#REF!/GAMSbase!AF114,"")</f>
        <v/>
      </c>
      <c r="AH114" s="2" t="str">
        <f>IFERROR(Base!#REF!/GAMSbase!AG114,"")</f>
        <v/>
      </c>
      <c r="AI114" s="2" t="str">
        <f>IFERROR(Base!#REF!/GAMSbase!AH114,"")</f>
        <v/>
      </c>
      <c r="AJ114" s="2" t="str">
        <f>IFERROR(Base!#REF!/GAMSbase!AI114,"")</f>
        <v/>
      </c>
      <c r="AK114" s="2" t="str">
        <f>IFERROR(Base!#REF!/GAMSbase!AJ114,"")</f>
        <v/>
      </c>
      <c r="AL114" s="2" t="str">
        <f>IFERROR(Base!#REF!/GAMSbase!AK114,"")</f>
        <v/>
      </c>
      <c r="AM114" s="2" t="str">
        <f>IFERROR(Base!#REF!/GAMSbase!AL114,"")</f>
        <v/>
      </c>
      <c r="AN114" s="2" t="str">
        <f>IFERROR(Base!#REF!/GAMSbase!AM114,"")</f>
        <v/>
      </c>
      <c r="AO114" s="2" t="str">
        <f>IFERROR(Base!#REF!/GAMSbase!AN114,"")</f>
        <v/>
      </c>
      <c r="AP114" s="2" t="str">
        <f>IFERROR(Base!#REF!/GAMSbase!AO114,"")</f>
        <v/>
      </c>
      <c r="AQ114" s="2" t="str">
        <f>IFERROR(Base!#REF!/GAMSbase!AP114,"")</f>
        <v/>
      </c>
      <c r="AR114" s="2" t="str">
        <f>IFERROR(Base!#REF!/GAMSbase!AQ114,"")</f>
        <v/>
      </c>
      <c r="AS114" s="2" t="str">
        <f>IFERROR(Base!#REF!/GAMSbase!AR114,"")</f>
        <v/>
      </c>
      <c r="AT114" s="2" t="str">
        <f>IFERROR(Base!#REF!/GAMSbase!AS114,"")</f>
        <v/>
      </c>
      <c r="AU114" s="2" t="str">
        <f>IFERROR(Base!#REF!/GAMSbase!AT114,"")</f>
        <v/>
      </c>
      <c r="AV114" s="2" t="str">
        <f>IFERROR(Base!#REF!/GAMSbase!AU114,"")</f>
        <v/>
      </c>
      <c r="AW114" s="2" t="str">
        <f>IFERROR(Base!#REF!/GAMSbase!AV114,"")</f>
        <v/>
      </c>
      <c r="AX114" s="2" t="str">
        <f>IFERROR(Base!#REF!/GAMSbase!AW114,"")</f>
        <v/>
      </c>
      <c r="AY114" s="2" t="str">
        <f>IFERROR(Base!#REF!/GAMSbase!AX114,"")</f>
        <v/>
      </c>
      <c r="AZ114" s="2" t="str">
        <f>IFERROR(Base!#REF!/GAMSbase!AY114,"")</f>
        <v/>
      </c>
      <c r="BA114" s="2" t="str">
        <f>IFERROR(Base!#REF!/GAMSbase!AZ114,"")</f>
        <v/>
      </c>
      <c r="BB114" s="2" t="str">
        <f>IFERROR(Base!#REF!/GAMSbase!BA114,"")</f>
        <v/>
      </c>
      <c r="BC114" s="2" t="str">
        <f>IFERROR(Base!#REF!/GAMSbase!BB114,"")</f>
        <v/>
      </c>
      <c r="BD114" s="2" t="str">
        <f>IFERROR(Base!#REF!/GAMSbase!BC114,"")</f>
        <v/>
      </c>
      <c r="BE114" s="2" t="str">
        <f>IFERROR(Base!#REF!/GAMSbase!BD114,"")</f>
        <v/>
      </c>
      <c r="BF114" s="2" t="str">
        <f>IFERROR(Base!#REF!/GAMSbase!BE114,"")</f>
        <v/>
      </c>
      <c r="BG114" s="2" t="str">
        <f>IFERROR(Base!#REF!/GAMSbase!BF114,"")</f>
        <v/>
      </c>
      <c r="BH114" s="2" t="str">
        <f>IFERROR(Base!#REF!/GAMSbase!BG114,"")</f>
        <v/>
      </c>
      <c r="BI114" s="2" t="str">
        <f>IFERROR(Base!#REF!/GAMSbase!BH114,"")</f>
        <v/>
      </c>
      <c r="BJ114" s="2" t="str">
        <f>IFERROR(Base!#REF!/GAMSbase!BI114,"")</f>
        <v/>
      </c>
    </row>
    <row r="115" spans="1:62" x14ac:dyDescent="0.25">
      <c r="A115" t="str">
        <f>Base!A56</f>
        <v>CAPITAL ACCUMULATION</v>
      </c>
      <c r="B115" t="str">
        <f>GAMSbase!A115</f>
        <v>* CAPITAL ACCUMULATION</v>
      </c>
      <c r="C115" s="2" t="str">
        <f>IFERROR(Base!#REF!/GAMSbase!B115,"")</f>
        <v/>
      </c>
      <c r="D115" s="2" t="str">
        <f>IFERROR(Base!B56/GAMSbase!C115,"")</f>
        <v/>
      </c>
      <c r="E115" s="2" t="str">
        <f>IFERROR(Base!D56/GAMSbase!D115,"")</f>
        <v/>
      </c>
      <c r="F115" s="2" t="str">
        <f>IFERROR(Base!E56/GAMSbase!E115,"")</f>
        <v/>
      </c>
      <c r="G115" s="2" t="str">
        <f>IFERROR(Base!F56/GAMSbase!F115,"")</f>
        <v/>
      </c>
      <c r="H115" s="2" t="str">
        <f>IFERROR(Base!G56/GAMSbase!G115,"")</f>
        <v/>
      </c>
      <c r="I115" s="2" t="str">
        <f>IFERROR(Base!H56/GAMSbase!H115,"")</f>
        <v/>
      </c>
      <c r="J115" s="2" t="str">
        <f>IFERROR(Base!I56/GAMSbase!I115,"")</f>
        <v/>
      </c>
      <c r="K115" s="2" t="str">
        <f>IFERROR(Base!J56/GAMSbase!J115,"")</f>
        <v/>
      </c>
      <c r="L115" s="2" t="str">
        <f>IFERROR(Base!K56/GAMSbase!K115,"")</f>
        <v/>
      </c>
      <c r="M115" s="2" t="str">
        <f>IFERROR(Base!L56/GAMSbase!L115,"")</f>
        <v/>
      </c>
      <c r="N115" s="2" t="str">
        <f>IFERROR(Base!M56/GAMSbase!M115,"")</f>
        <v/>
      </c>
      <c r="O115" s="2" t="str">
        <f>IFERROR(Base!N56/GAMSbase!N115,"")</f>
        <v/>
      </c>
      <c r="P115" s="2" t="str">
        <f>IFERROR(Base!O56/GAMSbase!O115,"")</f>
        <v/>
      </c>
      <c r="Q115" s="2" t="str">
        <f>IFERROR(Base!P56/GAMSbase!P115,"")</f>
        <v/>
      </c>
      <c r="R115" s="2" t="str">
        <f>IFERROR(Base!Q56/GAMSbase!Q115,"")</f>
        <v/>
      </c>
      <c r="S115" s="2" t="str">
        <f>IFERROR(Base!R56/GAMSbase!R115,"")</f>
        <v/>
      </c>
      <c r="T115" s="2" t="str">
        <f>IFERROR(Base!S56/GAMSbase!S115,"")</f>
        <v/>
      </c>
      <c r="U115" s="2" t="str">
        <f>IFERROR(Base!T56/GAMSbase!T115,"")</f>
        <v/>
      </c>
      <c r="V115" s="2" t="str">
        <f>IFERROR(Base!U56/GAMSbase!U115,"")</f>
        <v/>
      </c>
      <c r="W115" s="2" t="str">
        <f>IFERROR(Base!V56/GAMSbase!V115,"")</f>
        <v/>
      </c>
      <c r="X115" s="2" t="str">
        <f>IFERROR(Base!W56/GAMSbase!W115,"")</f>
        <v/>
      </c>
      <c r="Y115" s="2" t="str">
        <f>IFERROR(Base!X56/GAMSbase!X115,"")</f>
        <v/>
      </c>
      <c r="Z115" s="2" t="str">
        <f>IFERROR(Base!Y56/GAMSbase!Y115,"")</f>
        <v/>
      </c>
      <c r="AA115" s="2" t="str">
        <f>IFERROR(Base!Z56/GAMSbase!Z115,"")</f>
        <v/>
      </c>
      <c r="AB115" s="2" t="str">
        <f>IFERROR(Base!AA56/GAMSbase!AA115,"")</f>
        <v/>
      </c>
      <c r="AC115" s="2" t="str">
        <f>IFERROR(Base!AB56/GAMSbase!AB115,"")</f>
        <v/>
      </c>
      <c r="AD115" s="2" t="str">
        <f>IFERROR(Base!AC56/GAMSbase!AC115,"")</f>
        <v/>
      </c>
      <c r="AE115" s="2" t="str">
        <f>IFERROR(Base!AD56/GAMSbase!AD115,"")</f>
        <v/>
      </c>
      <c r="AF115" s="2" t="str">
        <f>IFERROR(Base!AE56/GAMSbase!AE115,"")</f>
        <v/>
      </c>
      <c r="AG115" s="2" t="str">
        <f>IFERROR(Base!AF56/GAMSbase!AF115,"")</f>
        <v/>
      </c>
      <c r="AH115" s="2" t="str">
        <f>IFERROR(Base!AG56/GAMSbase!AG115,"")</f>
        <v/>
      </c>
      <c r="AI115" s="2" t="str">
        <f>IFERROR(Base!AH56/GAMSbase!AH115,"")</f>
        <v/>
      </c>
      <c r="AJ115" s="2" t="str">
        <f>IFERROR(Base!AI56/GAMSbase!AI115,"")</f>
        <v/>
      </c>
      <c r="AK115" s="2" t="str">
        <f>IFERROR(Base!AJ56/GAMSbase!AJ115,"")</f>
        <v/>
      </c>
      <c r="AL115" s="2" t="str">
        <f>IFERROR(Base!AK56/GAMSbase!AK115,"")</f>
        <v/>
      </c>
      <c r="AM115" s="2" t="str">
        <f>IFERROR(Base!AL56/GAMSbase!AL115,"")</f>
        <v/>
      </c>
      <c r="AN115" s="2" t="str">
        <f>IFERROR(Base!AM56/GAMSbase!AM115,"")</f>
        <v/>
      </c>
      <c r="AO115" s="2" t="str">
        <f>IFERROR(Base!AN56/GAMSbase!AN115,"")</f>
        <v/>
      </c>
      <c r="AP115" s="2" t="str">
        <f>IFERROR(Base!AO56/GAMSbase!AO115,"")</f>
        <v/>
      </c>
      <c r="AQ115" s="2" t="str">
        <f>IFERROR(Base!AP56/GAMSbase!AP115,"")</f>
        <v/>
      </c>
      <c r="AR115" s="2" t="str">
        <f>IFERROR(Base!AQ56/GAMSbase!AQ115,"")</f>
        <v/>
      </c>
      <c r="AS115" s="2" t="str">
        <f>IFERROR(Base!AR56/GAMSbase!AR115,"")</f>
        <v/>
      </c>
      <c r="AT115" s="2" t="str">
        <f>IFERROR(Base!AS56/GAMSbase!AS115,"")</f>
        <v/>
      </c>
      <c r="AU115" s="2" t="str">
        <f>IFERROR(Base!AT56/GAMSbase!AT115,"")</f>
        <v/>
      </c>
      <c r="AV115" s="2" t="str">
        <f>IFERROR(Base!AU56/GAMSbase!AU115,"")</f>
        <v/>
      </c>
      <c r="AW115" s="2" t="str">
        <f>IFERROR(Base!AV56/GAMSbase!AV115,"")</f>
        <v/>
      </c>
      <c r="AX115" s="2" t="str">
        <f>IFERROR(Base!AW56/GAMSbase!AW115,"")</f>
        <v/>
      </c>
      <c r="AY115" s="2" t="str">
        <f>IFERROR(Base!AX56/GAMSbase!AX115,"")</f>
        <v/>
      </c>
      <c r="AZ115" s="2" t="str">
        <f>IFERROR(Base!AY56/GAMSbase!AY115,"")</f>
        <v/>
      </c>
      <c r="BA115" s="2" t="str">
        <f>IFERROR(Base!AZ56/GAMSbase!AZ115,"")</f>
        <v/>
      </c>
      <c r="BB115" s="2" t="str">
        <f>IFERROR(Base!BA56/GAMSbase!BA115,"")</f>
        <v/>
      </c>
      <c r="BC115" s="2" t="str">
        <f>IFERROR(Base!BB56/GAMSbase!BB115,"")</f>
        <v/>
      </c>
      <c r="BD115" s="2" t="str">
        <f>IFERROR(Base!BC56/GAMSbase!BC115,"")</f>
        <v/>
      </c>
      <c r="BE115" s="2" t="str">
        <f>IFERROR(Base!BD56/GAMSbase!BD115,"")</f>
        <v/>
      </c>
      <c r="BF115" s="2" t="str">
        <f>IFERROR(Base!BE56/GAMSbase!BE115,"")</f>
        <v/>
      </c>
      <c r="BG115" s="2" t="str">
        <f>IFERROR(Base!BF56/GAMSbase!BF115,"")</f>
        <v/>
      </c>
      <c r="BH115" s="2" t="str">
        <f>IFERROR(Base!BG56/GAMSbase!BG115,"")</f>
        <v/>
      </c>
      <c r="BI115" s="2" t="str">
        <f>IFERROR(Base!BH56/GAMSbase!BH115,"")</f>
        <v/>
      </c>
      <c r="BJ115" s="2" t="str">
        <f>IFERROR(Base!BI56/GAMSbase!BI115,"")</f>
        <v/>
      </c>
    </row>
    <row r="116" spans="1:62" x14ac:dyDescent="0.25">
      <c r="A116" t="str">
        <f>Base!A57</f>
        <v>Gross investment ($trill per year, 2019$)</v>
      </c>
      <c r="B116" t="str">
        <f>GAMSbase!A116</f>
        <v>Gross Investment (trillion 2005USD per year)</v>
      </c>
      <c r="C116" s="2">
        <f>IFERROR(Base!B57/GAMSbase!B116,"")</f>
        <v>2.0755796308275531</v>
      </c>
      <c r="D116" s="2">
        <f>IFERROR(Base!C57/GAMSbase!C116,"")</f>
        <v>2.0125891011515336</v>
      </c>
      <c r="E116" s="2">
        <f>IFERROR(Base!D57/GAMSbase!D116,"")</f>
        <v>1.9586065572207394</v>
      </c>
      <c r="F116" s="2">
        <f>IFERROR(Base!E57/GAMSbase!E116,"")</f>
        <v>1.9125639835552737</v>
      </c>
      <c r="G116" s="2">
        <f>IFERROR(Base!F57/GAMSbase!F116,"")</f>
        <v>1.8737135611807147</v>
      </c>
      <c r="H116" s="2">
        <f>IFERROR(Base!G57/GAMSbase!G116,"")</f>
        <v>1.8414055779347565</v>
      </c>
      <c r="I116" s="2">
        <f>IFERROR(Base!H57/GAMSbase!H116,"")</f>
        <v>1.8149997776185343</v>
      </c>
      <c r="J116" s="2">
        <f>IFERROR(Base!I57/GAMSbase!I116,"")</f>
        <v>1.7941355324257717</v>
      </c>
      <c r="K116" s="2">
        <f>IFERROR(Base!J57/GAMSbase!J116,"")</f>
        <v>1.7783693818464499</v>
      </c>
      <c r="L116" s="2">
        <f>IFERROR(Base!K57/GAMSbase!K116,"")</f>
        <v>1.7673315919847787</v>
      </c>
      <c r="M116" s="2">
        <f>IFERROR(Base!L57/GAMSbase!L116,"")</f>
        <v>1.7607087977734153</v>
      </c>
      <c r="N116" s="2">
        <f>IFERROR(Base!M57/GAMSbase!M116,"")</f>
        <v>1.7582396111504741</v>
      </c>
      <c r="O116" s="2">
        <f>IFERROR(Base!N57/GAMSbase!N116,"")</f>
        <v>1.7597111149586322</v>
      </c>
      <c r="P116" s="2">
        <f>IFERROR(Base!O57/GAMSbase!O116,"")</f>
        <v>1.7649557668143669</v>
      </c>
      <c r="Q116" s="2">
        <f>IFERROR(Base!P57/GAMSbase!P116,"")</f>
        <v>1.7738478274882137</v>
      </c>
      <c r="R116" s="2">
        <f>IFERROR(Base!Q57/GAMSbase!Q116,"")</f>
        <v>1.7862972938662138</v>
      </c>
      <c r="S116" s="2">
        <f>IFERROR(Base!R57/GAMSbase!R116,"")</f>
        <v>1.8022371597692768</v>
      </c>
      <c r="T116" s="2">
        <f>IFERROR(Base!S57/GAMSbase!S116,"")</f>
        <v>1.8223415742698725</v>
      </c>
      <c r="U116" s="2">
        <f>IFERROR(Base!T57/GAMSbase!T116,"")</f>
        <v>1.846515696224704</v>
      </c>
      <c r="V116" s="2">
        <f>IFERROR(Base!U57/GAMSbase!U116,"")</f>
        <v>1.8746392504162921</v>
      </c>
      <c r="W116" s="2">
        <f>IFERROR(Base!V57/GAMSbase!V116,"")</f>
        <v>1.9069460002377547</v>
      </c>
      <c r="X116" s="2">
        <f>IFERROR(Base!W57/GAMSbase!W116,"")</f>
        <v>1.9437968669406824</v>
      </c>
      <c r="Y116" s="2">
        <f>IFERROR(Base!X57/GAMSbase!X116,"")</f>
        <v>1.985686254576623</v>
      </c>
      <c r="Z116" s="2">
        <f>IFERROR(Base!Y57/GAMSbase!Y116,"")</f>
        <v>2.0332602633271311</v>
      </c>
      <c r="AA116" s="2">
        <f>IFERROR(Base!Z57/GAMSbase!Z116,"")</f>
        <v>2.0873401590919496</v>
      </c>
      <c r="AB116" s="2">
        <f>IFERROR(Base!AA57/GAMSbase!AA116,"")</f>
        <v>2.1489476819325777</v>
      </c>
      <c r="AC116" s="2">
        <f>IFERROR(Base!AB57/GAMSbase!AB116,"")</f>
        <v>2.2193277923417223</v>
      </c>
      <c r="AD116" s="2">
        <f>IFERROR(Base!AC57/GAMSbase!AC116,"")</f>
        <v>2.2999603094014849</v>
      </c>
      <c r="AE116" s="2">
        <f>IFERROR(Base!AD57/GAMSbase!AD116,"")</f>
        <v>2.3925194073931508</v>
      </c>
      <c r="AF116" s="2">
        <f>IFERROR(Base!AE57/GAMSbase!AE116,"")</f>
        <v>2.4985691475173168</v>
      </c>
      <c r="AG116" s="2">
        <f>IFERROR(Base!AF57/GAMSbase!AF116,"")</f>
        <v>2.6193629662878988</v>
      </c>
      <c r="AH116" s="2">
        <f>IFERROR(Base!AG57/GAMSbase!AG116,"")</f>
        <v>2.7552215077797539</v>
      </c>
      <c r="AI116" s="2">
        <f>IFERROR(Base!AH57/GAMSbase!AH116,"")</f>
        <v>2.904270880145909</v>
      </c>
      <c r="AJ116" s="2">
        <f>IFERROR(Base!AI57/GAMSbase!AI116,"")</f>
        <v>3.0599708986570353</v>
      </c>
      <c r="AK116" s="2">
        <f>IFERROR(Base!AJ57/GAMSbase!AJ116,"")</f>
        <v>3.2062397886186655</v>
      </c>
      <c r="AL116" s="2">
        <f>IFERROR(Base!AK57/GAMSbase!AK116,"")</f>
        <v>3.338084242709296</v>
      </c>
      <c r="AM116" s="2">
        <f>IFERROR(Base!AL57/GAMSbase!AL116,"")</f>
        <v>3.4829443002484894</v>
      </c>
      <c r="AN116" s="2">
        <f>IFERROR(Base!AM57/GAMSbase!AM116,"")</f>
        <v>3.6677034329843718</v>
      </c>
      <c r="AO116" s="2">
        <f>IFERROR(Base!AN57/GAMSbase!AN116,"")</f>
        <v>3.8121752182521673</v>
      </c>
      <c r="AP116" s="2">
        <f>IFERROR(Base!AO57/GAMSbase!AO116,"")</f>
        <v>3.9572463935557698</v>
      </c>
      <c r="AQ116" s="2">
        <f>IFERROR(Base!AP57/GAMSbase!AP116,"")</f>
        <v>4.1040300702301362</v>
      </c>
      <c r="AR116" s="2">
        <f>IFERROR(Base!AQ57/GAMSbase!AQ116,"")</f>
        <v>4.2528321395199278</v>
      </c>
      <c r="AS116" s="2">
        <f>IFERROR(Base!AR57/GAMSbase!AR116,"")</f>
        <v>4.4030564358499245</v>
      </c>
      <c r="AT116" s="2">
        <f>IFERROR(Base!AS57/GAMSbase!AS116,"")</f>
        <v>4.552798098468771</v>
      </c>
      <c r="AU116" s="2">
        <f>IFERROR(Base!AT57/GAMSbase!AT116,"")</f>
        <v>4.6980203116576718</v>
      </c>
      <c r="AV116" s="2">
        <f>IFERROR(Base!AU57/GAMSbase!AU116,"")</f>
        <v>4.9319548215975626</v>
      </c>
      <c r="AW116" s="2">
        <f>IFERROR(Base!AV57/GAMSbase!AV116,"")</f>
        <v>5.1352887306554953</v>
      </c>
      <c r="AX116" s="2">
        <f>IFERROR(Base!AW57/GAMSbase!AW116,"")</f>
        <v>5.3507552777474867</v>
      </c>
      <c r="AY116" s="2">
        <f>IFERROR(Base!AX57/GAMSbase!AX116,"")</f>
        <v>5.5868194239844904</v>
      </c>
      <c r="AZ116" s="2">
        <f>IFERROR(Base!AY57/GAMSbase!AY116,"")</f>
        <v>5.8588507595589183</v>
      </c>
      <c r="BA116" s="2">
        <f>IFERROR(Base!AZ57/GAMSbase!AZ116,"")</f>
        <v>5.7301068014791348</v>
      </c>
      <c r="BB116" s="2">
        <f>IFERROR(Base!BA57/GAMSbase!BA116,"")</f>
        <v>5.9060804062610384</v>
      </c>
      <c r="BC116" s="2">
        <f>IFERROR(Base!BB57/GAMSbase!BB116,"")</f>
        <v>6.0998985937952677</v>
      </c>
      <c r="BD116" s="2">
        <f>IFERROR(Base!BC57/GAMSbase!BC116,"")</f>
        <v>6.3094783201617801</v>
      </c>
      <c r="BE116" s="2">
        <f>IFERROR(Base!BD57/GAMSbase!BD116,"")</f>
        <v>6.5335985703821988</v>
      </c>
      <c r="BF116" s="2">
        <f>IFERROR(Base!BE57/GAMSbase!BE116,"")</f>
        <v>6.7716074793577281</v>
      </c>
      <c r="BG116" s="2">
        <f>IFERROR(Base!BF57/GAMSbase!BF116,"")</f>
        <v>7.0218520169469381</v>
      </c>
      <c r="BH116" s="2">
        <f>IFERROR(Base!BG57/GAMSbase!BG116,"")</f>
        <v>7.2782029662323176</v>
      </c>
      <c r="BI116" s="2">
        <f>IFERROR(Base!BH57/GAMSbase!BH116,"")</f>
        <v>7.5550460477078873</v>
      </c>
      <c r="BJ116" s="2">
        <f>IFERROR(Base!BI57/GAMSbase!BI116,"")</f>
        <v>7.8573025137110699</v>
      </c>
    </row>
    <row r="117" spans="1:62" x14ac:dyDescent="0.25">
      <c r="A117" t="str">
        <f>Base!A58</f>
        <v>Capital ($trill, 2019$)</v>
      </c>
      <c r="B117" t="str">
        <f>GAMSbase!A117</f>
        <v>Capital (trillion 2005USD per year)</v>
      </c>
      <c r="C117" s="2">
        <f>IFERROR(Base!B58/GAMSbase!B117,"")</f>
        <v>2.1851851851851851</v>
      </c>
      <c r="D117" s="2">
        <f>IFERROR(Base!C58/GAMSbase!C117,"")</f>
        <v>2.1296338310388867</v>
      </c>
      <c r="E117" s="2">
        <f>IFERROR(Base!D58/GAMSbase!D117,"")</f>
        <v>2.0707534215481944</v>
      </c>
      <c r="F117" s="2">
        <f>IFERROR(Base!E58/GAMSbase!E117,"")</f>
        <v>2.0148102211982124</v>
      </c>
      <c r="G117" s="2">
        <f>IFERROR(Base!F58/GAMSbase!F117,"")</f>
        <v>1.9642459915907768</v>
      </c>
      <c r="H117" s="2">
        <f>IFERROR(Base!G58/GAMSbase!G117,"")</f>
        <v>1.9198549839335435</v>
      </c>
      <c r="I117" s="2">
        <f>IFERROR(Base!H58/GAMSbase!H117,"")</f>
        <v>1.8817030562769479</v>
      </c>
      <c r="J117" s="2">
        <f>IFERROR(Base!I58/GAMSbase!I117,"")</f>
        <v>1.849515497507725</v>
      </c>
      <c r="K117" s="2">
        <f>IFERROR(Base!J58/GAMSbase!J117,"")</f>
        <v>1.8229879300739793</v>
      </c>
      <c r="L117" s="2">
        <f>IFERROR(Base!K58/GAMSbase!K117,"")</f>
        <v>1.8017626945698033</v>
      </c>
      <c r="M117" s="2">
        <f>IFERROR(Base!L58/GAMSbase!L117,"")</f>
        <v>1.7854899521779226</v>
      </c>
      <c r="N117" s="2">
        <f>IFERROR(Base!M58/GAMSbase!M117,"")</f>
        <v>1.7738494009275341</v>
      </c>
      <c r="O117" s="2">
        <f>IFERROR(Base!N58/GAMSbase!N117,"")</f>
        <v>1.7665590423829585</v>
      </c>
      <c r="P117" s="2">
        <f>IFERROR(Base!O58/GAMSbase!O117,"")</f>
        <v>1.7633780930350063</v>
      </c>
      <c r="Q117" s="2">
        <f>IFERROR(Base!P58/GAMSbase!P117,"")</f>
        <v>1.7641072071284998</v>
      </c>
      <c r="R117" s="2">
        <f>IFERROR(Base!Q58/GAMSbase!Q117,"")</f>
        <v>1.7685871266186703</v>
      </c>
      <c r="S117" s="2">
        <f>IFERROR(Base!R58/GAMSbase!R117,"")</f>
        <v>1.7766953659711326</v>
      </c>
      <c r="T117" s="2">
        <f>IFERROR(Base!S58/GAMSbase!S117,"")</f>
        <v>1.7883388062498282</v>
      </c>
      <c r="U117" s="2">
        <f>IFERROR(Base!T58/GAMSbase!T117,"")</f>
        <v>1.8037759331792038</v>
      </c>
      <c r="V117" s="2">
        <f>IFERROR(Base!U58/GAMSbase!U117,"")</f>
        <v>1.8231041702711799</v>
      </c>
      <c r="W117" s="2">
        <f>IFERROR(Base!V58/GAMSbase!V117,"")</f>
        <v>1.8463253298260998</v>
      </c>
      <c r="X117" s="2">
        <f>IFERROR(Base!W58/GAMSbase!W117,"")</f>
        <v>1.8735473811100254</v>
      </c>
      <c r="Y117" s="2">
        <f>IFERROR(Base!X58/GAMSbase!X117,"")</f>
        <v>1.9049922950297731</v>
      </c>
      <c r="Z117" s="2">
        <f>IFERROR(Base!Y58/GAMSbase!Y117,"")</f>
        <v>1.9410033335505501</v>
      </c>
      <c r="AA117" s="2">
        <f>IFERROR(Base!Z58/GAMSbase!Z117,"")</f>
        <v>1.9820572965261365</v>
      </c>
      <c r="AB117" s="2">
        <f>IFERROR(Base!AA58/GAMSbase!AA117,"")</f>
        <v>2.0287817622096544</v>
      </c>
      <c r="AC117" s="2">
        <f>IFERROR(Base!AB58/GAMSbase!AB117,"")</f>
        <v>2.0819758518797413</v>
      </c>
      <c r="AD117" s="2">
        <f>IFERROR(Base!AC58/GAMSbase!AC117,"")</f>
        <v>2.1426317958312833</v>
      </c>
      <c r="AE117" s="2">
        <f>IFERROR(Base!AD58/GAMSbase!AD117,"")</f>
        <v>2.2119520640205255</v>
      </c>
      <c r="AF117" s="2">
        <f>IFERROR(Base!AE58/GAMSbase!AE117,"")</f>
        <v>2.2913411642579193</v>
      </c>
      <c r="AG117" s="2">
        <f>IFERROR(Base!AF58/GAMSbase!AF117,"")</f>
        <v>2.3822677195322504</v>
      </c>
      <c r="AH117" s="2">
        <f>IFERROR(Base!AG58/GAMSbase!AG117,"")</f>
        <v>2.4861006141644761</v>
      </c>
      <c r="AI117" s="2">
        <f>IFERROR(Base!AH58/GAMSbase!AH117,"")</f>
        <v>2.603746268011351</v>
      </c>
      <c r="AJ117" s="2">
        <f>IFERROR(Base!AI58/GAMSbase!AI117,"")</f>
        <v>2.7348965021158591</v>
      </c>
      <c r="AK117" s="2">
        <f>IFERROR(Base!AJ58/GAMSbase!AJ117,"")</f>
        <v>2.8765327161766643</v>
      </c>
      <c r="AL117" s="2">
        <f>IFERROR(Base!AK58/GAMSbase!AK117,"")</f>
        <v>3.0199700733624697</v>
      </c>
      <c r="AM117" s="2">
        <f>IFERROR(Base!AL58/GAMSbase!AL117,"")</f>
        <v>3.1581667988643787</v>
      </c>
      <c r="AN117" s="2">
        <f>IFERROR(Base!AM58/GAMSbase!AM117,"")</f>
        <v>3.2990692508486532</v>
      </c>
      <c r="AO117" s="2">
        <f>IFERROR(Base!AN58/GAMSbase!AN117,"")</f>
        <v>3.45879802670086</v>
      </c>
      <c r="AP117" s="2">
        <f>IFERROR(Base!AO58/GAMSbase!AO117,"")</f>
        <v>3.611737605385303</v>
      </c>
      <c r="AQ117" s="2">
        <f>IFERROR(Base!AP58/GAMSbase!AP117,"")</f>
        <v>3.7611127545048375</v>
      </c>
      <c r="AR117" s="2">
        <f>IFERROR(Base!AQ58/GAMSbase!AQ117,"")</f>
        <v>3.9092287316207419</v>
      </c>
      <c r="AS117" s="2">
        <f>IFERROR(Base!AR58/GAMSbase!AR117,"")</f>
        <v>4.0575285819219333</v>
      </c>
      <c r="AT117" s="2">
        <f>IFERROR(Base!AS58/GAMSbase!AS117,"")</f>
        <v>4.206586790694443</v>
      </c>
      <c r="AU117" s="2">
        <f>IFERROR(Base!AT58/GAMSbase!AT117,"")</f>
        <v>4.3559340071801795</v>
      </c>
      <c r="AV117" s="2">
        <f>IFERROR(Base!AU58/GAMSbase!AU117,"")</f>
        <v>4.5036065114140733</v>
      </c>
      <c r="AW117" s="2">
        <f>IFERROR(Base!AV58/GAMSbase!AV117,"")</f>
        <v>4.6867141610490144</v>
      </c>
      <c r="AX117" s="2">
        <f>IFERROR(Base!AW58/GAMSbase!AW117,"")</f>
        <v>4.8782218961074335</v>
      </c>
      <c r="AY117" s="2">
        <f>IFERROR(Base!AX58/GAMSbase!AX117,"")</f>
        <v>5.0796589724333066</v>
      </c>
      <c r="AZ117" s="2">
        <f>IFERROR(Base!AY58/GAMSbase!AY117,"")</f>
        <v>5.2953447878242148</v>
      </c>
      <c r="BA117" s="2">
        <f>IFERROR(Base!AZ58/GAMSbase!AZ117,"")</f>
        <v>5.5339881020490242</v>
      </c>
      <c r="BB117" s="2">
        <f>IFERROR(Base!BA58/GAMSbase!BA117,"")</f>
        <v>5.6201714257485582</v>
      </c>
      <c r="BC117" s="2">
        <f>IFERROR(Base!BB58/GAMSbase!BB117,"")</f>
        <v>5.7446844895413589</v>
      </c>
      <c r="BD117" s="2">
        <f>IFERROR(Base!BC58/GAMSbase!BC117,"")</f>
        <v>5.8983692286837943</v>
      </c>
      <c r="BE117" s="2">
        <f>IFERROR(Base!BD58/GAMSbase!BD117,"")</f>
        <v>6.0753740189361638</v>
      </c>
      <c r="BF117" s="2">
        <f>IFERROR(Base!BE58/GAMSbase!BE117,"")</f>
        <v>6.2719353411378771</v>
      </c>
      <c r="BG117" s="2">
        <f>IFERROR(Base!BF58/GAMSbase!BF117,"")</f>
        <v>6.4856548532750447</v>
      </c>
      <c r="BH117" s="2">
        <f>IFERROR(Base!BG58/GAMSbase!BG117,"")</f>
        <v>6.7144845970521185</v>
      </c>
      <c r="BI117" s="2">
        <f>IFERROR(Base!BH58/GAMSbase!BH117,"")</f>
        <v>6.9547433307337814</v>
      </c>
      <c r="BJ117" s="2">
        <f>IFERROR(Base!BI58/GAMSbase!BI117,"")</f>
        <v>7.2101141660972141</v>
      </c>
    </row>
    <row r="118" spans="1:62" x14ac:dyDescent="0.25">
      <c r="A118" t="e">
        <f>Base!#REF!</f>
        <v>#REF!</v>
      </c>
      <c r="B118" t="str">
        <f>GAMSbase!A118</f>
        <v>* DISCOUNT RATES</v>
      </c>
      <c r="C118" s="2" t="str">
        <f>IFERROR(Base!#REF!/GAMSbase!B118,"")</f>
        <v/>
      </c>
      <c r="D118" s="2" t="str">
        <f>IFERROR(Base!#REF!/GAMSbase!C118,"")</f>
        <v/>
      </c>
      <c r="E118" s="2" t="str">
        <f>IFERROR(Base!#REF!/GAMSbase!D118,"")</f>
        <v/>
      </c>
      <c r="F118" s="2" t="str">
        <f>IFERROR(Base!#REF!/GAMSbase!E118,"")</f>
        <v/>
      </c>
      <c r="G118" s="2" t="str">
        <f>IFERROR(Base!#REF!/GAMSbase!F118,"")</f>
        <v/>
      </c>
      <c r="H118" s="2" t="str">
        <f>IFERROR(Base!#REF!/GAMSbase!G118,"")</f>
        <v/>
      </c>
      <c r="I118" s="2" t="str">
        <f>IFERROR(Base!#REF!/GAMSbase!H118,"")</f>
        <v/>
      </c>
      <c r="J118" s="2" t="str">
        <f>IFERROR(Base!#REF!/GAMSbase!I118,"")</f>
        <v/>
      </c>
      <c r="K118" s="2" t="str">
        <f>IFERROR(Base!#REF!/GAMSbase!J118,"")</f>
        <v/>
      </c>
      <c r="L118" s="2" t="str">
        <f>IFERROR(Base!#REF!/GAMSbase!K118,"")</f>
        <v/>
      </c>
      <c r="M118" s="2" t="str">
        <f>IFERROR(Base!#REF!/GAMSbase!L118,"")</f>
        <v/>
      </c>
      <c r="N118" s="2" t="str">
        <f>IFERROR(Base!#REF!/GAMSbase!M118,"")</f>
        <v/>
      </c>
      <c r="O118" s="2" t="str">
        <f>IFERROR(Base!#REF!/GAMSbase!N118,"")</f>
        <v/>
      </c>
      <c r="P118" s="2" t="str">
        <f>IFERROR(Base!#REF!/GAMSbase!O118,"")</f>
        <v/>
      </c>
      <c r="Q118" s="2" t="str">
        <f>IFERROR(Base!#REF!/GAMSbase!P118,"")</f>
        <v/>
      </c>
      <c r="R118" s="2" t="str">
        <f>IFERROR(Base!#REF!/GAMSbase!Q118,"")</f>
        <v/>
      </c>
      <c r="S118" s="2" t="str">
        <f>IFERROR(Base!#REF!/GAMSbase!R118,"")</f>
        <v/>
      </c>
      <c r="T118" s="2" t="str">
        <f>IFERROR(Base!#REF!/GAMSbase!S118,"")</f>
        <v/>
      </c>
      <c r="U118" s="2" t="str">
        <f>IFERROR(Base!#REF!/GAMSbase!T118,"")</f>
        <v/>
      </c>
      <c r="V118" s="2" t="str">
        <f>IFERROR(Base!#REF!/GAMSbase!U118,"")</f>
        <v/>
      </c>
      <c r="W118" s="2" t="str">
        <f>IFERROR(Base!#REF!/GAMSbase!V118,"")</f>
        <v/>
      </c>
      <c r="X118" s="2" t="str">
        <f>IFERROR(Base!#REF!/GAMSbase!W118,"")</f>
        <v/>
      </c>
      <c r="Y118" s="2" t="str">
        <f>IFERROR(Base!#REF!/GAMSbase!X118,"")</f>
        <v/>
      </c>
      <c r="Z118" s="2" t="str">
        <f>IFERROR(Base!#REF!/GAMSbase!Y118,"")</f>
        <v/>
      </c>
      <c r="AA118" s="2" t="str">
        <f>IFERROR(Base!#REF!/GAMSbase!Z118,"")</f>
        <v/>
      </c>
      <c r="AB118" s="2" t="str">
        <f>IFERROR(Base!#REF!/GAMSbase!AA118,"")</f>
        <v/>
      </c>
      <c r="AC118" s="2" t="str">
        <f>IFERROR(Base!#REF!/GAMSbase!AB118,"")</f>
        <v/>
      </c>
      <c r="AD118" s="2" t="str">
        <f>IFERROR(Base!#REF!/GAMSbase!AC118,"")</f>
        <v/>
      </c>
      <c r="AE118" s="2" t="str">
        <f>IFERROR(Base!#REF!/GAMSbase!AD118,"")</f>
        <v/>
      </c>
      <c r="AF118" s="2" t="str">
        <f>IFERROR(Base!#REF!/GAMSbase!AE118,"")</f>
        <v/>
      </c>
      <c r="AG118" s="2" t="str">
        <f>IFERROR(Base!#REF!/GAMSbase!AF118,"")</f>
        <v/>
      </c>
      <c r="AH118" s="2" t="str">
        <f>IFERROR(Base!#REF!/GAMSbase!AG118,"")</f>
        <v/>
      </c>
      <c r="AI118" s="2" t="str">
        <f>IFERROR(Base!#REF!/GAMSbase!AH118,"")</f>
        <v/>
      </c>
      <c r="AJ118" s="2" t="str">
        <f>IFERROR(Base!#REF!/GAMSbase!AI118,"")</f>
        <v/>
      </c>
      <c r="AK118" s="2" t="str">
        <f>IFERROR(Base!#REF!/GAMSbase!AJ118,"")</f>
        <v/>
      </c>
      <c r="AL118" s="2" t="str">
        <f>IFERROR(Base!#REF!/GAMSbase!AK118,"")</f>
        <v/>
      </c>
      <c r="AM118" s="2" t="str">
        <f>IFERROR(Base!#REF!/GAMSbase!AL118,"")</f>
        <v/>
      </c>
      <c r="AN118" s="2" t="str">
        <f>IFERROR(Base!#REF!/GAMSbase!AM118,"")</f>
        <v/>
      </c>
      <c r="AO118" s="2" t="str">
        <f>IFERROR(Base!#REF!/GAMSbase!AN118,"")</f>
        <v/>
      </c>
      <c r="AP118" s="2" t="str">
        <f>IFERROR(Base!#REF!/GAMSbase!AO118,"")</f>
        <v/>
      </c>
      <c r="AQ118" s="2" t="str">
        <f>IFERROR(Base!#REF!/GAMSbase!AP118,"")</f>
        <v/>
      </c>
      <c r="AR118" s="2" t="str">
        <f>IFERROR(Base!#REF!/GAMSbase!AQ118,"")</f>
        <v/>
      </c>
      <c r="AS118" s="2" t="str">
        <f>IFERROR(Base!#REF!/GAMSbase!AR118,"")</f>
        <v/>
      </c>
      <c r="AT118" s="2" t="str">
        <f>IFERROR(Base!#REF!/GAMSbase!AS118,"")</f>
        <v/>
      </c>
      <c r="AU118" s="2" t="str">
        <f>IFERROR(Base!#REF!/GAMSbase!AT118,"")</f>
        <v/>
      </c>
      <c r="AV118" s="2" t="str">
        <f>IFERROR(Base!#REF!/GAMSbase!AU118,"")</f>
        <v/>
      </c>
      <c r="AW118" s="2" t="str">
        <f>IFERROR(Base!#REF!/GAMSbase!AV118,"")</f>
        <v/>
      </c>
      <c r="AX118" s="2" t="str">
        <f>IFERROR(Base!#REF!/GAMSbase!AW118,"")</f>
        <v/>
      </c>
      <c r="AY118" s="2" t="str">
        <f>IFERROR(Base!#REF!/GAMSbase!AX118,"")</f>
        <v/>
      </c>
      <c r="AZ118" s="2" t="str">
        <f>IFERROR(Base!#REF!/GAMSbase!AY118,"")</f>
        <v/>
      </c>
      <c r="BA118" s="2" t="str">
        <f>IFERROR(Base!#REF!/GAMSbase!AZ118,"")</f>
        <v/>
      </c>
      <c r="BB118" s="2" t="str">
        <f>IFERROR(Base!#REF!/GAMSbase!BA118,"")</f>
        <v/>
      </c>
      <c r="BC118" s="2" t="str">
        <f>IFERROR(Base!#REF!/GAMSbase!BB118,"")</f>
        <v/>
      </c>
      <c r="BD118" s="2" t="str">
        <f>IFERROR(Base!#REF!/GAMSbase!BC118,"")</f>
        <v/>
      </c>
      <c r="BE118" s="2" t="str">
        <f>IFERROR(Base!#REF!/GAMSbase!BD118,"")</f>
        <v/>
      </c>
      <c r="BF118" s="2" t="str">
        <f>IFERROR(Base!#REF!/GAMSbase!BE118,"")</f>
        <v/>
      </c>
      <c r="BG118" s="2" t="str">
        <f>IFERROR(Base!#REF!/GAMSbase!BF118,"")</f>
        <v/>
      </c>
      <c r="BH118" s="2" t="str">
        <f>IFERROR(Base!#REF!/GAMSbase!BG118,"")</f>
        <v/>
      </c>
      <c r="BI118" s="2" t="str">
        <f>IFERROR(Base!#REF!/GAMSbase!BH118,"")</f>
        <v/>
      </c>
      <c r="BJ118" s="2" t="str">
        <f>IFERROR(Base!#REF!/GAMSbase!BI118,"")</f>
        <v/>
      </c>
    </row>
    <row r="119" spans="1:62" x14ac:dyDescent="0.25">
      <c r="A119" t="e">
        <f>Base!#REF!</f>
        <v>#REF!</v>
      </c>
      <c r="B119" t="str">
        <f>GAMSbase!A119</f>
        <v>Utility Discount Rate (per year)</v>
      </c>
      <c r="C119" s="2" t="str">
        <f>IFERROR(Base!#REF!/GAMSbase!B119,"")</f>
        <v/>
      </c>
      <c r="D119" s="2" t="str">
        <f>IFERROR(Base!#REF!/GAMSbase!C119,"")</f>
        <v/>
      </c>
      <c r="E119" s="2" t="str">
        <f>IFERROR(Base!#REF!/GAMSbase!D119,"")</f>
        <v/>
      </c>
      <c r="F119" s="2" t="str">
        <f>IFERROR(Base!#REF!/GAMSbase!E119,"")</f>
        <v/>
      </c>
      <c r="G119" s="2" t="str">
        <f>IFERROR(Base!#REF!/GAMSbase!F119,"")</f>
        <v/>
      </c>
      <c r="H119" s="2" t="str">
        <f>IFERROR(Base!#REF!/GAMSbase!G119,"")</f>
        <v/>
      </c>
      <c r="I119" s="2" t="str">
        <f>IFERROR(Base!#REF!/GAMSbase!H119,"")</f>
        <v/>
      </c>
      <c r="J119" s="2" t="str">
        <f>IFERROR(Base!#REF!/GAMSbase!I119,"")</f>
        <v/>
      </c>
      <c r="K119" s="2" t="str">
        <f>IFERROR(Base!#REF!/GAMSbase!J119,"")</f>
        <v/>
      </c>
      <c r="L119" s="2" t="str">
        <f>IFERROR(Base!#REF!/GAMSbase!K119,"")</f>
        <v/>
      </c>
      <c r="M119" s="2" t="str">
        <f>IFERROR(Base!#REF!/GAMSbase!L119,"")</f>
        <v/>
      </c>
      <c r="N119" s="2" t="str">
        <f>IFERROR(Base!#REF!/GAMSbase!M119,"")</f>
        <v/>
      </c>
      <c r="O119" s="2" t="str">
        <f>IFERROR(Base!#REF!/GAMSbase!N119,"")</f>
        <v/>
      </c>
      <c r="P119" s="2" t="str">
        <f>IFERROR(Base!#REF!/GAMSbase!O119,"")</f>
        <v/>
      </c>
      <c r="Q119" s="2" t="str">
        <f>IFERROR(Base!#REF!/GAMSbase!P119,"")</f>
        <v/>
      </c>
      <c r="R119" s="2" t="str">
        <f>IFERROR(Base!#REF!/GAMSbase!Q119,"")</f>
        <v/>
      </c>
      <c r="S119" s="2" t="str">
        <f>IFERROR(Base!#REF!/GAMSbase!R119,"")</f>
        <v/>
      </c>
      <c r="T119" s="2" t="str">
        <f>IFERROR(Base!#REF!/GAMSbase!S119,"")</f>
        <v/>
      </c>
      <c r="U119" s="2" t="str">
        <f>IFERROR(Base!#REF!/GAMSbase!T119,"")</f>
        <v/>
      </c>
      <c r="V119" s="2" t="str">
        <f>IFERROR(Base!#REF!/GAMSbase!U119,"")</f>
        <v/>
      </c>
      <c r="W119" s="2" t="str">
        <f>IFERROR(Base!#REF!/GAMSbase!V119,"")</f>
        <v/>
      </c>
      <c r="X119" s="2" t="str">
        <f>IFERROR(Base!#REF!/GAMSbase!W119,"")</f>
        <v/>
      </c>
      <c r="Y119" s="2" t="str">
        <f>IFERROR(Base!#REF!/GAMSbase!X119,"")</f>
        <v/>
      </c>
      <c r="Z119" s="2" t="str">
        <f>IFERROR(Base!#REF!/GAMSbase!Y119,"")</f>
        <v/>
      </c>
      <c r="AA119" s="2" t="str">
        <f>IFERROR(Base!#REF!/GAMSbase!Z119,"")</f>
        <v/>
      </c>
      <c r="AB119" s="2" t="str">
        <f>IFERROR(Base!#REF!/GAMSbase!AA119,"")</f>
        <v/>
      </c>
      <c r="AC119" s="2" t="str">
        <f>IFERROR(Base!#REF!/GAMSbase!AB119,"")</f>
        <v/>
      </c>
      <c r="AD119" s="2" t="str">
        <f>IFERROR(Base!#REF!/GAMSbase!AC119,"")</f>
        <v/>
      </c>
      <c r="AE119" s="2" t="str">
        <f>IFERROR(Base!#REF!/GAMSbase!AD119,"")</f>
        <v/>
      </c>
      <c r="AF119" s="2" t="str">
        <f>IFERROR(Base!#REF!/GAMSbase!AE119,"")</f>
        <v/>
      </c>
      <c r="AG119" s="2" t="str">
        <f>IFERROR(Base!#REF!/GAMSbase!AF119,"")</f>
        <v/>
      </c>
      <c r="AH119" s="2" t="str">
        <f>IFERROR(Base!#REF!/GAMSbase!AG119,"")</f>
        <v/>
      </c>
      <c r="AI119" s="2" t="str">
        <f>IFERROR(Base!#REF!/GAMSbase!AH119,"")</f>
        <v/>
      </c>
      <c r="AJ119" s="2" t="str">
        <f>IFERROR(Base!#REF!/GAMSbase!AI119,"")</f>
        <v/>
      </c>
      <c r="AK119" s="2" t="str">
        <f>IFERROR(Base!#REF!/GAMSbase!AJ119,"")</f>
        <v/>
      </c>
      <c r="AL119" s="2" t="str">
        <f>IFERROR(Base!#REF!/GAMSbase!AK119,"")</f>
        <v/>
      </c>
      <c r="AM119" s="2" t="str">
        <f>IFERROR(Base!#REF!/GAMSbase!AL119,"")</f>
        <v/>
      </c>
      <c r="AN119" s="2" t="str">
        <f>IFERROR(Base!#REF!/GAMSbase!AM119,"")</f>
        <v/>
      </c>
      <c r="AO119" s="2" t="str">
        <f>IFERROR(Base!#REF!/GAMSbase!AN119,"")</f>
        <v/>
      </c>
      <c r="AP119" s="2" t="str">
        <f>IFERROR(Base!#REF!/GAMSbase!AO119,"")</f>
        <v/>
      </c>
      <c r="AQ119" s="2" t="str">
        <f>IFERROR(Base!#REF!/GAMSbase!AP119,"")</f>
        <v/>
      </c>
      <c r="AR119" s="2" t="str">
        <f>IFERROR(Base!#REF!/GAMSbase!AQ119,"")</f>
        <v/>
      </c>
      <c r="AS119" s="2" t="str">
        <f>IFERROR(Base!#REF!/GAMSbase!AR119,"")</f>
        <v/>
      </c>
      <c r="AT119" s="2" t="str">
        <f>IFERROR(Base!#REF!/GAMSbase!AS119,"")</f>
        <v/>
      </c>
      <c r="AU119" s="2" t="str">
        <f>IFERROR(Base!#REF!/GAMSbase!AT119,"")</f>
        <v/>
      </c>
      <c r="AV119" s="2" t="str">
        <f>IFERROR(Base!#REF!/GAMSbase!AU119,"")</f>
        <v/>
      </c>
      <c r="AW119" s="2" t="str">
        <f>IFERROR(Base!#REF!/GAMSbase!AV119,"")</f>
        <v/>
      </c>
      <c r="AX119" s="2" t="str">
        <f>IFERROR(Base!#REF!/GAMSbase!AW119,"")</f>
        <v/>
      </c>
      <c r="AY119" s="2" t="str">
        <f>IFERROR(Base!#REF!/GAMSbase!AX119,"")</f>
        <v/>
      </c>
      <c r="AZ119" s="2" t="str">
        <f>IFERROR(Base!#REF!/GAMSbase!AY119,"")</f>
        <v/>
      </c>
      <c r="BA119" s="2" t="str">
        <f>IFERROR(Base!#REF!/GAMSbase!AZ119,"")</f>
        <v/>
      </c>
      <c r="BB119" s="2" t="str">
        <f>IFERROR(Base!#REF!/GAMSbase!BA119,"")</f>
        <v/>
      </c>
      <c r="BC119" s="2" t="str">
        <f>IFERROR(Base!#REF!/GAMSbase!BB119,"")</f>
        <v/>
      </c>
      <c r="BD119" s="2" t="str">
        <f>IFERROR(Base!#REF!/GAMSbase!BC119,"")</f>
        <v/>
      </c>
      <c r="BE119" s="2" t="str">
        <f>IFERROR(Base!#REF!/GAMSbase!BD119,"")</f>
        <v/>
      </c>
      <c r="BF119" s="2" t="str">
        <f>IFERROR(Base!#REF!/GAMSbase!BE119,"")</f>
        <v/>
      </c>
      <c r="BG119" s="2" t="str">
        <f>IFERROR(Base!#REF!/GAMSbase!BF119,"")</f>
        <v/>
      </c>
      <c r="BH119" s="2" t="str">
        <f>IFERROR(Base!#REF!/GAMSbase!BG119,"")</f>
        <v/>
      </c>
      <c r="BI119" s="2" t="str">
        <f>IFERROR(Base!#REF!/GAMSbase!BH119,"")</f>
        <v/>
      </c>
      <c r="BJ119" s="2" t="str">
        <f>IFERROR(Base!#REF!/GAMSbase!BI119,"")</f>
        <v/>
      </c>
    </row>
    <row r="120" spans="1:62" x14ac:dyDescent="0.25">
      <c r="A120" t="e">
        <f>Base!#REF!</f>
        <v>#REF!</v>
      </c>
      <c r="B120" t="str">
        <f>GAMSbase!A120</f>
        <v>First Period gross MPK</v>
      </c>
      <c r="C120" s="2" t="str">
        <f>IFERROR(Base!#REF!/GAMSbase!B120,"")</f>
        <v/>
      </c>
      <c r="D120" s="2" t="str">
        <f>IFERROR(Base!#REF!/GAMSbase!C120,"")</f>
        <v/>
      </c>
      <c r="E120" s="2" t="str">
        <f>IFERROR(Base!#REF!/GAMSbase!D120,"")</f>
        <v/>
      </c>
      <c r="F120" s="2" t="str">
        <f>IFERROR(Base!#REF!/GAMSbase!E120,"")</f>
        <v/>
      </c>
      <c r="G120" s="2" t="str">
        <f>IFERROR(Base!#REF!/GAMSbase!F120,"")</f>
        <v/>
      </c>
      <c r="H120" s="2" t="str">
        <f>IFERROR(Base!#REF!/GAMSbase!G120,"")</f>
        <v/>
      </c>
      <c r="I120" s="2" t="str">
        <f>IFERROR(Base!#REF!/GAMSbase!H120,"")</f>
        <v/>
      </c>
      <c r="J120" s="2" t="str">
        <f>IFERROR(Base!#REF!/GAMSbase!I120,"")</f>
        <v/>
      </c>
      <c r="K120" s="2" t="str">
        <f>IFERROR(Base!#REF!/GAMSbase!J120,"")</f>
        <v/>
      </c>
      <c r="L120" s="2" t="str">
        <f>IFERROR(Base!#REF!/GAMSbase!K120,"")</f>
        <v/>
      </c>
      <c r="M120" s="2" t="str">
        <f>IFERROR(Base!#REF!/GAMSbase!L120,"")</f>
        <v/>
      </c>
      <c r="N120" s="2" t="str">
        <f>IFERROR(Base!#REF!/GAMSbase!M120,"")</f>
        <v/>
      </c>
      <c r="O120" s="2" t="str">
        <f>IFERROR(Base!#REF!/GAMSbase!N120,"")</f>
        <v/>
      </c>
      <c r="P120" s="2" t="str">
        <f>IFERROR(Base!#REF!/GAMSbase!O120,"")</f>
        <v/>
      </c>
      <c r="Q120" s="2" t="str">
        <f>IFERROR(Base!#REF!/GAMSbase!P120,"")</f>
        <v/>
      </c>
      <c r="R120" s="2" t="str">
        <f>IFERROR(Base!#REF!/GAMSbase!Q120,"")</f>
        <v/>
      </c>
      <c r="S120" s="2" t="str">
        <f>IFERROR(Base!#REF!/GAMSbase!R120,"")</f>
        <v/>
      </c>
      <c r="T120" s="2" t="str">
        <f>IFERROR(Base!#REF!/GAMSbase!S120,"")</f>
        <v/>
      </c>
      <c r="U120" s="2" t="str">
        <f>IFERROR(Base!#REF!/GAMSbase!T120,"")</f>
        <v/>
      </c>
      <c r="V120" s="2" t="str">
        <f>IFERROR(Base!#REF!/GAMSbase!U120,"")</f>
        <v/>
      </c>
      <c r="W120" s="2" t="str">
        <f>IFERROR(Base!#REF!/GAMSbase!V120,"")</f>
        <v/>
      </c>
      <c r="X120" s="2" t="str">
        <f>IFERROR(Base!#REF!/GAMSbase!W120,"")</f>
        <v/>
      </c>
      <c r="Y120" s="2" t="str">
        <f>IFERROR(Base!#REF!/GAMSbase!X120,"")</f>
        <v/>
      </c>
      <c r="Z120" s="2" t="str">
        <f>IFERROR(Base!#REF!/GAMSbase!Y120,"")</f>
        <v/>
      </c>
      <c r="AA120" s="2" t="str">
        <f>IFERROR(Base!#REF!/GAMSbase!Z120,"")</f>
        <v/>
      </c>
      <c r="AB120" s="2" t="str">
        <f>IFERROR(Base!#REF!/GAMSbase!AA120,"")</f>
        <v/>
      </c>
      <c r="AC120" s="2" t="str">
        <f>IFERROR(Base!#REF!/GAMSbase!AB120,"")</f>
        <v/>
      </c>
      <c r="AD120" s="2" t="str">
        <f>IFERROR(Base!#REF!/GAMSbase!AC120,"")</f>
        <v/>
      </c>
      <c r="AE120" s="2" t="str">
        <f>IFERROR(Base!#REF!/GAMSbase!AD120,"")</f>
        <v/>
      </c>
      <c r="AF120" s="2" t="str">
        <f>IFERROR(Base!#REF!/GAMSbase!AE120,"")</f>
        <v/>
      </c>
      <c r="AG120" s="2" t="str">
        <f>IFERROR(Base!#REF!/GAMSbase!AF120,"")</f>
        <v/>
      </c>
      <c r="AH120" s="2" t="str">
        <f>IFERROR(Base!#REF!/GAMSbase!AG120,"")</f>
        <v/>
      </c>
      <c r="AI120" s="2" t="str">
        <f>IFERROR(Base!#REF!/GAMSbase!AH120,"")</f>
        <v/>
      </c>
      <c r="AJ120" s="2" t="str">
        <f>IFERROR(Base!#REF!/GAMSbase!AI120,"")</f>
        <v/>
      </c>
      <c r="AK120" s="2" t="str">
        <f>IFERROR(Base!#REF!/GAMSbase!AJ120,"")</f>
        <v/>
      </c>
      <c r="AL120" s="2" t="str">
        <f>IFERROR(Base!#REF!/GAMSbase!AK120,"")</f>
        <v/>
      </c>
      <c r="AM120" s="2" t="str">
        <f>IFERROR(Base!#REF!/GAMSbase!AL120,"")</f>
        <v/>
      </c>
      <c r="AN120" s="2" t="str">
        <f>IFERROR(Base!#REF!/GAMSbase!AM120,"")</f>
        <v/>
      </c>
      <c r="AO120" s="2" t="str">
        <f>IFERROR(Base!#REF!/GAMSbase!AN120,"")</f>
        <v/>
      </c>
      <c r="AP120" s="2" t="str">
        <f>IFERROR(Base!#REF!/GAMSbase!AO120,"")</f>
        <v/>
      </c>
      <c r="AQ120" s="2" t="str">
        <f>IFERROR(Base!#REF!/GAMSbase!AP120,"")</f>
        <v/>
      </c>
      <c r="AR120" s="2" t="str">
        <f>IFERROR(Base!#REF!/GAMSbase!AQ120,"")</f>
        <v/>
      </c>
      <c r="AS120" s="2" t="str">
        <f>IFERROR(Base!#REF!/GAMSbase!AR120,"")</f>
        <v/>
      </c>
      <c r="AT120" s="2" t="str">
        <f>IFERROR(Base!#REF!/GAMSbase!AS120,"")</f>
        <v/>
      </c>
      <c r="AU120" s="2" t="str">
        <f>IFERROR(Base!#REF!/GAMSbase!AT120,"")</f>
        <v/>
      </c>
      <c r="AV120" s="2" t="str">
        <f>IFERROR(Base!#REF!/GAMSbase!AU120,"")</f>
        <v/>
      </c>
      <c r="AW120" s="2" t="str">
        <f>IFERROR(Base!#REF!/GAMSbase!AV120,"")</f>
        <v/>
      </c>
      <c r="AX120" s="2" t="str">
        <f>IFERROR(Base!#REF!/GAMSbase!AW120,"")</f>
        <v/>
      </c>
      <c r="AY120" s="2" t="str">
        <f>IFERROR(Base!#REF!/GAMSbase!AX120,"")</f>
        <v/>
      </c>
      <c r="AZ120" s="2" t="str">
        <f>IFERROR(Base!#REF!/GAMSbase!AY120,"")</f>
        <v/>
      </c>
      <c r="BA120" s="2" t="str">
        <f>IFERROR(Base!#REF!/GAMSbase!AZ120,"")</f>
        <v/>
      </c>
      <c r="BB120" s="2" t="str">
        <f>IFERROR(Base!#REF!/GAMSbase!BA120,"")</f>
        <v/>
      </c>
      <c r="BC120" s="2" t="str">
        <f>IFERROR(Base!#REF!/GAMSbase!BB120,"")</f>
        <v/>
      </c>
      <c r="BD120" s="2" t="str">
        <f>IFERROR(Base!#REF!/GAMSbase!BC120,"")</f>
        <v/>
      </c>
      <c r="BE120" s="2" t="str">
        <f>IFERROR(Base!#REF!/GAMSbase!BD120,"")</f>
        <v/>
      </c>
      <c r="BF120" s="2" t="str">
        <f>IFERROR(Base!#REF!/GAMSbase!BE120,"")</f>
        <v/>
      </c>
      <c r="BG120" s="2" t="str">
        <f>IFERROR(Base!#REF!/GAMSbase!BF120,"")</f>
        <v/>
      </c>
      <c r="BH120" s="2" t="str">
        <f>IFERROR(Base!#REF!/GAMSbase!BG120,"")</f>
        <v/>
      </c>
      <c r="BI120" s="2" t="str">
        <f>IFERROR(Base!#REF!/GAMSbase!BH120,"")</f>
        <v/>
      </c>
      <c r="BJ120" s="2" t="str">
        <f>IFERROR(Base!#REF!/GAMSbase!BI120,"")</f>
        <v/>
      </c>
    </row>
    <row r="121" spans="1:62" x14ac:dyDescent="0.25">
      <c r="A121" t="e">
        <f>Base!#REF!</f>
        <v>#REF!</v>
      </c>
      <c r="B121" t="str">
        <f>GAMSbase!A121</f>
        <v>All Periods gross MPK</v>
      </c>
      <c r="C121" s="2" t="str">
        <f>IFERROR(Base!#REF!/GAMSbase!B121,"")</f>
        <v/>
      </c>
      <c r="D121" s="2" t="str">
        <f>IFERROR(Base!#REF!/GAMSbase!C121,"")</f>
        <v/>
      </c>
      <c r="E121" s="2" t="str">
        <f>IFERROR(Base!#REF!/GAMSbase!D121,"")</f>
        <v/>
      </c>
      <c r="F121" s="2" t="str">
        <f>IFERROR(Base!#REF!/GAMSbase!E121,"")</f>
        <v/>
      </c>
      <c r="G121" s="2" t="str">
        <f>IFERROR(Base!#REF!/GAMSbase!F121,"")</f>
        <v/>
      </c>
      <c r="H121" s="2" t="str">
        <f>IFERROR(Base!#REF!/GAMSbase!G121,"")</f>
        <v/>
      </c>
      <c r="I121" s="2" t="str">
        <f>IFERROR(Base!#REF!/GAMSbase!H121,"")</f>
        <v/>
      </c>
      <c r="J121" s="2" t="str">
        <f>IFERROR(Base!#REF!/GAMSbase!I121,"")</f>
        <v/>
      </c>
      <c r="K121" s="2" t="str">
        <f>IFERROR(Base!#REF!/GAMSbase!J121,"")</f>
        <v/>
      </c>
      <c r="L121" s="2" t="str">
        <f>IFERROR(Base!#REF!/GAMSbase!K121,"")</f>
        <v/>
      </c>
      <c r="M121" s="2" t="str">
        <f>IFERROR(Base!#REF!/GAMSbase!L121,"")</f>
        <v/>
      </c>
      <c r="N121" s="2" t="str">
        <f>IFERROR(Base!#REF!/GAMSbase!M121,"")</f>
        <v/>
      </c>
      <c r="O121" s="2" t="str">
        <f>IFERROR(Base!#REF!/GAMSbase!N121,"")</f>
        <v/>
      </c>
      <c r="P121" s="2" t="str">
        <f>IFERROR(Base!#REF!/GAMSbase!O121,"")</f>
        <v/>
      </c>
      <c r="Q121" s="2" t="str">
        <f>IFERROR(Base!#REF!/GAMSbase!P121,"")</f>
        <v/>
      </c>
      <c r="R121" s="2" t="str">
        <f>IFERROR(Base!#REF!/GAMSbase!Q121,"")</f>
        <v/>
      </c>
      <c r="S121" s="2" t="str">
        <f>IFERROR(Base!#REF!/GAMSbase!R121,"")</f>
        <v/>
      </c>
      <c r="T121" s="2" t="str">
        <f>IFERROR(Base!#REF!/GAMSbase!S121,"")</f>
        <v/>
      </c>
      <c r="U121" s="2" t="str">
        <f>IFERROR(Base!#REF!/GAMSbase!T121,"")</f>
        <v/>
      </c>
      <c r="V121" s="2" t="str">
        <f>IFERROR(Base!#REF!/GAMSbase!U121,"")</f>
        <v/>
      </c>
      <c r="W121" s="2" t="str">
        <f>IFERROR(Base!#REF!/GAMSbase!V121,"")</f>
        <v/>
      </c>
      <c r="X121" s="2" t="str">
        <f>IFERROR(Base!#REF!/GAMSbase!W121,"")</f>
        <v/>
      </c>
      <c r="Y121" s="2" t="str">
        <f>IFERROR(Base!#REF!/GAMSbase!X121,"")</f>
        <v/>
      </c>
      <c r="Z121" s="2" t="str">
        <f>IFERROR(Base!#REF!/GAMSbase!Y121,"")</f>
        <v/>
      </c>
      <c r="AA121" s="2" t="str">
        <f>IFERROR(Base!#REF!/GAMSbase!Z121,"")</f>
        <v/>
      </c>
      <c r="AB121" s="2" t="str">
        <f>IFERROR(Base!#REF!/GAMSbase!AA121,"")</f>
        <v/>
      </c>
      <c r="AC121" s="2" t="str">
        <f>IFERROR(Base!#REF!/GAMSbase!AB121,"")</f>
        <v/>
      </c>
      <c r="AD121" s="2" t="str">
        <f>IFERROR(Base!#REF!/GAMSbase!AC121,"")</f>
        <v/>
      </c>
      <c r="AE121" s="2" t="str">
        <f>IFERROR(Base!#REF!/GAMSbase!AD121,"")</f>
        <v/>
      </c>
      <c r="AF121" s="2" t="str">
        <f>IFERROR(Base!#REF!/GAMSbase!AE121,"")</f>
        <v/>
      </c>
      <c r="AG121" s="2" t="str">
        <f>IFERROR(Base!#REF!/GAMSbase!AF121,"")</f>
        <v/>
      </c>
      <c r="AH121" s="2" t="str">
        <f>IFERROR(Base!#REF!/GAMSbase!AG121,"")</f>
        <v/>
      </c>
      <c r="AI121" s="2" t="str">
        <f>IFERROR(Base!#REF!/GAMSbase!AH121,"")</f>
        <v/>
      </c>
      <c r="AJ121" s="2" t="str">
        <f>IFERROR(Base!#REF!/GAMSbase!AI121,"")</f>
        <v/>
      </c>
      <c r="AK121" s="2" t="str">
        <f>IFERROR(Base!#REF!/GAMSbase!AJ121,"")</f>
        <v/>
      </c>
      <c r="AL121" s="2" t="str">
        <f>IFERROR(Base!#REF!/GAMSbase!AK121,"")</f>
        <v/>
      </c>
      <c r="AM121" s="2" t="str">
        <f>IFERROR(Base!#REF!/GAMSbase!AL121,"")</f>
        <v/>
      </c>
      <c r="AN121" s="2" t="str">
        <f>IFERROR(Base!#REF!/GAMSbase!AM121,"")</f>
        <v/>
      </c>
      <c r="AO121" s="2" t="str">
        <f>IFERROR(Base!#REF!/GAMSbase!AN121,"")</f>
        <v/>
      </c>
      <c r="AP121" s="2" t="str">
        <f>IFERROR(Base!#REF!/GAMSbase!AO121,"")</f>
        <v/>
      </c>
      <c r="AQ121" s="2" t="str">
        <f>IFERROR(Base!#REF!/GAMSbase!AP121,"")</f>
        <v/>
      </c>
      <c r="AR121" s="2" t="str">
        <f>IFERROR(Base!#REF!/GAMSbase!AQ121,"")</f>
        <v/>
      </c>
      <c r="AS121" s="2" t="str">
        <f>IFERROR(Base!#REF!/GAMSbase!AR121,"")</f>
        <v/>
      </c>
      <c r="AT121" s="2" t="str">
        <f>IFERROR(Base!#REF!/GAMSbase!AS121,"")</f>
        <v/>
      </c>
      <c r="AU121" s="2" t="str">
        <f>IFERROR(Base!#REF!/GAMSbase!AT121,"")</f>
        <v/>
      </c>
      <c r="AV121" s="2" t="str">
        <f>IFERROR(Base!#REF!/GAMSbase!AU121,"")</f>
        <v/>
      </c>
      <c r="AW121" s="2" t="str">
        <f>IFERROR(Base!#REF!/GAMSbase!AV121,"")</f>
        <v/>
      </c>
      <c r="AX121" s="2" t="str">
        <f>IFERROR(Base!#REF!/GAMSbase!AW121,"")</f>
        <v/>
      </c>
      <c r="AY121" s="2" t="str">
        <f>IFERROR(Base!#REF!/GAMSbase!AX121,"")</f>
        <v/>
      </c>
      <c r="AZ121" s="2" t="str">
        <f>IFERROR(Base!#REF!/GAMSbase!AY121,"")</f>
        <v/>
      </c>
      <c r="BA121" s="2" t="str">
        <f>IFERROR(Base!#REF!/GAMSbase!AZ121,"")</f>
        <v/>
      </c>
      <c r="BB121" s="2" t="str">
        <f>IFERROR(Base!#REF!/GAMSbase!BA121,"")</f>
        <v/>
      </c>
      <c r="BC121" s="2" t="str">
        <f>IFERROR(Base!#REF!/GAMSbase!BB121,"")</f>
        <v/>
      </c>
      <c r="BD121" s="2" t="str">
        <f>IFERROR(Base!#REF!/GAMSbase!BC121,"")</f>
        <v/>
      </c>
      <c r="BE121" s="2" t="str">
        <f>IFERROR(Base!#REF!/GAMSbase!BD121,"")</f>
        <v/>
      </c>
      <c r="BF121" s="2" t="str">
        <f>IFERROR(Base!#REF!/GAMSbase!BE121,"")</f>
        <v/>
      </c>
      <c r="BG121" s="2" t="str">
        <f>IFERROR(Base!#REF!/GAMSbase!BF121,"")</f>
        <v/>
      </c>
      <c r="BH121" s="2" t="str">
        <f>IFERROR(Base!#REF!/GAMSbase!BG121,"")</f>
        <v/>
      </c>
      <c r="BI121" s="2" t="str">
        <f>IFERROR(Base!#REF!/GAMSbase!BH121,"")</f>
        <v/>
      </c>
      <c r="BJ121" s="2" t="str">
        <f>IFERROR(Base!#REF!/GAMSbase!BI121,"")</f>
        <v/>
      </c>
    </row>
    <row r="122" spans="1:62" x14ac:dyDescent="0.25">
      <c r="A122" t="str">
        <f>Base!A59</f>
        <v>WELFARE</v>
      </c>
      <c r="B122" t="str">
        <f>GAMSbase!A122</f>
        <v>* WELFARE</v>
      </c>
      <c r="C122" s="2" t="str">
        <f>IFERROR(Base!#REF!/GAMSbase!B122,"")</f>
        <v/>
      </c>
      <c r="D122" s="2" t="str">
        <f>IFERROR(Base!#REF!/GAMSbase!C122,"")</f>
        <v/>
      </c>
      <c r="E122" s="2" t="str">
        <f>IFERROR(Base!#REF!/GAMSbase!D122,"")</f>
        <v/>
      </c>
      <c r="F122" s="2" t="str">
        <f>IFERROR(Base!#REF!/GAMSbase!E122,"")</f>
        <v/>
      </c>
      <c r="G122" s="2" t="str">
        <f>IFERROR(Base!#REF!/GAMSbase!F122,"")</f>
        <v/>
      </c>
      <c r="H122" s="2" t="str">
        <f>IFERROR(Base!#REF!/GAMSbase!G122,"")</f>
        <v/>
      </c>
      <c r="I122" s="2" t="str">
        <f>IFERROR(Base!#REF!/GAMSbase!H122,"")</f>
        <v/>
      </c>
      <c r="J122" s="2" t="str">
        <f>IFERROR(Base!#REF!/GAMSbase!I122,"")</f>
        <v/>
      </c>
      <c r="K122" s="2" t="str">
        <f>IFERROR(Base!#REF!/GAMSbase!J122,"")</f>
        <v/>
      </c>
      <c r="L122" s="2" t="str">
        <f>IFERROR(Base!#REF!/GAMSbase!K122,"")</f>
        <v/>
      </c>
      <c r="M122" s="2" t="str">
        <f>IFERROR(Base!#REF!/GAMSbase!L122,"")</f>
        <v/>
      </c>
      <c r="N122" s="2" t="str">
        <f>IFERROR(Base!#REF!/GAMSbase!M122,"")</f>
        <v/>
      </c>
      <c r="O122" s="2" t="str">
        <f>IFERROR(Base!#REF!/GAMSbase!N122,"")</f>
        <v/>
      </c>
      <c r="P122" s="2" t="str">
        <f>IFERROR(Base!#REF!/GAMSbase!O122,"")</f>
        <v/>
      </c>
      <c r="Q122" s="2" t="str">
        <f>IFERROR(Base!#REF!/GAMSbase!P122,"")</f>
        <v/>
      </c>
      <c r="R122" s="2" t="str">
        <f>IFERROR(Base!#REF!/GAMSbase!Q122,"")</f>
        <v/>
      </c>
      <c r="S122" s="2" t="str">
        <f>IFERROR(Base!#REF!/GAMSbase!R122,"")</f>
        <v/>
      </c>
      <c r="T122" s="2" t="str">
        <f>IFERROR(Base!S59/GAMSbase!S122,"")</f>
        <v/>
      </c>
      <c r="U122" s="2" t="str">
        <f>IFERROR(Base!T59/GAMSbase!T122,"")</f>
        <v/>
      </c>
      <c r="V122" s="2" t="str">
        <f>IFERROR(Base!U59/GAMSbase!U122,"")</f>
        <v/>
      </c>
      <c r="W122" s="2" t="str">
        <f>IFERROR(Base!V59/GAMSbase!V122,"")</f>
        <v/>
      </c>
      <c r="X122" s="2" t="str">
        <f>IFERROR(Base!W59/GAMSbase!W122,"")</f>
        <v/>
      </c>
      <c r="Y122" s="2" t="str">
        <f>IFERROR(Base!X59/GAMSbase!X122,"")</f>
        <v/>
      </c>
      <c r="Z122" s="2" t="str">
        <f>IFERROR(Base!Y59/GAMSbase!Y122,"")</f>
        <v/>
      </c>
      <c r="AA122" s="2" t="str">
        <f>IFERROR(Base!Z59/GAMSbase!Z122,"")</f>
        <v/>
      </c>
      <c r="AB122" s="2" t="str">
        <f>IFERROR(Base!AA59/GAMSbase!AA122,"")</f>
        <v/>
      </c>
      <c r="AC122" s="2" t="str">
        <f>IFERROR(Base!AB59/GAMSbase!AB122,"")</f>
        <v/>
      </c>
      <c r="AD122" s="2" t="str">
        <f>IFERROR(Base!AC59/GAMSbase!AC122,"")</f>
        <v/>
      </c>
      <c r="AE122" s="2" t="str">
        <f>IFERROR(Base!AD59/GAMSbase!AD122,"")</f>
        <v/>
      </c>
      <c r="AF122" s="2" t="str">
        <f>IFERROR(Base!AE59/GAMSbase!AE122,"")</f>
        <v/>
      </c>
      <c r="AG122" s="2" t="str">
        <f>IFERROR(Base!AF59/GAMSbase!AF122,"")</f>
        <v/>
      </c>
      <c r="AH122" s="2" t="str">
        <f>IFERROR(Base!AG59/GAMSbase!AG122,"")</f>
        <v/>
      </c>
      <c r="AI122" s="2" t="str">
        <f>IFERROR(Base!AH59/GAMSbase!AH122,"")</f>
        <v/>
      </c>
      <c r="AJ122" s="2" t="str">
        <f>IFERROR(Base!AI59/GAMSbase!AI122,"")</f>
        <v/>
      </c>
      <c r="AK122" s="2" t="str">
        <f>IFERROR(Base!AJ59/GAMSbase!AJ122,"")</f>
        <v/>
      </c>
      <c r="AL122" s="2" t="str">
        <f>IFERROR(Base!AK59/GAMSbase!AK122,"")</f>
        <v/>
      </c>
      <c r="AM122" s="2" t="str">
        <f>IFERROR(Base!AL59/GAMSbase!AL122,"")</f>
        <v/>
      </c>
      <c r="AN122" s="2" t="str">
        <f>IFERROR(Base!AM59/GAMSbase!AM122,"")</f>
        <v/>
      </c>
      <c r="AO122" s="2" t="str">
        <f>IFERROR(Base!AN59/GAMSbase!AN122,"")</f>
        <v/>
      </c>
      <c r="AP122" s="2" t="str">
        <f>IFERROR(Base!AO59/GAMSbase!AO122,"")</f>
        <v/>
      </c>
      <c r="AQ122" s="2" t="str">
        <f>IFERROR(Base!AP59/GAMSbase!AP122,"")</f>
        <v/>
      </c>
      <c r="AR122" s="2" t="str">
        <f>IFERROR(Base!AQ59/GAMSbase!AQ122,"")</f>
        <v/>
      </c>
      <c r="AS122" s="2" t="str">
        <f>IFERROR(Base!AR59/GAMSbase!AR122,"")</f>
        <v/>
      </c>
      <c r="AT122" s="2" t="str">
        <f>IFERROR(Base!AS59/GAMSbase!AS122,"")</f>
        <v/>
      </c>
      <c r="AU122" s="2" t="str">
        <f>IFERROR(Base!AT59/GAMSbase!AT122,"")</f>
        <v/>
      </c>
      <c r="AV122" s="2" t="str">
        <f>IFERROR(Base!AU59/GAMSbase!AU122,"")</f>
        <v/>
      </c>
      <c r="AW122" s="2" t="str">
        <f>IFERROR(Base!AV59/GAMSbase!AV122,"")</f>
        <v/>
      </c>
      <c r="AX122" s="2" t="str">
        <f>IFERROR(Base!AW59/GAMSbase!AW122,"")</f>
        <v/>
      </c>
      <c r="AY122" s="2" t="str">
        <f>IFERROR(Base!AX59/GAMSbase!AX122,"")</f>
        <v/>
      </c>
      <c r="AZ122" s="2" t="str">
        <f>IFERROR(Base!AY59/GAMSbase!AY122,"")</f>
        <v/>
      </c>
      <c r="BA122" s="2" t="str">
        <f>IFERROR(Base!AZ59/GAMSbase!AZ122,"")</f>
        <v/>
      </c>
      <c r="BB122" s="2" t="str">
        <f>IFERROR(Base!BA59/GAMSbase!BA122,"")</f>
        <v/>
      </c>
      <c r="BC122" s="2" t="str">
        <f>IFERROR(Base!BB59/GAMSbase!BB122,"")</f>
        <v/>
      </c>
      <c r="BD122" s="2" t="str">
        <f>IFERROR(Base!BC59/GAMSbase!BC122,"")</f>
        <v/>
      </c>
      <c r="BE122" s="2" t="str">
        <f>IFERROR(Base!BD59/GAMSbase!BD122,"")</f>
        <v/>
      </c>
      <c r="BF122" s="2" t="str">
        <f>IFERROR(Base!BE59/GAMSbase!BE122,"")</f>
        <v/>
      </c>
      <c r="BG122" s="2" t="str">
        <f>IFERROR(Base!BF59/GAMSbase!BF122,"")</f>
        <v/>
      </c>
      <c r="BH122" s="2" t="str">
        <f>IFERROR(Base!BG59/GAMSbase!BG122,"")</f>
        <v/>
      </c>
      <c r="BI122" s="2" t="str">
        <f>IFERROR(Base!BH59/GAMSbase!BH122,"")</f>
        <v/>
      </c>
      <c r="BJ122" s="2" t="str">
        <f>IFERROR(Base!BI59/GAMSbase!BI122,"")</f>
        <v/>
      </c>
    </row>
    <row r="123" spans="1:62" x14ac:dyDescent="0.25">
      <c r="A123" t="str">
        <f>Base!A60</f>
        <v>Consumption ($trill per year)</v>
      </c>
      <c r="B123" t="str">
        <f>GAMSbase!A123</f>
        <v>Consumption (trillion USD per year)</v>
      </c>
      <c r="C123" s="2">
        <f>IFERROR(Base!B60/GAMSbase!B123,"")</f>
        <v>2.1268571320473439</v>
      </c>
      <c r="D123" s="2">
        <f>IFERROR(Base!C60/GAMSbase!C123,"")</f>
        <v>2.0665372182007222</v>
      </c>
      <c r="E123" s="2">
        <f>IFERROR(Base!D60/GAMSbase!D123,"")</f>
        <v>2.0112332920596137</v>
      </c>
      <c r="F123" s="2">
        <f>IFERROR(Base!E60/GAMSbase!E123,"")</f>
        <v>1.9623116650377017</v>
      </c>
      <c r="G123" s="2">
        <f>IFERROR(Base!F60/GAMSbase!F123,"")</f>
        <v>1.9200685729159848</v>
      </c>
      <c r="H123" s="2">
        <f>IFERROR(Base!G60/GAMSbase!G123,"")</f>
        <v>1.8843673656739</v>
      </c>
      <c r="I123" s="2">
        <f>IFERROR(Base!H60/GAMSbase!H123,"")</f>
        <v>1.8549141890669016</v>
      </c>
      <c r="J123" s="2">
        <f>IFERROR(Base!I60/GAMSbase!I123,"")</f>
        <v>1.8312738476203274</v>
      </c>
      <c r="K123" s="2">
        <f>IFERROR(Base!J60/GAMSbase!J123,"")</f>
        <v>1.8130786957785661</v>
      </c>
      <c r="L123" s="2">
        <f>IFERROR(Base!K60/GAMSbase!K123,"")</f>
        <v>1.7999801483331543</v>
      </c>
      <c r="M123" s="2">
        <f>IFERROR(Base!L60/GAMSbase!L123,"")</f>
        <v>1.7916601783310913</v>
      </c>
      <c r="N123" s="2">
        <f>IFERROR(Base!M60/GAMSbase!M123,"")</f>
        <v>1.7878343504257581</v>
      </c>
      <c r="O123" s="2">
        <f>IFERROR(Base!N60/GAMSbase!N123,"")</f>
        <v>1.788251215512223</v>
      </c>
      <c r="P123" s="2">
        <f>IFERROR(Base!O60/GAMSbase!O123,"")</f>
        <v>1.792690353634991</v>
      </c>
      <c r="Q123" s="2">
        <f>IFERROR(Base!P60/GAMSbase!P123,"")</f>
        <v>1.8009603183758267</v>
      </c>
      <c r="R123" s="2">
        <f>IFERROR(Base!Q60/GAMSbase!Q123,"")</f>
        <v>1.8128974053133393</v>
      </c>
      <c r="S123" s="2">
        <f>IFERROR(Base!R60/GAMSbase!R123,"")</f>
        <v>1.8283662856387899</v>
      </c>
      <c r="T123" s="2">
        <f>IFERROR(Base!S60/GAMSbase!S123,"")</f>
        <v>1.8474295526285334</v>
      </c>
      <c r="U123" s="2">
        <f>IFERROR(Base!T60/GAMSbase!T123,"")</f>
        <v>1.8699924250575122</v>
      </c>
      <c r="V123" s="2">
        <f>IFERROR(Base!U60/GAMSbase!U123,"")</f>
        <v>1.8958971910409372</v>
      </c>
      <c r="W123" s="2">
        <f>IFERROR(Base!V60/GAMSbase!V123,"")</f>
        <v>1.9250205681000414</v>
      </c>
      <c r="X123" s="2">
        <f>IFERROR(Base!W60/GAMSbase!W123,"")</f>
        <v>1.9572703384355974</v>
      </c>
      <c r="Y123" s="2">
        <f>IFERROR(Base!X60/GAMSbase!X123,"")</f>
        <v>1.992578974948326</v>
      </c>
      <c r="Z123" s="2">
        <f>IFERROR(Base!Y60/GAMSbase!Y123,"")</f>
        <v>2.0308988283371163</v>
      </c>
      <c r="AA123" s="2">
        <f>IFERROR(Base!Z60/GAMSbase!Z123,"")</f>
        <v>2.0721993543296575</v>
      </c>
      <c r="AB123" s="2">
        <f>IFERROR(Base!AA60/GAMSbase!AA123,"")</f>
        <v>2.1164662266938583</v>
      </c>
      <c r="AC123" s="2">
        <f>IFERROR(Base!AB60/GAMSbase!AB123,"")</f>
        <v>2.1637026280527043</v>
      </c>
      <c r="AD123" s="2">
        <f>IFERROR(Base!AC60/GAMSbase!AC123,"")</f>
        <v>2.2139340352204666</v>
      </c>
      <c r="AE123" s="2">
        <f>IFERROR(Base!AD60/GAMSbase!AD123,"")</f>
        <v>2.2672291655390193</v>
      </c>
      <c r="AF123" s="2">
        <f>IFERROR(Base!AE60/GAMSbase!AE123,"")</f>
        <v>2.3238124341550837</v>
      </c>
      <c r="AG123" s="2">
        <f>IFERROR(Base!AF60/GAMSbase!AF123,"")</f>
        <v>2.3840454460732765</v>
      </c>
      <c r="AH123" s="2">
        <f>IFERROR(Base!AG60/GAMSbase!AG123,"")</f>
        <v>2.4485716353304099</v>
      </c>
      <c r="AI123" s="2">
        <f>IFERROR(Base!AH60/GAMSbase!AH123,"")</f>
        <v>2.5185900481001728</v>
      </c>
      <c r="AJ123" s="2">
        <f>IFERROR(Base!AI60/GAMSbase!AI123,"")</f>
        <v>2.5963882867493071</v>
      </c>
      <c r="AK123" s="2">
        <f>IFERROR(Base!AJ60/GAMSbase!AJ123,"")</f>
        <v>2.6864039819743386</v>
      </c>
      <c r="AL123" s="2">
        <f>IFERROR(Base!AK60/GAMSbase!AK123,"")</f>
        <v>2.809295645031149</v>
      </c>
      <c r="AM123" s="2">
        <f>IFERROR(Base!AL60/GAMSbase!AL123,"")</f>
        <v>2.9266139492854837</v>
      </c>
      <c r="AN123" s="2">
        <f>IFERROR(Base!AM60/GAMSbase!AM123,"")</f>
        <v>3.032735192922388</v>
      </c>
      <c r="AO123" s="2">
        <f>IFERROR(Base!AN60/GAMSbase!AN123,"")</f>
        <v>3.1627471283257318</v>
      </c>
      <c r="AP123" s="2">
        <f>IFERROR(Base!AO60/GAMSbase!AO123,"")</f>
        <v>3.2948183970461842</v>
      </c>
      <c r="AQ123" s="2">
        <f>IFERROR(Base!AP60/GAMSbase!AP123,"")</f>
        <v>3.4302631032665456</v>
      </c>
      <c r="AR123" s="2">
        <f>IFERROR(Base!AQ60/GAMSbase!AQ123,"")</f>
        <v>3.5700616106931555</v>
      </c>
      <c r="AS123" s="2">
        <f>IFERROR(Base!AR60/GAMSbase!AR123,"")</f>
        <v>3.7150601071646898</v>
      </c>
      <c r="AT123" s="2">
        <f>IFERROR(Base!AS60/GAMSbase!AS123,"")</f>
        <v>3.8661391242964802</v>
      </c>
      <c r="AU123" s="2">
        <f>IFERROR(Base!AT60/GAMSbase!AT123,"")</f>
        <v>4.0244229781351182</v>
      </c>
      <c r="AV123" s="2">
        <f>IFERROR(Base!AU60/GAMSbase!AU123,"")</f>
        <v>4.180560686564732</v>
      </c>
      <c r="AW123" s="2">
        <f>IFERROR(Base!AV60/GAMSbase!AV123,"")</f>
        <v>4.3406642494910699</v>
      </c>
      <c r="AX123" s="2">
        <f>IFERROR(Base!AW60/GAMSbase!AW123,"")</f>
        <v>4.5039667322379566</v>
      </c>
      <c r="AY123" s="2">
        <f>IFERROR(Base!AX60/GAMSbase!AX123,"")</f>
        <v>4.6695850163833903</v>
      </c>
      <c r="AZ123" s="2">
        <f>IFERROR(Base!AY60/GAMSbase!AY123,"")</f>
        <v>4.8359249006781937</v>
      </c>
      <c r="BA123" s="2">
        <f>IFERROR(Base!AZ60/GAMSbase!AZ123,"")</f>
        <v>5.130784406426379</v>
      </c>
      <c r="BB123" s="2">
        <f>IFERROR(Base!BA60/GAMSbase!BA123,"")</f>
        <v>5.2883526086677159</v>
      </c>
      <c r="BC123" s="2">
        <f>IFERROR(Base!BB60/GAMSbase!BB123,"")</f>
        <v>5.4618989959749982</v>
      </c>
      <c r="BD123" s="2">
        <f>IFERROR(Base!BC60/GAMSbase!BC123,"")</f>
        <v>5.649558393818773</v>
      </c>
      <c r="BE123" s="2">
        <f>IFERROR(Base!BD60/GAMSbase!BD123,"")</f>
        <v>5.8502374954192096</v>
      </c>
      <c r="BF123" s="2">
        <f>IFERROR(Base!BE60/GAMSbase!BE123,"")</f>
        <v>6.0633526154449537</v>
      </c>
      <c r="BG123" s="2">
        <f>IFERROR(Base!BF60/GAMSbase!BF123,"")</f>
        <v>6.2874236172150582</v>
      </c>
      <c r="BH123" s="2">
        <f>IFERROR(Base!BG60/GAMSbase!BG123,"")</f>
        <v>6.5169623498662181</v>
      </c>
      <c r="BI123" s="2">
        <f>IFERROR(Base!BH60/GAMSbase!BH123,"")</f>
        <v>6.7648499049632971</v>
      </c>
      <c r="BJ123" s="2">
        <f>IFERROR(Base!BI60/GAMSbase!BI123,"")</f>
        <v>7.0354928120216025</v>
      </c>
    </row>
    <row r="124" spans="1:62" x14ac:dyDescent="0.25">
      <c r="A124" t="str">
        <f>Base!A61</f>
        <v>Net capital accumulation ($trill per year)</v>
      </c>
      <c r="B124" t="str">
        <f>GAMSbase!A124</f>
        <v>Net Capial Accumulation (trillion USD per year)</v>
      </c>
      <c r="C124" s="2" t="str">
        <f>IFERROR(Base!B61/GAMSbase!B124,"")</f>
        <v/>
      </c>
      <c r="D124" s="2" t="str">
        <f>IFERROR(Base!C61/GAMSbase!C124,"")</f>
        <v/>
      </c>
      <c r="E124" s="2" t="str">
        <f>IFERROR(Base!D61/GAMSbase!D124,"")</f>
        <v/>
      </c>
      <c r="F124" s="2" t="str">
        <f>IFERROR(Base!E61/GAMSbase!E124,"")</f>
        <v/>
      </c>
      <c r="G124" s="2" t="str">
        <f>IFERROR(Base!F61/GAMSbase!F124,"")</f>
        <v/>
      </c>
      <c r="H124" s="2" t="str">
        <f>IFERROR(Base!G61/GAMSbase!G124,"")</f>
        <v/>
      </c>
      <c r="I124" s="2" t="str">
        <f>IFERROR(Base!H61/GAMSbase!H124,"")</f>
        <v/>
      </c>
      <c r="J124" s="2" t="str">
        <f>IFERROR(Base!I61/GAMSbase!I124,"")</f>
        <v/>
      </c>
      <c r="K124" s="2" t="str">
        <f>IFERROR(Base!J61/GAMSbase!J124,"")</f>
        <v/>
      </c>
      <c r="L124" s="2" t="str">
        <f>IFERROR(Base!K61/GAMSbase!K124,"")</f>
        <v/>
      </c>
      <c r="M124" s="2" t="str">
        <f>IFERROR(Base!L61/GAMSbase!L124,"")</f>
        <v/>
      </c>
      <c r="N124" s="2" t="str">
        <f>IFERROR(Base!M61/GAMSbase!M124,"")</f>
        <v/>
      </c>
      <c r="O124" s="2" t="str">
        <f>IFERROR(Base!N61/GAMSbase!N124,"")</f>
        <v/>
      </c>
      <c r="P124" s="2" t="str">
        <f>IFERROR(Base!O61/GAMSbase!O124,"")</f>
        <v/>
      </c>
      <c r="Q124" s="2" t="str">
        <f>IFERROR(Base!P61/GAMSbase!P124,"")</f>
        <v/>
      </c>
      <c r="R124" s="2" t="str">
        <f>IFERROR(Base!Q61/GAMSbase!Q124,"")</f>
        <v/>
      </c>
      <c r="S124" s="2" t="str">
        <f>IFERROR(Base!R61/GAMSbase!R124,"")</f>
        <v/>
      </c>
      <c r="T124" s="2" t="str">
        <f>IFERROR(Base!S61/GAMSbase!S124,"")</f>
        <v/>
      </c>
      <c r="U124" s="2" t="str">
        <f>IFERROR(Base!T61/GAMSbase!T124,"")</f>
        <v/>
      </c>
      <c r="V124" s="2" t="str">
        <f>IFERROR(Base!U61/GAMSbase!U124,"")</f>
        <v/>
      </c>
      <c r="W124" s="2" t="str">
        <f>IFERROR(Base!V61/GAMSbase!V124,"")</f>
        <v/>
      </c>
      <c r="X124" s="2" t="str">
        <f>IFERROR(Base!W61/GAMSbase!W124,"")</f>
        <v/>
      </c>
      <c r="Y124" s="2" t="str">
        <f>IFERROR(Base!X61/GAMSbase!X124,"")</f>
        <v/>
      </c>
      <c r="Z124" s="2" t="str">
        <f>IFERROR(Base!Y61/GAMSbase!Y124,"")</f>
        <v/>
      </c>
      <c r="AA124" s="2" t="str">
        <f>IFERROR(Base!Z61/GAMSbase!Z124,"")</f>
        <v/>
      </c>
      <c r="AB124" s="2" t="str">
        <f>IFERROR(Base!AA61/GAMSbase!AA124,"")</f>
        <v/>
      </c>
      <c r="AC124" s="2" t="str">
        <f>IFERROR(Base!AB61/GAMSbase!AB124,"")</f>
        <v/>
      </c>
      <c r="AD124" s="2" t="str">
        <f>IFERROR(Base!AC61/GAMSbase!AC124,"")</f>
        <v/>
      </c>
      <c r="AE124" s="2" t="str">
        <f>IFERROR(Base!AD61/GAMSbase!AD124,"")</f>
        <v/>
      </c>
      <c r="AF124" s="2" t="str">
        <f>IFERROR(Base!AE61/GAMSbase!AE124,"")</f>
        <v/>
      </c>
      <c r="AG124" s="2" t="str">
        <f>IFERROR(Base!AF61/GAMSbase!AF124,"")</f>
        <v/>
      </c>
      <c r="AH124" s="2" t="str">
        <f>IFERROR(Base!AG61/GAMSbase!AG124,"")</f>
        <v/>
      </c>
      <c r="AI124" s="2" t="str">
        <f>IFERROR(Base!AH61/GAMSbase!AH124,"")</f>
        <v/>
      </c>
      <c r="AJ124" s="2" t="str">
        <f>IFERROR(Base!AI61/GAMSbase!AI124,"")</f>
        <v/>
      </c>
      <c r="AK124" s="2" t="str">
        <f>IFERROR(Base!AJ61/GAMSbase!AJ124,"")</f>
        <v/>
      </c>
      <c r="AL124" s="2" t="str">
        <f>IFERROR(Base!AK61/GAMSbase!AK124,"")</f>
        <v/>
      </c>
      <c r="AM124" s="2" t="str">
        <f>IFERROR(Base!AL61/GAMSbase!AL124,"")</f>
        <v/>
      </c>
      <c r="AN124" s="2" t="str">
        <f>IFERROR(Base!AM61/GAMSbase!AM124,"")</f>
        <v/>
      </c>
      <c r="AO124" s="2" t="str">
        <f>IFERROR(Base!AN61/GAMSbase!AN124,"")</f>
        <v/>
      </c>
      <c r="AP124" s="2" t="str">
        <f>IFERROR(Base!AO61/GAMSbase!AO124,"")</f>
        <v/>
      </c>
      <c r="AQ124" s="2" t="str">
        <f>IFERROR(Base!AP61/GAMSbase!AP124,"")</f>
        <v/>
      </c>
      <c r="AR124" s="2" t="str">
        <f>IFERROR(Base!AQ61/GAMSbase!AQ124,"")</f>
        <v/>
      </c>
      <c r="AS124" s="2" t="str">
        <f>IFERROR(Base!AR61/GAMSbase!AR124,"")</f>
        <v/>
      </c>
      <c r="AT124" s="2" t="str">
        <f>IFERROR(Base!AS61/GAMSbase!AS124,"")</f>
        <v/>
      </c>
      <c r="AU124" s="2" t="str">
        <f>IFERROR(Base!AT61/GAMSbase!AT124,"")</f>
        <v/>
      </c>
      <c r="AV124" s="2" t="str">
        <f>IFERROR(Base!AU61/GAMSbase!AU124,"")</f>
        <v/>
      </c>
      <c r="AW124" s="2" t="str">
        <f>IFERROR(Base!AV61/GAMSbase!AV124,"")</f>
        <v/>
      </c>
      <c r="AX124" s="2" t="str">
        <f>IFERROR(Base!AW61/GAMSbase!AW124,"")</f>
        <v/>
      </c>
      <c r="AY124" s="2" t="str">
        <f>IFERROR(Base!AX61/GAMSbase!AX124,"")</f>
        <v/>
      </c>
      <c r="AZ124" s="2" t="str">
        <f>IFERROR(Base!AY61/GAMSbase!AY124,"")</f>
        <v/>
      </c>
      <c r="BA124" s="2" t="str">
        <f>IFERROR(Base!AZ61/GAMSbase!AZ124,"")</f>
        <v/>
      </c>
      <c r="BB124" s="2" t="str">
        <f>IFERROR(Base!BA61/GAMSbase!BA124,"")</f>
        <v/>
      </c>
      <c r="BC124" s="2" t="str">
        <f>IFERROR(Base!BB61/GAMSbase!BB124,"")</f>
        <v/>
      </c>
      <c r="BD124" s="2" t="str">
        <f>IFERROR(Base!BC61/GAMSbase!BC124,"")</f>
        <v/>
      </c>
      <c r="BE124" s="2" t="str">
        <f>IFERROR(Base!BD61/GAMSbase!BD124,"")</f>
        <v/>
      </c>
      <c r="BF124" s="2" t="str">
        <f>IFERROR(Base!BE61/GAMSbase!BE124,"")</f>
        <v/>
      </c>
      <c r="BG124" s="2" t="str">
        <f>IFERROR(Base!BF61/GAMSbase!BF124,"")</f>
        <v/>
      </c>
      <c r="BH124" s="2" t="str">
        <f>IFERROR(Base!BG61/GAMSbase!BG124,"")</f>
        <v/>
      </c>
      <c r="BI124" s="2" t="str">
        <f>IFERROR(Base!BH61/GAMSbase!BH124,"")</f>
        <v/>
      </c>
      <c r="BJ124" s="2" t="str">
        <f>IFERROR(Base!BI61/GAMSbase!BI124,"")</f>
        <v/>
      </c>
    </row>
    <row r="125" spans="1:62" x14ac:dyDescent="0.25">
      <c r="A125" t="str">
        <f>Base!A62</f>
        <v>Net National Income (Consumption basis)</v>
      </c>
      <c r="B125" t="str">
        <f>GAMSbase!A125</f>
        <v>Net National Income (consumption basis)</v>
      </c>
      <c r="C125" s="2" t="str">
        <f>IFERROR(Base!B62/GAMSbase!B125,"")</f>
        <v/>
      </c>
      <c r="D125" s="2" t="str">
        <f>IFERROR(Base!C62/GAMSbase!C125,"")</f>
        <v/>
      </c>
      <c r="E125" s="2" t="str">
        <f>IFERROR(Base!D62/GAMSbase!D125,"")</f>
        <v/>
      </c>
      <c r="F125" s="2" t="str">
        <f>IFERROR(Base!E62/GAMSbase!E125,"")</f>
        <v/>
      </c>
      <c r="G125" s="2" t="str">
        <f>IFERROR(Base!F62/GAMSbase!F125,"")</f>
        <v/>
      </c>
      <c r="H125" s="2" t="str">
        <f>IFERROR(Base!G62/GAMSbase!G125,"")</f>
        <v/>
      </c>
      <c r="I125" s="2" t="str">
        <f>IFERROR(Base!H62/GAMSbase!H125,"")</f>
        <v/>
      </c>
      <c r="J125" s="2" t="str">
        <f>IFERROR(Base!I62/GAMSbase!I125,"")</f>
        <v/>
      </c>
      <c r="K125" s="2" t="str">
        <f>IFERROR(Base!J62/GAMSbase!J125,"")</f>
        <v/>
      </c>
      <c r="L125" s="2" t="str">
        <f>IFERROR(Base!K62/GAMSbase!K125,"")</f>
        <v/>
      </c>
      <c r="M125" s="2" t="str">
        <f>IFERROR(Base!L62/GAMSbase!L125,"")</f>
        <v/>
      </c>
      <c r="N125" s="2" t="str">
        <f>IFERROR(Base!M62/GAMSbase!M125,"")</f>
        <v/>
      </c>
      <c r="O125" s="2" t="str">
        <f>IFERROR(Base!N62/GAMSbase!N125,"")</f>
        <v/>
      </c>
      <c r="P125" s="2" t="str">
        <f>IFERROR(Base!O62/GAMSbase!O125,"")</f>
        <v/>
      </c>
      <c r="Q125" s="2" t="str">
        <f>IFERROR(Base!P62/GAMSbase!P125,"")</f>
        <v/>
      </c>
      <c r="R125" s="2" t="str">
        <f>IFERROR(Base!Q62/GAMSbase!Q125,"")</f>
        <v/>
      </c>
      <c r="S125" s="2" t="str">
        <f>IFERROR(Base!R62/GAMSbase!R125,"")</f>
        <v/>
      </c>
      <c r="T125" s="2" t="str">
        <f>IFERROR(Base!S62/GAMSbase!S125,"")</f>
        <v/>
      </c>
      <c r="U125" s="2" t="str">
        <f>IFERROR(Base!T62/GAMSbase!T125,"")</f>
        <v/>
      </c>
      <c r="V125" s="2" t="str">
        <f>IFERROR(Base!U62/GAMSbase!U125,"")</f>
        <v/>
      </c>
      <c r="W125" s="2" t="str">
        <f>IFERROR(Base!V62/GAMSbase!V125,"")</f>
        <v/>
      </c>
      <c r="X125" s="2" t="str">
        <f>IFERROR(Base!W62/GAMSbase!W125,"")</f>
        <v/>
      </c>
      <c r="Y125" s="2" t="str">
        <f>IFERROR(Base!X62/GAMSbase!X125,"")</f>
        <v/>
      </c>
      <c r="Z125" s="2" t="str">
        <f>IFERROR(Base!Y62/GAMSbase!Y125,"")</f>
        <v/>
      </c>
      <c r="AA125" s="2" t="str">
        <f>IFERROR(Base!Z62/GAMSbase!Z125,"")</f>
        <v/>
      </c>
      <c r="AB125" s="2" t="str">
        <f>IFERROR(Base!AA62/GAMSbase!AA125,"")</f>
        <v/>
      </c>
      <c r="AC125" s="2" t="str">
        <f>IFERROR(Base!AB62/GAMSbase!AB125,"")</f>
        <v/>
      </c>
      <c r="AD125" s="2" t="str">
        <f>IFERROR(Base!AC62/GAMSbase!AC125,"")</f>
        <v/>
      </c>
      <c r="AE125" s="2" t="str">
        <f>IFERROR(Base!AD62/GAMSbase!AD125,"")</f>
        <v/>
      </c>
      <c r="AF125" s="2" t="str">
        <f>IFERROR(Base!AE62/GAMSbase!AE125,"")</f>
        <v/>
      </c>
      <c r="AG125" s="2" t="str">
        <f>IFERROR(Base!AF62/GAMSbase!AF125,"")</f>
        <v/>
      </c>
      <c r="AH125" s="2" t="str">
        <f>IFERROR(Base!AG62/GAMSbase!AG125,"")</f>
        <v/>
      </c>
      <c r="AI125" s="2" t="str">
        <f>IFERROR(Base!AH62/GAMSbase!AH125,"")</f>
        <v/>
      </c>
      <c r="AJ125" s="2" t="str">
        <f>IFERROR(Base!AI62/GAMSbase!AI125,"")</f>
        <v/>
      </c>
      <c r="AK125" s="2" t="str">
        <f>IFERROR(Base!AJ62/GAMSbase!AJ125,"")</f>
        <v/>
      </c>
      <c r="AL125" s="2" t="str">
        <f>IFERROR(Base!AK62/GAMSbase!AK125,"")</f>
        <v/>
      </c>
      <c r="AM125" s="2" t="str">
        <f>IFERROR(Base!AL62/GAMSbase!AL125,"")</f>
        <v/>
      </c>
      <c r="AN125" s="2" t="str">
        <f>IFERROR(Base!AM62/GAMSbase!AM125,"")</f>
        <v/>
      </c>
      <c r="AO125" s="2" t="str">
        <f>IFERROR(Base!AN62/GAMSbase!AN125,"")</f>
        <v/>
      </c>
      <c r="AP125" s="2" t="str">
        <f>IFERROR(Base!AO62/GAMSbase!AO125,"")</f>
        <v/>
      </c>
      <c r="AQ125" s="2" t="str">
        <f>IFERROR(Base!AP62/GAMSbase!AP125,"")</f>
        <v/>
      </c>
      <c r="AR125" s="2" t="str">
        <f>IFERROR(Base!AQ62/GAMSbase!AQ125,"")</f>
        <v/>
      </c>
      <c r="AS125" s="2" t="str">
        <f>IFERROR(Base!AR62/GAMSbase!AR125,"")</f>
        <v/>
      </c>
      <c r="AT125" s="2" t="str">
        <f>IFERROR(Base!AS62/GAMSbase!AS125,"")</f>
        <v/>
      </c>
      <c r="AU125" s="2" t="str">
        <f>IFERROR(Base!AT62/GAMSbase!AT125,"")</f>
        <v/>
      </c>
      <c r="AV125" s="2" t="str">
        <f>IFERROR(Base!AU62/GAMSbase!AU125,"")</f>
        <v/>
      </c>
      <c r="AW125" s="2" t="str">
        <f>IFERROR(Base!AV62/GAMSbase!AV125,"")</f>
        <v/>
      </c>
      <c r="AX125" s="2" t="str">
        <f>IFERROR(Base!AW62/GAMSbase!AW125,"")</f>
        <v/>
      </c>
      <c r="AY125" s="2" t="str">
        <f>IFERROR(Base!AX62/GAMSbase!AX125,"")</f>
        <v/>
      </c>
      <c r="AZ125" s="2" t="str">
        <f>IFERROR(Base!AY62/GAMSbase!AY125,"")</f>
        <v/>
      </c>
      <c r="BA125" s="2" t="str">
        <f>IFERROR(Base!AZ62/GAMSbase!AZ125,"")</f>
        <v/>
      </c>
      <c r="BB125" s="2" t="str">
        <f>IFERROR(Base!BA62/GAMSbase!BA125,"")</f>
        <v/>
      </c>
      <c r="BC125" s="2" t="str">
        <f>IFERROR(Base!BB62/GAMSbase!BB125,"")</f>
        <v/>
      </c>
      <c r="BD125" s="2" t="str">
        <f>IFERROR(Base!BC62/GAMSbase!BC125,"")</f>
        <v/>
      </c>
      <c r="BE125" s="2" t="str">
        <f>IFERROR(Base!BD62/GAMSbase!BD125,"")</f>
        <v/>
      </c>
      <c r="BF125" s="2" t="str">
        <f>IFERROR(Base!BE62/GAMSbase!BE125,"")</f>
        <v/>
      </c>
      <c r="BG125" s="2" t="str">
        <f>IFERROR(Base!BF62/GAMSbase!BF125,"")</f>
        <v/>
      </c>
      <c r="BH125" s="2" t="str">
        <f>IFERROR(Base!BG62/GAMSbase!BG125,"")</f>
        <v/>
      </c>
      <c r="BI125" s="2" t="str">
        <f>IFERROR(Base!BH62/GAMSbase!BH125,"")</f>
        <v/>
      </c>
      <c r="BJ125" s="2" t="str">
        <f>IFERROR(Base!BI62/GAMSbase!BI125,"")</f>
        <v/>
      </c>
    </row>
    <row r="126" spans="1:62" x14ac:dyDescent="0.25">
      <c r="A126" t="str">
        <f>Base!A63</f>
        <v>Consumption per capita ($thous per year)</v>
      </c>
      <c r="B126" t="str">
        <f>GAMSbase!A126</f>
        <v>Consumption Per Capita (thousand USD per year)</v>
      </c>
      <c r="C126" s="2">
        <f>IFERROR(Base!B63/GAMSbase!B126,"")</f>
        <v>1.87587213417191</v>
      </c>
      <c r="D126" s="2">
        <f>IFERROR(Base!C63/GAMSbase!C126,"")</f>
        <v>1.8392775622198494</v>
      </c>
      <c r="E126" s="2">
        <f>IFERROR(Base!D63/GAMSbase!D126,"")</f>
        <v>1.8051321127281654</v>
      </c>
      <c r="F126" s="2">
        <f>IFERROR(Base!E63/GAMSbase!E126,"")</f>
        <v>1.774870313158992</v>
      </c>
      <c r="G126" s="2">
        <f>IFERROR(Base!F63/GAMSbase!F126,"")</f>
        <v>1.7489899764530747</v>
      </c>
      <c r="H126" s="2">
        <f>IFERROR(Base!G63/GAMSbase!G126,"")</f>
        <v>1.7275911620795905</v>
      </c>
      <c r="I126" s="2">
        <f>IFERROR(Base!H63/GAMSbase!H126,"")</f>
        <v>1.7106129559159684</v>
      </c>
      <c r="J126" s="2">
        <f>IFERROR(Base!I63/GAMSbase!I126,"")</f>
        <v>1.6978423691342923</v>
      </c>
      <c r="K126" s="2">
        <f>IFERROR(Base!J63/GAMSbase!J126,"")</f>
        <v>1.6891057205755704</v>
      </c>
      <c r="L126" s="2">
        <f>IFERROR(Base!K63/GAMSbase!K126,"")</f>
        <v>1.6842259282953636</v>
      </c>
      <c r="M126" s="2">
        <f>IFERROR(Base!L63/GAMSbase!L126,"")</f>
        <v>1.6830350963701017</v>
      </c>
      <c r="N126" s="2">
        <f>IFERROR(Base!M63/GAMSbase!M126,"")</f>
        <v>1.6853794984490775</v>
      </c>
      <c r="O126" s="2">
        <f>IFERROR(Base!N63/GAMSbase!N126,"")</f>
        <v>1.6911211399293338</v>
      </c>
      <c r="P126" s="2">
        <f>IFERROR(Base!O63/GAMSbase!O126,"")</f>
        <v>1.7001379069748499</v>
      </c>
      <c r="Q126" s="2">
        <f>IFERROR(Base!P63/GAMSbase!P126,"")</f>
        <v>1.7123234342693709</v>
      </c>
      <c r="R126" s="2">
        <f>IFERROR(Base!Q63/GAMSbase!Q126,"")</f>
        <v>1.7275875595352899</v>
      </c>
      <c r="S126" s="2">
        <f>IFERROR(Base!R63/GAMSbase!R126,"")</f>
        <v>1.7458583732660389</v>
      </c>
      <c r="T126" s="2">
        <f>IFERROR(Base!S63/GAMSbase!S126,"")</f>
        <v>1.7672456903923544</v>
      </c>
      <c r="U126" s="2">
        <f>IFERROR(Base!T63/GAMSbase!T126,"")</f>
        <v>1.7917030549113824</v>
      </c>
      <c r="V126" s="2">
        <f>IFERROR(Base!U63/GAMSbase!U126,"")</f>
        <v>1.8191177774932126</v>
      </c>
      <c r="W126" s="2">
        <f>IFERROR(Base!V63/GAMSbase!V126,"")</f>
        <v>1.8494048091062902</v>
      </c>
      <c r="X126" s="2">
        <f>IFERROR(Base!W63/GAMSbase!W126,"")</f>
        <v>1.8825044263408979</v>
      </c>
      <c r="Y126" s="2">
        <f>IFERROR(Base!X63/GAMSbase!X126,"")</f>
        <v>1.9183768501656515</v>
      </c>
      <c r="Z126" s="2">
        <f>IFERROR(Base!Y63/GAMSbase!Y126,"")</f>
        <v>1.9569982135879795</v>
      </c>
      <c r="AA126" s="2">
        <f>IFERROR(Base!Z63/GAMSbase!Z126,"")</f>
        <v>1.9983583796606779</v>
      </c>
      <c r="AB126" s="2">
        <f>IFERROR(Base!AA63/GAMSbase!AA126,"")</f>
        <v>2.0424604931115384</v>
      </c>
      <c r="AC126" s="2">
        <f>IFERROR(Base!AB63/GAMSbase!AB126,"")</f>
        <v>2.089322570606555</v>
      </c>
      <c r="AD126" s="2">
        <f>IFERROR(Base!AC63/GAMSbase!AC126,"")</f>
        <v>2.1389824198008491</v>
      </c>
      <c r="AE126" s="2">
        <f>IFERROR(Base!AD63/GAMSbase!AD126,"")</f>
        <v>2.1915181478089765</v>
      </c>
      <c r="AF126" s="2">
        <f>IFERROR(Base!AE63/GAMSbase!AE126,"")</f>
        <v>2.2471571709307323</v>
      </c>
      <c r="AG126" s="2">
        <f>IFERROR(Base!AF63/GAMSbase!AF126,"")</f>
        <v>2.3062587241844068</v>
      </c>
      <c r="AH126" s="2">
        <f>IFERROR(Base!AG63/GAMSbase!AG126,"")</f>
        <v>2.3694540993278159</v>
      </c>
      <c r="AI126" s="2">
        <f>IFERROR(Base!AH63/GAMSbase!AH126,"")</f>
        <v>2.4379120575659456</v>
      </c>
      <c r="AJ126" s="2">
        <f>IFERROR(Base!AI63/GAMSbase!AI126,"")</f>
        <v>2.5138554407002838</v>
      </c>
      <c r="AK126" s="2">
        <f>IFERROR(Base!AJ63/GAMSbase!AJ126,"")</f>
        <v>2.6015901005050521</v>
      </c>
      <c r="AL126" s="2">
        <f>IFERROR(Base!AK63/GAMSbase!AK126,"")</f>
        <v>2.7211358026665646</v>
      </c>
      <c r="AM126" s="2">
        <f>IFERROR(Base!AL63/GAMSbase!AL126,"")</f>
        <v>2.8352615942644168</v>
      </c>
      <c r="AN126" s="2">
        <f>IFERROR(Base!AM63/GAMSbase!AM126,"")</f>
        <v>2.9385158339144817</v>
      </c>
      <c r="AO126" s="2">
        <f>IFERROR(Base!AN63/GAMSbase!AN126,"")</f>
        <v>3.0648968303305133</v>
      </c>
      <c r="AP126" s="2">
        <f>IFERROR(Base!AO63/GAMSbase!AO126,"")</f>
        <v>3.1932555028973311</v>
      </c>
      <c r="AQ126" s="2">
        <f>IFERROR(Base!AP63/GAMSbase!AP126,"")</f>
        <v>3.3248664835303998</v>
      </c>
      <c r="AR126" s="2">
        <f>IFERROR(Base!AQ63/GAMSbase!AQ126,"")</f>
        <v>3.4606813993921119</v>
      </c>
      <c r="AS126" s="2">
        <f>IFERROR(Base!AR63/GAMSbase!AR126,"")</f>
        <v>3.6015220477742456</v>
      </c>
      <c r="AT126" s="2">
        <f>IFERROR(Base!AS63/GAMSbase!AS126,"")</f>
        <v>3.7482436382589994</v>
      </c>
      <c r="AU126" s="2">
        <f>IFERROR(Base!AT63/GAMSbase!AT126,"")</f>
        <v>3.9019378095008941</v>
      </c>
      <c r="AV126" s="2">
        <f>IFERROR(Base!AU63/GAMSbase!AU126,"")</f>
        <v>4.0535392496953353</v>
      </c>
      <c r="AW126" s="2">
        <f>IFERROR(Base!AV63/GAMSbase!AV126,"")</f>
        <v>4.2089746270745119</v>
      </c>
      <c r="AX126" s="2">
        <f>IFERROR(Base!AW63/GAMSbase!AW126,"")</f>
        <v>4.3675012263498108</v>
      </c>
      <c r="AY126" s="2">
        <f>IFERROR(Base!AX63/GAMSbase!AX126,"")</f>
        <v>4.5282634940203703</v>
      </c>
      <c r="AZ126" s="2">
        <f>IFERROR(Base!AY63/GAMSbase!AY126,"")</f>
        <v>4.6897161442690729</v>
      </c>
      <c r="BA126" s="2">
        <f>IFERROR(Base!AZ63/GAMSbase!AZ126,"")</f>
        <v>4.9757973346568161</v>
      </c>
      <c r="BB126" s="2">
        <f>IFERROR(Base!BA63/GAMSbase!BA126,"")</f>
        <v>5.1287288759424721</v>
      </c>
      <c r="BC126" s="2">
        <f>IFERROR(Base!BB63/GAMSbase!BB126,"")</f>
        <v>5.2971481121441091</v>
      </c>
      <c r="BD126" s="2">
        <f>IFERROR(Base!BC63/GAMSbase!BC126,"")</f>
        <v>5.4792475926315864</v>
      </c>
      <c r="BE126" s="2">
        <f>IFERROR(Base!BD63/GAMSbase!BD126,"")</f>
        <v>5.6739681213109234</v>
      </c>
      <c r="BF126" s="2">
        <f>IFERROR(Base!BE63/GAMSbase!BE126,"")</f>
        <v>5.8807445382360104</v>
      </c>
      <c r="BG126" s="2">
        <f>IFERROR(Base!BF63/GAMSbase!BF126,"")</f>
        <v>6.0981420548216674</v>
      </c>
      <c r="BH126" s="2">
        <f>IFERROR(Base!BG63/GAMSbase!BG126,"")</f>
        <v>6.3208383159158297</v>
      </c>
      <c r="BI126" s="2">
        <f>IFERROR(Base!BH63/GAMSbase!BH126,"")</f>
        <v>6.5613272844330819</v>
      </c>
      <c r="BJ126" s="2">
        <f>IFERROR(Base!BI63/GAMSbase!BI126,"")</f>
        <v>6.8238836318710581</v>
      </c>
    </row>
    <row r="127" spans="1:62" x14ac:dyDescent="0.25">
      <c r="A127" t="str">
        <f>Base!A64</f>
        <v>Utility of p. c. consumption</v>
      </c>
      <c r="B127" t="str">
        <f>GAMSbase!A127</f>
        <v>Utility of Per Capita Consumption</v>
      </c>
      <c r="C127" s="2" t="str">
        <f>IFERROR(Base!B64/GAMSbase!B127,"")</f>
        <v/>
      </c>
      <c r="D127" s="2" t="str">
        <f>IFERROR(Base!C64/GAMSbase!C127,"")</f>
        <v/>
      </c>
      <c r="E127" s="2" t="str">
        <f>IFERROR(Base!D64/GAMSbase!D127,"")</f>
        <v/>
      </c>
      <c r="F127" s="2" t="str">
        <f>IFERROR(Base!E64/GAMSbase!E127,"")</f>
        <v/>
      </c>
      <c r="G127" s="2" t="str">
        <f>IFERROR(Base!F64/GAMSbase!F127,"")</f>
        <v/>
      </c>
      <c r="H127" s="2" t="str">
        <f>IFERROR(Base!G64/GAMSbase!G127,"")</f>
        <v/>
      </c>
      <c r="I127" s="2" t="str">
        <f>IFERROR(Base!H64/GAMSbase!H127,"")</f>
        <v/>
      </c>
      <c r="J127" s="2" t="str">
        <f>IFERROR(Base!I64/GAMSbase!I127,"")</f>
        <v/>
      </c>
      <c r="K127" s="2" t="str">
        <f>IFERROR(Base!J64/GAMSbase!J127,"")</f>
        <v/>
      </c>
      <c r="L127" s="2" t="str">
        <f>IFERROR(Base!K64/GAMSbase!K127,"")</f>
        <v/>
      </c>
      <c r="M127" s="2" t="str">
        <f>IFERROR(Base!L64/GAMSbase!L127,"")</f>
        <v/>
      </c>
      <c r="N127" s="2" t="str">
        <f>IFERROR(Base!M64/GAMSbase!M127,"")</f>
        <v/>
      </c>
      <c r="O127" s="2" t="str">
        <f>IFERROR(Base!N64/GAMSbase!N127,"")</f>
        <v/>
      </c>
      <c r="P127" s="2" t="str">
        <f>IFERROR(Base!O64/GAMSbase!O127,"")</f>
        <v/>
      </c>
      <c r="Q127" s="2" t="str">
        <f>IFERROR(Base!P64/GAMSbase!P127,"")</f>
        <v/>
      </c>
      <c r="R127" s="2" t="str">
        <f>IFERROR(Base!Q64/GAMSbase!Q127,"")</f>
        <v/>
      </c>
      <c r="S127" s="2" t="str">
        <f>IFERROR(Base!R64/GAMSbase!R127,"")</f>
        <v/>
      </c>
      <c r="T127" s="2" t="str">
        <f>IFERROR(Base!S64/GAMSbase!S127,"")</f>
        <v/>
      </c>
      <c r="U127" s="2" t="str">
        <f>IFERROR(Base!T64/GAMSbase!T127,"")</f>
        <v/>
      </c>
      <c r="V127" s="2" t="str">
        <f>IFERROR(Base!U64/GAMSbase!U127,"")</f>
        <v/>
      </c>
      <c r="W127" s="2" t="str">
        <f>IFERROR(Base!V64/GAMSbase!V127,"")</f>
        <v/>
      </c>
      <c r="X127" s="2" t="str">
        <f>IFERROR(Base!W64/GAMSbase!W127,"")</f>
        <v/>
      </c>
      <c r="Y127" s="2" t="str">
        <f>IFERROR(Base!X64/GAMSbase!X127,"")</f>
        <v/>
      </c>
      <c r="Z127" s="2" t="str">
        <f>IFERROR(Base!Y64/GAMSbase!Y127,"")</f>
        <v/>
      </c>
      <c r="AA127" s="2" t="str">
        <f>IFERROR(Base!Z64/GAMSbase!Z127,"")</f>
        <v/>
      </c>
      <c r="AB127" s="2" t="str">
        <f>IFERROR(Base!AA64/GAMSbase!AA127,"")</f>
        <v/>
      </c>
      <c r="AC127" s="2" t="str">
        <f>IFERROR(Base!AB64/GAMSbase!AB127,"")</f>
        <v/>
      </c>
      <c r="AD127" s="2" t="str">
        <f>IFERROR(Base!AC64/GAMSbase!AC127,"")</f>
        <v/>
      </c>
      <c r="AE127" s="2" t="str">
        <f>IFERROR(Base!AD64/GAMSbase!AD127,"")</f>
        <v/>
      </c>
      <c r="AF127" s="2" t="str">
        <f>IFERROR(Base!AE64/GAMSbase!AE127,"")</f>
        <v/>
      </c>
      <c r="AG127" s="2" t="str">
        <f>IFERROR(Base!AF64/GAMSbase!AF127,"")</f>
        <v/>
      </c>
      <c r="AH127" s="2" t="str">
        <f>IFERROR(Base!AG64/GAMSbase!AG127,"")</f>
        <v/>
      </c>
      <c r="AI127" s="2" t="str">
        <f>IFERROR(Base!AH64/GAMSbase!AH127,"")</f>
        <v/>
      </c>
      <c r="AJ127" s="2" t="str">
        <f>IFERROR(Base!AI64/GAMSbase!AI127,"")</f>
        <v/>
      </c>
      <c r="AK127" s="2" t="str">
        <f>IFERROR(Base!AJ64/GAMSbase!AJ127,"")</f>
        <v/>
      </c>
      <c r="AL127" s="2" t="str">
        <f>IFERROR(Base!AK64/GAMSbase!AK127,"")</f>
        <v/>
      </c>
      <c r="AM127" s="2" t="str">
        <f>IFERROR(Base!AL64/GAMSbase!AL127,"")</f>
        <v/>
      </c>
      <c r="AN127" s="2" t="str">
        <f>IFERROR(Base!AM64/GAMSbase!AM127,"")</f>
        <v/>
      </c>
      <c r="AO127" s="2" t="str">
        <f>IFERROR(Base!AN64/GAMSbase!AN127,"")</f>
        <v/>
      </c>
      <c r="AP127" s="2" t="str">
        <f>IFERROR(Base!AO64/GAMSbase!AO127,"")</f>
        <v/>
      </c>
      <c r="AQ127" s="2" t="str">
        <f>IFERROR(Base!AP64/GAMSbase!AP127,"")</f>
        <v/>
      </c>
      <c r="AR127" s="2" t="str">
        <f>IFERROR(Base!AQ64/GAMSbase!AQ127,"")</f>
        <v/>
      </c>
      <c r="AS127" s="2" t="str">
        <f>IFERROR(Base!AR64/GAMSbase!AR127,"")</f>
        <v/>
      </c>
      <c r="AT127" s="2" t="str">
        <f>IFERROR(Base!AS64/GAMSbase!AS127,"")</f>
        <v/>
      </c>
      <c r="AU127" s="2" t="str">
        <f>IFERROR(Base!AT64/GAMSbase!AT127,"")</f>
        <v/>
      </c>
      <c r="AV127" s="2" t="str">
        <f>IFERROR(Base!AU64/GAMSbase!AU127,"")</f>
        <v/>
      </c>
      <c r="AW127" s="2" t="str">
        <f>IFERROR(Base!AV64/GAMSbase!AV127,"")</f>
        <v/>
      </c>
      <c r="AX127" s="2" t="str">
        <f>IFERROR(Base!AW64/GAMSbase!AW127,"")</f>
        <v/>
      </c>
      <c r="AY127" s="2" t="str">
        <f>IFERROR(Base!AX64/GAMSbase!AX127,"")</f>
        <v/>
      </c>
      <c r="AZ127" s="2" t="str">
        <f>IFERROR(Base!AY64/GAMSbase!AY127,"")</f>
        <v/>
      </c>
      <c r="BA127" s="2" t="str">
        <f>IFERROR(Base!AZ64/GAMSbase!AZ127,"")</f>
        <v/>
      </c>
      <c r="BB127" s="2" t="str">
        <f>IFERROR(Base!BA64/GAMSbase!BA127,"")</f>
        <v/>
      </c>
      <c r="BC127" s="2" t="str">
        <f>IFERROR(Base!BB64/GAMSbase!BB127,"")</f>
        <v/>
      </c>
      <c r="BD127" s="2" t="str">
        <f>IFERROR(Base!BC64/GAMSbase!BC127,"")</f>
        <v/>
      </c>
      <c r="BE127" s="2" t="str">
        <f>IFERROR(Base!BD64/GAMSbase!BD127,"")</f>
        <v/>
      </c>
      <c r="BF127" s="2" t="str">
        <f>IFERROR(Base!BE64/GAMSbase!BE127,"")</f>
        <v/>
      </c>
      <c r="BG127" s="2" t="str">
        <f>IFERROR(Base!BF64/GAMSbase!BF127,"")</f>
        <v/>
      </c>
      <c r="BH127" s="2" t="str">
        <f>IFERROR(Base!BG64/GAMSbase!BG127,"")</f>
        <v/>
      </c>
      <c r="BI127" s="2" t="str">
        <f>IFERROR(Base!BH64/GAMSbase!BH127,"")</f>
        <v/>
      </c>
      <c r="BJ127" s="2" t="str">
        <f>IFERROR(Base!BI64/GAMSbase!BI127,"")</f>
        <v/>
      </c>
    </row>
    <row r="128" spans="1:62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25">
      <c r="A129" t="str">
        <f>Base!A66</f>
        <v xml:space="preserve">Discounted utility (in trillions 2019$) </v>
      </c>
      <c r="B129" t="str">
        <f>GAMSbase!A129</f>
        <v>Total Discounted Utility (trillions 2000USD)</v>
      </c>
      <c r="C129" s="2">
        <f>IFERROR(Base!B66/GAMSbase!B129,"")</f>
        <v>2.4514295220704883</v>
      </c>
      <c r="D129" s="2" t="str">
        <f>IFERROR(Base!C66/GAMSbase!C129,"")</f>
        <v/>
      </c>
      <c r="E129" s="2" t="str">
        <f>IFERROR(Base!D66/GAMSbase!D129,"")</f>
        <v/>
      </c>
      <c r="F129" s="2" t="str">
        <f>IFERROR(Base!G66/GAMSbase!E129,"")</f>
        <v/>
      </c>
      <c r="G129" s="2" t="str">
        <f>IFERROR(Base!F66/GAMSbase!F129,"")</f>
        <v/>
      </c>
      <c r="H129" s="2" t="str">
        <f>IFERROR(Base!#REF!/GAMSbase!G129,"")</f>
        <v/>
      </c>
      <c r="I129" s="2" t="str">
        <f>IFERROR(Base!H66/GAMSbase!H129,"")</f>
        <v/>
      </c>
      <c r="J129" s="2" t="str">
        <f>IFERROR(Base!I66/GAMSbase!I129,"")</f>
        <v/>
      </c>
      <c r="K129" s="2" t="str">
        <f>IFERROR(Base!J66/GAMSbase!J129,"")</f>
        <v/>
      </c>
      <c r="L129" s="2" t="str">
        <f>IFERROR(Base!K66/GAMSbase!K129,"")</f>
        <v/>
      </c>
      <c r="M129" s="2" t="str">
        <f>IFERROR(Base!L66/GAMSbase!L129,"")</f>
        <v/>
      </c>
      <c r="N129" s="2" t="str">
        <f>IFERROR(Base!M66/GAMSbase!M129,"")</f>
        <v/>
      </c>
      <c r="O129" s="2" t="str">
        <f>IFERROR(Base!N66/GAMSbase!N129,"")</f>
        <v/>
      </c>
      <c r="P129" s="2" t="str">
        <f>IFERROR(Base!O66/GAMSbase!O129,"")</f>
        <v/>
      </c>
      <c r="Q129" s="2" t="str">
        <f>IFERROR(Base!P66/GAMSbase!P129,"")</f>
        <v/>
      </c>
      <c r="R129" s="2" t="str">
        <f>IFERROR(Base!Q66/GAMSbase!Q129,"")</f>
        <v/>
      </c>
      <c r="S129" s="2" t="str">
        <f>IFERROR(Base!R66/GAMSbase!R129,"")</f>
        <v/>
      </c>
      <c r="T129" s="2" t="str">
        <f>IFERROR(Base!S66/GAMSbase!S129,"")</f>
        <v/>
      </c>
      <c r="U129" s="2" t="str">
        <f>IFERROR(Base!T66/GAMSbase!T129,"")</f>
        <v/>
      </c>
      <c r="V129" s="2" t="str">
        <f>IFERROR(Base!U66/GAMSbase!U129,"")</f>
        <v/>
      </c>
      <c r="W129" s="2" t="str">
        <f>IFERROR(Base!V66/GAMSbase!V129,"")</f>
        <v/>
      </c>
      <c r="X129" s="2" t="str">
        <f>IFERROR(Base!W66/GAMSbase!W129,"")</f>
        <v/>
      </c>
      <c r="Y129" s="2" t="str">
        <f>IFERROR(Base!X66/GAMSbase!X129,"")</f>
        <v/>
      </c>
      <c r="Z129" s="2" t="str">
        <f>IFERROR(Base!Y66/GAMSbase!Y129,"")</f>
        <v/>
      </c>
      <c r="AA129" s="2" t="str">
        <f>IFERROR(Base!Z66/GAMSbase!Z129,"")</f>
        <v/>
      </c>
      <c r="AB129" s="2" t="str">
        <f>IFERROR(Base!AA66/GAMSbase!AA129,"")</f>
        <v/>
      </c>
      <c r="AC129" s="2" t="str">
        <f>IFERROR(Base!AB66/GAMSbase!AB129,"")</f>
        <v/>
      </c>
      <c r="AD129" s="2" t="str">
        <f>IFERROR(Base!AC66/GAMSbase!AC129,"")</f>
        <v/>
      </c>
      <c r="AE129" s="2" t="str">
        <f>IFERROR(Base!AD66/GAMSbase!AD129,"")</f>
        <v/>
      </c>
      <c r="AF129" s="2" t="str">
        <f>IFERROR(Base!AE66/GAMSbase!AE129,"")</f>
        <v/>
      </c>
      <c r="AG129" s="2" t="str">
        <f>IFERROR(Base!AF66/GAMSbase!AF129,"")</f>
        <v/>
      </c>
      <c r="AH129" s="2" t="str">
        <f>IFERROR(Base!AG66/GAMSbase!AG129,"")</f>
        <v/>
      </c>
      <c r="AI129" s="2" t="str">
        <f>IFERROR(Base!AH66/GAMSbase!AH129,"")</f>
        <v/>
      </c>
      <c r="AJ129" s="2" t="str">
        <f>IFERROR(Base!AI66/GAMSbase!AI129,"")</f>
        <v/>
      </c>
      <c r="AK129" s="2" t="str">
        <f>IFERROR(Base!AJ66/GAMSbase!AJ129,"")</f>
        <v/>
      </c>
      <c r="AL129" s="2" t="str">
        <f>IFERROR(Base!AK66/GAMSbase!AK129,"")</f>
        <v/>
      </c>
      <c r="AM129" s="2" t="str">
        <f>IFERROR(Base!AL66/GAMSbase!AL129,"")</f>
        <v/>
      </c>
      <c r="AN129" s="2" t="str">
        <f>IFERROR(Base!AM66/GAMSbase!AM129,"")</f>
        <v/>
      </c>
      <c r="AO129" s="2" t="str">
        <f>IFERROR(Base!AN66/GAMSbase!AN129,"")</f>
        <v/>
      </c>
      <c r="AP129" s="2" t="str">
        <f>IFERROR(Base!AO66/GAMSbase!AO129,"")</f>
        <v/>
      </c>
      <c r="AQ129" s="2" t="str">
        <f>IFERROR(Base!AP66/GAMSbase!AP129,"")</f>
        <v/>
      </c>
      <c r="AR129" s="2" t="str">
        <f>IFERROR(Base!AQ66/GAMSbase!AQ129,"")</f>
        <v/>
      </c>
      <c r="AS129" s="2" t="str">
        <f>IFERROR(Base!AR66/GAMSbase!AR129,"")</f>
        <v/>
      </c>
      <c r="AT129" s="2" t="str">
        <f>IFERROR(Base!AS66/GAMSbase!AS129,"")</f>
        <v/>
      </c>
      <c r="AU129" s="2" t="str">
        <f>IFERROR(Base!AT66/GAMSbase!AT129,"")</f>
        <v/>
      </c>
      <c r="AV129" s="2" t="str">
        <f>IFERROR(Base!AU66/GAMSbase!AU129,"")</f>
        <v/>
      </c>
      <c r="AW129" s="2" t="str">
        <f>IFERROR(Base!AV66/GAMSbase!AV129,"")</f>
        <v/>
      </c>
      <c r="AX129" s="2" t="str">
        <f>IFERROR(Base!AW66/GAMSbase!AW129,"")</f>
        <v/>
      </c>
      <c r="AY129" s="2" t="str">
        <f>IFERROR(Base!AX66/GAMSbase!AX129,"")</f>
        <v/>
      </c>
      <c r="AZ129" s="2" t="str">
        <f>IFERROR(Base!AY66/GAMSbase!AY129,"")</f>
        <v/>
      </c>
      <c r="BA129" s="2" t="str">
        <f>IFERROR(Base!AZ66/GAMSbase!AZ129,"")</f>
        <v/>
      </c>
      <c r="BB129" s="2" t="str">
        <f>IFERROR(Base!BA66/GAMSbase!BA129,"")</f>
        <v/>
      </c>
      <c r="BC129" s="2" t="str">
        <f>IFERROR(Base!BB66/GAMSbase!BB129,"")</f>
        <v/>
      </c>
      <c r="BD129" s="2" t="str">
        <f>IFERROR(Base!BC66/GAMSbase!BC129,"")</f>
        <v/>
      </c>
      <c r="BE129" s="2" t="str">
        <f>IFERROR(Base!BD66/GAMSbase!BD129,"")</f>
        <v/>
      </c>
      <c r="BF129" s="2" t="str">
        <f>IFERROR(Base!BE66/GAMSbase!BE129,"")</f>
        <v/>
      </c>
      <c r="BG129" s="2" t="str">
        <f>IFERROR(Base!BF66/GAMSbase!BF129,"")</f>
        <v/>
      </c>
      <c r="BH129" s="2" t="str">
        <f>IFERROR(Base!BG66/GAMSbase!BG129,"")</f>
        <v/>
      </c>
      <c r="BI129" s="2" t="str">
        <f>IFERROR(Base!BH66/GAMSbase!BH129,"")</f>
        <v/>
      </c>
      <c r="BJ129" s="2" t="str">
        <f>IFERROR(Base!BI66/GAMSbase!BI129,"")</f>
        <v/>
      </c>
    </row>
    <row r="130" spans="1:62" x14ac:dyDescent="0.25">
      <c r="A130" t="str">
        <f>Base!A67</f>
        <v>Control variables: Optimized for 2025 and beyond.</v>
      </c>
      <c r="B130" t="str">
        <f>GAMSbase!A130</f>
        <v>** CONTROL VARIABLES</v>
      </c>
      <c r="C130" s="2" t="str">
        <f>IFERROR(Base!B67/GAMSbase!B130,"")</f>
        <v/>
      </c>
      <c r="D130" s="2" t="str">
        <f>IFERROR(Base!C67/GAMSbase!C130,"")</f>
        <v/>
      </c>
      <c r="E130" s="2" t="str">
        <f>IFERROR(Base!D67/GAMSbase!D130,"")</f>
        <v/>
      </c>
      <c r="F130" s="2" t="str">
        <f>IFERROR(Base!E67/GAMSbase!E130,"")</f>
        <v/>
      </c>
      <c r="G130" s="2" t="str">
        <f>IFERROR(Base!F67/GAMSbase!F130,"")</f>
        <v/>
      </c>
      <c r="H130" s="2" t="str">
        <f>IFERROR(Base!G67/GAMSbase!G130,"")</f>
        <v/>
      </c>
      <c r="I130" s="2" t="str">
        <f>IFERROR(Base!H67/GAMSbase!H130,"")</f>
        <v/>
      </c>
      <c r="J130" s="2" t="str">
        <f>IFERROR(Base!I67/GAMSbase!I130,"")</f>
        <v/>
      </c>
      <c r="K130" s="2" t="str">
        <f>IFERROR(Base!J67/GAMSbase!J130,"")</f>
        <v/>
      </c>
      <c r="L130" s="2" t="str">
        <f>IFERROR(Base!K67/GAMSbase!K130,"")</f>
        <v/>
      </c>
      <c r="M130" s="2" t="str">
        <f>IFERROR(Base!L67/GAMSbase!L130,"")</f>
        <v/>
      </c>
      <c r="N130" s="2" t="str">
        <f>IFERROR(Base!M67/GAMSbase!M130,"")</f>
        <v/>
      </c>
      <c r="O130" s="2" t="str">
        <f>IFERROR(Base!N67/GAMSbase!N130,"")</f>
        <v/>
      </c>
      <c r="P130" s="2" t="str">
        <f>IFERROR(Base!O67/GAMSbase!O130,"")</f>
        <v/>
      </c>
      <c r="Q130" s="2" t="str">
        <f>IFERROR(Base!P67/GAMSbase!P130,"")</f>
        <v/>
      </c>
      <c r="R130" s="2" t="str">
        <f>IFERROR(Base!Q67/GAMSbase!Q130,"")</f>
        <v/>
      </c>
      <c r="S130" s="2" t="str">
        <f>IFERROR(Base!R67/GAMSbase!R130,"")</f>
        <v/>
      </c>
      <c r="T130" s="2" t="str">
        <f>IFERROR(Base!S67/GAMSbase!S130,"")</f>
        <v/>
      </c>
      <c r="U130" s="2" t="str">
        <f>IFERROR(Base!T67/GAMSbase!T130,"")</f>
        <v/>
      </c>
      <c r="V130" s="2" t="str">
        <f>IFERROR(Base!U67/GAMSbase!U130,"")</f>
        <v/>
      </c>
      <c r="W130" s="2" t="str">
        <f>IFERROR(Base!V67/GAMSbase!V130,"")</f>
        <v/>
      </c>
      <c r="X130" s="2" t="str">
        <f>IFERROR(Base!W67/GAMSbase!W130,"")</f>
        <v/>
      </c>
      <c r="Y130" s="2" t="str">
        <f>IFERROR(Base!X67/GAMSbase!X130,"")</f>
        <v/>
      </c>
      <c r="Z130" s="2" t="str">
        <f>IFERROR(Base!Y67/GAMSbase!Y130,"")</f>
        <v/>
      </c>
      <c r="AA130" s="2" t="str">
        <f>IFERROR(Base!Z67/GAMSbase!Z130,"")</f>
        <v/>
      </c>
      <c r="AB130" s="2" t="str">
        <f>IFERROR(Base!AA67/GAMSbase!AA130,"")</f>
        <v/>
      </c>
      <c r="AC130" s="2" t="str">
        <f>IFERROR(Base!AB67/GAMSbase!AB130,"")</f>
        <v/>
      </c>
      <c r="AD130" s="2" t="str">
        <f>IFERROR(Base!AC67/GAMSbase!AC130,"")</f>
        <v/>
      </c>
      <c r="AE130" s="2" t="str">
        <f>IFERROR(Base!AD67/GAMSbase!AD130,"")</f>
        <v/>
      </c>
      <c r="AF130" s="2" t="str">
        <f>IFERROR(Base!AE67/GAMSbase!AE130,"")</f>
        <v/>
      </c>
      <c r="AG130" s="2" t="str">
        <f>IFERROR(Base!AF67/GAMSbase!AF130,"")</f>
        <v/>
      </c>
      <c r="AH130" s="2" t="str">
        <f>IFERROR(Base!AG67/GAMSbase!AG130,"")</f>
        <v/>
      </c>
      <c r="AI130" s="2" t="str">
        <f>IFERROR(Base!AH67/GAMSbase!AH130,"")</f>
        <v/>
      </c>
      <c r="AJ130" s="2" t="str">
        <f>IFERROR(Base!AI67/GAMSbase!AI130,"")</f>
        <v/>
      </c>
      <c r="AK130" s="2" t="str">
        <f>IFERROR(Base!AJ67/GAMSbase!AJ130,"")</f>
        <v/>
      </c>
      <c r="AL130" s="2" t="str">
        <f>IFERROR(Base!AK67/GAMSbase!AK130,"")</f>
        <v/>
      </c>
      <c r="AM130" s="2" t="str">
        <f>IFERROR(Base!AL67/GAMSbase!AL130,"")</f>
        <v/>
      </c>
      <c r="AN130" s="2" t="str">
        <f>IFERROR(Base!AM67/GAMSbase!AM130,"")</f>
        <v/>
      </c>
      <c r="AO130" s="2" t="str">
        <f>IFERROR(Base!AN67/GAMSbase!AN130,"")</f>
        <v/>
      </c>
      <c r="AP130" s="2" t="str">
        <f>IFERROR(Base!AO67/GAMSbase!AO130,"")</f>
        <v/>
      </c>
      <c r="AQ130" s="2" t="str">
        <f>IFERROR(Base!AP67/GAMSbase!AP130,"")</f>
        <v/>
      </c>
      <c r="AR130" s="2" t="str">
        <f>IFERROR(Base!AQ67/GAMSbase!AQ130,"")</f>
        <v/>
      </c>
      <c r="AS130" s="2" t="str">
        <f>IFERROR(Base!AR67/GAMSbase!AR130,"")</f>
        <v/>
      </c>
      <c r="AT130" s="2" t="str">
        <f>IFERROR(Base!AS67/GAMSbase!AS130,"")</f>
        <v/>
      </c>
      <c r="AU130" s="2" t="str">
        <f>IFERROR(Base!AT67/GAMSbase!AT130,"")</f>
        <v/>
      </c>
      <c r="AV130" s="2" t="str">
        <f>IFERROR(Base!AU67/GAMSbase!AU130,"")</f>
        <v/>
      </c>
      <c r="AW130" s="2" t="str">
        <f>IFERROR(Base!AV67/GAMSbase!AV130,"")</f>
        <v/>
      </c>
      <c r="AX130" s="2" t="str">
        <f>IFERROR(Base!AW67/GAMSbase!AW130,"")</f>
        <v/>
      </c>
      <c r="AY130" s="2" t="str">
        <f>IFERROR(Base!AX67/GAMSbase!AX130,"")</f>
        <v/>
      </c>
      <c r="AZ130" s="2" t="str">
        <f>IFERROR(Base!AY67/GAMSbase!AY130,"")</f>
        <v/>
      </c>
      <c r="BA130" s="2" t="str">
        <f>IFERROR(Base!AZ67/GAMSbase!AZ130,"")</f>
        <v/>
      </c>
      <c r="BB130" s="2" t="str">
        <f>IFERROR(Base!BA67/GAMSbase!BA130,"")</f>
        <v/>
      </c>
      <c r="BC130" s="2" t="str">
        <f>IFERROR(Base!BB67/GAMSbase!BB130,"")</f>
        <v/>
      </c>
      <c r="BD130" s="2" t="str">
        <f>IFERROR(Base!BC67/GAMSbase!BC130,"")</f>
        <v/>
      </c>
      <c r="BE130" s="2" t="str">
        <f>IFERROR(Base!BD67/GAMSbase!BD130,"")</f>
        <v/>
      </c>
      <c r="BF130" s="2" t="str">
        <f>IFERROR(Base!BE67/GAMSbase!BE130,"")</f>
        <v/>
      </c>
      <c r="BG130" s="2" t="str">
        <f>IFERROR(Base!BF67/GAMSbase!BF130,"")</f>
        <v/>
      </c>
      <c r="BH130" s="2" t="str">
        <f>IFERROR(Base!BG67/GAMSbase!BG130,"")</f>
        <v/>
      </c>
      <c r="BI130" s="2" t="str">
        <f>IFERROR(Base!BH67/GAMSbase!BH130,"")</f>
        <v/>
      </c>
      <c r="BJ130" s="2" t="str">
        <f>IFERROR(Base!BI67/GAMSbase!BI130,"")</f>
        <v/>
      </c>
    </row>
    <row r="131" spans="1:62" x14ac:dyDescent="0.25">
      <c r="A131" t="str">
        <f>Base!A69</f>
        <v>Savings rate (GAMS)</v>
      </c>
      <c r="B131" t="str">
        <f>GAMSbase!A131</f>
        <v>Savings Rate (proportion of gross output)</v>
      </c>
      <c r="C131" s="2">
        <f>IFERROR(Base!B69/GAMSbase!B131,"")</f>
        <v>0.98200207491602576</v>
      </c>
      <c r="D131" s="2">
        <f>IFERROR(Base!C69/GAMSbase!C131,"")</f>
        <v>0.98042940085263597</v>
      </c>
      <c r="E131" s="2">
        <f>IFERROR(Base!D69/GAMSbase!D131,"")</f>
        <v>0.98031766870451953</v>
      </c>
      <c r="F131" s="2">
        <f>IFERROR(Base!E69/GAMSbase!E131,"")</f>
        <v>0.98087771297290693</v>
      </c>
      <c r="G131" s="2">
        <f>IFERROR(Base!F69/GAMSbase!F131,"")</f>
        <v>0.98174763265349374</v>
      </c>
      <c r="H131" s="2">
        <f>IFERROR(Base!G69/GAMSbase!G131,"")</f>
        <v>0.98272958777956565</v>
      </c>
      <c r="I131" s="2">
        <f>IFERROR(Base!H69/GAMSbase!H131,"")</f>
        <v>0.98367264884567984</v>
      </c>
      <c r="J131" s="2">
        <f>IFERROR(Base!I69/GAMSbase!I131,"")</f>
        <v>0.98459040499315009</v>
      </c>
      <c r="K131" s="2">
        <f>IFERROR(Base!J69/GAMSbase!J131,"")</f>
        <v>0.98543629400380095</v>
      </c>
      <c r="L131" s="2">
        <f>IFERROR(Base!K69/GAMSbase!K131,"")</f>
        <v>0.98618721048494984</v>
      </c>
      <c r="M131" s="2">
        <f>IFERROR(Base!L69/GAMSbase!L131,"")</f>
        <v>0.98683302141404972</v>
      </c>
      <c r="N131" s="2">
        <f>IFERROR(Base!M69/GAMSbase!M131,"")</f>
        <v>0.98737391753622372</v>
      </c>
      <c r="O131" s="2">
        <f>IFERROR(Base!N69/GAMSbase!N131,"")</f>
        <v>0.98781914818191885</v>
      </c>
      <c r="P131" s="2">
        <f>IFERROR(Base!O69/GAMSbase!O131,"")</f>
        <v>0.9881861700030431</v>
      </c>
      <c r="Q131" s="2">
        <f>IFERROR(Base!P69/GAMSbase!P131,"")</f>
        <v>0.98849940473293052</v>
      </c>
      <c r="R131" s="2">
        <f>IFERROR(Base!Q69/GAMSbase!Q131,"")</f>
        <v>0.98878743629621824</v>
      </c>
      <c r="S131" s="2">
        <f>IFERROR(Base!R69/GAMSbase!R131,"")</f>
        <v>0.98907662773720906</v>
      </c>
      <c r="T131" s="2">
        <f>IFERROR(Base!S69/GAMSbase!S131,"")</f>
        <v>0.98961933251524914</v>
      </c>
      <c r="U131" s="2">
        <f>IFERROR(Base!T69/GAMSbase!T131,"")</f>
        <v>0.99040383164233936</v>
      </c>
      <c r="V131" s="2">
        <f>IFERROR(Base!U69/GAMSbase!U131,"")</f>
        <v>0.99143135084348755</v>
      </c>
      <c r="W131" s="2">
        <f>IFERROR(Base!V69/GAMSbase!V131,"")</f>
        <v>0.9928276110449934</v>
      </c>
      <c r="X131" s="2">
        <f>IFERROR(Base!W69/GAMSbase!W131,"")</f>
        <v>0.99474483083533383</v>
      </c>
      <c r="Y131" s="2">
        <f>IFERROR(Base!X69/GAMSbase!X131,"")</f>
        <v>0.99736161150694425</v>
      </c>
      <c r="Z131" s="2">
        <f>IFERROR(Base!Y69/GAMSbase!Y131,"")</f>
        <v>1.0008857447817936</v>
      </c>
      <c r="AA131" s="2">
        <f>IFERROR(Base!Z69/GAMSbase!Z131,"")</f>
        <v>1.0055566772442133</v>
      </c>
      <c r="AB131" s="2">
        <f>IFERROR(Base!AA69/GAMSbase!AA131,"")</f>
        <v>1.0116461055796806</v>
      </c>
      <c r="AC131" s="2">
        <f>IFERROR(Base!AB69/GAMSbase!AB131,"")</f>
        <v>1.0194548816565943</v>
      </c>
      <c r="AD131" s="2">
        <f>IFERROR(Base!AC69/GAMSbase!AC131,"")</f>
        <v>1.0293030229250963</v>
      </c>
      <c r="AE131" s="2">
        <f>IFERROR(Base!AD69/GAMSbase!AD131,"")</f>
        <v>1.0414959274463766</v>
      </c>
      <c r="AF131" s="2">
        <f>IFERROR(Base!AE69/GAMSbase!AE131,"")</f>
        <v>1.0561790613278064</v>
      </c>
      <c r="AG131" s="2">
        <f>IFERROR(Base!AF69/GAMSbase!AF131,"")</f>
        <v>1.0732926733089467</v>
      </c>
      <c r="AH131" s="2">
        <f>IFERROR(Base!AG69/GAMSbase!AG131,"")</f>
        <v>1.092365314976421</v>
      </c>
      <c r="AI131" s="2">
        <f>IFERROR(Base!AH69/GAMSbase!AH131,"")</f>
        <v>1.1121392798547718</v>
      </c>
      <c r="AJ131" s="2">
        <f>IFERROR(Base!AI69/GAMSbase!AI131,"")</f>
        <v>1.1298944723493136</v>
      </c>
      <c r="AK131" s="2">
        <f>IFERROR(Base!AJ69/GAMSbase!AJ131,"")</f>
        <v>1.1401868270029993</v>
      </c>
      <c r="AL131" s="2">
        <f>IFERROR(Base!AK69/GAMSbase!AK131,"")</f>
        <v>1.1364227312085455</v>
      </c>
      <c r="AM131" s="2">
        <f>IFERROR(Base!AL69/GAMSbase!AL131,"")</f>
        <v>1.1376012179933228</v>
      </c>
      <c r="AN131" s="2">
        <f>IFERROR(Base!AM69/GAMSbase!AM131,"")</f>
        <v>1.1507474617051887</v>
      </c>
      <c r="AO131" s="2">
        <f>IFERROR(Base!AN69/GAMSbase!AN131,"")</f>
        <v>1.147842431020732</v>
      </c>
      <c r="AP131" s="2">
        <f>IFERROR(Base!AO69/GAMSbase!AO131,"")</f>
        <v>1.1447570395787516</v>
      </c>
      <c r="AQ131" s="2">
        <f>IFERROR(Base!AP69/GAMSbase!AP131,"")</f>
        <v>1.1414212851960801</v>
      </c>
      <c r="AR131" s="2">
        <f>IFERROR(Base!AQ69/GAMSbase!AQ131,"")</f>
        <v>1.1376992426374337</v>
      </c>
      <c r="AS131" s="2">
        <f>IFERROR(Base!AR69/GAMSbase!AR131,"")</f>
        <v>1.1333376423370181</v>
      </c>
      <c r="AT131" s="2">
        <f>IFERROR(Base!AS69/GAMSbase!AS131,"")</f>
        <v>1.1278780835943609</v>
      </c>
      <c r="AU131" s="2">
        <f>IFERROR(Base!AT69/GAMSbase!AT131,"")</f>
        <v>1.1205117063219496</v>
      </c>
      <c r="AV131" s="2">
        <f>IFERROR(Base!AU69/GAMSbase!AU131,"")</f>
        <v>1.129409382430334</v>
      </c>
      <c r="AW131" s="2">
        <f>IFERROR(Base!AV69/GAMSbase!AV131,"")</f>
        <v>1.1318069293018234</v>
      </c>
      <c r="AX131" s="2">
        <f>IFERROR(Base!AW69/GAMSbase!AW131,"")</f>
        <v>1.1353668418742207</v>
      </c>
      <c r="AY131" s="2">
        <f>IFERROR(Base!AX69/GAMSbase!AX131,"")</f>
        <v>1.1414277222051816</v>
      </c>
      <c r="AZ131" s="2">
        <f>IFERROR(Base!AY69/GAMSbase!AY131,"")</f>
        <v>1.1522990189352493</v>
      </c>
      <c r="BA131" s="2">
        <f>IFERROR(Base!AZ69/GAMSbase!AZ131,"")</f>
        <v>1.0841025640831059</v>
      </c>
      <c r="BB131" s="2">
        <f>IFERROR(Base!BA69/GAMSbase!BA131,"")</f>
        <v>1.0841025640831059</v>
      </c>
      <c r="BC131" s="2">
        <f>IFERROR(Base!BB69/GAMSbase!BB131,"")</f>
        <v>1.0841025640831059</v>
      </c>
      <c r="BD131" s="2">
        <f>IFERROR(Base!BC69/GAMSbase!BC131,"")</f>
        <v>1.0841025640831059</v>
      </c>
      <c r="BE131" s="2">
        <f>IFERROR(Base!BD69/GAMSbase!BD131,"")</f>
        <v>1.0841025640831059</v>
      </c>
      <c r="BF131" s="2">
        <f>IFERROR(Base!BE69/GAMSbase!BE131,"")</f>
        <v>1.0841025640831059</v>
      </c>
      <c r="BG131" s="2">
        <f>IFERROR(Base!BF69/GAMSbase!BF131,"")</f>
        <v>1.0841025640831059</v>
      </c>
      <c r="BH131" s="2">
        <f>IFERROR(Base!BG69/GAMSbase!BG131,"")</f>
        <v>1.0841025640831059</v>
      </c>
      <c r="BI131" s="2">
        <f>IFERROR(Base!BH69/GAMSbase!BH131,"")</f>
        <v>1.0841025640831059</v>
      </c>
      <c r="BJ131" s="2">
        <f>IFERROR(Base!BI69/GAMSbase!BI131,"")</f>
        <v>1.0841025640831059</v>
      </c>
    </row>
    <row r="132" spans="1:62" x14ac:dyDescent="0.25">
      <c r="A132" t="e">
        <f>Base!#REF!</f>
        <v>#REF!</v>
      </c>
      <c r="B132" t="str">
        <f>GAMSbase!A132</f>
        <v>Carbon Price (per t CO2)</v>
      </c>
      <c r="C132" s="2" t="str">
        <f>IFERROR(Base!#REF!/GAMSbase!B132,"")</f>
        <v/>
      </c>
      <c r="D132" s="2" t="str">
        <f>IFERROR(Base!#REF!/GAMSbase!C132,"")</f>
        <v/>
      </c>
      <c r="E132" s="2" t="str">
        <f>IFERROR(Base!#REF!/GAMSbase!D132,"")</f>
        <v/>
      </c>
      <c r="F132" s="2" t="str">
        <f>IFERROR(Base!#REF!/GAMSbase!E132,"")</f>
        <v/>
      </c>
      <c r="G132" s="2" t="str">
        <f>IFERROR(Base!#REF!/GAMSbase!F132,"")</f>
        <v/>
      </c>
      <c r="H132" s="2" t="str">
        <f>IFERROR(Base!#REF!/GAMSbase!G132,"")</f>
        <v/>
      </c>
      <c r="I132" s="2" t="str">
        <f>IFERROR(Base!#REF!/GAMSbase!H132,"")</f>
        <v/>
      </c>
      <c r="J132" s="2" t="str">
        <f>IFERROR(Base!#REF!/GAMSbase!I132,"")</f>
        <v/>
      </c>
      <c r="K132" s="2" t="str">
        <f>IFERROR(Base!#REF!/GAMSbase!J132,"")</f>
        <v/>
      </c>
      <c r="L132" s="2" t="str">
        <f>IFERROR(Base!#REF!/GAMSbase!K132,"")</f>
        <v/>
      </c>
      <c r="M132" s="2" t="str">
        <f>IFERROR(Base!#REF!/GAMSbase!L132,"")</f>
        <v/>
      </c>
      <c r="N132" s="2" t="str">
        <f>IFERROR(Base!#REF!/GAMSbase!M132,"")</f>
        <v/>
      </c>
      <c r="O132" s="2" t="str">
        <f>IFERROR(Base!#REF!/GAMSbase!N132,"")</f>
        <v/>
      </c>
      <c r="P132" s="2" t="str">
        <f>IFERROR(Base!#REF!/GAMSbase!O132,"")</f>
        <v/>
      </c>
      <c r="Q132" s="2" t="str">
        <f>IFERROR(Base!#REF!/GAMSbase!P132,"")</f>
        <v/>
      </c>
      <c r="R132" s="2" t="str">
        <f>IFERROR(Base!#REF!/GAMSbase!Q132,"")</f>
        <v/>
      </c>
      <c r="S132" s="2" t="str">
        <f>IFERROR(Base!#REF!/GAMSbase!R132,"")</f>
        <v/>
      </c>
      <c r="T132" s="2" t="str">
        <f>IFERROR(Base!#REF!/GAMSbase!S132,"")</f>
        <v/>
      </c>
      <c r="U132" s="2" t="str">
        <f>IFERROR(Base!#REF!/GAMSbase!T132,"")</f>
        <v/>
      </c>
      <c r="V132" s="2" t="str">
        <f>IFERROR(Base!#REF!/GAMSbase!U132,"")</f>
        <v/>
      </c>
      <c r="W132" s="2" t="str">
        <f>IFERROR(Base!#REF!/GAMSbase!V132,"")</f>
        <v/>
      </c>
      <c r="X132" s="2" t="str">
        <f>IFERROR(Base!#REF!/GAMSbase!W132,"")</f>
        <v/>
      </c>
      <c r="Y132" s="2" t="str">
        <f>IFERROR(Base!#REF!/GAMSbase!X132,"")</f>
        <v/>
      </c>
      <c r="Z132" s="2" t="str">
        <f>IFERROR(Base!#REF!/GAMSbase!Y132,"")</f>
        <v/>
      </c>
      <c r="AA132" s="2" t="str">
        <f>IFERROR(Base!#REF!/GAMSbase!Z132,"")</f>
        <v/>
      </c>
      <c r="AB132" s="2" t="str">
        <f>IFERROR(Base!#REF!/GAMSbase!AA132,"")</f>
        <v/>
      </c>
      <c r="AC132" s="2" t="str">
        <f>IFERROR(Base!#REF!/GAMSbase!AB132,"")</f>
        <v/>
      </c>
      <c r="AD132" s="2" t="str">
        <f>IFERROR(Base!#REF!/GAMSbase!AC132,"")</f>
        <v/>
      </c>
      <c r="AE132" s="2" t="str">
        <f>IFERROR(Base!#REF!/GAMSbase!AD132,"")</f>
        <v/>
      </c>
      <c r="AF132" s="2" t="str">
        <f>IFERROR(Base!#REF!/GAMSbase!AE132,"")</f>
        <v/>
      </c>
      <c r="AG132" s="2" t="str">
        <f>IFERROR(Base!#REF!/GAMSbase!AF132,"")</f>
        <v/>
      </c>
      <c r="AH132" s="2" t="str">
        <f>IFERROR(Base!#REF!/GAMSbase!AG132,"")</f>
        <v/>
      </c>
      <c r="AI132" s="2" t="str">
        <f>IFERROR(Base!#REF!/GAMSbase!AH132,"")</f>
        <v/>
      </c>
      <c r="AJ132" s="2" t="str">
        <f>IFERROR(Base!#REF!/GAMSbase!AI132,"")</f>
        <v/>
      </c>
      <c r="AK132" s="2" t="str">
        <f>IFERROR(Base!#REF!/GAMSbase!AJ132,"")</f>
        <v/>
      </c>
      <c r="AL132" s="2" t="str">
        <f>IFERROR(Base!#REF!/GAMSbase!AK132,"")</f>
        <v/>
      </c>
      <c r="AM132" s="2" t="str">
        <f>IFERROR(Base!#REF!/GAMSbase!AL132,"")</f>
        <v/>
      </c>
      <c r="AN132" s="2" t="str">
        <f>IFERROR(Base!#REF!/GAMSbase!AM132,"")</f>
        <v/>
      </c>
      <c r="AO132" s="2" t="str">
        <f>IFERROR(Base!#REF!/GAMSbase!AN132,"")</f>
        <v/>
      </c>
      <c r="AP132" s="2" t="str">
        <f>IFERROR(Base!#REF!/GAMSbase!AO132,"")</f>
        <v/>
      </c>
      <c r="AQ132" s="2" t="str">
        <f>IFERROR(Base!#REF!/GAMSbase!AP132,"")</f>
        <v/>
      </c>
      <c r="AR132" s="2" t="str">
        <f>IFERROR(Base!#REF!/GAMSbase!AQ132,"")</f>
        <v/>
      </c>
      <c r="AS132" s="2" t="str">
        <f>IFERROR(Base!#REF!/GAMSbase!AR132,"")</f>
        <v/>
      </c>
      <c r="AT132" s="2" t="str">
        <f>IFERROR(Base!#REF!/GAMSbase!AS132,"")</f>
        <v/>
      </c>
      <c r="AU132" s="2" t="str">
        <f>IFERROR(Base!#REF!/GAMSbase!AT132,"")</f>
        <v/>
      </c>
      <c r="AV132" s="2" t="str">
        <f>IFERROR(Base!#REF!/GAMSbase!AU132,"")</f>
        <v/>
      </c>
      <c r="AW132" s="2" t="str">
        <f>IFERROR(Base!#REF!/GAMSbase!AV132,"")</f>
        <v/>
      </c>
      <c r="AX132" s="2" t="str">
        <f>IFERROR(Base!#REF!/GAMSbase!AW132,"")</f>
        <v/>
      </c>
      <c r="AY132" s="2" t="str">
        <f>IFERROR(Base!#REF!/GAMSbase!AX132,"")</f>
        <v/>
      </c>
      <c r="AZ132" s="2" t="str">
        <f>IFERROR(Base!#REF!/GAMSbase!AY132,"")</f>
        <v/>
      </c>
      <c r="BA132" s="2" t="str">
        <f>IFERROR(Base!#REF!/GAMSbase!AZ132,"")</f>
        <v/>
      </c>
      <c r="BB132" s="2" t="str">
        <f>IFERROR(Base!#REF!/GAMSbase!BA132,"")</f>
        <v/>
      </c>
      <c r="BC132" s="2" t="str">
        <f>IFERROR(Base!#REF!/GAMSbase!BB132,"")</f>
        <v/>
      </c>
      <c r="BD132" s="2" t="str">
        <f>IFERROR(Base!#REF!/GAMSbase!BC132,"")</f>
        <v/>
      </c>
      <c r="BE132" s="2" t="str">
        <f>IFERROR(Base!#REF!/GAMSbase!BD132,"")</f>
        <v/>
      </c>
      <c r="BF132" s="2" t="str">
        <f>IFERROR(Base!#REF!/GAMSbase!BE132,"")</f>
        <v/>
      </c>
      <c r="BG132" s="2" t="str">
        <f>IFERROR(Base!#REF!/GAMSbase!BF132,"")</f>
        <v/>
      </c>
      <c r="BH132" s="2" t="str">
        <f>IFERROR(Base!#REF!/GAMSbase!BG132,"")</f>
        <v/>
      </c>
      <c r="BI132" s="2" t="str">
        <f>IFERROR(Base!#REF!/GAMSbase!BH132,"")</f>
        <v/>
      </c>
      <c r="BJ132" s="2" t="str">
        <f>IFERROR(Base!#REF!/GAMSbase!BI132,"")</f>
        <v/>
      </c>
    </row>
    <row r="133" spans="1:62" x14ac:dyDescent="0.25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x14ac:dyDescent="0.25">
      <c r="A134" t="e">
        <f>Base!#REF!</f>
        <v>#REF!</v>
      </c>
      <c r="B134" t="str">
        <f>GAMSbase!A134</f>
        <v>Carbon Price (per t C)</v>
      </c>
      <c r="C134" s="2" t="str">
        <f>IFERROR(Base!#REF!/GAMSbase!B134,"")</f>
        <v/>
      </c>
      <c r="D134" s="2" t="str">
        <f>IFERROR(Base!#REF!/GAMSbase!C134,"")</f>
        <v/>
      </c>
      <c r="E134" s="2" t="str">
        <f>IFERROR(Base!#REF!/GAMSbase!D134,"")</f>
        <v/>
      </c>
      <c r="F134" s="2" t="str">
        <f>IFERROR(Base!#REF!/GAMSbase!E134,"")</f>
        <v/>
      </c>
      <c r="G134" s="2" t="str">
        <f>IFERROR(Base!#REF!/GAMSbase!F134,"")</f>
        <v/>
      </c>
      <c r="H134" s="2" t="str">
        <f>IFERROR(Base!#REF!/GAMSbase!G134,"")</f>
        <v/>
      </c>
      <c r="I134" s="2" t="str">
        <f>IFERROR(Base!#REF!/GAMSbase!H134,"")</f>
        <v/>
      </c>
      <c r="J134" s="2" t="str">
        <f>IFERROR(Base!#REF!/GAMSbase!I134,"")</f>
        <v/>
      </c>
      <c r="K134" s="2" t="str">
        <f>IFERROR(Base!#REF!/GAMSbase!J134,"")</f>
        <v/>
      </c>
      <c r="L134" s="2" t="str">
        <f>IFERROR(Base!#REF!/GAMSbase!K134,"")</f>
        <v/>
      </c>
      <c r="M134" s="2" t="str">
        <f>IFERROR(Base!#REF!/GAMSbase!L134,"")</f>
        <v/>
      </c>
      <c r="N134" s="2" t="str">
        <f>IFERROR(Base!#REF!/GAMSbase!M134,"")</f>
        <v/>
      </c>
      <c r="O134" s="2" t="str">
        <f>IFERROR(Base!#REF!/GAMSbase!N134,"")</f>
        <v/>
      </c>
      <c r="P134" s="2" t="str">
        <f>IFERROR(Base!#REF!/GAMSbase!O134,"")</f>
        <v/>
      </c>
      <c r="Q134" s="2" t="str">
        <f>IFERROR(Base!#REF!/GAMSbase!P134,"")</f>
        <v/>
      </c>
      <c r="R134" s="2" t="str">
        <f>IFERROR(Base!#REF!/GAMSbase!Q134,"")</f>
        <v/>
      </c>
      <c r="S134" s="2" t="str">
        <f>IFERROR(Base!#REF!/GAMSbase!R134,"")</f>
        <v/>
      </c>
      <c r="T134" s="2" t="str">
        <f>IFERROR(Base!#REF!/GAMSbase!S134,"")</f>
        <v/>
      </c>
      <c r="U134" s="2" t="str">
        <f>IFERROR(Base!#REF!/GAMSbase!T134,"")</f>
        <v/>
      </c>
      <c r="V134" s="2" t="str">
        <f>IFERROR(Base!#REF!/GAMSbase!U134,"")</f>
        <v/>
      </c>
      <c r="W134" s="2" t="str">
        <f>IFERROR(Base!#REF!/GAMSbase!V134,"")</f>
        <v/>
      </c>
      <c r="X134" s="2" t="str">
        <f>IFERROR(Base!#REF!/GAMSbase!W134,"")</f>
        <v/>
      </c>
      <c r="Y134" s="2" t="str">
        <f>IFERROR(Base!#REF!/GAMSbase!X134,"")</f>
        <v/>
      </c>
      <c r="Z134" s="2" t="str">
        <f>IFERROR(Base!#REF!/GAMSbase!Y134,"")</f>
        <v/>
      </c>
      <c r="AA134" s="2" t="str">
        <f>IFERROR(Base!#REF!/GAMSbase!Z134,"")</f>
        <v/>
      </c>
      <c r="AB134" s="2" t="str">
        <f>IFERROR(Base!#REF!/GAMSbase!AA134,"")</f>
        <v/>
      </c>
      <c r="AC134" s="2" t="str">
        <f>IFERROR(Base!#REF!/GAMSbase!AB134,"")</f>
        <v/>
      </c>
      <c r="AD134" s="2" t="str">
        <f>IFERROR(Base!#REF!/GAMSbase!AC134,"")</f>
        <v/>
      </c>
      <c r="AE134" s="2" t="str">
        <f>IFERROR(Base!#REF!/GAMSbase!AD134,"")</f>
        <v/>
      </c>
      <c r="AF134" s="2" t="str">
        <f>IFERROR(Base!#REF!/GAMSbase!AE134,"")</f>
        <v/>
      </c>
      <c r="AG134" s="2" t="str">
        <f>IFERROR(Base!#REF!/GAMSbase!AF134,"")</f>
        <v/>
      </c>
      <c r="AH134" s="2" t="str">
        <f>IFERROR(Base!#REF!/GAMSbase!AG134,"")</f>
        <v/>
      </c>
      <c r="AI134" s="2" t="str">
        <f>IFERROR(Base!#REF!/GAMSbase!AH134,"")</f>
        <v/>
      </c>
      <c r="AJ134" s="2" t="str">
        <f>IFERROR(Base!#REF!/GAMSbase!AI134,"")</f>
        <v/>
      </c>
      <c r="AK134" s="2" t="str">
        <f>IFERROR(Base!#REF!/GAMSbase!AJ134,"")</f>
        <v/>
      </c>
      <c r="AL134" s="2" t="str">
        <f>IFERROR(Base!#REF!/GAMSbase!AK134,"")</f>
        <v/>
      </c>
      <c r="AM134" s="2" t="str">
        <f>IFERROR(Base!#REF!/GAMSbase!AL134,"")</f>
        <v/>
      </c>
      <c r="AN134" s="2" t="str">
        <f>IFERROR(Base!#REF!/GAMSbase!AM134,"")</f>
        <v/>
      </c>
      <c r="AO134" s="2" t="str">
        <f>IFERROR(Base!#REF!/GAMSbase!AN134,"")</f>
        <v/>
      </c>
      <c r="AP134" s="2" t="str">
        <f>IFERROR(Base!#REF!/GAMSbase!AO134,"")</f>
        <v/>
      </c>
      <c r="AQ134" s="2" t="str">
        <f>IFERROR(Base!#REF!/GAMSbase!AP134,"")</f>
        <v/>
      </c>
      <c r="AR134" s="2" t="str">
        <f>IFERROR(Base!#REF!/GAMSbase!AQ134,"")</f>
        <v/>
      </c>
      <c r="AS134" s="2" t="str">
        <f>IFERROR(Base!#REF!/GAMSbase!AR134,"")</f>
        <v/>
      </c>
      <c r="AT134" s="2" t="str">
        <f>IFERROR(Base!#REF!/GAMSbase!AS134,"")</f>
        <v/>
      </c>
      <c r="AU134" s="2" t="str">
        <f>IFERROR(Base!#REF!/GAMSbase!AT134,"")</f>
        <v/>
      </c>
      <c r="AV134" s="2" t="str">
        <f>IFERROR(Base!#REF!/GAMSbase!AU134,"")</f>
        <v/>
      </c>
      <c r="AW134" s="2" t="str">
        <f>IFERROR(Base!#REF!/GAMSbase!AV134,"")</f>
        <v/>
      </c>
      <c r="AX134" s="2" t="str">
        <f>IFERROR(Base!#REF!/GAMSbase!AW134,"")</f>
        <v/>
      </c>
      <c r="AY134" s="2" t="str">
        <f>IFERROR(Base!#REF!/GAMSbase!AX134,"")</f>
        <v/>
      </c>
      <c r="AZ134" s="2" t="str">
        <f>IFERROR(Base!#REF!/GAMSbase!AY134,"")</f>
        <v/>
      </c>
      <c r="BA134" s="2" t="str">
        <f>IFERROR(Base!#REF!/GAMSbase!AZ134,"")</f>
        <v/>
      </c>
      <c r="BB134" s="2" t="str">
        <f>IFERROR(Base!#REF!/GAMSbase!BA134,"")</f>
        <v/>
      </c>
      <c r="BC134" s="2" t="str">
        <f>IFERROR(Base!#REF!/GAMSbase!BB134,"")</f>
        <v/>
      </c>
      <c r="BD134" s="2" t="str">
        <f>IFERROR(Base!#REF!/GAMSbase!BC134,"")</f>
        <v/>
      </c>
      <c r="BE134" s="2" t="str">
        <f>IFERROR(Base!#REF!/GAMSbase!BD134,"")</f>
        <v/>
      </c>
      <c r="BF134" s="2" t="str">
        <f>IFERROR(Base!#REF!/GAMSbase!BE134,"")</f>
        <v/>
      </c>
      <c r="BG134" s="2" t="str">
        <f>IFERROR(Base!#REF!/GAMSbase!BF134,"")</f>
        <v/>
      </c>
      <c r="BH134" s="2" t="str">
        <f>IFERROR(Base!#REF!/GAMSbase!BG134,"")</f>
        <v/>
      </c>
      <c r="BI134" s="2" t="str">
        <f>IFERROR(Base!#REF!/GAMSbase!BH134,"")</f>
        <v/>
      </c>
      <c r="BJ134" s="2" t="str">
        <f>IFERROR(Base!#REF!/GAMSbase!BI134,"")</f>
        <v/>
      </c>
    </row>
    <row r="135" spans="1:62" x14ac:dyDescent="0.25">
      <c r="A135" t="str">
        <f>Base!A71</f>
        <v>Emissions Control Rate (GAMS)</v>
      </c>
      <c r="B135" t="str">
        <f>GAMSbase!A135</f>
        <v>Emissions Control Rate (total)</v>
      </c>
      <c r="C135" s="2">
        <f>IFERROR(Base!B71/GAMSbase!B135,"")</f>
        <v>1.3159334681211463</v>
      </c>
      <c r="D135" s="2">
        <f>IFERROR(Base!C71/GAMSbase!C135,"")</f>
        <v>1.3687363526459968</v>
      </c>
      <c r="E135" s="2">
        <f>IFERROR(Base!D71/GAMSbase!D135,"")</f>
        <v>1.4236579937399501</v>
      </c>
      <c r="F135" s="2">
        <f>IFERROR(Base!E71/GAMSbase!E135,"")</f>
        <v>1.4807834100875055</v>
      </c>
      <c r="G135" s="2">
        <f>IFERROR(Base!F71/GAMSbase!F135,"")</f>
        <v>1.5402010272411912</v>
      </c>
      <c r="H135" s="2">
        <f>IFERROR(Base!G71/GAMSbase!G135,"")</f>
        <v>1.6020028271559592</v>
      </c>
      <c r="I135" s="2">
        <f>IFERROR(Base!H71/GAMSbase!H135,"")</f>
        <v>1.666284471091364</v>
      </c>
      <c r="J135" s="2">
        <f>IFERROR(Base!I71/GAMSbase!I135,"")</f>
        <v>1.685079846362955</v>
      </c>
      <c r="K135" s="2">
        <f>IFERROR(Base!J71/GAMSbase!J135,"")</f>
        <v>1.7040872245494108</v>
      </c>
      <c r="L135" s="2">
        <f>IFERROR(Base!K71/GAMSbase!K135,"")</f>
        <v>1.7233090056468505</v>
      </c>
      <c r="M135" s="2">
        <f>IFERROR(Base!L71/GAMSbase!L135,"")</f>
        <v>1.7427476051945769</v>
      </c>
      <c r="N135" s="2">
        <f>IFERROR(Base!M71/GAMSbase!M135,"")</f>
        <v>1.7624054653389774</v>
      </c>
      <c r="O135" s="2">
        <f>IFERROR(Base!N71/GAMSbase!N135,"")</f>
        <v>1.7822850645312216</v>
      </c>
      <c r="P135" s="2">
        <f>IFERROR(Base!O71/GAMSbase!O135,"")</f>
        <v>1.8023889015838606</v>
      </c>
      <c r="Q135" s="2">
        <f>IFERROR(Base!P71/GAMSbase!P135,"")</f>
        <v>1.8227195067834747</v>
      </c>
      <c r="R135" s="2">
        <f>IFERROR(Base!Q71/GAMSbase!Q135,"")</f>
        <v>1.8432794353163346</v>
      </c>
      <c r="S135" s="2">
        <f>IFERROR(Base!R71/GAMSbase!R135,"")</f>
        <v>1.8640712781793112</v>
      </c>
      <c r="T135" s="2">
        <f>IFERROR(Base!S71/GAMSbase!S135,"")</f>
        <v>1.8850976474018195</v>
      </c>
      <c r="U135" s="2">
        <f>IFERROR(Base!T71/GAMSbase!T135,"")</f>
        <v>1.906361192404189</v>
      </c>
      <c r="V135" s="2">
        <f>IFERROR(Base!U71/GAMSbase!U135,"")</f>
        <v>1.9278645839780912</v>
      </c>
      <c r="W135" s="2">
        <f>IFERROR(Base!V71/GAMSbase!V135,"")</f>
        <v>1.949610529626689</v>
      </c>
      <c r="X135" s="2">
        <f>IFERROR(Base!W71/GAMSbase!W135,"")</f>
        <v>1.9716017665337959</v>
      </c>
      <c r="Y135" s="2">
        <f>IFERROR(Base!X71/GAMSbase!X135,"")</f>
        <v>1.9938410602807848</v>
      </c>
      <c r="Z135" s="2">
        <f>IFERROR(Base!Y71/GAMSbase!Y135,"")</f>
        <v>2.0163312091689534</v>
      </c>
      <c r="AA135" s="2">
        <f>IFERROR(Base!Z71/GAMSbase!Z135,"")</f>
        <v>2.0390750414105354</v>
      </c>
      <c r="AB135" s="2">
        <f>IFERROR(Base!AA71/GAMSbase!AA135,"")</f>
        <v>2.0620754210073033</v>
      </c>
      <c r="AC135" s="2">
        <f>IFERROR(Base!AB71/GAMSbase!AB135,"")</f>
        <v>2.0853352400505125</v>
      </c>
      <c r="AD135" s="2">
        <f>IFERROR(Base!AC71/GAMSbase!AC135,"")</f>
        <v>2.1088574252656156</v>
      </c>
      <c r="AE135" s="2">
        <f>IFERROR(Base!AD71/GAMSbase!AD135,"")</f>
        <v>2.1326449373311398</v>
      </c>
      <c r="AF135" s="2">
        <f>IFERROR(Base!AE71/GAMSbase!AE135,"")</f>
        <v>2.1567007672992635</v>
      </c>
      <c r="AG135" s="2">
        <f>IFERROR(Base!AF71/GAMSbase!AF135,"")</f>
        <v>2.1810279419715126</v>
      </c>
      <c r="AH135" s="2">
        <f>IFERROR(Base!AG71/GAMSbase!AG135,"")</f>
        <v>2.20562952331013</v>
      </c>
      <c r="AI135" s="2">
        <f>IFERROR(Base!AH71/GAMSbase!AH135,"")</f>
        <v>2.2305086048813574</v>
      </c>
      <c r="AJ135" s="2">
        <f>IFERROR(Base!AI71/GAMSbase!AI135,"")</f>
        <v>2.2556683184581625</v>
      </c>
      <c r="AK135" s="2">
        <f>IFERROR(Base!AJ71/GAMSbase!AJ135,"")</f>
        <v>2.2811118289293861</v>
      </c>
      <c r="AL135" s="2">
        <f>IFERROR(Base!AK71/GAMSbase!AK135,"")</f>
        <v>2.2870317058898961</v>
      </c>
      <c r="AM135" s="2">
        <f>IFERROR(Base!AL71/GAMSbase!AL135,"")</f>
        <v>2.134392432746242</v>
      </c>
      <c r="AN135" s="2">
        <f>IFERROR(Base!AM71/GAMSbase!AM135,"")</f>
        <v>1.9919404904543565</v>
      </c>
      <c r="AO135" s="2">
        <f>IFERROR(Base!AN71/GAMSbase!AN135,"")</f>
        <v>1.8589959637011169</v>
      </c>
      <c r="AP135" s="2">
        <f>IFERROR(Base!AO71/GAMSbase!AO135,"")</f>
        <v>1.7349243162532368</v>
      </c>
      <c r="AQ135" s="2">
        <f>IFERROR(Base!AP71/GAMSbase!AP135,"")</f>
        <v>1.6191333611028738</v>
      </c>
      <c r="AR135" s="2">
        <f>IFERROR(Base!AQ71/GAMSbase!AQ135,"")</f>
        <v>1.5110704346665231</v>
      </c>
      <c r="AS135" s="2">
        <f>IFERROR(Base!AR71/GAMSbase!AR135,"")</f>
        <v>1.4102197593680539</v>
      </c>
      <c r="AT135" s="2">
        <f>IFERROR(Base!AS71/GAMSbase!AS135,"")</f>
        <v>1.3160999804599161</v>
      </c>
      <c r="AU135" s="2">
        <f>IFERROR(Base!AT71/GAMSbase!AT135,"")</f>
        <v>1.2282618698376528</v>
      </c>
      <c r="AV135" s="2">
        <f>IFERROR(Base!AU71/GAMSbase!AU135,"")</f>
        <v>0.83333333333333337</v>
      </c>
      <c r="AW135" s="2">
        <f>IFERROR(Base!AV71/GAMSbase!AV135,"")</f>
        <v>0.83333333333333337</v>
      </c>
      <c r="AX135" s="2">
        <f>IFERROR(Base!AW71/GAMSbase!AW135,"")</f>
        <v>0.83333333333333337</v>
      </c>
      <c r="AY135" s="2">
        <f>IFERROR(Base!AX71/GAMSbase!AX135,"")</f>
        <v>0.83333333333333337</v>
      </c>
      <c r="AZ135" s="2">
        <f>IFERROR(Base!AY71/GAMSbase!AY135,"")</f>
        <v>0.83333333333333337</v>
      </c>
      <c r="BA135" s="2">
        <f>IFERROR(Base!AZ71/GAMSbase!AZ135,"")</f>
        <v>0.83333333333333337</v>
      </c>
      <c r="BB135" s="2">
        <f>IFERROR(Base!BA71/GAMSbase!BA135,"")</f>
        <v>0.83333333333333337</v>
      </c>
      <c r="BC135" s="2">
        <f>IFERROR(Base!BB71/GAMSbase!BB135,"")</f>
        <v>0.83333333333333337</v>
      </c>
      <c r="BD135" s="2">
        <f>IFERROR(Base!BC71/GAMSbase!BC135,"")</f>
        <v>0.83333333333333337</v>
      </c>
      <c r="BE135" s="2">
        <f>IFERROR(Base!BD71/GAMSbase!BD135,"")</f>
        <v>0.83333333333333337</v>
      </c>
      <c r="BF135" s="2">
        <f>IFERROR(Base!BE71/GAMSbase!BE135,"")</f>
        <v>0.83333333333333337</v>
      </c>
      <c r="BG135" s="2">
        <f>IFERROR(Base!BF71/GAMSbase!BF135,"")</f>
        <v>0.85712679252966084</v>
      </c>
      <c r="BH135" s="2">
        <f>IFERROR(Base!BG71/GAMSbase!BG135,"")</f>
        <v>1.1467573810897209</v>
      </c>
      <c r="BI135" s="2">
        <f>IFERROR(Base!BH71/GAMSbase!BH135,"")</f>
        <v>1.9151569106337056</v>
      </c>
      <c r="BJ135" s="2" t="str">
        <f>IFERROR(Base!BI71/GAMSbase!BI135,"")</f>
        <v/>
      </c>
    </row>
    <row r="136" spans="1:62" x14ac:dyDescent="0.25">
      <c r="A136" t="e">
        <f>Base!#REF!</f>
        <v>#REF!</v>
      </c>
      <c r="B136" t="str">
        <f>GAMSbase!A136</f>
        <v>Emissions Control Rate (participants)</v>
      </c>
      <c r="C136" s="2" t="str">
        <f>IFERROR(Base!#REF!/GAMSbase!B136,"")</f>
        <v/>
      </c>
      <c r="D136" s="2" t="str">
        <f>IFERROR(Base!#REF!/GAMSbase!C136,"")</f>
        <v/>
      </c>
      <c r="E136" s="2" t="str">
        <f>IFERROR(Base!#REF!/GAMSbase!D136,"")</f>
        <v/>
      </c>
      <c r="F136" s="2" t="str">
        <f>IFERROR(Base!#REF!/GAMSbase!E136,"")</f>
        <v/>
      </c>
      <c r="G136" s="2" t="str">
        <f>IFERROR(Base!#REF!/GAMSbase!F136,"")</f>
        <v/>
      </c>
      <c r="H136" s="2" t="str">
        <f>IFERROR(Base!#REF!/GAMSbase!G136,"")</f>
        <v/>
      </c>
      <c r="I136" s="2" t="str">
        <f>IFERROR(Base!#REF!/GAMSbase!H136,"")</f>
        <v/>
      </c>
      <c r="J136" s="2" t="str">
        <f>IFERROR(Base!#REF!/GAMSbase!I136,"")</f>
        <v/>
      </c>
      <c r="K136" s="2" t="str">
        <f>IFERROR(Base!#REF!/GAMSbase!J136,"")</f>
        <v/>
      </c>
      <c r="L136" s="2" t="str">
        <f>IFERROR(Base!#REF!/GAMSbase!K136,"")</f>
        <v/>
      </c>
      <c r="M136" s="2" t="str">
        <f>IFERROR(Base!#REF!/GAMSbase!L136,"")</f>
        <v/>
      </c>
      <c r="N136" s="2" t="str">
        <f>IFERROR(Base!#REF!/GAMSbase!M136,"")</f>
        <v/>
      </c>
      <c r="O136" s="2" t="str">
        <f>IFERROR(Base!#REF!/GAMSbase!N136,"")</f>
        <v/>
      </c>
      <c r="P136" s="2" t="str">
        <f>IFERROR(Base!#REF!/GAMSbase!O136,"")</f>
        <v/>
      </c>
      <c r="Q136" s="2" t="str">
        <f>IFERROR(Base!#REF!/GAMSbase!P136,"")</f>
        <v/>
      </c>
      <c r="R136" s="2" t="str">
        <f>IFERROR(Base!#REF!/GAMSbase!Q136,"")</f>
        <v/>
      </c>
      <c r="S136" s="2" t="str">
        <f>IFERROR(Base!#REF!/GAMSbase!R136,"")</f>
        <v/>
      </c>
      <c r="T136" s="2" t="str">
        <f>IFERROR(Base!#REF!/GAMSbase!S136,"")</f>
        <v/>
      </c>
      <c r="U136" s="2" t="str">
        <f>IFERROR(Base!#REF!/GAMSbase!T136,"")</f>
        <v/>
      </c>
      <c r="V136" s="2" t="str">
        <f>IFERROR(Base!#REF!/GAMSbase!U136,"")</f>
        <v/>
      </c>
      <c r="W136" s="2" t="str">
        <f>IFERROR(Base!#REF!/GAMSbase!V136,"")</f>
        <v/>
      </c>
      <c r="X136" s="2" t="str">
        <f>IFERROR(Base!#REF!/GAMSbase!W136,"")</f>
        <v/>
      </c>
      <c r="Y136" s="2" t="str">
        <f>IFERROR(Base!#REF!/GAMSbase!X136,"")</f>
        <v/>
      </c>
      <c r="Z136" s="2" t="str">
        <f>IFERROR(Base!#REF!/GAMSbase!Y136,"")</f>
        <v/>
      </c>
      <c r="AA136" s="2" t="str">
        <f>IFERROR(Base!#REF!/GAMSbase!Z136,"")</f>
        <v/>
      </c>
      <c r="AB136" s="2" t="str">
        <f>IFERROR(Base!#REF!/GAMSbase!AA136,"")</f>
        <v/>
      </c>
      <c r="AC136" s="2" t="str">
        <f>IFERROR(Base!#REF!/GAMSbase!AB136,"")</f>
        <v/>
      </c>
      <c r="AD136" s="2" t="str">
        <f>IFERROR(Base!#REF!/GAMSbase!AC136,"")</f>
        <v/>
      </c>
      <c r="AE136" s="2" t="str">
        <f>IFERROR(Base!#REF!/GAMSbase!AD136,"")</f>
        <v/>
      </c>
      <c r="AF136" s="2" t="str">
        <f>IFERROR(Base!#REF!/GAMSbase!AE136,"")</f>
        <v/>
      </c>
      <c r="AG136" s="2" t="str">
        <f>IFERROR(Base!#REF!/GAMSbase!AF136,"")</f>
        <v/>
      </c>
      <c r="AH136" s="2" t="str">
        <f>IFERROR(Base!#REF!/GAMSbase!AG136,"")</f>
        <v/>
      </c>
      <c r="AI136" s="2" t="str">
        <f>IFERROR(Base!#REF!/GAMSbase!AH136,"")</f>
        <v/>
      </c>
      <c r="AJ136" s="2" t="str">
        <f>IFERROR(Base!#REF!/GAMSbase!AI136,"")</f>
        <v/>
      </c>
      <c r="AK136" s="2" t="str">
        <f>IFERROR(Base!#REF!/GAMSbase!AJ136,"")</f>
        <v/>
      </c>
      <c r="AL136" s="2" t="str">
        <f>IFERROR(Base!#REF!/GAMSbase!AK136,"")</f>
        <v/>
      </c>
      <c r="AM136" s="2" t="str">
        <f>IFERROR(Base!#REF!/GAMSbase!AL136,"")</f>
        <v/>
      </c>
      <c r="AN136" s="2" t="str">
        <f>IFERROR(Base!#REF!/GAMSbase!AM136,"")</f>
        <v/>
      </c>
      <c r="AO136" s="2" t="str">
        <f>IFERROR(Base!#REF!/GAMSbase!AN136,"")</f>
        <v/>
      </c>
      <c r="AP136" s="2" t="str">
        <f>IFERROR(Base!#REF!/GAMSbase!AO136,"")</f>
        <v/>
      </c>
      <c r="AQ136" s="2" t="str">
        <f>IFERROR(Base!#REF!/GAMSbase!AP136,"")</f>
        <v/>
      </c>
      <c r="AR136" s="2" t="str">
        <f>IFERROR(Base!#REF!/GAMSbase!AQ136,"")</f>
        <v/>
      </c>
      <c r="AS136" s="2" t="str">
        <f>IFERROR(Base!#REF!/GAMSbase!AR136,"")</f>
        <v/>
      </c>
      <c r="AT136" s="2" t="str">
        <f>IFERROR(Base!#REF!/GAMSbase!AS136,"")</f>
        <v/>
      </c>
      <c r="AU136" s="2" t="str">
        <f>IFERROR(Base!#REF!/GAMSbase!AT136,"")</f>
        <v/>
      </c>
      <c r="AV136" s="2" t="str">
        <f>IFERROR(Base!#REF!/GAMSbase!AU136,"")</f>
        <v/>
      </c>
      <c r="AW136" s="2" t="str">
        <f>IFERROR(Base!#REF!/GAMSbase!AV136,"")</f>
        <v/>
      </c>
      <c r="AX136" s="2" t="str">
        <f>IFERROR(Base!#REF!/GAMSbase!AW136,"")</f>
        <v/>
      </c>
      <c r="AY136" s="2" t="str">
        <f>IFERROR(Base!#REF!/GAMSbase!AX136,"")</f>
        <v/>
      </c>
      <c r="AZ136" s="2" t="str">
        <f>IFERROR(Base!#REF!/GAMSbase!AY136,"")</f>
        <v/>
      </c>
      <c r="BA136" s="2" t="str">
        <f>IFERROR(Base!#REF!/GAMSbase!AZ136,"")</f>
        <v/>
      </c>
      <c r="BB136" s="2" t="str">
        <f>IFERROR(Base!#REF!/GAMSbase!BA136,"")</f>
        <v/>
      </c>
      <c r="BC136" s="2" t="str">
        <f>IFERROR(Base!#REF!/GAMSbase!BB136,"")</f>
        <v/>
      </c>
      <c r="BD136" s="2" t="str">
        <f>IFERROR(Base!#REF!/GAMSbase!BC136,"")</f>
        <v/>
      </c>
      <c r="BE136" s="2" t="str">
        <f>IFERROR(Base!#REF!/GAMSbase!BD136,"")</f>
        <v/>
      </c>
      <c r="BF136" s="2" t="str">
        <f>IFERROR(Base!#REF!/GAMSbase!BE136,"")</f>
        <v/>
      </c>
      <c r="BG136" s="2" t="str">
        <f>IFERROR(Base!#REF!/GAMSbase!BF136,"")</f>
        <v/>
      </c>
      <c r="BH136" s="2" t="str">
        <f>IFERROR(Base!#REF!/GAMSbase!BG136,"")</f>
        <v/>
      </c>
      <c r="BI136" s="2" t="str">
        <f>IFERROR(Base!#REF!/GAMSbase!BH136,"")</f>
        <v/>
      </c>
      <c r="BJ136" s="2" t="str">
        <f>IFERROR(Base!#REF!/GAMSbase!BI136,"")</f>
        <v/>
      </c>
    </row>
    <row r="137" spans="1:62" x14ac:dyDescent="0.25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25">
      <c r="A138" t="e">
        <f>Base!#REF!</f>
        <v>#REF!</v>
      </c>
      <c r="B138" t="str">
        <f>GAMSbase!A138</f>
        <v>Interest Rate (Real Rate of Return)</v>
      </c>
      <c r="C138" s="2" t="str">
        <f>IFERROR(Base!#REF!/GAMSbase!B138,"")</f>
        <v/>
      </c>
      <c r="D138" s="2" t="str">
        <f>IFERROR(Base!#REF!/GAMSbase!C138,"")</f>
        <v/>
      </c>
      <c r="E138" s="2" t="str">
        <f>IFERROR(Base!#REF!/GAMSbase!D138,"")</f>
        <v/>
      </c>
      <c r="F138" s="2" t="str">
        <f>IFERROR(Base!#REF!/GAMSbase!E138,"")</f>
        <v/>
      </c>
      <c r="G138" s="2" t="str">
        <f>IFERROR(Base!#REF!/GAMSbase!F138,"")</f>
        <v/>
      </c>
      <c r="H138" s="2" t="str">
        <f>IFERROR(Base!#REF!/GAMSbase!G138,"")</f>
        <v/>
      </c>
      <c r="I138" s="2" t="str">
        <f>IFERROR(Base!#REF!/GAMSbase!H138,"")</f>
        <v/>
      </c>
      <c r="J138" s="2" t="str">
        <f>IFERROR(Base!#REF!/GAMSbase!I138,"")</f>
        <v/>
      </c>
      <c r="K138" s="2" t="str">
        <f>IFERROR(Base!#REF!/GAMSbase!J138,"")</f>
        <v/>
      </c>
      <c r="L138" s="2" t="str">
        <f>IFERROR(Base!#REF!/GAMSbase!K138,"")</f>
        <v/>
      </c>
      <c r="M138" s="2" t="str">
        <f>IFERROR(Base!#REF!/GAMSbase!L138,"")</f>
        <v/>
      </c>
      <c r="N138" s="2" t="str">
        <f>IFERROR(Base!#REF!/GAMSbase!M138,"")</f>
        <v/>
      </c>
      <c r="O138" s="2" t="str">
        <f>IFERROR(Base!#REF!/GAMSbase!N138,"")</f>
        <v/>
      </c>
      <c r="P138" s="2" t="str">
        <f>IFERROR(Base!#REF!/GAMSbase!O138,"")</f>
        <v/>
      </c>
      <c r="Q138" s="2" t="str">
        <f>IFERROR(Base!#REF!/GAMSbase!P138,"")</f>
        <v/>
      </c>
      <c r="R138" s="2" t="str">
        <f>IFERROR(Base!#REF!/GAMSbase!Q138,"")</f>
        <v/>
      </c>
      <c r="S138" s="2" t="str">
        <f>IFERROR(Base!#REF!/GAMSbase!R138,"")</f>
        <v/>
      </c>
      <c r="T138" s="2" t="str">
        <f>IFERROR(Base!#REF!/GAMSbase!S138,"")</f>
        <v/>
      </c>
      <c r="U138" s="2" t="str">
        <f>IFERROR(Base!#REF!/GAMSbase!T138,"")</f>
        <v/>
      </c>
      <c r="V138" s="2" t="str">
        <f>IFERROR(Base!#REF!/GAMSbase!U138,"")</f>
        <v/>
      </c>
      <c r="W138" s="2" t="str">
        <f>IFERROR(Base!#REF!/GAMSbase!V138,"")</f>
        <v/>
      </c>
      <c r="X138" s="2" t="str">
        <f>IFERROR(Base!#REF!/GAMSbase!W138,"")</f>
        <v/>
      </c>
      <c r="Y138" s="2" t="str">
        <f>IFERROR(Base!#REF!/GAMSbase!X138,"")</f>
        <v/>
      </c>
      <c r="Z138" s="2" t="str">
        <f>IFERROR(Base!#REF!/GAMSbase!Y138,"")</f>
        <v/>
      </c>
      <c r="AA138" s="2" t="str">
        <f>IFERROR(Base!#REF!/GAMSbase!Z138,"")</f>
        <v/>
      </c>
      <c r="AB138" s="2" t="str">
        <f>IFERROR(Base!#REF!/GAMSbase!AA138,"")</f>
        <v/>
      </c>
      <c r="AC138" s="2" t="str">
        <f>IFERROR(Base!#REF!/GAMSbase!AB138,"")</f>
        <v/>
      </c>
      <c r="AD138" s="2" t="str">
        <f>IFERROR(Base!#REF!/GAMSbase!AC138,"")</f>
        <v/>
      </c>
      <c r="AE138" s="2" t="str">
        <f>IFERROR(Base!#REF!/GAMSbase!AD138,"")</f>
        <v/>
      </c>
      <c r="AF138" s="2" t="str">
        <f>IFERROR(Base!#REF!/GAMSbase!AE138,"")</f>
        <v/>
      </c>
      <c r="AG138" s="2" t="str">
        <f>IFERROR(Base!#REF!/GAMSbase!AF138,"")</f>
        <v/>
      </c>
      <c r="AH138" s="2" t="str">
        <f>IFERROR(Base!#REF!/GAMSbase!AG138,"")</f>
        <v/>
      </c>
      <c r="AI138" s="2" t="str">
        <f>IFERROR(Base!#REF!/GAMSbase!AH138,"")</f>
        <v/>
      </c>
      <c r="AJ138" s="2" t="str">
        <f>IFERROR(Base!#REF!/GAMSbase!AI138,"")</f>
        <v/>
      </c>
      <c r="AK138" s="2" t="str">
        <f>IFERROR(Base!#REF!/GAMSbase!AJ138,"")</f>
        <v/>
      </c>
      <c r="AL138" s="2" t="str">
        <f>IFERROR(Base!#REF!/GAMSbase!AK138,"")</f>
        <v/>
      </c>
      <c r="AM138" s="2" t="str">
        <f>IFERROR(Base!#REF!/GAMSbase!AL138,"")</f>
        <v/>
      </c>
      <c r="AN138" s="2" t="str">
        <f>IFERROR(Base!#REF!/GAMSbase!AM138,"")</f>
        <v/>
      </c>
      <c r="AO138" s="2" t="str">
        <f>IFERROR(Base!#REF!/GAMSbase!AN138,"")</f>
        <v/>
      </c>
      <c r="AP138" s="2" t="str">
        <f>IFERROR(Base!#REF!/GAMSbase!AO138,"")</f>
        <v/>
      </c>
      <c r="AQ138" s="2" t="str">
        <f>IFERROR(Base!#REF!/GAMSbase!AP138,"")</f>
        <v/>
      </c>
      <c r="AR138" s="2" t="str">
        <f>IFERROR(Base!#REF!/GAMSbase!AQ138,"")</f>
        <v/>
      </c>
      <c r="AS138" s="2" t="str">
        <f>IFERROR(Base!#REF!/GAMSbase!AR138,"")</f>
        <v/>
      </c>
      <c r="AT138" s="2" t="str">
        <f>IFERROR(Base!#REF!/GAMSbase!AS138,"")</f>
        <v/>
      </c>
      <c r="AU138" s="2" t="str">
        <f>IFERROR(Base!#REF!/GAMSbase!AT138,"")</f>
        <v/>
      </c>
      <c r="AV138" s="2" t="str">
        <f>IFERROR(Base!#REF!/GAMSbase!AU138,"")</f>
        <v/>
      </c>
      <c r="AW138" s="2" t="str">
        <f>IFERROR(Base!#REF!/GAMSbase!AV138,"")</f>
        <v/>
      </c>
      <c r="AX138" s="2" t="str">
        <f>IFERROR(Base!#REF!/GAMSbase!AW138,"")</f>
        <v/>
      </c>
      <c r="AY138" s="2" t="str">
        <f>IFERROR(Base!#REF!/GAMSbase!AX138,"")</f>
        <v/>
      </c>
      <c r="AZ138" s="2" t="str">
        <f>IFERROR(Base!#REF!/GAMSbase!AY138,"")</f>
        <v/>
      </c>
      <c r="BA138" s="2" t="str">
        <f>IFERROR(Base!#REF!/GAMSbase!AZ138,"")</f>
        <v/>
      </c>
      <c r="BB138" s="2" t="str">
        <f>IFERROR(Base!#REF!/GAMSbase!BA138,"")</f>
        <v/>
      </c>
      <c r="BC138" s="2" t="str">
        <f>IFERROR(Base!#REF!/GAMSbase!BB138,"")</f>
        <v/>
      </c>
      <c r="BD138" s="2" t="str">
        <f>IFERROR(Base!#REF!/GAMSbase!BC138,"")</f>
        <v/>
      </c>
      <c r="BE138" s="2" t="str">
        <f>IFERROR(Base!#REF!/GAMSbase!BD138,"")</f>
        <v/>
      </c>
      <c r="BF138" s="2" t="str">
        <f>IFERROR(Base!#REF!/GAMSbase!BE138,"")</f>
        <v/>
      </c>
      <c r="BG138" s="2" t="str">
        <f>IFERROR(Base!#REF!/GAMSbase!BF138,"")</f>
        <v/>
      </c>
      <c r="BH138" s="2" t="str">
        <f>IFERROR(Base!#REF!/GAMSbase!BG138,"")</f>
        <v/>
      </c>
      <c r="BI138" s="2" t="str">
        <f>IFERROR(Base!#REF!/GAMSbase!BH138,"")</f>
        <v/>
      </c>
      <c r="BJ138" s="2" t="str">
        <f>IFERROR(Base!#REF!/GAMSbase!BI138,"")</f>
        <v/>
      </c>
    </row>
    <row r="143" spans="1:62" x14ac:dyDescent="0.25">
      <c r="C143" s="2">
        <f>+AVERAGE(C3:C138)</f>
        <v>1.936420100255458</v>
      </c>
      <c r="D143" s="2">
        <f t="shared" ref="D143:BI143" si="0">+AVERAGE(D3:D138)</f>
        <v>2.2559160571660546</v>
      </c>
      <c r="E143" s="2">
        <f t="shared" si="0"/>
        <v>2.2043695046305145</v>
      </c>
      <c r="F143" s="2">
        <f t="shared" si="0"/>
        <v>2.1610601996034124</v>
      </c>
      <c r="G143" s="2">
        <f t="shared" si="0"/>
        <v>2.130982524484518</v>
      </c>
      <c r="H143" s="2">
        <f t="shared" si="0"/>
        <v>2.1143627844801589</v>
      </c>
      <c r="I143" s="2">
        <f t="shared" si="0"/>
        <v>2.1105457019085994</v>
      </c>
      <c r="J143" s="2">
        <f t="shared" si="0"/>
        <v>2.105178815341747</v>
      </c>
      <c r="K143" s="2">
        <f t="shared" si="0"/>
        <v>2.1106785538375181</v>
      </c>
      <c r="L143" s="2">
        <f t="shared" si="0"/>
        <v>2.126586513269086</v>
      </c>
      <c r="M143" s="2">
        <f t="shared" si="0"/>
        <v>2.1526436698034264</v>
      </c>
      <c r="N143" s="2">
        <f t="shared" si="0"/>
        <v>2.188774006571002</v>
      </c>
      <c r="O143" s="2">
        <f t="shared" si="0"/>
        <v>2.2350682315898145</v>
      </c>
      <c r="P143" s="2">
        <f t="shared" si="0"/>
        <v>2.2917719066059461</v>
      </c>
      <c r="Q143" s="2">
        <f t="shared" si="0"/>
        <v>2.3592784987105229</v>
      </c>
      <c r="R143" s="2">
        <f t="shared" si="0"/>
        <v>2.438126300621954</v>
      </c>
      <c r="S143" s="2">
        <f t="shared" si="0"/>
        <v>2.5289982881319926</v>
      </c>
      <c r="T143" s="2">
        <f t="shared" si="0"/>
        <v>2.6407412487648174</v>
      </c>
      <c r="U143" s="2">
        <f t="shared" si="0"/>
        <v>2.767230795773655</v>
      </c>
      <c r="V143" s="2">
        <f t="shared" si="0"/>
        <v>2.9101318422367073</v>
      </c>
      <c r="W143" s="2">
        <f t="shared" si="0"/>
        <v>3.0709584632472584</v>
      </c>
      <c r="X143" s="2">
        <f t="shared" si="0"/>
        <v>3.2514621801801713</v>
      </c>
      <c r="Y143" s="2">
        <f t="shared" si="0"/>
        <v>3.4536682982881288</v>
      </c>
      <c r="Z143" s="2">
        <f t="shared" si="0"/>
        <v>3.6799080839645577</v>
      </c>
      <c r="AA143" s="2">
        <f t="shared" si="0"/>
        <v>3.9328550568321088</v>
      </c>
      <c r="AB143" s="2">
        <f t="shared" si="0"/>
        <v>4.2155675391899932</v>
      </c>
      <c r="AC143" s="2">
        <f t="shared" si="0"/>
        <v>4.5315374083443682</v>
      </c>
      <c r="AD143" s="2">
        <f t="shared" si="0"/>
        <v>4.8848294662621132</v>
      </c>
      <c r="AE143" s="2">
        <f t="shared" si="0"/>
        <v>5.280578431464793</v>
      </c>
      <c r="AF143" s="2">
        <f t="shared" si="0"/>
        <v>5.721047258245811</v>
      </c>
      <c r="AG143" s="2">
        <f t="shared" si="0"/>
        <v>6.2114842264333596</v>
      </c>
      <c r="AH143" s="2">
        <f t="shared" si="0"/>
        <v>6.7575944832756543</v>
      </c>
      <c r="AI143" s="2">
        <f t="shared" si="0"/>
        <v>7.3653752175228151</v>
      </c>
      <c r="AJ143" s="2">
        <f t="shared" si="0"/>
        <v>8.0407241144539281</v>
      </c>
      <c r="AK143" s="2">
        <f t="shared" si="0"/>
        <v>8.7886066580157056</v>
      </c>
      <c r="AL143" s="2">
        <f t="shared" si="0"/>
        <v>9.5349217705136429</v>
      </c>
      <c r="AM143" s="2">
        <f t="shared" si="0"/>
        <v>9.7891188861064951</v>
      </c>
      <c r="AN143" s="2">
        <f t="shared" si="0"/>
        <v>10.160197601691122</v>
      </c>
      <c r="AO143" s="2">
        <f t="shared" si="0"/>
        <v>10.654478229942898</v>
      </c>
      <c r="AP143" s="2">
        <f t="shared" si="0"/>
        <v>11.270333949780428</v>
      </c>
      <c r="AQ143" s="2">
        <f t="shared" si="0"/>
        <v>12.017350132861425</v>
      </c>
      <c r="AR143" s="2">
        <f t="shared" si="0"/>
        <v>12.906204630146028</v>
      </c>
      <c r="AS143" s="2">
        <f t="shared" si="0"/>
        <v>13.949033483099043</v>
      </c>
      <c r="AT143" s="2">
        <f t="shared" si="0"/>
        <v>15.15973390754886</v>
      </c>
      <c r="AU143" s="2">
        <f t="shared" si="0"/>
        <v>16.554200811343861</v>
      </c>
      <c r="AV143" s="2">
        <f t="shared" si="0"/>
        <v>17.56557689307785</v>
      </c>
      <c r="AW143" s="2">
        <f t="shared" si="0"/>
        <v>19.537562919949853</v>
      </c>
      <c r="AX143" s="2">
        <f t="shared" si="0"/>
        <v>21.749380530198405</v>
      </c>
      <c r="AY143" s="2">
        <f t="shared" si="0"/>
        <v>24.230873982706424</v>
      </c>
      <c r="AZ143" s="2">
        <f t="shared" si="0"/>
        <v>27.016178550727648</v>
      </c>
      <c r="BA143" s="2">
        <f t="shared" si="0"/>
        <v>30.132301884046878</v>
      </c>
      <c r="BB143" s="2">
        <f t="shared" si="0"/>
        <v>33.613094741131526</v>
      </c>
      <c r="BC143" s="2">
        <f t="shared" si="0"/>
        <v>37.526274308803131</v>
      </c>
      <c r="BD143" s="2">
        <f t="shared" si="0"/>
        <v>41.923639692474779</v>
      </c>
      <c r="BE143" s="2">
        <f t="shared" si="0"/>
        <v>46.863873640152882</v>
      </c>
      <c r="BF143" s="2">
        <f t="shared" si="0"/>
        <v>52.41297007312091</v>
      </c>
      <c r="BG143" s="2">
        <f t="shared" si="0"/>
        <v>58.720030210399756</v>
      </c>
      <c r="BH143" s="2">
        <f t="shared" si="0"/>
        <v>67.042838217906578</v>
      </c>
      <c r="BI143" s="2">
        <f t="shared" si="0"/>
        <v>83.110896515085983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rgb="FFFF0000"/>
  </sheetPr>
  <dimension ref="A1:BI139"/>
  <sheetViews>
    <sheetView workbookViewId="0">
      <pane xSplit="2" ySplit="2" topLeftCell="C111" activePane="bottomRight" state="frozen"/>
      <selection pane="topRight" activeCell="C1" sqref="C1"/>
      <selection pane="bottomLeft" activeCell="A3" sqref="A3"/>
      <selection pane="bottomRight" activeCell="BD137" sqref="BD137"/>
    </sheetView>
  </sheetViews>
  <sheetFormatPr defaultRowHeight="13.2" x14ac:dyDescent="0.25"/>
  <cols>
    <col min="1" max="1" width="32.5546875" customWidth="1"/>
    <col min="2" max="61" width="10" bestFit="1" customWidth="1"/>
  </cols>
  <sheetData>
    <row r="1" spans="1:61" x14ac:dyDescent="0.25">
      <c r="A1" t="s">
        <v>48</v>
      </c>
      <c r="B1">
        <v>2010</v>
      </c>
      <c r="C1">
        <v>2015</v>
      </c>
      <c r="D1">
        <v>2020</v>
      </c>
      <c r="E1">
        <v>2025</v>
      </c>
      <c r="F1">
        <v>2030</v>
      </c>
      <c r="G1">
        <v>2035</v>
      </c>
      <c r="H1">
        <v>2040</v>
      </c>
      <c r="I1">
        <v>2045</v>
      </c>
      <c r="J1">
        <v>2050</v>
      </c>
      <c r="K1">
        <v>2055</v>
      </c>
      <c r="L1">
        <v>2060</v>
      </c>
      <c r="M1">
        <v>2065</v>
      </c>
      <c r="N1">
        <v>2070</v>
      </c>
      <c r="O1">
        <v>2075</v>
      </c>
      <c r="P1">
        <v>2080</v>
      </c>
      <c r="Q1">
        <v>2085</v>
      </c>
      <c r="R1">
        <v>2090</v>
      </c>
      <c r="S1">
        <v>2095</v>
      </c>
      <c r="T1">
        <v>2100</v>
      </c>
      <c r="U1">
        <v>2105</v>
      </c>
      <c r="V1">
        <v>2110</v>
      </c>
      <c r="W1">
        <v>2115</v>
      </c>
      <c r="X1">
        <v>2120</v>
      </c>
      <c r="Y1">
        <v>2125</v>
      </c>
      <c r="Z1">
        <v>2130</v>
      </c>
      <c r="AA1">
        <v>2135</v>
      </c>
      <c r="AB1">
        <v>2140</v>
      </c>
      <c r="AC1">
        <v>2145</v>
      </c>
      <c r="AD1">
        <v>2150</v>
      </c>
      <c r="AE1">
        <v>2155</v>
      </c>
      <c r="AF1">
        <v>2160</v>
      </c>
      <c r="AG1">
        <v>2165</v>
      </c>
      <c r="AH1">
        <v>2170</v>
      </c>
      <c r="AI1">
        <v>2175</v>
      </c>
      <c r="AJ1">
        <v>2180</v>
      </c>
      <c r="AK1">
        <v>2185</v>
      </c>
      <c r="AL1">
        <v>2190</v>
      </c>
      <c r="AM1">
        <v>2195</v>
      </c>
      <c r="AN1">
        <v>2200</v>
      </c>
      <c r="AO1">
        <v>2205</v>
      </c>
      <c r="AP1">
        <v>2210</v>
      </c>
      <c r="AQ1">
        <v>2215</v>
      </c>
      <c r="AR1">
        <v>2220</v>
      </c>
      <c r="AS1">
        <v>2225</v>
      </c>
      <c r="AT1">
        <v>2230</v>
      </c>
      <c r="AU1">
        <v>2235</v>
      </c>
      <c r="AV1">
        <v>2240</v>
      </c>
      <c r="AW1">
        <v>2245</v>
      </c>
      <c r="AX1">
        <v>2250</v>
      </c>
      <c r="AY1">
        <v>2255</v>
      </c>
      <c r="AZ1">
        <v>2260</v>
      </c>
      <c r="BA1">
        <v>2265</v>
      </c>
      <c r="BB1">
        <v>2270</v>
      </c>
      <c r="BC1">
        <v>2275</v>
      </c>
      <c r="BD1">
        <v>2280</v>
      </c>
      <c r="BE1">
        <v>2285</v>
      </c>
      <c r="BF1">
        <v>2290</v>
      </c>
      <c r="BG1">
        <v>2295</v>
      </c>
      <c r="BH1">
        <v>2300</v>
      </c>
      <c r="BI1">
        <v>2305</v>
      </c>
    </row>
    <row r="2" spans="1:61" x14ac:dyDescent="0.25">
      <c r="A2" t="s">
        <v>63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</row>
    <row r="3" spans="1:61" x14ac:dyDescent="0.25">
      <c r="A3" t="s">
        <v>64</v>
      </c>
    </row>
    <row r="4" spans="1:61" x14ac:dyDescent="0.25">
      <c r="A4" t="s">
        <v>65</v>
      </c>
    </row>
    <row r="5" spans="1:61" x14ac:dyDescent="0.25">
      <c r="A5" t="s">
        <v>66</v>
      </c>
      <c r="B5">
        <v>0.3</v>
      </c>
    </row>
    <row r="6" spans="1:61" x14ac:dyDescent="0.25">
      <c r="A6" t="s">
        <v>45</v>
      </c>
      <c r="B6">
        <v>0.1</v>
      </c>
    </row>
    <row r="7" spans="1:61" x14ac:dyDescent="0.25">
      <c r="A7" t="s">
        <v>67</v>
      </c>
      <c r="B7" t="s">
        <v>68</v>
      </c>
    </row>
    <row r="8" spans="1:61" x14ac:dyDescent="0.25">
      <c r="A8" t="s">
        <v>69</v>
      </c>
      <c r="B8" t="s">
        <v>68</v>
      </c>
    </row>
    <row r="9" spans="1:61" x14ac:dyDescent="0.25">
      <c r="A9" t="s">
        <v>70</v>
      </c>
      <c r="B9" t="s">
        <v>68</v>
      </c>
    </row>
    <row r="10" spans="1:61" x14ac:dyDescent="0.25">
      <c r="A10" t="s">
        <v>71</v>
      </c>
      <c r="B10" t="s">
        <v>68</v>
      </c>
    </row>
    <row r="11" spans="1:61" x14ac:dyDescent="0.25">
      <c r="A11" t="s">
        <v>72</v>
      </c>
      <c r="B11">
        <v>63.581986819100003</v>
      </c>
    </row>
    <row r="12" spans="1:61" x14ac:dyDescent="0.25">
      <c r="A12" t="s">
        <v>73</v>
      </c>
      <c r="B12">
        <v>135</v>
      </c>
    </row>
    <row r="13" spans="1:61" x14ac:dyDescent="0.25">
      <c r="A13" t="s">
        <v>74</v>
      </c>
      <c r="B13">
        <v>3.8</v>
      </c>
    </row>
    <row r="14" spans="1:61" x14ac:dyDescent="0.25">
      <c r="A14" t="s">
        <v>75</v>
      </c>
    </row>
    <row r="15" spans="1:61" x14ac:dyDescent="0.25">
      <c r="A15" t="s">
        <v>76</v>
      </c>
      <c r="B15">
        <v>1.4999999999999999E-2</v>
      </c>
      <c r="C15">
        <v>1.4999999999999999E-2</v>
      </c>
      <c r="D15">
        <v>1.4999999999999999E-2</v>
      </c>
      <c r="E15">
        <v>1.4999999999999999E-2</v>
      </c>
      <c r="F15">
        <v>1.4999999999999999E-2</v>
      </c>
      <c r="G15">
        <v>1.4999999999999999E-2</v>
      </c>
      <c r="H15">
        <v>1.4999999999999999E-2</v>
      </c>
      <c r="I15">
        <v>1.4999999999999999E-2</v>
      </c>
      <c r="J15">
        <v>1.4999999999999999E-2</v>
      </c>
      <c r="K15">
        <v>1.4999999999999999E-2</v>
      </c>
      <c r="L15">
        <v>1.4999999999999999E-2</v>
      </c>
      <c r="M15">
        <v>1.4999999999999999E-2</v>
      </c>
      <c r="N15">
        <v>1.4999999999999999E-2</v>
      </c>
      <c r="O15">
        <v>1.4999999999999999E-2</v>
      </c>
      <c r="P15">
        <v>1.4999999999999999E-2</v>
      </c>
      <c r="Q15">
        <v>1.4999999999999999E-2</v>
      </c>
      <c r="R15">
        <v>1.4999999999999999E-2</v>
      </c>
      <c r="S15">
        <v>1.4999999999999999E-2</v>
      </c>
      <c r="T15">
        <v>1.4999999999999999E-2</v>
      </c>
      <c r="U15">
        <v>1.4999999999999999E-2</v>
      </c>
      <c r="V15">
        <v>1.4999999999999999E-2</v>
      </c>
      <c r="W15">
        <v>1.4999999999999999E-2</v>
      </c>
      <c r="X15">
        <v>1.4999999999999999E-2</v>
      </c>
      <c r="Y15">
        <v>1.4999999999999999E-2</v>
      </c>
      <c r="Z15">
        <v>1.4999999999999999E-2</v>
      </c>
      <c r="AA15">
        <v>1.4999999999999999E-2</v>
      </c>
      <c r="AB15">
        <v>1.4999999999999999E-2</v>
      </c>
      <c r="AC15">
        <v>1.4999999999999999E-2</v>
      </c>
      <c r="AD15">
        <v>1.4999999999999999E-2</v>
      </c>
      <c r="AE15">
        <v>1.4999999999999999E-2</v>
      </c>
      <c r="AF15">
        <v>1.4999999999999999E-2</v>
      </c>
      <c r="AG15">
        <v>1.4999999999999999E-2</v>
      </c>
      <c r="AH15">
        <v>1.4999999999999999E-2</v>
      </c>
      <c r="AI15">
        <v>1.4999999999999999E-2</v>
      </c>
      <c r="AJ15">
        <v>1.4999999999999999E-2</v>
      </c>
      <c r="AK15">
        <v>1.4999999999999999E-2</v>
      </c>
      <c r="AL15">
        <v>1.4999999999999999E-2</v>
      </c>
      <c r="AM15">
        <v>1.4999999999999999E-2</v>
      </c>
      <c r="AN15">
        <v>1.4999999999999999E-2</v>
      </c>
      <c r="AO15">
        <v>1.4999999999999999E-2</v>
      </c>
      <c r="AP15">
        <v>1.4999999999999999E-2</v>
      </c>
      <c r="AQ15">
        <v>1.4999999999999999E-2</v>
      </c>
      <c r="AR15">
        <v>1.4999999999999999E-2</v>
      </c>
      <c r="AS15">
        <v>1.4999999999999999E-2</v>
      </c>
      <c r="AT15">
        <v>1.4999999999999999E-2</v>
      </c>
      <c r="AU15">
        <v>1.4999999999999999E-2</v>
      </c>
      <c r="AV15">
        <v>1.4999999999999999E-2</v>
      </c>
      <c r="AW15">
        <v>1.4999999999999999E-2</v>
      </c>
      <c r="AX15">
        <v>1.4999999999999999E-2</v>
      </c>
      <c r="AY15">
        <v>1.4999999999999999E-2</v>
      </c>
      <c r="AZ15">
        <v>1.4999999999999999E-2</v>
      </c>
      <c r="BA15">
        <v>1.4999999999999999E-2</v>
      </c>
      <c r="BB15">
        <v>1.4999999999999999E-2</v>
      </c>
      <c r="BC15">
        <v>1.4999999999999999E-2</v>
      </c>
      <c r="BD15">
        <v>1.4999999999999999E-2</v>
      </c>
      <c r="BE15">
        <v>1.4999999999999999E-2</v>
      </c>
      <c r="BF15">
        <v>1.4999999999999999E-2</v>
      </c>
      <c r="BG15">
        <v>1.4999999999999999E-2</v>
      </c>
      <c r="BH15">
        <v>1.4999999999999999E-2</v>
      </c>
      <c r="BI15">
        <v>1.4999999999999999E-2</v>
      </c>
    </row>
    <row r="16" spans="1:61" x14ac:dyDescent="0.25">
      <c r="A16" t="s">
        <v>77</v>
      </c>
      <c r="B16">
        <v>1.4999999999999999E-2</v>
      </c>
    </row>
    <row r="17" spans="1:61" x14ac:dyDescent="0.25">
      <c r="A17" t="s">
        <v>78</v>
      </c>
      <c r="B17" t="s">
        <v>68</v>
      </c>
    </row>
    <row r="18" spans="1:61" x14ac:dyDescent="0.25">
      <c r="A18" t="s">
        <v>79</v>
      </c>
      <c r="B18">
        <v>1</v>
      </c>
      <c r="C18">
        <v>0.92826032540000003</v>
      </c>
      <c r="D18">
        <v>0.86166723170000004</v>
      </c>
      <c r="E18">
        <v>0.79985150490000001</v>
      </c>
      <c r="F18">
        <v>0.74247041820000004</v>
      </c>
      <c r="G18">
        <v>0.68920583199999996</v>
      </c>
      <c r="H18">
        <v>0.63976242989999998</v>
      </c>
      <c r="I18">
        <v>0.59386608139999997</v>
      </c>
      <c r="J18">
        <v>0.55126232190000002</v>
      </c>
      <c r="K18">
        <v>0.51171494230000003</v>
      </c>
      <c r="L18">
        <v>0.47500467889999998</v>
      </c>
      <c r="M18">
        <v>0.44092799780000003</v>
      </c>
      <c r="N18">
        <v>0.40929596670000001</v>
      </c>
      <c r="O18">
        <v>0.37993320730000002</v>
      </c>
      <c r="P18">
        <v>0.3526769226</v>
      </c>
      <c r="Q18">
        <v>0.32737599490000002</v>
      </c>
      <c r="R18">
        <v>0.30389014759999999</v>
      </c>
      <c r="S18">
        <v>0.2820891673</v>
      </c>
      <c r="T18">
        <v>0.26185218220000001</v>
      </c>
      <c r="U18">
        <v>0.2430669919</v>
      </c>
      <c r="V18">
        <v>0.22562944500000001</v>
      </c>
      <c r="W18">
        <v>0.20944286200000001</v>
      </c>
      <c r="X18">
        <v>0.19441749920000001</v>
      </c>
      <c r="Y18">
        <v>0.1804700511</v>
      </c>
      <c r="Z18">
        <v>0.16752318839999999</v>
      </c>
      <c r="AA18">
        <v>0.1555051294</v>
      </c>
      <c r="AB18">
        <v>0.14434924199999999</v>
      </c>
      <c r="AC18">
        <v>0.1339936743</v>
      </c>
      <c r="AD18">
        <v>0.1243810117</v>
      </c>
      <c r="AE18">
        <v>0.1154579584</v>
      </c>
      <c r="AF18">
        <v>0.10717504210000001</v>
      </c>
      <c r="AG18">
        <v>9.9486339399999998E-2</v>
      </c>
      <c r="AH18">
        <v>9.2349221800000006E-2</v>
      </c>
      <c r="AI18">
        <v>8.5724118700000004E-2</v>
      </c>
      <c r="AJ18">
        <v>7.9574298299999999E-2</v>
      </c>
      <c r="AK18">
        <v>7.3865663999999998E-2</v>
      </c>
      <c r="AL18">
        <v>6.8566565300000007E-2</v>
      </c>
      <c r="AM18">
        <v>6.3647622200000004E-2</v>
      </c>
      <c r="AN18">
        <v>5.9081562499999997E-2</v>
      </c>
      <c r="AO18">
        <v>5.48430705E-2</v>
      </c>
      <c r="AP18">
        <v>5.09086464E-2</v>
      </c>
      <c r="AQ18">
        <v>4.7256476700000001E-2</v>
      </c>
      <c r="AR18">
        <v>4.3866312400000003E-2</v>
      </c>
      <c r="AS18">
        <v>4.0719357499999997E-2</v>
      </c>
      <c r="AT18">
        <v>3.7798164000000002E-2</v>
      </c>
      <c r="AU18">
        <v>3.5086536000000002E-2</v>
      </c>
      <c r="AV18">
        <v>3.2569439300000003E-2</v>
      </c>
      <c r="AW18">
        <v>3.0232918399999999E-2</v>
      </c>
      <c r="AX18">
        <v>2.8064018600000001E-2</v>
      </c>
      <c r="AY18">
        <v>2.60507151E-2</v>
      </c>
      <c r="AZ18">
        <v>2.4181845300000001E-2</v>
      </c>
      <c r="BA18">
        <v>2.2447047500000001E-2</v>
      </c>
      <c r="BB18">
        <v>2.08367037E-2</v>
      </c>
      <c r="BC18">
        <v>1.93418853E-2</v>
      </c>
      <c r="BD18">
        <v>1.7954304800000001E-2</v>
      </c>
      <c r="BE18">
        <v>1.6666268800000002E-2</v>
      </c>
      <c r="BF18">
        <v>1.5470636100000001E-2</v>
      </c>
      <c r="BG18">
        <v>1.4360777700000001E-2</v>
      </c>
      <c r="BH18">
        <v>1.3330540199999999E-2</v>
      </c>
      <c r="BI18">
        <v>1.2374211600000001E-2</v>
      </c>
    </row>
    <row r="19" spans="1:61" x14ac:dyDescent="0.25">
      <c r="A19" t="s">
        <v>80</v>
      </c>
      <c r="B19">
        <v>1.45</v>
      </c>
    </row>
    <row r="20" spans="1:61" x14ac:dyDescent="0.25">
      <c r="A20" t="s">
        <v>81</v>
      </c>
    </row>
    <row r="21" spans="1:61" x14ac:dyDescent="0.25">
      <c r="A21" t="s">
        <v>82</v>
      </c>
      <c r="B21">
        <v>3.8</v>
      </c>
      <c r="C21">
        <v>4.1259500542999996</v>
      </c>
      <c r="D21">
        <v>4.4685308530999999</v>
      </c>
      <c r="E21">
        <v>4.8277095370999996</v>
      </c>
      <c r="F21">
        <v>5.2033977904000004</v>
      </c>
      <c r="G21">
        <v>5.5954527830999998</v>
      </c>
      <c r="H21">
        <v>6.0036784860000001</v>
      </c>
      <c r="I21">
        <v>6.4278273286000003</v>
      </c>
      <c r="J21">
        <v>6.8676021685000004</v>
      </c>
      <c r="K21">
        <v>7.3226585391999999</v>
      </c>
      <c r="L21">
        <v>7.7926071427999997</v>
      </c>
      <c r="M21">
        <v>8.2770165519999992</v>
      </c>
      <c r="N21">
        <v>8.7754160889000001</v>
      </c>
      <c r="O21">
        <v>9.2872988433000003</v>
      </c>
      <c r="P21">
        <v>9.8121248006999995</v>
      </c>
      <c r="Q21">
        <v>10.3493240464</v>
      </c>
      <c r="R21">
        <v>10.8983000151</v>
      </c>
      <c r="S21">
        <v>11.458432758100001</v>
      </c>
      <c r="T21">
        <v>12.0290822018</v>
      </c>
      <c r="U21">
        <v>12.609591371200001</v>
      </c>
      <c r="V21">
        <v>13.1992895587</v>
      </c>
      <c r="W21">
        <v>13.7974954153</v>
      </c>
      <c r="X21">
        <v>14.4035199491</v>
      </c>
      <c r="Y21">
        <v>15.016669413500001</v>
      </c>
      <c r="Z21">
        <v>15.636248073200001</v>
      </c>
      <c r="AA21">
        <v>16.261560835499999</v>
      </c>
      <c r="AB21">
        <v>16.8919157401</v>
      </c>
      <c r="AC21">
        <v>17.526626297499998</v>
      </c>
      <c r="AD21">
        <v>18.165013673000001</v>
      </c>
      <c r="AE21">
        <v>18.8064087124</v>
      </c>
      <c r="AF21">
        <v>19.450153805999999</v>
      </c>
      <c r="AG21">
        <v>20.095604592499999</v>
      </c>
      <c r="AH21">
        <v>20.742131503300001</v>
      </c>
      <c r="AI21">
        <v>21.389121146899999</v>
      </c>
      <c r="AJ21">
        <v>22.035977540699999</v>
      </c>
      <c r="AK21">
        <v>22.682123190199999</v>
      </c>
      <c r="AL21">
        <v>23.327000022899998</v>
      </c>
      <c r="AM21">
        <v>23.970070180899999</v>
      </c>
      <c r="AN21">
        <v>24.610816679799999</v>
      </c>
      <c r="AO21">
        <v>25.248743938299999</v>
      </c>
      <c r="AP21">
        <v>25.883378186800002</v>
      </c>
      <c r="AQ21">
        <v>26.514267761399999</v>
      </c>
      <c r="AR21">
        <v>27.140983290800001</v>
      </c>
      <c r="AS21">
        <v>27.7631177825</v>
      </c>
      <c r="AT21">
        <v>28.380286616399999</v>
      </c>
      <c r="AU21">
        <v>28.9921274535</v>
      </c>
      <c r="AV21">
        <v>29.598300064299998</v>
      </c>
      <c r="AW21">
        <v>30.198486087599999</v>
      </c>
      <c r="AX21">
        <v>30.7923887231</v>
      </c>
      <c r="AY21">
        <v>31.379732365999999</v>
      </c>
      <c r="AZ21">
        <v>31.9602621905</v>
      </c>
      <c r="BA21">
        <v>32.533743686199998</v>
      </c>
      <c r="BB21">
        <v>33.099962155299998</v>
      </c>
      <c r="BC21">
        <v>33.658722174799998</v>
      </c>
      <c r="BD21">
        <v>34.209847029400002</v>
      </c>
      <c r="BE21">
        <v>34.753178119799998</v>
      </c>
      <c r="BF21">
        <v>35.288574350700003</v>
      </c>
      <c r="BG21">
        <v>35.815911503400002</v>
      </c>
      <c r="BH21">
        <v>36.3350815967</v>
      </c>
      <c r="BI21">
        <v>36.845992238900003</v>
      </c>
    </row>
    <row r="22" spans="1:61" x14ac:dyDescent="0.25">
      <c r="A22" t="s">
        <v>83</v>
      </c>
      <c r="B22">
        <v>3.8</v>
      </c>
    </row>
    <row r="23" spans="1:61" x14ac:dyDescent="0.25">
      <c r="A23" t="s">
        <v>84</v>
      </c>
      <c r="B23">
        <v>7.9000000000000001E-2</v>
      </c>
      <c r="C23">
        <v>7.6665197199999993E-2</v>
      </c>
      <c r="D23">
        <v>7.4399398199999994E-2</v>
      </c>
      <c r="E23">
        <v>7.2200563600000003E-2</v>
      </c>
      <c r="F23">
        <v>7.0066714500000002E-2</v>
      </c>
      <c r="G23">
        <v>6.7995930100000004E-2</v>
      </c>
      <c r="H23">
        <v>6.5986346700000004E-2</v>
      </c>
      <c r="I23">
        <v>6.4036155400000003E-2</v>
      </c>
      <c r="J23">
        <v>6.2143601E-2</v>
      </c>
      <c r="K23">
        <v>6.0306980099999997E-2</v>
      </c>
      <c r="L23">
        <v>5.8524639400000002E-2</v>
      </c>
      <c r="M23">
        <v>5.6794974900000003E-2</v>
      </c>
      <c r="N23">
        <v>5.5116429799999998E-2</v>
      </c>
      <c r="O23">
        <v>5.3487493099999998E-2</v>
      </c>
      <c r="P23">
        <v>5.1906698799999998E-2</v>
      </c>
      <c r="Q23">
        <v>5.0372623999999998E-2</v>
      </c>
      <c r="R23">
        <v>4.8883888E-2</v>
      </c>
      <c r="S23">
        <v>4.7439150700000002E-2</v>
      </c>
      <c r="T23">
        <v>4.6037111899999997E-2</v>
      </c>
      <c r="U23">
        <v>4.4676509699999999E-2</v>
      </c>
      <c r="V23">
        <v>4.3356119300000003E-2</v>
      </c>
      <c r="W23">
        <v>4.2074752299999997E-2</v>
      </c>
      <c r="X23">
        <v>4.0831255400000002E-2</v>
      </c>
      <c r="Y23">
        <v>3.9624509500000002E-2</v>
      </c>
      <c r="Z23">
        <v>3.8453428200000001E-2</v>
      </c>
      <c r="AA23">
        <v>3.73169577E-2</v>
      </c>
      <c r="AB23">
        <v>3.6214074899999997E-2</v>
      </c>
      <c r="AC23">
        <v>3.5143787199999998E-2</v>
      </c>
      <c r="AD23">
        <v>3.4105131400000002E-2</v>
      </c>
      <c r="AE23">
        <v>3.3097172399999999E-2</v>
      </c>
      <c r="AF23">
        <v>3.2119003100000001E-2</v>
      </c>
      <c r="AG23">
        <v>3.1169743100000001E-2</v>
      </c>
      <c r="AH23">
        <v>3.0248537999999998E-2</v>
      </c>
      <c r="AI23">
        <v>2.93545586E-2</v>
      </c>
      <c r="AJ23">
        <v>2.8487000299999999E-2</v>
      </c>
      <c r="AK23">
        <v>2.7645082200000001E-2</v>
      </c>
      <c r="AL23">
        <v>2.6828046500000001E-2</v>
      </c>
      <c r="AM23">
        <v>2.6035157900000001E-2</v>
      </c>
      <c r="AN23">
        <v>2.52657027E-2</v>
      </c>
      <c r="AO23">
        <v>2.45189884E-2</v>
      </c>
      <c r="AP23">
        <v>2.3794342699999999E-2</v>
      </c>
      <c r="AQ23">
        <v>2.3091113600000001E-2</v>
      </c>
      <c r="AR23">
        <v>2.2408668100000001E-2</v>
      </c>
      <c r="AS23">
        <v>2.1746391899999998E-2</v>
      </c>
      <c r="AT23">
        <v>2.1103688900000001E-2</v>
      </c>
      <c r="AU23">
        <v>2.0479980599999999E-2</v>
      </c>
      <c r="AV23">
        <v>1.9874705699999998E-2</v>
      </c>
      <c r="AW23">
        <v>1.9287319399999999E-2</v>
      </c>
      <c r="AX23">
        <v>1.8717292900000002E-2</v>
      </c>
      <c r="AY23">
        <v>1.81641133E-2</v>
      </c>
      <c r="AZ23">
        <v>1.76272827E-2</v>
      </c>
      <c r="BA23">
        <v>1.7106317699999998E-2</v>
      </c>
      <c r="BB23">
        <v>1.6600749599999999E-2</v>
      </c>
      <c r="BC23">
        <v>1.6110123300000001E-2</v>
      </c>
      <c r="BD23">
        <v>1.5633997199999999E-2</v>
      </c>
      <c r="BE23">
        <v>1.5171942799999999E-2</v>
      </c>
      <c r="BF23">
        <v>1.4723544099999999E-2</v>
      </c>
      <c r="BG23">
        <v>1.4288397600000001E-2</v>
      </c>
      <c r="BH23">
        <v>1.38661116E-2</v>
      </c>
      <c r="BI23">
        <v>1.3456306100000001E-2</v>
      </c>
    </row>
    <row r="24" spans="1:61" x14ac:dyDescent="0.25">
      <c r="A24" t="s">
        <v>85</v>
      </c>
    </row>
    <row r="25" spans="1:61" x14ac:dyDescent="0.25">
      <c r="A25" t="s">
        <v>86</v>
      </c>
      <c r="B25">
        <v>0</v>
      </c>
    </row>
    <row r="26" spans="1:61" x14ac:dyDescent="0.25">
      <c r="A26" t="s">
        <v>87</v>
      </c>
      <c r="B26">
        <v>2.6700000000000001E-3</v>
      </c>
    </row>
    <row r="27" spans="1:61" x14ac:dyDescent="0.25">
      <c r="A27" t="s">
        <v>88</v>
      </c>
      <c r="B27">
        <v>2</v>
      </c>
    </row>
    <row r="28" spans="1:61" x14ac:dyDescent="0.25">
      <c r="A28" t="s">
        <v>89</v>
      </c>
      <c r="B28" t="s">
        <v>90</v>
      </c>
    </row>
    <row r="29" spans="1:61" x14ac:dyDescent="0.25">
      <c r="A29" t="s">
        <v>91</v>
      </c>
      <c r="B29" t="s">
        <v>92</v>
      </c>
    </row>
    <row r="30" spans="1:61" x14ac:dyDescent="0.25">
      <c r="A30" t="s">
        <v>93</v>
      </c>
      <c r="B30" t="s">
        <v>94</v>
      </c>
    </row>
    <row r="31" spans="1:61" x14ac:dyDescent="0.25">
      <c r="A31" t="s">
        <v>95</v>
      </c>
    </row>
    <row r="32" spans="1:61" x14ac:dyDescent="0.25">
      <c r="A32" t="s">
        <v>15</v>
      </c>
      <c r="B32">
        <v>6.74643417E-2</v>
      </c>
      <c r="C32">
        <v>6.2569715299999995E-2</v>
      </c>
      <c r="D32">
        <v>5.8044680799999998E-2</v>
      </c>
      <c r="E32">
        <v>5.38602657E-2</v>
      </c>
      <c r="F32">
        <v>4.9989850000000002E-2</v>
      </c>
      <c r="G32">
        <v>4.6408968799999999E-2</v>
      </c>
      <c r="H32">
        <v>4.3095131799999999E-2</v>
      </c>
      <c r="I32">
        <v>4.0027658700000003E-2</v>
      </c>
      <c r="J32">
        <v>3.7187528499999997E-2</v>
      </c>
      <c r="K32">
        <v>3.4557241799999999E-2</v>
      </c>
      <c r="L32">
        <v>3.2120694999999998E-2</v>
      </c>
      <c r="M32">
        <v>2.9863065099999999E-2</v>
      </c>
      <c r="N32">
        <v>2.7770704600000001E-2</v>
      </c>
      <c r="O32">
        <v>2.58310447E-2</v>
      </c>
      <c r="P32">
        <v>2.4032507500000001E-2</v>
      </c>
      <c r="Q32">
        <v>2.2364425E-2</v>
      </c>
      <c r="R32">
        <v>2.0816965199999999E-2</v>
      </c>
      <c r="S32">
        <v>1.9381064E-2</v>
      </c>
      <c r="T32">
        <v>1.8048363899999999E-2</v>
      </c>
      <c r="U32">
        <v>1.6811156300000001E-2</v>
      </c>
      <c r="V32">
        <v>1.5662329499999999E-2</v>
      </c>
      <c r="W32">
        <v>1.45953213E-2</v>
      </c>
      <c r="X32">
        <v>1.36040746E-2</v>
      </c>
      <c r="Y32">
        <v>1.26829973E-2</v>
      </c>
      <c r="Z32">
        <v>1.18269255E-2</v>
      </c>
      <c r="AA32">
        <v>1.10310893E-2</v>
      </c>
      <c r="AB32">
        <v>1.0291082E-2</v>
      </c>
      <c r="AC32">
        <v>9.6028312000000001E-3</v>
      </c>
      <c r="AD32">
        <v>8.9625726999999992E-3</v>
      </c>
      <c r="AE32">
        <v>8.3668262999999996E-3</v>
      </c>
      <c r="AF32">
        <v>7.8123736999999999E-3</v>
      </c>
      <c r="AG32">
        <v>7.296238E-3</v>
      </c>
      <c r="AH32">
        <v>6.8156648999999998E-3</v>
      </c>
      <c r="AI32">
        <v>6.3681056999999996E-3</v>
      </c>
      <c r="AJ32">
        <v>5.9512009999999997E-3</v>
      </c>
      <c r="AK32">
        <v>5.5627667E-3</v>
      </c>
      <c r="AL32">
        <v>5.2007800000000003E-3</v>
      </c>
      <c r="AM32">
        <v>4.8633673000000001E-3</v>
      </c>
      <c r="AN32">
        <v>4.5487927999999997E-3</v>
      </c>
      <c r="AO32">
        <v>4.2554480000000002E-3</v>
      </c>
      <c r="AP32">
        <v>3.9818418999999997E-3</v>
      </c>
      <c r="AQ32">
        <v>3.7265924000000001E-3</v>
      </c>
      <c r="AR32">
        <v>3.4884177E-3</v>
      </c>
      <c r="AS32">
        <v>3.266129E-3</v>
      </c>
      <c r="AT32">
        <v>3.0586234E-3</v>
      </c>
      <c r="AU32">
        <v>2.8648775999999998E-3</v>
      </c>
      <c r="AV32">
        <v>2.6839416999999998E-3</v>
      </c>
      <c r="AW32">
        <v>2.5149341E-3</v>
      </c>
      <c r="AX32">
        <v>2.3570359999999999E-3</v>
      </c>
      <c r="AY32">
        <v>2.2094871E-3</v>
      </c>
      <c r="AZ32">
        <v>2.0715811999999999E-3</v>
      </c>
      <c r="BA32">
        <v>1.9426619999999999E-3</v>
      </c>
      <c r="BB32">
        <v>1.8221197000000001E-3</v>
      </c>
      <c r="BC32">
        <v>1.7093875000000001E-3</v>
      </c>
      <c r="BD32">
        <v>1.6039384E-3</v>
      </c>
      <c r="BE32">
        <v>1.5052823E-3</v>
      </c>
      <c r="BF32">
        <v>1.4129635000000001E-3</v>
      </c>
      <c r="BG32">
        <v>1.326558E-3</v>
      </c>
      <c r="BH32">
        <v>1.2456711000000001E-3</v>
      </c>
      <c r="BI32">
        <v>1.1699358E-3</v>
      </c>
    </row>
    <row r="33" spans="1:61" x14ac:dyDescent="0.25">
      <c r="A33" t="s">
        <v>96</v>
      </c>
      <c r="B33">
        <v>344</v>
      </c>
    </row>
    <row r="34" spans="1:61" x14ac:dyDescent="0.25">
      <c r="A34" t="s">
        <v>97</v>
      </c>
      <c r="B34">
        <v>344</v>
      </c>
      <c r="C34">
        <v>335.4</v>
      </c>
      <c r="D34">
        <v>327.01499999999999</v>
      </c>
      <c r="E34">
        <v>318.83962500000001</v>
      </c>
      <c r="F34">
        <v>310.868634375</v>
      </c>
      <c r="G34">
        <v>303.09691851560001</v>
      </c>
      <c r="H34">
        <v>295.51949555269999</v>
      </c>
      <c r="I34">
        <v>288.13150816389998</v>
      </c>
      <c r="J34">
        <v>280.9282204598</v>
      </c>
      <c r="K34">
        <v>273.90501494829999</v>
      </c>
      <c r="L34">
        <v>267.05738957459999</v>
      </c>
      <c r="M34">
        <v>260.38095483519999</v>
      </c>
      <c r="N34">
        <v>253.87143096439999</v>
      </c>
      <c r="O34">
        <v>247.52464519029999</v>
      </c>
      <c r="P34">
        <v>241.3365290605</v>
      </c>
      <c r="Q34">
        <v>235.30311583400001</v>
      </c>
      <c r="R34">
        <v>229.42053793810001</v>
      </c>
      <c r="S34">
        <v>223.6850244897</v>
      </c>
      <c r="T34">
        <v>218.09289887739999</v>
      </c>
      <c r="U34">
        <v>212.64057640550001</v>
      </c>
      <c r="V34">
        <v>207.32456199539999</v>
      </c>
      <c r="W34">
        <v>202.1414479455</v>
      </c>
      <c r="X34">
        <v>197.08791174679999</v>
      </c>
      <c r="Y34">
        <v>192.1607139532</v>
      </c>
      <c r="Z34">
        <v>187.3566961043</v>
      </c>
      <c r="AA34">
        <v>182.6727787017</v>
      </c>
      <c r="AB34">
        <v>178.10595923419999</v>
      </c>
      <c r="AC34">
        <v>173.65331025329999</v>
      </c>
      <c r="AD34">
        <v>169.31197749699999</v>
      </c>
      <c r="AE34">
        <v>165.0791780596</v>
      </c>
      <c r="AF34">
        <v>160.95219860809999</v>
      </c>
      <c r="AG34">
        <v>156.92839364290001</v>
      </c>
      <c r="AH34">
        <v>153.0051838018</v>
      </c>
      <c r="AI34">
        <v>149.18005420680001</v>
      </c>
      <c r="AJ34">
        <v>145.45055285160001</v>
      </c>
      <c r="AK34">
        <v>141.81428903029999</v>
      </c>
      <c r="AL34">
        <v>138.26893180459999</v>
      </c>
      <c r="AM34">
        <v>134.81220850939999</v>
      </c>
      <c r="AN34">
        <v>131.44190329669999</v>
      </c>
      <c r="AO34">
        <v>128.1558557143</v>
      </c>
      <c r="AP34">
        <v>124.9519593214</v>
      </c>
      <c r="AQ34">
        <v>121.8281603384</v>
      </c>
      <c r="AR34">
        <v>118.7824563299</v>
      </c>
      <c r="AS34">
        <v>115.81289492170001</v>
      </c>
      <c r="AT34">
        <v>112.91757254860001</v>
      </c>
      <c r="AU34">
        <v>110.0946332349</v>
      </c>
      <c r="AV34">
        <v>107.3422674041</v>
      </c>
      <c r="AW34">
        <v>104.658710719</v>
      </c>
      <c r="AX34">
        <v>102.04224295100001</v>
      </c>
      <c r="AY34">
        <v>99.491186877199993</v>
      </c>
      <c r="AZ34">
        <v>97.003907205299996</v>
      </c>
      <c r="BA34">
        <v>94.578809525099999</v>
      </c>
      <c r="BB34">
        <v>92.214339287000001</v>
      </c>
      <c r="BC34">
        <v>89.908980804799995</v>
      </c>
      <c r="BD34">
        <v>87.661256284700002</v>
      </c>
      <c r="BE34">
        <v>85.469724877600001</v>
      </c>
      <c r="BF34">
        <v>83.332981755700004</v>
      </c>
      <c r="BG34">
        <v>81.249657211799999</v>
      </c>
      <c r="BH34">
        <v>79.218415781499999</v>
      </c>
      <c r="BI34">
        <v>77.237955386899998</v>
      </c>
    </row>
    <row r="35" spans="1:61" x14ac:dyDescent="0.25">
      <c r="A35" t="s">
        <v>98</v>
      </c>
      <c r="B35" t="s">
        <v>68</v>
      </c>
    </row>
    <row r="36" spans="1:61" x14ac:dyDescent="0.25">
      <c r="A36" t="s">
        <v>99</v>
      </c>
      <c r="B36" t="s">
        <v>68</v>
      </c>
    </row>
    <row r="37" spans="1:61" x14ac:dyDescent="0.25">
      <c r="A37" t="s">
        <v>100</v>
      </c>
      <c r="B37">
        <v>1.2</v>
      </c>
    </row>
    <row r="38" spans="1:61" x14ac:dyDescent="0.25">
      <c r="A38" t="s">
        <v>101</v>
      </c>
      <c r="B38" t="s">
        <v>68</v>
      </c>
    </row>
    <row r="39" spans="1:61" x14ac:dyDescent="0.25">
      <c r="A39" t="s">
        <v>16</v>
      </c>
      <c r="B39">
        <v>2.8</v>
      </c>
    </row>
    <row r="40" spans="1:61" x14ac:dyDescent="0.25">
      <c r="A40" t="s">
        <v>102</v>
      </c>
    </row>
    <row r="41" spans="1:61" x14ac:dyDescent="0.25">
      <c r="A41" t="s">
        <v>103</v>
      </c>
      <c r="B41">
        <v>0.5491283629</v>
      </c>
      <c r="C41">
        <v>0.52234705660000003</v>
      </c>
      <c r="D41">
        <v>0.4969958753</v>
      </c>
      <c r="E41">
        <v>0.4729924767</v>
      </c>
      <c r="F41">
        <v>0.45025957760000002</v>
      </c>
      <c r="G41">
        <v>0.4287246247</v>
      </c>
      <c r="H41">
        <v>0.4083194879</v>
      </c>
      <c r="I41">
        <v>0.38898017499999998</v>
      </c>
      <c r="J41">
        <v>0.37064656480000002</v>
      </c>
      <c r="K41">
        <v>0.3532621594</v>
      </c>
      <c r="L41">
        <v>0.33677385259999998</v>
      </c>
      <c r="M41">
        <v>0.32113171400000001</v>
      </c>
      <c r="N41">
        <v>0.30628878780000002</v>
      </c>
      <c r="O41">
        <v>0.29220090450000002</v>
      </c>
      <c r="P41">
        <v>0.27882650580000001</v>
      </c>
      <c r="Q41">
        <v>0.2661264807</v>
      </c>
      <c r="R41">
        <v>0.2540640126</v>
      </c>
      <c r="S41">
        <v>0.24260443649999999</v>
      </c>
      <c r="T41">
        <v>0.2317151053</v>
      </c>
      <c r="U41">
        <v>0.22136526519999999</v>
      </c>
      <c r="V41">
        <v>0.21152593929999999</v>
      </c>
      <c r="W41">
        <v>0.20216981810000001</v>
      </c>
      <c r="X41">
        <v>0.193271158</v>
      </c>
      <c r="Y41">
        <v>0.18480568559999999</v>
      </c>
      <c r="Z41">
        <v>0.17675050859999999</v>
      </c>
      <c r="AA41">
        <v>0.1690840321</v>
      </c>
      <c r="AB41">
        <v>0.1617858808</v>
      </c>
      <c r="AC41">
        <v>0.15483682509999999</v>
      </c>
      <c r="AD41">
        <v>0.14821871340000001</v>
      </c>
      <c r="AE41">
        <v>0.1419144071</v>
      </c>
      <c r="AF41">
        <v>0.1359077209</v>
      </c>
      <c r="AG41">
        <v>0.13018336589999999</v>
      </c>
      <c r="AH41">
        <v>0.12472689720000001</v>
      </c>
      <c r="AI41">
        <v>0.1195246643</v>
      </c>
      <c r="AJ41">
        <v>0.1145637642</v>
      </c>
      <c r="AK41">
        <v>0.109831998</v>
      </c>
      <c r="AL41">
        <v>0.1053178301</v>
      </c>
      <c r="AM41">
        <v>0.1010103495</v>
      </c>
      <c r="AN41">
        <v>9.6899234000000001E-2</v>
      </c>
      <c r="AO41">
        <v>9.2974716299999996E-2</v>
      </c>
      <c r="AP41">
        <v>8.9227551799999999E-2</v>
      </c>
      <c r="AQ41">
        <v>8.5648989600000003E-2</v>
      </c>
      <c r="AR41">
        <v>8.22307434E-2</v>
      </c>
      <c r="AS41">
        <v>7.8964965900000003E-2</v>
      </c>
      <c r="AT41">
        <v>7.5844223899999993E-2</v>
      </c>
      <c r="AU41">
        <v>7.2861474400000001E-2</v>
      </c>
      <c r="AV41">
        <v>7.0010043499999994E-2</v>
      </c>
      <c r="AW41">
        <v>6.7283605400000002E-2</v>
      </c>
      <c r="AX41">
        <v>6.4676162800000006E-2</v>
      </c>
      <c r="AY41">
        <v>6.2182029100000001E-2</v>
      </c>
      <c r="AZ41">
        <v>5.9795810900000003E-2</v>
      </c>
      <c r="BA41">
        <v>5.7512392000000002E-2</v>
      </c>
      <c r="BB41">
        <v>5.5326918199999998E-2</v>
      </c>
      <c r="BC41">
        <v>5.3234782600000002E-2</v>
      </c>
      <c r="BD41">
        <v>5.1231612900000001E-2</v>
      </c>
      <c r="BE41">
        <v>4.93132576E-2</v>
      </c>
      <c r="BF41">
        <v>4.7475774999999998E-2</v>
      </c>
      <c r="BG41">
        <v>4.5715421300000003E-2</v>
      </c>
      <c r="BH41">
        <v>4.4028640199999997E-2</v>
      </c>
      <c r="BI41">
        <v>4.2412052800000002E-2</v>
      </c>
    </row>
    <row r="42" spans="1:61" x14ac:dyDescent="0.25">
      <c r="A42" t="s">
        <v>104</v>
      </c>
      <c r="B42">
        <v>0.5491283629</v>
      </c>
    </row>
    <row r="43" spans="1:61" x14ac:dyDescent="0.25">
      <c r="A43" t="s">
        <v>105</v>
      </c>
      <c r="B43">
        <v>-0.01</v>
      </c>
      <c r="C43">
        <v>-9.9500999000000003E-3</v>
      </c>
      <c r="D43">
        <v>-9.9004487999999995E-3</v>
      </c>
      <c r="E43">
        <v>-9.8510455000000007E-3</v>
      </c>
      <c r="F43">
        <v>-9.8018885999999993E-3</v>
      </c>
      <c r="G43">
        <v>-9.7529771000000008E-3</v>
      </c>
      <c r="H43">
        <v>-9.7043097000000002E-3</v>
      </c>
      <c r="I43">
        <v>-9.6558851000000008E-3</v>
      </c>
      <c r="J43">
        <v>-9.6077021000000006E-3</v>
      </c>
      <c r="K43">
        <v>-9.5597596000000003E-3</v>
      </c>
      <c r="L43">
        <v>-9.5120563000000002E-3</v>
      </c>
      <c r="M43">
        <v>-9.4645909999999996E-3</v>
      </c>
      <c r="N43">
        <v>-9.4173625999999996E-3</v>
      </c>
      <c r="O43">
        <v>-9.3703698999999998E-3</v>
      </c>
      <c r="P43">
        <v>-9.3236116000000001E-3</v>
      </c>
      <c r="Q43">
        <v>-9.2770866999999993E-3</v>
      </c>
      <c r="R43">
        <v>-9.2307940000000005E-3</v>
      </c>
      <c r="S43">
        <v>-9.1847322000000002E-3</v>
      </c>
      <c r="T43">
        <v>-9.1389003000000007E-3</v>
      </c>
      <c r="U43">
        <v>-9.0932970999999998E-3</v>
      </c>
      <c r="V43">
        <v>-9.0479215000000002E-3</v>
      </c>
      <c r="W43">
        <v>-9.0027722999999997E-3</v>
      </c>
      <c r="X43">
        <v>-8.9578482999999997E-3</v>
      </c>
      <c r="Y43">
        <v>-8.9131486000000003E-3</v>
      </c>
      <c r="Z43">
        <v>-8.8686718999999997E-3</v>
      </c>
      <c r="AA43">
        <v>-8.8244171000000007E-3</v>
      </c>
      <c r="AB43">
        <v>-8.7803832000000002E-3</v>
      </c>
      <c r="AC43">
        <v>-8.7365689999999996E-3</v>
      </c>
      <c r="AD43">
        <v>-8.6929733999999998E-3</v>
      </c>
      <c r="AE43">
        <v>-8.6495953999999996E-3</v>
      </c>
      <c r="AF43">
        <v>-8.6064338000000004E-3</v>
      </c>
      <c r="AG43">
        <v>-8.5634875999999992E-3</v>
      </c>
      <c r="AH43">
        <v>-8.5207557000000003E-3</v>
      </c>
      <c r="AI43">
        <v>-8.4782370999999992E-3</v>
      </c>
      <c r="AJ43">
        <v>-8.4359306000000005E-3</v>
      </c>
      <c r="AK43">
        <v>-8.3938351999999997E-3</v>
      </c>
      <c r="AL43">
        <v>-8.3519499000000007E-3</v>
      </c>
      <c r="AM43">
        <v>-8.3102735999999993E-3</v>
      </c>
      <c r="AN43">
        <v>-8.2688051999999998E-3</v>
      </c>
      <c r="AO43">
        <v>-8.2275438000000006E-3</v>
      </c>
      <c r="AP43">
        <v>-8.1864882999999992E-3</v>
      </c>
      <c r="AQ43">
        <v>-8.1456376E-3</v>
      </c>
      <c r="AR43">
        <v>-8.1049907999999997E-3</v>
      </c>
      <c r="AS43">
        <v>-8.0645468000000008E-3</v>
      </c>
      <c r="AT43">
        <v>-8.0243047000000001E-3</v>
      </c>
      <c r="AU43">
        <v>-7.9842633000000007E-3</v>
      </c>
      <c r="AV43">
        <v>-7.9444218000000004E-3</v>
      </c>
      <c r="AW43">
        <v>-7.9047790000000007E-3</v>
      </c>
      <c r="AX43">
        <v>-7.8653340999999995E-3</v>
      </c>
      <c r="AY43">
        <v>-7.8260859999999995E-3</v>
      </c>
      <c r="AZ43">
        <v>-7.7870337000000003E-3</v>
      </c>
      <c r="BA43">
        <v>-7.7481764E-3</v>
      </c>
      <c r="BB43">
        <v>-7.7095128999999998E-3</v>
      </c>
      <c r="BC43">
        <v>-7.6710423E-3</v>
      </c>
      <c r="BD43">
        <v>-7.6327638000000001E-3</v>
      </c>
      <c r="BE43">
        <v>-7.5946761999999999E-3</v>
      </c>
      <c r="BF43">
        <v>-7.5567786999999999E-3</v>
      </c>
      <c r="BG43">
        <v>-7.5190702999999998E-3</v>
      </c>
      <c r="BH43">
        <v>-7.48155E-3</v>
      </c>
      <c r="BI43">
        <v>-7.4442170000000004E-3</v>
      </c>
    </row>
    <row r="44" spans="1:61" x14ac:dyDescent="0.25">
      <c r="A44" t="s">
        <v>106</v>
      </c>
      <c r="B44">
        <v>3.3</v>
      </c>
      <c r="C44">
        <v>2.64</v>
      </c>
      <c r="D44">
        <v>2.1120000000000001</v>
      </c>
      <c r="E44">
        <v>1.6896</v>
      </c>
      <c r="F44">
        <v>1.35168</v>
      </c>
      <c r="G44">
        <v>1.0813440000000001</v>
      </c>
      <c r="H44">
        <v>0.86507520000000004</v>
      </c>
      <c r="I44">
        <v>0.69206016000000004</v>
      </c>
      <c r="J44">
        <v>0.55364812799999996</v>
      </c>
      <c r="K44">
        <v>0.44291850240000002</v>
      </c>
      <c r="L44">
        <v>0.3543348019</v>
      </c>
      <c r="M44">
        <v>0.28346784149999998</v>
      </c>
      <c r="N44">
        <v>0.22677427319999999</v>
      </c>
      <c r="O44">
        <v>0.18141941859999999</v>
      </c>
      <c r="P44">
        <v>0.1451355349</v>
      </c>
      <c r="Q44">
        <v>0.11610842790000001</v>
      </c>
      <c r="R44">
        <v>9.2886742300000005E-2</v>
      </c>
      <c r="S44">
        <v>7.4309393900000006E-2</v>
      </c>
      <c r="T44">
        <v>5.9447515100000001E-2</v>
      </c>
      <c r="U44">
        <v>4.7558012099999998E-2</v>
      </c>
      <c r="V44">
        <v>3.8046409699999999E-2</v>
      </c>
      <c r="W44">
        <v>3.04371277E-2</v>
      </c>
      <c r="X44">
        <v>2.43497022E-2</v>
      </c>
      <c r="Y44">
        <v>1.9479761700000001E-2</v>
      </c>
      <c r="Z44">
        <v>1.5583809400000001E-2</v>
      </c>
      <c r="AA44">
        <v>1.24670475E-2</v>
      </c>
      <c r="AB44">
        <v>9.9736379999999999E-3</v>
      </c>
      <c r="AC44">
        <v>7.9789104000000007E-3</v>
      </c>
      <c r="AD44">
        <v>6.3831282999999997E-3</v>
      </c>
      <c r="AE44">
        <v>5.1065027000000004E-3</v>
      </c>
      <c r="AF44">
        <v>4.0852021000000001E-3</v>
      </c>
      <c r="AG44">
        <v>3.2681617000000001E-3</v>
      </c>
      <c r="AH44">
        <v>2.6145294000000001E-3</v>
      </c>
      <c r="AI44">
        <v>2.0916235000000001E-3</v>
      </c>
      <c r="AJ44">
        <v>1.6732988E-3</v>
      </c>
      <c r="AK44">
        <v>1.338639E-3</v>
      </c>
      <c r="AL44">
        <v>1.0709112E-3</v>
      </c>
      <c r="AM44">
        <v>8.5672899999999998E-4</v>
      </c>
      <c r="AN44">
        <v>6.8538319999999998E-4</v>
      </c>
      <c r="AO44">
        <v>5.4830649999999999E-4</v>
      </c>
      <c r="AP44">
        <v>4.386452E-4</v>
      </c>
      <c r="AQ44">
        <v>3.5091620000000001E-4</v>
      </c>
      <c r="AR44">
        <v>2.8073300000000002E-4</v>
      </c>
      <c r="AS44">
        <v>2.2458640000000001E-4</v>
      </c>
      <c r="AT44">
        <v>1.7966910000000001E-4</v>
      </c>
      <c r="AU44">
        <v>1.437353E-4</v>
      </c>
      <c r="AV44">
        <v>1.149882E-4</v>
      </c>
      <c r="AW44">
        <v>9.1990600000000007E-5</v>
      </c>
      <c r="AX44">
        <v>7.3592500000000004E-5</v>
      </c>
      <c r="AY44">
        <v>5.8873999999999999E-5</v>
      </c>
      <c r="AZ44">
        <v>4.7099199999999998E-5</v>
      </c>
      <c r="BA44">
        <v>3.7679299999999997E-5</v>
      </c>
      <c r="BB44">
        <v>3.01435E-5</v>
      </c>
      <c r="BC44">
        <v>2.4114800000000002E-5</v>
      </c>
      <c r="BD44">
        <v>1.9291800000000001E-5</v>
      </c>
      <c r="BE44">
        <v>1.5433500000000001E-5</v>
      </c>
      <c r="BF44">
        <v>1.23468E-5</v>
      </c>
      <c r="BG44">
        <v>9.8773999999999997E-6</v>
      </c>
      <c r="BH44">
        <v>7.9018999999999997E-6</v>
      </c>
      <c r="BI44">
        <v>6.3215000000000004E-6</v>
      </c>
    </row>
    <row r="45" spans="1:61" x14ac:dyDescent="0.25">
      <c r="A45" t="s">
        <v>107</v>
      </c>
      <c r="B45">
        <v>3.3</v>
      </c>
    </row>
    <row r="46" spans="1:61" x14ac:dyDescent="0.25">
      <c r="A46" t="s">
        <v>108</v>
      </c>
    </row>
    <row r="47" spans="1:61" x14ac:dyDescent="0.25">
      <c r="A47" t="s">
        <v>109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</row>
    <row r="48" spans="1:61" x14ac:dyDescent="0.25">
      <c r="A48" t="s">
        <v>110</v>
      </c>
    </row>
    <row r="49" spans="1:61" x14ac:dyDescent="0.25">
      <c r="A49" t="s">
        <v>111</v>
      </c>
      <c r="B49">
        <v>1.6408662000000001E-2</v>
      </c>
    </row>
    <row r="50" spans="1:61" x14ac:dyDescent="0.25">
      <c r="A50" t="s">
        <v>112</v>
      </c>
      <c r="B50">
        <v>-3855.1068949999999</v>
      </c>
    </row>
    <row r="51" spans="1:61" x14ac:dyDescent="0.25">
      <c r="A51" t="s">
        <v>113</v>
      </c>
      <c r="B51" t="s">
        <v>68</v>
      </c>
    </row>
    <row r="52" spans="1:61" x14ac:dyDescent="0.25">
      <c r="A52" t="s">
        <v>114</v>
      </c>
    </row>
    <row r="53" spans="1:61" x14ac:dyDescent="0.25">
      <c r="A53" t="s">
        <v>10</v>
      </c>
      <c r="B53">
        <v>6838</v>
      </c>
      <c r="C53">
        <v>7242.4909902816999</v>
      </c>
      <c r="D53">
        <v>7612.0624490151004</v>
      </c>
      <c r="E53">
        <v>7947.3144083379002</v>
      </c>
      <c r="F53">
        <v>8249.5494073663995</v>
      </c>
      <c r="G53">
        <v>8520.5561633234993</v>
      </c>
      <c r="H53">
        <v>8762.4308785045996</v>
      </c>
      <c r="I53">
        <v>8977.4350979825995</v>
      </c>
      <c r="J53">
        <v>9167.8866567271998</v>
      </c>
      <c r="K53">
        <v>9336.0791290479992</v>
      </c>
      <c r="L53">
        <v>9484.2248989408999</v>
      </c>
      <c r="M53">
        <v>9614.4171827132996</v>
      </c>
      <c r="N53">
        <v>9728.6068217838001</v>
      </c>
      <c r="O53">
        <v>9828.5902665064004</v>
      </c>
      <c r="P53">
        <v>9916.0057923349996</v>
      </c>
      <c r="Q53">
        <v>9992.3355707250994</v>
      </c>
      <c r="R53">
        <v>10058.9117304096</v>
      </c>
      <c r="S53">
        <v>10116.9249798906</v>
      </c>
      <c r="T53">
        <v>10167.4347198162</v>
      </c>
      <c r="U53">
        <v>10211.379860932801</v>
      </c>
      <c r="V53">
        <v>10249.5897887346</v>
      </c>
      <c r="W53">
        <v>10282.7950896782</v>
      </c>
      <c r="X53">
        <v>10311.6377853629</v>
      </c>
      <c r="Y53">
        <v>10336.6809188678</v>
      </c>
      <c r="Z53">
        <v>10358.417408748201</v>
      </c>
      <c r="AA53">
        <v>10377.278137043701</v>
      </c>
      <c r="AB53">
        <v>10393.63927294</v>
      </c>
      <c r="AC53">
        <v>10407.8288573315</v>
      </c>
      <c r="AD53">
        <v>10420.132688511099</v>
      </c>
      <c r="AE53">
        <v>10430.799557918001</v>
      </c>
      <c r="AF53">
        <v>10440.0458890952</v>
      </c>
      <c r="AG53">
        <v>10448.0598341152</v>
      </c>
      <c r="AH53">
        <v>10455.0048807149</v>
      </c>
      <c r="AI53">
        <v>10461.0230210058</v>
      </c>
      <c r="AJ53">
        <v>10466.2375294065</v>
      </c>
      <c r="AK53">
        <v>10470.755393793501</v>
      </c>
      <c r="AL53">
        <v>10474.6694400288</v>
      </c>
      <c r="AM53">
        <v>10478.060186201001</v>
      </c>
      <c r="AN53">
        <v>10480.997459222601</v>
      </c>
      <c r="AO53">
        <v>10483.5418029352</v>
      </c>
      <c r="AP53">
        <v>10485.745703640099</v>
      </c>
      <c r="AQ53">
        <v>10487.654655995</v>
      </c>
      <c r="AR53">
        <v>10489.3080895277</v>
      </c>
      <c r="AS53">
        <v>10490.740173583101</v>
      </c>
      <c r="AT53">
        <v>10491.9805163496</v>
      </c>
      <c r="AU53">
        <v>10493.0547716735</v>
      </c>
      <c r="AV53">
        <v>10493.985165654</v>
      </c>
      <c r="AW53">
        <v>10494.7909534956</v>
      </c>
      <c r="AX53">
        <v>10495.488815758201</v>
      </c>
      <c r="AY53">
        <v>10496.0932019719</v>
      </c>
      <c r="AZ53">
        <v>10496.6166285535</v>
      </c>
      <c r="BA53">
        <v>10497.069937063499</v>
      </c>
      <c r="BB53">
        <v>10497.462518050599</v>
      </c>
      <c r="BC53">
        <v>10497.802505048299</v>
      </c>
      <c r="BD53">
        <v>10498.096942685201</v>
      </c>
      <c r="BE53">
        <v>10498.351932351199</v>
      </c>
      <c r="BF53">
        <v>10498.572758406201</v>
      </c>
      <c r="BG53">
        <v>10498.763997522799</v>
      </c>
      <c r="BH53">
        <v>10498.9296134125</v>
      </c>
      <c r="BI53">
        <v>10499.0730388838</v>
      </c>
    </row>
    <row r="54" spans="1:61" x14ac:dyDescent="0.25">
      <c r="A54" t="s">
        <v>115</v>
      </c>
      <c r="B54" t="s">
        <v>116</v>
      </c>
      <c r="C54" t="s">
        <v>116</v>
      </c>
      <c r="D54" t="s">
        <v>116</v>
      </c>
      <c r="E54" t="s">
        <v>116</v>
      </c>
      <c r="F54" t="s">
        <v>116</v>
      </c>
      <c r="G54" t="s">
        <v>116</v>
      </c>
      <c r="H54" t="s">
        <v>116</v>
      </c>
      <c r="I54" t="s">
        <v>116</v>
      </c>
      <c r="J54" t="s">
        <v>116</v>
      </c>
      <c r="K54" t="s">
        <v>116</v>
      </c>
      <c r="L54" t="s">
        <v>116</v>
      </c>
      <c r="M54" t="s">
        <v>116</v>
      </c>
      <c r="N54" t="s">
        <v>116</v>
      </c>
      <c r="O54" t="s">
        <v>116</v>
      </c>
      <c r="P54" t="s">
        <v>116</v>
      </c>
      <c r="Q54" t="s">
        <v>116</v>
      </c>
      <c r="R54" t="s">
        <v>116</v>
      </c>
      <c r="S54" t="s">
        <v>116</v>
      </c>
      <c r="T54" t="s">
        <v>116</v>
      </c>
      <c r="U54" t="s">
        <v>116</v>
      </c>
      <c r="V54" t="s">
        <v>116</v>
      </c>
      <c r="W54" t="s">
        <v>116</v>
      </c>
      <c r="X54" t="s">
        <v>116</v>
      </c>
      <c r="Y54" t="s">
        <v>116</v>
      </c>
      <c r="Z54" t="s">
        <v>116</v>
      </c>
      <c r="AA54" t="s">
        <v>116</v>
      </c>
      <c r="AB54" t="s">
        <v>116</v>
      </c>
      <c r="AC54" t="s">
        <v>116</v>
      </c>
      <c r="AD54" t="s">
        <v>116</v>
      </c>
      <c r="AE54" t="s">
        <v>116</v>
      </c>
      <c r="AF54" t="s">
        <v>116</v>
      </c>
      <c r="AG54" t="s">
        <v>116</v>
      </c>
      <c r="AH54" t="s">
        <v>116</v>
      </c>
      <c r="AI54" t="s">
        <v>116</v>
      </c>
      <c r="AJ54" t="s">
        <v>116</v>
      </c>
      <c r="AK54" t="s">
        <v>116</v>
      </c>
      <c r="AL54" t="s">
        <v>116</v>
      </c>
      <c r="AM54" t="s">
        <v>116</v>
      </c>
      <c r="AN54" t="s">
        <v>116</v>
      </c>
      <c r="AO54" t="s">
        <v>116</v>
      </c>
      <c r="AP54" t="s">
        <v>116</v>
      </c>
      <c r="AQ54" t="s">
        <v>116</v>
      </c>
      <c r="AR54" t="s">
        <v>116</v>
      </c>
      <c r="AS54" t="s">
        <v>116</v>
      </c>
      <c r="AT54" t="s">
        <v>116</v>
      </c>
      <c r="AU54" t="s">
        <v>116</v>
      </c>
      <c r="AV54" t="s">
        <v>116</v>
      </c>
      <c r="AW54" t="s">
        <v>116</v>
      </c>
      <c r="AX54" t="s">
        <v>116</v>
      </c>
      <c r="AY54" t="s">
        <v>116</v>
      </c>
      <c r="AZ54" t="s">
        <v>116</v>
      </c>
      <c r="BA54" t="s">
        <v>116</v>
      </c>
      <c r="BB54" t="s">
        <v>116</v>
      </c>
      <c r="BC54" t="s">
        <v>116</v>
      </c>
      <c r="BD54" t="s">
        <v>116</v>
      </c>
      <c r="BE54" t="s">
        <v>116</v>
      </c>
      <c r="BF54" t="s">
        <v>116</v>
      </c>
      <c r="BG54" t="s">
        <v>116</v>
      </c>
      <c r="BH54" t="s">
        <v>116</v>
      </c>
      <c r="BI54" t="s">
        <v>116</v>
      </c>
    </row>
    <row r="55" spans="1:61" x14ac:dyDescent="0.25">
      <c r="A55" t="s">
        <v>117</v>
      </c>
    </row>
    <row r="56" spans="1:61" x14ac:dyDescent="0.25">
      <c r="A56" t="s">
        <v>118</v>
      </c>
    </row>
    <row r="57" spans="1:61" x14ac:dyDescent="0.25">
      <c r="A57" t="s">
        <v>119</v>
      </c>
      <c r="B57">
        <v>6000</v>
      </c>
    </row>
    <row r="58" spans="1:61" x14ac:dyDescent="0.25">
      <c r="A58" t="s">
        <v>120</v>
      </c>
    </row>
    <row r="59" spans="1:61" x14ac:dyDescent="0.25">
      <c r="A59" t="s">
        <v>121</v>
      </c>
    </row>
    <row r="60" spans="1:61" x14ac:dyDescent="0.25">
      <c r="A60" t="s">
        <v>122</v>
      </c>
      <c r="B60">
        <v>830.4</v>
      </c>
    </row>
    <row r="61" spans="1:61" x14ac:dyDescent="0.25">
      <c r="A61" t="s">
        <v>123</v>
      </c>
      <c r="B61" t="s">
        <v>68</v>
      </c>
    </row>
    <row r="62" spans="1:61" x14ac:dyDescent="0.25">
      <c r="A62" t="s">
        <v>124</v>
      </c>
      <c r="B62">
        <v>1527</v>
      </c>
    </row>
    <row r="63" spans="1:61" x14ac:dyDescent="0.25">
      <c r="A63" t="s">
        <v>125</v>
      </c>
      <c r="B63">
        <v>10010</v>
      </c>
    </row>
    <row r="64" spans="1:61" x14ac:dyDescent="0.25">
      <c r="A64" t="s">
        <v>126</v>
      </c>
    </row>
    <row r="65" spans="1:61" x14ac:dyDescent="0.25">
      <c r="A65" t="s">
        <v>127</v>
      </c>
      <c r="B65">
        <v>0.91200000000000003</v>
      </c>
    </row>
    <row r="66" spans="1:61" x14ac:dyDescent="0.25">
      <c r="A66" t="s">
        <v>128</v>
      </c>
      <c r="B66">
        <v>3.8328888899999997E-2</v>
      </c>
    </row>
    <row r="67" spans="1:61" x14ac:dyDescent="0.25">
      <c r="A67" t="s">
        <v>129</v>
      </c>
      <c r="B67">
        <v>8.7999999999999995E-2</v>
      </c>
    </row>
    <row r="68" spans="1:61" x14ac:dyDescent="0.25">
      <c r="A68" t="s">
        <v>130</v>
      </c>
      <c r="B68">
        <v>0.95917111109999997</v>
      </c>
    </row>
    <row r="69" spans="1:61" x14ac:dyDescent="0.25">
      <c r="A69" t="s">
        <v>131</v>
      </c>
      <c r="B69">
        <v>3.3750000000000002E-4</v>
      </c>
    </row>
    <row r="70" spans="1:61" x14ac:dyDescent="0.25">
      <c r="A70" t="s">
        <v>132</v>
      </c>
      <c r="B70">
        <v>2.5000000000000001E-3</v>
      </c>
    </row>
    <row r="71" spans="1:61" x14ac:dyDescent="0.25">
      <c r="A71" t="s">
        <v>133</v>
      </c>
      <c r="B71">
        <v>0.99966250000000001</v>
      </c>
    </row>
    <row r="72" spans="1:61" x14ac:dyDescent="0.25">
      <c r="A72" t="s">
        <v>134</v>
      </c>
    </row>
    <row r="73" spans="1:61" x14ac:dyDescent="0.25">
      <c r="A73" t="s">
        <v>135</v>
      </c>
      <c r="B73">
        <v>0.25</v>
      </c>
      <c r="C73">
        <v>0.27500000000000002</v>
      </c>
      <c r="D73">
        <v>0.3</v>
      </c>
      <c r="E73">
        <v>0.32500000000000001</v>
      </c>
      <c r="F73">
        <v>0.35</v>
      </c>
      <c r="G73">
        <v>0.375</v>
      </c>
      <c r="H73">
        <v>0.4</v>
      </c>
      <c r="I73">
        <v>0.42499999999999999</v>
      </c>
      <c r="J73">
        <v>0.45</v>
      </c>
      <c r="K73">
        <v>0.47499999999999998</v>
      </c>
      <c r="L73">
        <v>0.5</v>
      </c>
      <c r="M73">
        <v>0.52500000000000002</v>
      </c>
      <c r="N73">
        <v>0.55000000000000004</v>
      </c>
      <c r="O73">
        <v>0.57499999999999996</v>
      </c>
      <c r="P73">
        <v>0.6</v>
      </c>
      <c r="Q73">
        <v>0.625</v>
      </c>
      <c r="R73">
        <v>0.65</v>
      </c>
      <c r="S73">
        <v>0.67500000000000004</v>
      </c>
      <c r="T73">
        <v>0.7</v>
      </c>
      <c r="U73">
        <v>0.7</v>
      </c>
      <c r="V73">
        <v>0.7</v>
      </c>
      <c r="W73">
        <v>0.7</v>
      </c>
      <c r="X73">
        <v>0.7</v>
      </c>
      <c r="Y73">
        <v>0.7</v>
      </c>
      <c r="Z73">
        <v>0.7</v>
      </c>
      <c r="AA73">
        <v>0.7</v>
      </c>
      <c r="AB73">
        <v>0.7</v>
      </c>
      <c r="AC73">
        <v>0.7</v>
      </c>
      <c r="AD73">
        <v>0.7</v>
      </c>
      <c r="AE73">
        <v>0.7</v>
      </c>
      <c r="AF73">
        <v>0.7</v>
      </c>
      <c r="AG73">
        <v>0.7</v>
      </c>
      <c r="AH73">
        <v>0.7</v>
      </c>
      <c r="AI73">
        <v>0.7</v>
      </c>
      <c r="AJ73">
        <v>0.7</v>
      </c>
      <c r="AK73">
        <v>0.7</v>
      </c>
      <c r="AL73">
        <v>0.7</v>
      </c>
      <c r="AM73">
        <v>0.7</v>
      </c>
      <c r="AN73">
        <v>0.7</v>
      </c>
      <c r="AO73">
        <v>0.7</v>
      </c>
      <c r="AP73">
        <v>0.7</v>
      </c>
      <c r="AQ73">
        <v>0.7</v>
      </c>
      <c r="AR73">
        <v>0.7</v>
      </c>
      <c r="AS73">
        <v>0.7</v>
      </c>
      <c r="AT73">
        <v>0.7</v>
      </c>
      <c r="AU73">
        <v>0.7</v>
      </c>
      <c r="AV73">
        <v>0.7</v>
      </c>
      <c r="AW73">
        <v>0.7</v>
      </c>
      <c r="AX73">
        <v>0.7</v>
      </c>
      <c r="AY73">
        <v>0.7</v>
      </c>
      <c r="AZ73">
        <v>0.7</v>
      </c>
      <c r="BA73">
        <v>0.7</v>
      </c>
      <c r="BB73">
        <v>0.7</v>
      </c>
      <c r="BC73">
        <v>0.7</v>
      </c>
      <c r="BD73">
        <v>0.7</v>
      </c>
      <c r="BE73">
        <v>0.7</v>
      </c>
      <c r="BF73">
        <v>0.7</v>
      </c>
      <c r="BG73">
        <v>0.7</v>
      </c>
      <c r="BH73">
        <v>0.7</v>
      </c>
      <c r="BI73">
        <v>0.7</v>
      </c>
    </row>
    <row r="74" spans="1:61" x14ac:dyDescent="0.25">
      <c r="A74" t="s">
        <v>136</v>
      </c>
      <c r="B74">
        <v>0.25</v>
      </c>
    </row>
    <row r="75" spans="1:61" x14ac:dyDescent="0.25">
      <c r="A75" t="s">
        <v>137</v>
      </c>
      <c r="B75">
        <v>0.7</v>
      </c>
    </row>
    <row r="76" spans="1:61" x14ac:dyDescent="0.25">
      <c r="A76" t="s">
        <v>138</v>
      </c>
      <c r="B76">
        <v>0.8</v>
      </c>
    </row>
    <row r="77" spans="1:61" x14ac:dyDescent="0.25">
      <c r="A77" t="s">
        <v>139</v>
      </c>
      <c r="B77">
        <v>6.7999999999999996E-3</v>
      </c>
    </row>
    <row r="78" spans="1:61" x14ac:dyDescent="0.25">
      <c r="A78" t="s">
        <v>140</v>
      </c>
    </row>
    <row r="79" spans="1:61" x14ac:dyDescent="0.25">
      <c r="A79" t="s">
        <v>141</v>
      </c>
      <c r="B79">
        <v>2.9</v>
      </c>
    </row>
    <row r="80" spans="1:61" x14ac:dyDescent="0.25">
      <c r="A80" t="s">
        <v>142</v>
      </c>
      <c r="B80">
        <v>3.8</v>
      </c>
    </row>
    <row r="81" spans="1:61" x14ac:dyDescent="0.25">
      <c r="A81" t="s">
        <v>143</v>
      </c>
    </row>
    <row r="82" spans="1:61" x14ac:dyDescent="0.25">
      <c r="A82" t="s">
        <v>144</v>
      </c>
      <c r="B82">
        <v>9.8000000000000004E-2</v>
      </c>
    </row>
    <row r="83" spans="1:61" x14ac:dyDescent="0.25">
      <c r="A83" t="s">
        <v>145</v>
      </c>
      <c r="B83">
        <v>8.7999999999999995E-2</v>
      </c>
    </row>
    <row r="84" spans="1:61" x14ac:dyDescent="0.25">
      <c r="A84" t="s">
        <v>146</v>
      </c>
      <c r="B84">
        <v>2.5000000000000001E-2</v>
      </c>
    </row>
    <row r="85" spans="1:61" x14ac:dyDescent="0.25">
      <c r="A85" t="s">
        <v>147</v>
      </c>
    </row>
    <row r="86" spans="1:61" x14ac:dyDescent="0.25">
      <c r="A86" t="s">
        <v>148</v>
      </c>
    </row>
    <row r="87" spans="1:61" x14ac:dyDescent="0.25">
      <c r="A87" t="s">
        <v>44</v>
      </c>
      <c r="B87">
        <v>830.4</v>
      </c>
      <c r="C87">
        <v>866.11624316120003</v>
      </c>
      <c r="D87">
        <v>896.08061683159997</v>
      </c>
      <c r="E87">
        <v>927.31200538799999</v>
      </c>
      <c r="F87">
        <v>959.64412566349995</v>
      </c>
      <c r="G87">
        <v>992.80750146779997</v>
      </c>
      <c r="H87">
        <v>1026.4534698038999</v>
      </c>
      <c r="I87">
        <v>1060.1743045001999</v>
      </c>
      <c r="J87">
        <v>1093.5201330271</v>
      </c>
      <c r="K87">
        <v>1126.0132062478999</v>
      </c>
      <c r="L87">
        <v>1157.1599785613</v>
      </c>
      <c r="M87">
        <v>1186.4613706329999</v>
      </c>
      <c r="N87">
        <v>1213.4215175091999</v>
      </c>
      <c r="O87">
        <v>1237.5552490898001</v>
      </c>
      <c r="P87">
        <v>1258.3945047478001</v>
      </c>
      <c r="Q87">
        <v>1275.4938461311999</v>
      </c>
      <c r="R87">
        <v>1288.4351979169001</v>
      </c>
      <c r="S87">
        <v>1296.8319104792999</v>
      </c>
      <c r="T87">
        <v>1300.3321936604</v>
      </c>
      <c r="U87">
        <v>1298.6219059790999</v>
      </c>
      <c r="V87">
        <v>1291.4248875410999</v>
      </c>
      <c r="W87">
        <v>1278.5089992732001</v>
      </c>
      <c r="X87">
        <v>1259.6925114873</v>
      </c>
      <c r="Y87">
        <v>1234.8526464008</v>
      </c>
      <c r="Z87">
        <v>1210.4308418323001</v>
      </c>
      <c r="AA87">
        <v>1189.0092094204999</v>
      </c>
      <c r="AB87">
        <v>1170.2074861336</v>
      </c>
      <c r="AC87">
        <v>1153.6935693236001</v>
      </c>
      <c r="AD87">
        <v>1139.1774296676999</v>
      </c>
      <c r="AE87">
        <v>1126.4057909495</v>
      </c>
      <c r="AF87">
        <v>1075.3305680632</v>
      </c>
      <c r="AG87">
        <v>1028.8101059419</v>
      </c>
      <c r="AH87">
        <v>986.29215203679996</v>
      </c>
      <c r="AI87">
        <v>947.30023856529999</v>
      </c>
      <c r="AJ87">
        <v>911.42252691240003</v>
      </c>
      <c r="AK87">
        <v>878.30255271969997</v>
      </c>
      <c r="AL87">
        <v>847.63143871310001</v>
      </c>
      <c r="AM87">
        <v>819.14127763960005</v>
      </c>
      <c r="AN87">
        <v>792.59947298760005</v>
      </c>
      <c r="AO87">
        <v>767.80388043710002</v>
      </c>
      <c r="AP87">
        <v>744.57862922000004</v>
      </c>
      <c r="AQ87">
        <v>722.77052892890003</v>
      </c>
      <c r="AR87">
        <v>702.24598706450001</v>
      </c>
      <c r="AS87">
        <v>682.88838035260005</v>
      </c>
      <c r="AT87">
        <v>664.59584108060005</v>
      </c>
      <c r="AU87">
        <v>647.27944239800001</v>
      </c>
      <c r="AV87">
        <v>630.86179838010003</v>
      </c>
      <c r="AW87">
        <v>615.27614488899997</v>
      </c>
      <c r="AX87">
        <v>600.46605084459998</v>
      </c>
      <c r="AY87">
        <v>586.38605561220004</v>
      </c>
      <c r="AZ87">
        <v>573.00379503789998</v>
      </c>
      <c r="BA87">
        <v>560.30469379340002</v>
      </c>
      <c r="BB87">
        <v>547.93271547630002</v>
      </c>
      <c r="BC87">
        <v>535.95221486239996</v>
      </c>
      <c r="BD87">
        <v>527.44780554900001</v>
      </c>
      <c r="BE87">
        <v>541.78202102800003</v>
      </c>
      <c r="BF87">
        <v>580.23387309010002</v>
      </c>
      <c r="BG87">
        <v>643.84666881479995</v>
      </c>
      <c r="BH87">
        <v>733.76018405469995</v>
      </c>
      <c r="BI87">
        <v>851.73014195259998</v>
      </c>
    </row>
    <row r="88" spans="1:61" x14ac:dyDescent="0.25">
      <c r="A88" t="s">
        <v>27</v>
      </c>
      <c r="B88">
        <v>389.85915492959998</v>
      </c>
      <c r="C88">
        <v>406.62734420710001</v>
      </c>
      <c r="D88">
        <v>420.69512527310002</v>
      </c>
      <c r="E88">
        <v>435.35774900839999</v>
      </c>
      <c r="F88">
        <v>450.53714819880003</v>
      </c>
      <c r="G88">
        <v>466.1068082008</v>
      </c>
      <c r="H88">
        <v>481.90303746659998</v>
      </c>
      <c r="I88">
        <v>497.73441525829998</v>
      </c>
      <c r="J88">
        <v>513.38973381560004</v>
      </c>
      <c r="K88">
        <v>528.644697769</v>
      </c>
      <c r="L88">
        <v>543.26759556870002</v>
      </c>
      <c r="M88">
        <v>557.02411766809996</v>
      </c>
      <c r="N88">
        <v>569.68146361929996</v>
      </c>
      <c r="O88">
        <v>581.01185403269994</v>
      </c>
      <c r="P88">
        <v>590.79554213510005</v>
      </c>
      <c r="Q88">
        <v>598.82340193949995</v>
      </c>
      <c r="R88">
        <v>604.89915395160006</v>
      </c>
      <c r="S88">
        <v>608.84127252550002</v>
      </c>
      <c r="T88">
        <v>610.48459796259999</v>
      </c>
      <c r="U88">
        <v>609.68164599960005</v>
      </c>
      <c r="V88">
        <v>606.30276410379997</v>
      </c>
      <c r="W88">
        <v>600.23896679489997</v>
      </c>
      <c r="X88">
        <v>591.40493497060004</v>
      </c>
      <c r="Y88">
        <v>579.74302647930006</v>
      </c>
      <c r="Z88">
        <v>568.27739053159996</v>
      </c>
      <c r="AA88">
        <v>558.2202861129</v>
      </c>
      <c r="AB88">
        <v>549.39318597819999</v>
      </c>
      <c r="AC88">
        <v>541.64017339129998</v>
      </c>
      <c r="AD88">
        <v>534.82508435099999</v>
      </c>
      <c r="AE88">
        <v>528.82900983540003</v>
      </c>
      <c r="AF88">
        <v>504.85003195460001</v>
      </c>
      <c r="AG88">
        <v>483.0094394093</v>
      </c>
      <c r="AH88">
        <v>463.04795870269999</v>
      </c>
      <c r="AI88">
        <v>444.74189604010002</v>
      </c>
      <c r="AJ88">
        <v>427.89789995889998</v>
      </c>
      <c r="AK88">
        <v>412.34861630030002</v>
      </c>
      <c r="AL88">
        <v>397.9490322597</v>
      </c>
      <c r="AM88">
        <v>384.57336978389998</v>
      </c>
      <c r="AN88">
        <v>372.11242863270002</v>
      </c>
      <c r="AO88">
        <v>360.47130536949999</v>
      </c>
      <c r="AP88">
        <v>349.56743155869998</v>
      </c>
      <c r="AQ88">
        <v>339.32888682110001</v>
      </c>
      <c r="AR88">
        <v>329.69295167349998</v>
      </c>
      <c r="AS88">
        <v>320.60487340499998</v>
      </c>
      <c r="AT88">
        <v>312.01682679840002</v>
      </c>
      <c r="AU88">
        <v>303.88706215870002</v>
      </c>
      <c r="AV88">
        <v>296.17924806579998</v>
      </c>
      <c r="AW88">
        <v>288.86203985399999</v>
      </c>
      <c r="AX88">
        <v>281.90894405850003</v>
      </c>
      <c r="AY88">
        <v>275.29861765829997</v>
      </c>
      <c r="AZ88">
        <v>269.01586621500002</v>
      </c>
      <c r="BA88">
        <v>263.05384685140001</v>
      </c>
      <c r="BB88">
        <v>257.24540632690002</v>
      </c>
      <c r="BC88">
        <v>251.62075815130001</v>
      </c>
      <c r="BD88">
        <v>247.6280777225</v>
      </c>
      <c r="BE88">
        <v>254.35775635120001</v>
      </c>
      <c r="BF88">
        <v>272.41026905640001</v>
      </c>
      <c r="BG88">
        <v>302.27543136840001</v>
      </c>
      <c r="BH88">
        <v>344.48834932149998</v>
      </c>
      <c r="BI88">
        <v>399.87330608100001</v>
      </c>
    </row>
    <row r="89" spans="1:61" x14ac:dyDescent="0.25">
      <c r="A89" t="s">
        <v>0</v>
      </c>
      <c r="B89">
        <v>1527</v>
      </c>
      <c r="C89">
        <v>1541.1078616667</v>
      </c>
      <c r="D89">
        <v>1557.7828926197999</v>
      </c>
      <c r="E89">
        <v>1576.4141255280001</v>
      </c>
      <c r="F89">
        <v>1597.0332021647</v>
      </c>
      <c r="G89">
        <v>1619.6558411317001</v>
      </c>
      <c r="H89">
        <v>1644.2734070250001</v>
      </c>
      <c r="I89">
        <v>1670.8469363557999</v>
      </c>
      <c r="J89">
        <v>1699.3031782445</v>
      </c>
      <c r="K89">
        <v>1729.5322854245001</v>
      </c>
      <c r="L89">
        <v>1761.3868552280001</v>
      </c>
      <c r="M89">
        <v>1794.6820727493</v>
      </c>
      <c r="N89">
        <v>1829.1967512512999</v>
      </c>
      <c r="O89">
        <v>1864.6750998962</v>
      </c>
      <c r="P89">
        <v>1900.8290775527</v>
      </c>
      <c r="Q89">
        <v>1937.3412149568001</v>
      </c>
      <c r="R89">
        <v>1973.8678067469</v>
      </c>
      <c r="S89">
        <v>2010.042390333</v>
      </c>
      <c r="T89">
        <v>2045.4794402202001</v>
      </c>
      <c r="U89">
        <v>2079.7782136501</v>
      </c>
      <c r="V89">
        <v>2112.5266846626</v>
      </c>
      <c r="W89">
        <v>2143.3053468190001</v>
      </c>
      <c r="X89">
        <v>2171.691392106</v>
      </c>
      <c r="Y89">
        <v>2197.2632814079002</v>
      </c>
      <c r="Z89">
        <v>2219.6058801102999</v>
      </c>
      <c r="AA89">
        <v>2238.8878472294</v>
      </c>
      <c r="AB89">
        <v>2255.4981787136999</v>
      </c>
      <c r="AC89">
        <v>2269.7765225036001</v>
      </c>
      <c r="AD89">
        <v>2282.0194317989999</v>
      </c>
      <c r="AE89">
        <v>2292.4858273094001</v>
      </c>
      <c r="AF89">
        <v>2301.401768271</v>
      </c>
      <c r="AG89">
        <v>2305.4598511811</v>
      </c>
      <c r="AH89">
        <v>2305.2592431898001</v>
      </c>
      <c r="AI89">
        <v>2301.326045793</v>
      </c>
      <c r="AJ89">
        <v>2294.1229475876999</v>
      </c>
      <c r="AK89">
        <v>2284.0575011622</v>
      </c>
      <c r="AL89">
        <v>2271.4892475642</v>
      </c>
      <c r="AM89">
        <v>2256.7358645669001</v>
      </c>
      <c r="AN89">
        <v>2240.0784815657998</v>
      </c>
      <c r="AO89">
        <v>2221.7662794226999</v>
      </c>
      <c r="AP89">
        <v>2202.0204749190002</v>
      </c>
      <c r="AQ89">
        <v>2181.0377747819998</v>
      </c>
      <c r="AR89">
        <v>2158.9933724616999</v>
      </c>
      <c r="AS89">
        <v>2136.043551276</v>
      </c>
      <c r="AT89">
        <v>2112.3279499311002</v>
      </c>
      <c r="AU89">
        <v>2087.9715407234999</v>
      </c>
      <c r="AV89">
        <v>2063.0863672672999</v>
      </c>
      <c r="AW89">
        <v>2037.7730880652</v>
      </c>
      <c r="AX89">
        <v>2012.1223761617</v>
      </c>
      <c r="AY89">
        <v>1986.2162362327001</v>
      </c>
      <c r="AZ89">
        <v>1960.1293239808001</v>
      </c>
      <c r="BA89">
        <v>1933.9303987456001</v>
      </c>
      <c r="BB89">
        <v>1907.6841297254</v>
      </c>
      <c r="BC89">
        <v>1881.4212144564001</v>
      </c>
      <c r="BD89">
        <v>1855.1767603164999</v>
      </c>
      <c r="BE89">
        <v>1829.2558872783</v>
      </c>
      <c r="BF89">
        <v>1805.6551605751999</v>
      </c>
      <c r="BG89">
        <v>1786.4021812190999</v>
      </c>
      <c r="BH89">
        <v>1773.5335785130001</v>
      </c>
      <c r="BI89">
        <v>1769.1031323989</v>
      </c>
    </row>
    <row r="90" spans="1:61" x14ac:dyDescent="0.25">
      <c r="A90" t="s">
        <v>1</v>
      </c>
      <c r="B90">
        <v>10010</v>
      </c>
      <c r="C90">
        <v>10010.439125000001</v>
      </c>
      <c r="D90">
        <v>10010.9133714495</v>
      </c>
      <c r="E90">
        <v>10011.4291454182</v>
      </c>
      <c r="F90">
        <v>10011.991323395399</v>
      </c>
      <c r="G90">
        <v>10012.6048593292</v>
      </c>
      <c r="H90">
        <v>10013.274744791999</v>
      </c>
      <c r="I90">
        <v>10014.005948083201</v>
      </c>
      <c r="J90">
        <v>10014.803338416599</v>
      </c>
      <c r="K90">
        <v>10015.671600235501</v>
      </c>
      <c r="L90">
        <v>10016.615141783999</v>
      </c>
      <c r="M90">
        <v>10017.6380013117</v>
      </c>
      <c r="N90">
        <v>10018.743753668101</v>
      </c>
      <c r="O90">
        <v>10019.9354195294</v>
      </c>
      <c r="P90">
        <v>10021.215379075</v>
      </c>
      <c r="Q90">
        <v>10022.5852915785</v>
      </c>
      <c r="R90">
        <v>10024.04602208</v>
      </c>
      <c r="S90">
        <v>10025.5975760644</v>
      </c>
      <c r="T90">
        <v>10027.2390428583</v>
      </c>
      <c r="U90">
        <v>10028.9685482819</v>
      </c>
      <c r="V90">
        <v>10030.7832169309</v>
      </c>
      <c r="W90">
        <v>10032.6791443069</v>
      </c>
      <c r="X90">
        <v>10034.6513784627</v>
      </c>
      <c r="Y90">
        <v>10036.693912102801</v>
      </c>
      <c r="Z90">
        <v>10038.799686111</v>
      </c>
      <c r="AA90">
        <v>10040.9606059172</v>
      </c>
      <c r="AB90">
        <v>10043.1690013307</v>
      </c>
      <c r="AC90">
        <v>10045.4181772396</v>
      </c>
      <c r="AD90">
        <v>10047.702289911</v>
      </c>
      <c r="AE90">
        <v>10050.016238967701</v>
      </c>
      <c r="AF90">
        <v>10052.3555730553</v>
      </c>
      <c r="AG90">
        <v>10054.7164074701</v>
      </c>
      <c r="AH90">
        <v>10057.0865903105</v>
      </c>
      <c r="AI90">
        <v>10059.4554716942</v>
      </c>
      <c r="AJ90">
        <v>10061.813720587001</v>
      </c>
      <c r="AK90">
        <v>10064.153165825301</v>
      </c>
      <c r="AL90">
        <v>10066.466657884701</v>
      </c>
      <c r="AM90">
        <v>10068.7479485066</v>
      </c>
      <c r="AN90">
        <v>10070.991585735401</v>
      </c>
      <c r="AO90">
        <v>10073.192822279099</v>
      </c>
      <c r="AP90">
        <v>10075.3475354002</v>
      </c>
      <c r="AQ90">
        <v>10077.452156794299</v>
      </c>
      <c r="AR90">
        <v>10079.503611128301</v>
      </c>
      <c r="AS90">
        <v>10081.4992620907</v>
      </c>
      <c r="AT90">
        <v>10083.4368649679</v>
      </c>
      <c r="AU90">
        <v>10085.314524900799</v>
      </c>
      <c r="AV90">
        <v>10087.1306601005</v>
      </c>
      <c r="AW90">
        <v>10088.8839694209</v>
      </c>
      <c r="AX90">
        <v>10090.5734038014</v>
      </c>
      <c r="AY90">
        <v>10092.198141217999</v>
      </c>
      <c r="AZ90">
        <v>10093.757564935901</v>
      </c>
      <c r="BA90">
        <v>10095.2512450677</v>
      </c>
      <c r="BB90">
        <v>10096.678923769299</v>
      </c>
      <c r="BC90">
        <v>10098.0405049569</v>
      </c>
      <c r="BD90">
        <v>10099.335969322599</v>
      </c>
      <c r="BE90">
        <v>10100.565385333701</v>
      </c>
      <c r="BF90">
        <v>10101.729584234399</v>
      </c>
      <c r="BG90">
        <v>10102.834388401199</v>
      </c>
      <c r="BH90">
        <v>10103.8906872481</v>
      </c>
      <c r="BI90">
        <v>10104.9144580875</v>
      </c>
    </row>
    <row r="91" spans="1:61" x14ac:dyDescent="0.25">
      <c r="A91" t="s">
        <v>149</v>
      </c>
    </row>
    <row r="92" spans="1:61" x14ac:dyDescent="0.25">
      <c r="A92" t="s">
        <v>150</v>
      </c>
      <c r="B92">
        <v>90</v>
      </c>
      <c r="C92">
        <v>135.76241149719999</v>
      </c>
      <c r="D92">
        <v>179.27540790570001</v>
      </c>
      <c r="E92">
        <v>226.7732796075</v>
      </c>
      <c r="F92">
        <v>277.98223551159998</v>
      </c>
      <c r="G92">
        <v>332.5382510284</v>
      </c>
      <c r="H92">
        <v>389.99684257019999</v>
      </c>
      <c r="I92">
        <v>449.842547368</v>
      </c>
      <c r="J92">
        <v>511.49811810059998</v>
      </c>
      <c r="K92">
        <v>574.3334483072</v>
      </c>
      <c r="L92">
        <v>637.67424236219995</v>
      </c>
      <c r="M92">
        <v>700.81043979460003</v>
      </c>
      <c r="N92">
        <v>763.00440017840003</v>
      </c>
      <c r="O92">
        <v>823.49885238460001</v>
      </c>
      <c r="P92">
        <v>881.52461014029996</v>
      </c>
      <c r="Q92">
        <v>936.30805334759998</v>
      </c>
      <c r="R92">
        <v>987.07836895809999</v>
      </c>
      <c r="S92">
        <v>1033.0745323174999</v>
      </c>
      <c r="T92">
        <v>1073.5519827610001</v>
      </c>
      <c r="U92">
        <v>1107.7888943981</v>
      </c>
      <c r="V92">
        <v>1135.0901519936999</v>
      </c>
      <c r="W92">
        <v>1154.7969623557999</v>
      </c>
      <c r="X92">
        <v>1166.2972412908</v>
      </c>
      <c r="Y92">
        <v>1169.0385889685999</v>
      </c>
      <c r="Z92">
        <v>1169.0385889685999</v>
      </c>
      <c r="AA92">
        <v>1169.0385889685999</v>
      </c>
      <c r="AB92">
        <v>1169.0385889685999</v>
      </c>
      <c r="AC92">
        <v>1169.0385889685999</v>
      </c>
      <c r="AD92">
        <v>1169.0385889685999</v>
      </c>
      <c r="AE92">
        <v>1169.0385889685999</v>
      </c>
      <c r="AF92">
        <v>1129.2116764525999</v>
      </c>
      <c r="AG92">
        <v>1089.1045599129</v>
      </c>
      <c r="AH92">
        <v>1048.7517234623999</v>
      </c>
      <c r="AI92">
        <v>1008.1919280622</v>
      </c>
      <c r="AJ92">
        <v>967.46651436419995</v>
      </c>
      <c r="AK92">
        <v>926.61825679820004</v>
      </c>
      <c r="AL92">
        <v>885.69055550430005</v>
      </c>
      <c r="AM92">
        <v>844.72684145630001</v>
      </c>
      <c r="AN92">
        <v>803.77012255269995</v>
      </c>
      <c r="AO92">
        <v>762.86262961950001</v>
      </c>
      <c r="AP92">
        <v>722.04553919299997</v>
      </c>
      <c r="AQ92">
        <v>681.35876189769999</v>
      </c>
      <c r="AR92">
        <v>640.84079343780002</v>
      </c>
      <c r="AS92">
        <v>600.52863361540005</v>
      </c>
      <c r="AT92">
        <v>560.45778956590004</v>
      </c>
      <c r="AU92">
        <v>520.66239656070002</v>
      </c>
      <c r="AV92">
        <v>481.175518248</v>
      </c>
      <c r="AW92">
        <v>442.02973804449999</v>
      </c>
      <c r="AX92">
        <v>403.25824101270001</v>
      </c>
      <c r="AY92">
        <v>364.89674289620001</v>
      </c>
      <c r="AZ92">
        <v>326.98691349059999</v>
      </c>
      <c r="BA92">
        <v>289.58250290500001</v>
      </c>
      <c r="BB92">
        <v>252.39188287900001</v>
      </c>
      <c r="BC92">
        <v>215.51000707150001</v>
      </c>
      <c r="BD92">
        <v>182.0565750941</v>
      </c>
      <c r="BE92">
        <v>171.69930723429999</v>
      </c>
      <c r="BF92">
        <v>187.71461044450001</v>
      </c>
      <c r="BG92">
        <v>233.1792141402</v>
      </c>
      <c r="BH92">
        <v>311.28041204940001</v>
      </c>
      <c r="BI92">
        <v>425.8436838952</v>
      </c>
    </row>
    <row r="93" spans="1:61" x14ac:dyDescent="0.25">
      <c r="A93" t="s">
        <v>151</v>
      </c>
      <c r="B93">
        <v>1.4999999999999999E-2</v>
      </c>
      <c r="C93">
        <v>2.2627068600000001E-2</v>
      </c>
      <c r="D93">
        <v>2.98792347E-2</v>
      </c>
      <c r="E93">
        <v>3.77955466E-2</v>
      </c>
      <c r="F93">
        <v>4.6330372600000003E-2</v>
      </c>
      <c r="G93">
        <v>5.5423041800000003E-2</v>
      </c>
      <c r="H93">
        <v>6.4999473799999999E-2</v>
      </c>
      <c r="I93">
        <v>7.4973757899999993E-2</v>
      </c>
      <c r="J93">
        <v>8.5249686399999997E-2</v>
      </c>
      <c r="K93">
        <v>9.5722241400000005E-2</v>
      </c>
      <c r="L93">
        <v>0.1062790404</v>
      </c>
      <c r="M93">
        <v>0.11680174</v>
      </c>
      <c r="N93">
        <v>0.12716740000000001</v>
      </c>
      <c r="O93">
        <v>0.1372498087</v>
      </c>
      <c r="P93">
        <v>0.14692076840000001</v>
      </c>
      <c r="Q93">
        <v>0.1560513422</v>
      </c>
      <c r="R93">
        <v>0.1645130615</v>
      </c>
      <c r="S93">
        <v>0.17217908870000001</v>
      </c>
      <c r="T93">
        <v>0.17892533050000001</v>
      </c>
      <c r="U93">
        <v>0.18463148239999999</v>
      </c>
      <c r="V93">
        <v>0.18918169200000001</v>
      </c>
      <c r="W93">
        <v>0.1924661604</v>
      </c>
      <c r="X93">
        <v>0.1943828735</v>
      </c>
      <c r="Y93">
        <v>0.19483976480000001</v>
      </c>
      <c r="Z93">
        <v>0.19483976480000001</v>
      </c>
      <c r="AA93">
        <v>0.19483976480000001</v>
      </c>
      <c r="AB93">
        <v>0.19483976480000001</v>
      </c>
      <c r="AC93">
        <v>0.19483976480000001</v>
      </c>
      <c r="AD93">
        <v>0.19483976480000001</v>
      </c>
      <c r="AE93">
        <v>0.19483976480000001</v>
      </c>
      <c r="AF93">
        <v>0.18820194609999999</v>
      </c>
      <c r="AG93">
        <v>0.18151742670000001</v>
      </c>
      <c r="AH93">
        <v>0.17479195389999999</v>
      </c>
      <c r="AI93">
        <v>0.16803198799999999</v>
      </c>
      <c r="AJ93">
        <v>0.16124441910000001</v>
      </c>
      <c r="AK93">
        <v>0.15443637609999999</v>
      </c>
      <c r="AL93">
        <v>0.1476150926</v>
      </c>
      <c r="AM93">
        <v>0.14078780690000001</v>
      </c>
      <c r="AN93">
        <v>0.1339616871</v>
      </c>
      <c r="AO93">
        <v>0.12714377160000001</v>
      </c>
      <c r="AP93">
        <v>0.12034092320000001</v>
      </c>
      <c r="AQ93">
        <v>0.1135597936</v>
      </c>
      <c r="AR93">
        <v>0.1068067989</v>
      </c>
      <c r="AS93">
        <v>0.1000881056</v>
      </c>
      <c r="AT93">
        <v>9.3409631600000001E-2</v>
      </c>
      <c r="AU93">
        <v>8.6777066099999994E-2</v>
      </c>
      <c r="AV93">
        <v>8.0195919700000007E-2</v>
      </c>
      <c r="AW93">
        <v>7.3671623000000006E-2</v>
      </c>
      <c r="AX93">
        <v>6.7209706800000005E-2</v>
      </c>
      <c r="AY93">
        <v>6.0816123800000003E-2</v>
      </c>
      <c r="AZ93">
        <v>5.4497818900000002E-2</v>
      </c>
      <c r="BA93">
        <v>4.8263750500000001E-2</v>
      </c>
      <c r="BB93">
        <v>4.2065313799999997E-2</v>
      </c>
      <c r="BC93">
        <v>3.5918334500000003E-2</v>
      </c>
      <c r="BD93">
        <v>3.0342762499999999E-2</v>
      </c>
      <c r="BE93">
        <v>2.86165512E-2</v>
      </c>
      <c r="BF93">
        <v>3.1285768399999997E-2</v>
      </c>
      <c r="BG93">
        <v>3.8863202399999998E-2</v>
      </c>
      <c r="BH93">
        <v>5.1880068699999997E-2</v>
      </c>
      <c r="BI93">
        <v>7.0973947300000007E-2</v>
      </c>
    </row>
    <row r="94" spans="1:61" x14ac:dyDescent="0.25">
      <c r="A94" t="s">
        <v>152</v>
      </c>
      <c r="B94" t="s">
        <v>68</v>
      </c>
    </row>
    <row r="95" spans="1:61" x14ac:dyDescent="0.25">
      <c r="A95" t="s">
        <v>38</v>
      </c>
      <c r="B95" t="s">
        <v>68</v>
      </c>
    </row>
    <row r="96" spans="1:61" x14ac:dyDescent="0.25">
      <c r="A96" t="s">
        <v>33</v>
      </c>
      <c r="B96" t="s">
        <v>68</v>
      </c>
    </row>
    <row r="97" spans="1:61" x14ac:dyDescent="0.25">
      <c r="A97" t="s">
        <v>153</v>
      </c>
      <c r="B97" t="s">
        <v>68</v>
      </c>
    </row>
    <row r="98" spans="1:61" x14ac:dyDescent="0.25">
      <c r="A98" t="s">
        <v>154</v>
      </c>
    </row>
    <row r="99" spans="1:61" x14ac:dyDescent="0.25">
      <c r="A99" t="s">
        <v>155</v>
      </c>
      <c r="B99">
        <v>0.8</v>
      </c>
      <c r="C99">
        <v>0.9254548642</v>
      </c>
      <c r="D99">
        <v>1.0546115581</v>
      </c>
      <c r="E99">
        <v>1.187119045</v>
      </c>
      <c r="F99">
        <v>1.3225479790000001</v>
      </c>
      <c r="G99">
        <v>1.4603609752</v>
      </c>
      <c r="H99">
        <v>1.5999073714000001</v>
      </c>
      <c r="I99">
        <v>1.7404331307000001</v>
      </c>
      <c r="J99">
        <v>1.8810989506</v>
      </c>
      <c r="K99">
        <v>2.0210016577999999</v>
      </c>
      <c r="L99">
        <v>2.1591955791999999</v>
      </c>
      <c r="M99">
        <v>2.2947118291000002</v>
      </c>
      <c r="N99">
        <v>2.4265743627999998</v>
      </c>
      <c r="O99">
        <v>2.5538122894000002</v>
      </c>
      <c r="P99">
        <v>2.6754683498</v>
      </c>
      <c r="Q99">
        <v>2.7906037115000002</v>
      </c>
      <c r="R99">
        <v>2.8982993488000002</v>
      </c>
      <c r="S99">
        <v>2.9976542998000002</v>
      </c>
      <c r="T99">
        <v>3.0877810422</v>
      </c>
      <c r="U99">
        <v>3.1653481127999998</v>
      </c>
      <c r="V99">
        <v>3.2298049466999998</v>
      </c>
      <c r="W99">
        <v>3.2805377043999999</v>
      </c>
      <c r="X99">
        <v>3.3168627007999998</v>
      </c>
      <c r="Y99">
        <v>3.3380183514000001</v>
      </c>
      <c r="Z99">
        <v>3.3460466973999998</v>
      </c>
      <c r="AA99">
        <v>3.3438772490000002</v>
      </c>
      <c r="AB99">
        <v>3.3339265983000002</v>
      </c>
      <c r="AC99">
        <v>3.3181762184000001</v>
      </c>
      <c r="AD99">
        <v>3.2982398649000002</v>
      </c>
      <c r="AE99">
        <v>3.2754217880000001</v>
      </c>
      <c r="AF99">
        <v>3.2312280421000001</v>
      </c>
      <c r="AG99">
        <v>3.1697426994</v>
      </c>
      <c r="AH99">
        <v>3.0944005984</v>
      </c>
      <c r="AI99">
        <v>3.0080817226000001</v>
      </c>
      <c r="AJ99">
        <v>2.9131926859999999</v>
      </c>
      <c r="AK99">
        <v>2.8117371120999999</v>
      </c>
      <c r="AL99">
        <v>2.7053763919999998</v>
      </c>
      <c r="AM99">
        <v>2.5954820770000002</v>
      </c>
      <c r="AN99">
        <v>2.4831809852000002</v>
      </c>
      <c r="AO99">
        <v>2.3693939571999998</v>
      </c>
      <c r="AP99">
        <v>2.2548690813999999</v>
      </c>
      <c r="AQ99">
        <v>2.1402101103</v>
      </c>
      <c r="AR99">
        <v>2.0259007126999999</v>
      </c>
      <c r="AS99">
        <v>1.9123251387</v>
      </c>
      <c r="AT99">
        <v>1.7997858245</v>
      </c>
      <c r="AU99">
        <v>1.6885184367999999</v>
      </c>
      <c r="AV99">
        <v>1.5787048565999999</v>
      </c>
      <c r="AW99">
        <v>1.4704846468999999</v>
      </c>
      <c r="AX99">
        <v>1.3639656820999999</v>
      </c>
      <c r="AY99">
        <v>1.2592348798999999</v>
      </c>
      <c r="AZ99">
        <v>1.1563705155999999</v>
      </c>
      <c r="BA99">
        <v>1.0554586381</v>
      </c>
      <c r="BB99">
        <v>0.95625687280000005</v>
      </c>
      <c r="BC99">
        <v>0.85863077350000006</v>
      </c>
      <c r="BD99">
        <v>0.76563050359999996</v>
      </c>
      <c r="BE99">
        <v>0.69960458609999998</v>
      </c>
      <c r="BF99">
        <v>0.6792734332</v>
      </c>
      <c r="BG99">
        <v>0.71741791499999996</v>
      </c>
      <c r="BH99">
        <v>0.82036599840000002</v>
      </c>
      <c r="BI99">
        <v>0.98911760849999997</v>
      </c>
    </row>
    <row r="100" spans="1:61" x14ac:dyDescent="0.25">
      <c r="A100" t="s">
        <v>156</v>
      </c>
      <c r="B100">
        <v>2.1423630968</v>
      </c>
      <c r="C100">
        <v>2.3982291373</v>
      </c>
      <c r="D100">
        <v>2.6096870312</v>
      </c>
      <c r="E100">
        <v>2.8225069754000001</v>
      </c>
      <c r="F100">
        <v>3.0353966959999998</v>
      </c>
      <c r="G100">
        <v>3.2466518725000002</v>
      </c>
      <c r="H100">
        <v>3.4543646456000001</v>
      </c>
      <c r="I100">
        <v>3.6565709932999999</v>
      </c>
      <c r="J100">
        <v>3.8513485444</v>
      </c>
      <c r="K100">
        <v>4.0368756134000003</v>
      </c>
      <c r="L100">
        <v>4.2114610341000001</v>
      </c>
      <c r="M100">
        <v>4.3735528628999996</v>
      </c>
      <c r="N100">
        <v>4.5217324110000003</v>
      </c>
      <c r="O100">
        <v>4.6546985203000002</v>
      </c>
      <c r="P100">
        <v>4.7712456194000001</v>
      </c>
      <c r="Q100">
        <v>4.8702379371999998</v>
      </c>
      <c r="R100">
        <v>4.9505812892999996</v>
      </c>
      <c r="S100">
        <v>5.0111930563999998</v>
      </c>
      <c r="T100">
        <v>5.0509702575000004</v>
      </c>
      <c r="U100">
        <v>5.0437548851000003</v>
      </c>
      <c r="V100">
        <v>5.0132875650999997</v>
      </c>
      <c r="W100">
        <v>4.9581821704999998</v>
      </c>
      <c r="X100">
        <v>4.8768975182999998</v>
      </c>
      <c r="Y100">
        <v>4.7677131795000003</v>
      </c>
      <c r="Z100">
        <v>4.6582038529999998</v>
      </c>
      <c r="AA100">
        <v>4.5603129513000003</v>
      </c>
      <c r="AB100">
        <v>4.4729299112999996</v>
      </c>
      <c r="AC100">
        <v>4.3950136865999996</v>
      </c>
      <c r="AD100">
        <v>4.3255967490999998</v>
      </c>
      <c r="AE100">
        <v>4.2637866646000004</v>
      </c>
      <c r="AF100">
        <v>4.0093902369999999</v>
      </c>
      <c r="AG100">
        <v>3.7669369049000001</v>
      </c>
      <c r="AH100">
        <v>3.5355558166000001</v>
      </c>
      <c r="AI100">
        <v>3.3144212523999999</v>
      </c>
      <c r="AJ100">
        <v>3.1027547208000001</v>
      </c>
      <c r="AK100">
        <v>2.8998269988000001</v>
      </c>
      <c r="AL100">
        <v>2.7049595846000001</v>
      </c>
      <c r="AM100">
        <v>2.5175253338000001</v>
      </c>
      <c r="AN100">
        <v>2.3369482413</v>
      </c>
      <c r="AO100">
        <v>2.1627024465</v>
      </c>
      <c r="AP100">
        <v>1.9943106041000001</v>
      </c>
      <c r="AQ100">
        <v>1.8313417997000001</v>
      </c>
      <c r="AR100">
        <v>1.6734092165000001</v>
      </c>
      <c r="AS100">
        <v>1.5201677977000001</v>
      </c>
      <c r="AT100">
        <v>1.3713122175000001</v>
      </c>
      <c r="AU100">
        <v>1.2265756122</v>
      </c>
      <c r="AV100">
        <v>1.0857297786</v>
      </c>
      <c r="AW100">
        <v>0.9485880324</v>
      </c>
      <c r="AX100">
        <v>0.81501279910000002</v>
      </c>
      <c r="AY100">
        <v>0.6849316366</v>
      </c>
      <c r="AZ100">
        <v>0.55836844819999998</v>
      </c>
      <c r="BA100">
        <v>0.43550260860000001</v>
      </c>
      <c r="BB100">
        <v>0.31309384309999999</v>
      </c>
      <c r="BC100">
        <v>0.19189524220000001</v>
      </c>
      <c r="BD100">
        <v>0.1042062901</v>
      </c>
      <c r="BE100">
        <v>0.25120618169999998</v>
      </c>
      <c r="BF100">
        <v>0.6271097873</v>
      </c>
      <c r="BG100">
        <v>1.1974237938000001</v>
      </c>
      <c r="BH100">
        <v>1.9140713739999999</v>
      </c>
      <c r="BI100">
        <v>2.7314049548999999</v>
      </c>
    </row>
    <row r="101" spans="1:61" x14ac:dyDescent="0.25">
      <c r="A101" t="s">
        <v>157</v>
      </c>
      <c r="B101">
        <v>6.7999999999999996E-3</v>
      </c>
      <c r="C101">
        <v>2.6630000000000001E-2</v>
      </c>
      <c r="D101">
        <v>4.9100621599999998E-2</v>
      </c>
      <c r="E101">
        <v>7.4238394999999999E-2</v>
      </c>
      <c r="F101">
        <v>0.1020604113</v>
      </c>
      <c r="G101">
        <v>0.1325726005</v>
      </c>
      <c r="H101">
        <v>0.16576730980000001</v>
      </c>
      <c r="I101">
        <v>0.20162081139999999</v>
      </c>
      <c r="J101">
        <v>0.2400911194</v>
      </c>
      <c r="K101">
        <v>0.28111631510000001</v>
      </c>
      <c r="L101">
        <v>0.32461344869999997</v>
      </c>
      <c r="M101">
        <v>0.37047800199999997</v>
      </c>
      <c r="N101">
        <v>0.4185838476</v>
      </c>
      <c r="O101">
        <v>0.4687836105</v>
      </c>
      <c r="P101">
        <v>0.52090932749999996</v>
      </c>
      <c r="Q101">
        <v>0.57477330299999996</v>
      </c>
      <c r="R101">
        <v>0.6301690633</v>
      </c>
      <c r="S101">
        <v>0.68687232040000001</v>
      </c>
      <c r="T101">
        <v>0.74464186990000003</v>
      </c>
      <c r="U101">
        <v>0.80322034919999996</v>
      </c>
      <c r="V101">
        <v>0.86227354329999994</v>
      </c>
      <c r="W101">
        <v>0.92146182840000002</v>
      </c>
      <c r="X101">
        <v>0.98043872529999998</v>
      </c>
      <c r="Y101">
        <v>1.0388493246999999</v>
      </c>
      <c r="Z101">
        <v>1.0963285503</v>
      </c>
      <c r="AA101">
        <v>1.152571504</v>
      </c>
      <c r="AB101">
        <v>1.2073541476</v>
      </c>
      <c r="AC101">
        <v>1.2605184589</v>
      </c>
      <c r="AD101">
        <v>1.3119599029</v>
      </c>
      <c r="AE101">
        <v>1.3616169019</v>
      </c>
      <c r="AF101">
        <v>1.4094620241</v>
      </c>
      <c r="AG101">
        <v>1.4550061745</v>
      </c>
      <c r="AH101">
        <v>1.4978745876999999</v>
      </c>
      <c r="AI101">
        <v>1.5377877379</v>
      </c>
      <c r="AJ101">
        <v>1.5745450875</v>
      </c>
      <c r="AK101">
        <v>1.6080112774999999</v>
      </c>
      <c r="AL101">
        <v>1.6381044234</v>
      </c>
      <c r="AM101">
        <v>1.6647862226000001</v>
      </c>
      <c r="AN101">
        <v>1.6880536188999999</v>
      </c>
      <c r="AO101">
        <v>1.7079318030999999</v>
      </c>
      <c r="AP101">
        <v>1.7244683569000001</v>
      </c>
      <c r="AQ101">
        <v>1.7377283751000001</v>
      </c>
      <c r="AR101">
        <v>1.7477904183999999</v>
      </c>
      <c r="AS101">
        <v>1.7547431758000001</v>
      </c>
      <c r="AT101">
        <v>1.7586827249000001</v>
      </c>
      <c r="AU101">
        <v>1.7597103024</v>
      </c>
      <c r="AV101">
        <v>1.7579305057000001</v>
      </c>
      <c r="AW101">
        <v>1.7534498645000001</v>
      </c>
      <c r="AX101">
        <v>1.7463757340999999</v>
      </c>
      <c r="AY101">
        <v>1.7368154828</v>
      </c>
      <c r="AZ101">
        <v>1.7248759677000001</v>
      </c>
      <c r="BA101">
        <v>1.7106633313999999</v>
      </c>
      <c r="BB101">
        <v>1.6942832139999999</v>
      </c>
      <c r="BC101">
        <v>1.6758325555</v>
      </c>
      <c r="BD101">
        <v>1.6554025109999999</v>
      </c>
      <c r="BE101">
        <v>1.6331582108</v>
      </c>
      <c r="BF101">
        <v>1.6098193702000001</v>
      </c>
      <c r="BG101">
        <v>1.5865557216999999</v>
      </c>
      <c r="BH101">
        <v>1.5648272766</v>
      </c>
      <c r="BI101">
        <v>1.5462157446</v>
      </c>
    </row>
    <row r="102" spans="1:61" x14ac:dyDescent="0.25">
      <c r="A102" t="s">
        <v>158</v>
      </c>
    </row>
    <row r="103" spans="1:61" x14ac:dyDescent="0.25">
      <c r="A103" t="s">
        <v>159</v>
      </c>
    </row>
    <row r="104" spans="1:61" x14ac:dyDescent="0.25">
      <c r="A104" t="s">
        <v>160</v>
      </c>
      <c r="B104">
        <v>63.581986819100003</v>
      </c>
      <c r="C104">
        <v>75.901133199599997</v>
      </c>
      <c r="D104">
        <v>89.658501964400003</v>
      </c>
      <c r="E104">
        <v>104.89019052170001</v>
      </c>
      <c r="F104">
        <v>121.61313931239999</v>
      </c>
      <c r="G104">
        <v>139.8421937148</v>
      </c>
      <c r="H104">
        <v>159.5899954658</v>
      </c>
      <c r="I104">
        <v>180.86689444090001</v>
      </c>
      <c r="J104">
        <v>203.68089168029999</v>
      </c>
      <c r="K104">
        <v>228.03761355270001</v>
      </c>
      <c r="L104">
        <v>253.94031202529999</v>
      </c>
      <c r="M104">
        <v>281.38988307260001</v>
      </c>
      <c r="N104">
        <v>310.38489195049999</v>
      </c>
      <c r="O104">
        <v>340.92158805719998</v>
      </c>
      <c r="P104">
        <v>372.99388081680002</v>
      </c>
      <c r="Q104">
        <v>406.593225856</v>
      </c>
      <c r="R104">
        <v>441.70832785750002</v>
      </c>
      <c r="S104">
        <v>478.32448324839999</v>
      </c>
      <c r="T104">
        <v>516.42222452850001</v>
      </c>
      <c r="U104">
        <v>555.97461567959999</v>
      </c>
      <c r="V104">
        <v>596.95235361569996</v>
      </c>
      <c r="W104">
        <v>639.30619134710003</v>
      </c>
      <c r="X104">
        <v>682.95200047169999</v>
      </c>
      <c r="Y104">
        <v>727.74162200700005</v>
      </c>
      <c r="Z104">
        <v>773.9872424504</v>
      </c>
      <c r="AA104">
        <v>821.80057564289996</v>
      </c>
      <c r="AB104">
        <v>871.13318778090002</v>
      </c>
      <c r="AC104">
        <v>921.99217728650001</v>
      </c>
      <c r="AD104">
        <v>974.47320926420002</v>
      </c>
      <c r="AE104">
        <v>1028.8276167392</v>
      </c>
      <c r="AF104">
        <v>1081.8567798081999</v>
      </c>
      <c r="AG104">
        <v>1136.3471627910999</v>
      </c>
      <c r="AH104">
        <v>1192.1422983431</v>
      </c>
      <c r="AI104">
        <v>1249.1092732768</v>
      </c>
      <c r="AJ104">
        <v>1307.1298175881</v>
      </c>
      <c r="AK104">
        <v>1366.0950871826001</v>
      </c>
      <c r="AL104">
        <v>1425.9026750899</v>
      </c>
      <c r="AM104">
        <v>1486.4549247174</v>
      </c>
      <c r="AN104">
        <v>1547.6579415986</v>
      </c>
      <c r="AO104">
        <v>1609.4209213738</v>
      </c>
      <c r="AP104">
        <v>1671.6554753427999</v>
      </c>
      <c r="AQ104">
        <v>1734.2746614181999</v>
      </c>
      <c r="AR104">
        <v>1797.1913159137</v>
      </c>
      <c r="AS104">
        <v>1860.3150462788001</v>
      </c>
      <c r="AT104">
        <v>1923.5467555313001</v>
      </c>
      <c r="AU104">
        <v>1986.7686876563</v>
      </c>
      <c r="AV104">
        <v>2049.8263241842001</v>
      </c>
      <c r="AW104">
        <v>2112.4954179631</v>
      </c>
      <c r="AX104">
        <v>2174.4217031599001</v>
      </c>
      <c r="AY104">
        <v>2235.0096420094001</v>
      </c>
      <c r="AZ104">
        <v>2293.213640165</v>
      </c>
      <c r="BA104">
        <v>2370.6336704639002</v>
      </c>
      <c r="BB104">
        <v>2443.8186903715</v>
      </c>
      <c r="BC104">
        <v>2513.8375092113001</v>
      </c>
      <c r="BD104">
        <v>2581.4746249527002</v>
      </c>
      <c r="BE104">
        <v>2647.4368185814001</v>
      </c>
      <c r="BF104">
        <v>2711.9581323431998</v>
      </c>
      <c r="BG104">
        <v>2775.1670215170998</v>
      </c>
      <c r="BH104">
        <v>2837.1246363967998</v>
      </c>
      <c r="BI104">
        <v>2897.8392947679999</v>
      </c>
    </row>
    <row r="105" spans="1:61" x14ac:dyDescent="0.25">
      <c r="A105" t="s">
        <v>161</v>
      </c>
      <c r="B105">
        <v>1.7087999999999999E-3</v>
      </c>
      <c r="C105">
        <v>2.2867661E-3</v>
      </c>
      <c r="D105">
        <v>2.9695887999999998E-3</v>
      </c>
      <c r="E105">
        <v>3.7627018000000001E-3</v>
      </c>
      <c r="F105">
        <v>4.6701855E-3</v>
      </c>
      <c r="G105">
        <v>5.6941867000000002E-3</v>
      </c>
      <c r="H105">
        <v>6.8344086000000004E-3</v>
      </c>
      <c r="I105">
        <v>8.0877169999999995E-3</v>
      </c>
      <c r="J105">
        <v>9.4478837999999992E-3</v>
      </c>
      <c r="K105">
        <v>1.09054754E-2</v>
      </c>
      <c r="L105">
        <v>1.24478752E-2</v>
      </c>
      <c r="M105">
        <v>1.4059425400000001E-2</v>
      </c>
      <c r="N105">
        <v>1.5721662599999998E-2</v>
      </c>
      <c r="O105">
        <v>1.7413625700000001E-2</v>
      </c>
      <c r="P105">
        <v>1.9112209500000001E-2</v>
      </c>
      <c r="Q105">
        <v>2.0792542399999999E-2</v>
      </c>
      <c r="R105">
        <v>2.2428371400000001E-2</v>
      </c>
      <c r="S105">
        <v>2.39924366E-2</v>
      </c>
      <c r="T105">
        <v>2.5456825999999998E-2</v>
      </c>
      <c r="U105">
        <v>2.6751874599999999E-2</v>
      </c>
      <c r="V105">
        <v>2.78524788E-2</v>
      </c>
      <c r="W105">
        <v>2.8734346800000001E-2</v>
      </c>
      <c r="X105">
        <v>2.9374213699999999E-2</v>
      </c>
      <c r="Y105">
        <v>2.97501186E-2</v>
      </c>
      <c r="Z105">
        <v>2.98933961E-2</v>
      </c>
      <c r="AA105">
        <v>2.9854645199999998E-2</v>
      </c>
      <c r="AB105">
        <v>2.9677227699999999E-2</v>
      </c>
      <c r="AC105">
        <v>2.93974834E-2</v>
      </c>
      <c r="AD105">
        <v>2.90452912E-2</v>
      </c>
      <c r="AE105">
        <v>2.86447957E-2</v>
      </c>
      <c r="AF105">
        <v>2.7877028500000001E-2</v>
      </c>
      <c r="AG105">
        <v>2.6826207599999999E-2</v>
      </c>
      <c r="AH105">
        <v>2.5566091199999998E-2</v>
      </c>
      <c r="AI105">
        <v>2.4159643599999999E-2</v>
      </c>
      <c r="AJ105">
        <v>2.2659466600000001E-2</v>
      </c>
      <c r="AK105">
        <v>2.1108661099999999E-2</v>
      </c>
      <c r="AL105">
        <v>1.9541894000000001E-2</v>
      </c>
      <c r="AM105">
        <v>1.7986527700000001E-2</v>
      </c>
      <c r="AN105">
        <v>1.6463721399999999E-2</v>
      </c>
      <c r="AO105">
        <v>1.4989453999999999E-2</v>
      </c>
      <c r="AP105">
        <v>1.35754403E-2</v>
      </c>
      <c r="AQ105">
        <v>1.2229933199999999E-2</v>
      </c>
      <c r="AR105">
        <v>1.09584108E-2</v>
      </c>
      <c r="AS105">
        <v>9.7641564999999993E-3</v>
      </c>
      <c r="AT105">
        <v>8.6487414999999995E-3</v>
      </c>
      <c r="AU105">
        <v>7.6124223000000003E-3</v>
      </c>
      <c r="AV105">
        <v>6.6544650999999996E-3</v>
      </c>
      <c r="AW105">
        <v>5.7734079999999998E-3</v>
      </c>
      <c r="AX105">
        <v>4.9672744E-3</v>
      </c>
      <c r="AY105">
        <v>4.2337455000000003E-3</v>
      </c>
      <c r="AZ105">
        <v>3.5703047000000001E-3</v>
      </c>
      <c r="BA105">
        <v>2.9743611000000001E-3</v>
      </c>
      <c r="BB105">
        <v>2.4415206000000002E-3</v>
      </c>
      <c r="BC105">
        <v>1.9684490000000002E-3</v>
      </c>
      <c r="BD105">
        <v>1.5651275000000001E-3</v>
      </c>
      <c r="BE105">
        <v>1.3068223999999999E-3</v>
      </c>
      <c r="BF105">
        <v>1.2319710999999999E-3</v>
      </c>
      <c r="BG105">
        <v>1.3742182E-3</v>
      </c>
      <c r="BH105">
        <v>1.796911E-3</v>
      </c>
      <c r="BI105">
        <v>2.6122042E-3</v>
      </c>
    </row>
    <row r="106" spans="1:61" x14ac:dyDescent="0.25">
      <c r="A106" t="s">
        <v>162</v>
      </c>
      <c r="B106">
        <v>0.1086488991</v>
      </c>
      <c r="C106">
        <v>0.17356813870000001</v>
      </c>
      <c r="D106">
        <v>0.26624888219999998</v>
      </c>
      <c r="E106">
        <v>0.39467051330000003</v>
      </c>
      <c r="F106">
        <v>0.5679559233</v>
      </c>
      <c r="G106">
        <v>0.79628755330000001</v>
      </c>
      <c r="H106">
        <v>1.0907032381999999</v>
      </c>
      <c r="I106">
        <v>1.4628002528999999</v>
      </c>
      <c r="J106">
        <v>1.9243533988999999</v>
      </c>
      <c r="K106">
        <v>2.4868585758999999</v>
      </c>
      <c r="L106">
        <v>3.1610173164000002</v>
      </c>
      <c r="M106">
        <v>3.9561800554</v>
      </c>
      <c r="N106">
        <v>4.8797665407000004</v>
      </c>
      <c r="O106">
        <v>5.9366809441999999</v>
      </c>
      <c r="P106">
        <v>7.1287371844000003</v>
      </c>
      <c r="Q106">
        <v>8.4541069001999993</v>
      </c>
      <c r="R106">
        <v>9.9067984441999997</v>
      </c>
      <c r="S106">
        <v>11.4761698261</v>
      </c>
      <c r="T106">
        <v>13.1464707182</v>
      </c>
      <c r="U106">
        <v>14.8733631788</v>
      </c>
      <c r="V106">
        <v>16.626602763600001</v>
      </c>
      <c r="W106">
        <v>18.370045795599999</v>
      </c>
      <c r="X106">
        <v>20.061178028899999</v>
      </c>
      <c r="Y106">
        <v>21.650399559899999</v>
      </c>
      <c r="Z106">
        <v>23.137107212899998</v>
      </c>
      <c r="AA106">
        <v>24.534564611</v>
      </c>
      <c r="AB106">
        <v>25.852817990999998</v>
      </c>
      <c r="AC106">
        <v>27.104249746299999</v>
      </c>
      <c r="AD106">
        <v>28.303858101199999</v>
      </c>
      <c r="AE106">
        <v>29.4705568555</v>
      </c>
      <c r="AF106">
        <v>30.158952329200002</v>
      </c>
      <c r="AG106">
        <v>30.483884943500001</v>
      </c>
      <c r="AH106">
        <v>30.478418745900001</v>
      </c>
      <c r="AI106">
        <v>30.178034841399999</v>
      </c>
      <c r="AJ106">
        <v>29.618864496</v>
      </c>
      <c r="AK106">
        <v>28.836438251499999</v>
      </c>
      <c r="AL106">
        <v>27.864838928200001</v>
      </c>
      <c r="AM106">
        <v>26.736162613099999</v>
      </c>
      <c r="AN106">
        <v>25.4802092342</v>
      </c>
      <c r="AO106">
        <v>24.124340907400001</v>
      </c>
      <c r="AP106">
        <v>22.693459130299999</v>
      </c>
      <c r="AQ106">
        <v>21.2100632141</v>
      </c>
      <c r="AR106">
        <v>19.694360677100001</v>
      </c>
      <c r="AS106">
        <v>18.1644071666</v>
      </c>
      <c r="AT106">
        <v>16.636258588899999</v>
      </c>
      <c r="AU106">
        <v>15.124122354000001</v>
      </c>
      <c r="AV106">
        <v>13.640497724499999</v>
      </c>
      <c r="AW106">
        <v>12.196297964499999</v>
      </c>
      <c r="AX106">
        <v>10.800949173099999</v>
      </c>
      <c r="AY106">
        <v>9.4624620782999997</v>
      </c>
      <c r="AZ106">
        <v>8.1874714237999999</v>
      </c>
      <c r="BA106">
        <v>7.0511206692000004</v>
      </c>
      <c r="BB106">
        <v>5.9666337783000003</v>
      </c>
      <c r="BC106">
        <v>4.9483608554999998</v>
      </c>
      <c r="BD106">
        <v>4.0403368786999998</v>
      </c>
      <c r="BE106">
        <v>3.4597296322000002</v>
      </c>
      <c r="BF106">
        <v>3.3410540433000002</v>
      </c>
      <c r="BG106">
        <v>3.8136850315999999</v>
      </c>
      <c r="BH106">
        <v>5.0980604431999996</v>
      </c>
      <c r="BI106">
        <v>7.5697480571</v>
      </c>
    </row>
    <row r="107" spans="1:61" x14ac:dyDescent="0.25">
      <c r="A107" t="s">
        <v>163</v>
      </c>
      <c r="B107">
        <v>63.473337920100001</v>
      </c>
      <c r="C107">
        <v>75.727565060900005</v>
      </c>
      <c r="D107">
        <v>89.3922530822</v>
      </c>
      <c r="E107">
        <v>104.49552000840001</v>
      </c>
      <c r="F107">
        <v>121.045183389</v>
      </c>
      <c r="G107">
        <v>139.0459061615</v>
      </c>
      <c r="H107">
        <v>158.49929222759999</v>
      </c>
      <c r="I107">
        <v>179.40409418799999</v>
      </c>
      <c r="J107">
        <v>201.7565382814</v>
      </c>
      <c r="K107">
        <v>225.55075497670001</v>
      </c>
      <c r="L107">
        <v>250.77929470890001</v>
      </c>
      <c r="M107">
        <v>277.4337030172</v>
      </c>
      <c r="N107">
        <v>305.50512540969999</v>
      </c>
      <c r="O107">
        <v>334.98490711300002</v>
      </c>
      <c r="P107">
        <v>365.86514363250001</v>
      </c>
      <c r="Q107">
        <v>398.13911895590002</v>
      </c>
      <c r="R107">
        <v>431.80152941329999</v>
      </c>
      <c r="S107">
        <v>466.84831342230001</v>
      </c>
      <c r="T107">
        <v>503.27575381029999</v>
      </c>
      <c r="U107">
        <v>541.1012525008</v>
      </c>
      <c r="V107">
        <v>580.32575085209999</v>
      </c>
      <c r="W107">
        <v>620.93614555149998</v>
      </c>
      <c r="X107">
        <v>662.89082244279996</v>
      </c>
      <c r="Y107">
        <v>706.09122244720004</v>
      </c>
      <c r="Z107">
        <v>750.85013523750001</v>
      </c>
      <c r="AA107">
        <v>797.26601103190001</v>
      </c>
      <c r="AB107">
        <v>845.28036978989996</v>
      </c>
      <c r="AC107">
        <v>894.88792754020005</v>
      </c>
      <c r="AD107">
        <v>946.16935116299999</v>
      </c>
      <c r="AE107">
        <v>999.3570598837</v>
      </c>
      <c r="AF107">
        <v>1051.6978274789999</v>
      </c>
      <c r="AG107">
        <v>1105.8632778476001</v>
      </c>
      <c r="AH107">
        <v>1161.6638795971</v>
      </c>
      <c r="AI107">
        <v>1218.9312384355001</v>
      </c>
      <c r="AJ107">
        <v>1277.5109530921</v>
      </c>
      <c r="AK107">
        <v>1337.2586489312</v>
      </c>
      <c r="AL107">
        <v>1398.0378361616999</v>
      </c>
      <c r="AM107">
        <v>1459.7187621042999</v>
      </c>
      <c r="AN107">
        <v>1522.1777323644001</v>
      </c>
      <c r="AO107">
        <v>1585.2965804664</v>
      </c>
      <c r="AP107">
        <v>1648.9620162125</v>
      </c>
      <c r="AQ107">
        <v>1713.0645982041001</v>
      </c>
      <c r="AR107">
        <v>1777.4969552365999</v>
      </c>
      <c r="AS107">
        <v>1842.1506391122</v>
      </c>
      <c r="AT107">
        <v>1906.9104969424</v>
      </c>
      <c r="AU107">
        <v>1971.6445653021999</v>
      </c>
      <c r="AV107">
        <v>2036.1858264596001</v>
      </c>
      <c r="AW107">
        <v>2100.2991199986</v>
      </c>
      <c r="AX107">
        <v>2163.6207539868001</v>
      </c>
      <c r="AY107">
        <v>2225.5471799310999</v>
      </c>
      <c r="AZ107">
        <v>2285.0261687411999</v>
      </c>
      <c r="BA107">
        <v>2363.5825497946998</v>
      </c>
      <c r="BB107">
        <v>2437.8520565931999</v>
      </c>
      <c r="BC107">
        <v>2508.8891483558</v>
      </c>
      <c r="BD107">
        <v>2577.4342880740001</v>
      </c>
      <c r="BE107">
        <v>2643.9770889493002</v>
      </c>
      <c r="BF107">
        <v>2708.6170782999002</v>
      </c>
      <c r="BG107">
        <v>2771.3533364855002</v>
      </c>
      <c r="BH107">
        <v>2832.0265759536001</v>
      </c>
      <c r="BI107">
        <v>2890.2695467109002</v>
      </c>
    </row>
    <row r="108" spans="1:61" x14ac:dyDescent="0.25">
      <c r="A108" t="s">
        <v>164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</row>
    <row r="109" spans="1:61" x14ac:dyDescent="0.25">
      <c r="A109" t="s">
        <v>165</v>
      </c>
      <c r="B109">
        <v>4.8684340000000002E-4</v>
      </c>
      <c r="C109">
        <v>4.9043146599999997E-2</v>
      </c>
      <c r="D109">
        <v>7.3550216799999998E-2</v>
      </c>
      <c r="E109">
        <v>0.10782451429999999</v>
      </c>
      <c r="F109">
        <v>0.15467356700000001</v>
      </c>
      <c r="G109">
        <v>0.21739353859999999</v>
      </c>
      <c r="H109">
        <v>0.29978817229999999</v>
      </c>
      <c r="I109">
        <v>0.40617721969999998</v>
      </c>
      <c r="J109">
        <v>0.5413926416</v>
      </c>
      <c r="K109">
        <v>0.71076089819999999</v>
      </c>
      <c r="L109">
        <v>0.92006968759999996</v>
      </c>
      <c r="M109">
        <v>1.1755175549000001</v>
      </c>
      <c r="N109">
        <v>1.4836448637999999</v>
      </c>
      <c r="O109">
        <v>1.8512447285</v>
      </c>
      <c r="P109">
        <v>2.2852526934999999</v>
      </c>
      <c r="Q109">
        <v>2.7926143605</v>
      </c>
      <c r="R109">
        <v>3.380131048</v>
      </c>
      <c r="S109">
        <v>4.0542854456999997</v>
      </c>
      <c r="T109">
        <v>4.8210529836999996</v>
      </c>
      <c r="U109">
        <v>5.6859037613999996</v>
      </c>
      <c r="V109">
        <v>6.6530644133000001</v>
      </c>
      <c r="W109">
        <v>7.7247518963999999</v>
      </c>
      <c r="X109">
        <v>8.9001988422</v>
      </c>
      <c r="Y109">
        <v>9.2299450402000005</v>
      </c>
      <c r="Z109">
        <v>9.1538894329999998</v>
      </c>
      <c r="AA109">
        <v>9.0653555193000006</v>
      </c>
      <c r="AB109">
        <v>8.9649030315000005</v>
      </c>
      <c r="AC109">
        <v>8.8537352042999995</v>
      </c>
      <c r="AD109">
        <v>8.7337869520999991</v>
      </c>
      <c r="AE109">
        <v>14.3420375802</v>
      </c>
      <c r="AF109">
        <v>14.0818680862</v>
      </c>
      <c r="AG109">
        <v>13.8139383881</v>
      </c>
      <c r="AH109">
        <v>13.5376667387</v>
      </c>
      <c r="AI109">
        <v>13.2531216238</v>
      </c>
      <c r="AJ109">
        <v>12.9607707958</v>
      </c>
      <c r="AK109">
        <v>12.661328110299999</v>
      </c>
      <c r="AL109">
        <v>12.355657234200001</v>
      </c>
      <c r="AM109">
        <v>12.0447086445</v>
      </c>
      <c r="AN109">
        <v>11.7294762807</v>
      </c>
      <c r="AO109">
        <v>11.410966138099999</v>
      </c>
      <c r="AP109">
        <v>11.0901719673</v>
      </c>
      <c r="AQ109">
        <v>10.7680550331</v>
      </c>
      <c r="AR109">
        <v>10.4455253477</v>
      </c>
      <c r="AS109">
        <v>10.1234216571</v>
      </c>
      <c r="AT109">
        <v>9.8024864245999996</v>
      </c>
      <c r="AU109">
        <v>9.4833301142999993</v>
      </c>
      <c r="AV109">
        <v>9.1663753329999995</v>
      </c>
      <c r="AW109">
        <v>8.8517648610999995</v>
      </c>
      <c r="AX109">
        <v>8.5392056631000006</v>
      </c>
      <c r="AY109">
        <v>8.2276983354999995</v>
      </c>
      <c r="AZ109">
        <v>7.9150554420999999</v>
      </c>
      <c r="BA109">
        <v>7.6730703533</v>
      </c>
      <c r="BB109">
        <v>7.4191367862000002</v>
      </c>
      <c r="BC109">
        <v>6.8838193464000001</v>
      </c>
      <c r="BD109">
        <v>4.8411483379</v>
      </c>
      <c r="BE109">
        <v>3.0608029539000001</v>
      </c>
      <c r="BF109">
        <v>1.6560003709</v>
      </c>
      <c r="BG109">
        <v>0.68550120049999996</v>
      </c>
      <c r="BH109">
        <v>0.1552717901</v>
      </c>
      <c r="BI109">
        <v>0</v>
      </c>
    </row>
    <row r="110" spans="1:61" x14ac:dyDescent="0.25">
      <c r="A110" t="s">
        <v>166</v>
      </c>
      <c r="B110">
        <v>63.472851076700003</v>
      </c>
      <c r="C110">
        <v>75.678521914300006</v>
      </c>
      <c r="D110">
        <v>89.318702865399999</v>
      </c>
      <c r="E110">
        <v>104.3876954941</v>
      </c>
      <c r="F110">
        <v>120.890509822</v>
      </c>
      <c r="G110">
        <v>138.82851262290001</v>
      </c>
      <c r="H110">
        <v>158.1995040553</v>
      </c>
      <c r="I110">
        <v>178.99791696829999</v>
      </c>
      <c r="J110">
        <v>201.2151456398</v>
      </c>
      <c r="K110">
        <v>224.8399940786</v>
      </c>
      <c r="L110">
        <v>249.85922502130001</v>
      </c>
      <c r="M110">
        <v>276.2581854622</v>
      </c>
      <c r="N110">
        <v>304.02148054589998</v>
      </c>
      <c r="O110">
        <v>333.13366238449998</v>
      </c>
      <c r="P110">
        <v>363.57989093899999</v>
      </c>
      <c r="Q110">
        <v>395.34650459540001</v>
      </c>
      <c r="R110">
        <v>428.42139836529998</v>
      </c>
      <c r="S110">
        <v>462.79402797659998</v>
      </c>
      <c r="T110">
        <v>498.45470082669999</v>
      </c>
      <c r="U110">
        <v>535.41534873939997</v>
      </c>
      <c r="V110">
        <v>573.67268643880004</v>
      </c>
      <c r="W110">
        <v>613.21139365509998</v>
      </c>
      <c r="X110">
        <v>653.99062360059997</v>
      </c>
      <c r="Y110">
        <v>696.86127740699999</v>
      </c>
      <c r="Z110">
        <v>741.69624580449999</v>
      </c>
      <c r="AA110">
        <v>788.20065551259995</v>
      </c>
      <c r="AB110">
        <v>836.31546675840002</v>
      </c>
      <c r="AC110">
        <v>886.0341923359</v>
      </c>
      <c r="AD110">
        <v>937.4355642109</v>
      </c>
      <c r="AE110">
        <v>985.01502230350002</v>
      </c>
      <c r="AF110">
        <v>1037.6159593928001</v>
      </c>
      <c r="AG110">
        <v>1092.0493394595001</v>
      </c>
      <c r="AH110">
        <v>1148.1262128584001</v>
      </c>
      <c r="AI110">
        <v>1205.6781168115999</v>
      </c>
      <c r="AJ110">
        <v>1264.5501822964</v>
      </c>
      <c r="AK110">
        <v>1324.5973208209</v>
      </c>
      <c r="AL110">
        <v>1385.6821789275</v>
      </c>
      <c r="AM110">
        <v>1447.6740534598</v>
      </c>
      <c r="AN110">
        <v>1510.4482560836</v>
      </c>
      <c r="AO110">
        <v>1573.8856143283001</v>
      </c>
      <c r="AP110">
        <v>1637.8718442452</v>
      </c>
      <c r="AQ110">
        <v>1702.2965431708999</v>
      </c>
      <c r="AR110">
        <v>1767.0514298889</v>
      </c>
      <c r="AS110">
        <v>1832.027217455</v>
      </c>
      <c r="AT110">
        <v>1897.1080105178</v>
      </c>
      <c r="AU110">
        <v>1962.1612351880001</v>
      </c>
      <c r="AV110">
        <v>2027.0194511266</v>
      </c>
      <c r="AW110">
        <v>2091.4473551374999</v>
      </c>
      <c r="AX110">
        <v>2155.0815483237002</v>
      </c>
      <c r="AY110">
        <v>2217.3194815955999</v>
      </c>
      <c r="AZ110">
        <v>2277.1111132991</v>
      </c>
      <c r="BA110">
        <v>2355.9094794414</v>
      </c>
      <c r="BB110">
        <v>2430.432919807</v>
      </c>
      <c r="BC110">
        <v>2502.0053290094002</v>
      </c>
      <c r="BD110">
        <v>2572.5931397361001</v>
      </c>
      <c r="BE110">
        <v>2640.9162859953999</v>
      </c>
      <c r="BF110">
        <v>2706.9610779290001</v>
      </c>
      <c r="BG110">
        <v>2770.6678352851</v>
      </c>
      <c r="BH110">
        <v>2831.8713041635001</v>
      </c>
      <c r="BI110">
        <v>2890.2695467109002</v>
      </c>
    </row>
    <row r="111" spans="1:61" x14ac:dyDescent="0.25">
      <c r="A111" t="s">
        <v>102</v>
      </c>
    </row>
    <row r="112" spans="1:61" x14ac:dyDescent="0.25">
      <c r="A112" t="s">
        <v>167</v>
      </c>
      <c r="B112">
        <v>36.8530001098</v>
      </c>
      <c r="C112">
        <v>34.543728966700002</v>
      </c>
      <c r="D112">
        <v>36.937439531700001</v>
      </c>
      <c r="E112">
        <v>39.236006468900001</v>
      </c>
      <c r="F112">
        <v>41.352150576900002</v>
      </c>
      <c r="G112">
        <v>43.209983318399999</v>
      </c>
      <c r="H112">
        <v>44.743945957699999</v>
      </c>
      <c r="I112">
        <v>45.897924621199998</v>
      </c>
      <c r="J112">
        <v>46.624512235499999</v>
      </c>
      <c r="K112">
        <v>46.884388703500001</v>
      </c>
      <c r="L112">
        <v>46.645794759300003</v>
      </c>
      <c r="M112">
        <v>45.884079595000003</v>
      </c>
      <c r="N112">
        <v>44.5813066308</v>
      </c>
      <c r="O112">
        <v>42.725905005000001</v>
      </c>
      <c r="P112">
        <v>40.312356094499997</v>
      </c>
      <c r="Q112">
        <v>37.340903833500001</v>
      </c>
      <c r="R112">
        <v>33.817273717500001</v>
      </c>
      <c r="S112">
        <v>29.752376058999999</v>
      </c>
      <c r="T112">
        <v>25.1619511273</v>
      </c>
      <c r="U112">
        <v>20.0648400812</v>
      </c>
      <c r="V112">
        <v>14.487079767099999</v>
      </c>
      <c r="W112">
        <v>8.4624416429</v>
      </c>
      <c r="X112">
        <v>2.0343058196000001</v>
      </c>
      <c r="Y112">
        <v>1.9479761700000001E-2</v>
      </c>
      <c r="Z112">
        <v>1.5583809400000001E-2</v>
      </c>
      <c r="AA112">
        <v>1.24670475E-2</v>
      </c>
      <c r="AB112">
        <v>9.9736379999999999E-3</v>
      </c>
      <c r="AC112">
        <v>7.9789104000000007E-3</v>
      </c>
      <c r="AD112">
        <v>6.3831282999999997E-3</v>
      </c>
      <c r="AE112">
        <v>-29.195985754100001</v>
      </c>
      <c r="AF112">
        <v>-29.4024526448</v>
      </c>
      <c r="AG112">
        <v>-29.583431523800002</v>
      </c>
      <c r="AH112">
        <v>-29.735827458100001</v>
      </c>
      <c r="AI112">
        <v>-29.857781699899999</v>
      </c>
      <c r="AJ112">
        <v>-29.948269148600001</v>
      </c>
      <c r="AK112">
        <v>-30.0068519497</v>
      </c>
      <c r="AL112">
        <v>-30.033524228800001</v>
      </c>
      <c r="AM112">
        <v>-30.028609571099999</v>
      </c>
      <c r="AN112">
        <v>-29.9926884355</v>
      </c>
      <c r="AO112">
        <v>-29.9265423941</v>
      </c>
      <c r="AP112">
        <v>-29.8311064677</v>
      </c>
      <c r="AQ112">
        <v>-29.707423558599999</v>
      </c>
      <c r="AR112">
        <v>-29.556594848900001</v>
      </c>
      <c r="AS112">
        <v>-29.3797182707</v>
      </c>
      <c r="AT112">
        <v>-29.177802482299999</v>
      </c>
      <c r="AU112">
        <v>-28.951635443600001</v>
      </c>
      <c r="AV112">
        <v>-28.701571056999999</v>
      </c>
      <c r="AW112">
        <v>-28.427169633199998</v>
      </c>
      <c r="AX112">
        <v>-28.126576826499999</v>
      </c>
      <c r="AY112">
        <v>-27.795428046200001</v>
      </c>
      <c r="AZ112">
        <v>-27.424866742199999</v>
      </c>
      <c r="BA112">
        <v>-27.2681249237</v>
      </c>
      <c r="BB112">
        <v>-27.0417611986</v>
      </c>
      <c r="BC112">
        <v>-24.528032210999999</v>
      </c>
      <c r="BD112">
        <v>-7.593929503</v>
      </c>
      <c r="BE112">
        <v>11.7424357472</v>
      </c>
      <c r="BF112">
        <v>33.334659776400002</v>
      </c>
      <c r="BG112">
        <v>57.263808184399998</v>
      </c>
      <c r="BH112">
        <v>83.997798819300002</v>
      </c>
      <c r="BI112">
        <v>122.9033194113</v>
      </c>
    </row>
    <row r="113" spans="1:61" x14ac:dyDescent="0.25">
      <c r="A113" t="s">
        <v>168</v>
      </c>
      <c r="B113">
        <v>33.553000109800003</v>
      </c>
      <c r="C113">
        <v>31.903728966700001</v>
      </c>
      <c r="D113">
        <v>34.825439531699999</v>
      </c>
      <c r="E113">
        <v>37.546406468900003</v>
      </c>
      <c r="F113">
        <v>40.0004705769</v>
      </c>
      <c r="G113">
        <v>42.128639318399998</v>
      </c>
      <c r="H113">
        <v>43.8788707577</v>
      </c>
      <c r="I113">
        <v>45.205864461200001</v>
      </c>
      <c r="J113">
        <v>46.0708641075</v>
      </c>
      <c r="K113">
        <v>46.441470201100003</v>
      </c>
      <c r="L113">
        <v>46.291459957400001</v>
      </c>
      <c r="M113">
        <v>45.600611753400003</v>
      </c>
      <c r="N113">
        <v>44.3545323576</v>
      </c>
      <c r="O113">
        <v>42.544485586500002</v>
      </c>
      <c r="P113">
        <v>40.167220559699999</v>
      </c>
      <c r="Q113">
        <v>37.224795405599998</v>
      </c>
      <c r="R113">
        <v>33.724386975199998</v>
      </c>
      <c r="S113">
        <v>29.678066665199999</v>
      </c>
      <c r="T113">
        <v>25.102503612300001</v>
      </c>
      <c r="U113">
        <v>20.017282069099998</v>
      </c>
      <c r="V113">
        <v>14.449033357499999</v>
      </c>
      <c r="W113">
        <v>8.4320045151999992</v>
      </c>
      <c r="X113">
        <v>2.0099561173999998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-29.201092256700001</v>
      </c>
      <c r="AF113">
        <v>-29.406537846900001</v>
      </c>
      <c r="AG113">
        <v>-29.586699685500001</v>
      </c>
      <c r="AH113">
        <v>-29.738441987400002</v>
      </c>
      <c r="AI113">
        <v>-29.859873323399999</v>
      </c>
      <c r="AJ113">
        <v>-29.9499424473</v>
      </c>
      <c r="AK113">
        <v>-30.0081905887</v>
      </c>
      <c r="AL113">
        <v>-30.03459514</v>
      </c>
      <c r="AM113">
        <v>-30.029466300100001</v>
      </c>
      <c r="AN113">
        <v>-29.9933738187</v>
      </c>
      <c r="AO113">
        <v>-29.927090700699999</v>
      </c>
      <c r="AP113">
        <v>-29.831545112899999</v>
      </c>
      <c r="AQ113">
        <v>-29.707774474800001</v>
      </c>
      <c r="AR113">
        <v>-29.5568755818</v>
      </c>
      <c r="AS113">
        <v>-29.379942857100001</v>
      </c>
      <c r="AT113">
        <v>-29.177982151399998</v>
      </c>
      <c r="AU113">
        <v>-28.951779178900001</v>
      </c>
      <c r="AV113">
        <v>-28.701686045199999</v>
      </c>
      <c r="AW113">
        <v>-28.4272616238</v>
      </c>
      <c r="AX113">
        <v>-28.126650419000001</v>
      </c>
      <c r="AY113">
        <v>-27.795486920199998</v>
      </c>
      <c r="AZ113">
        <v>-27.424913841399999</v>
      </c>
      <c r="BA113">
        <v>-27.268162603099999</v>
      </c>
      <c r="BB113">
        <v>-27.041791342100002</v>
      </c>
      <c r="BC113">
        <v>-24.528056325800002</v>
      </c>
      <c r="BD113">
        <v>-7.5939487949000002</v>
      </c>
      <c r="BE113">
        <v>11.7424203138</v>
      </c>
      <c r="BF113">
        <v>33.334647429699999</v>
      </c>
      <c r="BG113">
        <v>57.263798307000002</v>
      </c>
      <c r="BH113">
        <v>83.997790917399996</v>
      </c>
      <c r="BI113">
        <v>122.90331308979999</v>
      </c>
    </row>
    <row r="114" spans="1:61" x14ac:dyDescent="0.25">
      <c r="A114" t="s">
        <v>169</v>
      </c>
      <c r="B114">
        <v>0.52771235670000005</v>
      </c>
      <c r="C114">
        <v>0.4203327094</v>
      </c>
      <c r="D114">
        <v>0.38842316980000002</v>
      </c>
      <c r="E114">
        <v>0.35795917890000001</v>
      </c>
      <c r="F114">
        <v>0.32891569780000002</v>
      </c>
      <c r="G114">
        <v>0.3012584271</v>
      </c>
      <c r="H114">
        <v>0.27494750299999998</v>
      </c>
      <c r="I114">
        <v>0.2499399605</v>
      </c>
      <c r="J114">
        <v>0.22619139050000001</v>
      </c>
      <c r="K114">
        <v>0.20365706110000001</v>
      </c>
      <c r="L114">
        <v>0.18229267969999999</v>
      </c>
      <c r="M114">
        <v>0.16205490850000001</v>
      </c>
      <c r="N114">
        <v>0.14290171169999999</v>
      </c>
      <c r="O114">
        <v>0.124792583</v>
      </c>
      <c r="P114">
        <v>0.1076886851</v>
      </c>
      <c r="Q114">
        <v>9.1552915900000004E-2</v>
      </c>
      <c r="R114">
        <v>7.6349900700000001E-2</v>
      </c>
      <c r="S114">
        <v>6.2045886600000003E-2</v>
      </c>
      <c r="T114">
        <v>4.8608488200000001E-2</v>
      </c>
      <c r="U114">
        <v>3.6003949600000001E-2</v>
      </c>
      <c r="V114">
        <v>2.4204667700000002E-2</v>
      </c>
      <c r="W114">
        <v>1.3189305300000001E-2</v>
      </c>
      <c r="X114">
        <v>2.9430416000000002E-3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-2.8382881400000001E-2</v>
      </c>
      <c r="AF114">
        <v>-2.7181544200000001E-2</v>
      </c>
      <c r="AG114">
        <v>-2.6036673199999999E-2</v>
      </c>
      <c r="AH114">
        <v>-2.4945379399999999E-2</v>
      </c>
      <c r="AI114">
        <v>-2.3904932899999998E-2</v>
      </c>
      <c r="AJ114">
        <v>-2.2912752799999998E-2</v>
      </c>
      <c r="AK114">
        <v>-2.1966399599999999E-2</v>
      </c>
      <c r="AL114">
        <v>-2.1063565999999999E-2</v>
      </c>
      <c r="AM114">
        <v>-2.0202069900000001E-2</v>
      </c>
      <c r="AN114">
        <v>-1.9379846799999999E-2</v>
      </c>
      <c r="AO114">
        <v>-1.85949433E-2</v>
      </c>
      <c r="AP114">
        <v>-1.78455104E-2</v>
      </c>
      <c r="AQ114">
        <v>-1.71297979E-2</v>
      </c>
      <c r="AR114">
        <v>-1.64461487E-2</v>
      </c>
      <c r="AS114">
        <v>-1.5792993200000001E-2</v>
      </c>
      <c r="AT114">
        <v>-1.5168844799999999E-2</v>
      </c>
      <c r="AU114">
        <v>-1.4572294899999999E-2</v>
      </c>
      <c r="AV114">
        <v>-1.40020087E-2</v>
      </c>
      <c r="AW114">
        <v>-1.3456721099999999E-2</v>
      </c>
      <c r="AX114">
        <v>-1.2935232600000001E-2</v>
      </c>
      <c r="AY114">
        <v>-1.24364058E-2</v>
      </c>
      <c r="AZ114">
        <v>-1.19591622E-2</v>
      </c>
      <c r="BA114">
        <v>-1.15024784E-2</v>
      </c>
      <c r="BB114">
        <v>-1.1065383599999999E-2</v>
      </c>
      <c r="BC114">
        <v>-9.7572162999999996E-3</v>
      </c>
      <c r="BD114">
        <v>-2.9417096E-3</v>
      </c>
      <c r="BE114">
        <v>4.4353921000000003E-3</v>
      </c>
      <c r="BF114">
        <v>1.2291726399999999E-2</v>
      </c>
      <c r="BG114">
        <v>2.0634361100000002E-2</v>
      </c>
      <c r="BH114">
        <v>2.9606662299999999E-2</v>
      </c>
      <c r="BI114">
        <v>4.2412052800000002E-2</v>
      </c>
    </row>
    <row r="115" spans="1:61" x14ac:dyDescent="0.25">
      <c r="A115" t="s">
        <v>170</v>
      </c>
    </row>
    <row r="116" spans="1:61" x14ac:dyDescent="0.25">
      <c r="A116" t="s">
        <v>171</v>
      </c>
      <c r="B116">
        <v>16.443894614000001</v>
      </c>
      <c r="C116">
        <v>19.389279980600001</v>
      </c>
      <c r="D116">
        <v>22.6691823052</v>
      </c>
      <c r="E116">
        <v>26.274207272799998</v>
      </c>
      <c r="F116">
        <v>30.209054822599999</v>
      </c>
      <c r="G116">
        <v>34.478067096499998</v>
      </c>
      <c r="H116">
        <v>39.085155161300001</v>
      </c>
      <c r="I116">
        <v>44.033772424699997</v>
      </c>
      <c r="J116">
        <v>49.326930843200003</v>
      </c>
      <c r="K116">
        <v>54.9672499331</v>
      </c>
      <c r="L116">
        <v>60.957025444800003</v>
      </c>
      <c r="M116">
        <v>67.298301302499993</v>
      </c>
      <c r="N116">
        <v>73.9929221541</v>
      </c>
      <c r="O116">
        <v>81.042531949999997</v>
      </c>
      <c r="P116">
        <v>88.448459358999997</v>
      </c>
      <c r="Q116">
        <v>96.211382444999998</v>
      </c>
      <c r="R116">
        <v>104.3305696653</v>
      </c>
      <c r="S116">
        <v>112.80230784920001</v>
      </c>
      <c r="T116">
        <v>121.6167652969</v>
      </c>
      <c r="U116">
        <v>130.76862572589999</v>
      </c>
      <c r="V116">
        <v>140.2238422106</v>
      </c>
      <c r="W116">
        <v>149.9114687485</v>
      </c>
      <c r="X116">
        <v>159.6897447659</v>
      </c>
      <c r="Y116">
        <v>170.2328130528</v>
      </c>
      <c r="Z116">
        <v>181.45101116750001</v>
      </c>
      <c r="AA116">
        <v>193.18536243700001</v>
      </c>
      <c r="AB116">
        <v>205.52444449629999</v>
      </c>
      <c r="AC116">
        <v>218.65433598760001</v>
      </c>
      <c r="AD116">
        <v>232.9441170071</v>
      </c>
      <c r="AE116">
        <v>242.7395714841</v>
      </c>
      <c r="AF116">
        <v>255.97360574129999</v>
      </c>
      <c r="AG116">
        <v>269.64094118560001</v>
      </c>
      <c r="AH116">
        <v>283.70443196989999</v>
      </c>
      <c r="AI116">
        <v>298.12752406329997</v>
      </c>
      <c r="AJ116">
        <v>312.87436026149999</v>
      </c>
      <c r="AK116">
        <v>327.90992087170002</v>
      </c>
      <c r="AL116">
        <v>343.20013225320002</v>
      </c>
      <c r="AM116">
        <v>358.71185357309997</v>
      </c>
      <c r="AN116">
        <v>374.4126931349</v>
      </c>
      <c r="AO116">
        <v>390.27048122780002</v>
      </c>
      <c r="AP116">
        <v>406.25219973380001</v>
      </c>
      <c r="AQ116">
        <v>422.32193169449999</v>
      </c>
      <c r="AR116">
        <v>438.43707444149999</v>
      </c>
      <c r="AS116">
        <v>454.54140121069997</v>
      </c>
      <c r="AT116">
        <v>470.55244033100001</v>
      </c>
      <c r="AU116">
        <v>486.33851369310003</v>
      </c>
      <c r="AV116">
        <v>501.67696448629999</v>
      </c>
      <c r="AW116">
        <v>516.17798398449997</v>
      </c>
      <c r="AX116">
        <v>529.14496776839997</v>
      </c>
      <c r="AY116">
        <v>539.31581733780001</v>
      </c>
      <c r="AZ116">
        <v>588.12803588520001</v>
      </c>
      <c r="BA116">
        <v>608.47993177629996</v>
      </c>
      <c r="BB116">
        <v>627.72770776469997</v>
      </c>
      <c r="BC116">
        <v>646.21329689649997</v>
      </c>
      <c r="BD116">
        <v>664.44458575969998</v>
      </c>
      <c r="BE116">
        <v>682.0909612836</v>
      </c>
      <c r="BF116">
        <v>699.14888767699995</v>
      </c>
      <c r="BG116">
        <v>715.60295083519998</v>
      </c>
      <c r="BH116">
        <v>731.41046928729997</v>
      </c>
      <c r="BI116">
        <v>746.49345908429996</v>
      </c>
    </row>
    <row r="117" spans="1:61" x14ac:dyDescent="0.25">
      <c r="A117" t="s">
        <v>172</v>
      </c>
      <c r="B117">
        <v>135</v>
      </c>
      <c r="C117">
        <v>161.93562306999999</v>
      </c>
      <c r="D117">
        <v>192.56776596980001</v>
      </c>
      <c r="E117">
        <v>227.0552516537</v>
      </c>
      <c r="F117">
        <v>265.44489191320002</v>
      </c>
      <c r="G117">
        <v>307.78782833870002</v>
      </c>
      <c r="H117">
        <v>354.13597023800003</v>
      </c>
      <c r="I117">
        <v>404.53952487240002</v>
      </c>
      <c r="J117">
        <v>459.04540616520001</v>
      </c>
      <c r="K117">
        <v>517.69637610250004</v>
      </c>
      <c r="L117">
        <v>580.53078279019996</v>
      </c>
      <c r="M117">
        <v>647.58274915389995</v>
      </c>
      <c r="N117">
        <v>718.88264406029998</v>
      </c>
      <c r="O117">
        <v>794.45762326190004</v>
      </c>
      <c r="P117">
        <v>874.3319417097</v>
      </c>
      <c r="Q117">
        <v>958.52656505540006</v>
      </c>
      <c r="R117">
        <v>1047.0572636247</v>
      </c>
      <c r="S117">
        <v>1139.9296919243</v>
      </c>
      <c r="T117">
        <v>1237.1286230303999</v>
      </c>
      <c r="U117">
        <v>1338.5959070976</v>
      </c>
      <c r="V117">
        <v>1444.2706258116</v>
      </c>
      <c r="W117">
        <v>1553.9465728887001</v>
      </c>
      <c r="X117">
        <v>1667.1472555672999</v>
      </c>
      <c r="Y117">
        <v>1782.8825067695</v>
      </c>
      <c r="Z117">
        <v>1903.9383566862</v>
      </c>
      <c r="AA117">
        <v>2031.5116160772</v>
      </c>
      <c r="AB117">
        <v>2165.5141063627002</v>
      </c>
      <c r="AC117">
        <v>2306.3366471477998</v>
      </c>
      <c r="AD117">
        <v>2455.1404067125</v>
      </c>
      <c r="AE117">
        <v>2614.4564437950999</v>
      </c>
      <c r="AF117">
        <v>2757.5082429169001</v>
      </c>
      <c r="AG117">
        <v>2908.1490710666999</v>
      </c>
      <c r="AH117">
        <v>3065.4376509021999</v>
      </c>
      <c r="AI117">
        <v>3228.6324383305</v>
      </c>
      <c r="AJ117">
        <v>3397.1127888264</v>
      </c>
      <c r="AK117">
        <v>3570.3329319815998</v>
      </c>
      <c r="AL117">
        <v>3747.7954973644</v>
      </c>
      <c r="AM117">
        <v>3929.0364245049</v>
      </c>
      <c r="AN117">
        <v>4113.6159861712003</v>
      </c>
      <c r="AO117">
        <v>4301.1125693489003</v>
      </c>
      <c r="AP117">
        <v>4491.1163672138</v>
      </c>
      <c r="AQ117">
        <v>4683.2203023453003</v>
      </c>
      <c r="AR117">
        <v>4877.0044148041998</v>
      </c>
      <c r="AS117">
        <v>5072.0077091050998</v>
      </c>
      <c r="AT117">
        <v>5267.6768382029004</v>
      </c>
      <c r="AU117">
        <v>5463.2726978454002</v>
      </c>
      <c r="AV117">
        <v>5657.7004638160997</v>
      </c>
      <c r="AW117">
        <v>5849.2003693103998</v>
      </c>
      <c r="AX117">
        <v>6034.7842459966996</v>
      </c>
      <c r="AY117">
        <v>6209.2045882603998</v>
      </c>
      <c r="AZ117">
        <v>6363.0523040108001</v>
      </c>
      <c r="BA117">
        <v>6697.9589344213</v>
      </c>
      <c r="BB117">
        <v>6997.4774300677</v>
      </c>
      <c r="BC117">
        <v>7270.5789865042998</v>
      </c>
      <c r="BD117">
        <v>7524.2706702231999</v>
      </c>
      <c r="BE117">
        <v>7765.2295168582996</v>
      </c>
      <c r="BF117">
        <v>7995.7451838276002</v>
      </c>
      <c r="BG117">
        <v>8217.1520119835004</v>
      </c>
      <c r="BH117">
        <v>8430.1608457322</v>
      </c>
      <c r="BI117">
        <v>8634.9780242326997</v>
      </c>
    </row>
    <row r="118" spans="1:61" x14ac:dyDescent="0.25">
      <c r="A118" t="s">
        <v>173</v>
      </c>
    </row>
    <row r="119" spans="1:61" x14ac:dyDescent="0.25">
      <c r="A119" t="s">
        <v>174</v>
      </c>
      <c r="B119">
        <v>1.4999999999999999E-2</v>
      </c>
      <c r="C119">
        <v>1.4999999999999999E-2</v>
      </c>
      <c r="D119">
        <v>1.4999999999999999E-2</v>
      </c>
      <c r="E119">
        <v>1.4999999999999999E-2</v>
      </c>
      <c r="F119">
        <v>1.4999999999999999E-2</v>
      </c>
      <c r="G119">
        <v>1.4999999999999999E-2</v>
      </c>
      <c r="H119">
        <v>1.4999999999999999E-2</v>
      </c>
      <c r="I119">
        <v>1.4999999999999999E-2</v>
      </c>
      <c r="J119">
        <v>1.4999999999999999E-2</v>
      </c>
      <c r="K119">
        <v>1.4999999999999999E-2</v>
      </c>
      <c r="L119">
        <v>1.4999999999999999E-2</v>
      </c>
      <c r="M119">
        <v>1.4999999999999999E-2</v>
      </c>
      <c r="N119">
        <v>1.4999999999999999E-2</v>
      </c>
      <c r="O119">
        <v>1.4999999999999999E-2</v>
      </c>
      <c r="P119">
        <v>1.4999999999999999E-2</v>
      </c>
      <c r="Q119">
        <v>1.4999999999999999E-2</v>
      </c>
      <c r="R119">
        <v>1.4999999999999999E-2</v>
      </c>
      <c r="S119">
        <v>1.4999999999999999E-2</v>
      </c>
      <c r="T119">
        <v>1.4999999999999999E-2</v>
      </c>
      <c r="U119">
        <v>1.4999999999999999E-2</v>
      </c>
      <c r="V119">
        <v>1.4999999999999999E-2</v>
      </c>
      <c r="W119">
        <v>1.4999999999999999E-2</v>
      </c>
      <c r="X119">
        <v>1.4999999999999999E-2</v>
      </c>
      <c r="Y119">
        <v>1.4999999999999999E-2</v>
      </c>
      <c r="Z119">
        <v>1.4999999999999999E-2</v>
      </c>
      <c r="AA119">
        <v>1.4999999999999999E-2</v>
      </c>
      <c r="AB119">
        <v>1.4999999999999999E-2</v>
      </c>
      <c r="AC119">
        <v>1.4999999999999999E-2</v>
      </c>
      <c r="AD119">
        <v>1.4999999999999999E-2</v>
      </c>
      <c r="AE119">
        <v>1.4999999999999999E-2</v>
      </c>
      <c r="AF119">
        <v>1.4999999999999999E-2</v>
      </c>
      <c r="AG119">
        <v>1.4999999999999999E-2</v>
      </c>
      <c r="AH119">
        <v>1.4999999999999999E-2</v>
      </c>
      <c r="AI119">
        <v>1.4999999999999999E-2</v>
      </c>
      <c r="AJ119">
        <v>1.4999999999999999E-2</v>
      </c>
      <c r="AK119">
        <v>1.4999999999999999E-2</v>
      </c>
      <c r="AL119">
        <v>1.4999999999999999E-2</v>
      </c>
      <c r="AM119">
        <v>1.4999999999999999E-2</v>
      </c>
      <c r="AN119">
        <v>1.4999999999999999E-2</v>
      </c>
      <c r="AO119">
        <v>1.4999999999999999E-2</v>
      </c>
      <c r="AP119">
        <v>1.4999999999999999E-2</v>
      </c>
      <c r="AQ119">
        <v>1.4999999999999999E-2</v>
      </c>
      <c r="AR119">
        <v>1.4999999999999999E-2</v>
      </c>
      <c r="AS119">
        <v>1.4999999999999999E-2</v>
      </c>
      <c r="AT119">
        <v>1.4999999999999999E-2</v>
      </c>
      <c r="AU119">
        <v>1.4999999999999999E-2</v>
      </c>
      <c r="AV119">
        <v>1.4999999999999999E-2</v>
      </c>
      <c r="AW119">
        <v>1.4999999999999999E-2</v>
      </c>
      <c r="AX119">
        <v>1.4999999999999999E-2</v>
      </c>
      <c r="AY119">
        <v>1.4999999999999999E-2</v>
      </c>
      <c r="AZ119">
        <v>1.4999999999999999E-2</v>
      </c>
      <c r="BA119">
        <v>1.4999999999999999E-2</v>
      </c>
      <c r="BB119">
        <v>1.4999999999999999E-2</v>
      </c>
      <c r="BC119">
        <v>1.4999999999999999E-2</v>
      </c>
      <c r="BD119">
        <v>1.4999999999999999E-2</v>
      </c>
      <c r="BE119">
        <v>1.4999999999999999E-2</v>
      </c>
      <c r="BF119">
        <v>1.4999999999999999E-2</v>
      </c>
      <c r="BG119">
        <v>1.4999999999999999E-2</v>
      </c>
      <c r="BH119">
        <v>1.4999999999999999E-2</v>
      </c>
      <c r="BI119">
        <v>1.4999999999999999E-2</v>
      </c>
    </row>
    <row r="120" spans="1:61" x14ac:dyDescent="0.25">
      <c r="A120" t="s">
        <v>175</v>
      </c>
      <c r="B120">
        <v>0.14129330400000001</v>
      </c>
      <c r="C120">
        <v>0.14061353230000001</v>
      </c>
      <c r="D120">
        <v>0.1396783644</v>
      </c>
      <c r="E120">
        <v>0.138587665</v>
      </c>
      <c r="F120">
        <v>0.1374445051</v>
      </c>
      <c r="G120">
        <v>0.1363038244</v>
      </c>
      <c r="H120">
        <v>0.13519383139999999</v>
      </c>
      <c r="I120">
        <v>0.1341279776</v>
      </c>
      <c r="J120">
        <v>0.13311159789999999</v>
      </c>
      <c r="K120">
        <v>0.13214557260000001</v>
      </c>
      <c r="L120">
        <v>0.13122834459999999</v>
      </c>
      <c r="M120">
        <v>0.13035703160000001</v>
      </c>
      <c r="N120">
        <v>0.12952805070000001</v>
      </c>
      <c r="O120">
        <v>0.12873748509999999</v>
      </c>
      <c r="P120">
        <v>0.12798132940000001</v>
      </c>
      <c r="Q120">
        <v>0.1272556987</v>
      </c>
      <c r="R120">
        <v>0.12655706899999999</v>
      </c>
      <c r="S120">
        <v>0.1258826277</v>
      </c>
      <c r="T120">
        <v>0.12523084870000001</v>
      </c>
      <c r="U120">
        <v>0.1246024912</v>
      </c>
      <c r="V120">
        <v>0.1239973332</v>
      </c>
      <c r="W120">
        <v>0.123422427</v>
      </c>
      <c r="X120">
        <v>0.1228959226</v>
      </c>
      <c r="Y120">
        <v>0.1224547808</v>
      </c>
      <c r="Z120">
        <v>0.1219557198</v>
      </c>
      <c r="AA120">
        <v>0.12135799310000001</v>
      </c>
      <c r="AB120">
        <v>0.1206826386</v>
      </c>
      <c r="AC120">
        <v>0.11992943590000001</v>
      </c>
      <c r="AD120">
        <v>0.1190734192</v>
      </c>
      <c r="AE120">
        <v>0.1180544758</v>
      </c>
      <c r="AF120">
        <v>0.1176993885</v>
      </c>
      <c r="AG120">
        <v>0.1172237532</v>
      </c>
      <c r="AH120">
        <v>0.1166693733</v>
      </c>
      <c r="AI120">
        <v>0.11606548260000001</v>
      </c>
      <c r="AJ120">
        <v>0.1154330073</v>
      </c>
      <c r="AK120">
        <v>0.1147872016</v>
      </c>
      <c r="AL120">
        <v>0.1141393128</v>
      </c>
      <c r="AM120">
        <v>0.1134976695</v>
      </c>
      <c r="AN120">
        <v>0.1128684311</v>
      </c>
      <c r="AO120">
        <v>0.1122561357</v>
      </c>
      <c r="AP120">
        <v>0.1116641391</v>
      </c>
      <c r="AQ120">
        <v>0.11109500830000001</v>
      </c>
      <c r="AR120">
        <v>0.1105509343</v>
      </c>
      <c r="AS120">
        <v>0.1100342401</v>
      </c>
      <c r="AT120">
        <v>0.1095481071</v>
      </c>
      <c r="AU120">
        <v>0.1090977221</v>
      </c>
      <c r="AV120">
        <v>0.10869219770000001</v>
      </c>
      <c r="AW120">
        <v>0.1083479083</v>
      </c>
      <c r="AX120">
        <v>0.10809442129999999</v>
      </c>
      <c r="AY120">
        <v>0.1079853117</v>
      </c>
      <c r="AZ120">
        <v>0.1081185662</v>
      </c>
      <c r="BA120">
        <v>0.1061801226</v>
      </c>
      <c r="BB120">
        <v>0.1047728434</v>
      </c>
      <c r="BC120">
        <v>0.1037264369</v>
      </c>
      <c r="BD120">
        <v>0.10292590760000001</v>
      </c>
      <c r="BE120">
        <v>0.1022804341</v>
      </c>
      <c r="BF120">
        <v>0.1017525473</v>
      </c>
      <c r="BG120">
        <v>0.10131857180000001</v>
      </c>
      <c r="BH120">
        <v>0.1009633632</v>
      </c>
      <c r="BI120">
        <v>0.1006779387</v>
      </c>
    </row>
    <row r="121" spans="1:61" x14ac:dyDescent="0.25">
      <c r="A121" t="s">
        <v>176</v>
      </c>
      <c r="B121" t="s">
        <v>68</v>
      </c>
    </row>
    <row r="122" spans="1:61" x14ac:dyDescent="0.25">
      <c r="A122" t="s">
        <v>75</v>
      </c>
    </row>
    <row r="123" spans="1:61" x14ac:dyDescent="0.25">
      <c r="A123" t="s">
        <v>177</v>
      </c>
      <c r="B123">
        <v>47.028956462700002</v>
      </c>
      <c r="C123">
        <v>56.289241933699998</v>
      </c>
      <c r="D123">
        <v>66.649520560200003</v>
      </c>
      <c r="E123">
        <v>78.113488221200001</v>
      </c>
      <c r="F123">
        <v>90.681454999400003</v>
      </c>
      <c r="G123">
        <v>104.35044552639999</v>
      </c>
      <c r="H123">
        <v>119.114348894</v>
      </c>
      <c r="I123">
        <v>134.9641445437</v>
      </c>
      <c r="J123">
        <v>151.88821479660001</v>
      </c>
      <c r="K123">
        <v>169.87274414550001</v>
      </c>
      <c r="L123">
        <v>188.90219957650001</v>
      </c>
      <c r="M123">
        <v>208.9598841598</v>
      </c>
      <c r="N123">
        <v>230.0285583918</v>
      </c>
      <c r="O123">
        <v>252.0911304345</v>
      </c>
      <c r="P123">
        <v>275.13143157989998</v>
      </c>
      <c r="Q123">
        <v>299.13512215029999</v>
      </c>
      <c r="R123">
        <v>324.09082869999997</v>
      </c>
      <c r="S123">
        <v>349.99172012740001</v>
      </c>
      <c r="T123">
        <v>376.83793552980001</v>
      </c>
      <c r="U123">
        <v>404.64672301339999</v>
      </c>
      <c r="V123">
        <v>433.44884422820002</v>
      </c>
      <c r="W123">
        <v>463.29992490670003</v>
      </c>
      <c r="X123">
        <v>494.30087883469997</v>
      </c>
      <c r="Y123">
        <v>526.62846435419999</v>
      </c>
      <c r="Z123">
        <v>560.24523463699995</v>
      </c>
      <c r="AA123">
        <v>595.01529307559997</v>
      </c>
      <c r="AB123">
        <v>630.7910222621</v>
      </c>
      <c r="AC123">
        <v>667.37985634819995</v>
      </c>
      <c r="AD123">
        <v>704.49144720380002</v>
      </c>
      <c r="AE123">
        <v>742.27545081940002</v>
      </c>
      <c r="AF123">
        <v>781.6423536515</v>
      </c>
      <c r="AG123">
        <v>822.4083982738</v>
      </c>
      <c r="AH123">
        <v>864.42178088859998</v>
      </c>
      <c r="AI123">
        <v>907.55059274830001</v>
      </c>
      <c r="AJ123">
        <v>951.67582203489997</v>
      </c>
      <c r="AK123">
        <v>996.68739994910004</v>
      </c>
      <c r="AL123">
        <v>1042.4820466742001</v>
      </c>
      <c r="AM123">
        <v>1088.9621998867001</v>
      </c>
      <c r="AN123">
        <v>1136.0355629487001</v>
      </c>
      <c r="AO123">
        <v>1183.6151331005001</v>
      </c>
      <c r="AP123">
        <v>1231.6196445114001</v>
      </c>
      <c r="AQ123">
        <v>1279.9746114765001</v>
      </c>
      <c r="AR123">
        <v>1328.6143554473999</v>
      </c>
      <c r="AS123">
        <v>1377.4858162442999</v>
      </c>
      <c r="AT123">
        <v>1426.5555701868</v>
      </c>
      <c r="AU123">
        <v>1475.8227214949</v>
      </c>
      <c r="AV123">
        <v>1525.3424866403</v>
      </c>
      <c r="AW123">
        <v>1575.2693711529</v>
      </c>
      <c r="AX123">
        <v>1625.9365805553</v>
      </c>
      <c r="AY123">
        <v>1678.0036642578</v>
      </c>
      <c r="AZ123">
        <v>1688.9830774139</v>
      </c>
      <c r="BA123">
        <v>1747.4295476652001</v>
      </c>
      <c r="BB123">
        <v>1802.7052120421999</v>
      </c>
      <c r="BC123">
        <v>1855.7920321129</v>
      </c>
      <c r="BD123">
        <v>1908.1485539764001</v>
      </c>
      <c r="BE123">
        <v>1958.8253247118</v>
      </c>
      <c r="BF123">
        <v>2007.8121902519999</v>
      </c>
      <c r="BG123">
        <v>2055.0648844499001</v>
      </c>
      <c r="BH123">
        <v>2100.4608348761999</v>
      </c>
      <c r="BI123">
        <v>2143.7760876266002</v>
      </c>
    </row>
    <row r="124" spans="1:61" x14ac:dyDescent="0.25">
      <c r="A124" t="s">
        <v>178</v>
      </c>
      <c r="B124" t="s">
        <v>68</v>
      </c>
    </row>
    <row r="125" spans="1:61" x14ac:dyDescent="0.25">
      <c r="A125" t="s">
        <v>179</v>
      </c>
      <c r="B125" t="s">
        <v>68</v>
      </c>
    </row>
    <row r="126" spans="1:61" x14ac:dyDescent="0.25">
      <c r="A126" t="s">
        <v>180</v>
      </c>
      <c r="B126">
        <v>6.8775894212999997</v>
      </c>
      <c r="C126">
        <v>7.7720831147</v>
      </c>
      <c r="D126">
        <v>8.7557769010000008</v>
      </c>
      <c r="E126">
        <v>9.8289163116000005</v>
      </c>
      <c r="F126">
        <v>10.9922918843</v>
      </c>
      <c r="G126">
        <v>12.246905428</v>
      </c>
      <c r="H126">
        <v>13.5937561786</v>
      </c>
      <c r="I126">
        <v>15.0337087454</v>
      </c>
      <c r="J126">
        <v>16.567418477499999</v>
      </c>
      <c r="K126">
        <v>18.19529824</v>
      </c>
      <c r="L126">
        <v>19.917515831700001</v>
      </c>
      <c r="M126">
        <v>21.734014677000001</v>
      </c>
      <c r="N126">
        <v>23.644552874399999</v>
      </c>
      <c r="O126">
        <v>25.6487577159</v>
      </c>
      <c r="P126">
        <v>27.746195125500002</v>
      </c>
      <c r="Q126">
        <v>29.936456800599998</v>
      </c>
      <c r="R126">
        <v>32.219273554200001</v>
      </c>
      <c r="S126">
        <v>34.594673858199997</v>
      </c>
      <c r="T126">
        <v>37.063226459200003</v>
      </c>
      <c r="U126">
        <v>39.627036553799996</v>
      </c>
      <c r="V126">
        <v>42.289384566800003</v>
      </c>
      <c r="W126">
        <v>45.055835584199997</v>
      </c>
      <c r="X126">
        <v>47.936214316600001</v>
      </c>
      <c r="Y126">
        <v>50.947539978000002</v>
      </c>
      <c r="Z126">
        <v>54.085987514300001</v>
      </c>
      <c r="AA126">
        <v>57.338281312100001</v>
      </c>
      <c r="AB126">
        <v>60.690101483900001</v>
      </c>
      <c r="AC126">
        <v>64.122869956499997</v>
      </c>
      <c r="AD126">
        <v>67.608682947099993</v>
      </c>
      <c r="AE126">
        <v>71.161893841199998</v>
      </c>
      <c r="AF126">
        <v>74.869628156299996</v>
      </c>
      <c r="AG126">
        <v>78.713982436099997</v>
      </c>
      <c r="AH126">
        <v>82.680189129599995</v>
      </c>
      <c r="AI126">
        <v>86.755434045599998</v>
      </c>
      <c r="AJ126">
        <v>90.928169684799997</v>
      </c>
      <c r="AK126">
        <v>95.1877264309</v>
      </c>
      <c r="AL126">
        <v>99.524099795500007</v>
      </c>
      <c r="AM126">
        <v>103.9278435641</v>
      </c>
      <c r="AN126">
        <v>108.3900236946</v>
      </c>
      <c r="AO126">
        <v>112.90221905440001</v>
      </c>
      <c r="AP126">
        <v>117.4565623963</v>
      </c>
      <c r="AQ126">
        <v>122.0458389851</v>
      </c>
      <c r="AR126">
        <v>126.6636792539</v>
      </c>
      <c r="AS126">
        <v>131.3049216215</v>
      </c>
      <c r="AT126">
        <v>135.96628090990001</v>
      </c>
      <c r="AU126">
        <v>140.64757628820001</v>
      </c>
      <c r="AV126">
        <v>145.3539777846</v>
      </c>
      <c r="AW126">
        <v>150.10011901460001</v>
      </c>
      <c r="AX126">
        <v>154.9176612064</v>
      </c>
      <c r="AY126">
        <v>159.86935633749999</v>
      </c>
      <c r="AZ126">
        <v>160.9073796998</v>
      </c>
      <c r="BA126">
        <v>166.46831526720001</v>
      </c>
      <c r="BB126">
        <v>171.727711239</v>
      </c>
      <c r="BC126">
        <v>176.77909555080001</v>
      </c>
      <c r="BD126">
        <v>181.7613767899</v>
      </c>
      <c r="BE126">
        <v>186.5840788472</v>
      </c>
      <c r="BF126">
        <v>191.24620426569999</v>
      </c>
      <c r="BG126">
        <v>195.74350703900001</v>
      </c>
      <c r="BH126">
        <v>200.064283905</v>
      </c>
      <c r="BI126">
        <v>204.18717725720001</v>
      </c>
    </row>
    <row r="127" spans="1:61" x14ac:dyDescent="0.25">
      <c r="A127" t="s">
        <v>181</v>
      </c>
      <c r="B127" t="s">
        <v>68</v>
      </c>
    </row>
    <row r="128" spans="1:61" x14ac:dyDescent="0.25">
      <c r="A128" t="s">
        <v>182</v>
      </c>
      <c r="B128">
        <v>0.28909432039999999</v>
      </c>
      <c r="C128">
        <v>0.33904951430000002</v>
      </c>
      <c r="D128">
        <v>0.38516552209999999</v>
      </c>
      <c r="E128">
        <v>0.42760138469999998</v>
      </c>
      <c r="F128">
        <v>0.46661208999999998</v>
      </c>
      <c r="G128">
        <v>0.50248225069999997</v>
      </c>
      <c r="H128">
        <v>0.5354942748</v>
      </c>
      <c r="I128">
        <v>0.56591417889999995</v>
      </c>
      <c r="J128">
        <v>0.59398623969999997</v>
      </c>
      <c r="K128">
        <v>0.61993194019999998</v>
      </c>
      <c r="L128">
        <v>0.64395089459999999</v>
      </c>
      <c r="M128">
        <v>0.66622258779999999</v>
      </c>
      <c r="N128">
        <v>0.68690836150000001</v>
      </c>
      <c r="O128">
        <v>0.70615338449999998</v>
      </c>
      <c r="P128">
        <v>0.7240885037</v>
      </c>
      <c r="Q128">
        <v>0.74083195270000002</v>
      </c>
      <c r="R128">
        <v>0.75649094880000001</v>
      </c>
      <c r="S128">
        <v>0.77116324800000002</v>
      </c>
      <c r="T128">
        <v>0.78493877729999995</v>
      </c>
      <c r="U128">
        <v>0.79790440500000004</v>
      </c>
      <c r="V128">
        <v>0.81014048100000002</v>
      </c>
      <c r="W128">
        <v>0.8217249942</v>
      </c>
      <c r="X128">
        <v>0.83273895340000004</v>
      </c>
      <c r="Y128">
        <v>0.84327211199999996</v>
      </c>
      <c r="Z128">
        <v>0.8533301325</v>
      </c>
      <c r="AA128">
        <v>0.86289726359999996</v>
      </c>
      <c r="AB128">
        <v>0.87196713849999996</v>
      </c>
      <c r="AC128">
        <v>0.88053270289999996</v>
      </c>
      <c r="AD128">
        <v>0.88857587680000005</v>
      </c>
      <c r="AE128">
        <v>0.89617829739999999</v>
      </c>
      <c r="AF128">
        <v>0.9035458006</v>
      </c>
      <c r="AG128">
        <v>0.91064612170000003</v>
      </c>
      <c r="AH128">
        <v>0.91746301959999998</v>
      </c>
      <c r="AI128">
        <v>0.92399040340000005</v>
      </c>
      <c r="AJ128">
        <v>0.93022872199999995</v>
      </c>
      <c r="AK128">
        <v>0.93618269139999999</v>
      </c>
      <c r="AL128">
        <v>0.94185982150000003</v>
      </c>
      <c r="AM128">
        <v>0.94726943659999996</v>
      </c>
      <c r="AN128">
        <v>0.95242200430000001</v>
      </c>
      <c r="AO128">
        <v>0.95732867980000003</v>
      </c>
      <c r="AP128">
        <v>0.96200100290000001</v>
      </c>
      <c r="AQ128">
        <v>0.96645072460000003</v>
      </c>
      <c r="AR128">
        <v>0.97068976019999997</v>
      </c>
      <c r="AS128">
        <v>0.97473029700000002</v>
      </c>
      <c r="AT128">
        <v>0.97858511299999995</v>
      </c>
      <c r="AU128">
        <v>0.98226823399999996</v>
      </c>
      <c r="AV128">
        <v>0.98579614760000001</v>
      </c>
      <c r="AW128">
        <v>0.98918997689999999</v>
      </c>
      <c r="AX128">
        <v>0.99247933909999997</v>
      </c>
      <c r="AY128">
        <v>0.99570922100000003</v>
      </c>
      <c r="AZ128">
        <v>0.99636795359999997</v>
      </c>
      <c r="BA128">
        <v>0.9997948284</v>
      </c>
      <c r="BB128">
        <v>1.0028865276000001</v>
      </c>
      <c r="BC128">
        <v>1.0057293622000001</v>
      </c>
      <c r="BD128">
        <v>1.0084202217</v>
      </c>
      <c r="BE128">
        <v>1.0109249336999999</v>
      </c>
      <c r="BF128">
        <v>1.0132585867999999</v>
      </c>
      <c r="BG128">
        <v>1.0154328704</v>
      </c>
      <c r="BH128">
        <v>1.0174546494000001</v>
      </c>
      <c r="BI128">
        <v>1.0193256655</v>
      </c>
    </row>
    <row r="129" spans="1:61" x14ac:dyDescent="0.25">
      <c r="A129" t="s">
        <v>183</v>
      </c>
      <c r="B129">
        <v>2689.1762111685998</v>
      </c>
    </row>
    <row r="130" spans="1:61" x14ac:dyDescent="0.25">
      <c r="A130" t="s">
        <v>184</v>
      </c>
    </row>
    <row r="131" spans="1:61" x14ac:dyDescent="0.25">
      <c r="A131" t="s">
        <v>185</v>
      </c>
      <c r="B131">
        <v>0.25906973350000001</v>
      </c>
      <c r="C131">
        <v>0.25620584930000001</v>
      </c>
      <c r="D131">
        <v>0.25380106940000002</v>
      </c>
      <c r="E131">
        <v>0.251698317</v>
      </c>
      <c r="F131">
        <v>0.2498877279</v>
      </c>
      <c r="G131">
        <v>0.2483500431</v>
      </c>
      <c r="H131">
        <v>0.247062438</v>
      </c>
      <c r="I131">
        <v>0.2460015914</v>
      </c>
      <c r="J131">
        <v>0.24514521850000001</v>
      </c>
      <c r="K131">
        <v>0.24447274229999999</v>
      </c>
      <c r="L131">
        <v>0.24396547869999999</v>
      </c>
      <c r="M131">
        <v>0.2436065422</v>
      </c>
      <c r="N131">
        <v>0.24338057299999999</v>
      </c>
      <c r="O131">
        <v>0.24327331969999999</v>
      </c>
      <c r="P131">
        <v>0.24327104320000001</v>
      </c>
      <c r="Q131">
        <v>0.2433596385</v>
      </c>
      <c r="R131">
        <v>0.24352324619999999</v>
      </c>
      <c r="S131">
        <v>0.24374192629999999</v>
      </c>
      <c r="T131">
        <v>0.2439875983</v>
      </c>
      <c r="U131">
        <v>0.24423772320000001</v>
      </c>
      <c r="V131">
        <v>0.24443179100000001</v>
      </c>
      <c r="W131">
        <v>0.2444694771</v>
      </c>
      <c r="X131">
        <v>0.24417742240000001</v>
      </c>
      <c r="Y131">
        <v>0.2442850802</v>
      </c>
      <c r="Z131">
        <v>0.2446432919</v>
      </c>
      <c r="AA131">
        <v>0.2450966782</v>
      </c>
      <c r="AB131">
        <v>0.24574990259999999</v>
      </c>
      <c r="AC131">
        <v>0.24677866600000001</v>
      </c>
      <c r="AD131">
        <v>0.24849080400000001</v>
      </c>
      <c r="AE131">
        <v>0.2464323548</v>
      </c>
      <c r="AF131">
        <v>0.2466939752</v>
      </c>
      <c r="AG131">
        <v>0.24691278259999999</v>
      </c>
      <c r="AH131">
        <v>0.24710212940000001</v>
      </c>
      <c r="AI131">
        <v>0.2472695821</v>
      </c>
      <c r="AJ131">
        <v>0.24741948929999999</v>
      </c>
      <c r="AK131">
        <v>0.24755441950000001</v>
      </c>
      <c r="AL131">
        <v>0.24767593709999999</v>
      </c>
      <c r="AM131">
        <v>0.2477849573</v>
      </c>
      <c r="AN131">
        <v>0.2478818401</v>
      </c>
      <c r="AO131">
        <v>0.24796622939999999</v>
      </c>
      <c r="AP131">
        <v>0.24803662209999999</v>
      </c>
      <c r="AQ131">
        <v>0.2480895196</v>
      </c>
      <c r="AR131">
        <v>0.2481178912</v>
      </c>
      <c r="AS131">
        <v>0.2481084325</v>
      </c>
      <c r="AT131">
        <v>0.24803671569999999</v>
      </c>
      <c r="AU131">
        <v>0.24785858829999999</v>
      </c>
      <c r="AV131">
        <v>0.2474948941</v>
      </c>
      <c r="AW131">
        <v>0.24680419649999999</v>
      </c>
      <c r="AX131">
        <v>0.24553361709999999</v>
      </c>
      <c r="AY131">
        <v>0.24322873710000001</v>
      </c>
      <c r="AZ131">
        <v>0.25827814570000002</v>
      </c>
      <c r="BA131">
        <v>0.25827814570000002</v>
      </c>
      <c r="BB131">
        <v>0.25827814570000002</v>
      </c>
      <c r="BC131">
        <v>0.25827814570000002</v>
      </c>
      <c r="BD131">
        <v>0.25827814570000002</v>
      </c>
      <c r="BE131">
        <v>0.25827814570000002</v>
      </c>
      <c r="BF131">
        <v>0.25827814570000002</v>
      </c>
      <c r="BG131">
        <v>0.25827814570000002</v>
      </c>
      <c r="BH131">
        <v>0.25827814570000002</v>
      </c>
      <c r="BI131">
        <v>0.25827814570000002</v>
      </c>
    </row>
    <row r="132" spans="1:61" x14ac:dyDescent="0.25">
      <c r="A132" t="s">
        <v>187</v>
      </c>
      <c r="B132">
        <v>1.0010937159</v>
      </c>
      <c r="C132">
        <v>17.734822387600001</v>
      </c>
      <c r="D132">
        <v>21.155819359700001</v>
      </c>
      <c r="E132">
        <v>25.0217163895</v>
      </c>
      <c r="F132">
        <v>29.347813888400001</v>
      </c>
      <c r="G132">
        <v>34.148482125999998</v>
      </c>
      <c r="H132">
        <v>39.4368527333</v>
      </c>
      <c r="I132">
        <v>45.224532202200002</v>
      </c>
      <c r="J132">
        <v>51.5213210195</v>
      </c>
      <c r="K132">
        <v>58.334929554699997</v>
      </c>
      <c r="L132">
        <v>65.670685103500006</v>
      </c>
      <c r="M132">
        <v>73.531226533500003</v>
      </c>
      <c r="N132">
        <v>81.916184254399994</v>
      </c>
      <c r="O132">
        <v>90.821845276000005</v>
      </c>
      <c r="P132">
        <v>100.24080747550001</v>
      </c>
      <c r="Q132">
        <v>110.1616365751</v>
      </c>
      <c r="R132">
        <v>120.5685579355</v>
      </c>
      <c r="S132">
        <v>131.4412512289</v>
      </c>
      <c r="T132">
        <v>142.7548830854</v>
      </c>
      <c r="U132">
        <v>154.48398706219999</v>
      </c>
      <c r="V132">
        <v>166.59155941189999</v>
      </c>
      <c r="W132">
        <v>179.0262181112</v>
      </c>
      <c r="X132">
        <v>191.71875920389999</v>
      </c>
      <c r="Y132">
        <v>192.1607139532</v>
      </c>
      <c r="Z132">
        <v>187.3566961043</v>
      </c>
      <c r="AA132">
        <v>182.6727787017</v>
      </c>
      <c r="AB132">
        <v>178.10595923419999</v>
      </c>
      <c r="AC132">
        <v>173.65331025329999</v>
      </c>
      <c r="AD132">
        <v>169.31197749699999</v>
      </c>
      <c r="AE132">
        <v>229.20207271480001</v>
      </c>
      <c r="AF132">
        <v>223.47202089699999</v>
      </c>
      <c r="AG132">
        <v>217.88522037449999</v>
      </c>
      <c r="AH132">
        <v>212.4380898652</v>
      </c>
      <c r="AI132">
        <v>207.1271376185</v>
      </c>
      <c r="AJ132">
        <v>201.94895917810001</v>
      </c>
      <c r="AK132">
        <v>196.9002351986</v>
      </c>
      <c r="AL132">
        <v>191.9777293187</v>
      </c>
      <c r="AM132">
        <v>187.17828608569999</v>
      </c>
      <c r="AN132">
        <v>182.49882893360001</v>
      </c>
      <c r="AO132">
        <v>177.93635821020001</v>
      </c>
      <c r="AP132">
        <v>173.48794925499999</v>
      </c>
      <c r="AQ132">
        <v>169.15075052360001</v>
      </c>
      <c r="AR132">
        <v>164.92198176049999</v>
      </c>
      <c r="AS132">
        <v>160.79893221649999</v>
      </c>
      <c r="AT132">
        <v>156.77895891110001</v>
      </c>
      <c r="AU132">
        <v>152.8594849383</v>
      </c>
      <c r="AV132">
        <v>149.03799781480001</v>
      </c>
      <c r="AW132">
        <v>145.31204786949999</v>
      </c>
      <c r="AX132">
        <v>141.6792466727</v>
      </c>
      <c r="AY132">
        <v>138.13726550589999</v>
      </c>
      <c r="AZ132">
        <v>134.68383386830001</v>
      </c>
      <c r="BA132">
        <v>131.3167380216</v>
      </c>
      <c r="BB132">
        <v>128.03381957100001</v>
      </c>
      <c r="BC132">
        <v>121.72082956760001</v>
      </c>
      <c r="BD132">
        <v>96.928856418500004</v>
      </c>
      <c r="BE132">
        <v>72.133267631799995</v>
      </c>
      <c r="BF132">
        <v>48.594785470799998</v>
      </c>
      <c r="BG132">
        <v>27.575997688299999</v>
      </c>
      <c r="BH132">
        <v>10.6254504379</v>
      </c>
      <c r="BI132">
        <v>0</v>
      </c>
    </row>
    <row r="133" spans="1:61" x14ac:dyDescent="0.25">
      <c r="A133" t="s">
        <v>190</v>
      </c>
      <c r="B133">
        <v>1.0010937159</v>
      </c>
      <c r="C133">
        <v>17.734822387600001</v>
      </c>
      <c r="D133">
        <v>21.155819359700001</v>
      </c>
      <c r="E133">
        <v>25.0217163895</v>
      </c>
      <c r="F133">
        <v>29.347813888400001</v>
      </c>
      <c r="G133">
        <v>34.148482125999998</v>
      </c>
      <c r="H133">
        <v>39.4368527333</v>
      </c>
      <c r="I133">
        <v>45.224532202200002</v>
      </c>
      <c r="J133">
        <v>51.5213210195</v>
      </c>
      <c r="K133">
        <v>58.334929554699997</v>
      </c>
      <c r="L133">
        <v>65.670685103500006</v>
      </c>
      <c r="M133">
        <v>73.531226533500003</v>
      </c>
      <c r="N133">
        <v>81.916184254399994</v>
      </c>
      <c r="O133">
        <v>90.821845276000005</v>
      </c>
      <c r="P133">
        <v>100.24080747550001</v>
      </c>
      <c r="Q133">
        <v>110.1616365751</v>
      </c>
      <c r="R133">
        <v>120.5685579355</v>
      </c>
      <c r="S133">
        <v>131.4412512289</v>
      </c>
      <c r="T133">
        <v>142.7548830854</v>
      </c>
      <c r="U133">
        <v>154.48398706219999</v>
      </c>
      <c r="V133">
        <v>166.59155941189999</v>
      </c>
      <c r="W133">
        <v>179.0262181112</v>
      </c>
      <c r="X133">
        <v>191.71875920389999</v>
      </c>
      <c r="Y133">
        <v>192.1607139532</v>
      </c>
      <c r="Z133">
        <v>187.3566961043</v>
      </c>
      <c r="AA133">
        <v>182.6727787017</v>
      </c>
      <c r="AB133">
        <v>178.10595923419999</v>
      </c>
      <c r="AC133">
        <v>173.65331025329999</v>
      </c>
      <c r="AD133">
        <v>169.31197749699999</v>
      </c>
      <c r="AE133">
        <v>229.20207271480001</v>
      </c>
      <c r="AF133">
        <v>223.47202089699999</v>
      </c>
      <c r="AG133">
        <v>217.88522037449999</v>
      </c>
      <c r="AH133">
        <v>212.4380898652</v>
      </c>
      <c r="AI133">
        <v>207.1271376185</v>
      </c>
      <c r="AJ133">
        <v>201.94895917810001</v>
      </c>
      <c r="AK133">
        <v>196.9002351986</v>
      </c>
      <c r="AL133">
        <v>191.9777293187</v>
      </c>
      <c r="AM133">
        <v>187.17828608569999</v>
      </c>
      <c r="AN133">
        <v>182.49882893360001</v>
      </c>
      <c r="AO133">
        <v>177.93635821020001</v>
      </c>
      <c r="AP133">
        <v>173.48794925499999</v>
      </c>
      <c r="AQ133">
        <v>169.15075052360001</v>
      </c>
      <c r="AR133">
        <v>164.92198176049999</v>
      </c>
      <c r="AS133">
        <v>160.79893221649999</v>
      </c>
      <c r="AT133">
        <v>156.77895891110001</v>
      </c>
      <c r="AU133">
        <v>152.8594849383</v>
      </c>
      <c r="AV133">
        <v>149.03799781480001</v>
      </c>
      <c r="AW133">
        <v>145.31204786949999</v>
      </c>
      <c r="AX133">
        <v>141.6792466727</v>
      </c>
      <c r="AY133">
        <v>138.13726550589999</v>
      </c>
      <c r="AZ133">
        <v>134.68383386830001</v>
      </c>
      <c r="BA133">
        <v>131.3167380216</v>
      </c>
      <c r="BB133">
        <v>128.03381957100001</v>
      </c>
      <c r="BC133">
        <v>121.72082956760001</v>
      </c>
      <c r="BD133">
        <v>96.928856418500004</v>
      </c>
      <c r="BE133">
        <v>72.133267631799995</v>
      </c>
      <c r="BF133">
        <v>48.594785470799998</v>
      </c>
      <c r="BG133">
        <v>27.575997688299999</v>
      </c>
      <c r="BH133">
        <v>10.6254504379</v>
      </c>
      <c r="BI133">
        <v>0</v>
      </c>
    </row>
    <row r="134" spans="1:61" x14ac:dyDescent="0.25">
      <c r="A134" t="s">
        <v>191</v>
      </c>
      <c r="B134">
        <v>3.6700095625000002</v>
      </c>
      <c r="C134">
        <v>65.015858873100001</v>
      </c>
      <c r="D134">
        <v>77.557233772700002</v>
      </c>
      <c r="E134">
        <v>91.729612283999998</v>
      </c>
      <c r="F134">
        <v>107.58908571489999</v>
      </c>
      <c r="G134">
        <v>125.1883354738</v>
      </c>
      <c r="H134">
        <v>144.57550212039999</v>
      </c>
      <c r="I134">
        <v>165.7931350531</v>
      </c>
      <c r="J134">
        <v>188.8771628575</v>
      </c>
      <c r="K134">
        <v>213.85585174740001</v>
      </c>
      <c r="L134">
        <v>240.74873158939999</v>
      </c>
      <c r="M134">
        <v>269.56547647169998</v>
      </c>
      <c r="N134">
        <v>300.30473147650002</v>
      </c>
      <c r="O134">
        <v>332.95288478190002</v>
      </c>
      <c r="P134">
        <v>367.48280020509998</v>
      </c>
      <c r="Q134">
        <v>403.8525596842</v>
      </c>
      <c r="R134">
        <v>442.00433339149998</v>
      </c>
      <c r="S134">
        <v>481.8636270051</v>
      </c>
      <c r="T134">
        <v>523.3394013912</v>
      </c>
      <c r="U134">
        <v>566.33829657000001</v>
      </c>
      <c r="V134">
        <v>610.72465680400001</v>
      </c>
      <c r="W134">
        <v>656.31011559579997</v>
      </c>
      <c r="X134">
        <v>702.84097124130005</v>
      </c>
      <c r="Y134">
        <v>704.4611773524</v>
      </c>
      <c r="Z134">
        <v>686.84964791849995</v>
      </c>
      <c r="AA134">
        <v>669.67840672060004</v>
      </c>
      <c r="AB134">
        <v>652.93644655260005</v>
      </c>
      <c r="AC134">
        <v>636.61303538870004</v>
      </c>
      <c r="AD134">
        <v>620.69770950400004</v>
      </c>
      <c r="AE134">
        <v>840.25479857259995</v>
      </c>
      <c r="AF134">
        <v>819.24842860820002</v>
      </c>
      <c r="AG134">
        <v>798.76721789299995</v>
      </c>
      <c r="AH134">
        <v>778.79803744569995</v>
      </c>
      <c r="AI134">
        <v>759.32808650959998</v>
      </c>
      <c r="AJ134">
        <v>740.34488434679997</v>
      </c>
      <c r="AK134">
        <v>721.83626223819999</v>
      </c>
      <c r="AL134">
        <v>703.79035568220002</v>
      </c>
      <c r="AM134">
        <v>686.19559679020006</v>
      </c>
      <c r="AN134">
        <v>669.04070687039996</v>
      </c>
      <c r="AO134">
        <v>652.31468919860004</v>
      </c>
      <c r="AP134">
        <v>636.00682196870002</v>
      </c>
      <c r="AQ134">
        <v>620.10665141950005</v>
      </c>
      <c r="AR134">
        <v>604.60398513400003</v>
      </c>
      <c r="AS134">
        <v>589.48888550560002</v>
      </c>
      <c r="AT134">
        <v>574.75166336799998</v>
      </c>
      <c r="AU134">
        <v>560.38287178380006</v>
      </c>
      <c r="AV134">
        <v>546.37329998919995</v>
      </c>
      <c r="AW134">
        <v>532.71396748949996</v>
      </c>
      <c r="AX134">
        <v>519.39611830219997</v>
      </c>
      <c r="AY134">
        <v>506.4112153447</v>
      </c>
      <c r="AZ134">
        <v>493.75093496099998</v>
      </c>
      <c r="BA134">
        <v>481.40716158700002</v>
      </c>
      <c r="BB134">
        <v>469.37198254729998</v>
      </c>
      <c r="BC134">
        <v>446.22856119490001</v>
      </c>
      <c r="BD134">
        <v>355.34118763020001</v>
      </c>
      <c r="BE134">
        <v>264.4405591382</v>
      </c>
      <c r="BF134">
        <v>178.14848353580001</v>
      </c>
      <c r="BG134">
        <v>101.0936075254</v>
      </c>
      <c r="BH134">
        <v>38.952901305200001</v>
      </c>
      <c r="BI134">
        <v>0</v>
      </c>
    </row>
    <row r="135" spans="1:61" x14ac:dyDescent="0.25">
      <c r="A135" t="s">
        <v>188</v>
      </c>
      <c r="B135">
        <v>3.9E-2</v>
      </c>
      <c r="C135">
        <v>0.1952999369</v>
      </c>
      <c r="D135">
        <v>0.2184579609</v>
      </c>
      <c r="E135">
        <v>0.2432032294</v>
      </c>
      <c r="F135">
        <v>0.26949760950000001</v>
      </c>
      <c r="G135">
        <v>0.29731485029999999</v>
      </c>
      <c r="H135">
        <v>0.32663634450000001</v>
      </c>
      <c r="I135">
        <v>0.35744807420000002</v>
      </c>
      <c r="J135">
        <v>0.38973833299999999</v>
      </c>
      <c r="K135">
        <v>0.4234959626</v>
      </c>
      <c r="L135">
        <v>0.45870892800000002</v>
      </c>
      <c r="M135">
        <v>0.49536311300000002</v>
      </c>
      <c r="N135">
        <v>0.53344125730000003</v>
      </c>
      <c r="O135">
        <v>0.57292198240000003</v>
      </c>
      <c r="P135">
        <v>0.61377888110000001</v>
      </c>
      <c r="Q135">
        <v>0.65597968439999998</v>
      </c>
      <c r="R135">
        <v>0.69948557479999995</v>
      </c>
      <c r="S135">
        <v>0.74425081609999999</v>
      </c>
      <c r="T135">
        <v>0.79022304929999998</v>
      </c>
      <c r="U135">
        <v>0.83735501769999998</v>
      </c>
      <c r="V135">
        <v>0.88557116069999997</v>
      </c>
      <c r="W135">
        <v>0.93476125470000004</v>
      </c>
      <c r="X135">
        <v>0.98477247410000002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1.2</v>
      </c>
      <c r="AF135">
        <v>1.2</v>
      </c>
      <c r="AG135">
        <v>1.2</v>
      </c>
      <c r="AH135">
        <v>1.2</v>
      </c>
      <c r="AI135">
        <v>1.2</v>
      </c>
      <c r="AJ135">
        <v>1.2</v>
      </c>
      <c r="AK135">
        <v>1.2</v>
      </c>
      <c r="AL135">
        <v>1.2</v>
      </c>
      <c r="AM135">
        <v>1.2</v>
      </c>
      <c r="AN135">
        <v>1.2</v>
      </c>
      <c r="AO135">
        <v>1.2</v>
      </c>
      <c r="AP135">
        <v>1.2</v>
      </c>
      <c r="AQ135">
        <v>1.2</v>
      </c>
      <c r="AR135">
        <v>1.2</v>
      </c>
      <c r="AS135">
        <v>1.2</v>
      </c>
      <c r="AT135">
        <v>1.2</v>
      </c>
      <c r="AU135">
        <v>1.2</v>
      </c>
      <c r="AV135">
        <v>1.2</v>
      </c>
      <c r="AW135">
        <v>1.2</v>
      </c>
      <c r="AX135">
        <v>1.2</v>
      </c>
      <c r="AY135">
        <v>1.2</v>
      </c>
      <c r="AZ135">
        <v>1.2</v>
      </c>
      <c r="BA135">
        <v>1.2</v>
      </c>
      <c r="BB135">
        <v>1.2</v>
      </c>
      <c r="BC135">
        <v>1.1832864871</v>
      </c>
      <c r="BD135">
        <v>1.0574198131999999</v>
      </c>
      <c r="BE135">
        <v>0.91005680209999995</v>
      </c>
      <c r="BF135">
        <v>0.74109477040000005</v>
      </c>
      <c r="BG135">
        <v>0.5486345641</v>
      </c>
      <c r="BH135">
        <v>0.32755901300000001</v>
      </c>
      <c r="BI135">
        <v>0</v>
      </c>
    </row>
    <row r="136" spans="1:61" x14ac:dyDescent="0.25">
      <c r="A136" t="s">
        <v>192</v>
      </c>
      <c r="B136">
        <v>3.9E-2</v>
      </c>
      <c r="C136">
        <v>0.1952999369</v>
      </c>
      <c r="D136">
        <v>0.2184579609</v>
      </c>
      <c r="E136">
        <v>0.2432032294</v>
      </c>
      <c r="F136">
        <v>0.26949760950000001</v>
      </c>
      <c r="G136">
        <v>0.29731485029999999</v>
      </c>
      <c r="H136">
        <v>0.32663634450000001</v>
      </c>
      <c r="I136">
        <v>0.35744807420000002</v>
      </c>
      <c r="J136">
        <v>0.38973833299999999</v>
      </c>
      <c r="K136">
        <v>0.4234959626</v>
      </c>
      <c r="L136">
        <v>0.45870892800000002</v>
      </c>
      <c r="M136">
        <v>0.49536311300000002</v>
      </c>
      <c r="N136">
        <v>0.53344125730000003</v>
      </c>
      <c r="O136">
        <v>0.57292198240000003</v>
      </c>
      <c r="P136">
        <v>0.61377888110000001</v>
      </c>
      <c r="Q136">
        <v>0.65597968439999998</v>
      </c>
      <c r="R136">
        <v>0.69948557479999995</v>
      </c>
      <c r="S136">
        <v>0.74425081609999999</v>
      </c>
      <c r="T136">
        <v>0.79022304929999998</v>
      </c>
      <c r="U136">
        <v>0.83735501769999998</v>
      </c>
      <c r="V136">
        <v>0.88557116069999997</v>
      </c>
      <c r="W136">
        <v>0.93476125470000004</v>
      </c>
      <c r="X136">
        <v>0.98477247410000002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1.2</v>
      </c>
      <c r="AF136">
        <v>1.2</v>
      </c>
      <c r="AG136">
        <v>1.2</v>
      </c>
      <c r="AH136">
        <v>1.2</v>
      </c>
      <c r="AI136">
        <v>1.2</v>
      </c>
      <c r="AJ136">
        <v>1.2</v>
      </c>
      <c r="AK136">
        <v>1.2</v>
      </c>
      <c r="AL136">
        <v>1.2</v>
      </c>
      <c r="AM136">
        <v>1.2</v>
      </c>
      <c r="AN136">
        <v>1.2</v>
      </c>
      <c r="AO136">
        <v>1.2</v>
      </c>
      <c r="AP136">
        <v>1.2</v>
      </c>
      <c r="AQ136">
        <v>1.2</v>
      </c>
      <c r="AR136">
        <v>1.2</v>
      </c>
      <c r="AS136">
        <v>1.2</v>
      </c>
      <c r="AT136">
        <v>1.2</v>
      </c>
      <c r="AU136">
        <v>1.2</v>
      </c>
      <c r="AV136">
        <v>1.2</v>
      </c>
      <c r="AW136">
        <v>1.2</v>
      </c>
      <c r="AX136">
        <v>1.2</v>
      </c>
      <c r="AY136">
        <v>1.2</v>
      </c>
      <c r="AZ136">
        <v>1.2</v>
      </c>
      <c r="BA136">
        <v>1.2</v>
      </c>
      <c r="BB136">
        <v>1.2</v>
      </c>
      <c r="BC136">
        <v>1.1832864871</v>
      </c>
      <c r="BD136">
        <v>1.0574198131999999</v>
      </c>
      <c r="BE136">
        <v>0.91005680209999995</v>
      </c>
      <c r="BF136">
        <v>0.74109477040000005</v>
      </c>
      <c r="BG136">
        <v>0.5486345641</v>
      </c>
      <c r="BH136">
        <v>0.32755901300000001</v>
      </c>
      <c r="BI136">
        <v>0</v>
      </c>
    </row>
    <row r="137" spans="1:61" x14ac:dyDescent="0.25">
      <c r="A137" t="s">
        <v>193</v>
      </c>
      <c r="B137">
        <v>1.0010937159</v>
      </c>
      <c r="C137">
        <v>17.734822387600001</v>
      </c>
      <c r="D137">
        <v>21.155819359700001</v>
      </c>
      <c r="E137">
        <v>25.0217163895</v>
      </c>
      <c r="F137">
        <v>29.347813888400001</v>
      </c>
      <c r="G137">
        <v>34.148482125999998</v>
      </c>
      <c r="H137">
        <v>39.4368527333</v>
      </c>
      <c r="I137">
        <v>45.224532202200002</v>
      </c>
      <c r="J137">
        <v>51.5213210195</v>
      </c>
      <c r="K137">
        <v>58.334929554699997</v>
      </c>
      <c r="L137">
        <v>65.670685103500006</v>
      </c>
      <c r="M137">
        <v>73.531226533500003</v>
      </c>
      <c r="N137">
        <v>81.916184254399994</v>
      </c>
      <c r="O137">
        <v>90.821845276000005</v>
      </c>
      <c r="P137">
        <v>100.24080747550001</v>
      </c>
      <c r="Q137">
        <v>110.1616365751</v>
      </c>
      <c r="R137">
        <v>120.5685579355</v>
      </c>
      <c r="S137">
        <v>131.4412512289</v>
      </c>
      <c r="T137">
        <v>142.7548830854</v>
      </c>
      <c r="U137">
        <v>154.48398706219999</v>
      </c>
      <c r="V137">
        <v>166.59155941189999</v>
      </c>
      <c r="W137">
        <v>179.0262181112</v>
      </c>
      <c r="X137">
        <v>191.71875920389999</v>
      </c>
      <c r="Y137">
        <v>192.1607139532</v>
      </c>
      <c r="Z137">
        <v>187.3566961043</v>
      </c>
      <c r="AA137">
        <v>182.6727787017</v>
      </c>
      <c r="AB137">
        <v>178.10595923419999</v>
      </c>
      <c r="AC137">
        <v>173.65331025329999</v>
      </c>
      <c r="AD137">
        <v>169.31197749699999</v>
      </c>
      <c r="AE137">
        <v>229.20207271480001</v>
      </c>
      <c r="AF137">
        <v>223.47202089699999</v>
      </c>
      <c r="AG137">
        <v>217.88522037449999</v>
      </c>
      <c r="AH137">
        <v>212.4380898652</v>
      </c>
      <c r="AI137">
        <v>207.1271376185</v>
      </c>
      <c r="AJ137">
        <v>201.94895917810001</v>
      </c>
      <c r="AK137">
        <v>196.9002351986</v>
      </c>
      <c r="AL137">
        <v>191.9777293187</v>
      </c>
      <c r="AM137">
        <v>187.17828608569999</v>
      </c>
      <c r="AN137">
        <v>182.49882893360001</v>
      </c>
      <c r="AO137">
        <v>177.93635821020001</v>
      </c>
      <c r="AP137">
        <v>173.48794925499999</v>
      </c>
      <c r="AQ137">
        <v>169.15075052360001</v>
      </c>
      <c r="AR137">
        <v>164.92198176049999</v>
      </c>
      <c r="AS137">
        <v>160.79893221649999</v>
      </c>
      <c r="AT137">
        <v>156.77895891110001</v>
      </c>
      <c r="AU137">
        <v>152.8594849383</v>
      </c>
      <c r="AV137">
        <v>149.03799781480001</v>
      </c>
      <c r="AW137">
        <v>145.31204786949999</v>
      </c>
      <c r="AX137">
        <v>141.6792466727</v>
      </c>
      <c r="AY137">
        <v>138.13726550589999</v>
      </c>
      <c r="AZ137">
        <v>134.68383386830001</v>
      </c>
      <c r="BA137">
        <v>131.3167380216</v>
      </c>
      <c r="BB137">
        <v>128.03381957100001</v>
      </c>
      <c r="BC137">
        <v>121.72082956760001</v>
      </c>
      <c r="BD137">
        <v>96.928856418500004</v>
      </c>
      <c r="BE137">
        <v>72.133267631799995</v>
      </c>
      <c r="BF137">
        <v>48.594785470799998</v>
      </c>
      <c r="BG137">
        <v>27.575997688299999</v>
      </c>
      <c r="BH137">
        <v>10.6254504379</v>
      </c>
      <c r="BI137">
        <v>0</v>
      </c>
    </row>
    <row r="138" spans="1:61" x14ac:dyDescent="0.25">
      <c r="A138" t="s">
        <v>189</v>
      </c>
      <c r="B138">
        <v>5.1635861700000001E-2</v>
      </c>
      <c r="C138">
        <v>5.0692530899999998E-2</v>
      </c>
      <c r="D138">
        <v>4.96082069E-2</v>
      </c>
      <c r="E138">
        <v>4.8467566599999998E-2</v>
      </c>
      <c r="F138">
        <v>4.7316859599999997E-2</v>
      </c>
      <c r="G138">
        <v>4.6181039200000003E-2</v>
      </c>
      <c r="H138">
        <v>4.50733486E-2</v>
      </c>
      <c r="I138">
        <v>4.4000647800000001E-2</v>
      </c>
      <c r="J138">
        <v>4.2966357400000002E-2</v>
      </c>
      <c r="K138">
        <v>4.1972075300000002E-2</v>
      </c>
      <c r="L138">
        <v>4.1018457899999999E-2</v>
      </c>
      <c r="M138">
        <v>4.0105698299999999E-2</v>
      </c>
      <c r="N138">
        <v>3.9233789200000001E-2</v>
      </c>
      <c r="O138">
        <v>3.8402682899999999E-2</v>
      </c>
      <c r="P138">
        <v>3.7612418600000003E-2</v>
      </c>
      <c r="Q138">
        <v>3.6863276399999999E-2</v>
      </c>
      <c r="R138">
        <v>3.6156024000000002E-2</v>
      </c>
      <c r="S138">
        <v>3.54923558E-2</v>
      </c>
      <c r="T138">
        <v>3.4880181900000001E-2</v>
      </c>
      <c r="U138">
        <v>3.4321554999999997E-2</v>
      </c>
      <c r="V138">
        <v>3.3824334300000002E-2</v>
      </c>
      <c r="W138">
        <v>3.3405386500000002E-2</v>
      </c>
      <c r="X138">
        <v>3.3092700599999997E-2</v>
      </c>
      <c r="Y138">
        <v>3.2749254700000001E-2</v>
      </c>
      <c r="Z138">
        <v>3.2334438100000001E-2</v>
      </c>
      <c r="AA138">
        <v>3.1861166000000003E-2</v>
      </c>
      <c r="AB138">
        <v>3.1325171800000003E-2</v>
      </c>
      <c r="AC138">
        <v>3.0701728000000001E-2</v>
      </c>
      <c r="AD138">
        <v>3.01894513E-2</v>
      </c>
      <c r="AE138">
        <v>3.0060928300000001E-2</v>
      </c>
      <c r="AF138">
        <v>2.9846371E-2</v>
      </c>
      <c r="AG138">
        <v>2.9573650399999998E-2</v>
      </c>
      <c r="AH138">
        <v>2.9261333099999998E-2</v>
      </c>
      <c r="AI138">
        <v>2.8922237100000001E-2</v>
      </c>
      <c r="AJ138">
        <v>2.8565536499999999E-2</v>
      </c>
      <c r="AK138">
        <v>2.8198013500000001E-2</v>
      </c>
      <c r="AL138">
        <v>2.78248252E-2</v>
      </c>
      <c r="AM138">
        <v>2.74499772E-2</v>
      </c>
      <c r="AN138">
        <v>2.70766611E-2</v>
      </c>
      <c r="AO138">
        <v>2.6707504999999999E-2</v>
      </c>
      <c r="AP138">
        <v>2.6344815000000001E-2</v>
      </c>
      <c r="AQ138">
        <v>2.59908498E-2</v>
      </c>
      <c r="AR138">
        <v>2.56482065E-2</v>
      </c>
      <c r="AS138">
        <v>2.5320413999999999E-2</v>
      </c>
      <c r="AT138">
        <v>2.5012926000000001E-2</v>
      </c>
      <c r="AU138">
        <v>2.4734826099999999E-2</v>
      </c>
      <c r="AV138">
        <v>2.4501823400000001E-2</v>
      </c>
      <c r="AW138">
        <v>2.4341603400000002E-2</v>
      </c>
      <c r="AX138">
        <v>2.43035731E-2</v>
      </c>
      <c r="AY138">
        <v>1.6906810099999999E-2</v>
      </c>
      <c r="AZ138">
        <v>2.50502893E-2</v>
      </c>
      <c r="BA138">
        <v>2.41972219E-2</v>
      </c>
      <c r="BB138">
        <v>2.3569401699999999E-2</v>
      </c>
      <c r="BC138">
        <v>2.32141659E-2</v>
      </c>
      <c r="BD138">
        <v>2.2737561199999999E-2</v>
      </c>
      <c r="BE138">
        <v>2.2290517199999998E-2</v>
      </c>
      <c r="BF138">
        <v>2.1864846399999999E-2</v>
      </c>
      <c r="BG138">
        <v>2.1447100399999999E-2</v>
      </c>
      <c r="BH138">
        <v>2.10220557E-2</v>
      </c>
      <c r="BI138">
        <v>0</v>
      </c>
    </row>
    <row r="139" spans="1:61" x14ac:dyDescent="0.25">
      <c r="A139" t="s">
        <v>186</v>
      </c>
      <c r="B139">
        <v>14.7428554188</v>
      </c>
      <c r="C139">
        <v>17.734822360799999</v>
      </c>
      <c r="D139">
        <v>21.155819327700002</v>
      </c>
      <c r="E139">
        <v>25.021716353199999</v>
      </c>
      <c r="F139">
        <v>29.347813847499999</v>
      </c>
      <c r="G139">
        <v>34.148482077399997</v>
      </c>
      <c r="H139">
        <v>39.436852683799998</v>
      </c>
      <c r="I139">
        <v>45.224532142699999</v>
      </c>
      <c r="J139">
        <v>51.521320954499998</v>
      </c>
      <c r="K139">
        <v>58.334929485399996</v>
      </c>
      <c r="L139">
        <v>65.6706850299</v>
      </c>
      <c r="M139">
        <v>73.531226451199998</v>
      </c>
      <c r="N139">
        <v>81.916184157800004</v>
      </c>
      <c r="O139">
        <v>90.821845172899998</v>
      </c>
      <c r="P139">
        <v>100.2408073644</v>
      </c>
      <c r="Q139">
        <v>110.1616364515</v>
      </c>
      <c r="R139">
        <v>120.56855781039999</v>
      </c>
      <c r="S139">
        <v>131.44125109289999</v>
      </c>
      <c r="T139">
        <v>142.75488294249999</v>
      </c>
      <c r="U139">
        <v>154.4839869075</v>
      </c>
      <c r="V139">
        <v>166.59155924469999</v>
      </c>
      <c r="W139">
        <v>179.0262179302</v>
      </c>
      <c r="X139">
        <v>191.71875902159999</v>
      </c>
      <c r="Y139">
        <v>204.57427514829999</v>
      </c>
      <c r="Z139">
        <v>217.4876589088</v>
      </c>
      <c r="AA139">
        <v>230.37921029629999</v>
      </c>
      <c r="AB139">
        <v>243.194168182</v>
      </c>
      <c r="AC139">
        <v>255.90591323530001</v>
      </c>
      <c r="AD139">
        <v>268.52106275800003</v>
      </c>
      <c r="AE139">
        <v>281.42943316200001</v>
      </c>
      <c r="AF139">
        <v>293.54993762829997</v>
      </c>
      <c r="AG139">
        <v>304.67217608679999</v>
      </c>
      <c r="AH139">
        <v>314.60906789159998</v>
      </c>
      <c r="AI139">
        <v>323.19256943089999</v>
      </c>
      <c r="AJ139">
        <v>330.27167141339999</v>
      </c>
      <c r="AK139">
        <v>335.7118207881</v>
      </c>
      <c r="AL139">
        <v>339.39522347339999</v>
      </c>
      <c r="AM139">
        <v>341.22171194319998</v>
      </c>
      <c r="AN139">
        <v>341.10996763629998</v>
      </c>
      <c r="AO139">
        <v>338.99902381570001</v>
      </c>
      <c r="AP139">
        <v>334.84997215380002</v>
      </c>
      <c r="AQ139">
        <v>328.64784554369999</v>
      </c>
      <c r="AR139">
        <v>320.40361513369999</v>
      </c>
      <c r="AS139">
        <v>310.15619906180001</v>
      </c>
      <c r="AT139">
        <v>297.97425049309999</v>
      </c>
      <c r="AU139">
        <v>283.95729870150001</v>
      </c>
      <c r="AV139">
        <v>268.2354196759</v>
      </c>
      <c r="AW139">
        <v>250.9659307151</v>
      </c>
      <c r="AX139">
        <v>232.32437532579999</v>
      </c>
      <c r="AY139">
        <v>212.48485030890001</v>
      </c>
      <c r="AZ139">
        <v>187.32927115659999</v>
      </c>
      <c r="BA139">
        <v>167.08936235740001</v>
      </c>
      <c r="BB139">
        <v>145.1559373824</v>
      </c>
      <c r="BC139">
        <v>121.7208291939</v>
      </c>
      <c r="BD139">
        <v>96.928855487199996</v>
      </c>
      <c r="BE139">
        <v>72.133267407100007</v>
      </c>
      <c r="BF139">
        <v>48.594785334500003</v>
      </c>
      <c r="BG139">
        <v>27.5759975948</v>
      </c>
      <c r="BH139">
        <v>10.6254504433</v>
      </c>
      <c r="BI139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92D050"/>
  </sheetPr>
  <dimension ref="A1:BJ145"/>
  <sheetViews>
    <sheetView workbookViewId="0">
      <pane xSplit="2" ySplit="2" topLeftCell="C88" activePane="bottomRight" state="frozen"/>
      <selection pane="topRight" activeCell="C1" sqref="C1"/>
      <selection pane="bottomLeft" activeCell="A3" sqref="A3"/>
      <selection pane="bottomRight" activeCell="D145" sqref="D145"/>
    </sheetView>
  </sheetViews>
  <sheetFormatPr defaultRowHeight="13.2" x14ac:dyDescent="0.25"/>
  <cols>
    <col min="1" max="1" width="20.5546875" customWidth="1"/>
    <col min="2" max="2" width="28.77734375" customWidth="1"/>
    <col min="3" max="3" width="12.5546875" bestFit="1" customWidth="1"/>
    <col min="4" max="4" width="13.21875" customWidth="1"/>
    <col min="5" max="5" width="10.21875" bestFit="1" customWidth="1"/>
    <col min="6" max="6" width="12.21875" customWidth="1"/>
    <col min="7" max="36" width="9.77734375" bestFit="1" customWidth="1"/>
    <col min="37" max="37" width="13" customWidth="1"/>
    <col min="38" max="40" width="9.77734375" bestFit="1" customWidth="1"/>
    <col min="41" max="41" width="13" customWidth="1"/>
    <col min="42" max="46" width="9.77734375" bestFit="1" customWidth="1"/>
    <col min="47" max="47" width="11.44140625" customWidth="1"/>
    <col min="48" max="48" width="12.77734375" customWidth="1"/>
    <col min="49" max="49" width="13.5546875" customWidth="1"/>
    <col min="50" max="50" width="11.77734375" customWidth="1"/>
    <col min="51" max="51" width="12.21875" customWidth="1"/>
    <col min="52" max="52" width="11" customWidth="1"/>
    <col min="53" max="62" width="9.77734375" bestFit="1" customWidth="1"/>
  </cols>
  <sheetData>
    <row r="1" spans="1:62" x14ac:dyDescent="0.25">
      <c r="A1" t="e">
        <f>#REF!</f>
        <v>#REF!</v>
      </c>
      <c r="B1" t="str">
        <f>GAMSopt!A1</f>
        <v>Year</v>
      </c>
      <c r="C1">
        <f>Base!B1</f>
        <v>1</v>
      </c>
      <c r="D1">
        <f>Base!C1</f>
        <v>2</v>
      </c>
      <c r="E1">
        <f>Base!D1</f>
        <v>3</v>
      </c>
      <c r="F1">
        <f>Base!E1</f>
        <v>4</v>
      </c>
      <c r="G1">
        <f>Base!F1</f>
        <v>5</v>
      </c>
      <c r="H1">
        <f>Base!G1</f>
        <v>6</v>
      </c>
      <c r="I1">
        <f>Base!H1</f>
        <v>7</v>
      </c>
      <c r="J1">
        <f>Base!I1</f>
        <v>8</v>
      </c>
      <c r="K1">
        <f>Base!J1</f>
        <v>9</v>
      </c>
      <c r="L1">
        <f>Base!K1</f>
        <v>10</v>
      </c>
      <c r="M1">
        <f>Base!L1</f>
        <v>11</v>
      </c>
      <c r="N1">
        <f>Base!M1</f>
        <v>12</v>
      </c>
      <c r="O1">
        <f>Base!N1</f>
        <v>13</v>
      </c>
      <c r="P1">
        <f>Base!O1</f>
        <v>14</v>
      </c>
      <c r="Q1">
        <f>Base!P1</f>
        <v>15</v>
      </c>
      <c r="R1">
        <f>Base!Q1</f>
        <v>16</v>
      </c>
      <c r="S1">
        <f>Base!R1</f>
        <v>17</v>
      </c>
      <c r="T1">
        <f>Base!S1</f>
        <v>18</v>
      </c>
      <c r="U1">
        <f>Base!T1</f>
        <v>19</v>
      </c>
      <c r="V1">
        <f>Base!U1</f>
        <v>20</v>
      </c>
      <c r="W1">
        <f>Base!V1</f>
        <v>21</v>
      </c>
      <c r="X1">
        <f>Base!W1</f>
        <v>22</v>
      </c>
      <c r="Y1">
        <f>Base!X1</f>
        <v>23</v>
      </c>
      <c r="Z1">
        <f>Base!Y1</f>
        <v>24</v>
      </c>
      <c r="AA1">
        <f>Base!Z1</f>
        <v>25</v>
      </c>
      <c r="AB1">
        <f>Base!AA1</f>
        <v>26</v>
      </c>
      <c r="AC1">
        <f>Base!AB1</f>
        <v>27</v>
      </c>
      <c r="AD1">
        <f>Base!AC1</f>
        <v>28</v>
      </c>
      <c r="AE1">
        <f>Base!AD1</f>
        <v>29</v>
      </c>
      <c r="AF1">
        <f>Base!AE1</f>
        <v>30</v>
      </c>
      <c r="AG1">
        <f>Base!AF1</f>
        <v>31</v>
      </c>
      <c r="AH1">
        <f>Base!AG1</f>
        <v>32</v>
      </c>
      <c r="AI1">
        <f>Base!AH1</f>
        <v>33</v>
      </c>
      <c r="AJ1">
        <f>Base!AI1</f>
        <v>34</v>
      </c>
      <c r="AK1">
        <f>Base!AJ1</f>
        <v>35</v>
      </c>
      <c r="AL1">
        <f>Base!AK1</f>
        <v>36</v>
      </c>
      <c r="AM1">
        <f>Base!AL1</f>
        <v>37</v>
      </c>
      <c r="AN1">
        <f>Base!AM1</f>
        <v>38</v>
      </c>
      <c r="AO1">
        <f>Base!AN1</f>
        <v>39</v>
      </c>
      <c r="AP1">
        <f>Base!AO1</f>
        <v>40</v>
      </c>
      <c r="AQ1">
        <f>Base!AP1</f>
        <v>41</v>
      </c>
      <c r="AR1">
        <f>Base!AQ1</f>
        <v>42</v>
      </c>
      <c r="AS1">
        <f>Base!AR1</f>
        <v>43</v>
      </c>
      <c r="AT1">
        <f>Base!AS1</f>
        <v>44</v>
      </c>
      <c r="AU1">
        <f>Base!AT1</f>
        <v>45</v>
      </c>
      <c r="AV1">
        <f>Base!AU1</f>
        <v>46</v>
      </c>
      <c r="AW1">
        <f>Base!AV1</f>
        <v>47</v>
      </c>
      <c r="AX1">
        <f>Base!AW1</f>
        <v>48</v>
      </c>
      <c r="AY1">
        <f>Base!AX1</f>
        <v>49</v>
      </c>
      <c r="AZ1">
        <f>Base!AY1</f>
        <v>50</v>
      </c>
      <c r="BA1">
        <f>Base!AZ1</f>
        <v>51</v>
      </c>
      <c r="BB1">
        <f>Base!BA1</f>
        <v>52</v>
      </c>
      <c r="BC1">
        <f>Base!BB1</f>
        <v>53</v>
      </c>
      <c r="BD1">
        <f>Base!BC1</f>
        <v>54</v>
      </c>
      <c r="BE1">
        <f>Base!BD1</f>
        <v>55</v>
      </c>
      <c r="BF1">
        <f>Base!BE1</f>
        <v>56</v>
      </c>
      <c r="BG1">
        <f>Base!BF1</f>
        <v>57</v>
      </c>
      <c r="BH1">
        <f>Base!BG1</f>
        <v>58</v>
      </c>
      <c r="BI1">
        <f>Base!BH1</f>
        <v>59</v>
      </c>
      <c r="BJ1">
        <f>Base!BI1</f>
        <v>60</v>
      </c>
    </row>
    <row r="2" spans="1:62" x14ac:dyDescent="0.25">
      <c r="A2" t="e">
        <f>#REF!</f>
        <v>#REF!</v>
      </c>
      <c r="B2" t="str">
        <f>GAMSopt!A2</f>
        <v>Period</v>
      </c>
      <c r="C2">
        <f>Base!B2</f>
        <v>2020</v>
      </c>
      <c r="D2">
        <f>Base!C2</f>
        <v>2025</v>
      </c>
      <c r="E2">
        <f>Base!D2</f>
        <v>2030</v>
      </c>
      <c r="F2">
        <f>Base!E2</f>
        <v>2035</v>
      </c>
      <c r="G2">
        <f>Base!F2</f>
        <v>2040</v>
      </c>
      <c r="H2">
        <f>Base!G2</f>
        <v>2045</v>
      </c>
      <c r="I2">
        <f>Base!H2</f>
        <v>2050</v>
      </c>
      <c r="J2">
        <f>Base!I2</f>
        <v>2055</v>
      </c>
      <c r="K2">
        <f>Base!J2</f>
        <v>2060</v>
      </c>
      <c r="L2">
        <f>Base!K2</f>
        <v>2065</v>
      </c>
      <c r="M2">
        <f>Base!L2</f>
        <v>2070</v>
      </c>
      <c r="N2">
        <f>Base!M2</f>
        <v>2075</v>
      </c>
      <c r="O2">
        <f>Base!N2</f>
        <v>2080</v>
      </c>
      <c r="P2">
        <f>Base!O2</f>
        <v>2085</v>
      </c>
      <c r="Q2">
        <f>Base!P2</f>
        <v>2090</v>
      </c>
      <c r="R2">
        <f>Base!Q2</f>
        <v>2095</v>
      </c>
      <c r="S2">
        <f>Base!R2</f>
        <v>2100</v>
      </c>
      <c r="T2">
        <f>Base!S2</f>
        <v>2105</v>
      </c>
      <c r="U2">
        <f>Base!T2</f>
        <v>2110</v>
      </c>
      <c r="V2">
        <f>Base!U2</f>
        <v>2115</v>
      </c>
      <c r="W2">
        <f>Base!V2</f>
        <v>2120</v>
      </c>
      <c r="X2">
        <f>Base!W2</f>
        <v>2125</v>
      </c>
      <c r="Y2">
        <f>Base!X2</f>
        <v>2130</v>
      </c>
      <c r="Z2">
        <f>Base!Y2</f>
        <v>2135</v>
      </c>
      <c r="AA2">
        <f>Base!Z2</f>
        <v>2140</v>
      </c>
      <c r="AB2">
        <f>Base!AA2</f>
        <v>2145</v>
      </c>
      <c r="AC2">
        <f>Base!AB2</f>
        <v>2150</v>
      </c>
      <c r="AD2">
        <f>Base!AC2</f>
        <v>2155</v>
      </c>
      <c r="AE2">
        <f>Base!AD2</f>
        <v>2160</v>
      </c>
      <c r="AF2">
        <f>Base!AE2</f>
        <v>2165</v>
      </c>
      <c r="AG2">
        <f>Base!AF2</f>
        <v>2170</v>
      </c>
      <c r="AH2">
        <f>Base!AG2</f>
        <v>2175</v>
      </c>
      <c r="AI2">
        <f>Base!AH2</f>
        <v>2180</v>
      </c>
      <c r="AJ2">
        <f>Base!AI2</f>
        <v>2185</v>
      </c>
      <c r="AK2">
        <f>Base!AJ2</f>
        <v>2190</v>
      </c>
      <c r="AL2">
        <f>Base!AK2</f>
        <v>2195</v>
      </c>
      <c r="AM2">
        <f>Base!AL2</f>
        <v>2200</v>
      </c>
      <c r="AN2">
        <f>Base!AM2</f>
        <v>2205</v>
      </c>
      <c r="AO2">
        <f>Base!AN2</f>
        <v>2210</v>
      </c>
      <c r="AP2">
        <f>Base!AO2</f>
        <v>2215</v>
      </c>
      <c r="AQ2">
        <f>Base!AP2</f>
        <v>2220</v>
      </c>
      <c r="AR2">
        <f>Base!AQ2</f>
        <v>2225</v>
      </c>
      <c r="AS2">
        <f>Base!AR2</f>
        <v>2230</v>
      </c>
      <c r="AT2">
        <f>Base!AS2</f>
        <v>2235</v>
      </c>
      <c r="AU2">
        <f>Base!AT2</f>
        <v>2240</v>
      </c>
      <c r="AV2">
        <f>Base!AU2</f>
        <v>2245</v>
      </c>
      <c r="AW2">
        <f>Base!AV2</f>
        <v>2250</v>
      </c>
      <c r="AX2">
        <f>Base!AW2</f>
        <v>2255</v>
      </c>
      <c r="AY2">
        <f>Base!AX2</f>
        <v>2260</v>
      </c>
      <c r="AZ2">
        <f>Base!AY2</f>
        <v>2265</v>
      </c>
      <c r="BA2">
        <f>Base!AZ2</f>
        <v>2270</v>
      </c>
      <c r="BB2">
        <f>Base!BA2</f>
        <v>2275</v>
      </c>
      <c r="BC2">
        <f>Base!BB2</f>
        <v>2280</v>
      </c>
      <c r="BD2">
        <f>Base!BC2</f>
        <v>2285</v>
      </c>
      <c r="BE2">
        <f>Base!BD2</f>
        <v>2290</v>
      </c>
      <c r="BF2">
        <f>Base!BE2</f>
        <v>2295</v>
      </c>
      <c r="BG2">
        <f>Base!BF2</f>
        <v>2300</v>
      </c>
      <c r="BH2">
        <f>Base!BG2</f>
        <v>2305</v>
      </c>
      <c r="BI2">
        <f>Base!BH2</f>
        <v>2310</v>
      </c>
      <c r="BJ2">
        <f>Base!BI2</f>
        <v>2315</v>
      </c>
    </row>
    <row r="3" spans="1:62" x14ac:dyDescent="0.25">
      <c r="A3" t="e">
        <f>#REF!</f>
        <v>#REF!</v>
      </c>
      <c r="B3" t="str">
        <f>GAMSopt!A3</f>
        <v>** World Economic Parameters</v>
      </c>
      <c r="C3" s="2" t="str">
        <f>IFERROR(#REF!/GAMSopt!B3,"")</f>
        <v/>
      </c>
      <c r="D3" s="2" t="str">
        <f>IFERROR(#REF!/GAMSopt!C3,"")</f>
        <v/>
      </c>
      <c r="E3" s="2" t="str">
        <f>IFERROR(#REF!/GAMSopt!D3,"")</f>
        <v/>
      </c>
      <c r="F3" s="2" t="str">
        <f>IFERROR(#REF!/GAMSopt!E3,"")</f>
        <v/>
      </c>
      <c r="G3" s="2" t="str">
        <f>IFERROR(#REF!/GAMSopt!F3,"")</f>
        <v/>
      </c>
      <c r="H3" s="2" t="str">
        <f>IFERROR(#REF!/GAMSopt!G3,"")</f>
        <v/>
      </c>
      <c r="I3" s="2" t="str">
        <f>IFERROR(#REF!/GAMSopt!H3,"")</f>
        <v/>
      </c>
      <c r="J3" s="2" t="str">
        <f>IFERROR(#REF!/GAMSopt!I3,"")</f>
        <v/>
      </c>
      <c r="K3" s="2" t="str">
        <f>IFERROR(#REF!/GAMSopt!J3,"")</f>
        <v/>
      </c>
      <c r="L3" s="2" t="str">
        <f>IFERROR(#REF!/GAMSopt!K3,"")</f>
        <v/>
      </c>
      <c r="M3" s="2" t="str">
        <f>IFERROR(#REF!/GAMSopt!L3,"")</f>
        <v/>
      </c>
      <c r="N3" s="2" t="str">
        <f>IFERROR(#REF!/GAMSopt!M3,"")</f>
        <v/>
      </c>
      <c r="O3" s="2" t="str">
        <f>IFERROR(#REF!/GAMSopt!N3,"")</f>
        <v/>
      </c>
      <c r="P3" s="2" t="str">
        <f>IFERROR(#REF!/GAMSopt!O3,"")</f>
        <v/>
      </c>
      <c r="Q3" s="2" t="str">
        <f>IFERROR(#REF!/GAMSopt!P3,"")</f>
        <v/>
      </c>
      <c r="R3" s="2" t="str">
        <f>IFERROR(#REF!/GAMSopt!Q3,"")</f>
        <v/>
      </c>
      <c r="S3" s="2" t="str">
        <f>IFERROR(#REF!/GAMSopt!R3,"")</f>
        <v/>
      </c>
      <c r="T3" s="2" t="str">
        <f>IFERROR(#REF!/GAMSopt!S3,"")</f>
        <v/>
      </c>
      <c r="U3" s="2" t="str">
        <f>IFERROR(#REF!/GAMSopt!T3,"")</f>
        <v/>
      </c>
      <c r="V3" s="2" t="str">
        <f>IFERROR(#REF!/GAMSopt!U3,"")</f>
        <v/>
      </c>
      <c r="W3" s="2" t="str">
        <f>IFERROR(#REF!/GAMSopt!V3,"")</f>
        <v/>
      </c>
      <c r="X3" s="2" t="str">
        <f>IFERROR(#REF!/GAMSopt!W3,"")</f>
        <v/>
      </c>
      <c r="Y3" s="2" t="str">
        <f>IFERROR(#REF!/GAMSopt!X3,"")</f>
        <v/>
      </c>
      <c r="Z3" s="2" t="str">
        <f>IFERROR(#REF!/GAMSopt!Y3,"")</f>
        <v/>
      </c>
      <c r="AA3" s="2" t="str">
        <f>IFERROR(#REF!/GAMSopt!Z3,"")</f>
        <v/>
      </c>
      <c r="AB3" s="2" t="str">
        <f>IFERROR(#REF!/GAMSopt!AA3,"")</f>
        <v/>
      </c>
      <c r="AC3" s="2" t="str">
        <f>IFERROR(#REF!/GAMSopt!AB3,"")</f>
        <v/>
      </c>
      <c r="AD3" s="2" t="str">
        <f>IFERROR(#REF!/GAMSopt!AC3,"")</f>
        <v/>
      </c>
      <c r="AE3" s="2" t="str">
        <f>IFERROR(#REF!/GAMSopt!AD3,"")</f>
        <v/>
      </c>
      <c r="AF3" s="2" t="str">
        <f>IFERROR(#REF!/GAMSopt!AE3,"")</f>
        <v/>
      </c>
      <c r="AG3" s="2" t="str">
        <f>IFERROR(#REF!/GAMSopt!AF3,"")</f>
        <v/>
      </c>
      <c r="AH3" s="2" t="str">
        <f>IFERROR(#REF!/GAMSopt!AG3,"")</f>
        <v/>
      </c>
      <c r="AI3" s="2" t="str">
        <f>IFERROR(#REF!/GAMSopt!AH3,"")</f>
        <v/>
      </c>
      <c r="AJ3" s="2" t="str">
        <f>IFERROR(#REF!/GAMSopt!AI3,"")</f>
        <v/>
      </c>
      <c r="AK3" s="2" t="str">
        <f>IFERROR(#REF!/GAMSopt!AJ3,"")</f>
        <v/>
      </c>
      <c r="AL3" s="2" t="str">
        <f>IFERROR(#REF!/GAMSopt!AK3,"")</f>
        <v/>
      </c>
      <c r="AM3" s="2" t="str">
        <f>IFERROR(#REF!/GAMSopt!AL3,"")</f>
        <v/>
      </c>
      <c r="AN3" s="2" t="str">
        <f>IFERROR(#REF!/GAMSopt!AM3,"")</f>
        <v/>
      </c>
      <c r="AO3" s="2" t="str">
        <f>IFERROR(#REF!/GAMSopt!AN3,"")</f>
        <v/>
      </c>
      <c r="AP3" s="2" t="str">
        <f>IFERROR(#REF!/GAMSopt!AO3,"")</f>
        <v/>
      </c>
      <c r="AQ3" s="2" t="str">
        <f>IFERROR(#REF!/GAMSopt!AP3,"")</f>
        <v/>
      </c>
      <c r="AR3" s="2" t="str">
        <f>IFERROR(#REF!/GAMSopt!AQ3,"")</f>
        <v/>
      </c>
      <c r="AS3" s="2" t="str">
        <f>IFERROR(#REF!/GAMSopt!AR3,"")</f>
        <v/>
      </c>
      <c r="AT3" s="2" t="str">
        <f>IFERROR(#REF!/GAMSopt!AS3,"")</f>
        <v/>
      </c>
      <c r="AU3" s="2" t="str">
        <f>IFERROR(#REF!/GAMSopt!AT3,"")</f>
        <v/>
      </c>
      <c r="AV3" s="2" t="str">
        <f>IFERROR(#REF!/GAMSopt!AU3,"")</f>
        <v/>
      </c>
      <c r="AW3" s="2" t="str">
        <f>IFERROR(#REF!/GAMSopt!AV3,"")</f>
        <v/>
      </c>
      <c r="AX3" s="2" t="str">
        <f>IFERROR(#REF!/GAMSopt!AW3,"")</f>
        <v/>
      </c>
      <c r="AY3" s="2" t="str">
        <f>IFERROR(#REF!/GAMSopt!AX3,"")</f>
        <v/>
      </c>
      <c r="AZ3" s="2" t="str">
        <f>IFERROR(#REF!/GAMSopt!AY3,"")</f>
        <v/>
      </c>
      <c r="BA3" s="2" t="str">
        <f>IFERROR(#REF!/GAMSopt!AZ3,"")</f>
        <v/>
      </c>
      <c r="BB3" s="2" t="str">
        <f>IFERROR(#REF!/GAMSopt!BA3,"")</f>
        <v/>
      </c>
      <c r="BC3" s="2" t="str">
        <f>IFERROR(#REF!/GAMSopt!BB3,"")</f>
        <v/>
      </c>
      <c r="BD3" s="2" t="str">
        <f>IFERROR(#REF!/GAMSopt!BC3,"")</f>
        <v/>
      </c>
      <c r="BE3" s="2" t="str">
        <f>IFERROR(#REF!/GAMSopt!BD3,"")</f>
        <v/>
      </c>
      <c r="BF3" s="2" t="str">
        <f>IFERROR(#REF!/GAMSopt!BE3,"")</f>
        <v/>
      </c>
      <c r="BG3" s="2" t="str">
        <f>IFERROR(#REF!/GAMSopt!BF3,"")</f>
        <v/>
      </c>
      <c r="BH3" s="2" t="str">
        <f>IFERROR(#REF!/GAMSopt!BG3,"")</f>
        <v/>
      </c>
      <c r="BI3" s="2" t="str">
        <f>IFERROR(#REF!/GAMSopt!BH3,"")</f>
        <v/>
      </c>
      <c r="BJ3" s="2" t="str">
        <f>IFERROR(#REF!/GAMSopt!BI3,"")</f>
        <v/>
      </c>
    </row>
    <row r="4" spans="1:62" x14ac:dyDescent="0.25">
      <c r="A4" t="e">
        <f>#REF!</f>
        <v>#REF!</v>
      </c>
      <c r="B4" t="str">
        <f>GAMSopt!A4</f>
        <v>* OUTPUT AND CAPTIAL ACCUMULATION</v>
      </c>
      <c r="C4" s="2" t="str">
        <f>IFERROR(#REF!/GAMSopt!B4,"")</f>
        <v/>
      </c>
      <c r="D4" s="2" t="str">
        <f>IFERROR(#REF!/GAMSopt!C4,"")</f>
        <v/>
      </c>
      <c r="E4" s="2" t="str">
        <f>IFERROR(#REF!/GAMSopt!D4,"")</f>
        <v/>
      </c>
      <c r="F4" s="2" t="str">
        <f>IFERROR(#REF!/GAMSopt!E4,"")</f>
        <v/>
      </c>
      <c r="G4" s="2" t="str">
        <f>IFERROR(#REF!/GAMSopt!F4,"")</f>
        <v/>
      </c>
      <c r="H4" s="2" t="str">
        <f>IFERROR(#REF!/GAMSopt!G4,"")</f>
        <v/>
      </c>
      <c r="I4" s="2" t="str">
        <f>IFERROR(#REF!/GAMSopt!H4,"")</f>
        <v/>
      </c>
      <c r="J4" s="2" t="str">
        <f>IFERROR(#REF!/GAMSopt!I4,"")</f>
        <v/>
      </c>
      <c r="K4" s="2" t="str">
        <f>IFERROR(#REF!/GAMSopt!J4,"")</f>
        <v/>
      </c>
      <c r="L4" s="2" t="str">
        <f>IFERROR(#REF!/GAMSopt!K4,"")</f>
        <v/>
      </c>
      <c r="M4" s="2" t="str">
        <f>IFERROR(#REF!/GAMSopt!L4,"")</f>
        <v/>
      </c>
      <c r="N4" s="2" t="str">
        <f>IFERROR(#REF!/GAMSopt!M4,"")</f>
        <v/>
      </c>
      <c r="O4" s="2" t="str">
        <f>IFERROR(#REF!/GAMSopt!N4,"")</f>
        <v/>
      </c>
      <c r="P4" s="2" t="str">
        <f>IFERROR(#REF!/GAMSopt!O4,"")</f>
        <v/>
      </c>
      <c r="Q4" s="2" t="str">
        <f>IFERROR(#REF!/GAMSopt!P4,"")</f>
        <v/>
      </c>
      <c r="R4" s="2" t="str">
        <f>IFERROR(#REF!/GAMSopt!Q4,"")</f>
        <v/>
      </c>
      <c r="S4" s="2" t="str">
        <f>IFERROR(#REF!/GAMSopt!R4,"")</f>
        <v/>
      </c>
      <c r="T4" s="2" t="str">
        <f>IFERROR(#REF!/GAMSopt!S4,"")</f>
        <v/>
      </c>
      <c r="U4" s="2" t="str">
        <f>IFERROR(#REF!/GAMSopt!T4,"")</f>
        <v/>
      </c>
      <c r="V4" s="2" t="str">
        <f>IFERROR(#REF!/GAMSopt!U4,"")</f>
        <v/>
      </c>
      <c r="W4" s="2" t="str">
        <f>IFERROR(#REF!/GAMSopt!V4,"")</f>
        <v/>
      </c>
      <c r="X4" s="2" t="str">
        <f>IFERROR(#REF!/GAMSopt!W4,"")</f>
        <v/>
      </c>
      <c r="Y4" s="2" t="str">
        <f>IFERROR(#REF!/GAMSopt!X4,"")</f>
        <v/>
      </c>
      <c r="Z4" s="2" t="str">
        <f>IFERROR(#REF!/GAMSopt!Y4,"")</f>
        <v/>
      </c>
      <c r="AA4" s="2" t="str">
        <f>IFERROR(#REF!/GAMSopt!Z4,"")</f>
        <v/>
      </c>
      <c r="AB4" s="2" t="str">
        <f>IFERROR(#REF!/GAMSopt!AA4,"")</f>
        <v/>
      </c>
      <c r="AC4" s="2" t="str">
        <f>IFERROR(#REF!/GAMSopt!AB4,"")</f>
        <v/>
      </c>
      <c r="AD4" s="2" t="str">
        <f>IFERROR(#REF!/GAMSopt!AC4,"")</f>
        <v/>
      </c>
      <c r="AE4" s="2" t="str">
        <f>IFERROR(#REF!/GAMSopt!AD4,"")</f>
        <v/>
      </c>
      <c r="AF4" s="2" t="str">
        <f>IFERROR(#REF!/GAMSopt!AE4,"")</f>
        <v/>
      </c>
      <c r="AG4" s="2" t="str">
        <f>IFERROR(#REF!/GAMSopt!AF4,"")</f>
        <v/>
      </c>
      <c r="AH4" s="2" t="str">
        <f>IFERROR(#REF!/GAMSopt!AG4,"")</f>
        <v/>
      </c>
      <c r="AI4" s="2" t="str">
        <f>IFERROR(#REF!/GAMSopt!AH4,"")</f>
        <v/>
      </c>
      <c r="AJ4" s="2" t="str">
        <f>IFERROR(#REF!/GAMSopt!AI4,"")</f>
        <v/>
      </c>
      <c r="AK4" s="2" t="str">
        <f>IFERROR(#REF!/GAMSopt!AJ4,"")</f>
        <v/>
      </c>
      <c r="AL4" s="2" t="str">
        <f>IFERROR(#REF!/GAMSopt!AK4,"")</f>
        <v/>
      </c>
      <c r="AM4" s="2" t="str">
        <f>IFERROR(#REF!/GAMSopt!AL4,"")</f>
        <v/>
      </c>
      <c r="AN4" s="2" t="str">
        <f>IFERROR(#REF!/GAMSopt!AM4,"")</f>
        <v/>
      </c>
      <c r="AO4" s="2" t="str">
        <f>IFERROR(#REF!/GAMSopt!AN4,"")</f>
        <v/>
      </c>
      <c r="AP4" s="2" t="str">
        <f>IFERROR(#REF!/GAMSopt!AO4,"")</f>
        <v/>
      </c>
      <c r="AQ4" s="2" t="str">
        <f>IFERROR(#REF!/GAMSopt!AP4,"")</f>
        <v/>
      </c>
      <c r="AR4" s="2" t="str">
        <f>IFERROR(#REF!/GAMSopt!AQ4,"")</f>
        <v/>
      </c>
      <c r="AS4" s="2" t="str">
        <f>IFERROR(#REF!/GAMSopt!AR4,"")</f>
        <v/>
      </c>
      <c r="AT4" s="2" t="str">
        <f>IFERROR(#REF!/GAMSopt!AS4,"")</f>
        <v/>
      </c>
      <c r="AU4" s="2" t="str">
        <f>IFERROR(#REF!/GAMSopt!AT4,"")</f>
        <v/>
      </c>
      <c r="AV4" s="2" t="str">
        <f>IFERROR(#REF!/GAMSopt!AU4,"")</f>
        <v/>
      </c>
      <c r="AW4" s="2" t="str">
        <f>IFERROR(#REF!/GAMSopt!AV4,"")</f>
        <v/>
      </c>
      <c r="AX4" s="2" t="str">
        <f>IFERROR(#REF!/GAMSopt!AW4,"")</f>
        <v/>
      </c>
      <c r="AY4" s="2" t="str">
        <f>IFERROR(#REF!/GAMSopt!AX4,"")</f>
        <v/>
      </c>
      <c r="AZ4" s="2" t="str">
        <f>IFERROR(#REF!/GAMSopt!AY4,"")</f>
        <v/>
      </c>
      <c r="BA4" s="2" t="str">
        <f>IFERROR(#REF!/GAMSopt!AZ4,"")</f>
        <v/>
      </c>
      <c r="BB4" s="2" t="str">
        <f>IFERROR(#REF!/GAMSopt!BA4,"")</f>
        <v/>
      </c>
      <c r="BC4" s="2" t="str">
        <f>IFERROR(#REF!/GAMSopt!BB4,"")</f>
        <v/>
      </c>
      <c r="BD4" s="2" t="str">
        <f>IFERROR(#REF!/GAMSopt!BC4,"")</f>
        <v/>
      </c>
      <c r="BE4" s="2" t="str">
        <f>IFERROR(#REF!/GAMSopt!BD4,"")</f>
        <v/>
      </c>
      <c r="BF4" s="2" t="str">
        <f>IFERROR(#REF!/GAMSopt!BE4,"")</f>
        <v/>
      </c>
      <c r="BG4" s="2" t="str">
        <f>IFERROR(#REF!/GAMSopt!BF4,"")</f>
        <v/>
      </c>
      <c r="BH4" s="2" t="str">
        <f>IFERROR(#REF!/GAMSopt!BG4,"")</f>
        <v/>
      </c>
      <c r="BI4" s="2" t="str">
        <f>IFERROR(#REF!/GAMSopt!BH4,"")</f>
        <v/>
      </c>
      <c r="BJ4" s="2" t="str">
        <f>IFERROR(#REF!/GAMSopt!BI4,"")</f>
        <v/>
      </c>
    </row>
    <row r="5" spans="1:62" x14ac:dyDescent="0.25">
      <c r="A5" t="e">
        <f>#REF!</f>
        <v>#REF!</v>
      </c>
      <c r="B5" t="str">
        <f>GAMSopt!A5</f>
        <v>Capital Share</v>
      </c>
      <c r="C5" s="2" t="str">
        <f>IFERROR(#REF!/GAMSopt!B5,"")</f>
        <v/>
      </c>
      <c r="D5" s="2" t="str">
        <f>IFERROR(#REF!/GAMSopt!C5,"")</f>
        <v/>
      </c>
      <c r="E5" s="2" t="str">
        <f>IFERROR(#REF!/GAMSopt!D5,"")</f>
        <v/>
      </c>
      <c r="F5" s="2" t="str">
        <f>IFERROR(#REF!/GAMSopt!E5,"")</f>
        <v/>
      </c>
      <c r="G5" s="2" t="str">
        <f>IFERROR(#REF!/GAMSopt!F5,"")</f>
        <v/>
      </c>
      <c r="H5" s="2" t="str">
        <f>IFERROR(#REF!/GAMSopt!G5,"")</f>
        <v/>
      </c>
      <c r="I5" s="2" t="str">
        <f>IFERROR(#REF!/GAMSopt!H5,"")</f>
        <v/>
      </c>
      <c r="J5" s="2" t="str">
        <f>IFERROR(#REF!/GAMSopt!I5,"")</f>
        <v/>
      </c>
      <c r="K5" s="2" t="str">
        <f>IFERROR(#REF!/GAMSopt!J5,"")</f>
        <v/>
      </c>
      <c r="L5" s="2" t="str">
        <f>IFERROR(#REF!/GAMSopt!K5,"")</f>
        <v/>
      </c>
      <c r="M5" s="2" t="str">
        <f>IFERROR(#REF!/GAMSopt!L5,"")</f>
        <v/>
      </c>
      <c r="N5" s="2" t="str">
        <f>IFERROR(#REF!/GAMSopt!M5,"")</f>
        <v/>
      </c>
      <c r="O5" s="2" t="str">
        <f>IFERROR(#REF!/GAMSopt!N5,"")</f>
        <v/>
      </c>
      <c r="P5" s="2" t="str">
        <f>IFERROR(#REF!/GAMSopt!O5,"")</f>
        <v/>
      </c>
      <c r="Q5" s="2" t="str">
        <f>IFERROR(#REF!/GAMSopt!P5,"")</f>
        <v/>
      </c>
      <c r="R5" s="2" t="str">
        <f>IFERROR(#REF!/GAMSopt!Q5,"")</f>
        <v/>
      </c>
      <c r="S5" s="2" t="str">
        <f>IFERROR(#REF!/GAMSopt!R5,"")</f>
        <v/>
      </c>
      <c r="T5" s="2" t="str">
        <f>IFERROR(#REF!/GAMSopt!S5,"")</f>
        <v/>
      </c>
      <c r="U5" s="2" t="str">
        <f>IFERROR(#REF!/GAMSopt!T5,"")</f>
        <v/>
      </c>
      <c r="V5" s="2" t="str">
        <f>IFERROR(#REF!/GAMSopt!U5,"")</f>
        <v/>
      </c>
      <c r="W5" s="2" t="str">
        <f>IFERROR(#REF!/GAMSopt!V5,"")</f>
        <v/>
      </c>
      <c r="X5" s="2" t="str">
        <f>IFERROR(#REF!/GAMSopt!W5,"")</f>
        <v/>
      </c>
      <c r="Y5" s="2" t="str">
        <f>IFERROR(#REF!/GAMSopt!X5,"")</f>
        <v/>
      </c>
      <c r="Z5" s="2" t="str">
        <f>IFERROR(#REF!/GAMSopt!Y5,"")</f>
        <v/>
      </c>
      <c r="AA5" s="2" t="str">
        <f>IFERROR(#REF!/GAMSopt!Z5,"")</f>
        <v/>
      </c>
      <c r="AB5" s="2" t="str">
        <f>IFERROR(#REF!/GAMSopt!AA5,"")</f>
        <v/>
      </c>
      <c r="AC5" s="2" t="str">
        <f>IFERROR(#REF!/GAMSopt!AB5,"")</f>
        <v/>
      </c>
      <c r="AD5" s="2" t="str">
        <f>IFERROR(#REF!/GAMSopt!AC5,"")</f>
        <v/>
      </c>
      <c r="AE5" s="2" t="str">
        <f>IFERROR(#REF!/GAMSopt!AD5,"")</f>
        <v/>
      </c>
      <c r="AF5" s="2" t="str">
        <f>IFERROR(#REF!/GAMSopt!AE5,"")</f>
        <v/>
      </c>
      <c r="AG5" s="2" t="str">
        <f>IFERROR(#REF!/GAMSopt!AF5,"")</f>
        <v/>
      </c>
      <c r="AH5" s="2" t="str">
        <f>IFERROR(#REF!/GAMSopt!AG5,"")</f>
        <v/>
      </c>
      <c r="AI5" s="2" t="str">
        <f>IFERROR(#REF!/GAMSopt!AH5,"")</f>
        <v/>
      </c>
      <c r="AJ5" s="2" t="str">
        <f>IFERROR(#REF!/GAMSopt!AI5,"")</f>
        <v/>
      </c>
      <c r="AK5" s="2" t="str">
        <f>IFERROR(#REF!/GAMSopt!AJ5,"")</f>
        <v/>
      </c>
      <c r="AL5" s="2" t="str">
        <f>IFERROR(#REF!/GAMSopt!AK5,"")</f>
        <v/>
      </c>
      <c r="AM5" s="2" t="str">
        <f>IFERROR(#REF!/GAMSopt!AL5,"")</f>
        <v/>
      </c>
      <c r="AN5" s="2" t="str">
        <f>IFERROR(#REF!/GAMSopt!AM5,"")</f>
        <v/>
      </c>
      <c r="AO5" s="2" t="str">
        <f>IFERROR(#REF!/GAMSopt!AN5,"")</f>
        <v/>
      </c>
      <c r="AP5" s="2" t="str">
        <f>IFERROR(#REF!/GAMSopt!AO5,"")</f>
        <v/>
      </c>
      <c r="AQ5" s="2" t="str">
        <f>IFERROR(#REF!/GAMSopt!AP5,"")</f>
        <v/>
      </c>
      <c r="AR5" s="2" t="str">
        <f>IFERROR(#REF!/GAMSopt!AQ5,"")</f>
        <v/>
      </c>
      <c r="AS5" s="2" t="str">
        <f>IFERROR(#REF!/GAMSopt!AR5,"")</f>
        <v/>
      </c>
      <c r="AT5" s="2" t="str">
        <f>IFERROR(#REF!/GAMSopt!AS5,"")</f>
        <v/>
      </c>
      <c r="AU5" s="2" t="str">
        <f>IFERROR(#REF!/GAMSopt!AT5,"")</f>
        <v/>
      </c>
      <c r="AV5" s="2" t="str">
        <f>IFERROR(#REF!/GAMSopt!AU5,"")</f>
        <v/>
      </c>
      <c r="AW5" s="2" t="str">
        <f>IFERROR(#REF!/GAMSopt!AV5,"")</f>
        <v/>
      </c>
      <c r="AX5" s="2" t="str">
        <f>IFERROR(#REF!/GAMSopt!AW5,"")</f>
        <v/>
      </c>
      <c r="AY5" s="2" t="str">
        <f>IFERROR(#REF!/GAMSopt!AX5,"")</f>
        <v/>
      </c>
      <c r="AZ5" s="2" t="str">
        <f>IFERROR(#REF!/GAMSopt!AY5,"")</f>
        <v/>
      </c>
      <c r="BA5" s="2" t="str">
        <f>IFERROR(#REF!/GAMSopt!AZ5,"")</f>
        <v/>
      </c>
      <c r="BB5" s="2" t="str">
        <f>IFERROR(#REF!/GAMSopt!BA5,"")</f>
        <v/>
      </c>
      <c r="BC5" s="2" t="str">
        <f>IFERROR(#REF!/GAMSopt!BB5,"")</f>
        <v/>
      </c>
      <c r="BD5" s="2" t="str">
        <f>IFERROR(#REF!/GAMSopt!BC5,"")</f>
        <v/>
      </c>
      <c r="BE5" s="2" t="str">
        <f>IFERROR(#REF!/GAMSopt!BD5,"")</f>
        <v/>
      </c>
      <c r="BF5" s="2" t="str">
        <f>IFERROR(#REF!/GAMSopt!BE5,"")</f>
        <v/>
      </c>
      <c r="BG5" s="2" t="str">
        <f>IFERROR(#REF!/GAMSopt!BF5,"")</f>
        <v/>
      </c>
      <c r="BH5" s="2" t="str">
        <f>IFERROR(#REF!/GAMSopt!BG5,"")</f>
        <v/>
      </c>
      <c r="BI5" s="2" t="str">
        <f>IFERROR(#REF!/GAMSopt!BH5,"")</f>
        <v/>
      </c>
      <c r="BJ5" s="2" t="str">
        <f>IFERROR(#REF!/GAMSopt!BI5,"")</f>
        <v/>
      </c>
    </row>
    <row r="6" spans="1:62" x14ac:dyDescent="0.25">
      <c r="A6" t="e">
        <f>#REF!</f>
        <v>#REF!</v>
      </c>
      <c r="B6" t="str">
        <f>GAMSopt!A6</f>
        <v>Depreciation</v>
      </c>
      <c r="C6" s="2" t="str">
        <f>IFERROR(#REF!/GAMSopt!B6,"")</f>
        <v/>
      </c>
      <c r="D6" s="2" t="str">
        <f>IFERROR(#REF!/GAMSopt!C6,"")</f>
        <v/>
      </c>
      <c r="E6" s="2" t="str">
        <f>IFERROR(#REF!/GAMSopt!D6,"")</f>
        <v/>
      </c>
      <c r="F6" s="2" t="str">
        <f>IFERROR(#REF!/GAMSopt!E6,"")</f>
        <v/>
      </c>
      <c r="G6" s="2" t="str">
        <f>IFERROR(#REF!/GAMSopt!F6,"")</f>
        <v/>
      </c>
      <c r="H6" s="2" t="str">
        <f>IFERROR(#REF!/GAMSopt!G6,"")</f>
        <v/>
      </c>
      <c r="I6" s="2" t="str">
        <f>IFERROR(#REF!/GAMSopt!H6,"")</f>
        <v/>
      </c>
      <c r="J6" s="2" t="str">
        <f>IFERROR(#REF!/GAMSopt!I6,"")</f>
        <v/>
      </c>
      <c r="K6" s="2" t="str">
        <f>IFERROR(#REF!/GAMSopt!J6,"")</f>
        <v/>
      </c>
      <c r="L6" s="2" t="str">
        <f>IFERROR(#REF!/GAMSopt!K6,"")</f>
        <v/>
      </c>
      <c r="M6" s="2" t="str">
        <f>IFERROR(#REF!/GAMSopt!L6,"")</f>
        <v/>
      </c>
      <c r="N6" s="2" t="str">
        <f>IFERROR(#REF!/GAMSopt!M6,"")</f>
        <v/>
      </c>
      <c r="O6" s="2" t="str">
        <f>IFERROR(#REF!/GAMSopt!N6,"")</f>
        <v/>
      </c>
      <c r="P6" s="2" t="str">
        <f>IFERROR(#REF!/GAMSopt!O6,"")</f>
        <v/>
      </c>
      <c r="Q6" s="2" t="str">
        <f>IFERROR(#REF!/GAMSopt!P6,"")</f>
        <v/>
      </c>
      <c r="R6" s="2" t="str">
        <f>IFERROR(#REF!/GAMSopt!Q6,"")</f>
        <v/>
      </c>
      <c r="S6" s="2" t="str">
        <f>IFERROR(#REF!/GAMSopt!R6,"")</f>
        <v/>
      </c>
      <c r="T6" s="2" t="str">
        <f>IFERROR(#REF!/GAMSopt!S6,"")</f>
        <v/>
      </c>
      <c r="U6" s="2" t="str">
        <f>IFERROR(#REF!/GAMSopt!T6,"")</f>
        <v/>
      </c>
      <c r="V6" s="2" t="str">
        <f>IFERROR(#REF!/GAMSopt!U6,"")</f>
        <v/>
      </c>
      <c r="W6" s="2" t="str">
        <f>IFERROR(#REF!/GAMSopt!V6,"")</f>
        <v/>
      </c>
      <c r="X6" s="2" t="str">
        <f>IFERROR(#REF!/GAMSopt!W6,"")</f>
        <v/>
      </c>
      <c r="Y6" s="2" t="str">
        <f>IFERROR(#REF!/GAMSopt!X6,"")</f>
        <v/>
      </c>
      <c r="Z6" s="2" t="str">
        <f>IFERROR(#REF!/GAMSopt!Y6,"")</f>
        <v/>
      </c>
      <c r="AA6" s="2" t="str">
        <f>IFERROR(#REF!/GAMSopt!Z6,"")</f>
        <v/>
      </c>
      <c r="AB6" s="2" t="str">
        <f>IFERROR(#REF!/GAMSopt!AA6,"")</f>
        <v/>
      </c>
      <c r="AC6" s="2" t="str">
        <f>IFERROR(#REF!/GAMSopt!AB6,"")</f>
        <v/>
      </c>
      <c r="AD6" s="2" t="str">
        <f>IFERROR(#REF!/GAMSopt!AC6,"")</f>
        <v/>
      </c>
      <c r="AE6" s="2" t="str">
        <f>IFERROR(#REF!/GAMSopt!AD6,"")</f>
        <v/>
      </c>
      <c r="AF6" s="2" t="str">
        <f>IFERROR(#REF!/GAMSopt!AE6,"")</f>
        <v/>
      </c>
      <c r="AG6" s="2" t="str">
        <f>IFERROR(#REF!/GAMSopt!AF6,"")</f>
        <v/>
      </c>
      <c r="AH6" s="2" t="str">
        <f>IFERROR(#REF!/GAMSopt!AG6,"")</f>
        <v/>
      </c>
      <c r="AI6" s="2" t="str">
        <f>IFERROR(#REF!/GAMSopt!AH6,"")</f>
        <v/>
      </c>
      <c r="AJ6" s="2" t="str">
        <f>IFERROR(#REF!/GAMSopt!AI6,"")</f>
        <v/>
      </c>
      <c r="AK6" s="2" t="str">
        <f>IFERROR(#REF!/GAMSopt!AJ6,"")</f>
        <v/>
      </c>
      <c r="AL6" s="2" t="str">
        <f>IFERROR(#REF!/GAMSopt!AK6,"")</f>
        <v/>
      </c>
      <c r="AM6" s="2" t="str">
        <f>IFERROR(#REF!/GAMSopt!AL6,"")</f>
        <v/>
      </c>
      <c r="AN6" s="2" t="str">
        <f>IFERROR(#REF!/GAMSopt!AM6,"")</f>
        <v/>
      </c>
      <c r="AO6" s="2" t="str">
        <f>IFERROR(#REF!/GAMSopt!AN6,"")</f>
        <v/>
      </c>
      <c r="AP6" s="2" t="str">
        <f>IFERROR(#REF!/GAMSopt!AO6,"")</f>
        <v/>
      </c>
      <c r="AQ6" s="2" t="str">
        <f>IFERROR(#REF!/GAMSopt!AP6,"")</f>
        <v/>
      </c>
      <c r="AR6" s="2" t="str">
        <f>IFERROR(#REF!/GAMSopt!AQ6,"")</f>
        <v/>
      </c>
      <c r="AS6" s="2" t="str">
        <f>IFERROR(#REF!/GAMSopt!AR6,"")</f>
        <v/>
      </c>
      <c r="AT6" s="2" t="str">
        <f>IFERROR(#REF!/GAMSopt!AS6,"")</f>
        <v/>
      </c>
      <c r="AU6" s="2" t="str">
        <f>IFERROR(#REF!/GAMSopt!AT6,"")</f>
        <v/>
      </c>
      <c r="AV6" s="2" t="str">
        <f>IFERROR(#REF!/GAMSopt!AU6,"")</f>
        <v/>
      </c>
      <c r="AW6" s="2" t="str">
        <f>IFERROR(#REF!/GAMSopt!AV6,"")</f>
        <v/>
      </c>
      <c r="AX6" s="2" t="str">
        <f>IFERROR(#REF!/GAMSopt!AW6,"")</f>
        <v/>
      </c>
      <c r="AY6" s="2" t="str">
        <f>IFERROR(#REF!/GAMSopt!AX6,"")</f>
        <v/>
      </c>
      <c r="AZ6" s="2" t="str">
        <f>IFERROR(#REF!/GAMSopt!AY6,"")</f>
        <v/>
      </c>
      <c r="BA6" s="2" t="str">
        <f>IFERROR(#REF!/GAMSopt!AZ6,"")</f>
        <v/>
      </c>
      <c r="BB6" s="2" t="str">
        <f>IFERROR(#REF!/GAMSopt!BA6,"")</f>
        <v/>
      </c>
      <c r="BC6" s="2" t="str">
        <f>IFERROR(#REF!/GAMSopt!BB6,"")</f>
        <v/>
      </c>
      <c r="BD6" s="2" t="str">
        <f>IFERROR(#REF!/GAMSopt!BC6,"")</f>
        <v/>
      </c>
      <c r="BE6" s="2" t="str">
        <f>IFERROR(#REF!/GAMSopt!BD6,"")</f>
        <v/>
      </c>
      <c r="BF6" s="2" t="str">
        <f>IFERROR(#REF!/GAMSopt!BE6,"")</f>
        <v/>
      </c>
      <c r="BG6" s="2" t="str">
        <f>IFERROR(#REF!/GAMSopt!BF6,"")</f>
        <v/>
      </c>
      <c r="BH6" s="2" t="str">
        <f>IFERROR(#REF!/GAMSopt!BG6,"")</f>
        <v/>
      </c>
      <c r="BI6" s="2" t="str">
        <f>IFERROR(#REF!/GAMSopt!BH6,"")</f>
        <v/>
      </c>
      <c r="BJ6" s="2" t="str">
        <f>IFERROR(#REF!/GAMSopt!BI6,"")</f>
        <v/>
      </c>
    </row>
    <row r="7" spans="1:62" x14ac:dyDescent="0.25">
      <c r="A7" t="e">
        <f>#REF!</f>
        <v>#REF!</v>
      </c>
      <c r="B7" t="str">
        <f>GAMSopt!A7</f>
        <v>World Capital Risk Premium</v>
      </c>
      <c r="C7" s="2" t="str">
        <f>IFERROR(#REF!/GAMSopt!B7,"")</f>
        <v/>
      </c>
      <c r="D7" s="2" t="str">
        <f>IFERROR(#REF!/GAMSopt!C7,"")</f>
        <v/>
      </c>
      <c r="E7" s="2" t="str">
        <f>IFERROR(#REF!/GAMSopt!D7,"")</f>
        <v/>
      </c>
      <c r="F7" s="2" t="str">
        <f>IFERROR(#REF!/GAMSopt!E7,"")</f>
        <v/>
      </c>
      <c r="G7" s="2" t="str">
        <f>IFERROR(#REF!/GAMSopt!F7,"")</f>
        <v/>
      </c>
      <c r="H7" s="2" t="str">
        <f>IFERROR(#REF!/GAMSopt!G7,"")</f>
        <v/>
      </c>
      <c r="I7" s="2" t="str">
        <f>IFERROR(#REF!/GAMSopt!H7,"")</f>
        <v/>
      </c>
      <c r="J7" s="2" t="str">
        <f>IFERROR(#REF!/GAMSopt!I7,"")</f>
        <v/>
      </c>
      <c r="K7" s="2" t="str">
        <f>IFERROR(#REF!/GAMSopt!J7,"")</f>
        <v/>
      </c>
      <c r="L7" s="2" t="str">
        <f>IFERROR(#REF!/GAMSopt!K7,"")</f>
        <v/>
      </c>
      <c r="M7" s="2" t="str">
        <f>IFERROR(#REF!/GAMSopt!L7,"")</f>
        <v/>
      </c>
      <c r="N7" s="2" t="str">
        <f>IFERROR(#REF!/GAMSopt!M7,"")</f>
        <v/>
      </c>
      <c r="O7" s="2" t="str">
        <f>IFERROR(#REF!/GAMSopt!N7,"")</f>
        <v/>
      </c>
      <c r="P7" s="2" t="str">
        <f>IFERROR(#REF!/GAMSopt!O7,"")</f>
        <v/>
      </c>
      <c r="Q7" s="2" t="str">
        <f>IFERROR(#REF!/GAMSopt!P7,"")</f>
        <v/>
      </c>
      <c r="R7" s="2" t="str">
        <f>IFERROR(#REF!/GAMSopt!Q7,"")</f>
        <v/>
      </c>
      <c r="S7" s="2" t="str">
        <f>IFERROR(#REF!/GAMSopt!R7,"")</f>
        <v/>
      </c>
      <c r="T7" s="2" t="str">
        <f>IFERROR(#REF!/GAMSopt!S7,"")</f>
        <v/>
      </c>
      <c r="U7" s="2" t="str">
        <f>IFERROR(#REF!/GAMSopt!T7,"")</f>
        <v/>
      </c>
      <c r="V7" s="2" t="str">
        <f>IFERROR(#REF!/GAMSopt!U7,"")</f>
        <v/>
      </c>
      <c r="W7" s="2" t="str">
        <f>IFERROR(#REF!/GAMSopt!V7,"")</f>
        <v/>
      </c>
      <c r="X7" s="2" t="str">
        <f>IFERROR(#REF!/GAMSopt!W7,"")</f>
        <v/>
      </c>
      <c r="Y7" s="2" t="str">
        <f>IFERROR(#REF!/GAMSopt!X7,"")</f>
        <v/>
      </c>
      <c r="Z7" s="2" t="str">
        <f>IFERROR(#REF!/GAMSopt!Y7,"")</f>
        <v/>
      </c>
      <c r="AA7" s="2" t="str">
        <f>IFERROR(#REF!/GAMSopt!Z7,"")</f>
        <v/>
      </c>
      <c r="AB7" s="2" t="str">
        <f>IFERROR(#REF!/GAMSopt!AA7,"")</f>
        <v/>
      </c>
      <c r="AC7" s="2" t="str">
        <f>IFERROR(#REF!/GAMSopt!AB7,"")</f>
        <v/>
      </c>
      <c r="AD7" s="2" t="str">
        <f>IFERROR(#REF!/GAMSopt!AC7,"")</f>
        <v/>
      </c>
      <c r="AE7" s="2" t="str">
        <f>IFERROR(#REF!/GAMSopt!AD7,"")</f>
        <v/>
      </c>
      <c r="AF7" s="2" t="str">
        <f>IFERROR(#REF!/GAMSopt!AE7,"")</f>
        <v/>
      </c>
      <c r="AG7" s="2" t="str">
        <f>IFERROR(#REF!/GAMSopt!AF7,"")</f>
        <v/>
      </c>
      <c r="AH7" s="2" t="str">
        <f>IFERROR(#REF!/GAMSopt!AG7,"")</f>
        <v/>
      </c>
      <c r="AI7" s="2" t="str">
        <f>IFERROR(#REF!/GAMSopt!AH7,"")</f>
        <v/>
      </c>
      <c r="AJ7" s="2" t="str">
        <f>IFERROR(#REF!/GAMSopt!AI7,"")</f>
        <v/>
      </c>
      <c r="AK7" s="2" t="str">
        <f>IFERROR(#REF!/GAMSopt!AJ7,"")</f>
        <v/>
      </c>
      <c r="AL7" s="2" t="str">
        <f>IFERROR(#REF!/GAMSopt!AK7,"")</f>
        <v/>
      </c>
      <c r="AM7" s="2" t="str">
        <f>IFERROR(#REF!/GAMSopt!AL7,"")</f>
        <v/>
      </c>
      <c r="AN7" s="2" t="str">
        <f>IFERROR(#REF!/GAMSopt!AM7,"")</f>
        <v/>
      </c>
      <c r="AO7" s="2" t="str">
        <f>IFERROR(#REF!/GAMSopt!AN7,"")</f>
        <v/>
      </c>
      <c r="AP7" s="2" t="str">
        <f>IFERROR(#REF!/GAMSopt!AO7,"")</f>
        <v/>
      </c>
      <c r="AQ7" s="2" t="str">
        <f>IFERROR(#REF!/GAMSopt!AP7,"")</f>
        <v/>
      </c>
      <c r="AR7" s="2" t="str">
        <f>IFERROR(#REF!/GAMSopt!AQ7,"")</f>
        <v/>
      </c>
      <c r="AS7" s="2" t="str">
        <f>IFERROR(#REF!/GAMSopt!AR7,"")</f>
        <v/>
      </c>
      <c r="AT7" s="2" t="str">
        <f>IFERROR(#REF!/GAMSopt!AS7,"")</f>
        <v/>
      </c>
      <c r="AU7" s="2" t="str">
        <f>IFERROR(#REF!/GAMSopt!AT7,"")</f>
        <v/>
      </c>
      <c r="AV7" s="2" t="str">
        <f>IFERROR(#REF!/GAMSopt!AU7,"")</f>
        <v/>
      </c>
      <c r="AW7" s="2" t="str">
        <f>IFERROR(#REF!/GAMSopt!AV7,"")</f>
        <v/>
      </c>
      <c r="AX7" s="2" t="str">
        <f>IFERROR(#REF!/GAMSopt!AW7,"")</f>
        <v/>
      </c>
      <c r="AY7" s="2" t="str">
        <f>IFERROR(#REF!/GAMSopt!AX7,"")</f>
        <v/>
      </c>
      <c r="AZ7" s="2" t="str">
        <f>IFERROR(#REF!/GAMSopt!AY7,"")</f>
        <v/>
      </c>
      <c r="BA7" s="2" t="str">
        <f>IFERROR(#REF!/GAMSopt!AZ7,"")</f>
        <v/>
      </c>
      <c r="BB7" s="2" t="str">
        <f>IFERROR(#REF!/GAMSopt!BA7,"")</f>
        <v/>
      </c>
      <c r="BC7" s="2" t="str">
        <f>IFERROR(#REF!/GAMSopt!BB7,"")</f>
        <v/>
      </c>
      <c r="BD7" s="2" t="str">
        <f>IFERROR(#REF!/GAMSopt!BC7,"")</f>
        <v/>
      </c>
      <c r="BE7" s="2" t="str">
        <f>IFERROR(#REF!/GAMSopt!BD7,"")</f>
        <v/>
      </c>
      <c r="BF7" s="2" t="str">
        <f>IFERROR(#REF!/GAMSopt!BE7,"")</f>
        <v/>
      </c>
      <c r="BG7" s="2" t="str">
        <f>IFERROR(#REF!/GAMSopt!BF7,"")</f>
        <v/>
      </c>
      <c r="BH7" s="2" t="str">
        <f>IFERROR(#REF!/GAMSopt!BG7,"")</f>
        <v/>
      </c>
      <c r="BI7" s="2" t="str">
        <f>IFERROR(#REF!/GAMSopt!BH7,"")</f>
        <v/>
      </c>
      <c r="BJ7" s="2" t="str">
        <f>IFERROR(#REF!/GAMSopt!BI7,"")</f>
        <v/>
      </c>
    </row>
    <row r="8" spans="1:62" x14ac:dyDescent="0.25">
      <c r="A8" t="e">
        <f>#REF!</f>
        <v>#REF!</v>
      </c>
      <c r="B8" t="str">
        <f>GAMSopt!A8</f>
        <v>Fraction Diversifiable Risk</v>
      </c>
      <c r="C8" s="2" t="str">
        <f>IFERROR(#REF!/GAMSopt!B8,"")</f>
        <v/>
      </c>
      <c r="D8" s="2" t="str">
        <f>IFERROR(#REF!/GAMSopt!C8,"")</f>
        <v/>
      </c>
      <c r="E8" s="2" t="str">
        <f>IFERROR(#REF!/GAMSopt!D8,"")</f>
        <v/>
      </c>
      <c r="F8" s="2" t="str">
        <f>IFERROR(#REF!/GAMSopt!E8,"")</f>
        <v/>
      </c>
      <c r="G8" s="2" t="str">
        <f>IFERROR(#REF!/GAMSopt!F8,"")</f>
        <v/>
      </c>
      <c r="H8" s="2" t="str">
        <f>IFERROR(#REF!/GAMSopt!G8,"")</f>
        <v/>
      </c>
      <c r="I8" s="2" t="str">
        <f>IFERROR(#REF!/GAMSopt!H8,"")</f>
        <v/>
      </c>
      <c r="J8" s="2" t="str">
        <f>IFERROR(#REF!/GAMSopt!I8,"")</f>
        <v/>
      </c>
      <c r="K8" s="2" t="str">
        <f>IFERROR(#REF!/GAMSopt!J8,"")</f>
        <v/>
      </c>
      <c r="L8" s="2" t="str">
        <f>IFERROR(#REF!/GAMSopt!K8,"")</f>
        <v/>
      </c>
      <c r="M8" s="2" t="str">
        <f>IFERROR(#REF!/GAMSopt!L8,"")</f>
        <v/>
      </c>
      <c r="N8" s="2" t="str">
        <f>IFERROR(#REF!/GAMSopt!M8,"")</f>
        <v/>
      </c>
      <c r="O8" s="2" t="str">
        <f>IFERROR(#REF!/GAMSopt!N8,"")</f>
        <v/>
      </c>
      <c r="P8" s="2" t="str">
        <f>IFERROR(#REF!/GAMSopt!O8,"")</f>
        <v/>
      </c>
      <c r="Q8" s="2" t="str">
        <f>IFERROR(#REF!/GAMSopt!P8,"")</f>
        <v/>
      </c>
      <c r="R8" s="2" t="str">
        <f>IFERROR(#REF!/GAMSopt!Q8,"")</f>
        <v/>
      </c>
      <c r="S8" s="2" t="str">
        <f>IFERROR(#REF!/GAMSopt!R8,"")</f>
        <v/>
      </c>
      <c r="T8" s="2" t="str">
        <f>IFERROR(#REF!/GAMSopt!S8,"")</f>
        <v/>
      </c>
      <c r="U8" s="2" t="str">
        <f>IFERROR(#REF!/GAMSopt!T8,"")</f>
        <v/>
      </c>
      <c r="V8" s="2" t="str">
        <f>IFERROR(#REF!/GAMSopt!U8,"")</f>
        <v/>
      </c>
      <c r="W8" s="2" t="str">
        <f>IFERROR(#REF!/GAMSopt!V8,"")</f>
        <v/>
      </c>
      <c r="X8" s="2" t="str">
        <f>IFERROR(#REF!/GAMSopt!W8,"")</f>
        <v/>
      </c>
      <c r="Y8" s="2" t="str">
        <f>IFERROR(#REF!/GAMSopt!X8,"")</f>
        <v/>
      </c>
      <c r="Z8" s="2" t="str">
        <f>IFERROR(#REF!/GAMSopt!Y8,"")</f>
        <v/>
      </c>
      <c r="AA8" s="2" t="str">
        <f>IFERROR(#REF!/GAMSopt!Z8,"")</f>
        <v/>
      </c>
      <c r="AB8" s="2" t="str">
        <f>IFERROR(#REF!/GAMSopt!AA8,"")</f>
        <v/>
      </c>
      <c r="AC8" s="2" t="str">
        <f>IFERROR(#REF!/GAMSopt!AB8,"")</f>
        <v/>
      </c>
      <c r="AD8" s="2" t="str">
        <f>IFERROR(#REF!/GAMSopt!AC8,"")</f>
        <v/>
      </c>
      <c r="AE8" s="2" t="str">
        <f>IFERROR(#REF!/GAMSopt!AD8,"")</f>
        <v/>
      </c>
      <c r="AF8" s="2" t="str">
        <f>IFERROR(#REF!/GAMSopt!AE8,"")</f>
        <v/>
      </c>
      <c r="AG8" s="2" t="str">
        <f>IFERROR(#REF!/GAMSopt!AF8,"")</f>
        <v/>
      </c>
      <c r="AH8" s="2" t="str">
        <f>IFERROR(#REF!/GAMSopt!AG8,"")</f>
        <v/>
      </c>
      <c r="AI8" s="2" t="str">
        <f>IFERROR(#REF!/GAMSopt!AH8,"")</f>
        <v/>
      </c>
      <c r="AJ8" s="2" t="str">
        <f>IFERROR(#REF!/GAMSopt!AI8,"")</f>
        <v/>
      </c>
      <c r="AK8" s="2" t="str">
        <f>IFERROR(#REF!/GAMSopt!AJ8,"")</f>
        <v/>
      </c>
      <c r="AL8" s="2" t="str">
        <f>IFERROR(#REF!/GAMSopt!AK8,"")</f>
        <v/>
      </c>
      <c r="AM8" s="2" t="str">
        <f>IFERROR(#REF!/GAMSopt!AL8,"")</f>
        <v/>
      </c>
      <c r="AN8" s="2" t="str">
        <f>IFERROR(#REF!/GAMSopt!AM8,"")</f>
        <v/>
      </c>
      <c r="AO8" s="2" t="str">
        <f>IFERROR(#REF!/GAMSopt!AN8,"")</f>
        <v/>
      </c>
      <c r="AP8" s="2" t="str">
        <f>IFERROR(#REF!/GAMSopt!AO8,"")</f>
        <v/>
      </c>
      <c r="AQ8" s="2" t="str">
        <f>IFERROR(#REF!/GAMSopt!AP8,"")</f>
        <v/>
      </c>
      <c r="AR8" s="2" t="str">
        <f>IFERROR(#REF!/GAMSopt!AQ8,"")</f>
        <v/>
      </c>
      <c r="AS8" s="2" t="str">
        <f>IFERROR(#REF!/GAMSopt!AR8,"")</f>
        <v/>
      </c>
      <c r="AT8" s="2" t="str">
        <f>IFERROR(#REF!/GAMSopt!AS8,"")</f>
        <v/>
      </c>
      <c r="AU8" s="2" t="str">
        <f>IFERROR(#REF!/GAMSopt!AT8,"")</f>
        <v/>
      </c>
      <c r="AV8" s="2" t="str">
        <f>IFERROR(#REF!/GAMSopt!AU8,"")</f>
        <v/>
      </c>
      <c r="AW8" s="2" t="str">
        <f>IFERROR(#REF!/GAMSopt!AV8,"")</f>
        <v/>
      </c>
      <c r="AX8" s="2" t="str">
        <f>IFERROR(#REF!/GAMSopt!AW8,"")</f>
        <v/>
      </c>
      <c r="AY8" s="2" t="str">
        <f>IFERROR(#REF!/GAMSopt!AX8,"")</f>
        <v/>
      </c>
      <c r="AZ8" s="2" t="str">
        <f>IFERROR(#REF!/GAMSopt!AY8,"")</f>
        <v/>
      </c>
      <c r="BA8" s="2" t="str">
        <f>IFERROR(#REF!/GAMSopt!AZ8,"")</f>
        <v/>
      </c>
      <c r="BB8" s="2" t="str">
        <f>IFERROR(#REF!/GAMSopt!BA8,"")</f>
        <v/>
      </c>
      <c r="BC8" s="2" t="str">
        <f>IFERROR(#REF!/GAMSopt!BB8,"")</f>
        <v/>
      </c>
      <c r="BD8" s="2" t="str">
        <f>IFERROR(#REF!/GAMSopt!BC8,"")</f>
        <v/>
      </c>
      <c r="BE8" s="2" t="str">
        <f>IFERROR(#REF!/GAMSopt!BD8,"")</f>
        <v/>
      </c>
      <c r="BF8" s="2" t="str">
        <f>IFERROR(#REF!/GAMSopt!BE8,"")</f>
        <v/>
      </c>
      <c r="BG8" s="2" t="str">
        <f>IFERROR(#REF!/GAMSopt!BF8,"")</f>
        <v/>
      </c>
      <c r="BH8" s="2" t="str">
        <f>IFERROR(#REF!/GAMSopt!BG8,"")</f>
        <v/>
      </c>
      <c r="BI8" s="2" t="str">
        <f>IFERROR(#REF!/GAMSopt!BH8,"")</f>
        <v/>
      </c>
      <c r="BJ8" s="2" t="str">
        <f>IFERROR(#REF!/GAMSopt!BI8,"")</f>
        <v/>
      </c>
    </row>
    <row r="9" spans="1:62" x14ac:dyDescent="0.25">
      <c r="A9" t="e">
        <f>#REF!</f>
        <v>#REF!</v>
      </c>
      <c r="B9" t="str">
        <f>GAMSopt!A9</f>
        <v>Diversifiable Risk ( per year)</v>
      </c>
      <c r="C9" s="2" t="str">
        <f>IFERROR(#REF!/GAMSopt!B9,"")</f>
        <v/>
      </c>
      <c r="D9" s="2" t="str">
        <f>IFERROR(#REF!/GAMSopt!C9,"")</f>
        <v/>
      </c>
      <c r="E9" s="2" t="str">
        <f>IFERROR(#REF!/GAMSopt!D9,"")</f>
        <v/>
      </c>
      <c r="F9" s="2" t="str">
        <f>IFERROR(#REF!/GAMSopt!E9,"")</f>
        <v/>
      </c>
      <c r="G9" s="2" t="str">
        <f>IFERROR(#REF!/GAMSopt!F9,"")</f>
        <v/>
      </c>
      <c r="H9" s="2" t="str">
        <f>IFERROR(#REF!/GAMSopt!G9,"")</f>
        <v/>
      </c>
      <c r="I9" s="2" t="str">
        <f>IFERROR(#REF!/GAMSopt!H9,"")</f>
        <v/>
      </c>
      <c r="J9" s="2" t="str">
        <f>IFERROR(#REF!/GAMSopt!I9,"")</f>
        <v/>
      </c>
      <c r="K9" s="2" t="str">
        <f>IFERROR(#REF!/GAMSopt!J9,"")</f>
        <v/>
      </c>
      <c r="L9" s="2" t="str">
        <f>IFERROR(#REF!/GAMSopt!K9,"")</f>
        <v/>
      </c>
      <c r="M9" s="2" t="str">
        <f>IFERROR(#REF!/GAMSopt!L9,"")</f>
        <v/>
      </c>
      <c r="N9" s="2" t="str">
        <f>IFERROR(#REF!/GAMSopt!M9,"")</f>
        <v/>
      </c>
      <c r="O9" s="2" t="str">
        <f>IFERROR(#REF!/GAMSopt!N9,"")</f>
        <v/>
      </c>
      <c r="P9" s="2" t="str">
        <f>IFERROR(#REF!/GAMSopt!O9,"")</f>
        <v/>
      </c>
      <c r="Q9" s="2" t="str">
        <f>IFERROR(#REF!/GAMSopt!P9,"")</f>
        <v/>
      </c>
      <c r="R9" s="2" t="str">
        <f>IFERROR(#REF!/GAMSopt!Q9,"")</f>
        <v/>
      </c>
      <c r="S9" s="2" t="str">
        <f>IFERROR(#REF!/GAMSopt!R9,"")</f>
        <v/>
      </c>
      <c r="T9" s="2" t="str">
        <f>IFERROR(#REF!/GAMSopt!S9,"")</f>
        <v/>
      </c>
      <c r="U9" s="2" t="str">
        <f>IFERROR(#REF!/GAMSopt!T9,"")</f>
        <v/>
      </c>
      <c r="V9" s="2" t="str">
        <f>IFERROR(#REF!/GAMSopt!U9,"")</f>
        <v/>
      </c>
      <c r="W9" s="2" t="str">
        <f>IFERROR(#REF!/GAMSopt!V9,"")</f>
        <v/>
      </c>
      <c r="X9" s="2" t="str">
        <f>IFERROR(#REF!/GAMSopt!W9,"")</f>
        <v/>
      </c>
      <c r="Y9" s="2" t="str">
        <f>IFERROR(#REF!/GAMSopt!X9,"")</f>
        <v/>
      </c>
      <c r="Z9" s="2" t="str">
        <f>IFERROR(#REF!/GAMSopt!Y9,"")</f>
        <v/>
      </c>
      <c r="AA9" s="2" t="str">
        <f>IFERROR(#REF!/GAMSopt!Z9,"")</f>
        <v/>
      </c>
      <c r="AB9" s="2" t="str">
        <f>IFERROR(#REF!/GAMSopt!AA9,"")</f>
        <v/>
      </c>
      <c r="AC9" s="2" t="str">
        <f>IFERROR(#REF!/GAMSopt!AB9,"")</f>
        <v/>
      </c>
      <c r="AD9" s="2" t="str">
        <f>IFERROR(#REF!/GAMSopt!AC9,"")</f>
        <v/>
      </c>
      <c r="AE9" s="2" t="str">
        <f>IFERROR(#REF!/GAMSopt!AD9,"")</f>
        <v/>
      </c>
      <c r="AF9" s="2" t="str">
        <f>IFERROR(#REF!/GAMSopt!AE9,"")</f>
        <v/>
      </c>
      <c r="AG9" s="2" t="str">
        <f>IFERROR(#REF!/GAMSopt!AF9,"")</f>
        <v/>
      </c>
      <c r="AH9" s="2" t="str">
        <f>IFERROR(#REF!/GAMSopt!AG9,"")</f>
        <v/>
      </c>
      <c r="AI9" s="2" t="str">
        <f>IFERROR(#REF!/GAMSopt!AH9,"")</f>
        <v/>
      </c>
      <c r="AJ9" s="2" t="str">
        <f>IFERROR(#REF!/GAMSopt!AI9,"")</f>
        <v/>
      </c>
      <c r="AK9" s="2" t="str">
        <f>IFERROR(#REF!/GAMSopt!AJ9,"")</f>
        <v/>
      </c>
      <c r="AL9" s="2" t="str">
        <f>IFERROR(#REF!/GAMSopt!AK9,"")</f>
        <v/>
      </c>
      <c r="AM9" s="2" t="str">
        <f>IFERROR(#REF!/GAMSopt!AL9,"")</f>
        <v/>
      </c>
      <c r="AN9" s="2" t="str">
        <f>IFERROR(#REF!/GAMSopt!AM9,"")</f>
        <v/>
      </c>
      <c r="AO9" s="2" t="str">
        <f>IFERROR(#REF!/GAMSopt!AN9,"")</f>
        <v/>
      </c>
      <c r="AP9" s="2" t="str">
        <f>IFERROR(#REF!/GAMSopt!AO9,"")</f>
        <v/>
      </c>
      <c r="AQ9" s="2" t="str">
        <f>IFERROR(#REF!/GAMSopt!AP9,"")</f>
        <v/>
      </c>
      <c r="AR9" s="2" t="str">
        <f>IFERROR(#REF!/GAMSopt!AQ9,"")</f>
        <v/>
      </c>
      <c r="AS9" s="2" t="str">
        <f>IFERROR(#REF!/GAMSopt!AR9,"")</f>
        <v/>
      </c>
      <c r="AT9" s="2" t="str">
        <f>IFERROR(#REF!/GAMSopt!AS9,"")</f>
        <v/>
      </c>
      <c r="AU9" s="2" t="str">
        <f>IFERROR(#REF!/GAMSopt!AT9,"")</f>
        <v/>
      </c>
      <c r="AV9" s="2" t="str">
        <f>IFERROR(#REF!/GAMSopt!AU9,"")</f>
        <v/>
      </c>
      <c r="AW9" s="2" t="str">
        <f>IFERROR(#REF!/GAMSopt!AV9,"")</f>
        <v/>
      </c>
      <c r="AX9" s="2" t="str">
        <f>IFERROR(#REF!/GAMSopt!AW9,"")</f>
        <v/>
      </c>
      <c r="AY9" s="2" t="str">
        <f>IFERROR(#REF!/GAMSopt!AX9,"")</f>
        <v/>
      </c>
      <c r="AZ9" s="2" t="str">
        <f>IFERROR(#REF!/GAMSopt!AY9,"")</f>
        <v/>
      </c>
      <c r="BA9" s="2" t="str">
        <f>IFERROR(#REF!/GAMSopt!AZ9,"")</f>
        <v/>
      </c>
      <c r="BB9" s="2" t="str">
        <f>IFERROR(#REF!/GAMSopt!BA9,"")</f>
        <v/>
      </c>
      <c r="BC9" s="2" t="str">
        <f>IFERROR(#REF!/GAMSopt!BB9,"")</f>
        <v/>
      </c>
      <c r="BD9" s="2" t="str">
        <f>IFERROR(#REF!/GAMSopt!BC9,"")</f>
        <v/>
      </c>
      <c r="BE9" s="2" t="str">
        <f>IFERROR(#REF!/GAMSopt!BD9,"")</f>
        <v/>
      </c>
      <c r="BF9" s="2" t="str">
        <f>IFERROR(#REF!/GAMSopt!BE9,"")</f>
        <v/>
      </c>
      <c r="BG9" s="2" t="str">
        <f>IFERROR(#REF!/GAMSopt!BF9,"")</f>
        <v/>
      </c>
      <c r="BH9" s="2" t="str">
        <f>IFERROR(#REF!/GAMSopt!BG9,"")</f>
        <v/>
      </c>
      <c r="BI9" s="2" t="str">
        <f>IFERROR(#REF!/GAMSopt!BH9,"")</f>
        <v/>
      </c>
      <c r="BJ9" s="2" t="str">
        <f>IFERROR(#REF!/GAMSopt!BI9,"")</f>
        <v/>
      </c>
    </row>
    <row r="10" spans="1:62" x14ac:dyDescent="0.25">
      <c r="A10" t="e">
        <f>#REF!</f>
        <v>#REF!</v>
      </c>
      <c r="B10" t="str">
        <f>GAMSopt!A10</f>
        <v>Depreciation with no Risk (per year)</v>
      </c>
      <c r="C10" s="2" t="str">
        <f>IFERROR(#REF!/GAMSopt!B10,"")</f>
        <v/>
      </c>
      <c r="D10" s="2" t="str">
        <f>IFERROR(#REF!/GAMSopt!C10,"")</f>
        <v/>
      </c>
      <c r="E10" s="2" t="str">
        <f>IFERROR(#REF!/GAMSopt!D10,"")</f>
        <v/>
      </c>
      <c r="F10" s="2" t="str">
        <f>IFERROR(#REF!/GAMSopt!E10,"")</f>
        <v/>
      </c>
      <c r="G10" s="2" t="str">
        <f>IFERROR(#REF!/GAMSopt!F10,"")</f>
        <v/>
      </c>
      <c r="H10" s="2" t="str">
        <f>IFERROR(#REF!/GAMSopt!G10,"")</f>
        <v/>
      </c>
      <c r="I10" s="2" t="str">
        <f>IFERROR(#REF!/GAMSopt!H10,"")</f>
        <v/>
      </c>
      <c r="J10" s="2" t="str">
        <f>IFERROR(#REF!/GAMSopt!I10,"")</f>
        <v/>
      </c>
      <c r="K10" s="2" t="str">
        <f>IFERROR(#REF!/GAMSopt!J10,"")</f>
        <v/>
      </c>
      <c r="L10" s="2" t="str">
        <f>IFERROR(#REF!/GAMSopt!K10,"")</f>
        <v/>
      </c>
      <c r="M10" s="2" t="str">
        <f>IFERROR(#REF!/GAMSopt!L10,"")</f>
        <v/>
      </c>
      <c r="N10" s="2" t="str">
        <f>IFERROR(#REF!/GAMSopt!M10,"")</f>
        <v/>
      </c>
      <c r="O10" s="2" t="str">
        <f>IFERROR(#REF!/GAMSopt!N10,"")</f>
        <v/>
      </c>
      <c r="P10" s="2" t="str">
        <f>IFERROR(#REF!/GAMSopt!O10,"")</f>
        <v/>
      </c>
      <c r="Q10" s="2" t="str">
        <f>IFERROR(#REF!/GAMSopt!P10,"")</f>
        <v/>
      </c>
      <c r="R10" s="2" t="str">
        <f>IFERROR(#REF!/GAMSopt!Q10,"")</f>
        <v/>
      </c>
      <c r="S10" s="2" t="str">
        <f>IFERROR(#REF!/GAMSopt!R10,"")</f>
        <v/>
      </c>
      <c r="T10" s="2" t="str">
        <f>IFERROR(#REF!/GAMSopt!S10,"")</f>
        <v/>
      </c>
      <c r="U10" s="2" t="str">
        <f>IFERROR(#REF!/GAMSopt!T10,"")</f>
        <v/>
      </c>
      <c r="V10" s="2" t="str">
        <f>IFERROR(#REF!/GAMSopt!U10,"")</f>
        <v/>
      </c>
      <c r="W10" s="2" t="str">
        <f>IFERROR(#REF!/GAMSopt!V10,"")</f>
        <v/>
      </c>
      <c r="X10" s="2" t="str">
        <f>IFERROR(#REF!/GAMSopt!W10,"")</f>
        <v/>
      </c>
      <c r="Y10" s="2" t="str">
        <f>IFERROR(#REF!/GAMSopt!X10,"")</f>
        <v/>
      </c>
      <c r="Z10" s="2" t="str">
        <f>IFERROR(#REF!/GAMSopt!Y10,"")</f>
        <v/>
      </c>
      <c r="AA10" s="2" t="str">
        <f>IFERROR(#REF!/GAMSopt!Z10,"")</f>
        <v/>
      </c>
      <c r="AB10" s="2" t="str">
        <f>IFERROR(#REF!/GAMSopt!AA10,"")</f>
        <v/>
      </c>
      <c r="AC10" s="2" t="str">
        <f>IFERROR(#REF!/GAMSopt!AB10,"")</f>
        <v/>
      </c>
      <c r="AD10" s="2" t="str">
        <f>IFERROR(#REF!/GAMSopt!AC10,"")</f>
        <v/>
      </c>
      <c r="AE10" s="2" t="str">
        <f>IFERROR(#REF!/GAMSopt!AD10,"")</f>
        <v/>
      </c>
      <c r="AF10" s="2" t="str">
        <f>IFERROR(#REF!/GAMSopt!AE10,"")</f>
        <v/>
      </c>
      <c r="AG10" s="2" t="str">
        <f>IFERROR(#REF!/GAMSopt!AF10,"")</f>
        <v/>
      </c>
      <c r="AH10" s="2" t="str">
        <f>IFERROR(#REF!/GAMSopt!AG10,"")</f>
        <v/>
      </c>
      <c r="AI10" s="2" t="str">
        <f>IFERROR(#REF!/GAMSopt!AH10,"")</f>
        <v/>
      </c>
      <c r="AJ10" s="2" t="str">
        <f>IFERROR(#REF!/GAMSopt!AI10,"")</f>
        <v/>
      </c>
      <c r="AK10" s="2" t="str">
        <f>IFERROR(#REF!/GAMSopt!AJ10,"")</f>
        <v/>
      </c>
      <c r="AL10" s="2" t="str">
        <f>IFERROR(#REF!/GAMSopt!AK10,"")</f>
        <v/>
      </c>
      <c r="AM10" s="2" t="str">
        <f>IFERROR(#REF!/GAMSopt!AL10,"")</f>
        <v/>
      </c>
      <c r="AN10" s="2" t="str">
        <f>IFERROR(#REF!/GAMSopt!AM10,"")</f>
        <v/>
      </c>
      <c r="AO10" s="2" t="str">
        <f>IFERROR(#REF!/GAMSopt!AN10,"")</f>
        <v/>
      </c>
      <c r="AP10" s="2" t="str">
        <f>IFERROR(#REF!/GAMSopt!AO10,"")</f>
        <v/>
      </c>
      <c r="AQ10" s="2" t="str">
        <f>IFERROR(#REF!/GAMSopt!AP10,"")</f>
        <v/>
      </c>
      <c r="AR10" s="2" t="str">
        <f>IFERROR(#REF!/GAMSopt!AQ10,"")</f>
        <v/>
      </c>
      <c r="AS10" s="2" t="str">
        <f>IFERROR(#REF!/GAMSopt!AR10,"")</f>
        <v/>
      </c>
      <c r="AT10" s="2" t="str">
        <f>IFERROR(#REF!/GAMSopt!AS10,"")</f>
        <v/>
      </c>
      <c r="AU10" s="2" t="str">
        <f>IFERROR(#REF!/GAMSopt!AT10,"")</f>
        <v/>
      </c>
      <c r="AV10" s="2" t="str">
        <f>IFERROR(#REF!/GAMSopt!AU10,"")</f>
        <v/>
      </c>
      <c r="AW10" s="2" t="str">
        <f>IFERROR(#REF!/GAMSopt!AV10,"")</f>
        <v/>
      </c>
      <c r="AX10" s="2" t="str">
        <f>IFERROR(#REF!/GAMSopt!AW10,"")</f>
        <v/>
      </c>
      <c r="AY10" s="2" t="str">
        <f>IFERROR(#REF!/GAMSopt!AX10,"")</f>
        <v/>
      </c>
      <c r="AZ10" s="2" t="str">
        <f>IFERROR(#REF!/GAMSopt!AY10,"")</f>
        <v/>
      </c>
      <c r="BA10" s="2" t="str">
        <f>IFERROR(#REF!/GAMSopt!AZ10,"")</f>
        <v/>
      </c>
      <c r="BB10" s="2" t="str">
        <f>IFERROR(#REF!/GAMSopt!BA10,"")</f>
        <v/>
      </c>
      <c r="BC10" s="2" t="str">
        <f>IFERROR(#REF!/GAMSopt!BB10,"")</f>
        <v/>
      </c>
      <c r="BD10" s="2" t="str">
        <f>IFERROR(#REF!/GAMSopt!BC10,"")</f>
        <v/>
      </c>
      <c r="BE10" s="2" t="str">
        <f>IFERROR(#REF!/GAMSopt!BD10,"")</f>
        <v/>
      </c>
      <c r="BF10" s="2" t="str">
        <f>IFERROR(#REF!/GAMSopt!BE10,"")</f>
        <v/>
      </c>
      <c r="BG10" s="2" t="str">
        <f>IFERROR(#REF!/GAMSopt!BF10,"")</f>
        <v/>
      </c>
      <c r="BH10" s="2" t="str">
        <f>IFERROR(#REF!/GAMSopt!BG10,"")</f>
        <v/>
      </c>
      <c r="BI10" s="2" t="str">
        <f>IFERROR(#REF!/GAMSopt!BH10,"")</f>
        <v/>
      </c>
      <c r="BJ10" s="2" t="str">
        <f>IFERROR(#REF!/GAMSopt!BI10,"")</f>
        <v/>
      </c>
    </row>
    <row r="11" spans="1:62" x14ac:dyDescent="0.25">
      <c r="A11" t="e">
        <f>#REF!</f>
        <v>#REF!</v>
      </c>
      <c r="B11" t="str">
        <f>GAMSopt!A11</f>
        <v>Initial Output (2005 US International $, trillions)</v>
      </c>
      <c r="C11" s="2" t="str">
        <f>IFERROR(#REF!/GAMSopt!B11,"")</f>
        <v/>
      </c>
      <c r="D11" s="2" t="str">
        <f>IFERROR(#REF!/GAMSopt!C11,"")</f>
        <v/>
      </c>
      <c r="E11" s="2" t="str">
        <f>IFERROR(#REF!/GAMSopt!D11,"")</f>
        <v/>
      </c>
      <c r="F11" s="2" t="str">
        <f>IFERROR(#REF!/GAMSopt!E11,"")</f>
        <v/>
      </c>
      <c r="G11" s="2" t="str">
        <f>IFERROR(#REF!/GAMSopt!F11,"")</f>
        <v/>
      </c>
      <c r="H11" s="2" t="str">
        <f>IFERROR(#REF!/GAMSopt!G11,"")</f>
        <v/>
      </c>
      <c r="I11" s="2" t="str">
        <f>IFERROR(#REF!/GAMSopt!H11,"")</f>
        <v/>
      </c>
      <c r="J11" s="2" t="str">
        <f>IFERROR(#REF!/GAMSopt!I11,"")</f>
        <v/>
      </c>
      <c r="K11" s="2" t="str">
        <f>IFERROR(#REF!/GAMSopt!J11,"")</f>
        <v/>
      </c>
      <c r="L11" s="2" t="str">
        <f>IFERROR(#REF!/GAMSopt!K11,"")</f>
        <v/>
      </c>
      <c r="M11" s="2" t="str">
        <f>IFERROR(#REF!/GAMSopt!L11,"")</f>
        <v/>
      </c>
      <c r="N11" s="2" t="str">
        <f>IFERROR(#REF!/GAMSopt!M11,"")</f>
        <v/>
      </c>
      <c r="O11" s="2" t="str">
        <f>IFERROR(#REF!/GAMSopt!N11,"")</f>
        <v/>
      </c>
      <c r="P11" s="2" t="str">
        <f>IFERROR(#REF!/GAMSopt!O11,"")</f>
        <v/>
      </c>
      <c r="Q11" s="2" t="str">
        <f>IFERROR(#REF!/GAMSopt!P11,"")</f>
        <v/>
      </c>
      <c r="R11" s="2" t="str">
        <f>IFERROR(#REF!/GAMSopt!Q11,"")</f>
        <v/>
      </c>
      <c r="S11" s="2" t="str">
        <f>IFERROR(#REF!/GAMSopt!R11,"")</f>
        <v/>
      </c>
      <c r="T11" s="2" t="str">
        <f>IFERROR(#REF!/GAMSopt!S11,"")</f>
        <v/>
      </c>
      <c r="U11" s="2" t="str">
        <f>IFERROR(#REF!/GAMSopt!T11,"")</f>
        <v/>
      </c>
      <c r="V11" s="2" t="str">
        <f>IFERROR(#REF!/GAMSopt!U11,"")</f>
        <v/>
      </c>
      <c r="W11" s="2" t="str">
        <f>IFERROR(#REF!/GAMSopt!V11,"")</f>
        <v/>
      </c>
      <c r="X11" s="2" t="str">
        <f>IFERROR(#REF!/GAMSopt!W11,"")</f>
        <v/>
      </c>
      <c r="Y11" s="2" t="str">
        <f>IFERROR(#REF!/GAMSopt!X11,"")</f>
        <v/>
      </c>
      <c r="Z11" s="2" t="str">
        <f>IFERROR(#REF!/GAMSopt!Y11,"")</f>
        <v/>
      </c>
      <c r="AA11" s="2" t="str">
        <f>IFERROR(#REF!/GAMSopt!Z11,"")</f>
        <v/>
      </c>
      <c r="AB11" s="2" t="str">
        <f>IFERROR(#REF!/GAMSopt!AA11,"")</f>
        <v/>
      </c>
      <c r="AC11" s="2" t="str">
        <f>IFERROR(#REF!/GAMSopt!AB11,"")</f>
        <v/>
      </c>
      <c r="AD11" s="2" t="str">
        <f>IFERROR(#REF!/GAMSopt!AC11,"")</f>
        <v/>
      </c>
      <c r="AE11" s="2" t="str">
        <f>IFERROR(#REF!/GAMSopt!AD11,"")</f>
        <v/>
      </c>
      <c r="AF11" s="2" t="str">
        <f>IFERROR(#REF!/GAMSopt!AE11,"")</f>
        <v/>
      </c>
      <c r="AG11" s="2" t="str">
        <f>IFERROR(#REF!/GAMSopt!AF11,"")</f>
        <v/>
      </c>
      <c r="AH11" s="2" t="str">
        <f>IFERROR(#REF!/GAMSopt!AG11,"")</f>
        <v/>
      </c>
      <c r="AI11" s="2" t="str">
        <f>IFERROR(#REF!/GAMSopt!AH11,"")</f>
        <v/>
      </c>
      <c r="AJ11" s="2" t="str">
        <f>IFERROR(#REF!/GAMSopt!AI11,"")</f>
        <v/>
      </c>
      <c r="AK11" s="2" t="str">
        <f>IFERROR(#REF!/GAMSopt!AJ11,"")</f>
        <v/>
      </c>
      <c r="AL11" s="2" t="str">
        <f>IFERROR(#REF!/GAMSopt!AK11,"")</f>
        <v/>
      </c>
      <c r="AM11" s="2" t="str">
        <f>IFERROR(#REF!/GAMSopt!AL11,"")</f>
        <v/>
      </c>
      <c r="AN11" s="2" t="str">
        <f>IFERROR(#REF!/GAMSopt!AM11,"")</f>
        <v/>
      </c>
      <c r="AO11" s="2" t="str">
        <f>IFERROR(#REF!/GAMSopt!AN11,"")</f>
        <v/>
      </c>
      <c r="AP11" s="2" t="str">
        <f>IFERROR(#REF!/GAMSopt!AO11,"")</f>
        <v/>
      </c>
      <c r="AQ11" s="2" t="str">
        <f>IFERROR(#REF!/GAMSopt!AP11,"")</f>
        <v/>
      </c>
      <c r="AR11" s="2" t="str">
        <f>IFERROR(#REF!/GAMSopt!AQ11,"")</f>
        <v/>
      </c>
      <c r="AS11" s="2" t="str">
        <f>IFERROR(#REF!/GAMSopt!AR11,"")</f>
        <v/>
      </c>
      <c r="AT11" s="2" t="str">
        <f>IFERROR(#REF!/GAMSopt!AS11,"")</f>
        <v/>
      </c>
      <c r="AU11" s="2" t="str">
        <f>IFERROR(#REF!/GAMSopt!AT11,"")</f>
        <v/>
      </c>
      <c r="AV11" s="2" t="str">
        <f>IFERROR(#REF!/GAMSopt!AU11,"")</f>
        <v/>
      </c>
      <c r="AW11" s="2" t="str">
        <f>IFERROR(#REF!/GAMSopt!AV11,"")</f>
        <v/>
      </c>
      <c r="AX11" s="2" t="str">
        <f>IFERROR(#REF!/GAMSopt!AW11,"")</f>
        <v/>
      </c>
      <c r="AY11" s="2" t="str">
        <f>IFERROR(#REF!/GAMSopt!AX11,"")</f>
        <v/>
      </c>
      <c r="AZ11" s="2" t="str">
        <f>IFERROR(#REF!/GAMSopt!AY11,"")</f>
        <v/>
      </c>
      <c r="BA11" s="2" t="str">
        <f>IFERROR(#REF!/GAMSopt!AZ11,"")</f>
        <v/>
      </c>
      <c r="BB11" s="2" t="str">
        <f>IFERROR(#REF!/GAMSopt!BA11,"")</f>
        <v/>
      </c>
      <c r="BC11" s="2" t="str">
        <f>IFERROR(#REF!/GAMSopt!BB11,"")</f>
        <v/>
      </c>
      <c r="BD11" s="2" t="str">
        <f>IFERROR(#REF!/GAMSopt!BC11,"")</f>
        <v/>
      </c>
      <c r="BE11" s="2" t="str">
        <f>IFERROR(#REF!/GAMSopt!BD11,"")</f>
        <v/>
      </c>
      <c r="BF11" s="2" t="str">
        <f>IFERROR(#REF!/GAMSopt!BE11,"")</f>
        <v/>
      </c>
      <c r="BG11" s="2" t="str">
        <f>IFERROR(#REF!/GAMSopt!BF11,"")</f>
        <v/>
      </c>
      <c r="BH11" s="2" t="str">
        <f>IFERROR(#REF!/GAMSopt!BG11,"")</f>
        <v/>
      </c>
      <c r="BI11" s="2" t="str">
        <f>IFERROR(#REF!/GAMSopt!BH11,"")</f>
        <v/>
      </c>
      <c r="BJ11" s="2" t="str">
        <f>IFERROR(#REF!/GAMSopt!BI11,"")</f>
        <v/>
      </c>
    </row>
    <row r="12" spans="1:62" x14ac:dyDescent="0.25">
      <c r="A12" t="e">
        <f>#REF!</f>
        <v>#REF!</v>
      </c>
      <c r="B12" t="str">
        <f>GAMSopt!A12</f>
        <v>Initial K (Capital Stock)</v>
      </c>
      <c r="C12" s="2" t="str">
        <f>IFERROR(#REF!/GAMSopt!B12,"")</f>
        <v/>
      </c>
      <c r="D12" s="2" t="str">
        <f>IFERROR(#REF!/GAMSopt!C12,"")</f>
        <v/>
      </c>
      <c r="E12" s="2" t="str">
        <f>IFERROR(#REF!/GAMSopt!D12,"")</f>
        <v/>
      </c>
      <c r="F12" s="2" t="str">
        <f>IFERROR(#REF!/GAMSopt!E12,"")</f>
        <v/>
      </c>
      <c r="G12" s="2" t="str">
        <f>IFERROR(#REF!/GAMSopt!F12,"")</f>
        <v/>
      </c>
      <c r="H12" s="2" t="str">
        <f>IFERROR(#REF!/GAMSopt!G12,"")</f>
        <v/>
      </c>
      <c r="I12" s="2" t="str">
        <f>IFERROR(#REF!/GAMSopt!H12,"")</f>
        <v/>
      </c>
      <c r="J12" s="2" t="str">
        <f>IFERROR(#REF!/GAMSopt!I12,"")</f>
        <v/>
      </c>
      <c r="K12" s="2" t="str">
        <f>IFERROR(#REF!/GAMSopt!J12,"")</f>
        <v/>
      </c>
      <c r="L12" s="2" t="str">
        <f>IFERROR(#REF!/GAMSopt!K12,"")</f>
        <v/>
      </c>
      <c r="M12" s="2" t="str">
        <f>IFERROR(#REF!/GAMSopt!L12,"")</f>
        <v/>
      </c>
      <c r="N12" s="2" t="str">
        <f>IFERROR(#REF!/GAMSopt!M12,"")</f>
        <v/>
      </c>
      <c r="O12" s="2" t="str">
        <f>IFERROR(#REF!/GAMSopt!N12,"")</f>
        <v/>
      </c>
      <c r="P12" s="2" t="str">
        <f>IFERROR(#REF!/GAMSopt!O12,"")</f>
        <v/>
      </c>
      <c r="Q12" s="2" t="str">
        <f>IFERROR(#REF!/GAMSopt!P12,"")</f>
        <v/>
      </c>
      <c r="R12" s="2" t="str">
        <f>IFERROR(#REF!/GAMSopt!Q12,"")</f>
        <v/>
      </c>
      <c r="S12" s="2" t="str">
        <f>IFERROR(#REF!/GAMSopt!R12,"")</f>
        <v/>
      </c>
      <c r="T12" s="2" t="str">
        <f>IFERROR(#REF!/GAMSopt!S12,"")</f>
        <v/>
      </c>
      <c r="U12" s="2" t="str">
        <f>IFERROR(#REF!/GAMSopt!T12,"")</f>
        <v/>
      </c>
      <c r="V12" s="2" t="str">
        <f>IFERROR(#REF!/GAMSopt!U12,"")</f>
        <v/>
      </c>
      <c r="W12" s="2" t="str">
        <f>IFERROR(#REF!/GAMSopt!V12,"")</f>
        <v/>
      </c>
      <c r="X12" s="2" t="str">
        <f>IFERROR(#REF!/GAMSopt!W12,"")</f>
        <v/>
      </c>
      <c r="Y12" s="2" t="str">
        <f>IFERROR(#REF!/GAMSopt!X12,"")</f>
        <v/>
      </c>
      <c r="Z12" s="2" t="str">
        <f>IFERROR(#REF!/GAMSopt!Y12,"")</f>
        <v/>
      </c>
      <c r="AA12" s="2" t="str">
        <f>IFERROR(#REF!/GAMSopt!Z12,"")</f>
        <v/>
      </c>
      <c r="AB12" s="2" t="str">
        <f>IFERROR(#REF!/GAMSopt!AA12,"")</f>
        <v/>
      </c>
      <c r="AC12" s="2" t="str">
        <f>IFERROR(#REF!/GAMSopt!AB12,"")</f>
        <v/>
      </c>
      <c r="AD12" s="2" t="str">
        <f>IFERROR(#REF!/GAMSopt!AC12,"")</f>
        <v/>
      </c>
      <c r="AE12" s="2" t="str">
        <f>IFERROR(#REF!/GAMSopt!AD12,"")</f>
        <v/>
      </c>
      <c r="AF12" s="2" t="str">
        <f>IFERROR(#REF!/GAMSopt!AE12,"")</f>
        <v/>
      </c>
      <c r="AG12" s="2" t="str">
        <f>IFERROR(#REF!/GAMSopt!AF12,"")</f>
        <v/>
      </c>
      <c r="AH12" s="2" t="str">
        <f>IFERROR(#REF!/GAMSopt!AG12,"")</f>
        <v/>
      </c>
      <c r="AI12" s="2" t="str">
        <f>IFERROR(#REF!/GAMSopt!AH12,"")</f>
        <v/>
      </c>
      <c r="AJ12" s="2" t="str">
        <f>IFERROR(#REF!/GAMSopt!AI12,"")</f>
        <v/>
      </c>
      <c r="AK12" s="2" t="str">
        <f>IFERROR(#REF!/GAMSopt!AJ12,"")</f>
        <v/>
      </c>
      <c r="AL12" s="2" t="str">
        <f>IFERROR(#REF!/GAMSopt!AK12,"")</f>
        <v/>
      </c>
      <c r="AM12" s="2" t="str">
        <f>IFERROR(#REF!/GAMSopt!AL12,"")</f>
        <v/>
      </c>
      <c r="AN12" s="2" t="str">
        <f>IFERROR(#REF!/GAMSopt!AM12,"")</f>
        <v/>
      </c>
      <c r="AO12" s="2" t="str">
        <f>IFERROR(#REF!/GAMSopt!AN12,"")</f>
        <v/>
      </c>
      <c r="AP12" s="2" t="str">
        <f>IFERROR(#REF!/GAMSopt!AO12,"")</f>
        <v/>
      </c>
      <c r="AQ12" s="2" t="str">
        <f>IFERROR(#REF!/GAMSopt!AP12,"")</f>
        <v/>
      </c>
      <c r="AR12" s="2" t="str">
        <f>IFERROR(#REF!/GAMSopt!AQ12,"")</f>
        <v/>
      </c>
      <c r="AS12" s="2" t="str">
        <f>IFERROR(#REF!/GAMSopt!AR12,"")</f>
        <v/>
      </c>
      <c r="AT12" s="2" t="str">
        <f>IFERROR(#REF!/GAMSopt!AS12,"")</f>
        <v/>
      </c>
      <c r="AU12" s="2" t="str">
        <f>IFERROR(#REF!/GAMSopt!AT12,"")</f>
        <v/>
      </c>
      <c r="AV12" s="2" t="str">
        <f>IFERROR(#REF!/GAMSopt!AU12,"")</f>
        <v/>
      </c>
      <c r="AW12" s="2" t="str">
        <f>IFERROR(#REF!/GAMSopt!AV12,"")</f>
        <v/>
      </c>
      <c r="AX12" s="2" t="str">
        <f>IFERROR(#REF!/GAMSopt!AW12,"")</f>
        <v/>
      </c>
      <c r="AY12" s="2" t="str">
        <f>IFERROR(#REF!/GAMSopt!AX12,"")</f>
        <v/>
      </c>
      <c r="AZ12" s="2" t="str">
        <f>IFERROR(#REF!/GAMSopt!AY12,"")</f>
        <v/>
      </c>
      <c r="BA12" s="2" t="str">
        <f>IFERROR(#REF!/GAMSopt!AZ12,"")</f>
        <v/>
      </c>
      <c r="BB12" s="2" t="str">
        <f>IFERROR(#REF!/GAMSopt!BA12,"")</f>
        <v/>
      </c>
      <c r="BC12" s="2" t="str">
        <f>IFERROR(#REF!/GAMSopt!BB12,"")</f>
        <v/>
      </c>
      <c r="BD12" s="2" t="str">
        <f>IFERROR(#REF!/GAMSopt!BC12,"")</f>
        <v/>
      </c>
      <c r="BE12" s="2" t="str">
        <f>IFERROR(#REF!/GAMSopt!BD12,"")</f>
        <v/>
      </c>
      <c r="BF12" s="2" t="str">
        <f>IFERROR(#REF!/GAMSopt!BE12,"")</f>
        <v/>
      </c>
      <c r="BG12" s="2" t="str">
        <f>IFERROR(#REF!/GAMSopt!BF12,"")</f>
        <v/>
      </c>
      <c r="BH12" s="2" t="str">
        <f>IFERROR(#REF!/GAMSopt!BG12,"")</f>
        <v/>
      </c>
      <c r="BI12" s="2" t="str">
        <f>IFERROR(#REF!/GAMSopt!BH12,"")</f>
        <v/>
      </c>
      <c r="BJ12" s="2" t="str">
        <f>IFERROR(#REF!/GAMSopt!BI12,"")</f>
        <v/>
      </c>
    </row>
    <row r="13" spans="1:62" x14ac:dyDescent="0.25">
      <c r="A13" t="e">
        <f>#REF!</f>
        <v>#REF!</v>
      </c>
      <c r="B13" t="str">
        <f>GAMSopt!A13</f>
        <v>Initial A (Total Factor Productivity)</v>
      </c>
      <c r="C13" s="2" t="str">
        <f>IFERROR(#REF!/GAMSopt!B13,"")</f>
        <v/>
      </c>
      <c r="D13" s="2" t="str">
        <f>IFERROR(#REF!/GAMSopt!C13,"")</f>
        <v/>
      </c>
      <c r="E13" s="2" t="str">
        <f>IFERROR(#REF!/GAMSopt!D13,"")</f>
        <v/>
      </c>
      <c r="F13" s="2" t="str">
        <f>IFERROR(#REF!/GAMSopt!E13,"")</f>
        <v/>
      </c>
      <c r="G13" s="2" t="str">
        <f>IFERROR(#REF!/GAMSopt!F13,"")</f>
        <v/>
      </c>
      <c r="H13" s="2" t="str">
        <f>IFERROR(#REF!/GAMSopt!G13,"")</f>
        <v/>
      </c>
      <c r="I13" s="2" t="str">
        <f>IFERROR(#REF!/GAMSopt!H13,"")</f>
        <v/>
      </c>
      <c r="J13" s="2" t="str">
        <f>IFERROR(#REF!/GAMSopt!I13,"")</f>
        <v/>
      </c>
      <c r="K13" s="2" t="str">
        <f>IFERROR(#REF!/GAMSopt!J13,"")</f>
        <v/>
      </c>
      <c r="L13" s="2" t="str">
        <f>IFERROR(#REF!/GAMSopt!K13,"")</f>
        <v/>
      </c>
      <c r="M13" s="2" t="str">
        <f>IFERROR(#REF!/GAMSopt!L13,"")</f>
        <v/>
      </c>
      <c r="N13" s="2" t="str">
        <f>IFERROR(#REF!/GAMSopt!M13,"")</f>
        <v/>
      </c>
      <c r="O13" s="2" t="str">
        <f>IFERROR(#REF!/GAMSopt!N13,"")</f>
        <v/>
      </c>
      <c r="P13" s="2" t="str">
        <f>IFERROR(#REF!/GAMSopt!O13,"")</f>
        <v/>
      </c>
      <c r="Q13" s="2" t="str">
        <f>IFERROR(#REF!/GAMSopt!P13,"")</f>
        <v/>
      </c>
      <c r="R13" s="2" t="str">
        <f>IFERROR(#REF!/GAMSopt!Q13,"")</f>
        <v/>
      </c>
      <c r="S13" s="2" t="str">
        <f>IFERROR(#REF!/GAMSopt!R13,"")</f>
        <v/>
      </c>
      <c r="T13" s="2" t="str">
        <f>IFERROR(#REF!/GAMSopt!S13,"")</f>
        <v/>
      </c>
      <c r="U13" s="2" t="str">
        <f>IFERROR(#REF!/GAMSopt!T13,"")</f>
        <v/>
      </c>
      <c r="V13" s="2" t="str">
        <f>IFERROR(#REF!/GAMSopt!U13,"")</f>
        <v/>
      </c>
      <c r="W13" s="2" t="str">
        <f>IFERROR(#REF!/GAMSopt!V13,"")</f>
        <v/>
      </c>
      <c r="X13" s="2" t="str">
        <f>IFERROR(#REF!/GAMSopt!W13,"")</f>
        <v/>
      </c>
      <c r="Y13" s="2" t="str">
        <f>IFERROR(#REF!/GAMSopt!X13,"")</f>
        <v/>
      </c>
      <c r="Z13" s="2" t="str">
        <f>IFERROR(#REF!/GAMSopt!Y13,"")</f>
        <v/>
      </c>
      <c r="AA13" s="2" t="str">
        <f>IFERROR(#REF!/GAMSopt!Z13,"")</f>
        <v/>
      </c>
      <c r="AB13" s="2" t="str">
        <f>IFERROR(#REF!/GAMSopt!AA13,"")</f>
        <v/>
      </c>
      <c r="AC13" s="2" t="str">
        <f>IFERROR(#REF!/GAMSopt!AB13,"")</f>
        <v/>
      </c>
      <c r="AD13" s="2" t="str">
        <f>IFERROR(#REF!/GAMSopt!AC13,"")</f>
        <v/>
      </c>
      <c r="AE13" s="2" t="str">
        <f>IFERROR(#REF!/GAMSopt!AD13,"")</f>
        <v/>
      </c>
      <c r="AF13" s="2" t="str">
        <f>IFERROR(#REF!/GAMSopt!AE13,"")</f>
        <v/>
      </c>
      <c r="AG13" s="2" t="str">
        <f>IFERROR(#REF!/GAMSopt!AF13,"")</f>
        <v/>
      </c>
      <c r="AH13" s="2" t="str">
        <f>IFERROR(#REF!/GAMSopt!AG13,"")</f>
        <v/>
      </c>
      <c r="AI13" s="2" t="str">
        <f>IFERROR(#REF!/GAMSopt!AH13,"")</f>
        <v/>
      </c>
      <c r="AJ13" s="2" t="str">
        <f>IFERROR(#REF!/GAMSopt!AI13,"")</f>
        <v/>
      </c>
      <c r="AK13" s="2" t="str">
        <f>IFERROR(#REF!/GAMSopt!AJ13,"")</f>
        <v/>
      </c>
      <c r="AL13" s="2" t="str">
        <f>IFERROR(#REF!/GAMSopt!AK13,"")</f>
        <v/>
      </c>
      <c r="AM13" s="2" t="str">
        <f>IFERROR(#REF!/GAMSopt!AL13,"")</f>
        <v/>
      </c>
      <c r="AN13" s="2" t="str">
        <f>IFERROR(#REF!/GAMSopt!AM13,"")</f>
        <v/>
      </c>
      <c r="AO13" s="2" t="str">
        <f>IFERROR(#REF!/GAMSopt!AN13,"")</f>
        <v/>
      </c>
      <c r="AP13" s="2" t="str">
        <f>IFERROR(#REF!/GAMSopt!AO13,"")</f>
        <v/>
      </c>
      <c r="AQ13" s="2" t="str">
        <f>IFERROR(#REF!/GAMSopt!AP13,"")</f>
        <v/>
      </c>
      <c r="AR13" s="2" t="str">
        <f>IFERROR(#REF!/GAMSopt!AQ13,"")</f>
        <v/>
      </c>
      <c r="AS13" s="2" t="str">
        <f>IFERROR(#REF!/GAMSopt!AR13,"")</f>
        <v/>
      </c>
      <c r="AT13" s="2" t="str">
        <f>IFERROR(#REF!/GAMSopt!AS13,"")</f>
        <v/>
      </c>
      <c r="AU13" s="2" t="str">
        <f>IFERROR(#REF!/GAMSopt!AT13,"")</f>
        <v/>
      </c>
      <c r="AV13" s="2" t="str">
        <f>IFERROR(#REF!/GAMSopt!AU13,"")</f>
        <v/>
      </c>
      <c r="AW13" s="2" t="str">
        <f>IFERROR(#REF!/GAMSopt!AV13,"")</f>
        <v/>
      </c>
      <c r="AX13" s="2" t="str">
        <f>IFERROR(#REF!/GAMSopt!AW13,"")</f>
        <v/>
      </c>
      <c r="AY13" s="2" t="str">
        <f>IFERROR(#REF!/GAMSopt!AX13,"")</f>
        <v/>
      </c>
      <c r="AZ13" s="2" t="str">
        <f>IFERROR(#REF!/GAMSopt!AY13,"")</f>
        <v/>
      </c>
      <c r="BA13" s="2" t="str">
        <f>IFERROR(#REF!/GAMSopt!AZ13,"")</f>
        <v/>
      </c>
      <c r="BB13" s="2" t="str">
        <f>IFERROR(#REF!/GAMSopt!BA13,"")</f>
        <v/>
      </c>
      <c r="BC13" s="2" t="str">
        <f>IFERROR(#REF!/GAMSopt!BB13,"")</f>
        <v/>
      </c>
      <c r="BD13" s="2" t="str">
        <f>IFERROR(#REF!/GAMSopt!BC13,"")</f>
        <v/>
      </c>
      <c r="BE13" s="2" t="str">
        <f>IFERROR(#REF!/GAMSopt!BD13,"")</f>
        <v/>
      </c>
      <c r="BF13" s="2" t="str">
        <f>IFERROR(#REF!/GAMSopt!BE13,"")</f>
        <v/>
      </c>
      <c r="BG13" s="2" t="str">
        <f>IFERROR(#REF!/GAMSopt!BF13,"")</f>
        <v/>
      </c>
      <c r="BH13" s="2" t="str">
        <f>IFERROR(#REF!/GAMSopt!BG13,"")</f>
        <v/>
      </c>
      <c r="BI13" s="2" t="str">
        <f>IFERROR(#REF!/GAMSopt!BH13,"")</f>
        <v/>
      </c>
      <c r="BJ13" s="2" t="str">
        <f>IFERROR(#REF!/GAMSopt!BI13,"")</f>
        <v/>
      </c>
    </row>
    <row r="14" spans="1:62" x14ac:dyDescent="0.25">
      <c r="A14" t="e">
        <f>#REF!</f>
        <v>#REF!</v>
      </c>
      <c r="B14" t="str">
        <f>GAMSopt!A14</f>
        <v>* WELFARE</v>
      </c>
      <c r="C14" s="2" t="str">
        <f>IFERROR(#REF!/GAMSopt!B14,"")</f>
        <v/>
      </c>
      <c r="D14" s="2" t="str">
        <f>IFERROR(#REF!/GAMSopt!C14,"")</f>
        <v/>
      </c>
      <c r="E14" s="2" t="str">
        <f>IFERROR(#REF!/GAMSopt!D14,"")</f>
        <v/>
      </c>
      <c r="F14" s="2" t="str">
        <f>IFERROR(#REF!/GAMSopt!E14,"")</f>
        <v/>
      </c>
      <c r="G14" s="2" t="str">
        <f>IFERROR(#REF!/GAMSopt!F14,"")</f>
        <v/>
      </c>
      <c r="H14" s="2" t="str">
        <f>IFERROR(#REF!/GAMSopt!G14,"")</f>
        <v/>
      </c>
      <c r="I14" s="2" t="str">
        <f>IFERROR(#REF!/GAMSopt!H14,"")</f>
        <v/>
      </c>
      <c r="J14" s="2" t="str">
        <f>IFERROR(#REF!/GAMSopt!I14,"")</f>
        <v/>
      </c>
      <c r="K14" s="2" t="str">
        <f>IFERROR(#REF!/GAMSopt!J14,"")</f>
        <v/>
      </c>
      <c r="L14" s="2" t="str">
        <f>IFERROR(#REF!/GAMSopt!K14,"")</f>
        <v/>
      </c>
      <c r="M14" s="2" t="str">
        <f>IFERROR(#REF!/GAMSopt!L14,"")</f>
        <v/>
      </c>
      <c r="N14" s="2" t="str">
        <f>IFERROR(#REF!/GAMSopt!M14,"")</f>
        <v/>
      </c>
      <c r="O14" s="2" t="str">
        <f>IFERROR(#REF!/GAMSopt!N14,"")</f>
        <v/>
      </c>
      <c r="P14" s="2" t="str">
        <f>IFERROR(#REF!/GAMSopt!O14,"")</f>
        <v/>
      </c>
      <c r="Q14" s="2" t="str">
        <f>IFERROR(#REF!/GAMSopt!P14,"")</f>
        <v/>
      </c>
      <c r="R14" s="2" t="str">
        <f>IFERROR(#REF!/GAMSopt!Q14,"")</f>
        <v/>
      </c>
      <c r="S14" s="2" t="str">
        <f>IFERROR(#REF!/GAMSopt!R14,"")</f>
        <v/>
      </c>
      <c r="T14" s="2" t="str">
        <f>IFERROR(#REF!/GAMSopt!S14,"")</f>
        <v/>
      </c>
      <c r="U14" s="2" t="str">
        <f>IFERROR(#REF!/GAMSopt!T14,"")</f>
        <v/>
      </c>
      <c r="V14" s="2" t="str">
        <f>IFERROR(#REF!/GAMSopt!U14,"")</f>
        <v/>
      </c>
      <c r="W14" s="2" t="str">
        <f>IFERROR(#REF!/GAMSopt!V14,"")</f>
        <v/>
      </c>
      <c r="X14" s="2" t="str">
        <f>IFERROR(#REF!/GAMSopt!W14,"")</f>
        <v/>
      </c>
      <c r="Y14" s="2" t="str">
        <f>IFERROR(#REF!/GAMSopt!X14,"")</f>
        <v/>
      </c>
      <c r="Z14" s="2" t="str">
        <f>IFERROR(#REF!/GAMSopt!Y14,"")</f>
        <v/>
      </c>
      <c r="AA14" s="2" t="str">
        <f>IFERROR(#REF!/GAMSopt!Z14,"")</f>
        <v/>
      </c>
      <c r="AB14" s="2" t="str">
        <f>IFERROR(#REF!/GAMSopt!AA14,"")</f>
        <v/>
      </c>
      <c r="AC14" s="2" t="str">
        <f>IFERROR(#REF!/GAMSopt!AB14,"")</f>
        <v/>
      </c>
      <c r="AD14" s="2" t="str">
        <f>IFERROR(#REF!/GAMSopt!AC14,"")</f>
        <v/>
      </c>
      <c r="AE14" s="2" t="str">
        <f>IFERROR(#REF!/GAMSopt!AD14,"")</f>
        <v/>
      </c>
      <c r="AF14" s="2" t="str">
        <f>IFERROR(#REF!/GAMSopt!AE14,"")</f>
        <v/>
      </c>
      <c r="AG14" s="2" t="str">
        <f>IFERROR(#REF!/GAMSopt!AF14,"")</f>
        <v/>
      </c>
      <c r="AH14" s="2" t="str">
        <f>IFERROR(#REF!/GAMSopt!AG14,"")</f>
        <v/>
      </c>
      <c r="AI14" s="2" t="str">
        <f>IFERROR(#REF!/GAMSopt!AH14,"")</f>
        <v/>
      </c>
      <c r="AJ14" s="2" t="str">
        <f>IFERROR(#REF!/GAMSopt!AI14,"")</f>
        <v/>
      </c>
      <c r="AK14" s="2" t="str">
        <f>IFERROR(#REF!/GAMSopt!AJ14,"")</f>
        <v/>
      </c>
      <c r="AL14" s="2" t="str">
        <f>IFERROR(#REF!/GAMSopt!AK14,"")</f>
        <v/>
      </c>
      <c r="AM14" s="2" t="str">
        <f>IFERROR(#REF!/GAMSopt!AL14,"")</f>
        <v/>
      </c>
      <c r="AN14" s="2" t="str">
        <f>IFERROR(#REF!/GAMSopt!AM14,"")</f>
        <v/>
      </c>
      <c r="AO14" s="2" t="str">
        <f>IFERROR(#REF!/GAMSopt!AN14,"")</f>
        <v/>
      </c>
      <c r="AP14" s="2" t="str">
        <f>IFERROR(#REF!/GAMSopt!AO14,"")</f>
        <v/>
      </c>
      <c r="AQ14" s="2" t="str">
        <f>IFERROR(#REF!/GAMSopt!AP14,"")</f>
        <v/>
      </c>
      <c r="AR14" s="2" t="str">
        <f>IFERROR(#REF!/GAMSopt!AQ14,"")</f>
        <v/>
      </c>
      <c r="AS14" s="2" t="str">
        <f>IFERROR(#REF!/GAMSopt!AR14,"")</f>
        <v/>
      </c>
      <c r="AT14" s="2" t="str">
        <f>IFERROR(#REF!/GAMSopt!AS14,"")</f>
        <v/>
      </c>
      <c r="AU14" s="2" t="str">
        <f>IFERROR(#REF!/GAMSopt!AT14,"")</f>
        <v/>
      </c>
      <c r="AV14" s="2" t="str">
        <f>IFERROR(#REF!/GAMSopt!AU14,"")</f>
        <v/>
      </c>
      <c r="AW14" s="2" t="str">
        <f>IFERROR(#REF!/GAMSopt!AV14,"")</f>
        <v/>
      </c>
      <c r="AX14" s="2" t="str">
        <f>IFERROR(#REF!/GAMSopt!AW14,"")</f>
        <v/>
      </c>
      <c r="AY14" s="2" t="str">
        <f>IFERROR(#REF!/GAMSopt!AX14,"")</f>
        <v/>
      </c>
      <c r="AZ14" s="2" t="str">
        <f>IFERROR(#REF!/GAMSopt!AY14,"")</f>
        <v/>
      </c>
      <c r="BA14" s="2" t="str">
        <f>IFERROR(#REF!/GAMSopt!AZ14,"")</f>
        <v/>
      </c>
      <c r="BB14" s="2" t="str">
        <f>IFERROR(#REF!/GAMSopt!BA14,"")</f>
        <v/>
      </c>
      <c r="BC14" s="2" t="str">
        <f>IFERROR(#REF!/GAMSopt!BB14,"")</f>
        <v/>
      </c>
      <c r="BD14" s="2" t="str">
        <f>IFERROR(#REF!/GAMSopt!BC14,"")</f>
        <v/>
      </c>
      <c r="BE14" s="2" t="str">
        <f>IFERROR(#REF!/GAMSopt!BD14,"")</f>
        <v/>
      </c>
      <c r="BF14" s="2" t="str">
        <f>IFERROR(#REF!/GAMSopt!BE14,"")</f>
        <v/>
      </c>
      <c r="BG14" s="2" t="str">
        <f>IFERROR(#REF!/GAMSopt!BF14,"")</f>
        <v/>
      </c>
      <c r="BH14" s="2" t="str">
        <f>IFERROR(#REF!/GAMSopt!BG14,"")</f>
        <v/>
      </c>
      <c r="BI14" s="2" t="str">
        <f>IFERROR(#REF!/GAMSopt!BH14,"")</f>
        <v/>
      </c>
      <c r="BJ14" s="2" t="str">
        <f>IFERROR(#REF!/GAMSopt!BI14,"")</f>
        <v/>
      </c>
    </row>
    <row r="15" spans="1:62" x14ac:dyDescent="0.25">
      <c r="A15" t="e">
        <f>#REF!</f>
        <v>#REF!</v>
      </c>
      <c r="B15" t="str">
        <f>GAMSopt!A15</f>
        <v>Time Preference plus Risk (per year)</v>
      </c>
      <c r="C15" s="2" t="str">
        <f>IFERROR(#REF!/GAMSopt!B15,"")</f>
        <v/>
      </c>
      <c r="D15" s="2" t="str">
        <f>IFERROR(#REF!/GAMSopt!C15,"")</f>
        <v/>
      </c>
      <c r="E15" s="2" t="str">
        <f>IFERROR(#REF!/GAMSopt!D15,"")</f>
        <v/>
      </c>
      <c r="F15" s="2" t="str">
        <f>IFERROR(#REF!/GAMSopt!E15,"")</f>
        <v/>
      </c>
      <c r="G15" s="2" t="str">
        <f>IFERROR(#REF!/GAMSopt!F15,"")</f>
        <v/>
      </c>
      <c r="H15" s="2" t="str">
        <f>IFERROR(#REF!/GAMSopt!G15,"")</f>
        <v/>
      </c>
      <c r="I15" s="2" t="str">
        <f>IFERROR(#REF!/GAMSopt!H15,"")</f>
        <v/>
      </c>
      <c r="J15" s="2" t="str">
        <f>IFERROR(#REF!/GAMSopt!I15,"")</f>
        <v/>
      </c>
      <c r="K15" s="2" t="str">
        <f>IFERROR(#REF!/GAMSopt!J15,"")</f>
        <v/>
      </c>
      <c r="L15" s="2" t="str">
        <f>IFERROR(#REF!/GAMSopt!K15,"")</f>
        <v/>
      </c>
      <c r="M15" s="2" t="str">
        <f>IFERROR(#REF!/GAMSopt!L15,"")</f>
        <v/>
      </c>
      <c r="N15" s="2" t="str">
        <f>IFERROR(#REF!/GAMSopt!M15,"")</f>
        <v/>
      </c>
      <c r="O15" s="2" t="str">
        <f>IFERROR(#REF!/GAMSopt!N15,"")</f>
        <v/>
      </c>
      <c r="P15" s="2" t="str">
        <f>IFERROR(#REF!/GAMSopt!O15,"")</f>
        <v/>
      </c>
      <c r="Q15" s="2" t="str">
        <f>IFERROR(#REF!/GAMSopt!P15,"")</f>
        <v/>
      </c>
      <c r="R15" s="2" t="str">
        <f>IFERROR(#REF!/GAMSopt!Q15,"")</f>
        <v/>
      </c>
      <c r="S15" s="2" t="str">
        <f>IFERROR(#REF!/GAMSopt!R15,"")</f>
        <v/>
      </c>
      <c r="T15" s="2" t="str">
        <f>IFERROR(#REF!/GAMSopt!S15,"")</f>
        <v/>
      </c>
      <c r="U15" s="2" t="str">
        <f>IFERROR(#REF!/GAMSopt!T15,"")</f>
        <v/>
      </c>
      <c r="V15" s="2" t="str">
        <f>IFERROR(#REF!/GAMSopt!U15,"")</f>
        <v/>
      </c>
      <c r="W15" s="2" t="str">
        <f>IFERROR(#REF!/GAMSopt!V15,"")</f>
        <v/>
      </c>
      <c r="X15" s="2" t="str">
        <f>IFERROR(#REF!/GAMSopt!W15,"")</f>
        <v/>
      </c>
      <c r="Y15" s="2" t="str">
        <f>IFERROR(#REF!/GAMSopt!X15,"")</f>
        <v/>
      </c>
      <c r="Z15" s="2" t="str">
        <f>IFERROR(#REF!/GAMSopt!Y15,"")</f>
        <v/>
      </c>
      <c r="AA15" s="2" t="str">
        <f>IFERROR(#REF!/GAMSopt!Z15,"")</f>
        <v/>
      </c>
      <c r="AB15" s="2" t="str">
        <f>IFERROR(#REF!/GAMSopt!AA15,"")</f>
        <v/>
      </c>
      <c r="AC15" s="2" t="str">
        <f>IFERROR(#REF!/GAMSopt!AB15,"")</f>
        <v/>
      </c>
      <c r="AD15" s="2" t="str">
        <f>IFERROR(#REF!/GAMSopt!AC15,"")</f>
        <v/>
      </c>
      <c r="AE15" s="2" t="str">
        <f>IFERROR(#REF!/GAMSopt!AD15,"")</f>
        <v/>
      </c>
      <c r="AF15" s="2" t="str">
        <f>IFERROR(#REF!/GAMSopt!AE15,"")</f>
        <v/>
      </c>
      <c r="AG15" s="2" t="str">
        <f>IFERROR(#REF!/GAMSopt!AF15,"")</f>
        <v/>
      </c>
      <c r="AH15" s="2" t="str">
        <f>IFERROR(#REF!/GAMSopt!AG15,"")</f>
        <v/>
      </c>
      <c r="AI15" s="2" t="str">
        <f>IFERROR(#REF!/GAMSopt!AH15,"")</f>
        <v/>
      </c>
      <c r="AJ15" s="2" t="str">
        <f>IFERROR(#REF!/GAMSopt!AI15,"")</f>
        <v/>
      </c>
      <c r="AK15" s="2" t="str">
        <f>IFERROR(#REF!/GAMSopt!AJ15,"")</f>
        <v/>
      </c>
      <c r="AL15" s="2" t="str">
        <f>IFERROR(#REF!/GAMSopt!AK15,"")</f>
        <v/>
      </c>
      <c r="AM15" s="2" t="str">
        <f>IFERROR(#REF!/GAMSopt!AL15,"")</f>
        <v/>
      </c>
      <c r="AN15" s="2" t="str">
        <f>IFERROR(#REF!/GAMSopt!AM15,"")</f>
        <v/>
      </c>
      <c r="AO15" s="2" t="str">
        <f>IFERROR(#REF!/GAMSopt!AN15,"")</f>
        <v/>
      </c>
      <c r="AP15" s="2" t="str">
        <f>IFERROR(#REF!/GAMSopt!AO15,"")</f>
        <v/>
      </c>
      <c r="AQ15" s="2" t="str">
        <f>IFERROR(#REF!/GAMSopt!AP15,"")</f>
        <v/>
      </c>
      <c r="AR15" s="2" t="str">
        <f>IFERROR(#REF!/GAMSopt!AQ15,"")</f>
        <v/>
      </c>
      <c r="AS15" s="2" t="str">
        <f>IFERROR(#REF!/GAMSopt!AR15,"")</f>
        <v/>
      </c>
      <c r="AT15" s="2" t="str">
        <f>IFERROR(#REF!/GAMSopt!AS15,"")</f>
        <v/>
      </c>
      <c r="AU15" s="2" t="str">
        <f>IFERROR(#REF!/GAMSopt!AT15,"")</f>
        <v/>
      </c>
      <c r="AV15" s="2" t="str">
        <f>IFERROR(#REF!/GAMSopt!AU15,"")</f>
        <v/>
      </c>
      <c r="AW15" s="2" t="str">
        <f>IFERROR(#REF!/GAMSopt!AV15,"")</f>
        <v/>
      </c>
      <c r="AX15" s="2" t="str">
        <f>IFERROR(#REF!/GAMSopt!AW15,"")</f>
        <v/>
      </c>
      <c r="AY15" s="2" t="str">
        <f>IFERROR(#REF!/GAMSopt!AX15,"")</f>
        <v/>
      </c>
      <c r="AZ15" s="2" t="str">
        <f>IFERROR(#REF!/GAMSopt!AY15,"")</f>
        <v/>
      </c>
      <c r="BA15" s="2" t="str">
        <f>IFERROR(#REF!/GAMSopt!AZ15,"")</f>
        <v/>
      </c>
      <c r="BB15" s="2" t="str">
        <f>IFERROR(#REF!/GAMSopt!BA15,"")</f>
        <v/>
      </c>
      <c r="BC15" s="2" t="str">
        <f>IFERROR(#REF!/GAMSopt!BB15,"")</f>
        <v/>
      </c>
      <c r="BD15" s="2" t="str">
        <f>IFERROR(#REF!/GAMSopt!BC15,"")</f>
        <v/>
      </c>
      <c r="BE15" s="2" t="str">
        <f>IFERROR(#REF!/GAMSopt!BD15,"")</f>
        <v/>
      </c>
      <c r="BF15" s="2" t="str">
        <f>IFERROR(#REF!/GAMSopt!BE15,"")</f>
        <v/>
      </c>
      <c r="BG15" s="2" t="str">
        <f>IFERROR(#REF!/GAMSopt!BF15,"")</f>
        <v/>
      </c>
      <c r="BH15" s="2" t="str">
        <f>IFERROR(#REF!/GAMSopt!BG15,"")</f>
        <v/>
      </c>
      <c r="BI15" s="2" t="str">
        <f>IFERROR(#REF!/GAMSopt!BH15,"")</f>
        <v/>
      </c>
      <c r="BJ15" s="2" t="str">
        <f>IFERROR(#REF!/GAMSopt!BI15,"")</f>
        <v/>
      </c>
    </row>
    <row r="16" spans="1:62" x14ac:dyDescent="0.25">
      <c r="A16" t="e">
        <f>#REF!</f>
        <v>#REF!</v>
      </c>
      <c r="B16" t="str">
        <f>GAMSopt!A16</f>
        <v>Time Premium</v>
      </c>
      <c r="C16" s="2" t="str">
        <f>IFERROR(#REF!/GAMSopt!B16,"")</f>
        <v/>
      </c>
      <c r="D16" s="2" t="str">
        <f>IFERROR(#REF!/GAMSopt!C16,"")</f>
        <v/>
      </c>
      <c r="E16" s="2" t="str">
        <f>IFERROR(#REF!/GAMSopt!D16,"")</f>
        <v/>
      </c>
      <c r="F16" s="2" t="str">
        <f>IFERROR(#REF!/GAMSopt!E16,"")</f>
        <v/>
      </c>
      <c r="G16" s="2" t="str">
        <f>IFERROR(#REF!/GAMSopt!F16,"")</f>
        <v/>
      </c>
      <c r="H16" s="2" t="str">
        <f>IFERROR(#REF!/GAMSopt!G16,"")</f>
        <v/>
      </c>
      <c r="I16" s="2" t="str">
        <f>IFERROR(#REF!/GAMSopt!H16,"")</f>
        <v/>
      </c>
      <c r="J16" s="2" t="str">
        <f>IFERROR(#REF!/GAMSopt!I16,"")</f>
        <v/>
      </c>
      <c r="K16" s="2" t="str">
        <f>IFERROR(#REF!/GAMSopt!J16,"")</f>
        <v/>
      </c>
      <c r="L16" s="2" t="str">
        <f>IFERROR(#REF!/GAMSopt!K16,"")</f>
        <v/>
      </c>
      <c r="M16" s="2" t="str">
        <f>IFERROR(#REF!/GAMSopt!L16,"")</f>
        <v/>
      </c>
      <c r="N16" s="2" t="str">
        <f>IFERROR(#REF!/GAMSopt!M16,"")</f>
        <v/>
      </c>
      <c r="O16" s="2" t="str">
        <f>IFERROR(#REF!/GAMSopt!N16,"")</f>
        <v/>
      </c>
      <c r="P16" s="2" t="str">
        <f>IFERROR(#REF!/GAMSopt!O16,"")</f>
        <v/>
      </c>
      <c r="Q16" s="2" t="str">
        <f>IFERROR(#REF!/GAMSopt!P16,"")</f>
        <v/>
      </c>
      <c r="R16" s="2" t="str">
        <f>IFERROR(#REF!/GAMSopt!Q16,"")</f>
        <v/>
      </c>
      <c r="S16" s="2" t="str">
        <f>IFERROR(#REF!/GAMSopt!R16,"")</f>
        <v/>
      </c>
      <c r="T16" s="2" t="str">
        <f>IFERROR(#REF!/GAMSopt!S16,"")</f>
        <v/>
      </c>
      <c r="U16" s="2" t="str">
        <f>IFERROR(#REF!/GAMSopt!T16,"")</f>
        <v/>
      </c>
      <c r="V16" s="2" t="str">
        <f>IFERROR(#REF!/GAMSopt!U16,"")</f>
        <v/>
      </c>
      <c r="W16" s="2" t="str">
        <f>IFERROR(#REF!/GAMSopt!V16,"")</f>
        <v/>
      </c>
      <c r="X16" s="2" t="str">
        <f>IFERROR(#REF!/GAMSopt!W16,"")</f>
        <v/>
      </c>
      <c r="Y16" s="2" t="str">
        <f>IFERROR(#REF!/GAMSopt!X16,"")</f>
        <v/>
      </c>
      <c r="Z16" s="2" t="str">
        <f>IFERROR(#REF!/GAMSopt!Y16,"")</f>
        <v/>
      </c>
      <c r="AA16" s="2" t="str">
        <f>IFERROR(#REF!/GAMSopt!Z16,"")</f>
        <v/>
      </c>
      <c r="AB16" s="2" t="str">
        <f>IFERROR(#REF!/GAMSopt!AA16,"")</f>
        <v/>
      </c>
      <c r="AC16" s="2" t="str">
        <f>IFERROR(#REF!/GAMSopt!AB16,"")</f>
        <v/>
      </c>
      <c r="AD16" s="2" t="str">
        <f>IFERROR(#REF!/GAMSopt!AC16,"")</f>
        <v/>
      </c>
      <c r="AE16" s="2" t="str">
        <f>IFERROR(#REF!/GAMSopt!AD16,"")</f>
        <v/>
      </c>
      <c r="AF16" s="2" t="str">
        <f>IFERROR(#REF!/GAMSopt!AE16,"")</f>
        <v/>
      </c>
      <c r="AG16" s="2" t="str">
        <f>IFERROR(#REF!/GAMSopt!AF16,"")</f>
        <v/>
      </c>
      <c r="AH16" s="2" t="str">
        <f>IFERROR(#REF!/GAMSopt!AG16,"")</f>
        <v/>
      </c>
      <c r="AI16" s="2" t="str">
        <f>IFERROR(#REF!/GAMSopt!AH16,"")</f>
        <v/>
      </c>
      <c r="AJ16" s="2" t="str">
        <f>IFERROR(#REF!/GAMSopt!AI16,"")</f>
        <v/>
      </c>
      <c r="AK16" s="2" t="str">
        <f>IFERROR(#REF!/GAMSopt!AJ16,"")</f>
        <v/>
      </c>
      <c r="AL16" s="2" t="str">
        <f>IFERROR(#REF!/GAMSopt!AK16,"")</f>
        <v/>
      </c>
      <c r="AM16" s="2" t="str">
        <f>IFERROR(#REF!/GAMSopt!AL16,"")</f>
        <v/>
      </c>
      <c r="AN16" s="2" t="str">
        <f>IFERROR(#REF!/GAMSopt!AM16,"")</f>
        <v/>
      </c>
      <c r="AO16" s="2" t="str">
        <f>IFERROR(#REF!/GAMSopt!AN16,"")</f>
        <v/>
      </c>
      <c r="AP16" s="2" t="str">
        <f>IFERROR(#REF!/GAMSopt!AO16,"")</f>
        <v/>
      </c>
      <c r="AQ16" s="2" t="str">
        <f>IFERROR(#REF!/GAMSopt!AP16,"")</f>
        <v/>
      </c>
      <c r="AR16" s="2" t="str">
        <f>IFERROR(#REF!/GAMSopt!AQ16,"")</f>
        <v/>
      </c>
      <c r="AS16" s="2" t="str">
        <f>IFERROR(#REF!/GAMSopt!AR16,"")</f>
        <v/>
      </c>
      <c r="AT16" s="2" t="str">
        <f>IFERROR(#REF!/GAMSopt!AS16,"")</f>
        <v/>
      </c>
      <c r="AU16" s="2" t="str">
        <f>IFERROR(#REF!/GAMSopt!AT16,"")</f>
        <v/>
      </c>
      <c r="AV16" s="2" t="str">
        <f>IFERROR(#REF!/GAMSopt!AU16,"")</f>
        <v/>
      </c>
      <c r="AW16" s="2" t="str">
        <f>IFERROR(#REF!/GAMSopt!AV16,"")</f>
        <v/>
      </c>
      <c r="AX16" s="2" t="str">
        <f>IFERROR(#REF!/GAMSopt!AW16,"")</f>
        <v/>
      </c>
      <c r="AY16" s="2" t="str">
        <f>IFERROR(#REF!/GAMSopt!AX16,"")</f>
        <v/>
      </c>
      <c r="AZ16" s="2" t="str">
        <f>IFERROR(#REF!/GAMSopt!AY16,"")</f>
        <v/>
      </c>
      <c r="BA16" s="2" t="str">
        <f>IFERROR(#REF!/GAMSopt!AZ16,"")</f>
        <v/>
      </c>
      <c r="BB16" s="2" t="str">
        <f>IFERROR(#REF!/GAMSopt!BA16,"")</f>
        <v/>
      </c>
      <c r="BC16" s="2" t="str">
        <f>IFERROR(#REF!/GAMSopt!BB16,"")</f>
        <v/>
      </c>
      <c r="BD16" s="2" t="str">
        <f>IFERROR(#REF!/GAMSopt!BC16,"")</f>
        <v/>
      </c>
      <c r="BE16" s="2" t="str">
        <f>IFERROR(#REF!/GAMSopt!BD16,"")</f>
        <v/>
      </c>
      <c r="BF16" s="2" t="str">
        <f>IFERROR(#REF!/GAMSopt!BE16,"")</f>
        <v/>
      </c>
      <c r="BG16" s="2" t="str">
        <f>IFERROR(#REF!/GAMSopt!BF16,"")</f>
        <v/>
      </c>
      <c r="BH16" s="2" t="str">
        <f>IFERROR(#REF!/GAMSopt!BG16,"")</f>
        <v/>
      </c>
      <c r="BI16" s="2" t="str">
        <f>IFERROR(#REF!/GAMSopt!BH16,"")</f>
        <v/>
      </c>
      <c r="BJ16" s="2" t="str">
        <f>IFERROR(#REF!/GAMSopt!BI16,"")</f>
        <v/>
      </c>
    </row>
    <row r="17" spans="1:62" x14ac:dyDescent="0.25">
      <c r="A17" t="e">
        <f>#REF!</f>
        <v>#REF!</v>
      </c>
      <c r="B17" t="str">
        <f>GAMSopt!A17</f>
        <v>Non-Diversifiable Global Risk (per year)</v>
      </c>
      <c r="C17" s="2" t="str">
        <f>IFERROR(#REF!/GAMSopt!B17,"")</f>
        <v/>
      </c>
      <c r="D17" s="2" t="str">
        <f>IFERROR(#REF!/GAMSopt!C17,"")</f>
        <v/>
      </c>
      <c r="E17" s="2" t="str">
        <f>IFERROR(#REF!/GAMSopt!D17,"")</f>
        <v/>
      </c>
      <c r="F17" s="2" t="str">
        <f>IFERROR(#REF!/GAMSopt!E17,"")</f>
        <v/>
      </c>
      <c r="G17" s="2" t="str">
        <f>IFERROR(#REF!/GAMSopt!F17,"")</f>
        <v/>
      </c>
      <c r="H17" s="2" t="str">
        <f>IFERROR(#REF!/GAMSopt!G17,"")</f>
        <v/>
      </c>
      <c r="I17" s="2" t="str">
        <f>IFERROR(#REF!/GAMSopt!H17,"")</f>
        <v/>
      </c>
      <c r="J17" s="2" t="str">
        <f>IFERROR(#REF!/GAMSopt!I17,"")</f>
        <v/>
      </c>
      <c r="K17" s="2" t="str">
        <f>IFERROR(#REF!/GAMSopt!J17,"")</f>
        <v/>
      </c>
      <c r="L17" s="2" t="str">
        <f>IFERROR(#REF!/GAMSopt!K17,"")</f>
        <v/>
      </c>
      <c r="M17" s="2" t="str">
        <f>IFERROR(#REF!/GAMSopt!L17,"")</f>
        <v/>
      </c>
      <c r="N17" s="2" t="str">
        <f>IFERROR(#REF!/GAMSopt!M17,"")</f>
        <v/>
      </c>
      <c r="O17" s="2" t="str">
        <f>IFERROR(#REF!/GAMSopt!N17,"")</f>
        <v/>
      </c>
      <c r="P17" s="2" t="str">
        <f>IFERROR(#REF!/GAMSopt!O17,"")</f>
        <v/>
      </c>
      <c r="Q17" s="2" t="str">
        <f>IFERROR(#REF!/GAMSopt!P17,"")</f>
        <v/>
      </c>
      <c r="R17" s="2" t="str">
        <f>IFERROR(#REF!/GAMSopt!Q17,"")</f>
        <v/>
      </c>
      <c r="S17" s="2" t="str">
        <f>IFERROR(#REF!/GAMSopt!R17,"")</f>
        <v/>
      </c>
      <c r="T17" s="2" t="str">
        <f>IFERROR(#REF!/GAMSopt!S17,"")</f>
        <v/>
      </c>
      <c r="U17" s="2" t="str">
        <f>IFERROR(#REF!/GAMSopt!T17,"")</f>
        <v/>
      </c>
      <c r="V17" s="2" t="str">
        <f>IFERROR(#REF!/GAMSopt!U17,"")</f>
        <v/>
      </c>
      <c r="W17" s="2" t="str">
        <f>IFERROR(#REF!/GAMSopt!V17,"")</f>
        <v/>
      </c>
      <c r="X17" s="2" t="str">
        <f>IFERROR(#REF!/GAMSopt!W17,"")</f>
        <v/>
      </c>
      <c r="Y17" s="2" t="str">
        <f>IFERROR(#REF!/GAMSopt!X17,"")</f>
        <v/>
      </c>
      <c r="Z17" s="2" t="str">
        <f>IFERROR(#REF!/GAMSopt!Y17,"")</f>
        <v/>
      </c>
      <c r="AA17" s="2" t="str">
        <f>IFERROR(#REF!/GAMSopt!Z17,"")</f>
        <v/>
      </c>
      <c r="AB17" s="2" t="str">
        <f>IFERROR(#REF!/GAMSopt!AA17,"")</f>
        <v/>
      </c>
      <c r="AC17" s="2" t="str">
        <f>IFERROR(#REF!/GAMSopt!AB17,"")</f>
        <v/>
      </c>
      <c r="AD17" s="2" t="str">
        <f>IFERROR(#REF!/GAMSopt!AC17,"")</f>
        <v/>
      </c>
      <c r="AE17" s="2" t="str">
        <f>IFERROR(#REF!/GAMSopt!AD17,"")</f>
        <v/>
      </c>
      <c r="AF17" s="2" t="str">
        <f>IFERROR(#REF!/GAMSopt!AE17,"")</f>
        <v/>
      </c>
      <c r="AG17" s="2" t="str">
        <f>IFERROR(#REF!/GAMSopt!AF17,"")</f>
        <v/>
      </c>
      <c r="AH17" s="2" t="str">
        <f>IFERROR(#REF!/GAMSopt!AG17,"")</f>
        <v/>
      </c>
      <c r="AI17" s="2" t="str">
        <f>IFERROR(#REF!/GAMSopt!AH17,"")</f>
        <v/>
      </c>
      <c r="AJ17" s="2" t="str">
        <f>IFERROR(#REF!/GAMSopt!AI17,"")</f>
        <v/>
      </c>
      <c r="AK17" s="2" t="str">
        <f>IFERROR(#REF!/GAMSopt!AJ17,"")</f>
        <v/>
      </c>
      <c r="AL17" s="2" t="str">
        <f>IFERROR(#REF!/GAMSopt!AK17,"")</f>
        <v/>
      </c>
      <c r="AM17" s="2" t="str">
        <f>IFERROR(#REF!/GAMSopt!AL17,"")</f>
        <v/>
      </c>
      <c r="AN17" s="2" t="str">
        <f>IFERROR(#REF!/GAMSopt!AM17,"")</f>
        <v/>
      </c>
      <c r="AO17" s="2" t="str">
        <f>IFERROR(#REF!/GAMSopt!AN17,"")</f>
        <v/>
      </c>
      <c r="AP17" s="2" t="str">
        <f>IFERROR(#REF!/GAMSopt!AO17,"")</f>
        <v/>
      </c>
      <c r="AQ17" s="2" t="str">
        <f>IFERROR(#REF!/GAMSopt!AP17,"")</f>
        <v/>
      </c>
      <c r="AR17" s="2" t="str">
        <f>IFERROR(#REF!/GAMSopt!AQ17,"")</f>
        <v/>
      </c>
      <c r="AS17" s="2" t="str">
        <f>IFERROR(#REF!/GAMSopt!AR17,"")</f>
        <v/>
      </c>
      <c r="AT17" s="2" t="str">
        <f>IFERROR(#REF!/GAMSopt!AS17,"")</f>
        <v/>
      </c>
      <c r="AU17" s="2" t="str">
        <f>IFERROR(#REF!/GAMSopt!AT17,"")</f>
        <v/>
      </c>
      <c r="AV17" s="2" t="str">
        <f>IFERROR(#REF!/GAMSopt!AU17,"")</f>
        <v/>
      </c>
      <c r="AW17" s="2" t="str">
        <f>IFERROR(#REF!/GAMSopt!AV17,"")</f>
        <v/>
      </c>
      <c r="AX17" s="2" t="str">
        <f>IFERROR(#REF!/GAMSopt!AW17,"")</f>
        <v/>
      </c>
      <c r="AY17" s="2" t="str">
        <f>IFERROR(#REF!/GAMSopt!AX17,"")</f>
        <v/>
      </c>
      <c r="AZ17" s="2" t="str">
        <f>IFERROR(#REF!/GAMSopt!AY17,"")</f>
        <v/>
      </c>
      <c r="BA17" s="2" t="str">
        <f>IFERROR(#REF!/GAMSopt!AZ17,"")</f>
        <v/>
      </c>
      <c r="BB17" s="2" t="str">
        <f>IFERROR(#REF!/GAMSopt!BA17,"")</f>
        <v/>
      </c>
      <c r="BC17" s="2" t="str">
        <f>IFERROR(#REF!/GAMSopt!BB17,"")</f>
        <v/>
      </c>
      <c r="BD17" s="2" t="str">
        <f>IFERROR(#REF!/GAMSopt!BC17,"")</f>
        <v/>
      </c>
      <c r="BE17" s="2" t="str">
        <f>IFERROR(#REF!/GAMSopt!BD17,"")</f>
        <v/>
      </c>
      <c r="BF17" s="2" t="str">
        <f>IFERROR(#REF!/GAMSopt!BE17,"")</f>
        <v/>
      </c>
      <c r="BG17" s="2" t="str">
        <f>IFERROR(#REF!/GAMSopt!BF17,"")</f>
        <v/>
      </c>
      <c r="BH17" s="2" t="str">
        <f>IFERROR(#REF!/GAMSopt!BG17,"")</f>
        <v/>
      </c>
      <c r="BI17" s="2" t="str">
        <f>IFERROR(#REF!/GAMSopt!BH17,"")</f>
        <v/>
      </c>
      <c r="BJ17" s="2" t="str">
        <f>IFERROR(#REF!/GAMSopt!BI17,"")</f>
        <v/>
      </c>
    </row>
    <row r="18" spans="1:62" x14ac:dyDescent="0.25">
      <c r="A18" t="e">
        <f>#REF!</f>
        <v>#REF!</v>
      </c>
      <c r="B18" t="str">
        <f>GAMSopt!A18</f>
        <v>Social Time Preference Factor</v>
      </c>
      <c r="C18" s="2" t="str">
        <f>IFERROR(#REF!/GAMSopt!B18,"")</f>
        <v/>
      </c>
      <c r="D18" s="2" t="str">
        <f>IFERROR(#REF!/GAMSopt!C18,"")</f>
        <v/>
      </c>
      <c r="E18" s="2" t="str">
        <f>IFERROR(#REF!/GAMSopt!D18,"")</f>
        <v/>
      </c>
      <c r="F18" s="2" t="str">
        <f>IFERROR(#REF!/GAMSopt!E18,"")</f>
        <v/>
      </c>
      <c r="G18" s="2" t="str">
        <f>IFERROR(#REF!/GAMSopt!F18,"")</f>
        <v/>
      </c>
      <c r="H18" s="2" t="str">
        <f>IFERROR(#REF!/GAMSopt!G18,"")</f>
        <v/>
      </c>
      <c r="I18" s="2" t="str">
        <f>IFERROR(#REF!/GAMSopt!H18,"")</f>
        <v/>
      </c>
      <c r="J18" s="2" t="str">
        <f>IFERROR(#REF!/GAMSopt!I18,"")</f>
        <v/>
      </c>
      <c r="K18" s="2" t="str">
        <f>IFERROR(#REF!/GAMSopt!J18,"")</f>
        <v/>
      </c>
      <c r="L18" s="2" t="str">
        <f>IFERROR(#REF!/GAMSopt!K18,"")</f>
        <v/>
      </c>
      <c r="M18" s="2" t="str">
        <f>IFERROR(#REF!/GAMSopt!L18,"")</f>
        <v/>
      </c>
      <c r="N18" s="2" t="str">
        <f>IFERROR(#REF!/GAMSopt!M18,"")</f>
        <v/>
      </c>
      <c r="O18" s="2" t="str">
        <f>IFERROR(#REF!/GAMSopt!N18,"")</f>
        <v/>
      </c>
      <c r="P18" s="2" t="str">
        <f>IFERROR(#REF!/GAMSopt!O18,"")</f>
        <v/>
      </c>
      <c r="Q18" s="2" t="str">
        <f>IFERROR(#REF!/GAMSopt!P18,"")</f>
        <v/>
      </c>
      <c r="R18" s="2" t="str">
        <f>IFERROR(#REF!/GAMSopt!Q18,"")</f>
        <v/>
      </c>
      <c r="S18" s="2" t="str">
        <f>IFERROR(#REF!/GAMSopt!R18,"")</f>
        <v/>
      </c>
      <c r="T18" s="2" t="str">
        <f>IFERROR(#REF!/GAMSopt!S18,"")</f>
        <v/>
      </c>
      <c r="U18" s="2" t="str">
        <f>IFERROR(#REF!/GAMSopt!T18,"")</f>
        <v/>
      </c>
      <c r="V18" s="2" t="str">
        <f>IFERROR(#REF!/GAMSopt!U18,"")</f>
        <v/>
      </c>
      <c r="W18" s="2" t="str">
        <f>IFERROR(#REF!/GAMSopt!V18,"")</f>
        <v/>
      </c>
      <c r="X18" s="2" t="str">
        <f>IFERROR(#REF!/GAMSopt!W18,"")</f>
        <v/>
      </c>
      <c r="Y18" s="2" t="str">
        <f>IFERROR(#REF!/GAMSopt!X18,"")</f>
        <v/>
      </c>
      <c r="Z18" s="2" t="str">
        <f>IFERROR(#REF!/GAMSopt!Y18,"")</f>
        <v/>
      </c>
      <c r="AA18" s="2" t="str">
        <f>IFERROR(#REF!/GAMSopt!Z18,"")</f>
        <v/>
      </c>
      <c r="AB18" s="2" t="str">
        <f>IFERROR(#REF!/GAMSopt!AA18,"")</f>
        <v/>
      </c>
      <c r="AC18" s="2" t="str">
        <f>IFERROR(#REF!/GAMSopt!AB18,"")</f>
        <v/>
      </c>
      <c r="AD18" s="2" t="str">
        <f>IFERROR(#REF!/GAMSopt!AC18,"")</f>
        <v/>
      </c>
      <c r="AE18" s="2" t="str">
        <f>IFERROR(#REF!/GAMSopt!AD18,"")</f>
        <v/>
      </c>
      <c r="AF18" s="2" t="str">
        <f>IFERROR(#REF!/GAMSopt!AE18,"")</f>
        <v/>
      </c>
      <c r="AG18" s="2" t="str">
        <f>IFERROR(#REF!/GAMSopt!AF18,"")</f>
        <v/>
      </c>
      <c r="AH18" s="2" t="str">
        <f>IFERROR(#REF!/GAMSopt!AG18,"")</f>
        <v/>
      </c>
      <c r="AI18" s="2" t="str">
        <f>IFERROR(#REF!/GAMSopt!AH18,"")</f>
        <v/>
      </c>
      <c r="AJ18" s="2" t="str">
        <f>IFERROR(#REF!/GAMSopt!AI18,"")</f>
        <v/>
      </c>
      <c r="AK18" s="2" t="str">
        <f>IFERROR(#REF!/GAMSopt!AJ18,"")</f>
        <v/>
      </c>
      <c r="AL18" s="2" t="str">
        <f>IFERROR(#REF!/GAMSopt!AK18,"")</f>
        <v/>
      </c>
      <c r="AM18" s="2" t="str">
        <f>IFERROR(#REF!/GAMSopt!AL18,"")</f>
        <v/>
      </c>
      <c r="AN18" s="2" t="str">
        <f>IFERROR(#REF!/GAMSopt!AM18,"")</f>
        <v/>
      </c>
      <c r="AO18" s="2" t="str">
        <f>IFERROR(#REF!/GAMSopt!AN18,"")</f>
        <v/>
      </c>
      <c r="AP18" s="2" t="str">
        <f>IFERROR(#REF!/GAMSopt!AO18,"")</f>
        <v/>
      </c>
      <c r="AQ18" s="2" t="str">
        <f>IFERROR(#REF!/GAMSopt!AP18,"")</f>
        <v/>
      </c>
      <c r="AR18" s="2" t="str">
        <f>IFERROR(#REF!/GAMSopt!AQ18,"")</f>
        <v/>
      </c>
      <c r="AS18" s="2" t="str">
        <f>IFERROR(#REF!/GAMSopt!AR18,"")</f>
        <v/>
      </c>
      <c r="AT18" s="2" t="str">
        <f>IFERROR(#REF!/GAMSopt!AS18,"")</f>
        <v/>
      </c>
      <c r="AU18" s="2" t="str">
        <f>IFERROR(#REF!/GAMSopt!AT18,"")</f>
        <v/>
      </c>
      <c r="AV18" s="2" t="str">
        <f>IFERROR(#REF!/GAMSopt!AU18,"")</f>
        <v/>
      </c>
      <c r="AW18" s="2" t="str">
        <f>IFERROR(#REF!/GAMSopt!AV18,"")</f>
        <v/>
      </c>
      <c r="AX18" s="2" t="str">
        <f>IFERROR(#REF!/GAMSopt!AW18,"")</f>
        <v/>
      </c>
      <c r="AY18" s="2" t="str">
        <f>IFERROR(#REF!/GAMSopt!AX18,"")</f>
        <v/>
      </c>
      <c r="AZ18" s="2" t="str">
        <f>IFERROR(#REF!/GAMSopt!AY18,"")</f>
        <v/>
      </c>
      <c r="BA18" s="2" t="str">
        <f>IFERROR(#REF!/GAMSopt!AZ18,"")</f>
        <v/>
      </c>
      <c r="BB18" s="2" t="str">
        <f>IFERROR(#REF!/GAMSopt!BA18,"")</f>
        <v/>
      </c>
      <c r="BC18" s="2" t="str">
        <f>IFERROR(#REF!/GAMSopt!BB18,"")</f>
        <v/>
      </c>
      <c r="BD18" s="2" t="str">
        <f>IFERROR(#REF!/GAMSopt!BC18,"")</f>
        <v/>
      </c>
      <c r="BE18" s="2" t="str">
        <f>IFERROR(#REF!/GAMSopt!BD18,"")</f>
        <v/>
      </c>
      <c r="BF18" s="2" t="str">
        <f>IFERROR(#REF!/GAMSopt!BE18,"")</f>
        <v/>
      </c>
      <c r="BG18" s="2" t="str">
        <f>IFERROR(#REF!/GAMSopt!BF18,"")</f>
        <v/>
      </c>
      <c r="BH18" s="2" t="str">
        <f>IFERROR(#REF!/GAMSopt!BG18,"")</f>
        <v/>
      </c>
      <c r="BI18" s="2" t="str">
        <f>IFERROR(#REF!/GAMSopt!BH18,"")</f>
        <v/>
      </c>
      <c r="BJ18" s="2" t="str">
        <f>IFERROR(#REF!/GAMSopt!BI18,"")</f>
        <v/>
      </c>
    </row>
    <row r="19" spans="1:62" x14ac:dyDescent="0.25">
      <c r="A19" t="e">
        <f>#REF!</f>
        <v>#REF!</v>
      </c>
      <c r="B19" t="str">
        <f>GAMSopt!A19</f>
        <v>Elasticity of MU of Consumption</v>
      </c>
      <c r="C19" s="2" t="str">
        <f>IFERROR(#REF!/GAMSopt!B19,"")</f>
        <v/>
      </c>
      <c r="D19" s="2" t="str">
        <f>IFERROR(#REF!/GAMSopt!C19,"")</f>
        <v/>
      </c>
      <c r="E19" s="2" t="str">
        <f>IFERROR(#REF!/GAMSopt!D19,"")</f>
        <v/>
      </c>
      <c r="F19" s="2" t="str">
        <f>IFERROR(#REF!/GAMSopt!E19,"")</f>
        <v/>
      </c>
      <c r="G19" s="2" t="str">
        <f>IFERROR(#REF!/GAMSopt!F19,"")</f>
        <v/>
      </c>
      <c r="H19" s="2" t="str">
        <f>IFERROR(#REF!/GAMSopt!G19,"")</f>
        <v/>
      </c>
      <c r="I19" s="2" t="str">
        <f>IFERROR(#REF!/GAMSopt!H19,"")</f>
        <v/>
      </c>
      <c r="J19" s="2" t="str">
        <f>IFERROR(#REF!/GAMSopt!I19,"")</f>
        <v/>
      </c>
      <c r="K19" s="2" t="str">
        <f>IFERROR(#REF!/GAMSopt!J19,"")</f>
        <v/>
      </c>
      <c r="L19" s="2" t="str">
        <f>IFERROR(#REF!/GAMSopt!K19,"")</f>
        <v/>
      </c>
      <c r="M19" s="2" t="str">
        <f>IFERROR(#REF!/GAMSopt!L19,"")</f>
        <v/>
      </c>
      <c r="N19" s="2" t="str">
        <f>IFERROR(#REF!/GAMSopt!M19,"")</f>
        <v/>
      </c>
      <c r="O19" s="2" t="str">
        <f>IFERROR(#REF!/GAMSopt!N19,"")</f>
        <v/>
      </c>
      <c r="P19" s="2" t="str">
        <f>IFERROR(#REF!/GAMSopt!O19,"")</f>
        <v/>
      </c>
      <c r="Q19" s="2" t="str">
        <f>IFERROR(#REF!/GAMSopt!P19,"")</f>
        <v/>
      </c>
      <c r="R19" s="2" t="str">
        <f>IFERROR(#REF!/GAMSopt!Q19,"")</f>
        <v/>
      </c>
      <c r="S19" s="2" t="str">
        <f>IFERROR(#REF!/GAMSopt!R19,"")</f>
        <v/>
      </c>
      <c r="T19" s="2" t="str">
        <f>IFERROR(#REF!/GAMSopt!S19,"")</f>
        <v/>
      </c>
      <c r="U19" s="2" t="str">
        <f>IFERROR(#REF!/GAMSopt!T19,"")</f>
        <v/>
      </c>
      <c r="V19" s="2" t="str">
        <f>IFERROR(#REF!/GAMSopt!U19,"")</f>
        <v/>
      </c>
      <c r="W19" s="2" t="str">
        <f>IFERROR(#REF!/GAMSopt!V19,"")</f>
        <v/>
      </c>
      <c r="X19" s="2" t="str">
        <f>IFERROR(#REF!/GAMSopt!W19,"")</f>
        <v/>
      </c>
      <c r="Y19" s="2" t="str">
        <f>IFERROR(#REF!/GAMSopt!X19,"")</f>
        <v/>
      </c>
      <c r="Z19" s="2" t="str">
        <f>IFERROR(#REF!/GAMSopt!Y19,"")</f>
        <v/>
      </c>
      <c r="AA19" s="2" t="str">
        <f>IFERROR(#REF!/GAMSopt!Z19,"")</f>
        <v/>
      </c>
      <c r="AB19" s="2" t="str">
        <f>IFERROR(#REF!/GAMSopt!AA19,"")</f>
        <v/>
      </c>
      <c r="AC19" s="2" t="str">
        <f>IFERROR(#REF!/GAMSopt!AB19,"")</f>
        <v/>
      </c>
      <c r="AD19" s="2" t="str">
        <f>IFERROR(#REF!/GAMSopt!AC19,"")</f>
        <v/>
      </c>
      <c r="AE19" s="2" t="str">
        <f>IFERROR(#REF!/GAMSopt!AD19,"")</f>
        <v/>
      </c>
      <c r="AF19" s="2" t="str">
        <f>IFERROR(#REF!/GAMSopt!AE19,"")</f>
        <v/>
      </c>
      <c r="AG19" s="2" t="str">
        <f>IFERROR(#REF!/GAMSopt!AF19,"")</f>
        <v/>
      </c>
      <c r="AH19" s="2" t="str">
        <f>IFERROR(#REF!/GAMSopt!AG19,"")</f>
        <v/>
      </c>
      <c r="AI19" s="2" t="str">
        <f>IFERROR(#REF!/GAMSopt!AH19,"")</f>
        <v/>
      </c>
      <c r="AJ19" s="2" t="str">
        <f>IFERROR(#REF!/GAMSopt!AI19,"")</f>
        <v/>
      </c>
      <c r="AK19" s="2" t="str">
        <f>IFERROR(#REF!/GAMSopt!AJ19,"")</f>
        <v/>
      </c>
      <c r="AL19" s="2" t="str">
        <f>IFERROR(#REF!/GAMSopt!AK19,"")</f>
        <v/>
      </c>
      <c r="AM19" s="2" t="str">
        <f>IFERROR(#REF!/GAMSopt!AL19,"")</f>
        <v/>
      </c>
      <c r="AN19" s="2" t="str">
        <f>IFERROR(#REF!/GAMSopt!AM19,"")</f>
        <v/>
      </c>
      <c r="AO19" s="2" t="str">
        <f>IFERROR(#REF!/GAMSopt!AN19,"")</f>
        <v/>
      </c>
      <c r="AP19" s="2" t="str">
        <f>IFERROR(#REF!/GAMSopt!AO19,"")</f>
        <v/>
      </c>
      <c r="AQ19" s="2" t="str">
        <f>IFERROR(#REF!/GAMSopt!AP19,"")</f>
        <v/>
      </c>
      <c r="AR19" s="2" t="str">
        <f>IFERROR(#REF!/GAMSopt!AQ19,"")</f>
        <v/>
      </c>
      <c r="AS19" s="2" t="str">
        <f>IFERROR(#REF!/GAMSopt!AR19,"")</f>
        <v/>
      </c>
      <c r="AT19" s="2" t="str">
        <f>IFERROR(#REF!/GAMSopt!AS19,"")</f>
        <v/>
      </c>
      <c r="AU19" s="2" t="str">
        <f>IFERROR(#REF!/GAMSopt!AT19,"")</f>
        <v/>
      </c>
      <c r="AV19" s="2" t="str">
        <f>IFERROR(#REF!/GAMSopt!AU19,"")</f>
        <v/>
      </c>
      <c r="AW19" s="2" t="str">
        <f>IFERROR(#REF!/GAMSopt!AV19,"")</f>
        <v/>
      </c>
      <c r="AX19" s="2" t="str">
        <f>IFERROR(#REF!/GAMSopt!AW19,"")</f>
        <v/>
      </c>
      <c r="AY19" s="2" t="str">
        <f>IFERROR(#REF!/GAMSopt!AX19,"")</f>
        <v/>
      </c>
      <c r="AZ19" s="2" t="str">
        <f>IFERROR(#REF!/GAMSopt!AY19,"")</f>
        <v/>
      </c>
      <c r="BA19" s="2" t="str">
        <f>IFERROR(#REF!/GAMSopt!AZ19,"")</f>
        <v/>
      </c>
      <c r="BB19" s="2" t="str">
        <f>IFERROR(#REF!/GAMSopt!BA19,"")</f>
        <v/>
      </c>
      <c r="BC19" s="2" t="str">
        <f>IFERROR(#REF!/GAMSopt!BB19,"")</f>
        <v/>
      </c>
      <c r="BD19" s="2" t="str">
        <f>IFERROR(#REF!/GAMSopt!BC19,"")</f>
        <v/>
      </c>
      <c r="BE19" s="2" t="str">
        <f>IFERROR(#REF!/GAMSopt!BD19,"")</f>
        <v/>
      </c>
      <c r="BF19" s="2" t="str">
        <f>IFERROR(#REF!/GAMSopt!BE19,"")</f>
        <v/>
      </c>
      <c r="BG19" s="2" t="str">
        <f>IFERROR(#REF!/GAMSopt!BF19,"")</f>
        <v/>
      </c>
      <c r="BH19" s="2" t="str">
        <f>IFERROR(#REF!/GAMSopt!BG19,"")</f>
        <v/>
      </c>
      <c r="BI19" s="2" t="str">
        <f>IFERROR(#REF!/GAMSopt!BH19,"")</f>
        <v/>
      </c>
      <c r="BJ19" s="2" t="str">
        <f>IFERROR(#REF!/GAMSopt!BI19,"")</f>
        <v/>
      </c>
    </row>
    <row r="20" spans="1:62" x14ac:dyDescent="0.25">
      <c r="A20" t="e">
        <f>#REF!</f>
        <v>#REF!</v>
      </c>
      <c r="B20" t="str">
        <f>GAMSopt!A20</f>
        <v>* PRODUCTIVITY</v>
      </c>
      <c r="C20" s="2" t="str">
        <f>IFERROR(#REF!/GAMSopt!B20,"")</f>
        <v/>
      </c>
      <c r="D20" s="2" t="str">
        <f>IFERROR(#REF!/GAMSopt!C20,"")</f>
        <v/>
      </c>
      <c r="E20" s="2" t="str">
        <f>IFERROR(#REF!/GAMSopt!D20,"")</f>
        <v/>
      </c>
      <c r="F20" s="2" t="str">
        <f>IFERROR(#REF!/GAMSopt!E20,"")</f>
        <v/>
      </c>
      <c r="G20" s="2" t="str">
        <f>IFERROR(#REF!/GAMSopt!F20,"")</f>
        <v/>
      </c>
      <c r="H20" s="2" t="str">
        <f>IFERROR(#REF!/GAMSopt!G20,"")</f>
        <v/>
      </c>
      <c r="I20" s="2" t="str">
        <f>IFERROR(#REF!/GAMSopt!H20,"")</f>
        <v/>
      </c>
      <c r="J20" s="2" t="str">
        <f>IFERROR(#REF!/GAMSopt!I20,"")</f>
        <v/>
      </c>
      <c r="K20" s="2" t="str">
        <f>IFERROR(#REF!/GAMSopt!J20,"")</f>
        <v/>
      </c>
      <c r="L20" s="2" t="str">
        <f>IFERROR(#REF!/GAMSopt!K20,"")</f>
        <v/>
      </c>
      <c r="M20" s="2" t="str">
        <f>IFERROR(#REF!/GAMSopt!L20,"")</f>
        <v/>
      </c>
      <c r="N20" s="2" t="str">
        <f>IFERROR(#REF!/GAMSopt!M20,"")</f>
        <v/>
      </c>
      <c r="O20" s="2" t="str">
        <f>IFERROR(#REF!/GAMSopt!N20,"")</f>
        <v/>
      </c>
      <c r="P20" s="2" t="str">
        <f>IFERROR(#REF!/GAMSopt!O20,"")</f>
        <v/>
      </c>
      <c r="Q20" s="2" t="str">
        <f>IFERROR(#REF!/GAMSopt!P20,"")</f>
        <v/>
      </c>
      <c r="R20" s="2" t="str">
        <f>IFERROR(#REF!/GAMSopt!Q20,"")</f>
        <v/>
      </c>
      <c r="S20" s="2" t="str">
        <f>IFERROR(#REF!/GAMSopt!R20,"")</f>
        <v/>
      </c>
      <c r="T20" s="2" t="str">
        <f>IFERROR(#REF!/GAMSopt!S20,"")</f>
        <v/>
      </c>
      <c r="U20" s="2" t="str">
        <f>IFERROR(#REF!/GAMSopt!T20,"")</f>
        <v/>
      </c>
      <c r="V20" s="2" t="str">
        <f>IFERROR(#REF!/GAMSopt!U20,"")</f>
        <v/>
      </c>
      <c r="W20" s="2" t="str">
        <f>IFERROR(#REF!/GAMSopt!V20,"")</f>
        <v/>
      </c>
      <c r="X20" s="2" t="str">
        <f>IFERROR(#REF!/GAMSopt!W20,"")</f>
        <v/>
      </c>
      <c r="Y20" s="2" t="str">
        <f>IFERROR(#REF!/GAMSopt!X20,"")</f>
        <v/>
      </c>
      <c r="Z20" s="2" t="str">
        <f>IFERROR(#REF!/GAMSopt!Y20,"")</f>
        <v/>
      </c>
      <c r="AA20" s="2" t="str">
        <f>IFERROR(#REF!/GAMSopt!Z20,"")</f>
        <v/>
      </c>
      <c r="AB20" s="2" t="str">
        <f>IFERROR(#REF!/GAMSopt!AA20,"")</f>
        <v/>
      </c>
      <c r="AC20" s="2" t="str">
        <f>IFERROR(#REF!/GAMSopt!AB20,"")</f>
        <v/>
      </c>
      <c r="AD20" s="2" t="str">
        <f>IFERROR(#REF!/GAMSopt!AC20,"")</f>
        <v/>
      </c>
      <c r="AE20" s="2" t="str">
        <f>IFERROR(#REF!/GAMSopt!AD20,"")</f>
        <v/>
      </c>
      <c r="AF20" s="2" t="str">
        <f>IFERROR(#REF!/GAMSopt!AE20,"")</f>
        <v/>
      </c>
      <c r="AG20" s="2" t="str">
        <f>IFERROR(#REF!/GAMSopt!AF20,"")</f>
        <v/>
      </c>
      <c r="AH20" s="2" t="str">
        <f>IFERROR(#REF!/GAMSopt!AG20,"")</f>
        <v/>
      </c>
      <c r="AI20" s="2" t="str">
        <f>IFERROR(#REF!/GAMSopt!AH20,"")</f>
        <v/>
      </c>
      <c r="AJ20" s="2" t="str">
        <f>IFERROR(#REF!/GAMSopt!AI20,"")</f>
        <v/>
      </c>
      <c r="AK20" s="2" t="str">
        <f>IFERROR(#REF!/GAMSopt!AJ20,"")</f>
        <v/>
      </c>
      <c r="AL20" s="2" t="str">
        <f>IFERROR(#REF!/GAMSopt!AK20,"")</f>
        <v/>
      </c>
      <c r="AM20" s="2" t="str">
        <f>IFERROR(#REF!/GAMSopt!AL20,"")</f>
        <v/>
      </c>
      <c r="AN20" s="2" t="str">
        <f>IFERROR(#REF!/GAMSopt!AM20,"")</f>
        <v/>
      </c>
      <c r="AO20" s="2" t="str">
        <f>IFERROR(#REF!/GAMSopt!AN20,"")</f>
        <v/>
      </c>
      <c r="AP20" s="2" t="str">
        <f>IFERROR(#REF!/GAMSopt!AO20,"")</f>
        <v/>
      </c>
      <c r="AQ20" s="2" t="str">
        <f>IFERROR(#REF!/GAMSopt!AP20,"")</f>
        <v/>
      </c>
      <c r="AR20" s="2" t="str">
        <f>IFERROR(#REF!/GAMSopt!AQ20,"")</f>
        <v/>
      </c>
      <c r="AS20" s="2" t="str">
        <f>IFERROR(#REF!/GAMSopt!AR20,"")</f>
        <v/>
      </c>
      <c r="AT20" s="2" t="str">
        <f>IFERROR(#REF!/GAMSopt!AS20,"")</f>
        <v/>
      </c>
      <c r="AU20" s="2" t="str">
        <f>IFERROR(#REF!/GAMSopt!AT20,"")</f>
        <v/>
      </c>
      <c r="AV20" s="2" t="str">
        <f>IFERROR(#REF!/GAMSopt!AU20,"")</f>
        <v/>
      </c>
      <c r="AW20" s="2" t="str">
        <f>IFERROR(#REF!/GAMSopt!AV20,"")</f>
        <v/>
      </c>
      <c r="AX20" s="2" t="str">
        <f>IFERROR(#REF!/GAMSopt!AW20,"")</f>
        <v/>
      </c>
      <c r="AY20" s="2" t="str">
        <f>IFERROR(#REF!/GAMSopt!AX20,"")</f>
        <v/>
      </c>
      <c r="AZ20" s="2" t="str">
        <f>IFERROR(#REF!/GAMSopt!AY20,"")</f>
        <v/>
      </c>
      <c r="BA20" s="2" t="str">
        <f>IFERROR(#REF!/GAMSopt!AZ20,"")</f>
        <v/>
      </c>
      <c r="BB20" s="2" t="str">
        <f>IFERROR(#REF!/GAMSopt!BA20,"")</f>
        <v/>
      </c>
      <c r="BC20" s="2" t="str">
        <f>IFERROR(#REF!/GAMSopt!BB20,"")</f>
        <v/>
      </c>
      <c r="BD20" s="2" t="str">
        <f>IFERROR(#REF!/GAMSopt!BC20,"")</f>
        <v/>
      </c>
      <c r="BE20" s="2" t="str">
        <f>IFERROR(#REF!/GAMSopt!BD20,"")</f>
        <v/>
      </c>
      <c r="BF20" s="2" t="str">
        <f>IFERROR(#REF!/GAMSopt!BE20,"")</f>
        <v/>
      </c>
      <c r="BG20" s="2" t="str">
        <f>IFERROR(#REF!/GAMSopt!BF20,"")</f>
        <v/>
      </c>
      <c r="BH20" s="2" t="str">
        <f>IFERROR(#REF!/GAMSopt!BG20,"")</f>
        <v/>
      </c>
      <c r="BI20" s="2" t="str">
        <f>IFERROR(#REF!/GAMSopt!BH20,"")</f>
        <v/>
      </c>
      <c r="BJ20" s="2" t="str">
        <f>IFERROR(#REF!/GAMSopt!BI20,"")</f>
        <v/>
      </c>
    </row>
    <row r="21" spans="1:62" x14ac:dyDescent="0.25">
      <c r="A21" t="e">
        <f>#REF!</f>
        <v>#REF!</v>
      </c>
      <c r="B21" t="str">
        <f>GAMSopt!A21</f>
        <v>Total Factor Productivity</v>
      </c>
      <c r="C21" s="2" t="str">
        <f>IFERROR(#REF!/GAMSopt!B21,"")</f>
        <v/>
      </c>
      <c r="D21" s="2" t="str">
        <f>IFERROR(#REF!/GAMSopt!C21,"")</f>
        <v/>
      </c>
      <c r="E21" s="2" t="str">
        <f>IFERROR(#REF!/GAMSopt!D21,"")</f>
        <v/>
      </c>
      <c r="F21" s="2" t="str">
        <f>IFERROR(#REF!/GAMSopt!E21,"")</f>
        <v/>
      </c>
      <c r="G21" s="2" t="str">
        <f>IFERROR(#REF!/GAMSopt!F21,"")</f>
        <v/>
      </c>
      <c r="H21" s="2" t="str">
        <f>IFERROR(#REF!/GAMSopt!G21,"")</f>
        <v/>
      </c>
      <c r="I21" s="2" t="str">
        <f>IFERROR(#REF!/GAMSopt!H21,"")</f>
        <v/>
      </c>
      <c r="J21" s="2" t="str">
        <f>IFERROR(#REF!/GAMSopt!I21,"")</f>
        <v/>
      </c>
      <c r="K21" s="2" t="str">
        <f>IFERROR(#REF!/GAMSopt!J21,"")</f>
        <v/>
      </c>
      <c r="L21" s="2" t="str">
        <f>IFERROR(#REF!/GAMSopt!K21,"")</f>
        <v/>
      </c>
      <c r="M21" s="2" t="str">
        <f>IFERROR(#REF!/GAMSopt!L21,"")</f>
        <v/>
      </c>
      <c r="N21" s="2" t="str">
        <f>IFERROR(#REF!/GAMSopt!M21,"")</f>
        <v/>
      </c>
      <c r="O21" s="2" t="str">
        <f>IFERROR(#REF!/GAMSopt!N21,"")</f>
        <v/>
      </c>
      <c r="P21" s="2" t="str">
        <f>IFERROR(#REF!/GAMSopt!O21,"")</f>
        <v/>
      </c>
      <c r="Q21" s="2" t="str">
        <f>IFERROR(#REF!/GAMSopt!P21,"")</f>
        <v/>
      </c>
      <c r="R21" s="2" t="str">
        <f>IFERROR(#REF!/GAMSopt!Q21,"")</f>
        <v/>
      </c>
      <c r="S21" s="2" t="str">
        <f>IFERROR(#REF!/GAMSopt!R21,"")</f>
        <v/>
      </c>
      <c r="T21" s="2" t="str">
        <f>IFERROR(#REF!/GAMSopt!S21,"")</f>
        <v/>
      </c>
      <c r="U21" s="2" t="str">
        <f>IFERROR(#REF!/GAMSopt!T21,"")</f>
        <v/>
      </c>
      <c r="V21" s="2" t="str">
        <f>IFERROR(#REF!/GAMSopt!U21,"")</f>
        <v/>
      </c>
      <c r="W21" s="2" t="str">
        <f>IFERROR(#REF!/GAMSopt!V21,"")</f>
        <v/>
      </c>
      <c r="X21" s="2" t="str">
        <f>IFERROR(#REF!/GAMSopt!W21,"")</f>
        <v/>
      </c>
      <c r="Y21" s="2" t="str">
        <f>IFERROR(#REF!/GAMSopt!X21,"")</f>
        <v/>
      </c>
      <c r="Z21" s="2" t="str">
        <f>IFERROR(#REF!/GAMSopt!Y21,"")</f>
        <v/>
      </c>
      <c r="AA21" s="2" t="str">
        <f>IFERROR(#REF!/GAMSopt!Z21,"")</f>
        <v/>
      </c>
      <c r="AB21" s="2" t="str">
        <f>IFERROR(#REF!/GAMSopt!AA21,"")</f>
        <v/>
      </c>
      <c r="AC21" s="2" t="str">
        <f>IFERROR(#REF!/GAMSopt!AB21,"")</f>
        <v/>
      </c>
      <c r="AD21" s="2" t="str">
        <f>IFERROR(#REF!/GAMSopt!AC21,"")</f>
        <v/>
      </c>
      <c r="AE21" s="2" t="str">
        <f>IFERROR(#REF!/GAMSopt!AD21,"")</f>
        <v/>
      </c>
      <c r="AF21" s="2" t="str">
        <f>IFERROR(#REF!/GAMSopt!AE21,"")</f>
        <v/>
      </c>
      <c r="AG21" s="2" t="str">
        <f>IFERROR(#REF!/GAMSopt!AF21,"")</f>
        <v/>
      </c>
      <c r="AH21" s="2" t="str">
        <f>IFERROR(#REF!/GAMSopt!AG21,"")</f>
        <v/>
      </c>
      <c r="AI21" s="2" t="str">
        <f>IFERROR(#REF!/GAMSopt!AH21,"")</f>
        <v/>
      </c>
      <c r="AJ21" s="2" t="str">
        <f>IFERROR(#REF!/GAMSopt!AI21,"")</f>
        <v/>
      </c>
      <c r="AK21" s="2" t="str">
        <f>IFERROR(#REF!/GAMSopt!AJ21,"")</f>
        <v/>
      </c>
      <c r="AL21" s="2" t="str">
        <f>IFERROR(#REF!/GAMSopt!AK21,"")</f>
        <v/>
      </c>
      <c r="AM21" s="2" t="str">
        <f>IFERROR(#REF!/GAMSopt!AL21,"")</f>
        <v/>
      </c>
      <c r="AN21" s="2" t="str">
        <f>IFERROR(#REF!/GAMSopt!AM21,"")</f>
        <v/>
      </c>
      <c r="AO21" s="2" t="str">
        <f>IFERROR(#REF!/GAMSopt!AN21,"")</f>
        <v/>
      </c>
      <c r="AP21" s="2" t="str">
        <f>IFERROR(#REF!/GAMSopt!AO21,"")</f>
        <v/>
      </c>
      <c r="AQ21" s="2" t="str">
        <f>IFERROR(#REF!/GAMSopt!AP21,"")</f>
        <v/>
      </c>
      <c r="AR21" s="2" t="str">
        <f>IFERROR(#REF!/GAMSopt!AQ21,"")</f>
        <v/>
      </c>
      <c r="AS21" s="2" t="str">
        <f>IFERROR(#REF!/GAMSopt!AR21,"")</f>
        <v/>
      </c>
      <c r="AT21" s="2" t="str">
        <f>IFERROR(#REF!/GAMSopt!AS21,"")</f>
        <v/>
      </c>
      <c r="AU21" s="2" t="str">
        <f>IFERROR(#REF!/GAMSopt!AT21,"")</f>
        <v/>
      </c>
      <c r="AV21" s="2" t="str">
        <f>IFERROR(#REF!/GAMSopt!AU21,"")</f>
        <v/>
      </c>
      <c r="AW21" s="2" t="str">
        <f>IFERROR(#REF!/GAMSopt!AV21,"")</f>
        <v/>
      </c>
      <c r="AX21" s="2" t="str">
        <f>IFERROR(#REF!/GAMSopt!AW21,"")</f>
        <v/>
      </c>
      <c r="AY21" s="2" t="str">
        <f>IFERROR(#REF!/GAMSopt!AX21,"")</f>
        <v/>
      </c>
      <c r="AZ21" s="2" t="str">
        <f>IFERROR(#REF!/GAMSopt!AY21,"")</f>
        <v/>
      </c>
      <c r="BA21" s="2" t="str">
        <f>IFERROR(#REF!/GAMSopt!AZ21,"")</f>
        <v/>
      </c>
      <c r="BB21" s="2" t="str">
        <f>IFERROR(#REF!/GAMSopt!BA21,"")</f>
        <v/>
      </c>
      <c r="BC21" s="2" t="str">
        <f>IFERROR(#REF!/GAMSopt!BB21,"")</f>
        <v/>
      </c>
      <c r="BD21" s="2" t="str">
        <f>IFERROR(#REF!/GAMSopt!BC21,"")</f>
        <v/>
      </c>
      <c r="BE21" s="2" t="str">
        <f>IFERROR(#REF!/GAMSopt!BD21,"")</f>
        <v/>
      </c>
      <c r="BF21" s="2" t="str">
        <f>IFERROR(#REF!/GAMSopt!BE21,"")</f>
        <v/>
      </c>
      <c r="BG21" s="2" t="str">
        <f>IFERROR(#REF!/GAMSopt!BF21,"")</f>
        <v/>
      </c>
      <c r="BH21" s="2" t="str">
        <f>IFERROR(#REF!/GAMSopt!BG21,"")</f>
        <v/>
      </c>
      <c r="BI21" s="2" t="str">
        <f>IFERROR(#REF!/GAMSopt!BH21,"")</f>
        <v/>
      </c>
      <c r="BJ21" s="2" t="str">
        <f>IFERROR(#REF!/GAMSopt!BI21,"")</f>
        <v/>
      </c>
    </row>
    <row r="22" spans="1:62" x14ac:dyDescent="0.25">
      <c r="A22" t="e">
        <f>#REF!</f>
        <v>#REF!</v>
      </c>
      <c r="B22" t="str">
        <f>GAMSopt!A22</f>
        <v>Initial Total Factor Productivity</v>
      </c>
      <c r="C22" s="2" t="str">
        <f>IFERROR(#REF!/GAMSopt!B22,"")</f>
        <v/>
      </c>
      <c r="D22" s="2" t="str">
        <f>IFERROR(#REF!/GAMSopt!C22,"")</f>
        <v/>
      </c>
      <c r="E22" s="2" t="str">
        <f>IFERROR(#REF!/GAMSopt!D22,"")</f>
        <v/>
      </c>
      <c r="F22" s="2" t="str">
        <f>IFERROR(#REF!/GAMSopt!E22,"")</f>
        <v/>
      </c>
      <c r="G22" s="2" t="str">
        <f>IFERROR(#REF!/GAMSopt!F22,"")</f>
        <v/>
      </c>
      <c r="H22" s="2" t="str">
        <f>IFERROR(#REF!/GAMSopt!G22,"")</f>
        <v/>
      </c>
      <c r="I22" s="2" t="str">
        <f>IFERROR(#REF!/GAMSopt!H22,"")</f>
        <v/>
      </c>
      <c r="J22" s="2" t="str">
        <f>IFERROR(#REF!/GAMSopt!I22,"")</f>
        <v/>
      </c>
      <c r="K22" s="2" t="str">
        <f>IFERROR(#REF!/GAMSopt!J22,"")</f>
        <v/>
      </c>
      <c r="L22" s="2" t="str">
        <f>IFERROR(#REF!/GAMSopt!K22,"")</f>
        <v/>
      </c>
      <c r="M22" s="2" t="str">
        <f>IFERROR(#REF!/GAMSopt!L22,"")</f>
        <v/>
      </c>
      <c r="N22" s="2" t="str">
        <f>IFERROR(#REF!/GAMSopt!M22,"")</f>
        <v/>
      </c>
      <c r="O22" s="2" t="str">
        <f>IFERROR(#REF!/GAMSopt!N22,"")</f>
        <v/>
      </c>
      <c r="P22" s="2" t="str">
        <f>IFERROR(#REF!/GAMSopt!O22,"")</f>
        <v/>
      </c>
      <c r="Q22" s="2" t="str">
        <f>IFERROR(#REF!/GAMSopt!P22,"")</f>
        <v/>
      </c>
      <c r="R22" s="2" t="str">
        <f>IFERROR(#REF!/GAMSopt!Q22,"")</f>
        <v/>
      </c>
      <c r="S22" s="2" t="str">
        <f>IFERROR(#REF!/GAMSopt!R22,"")</f>
        <v/>
      </c>
      <c r="T22" s="2" t="str">
        <f>IFERROR(#REF!/GAMSopt!S22,"")</f>
        <v/>
      </c>
      <c r="U22" s="2" t="str">
        <f>IFERROR(#REF!/GAMSopt!T22,"")</f>
        <v/>
      </c>
      <c r="V22" s="2" t="str">
        <f>IFERROR(#REF!/GAMSopt!U22,"")</f>
        <v/>
      </c>
      <c r="W22" s="2" t="str">
        <f>IFERROR(#REF!/GAMSopt!V22,"")</f>
        <v/>
      </c>
      <c r="X22" s="2" t="str">
        <f>IFERROR(#REF!/GAMSopt!W22,"")</f>
        <v/>
      </c>
      <c r="Y22" s="2" t="str">
        <f>IFERROR(#REF!/GAMSopt!X22,"")</f>
        <v/>
      </c>
      <c r="Z22" s="2" t="str">
        <f>IFERROR(#REF!/GAMSopt!Y22,"")</f>
        <v/>
      </c>
      <c r="AA22" s="2" t="str">
        <f>IFERROR(#REF!/GAMSopt!Z22,"")</f>
        <v/>
      </c>
      <c r="AB22" s="2" t="str">
        <f>IFERROR(#REF!/GAMSopt!AA22,"")</f>
        <v/>
      </c>
      <c r="AC22" s="2" t="str">
        <f>IFERROR(#REF!/GAMSopt!AB22,"")</f>
        <v/>
      </c>
      <c r="AD22" s="2" t="str">
        <f>IFERROR(#REF!/GAMSopt!AC22,"")</f>
        <v/>
      </c>
      <c r="AE22" s="2" t="str">
        <f>IFERROR(#REF!/GAMSopt!AD22,"")</f>
        <v/>
      </c>
      <c r="AF22" s="2" t="str">
        <f>IFERROR(#REF!/GAMSopt!AE22,"")</f>
        <v/>
      </c>
      <c r="AG22" s="2" t="str">
        <f>IFERROR(#REF!/GAMSopt!AF22,"")</f>
        <v/>
      </c>
      <c r="AH22" s="2" t="str">
        <f>IFERROR(#REF!/GAMSopt!AG22,"")</f>
        <v/>
      </c>
      <c r="AI22" s="2" t="str">
        <f>IFERROR(#REF!/GAMSopt!AH22,"")</f>
        <v/>
      </c>
      <c r="AJ22" s="2" t="str">
        <f>IFERROR(#REF!/GAMSopt!AI22,"")</f>
        <v/>
      </c>
      <c r="AK22" s="2" t="str">
        <f>IFERROR(#REF!/GAMSopt!AJ22,"")</f>
        <v/>
      </c>
      <c r="AL22" s="2" t="str">
        <f>IFERROR(#REF!/GAMSopt!AK22,"")</f>
        <v/>
      </c>
      <c r="AM22" s="2" t="str">
        <f>IFERROR(#REF!/GAMSopt!AL22,"")</f>
        <v/>
      </c>
      <c r="AN22" s="2" t="str">
        <f>IFERROR(#REF!/GAMSopt!AM22,"")</f>
        <v/>
      </c>
      <c r="AO22" s="2" t="str">
        <f>IFERROR(#REF!/GAMSopt!AN22,"")</f>
        <v/>
      </c>
      <c r="AP22" s="2" t="str">
        <f>IFERROR(#REF!/GAMSopt!AO22,"")</f>
        <v/>
      </c>
      <c r="AQ22" s="2" t="str">
        <f>IFERROR(#REF!/GAMSopt!AP22,"")</f>
        <v/>
      </c>
      <c r="AR22" s="2" t="str">
        <f>IFERROR(#REF!/GAMSopt!AQ22,"")</f>
        <v/>
      </c>
      <c r="AS22" s="2" t="str">
        <f>IFERROR(#REF!/GAMSopt!AR22,"")</f>
        <v/>
      </c>
      <c r="AT22" s="2" t="str">
        <f>IFERROR(#REF!/GAMSopt!AS22,"")</f>
        <v/>
      </c>
      <c r="AU22" s="2" t="str">
        <f>IFERROR(#REF!/GAMSopt!AT22,"")</f>
        <v/>
      </c>
      <c r="AV22" s="2" t="str">
        <f>IFERROR(#REF!/GAMSopt!AU22,"")</f>
        <v/>
      </c>
      <c r="AW22" s="2" t="str">
        <f>IFERROR(#REF!/GAMSopt!AV22,"")</f>
        <v/>
      </c>
      <c r="AX22" s="2" t="str">
        <f>IFERROR(#REF!/GAMSopt!AW22,"")</f>
        <v/>
      </c>
      <c r="AY22" s="2" t="str">
        <f>IFERROR(#REF!/GAMSopt!AX22,"")</f>
        <v/>
      </c>
      <c r="AZ22" s="2" t="str">
        <f>IFERROR(#REF!/GAMSopt!AY22,"")</f>
        <v/>
      </c>
      <c r="BA22" s="2" t="str">
        <f>IFERROR(#REF!/GAMSopt!AZ22,"")</f>
        <v/>
      </c>
      <c r="BB22" s="2" t="str">
        <f>IFERROR(#REF!/GAMSopt!BA22,"")</f>
        <v/>
      </c>
      <c r="BC22" s="2" t="str">
        <f>IFERROR(#REF!/GAMSopt!BB22,"")</f>
        <v/>
      </c>
      <c r="BD22" s="2" t="str">
        <f>IFERROR(#REF!/GAMSopt!BC22,"")</f>
        <v/>
      </c>
      <c r="BE22" s="2" t="str">
        <f>IFERROR(#REF!/GAMSopt!BD22,"")</f>
        <v/>
      </c>
      <c r="BF22" s="2" t="str">
        <f>IFERROR(#REF!/GAMSopt!BE22,"")</f>
        <v/>
      </c>
      <c r="BG22" s="2" t="str">
        <f>IFERROR(#REF!/GAMSopt!BF22,"")</f>
        <v/>
      </c>
      <c r="BH22" s="2" t="str">
        <f>IFERROR(#REF!/GAMSopt!BG22,"")</f>
        <v/>
      </c>
      <c r="BI22" s="2" t="str">
        <f>IFERROR(#REF!/GAMSopt!BH22,"")</f>
        <v/>
      </c>
      <c r="BJ22" s="2" t="str">
        <f>IFERROR(#REF!/GAMSopt!BI22,"")</f>
        <v/>
      </c>
    </row>
    <row r="23" spans="1:62" x14ac:dyDescent="0.25">
      <c r="A23" t="e">
        <f>#REF!</f>
        <v>#REF!</v>
      </c>
      <c r="B23" t="str">
        <f>GAMSopt!A23</f>
        <v>Rate of Growth of Productivity</v>
      </c>
      <c r="C23" s="2" t="str">
        <f>IFERROR(#REF!/GAMSopt!B23,"")</f>
        <v/>
      </c>
      <c r="D23" s="2" t="str">
        <f>IFERROR(#REF!/GAMSopt!C23,"")</f>
        <v/>
      </c>
      <c r="E23" s="2" t="str">
        <f>IFERROR(#REF!/GAMSopt!D23,"")</f>
        <v/>
      </c>
      <c r="F23" s="2" t="str">
        <f>IFERROR(#REF!/GAMSopt!E23,"")</f>
        <v/>
      </c>
      <c r="G23" s="2" t="str">
        <f>IFERROR(#REF!/GAMSopt!F23,"")</f>
        <v/>
      </c>
      <c r="H23" s="2" t="str">
        <f>IFERROR(#REF!/GAMSopt!G23,"")</f>
        <v/>
      </c>
      <c r="I23" s="2" t="str">
        <f>IFERROR(#REF!/GAMSopt!H23,"")</f>
        <v/>
      </c>
      <c r="J23" s="2" t="str">
        <f>IFERROR(#REF!/GAMSopt!I23,"")</f>
        <v/>
      </c>
      <c r="K23" s="2" t="str">
        <f>IFERROR(#REF!/GAMSopt!J23,"")</f>
        <v/>
      </c>
      <c r="L23" s="2" t="str">
        <f>IFERROR(#REF!/GAMSopt!K23,"")</f>
        <v/>
      </c>
      <c r="M23" s="2" t="str">
        <f>IFERROR(#REF!/GAMSopt!L23,"")</f>
        <v/>
      </c>
      <c r="N23" s="2" t="str">
        <f>IFERROR(#REF!/GAMSopt!M23,"")</f>
        <v/>
      </c>
      <c r="O23" s="2" t="str">
        <f>IFERROR(#REF!/GAMSopt!N23,"")</f>
        <v/>
      </c>
      <c r="P23" s="2" t="str">
        <f>IFERROR(#REF!/GAMSopt!O23,"")</f>
        <v/>
      </c>
      <c r="Q23" s="2" t="str">
        <f>IFERROR(#REF!/GAMSopt!P23,"")</f>
        <v/>
      </c>
      <c r="R23" s="2" t="str">
        <f>IFERROR(#REF!/GAMSopt!Q23,"")</f>
        <v/>
      </c>
      <c r="S23" s="2" t="str">
        <f>IFERROR(#REF!/GAMSopt!R23,"")</f>
        <v/>
      </c>
      <c r="T23" s="2" t="str">
        <f>IFERROR(#REF!/GAMSopt!S23,"")</f>
        <v/>
      </c>
      <c r="U23" s="2" t="str">
        <f>IFERROR(#REF!/GAMSopt!T23,"")</f>
        <v/>
      </c>
      <c r="V23" s="2" t="str">
        <f>IFERROR(#REF!/GAMSopt!U23,"")</f>
        <v/>
      </c>
      <c r="W23" s="2" t="str">
        <f>IFERROR(#REF!/GAMSopt!V23,"")</f>
        <v/>
      </c>
      <c r="X23" s="2" t="str">
        <f>IFERROR(#REF!/GAMSopt!W23,"")</f>
        <v/>
      </c>
      <c r="Y23" s="2" t="str">
        <f>IFERROR(#REF!/GAMSopt!X23,"")</f>
        <v/>
      </c>
      <c r="Z23" s="2" t="str">
        <f>IFERROR(#REF!/GAMSopt!Y23,"")</f>
        <v/>
      </c>
      <c r="AA23" s="2" t="str">
        <f>IFERROR(#REF!/GAMSopt!Z23,"")</f>
        <v/>
      </c>
      <c r="AB23" s="2" t="str">
        <f>IFERROR(#REF!/GAMSopt!AA23,"")</f>
        <v/>
      </c>
      <c r="AC23" s="2" t="str">
        <f>IFERROR(#REF!/GAMSopt!AB23,"")</f>
        <v/>
      </c>
      <c r="AD23" s="2" t="str">
        <f>IFERROR(#REF!/GAMSopt!AC23,"")</f>
        <v/>
      </c>
      <c r="AE23" s="2" t="str">
        <f>IFERROR(#REF!/GAMSopt!AD23,"")</f>
        <v/>
      </c>
      <c r="AF23" s="2" t="str">
        <f>IFERROR(#REF!/GAMSopt!AE23,"")</f>
        <v/>
      </c>
      <c r="AG23" s="2" t="str">
        <f>IFERROR(#REF!/GAMSopt!AF23,"")</f>
        <v/>
      </c>
      <c r="AH23" s="2" t="str">
        <f>IFERROR(#REF!/GAMSopt!AG23,"")</f>
        <v/>
      </c>
      <c r="AI23" s="2" t="str">
        <f>IFERROR(#REF!/GAMSopt!AH23,"")</f>
        <v/>
      </c>
      <c r="AJ23" s="2" t="str">
        <f>IFERROR(#REF!/GAMSopt!AI23,"")</f>
        <v/>
      </c>
      <c r="AK23" s="2" t="str">
        <f>IFERROR(#REF!/GAMSopt!AJ23,"")</f>
        <v/>
      </c>
      <c r="AL23" s="2" t="str">
        <f>IFERROR(#REF!/GAMSopt!AK23,"")</f>
        <v/>
      </c>
      <c r="AM23" s="2" t="str">
        <f>IFERROR(#REF!/GAMSopt!AL23,"")</f>
        <v/>
      </c>
      <c r="AN23" s="2" t="str">
        <f>IFERROR(#REF!/GAMSopt!AM23,"")</f>
        <v/>
      </c>
      <c r="AO23" s="2" t="str">
        <f>IFERROR(#REF!/GAMSopt!AN23,"")</f>
        <v/>
      </c>
      <c r="AP23" s="2" t="str">
        <f>IFERROR(#REF!/GAMSopt!AO23,"")</f>
        <v/>
      </c>
      <c r="AQ23" s="2" t="str">
        <f>IFERROR(#REF!/GAMSopt!AP23,"")</f>
        <v/>
      </c>
      <c r="AR23" s="2" t="str">
        <f>IFERROR(#REF!/GAMSopt!AQ23,"")</f>
        <v/>
      </c>
      <c r="AS23" s="2" t="str">
        <f>IFERROR(#REF!/GAMSopt!AR23,"")</f>
        <v/>
      </c>
      <c r="AT23" s="2" t="str">
        <f>IFERROR(#REF!/GAMSopt!AS23,"")</f>
        <v/>
      </c>
      <c r="AU23" s="2" t="str">
        <f>IFERROR(#REF!/GAMSopt!AT23,"")</f>
        <v/>
      </c>
      <c r="AV23" s="2" t="str">
        <f>IFERROR(#REF!/GAMSopt!AU23,"")</f>
        <v/>
      </c>
      <c r="AW23" s="2" t="str">
        <f>IFERROR(#REF!/GAMSopt!AV23,"")</f>
        <v/>
      </c>
      <c r="AX23" s="2" t="str">
        <f>IFERROR(#REF!/GAMSopt!AW23,"")</f>
        <v/>
      </c>
      <c r="AY23" s="2" t="str">
        <f>IFERROR(#REF!/GAMSopt!AX23,"")</f>
        <v/>
      </c>
      <c r="AZ23" s="2" t="str">
        <f>IFERROR(#REF!/GAMSopt!AY23,"")</f>
        <v/>
      </c>
      <c r="BA23" s="2" t="str">
        <f>IFERROR(#REF!/GAMSopt!AZ23,"")</f>
        <v/>
      </c>
      <c r="BB23" s="2" t="str">
        <f>IFERROR(#REF!/GAMSopt!BA23,"")</f>
        <v/>
      </c>
      <c r="BC23" s="2" t="str">
        <f>IFERROR(#REF!/GAMSopt!BB23,"")</f>
        <v/>
      </c>
      <c r="BD23" s="2" t="str">
        <f>IFERROR(#REF!/GAMSopt!BC23,"")</f>
        <v/>
      </c>
      <c r="BE23" s="2" t="str">
        <f>IFERROR(#REF!/GAMSopt!BD23,"")</f>
        <v/>
      </c>
      <c r="BF23" s="2" t="str">
        <f>IFERROR(#REF!/GAMSopt!BE23,"")</f>
        <v/>
      </c>
      <c r="BG23" s="2" t="str">
        <f>IFERROR(#REF!/GAMSopt!BF23,"")</f>
        <v/>
      </c>
      <c r="BH23" s="2" t="str">
        <f>IFERROR(#REF!/GAMSopt!BG23,"")</f>
        <v/>
      </c>
      <c r="BI23" s="2" t="str">
        <f>IFERROR(#REF!/GAMSopt!BH23,"")</f>
        <v/>
      </c>
      <c r="BJ23" s="2" t="str">
        <f>IFERROR(#REF!/GAMSopt!BI23,"")</f>
        <v/>
      </c>
    </row>
    <row r="24" spans="1:62" x14ac:dyDescent="0.25">
      <c r="A24" t="e">
        <f>#REF!</f>
        <v>#REF!</v>
      </c>
      <c r="B24" t="str">
        <f>GAMSopt!A24</f>
        <v>* DAMAGE FUNCTION</v>
      </c>
      <c r="C24" s="2" t="str">
        <f>IFERROR(#REF!/GAMSopt!B24,"")</f>
        <v/>
      </c>
      <c r="D24" s="2" t="str">
        <f>IFERROR(#REF!/GAMSopt!C24,"")</f>
        <v/>
      </c>
      <c r="E24" s="2" t="str">
        <f>IFERROR(#REF!/GAMSopt!D24,"")</f>
        <v/>
      </c>
      <c r="F24" s="2" t="str">
        <f>IFERROR(#REF!/GAMSopt!E24,"")</f>
        <v/>
      </c>
      <c r="G24" s="2" t="str">
        <f>IFERROR(#REF!/GAMSopt!F24,"")</f>
        <v/>
      </c>
      <c r="H24" s="2" t="str">
        <f>IFERROR(#REF!/GAMSopt!G24,"")</f>
        <v/>
      </c>
      <c r="I24" s="2" t="str">
        <f>IFERROR(#REF!/GAMSopt!H24,"")</f>
        <v/>
      </c>
      <c r="J24" s="2" t="str">
        <f>IFERROR(#REF!/GAMSopt!I24,"")</f>
        <v/>
      </c>
      <c r="K24" s="2" t="str">
        <f>IFERROR(#REF!/GAMSopt!J24,"")</f>
        <v/>
      </c>
      <c r="L24" s="2" t="str">
        <f>IFERROR(#REF!/GAMSopt!K24,"")</f>
        <v/>
      </c>
      <c r="M24" s="2" t="str">
        <f>IFERROR(#REF!/GAMSopt!L24,"")</f>
        <v/>
      </c>
      <c r="N24" s="2" t="str">
        <f>IFERROR(#REF!/GAMSopt!M24,"")</f>
        <v/>
      </c>
      <c r="O24" s="2" t="str">
        <f>IFERROR(#REF!/GAMSopt!N24,"")</f>
        <v/>
      </c>
      <c r="P24" s="2" t="str">
        <f>IFERROR(#REF!/GAMSopt!O24,"")</f>
        <v/>
      </c>
      <c r="Q24" s="2" t="str">
        <f>IFERROR(#REF!/GAMSopt!P24,"")</f>
        <v/>
      </c>
      <c r="R24" s="2" t="str">
        <f>IFERROR(#REF!/GAMSopt!Q24,"")</f>
        <v/>
      </c>
      <c r="S24" s="2" t="str">
        <f>IFERROR(#REF!/GAMSopt!R24,"")</f>
        <v/>
      </c>
      <c r="T24" s="2" t="str">
        <f>IFERROR(#REF!/GAMSopt!S24,"")</f>
        <v/>
      </c>
      <c r="U24" s="2" t="str">
        <f>IFERROR(#REF!/GAMSopt!T24,"")</f>
        <v/>
      </c>
      <c r="V24" s="2" t="str">
        <f>IFERROR(#REF!/GAMSopt!U24,"")</f>
        <v/>
      </c>
      <c r="W24" s="2" t="str">
        <f>IFERROR(#REF!/GAMSopt!V24,"")</f>
        <v/>
      </c>
      <c r="X24" s="2" t="str">
        <f>IFERROR(#REF!/GAMSopt!W24,"")</f>
        <v/>
      </c>
      <c r="Y24" s="2" t="str">
        <f>IFERROR(#REF!/GAMSopt!X24,"")</f>
        <v/>
      </c>
      <c r="Z24" s="2" t="str">
        <f>IFERROR(#REF!/GAMSopt!Y24,"")</f>
        <v/>
      </c>
      <c r="AA24" s="2" t="str">
        <f>IFERROR(#REF!/GAMSopt!Z24,"")</f>
        <v/>
      </c>
      <c r="AB24" s="2" t="str">
        <f>IFERROR(#REF!/GAMSopt!AA24,"")</f>
        <v/>
      </c>
      <c r="AC24" s="2" t="str">
        <f>IFERROR(#REF!/GAMSopt!AB24,"")</f>
        <v/>
      </c>
      <c r="AD24" s="2" t="str">
        <f>IFERROR(#REF!/GAMSopt!AC24,"")</f>
        <v/>
      </c>
      <c r="AE24" s="2" t="str">
        <f>IFERROR(#REF!/GAMSopt!AD24,"")</f>
        <v/>
      </c>
      <c r="AF24" s="2" t="str">
        <f>IFERROR(#REF!/GAMSopt!AE24,"")</f>
        <v/>
      </c>
      <c r="AG24" s="2" t="str">
        <f>IFERROR(#REF!/GAMSopt!AF24,"")</f>
        <v/>
      </c>
      <c r="AH24" s="2" t="str">
        <f>IFERROR(#REF!/GAMSopt!AG24,"")</f>
        <v/>
      </c>
      <c r="AI24" s="2" t="str">
        <f>IFERROR(#REF!/GAMSopt!AH24,"")</f>
        <v/>
      </c>
      <c r="AJ24" s="2" t="str">
        <f>IFERROR(#REF!/GAMSopt!AI24,"")</f>
        <v/>
      </c>
      <c r="AK24" s="2" t="str">
        <f>IFERROR(#REF!/GAMSopt!AJ24,"")</f>
        <v/>
      </c>
      <c r="AL24" s="2" t="str">
        <f>IFERROR(#REF!/GAMSopt!AK24,"")</f>
        <v/>
      </c>
      <c r="AM24" s="2" t="str">
        <f>IFERROR(#REF!/GAMSopt!AL24,"")</f>
        <v/>
      </c>
      <c r="AN24" s="2" t="str">
        <f>IFERROR(#REF!/GAMSopt!AM24,"")</f>
        <v/>
      </c>
      <c r="AO24" s="2" t="str">
        <f>IFERROR(#REF!/GAMSopt!AN24,"")</f>
        <v/>
      </c>
      <c r="AP24" s="2" t="str">
        <f>IFERROR(#REF!/GAMSopt!AO24,"")</f>
        <v/>
      </c>
      <c r="AQ24" s="2" t="str">
        <f>IFERROR(#REF!/GAMSopt!AP24,"")</f>
        <v/>
      </c>
      <c r="AR24" s="2" t="str">
        <f>IFERROR(#REF!/GAMSopt!AQ24,"")</f>
        <v/>
      </c>
      <c r="AS24" s="2" t="str">
        <f>IFERROR(#REF!/GAMSopt!AR24,"")</f>
        <v/>
      </c>
      <c r="AT24" s="2" t="str">
        <f>IFERROR(#REF!/GAMSopt!AS24,"")</f>
        <v/>
      </c>
      <c r="AU24" s="2" t="str">
        <f>IFERROR(#REF!/GAMSopt!AT24,"")</f>
        <v/>
      </c>
      <c r="AV24" s="2" t="str">
        <f>IFERROR(#REF!/GAMSopt!AU24,"")</f>
        <v/>
      </c>
      <c r="AW24" s="2" t="str">
        <f>IFERROR(#REF!/GAMSopt!AV24,"")</f>
        <v/>
      </c>
      <c r="AX24" s="2" t="str">
        <f>IFERROR(#REF!/GAMSopt!AW24,"")</f>
        <v/>
      </c>
      <c r="AY24" s="2" t="str">
        <f>IFERROR(#REF!/GAMSopt!AX24,"")</f>
        <v/>
      </c>
      <c r="AZ24" s="2" t="str">
        <f>IFERROR(#REF!/GAMSopt!AY24,"")</f>
        <v/>
      </c>
      <c r="BA24" s="2" t="str">
        <f>IFERROR(#REF!/GAMSopt!AZ24,"")</f>
        <v/>
      </c>
      <c r="BB24" s="2" t="str">
        <f>IFERROR(#REF!/GAMSopt!BA24,"")</f>
        <v/>
      </c>
      <c r="BC24" s="2" t="str">
        <f>IFERROR(#REF!/GAMSopt!BB24,"")</f>
        <v/>
      </c>
      <c r="BD24" s="2" t="str">
        <f>IFERROR(#REF!/GAMSopt!BC24,"")</f>
        <v/>
      </c>
      <c r="BE24" s="2" t="str">
        <f>IFERROR(#REF!/GAMSopt!BD24,"")</f>
        <v/>
      </c>
      <c r="BF24" s="2" t="str">
        <f>IFERROR(#REF!/GAMSopt!BE24,"")</f>
        <v/>
      </c>
      <c r="BG24" s="2" t="str">
        <f>IFERROR(#REF!/GAMSopt!BF24,"")</f>
        <v/>
      </c>
      <c r="BH24" s="2" t="str">
        <f>IFERROR(#REF!/GAMSopt!BG24,"")</f>
        <v/>
      </c>
      <c r="BI24" s="2" t="str">
        <f>IFERROR(#REF!/GAMSopt!BH24,"")</f>
        <v/>
      </c>
      <c r="BJ24" s="2" t="str">
        <f>IFERROR(#REF!/GAMSopt!BI24,"")</f>
        <v/>
      </c>
    </row>
    <row r="25" spans="1:62" x14ac:dyDescent="0.25">
      <c r="A25" t="e">
        <f>#REF!</f>
        <v>#REF!</v>
      </c>
      <c r="B25" t="str">
        <f>GAMSopt!A25</f>
        <v>Damage Coefficient on Temperature</v>
      </c>
      <c r="C25" s="2" t="str">
        <f>IFERROR(#REF!/GAMSopt!B25,"")</f>
        <v/>
      </c>
      <c r="D25" s="2" t="str">
        <f>IFERROR(#REF!/GAMSopt!C25,"")</f>
        <v/>
      </c>
      <c r="E25" s="2" t="str">
        <f>IFERROR(#REF!/GAMSopt!D25,"")</f>
        <v/>
      </c>
      <c r="F25" s="2" t="str">
        <f>IFERROR(#REF!/GAMSopt!E25,"")</f>
        <v/>
      </c>
      <c r="G25" s="2" t="str">
        <f>IFERROR(#REF!/GAMSopt!F25,"")</f>
        <v/>
      </c>
      <c r="H25" s="2" t="str">
        <f>IFERROR(#REF!/GAMSopt!G25,"")</f>
        <v/>
      </c>
      <c r="I25" s="2" t="str">
        <f>IFERROR(#REF!/GAMSopt!H25,"")</f>
        <v/>
      </c>
      <c r="J25" s="2" t="str">
        <f>IFERROR(#REF!/GAMSopt!I25,"")</f>
        <v/>
      </c>
      <c r="K25" s="2" t="str">
        <f>IFERROR(#REF!/GAMSopt!J25,"")</f>
        <v/>
      </c>
      <c r="L25" s="2" t="str">
        <f>IFERROR(#REF!/GAMSopt!K25,"")</f>
        <v/>
      </c>
      <c r="M25" s="2" t="str">
        <f>IFERROR(#REF!/GAMSopt!L25,"")</f>
        <v/>
      </c>
      <c r="N25" s="2" t="str">
        <f>IFERROR(#REF!/GAMSopt!M25,"")</f>
        <v/>
      </c>
      <c r="O25" s="2" t="str">
        <f>IFERROR(#REF!/GAMSopt!N25,"")</f>
        <v/>
      </c>
      <c r="P25" s="2" t="str">
        <f>IFERROR(#REF!/GAMSopt!O25,"")</f>
        <v/>
      </c>
      <c r="Q25" s="2" t="str">
        <f>IFERROR(#REF!/GAMSopt!P25,"")</f>
        <v/>
      </c>
      <c r="R25" s="2" t="str">
        <f>IFERROR(#REF!/GAMSopt!Q25,"")</f>
        <v/>
      </c>
      <c r="S25" s="2" t="str">
        <f>IFERROR(#REF!/GAMSopt!R25,"")</f>
        <v/>
      </c>
      <c r="T25" s="2" t="str">
        <f>IFERROR(#REF!/GAMSopt!S25,"")</f>
        <v/>
      </c>
      <c r="U25" s="2" t="str">
        <f>IFERROR(#REF!/GAMSopt!T25,"")</f>
        <v/>
      </c>
      <c r="V25" s="2" t="str">
        <f>IFERROR(#REF!/GAMSopt!U25,"")</f>
        <v/>
      </c>
      <c r="W25" s="2" t="str">
        <f>IFERROR(#REF!/GAMSopt!V25,"")</f>
        <v/>
      </c>
      <c r="X25" s="2" t="str">
        <f>IFERROR(#REF!/GAMSopt!W25,"")</f>
        <v/>
      </c>
      <c r="Y25" s="2" t="str">
        <f>IFERROR(#REF!/GAMSopt!X25,"")</f>
        <v/>
      </c>
      <c r="Z25" s="2" t="str">
        <f>IFERROR(#REF!/GAMSopt!Y25,"")</f>
        <v/>
      </c>
      <c r="AA25" s="2" t="str">
        <f>IFERROR(#REF!/GAMSopt!Z25,"")</f>
        <v/>
      </c>
      <c r="AB25" s="2" t="str">
        <f>IFERROR(#REF!/GAMSopt!AA25,"")</f>
        <v/>
      </c>
      <c r="AC25" s="2" t="str">
        <f>IFERROR(#REF!/GAMSopt!AB25,"")</f>
        <v/>
      </c>
      <c r="AD25" s="2" t="str">
        <f>IFERROR(#REF!/GAMSopt!AC25,"")</f>
        <v/>
      </c>
      <c r="AE25" s="2" t="str">
        <f>IFERROR(#REF!/GAMSopt!AD25,"")</f>
        <v/>
      </c>
      <c r="AF25" s="2" t="str">
        <f>IFERROR(#REF!/GAMSopt!AE25,"")</f>
        <v/>
      </c>
      <c r="AG25" s="2" t="str">
        <f>IFERROR(#REF!/GAMSopt!AF25,"")</f>
        <v/>
      </c>
      <c r="AH25" s="2" t="str">
        <f>IFERROR(#REF!/GAMSopt!AG25,"")</f>
        <v/>
      </c>
      <c r="AI25" s="2" t="str">
        <f>IFERROR(#REF!/GAMSopt!AH25,"")</f>
        <v/>
      </c>
      <c r="AJ25" s="2" t="str">
        <f>IFERROR(#REF!/GAMSopt!AI25,"")</f>
        <v/>
      </c>
      <c r="AK25" s="2" t="str">
        <f>IFERROR(#REF!/GAMSopt!AJ25,"")</f>
        <v/>
      </c>
      <c r="AL25" s="2" t="str">
        <f>IFERROR(#REF!/GAMSopt!AK25,"")</f>
        <v/>
      </c>
      <c r="AM25" s="2" t="str">
        <f>IFERROR(#REF!/GAMSopt!AL25,"")</f>
        <v/>
      </c>
      <c r="AN25" s="2" t="str">
        <f>IFERROR(#REF!/GAMSopt!AM25,"")</f>
        <v/>
      </c>
      <c r="AO25" s="2" t="str">
        <f>IFERROR(#REF!/GAMSopt!AN25,"")</f>
        <v/>
      </c>
      <c r="AP25" s="2" t="str">
        <f>IFERROR(#REF!/GAMSopt!AO25,"")</f>
        <v/>
      </c>
      <c r="AQ25" s="2" t="str">
        <f>IFERROR(#REF!/GAMSopt!AP25,"")</f>
        <v/>
      </c>
      <c r="AR25" s="2" t="str">
        <f>IFERROR(#REF!/GAMSopt!AQ25,"")</f>
        <v/>
      </c>
      <c r="AS25" s="2" t="str">
        <f>IFERROR(#REF!/GAMSopt!AR25,"")</f>
        <v/>
      </c>
      <c r="AT25" s="2" t="str">
        <f>IFERROR(#REF!/GAMSopt!AS25,"")</f>
        <v/>
      </c>
      <c r="AU25" s="2" t="str">
        <f>IFERROR(#REF!/GAMSopt!AT25,"")</f>
        <v/>
      </c>
      <c r="AV25" s="2" t="str">
        <f>IFERROR(#REF!/GAMSopt!AU25,"")</f>
        <v/>
      </c>
      <c r="AW25" s="2" t="str">
        <f>IFERROR(#REF!/GAMSopt!AV25,"")</f>
        <v/>
      </c>
      <c r="AX25" s="2" t="str">
        <f>IFERROR(#REF!/GAMSopt!AW25,"")</f>
        <v/>
      </c>
      <c r="AY25" s="2" t="str">
        <f>IFERROR(#REF!/GAMSopt!AX25,"")</f>
        <v/>
      </c>
      <c r="AZ25" s="2" t="str">
        <f>IFERROR(#REF!/GAMSopt!AY25,"")</f>
        <v/>
      </c>
      <c r="BA25" s="2" t="str">
        <f>IFERROR(#REF!/GAMSopt!AZ25,"")</f>
        <v/>
      </c>
      <c r="BB25" s="2" t="str">
        <f>IFERROR(#REF!/GAMSopt!BA25,"")</f>
        <v/>
      </c>
      <c r="BC25" s="2" t="str">
        <f>IFERROR(#REF!/GAMSopt!BB25,"")</f>
        <v/>
      </c>
      <c r="BD25" s="2" t="str">
        <f>IFERROR(#REF!/GAMSopt!BC25,"")</f>
        <v/>
      </c>
      <c r="BE25" s="2" t="str">
        <f>IFERROR(#REF!/GAMSopt!BD25,"")</f>
        <v/>
      </c>
      <c r="BF25" s="2" t="str">
        <f>IFERROR(#REF!/GAMSopt!BE25,"")</f>
        <v/>
      </c>
      <c r="BG25" s="2" t="str">
        <f>IFERROR(#REF!/GAMSopt!BF25,"")</f>
        <v/>
      </c>
      <c r="BH25" s="2" t="str">
        <f>IFERROR(#REF!/GAMSopt!BG25,"")</f>
        <v/>
      </c>
      <c r="BI25" s="2" t="str">
        <f>IFERROR(#REF!/GAMSopt!BH25,"")</f>
        <v/>
      </c>
      <c r="BJ25" s="2" t="str">
        <f>IFERROR(#REF!/GAMSopt!BI25,"")</f>
        <v/>
      </c>
    </row>
    <row r="26" spans="1:62" x14ac:dyDescent="0.25">
      <c r="A26" t="e">
        <f>#REF!</f>
        <v>#REF!</v>
      </c>
      <c r="B26" t="str">
        <f>GAMSopt!A26</f>
        <v>Damage Coefficient on Temperature ^2</v>
      </c>
      <c r="C26" s="2" t="str">
        <f>IFERROR(#REF!/GAMSopt!B26,"")</f>
        <v/>
      </c>
      <c r="D26" s="2" t="str">
        <f>IFERROR(#REF!/GAMSopt!C26,"")</f>
        <v/>
      </c>
      <c r="E26" s="2" t="str">
        <f>IFERROR(#REF!/GAMSopt!D26,"")</f>
        <v/>
      </c>
      <c r="F26" s="2" t="str">
        <f>IFERROR(#REF!/GAMSopt!E26,"")</f>
        <v/>
      </c>
      <c r="G26" s="2" t="str">
        <f>IFERROR(#REF!/GAMSopt!F26,"")</f>
        <v/>
      </c>
      <c r="H26" s="2" t="str">
        <f>IFERROR(#REF!/GAMSopt!G26,"")</f>
        <v/>
      </c>
      <c r="I26" s="2" t="str">
        <f>IFERROR(#REF!/GAMSopt!H26,"")</f>
        <v/>
      </c>
      <c r="J26" s="2" t="str">
        <f>IFERROR(#REF!/GAMSopt!I26,"")</f>
        <v/>
      </c>
      <c r="K26" s="2" t="str">
        <f>IFERROR(#REF!/GAMSopt!J26,"")</f>
        <v/>
      </c>
      <c r="L26" s="2" t="str">
        <f>IFERROR(#REF!/GAMSopt!K26,"")</f>
        <v/>
      </c>
      <c r="M26" s="2" t="str">
        <f>IFERROR(#REF!/GAMSopt!L26,"")</f>
        <v/>
      </c>
      <c r="N26" s="2" t="str">
        <f>IFERROR(#REF!/GAMSopt!M26,"")</f>
        <v/>
      </c>
      <c r="O26" s="2" t="str">
        <f>IFERROR(#REF!/GAMSopt!N26,"")</f>
        <v/>
      </c>
      <c r="P26" s="2" t="str">
        <f>IFERROR(#REF!/GAMSopt!O26,"")</f>
        <v/>
      </c>
      <c r="Q26" s="2" t="str">
        <f>IFERROR(#REF!/GAMSopt!P26,"")</f>
        <v/>
      </c>
      <c r="R26" s="2" t="str">
        <f>IFERROR(#REF!/GAMSopt!Q26,"")</f>
        <v/>
      </c>
      <c r="S26" s="2" t="str">
        <f>IFERROR(#REF!/GAMSopt!R26,"")</f>
        <v/>
      </c>
      <c r="T26" s="2" t="str">
        <f>IFERROR(#REF!/GAMSopt!S26,"")</f>
        <v/>
      </c>
      <c r="U26" s="2" t="str">
        <f>IFERROR(#REF!/GAMSopt!T26,"")</f>
        <v/>
      </c>
      <c r="V26" s="2" t="str">
        <f>IFERROR(#REF!/GAMSopt!U26,"")</f>
        <v/>
      </c>
      <c r="W26" s="2" t="str">
        <f>IFERROR(#REF!/GAMSopt!V26,"")</f>
        <v/>
      </c>
      <c r="X26" s="2" t="str">
        <f>IFERROR(#REF!/GAMSopt!W26,"")</f>
        <v/>
      </c>
      <c r="Y26" s="2" t="str">
        <f>IFERROR(#REF!/GAMSopt!X26,"")</f>
        <v/>
      </c>
      <c r="Z26" s="2" t="str">
        <f>IFERROR(#REF!/GAMSopt!Y26,"")</f>
        <v/>
      </c>
      <c r="AA26" s="2" t="str">
        <f>IFERROR(#REF!/GAMSopt!Z26,"")</f>
        <v/>
      </c>
      <c r="AB26" s="2" t="str">
        <f>IFERROR(#REF!/GAMSopt!AA26,"")</f>
        <v/>
      </c>
      <c r="AC26" s="2" t="str">
        <f>IFERROR(#REF!/GAMSopt!AB26,"")</f>
        <v/>
      </c>
      <c r="AD26" s="2" t="str">
        <f>IFERROR(#REF!/GAMSopt!AC26,"")</f>
        <v/>
      </c>
      <c r="AE26" s="2" t="str">
        <f>IFERROR(#REF!/GAMSopt!AD26,"")</f>
        <v/>
      </c>
      <c r="AF26" s="2" t="str">
        <f>IFERROR(#REF!/GAMSopt!AE26,"")</f>
        <v/>
      </c>
      <c r="AG26" s="2" t="str">
        <f>IFERROR(#REF!/GAMSopt!AF26,"")</f>
        <v/>
      </c>
      <c r="AH26" s="2" t="str">
        <f>IFERROR(#REF!/GAMSopt!AG26,"")</f>
        <v/>
      </c>
      <c r="AI26" s="2" t="str">
        <f>IFERROR(#REF!/GAMSopt!AH26,"")</f>
        <v/>
      </c>
      <c r="AJ26" s="2" t="str">
        <f>IFERROR(#REF!/GAMSopt!AI26,"")</f>
        <v/>
      </c>
      <c r="AK26" s="2" t="str">
        <f>IFERROR(#REF!/GAMSopt!AJ26,"")</f>
        <v/>
      </c>
      <c r="AL26" s="2" t="str">
        <f>IFERROR(#REF!/GAMSopt!AK26,"")</f>
        <v/>
      </c>
      <c r="AM26" s="2" t="str">
        <f>IFERROR(#REF!/GAMSopt!AL26,"")</f>
        <v/>
      </c>
      <c r="AN26" s="2" t="str">
        <f>IFERROR(#REF!/GAMSopt!AM26,"")</f>
        <v/>
      </c>
      <c r="AO26" s="2" t="str">
        <f>IFERROR(#REF!/GAMSopt!AN26,"")</f>
        <v/>
      </c>
      <c r="AP26" s="2" t="str">
        <f>IFERROR(#REF!/GAMSopt!AO26,"")</f>
        <v/>
      </c>
      <c r="AQ26" s="2" t="str">
        <f>IFERROR(#REF!/GAMSopt!AP26,"")</f>
        <v/>
      </c>
      <c r="AR26" s="2" t="str">
        <f>IFERROR(#REF!/GAMSopt!AQ26,"")</f>
        <v/>
      </c>
      <c r="AS26" s="2" t="str">
        <f>IFERROR(#REF!/GAMSopt!AR26,"")</f>
        <v/>
      </c>
      <c r="AT26" s="2" t="str">
        <f>IFERROR(#REF!/GAMSopt!AS26,"")</f>
        <v/>
      </c>
      <c r="AU26" s="2" t="str">
        <f>IFERROR(#REF!/GAMSopt!AT26,"")</f>
        <v/>
      </c>
      <c r="AV26" s="2" t="str">
        <f>IFERROR(#REF!/GAMSopt!AU26,"")</f>
        <v/>
      </c>
      <c r="AW26" s="2" t="str">
        <f>IFERROR(#REF!/GAMSopt!AV26,"")</f>
        <v/>
      </c>
      <c r="AX26" s="2" t="str">
        <f>IFERROR(#REF!/GAMSopt!AW26,"")</f>
        <v/>
      </c>
      <c r="AY26" s="2" t="str">
        <f>IFERROR(#REF!/GAMSopt!AX26,"")</f>
        <v/>
      </c>
      <c r="AZ26" s="2" t="str">
        <f>IFERROR(#REF!/GAMSopt!AY26,"")</f>
        <v/>
      </c>
      <c r="BA26" s="2" t="str">
        <f>IFERROR(#REF!/GAMSopt!AZ26,"")</f>
        <v/>
      </c>
      <c r="BB26" s="2" t="str">
        <f>IFERROR(#REF!/GAMSopt!BA26,"")</f>
        <v/>
      </c>
      <c r="BC26" s="2" t="str">
        <f>IFERROR(#REF!/GAMSopt!BB26,"")</f>
        <v/>
      </c>
      <c r="BD26" s="2" t="str">
        <f>IFERROR(#REF!/GAMSopt!BC26,"")</f>
        <v/>
      </c>
      <c r="BE26" s="2" t="str">
        <f>IFERROR(#REF!/GAMSopt!BD26,"")</f>
        <v/>
      </c>
      <c r="BF26" s="2" t="str">
        <f>IFERROR(#REF!/GAMSopt!BE26,"")</f>
        <v/>
      </c>
      <c r="BG26" s="2" t="str">
        <f>IFERROR(#REF!/GAMSopt!BF26,"")</f>
        <v/>
      </c>
      <c r="BH26" s="2" t="str">
        <f>IFERROR(#REF!/GAMSopt!BG26,"")</f>
        <v/>
      </c>
      <c r="BI26" s="2" t="str">
        <f>IFERROR(#REF!/GAMSopt!BH26,"")</f>
        <v/>
      </c>
      <c r="BJ26" s="2" t="str">
        <f>IFERROR(#REF!/GAMSopt!BI26,"")</f>
        <v/>
      </c>
    </row>
    <row r="27" spans="1:62" x14ac:dyDescent="0.25">
      <c r="A27" t="e">
        <f>#REF!</f>
        <v>#REF!</v>
      </c>
      <c r="B27" t="str">
        <f>GAMSopt!A27</f>
        <v>Exponent on Damages</v>
      </c>
      <c r="C27" s="2" t="str">
        <f>IFERROR(#REF!/GAMSopt!B27,"")</f>
        <v/>
      </c>
      <c r="D27" s="2" t="str">
        <f>IFERROR(#REF!/GAMSopt!C27,"")</f>
        <v/>
      </c>
      <c r="E27" s="2" t="str">
        <f>IFERROR(#REF!/GAMSopt!D27,"")</f>
        <v/>
      </c>
      <c r="F27" s="2" t="str">
        <f>IFERROR(#REF!/GAMSopt!E27,"")</f>
        <v/>
      </c>
      <c r="G27" s="2" t="str">
        <f>IFERROR(#REF!/GAMSopt!F27,"")</f>
        <v/>
      </c>
      <c r="H27" s="2" t="str">
        <f>IFERROR(#REF!/GAMSopt!G27,"")</f>
        <v/>
      </c>
      <c r="I27" s="2" t="str">
        <f>IFERROR(#REF!/GAMSopt!H27,"")</f>
        <v/>
      </c>
      <c r="J27" s="2" t="str">
        <f>IFERROR(#REF!/GAMSopt!I27,"")</f>
        <v/>
      </c>
      <c r="K27" s="2" t="str">
        <f>IFERROR(#REF!/GAMSopt!J27,"")</f>
        <v/>
      </c>
      <c r="L27" s="2" t="str">
        <f>IFERROR(#REF!/GAMSopt!K27,"")</f>
        <v/>
      </c>
      <c r="M27" s="2" t="str">
        <f>IFERROR(#REF!/GAMSopt!L27,"")</f>
        <v/>
      </c>
      <c r="N27" s="2" t="str">
        <f>IFERROR(#REF!/GAMSopt!M27,"")</f>
        <v/>
      </c>
      <c r="O27" s="2" t="str">
        <f>IFERROR(#REF!/GAMSopt!N27,"")</f>
        <v/>
      </c>
      <c r="P27" s="2" t="str">
        <f>IFERROR(#REF!/GAMSopt!O27,"")</f>
        <v/>
      </c>
      <c r="Q27" s="2" t="str">
        <f>IFERROR(#REF!/GAMSopt!P27,"")</f>
        <v/>
      </c>
      <c r="R27" s="2" t="str">
        <f>IFERROR(#REF!/GAMSopt!Q27,"")</f>
        <v/>
      </c>
      <c r="S27" s="2" t="str">
        <f>IFERROR(#REF!/GAMSopt!R27,"")</f>
        <v/>
      </c>
      <c r="T27" s="2" t="str">
        <f>IFERROR(#REF!/GAMSopt!S27,"")</f>
        <v/>
      </c>
      <c r="U27" s="2" t="str">
        <f>IFERROR(#REF!/GAMSopt!T27,"")</f>
        <v/>
      </c>
      <c r="V27" s="2" t="str">
        <f>IFERROR(#REF!/GAMSopt!U27,"")</f>
        <v/>
      </c>
      <c r="W27" s="2" t="str">
        <f>IFERROR(#REF!/GAMSopt!V27,"")</f>
        <v/>
      </c>
      <c r="X27" s="2" t="str">
        <f>IFERROR(#REF!/GAMSopt!W27,"")</f>
        <v/>
      </c>
      <c r="Y27" s="2" t="str">
        <f>IFERROR(#REF!/GAMSopt!X27,"")</f>
        <v/>
      </c>
      <c r="Z27" s="2" t="str">
        <f>IFERROR(#REF!/GAMSopt!Y27,"")</f>
        <v/>
      </c>
      <c r="AA27" s="2" t="str">
        <f>IFERROR(#REF!/GAMSopt!Z27,"")</f>
        <v/>
      </c>
      <c r="AB27" s="2" t="str">
        <f>IFERROR(#REF!/GAMSopt!AA27,"")</f>
        <v/>
      </c>
      <c r="AC27" s="2" t="str">
        <f>IFERROR(#REF!/GAMSopt!AB27,"")</f>
        <v/>
      </c>
      <c r="AD27" s="2" t="str">
        <f>IFERROR(#REF!/GAMSopt!AC27,"")</f>
        <v/>
      </c>
      <c r="AE27" s="2" t="str">
        <f>IFERROR(#REF!/GAMSopt!AD27,"")</f>
        <v/>
      </c>
      <c r="AF27" s="2" t="str">
        <f>IFERROR(#REF!/GAMSopt!AE27,"")</f>
        <v/>
      </c>
      <c r="AG27" s="2" t="str">
        <f>IFERROR(#REF!/GAMSopt!AF27,"")</f>
        <v/>
      </c>
      <c r="AH27" s="2" t="str">
        <f>IFERROR(#REF!/GAMSopt!AG27,"")</f>
        <v/>
      </c>
      <c r="AI27" s="2" t="str">
        <f>IFERROR(#REF!/GAMSopt!AH27,"")</f>
        <v/>
      </c>
      <c r="AJ27" s="2" t="str">
        <f>IFERROR(#REF!/GAMSopt!AI27,"")</f>
        <v/>
      </c>
      <c r="AK27" s="2" t="str">
        <f>IFERROR(#REF!/GAMSopt!AJ27,"")</f>
        <v/>
      </c>
      <c r="AL27" s="2" t="str">
        <f>IFERROR(#REF!/GAMSopt!AK27,"")</f>
        <v/>
      </c>
      <c r="AM27" s="2" t="str">
        <f>IFERROR(#REF!/GAMSopt!AL27,"")</f>
        <v/>
      </c>
      <c r="AN27" s="2" t="str">
        <f>IFERROR(#REF!/GAMSopt!AM27,"")</f>
        <v/>
      </c>
      <c r="AO27" s="2" t="str">
        <f>IFERROR(#REF!/GAMSopt!AN27,"")</f>
        <v/>
      </c>
      <c r="AP27" s="2" t="str">
        <f>IFERROR(#REF!/GAMSopt!AO27,"")</f>
        <v/>
      </c>
      <c r="AQ27" s="2" t="str">
        <f>IFERROR(#REF!/GAMSopt!AP27,"")</f>
        <v/>
      </c>
      <c r="AR27" s="2" t="str">
        <f>IFERROR(#REF!/GAMSopt!AQ27,"")</f>
        <v/>
      </c>
      <c r="AS27" s="2" t="str">
        <f>IFERROR(#REF!/GAMSopt!AR27,"")</f>
        <v/>
      </c>
      <c r="AT27" s="2" t="str">
        <f>IFERROR(#REF!/GAMSopt!AS27,"")</f>
        <v/>
      </c>
      <c r="AU27" s="2" t="str">
        <f>IFERROR(#REF!/GAMSopt!AT27,"")</f>
        <v/>
      </c>
      <c r="AV27" s="2" t="str">
        <f>IFERROR(#REF!/GAMSopt!AU27,"")</f>
        <v/>
      </c>
      <c r="AW27" s="2" t="str">
        <f>IFERROR(#REF!/GAMSopt!AV27,"")</f>
        <v/>
      </c>
      <c r="AX27" s="2" t="str">
        <f>IFERROR(#REF!/GAMSopt!AW27,"")</f>
        <v/>
      </c>
      <c r="AY27" s="2" t="str">
        <f>IFERROR(#REF!/GAMSopt!AX27,"")</f>
        <v/>
      </c>
      <c r="AZ27" s="2" t="str">
        <f>IFERROR(#REF!/GAMSopt!AY27,"")</f>
        <v/>
      </c>
      <c r="BA27" s="2" t="str">
        <f>IFERROR(#REF!/GAMSopt!AZ27,"")</f>
        <v/>
      </c>
      <c r="BB27" s="2" t="str">
        <f>IFERROR(#REF!/GAMSopt!BA27,"")</f>
        <v/>
      </c>
      <c r="BC27" s="2" t="str">
        <f>IFERROR(#REF!/GAMSopt!BB27,"")</f>
        <v/>
      </c>
      <c r="BD27" s="2" t="str">
        <f>IFERROR(#REF!/GAMSopt!BC27,"")</f>
        <v/>
      </c>
      <c r="BE27" s="2" t="str">
        <f>IFERROR(#REF!/GAMSopt!BD27,"")</f>
        <v/>
      </c>
      <c r="BF27" s="2" t="str">
        <f>IFERROR(#REF!/GAMSopt!BE27,"")</f>
        <v/>
      </c>
      <c r="BG27" s="2" t="str">
        <f>IFERROR(#REF!/GAMSopt!BF27,"")</f>
        <v/>
      </c>
      <c r="BH27" s="2" t="str">
        <f>IFERROR(#REF!/GAMSopt!BG27,"")</f>
        <v/>
      </c>
      <c r="BI27" s="2" t="str">
        <f>IFERROR(#REF!/GAMSopt!BH27,"")</f>
        <v/>
      </c>
      <c r="BJ27" s="2" t="str">
        <f>IFERROR(#REF!/GAMSopt!BI27,"")</f>
        <v/>
      </c>
    </row>
    <row r="28" spans="1:62" x14ac:dyDescent="0.25">
      <c r="A28" t="e">
        <f>#REF!</f>
        <v>#REF!</v>
      </c>
      <c r="B28" t="str">
        <f>GAMSopt!A28</f>
        <v>Threshold for Catastrophic Damages</v>
      </c>
      <c r="C28" s="2" t="str">
        <f>IFERROR(#REF!/GAMSopt!B28,"")</f>
        <v/>
      </c>
      <c r="D28" s="2" t="str">
        <f>IFERROR(#REF!/GAMSopt!C28,"")</f>
        <v/>
      </c>
      <c r="E28" s="2" t="str">
        <f>IFERROR(#REF!/GAMSopt!D28,"")</f>
        <v/>
      </c>
      <c r="F28" s="2" t="str">
        <f>IFERROR(#REF!/GAMSopt!E28,"")</f>
        <v/>
      </c>
      <c r="G28" s="2" t="str">
        <f>IFERROR(#REF!/GAMSopt!F28,"")</f>
        <v/>
      </c>
      <c r="H28" s="2" t="str">
        <f>IFERROR(#REF!/GAMSopt!G28,"")</f>
        <v/>
      </c>
      <c r="I28" s="2" t="str">
        <f>IFERROR(#REF!/GAMSopt!H28,"")</f>
        <v/>
      </c>
      <c r="J28" s="2" t="str">
        <f>IFERROR(#REF!/GAMSopt!I28,"")</f>
        <v/>
      </c>
      <c r="K28" s="2" t="str">
        <f>IFERROR(#REF!/GAMSopt!J28,"")</f>
        <v/>
      </c>
      <c r="L28" s="2" t="str">
        <f>IFERROR(#REF!/GAMSopt!K28,"")</f>
        <v/>
      </c>
      <c r="M28" s="2" t="str">
        <f>IFERROR(#REF!/GAMSopt!L28,"")</f>
        <v/>
      </c>
      <c r="N28" s="2" t="str">
        <f>IFERROR(#REF!/GAMSopt!M28,"")</f>
        <v/>
      </c>
      <c r="O28" s="2" t="str">
        <f>IFERROR(#REF!/GAMSopt!N28,"")</f>
        <v/>
      </c>
      <c r="P28" s="2" t="str">
        <f>IFERROR(#REF!/GAMSopt!O28,"")</f>
        <v/>
      </c>
      <c r="Q28" s="2" t="str">
        <f>IFERROR(#REF!/GAMSopt!P28,"")</f>
        <v/>
      </c>
      <c r="R28" s="2" t="str">
        <f>IFERROR(#REF!/GAMSopt!Q28,"")</f>
        <v/>
      </c>
      <c r="S28" s="2" t="str">
        <f>IFERROR(#REF!/GAMSopt!R28,"")</f>
        <v/>
      </c>
      <c r="T28" s="2" t="str">
        <f>IFERROR(#REF!/GAMSopt!S28,"")</f>
        <v/>
      </c>
      <c r="U28" s="2" t="str">
        <f>IFERROR(#REF!/GAMSopt!T28,"")</f>
        <v/>
      </c>
      <c r="V28" s="2" t="str">
        <f>IFERROR(#REF!/GAMSopt!U28,"")</f>
        <v/>
      </c>
      <c r="W28" s="2" t="str">
        <f>IFERROR(#REF!/GAMSopt!V28,"")</f>
        <v/>
      </c>
      <c r="X28" s="2" t="str">
        <f>IFERROR(#REF!/GAMSopt!W28,"")</f>
        <v/>
      </c>
      <c r="Y28" s="2" t="str">
        <f>IFERROR(#REF!/GAMSopt!X28,"")</f>
        <v/>
      </c>
      <c r="Z28" s="2" t="str">
        <f>IFERROR(#REF!/GAMSopt!Y28,"")</f>
        <v/>
      </c>
      <c r="AA28" s="2" t="str">
        <f>IFERROR(#REF!/GAMSopt!Z28,"")</f>
        <v/>
      </c>
      <c r="AB28" s="2" t="str">
        <f>IFERROR(#REF!/GAMSopt!AA28,"")</f>
        <v/>
      </c>
      <c r="AC28" s="2" t="str">
        <f>IFERROR(#REF!/GAMSopt!AB28,"")</f>
        <v/>
      </c>
      <c r="AD28" s="2" t="str">
        <f>IFERROR(#REF!/GAMSopt!AC28,"")</f>
        <v/>
      </c>
      <c r="AE28" s="2" t="str">
        <f>IFERROR(#REF!/GAMSopt!AD28,"")</f>
        <v/>
      </c>
      <c r="AF28" s="2" t="str">
        <f>IFERROR(#REF!/GAMSopt!AE28,"")</f>
        <v/>
      </c>
      <c r="AG28" s="2" t="str">
        <f>IFERROR(#REF!/GAMSopt!AF28,"")</f>
        <v/>
      </c>
      <c r="AH28" s="2" t="str">
        <f>IFERROR(#REF!/GAMSopt!AG28,"")</f>
        <v/>
      </c>
      <c r="AI28" s="2" t="str">
        <f>IFERROR(#REF!/GAMSopt!AH28,"")</f>
        <v/>
      </c>
      <c r="AJ28" s="2" t="str">
        <f>IFERROR(#REF!/GAMSopt!AI28,"")</f>
        <v/>
      </c>
      <c r="AK28" s="2" t="str">
        <f>IFERROR(#REF!/GAMSopt!AJ28,"")</f>
        <v/>
      </c>
      <c r="AL28" s="2" t="str">
        <f>IFERROR(#REF!/GAMSopt!AK28,"")</f>
        <v/>
      </c>
      <c r="AM28" s="2" t="str">
        <f>IFERROR(#REF!/GAMSopt!AL28,"")</f>
        <v/>
      </c>
      <c r="AN28" s="2" t="str">
        <f>IFERROR(#REF!/GAMSopt!AM28,"")</f>
        <v/>
      </c>
      <c r="AO28" s="2" t="str">
        <f>IFERROR(#REF!/GAMSopt!AN28,"")</f>
        <v/>
      </c>
      <c r="AP28" s="2" t="str">
        <f>IFERROR(#REF!/GAMSopt!AO28,"")</f>
        <v/>
      </c>
      <c r="AQ28" s="2" t="str">
        <f>IFERROR(#REF!/GAMSopt!AP28,"")</f>
        <v/>
      </c>
      <c r="AR28" s="2" t="str">
        <f>IFERROR(#REF!/GAMSopt!AQ28,"")</f>
        <v/>
      </c>
      <c r="AS28" s="2" t="str">
        <f>IFERROR(#REF!/GAMSopt!AR28,"")</f>
        <v/>
      </c>
      <c r="AT28" s="2" t="str">
        <f>IFERROR(#REF!/GAMSopt!AS28,"")</f>
        <v/>
      </c>
      <c r="AU28" s="2" t="str">
        <f>IFERROR(#REF!/GAMSopt!AT28,"")</f>
        <v/>
      </c>
      <c r="AV28" s="2" t="str">
        <f>IFERROR(#REF!/GAMSopt!AU28,"")</f>
        <v/>
      </c>
      <c r="AW28" s="2" t="str">
        <f>IFERROR(#REF!/GAMSopt!AV28,"")</f>
        <v/>
      </c>
      <c r="AX28" s="2" t="str">
        <f>IFERROR(#REF!/GAMSopt!AW28,"")</f>
        <v/>
      </c>
      <c r="AY28" s="2" t="str">
        <f>IFERROR(#REF!/GAMSopt!AX28,"")</f>
        <v/>
      </c>
      <c r="AZ28" s="2" t="str">
        <f>IFERROR(#REF!/GAMSopt!AY28,"")</f>
        <v/>
      </c>
      <c r="BA28" s="2" t="str">
        <f>IFERROR(#REF!/GAMSopt!AZ28,"")</f>
        <v/>
      </c>
      <c r="BB28" s="2" t="str">
        <f>IFERROR(#REF!/GAMSopt!BA28,"")</f>
        <v/>
      </c>
      <c r="BC28" s="2" t="str">
        <f>IFERROR(#REF!/GAMSopt!BB28,"")</f>
        <v/>
      </c>
      <c r="BD28" s="2" t="str">
        <f>IFERROR(#REF!/GAMSopt!BC28,"")</f>
        <v/>
      </c>
      <c r="BE28" s="2" t="str">
        <f>IFERROR(#REF!/GAMSopt!BD28,"")</f>
        <v/>
      </c>
      <c r="BF28" s="2" t="str">
        <f>IFERROR(#REF!/GAMSopt!BE28,"")</f>
        <v/>
      </c>
      <c r="BG28" s="2" t="str">
        <f>IFERROR(#REF!/GAMSopt!BF28,"")</f>
        <v/>
      </c>
      <c r="BH28" s="2" t="str">
        <f>IFERROR(#REF!/GAMSopt!BG28,"")</f>
        <v/>
      </c>
      <c r="BI28" s="2" t="str">
        <f>IFERROR(#REF!/GAMSopt!BH28,"")</f>
        <v/>
      </c>
      <c r="BJ28" s="2" t="str">
        <f>IFERROR(#REF!/GAMSopt!BI28,"")</f>
        <v/>
      </c>
    </row>
    <row r="29" spans="1:62" x14ac:dyDescent="0.25">
      <c r="A29" t="e">
        <f>#REF!</f>
        <v>#REF!</v>
      </c>
      <c r="B29" t="str">
        <f>GAMSopt!A29</f>
        <v>Exponent for Catastrophic Damages</v>
      </c>
      <c r="C29" s="2" t="str">
        <f>IFERROR(#REF!/GAMSopt!B29,"")</f>
        <v/>
      </c>
      <c r="D29" s="2" t="str">
        <f>IFERROR(#REF!/GAMSopt!C29,"")</f>
        <v/>
      </c>
      <c r="E29" s="2" t="str">
        <f>IFERROR(#REF!/GAMSopt!D29,"")</f>
        <v/>
      </c>
      <c r="F29" s="2" t="str">
        <f>IFERROR(#REF!/GAMSopt!E29,"")</f>
        <v/>
      </c>
      <c r="G29" s="2" t="str">
        <f>IFERROR(#REF!/GAMSopt!F29,"")</f>
        <v/>
      </c>
      <c r="H29" s="2" t="str">
        <f>IFERROR(#REF!/GAMSopt!G29,"")</f>
        <v/>
      </c>
      <c r="I29" s="2" t="str">
        <f>IFERROR(#REF!/GAMSopt!H29,"")</f>
        <v/>
      </c>
      <c r="J29" s="2" t="str">
        <f>IFERROR(#REF!/GAMSopt!I29,"")</f>
        <v/>
      </c>
      <c r="K29" s="2" t="str">
        <f>IFERROR(#REF!/GAMSopt!J29,"")</f>
        <v/>
      </c>
      <c r="L29" s="2" t="str">
        <f>IFERROR(#REF!/GAMSopt!K29,"")</f>
        <v/>
      </c>
      <c r="M29" s="2" t="str">
        <f>IFERROR(#REF!/GAMSopt!L29,"")</f>
        <v/>
      </c>
      <c r="N29" s="2" t="str">
        <f>IFERROR(#REF!/GAMSopt!M29,"")</f>
        <v/>
      </c>
      <c r="O29" s="2" t="str">
        <f>IFERROR(#REF!/GAMSopt!N29,"")</f>
        <v/>
      </c>
      <c r="P29" s="2" t="str">
        <f>IFERROR(#REF!/GAMSopt!O29,"")</f>
        <v/>
      </c>
      <c r="Q29" s="2" t="str">
        <f>IFERROR(#REF!/GAMSopt!P29,"")</f>
        <v/>
      </c>
      <c r="R29" s="2" t="str">
        <f>IFERROR(#REF!/GAMSopt!Q29,"")</f>
        <v/>
      </c>
      <c r="S29" s="2" t="str">
        <f>IFERROR(#REF!/GAMSopt!R29,"")</f>
        <v/>
      </c>
      <c r="T29" s="2" t="str">
        <f>IFERROR(#REF!/GAMSopt!S29,"")</f>
        <v/>
      </c>
      <c r="U29" s="2" t="str">
        <f>IFERROR(#REF!/GAMSopt!T29,"")</f>
        <v/>
      </c>
      <c r="V29" s="2" t="str">
        <f>IFERROR(#REF!/GAMSopt!U29,"")</f>
        <v/>
      </c>
      <c r="W29" s="2" t="str">
        <f>IFERROR(#REF!/GAMSopt!V29,"")</f>
        <v/>
      </c>
      <c r="X29" s="2" t="str">
        <f>IFERROR(#REF!/GAMSopt!W29,"")</f>
        <v/>
      </c>
      <c r="Y29" s="2" t="str">
        <f>IFERROR(#REF!/GAMSopt!X29,"")</f>
        <v/>
      </c>
      <c r="Z29" s="2" t="str">
        <f>IFERROR(#REF!/GAMSopt!Y29,"")</f>
        <v/>
      </c>
      <c r="AA29" s="2" t="str">
        <f>IFERROR(#REF!/GAMSopt!Z29,"")</f>
        <v/>
      </c>
      <c r="AB29" s="2" t="str">
        <f>IFERROR(#REF!/GAMSopt!AA29,"")</f>
        <v/>
      </c>
      <c r="AC29" s="2" t="str">
        <f>IFERROR(#REF!/GAMSopt!AB29,"")</f>
        <v/>
      </c>
      <c r="AD29" s="2" t="str">
        <f>IFERROR(#REF!/GAMSopt!AC29,"")</f>
        <v/>
      </c>
      <c r="AE29" s="2" t="str">
        <f>IFERROR(#REF!/GAMSopt!AD29,"")</f>
        <v/>
      </c>
      <c r="AF29" s="2" t="str">
        <f>IFERROR(#REF!/GAMSopt!AE29,"")</f>
        <v/>
      </c>
      <c r="AG29" s="2" t="str">
        <f>IFERROR(#REF!/GAMSopt!AF29,"")</f>
        <v/>
      </c>
      <c r="AH29" s="2" t="str">
        <f>IFERROR(#REF!/GAMSopt!AG29,"")</f>
        <v/>
      </c>
      <c r="AI29" s="2" t="str">
        <f>IFERROR(#REF!/GAMSopt!AH29,"")</f>
        <v/>
      </c>
      <c r="AJ29" s="2" t="str">
        <f>IFERROR(#REF!/GAMSopt!AI29,"")</f>
        <v/>
      </c>
      <c r="AK29" s="2" t="str">
        <f>IFERROR(#REF!/GAMSopt!AJ29,"")</f>
        <v/>
      </c>
      <c r="AL29" s="2" t="str">
        <f>IFERROR(#REF!/GAMSopt!AK29,"")</f>
        <v/>
      </c>
      <c r="AM29" s="2" t="str">
        <f>IFERROR(#REF!/GAMSopt!AL29,"")</f>
        <v/>
      </c>
      <c r="AN29" s="2" t="str">
        <f>IFERROR(#REF!/GAMSopt!AM29,"")</f>
        <v/>
      </c>
      <c r="AO29" s="2" t="str">
        <f>IFERROR(#REF!/GAMSopt!AN29,"")</f>
        <v/>
      </c>
      <c r="AP29" s="2" t="str">
        <f>IFERROR(#REF!/GAMSopt!AO29,"")</f>
        <v/>
      </c>
      <c r="AQ29" s="2" t="str">
        <f>IFERROR(#REF!/GAMSopt!AP29,"")</f>
        <v/>
      </c>
      <c r="AR29" s="2" t="str">
        <f>IFERROR(#REF!/GAMSopt!AQ29,"")</f>
        <v/>
      </c>
      <c r="AS29" s="2" t="str">
        <f>IFERROR(#REF!/GAMSopt!AR29,"")</f>
        <v/>
      </c>
      <c r="AT29" s="2" t="str">
        <f>IFERROR(#REF!/GAMSopt!AS29,"")</f>
        <v/>
      </c>
      <c r="AU29" s="2" t="str">
        <f>IFERROR(#REF!/GAMSopt!AT29,"")</f>
        <v/>
      </c>
      <c r="AV29" s="2" t="str">
        <f>IFERROR(#REF!/GAMSopt!AU29,"")</f>
        <v/>
      </c>
      <c r="AW29" s="2" t="str">
        <f>IFERROR(#REF!/GAMSopt!AV29,"")</f>
        <v/>
      </c>
      <c r="AX29" s="2" t="str">
        <f>IFERROR(#REF!/GAMSopt!AW29,"")</f>
        <v/>
      </c>
      <c r="AY29" s="2" t="str">
        <f>IFERROR(#REF!/GAMSopt!AX29,"")</f>
        <v/>
      </c>
      <c r="AZ29" s="2" t="str">
        <f>IFERROR(#REF!/GAMSopt!AY29,"")</f>
        <v/>
      </c>
      <c r="BA29" s="2" t="str">
        <f>IFERROR(#REF!/GAMSopt!AZ29,"")</f>
        <v/>
      </c>
      <c r="BB29" s="2" t="str">
        <f>IFERROR(#REF!/GAMSopt!BA29,"")</f>
        <v/>
      </c>
      <c r="BC29" s="2" t="str">
        <f>IFERROR(#REF!/GAMSopt!BB29,"")</f>
        <v/>
      </c>
      <c r="BD29" s="2" t="str">
        <f>IFERROR(#REF!/GAMSopt!BC29,"")</f>
        <v/>
      </c>
      <c r="BE29" s="2" t="str">
        <f>IFERROR(#REF!/GAMSopt!BD29,"")</f>
        <v/>
      </c>
      <c r="BF29" s="2" t="str">
        <f>IFERROR(#REF!/GAMSopt!BE29,"")</f>
        <v/>
      </c>
      <c r="BG29" s="2" t="str">
        <f>IFERROR(#REF!/GAMSopt!BF29,"")</f>
        <v/>
      </c>
      <c r="BH29" s="2" t="str">
        <f>IFERROR(#REF!/GAMSopt!BG29,"")</f>
        <v/>
      </c>
      <c r="BI29" s="2" t="str">
        <f>IFERROR(#REF!/GAMSopt!BH29,"")</f>
        <v/>
      </c>
      <c r="BJ29" s="2" t="str">
        <f>IFERROR(#REF!/GAMSopt!BI29,"")</f>
        <v/>
      </c>
    </row>
    <row r="30" spans="1:62" x14ac:dyDescent="0.25">
      <c r="A30" t="e">
        <f>#REF!</f>
        <v>#REF!</v>
      </c>
      <c r="B30" t="str">
        <f>GAMSopt!A30</f>
        <v>Damage Rate at Threshold for Catastrophic Damages</v>
      </c>
      <c r="C30" s="2" t="str">
        <f>IFERROR(#REF!/GAMSopt!B30,"")</f>
        <v/>
      </c>
      <c r="D30" s="2" t="str">
        <f>IFERROR(#REF!/GAMSopt!C30,"")</f>
        <v/>
      </c>
      <c r="E30" s="2" t="str">
        <f>IFERROR(#REF!/GAMSopt!D30,"")</f>
        <v/>
      </c>
      <c r="F30" s="2" t="str">
        <f>IFERROR(#REF!/GAMSopt!E30,"")</f>
        <v/>
      </c>
      <c r="G30" s="2" t="str">
        <f>IFERROR(#REF!/GAMSopt!F30,"")</f>
        <v/>
      </c>
      <c r="H30" s="2" t="str">
        <f>IFERROR(#REF!/GAMSopt!G30,"")</f>
        <v/>
      </c>
      <c r="I30" s="2" t="str">
        <f>IFERROR(#REF!/GAMSopt!H30,"")</f>
        <v/>
      </c>
      <c r="J30" s="2" t="str">
        <f>IFERROR(#REF!/GAMSopt!I30,"")</f>
        <v/>
      </c>
      <c r="K30" s="2" t="str">
        <f>IFERROR(#REF!/GAMSopt!J30,"")</f>
        <v/>
      </c>
      <c r="L30" s="2" t="str">
        <f>IFERROR(#REF!/GAMSopt!K30,"")</f>
        <v/>
      </c>
      <c r="M30" s="2" t="str">
        <f>IFERROR(#REF!/GAMSopt!L30,"")</f>
        <v/>
      </c>
      <c r="N30" s="2" t="str">
        <f>IFERROR(#REF!/GAMSopt!M30,"")</f>
        <v/>
      </c>
      <c r="O30" s="2" t="str">
        <f>IFERROR(#REF!/GAMSopt!N30,"")</f>
        <v/>
      </c>
      <c r="P30" s="2" t="str">
        <f>IFERROR(#REF!/GAMSopt!O30,"")</f>
        <v/>
      </c>
      <c r="Q30" s="2" t="str">
        <f>IFERROR(#REF!/GAMSopt!P30,"")</f>
        <v/>
      </c>
      <c r="R30" s="2" t="str">
        <f>IFERROR(#REF!/GAMSopt!Q30,"")</f>
        <v/>
      </c>
      <c r="S30" s="2" t="str">
        <f>IFERROR(#REF!/GAMSopt!R30,"")</f>
        <v/>
      </c>
      <c r="T30" s="2" t="str">
        <f>IFERROR(#REF!/GAMSopt!S30,"")</f>
        <v/>
      </c>
      <c r="U30" s="2" t="str">
        <f>IFERROR(#REF!/GAMSopt!T30,"")</f>
        <v/>
      </c>
      <c r="V30" s="2" t="str">
        <f>IFERROR(#REF!/GAMSopt!U30,"")</f>
        <v/>
      </c>
      <c r="W30" s="2" t="str">
        <f>IFERROR(#REF!/GAMSopt!V30,"")</f>
        <v/>
      </c>
      <c r="X30" s="2" t="str">
        <f>IFERROR(#REF!/GAMSopt!W30,"")</f>
        <v/>
      </c>
      <c r="Y30" s="2" t="str">
        <f>IFERROR(#REF!/GAMSopt!X30,"")</f>
        <v/>
      </c>
      <c r="Z30" s="2" t="str">
        <f>IFERROR(#REF!/GAMSopt!Y30,"")</f>
        <v/>
      </c>
      <c r="AA30" s="2" t="str">
        <f>IFERROR(#REF!/GAMSopt!Z30,"")</f>
        <v/>
      </c>
      <c r="AB30" s="2" t="str">
        <f>IFERROR(#REF!/GAMSopt!AA30,"")</f>
        <v/>
      </c>
      <c r="AC30" s="2" t="str">
        <f>IFERROR(#REF!/GAMSopt!AB30,"")</f>
        <v/>
      </c>
      <c r="AD30" s="2" t="str">
        <f>IFERROR(#REF!/GAMSopt!AC30,"")</f>
        <v/>
      </c>
      <c r="AE30" s="2" t="str">
        <f>IFERROR(#REF!/GAMSopt!AD30,"")</f>
        <v/>
      </c>
      <c r="AF30" s="2" t="str">
        <f>IFERROR(#REF!/GAMSopt!AE30,"")</f>
        <v/>
      </c>
      <c r="AG30" s="2" t="str">
        <f>IFERROR(#REF!/GAMSopt!AF30,"")</f>
        <v/>
      </c>
      <c r="AH30" s="2" t="str">
        <f>IFERROR(#REF!/GAMSopt!AG30,"")</f>
        <v/>
      </c>
      <c r="AI30" s="2" t="str">
        <f>IFERROR(#REF!/GAMSopt!AH30,"")</f>
        <v/>
      </c>
      <c r="AJ30" s="2" t="str">
        <f>IFERROR(#REF!/GAMSopt!AI30,"")</f>
        <v/>
      </c>
      <c r="AK30" s="2" t="str">
        <f>IFERROR(#REF!/GAMSopt!AJ30,"")</f>
        <v/>
      </c>
      <c r="AL30" s="2" t="str">
        <f>IFERROR(#REF!/GAMSopt!AK30,"")</f>
        <v/>
      </c>
      <c r="AM30" s="2" t="str">
        <f>IFERROR(#REF!/GAMSopt!AL30,"")</f>
        <v/>
      </c>
      <c r="AN30" s="2" t="str">
        <f>IFERROR(#REF!/GAMSopt!AM30,"")</f>
        <v/>
      </c>
      <c r="AO30" s="2" t="str">
        <f>IFERROR(#REF!/GAMSopt!AN30,"")</f>
        <v/>
      </c>
      <c r="AP30" s="2" t="str">
        <f>IFERROR(#REF!/GAMSopt!AO30,"")</f>
        <v/>
      </c>
      <c r="AQ30" s="2" t="str">
        <f>IFERROR(#REF!/GAMSopt!AP30,"")</f>
        <v/>
      </c>
      <c r="AR30" s="2" t="str">
        <f>IFERROR(#REF!/GAMSopt!AQ30,"")</f>
        <v/>
      </c>
      <c r="AS30" s="2" t="str">
        <f>IFERROR(#REF!/GAMSopt!AR30,"")</f>
        <v/>
      </c>
      <c r="AT30" s="2" t="str">
        <f>IFERROR(#REF!/GAMSopt!AS30,"")</f>
        <v/>
      </c>
      <c r="AU30" s="2" t="str">
        <f>IFERROR(#REF!/GAMSopt!AT30,"")</f>
        <v/>
      </c>
      <c r="AV30" s="2" t="str">
        <f>IFERROR(#REF!/GAMSopt!AU30,"")</f>
        <v/>
      </c>
      <c r="AW30" s="2" t="str">
        <f>IFERROR(#REF!/GAMSopt!AV30,"")</f>
        <v/>
      </c>
      <c r="AX30" s="2" t="str">
        <f>IFERROR(#REF!/GAMSopt!AW30,"")</f>
        <v/>
      </c>
      <c r="AY30" s="2" t="str">
        <f>IFERROR(#REF!/GAMSopt!AX30,"")</f>
        <v/>
      </c>
      <c r="AZ30" s="2" t="str">
        <f>IFERROR(#REF!/GAMSopt!AY30,"")</f>
        <v/>
      </c>
      <c r="BA30" s="2" t="str">
        <f>IFERROR(#REF!/GAMSopt!AZ30,"")</f>
        <v/>
      </c>
      <c r="BB30" s="2" t="str">
        <f>IFERROR(#REF!/GAMSopt!BA30,"")</f>
        <v/>
      </c>
      <c r="BC30" s="2" t="str">
        <f>IFERROR(#REF!/GAMSopt!BB30,"")</f>
        <v/>
      </c>
      <c r="BD30" s="2" t="str">
        <f>IFERROR(#REF!/GAMSopt!BC30,"")</f>
        <v/>
      </c>
      <c r="BE30" s="2" t="str">
        <f>IFERROR(#REF!/GAMSopt!BD30,"")</f>
        <v/>
      </c>
      <c r="BF30" s="2" t="str">
        <f>IFERROR(#REF!/GAMSopt!BE30,"")</f>
        <v/>
      </c>
      <c r="BG30" s="2" t="str">
        <f>IFERROR(#REF!/GAMSopt!BF30,"")</f>
        <v/>
      </c>
      <c r="BH30" s="2" t="str">
        <f>IFERROR(#REF!/GAMSopt!BG30,"")</f>
        <v/>
      </c>
      <c r="BI30" s="2" t="str">
        <f>IFERROR(#REF!/GAMSopt!BH30,"")</f>
        <v/>
      </c>
      <c r="BJ30" s="2" t="str">
        <f>IFERROR(#REF!/GAMSopt!BI30,"")</f>
        <v/>
      </c>
    </row>
    <row r="31" spans="1:62" x14ac:dyDescent="0.25">
      <c r="A31" t="e">
        <f>#REF!</f>
        <v>#REF!</v>
      </c>
      <c r="B31" t="str">
        <f>GAMSopt!A31</f>
        <v>* ABATEMENT COST</v>
      </c>
      <c r="C31" s="2" t="str">
        <f>IFERROR(#REF!/GAMSopt!B31,"")</f>
        <v/>
      </c>
      <c r="D31" s="2" t="str">
        <f>IFERROR(#REF!/GAMSopt!C31,"")</f>
        <v/>
      </c>
      <c r="E31" s="2" t="str">
        <f>IFERROR(#REF!/GAMSopt!D31,"")</f>
        <v/>
      </c>
      <c r="F31" s="2" t="str">
        <f>IFERROR(#REF!/GAMSopt!E31,"")</f>
        <v/>
      </c>
      <c r="G31" s="2" t="str">
        <f>IFERROR(#REF!/GAMSopt!F31,"")</f>
        <v/>
      </c>
      <c r="H31" s="2" t="str">
        <f>IFERROR(#REF!/GAMSopt!G31,"")</f>
        <v/>
      </c>
      <c r="I31" s="2" t="str">
        <f>IFERROR(#REF!/GAMSopt!H31,"")</f>
        <v/>
      </c>
      <c r="J31" s="2" t="str">
        <f>IFERROR(#REF!/GAMSopt!I31,"")</f>
        <v/>
      </c>
      <c r="K31" s="2" t="str">
        <f>IFERROR(#REF!/GAMSopt!J31,"")</f>
        <v/>
      </c>
      <c r="L31" s="2" t="str">
        <f>IFERROR(#REF!/GAMSopt!K31,"")</f>
        <v/>
      </c>
      <c r="M31" s="2" t="str">
        <f>IFERROR(#REF!/GAMSopt!L31,"")</f>
        <v/>
      </c>
      <c r="N31" s="2" t="str">
        <f>IFERROR(#REF!/GAMSopt!M31,"")</f>
        <v/>
      </c>
      <c r="O31" s="2" t="str">
        <f>IFERROR(#REF!/GAMSopt!N31,"")</f>
        <v/>
      </c>
      <c r="P31" s="2" t="str">
        <f>IFERROR(#REF!/GAMSopt!O31,"")</f>
        <v/>
      </c>
      <c r="Q31" s="2" t="str">
        <f>IFERROR(#REF!/GAMSopt!P31,"")</f>
        <v/>
      </c>
      <c r="R31" s="2" t="str">
        <f>IFERROR(#REF!/GAMSopt!Q31,"")</f>
        <v/>
      </c>
      <c r="S31" s="2" t="str">
        <f>IFERROR(#REF!/GAMSopt!R31,"")</f>
        <v/>
      </c>
      <c r="T31" s="2" t="str">
        <f>IFERROR(#REF!/GAMSopt!S31,"")</f>
        <v/>
      </c>
      <c r="U31" s="2" t="str">
        <f>IFERROR(#REF!/GAMSopt!T31,"")</f>
        <v/>
      </c>
      <c r="V31" s="2" t="str">
        <f>IFERROR(#REF!/GAMSopt!U31,"")</f>
        <v/>
      </c>
      <c r="W31" s="2" t="str">
        <f>IFERROR(#REF!/GAMSopt!V31,"")</f>
        <v/>
      </c>
      <c r="X31" s="2" t="str">
        <f>IFERROR(#REF!/GAMSopt!W31,"")</f>
        <v/>
      </c>
      <c r="Y31" s="2" t="str">
        <f>IFERROR(#REF!/GAMSopt!X31,"")</f>
        <v/>
      </c>
      <c r="Z31" s="2" t="str">
        <f>IFERROR(#REF!/GAMSopt!Y31,"")</f>
        <v/>
      </c>
      <c r="AA31" s="2" t="str">
        <f>IFERROR(#REF!/GAMSopt!Z31,"")</f>
        <v/>
      </c>
      <c r="AB31" s="2" t="str">
        <f>IFERROR(#REF!/GAMSopt!AA31,"")</f>
        <v/>
      </c>
      <c r="AC31" s="2" t="str">
        <f>IFERROR(#REF!/GAMSopt!AB31,"")</f>
        <v/>
      </c>
      <c r="AD31" s="2" t="str">
        <f>IFERROR(#REF!/GAMSopt!AC31,"")</f>
        <v/>
      </c>
      <c r="AE31" s="2" t="str">
        <f>IFERROR(#REF!/GAMSopt!AD31,"")</f>
        <v/>
      </c>
      <c r="AF31" s="2" t="str">
        <f>IFERROR(#REF!/GAMSopt!AE31,"")</f>
        <v/>
      </c>
      <c r="AG31" s="2" t="str">
        <f>IFERROR(#REF!/GAMSopt!AF31,"")</f>
        <v/>
      </c>
      <c r="AH31" s="2" t="str">
        <f>IFERROR(#REF!/GAMSopt!AG31,"")</f>
        <v/>
      </c>
      <c r="AI31" s="2" t="str">
        <f>IFERROR(#REF!/GAMSopt!AH31,"")</f>
        <v/>
      </c>
      <c r="AJ31" s="2" t="str">
        <f>IFERROR(#REF!/GAMSopt!AI31,"")</f>
        <v/>
      </c>
      <c r="AK31" s="2" t="str">
        <f>IFERROR(#REF!/GAMSopt!AJ31,"")</f>
        <v/>
      </c>
      <c r="AL31" s="2" t="str">
        <f>IFERROR(#REF!/GAMSopt!AK31,"")</f>
        <v/>
      </c>
      <c r="AM31" s="2" t="str">
        <f>IFERROR(#REF!/GAMSopt!AL31,"")</f>
        <v/>
      </c>
      <c r="AN31" s="2" t="str">
        <f>IFERROR(#REF!/GAMSopt!AM31,"")</f>
        <v/>
      </c>
      <c r="AO31" s="2" t="str">
        <f>IFERROR(#REF!/GAMSopt!AN31,"")</f>
        <v/>
      </c>
      <c r="AP31" s="2" t="str">
        <f>IFERROR(#REF!/GAMSopt!AO31,"")</f>
        <v/>
      </c>
      <c r="AQ31" s="2" t="str">
        <f>IFERROR(#REF!/GAMSopt!AP31,"")</f>
        <v/>
      </c>
      <c r="AR31" s="2" t="str">
        <f>IFERROR(#REF!/GAMSopt!AQ31,"")</f>
        <v/>
      </c>
      <c r="AS31" s="2" t="str">
        <f>IFERROR(#REF!/GAMSopt!AR31,"")</f>
        <v/>
      </c>
      <c r="AT31" s="2" t="str">
        <f>IFERROR(#REF!/GAMSopt!AS31,"")</f>
        <v/>
      </c>
      <c r="AU31" s="2" t="str">
        <f>IFERROR(#REF!/GAMSopt!AT31,"")</f>
        <v/>
      </c>
      <c r="AV31" s="2" t="str">
        <f>IFERROR(#REF!/GAMSopt!AU31,"")</f>
        <v/>
      </c>
      <c r="AW31" s="2" t="str">
        <f>IFERROR(#REF!/GAMSopt!AV31,"")</f>
        <v/>
      </c>
      <c r="AX31" s="2" t="str">
        <f>IFERROR(#REF!/GAMSopt!AW31,"")</f>
        <v/>
      </c>
      <c r="AY31" s="2" t="str">
        <f>IFERROR(#REF!/GAMSopt!AX31,"")</f>
        <v/>
      </c>
      <c r="AZ31" s="2" t="str">
        <f>IFERROR(#REF!/GAMSopt!AY31,"")</f>
        <v/>
      </c>
      <c r="BA31" s="2" t="str">
        <f>IFERROR(#REF!/GAMSopt!AZ31,"")</f>
        <v/>
      </c>
      <c r="BB31" s="2" t="str">
        <f>IFERROR(#REF!/GAMSopt!BA31,"")</f>
        <v/>
      </c>
      <c r="BC31" s="2" t="str">
        <f>IFERROR(#REF!/GAMSopt!BB31,"")</f>
        <v/>
      </c>
      <c r="BD31" s="2" t="str">
        <f>IFERROR(#REF!/GAMSopt!BC31,"")</f>
        <v/>
      </c>
      <c r="BE31" s="2" t="str">
        <f>IFERROR(#REF!/GAMSopt!BD31,"")</f>
        <v/>
      </c>
      <c r="BF31" s="2" t="str">
        <f>IFERROR(#REF!/GAMSopt!BE31,"")</f>
        <v/>
      </c>
      <c r="BG31" s="2" t="str">
        <f>IFERROR(#REF!/GAMSopt!BF31,"")</f>
        <v/>
      </c>
      <c r="BH31" s="2" t="str">
        <f>IFERROR(#REF!/GAMSopt!BG31,"")</f>
        <v/>
      </c>
      <c r="BI31" s="2" t="str">
        <f>IFERROR(#REF!/GAMSopt!BH31,"")</f>
        <v/>
      </c>
      <c r="BJ31" s="2" t="str">
        <f>IFERROR(#REF!/GAMSopt!BI31,"")</f>
        <v/>
      </c>
    </row>
    <row r="32" spans="1:62" x14ac:dyDescent="0.25">
      <c r="A32" t="e">
        <f>#REF!</f>
        <v>#REF!</v>
      </c>
      <c r="B32" t="str">
        <f>GAMSopt!A32</f>
        <v>Abatement cost function coefficient</v>
      </c>
      <c r="C32" s="2" t="str">
        <f>IFERROR(#REF!/GAMSopt!B32,"")</f>
        <v/>
      </c>
      <c r="D32" s="2" t="str">
        <f>IFERROR(#REF!/GAMSopt!C32,"")</f>
        <v/>
      </c>
      <c r="E32" s="2" t="str">
        <f>IFERROR(#REF!/GAMSopt!D32,"")</f>
        <v/>
      </c>
      <c r="F32" s="2" t="str">
        <f>IFERROR(#REF!/GAMSopt!E32,"")</f>
        <v/>
      </c>
      <c r="G32" s="2" t="str">
        <f>IFERROR(#REF!/GAMSopt!F32,"")</f>
        <v/>
      </c>
      <c r="H32" s="2" t="str">
        <f>IFERROR(#REF!/GAMSopt!G32,"")</f>
        <v/>
      </c>
      <c r="I32" s="2" t="str">
        <f>IFERROR(#REF!/GAMSopt!H32,"")</f>
        <v/>
      </c>
      <c r="J32" s="2" t="str">
        <f>IFERROR(#REF!/GAMSopt!I32,"")</f>
        <v/>
      </c>
      <c r="K32" s="2" t="str">
        <f>IFERROR(#REF!/GAMSopt!J32,"")</f>
        <v/>
      </c>
      <c r="L32" s="2" t="str">
        <f>IFERROR(#REF!/GAMSopt!K32,"")</f>
        <v/>
      </c>
      <c r="M32" s="2" t="str">
        <f>IFERROR(#REF!/GAMSopt!L32,"")</f>
        <v/>
      </c>
      <c r="N32" s="2" t="str">
        <f>IFERROR(#REF!/GAMSopt!M32,"")</f>
        <v/>
      </c>
      <c r="O32" s="2" t="str">
        <f>IFERROR(#REF!/GAMSopt!N32,"")</f>
        <v/>
      </c>
      <c r="P32" s="2" t="str">
        <f>IFERROR(#REF!/GAMSopt!O32,"")</f>
        <v/>
      </c>
      <c r="Q32" s="2" t="str">
        <f>IFERROR(#REF!/GAMSopt!P32,"")</f>
        <v/>
      </c>
      <c r="R32" s="2" t="str">
        <f>IFERROR(#REF!/GAMSopt!Q32,"")</f>
        <v/>
      </c>
      <c r="S32" s="2" t="str">
        <f>IFERROR(#REF!/GAMSopt!R32,"")</f>
        <v/>
      </c>
      <c r="T32" s="2" t="str">
        <f>IFERROR(#REF!/GAMSopt!S32,"")</f>
        <v/>
      </c>
      <c r="U32" s="2" t="str">
        <f>IFERROR(#REF!/GAMSopt!T32,"")</f>
        <v/>
      </c>
      <c r="V32" s="2" t="str">
        <f>IFERROR(#REF!/GAMSopt!U32,"")</f>
        <v/>
      </c>
      <c r="W32" s="2" t="str">
        <f>IFERROR(#REF!/GAMSopt!V32,"")</f>
        <v/>
      </c>
      <c r="X32" s="2" t="str">
        <f>IFERROR(#REF!/GAMSopt!W32,"")</f>
        <v/>
      </c>
      <c r="Y32" s="2" t="str">
        <f>IFERROR(#REF!/GAMSopt!X32,"")</f>
        <v/>
      </c>
      <c r="Z32" s="2" t="str">
        <f>IFERROR(#REF!/GAMSopt!Y32,"")</f>
        <v/>
      </c>
      <c r="AA32" s="2" t="str">
        <f>IFERROR(#REF!/GAMSopt!Z32,"")</f>
        <v/>
      </c>
      <c r="AB32" s="2" t="str">
        <f>IFERROR(#REF!/GAMSopt!AA32,"")</f>
        <v/>
      </c>
      <c r="AC32" s="2" t="str">
        <f>IFERROR(#REF!/GAMSopt!AB32,"")</f>
        <v/>
      </c>
      <c r="AD32" s="2" t="str">
        <f>IFERROR(#REF!/GAMSopt!AC32,"")</f>
        <v/>
      </c>
      <c r="AE32" s="2" t="str">
        <f>IFERROR(#REF!/GAMSopt!AD32,"")</f>
        <v/>
      </c>
      <c r="AF32" s="2" t="str">
        <f>IFERROR(#REF!/GAMSopt!AE32,"")</f>
        <v/>
      </c>
      <c r="AG32" s="2" t="str">
        <f>IFERROR(#REF!/GAMSopt!AF32,"")</f>
        <v/>
      </c>
      <c r="AH32" s="2" t="str">
        <f>IFERROR(#REF!/GAMSopt!AG32,"")</f>
        <v/>
      </c>
      <c r="AI32" s="2" t="str">
        <f>IFERROR(#REF!/GAMSopt!AH32,"")</f>
        <v/>
      </c>
      <c r="AJ32" s="2" t="str">
        <f>IFERROR(#REF!/GAMSopt!AI32,"")</f>
        <v/>
      </c>
      <c r="AK32" s="2" t="str">
        <f>IFERROR(#REF!/GAMSopt!AJ32,"")</f>
        <v/>
      </c>
      <c r="AL32" s="2" t="str">
        <f>IFERROR(#REF!/GAMSopt!AK32,"")</f>
        <v/>
      </c>
      <c r="AM32" s="2" t="str">
        <f>IFERROR(#REF!/GAMSopt!AL32,"")</f>
        <v/>
      </c>
      <c r="AN32" s="2" t="str">
        <f>IFERROR(#REF!/GAMSopt!AM32,"")</f>
        <v/>
      </c>
      <c r="AO32" s="2" t="str">
        <f>IFERROR(#REF!/GAMSopt!AN32,"")</f>
        <v/>
      </c>
      <c r="AP32" s="2" t="str">
        <f>IFERROR(#REF!/GAMSopt!AO32,"")</f>
        <v/>
      </c>
      <c r="AQ32" s="2" t="str">
        <f>IFERROR(#REF!/GAMSopt!AP32,"")</f>
        <v/>
      </c>
      <c r="AR32" s="2" t="str">
        <f>IFERROR(#REF!/GAMSopt!AQ32,"")</f>
        <v/>
      </c>
      <c r="AS32" s="2" t="str">
        <f>IFERROR(#REF!/GAMSopt!AR32,"")</f>
        <v/>
      </c>
      <c r="AT32" s="2" t="str">
        <f>IFERROR(#REF!/GAMSopt!AS32,"")</f>
        <v/>
      </c>
      <c r="AU32" s="2" t="str">
        <f>IFERROR(#REF!/GAMSopt!AT32,"")</f>
        <v/>
      </c>
      <c r="AV32" s="2" t="str">
        <f>IFERROR(#REF!/GAMSopt!AU32,"")</f>
        <v/>
      </c>
      <c r="AW32" s="2" t="str">
        <f>IFERROR(#REF!/GAMSopt!AV32,"")</f>
        <v/>
      </c>
      <c r="AX32" s="2" t="str">
        <f>IFERROR(#REF!/GAMSopt!AW32,"")</f>
        <v/>
      </c>
      <c r="AY32" s="2" t="str">
        <f>IFERROR(#REF!/GAMSopt!AX32,"")</f>
        <v/>
      </c>
      <c r="AZ32" s="2" t="str">
        <f>IFERROR(#REF!/GAMSopt!AY32,"")</f>
        <v/>
      </c>
      <c r="BA32" s="2" t="str">
        <f>IFERROR(#REF!/GAMSopt!AZ32,"")</f>
        <v/>
      </c>
      <c r="BB32" s="2" t="str">
        <f>IFERROR(#REF!/GAMSopt!BA32,"")</f>
        <v/>
      </c>
      <c r="BC32" s="2" t="str">
        <f>IFERROR(#REF!/GAMSopt!BB32,"")</f>
        <v/>
      </c>
      <c r="BD32" s="2" t="str">
        <f>IFERROR(#REF!/GAMSopt!BC32,"")</f>
        <v/>
      </c>
      <c r="BE32" s="2" t="str">
        <f>IFERROR(#REF!/GAMSopt!BD32,"")</f>
        <v/>
      </c>
      <c r="BF32" s="2" t="str">
        <f>IFERROR(#REF!/GAMSopt!BE32,"")</f>
        <v/>
      </c>
      <c r="BG32" s="2" t="str">
        <f>IFERROR(#REF!/GAMSopt!BF32,"")</f>
        <v/>
      </c>
      <c r="BH32" s="2" t="str">
        <f>IFERROR(#REF!/GAMSopt!BG32,"")</f>
        <v/>
      </c>
      <c r="BI32" s="2" t="str">
        <f>IFERROR(#REF!/GAMSopt!BH32,"")</f>
        <v/>
      </c>
      <c r="BJ32" s="2" t="str">
        <f>IFERROR(#REF!/GAMSopt!BI32,"")</f>
        <v/>
      </c>
    </row>
    <row r="33" spans="1:62" x14ac:dyDescent="0.25">
      <c r="A33" t="e">
        <f>#REF!</f>
        <v>#REF!</v>
      </c>
      <c r="B33" t="str">
        <f>GAMSopt!A33</f>
        <v xml:space="preserve"> Price of Backstop Technology (1000 USD per ton C)</v>
      </c>
      <c r="C33" s="2" t="str">
        <f>IFERROR(#REF!/GAMSopt!B33,"")</f>
        <v/>
      </c>
      <c r="D33" s="2" t="str">
        <f>IFERROR(#REF!/GAMSopt!C33,"")</f>
        <v/>
      </c>
      <c r="E33" s="2" t="str">
        <f>IFERROR(#REF!/GAMSopt!D33,"")</f>
        <v/>
      </c>
      <c r="F33" s="2" t="str">
        <f>IFERROR(#REF!/GAMSopt!E33,"")</f>
        <v/>
      </c>
      <c r="G33" s="2" t="str">
        <f>IFERROR(#REF!/GAMSopt!F33,"")</f>
        <v/>
      </c>
      <c r="H33" s="2" t="str">
        <f>IFERROR(#REF!/GAMSopt!G33,"")</f>
        <v/>
      </c>
      <c r="I33" s="2" t="str">
        <f>IFERROR(#REF!/GAMSopt!H33,"")</f>
        <v/>
      </c>
      <c r="J33" s="2" t="str">
        <f>IFERROR(#REF!/GAMSopt!I33,"")</f>
        <v/>
      </c>
      <c r="K33" s="2" t="str">
        <f>IFERROR(#REF!/GAMSopt!J33,"")</f>
        <v/>
      </c>
      <c r="L33" s="2" t="str">
        <f>IFERROR(#REF!/GAMSopt!K33,"")</f>
        <v/>
      </c>
      <c r="M33" s="2" t="str">
        <f>IFERROR(#REF!/GAMSopt!L33,"")</f>
        <v/>
      </c>
      <c r="N33" s="2" t="str">
        <f>IFERROR(#REF!/GAMSopt!M33,"")</f>
        <v/>
      </c>
      <c r="O33" s="2" t="str">
        <f>IFERROR(#REF!/GAMSopt!N33,"")</f>
        <v/>
      </c>
      <c r="P33" s="2" t="str">
        <f>IFERROR(#REF!/GAMSopt!O33,"")</f>
        <v/>
      </c>
      <c r="Q33" s="2" t="str">
        <f>IFERROR(#REF!/GAMSopt!P33,"")</f>
        <v/>
      </c>
      <c r="R33" s="2" t="str">
        <f>IFERROR(#REF!/GAMSopt!Q33,"")</f>
        <v/>
      </c>
      <c r="S33" s="2" t="str">
        <f>IFERROR(#REF!/GAMSopt!R33,"")</f>
        <v/>
      </c>
      <c r="T33" s="2" t="str">
        <f>IFERROR(#REF!/GAMSopt!S33,"")</f>
        <v/>
      </c>
      <c r="U33" s="2" t="str">
        <f>IFERROR(#REF!/GAMSopt!T33,"")</f>
        <v/>
      </c>
      <c r="V33" s="2" t="str">
        <f>IFERROR(#REF!/GAMSopt!U33,"")</f>
        <v/>
      </c>
      <c r="W33" s="2" t="str">
        <f>IFERROR(#REF!/GAMSopt!V33,"")</f>
        <v/>
      </c>
      <c r="X33" s="2" t="str">
        <f>IFERROR(#REF!/GAMSopt!W33,"")</f>
        <v/>
      </c>
      <c r="Y33" s="2" t="str">
        <f>IFERROR(#REF!/GAMSopt!X33,"")</f>
        <v/>
      </c>
      <c r="Z33" s="2" t="str">
        <f>IFERROR(#REF!/GAMSopt!Y33,"")</f>
        <v/>
      </c>
      <c r="AA33" s="2" t="str">
        <f>IFERROR(#REF!/GAMSopt!Z33,"")</f>
        <v/>
      </c>
      <c r="AB33" s="2" t="str">
        <f>IFERROR(#REF!/GAMSopt!AA33,"")</f>
        <v/>
      </c>
      <c r="AC33" s="2" t="str">
        <f>IFERROR(#REF!/GAMSopt!AB33,"")</f>
        <v/>
      </c>
      <c r="AD33" s="2" t="str">
        <f>IFERROR(#REF!/GAMSopt!AC33,"")</f>
        <v/>
      </c>
      <c r="AE33" s="2" t="str">
        <f>IFERROR(#REF!/GAMSopt!AD33,"")</f>
        <v/>
      </c>
      <c r="AF33" s="2" t="str">
        <f>IFERROR(#REF!/GAMSopt!AE33,"")</f>
        <v/>
      </c>
      <c r="AG33" s="2" t="str">
        <f>IFERROR(#REF!/GAMSopt!AF33,"")</f>
        <v/>
      </c>
      <c r="AH33" s="2" t="str">
        <f>IFERROR(#REF!/GAMSopt!AG33,"")</f>
        <v/>
      </c>
      <c r="AI33" s="2" t="str">
        <f>IFERROR(#REF!/GAMSopt!AH33,"")</f>
        <v/>
      </c>
      <c r="AJ33" s="2" t="str">
        <f>IFERROR(#REF!/GAMSopt!AI33,"")</f>
        <v/>
      </c>
      <c r="AK33" s="2" t="str">
        <f>IFERROR(#REF!/GAMSopt!AJ33,"")</f>
        <v/>
      </c>
      <c r="AL33" s="2" t="str">
        <f>IFERROR(#REF!/GAMSopt!AK33,"")</f>
        <v/>
      </c>
      <c r="AM33" s="2" t="str">
        <f>IFERROR(#REF!/GAMSopt!AL33,"")</f>
        <v/>
      </c>
      <c r="AN33" s="2" t="str">
        <f>IFERROR(#REF!/GAMSopt!AM33,"")</f>
        <v/>
      </c>
      <c r="AO33" s="2" t="str">
        <f>IFERROR(#REF!/GAMSopt!AN33,"")</f>
        <v/>
      </c>
      <c r="AP33" s="2" t="str">
        <f>IFERROR(#REF!/GAMSopt!AO33,"")</f>
        <v/>
      </c>
      <c r="AQ33" s="2" t="str">
        <f>IFERROR(#REF!/GAMSopt!AP33,"")</f>
        <v/>
      </c>
      <c r="AR33" s="2" t="str">
        <f>IFERROR(#REF!/GAMSopt!AQ33,"")</f>
        <v/>
      </c>
      <c r="AS33" s="2" t="str">
        <f>IFERROR(#REF!/GAMSopt!AR33,"")</f>
        <v/>
      </c>
      <c r="AT33" s="2" t="str">
        <f>IFERROR(#REF!/GAMSopt!AS33,"")</f>
        <v/>
      </c>
      <c r="AU33" s="2" t="str">
        <f>IFERROR(#REF!/GAMSopt!AT33,"")</f>
        <v/>
      </c>
      <c r="AV33" s="2" t="str">
        <f>IFERROR(#REF!/GAMSopt!AU33,"")</f>
        <v/>
      </c>
      <c r="AW33" s="2" t="str">
        <f>IFERROR(#REF!/GAMSopt!AV33,"")</f>
        <v/>
      </c>
      <c r="AX33" s="2" t="str">
        <f>IFERROR(#REF!/GAMSopt!AW33,"")</f>
        <v/>
      </c>
      <c r="AY33" s="2" t="str">
        <f>IFERROR(#REF!/GAMSopt!AX33,"")</f>
        <v/>
      </c>
      <c r="AZ33" s="2" t="str">
        <f>IFERROR(#REF!/GAMSopt!AY33,"")</f>
        <v/>
      </c>
      <c r="BA33" s="2" t="str">
        <f>IFERROR(#REF!/GAMSopt!AZ33,"")</f>
        <v/>
      </c>
      <c r="BB33" s="2" t="str">
        <f>IFERROR(#REF!/GAMSopt!BA33,"")</f>
        <v/>
      </c>
      <c r="BC33" s="2" t="str">
        <f>IFERROR(#REF!/GAMSopt!BB33,"")</f>
        <v/>
      </c>
      <c r="BD33" s="2" t="str">
        <f>IFERROR(#REF!/GAMSopt!BC33,"")</f>
        <v/>
      </c>
      <c r="BE33" s="2" t="str">
        <f>IFERROR(#REF!/GAMSopt!BD33,"")</f>
        <v/>
      </c>
      <c r="BF33" s="2" t="str">
        <f>IFERROR(#REF!/GAMSopt!BE33,"")</f>
        <v/>
      </c>
      <c r="BG33" s="2" t="str">
        <f>IFERROR(#REF!/GAMSopt!BF33,"")</f>
        <v/>
      </c>
      <c r="BH33" s="2" t="str">
        <f>IFERROR(#REF!/GAMSopt!BG33,"")</f>
        <v/>
      </c>
      <c r="BI33" s="2" t="str">
        <f>IFERROR(#REF!/GAMSopt!BH33,"")</f>
        <v/>
      </c>
      <c r="BJ33" s="2" t="str">
        <f>IFERROR(#REF!/GAMSopt!BI33,"")</f>
        <v/>
      </c>
    </row>
    <row r="34" spans="1:62" x14ac:dyDescent="0.25">
      <c r="A34" t="e">
        <f>#REF!</f>
        <v>#REF!</v>
      </c>
      <c r="B34" t="str">
        <f>GAMSopt!A34</f>
        <v xml:space="preserve"> Backstop Price (1000 USD per ton CO2)</v>
      </c>
      <c r="C34" s="2" t="str">
        <f>IFERROR(#REF!/GAMSopt!B34,"")</f>
        <v/>
      </c>
      <c r="D34" s="2" t="str">
        <f>IFERROR(#REF!/GAMSopt!C34,"")</f>
        <v/>
      </c>
      <c r="E34" s="2" t="str">
        <f>IFERROR(#REF!/GAMSopt!D34,"")</f>
        <v/>
      </c>
      <c r="F34" s="2" t="str">
        <f>IFERROR(#REF!/GAMSopt!E34,"")</f>
        <v/>
      </c>
      <c r="G34" s="2" t="str">
        <f>IFERROR(#REF!/GAMSopt!F34,"")</f>
        <v/>
      </c>
      <c r="H34" s="2" t="str">
        <f>IFERROR(#REF!/GAMSopt!G34,"")</f>
        <v/>
      </c>
      <c r="I34" s="2" t="str">
        <f>IFERROR(#REF!/GAMSopt!H34,"")</f>
        <v/>
      </c>
      <c r="J34" s="2" t="str">
        <f>IFERROR(#REF!/GAMSopt!I34,"")</f>
        <v/>
      </c>
      <c r="K34" s="2" t="str">
        <f>IFERROR(#REF!/GAMSopt!J34,"")</f>
        <v/>
      </c>
      <c r="L34" s="2" t="str">
        <f>IFERROR(#REF!/GAMSopt!K34,"")</f>
        <v/>
      </c>
      <c r="M34" s="2" t="str">
        <f>IFERROR(#REF!/GAMSopt!L34,"")</f>
        <v/>
      </c>
      <c r="N34" s="2" t="str">
        <f>IFERROR(#REF!/GAMSopt!M34,"")</f>
        <v/>
      </c>
      <c r="O34" s="2" t="str">
        <f>IFERROR(#REF!/GAMSopt!N34,"")</f>
        <v/>
      </c>
      <c r="P34" s="2" t="str">
        <f>IFERROR(#REF!/GAMSopt!O34,"")</f>
        <v/>
      </c>
      <c r="Q34" s="2" t="str">
        <f>IFERROR(#REF!/GAMSopt!P34,"")</f>
        <v/>
      </c>
      <c r="R34" s="2" t="str">
        <f>IFERROR(#REF!/GAMSopt!Q34,"")</f>
        <v/>
      </c>
      <c r="S34" s="2" t="str">
        <f>IFERROR(#REF!/GAMSopt!R34,"")</f>
        <v/>
      </c>
      <c r="T34" s="2" t="str">
        <f>IFERROR(#REF!/GAMSopt!S34,"")</f>
        <v/>
      </c>
      <c r="U34" s="2" t="str">
        <f>IFERROR(#REF!/GAMSopt!T34,"")</f>
        <v/>
      </c>
      <c r="V34" s="2" t="str">
        <f>IFERROR(#REF!/GAMSopt!U34,"")</f>
        <v/>
      </c>
      <c r="W34" s="2" t="str">
        <f>IFERROR(#REF!/GAMSopt!V34,"")</f>
        <v/>
      </c>
      <c r="X34" s="2" t="str">
        <f>IFERROR(#REF!/GAMSopt!W34,"")</f>
        <v/>
      </c>
      <c r="Y34" s="2" t="str">
        <f>IFERROR(#REF!/GAMSopt!X34,"")</f>
        <v/>
      </c>
      <c r="Z34" s="2" t="str">
        <f>IFERROR(#REF!/GAMSopt!Y34,"")</f>
        <v/>
      </c>
      <c r="AA34" s="2" t="str">
        <f>IFERROR(#REF!/GAMSopt!Z34,"")</f>
        <v/>
      </c>
      <c r="AB34" s="2" t="str">
        <f>IFERROR(#REF!/GAMSopt!AA34,"")</f>
        <v/>
      </c>
      <c r="AC34" s="2" t="str">
        <f>IFERROR(#REF!/GAMSopt!AB34,"")</f>
        <v/>
      </c>
      <c r="AD34" s="2" t="str">
        <f>IFERROR(#REF!/GAMSopt!AC34,"")</f>
        <v/>
      </c>
      <c r="AE34" s="2" t="str">
        <f>IFERROR(#REF!/GAMSopt!AD34,"")</f>
        <v/>
      </c>
      <c r="AF34" s="2" t="str">
        <f>IFERROR(#REF!/GAMSopt!AE34,"")</f>
        <v/>
      </c>
      <c r="AG34" s="2" t="str">
        <f>IFERROR(#REF!/GAMSopt!AF34,"")</f>
        <v/>
      </c>
      <c r="AH34" s="2" t="str">
        <f>IFERROR(#REF!/GAMSopt!AG34,"")</f>
        <v/>
      </c>
      <c r="AI34" s="2" t="str">
        <f>IFERROR(#REF!/GAMSopt!AH34,"")</f>
        <v/>
      </c>
      <c r="AJ34" s="2" t="str">
        <f>IFERROR(#REF!/GAMSopt!AI34,"")</f>
        <v/>
      </c>
      <c r="AK34" s="2" t="str">
        <f>IFERROR(#REF!/GAMSopt!AJ34,"")</f>
        <v/>
      </c>
      <c r="AL34" s="2" t="str">
        <f>IFERROR(#REF!/GAMSopt!AK34,"")</f>
        <v/>
      </c>
      <c r="AM34" s="2" t="str">
        <f>IFERROR(#REF!/GAMSopt!AL34,"")</f>
        <v/>
      </c>
      <c r="AN34" s="2" t="str">
        <f>IFERROR(#REF!/GAMSopt!AM34,"")</f>
        <v/>
      </c>
      <c r="AO34" s="2" t="str">
        <f>IFERROR(#REF!/GAMSopt!AN34,"")</f>
        <v/>
      </c>
      <c r="AP34" s="2" t="str">
        <f>IFERROR(#REF!/GAMSopt!AO34,"")</f>
        <v/>
      </c>
      <c r="AQ34" s="2" t="str">
        <f>IFERROR(#REF!/GAMSopt!AP34,"")</f>
        <v/>
      </c>
      <c r="AR34" s="2" t="str">
        <f>IFERROR(#REF!/GAMSopt!AQ34,"")</f>
        <v/>
      </c>
      <c r="AS34" s="2" t="str">
        <f>IFERROR(#REF!/GAMSopt!AR34,"")</f>
        <v/>
      </c>
      <c r="AT34" s="2" t="str">
        <f>IFERROR(#REF!/GAMSopt!AS34,"")</f>
        <v/>
      </c>
      <c r="AU34" s="2" t="str">
        <f>IFERROR(#REF!/GAMSopt!AT34,"")</f>
        <v/>
      </c>
      <c r="AV34" s="2" t="str">
        <f>IFERROR(#REF!/GAMSopt!AU34,"")</f>
        <v/>
      </c>
      <c r="AW34" s="2" t="str">
        <f>IFERROR(#REF!/GAMSopt!AV34,"")</f>
        <v/>
      </c>
      <c r="AX34" s="2" t="str">
        <f>IFERROR(#REF!/GAMSopt!AW34,"")</f>
        <v/>
      </c>
      <c r="AY34" s="2" t="str">
        <f>IFERROR(#REF!/GAMSopt!AX34,"")</f>
        <v/>
      </c>
      <c r="AZ34" s="2" t="str">
        <f>IFERROR(#REF!/GAMSopt!AY34,"")</f>
        <v/>
      </c>
      <c r="BA34" s="2" t="str">
        <f>IFERROR(#REF!/GAMSopt!AZ34,"")</f>
        <v/>
      </c>
      <c r="BB34" s="2" t="str">
        <f>IFERROR(#REF!/GAMSopt!BA34,"")</f>
        <v/>
      </c>
      <c r="BC34" s="2" t="str">
        <f>IFERROR(#REF!/GAMSopt!BB34,"")</f>
        <v/>
      </c>
      <c r="BD34" s="2" t="str">
        <f>IFERROR(#REF!/GAMSopt!BC34,"")</f>
        <v/>
      </c>
      <c r="BE34" s="2" t="str">
        <f>IFERROR(#REF!/GAMSopt!BD34,"")</f>
        <v/>
      </c>
      <c r="BF34" s="2" t="str">
        <f>IFERROR(#REF!/GAMSopt!BE34,"")</f>
        <v/>
      </c>
      <c r="BG34" s="2" t="str">
        <f>IFERROR(#REF!/GAMSopt!BF34,"")</f>
        <v/>
      </c>
      <c r="BH34" s="2" t="str">
        <f>IFERROR(#REF!/GAMSopt!BG34,"")</f>
        <v/>
      </c>
      <c r="BI34" s="2" t="str">
        <f>IFERROR(#REF!/GAMSopt!BH34,"")</f>
        <v/>
      </c>
      <c r="BJ34" s="2" t="str">
        <f>IFERROR(#REF!/GAMSopt!BI34,"")</f>
        <v/>
      </c>
    </row>
    <row r="35" spans="1:62" x14ac:dyDescent="0.25">
      <c r="A35" t="e">
        <f>#REF!</f>
        <v>#REF!</v>
      </c>
      <c r="B35" t="str">
        <f>GAMSopt!A35</f>
        <v>Ratio of Asymptotic to Initial Backstop Price</v>
      </c>
      <c r="C35" s="2" t="str">
        <f>IFERROR(#REF!/GAMSopt!B35,"")</f>
        <v/>
      </c>
      <c r="D35" s="2" t="str">
        <f>IFERROR(#REF!/GAMSopt!C35,"")</f>
        <v/>
      </c>
      <c r="E35" s="2" t="str">
        <f>IFERROR(#REF!/GAMSopt!D35,"")</f>
        <v/>
      </c>
      <c r="F35" s="2" t="str">
        <f>IFERROR(#REF!/GAMSopt!E35,"")</f>
        <v/>
      </c>
      <c r="G35" s="2" t="str">
        <f>IFERROR(#REF!/GAMSopt!F35,"")</f>
        <v/>
      </c>
      <c r="H35" s="2" t="str">
        <f>IFERROR(#REF!/GAMSopt!G35,"")</f>
        <v/>
      </c>
      <c r="I35" s="2" t="str">
        <f>IFERROR(#REF!/GAMSopt!H35,"")</f>
        <v/>
      </c>
      <c r="J35" s="2" t="str">
        <f>IFERROR(#REF!/GAMSopt!I35,"")</f>
        <v/>
      </c>
      <c r="K35" s="2" t="str">
        <f>IFERROR(#REF!/GAMSopt!J35,"")</f>
        <v/>
      </c>
      <c r="L35" s="2" t="str">
        <f>IFERROR(#REF!/GAMSopt!K35,"")</f>
        <v/>
      </c>
      <c r="M35" s="2" t="str">
        <f>IFERROR(#REF!/GAMSopt!L35,"")</f>
        <v/>
      </c>
      <c r="N35" s="2" t="str">
        <f>IFERROR(#REF!/GAMSopt!M35,"")</f>
        <v/>
      </c>
      <c r="O35" s="2" t="str">
        <f>IFERROR(#REF!/GAMSopt!N35,"")</f>
        <v/>
      </c>
      <c r="P35" s="2" t="str">
        <f>IFERROR(#REF!/GAMSopt!O35,"")</f>
        <v/>
      </c>
      <c r="Q35" s="2" t="str">
        <f>IFERROR(#REF!/GAMSopt!P35,"")</f>
        <v/>
      </c>
      <c r="R35" s="2" t="str">
        <f>IFERROR(#REF!/GAMSopt!Q35,"")</f>
        <v/>
      </c>
      <c r="S35" s="2" t="str">
        <f>IFERROR(#REF!/GAMSopt!R35,"")</f>
        <v/>
      </c>
      <c r="T35" s="2" t="str">
        <f>IFERROR(#REF!/GAMSopt!S35,"")</f>
        <v/>
      </c>
      <c r="U35" s="2" t="str">
        <f>IFERROR(#REF!/GAMSopt!T35,"")</f>
        <v/>
      </c>
      <c r="V35" s="2" t="str">
        <f>IFERROR(#REF!/GAMSopt!U35,"")</f>
        <v/>
      </c>
      <c r="W35" s="2" t="str">
        <f>IFERROR(#REF!/GAMSopt!V35,"")</f>
        <v/>
      </c>
      <c r="X35" s="2" t="str">
        <f>IFERROR(#REF!/GAMSopt!W35,"")</f>
        <v/>
      </c>
      <c r="Y35" s="2" t="str">
        <f>IFERROR(#REF!/GAMSopt!X35,"")</f>
        <v/>
      </c>
      <c r="Z35" s="2" t="str">
        <f>IFERROR(#REF!/GAMSopt!Y35,"")</f>
        <v/>
      </c>
      <c r="AA35" s="2" t="str">
        <f>IFERROR(#REF!/GAMSopt!Z35,"")</f>
        <v/>
      </c>
      <c r="AB35" s="2" t="str">
        <f>IFERROR(#REF!/GAMSopt!AA35,"")</f>
        <v/>
      </c>
      <c r="AC35" s="2" t="str">
        <f>IFERROR(#REF!/GAMSopt!AB35,"")</f>
        <v/>
      </c>
      <c r="AD35" s="2" t="str">
        <f>IFERROR(#REF!/GAMSopt!AC35,"")</f>
        <v/>
      </c>
      <c r="AE35" s="2" t="str">
        <f>IFERROR(#REF!/GAMSopt!AD35,"")</f>
        <v/>
      </c>
      <c r="AF35" s="2" t="str">
        <f>IFERROR(#REF!/GAMSopt!AE35,"")</f>
        <v/>
      </c>
      <c r="AG35" s="2" t="str">
        <f>IFERROR(#REF!/GAMSopt!AF35,"")</f>
        <v/>
      </c>
      <c r="AH35" s="2" t="str">
        <f>IFERROR(#REF!/GAMSopt!AG35,"")</f>
        <v/>
      </c>
      <c r="AI35" s="2" t="str">
        <f>IFERROR(#REF!/GAMSopt!AH35,"")</f>
        <v/>
      </c>
      <c r="AJ35" s="2" t="str">
        <f>IFERROR(#REF!/GAMSopt!AI35,"")</f>
        <v/>
      </c>
      <c r="AK35" s="2" t="str">
        <f>IFERROR(#REF!/GAMSopt!AJ35,"")</f>
        <v/>
      </c>
      <c r="AL35" s="2" t="str">
        <f>IFERROR(#REF!/GAMSopt!AK35,"")</f>
        <v/>
      </c>
      <c r="AM35" s="2" t="str">
        <f>IFERROR(#REF!/GAMSopt!AL35,"")</f>
        <v/>
      </c>
      <c r="AN35" s="2" t="str">
        <f>IFERROR(#REF!/GAMSopt!AM35,"")</f>
        <v/>
      </c>
      <c r="AO35" s="2" t="str">
        <f>IFERROR(#REF!/GAMSopt!AN35,"")</f>
        <v/>
      </c>
      <c r="AP35" s="2" t="str">
        <f>IFERROR(#REF!/GAMSopt!AO35,"")</f>
        <v/>
      </c>
      <c r="AQ35" s="2" t="str">
        <f>IFERROR(#REF!/GAMSopt!AP35,"")</f>
        <v/>
      </c>
      <c r="AR35" s="2" t="str">
        <f>IFERROR(#REF!/GAMSopt!AQ35,"")</f>
        <v/>
      </c>
      <c r="AS35" s="2" t="str">
        <f>IFERROR(#REF!/GAMSopt!AR35,"")</f>
        <v/>
      </c>
      <c r="AT35" s="2" t="str">
        <f>IFERROR(#REF!/GAMSopt!AS35,"")</f>
        <v/>
      </c>
      <c r="AU35" s="2" t="str">
        <f>IFERROR(#REF!/GAMSopt!AT35,"")</f>
        <v/>
      </c>
      <c r="AV35" s="2" t="str">
        <f>IFERROR(#REF!/GAMSopt!AU35,"")</f>
        <v/>
      </c>
      <c r="AW35" s="2" t="str">
        <f>IFERROR(#REF!/GAMSopt!AV35,"")</f>
        <v/>
      </c>
      <c r="AX35" s="2" t="str">
        <f>IFERROR(#REF!/GAMSopt!AW35,"")</f>
        <v/>
      </c>
      <c r="AY35" s="2" t="str">
        <f>IFERROR(#REF!/GAMSopt!AX35,"")</f>
        <v/>
      </c>
      <c r="AZ35" s="2" t="str">
        <f>IFERROR(#REF!/GAMSopt!AY35,"")</f>
        <v/>
      </c>
      <c r="BA35" s="2" t="str">
        <f>IFERROR(#REF!/GAMSopt!AZ35,"")</f>
        <v/>
      </c>
      <c r="BB35" s="2" t="str">
        <f>IFERROR(#REF!/GAMSopt!BA35,"")</f>
        <v/>
      </c>
      <c r="BC35" s="2" t="str">
        <f>IFERROR(#REF!/GAMSopt!BB35,"")</f>
        <v/>
      </c>
      <c r="BD35" s="2" t="str">
        <f>IFERROR(#REF!/GAMSopt!BC35,"")</f>
        <v/>
      </c>
      <c r="BE35" s="2" t="str">
        <f>IFERROR(#REF!/GAMSopt!BD35,"")</f>
        <v/>
      </c>
      <c r="BF35" s="2" t="str">
        <f>IFERROR(#REF!/GAMSopt!BE35,"")</f>
        <v/>
      </c>
      <c r="BG35" s="2" t="str">
        <f>IFERROR(#REF!/GAMSopt!BF35,"")</f>
        <v/>
      </c>
      <c r="BH35" s="2" t="str">
        <f>IFERROR(#REF!/GAMSopt!BG35,"")</f>
        <v/>
      </c>
      <c r="BI35" s="2" t="str">
        <f>IFERROR(#REF!/GAMSopt!BH35,"")</f>
        <v/>
      </c>
      <c r="BJ35" s="2" t="str">
        <f>IFERROR(#REF!/GAMSopt!BI35,"")</f>
        <v/>
      </c>
    </row>
    <row r="36" spans="1:62" x14ac:dyDescent="0.25">
      <c r="A36" t="e">
        <f>#REF!</f>
        <v>#REF!</v>
      </c>
      <c r="B36" t="str">
        <f>GAMSopt!A36</f>
        <v>Decline Rate of Backstop Price (per period)</v>
      </c>
      <c r="C36" s="2" t="str">
        <f>IFERROR(#REF!/GAMSopt!B36,"")</f>
        <v/>
      </c>
      <c r="D36" s="2" t="str">
        <f>IFERROR(#REF!/GAMSopt!C36,"")</f>
        <v/>
      </c>
      <c r="E36" s="2" t="str">
        <f>IFERROR(#REF!/GAMSopt!D36,"")</f>
        <v/>
      </c>
      <c r="F36" s="2" t="str">
        <f>IFERROR(#REF!/GAMSopt!E36,"")</f>
        <v/>
      </c>
      <c r="G36" s="2" t="str">
        <f>IFERROR(#REF!/GAMSopt!F36,"")</f>
        <v/>
      </c>
      <c r="H36" s="2" t="str">
        <f>IFERROR(#REF!/GAMSopt!G36,"")</f>
        <v/>
      </c>
      <c r="I36" s="2" t="str">
        <f>IFERROR(#REF!/GAMSopt!H36,"")</f>
        <v/>
      </c>
      <c r="J36" s="2" t="str">
        <f>IFERROR(#REF!/GAMSopt!I36,"")</f>
        <v/>
      </c>
      <c r="K36" s="2" t="str">
        <f>IFERROR(#REF!/GAMSopt!J36,"")</f>
        <v/>
      </c>
      <c r="L36" s="2" t="str">
        <f>IFERROR(#REF!/GAMSopt!K36,"")</f>
        <v/>
      </c>
      <c r="M36" s="2" t="str">
        <f>IFERROR(#REF!/GAMSopt!L36,"")</f>
        <v/>
      </c>
      <c r="N36" s="2" t="str">
        <f>IFERROR(#REF!/GAMSopt!M36,"")</f>
        <v/>
      </c>
      <c r="O36" s="2" t="str">
        <f>IFERROR(#REF!/GAMSopt!N36,"")</f>
        <v/>
      </c>
      <c r="P36" s="2" t="str">
        <f>IFERROR(#REF!/GAMSopt!O36,"")</f>
        <v/>
      </c>
      <c r="Q36" s="2" t="str">
        <f>IFERROR(#REF!/GAMSopt!P36,"")</f>
        <v/>
      </c>
      <c r="R36" s="2" t="str">
        <f>IFERROR(#REF!/GAMSopt!Q36,"")</f>
        <v/>
      </c>
      <c r="S36" s="2" t="str">
        <f>IFERROR(#REF!/GAMSopt!R36,"")</f>
        <v/>
      </c>
      <c r="T36" s="2" t="str">
        <f>IFERROR(#REF!/GAMSopt!S36,"")</f>
        <v/>
      </c>
      <c r="U36" s="2" t="str">
        <f>IFERROR(#REF!/GAMSopt!T36,"")</f>
        <v/>
      </c>
      <c r="V36" s="2" t="str">
        <f>IFERROR(#REF!/GAMSopt!U36,"")</f>
        <v/>
      </c>
      <c r="W36" s="2" t="str">
        <f>IFERROR(#REF!/GAMSopt!V36,"")</f>
        <v/>
      </c>
      <c r="X36" s="2" t="str">
        <f>IFERROR(#REF!/GAMSopt!W36,"")</f>
        <v/>
      </c>
      <c r="Y36" s="2" t="str">
        <f>IFERROR(#REF!/GAMSopt!X36,"")</f>
        <v/>
      </c>
      <c r="Z36" s="2" t="str">
        <f>IFERROR(#REF!/GAMSopt!Y36,"")</f>
        <v/>
      </c>
      <c r="AA36" s="2" t="str">
        <f>IFERROR(#REF!/GAMSopt!Z36,"")</f>
        <v/>
      </c>
      <c r="AB36" s="2" t="str">
        <f>IFERROR(#REF!/GAMSopt!AA36,"")</f>
        <v/>
      </c>
      <c r="AC36" s="2" t="str">
        <f>IFERROR(#REF!/GAMSopt!AB36,"")</f>
        <v/>
      </c>
      <c r="AD36" s="2" t="str">
        <f>IFERROR(#REF!/GAMSopt!AC36,"")</f>
        <v/>
      </c>
      <c r="AE36" s="2" t="str">
        <f>IFERROR(#REF!/GAMSopt!AD36,"")</f>
        <v/>
      </c>
      <c r="AF36" s="2" t="str">
        <f>IFERROR(#REF!/GAMSopt!AE36,"")</f>
        <v/>
      </c>
      <c r="AG36" s="2" t="str">
        <f>IFERROR(#REF!/GAMSopt!AF36,"")</f>
        <v/>
      </c>
      <c r="AH36" s="2" t="str">
        <f>IFERROR(#REF!/GAMSopt!AG36,"")</f>
        <v/>
      </c>
      <c r="AI36" s="2" t="str">
        <f>IFERROR(#REF!/GAMSopt!AH36,"")</f>
        <v/>
      </c>
      <c r="AJ36" s="2" t="str">
        <f>IFERROR(#REF!/GAMSopt!AI36,"")</f>
        <v/>
      </c>
      <c r="AK36" s="2" t="str">
        <f>IFERROR(#REF!/GAMSopt!AJ36,"")</f>
        <v/>
      </c>
      <c r="AL36" s="2" t="str">
        <f>IFERROR(#REF!/GAMSopt!AK36,"")</f>
        <v/>
      </c>
      <c r="AM36" s="2" t="str">
        <f>IFERROR(#REF!/GAMSopt!AL36,"")</f>
        <v/>
      </c>
      <c r="AN36" s="2" t="str">
        <f>IFERROR(#REF!/GAMSopt!AM36,"")</f>
        <v/>
      </c>
      <c r="AO36" s="2" t="str">
        <f>IFERROR(#REF!/GAMSopt!AN36,"")</f>
        <v/>
      </c>
      <c r="AP36" s="2" t="str">
        <f>IFERROR(#REF!/GAMSopt!AO36,"")</f>
        <v/>
      </c>
      <c r="AQ36" s="2" t="str">
        <f>IFERROR(#REF!/GAMSopt!AP36,"")</f>
        <v/>
      </c>
      <c r="AR36" s="2" t="str">
        <f>IFERROR(#REF!/GAMSopt!AQ36,"")</f>
        <v/>
      </c>
      <c r="AS36" s="2" t="str">
        <f>IFERROR(#REF!/GAMSopt!AR36,"")</f>
        <v/>
      </c>
      <c r="AT36" s="2" t="str">
        <f>IFERROR(#REF!/GAMSopt!AS36,"")</f>
        <v/>
      </c>
      <c r="AU36" s="2" t="str">
        <f>IFERROR(#REF!/GAMSopt!AT36,"")</f>
        <v/>
      </c>
      <c r="AV36" s="2" t="str">
        <f>IFERROR(#REF!/GAMSopt!AU36,"")</f>
        <v/>
      </c>
      <c r="AW36" s="2" t="str">
        <f>IFERROR(#REF!/GAMSopt!AV36,"")</f>
        <v/>
      </c>
      <c r="AX36" s="2" t="str">
        <f>IFERROR(#REF!/GAMSopt!AW36,"")</f>
        <v/>
      </c>
      <c r="AY36" s="2" t="str">
        <f>IFERROR(#REF!/GAMSopt!AX36,"")</f>
        <v/>
      </c>
      <c r="AZ36" s="2" t="str">
        <f>IFERROR(#REF!/GAMSopt!AY36,"")</f>
        <v/>
      </c>
      <c r="BA36" s="2" t="str">
        <f>IFERROR(#REF!/GAMSopt!AZ36,"")</f>
        <v/>
      </c>
      <c r="BB36" s="2" t="str">
        <f>IFERROR(#REF!/GAMSopt!BA36,"")</f>
        <v/>
      </c>
      <c r="BC36" s="2" t="str">
        <f>IFERROR(#REF!/GAMSopt!BB36,"")</f>
        <v/>
      </c>
      <c r="BD36" s="2" t="str">
        <f>IFERROR(#REF!/GAMSopt!BC36,"")</f>
        <v/>
      </c>
      <c r="BE36" s="2" t="str">
        <f>IFERROR(#REF!/GAMSopt!BD36,"")</f>
        <v/>
      </c>
      <c r="BF36" s="2" t="str">
        <f>IFERROR(#REF!/GAMSopt!BE36,"")</f>
        <v/>
      </c>
      <c r="BG36" s="2" t="str">
        <f>IFERROR(#REF!/GAMSopt!BF36,"")</f>
        <v/>
      </c>
      <c r="BH36" s="2" t="str">
        <f>IFERROR(#REF!/GAMSopt!BG36,"")</f>
        <v/>
      </c>
      <c r="BI36" s="2" t="str">
        <f>IFERROR(#REF!/GAMSopt!BH36,"")</f>
        <v/>
      </c>
      <c r="BJ36" s="2" t="str">
        <f>IFERROR(#REF!/GAMSopt!BI36,"")</f>
        <v/>
      </c>
    </row>
    <row r="37" spans="1:62" x14ac:dyDescent="0.25">
      <c r="A37" t="e">
        <f>#REF!</f>
        <v>#REF!</v>
      </c>
      <c r="B37" t="str">
        <f>GAMSopt!A37</f>
        <v>Upper limit of Control Rate</v>
      </c>
      <c r="C37" s="2" t="str">
        <f>IFERROR(#REF!/GAMSopt!B37,"")</f>
        <v/>
      </c>
      <c r="D37" s="2" t="str">
        <f>IFERROR(#REF!/GAMSopt!C37,"")</f>
        <v/>
      </c>
      <c r="E37" s="2" t="str">
        <f>IFERROR(#REF!/GAMSopt!D37,"")</f>
        <v/>
      </c>
      <c r="F37" s="2" t="str">
        <f>IFERROR(#REF!/GAMSopt!E37,"")</f>
        <v/>
      </c>
      <c r="G37" s="2" t="str">
        <f>IFERROR(#REF!/GAMSopt!F37,"")</f>
        <v/>
      </c>
      <c r="H37" s="2" t="str">
        <f>IFERROR(#REF!/GAMSopt!G37,"")</f>
        <v/>
      </c>
      <c r="I37" s="2" t="str">
        <f>IFERROR(#REF!/GAMSopt!H37,"")</f>
        <v/>
      </c>
      <c r="J37" s="2" t="str">
        <f>IFERROR(#REF!/GAMSopt!I37,"")</f>
        <v/>
      </c>
      <c r="K37" s="2" t="str">
        <f>IFERROR(#REF!/GAMSopt!J37,"")</f>
        <v/>
      </c>
      <c r="L37" s="2" t="str">
        <f>IFERROR(#REF!/GAMSopt!K37,"")</f>
        <v/>
      </c>
      <c r="M37" s="2" t="str">
        <f>IFERROR(#REF!/GAMSopt!L37,"")</f>
        <v/>
      </c>
      <c r="N37" s="2" t="str">
        <f>IFERROR(#REF!/GAMSopt!M37,"")</f>
        <v/>
      </c>
      <c r="O37" s="2" t="str">
        <f>IFERROR(#REF!/GAMSopt!N37,"")</f>
        <v/>
      </c>
      <c r="P37" s="2" t="str">
        <f>IFERROR(#REF!/GAMSopt!O37,"")</f>
        <v/>
      </c>
      <c r="Q37" s="2" t="str">
        <f>IFERROR(#REF!/GAMSopt!P37,"")</f>
        <v/>
      </c>
      <c r="R37" s="2" t="str">
        <f>IFERROR(#REF!/GAMSopt!Q37,"")</f>
        <v/>
      </c>
      <c r="S37" s="2" t="str">
        <f>IFERROR(#REF!/GAMSopt!R37,"")</f>
        <v/>
      </c>
      <c r="T37" s="2" t="str">
        <f>IFERROR(#REF!/GAMSopt!S37,"")</f>
        <v/>
      </c>
      <c r="U37" s="2" t="str">
        <f>IFERROR(#REF!/GAMSopt!T37,"")</f>
        <v/>
      </c>
      <c r="V37" s="2" t="str">
        <f>IFERROR(#REF!/GAMSopt!U37,"")</f>
        <v/>
      </c>
      <c r="W37" s="2" t="str">
        <f>IFERROR(#REF!/GAMSopt!V37,"")</f>
        <v/>
      </c>
      <c r="X37" s="2" t="str">
        <f>IFERROR(#REF!/GAMSopt!W37,"")</f>
        <v/>
      </c>
      <c r="Y37" s="2" t="str">
        <f>IFERROR(#REF!/GAMSopt!X37,"")</f>
        <v/>
      </c>
      <c r="Z37" s="2" t="str">
        <f>IFERROR(#REF!/GAMSopt!Y37,"")</f>
        <v/>
      </c>
      <c r="AA37" s="2" t="str">
        <f>IFERROR(#REF!/GAMSopt!Z37,"")</f>
        <v/>
      </c>
      <c r="AB37" s="2" t="str">
        <f>IFERROR(#REF!/GAMSopt!AA37,"")</f>
        <v/>
      </c>
      <c r="AC37" s="2" t="str">
        <f>IFERROR(#REF!/GAMSopt!AB37,"")</f>
        <v/>
      </c>
      <c r="AD37" s="2" t="str">
        <f>IFERROR(#REF!/GAMSopt!AC37,"")</f>
        <v/>
      </c>
      <c r="AE37" s="2" t="str">
        <f>IFERROR(#REF!/GAMSopt!AD37,"")</f>
        <v/>
      </c>
      <c r="AF37" s="2" t="str">
        <f>IFERROR(#REF!/GAMSopt!AE37,"")</f>
        <v/>
      </c>
      <c r="AG37" s="2" t="str">
        <f>IFERROR(#REF!/GAMSopt!AF37,"")</f>
        <v/>
      </c>
      <c r="AH37" s="2" t="str">
        <f>IFERROR(#REF!/GAMSopt!AG37,"")</f>
        <v/>
      </c>
      <c r="AI37" s="2" t="str">
        <f>IFERROR(#REF!/GAMSopt!AH37,"")</f>
        <v/>
      </c>
      <c r="AJ37" s="2" t="str">
        <f>IFERROR(#REF!/GAMSopt!AI37,"")</f>
        <v/>
      </c>
      <c r="AK37" s="2" t="str">
        <f>IFERROR(#REF!/GAMSopt!AJ37,"")</f>
        <v/>
      </c>
      <c r="AL37" s="2" t="str">
        <f>IFERROR(#REF!/GAMSopt!AK37,"")</f>
        <v/>
      </c>
      <c r="AM37" s="2" t="str">
        <f>IFERROR(#REF!/GAMSopt!AL37,"")</f>
        <v/>
      </c>
      <c r="AN37" s="2" t="str">
        <f>IFERROR(#REF!/GAMSopt!AM37,"")</f>
        <v/>
      </c>
      <c r="AO37" s="2" t="str">
        <f>IFERROR(#REF!/GAMSopt!AN37,"")</f>
        <v/>
      </c>
      <c r="AP37" s="2" t="str">
        <f>IFERROR(#REF!/GAMSopt!AO37,"")</f>
        <v/>
      </c>
      <c r="AQ37" s="2" t="str">
        <f>IFERROR(#REF!/GAMSopt!AP37,"")</f>
        <v/>
      </c>
      <c r="AR37" s="2" t="str">
        <f>IFERROR(#REF!/GAMSopt!AQ37,"")</f>
        <v/>
      </c>
      <c r="AS37" s="2" t="str">
        <f>IFERROR(#REF!/GAMSopt!AR37,"")</f>
        <v/>
      </c>
      <c r="AT37" s="2" t="str">
        <f>IFERROR(#REF!/GAMSopt!AS37,"")</f>
        <v/>
      </c>
      <c r="AU37" s="2" t="str">
        <f>IFERROR(#REF!/GAMSopt!AT37,"")</f>
        <v/>
      </c>
      <c r="AV37" s="2" t="str">
        <f>IFERROR(#REF!/GAMSopt!AU37,"")</f>
        <v/>
      </c>
      <c r="AW37" s="2" t="str">
        <f>IFERROR(#REF!/GAMSopt!AV37,"")</f>
        <v/>
      </c>
      <c r="AX37" s="2" t="str">
        <f>IFERROR(#REF!/GAMSopt!AW37,"")</f>
        <v/>
      </c>
      <c r="AY37" s="2" t="str">
        <f>IFERROR(#REF!/GAMSopt!AX37,"")</f>
        <v/>
      </c>
      <c r="AZ37" s="2" t="str">
        <f>IFERROR(#REF!/GAMSopt!AY37,"")</f>
        <v/>
      </c>
      <c r="BA37" s="2" t="str">
        <f>IFERROR(#REF!/GAMSopt!AZ37,"")</f>
        <v/>
      </c>
      <c r="BB37" s="2" t="str">
        <f>IFERROR(#REF!/GAMSopt!BA37,"")</f>
        <v/>
      </c>
      <c r="BC37" s="2" t="str">
        <f>IFERROR(#REF!/GAMSopt!BB37,"")</f>
        <v/>
      </c>
      <c r="BD37" s="2" t="str">
        <f>IFERROR(#REF!/GAMSopt!BC37,"")</f>
        <v/>
      </c>
      <c r="BE37" s="2" t="str">
        <f>IFERROR(#REF!/GAMSopt!BD37,"")</f>
        <v/>
      </c>
      <c r="BF37" s="2" t="str">
        <f>IFERROR(#REF!/GAMSopt!BE37,"")</f>
        <v/>
      </c>
      <c r="BG37" s="2" t="str">
        <f>IFERROR(#REF!/GAMSopt!BF37,"")</f>
        <v/>
      </c>
      <c r="BH37" s="2" t="str">
        <f>IFERROR(#REF!/GAMSopt!BG37,"")</f>
        <v/>
      </c>
      <c r="BI37" s="2" t="str">
        <f>IFERROR(#REF!/GAMSopt!BH37,"")</f>
        <v/>
      </c>
      <c r="BJ37" s="2" t="str">
        <f>IFERROR(#REF!/GAMSopt!BI37,"")</f>
        <v/>
      </c>
    </row>
    <row r="38" spans="1:62" x14ac:dyDescent="0.25">
      <c r="A38" t="e">
        <f>#REF!</f>
        <v>#REF!</v>
      </c>
      <c r="B38" t="str">
        <f>GAMSopt!A38</f>
        <v>Backstop Competitive Year (Henceforth pBack declines rapidly)</v>
      </c>
      <c r="C38" s="2" t="str">
        <f>IFERROR(#REF!/GAMSopt!B38,"")</f>
        <v/>
      </c>
      <c r="D38" s="2" t="str">
        <f>IFERROR(#REF!/GAMSopt!C38,"")</f>
        <v/>
      </c>
      <c r="E38" s="2" t="str">
        <f>IFERROR(#REF!/GAMSopt!D38,"")</f>
        <v/>
      </c>
      <c r="F38" s="2" t="str">
        <f>IFERROR(#REF!/GAMSopt!E38,"")</f>
        <v/>
      </c>
      <c r="G38" s="2" t="str">
        <f>IFERROR(#REF!/GAMSopt!F38,"")</f>
        <v/>
      </c>
      <c r="H38" s="2" t="str">
        <f>IFERROR(#REF!/GAMSopt!G38,"")</f>
        <v/>
      </c>
      <c r="I38" s="2" t="str">
        <f>IFERROR(#REF!/GAMSopt!H38,"")</f>
        <v/>
      </c>
      <c r="J38" s="2" t="str">
        <f>IFERROR(#REF!/GAMSopt!I38,"")</f>
        <v/>
      </c>
      <c r="K38" s="2" t="str">
        <f>IFERROR(#REF!/GAMSopt!J38,"")</f>
        <v/>
      </c>
      <c r="L38" s="2" t="str">
        <f>IFERROR(#REF!/GAMSopt!K38,"")</f>
        <v/>
      </c>
      <c r="M38" s="2" t="str">
        <f>IFERROR(#REF!/GAMSopt!L38,"")</f>
        <v/>
      </c>
      <c r="N38" s="2" t="str">
        <f>IFERROR(#REF!/GAMSopt!M38,"")</f>
        <v/>
      </c>
      <c r="O38" s="2" t="str">
        <f>IFERROR(#REF!/GAMSopt!N38,"")</f>
        <v/>
      </c>
      <c r="P38" s="2" t="str">
        <f>IFERROR(#REF!/GAMSopt!O38,"")</f>
        <v/>
      </c>
      <c r="Q38" s="2" t="str">
        <f>IFERROR(#REF!/GAMSopt!P38,"")</f>
        <v/>
      </c>
      <c r="R38" s="2" t="str">
        <f>IFERROR(#REF!/GAMSopt!Q38,"")</f>
        <v/>
      </c>
      <c r="S38" s="2" t="str">
        <f>IFERROR(#REF!/GAMSopt!R38,"")</f>
        <v/>
      </c>
      <c r="T38" s="2" t="str">
        <f>IFERROR(#REF!/GAMSopt!S38,"")</f>
        <v/>
      </c>
      <c r="U38" s="2" t="str">
        <f>IFERROR(#REF!/GAMSopt!T38,"")</f>
        <v/>
      </c>
      <c r="V38" s="2" t="str">
        <f>IFERROR(#REF!/GAMSopt!U38,"")</f>
        <v/>
      </c>
      <c r="W38" s="2" t="str">
        <f>IFERROR(#REF!/GAMSopt!V38,"")</f>
        <v/>
      </c>
      <c r="X38" s="2" t="str">
        <f>IFERROR(#REF!/GAMSopt!W38,"")</f>
        <v/>
      </c>
      <c r="Y38" s="2" t="str">
        <f>IFERROR(#REF!/GAMSopt!X38,"")</f>
        <v/>
      </c>
      <c r="Z38" s="2" t="str">
        <f>IFERROR(#REF!/GAMSopt!Y38,"")</f>
        <v/>
      </c>
      <c r="AA38" s="2" t="str">
        <f>IFERROR(#REF!/GAMSopt!Z38,"")</f>
        <v/>
      </c>
      <c r="AB38" s="2" t="str">
        <f>IFERROR(#REF!/GAMSopt!AA38,"")</f>
        <v/>
      </c>
      <c r="AC38" s="2" t="str">
        <f>IFERROR(#REF!/GAMSopt!AB38,"")</f>
        <v/>
      </c>
      <c r="AD38" s="2" t="str">
        <f>IFERROR(#REF!/GAMSopt!AC38,"")</f>
        <v/>
      </c>
      <c r="AE38" s="2" t="str">
        <f>IFERROR(#REF!/GAMSopt!AD38,"")</f>
        <v/>
      </c>
      <c r="AF38" s="2" t="str">
        <f>IFERROR(#REF!/GAMSopt!AE38,"")</f>
        <v/>
      </c>
      <c r="AG38" s="2" t="str">
        <f>IFERROR(#REF!/GAMSopt!AF38,"")</f>
        <v/>
      </c>
      <c r="AH38" s="2" t="str">
        <f>IFERROR(#REF!/GAMSopt!AG38,"")</f>
        <v/>
      </c>
      <c r="AI38" s="2" t="str">
        <f>IFERROR(#REF!/GAMSopt!AH38,"")</f>
        <v/>
      </c>
      <c r="AJ38" s="2" t="str">
        <f>IFERROR(#REF!/GAMSopt!AI38,"")</f>
        <v/>
      </c>
      <c r="AK38" s="2" t="str">
        <f>IFERROR(#REF!/GAMSopt!AJ38,"")</f>
        <v/>
      </c>
      <c r="AL38" s="2" t="str">
        <f>IFERROR(#REF!/GAMSopt!AK38,"")</f>
        <v/>
      </c>
      <c r="AM38" s="2" t="str">
        <f>IFERROR(#REF!/GAMSopt!AL38,"")</f>
        <v/>
      </c>
      <c r="AN38" s="2" t="str">
        <f>IFERROR(#REF!/GAMSopt!AM38,"")</f>
        <v/>
      </c>
      <c r="AO38" s="2" t="str">
        <f>IFERROR(#REF!/GAMSopt!AN38,"")</f>
        <v/>
      </c>
      <c r="AP38" s="2" t="str">
        <f>IFERROR(#REF!/GAMSopt!AO38,"")</f>
        <v/>
      </c>
      <c r="AQ38" s="2" t="str">
        <f>IFERROR(#REF!/GAMSopt!AP38,"")</f>
        <v/>
      </c>
      <c r="AR38" s="2" t="str">
        <f>IFERROR(#REF!/GAMSopt!AQ38,"")</f>
        <v/>
      </c>
      <c r="AS38" s="2" t="str">
        <f>IFERROR(#REF!/GAMSopt!AR38,"")</f>
        <v/>
      </c>
      <c r="AT38" s="2" t="str">
        <f>IFERROR(#REF!/GAMSopt!AS38,"")</f>
        <v/>
      </c>
      <c r="AU38" s="2" t="str">
        <f>IFERROR(#REF!/GAMSopt!AT38,"")</f>
        <v/>
      </c>
      <c r="AV38" s="2" t="str">
        <f>IFERROR(#REF!/GAMSopt!AU38,"")</f>
        <v/>
      </c>
      <c r="AW38" s="2" t="str">
        <f>IFERROR(#REF!/GAMSopt!AV38,"")</f>
        <v/>
      </c>
      <c r="AX38" s="2" t="str">
        <f>IFERROR(#REF!/GAMSopt!AW38,"")</f>
        <v/>
      </c>
      <c r="AY38" s="2" t="str">
        <f>IFERROR(#REF!/GAMSopt!AX38,"")</f>
        <v/>
      </c>
      <c r="AZ38" s="2" t="str">
        <f>IFERROR(#REF!/GAMSopt!AY38,"")</f>
        <v/>
      </c>
      <c r="BA38" s="2" t="str">
        <f>IFERROR(#REF!/GAMSopt!AZ38,"")</f>
        <v/>
      </c>
      <c r="BB38" s="2" t="str">
        <f>IFERROR(#REF!/GAMSopt!BA38,"")</f>
        <v/>
      </c>
      <c r="BC38" s="2" t="str">
        <f>IFERROR(#REF!/GAMSopt!BB38,"")</f>
        <v/>
      </c>
      <c r="BD38" s="2" t="str">
        <f>IFERROR(#REF!/GAMSopt!BC38,"")</f>
        <v/>
      </c>
      <c r="BE38" s="2" t="str">
        <f>IFERROR(#REF!/GAMSopt!BD38,"")</f>
        <v/>
      </c>
      <c r="BF38" s="2" t="str">
        <f>IFERROR(#REF!/GAMSopt!BE38,"")</f>
        <v/>
      </c>
      <c r="BG38" s="2" t="str">
        <f>IFERROR(#REF!/GAMSopt!BF38,"")</f>
        <v/>
      </c>
      <c r="BH38" s="2" t="str">
        <f>IFERROR(#REF!/GAMSopt!BG38,"")</f>
        <v/>
      </c>
      <c r="BI38" s="2" t="str">
        <f>IFERROR(#REF!/GAMSopt!BH38,"")</f>
        <v/>
      </c>
      <c r="BJ38" s="2" t="str">
        <f>IFERROR(#REF!/GAMSopt!BI38,"")</f>
        <v/>
      </c>
    </row>
    <row r="39" spans="1:62" x14ac:dyDescent="0.25">
      <c r="A39" t="e">
        <f>#REF!</f>
        <v>#REF!</v>
      </c>
      <c r="B39" t="str">
        <f>GAMSopt!A39</f>
        <v>Exponent of control cost function</v>
      </c>
      <c r="C39" s="2" t="str">
        <f>IFERROR(#REF!/GAMSopt!B39,"")</f>
        <v/>
      </c>
      <c r="D39" s="2" t="str">
        <f>IFERROR(#REF!/GAMSopt!C39,"")</f>
        <v/>
      </c>
      <c r="E39" s="2" t="str">
        <f>IFERROR(#REF!/GAMSopt!D39,"")</f>
        <v/>
      </c>
      <c r="F39" s="2" t="str">
        <f>IFERROR(#REF!/GAMSopt!E39,"")</f>
        <v/>
      </c>
      <c r="G39" s="2" t="str">
        <f>IFERROR(#REF!/GAMSopt!F39,"")</f>
        <v/>
      </c>
      <c r="H39" s="2" t="str">
        <f>IFERROR(#REF!/GAMSopt!G39,"")</f>
        <v/>
      </c>
      <c r="I39" s="2" t="str">
        <f>IFERROR(#REF!/GAMSopt!H39,"")</f>
        <v/>
      </c>
      <c r="J39" s="2" t="str">
        <f>IFERROR(#REF!/GAMSopt!I39,"")</f>
        <v/>
      </c>
      <c r="K39" s="2" t="str">
        <f>IFERROR(#REF!/GAMSopt!J39,"")</f>
        <v/>
      </c>
      <c r="L39" s="2" t="str">
        <f>IFERROR(#REF!/GAMSopt!K39,"")</f>
        <v/>
      </c>
      <c r="M39" s="2" t="str">
        <f>IFERROR(#REF!/GAMSopt!L39,"")</f>
        <v/>
      </c>
      <c r="N39" s="2" t="str">
        <f>IFERROR(#REF!/GAMSopt!M39,"")</f>
        <v/>
      </c>
      <c r="O39" s="2" t="str">
        <f>IFERROR(#REF!/GAMSopt!N39,"")</f>
        <v/>
      </c>
      <c r="P39" s="2" t="str">
        <f>IFERROR(#REF!/GAMSopt!O39,"")</f>
        <v/>
      </c>
      <c r="Q39" s="2" t="str">
        <f>IFERROR(#REF!/GAMSopt!P39,"")</f>
        <v/>
      </c>
      <c r="R39" s="2" t="str">
        <f>IFERROR(#REF!/GAMSopt!Q39,"")</f>
        <v/>
      </c>
      <c r="S39" s="2" t="str">
        <f>IFERROR(#REF!/GAMSopt!R39,"")</f>
        <v/>
      </c>
      <c r="T39" s="2" t="str">
        <f>IFERROR(#REF!/GAMSopt!S39,"")</f>
        <v/>
      </c>
      <c r="U39" s="2" t="str">
        <f>IFERROR(#REF!/GAMSopt!T39,"")</f>
        <v/>
      </c>
      <c r="V39" s="2" t="str">
        <f>IFERROR(#REF!/GAMSopt!U39,"")</f>
        <v/>
      </c>
      <c r="W39" s="2" t="str">
        <f>IFERROR(#REF!/GAMSopt!V39,"")</f>
        <v/>
      </c>
      <c r="X39" s="2" t="str">
        <f>IFERROR(#REF!/GAMSopt!W39,"")</f>
        <v/>
      </c>
      <c r="Y39" s="2" t="str">
        <f>IFERROR(#REF!/GAMSopt!X39,"")</f>
        <v/>
      </c>
      <c r="Z39" s="2" t="str">
        <f>IFERROR(#REF!/GAMSopt!Y39,"")</f>
        <v/>
      </c>
      <c r="AA39" s="2" t="str">
        <f>IFERROR(#REF!/GAMSopt!Z39,"")</f>
        <v/>
      </c>
      <c r="AB39" s="2" t="str">
        <f>IFERROR(#REF!/GAMSopt!AA39,"")</f>
        <v/>
      </c>
      <c r="AC39" s="2" t="str">
        <f>IFERROR(#REF!/GAMSopt!AB39,"")</f>
        <v/>
      </c>
      <c r="AD39" s="2" t="str">
        <f>IFERROR(#REF!/GAMSopt!AC39,"")</f>
        <v/>
      </c>
      <c r="AE39" s="2" t="str">
        <f>IFERROR(#REF!/GAMSopt!AD39,"")</f>
        <v/>
      </c>
      <c r="AF39" s="2" t="str">
        <f>IFERROR(#REF!/GAMSopt!AE39,"")</f>
        <v/>
      </c>
      <c r="AG39" s="2" t="str">
        <f>IFERROR(#REF!/GAMSopt!AF39,"")</f>
        <v/>
      </c>
      <c r="AH39" s="2" t="str">
        <f>IFERROR(#REF!/GAMSopt!AG39,"")</f>
        <v/>
      </c>
      <c r="AI39" s="2" t="str">
        <f>IFERROR(#REF!/GAMSopt!AH39,"")</f>
        <v/>
      </c>
      <c r="AJ39" s="2" t="str">
        <f>IFERROR(#REF!/GAMSopt!AI39,"")</f>
        <v/>
      </c>
      <c r="AK39" s="2" t="str">
        <f>IFERROR(#REF!/GAMSopt!AJ39,"")</f>
        <v/>
      </c>
      <c r="AL39" s="2" t="str">
        <f>IFERROR(#REF!/GAMSopt!AK39,"")</f>
        <v/>
      </c>
      <c r="AM39" s="2" t="str">
        <f>IFERROR(#REF!/GAMSopt!AL39,"")</f>
        <v/>
      </c>
      <c r="AN39" s="2" t="str">
        <f>IFERROR(#REF!/GAMSopt!AM39,"")</f>
        <v/>
      </c>
      <c r="AO39" s="2" t="str">
        <f>IFERROR(#REF!/GAMSopt!AN39,"")</f>
        <v/>
      </c>
      <c r="AP39" s="2" t="str">
        <f>IFERROR(#REF!/GAMSopt!AO39,"")</f>
        <v/>
      </c>
      <c r="AQ39" s="2" t="str">
        <f>IFERROR(#REF!/GAMSopt!AP39,"")</f>
        <v/>
      </c>
      <c r="AR39" s="2" t="str">
        <f>IFERROR(#REF!/GAMSopt!AQ39,"")</f>
        <v/>
      </c>
      <c r="AS39" s="2" t="str">
        <f>IFERROR(#REF!/GAMSopt!AR39,"")</f>
        <v/>
      </c>
      <c r="AT39" s="2" t="str">
        <f>IFERROR(#REF!/GAMSopt!AS39,"")</f>
        <v/>
      </c>
      <c r="AU39" s="2" t="str">
        <f>IFERROR(#REF!/GAMSopt!AT39,"")</f>
        <v/>
      </c>
      <c r="AV39" s="2" t="str">
        <f>IFERROR(#REF!/GAMSopt!AU39,"")</f>
        <v/>
      </c>
      <c r="AW39" s="2" t="str">
        <f>IFERROR(#REF!/GAMSopt!AV39,"")</f>
        <v/>
      </c>
      <c r="AX39" s="2" t="str">
        <f>IFERROR(#REF!/GAMSopt!AW39,"")</f>
        <v/>
      </c>
      <c r="AY39" s="2" t="str">
        <f>IFERROR(#REF!/GAMSopt!AX39,"")</f>
        <v/>
      </c>
      <c r="AZ39" s="2" t="str">
        <f>IFERROR(#REF!/GAMSopt!AY39,"")</f>
        <v/>
      </c>
      <c r="BA39" s="2" t="str">
        <f>IFERROR(#REF!/GAMSopt!AZ39,"")</f>
        <v/>
      </c>
      <c r="BB39" s="2" t="str">
        <f>IFERROR(#REF!/GAMSopt!BA39,"")</f>
        <v/>
      </c>
      <c r="BC39" s="2" t="str">
        <f>IFERROR(#REF!/GAMSopt!BB39,"")</f>
        <v/>
      </c>
      <c r="BD39" s="2" t="str">
        <f>IFERROR(#REF!/GAMSopt!BC39,"")</f>
        <v/>
      </c>
      <c r="BE39" s="2" t="str">
        <f>IFERROR(#REF!/GAMSopt!BD39,"")</f>
        <v/>
      </c>
      <c r="BF39" s="2" t="str">
        <f>IFERROR(#REF!/GAMSopt!BE39,"")</f>
        <v/>
      </c>
      <c r="BG39" s="2" t="str">
        <f>IFERROR(#REF!/GAMSopt!BF39,"")</f>
        <v/>
      </c>
      <c r="BH39" s="2" t="str">
        <f>IFERROR(#REF!/GAMSopt!BG39,"")</f>
        <v/>
      </c>
      <c r="BI39" s="2" t="str">
        <f>IFERROR(#REF!/GAMSopt!BH39,"")</f>
        <v/>
      </c>
      <c r="BJ39" s="2" t="str">
        <f>IFERROR(#REF!/GAMSopt!BI39,"")</f>
        <v/>
      </c>
    </row>
    <row r="40" spans="1:62" x14ac:dyDescent="0.25">
      <c r="A40" t="e">
        <f>#REF!</f>
        <v>#REF!</v>
      </c>
      <c r="B40" t="str">
        <f>GAMSopt!A40</f>
        <v>* EMISSIONS</v>
      </c>
      <c r="C40" s="2" t="str">
        <f>IFERROR(#REF!/GAMSopt!B40,"")</f>
        <v/>
      </c>
      <c r="D40" s="2" t="str">
        <f>IFERROR(#REF!/GAMSopt!C40,"")</f>
        <v/>
      </c>
      <c r="E40" s="2" t="str">
        <f>IFERROR(#REF!/GAMSopt!D40,"")</f>
        <v/>
      </c>
      <c r="F40" s="2" t="str">
        <f>IFERROR(#REF!/GAMSopt!E40,"")</f>
        <v/>
      </c>
      <c r="G40" s="2" t="str">
        <f>IFERROR(#REF!/GAMSopt!F40,"")</f>
        <v/>
      </c>
      <c r="H40" s="2" t="str">
        <f>IFERROR(#REF!/GAMSopt!G40,"")</f>
        <v/>
      </c>
      <c r="I40" s="2" t="str">
        <f>IFERROR(#REF!/GAMSopt!H40,"")</f>
        <v/>
      </c>
      <c r="J40" s="2" t="str">
        <f>IFERROR(#REF!/GAMSopt!I40,"")</f>
        <v/>
      </c>
      <c r="K40" s="2" t="str">
        <f>IFERROR(#REF!/GAMSopt!J40,"")</f>
        <v/>
      </c>
      <c r="L40" s="2" t="str">
        <f>IFERROR(#REF!/GAMSopt!K40,"")</f>
        <v/>
      </c>
      <c r="M40" s="2" t="str">
        <f>IFERROR(#REF!/GAMSopt!L40,"")</f>
        <v/>
      </c>
      <c r="N40" s="2" t="str">
        <f>IFERROR(#REF!/GAMSopt!M40,"")</f>
        <v/>
      </c>
      <c r="O40" s="2" t="str">
        <f>IFERROR(#REF!/GAMSopt!N40,"")</f>
        <v/>
      </c>
      <c r="P40" s="2" t="str">
        <f>IFERROR(#REF!/GAMSopt!O40,"")</f>
        <v/>
      </c>
      <c r="Q40" s="2" t="str">
        <f>IFERROR(#REF!/GAMSopt!P40,"")</f>
        <v/>
      </c>
      <c r="R40" s="2" t="str">
        <f>IFERROR(#REF!/GAMSopt!Q40,"")</f>
        <v/>
      </c>
      <c r="S40" s="2" t="str">
        <f>IFERROR(#REF!/GAMSopt!R40,"")</f>
        <v/>
      </c>
      <c r="T40" s="2" t="str">
        <f>IFERROR(#REF!/GAMSopt!S40,"")</f>
        <v/>
      </c>
      <c r="U40" s="2" t="str">
        <f>IFERROR(#REF!/GAMSopt!T40,"")</f>
        <v/>
      </c>
      <c r="V40" s="2" t="str">
        <f>IFERROR(#REF!/GAMSopt!U40,"")</f>
        <v/>
      </c>
      <c r="W40" s="2" t="str">
        <f>IFERROR(#REF!/GAMSopt!V40,"")</f>
        <v/>
      </c>
      <c r="X40" s="2" t="str">
        <f>IFERROR(#REF!/GAMSopt!W40,"")</f>
        <v/>
      </c>
      <c r="Y40" s="2" t="str">
        <f>IFERROR(#REF!/GAMSopt!X40,"")</f>
        <v/>
      </c>
      <c r="Z40" s="2" t="str">
        <f>IFERROR(#REF!/GAMSopt!Y40,"")</f>
        <v/>
      </c>
      <c r="AA40" s="2" t="str">
        <f>IFERROR(#REF!/GAMSopt!Z40,"")</f>
        <v/>
      </c>
      <c r="AB40" s="2" t="str">
        <f>IFERROR(#REF!/GAMSopt!AA40,"")</f>
        <v/>
      </c>
      <c r="AC40" s="2" t="str">
        <f>IFERROR(#REF!/GAMSopt!AB40,"")</f>
        <v/>
      </c>
      <c r="AD40" s="2" t="str">
        <f>IFERROR(#REF!/GAMSopt!AC40,"")</f>
        <v/>
      </c>
      <c r="AE40" s="2" t="str">
        <f>IFERROR(#REF!/GAMSopt!AD40,"")</f>
        <v/>
      </c>
      <c r="AF40" s="2" t="str">
        <f>IFERROR(#REF!/GAMSopt!AE40,"")</f>
        <v/>
      </c>
      <c r="AG40" s="2" t="str">
        <f>IFERROR(#REF!/GAMSopt!AF40,"")</f>
        <v/>
      </c>
      <c r="AH40" s="2" t="str">
        <f>IFERROR(#REF!/GAMSopt!AG40,"")</f>
        <v/>
      </c>
      <c r="AI40" s="2" t="str">
        <f>IFERROR(#REF!/GAMSopt!AH40,"")</f>
        <v/>
      </c>
      <c r="AJ40" s="2" t="str">
        <f>IFERROR(#REF!/GAMSopt!AI40,"")</f>
        <v/>
      </c>
      <c r="AK40" s="2" t="str">
        <f>IFERROR(#REF!/GAMSopt!AJ40,"")</f>
        <v/>
      </c>
      <c r="AL40" s="2" t="str">
        <f>IFERROR(#REF!/GAMSopt!AK40,"")</f>
        <v/>
      </c>
      <c r="AM40" s="2" t="str">
        <f>IFERROR(#REF!/GAMSopt!AL40,"")</f>
        <v/>
      </c>
      <c r="AN40" s="2" t="str">
        <f>IFERROR(#REF!/GAMSopt!AM40,"")</f>
        <v/>
      </c>
      <c r="AO40" s="2" t="str">
        <f>IFERROR(#REF!/GAMSopt!AN40,"")</f>
        <v/>
      </c>
      <c r="AP40" s="2" t="str">
        <f>IFERROR(#REF!/GAMSopt!AO40,"")</f>
        <v/>
      </c>
      <c r="AQ40" s="2" t="str">
        <f>IFERROR(#REF!/GAMSopt!AP40,"")</f>
        <v/>
      </c>
      <c r="AR40" s="2" t="str">
        <f>IFERROR(#REF!/GAMSopt!AQ40,"")</f>
        <v/>
      </c>
      <c r="AS40" s="2" t="str">
        <f>IFERROR(#REF!/GAMSopt!AR40,"")</f>
        <v/>
      </c>
      <c r="AT40" s="2" t="str">
        <f>IFERROR(#REF!/GAMSopt!AS40,"")</f>
        <v/>
      </c>
      <c r="AU40" s="2" t="str">
        <f>IFERROR(#REF!/GAMSopt!AT40,"")</f>
        <v/>
      </c>
      <c r="AV40" s="2" t="str">
        <f>IFERROR(#REF!/GAMSopt!AU40,"")</f>
        <v/>
      </c>
      <c r="AW40" s="2" t="str">
        <f>IFERROR(#REF!/GAMSopt!AV40,"")</f>
        <v/>
      </c>
      <c r="AX40" s="2" t="str">
        <f>IFERROR(#REF!/GAMSopt!AW40,"")</f>
        <v/>
      </c>
      <c r="AY40" s="2" t="str">
        <f>IFERROR(#REF!/GAMSopt!AX40,"")</f>
        <v/>
      </c>
      <c r="AZ40" s="2" t="str">
        <f>IFERROR(#REF!/GAMSopt!AY40,"")</f>
        <v/>
      </c>
      <c r="BA40" s="2" t="str">
        <f>IFERROR(#REF!/GAMSopt!AZ40,"")</f>
        <v/>
      </c>
      <c r="BB40" s="2" t="str">
        <f>IFERROR(#REF!/GAMSopt!BA40,"")</f>
        <v/>
      </c>
      <c r="BC40" s="2" t="str">
        <f>IFERROR(#REF!/GAMSopt!BB40,"")</f>
        <v/>
      </c>
      <c r="BD40" s="2" t="str">
        <f>IFERROR(#REF!/GAMSopt!BC40,"")</f>
        <v/>
      </c>
      <c r="BE40" s="2" t="str">
        <f>IFERROR(#REF!/GAMSopt!BD40,"")</f>
        <v/>
      </c>
      <c r="BF40" s="2" t="str">
        <f>IFERROR(#REF!/GAMSopt!BE40,"")</f>
        <v/>
      </c>
      <c r="BG40" s="2" t="str">
        <f>IFERROR(#REF!/GAMSopt!BF40,"")</f>
        <v/>
      </c>
      <c r="BH40" s="2" t="str">
        <f>IFERROR(#REF!/GAMSopt!BG40,"")</f>
        <v/>
      </c>
      <c r="BI40" s="2" t="str">
        <f>IFERROR(#REF!/GAMSopt!BH40,"")</f>
        <v/>
      </c>
      <c r="BJ40" s="2" t="str">
        <f>IFERROR(#REF!/GAMSopt!BI40,"")</f>
        <v/>
      </c>
    </row>
    <row r="41" spans="1:62" x14ac:dyDescent="0.25">
      <c r="A41" t="e">
        <f>#REF!</f>
        <v>#REF!</v>
      </c>
      <c r="B41" t="str">
        <f>GAMSopt!A41</f>
        <v>Sigma (Industrial MTCO2 per 1000 USD [2000]</v>
      </c>
      <c r="C41" s="2" t="str">
        <f>IFERROR(#REF!/GAMSopt!B41,"")</f>
        <v/>
      </c>
      <c r="D41" s="2" t="str">
        <f>IFERROR(#REF!/GAMSopt!C41,"")</f>
        <v/>
      </c>
      <c r="E41" s="2" t="str">
        <f>IFERROR(#REF!/GAMSopt!D41,"")</f>
        <v/>
      </c>
      <c r="F41" s="2" t="str">
        <f>IFERROR(#REF!/GAMSopt!E41,"")</f>
        <v/>
      </c>
      <c r="G41" s="2" t="str">
        <f>IFERROR(#REF!/GAMSopt!F41,"")</f>
        <v/>
      </c>
      <c r="H41" s="2" t="str">
        <f>IFERROR(#REF!/GAMSopt!G41,"")</f>
        <v/>
      </c>
      <c r="I41" s="2" t="str">
        <f>IFERROR(#REF!/GAMSopt!H41,"")</f>
        <v/>
      </c>
      <c r="J41" s="2" t="str">
        <f>IFERROR(#REF!/GAMSopt!I41,"")</f>
        <v/>
      </c>
      <c r="K41" s="2" t="str">
        <f>IFERROR(#REF!/GAMSopt!J41,"")</f>
        <v/>
      </c>
      <c r="L41" s="2" t="str">
        <f>IFERROR(#REF!/GAMSopt!K41,"")</f>
        <v/>
      </c>
      <c r="M41" s="2" t="str">
        <f>IFERROR(#REF!/GAMSopt!L41,"")</f>
        <v/>
      </c>
      <c r="N41" s="2" t="str">
        <f>IFERROR(#REF!/GAMSopt!M41,"")</f>
        <v/>
      </c>
      <c r="O41" s="2" t="str">
        <f>IFERROR(#REF!/GAMSopt!N41,"")</f>
        <v/>
      </c>
      <c r="P41" s="2" t="str">
        <f>IFERROR(#REF!/GAMSopt!O41,"")</f>
        <v/>
      </c>
      <c r="Q41" s="2" t="str">
        <f>IFERROR(#REF!/GAMSopt!P41,"")</f>
        <v/>
      </c>
      <c r="R41" s="2" t="str">
        <f>IFERROR(#REF!/GAMSopt!Q41,"")</f>
        <v/>
      </c>
      <c r="S41" s="2" t="str">
        <f>IFERROR(#REF!/GAMSopt!R41,"")</f>
        <v/>
      </c>
      <c r="T41" s="2" t="str">
        <f>IFERROR(#REF!/GAMSopt!S41,"")</f>
        <v/>
      </c>
      <c r="U41" s="2" t="str">
        <f>IFERROR(#REF!/GAMSopt!T41,"")</f>
        <v/>
      </c>
      <c r="V41" s="2" t="str">
        <f>IFERROR(#REF!/GAMSopt!U41,"")</f>
        <v/>
      </c>
      <c r="W41" s="2" t="str">
        <f>IFERROR(#REF!/GAMSopt!V41,"")</f>
        <v/>
      </c>
      <c r="X41" s="2" t="str">
        <f>IFERROR(#REF!/GAMSopt!W41,"")</f>
        <v/>
      </c>
      <c r="Y41" s="2" t="str">
        <f>IFERROR(#REF!/GAMSopt!X41,"")</f>
        <v/>
      </c>
      <c r="Z41" s="2" t="str">
        <f>IFERROR(#REF!/GAMSopt!Y41,"")</f>
        <v/>
      </c>
      <c r="AA41" s="2" t="str">
        <f>IFERROR(#REF!/GAMSopt!Z41,"")</f>
        <v/>
      </c>
      <c r="AB41" s="2" t="str">
        <f>IFERROR(#REF!/GAMSopt!AA41,"")</f>
        <v/>
      </c>
      <c r="AC41" s="2" t="str">
        <f>IFERROR(#REF!/GAMSopt!AB41,"")</f>
        <v/>
      </c>
      <c r="AD41" s="2" t="str">
        <f>IFERROR(#REF!/GAMSopt!AC41,"")</f>
        <v/>
      </c>
      <c r="AE41" s="2" t="str">
        <f>IFERROR(#REF!/GAMSopt!AD41,"")</f>
        <v/>
      </c>
      <c r="AF41" s="2" t="str">
        <f>IFERROR(#REF!/GAMSopt!AE41,"")</f>
        <v/>
      </c>
      <c r="AG41" s="2" t="str">
        <f>IFERROR(#REF!/GAMSopt!AF41,"")</f>
        <v/>
      </c>
      <c r="AH41" s="2" t="str">
        <f>IFERROR(#REF!/GAMSopt!AG41,"")</f>
        <v/>
      </c>
      <c r="AI41" s="2" t="str">
        <f>IFERROR(#REF!/GAMSopt!AH41,"")</f>
        <v/>
      </c>
      <c r="AJ41" s="2" t="str">
        <f>IFERROR(#REF!/GAMSopt!AI41,"")</f>
        <v/>
      </c>
      <c r="AK41" s="2" t="str">
        <f>IFERROR(#REF!/GAMSopt!AJ41,"")</f>
        <v/>
      </c>
      <c r="AL41" s="2" t="str">
        <f>IFERROR(#REF!/GAMSopt!AK41,"")</f>
        <v/>
      </c>
      <c r="AM41" s="2" t="str">
        <f>IFERROR(#REF!/GAMSopt!AL41,"")</f>
        <v/>
      </c>
      <c r="AN41" s="2" t="str">
        <f>IFERROR(#REF!/GAMSopt!AM41,"")</f>
        <v/>
      </c>
      <c r="AO41" s="2" t="str">
        <f>IFERROR(#REF!/GAMSopt!AN41,"")</f>
        <v/>
      </c>
      <c r="AP41" s="2" t="str">
        <f>IFERROR(#REF!/GAMSopt!AO41,"")</f>
        <v/>
      </c>
      <c r="AQ41" s="2" t="str">
        <f>IFERROR(#REF!/GAMSopt!AP41,"")</f>
        <v/>
      </c>
      <c r="AR41" s="2" t="str">
        <f>IFERROR(#REF!/GAMSopt!AQ41,"")</f>
        <v/>
      </c>
      <c r="AS41" s="2" t="str">
        <f>IFERROR(#REF!/GAMSopt!AR41,"")</f>
        <v/>
      </c>
      <c r="AT41" s="2" t="str">
        <f>IFERROR(#REF!/GAMSopt!AS41,"")</f>
        <v/>
      </c>
      <c r="AU41" s="2" t="str">
        <f>IFERROR(#REF!/GAMSopt!AT41,"")</f>
        <v/>
      </c>
      <c r="AV41" s="2" t="str">
        <f>IFERROR(#REF!/GAMSopt!AU41,"")</f>
        <v/>
      </c>
      <c r="AW41" s="2" t="str">
        <f>IFERROR(#REF!/GAMSopt!AV41,"")</f>
        <v/>
      </c>
      <c r="AX41" s="2" t="str">
        <f>IFERROR(#REF!/GAMSopt!AW41,"")</f>
        <v/>
      </c>
      <c r="AY41" s="2" t="str">
        <f>IFERROR(#REF!/GAMSopt!AX41,"")</f>
        <v/>
      </c>
      <c r="AZ41" s="2" t="str">
        <f>IFERROR(#REF!/GAMSopt!AY41,"")</f>
        <v/>
      </c>
      <c r="BA41" s="2" t="str">
        <f>IFERROR(#REF!/GAMSopt!AZ41,"")</f>
        <v/>
      </c>
      <c r="BB41" s="2" t="str">
        <f>IFERROR(#REF!/GAMSopt!BA41,"")</f>
        <v/>
      </c>
      <c r="BC41" s="2" t="str">
        <f>IFERROR(#REF!/GAMSopt!BB41,"")</f>
        <v/>
      </c>
      <c r="BD41" s="2" t="str">
        <f>IFERROR(#REF!/GAMSopt!BC41,"")</f>
        <v/>
      </c>
      <c r="BE41" s="2" t="str">
        <f>IFERROR(#REF!/GAMSopt!BD41,"")</f>
        <v/>
      </c>
      <c r="BF41" s="2" t="str">
        <f>IFERROR(#REF!/GAMSopt!BE41,"")</f>
        <v/>
      </c>
      <c r="BG41" s="2" t="str">
        <f>IFERROR(#REF!/GAMSopt!BF41,"")</f>
        <v/>
      </c>
      <c r="BH41" s="2" t="str">
        <f>IFERROR(#REF!/GAMSopt!BG41,"")</f>
        <v/>
      </c>
      <c r="BI41" s="2" t="str">
        <f>IFERROR(#REF!/GAMSopt!BH41,"")</f>
        <v/>
      </c>
      <c r="BJ41" s="2" t="str">
        <f>IFERROR(#REF!/GAMSopt!BI41,"")</f>
        <v/>
      </c>
    </row>
    <row r="42" spans="1:62" x14ac:dyDescent="0.25">
      <c r="A42" t="e">
        <f>#REF!</f>
        <v>#REF!</v>
      </c>
      <c r="B42" t="str">
        <f>GAMSopt!A42</f>
        <v>Initial Sigma</v>
      </c>
      <c r="C42" s="2" t="str">
        <f>IFERROR(#REF!/GAMSopt!B42,"")</f>
        <v/>
      </c>
      <c r="D42" s="2" t="str">
        <f>IFERROR(#REF!/GAMSopt!C42,"")</f>
        <v/>
      </c>
      <c r="E42" s="2" t="str">
        <f>IFERROR(#REF!/GAMSopt!D42,"")</f>
        <v/>
      </c>
      <c r="F42" s="2" t="str">
        <f>IFERROR(#REF!/GAMSopt!E42,"")</f>
        <v/>
      </c>
      <c r="G42" s="2" t="str">
        <f>IFERROR(#REF!/GAMSopt!F42,"")</f>
        <v/>
      </c>
      <c r="H42" s="2" t="str">
        <f>IFERROR(#REF!/GAMSopt!G42,"")</f>
        <v/>
      </c>
      <c r="I42" s="2" t="str">
        <f>IFERROR(#REF!/GAMSopt!H42,"")</f>
        <v/>
      </c>
      <c r="J42" s="2" t="str">
        <f>IFERROR(#REF!/GAMSopt!I42,"")</f>
        <v/>
      </c>
      <c r="K42" s="2" t="str">
        <f>IFERROR(#REF!/GAMSopt!J42,"")</f>
        <v/>
      </c>
      <c r="L42" s="2" t="str">
        <f>IFERROR(#REF!/GAMSopt!K42,"")</f>
        <v/>
      </c>
      <c r="M42" s="2" t="str">
        <f>IFERROR(#REF!/GAMSopt!L42,"")</f>
        <v/>
      </c>
      <c r="N42" s="2" t="str">
        <f>IFERROR(#REF!/GAMSopt!M42,"")</f>
        <v/>
      </c>
      <c r="O42" s="2" t="str">
        <f>IFERROR(#REF!/GAMSopt!N42,"")</f>
        <v/>
      </c>
      <c r="P42" s="2" t="str">
        <f>IFERROR(#REF!/GAMSopt!O42,"")</f>
        <v/>
      </c>
      <c r="Q42" s="2" t="str">
        <f>IFERROR(#REF!/GAMSopt!P42,"")</f>
        <v/>
      </c>
      <c r="R42" s="2" t="str">
        <f>IFERROR(#REF!/GAMSopt!Q42,"")</f>
        <v/>
      </c>
      <c r="S42" s="2" t="str">
        <f>IFERROR(#REF!/GAMSopt!R42,"")</f>
        <v/>
      </c>
      <c r="T42" s="2" t="str">
        <f>IFERROR(#REF!/GAMSopt!S42,"")</f>
        <v/>
      </c>
      <c r="U42" s="2" t="str">
        <f>IFERROR(#REF!/GAMSopt!T42,"")</f>
        <v/>
      </c>
      <c r="V42" s="2" t="str">
        <f>IFERROR(#REF!/GAMSopt!U42,"")</f>
        <v/>
      </c>
      <c r="W42" s="2" t="str">
        <f>IFERROR(#REF!/GAMSopt!V42,"")</f>
        <v/>
      </c>
      <c r="X42" s="2" t="str">
        <f>IFERROR(#REF!/GAMSopt!W42,"")</f>
        <v/>
      </c>
      <c r="Y42" s="2" t="str">
        <f>IFERROR(#REF!/GAMSopt!X42,"")</f>
        <v/>
      </c>
      <c r="Z42" s="2" t="str">
        <f>IFERROR(#REF!/GAMSopt!Y42,"")</f>
        <v/>
      </c>
      <c r="AA42" s="2" t="str">
        <f>IFERROR(#REF!/GAMSopt!Z42,"")</f>
        <v/>
      </c>
      <c r="AB42" s="2" t="str">
        <f>IFERROR(#REF!/GAMSopt!AA42,"")</f>
        <v/>
      </c>
      <c r="AC42" s="2" t="str">
        <f>IFERROR(#REF!/GAMSopt!AB42,"")</f>
        <v/>
      </c>
      <c r="AD42" s="2" t="str">
        <f>IFERROR(#REF!/GAMSopt!AC42,"")</f>
        <v/>
      </c>
      <c r="AE42" s="2" t="str">
        <f>IFERROR(#REF!/GAMSopt!AD42,"")</f>
        <v/>
      </c>
      <c r="AF42" s="2" t="str">
        <f>IFERROR(#REF!/GAMSopt!AE42,"")</f>
        <v/>
      </c>
      <c r="AG42" s="2" t="str">
        <f>IFERROR(#REF!/GAMSopt!AF42,"")</f>
        <v/>
      </c>
      <c r="AH42" s="2" t="str">
        <f>IFERROR(#REF!/GAMSopt!AG42,"")</f>
        <v/>
      </c>
      <c r="AI42" s="2" t="str">
        <f>IFERROR(#REF!/GAMSopt!AH42,"")</f>
        <v/>
      </c>
      <c r="AJ42" s="2" t="str">
        <f>IFERROR(#REF!/GAMSopt!AI42,"")</f>
        <v/>
      </c>
      <c r="AK42" s="2" t="str">
        <f>IFERROR(#REF!/GAMSopt!AJ42,"")</f>
        <v/>
      </c>
      <c r="AL42" s="2" t="str">
        <f>IFERROR(#REF!/GAMSopt!AK42,"")</f>
        <v/>
      </c>
      <c r="AM42" s="2" t="str">
        <f>IFERROR(#REF!/GAMSopt!AL42,"")</f>
        <v/>
      </c>
      <c r="AN42" s="2" t="str">
        <f>IFERROR(#REF!/GAMSopt!AM42,"")</f>
        <v/>
      </c>
      <c r="AO42" s="2" t="str">
        <f>IFERROR(#REF!/GAMSopt!AN42,"")</f>
        <v/>
      </c>
      <c r="AP42" s="2" t="str">
        <f>IFERROR(#REF!/GAMSopt!AO42,"")</f>
        <v/>
      </c>
      <c r="AQ42" s="2" t="str">
        <f>IFERROR(#REF!/GAMSopt!AP42,"")</f>
        <v/>
      </c>
      <c r="AR42" s="2" t="str">
        <f>IFERROR(#REF!/GAMSopt!AQ42,"")</f>
        <v/>
      </c>
      <c r="AS42" s="2" t="str">
        <f>IFERROR(#REF!/GAMSopt!AR42,"")</f>
        <v/>
      </c>
      <c r="AT42" s="2" t="str">
        <f>IFERROR(#REF!/GAMSopt!AS42,"")</f>
        <v/>
      </c>
      <c r="AU42" s="2" t="str">
        <f>IFERROR(#REF!/GAMSopt!AT42,"")</f>
        <v/>
      </c>
      <c r="AV42" s="2" t="str">
        <f>IFERROR(#REF!/GAMSopt!AU42,"")</f>
        <v/>
      </c>
      <c r="AW42" s="2" t="str">
        <f>IFERROR(#REF!/GAMSopt!AV42,"")</f>
        <v/>
      </c>
      <c r="AX42" s="2" t="str">
        <f>IFERROR(#REF!/GAMSopt!AW42,"")</f>
        <v/>
      </c>
      <c r="AY42" s="2" t="str">
        <f>IFERROR(#REF!/GAMSopt!AX42,"")</f>
        <v/>
      </c>
      <c r="AZ42" s="2" t="str">
        <f>IFERROR(#REF!/GAMSopt!AY42,"")</f>
        <v/>
      </c>
      <c r="BA42" s="2" t="str">
        <f>IFERROR(#REF!/GAMSopt!AZ42,"")</f>
        <v/>
      </c>
      <c r="BB42" s="2" t="str">
        <f>IFERROR(#REF!/GAMSopt!BA42,"")</f>
        <v/>
      </c>
      <c r="BC42" s="2" t="str">
        <f>IFERROR(#REF!/GAMSopt!BB42,"")</f>
        <v/>
      </c>
      <c r="BD42" s="2" t="str">
        <f>IFERROR(#REF!/GAMSopt!BC42,"")</f>
        <v/>
      </c>
      <c r="BE42" s="2" t="str">
        <f>IFERROR(#REF!/GAMSopt!BD42,"")</f>
        <v/>
      </c>
      <c r="BF42" s="2" t="str">
        <f>IFERROR(#REF!/GAMSopt!BE42,"")</f>
        <v/>
      </c>
      <c r="BG42" s="2" t="str">
        <f>IFERROR(#REF!/GAMSopt!BF42,"")</f>
        <v/>
      </c>
      <c r="BH42" s="2" t="str">
        <f>IFERROR(#REF!/GAMSopt!BG42,"")</f>
        <v/>
      </c>
      <c r="BI42" s="2" t="str">
        <f>IFERROR(#REF!/GAMSopt!BH42,"")</f>
        <v/>
      </c>
      <c r="BJ42" s="2" t="str">
        <f>IFERROR(#REF!/GAMSopt!BI42,"")</f>
        <v/>
      </c>
    </row>
    <row r="43" spans="1:62" x14ac:dyDescent="0.25">
      <c r="A43" t="e">
        <f>#REF!</f>
        <v>#REF!</v>
      </c>
      <c r="B43" t="str">
        <f>GAMSopt!A43</f>
        <v>Growth Rate of Sigma</v>
      </c>
      <c r="C43" s="2" t="str">
        <f>IFERROR(#REF!/GAMSopt!B43,"")</f>
        <v/>
      </c>
      <c r="D43" s="2" t="str">
        <f>IFERROR(#REF!/GAMSopt!C43,"")</f>
        <v/>
      </c>
      <c r="E43" s="2" t="str">
        <f>IFERROR(#REF!/GAMSopt!D43,"")</f>
        <v/>
      </c>
      <c r="F43" s="2" t="str">
        <f>IFERROR(#REF!/GAMSopt!E43,"")</f>
        <v/>
      </c>
      <c r="G43" s="2" t="str">
        <f>IFERROR(#REF!/GAMSopt!F43,"")</f>
        <v/>
      </c>
      <c r="H43" s="2" t="str">
        <f>IFERROR(#REF!/GAMSopt!G43,"")</f>
        <v/>
      </c>
      <c r="I43" s="2" t="str">
        <f>IFERROR(#REF!/GAMSopt!H43,"")</f>
        <v/>
      </c>
      <c r="J43" s="2" t="str">
        <f>IFERROR(#REF!/GAMSopt!I43,"")</f>
        <v/>
      </c>
      <c r="K43" s="2" t="str">
        <f>IFERROR(#REF!/GAMSopt!J43,"")</f>
        <v/>
      </c>
      <c r="L43" s="2" t="str">
        <f>IFERROR(#REF!/GAMSopt!K43,"")</f>
        <v/>
      </c>
      <c r="M43" s="2" t="str">
        <f>IFERROR(#REF!/GAMSopt!L43,"")</f>
        <v/>
      </c>
      <c r="N43" s="2" t="str">
        <f>IFERROR(#REF!/GAMSopt!M43,"")</f>
        <v/>
      </c>
      <c r="O43" s="2" t="str">
        <f>IFERROR(#REF!/GAMSopt!N43,"")</f>
        <v/>
      </c>
      <c r="P43" s="2" t="str">
        <f>IFERROR(#REF!/GAMSopt!O43,"")</f>
        <v/>
      </c>
      <c r="Q43" s="2" t="str">
        <f>IFERROR(#REF!/GAMSopt!P43,"")</f>
        <v/>
      </c>
      <c r="R43" s="2" t="str">
        <f>IFERROR(#REF!/GAMSopt!Q43,"")</f>
        <v/>
      </c>
      <c r="S43" s="2" t="str">
        <f>IFERROR(#REF!/GAMSopt!R43,"")</f>
        <v/>
      </c>
      <c r="T43" s="2" t="str">
        <f>IFERROR(#REF!/GAMSopt!S43,"")</f>
        <v/>
      </c>
      <c r="U43" s="2" t="str">
        <f>IFERROR(#REF!/GAMSopt!T43,"")</f>
        <v/>
      </c>
      <c r="V43" s="2" t="str">
        <f>IFERROR(#REF!/GAMSopt!U43,"")</f>
        <v/>
      </c>
      <c r="W43" s="2" t="str">
        <f>IFERROR(#REF!/GAMSopt!V43,"")</f>
        <v/>
      </c>
      <c r="X43" s="2" t="str">
        <f>IFERROR(#REF!/GAMSopt!W43,"")</f>
        <v/>
      </c>
      <c r="Y43" s="2" t="str">
        <f>IFERROR(#REF!/GAMSopt!X43,"")</f>
        <v/>
      </c>
      <c r="Z43" s="2" t="str">
        <f>IFERROR(#REF!/GAMSopt!Y43,"")</f>
        <v/>
      </c>
      <c r="AA43" s="2" t="str">
        <f>IFERROR(#REF!/GAMSopt!Z43,"")</f>
        <v/>
      </c>
      <c r="AB43" s="2" t="str">
        <f>IFERROR(#REF!/GAMSopt!AA43,"")</f>
        <v/>
      </c>
      <c r="AC43" s="2" t="str">
        <f>IFERROR(#REF!/GAMSopt!AB43,"")</f>
        <v/>
      </c>
      <c r="AD43" s="2" t="str">
        <f>IFERROR(#REF!/GAMSopt!AC43,"")</f>
        <v/>
      </c>
      <c r="AE43" s="2" t="str">
        <f>IFERROR(#REF!/GAMSopt!AD43,"")</f>
        <v/>
      </c>
      <c r="AF43" s="2" t="str">
        <f>IFERROR(#REF!/GAMSopt!AE43,"")</f>
        <v/>
      </c>
      <c r="AG43" s="2" t="str">
        <f>IFERROR(#REF!/GAMSopt!AF43,"")</f>
        <v/>
      </c>
      <c r="AH43" s="2" t="str">
        <f>IFERROR(#REF!/GAMSopt!AG43,"")</f>
        <v/>
      </c>
      <c r="AI43" s="2" t="str">
        <f>IFERROR(#REF!/GAMSopt!AH43,"")</f>
        <v/>
      </c>
      <c r="AJ43" s="2" t="str">
        <f>IFERROR(#REF!/GAMSopt!AI43,"")</f>
        <v/>
      </c>
      <c r="AK43" s="2" t="str">
        <f>IFERROR(#REF!/GAMSopt!AJ43,"")</f>
        <v/>
      </c>
      <c r="AL43" s="2" t="str">
        <f>IFERROR(#REF!/GAMSopt!AK43,"")</f>
        <v/>
      </c>
      <c r="AM43" s="2" t="str">
        <f>IFERROR(#REF!/GAMSopt!AL43,"")</f>
        <v/>
      </c>
      <c r="AN43" s="2" t="str">
        <f>IFERROR(#REF!/GAMSopt!AM43,"")</f>
        <v/>
      </c>
      <c r="AO43" s="2" t="str">
        <f>IFERROR(#REF!/GAMSopt!AN43,"")</f>
        <v/>
      </c>
      <c r="AP43" s="2" t="str">
        <f>IFERROR(#REF!/GAMSopt!AO43,"")</f>
        <v/>
      </c>
      <c r="AQ43" s="2" t="str">
        <f>IFERROR(#REF!/GAMSopt!AP43,"")</f>
        <v/>
      </c>
      <c r="AR43" s="2" t="str">
        <f>IFERROR(#REF!/GAMSopt!AQ43,"")</f>
        <v/>
      </c>
      <c r="AS43" s="2" t="str">
        <f>IFERROR(#REF!/GAMSopt!AR43,"")</f>
        <v/>
      </c>
      <c r="AT43" s="2" t="str">
        <f>IFERROR(#REF!/GAMSopt!AS43,"")</f>
        <v/>
      </c>
      <c r="AU43" s="2" t="str">
        <f>IFERROR(#REF!/GAMSopt!AT43,"")</f>
        <v/>
      </c>
      <c r="AV43" s="2" t="str">
        <f>IFERROR(#REF!/GAMSopt!AU43,"")</f>
        <v/>
      </c>
      <c r="AW43" s="2" t="str">
        <f>IFERROR(#REF!/GAMSopt!AV43,"")</f>
        <v/>
      </c>
      <c r="AX43" s="2" t="str">
        <f>IFERROR(#REF!/GAMSopt!AW43,"")</f>
        <v/>
      </c>
      <c r="AY43" s="2" t="str">
        <f>IFERROR(#REF!/GAMSopt!AX43,"")</f>
        <v/>
      </c>
      <c r="AZ43" s="2" t="str">
        <f>IFERROR(#REF!/GAMSopt!AY43,"")</f>
        <v/>
      </c>
      <c r="BA43" s="2" t="str">
        <f>IFERROR(#REF!/GAMSopt!AZ43,"")</f>
        <v/>
      </c>
      <c r="BB43" s="2" t="str">
        <f>IFERROR(#REF!/GAMSopt!BA43,"")</f>
        <v/>
      </c>
      <c r="BC43" s="2" t="str">
        <f>IFERROR(#REF!/GAMSopt!BB43,"")</f>
        <v/>
      </c>
      <c r="BD43" s="2" t="str">
        <f>IFERROR(#REF!/GAMSopt!BC43,"")</f>
        <v/>
      </c>
      <c r="BE43" s="2" t="str">
        <f>IFERROR(#REF!/GAMSopt!BD43,"")</f>
        <v/>
      </c>
      <c r="BF43" s="2" t="str">
        <f>IFERROR(#REF!/GAMSopt!BE43,"")</f>
        <v/>
      </c>
      <c r="BG43" s="2" t="str">
        <f>IFERROR(#REF!/GAMSopt!BF43,"")</f>
        <v/>
      </c>
      <c r="BH43" s="2" t="str">
        <f>IFERROR(#REF!/GAMSopt!BG43,"")</f>
        <v/>
      </c>
      <c r="BI43" s="2" t="str">
        <f>IFERROR(#REF!/GAMSopt!BH43,"")</f>
        <v/>
      </c>
      <c r="BJ43" s="2" t="str">
        <f>IFERROR(#REF!/GAMSopt!BI43,"")</f>
        <v/>
      </c>
    </row>
    <row r="44" spans="1:62" x14ac:dyDescent="0.25">
      <c r="A44" t="e">
        <f>#REF!</f>
        <v>#REF!</v>
      </c>
      <c r="B44" t="str">
        <f>GAMSopt!A44</f>
        <v>Carbon Emissions from Land Use Change</v>
      </c>
      <c r="C44" s="2" t="str">
        <f>IFERROR(#REF!/GAMSopt!B44,"")</f>
        <v/>
      </c>
      <c r="D44" s="2" t="str">
        <f>IFERROR(#REF!/GAMSopt!C44,"")</f>
        <v/>
      </c>
      <c r="E44" s="2" t="str">
        <f>IFERROR(#REF!/GAMSopt!D44,"")</f>
        <v/>
      </c>
      <c r="F44" s="2" t="str">
        <f>IFERROR(#REF!/GAMSopt!E44,"")</f>
        <v/>
      </c>
      <c r="G44" s="2" t="str">
        <f>IFERROR(#REF!/GAMSopt!F44,"")</f>
        <v/>
      </c>
      <c r="H44" s="2" t="str">
        <f>IFERROR(#REF!/GAMSopt!G44,"")</f>
        <v/>
      </c>
      <c r="I44" s="2" t="str">
        <f>IFERROR(#REF!/GAMSopt!H44,"")</f>
        <v/>
      </c>
      <c r="J44" s="2" t="str">
        <f>IFERROR(#REF!/GAMSopt!I44,"")</f>
        <v/>
      </c>
      <c r="K44" s="2" t="str">
        <f>IFERROR(#REF!/GAMSopt!J44,"")</f>
        <v/>
      </c>
      <c r="L44" s="2" t="str">
        <f>IFERROR(#REF!/GAMSopt!K44,"")</f>
        <v/>
      </c>
      <c r="M44" s="2" t="str">
        <f>IFERROR(#REF!/GAMSopt!L44,"")</f>
        <v/>
      </c>
      <c r="N44" s="2" t="str">
        <f>IFERROR(#REF!/GAMSopt!M44,"")</f>
        <v/>
      </c>
      <c r="O44" s="2" t="str">
        <f>IFERROR(#REF!/GAMSopt!N44,"")</f>
        <v/>
      </c>
      <c r="P44" s="2" t="str">
        <f>IFERROR(#REF!/GAMSopt!O44,"")</f>
        <v/>
      </c>
      <c r="Q44" s="2" t="str">
        <f>IFERROR(#REF!/GAMSopt!P44,"")</f>
        <v/>
      </c>
      <c r="R44" s="2" t="str">
        <f>IFERROR(#REF!/GAMSopt!Q44,"")</f>
        <v/>
      </c>
      <c r="S44" s="2" t="str">
        <f>IFERROR(#REF!/GAMSopt!R44,"")</f>
        <v/>
      </c>
      <c r="T44" s="2" t="str">
        <f>IFERROR(#REF!/GAMSopt!S44,"")</f>
        <v/>
      </c>
      <c r="U44" s="2" t="str">
        <f>IFERROR(#REF!/GAMSopt!T44,"")</f>
        <v/>
      </c>
      <c r="V44" s="2" t="str">
        <f>IFERROR(#REF!/GAMSopt!U44,"")</f>
        <v/>
      </c>
      <c r="W44" s="2" t="str">
        <f>IFERROR(#REF!/GAMSopt!V44,"")</f>
        <v/>
      </c>
      <c r="X44" s="2" t="str">
        <f>IFERROR(#REF!/GAMSopt!W44,"")</f>
        <v/>
      </c>
      <c r="Y44" s="2" t="str">
        <f>IFERROR(#REF!/GAMSopt!X44,"")</f>
        <v/>
      </c>
      <c r="Z44" s="2" t="str">
        <f>IFERROR(#REF!/GAMSopt!Y44,"")</f>
        <v/>
      </c>
      <c r="AA44" s="2" t="str">
        <f>IFERROR(#REF!/GAMSopt!Z44,"")</f>
        <v/>
      </c>
      <c r="AB44" s="2" t="str">
        <f>IFERROR(#REF!/GAMSopt!AA44,"")</f>
        <v/>
      </c>
      <c r="AC44" s="2" t="str">
        <f>IFERROR(#REF!/GAMSopt!AB44,"")</f>
        <v/>
      </c>
      <c r="AD44" s="2" t="str">
        <f>IFERROR(#REF!/GAMSopt!AC44,"")</f>
        <v/>
      </c>
      <c r="AE44" s="2" t="str">
        <f>IFERROR(#REF!/GAMSopt!AD44,"")</f>
        <v/>
      </c>
      <c r="AF44" s="2" t="str">
        <f>IFERROR(#REF!/GAMSopt!AE44,"")</f>
        <v/>
      </c>
      <c r="AG44" s="2" t="str">
        <f>IFERROR(#REF!/GAMSopt!AF44,"")</f>
        <v/>
      </c>
      <c r="AH44" s="2" t="str">
        <f>IFERROR(#REF!/GAMSopt!AG44,"")</f>
        <v/>
      </c>
      <c r="AI44" s="2" t="str">
        <f>IFERROR(#REF!/GAMSopt!AH44,"")</f>
        <v/>
      </c>
      <c r="AJ44" s="2" t="str">
        <f>IFERROR(#REF!/GAMSopt!AI44,"")</f>
        <v/>
      </c>
      <c r="AK44" s="2" t="str">
        <f>IFERROR(#REF!/GAMSopt!AJ44,"")</f>
        <v/>
      </c>
      <c r="AL44" s="2" t="str">
        <f>IFERROR(#REF!/GAMSopt!AK44,"")</f>
        <v/>
      </c>
      <c r="AM44" s="2" t="str">
        <f>IFERROR(#REF!/GAMSopt!AL44,"")</f>
        <v/>
      </c>
      <c r="AN44" s="2" t="str">
        <f>IFERROR(#REF!/GAMSopt!AM44,"")</f>
        <v/>
      </c>
      <c r="AO44" s="2" t="str">
        <f>IFERROR(#REF!/GAMSopt!AN44,"")</f>
        <v/>
      </c>
      <c r="AP44" s="2" t="str">
        <f>IFERROR(#REF!/GAMSopt!AO44,"")</f>
        <v/>
      </c>
      <c r="AQ44" s="2" t="str">
        <f>IFERROR(#REF!/GAMSopt!AP44,"")</f>
        <v/>
      </c>
      <c r="AR44" s="2" t="str">
        <f>IFERROR(#REF!/GAMSopt!AQ44,"")</f>
        <v/>
      </c>
      <c r="AS44" s="2" t="str">
        <f>IFERROR(#REF!/GAMSopt!AR44,"")</f>
        <v/>
      </c>
      <c r="AT44" s="2" t="str">
        <f>IFERROR(#REF!/GAMSopt!AS44,"")</f>
        <v/>
      </c>
      <c r="AU44" s="2" t="str">
        <f>IFERROR(#REF!/GAMSopt!AT44,"")</f>
        <v/>
      </c>
      <c r="AV44" s="2" t="str">
        <f>IFERROR(#REF!/GAMSopt!AU44,"")</f>
        <v/>
      </c>
      <c r="AW44" s="2" t="str">
        <f>IFERROR(#REF!/GAMSopt!AV44,"")</f>
        <v/>
      </c>
      <c r="AX44" s="2" t="str">
        <f>IFERROR(#REF!/GAMSopt!AW44,"")</f>
        <v/>
      </c>
      <c r="AY44" s="2" t="str">
        <f>IFERROR(#REF!/GAMSopt!AX44,"")</f>
        <v/>
      </c>
      <c r="AZ44" s="2" t="str">
        <f>IFERROR(#REF!/GAMSopt!AY44,"")</f>
        <v/>
      </c>
      <c r="BA44" s="2" t="str">
        <f>IFERROR(#REF!/GAMSopt!AZ44,"")</f>
        <v/>
      </c>
      <c r="BB44" s="2" t="str">
        <f>IFERROR(#REF!/GAMSopt!BA44,"")</f>
        <v/>
      </c>
      <c r="BC44" s="2" t="str">
        <f>IFERROR(#REF!/GAMSopt!BB44,"")</f>
        <v/>
      </c>
      <c r="BD44" s="2" t="str">
        <f>IFERROR(#REF!/GAMSopt!BC44,"")</f>
        <v/>
      </c>
      <c r="BE44" s="2" t="str">
        <f>IFERROR(#REF!/GAMSopt!BD44,"")</f>
        <v/>
      </c>
      <c r="BF44" s="2" t="str">
        <f>IFERROR(#REF!/GAMSopt!BE44,"")</f>
        <v/>
      </c>
      <c r="BG44" s="2" t="str">
        <f>IFERROR(#REF!/GAMSopt!BF44,"")</f>
        <v/>
      </c>
      <c r="BH44" s="2" t="str">
        <f>IFERROR(#REF!/GAMSopt!BG44,"")</f>
        <v/>
      </c>
      <c r="BI44" s="2" t="str">
        <f>IFERROR(#REF!/GAMSopt!BH44,"")</f>
        <v/>
      </c>
      <c r="BJ44" s="2" t="str">
        <f>IFERROR(#REF!/GAMSopt!BI44,"")</f>
        <v/>
      </c>
    </row>
    <row r="45" spans="1:62" x14ac:dyDescent="0.25">
      <c r="A45" t="e">
        <f>#REF!</f>
        <v>#REF!</v>
      </c>
      <c r="B45" t="str">
        <f>GAMSopt!A45</f>
        <v>Initial Carbon Emissions from Land</v>
      </c>
      <c r="C45" s="2" t="str">
        <f>IFERROR(#REF!/GAMSopt!B45,"")</f>
        <v/>
      </c>
      <c r="D45" s="2" t="str">
        <f>IFERROR(#REF!/GAMSopt!C45,"")</f>
        <v/>
      </c>
      <c r="E45" s="2" t="str">
        <f>IFERROR(#REF!/GAMSopt!D45,"")</f>
        <v/>
      </c>
      <c r="F45" s="2" t="str">
        <f>IFERROR(#REF!/GAMSopt!E45,"")</f>
        <v/>
      </c>
      <c r="G45" s="2" t="str">
        <f>IFERROR(#REF!/GAMSopt!F45,"")</f>
        <v/>
      </c>
      <c r="H45" s="2" t="str">
        <f>IFERROR(#REF!/GAMSopt!G45,"")</f>
        <v/>
      </c>
      <c r="I45" s="2" t="str">
        <f>IFERROR(#REF!/GAMSopt!H45,"")</f>
        <v/>
      </c>
      <c r="J45" s="2" t="str">
        <f>IFERROR(#REF!/GAMSopt!I45,"")</f>
        <v/>
      </c>
      <c r="K45" s="2" t="str">
        <f>IFERROR(#REF!/GAMSopt!J45,"")</f>
        <v/>
      </c>
      <c r="L45" s="2" t="str">
        <f>IFERROR(#REF!/GAMSopt!K45,"")</f>
        <v/>
      </c>
      <c r="M45" s="2" t="str">
        <f>IFERROR(#REF!/GAMSopt!L45,"")</f>
        <v/>
      </c>
      <c r="N45" s="2" t="str">
        <f>IFERROR(#REF!/GAMSopt!M45,"")</f>
        <v/>
      </c>
      <c r="O45" s="2" t="str">
        <f>IFERROR(#REF!/GAMSopt!N45,"")</f>
        <v/>
      </c>
      <c r="P45" s="2" t="str">
        <f>IFERROR(#REF!/GAMSopt!O45,"")</f>
        <v/>
      </c>
      <c r="Q45" s="2" t="str">
        <f>IFERROR(#REF!/GAMSopt!P45,"")</f>
        <v/>
      </c>
      <c r="R45" s="2" t="str">
        <f>IFERROR(#REF!/GAMSopt!Q45,"")</f>
        <v/>
      </c>
      <c r="S45" s="2" t="str">
        <f>IFERROR(#REF!/GAMSopt!R45,"")</f>
        <v/>
      </c>
      <c r="T45" s="2" t="str">
        <f>IFERROR(#REF!/GAMSopt!S45,"")</f>
        <v/>
      </c>
      <c r="U45" s="2" t="str">
        <f>IFERROR(#REF!/GAMSopt!T45,"")</f>
        <v/>
      </c>
      <c r="V45" s="2" t="str">
        <f>IFERROR(#REF!/GAMSopt!U45,"")</f>
        <v/>
      </c>
      <c r="W45" s="2" t="str">
        <f>IFERROR(#REF!/GAMSopt!V45,"")</f>
        <v/>
      </c>
      <c r="X45" s="2" t="str">
        <f>IFERROR(#REF!/GAMSopt!W45,"")</f>
        <v/>
      </c>
      <c r="Y45" s="2" t="str">
        <f>IFERROR(#REF!/GAMSopt!X45,"")</f>
        <v/>
      </c>
      <c r="Z45" s="2" t="str">
        <f>IFERROR(#REF!/GAMSopt!Y45,"")</f>
        <v/>
      </c>
      <c r="AA45" s="2" t="str">
        <f>IFERROR(#REF!/GAMSopt!Z45,"")</f>
        <v/>
      </c>
      <c r="AB45" s="2" t="str">
        <f>IFERROR(#REF!/GAMSopt!AA45,"")</f>
        <v/>
      </c>
      <c r="AC45" s="2" t="str">
        <f>IFERROR(#REF!/GAMSopt!AB45,"")</f>
        <v/>
      </c>
      <c r="AD45" s="2" t="str">
        <f>IFERROR(#REF!/GAMSopt!AC45,"")</f>
        <v/>
      </c>
      <c r="AE45" s="2" t="str">
        <f>IFERROR(#REF!/GAMSopt!AD45,"")</f>
        <v/>
      </c>
      <c r="AF45" s="2" t="str">
        <f>IFERROR(#REF!/GAMSopt!AE45,"")</f>
        <v/>
      </c>
      <c r="AG45" s="2" t="str">
        <f>IFERROR(#REF!/GAMSopt!AF45,"")</f>
        <v/>
      </c>
      <c r="AH45" s="2" t="str">
        <f>IFERROR(#REF!/GAMSopt!AG45,"")</f>
        <v/>
      </c>
      <c r="AI45" s="2" t="str">
        <f>IFERROR(#REF!/GAMSopt!AH45,"")</f>
        <v/>
      </c>
      <c r="AJ45" s="2" t="str">
        <f>IFERROR(#REF!/GAMSopt!AI45,"")</f>
        <v/>
      </c>
      <c r="AK45" s="2" t="str">
        <f>IFERROR(#REF!/GAMSopt!AJ45,"")</f>
        <v/>
      </c>
      <c r="AL45" s="2" t="str">
        <f>IFERROR(#REF!/GAMSopt!AK45,"")</f>
        <v/>
      </c>
      <c r="AM45" s="2" t="str">
        <f>IFERROR(#REF!/GAMSopt!AL45,"")</f>
        <v/>
      </c>
      <c r="AN45" s="2" t="str">
        <f>IFERROR(#REF!/GAMSopt!AM45,"")</f>
        <v/>
      </c>
      <c r="AO45" s="2" t="str">
        <f>IFERROR(#REF!/GAMSopt!AN45,"")</f>
        <v/>
      </c>
      <c r="AP45" s="2" t="str">
        <f>IFERROR(#REF!/GAMSopt!AO45,"")</f>
        <v/>
      </c>
      <c r="AQ45" s="2" t="str">
        <f>IFERROR(#REF!/GAMSopt!AP45,"")</f>
        <v/>
      </c>
      <c r="AR45" s="2" t="str">
        <f>IFERROR(#REF!/GAMSopt!AQ45,"")</f>
        <v/>
      </c>
      <c r="AS45" s="2" t="str">
        <f>IFERROR(#REF!/GAMSopt!AR45,"")</f>
        <v/>
      </c>
      <c r="AT45" s="2" t="str">
        <f>IFERROR(#REF!/GAMSopt!AS45,"")</f>
        <v/>
      </c>
      <c r="AU45" s="2" t="str">
        <f>IFERROR(#REF!/GAMSopt!AT45,"")</f>
        <v/>
      </c>
      <c r="AV45" s="2" t="str">
        <f>IFERROR(#REF!/GAMSopt!AU45,"")</f>
        <v/>
      </c>
      <c r="AW45" s="2" t="str">
        <f>IFERROR(#REF!/GAMSopt!AV45,"")</f>
        <v/>
      </c>
      <c r="AX45" s="2" t="str">
        <f>IFERROR(#REF!/GAMSopt!AW45,"")</f>
        <v/>
      </c>
      <c r="AY45" s="2" t="str">
        <f>IFERROR(#REF!/GAMSopt!AX45,"")</f>
        <v/>
      </c>
      <c r="AZ45" s="2" t="str">
        <f>IFERROR(#REF!/GAMSopt!AY45,"")</f>
        <v/>
      </c>
      <c r="BA45" s="2" t="str">
        <f>IFERROR(#REF!/GAMSopt!AZ45,"")</f>
        <v/>
      </c>
      <c r="BB45" s="2" t="str">
        <f>IFERROR(#REF!/GAMSopt!BA45,"")</f>
        <v/>
      </c>
      <c r="BC45" s="2" t="str">
        <f>IFERROR(#REF!/GAMSopt!BB45,"")</f>
        <v/>
      </c>
      <c r="BD45" s="2" t="str">
        <f>IFERROR(#REF!/GAMSopt!BC45,"")</f>
        <v/>
      </c>
      <c r="BE45" s="2" t="str">
        <f>IFERROR(#REF!/GAMSopt!BD45,"")</f>
        <v/>
      </c>
      <c r="BF45" s="2" t="str">
        <f>IFERROR(#REF!/GAMSopt!BE45,"")</f>
        <v/>
      </c>
      <c r="BG45" s="2" t="str">
        <f>IFERROR(#REF!/GAMSopt!BF45,"")</f>
        <v/>
      </c>
      <c r="BH45" s="2" t="str">
        <f>IFERROR(#REF!/GAMSopt!BG45,"")</f>
        <v/>
      </c>
      <c r="BI45" s="2" t="str">
        <f>IFERROR(#REF!/GAMSopt!BH45,"")</f>
        <v/>
      </c>
      <c r="BJ45" s="2" t="str">
        <f>IFERROR(#REF!/GAMSopt!BI45,"")</f>
        <v/>
      </c>
    </row>
    <row r="46" spans="1:62" x14ac:dyDescent="0.25">
      <c r="A46" t="e">
        <f>#REF!</f>
        <v>#REF!</v>
      </c>
      <c r="B46" t="str">
        <f>GAMSopt!A46</f>
        <v>* PARTICIPATION</v>
      </c>
      <c r="C46" s="2" t="str">
        <f>IFERROR(#REF!/GAMSopt!B46,"")</f>
        <v/>
      </c>
      <c r="D46" s="2" t="str">
        <f>IFERROR(#REF!/GAMSopt!C46,"")</f>
        <v/>
      </c>
      <c r="E46" s="2" t="str">
        <f>IFERROR(#REF!/GAMSopt!D46,"")</f>
        <v/>
      </c>
      <c r="F46" s="2" t="str">
        <f>IFERROR(#REF!/GAMSopt!E46,"")</f>
        <v/>
      </c>
      <c r="G46" s="2" t="str">
        <f>IFERROR(#REF!/GAMSopt!F46,"")</f>
        <v/>
      </c>
      <c r="H46" s="2" t="str">
        <f>IFERROR(#REF!/GAMSopt!G46,"")</f>
        <v/>
      </c>
      <c r="I46" s="2" t="str">
        <f>IFERROR(#REF!/GAMSopt!H46,"")</f>
        <v/>
      </c>
      <c r="J46" s="2" t="str">
        <f>IFERROR(#REF!/GAMSopt!I46,"")</f>
        <v/>
      </c>
      <c r="K46" s="2" t="str">
        <f>IFERROR(#REF!/GAMSopt!J46,"")</f>
        <v/>
      </c>
      <c r="L46" s="2" t="str">
        <f>IFERROR(#REF!/GAMSopt!K46,"")</f>
        <v/>
      </c>
      <c r="M46" s="2" t="str">
        <f>IFERROR(#REF!/GAMSopt!L46,"")</f>
        <v/>
      </c>
      <c r="N46" s="2" t="str">
        <f>IFERROR(#REF!/GAMSopt!M46,"")</f>
        <v/>
      </c>
      <c r="O46" s="2" t="str">
        <f>IFERROR(#REF!/GAMSopt!N46,"")</f>
        <v/>
      </c>
      <c r="P46" s="2" t="str">
        <f>IFERROR(#REF!/GAMSopt!O46,"")</f>
        <v/>
      </c>
      <c r="Q46" s="2" t="str">
        <f>IFERROR(#REF!/GAMSopt!P46,"")</f>
        <v/>
      </c>
      <c r="R46" s="2" t="str">
        <f>IFERROR(#REF!/GAMSopt!Q46,"")</f>
        <v/>
      </c>
      <c r="S46" s="2" t="str">
        <f>IFERROR(#REF!/GAMSopt!R46,"")</f>
        <v/>
      </c>
      <c r="T46" s="2" t="str">
        <f>IFERROR(#REF!/GAMSopt!S46,"")</f>
        <v/>
      </c>
      <c r="U46" s="2" t="str">
        <f>IFERROR(#REF!/GAMSopt!T46,"")</f>
        <v/>
      </c>
      <c r="V46" s="2" t="str">
        <f>IFERROR(#REF!/GAMSopt!U46,"")</f>
        <v/>
      </c>
      <c r="W46" s="2" t="str">
        <f>IFERROR(#REF!/GAMSopt!V46,"")</f>
        <v/>
      </c>
      <c r="X46" s="2" t="str">
        <f>IFERROR(#REF!/GAMSopt!W46,"")</f>
        <v/>
      </c>
      <c r="Y46" s="2" t="str">
        <f>IFERROR(#REF!/GAMSopt!X46,"")</f>
        <v/>
      </c>
      <c r="Z46" s="2" t="str">
        <f>IFERROR(#REF!/GAMSopt!Y46,"")</f>
        <v/>
      </c>
      <c r="AA46" s="2" t="str">
        <f>IFERROR(#REF!/GAMSopt!Z46,"")</f>
        <v/>
      </c>
      <c r="AB46" s="2" t="str">
        <f>IFERROR(#REF!/GAMSopt!AA46,"")</f>
        <v/>
      </c>
      <c r="AC46" s="2" t="str">
        <f>IFERROR(#REF!/GAMSopt!AB46,"")</f>
        <v/>
      </c>
      <c r="AD46" s="2" t="str">
        <f>IFERROR(#REF!/GAMSopt!AC46,"")</f>
        <v/>
      </c>
      <c r="AE46" s="2" t="str">
        <f>IFERROR(#REF!/GAMSopt!AD46,"")</f>
        <v/>
      </c>
      <c r="AF46" s="2" t="str">
        <f>IFERROR(#REF!/GAMSopt!AE46,"")</f>
        <v/>
      </c>
      <c r="AG46" s="2" t="str">
        <f>IFERROR(#REF!/GAMSopt!AF46,"")</f>
        <v/>
      </c>
      <c r="AH46" s="2" t="str">
        <f>IFERROR(#REF!/GAMSopt!AG46,"")</f>
        <v/>
      </c>
      <c r="AI46" s="2" t="str">
        <f>IFERROR(#REF!/GAMSopt!AH46,"")</f>
        <v/>
      </c>
      <c r="AJ46" s="2" t="str">
        <f>IFERROR(#REF!/GAMSopt!AI46,"")</f>
        <v/>
      </c>
      <c r="AK46" s="2" t="str">
        <f>IFERROR(#REF!/GAMSopt!AJ46,"")</f>
        <v/>
      </c>
      <c r="AL46" s="2" t="str">
        <f>IFERROR(#REF!/GAMSopt!AK46,"")</f>
        <v/>
      </c>
      <c r="AM46" s="2" t="str">
        <f>IFERROR(#REF!/GAMSopt!AL46,"")</f>
        <v/>
      </c>
      <c r="AN46" s="2" t="str">
        <f>IFERROR(#REF!/GAMSopt!AM46,"")</f>
        <v/>
      </c>
      <c r="AO46" s="2" t="str">
        <f>IFERROR(#REF!/GAMSopt!AN46,"")</f>
        <v/>
      </c>
      <c r="AP46" s="2" t="str">
        <f>IFERROR(#REF!/GAMSopt!AO46,"")</f>
        <v/>
      </c>
      <c r="AQ46" s="2" t="str">
        <f>IFERROR(#REF!/GAMSopt!AP46,"")</f>
        <v/>
      </c>
      <c r="AR46" s="2" t="str">
        <f>IFERROR(#REF!/GAMSopt!AQ46,"")</f>
        <v/>
      </c>
      <c r="AS46" s="2" t="str">
        <f>IFERROR(#REF!/GAMSopt!AR46,"")</f>
        <v/>
      </c>
      <c r="AT46" s="2" t="str">
        <f>IFERROR(#REF!/GAMSopt!AS46,"")</f>
        <v/>
      </c>
      <c r="AU46" s="2" t="str">
        <f>IFERROR(#REF!/GAMSopt!AT46,"")</f>
        <v/>
      </c>
      <c r="AV46" s="2" t="str">
        <f>IFERROR(#REF!/GAMSopt!AU46,"")</f>
        <v/>
      </c>
      <c r="AW46" s="2" t="str">
        <f>IFERROR(#REF!/GAMSopt!AV46,"")</f>
        <v/>
      </c>
      <c r="AX46" s="2" t="str">
        <f>IFERROR(#REF!/GAMSopt!AW46,"")</f>
        <v/>
      </c>
      <c r="AY46" s="2" t="str">
        <f>IFERROR(#REF!/GAMSopt!AX46,"")</f>
        <v/>
      </c>
      <c r="AZ46" s="2" t="str">
        <f>IFERROR(#REF!/GAMSopt!AY46,"")</f>
        <v/>
      </c>
      <c r="BA46" s="2" t="str">
        <f>IFERROR(#REF!/GAMSopt!AZ46,"")</f>
        <v/>
      </c>
      <c r="BB46" s="2" t="str">
        <f>IFERROR(#REF!/GAMSopt!BA46,"")</f>
        <v/>
      </c>
      <c r="BC46" s="2" t="str">
        <f>IFERROR(#REF!/GAMSopt!BB46,"")</f>
        <v/>
      </c>
      <c r="BD46" s="2" t="str">
        <f>IFERROR(#REF!/GAMSopt!BC46,"")</f>
        <v/>
      </c>
      <c r="BE46" s="2" t="str">
        <f>IFERROR(#REF!/GAMSopt!BD46,"")</f>
        <v/>
      </c>
      <c r="BF46" s="2" t="str">
        <f>IFERROR(#REF!/GAMSopt!BE46,"")</f>
        <v/>
      </c>
      <c r="BG46" s="2" t="str">
        <f>IFERROR(#REF!/GAMSopt!BF46,"")</f>
        <v/>
      </c>
      <c r="BH46" s="2" t="str">
        <f>IFERROR(#REF!/GAMSopt!BG46,"")</f>
        <v/>
      </c>
      <c r="BI46" s="2" t="str">
        <f>IFERROR(#REF!/GAMSopt!BH46,"")</f>
        <v/>
      </c>
      <c r="BJ46" s="2" t="str">
        <f>IFERROR(#REF!/GAMSopt!BI46,"")</f>
        <v/>
      </c>
    </row>
    <row r="47" spans="1:62" x14ac:dyDescent="0.25">
      <c r="A47" t="e">
        <f>#REF!</f>
        <v>#REF!</v>
      </c>
      <c r="B47" t="str">
        <f>GAMSopt!A47</f>
        <v>Proportion of World in Participation</v>
      </c>
      <c r="C47" s="2" t="str">
        <f>IFERROR(#REF!/GAMSopt!B47,"")</f>
        <v/>
      </c>
      <c r="D47" s="2" t="str">
        <f>IFERROR(#REF!/GAMSopt!C47,"")</f>
        <v/>
      </c>
      <c r="E47" s="2" t="str">
        <f>IFERROR(#REF!/GAMSopt!D47,"")</f>
        <v/>
      </c>
      <c r="F47" s="2" t="str">
        <f>IFERROR(#REF!/GAMSopt!E47,"")</f>
        <v/>
      </c>
      <c r="G47" s="2" t="str">
        <f>IFERROR(#REF!/GAMSopt!F47,"")</f>
        <v/>
      </c>
      <c r="H47" s="2" t="str">
        <f>IFERROR(#REF!/GAMSopt!G47,"")</f>
        <v/>
      </c>
      <c r="I47" s="2" t="str">
        <f>IFERROR(#REF!/GAMSopt!H47,"")</f>
        <v/>
      </c>
      <c r="J47" s="2" t="str">
        <f>IFERROR(#REF!/GAMSopt!I47,"")</f>
        <v/>
      </c>
      <c r="K47" s="2" t="str">
        <f>IFERROR(#REF!/GAMSopt!J47,"")</f>
        <v/>
      </c>
      <c r="L47" s="2" t="str">
        <f>IFERROR(#REF!/GAMSopt!K47,"")</f>
        <v/>
      </c>
      <c r="M47" s="2" t="str">
        <f>IFERROR(#REF!/GAMSopt!L47,"")</f>
        <v/>
      </c>
      <c r="N47" s="2" t="str">
        <f>IFERROR(#REF!/GAMSopt!M47,"")</f>
        <v/>
      </c>
      <c r="O47" s="2" t="str">
        <f>IFERROR(#REF!/GAMSopt!N47,"")</f>
        <v/>
      </c>
      <c r="P47" s="2" t="str">
        <f>IFERROR(#REF!/GAMSopt!O47,"")</f>
        <v/>
      </c>
      <c r="Q47" s="2" t="str">
        <f>IFERROR(#REF!/GAMSopt!P47,"")</f>
        <v/>
      </c>
      <c r="R47" s="2" t="str">
        <f>IFERROR(#REF!/GAMSopt!Q47,"")</f>
        <v/>
      </c>
      <c r="S47" s="2" t="str">
        <f>IFERROR(#REF!/GAMSopt!R47,"")</f>
        <v/>
      </c>
      <c r="T47" s="2" t="str">
        <f>IFERROR(#REF!/GAMSopt!S47,"")</f>
        <v/>
      </c>
      <c r="U47" s="2" t="str">
        <f>IFERROR(#REF!/GAMSopt!T47,"")</f>
        <v/>
      </c>
      <c r="V47" s="2" t="str">
        <f>IFERROR(#REF!/GAMSopt!U47,"")</f>
        <v/>
      </c>
      <c r="W47" s="2" t="str">
        <f>IFERROR(#REF!/GAMSopt!V47,"")</f>
        <v/>
      </c>
      <c r="X47" s="2" t="str">
        <f>IFERROR(#REF!/GAMSopt!W47,"")</f>
        <v/>
      </c>
      <c r="Y47" s="2" t="str">
        <f>IFERROR(#REF!/GAMSopt!X47,"")</f>
        <v/>
      </c>
      <c r="Z47" s="2" t="str">
        <f>IFERROR(#REF!/GAMSopt!Y47,"")</f>
        <v/>
      </c>
      <c r="AA47" s="2" t="str">
        <f>IFERROR(#REF!/GAMSopt!Z47,"")</f>
        <v/>
      </c>
      <c r="AB47" s="2" t="str">
        <f>IFERROR(#REF!/GAMSopt!AA47,"")</f>
        <v/>
      </c>
      <c r="AC47" s="2" t="str">
        <f>IFERROR(#REF!/GAMSopt!AB47,"")</f>
        <v/>
      </c>
      <c r="AD47" s="2" t="str">
        <f>IFERROR(#REF!/GAMSopt!AC47,"")</f>
        <v/>
      </c>
      <c r="AE47" s="2" t="str">
        <f>IFERROR(#REF!/GAMSopt!AD47,"")</f>
        <v/>
      </c>
      <c r="AF47" s="2" t="str">
        <f>IFERROR(#REF!/GAMSopt!AE47,"")</f>
        <v/>
      </c>
      <c r="AG47" s="2" t="str">
        <f>IFERROR(#REF!/GAMSopt!AF47,"")</f>
        <v/>
      </c>
      <c r="AH47" s="2" t="str">
        <f>IFERROR(#REF!/GAMSopt!AG47,"")</f>
        <v/>
      </c>
      <c r="AI47" s="2" t="str">
        <f>IFERROR(#REF!/GAMSopt!AH47,"")</f>
        <v/>
      </c>
      <c r="AJ47" s="2" t="str">
        <f>IFERROR(#REF!/GAMSopt!AI47,"")</f>
        <v/>
      </c>
      <c r="AK47" s="2" t="str">
        <f>IFERROR(#REF!/GAMSopt!AJ47,"")</f>
        <v/>
      </c>
      <c r="AL47" s="2" t="str">
        <f>IFERROR(#REF!/GAMSopt!AK47,"")</f>
        <v/>
      </c>
      <c r="AM47" s="2" t="str">
        <f>IFERROR(#REF!/GAMSopt!AL47,"")</f>
        <v/>
      </c>
      <c r="AN47" s="2" t="str">
        <f>IFERROR(#REF!/GAMSopt!AM47,"")</f>
        <v/>
      </c>
      <c r="AO47" s="2" t="str">
        <f>IFERROR(#REF!/GAMSopt!AN47,"")</f>
        <v/>
      </c>
      <c r="AP47" s="2" t="str">
        <f>IFERROR(#REF!/GAMSopt!AO47,"")</f>
        <v/>
      </c>
      <c r="AQ47" s="2" t="str">
        <f>IFERROR(#REF!/GAMSopt!AP47,"")</f>
        <v/>
      </c>
      <c r="AR47" s="2" t="str">
        <f>IFERROR(#REF!/GAMSopt!AQ47,"")</f>
        <v/>
      </c>
      <c r="AS47" s="2" t="str">
        <f>IFERROR(#REF!/GAMSopt!AR47,"")</f>
        <v/>
      </c>
      <c r="AT47" s="2" t="str">
        <f>IFERROR(#REF!/GAMSopt!AS47,"")</f>
        <v/>
      </c>
      <c r="AU47" s="2" t="str">
        <f>IFERROR(#REF!/GAMSopt!AT47,"")</f>
        <v/>
      </c>
      <c r="AV47" s="2" t="str">
        <f>IFERROR(#REF!/GAMSopt!AU47,"")</f>
        <v/>
      </c>
      <c r="AW47" s="2" t="str">
        <f>IFERROR(#REF!/GAMSopt!AV47,"")</f>
        <v/>
      </c>
      <c r="AX47" s="2" t="str">
        <f>IFERROR(#REF!/GAMSopt!AW47,"")</f>
        <v/>
      </c>
      <c r="AY47" s="2" t="str">
        <f>IFERROR(#REF!/GAMSopt!AX47,"")</f>
        <v/>
      </c>
      <c r="AZ47" s="2" t="str">
        <f>IFERROR(#REF!/GAMSopt!AY47,"")</f>
        <v/>
      </c>
      <c r="BA47" s="2" t="str">
        <f>IFERROR(#REF!/GAMSopt!AZ47,"")</f>
        <v/>
      </c>
      <c r="BB47" s="2" t="str">
        <f>IFERROR(#REF!/GAMSopt!BA47,"")</f>
        <v/>
      </c>
      <c r="BC47" s="2" t="str">
        <f>IFERROR(#REF!/GAMSopt!BB47,"")</f>
        <v/>
      </c>
      <c r="BD47" s="2" t="str">
        <f>IFERROR(#REF!/GAMSopt!BC47,"")</f>
        <v/>
      </c>
      <c r="BE47" s="2" t="str">
        <f>IFERROR(#REF!/GAMSopt!BD47,"")</f>
        <v/>
      </c>
      <c r="BF47" s="2" t="str">
        <f>IFERROR(#REF!/GAMSopt!BE47,"")</f>
        <v/>
      </c>
      <c r="BG47" s="2" t="str">
        <f>IFERROR(#REF!/GAMSopt!BF47,"")</f>
        <v/>
      </c>
      <c r="BH47" s="2" t="str">
        <f>IFERROR(#REF!/GAMSopt!BG47,"")</f>
        <v/>
      </c>
      <c r="BI47" s="2" t="str">
        <f>IFERROR(#REF!/GAMSopt!BH47,"")</f>
        <v/>
      </c>
      <c r="BJ47" s="2" t="str">
        <f>IFERROR(#REF!/GAMSopt!BI47,"")</f>
        <v/>
      </c>
    </row>
    <row r="48" spans="1:62" x14ac:dyDescent="0.25">
      <c r="A48" t="e">
        <f>#REF!</f>
        <v>#REF!</v>
      </c>
      <c r="B48" t="str">
        <f>GAMSopt!A48</f>
        <v>* SCALING</v>
      </c>
      <c r="C48" s="2" t="str">
        <f>IFERROR(#REF!/GAMSopt!B48,"")</f>
        <v/>
      </c>
      <c r="D48" s="2" t="str">
        <f>IFERROR(#REF!/GAMSopt!C48,"")</f>
        <v/>
      </c>
      <c r="E48" s="2" t="str">
        <f>IFERROR(#REF!/GAMSopt!D48,"")</f>
        <v/>
      </c>
      <c r="F48" s="2" t="str">
        <f>IFERROR(#REF!/GAMSopt!E48,"")</f>
        <v/>
      </c>
      <c r="G48" s="2" t="str">
        <f>IFERROR(#REF!/GAMSopt!F48,"")</f>
        <v/>
      </c>
      <c r="H48" s="2" t="str">
        <f>IFERROR(#REF!/GAMSopt!G48,"")</f>
        <v/>
      </c>
      <c r="I48" s="2" t="str">
        <f>IFERROR(#REF!/GAMSopt!H48,"")</f>
        <v/>
      </c>
      <c r="J48" s="2" t="str">
        <f>IFERROR(#REF!/GAMSopt!I48,"")</f>
        <v/>
      </c>
      <c r="K48" s="2" t="str">
        <f>IFERROR(#REF!/GAMSopt!J48,"")</f>
        <v/>
      </c>
      <c r="L48" s="2" t="str">
        <f>IFERROR(#REF!/GAMSopt!K48,"")</f>
        <v/>
      </c>
      <c r="M48" s="2" t="str">
        <f>IFERROR(#REF!/GAMSopt!L48,"")</f>
        <v/>
      </c>
      <c r="N48" s="2" t="str">
        <f>IFERROR(#REF!/GAMSopt!M48,"")</f>
        <v/>
      </c>
      <c r="O48" s="2" t="str">
        <f>IFERROR(#REF!/GAMSopt!N48,"")</f>
        <v/>
      </c>
      <c r="P48" s="2" t="str">
        <f>IFERROR(#REF!/GAMSopt!O48,"")</f>
        <v/>
      </c>
      <c r="Q48" s="2" t="str">
        <f>IFERROR(#REF!/GAMSopt!P48,"")</f>
        <v/>
      </c>
      <c r="R48" s="2" t="str">
        <f>IFERROR(#REF!/GAMSopt!Q48,"")</f>
        <v/>
      </c>
      <c r="S48" s="2" t="str">
        <f>IFERROR(#REF!/GAMSopt!R48,"")</f>
        <v/>
      </c>
      <c r="T48" s="2" t="str">
        <f>IFERROR(#REF!/GAMSopt!S48,"")</f>
        <v/>
      </c>
      <c r="U48" s="2" t="str">
        <f>IFERROR(#REF!/GAMSopt!T48,"")</f>
        <v/>
      </c>
      <c r="V48" s="2" t="str">
        <f>IFERROR(#REF!/GAMSopt!U48,"")</f>
        <v/>
      </c>
      <c r="W48" s="2" t="str">
        <f>IFERROR(#REF!/GAMSopt!V48,"")</f>
        <v/>
      </c>
      <c r="X48" s="2" t="str">
        <f>IFERROR(#REF!/GAMSopt!W48,"")</f>
        <v/>
      </c>
      <c r="Y48" s="2" t="str">
        <f>IFERROR(#REF!/GAMSopt!X48,"")</f>
        <v/>
      </c>
      <c r="Z48" s="2" t="str">
        <f>IFERROR(#REF!/GAMSopt!Y48,"")</f>
        <v/>
      </c>
      <c r="AA48" s="2" t="str">
        <f>IFERROR(#REF!/GAMSopt!Z48,"")</f>
        <v/>
      </c>
      <c r="AB48" s="2" t="str">
        <f>IFERROR(#REF!/GAMSopt!AA48,"")</f>
        <v/>
      </c>
      <c r="AC48" s="2" t="str">
        <f>IFERROR(#REF!/GAMSopt!AB48,"")</f>
        <v/>
      </c>
      <c r="AD48" s="2" t="str">
        <f>IFERROR(#REF!/GAMSopt!AC48,"")</f>
        <v/>
      </c>
      <c r="AE48" s="2" t="str">
        <f>IFERROR(#REF!/GAMSopt!AD48,"")</f>
        <v/>
      </c>
      <c r="AF48" s="2" t="str">
        <f>IFERROR(#REF!/GAMSopt!AE48,"")</f>
        <v/>
      </c>
      <c r="AG48" s="2" t="str">
        <f>IFERROR(#REF!/GAMSopt!AF48,"")</f>
        <v/>
      </c>
      <c r="AH48" s="2" t="str">
        <f>IFERROR(#REF!/GAMSopt!AG48,"")</f>
        <v/>
      </c>
      <c r="AI48" s="2" t="str">
        <f>IFERROR(#REF!/GAMSopt!AH48,"")</f>
        <v/>
      </c>
      <c r="AJ48" s="2" t="str">
        <f>IFERROR(#REF!/GAMSopt!AI48,"")</f>
        <v/>
      </c>
      <c r="AK48" s="2" t="str">
        <f>IFERROR(#REF!/GAMSopt!AJ48,"")</f>
        <v/>
      </c>
      <c r="AL48" s="2" t="str">
        <f>IFERROR(#REF!/GAMSopt!AK48,"")</f>
        <v/>
      </c>
      <c r="AM48" s="2" t="str">
        <f>IFERROR(#REF!/GAMSopt!AL48,"")</f>
        <v/>
      </c>
      <c r="AN48" s="2" t="str">
        <f>IFERROR(#REF!/GAMSopt!AM48,"")</f>
        <v/>
      </c>
      <c r="AO48" s="2" t="str">
        <f>IFERROR(#REF!/GAMSopt!AN48,"")</f>
        <v/>
      </c>
      <c r="AP48" s="2" t="str">
        <f>IFERROR(#REF!/GAMSopt!AO48,"")</f>
        <v/>
      </c>
      <c r="AQ48" s="2" t="str">
        <f>IFERROR(#REF!/GAMSopt!AP48,"")</f>
        <v/>
      </c>
      <c r="AR48" s="2" t="str">
        <f>IFERROR(#REF!/GAMSopt!AQ48,"")</f>
        <v/>
      </c>
      <c r="AS48" s="2" t="str">
        <f>IFERROR(#REF!/GAMSopt!AR48,"")</f>
        <v/>
      </c>
      <c r="AT48" s="2" t="str">
        <f>IFERROR(#REF!/GAMSopt!AS48,"")</f>
        <v/>
      </c>
      <c r="AU48" s="2" t="str">
        <f>IFERROR(#REF!/GAMSopt!AT48,"")</f>
        <v/>
      </c>
      <c r="AV48" s="2" t="str">
        <f>IFERROR(#REF!/GAMSopt!AU48,"")</f>
        <v/>
      </c>
      <c r="AW48" s="2" t="str">
        <f>IFERROR(#REF!/GAMSopt!AV48,"")</f>
        <v/>
      </c>
      <c r="AX48" s="2" t="str">
        <f>IFERROR(#REF!/GAMSopt!AW48,"")</f>
        <v/>
      </c>
      <c r="AY48" s="2" t="str">
        <f>IFERROR(#REF!/GAMSopt!AX48,"")</f>
        <v/>
      </c>
      <c r="AZ48" s="2" t="str">
        <f>IFERROR(#REF!/GAMSopt!AY48,"")</f>
        <v/>
      </c>
      <c r="BA48" s="2" t="str">
        <f>IFERROR(#REF!/GAMSopt!AZ48,"")</f>
        <v/>
      </c>
      <c r="BB48" s="2" t="str">
        <f>IFERROR(#REF!/GAMSopt!BA48,"")</f>
        <v/>
      </c>
      <c r="BC48" s="2" t="str">
        <f>IFERROR(#REF!/GAMSopt!BB48,"")</f>
        <v/>
      </c>
      <c r="BD48" s="2" t="str">
        <f>IFERROR(#REF!/GAMSopt!BC48,"")</f>
        <v/>
      </c>
      <c r="BE48" s="2" t="str">
        <f>IFERROR(#REF!/GAMSopt!BD48,"")</f>
        <v/>
      </c>
      <c r="BF48" s="2" t="str">
        <f>IFERROR(#REF!/GAMSopt!BE48,"")</f>
        <v/>
      </c>
      <c r="BG48" s="2" t="str">
        <f>IFERROR(#REF!/GAMSopt!BF48,"")</f>
        <v/>
      </c>
      <c r="BH48" s="2" t="str">
        <f>IFERROR(#REF!/GAMSopt!BG48,"")</f>
        <v/>
      </c>
      <c r="BI48" s="2" t="str">
        <f>IFERROR(#REF!/GAMSopt!BH48,"")</f>
        <v/>
      </c>
      <c r="BJ48" s="2" t="str">
        <f>IFERROR(#REF!/GAMSopt!BI48,"")</f>
        <v/>
      </c>
    </row>
    <row r="49" spans="1:62" x14ac:dyDescent="0.25">
      <c r="A49" t="e">
        <f>#REF!</f>
        <v>#REF!</v>
      </c>
      <c r="B49" t="str">
        <f>GAMSopt!A49</f>
        <v>Multiplicative Scaling Coefficient in Utility Function</v>
      </c>
      <c r="C49" s="2" t="str">
        <f>IFERROR(#REF!/GAMSopt!B49,"")</f>
        <v/>
      </c>
      <c r="D49" s="2" t="str">
        <f>IFERROR(#REF!/GAMSopt!C49,"")</f>
        <v/>
      </c>
      <c r="E49" s="2" t="str">
        <f>IFERROR(#REF!/GAMSopt!D49,"")</f>
        <v/>
      </c>
      <c r="F49" s="2" t="str">
        <f>IFERROR(#REF!/GAMSopt!E49,"")</f>
        <v/>
      </c>
      <c r="G49" s="2" t="str">
        <f>IFERROR(#REF!/GAMSopt!F49,"")</f>
        <v/>
      </c>
      <c r="H49" s="2" t="str">
        <f>IFERROR(#REF!/GAMSopt!G49,"")</f>
        <v/>
      </c>
      <c r="I49" s="2" t="str">
        <f>IFERROR(#REF!/GAMSopt!H49,"")</f>
        <v/>
      </c>
      <c r="J49" s="2" t="str">
        <f>IFERROR(#REF!/GAMSopt!I49,"")</f>
        <v/>
      </c>
      <c r="K49" s="2" t="str">
        <f>IFERROR(#REF!/GAMSopt!J49,"")</f>
        <v/>
      </c>
      <c r="L49" s="2" t="str">
        <f>IFERROR(#REF!/GAMSopt!K49,"")</f>
        <v/>
      </c>
      <c r="M49" s="2" t="str">
        <f>IFERROR(#REF!/GAMSopt!L49,"")</f>
        <v/>
      </c>
      <c r="N49" s="2" t="str">
        <f>IFERROR(#REF!/GAMSopt!M49,"")</f>
        <v/>
      </c>
      <c r="O49" s="2" t="str">
        <f>IFERROR(#REF!/GAMSopt!N49,"")</f>
        <v/>
      </c>
      <c r="P49" s="2" t="str">
        <f>IFERROR(#REF!/GAMSopt!O49,"")</f>
        <v/>
      </c>
      <c r="Q49" s="2" t="str">
        <f>IFERROR(#REF!/GAMSopt!P49,"")</f>
        <v/>
      </c>
      <c r="R49" s="2" t="str">
        <f>IFERROR(#REF!/GAMSopt!Q49,"")</f>
        <v/>
      </c>
      <c r="S49" s="2" t="str">
        <f>IFERROR(#REF!/GAMSopt!R49,"")</f>
        <v/>
      </c>
      <c r="T49" s="2" t="str">
        <f>IFERROR(#REF!/GAMSopt!S49,"")</f>
        <v/>
      </c>
      <c r="U49" s="2" t="str">
        <f>IFERROR(#REF!/GAMSopt!T49,"")</f>
        <v/>
      </c>
      <c r="V49" s="2" t="str">
        <f>IFERROR(#REF!/GAMSopt!U49,"")</f>
        <v/>
      </c>
      <c r="W49" s="2" t="str">
        <f>IFERROR(#REF!/GAMSopt!V49,"")</f>
        <v/>
      </c>
      <c r="X49" s="2" t="str">
        <f>IFERROR(#REF!/GAMSopt!W49,"")</f>
        <v/>
      </c>
      <c r="Y49" s="2" t="str">
        <f>IFERROR(#REF!/GAMSopt!X49,"")</f>
        <v/>
      </c>
      <c r="Z49" s="2" t="str">
        <f>IFERROR(#REF!/GAMSopt!Y49,"")</f>
        <v/>
      </c>
      <c r="AA49" s="2" t="str">
        <f>IFERROR(#REF!/GAMSopt!Z49,"")</f>
        <v/>
      </c>
      <c r="AB49" s="2" t="str">
        <f>IFERROR(#REF!/GAMSopt!AA49,"")</f>
        <v/>
      </c>
      <c r="AC49" s="2" t="str">
        <f>IFERROR(#REF!/GAMSopt!AB49,"")</f>
        <v/>
      </c>
      <c r="AD49" s="2" t="str">
        <f>IFERROR(#REF!/GAMSopt!AC49,"")</f>
        <v/>
      </c>
      <c r="AE49" s="2" t="str">
        <f>IFERROR(#REF!/GAMSopt!AD49,"")</f>
        <v/>
      </c>
      <c r="AF49" s="2" t="str">
        <f>IFERROR(#REF!/GAMSopt!AE49,"")</f>
        <v/>
      </c>
      <c r="AG49" s="2" t="str">
        <f>IFERROR(#REF!/GAMSopt!AF49,"")</f>
        <v/>
      </c>
      <c r="AH49" s="2" t="str">
        <f>IFERROR(#REF!/GAMSopt!AG49,"")</f>
        <v/>
      </c>
      <c r="AI49" s="2" t="str">
        <f>IFERROR(#REF!/GAMSopt!AH49,"")</f>
        <v/>
      </c>
      <c r="AJ49" s="2" t="str">
        <f>IFERROR(#REF!/GAMSopt!AI49,"")</f>
        <v/>
      </c>
      <c r="AK49" s="2" t="str">
        <f>IFERROR(#REF!/GAMSopt!AJ49,"")</f>
        <v/>
      </c>
      <c r="AL49" s="2" t="str">
        <f>IFERROR(#REF!/GAMSopt!AK49,"")</f>
        <v/>
      </c>
      <c r="AM49" s="2" t="str">
        <f>IFERROR(#REF!/GAMSopt!AL49,"")</f>
        <v/>
      </c>
      <c r="AN49" s="2" t="str">
        <f>IFERROR(#REF!/GAMSopt!AM49,"")</f>
        <v/>
      </c>
      <c r="AO49" s="2" t="str">
        <f>IFERROR(#REF!/GAMSopt!AN49,"")</f>
        <v/>
      </c>
      <c r="AP49" s="2" t="str">
        <f>IFERROR(#REF!/GAMSopt!AO49,"")</f>
        <v/>
      </c>
      <c r="AQ49" s="2" t="str">
        <f>IFERROR(#REF!/GAMSopt!AP49,"")</f>
        <v/>
      </c>
      <c r="AR49" s="2" t="str">
        <f>IFERROR(#REF!/GAMSopt!AQ49,"")</f>
        <v/>
      </c>
      <c r="AS49" s="2" t="str">
        <f>IFERROR(#REF!/GAMSopt!AR49,"")</f>
        <v/>
      </c>
      <c r="AT49" s="2" t="str">
        <f>IFERROR(#REF!/GAMSopt!AS49,"")</f>
        <v/>
      </c>
      <c r="AU49" s="2" t="str">
        <f>IFERROR(#REF!/GAMSopt!AT49,"")</f>
        <v/>
      </c>
      <c r="AV49" s="2" t="str">
        <f>IFERROR(#REF!/GAMSopt!AU49,"")</f>
        <v/>
      </c>
      <c r="AW49" s="2" t="str">
        <f>IFERROR(#REF!/GAMSopt!AV49,"")</f>
        <v/>
      </c>
      <c r="AX49" s="2" t="str">
        <f>IFERROR(#REF!/GAMSopt!AW49,"")</f>
        <v/>
      </c>
      <c r="AY49" s="2" t="str">
        <f>IFERROR(#REF!/GAMSopt!AX49,"")</f>
        <v/>
      </c>
      <c r="AZ49" s="2" t="str">
        <f>IFERROR(#REF!/GAMSopt!AY49,"")</f>
        <v/>
      </c>
      <c r="BA49" s="2" t="str">
        <f>IFERROR(#REF!/GAMSopt!AZ49,"")</f>
        <v/>
      </c>
      <c r="BB49" s="2" t="str">
        <f>IFERROR(#REF!/GAMSopt!BA49,"")</f>
        <v/>
      </c>
      <c r="BC49" s="2" t="str">
        <f>IFERROR(#REF!/GAMSopt!BB49,"")</f>
        <v/>
      </c>
      <c r="BD49" s="2" t="str">
        <f>IFERROR(#REF!/GAMSopt!BC49,"")</f>
        <v/>
      </c>
      <c r="BE49" s="2" t="str">
        <f>IFERROR(#REF!/GAMSopt!BD49,"")</f>
        <v/>
      </c>
      <c r="BF49" s="2" t="str">
        <f>IFERROR(#REF!/GAMSopt!BE49,"")</f>
        <v/>
      </c>
      <c r="BG49" s="2" t="str">
        <f>IFERROR(#REF!/GAMSopt!BF49,"")</f>
        <v/>
      </c>
      <c r="BH49" s="2" t="str">
        <f>IFERROR(#REF!/GAMSopt!BG49,"")</f>
        <v/>
      </c>
      <c r="BI49" s="2" t="str">
        <f>IFERROR(#REF!/GAMSopt!BH49,"")</f>
        <v/>
      </c>
      <c r="BJ49" s="2" t="str">
        <f>IFERROR(#REF!/GAMSopt!BI49,"")</f>
        <v/>
      </c>
    </row>
    <row r="50" spans="1:62" x14ac:dyDescent="0.25">
      <c r="A50" t="e">
        <f>#REF!</f>
        <v>#REF!</v>
      </c>
      <c r="B50" t="str">
        <f>GAMSopt!A50</f>
        <v>Additive Scaling Coefficient in Utility Function</v>
      </c>
      <c r="C50" s="2" t="str">
        <f>IFERROR(#REF!/GAMSopt!B50,"")</f>
        <v/>
      </c>
      <c r="D50" s="2" t="str">
        <f>IFERROR(#REF!/GAMSopt!C50,"")</f>
        <v/>
      </c>
      <c r="E50" s="2" t="str">
        <f>IFERROR(#REF!/GAMSopt!D50,"")</f>
        <v/>
      </c>
      <c r="F50" s="2" t="str">
        <f>IFERROR(#REF!/GAMSopt!E50,"")</f>
        <v/>
      </c>
      <c r="G50" s="2" t="str">
        <f>IFERROR(#REF!/GAMSopt!F50,"")</f>
        <v/>
      </c>
      <c r="H50" s="2" t="str">
        <f>IFERROR(#REF!/GAMSopt!G50,"")</f>
        <v/>
      </c>
      <c r="I50" s="2" t="str">
        <f>IFERROR(#REF!/GAMSopt!H50,"")</f>
        <v/>
      </c>
      <c r="J50" s="2" t="str">
        <f>IFERROR(#REF!/GAMSopt!I50,"")</f>
        <v/>
      </c>
      <c r="K50" s="2" t="str">
        <f>IFERROR(#REF!/GAMSopt!J50,"")</f>
        <v/>
      </c>
      <c r="L50" s="2" t="str">
        <f>IFERROR(#REF!/GAMSopt!K50,"")</f>
        <v/>
      </c>
      <c r="M50" s="2" t="str">
        <f>IFERROR(#REF!/GAMSopt!L50,"")</f>
        <v/>
      </c>
      <c r="N50" s="2" t="str">
        <f>IFERROR(#REF!/GAMSopt!M50,"")</f>
        <v/>
      </c>
      <c r="O50" s="2" t="str">
        <f>IFERROR(#REF!/GAMSopt!N50,"")</f>
        <v/>
      </c>
      <c r="P50" s="2" t="str">
        <f>IFERROR(#REF!/GAMSopt!O50,"")</f>
        <v/>
      </c>
      <c r="Q50" s="2" t="str">
        <f>IFERROR(#REF!/GAMSopt!P50,"")</f>
        <v/>
      </c>
      <c r="R50" s="2" t="str">
        <f>IFERROR(#REF!/GAMSopt!Q50,"")</f>
        <v/>
      </c>
      <c r="S50" s="2" t="str">
        <f>IFERROR(#REF!/GAMSopt!R50,"")</f>
        <v/>
      </c>
      <c r="T50" s="2" t="str">
        <f>IFERROR(#REF!/GAMSopt!S50,"")</f>
        <v/>
      </c>
      <c r="U50" s="2" t="str">
        <f>IFERROR(#REF!/GAMSopt!T50,"")</f>
        <v/>
      </c>
      <c r="V50" s="2" t="str">
        <f>IFERROR(#REF!/GAMSopt!U50,"")</f>
        <v/>
      </c>
      <c r="W50" s="2" t="str">
        <f>IFERROR(#REF!/GAMSopt!V50,"")</f>
        <v/>
      </c>
      <c r="X50" s="2" t="str">
        <f>IFERROR(#REF!/GAMSopt!W50,"")</f>
        <v/>
      </c>
      <c r="Y50" s="2" t="str">
        <f>IFERROR(#REF!/GAMSopt!X50,"")</f>
        <v/>
      </c>
      <c r="Z50" s="2" t="str">
        <f>IFERROR(#REF!/GAMSopt!Y50,"")</f>
        <v/>
      </c>
      <c r="AA50" s="2" t="str">
        <f>IFERROR(#REF!/GAMSopt!Z50,"")</f>
        <v/>
      </c>
      <c r="AB50" s="2" t="str">
        <f>IFERROR(#REF!/GAMSopt!AA50,"")</f>
        <v/>
      </c>
      <c r="AC50" s="2" t="str">
        <f>IFERROR(#REF!/GAMSopt!AB50,"")</f>
        <v/>
      </c>
      <c r="AD50" s="2" t="str">
        <f>IFERROR(#REF!/GAMSopt!AC50,"")</f>
        <v/>
      </c>
      <c r="AE50" s="2" t="str">
        <f>IFERROR(#REF!/GAMSopt!AD50,"")</f>
        <v/>
      </c>
      <c r="AF50" s="2" t="str">
        <f>IFERROR(#REF!/GAMSopt!AE50,"")</f>
        <v/>
      </c>
      <c r="AG50" s="2" t="str">
        <f>IFERROR(#REF!/GAMSopt!AF50,"")</f>
        <v/>
      </c>
      <c r="AH50" s="2" t="str">
        <f>IFERROR(#REF!/GAMSopt!AG50,"")</f>
        <v/>
      </c>
      <c r="AI50" s="2" t="str">
        <f>IFERROR(#REF!/GAMSopt!AH50,"")</f>
        <v/>
      </c>
      <c r="AJ50" s="2" t="str">
        <f>IFERROR(#REF!/GAMSopt!AI50,"")</f>
        <v/>
      </c>
      <c r="AK50" s="2" t="str">
        <f>IFERROR(#REF!/GAMSopt!AJ50,"")</f>
        <v/>
      </c>
      <c r="AL50" s="2" t="str">
        <f>IFERROR(#REF!/GAMSopt!AK50,"")</f>
        <v/>
      </c>
      <c r="AM50" s="2" t="str">
        <f>IFERROR(#REF!/GAMSopt!AL50,"")</f>
        <v/>
      </c>
      <c r="AN50" s="2" t="str">
        <f>IFERROR(#REF!/GAMSopt!AM50,"")</f>
        <v/>
      </c>
      <c r="AO50" s="2" t="str">
        <f>IFERROR(#REF!/GAMSopt!AN50,"")</f>
        <v/>
      </c>
      <c r="AP50" s="2" t="str">
        <f>IFERROR(#REF!/GAMSopt!AO50,"")</f>
        <v/>
      </c>
      <c r="AQ50" s="2" t="str">
        <f>IFERROR(#REF!/GAMSopt!AP50,"")</f>
        <v/>
      </c>
      <c r="AR50" s="2" t="str">
        <f>IFERROR(#REF!/GAMSopt!AQ50,"")</f>
        <v/>
      </c>
      <c r="AS50" s="2" t="str">
        <f>IFERROR(#REF!/GAMSopt!AR50,"")</f>
        <v/>
      </c>
      <c r="AT50" s="2" t="str">
        <f>IFERROR(#REF!/GAMSopt!AS50,"")</f>
        <v/>
      </c>
      <c r="AU50" s="2" t="str">
        <f>IFERROR(#REF!/GAMSopt!AT50,"")</f>
        <v/>
      </c>
      <c r="AV50" s="2" t="str">
        <f>IFERROR(#REF!/GAMSopt!AU50,"")</f>
        <v/>
      </c>
      <c r="AW50" s="2" t="str">
        <f>IFERROR(#REF!/GAMSopt!AV50,"")</f>
        <v/>
      </c>
      <c r="AX50" s="2" t="str">
        <f>IFERROR(#REF!/GAMSopt!AW50,"")</f>
        <v/>
      </c>
      <c r="AY50" s="2" t="str">
        <f>IFERROR(#REF!/GAMSopt!AX50,"")</f>
        <v/>
      </c>
      <c r="AZ50" s="2" t="str">
        <f>IFERROR(#REF!/GAMSopt!AY50,"")</f>
        <v/>
      </c>
      <c r="BA50" s="2" t="str">
        <f>IFERROR(#REF!/GAMSopt!AZ50,"")</f>
        <v/>
      </c>
      <c r="BB50" s="2" t="str">
        <f>IFERROR(#REF!/GAMSopt!BA50,"")</f>
        <v/>
      </c>
      <c r="BC50" s="2" t="str">
        <f>IFERROR(#REF!/GAMSopt!BB50,"")</f>
        <v/>
      </c>
      <c r="BD50" s="2" t="str">
        <f>IFERROR(#REF!/GAMSopt!BC50,"")</f>
        <v/>
      </c>
      <c r="BE50" s="2" t="str">
        <f>IFERROR(#REF!/GAMSopt!BD50,"")</f>
        <v/>
      </c>
      <c r="BF50" s="2" t="str">
        <f>IFERROR(#REF!/GAMSopt!BE50,"")</f>
        <v/>
      </c>
      <c r="BG50" s="2" t="str">
        <f>IFERROR(#REF!/GAMSopt!BF50,"")</f>
        <v/>
      </c>
      <c r="BH50" s="2" t="str">
        <f>IFERROR(#REF!/GAMSopt!BG50,"")</f>
        <v/>
      </c>
      <c r="BI50" s="2" t="str">
        <f>IFERROR(#REF!/GAMSopt!BH50,"")</f>
        <v/>
      </c>
      <c r="BJ50" s="2" t="str">
        <f>IFERROR(#REF!/GAMSopt!BI50,"")</f>
        <v/>
      </c>
    </row>
    <row r="51" spans="1:62" x14ac:dyDescent="0.25">
      <c r="A51" t="e">
        <f>#REF!</f>
        <v>#REF!</v>
      </c>
      <c r="B51" t="str">
        <f>GAMSopt!A51</f>
        <v>Hotelling</v>
      </c>
      <c r="C51" s="2" t="str">
        <f>IFERROR(#REF!/GAMSopt!B51,"")</f>
        <v/>
      </c>
      <c r="D51" s="2" t="str">
        <f>IFERROR(#REF!/GAMSopt!C51,"")</f>
        <v/>
      </c>
      <c r="E51" s="2" t="str">
        <f>IFERROR(#REF!/GAMSopt!D51,"")</f>
        <v/>
      </c>
      <c r="F51" s="2" t="str">
        <f>IFERROR(#REF!/GAMSopt!E51,"")</f>
        <v/>
      </c>
      <c r="G51" s="2" t="str">
        <f>IFERROR(#REF!/GAMSopt!F51,"")</f>
        <v/>
      </c>
      <c r="H51" s="2" t="str">
        <f>IFERROR(#REF!/GAMSopt!G51,"")</f>
        <v/>
      </c>
      <c r="I51" s="2" t="str">
        <f>IFERROR(#REF!/GAMSopt!H51,"")</f>
        <v/>
      </c>
      <c r="J51" s="2" t="str">
        <f>IFERROR(#REF!/GAMSopt!I51,"")</f>
        <v/>
      </c>
      <c r="K51" s="2" t="str">
        <f>IFERROR(#REF!/GAMSopt!J51,"")</f>
        <v/>
      </c>
      <c r="L51" s="2" t="str">
        <f>IFERROR(#REF!/GAMSopt!K51,"")</f>
        <v/>
      </c>
      <c r="M51" s="2" t="str">
        <f>IFERROR(#REF!/GAMSopt!L51,"")</f>
        <v/>
      </c>
      <c r="N51" s="2" t="str">
        <f>IFERROR(#REF!/GAMSopt!M51,"")</f>
        <v/>
      </c>
      <c r="O51" s="2" t="str">
        <f>IFERROR(#REF!/GAMSopt!N51,"")</f>
        <v/>
      </c>
      <c r="P51" s="2" t="str">
        <f>IFERROR(#REF!/GAMSopt!O51,"")</f>
        <v/>
      </c>
      <c r="Q51" s="2" t="str">
        <f>IFERROR(#REF!/GAMSopt!P51,"")</f>
        <v/>
      </c>
      <c r="R51" s="2" t="str">
        <f>IFERROR(#REF!/GAMSopt!Q51,"")</f>
        <v/>
      </c>
      <c r="S51" s="2" t="str">
        <f>IFERROR(#REF!/GAMSopt!R51,"")</f>
        <v/>
      </c>
      <c r="T51" s="2" t="str">
        <f>IFERROR(#REF!/GAMSopt!S51,"")</f>
        <v/>
      </c>
      <c r="U51" s="2" t="str">
        <f>IFERROR(#REF!/GAMSopt!T51,"")</f>
        <v/>
      </c>
      <c r="V51" s="2" t="str">
        <f>IFERROR(#REF!/GAMSopt!U51,"")</f>
        <v/>
      </c>
      <c r="W51" s="2" t="str">
        <f>IFERROR(#REF!/GAMSopt!V51,"")</f>
        <v/>
      </c>
      <c r="X51" s="2" t="str">
        <f>IFERROR(#REF!/GAMSopt!W51,"")</f>
        <v/>
      </c>
      <c r="Y51" s="2" t="str">
        <f>IFERROR(#REF!/GAMSopt!X51,"")</f>
        <v/>
      </c>
      <c r="Z51" s="2" t="str">
        <f>IFERROR(#REF!/GAMSopt!Y51,"")</f>
        <v/>
      </c>
      <c r="AA51" s="2" t="str">
        <f>IFERROR(#REF!/GAMSopt!Z51,"")</f>
        <v/>
      </c>
      <c r="AB51" s="2" t="str">
        <f>IFERROR(#REF!/GAMSopt!AA51,"")</f>
        <v/>
      </c>
      <c r="AC51" s="2" t="str">
        <f>IFERROR(#REF!/GAMSopt!AB51,"")</f>
        <v/>
      </c>
      <c r="AD51" s="2" t="str">
        <f>IFERROR(#REF!/GAMSopt!AC51,"")</f>
        <v/>
      </c>
      <c r="AE51" s="2" t="str">
        <f>IFERROR(#REF!/GAMSopt!AD51,"")</f>
        <v/>
      </c>
      <c r="AF51" s="2" t="str">
        <f>IFERROR(#REF!/GAMSopt!AE51,"")</f>
        <v/>
      </c>
      <c r="AG51" s="2" t="str">
        <f>IFERROR(#REF!/GAMSopt!AF51,"")</f>
        <v/>
      </c>
      <c r="AH51" s="2" t="str">
        <f>IFERROR(#REF!/GAMSopt!AG51,"")</f>
        <v/>
      </c>
      <c r="AI51" s="2" t="str">
        <f>IFERROR(#REF!/GAMSopt!AH51,"")</f>
        <v/>
      </c>
      <c r="AJ51" s="2" t="str">
        <f>IFERROR(#REF!/GAMSopt!AI51,"")</f>
        <v/>
      </c>
      <c r="AK51" s="2" t="str">
        <f>IFERROR(#REF!/GAMSopt!AJ51,"")</f>
        <v/>
      </c>
      <c r="AL51" s="2" t="str">
        <f>IFERROR(#REF!/GAMSopt!AK51,"")</f>
        <v/>
      </c>
      <c r="AM51" s="2" t="str">
        <f>IFERROR(#REF!/GAMSopt!AL51,"")</f>
        <v/>
      </c>
      <c r="AN51" s="2" t="str">
        <f>IFERROR(#REF!/GAMSopt!AM51,"")</f>
        <v/>
      </c>
      <c r="AO51" s="2" t="str">
        <f>IFERROR(#REF!/GAMSopt!AN51,"")</f>
        <v/>
      </c>
      <c r="AP51" s="2" t="str">
        <f>IFERROR(#REF!/GAMSopt!AO51,"")</f>
        <v/>
      </c>
      <c r="AQ51" s="2" t="str">
        <f>IFERROR(#REF!/GAMSopt!AP51,"")</f>
        <v/>
      </c>
      <c r="AR51" s="2" t="str">
        <f>IFERROR(#REF!/GAMSopt!AQ51,"")</f>
        <v/>
      </c>
      <c r="AS51" s="2" t="str">
        <f>IFERROR(#REF!/GAMSopt!AR51,"")</f>
        <v/>
      </c>
      <c r="AT51" s="2" t="str">
        <f>IFERROR(#REF!/GAMSopt!AS51,"")</f>
        <v/>
      </c>
      <c r="AU51" s="2" t="str">
        <f>IFERROR(#REF!/GAMSopt!AT51,"")</f>
        <v/>
      </c>
      <c r="AV51" s="2" t="str">
        <f>IFERROR(#REF!/GAMSopt!AU51,"")</f>
        <v/>
      </c>
      <c r="AW51" s="2" t="str">
        <f>IFERROR(#REF!/GAMSopt!AV51,"")</f>
        <v/>
      </c>
      <c r="AX51" s="2" t="str">
        <f>IFERROR(#REF!/GAMSopt!AW51,"")</f>
        <v/>
      </c>
      <c r="AY51" s="2" t="str">
        <f>IFERROR(#REF!/GAMSopt!AX51,"")</f>
        <v/>
      </c>
      <c r="AZ51" s="2" t="str">
        <f>IFERROR(#REF!/GAMSopt!AY51,"")</f>
        <v/>
      </c>
      <c r="BA51" s="2" t="str">
        <f>IFERROR(#REF!/GAMSopt!AZ51,"")</f>
        <v/>
      </c>
      <c r="BB51" s="2" t="str">
        <f>IFERROR(#REF!/GAMSopt!BA51,"")</f>
        <v/>
      </c>
      <c r="BC51" s="2" t="str">
        <f>IFERROR(#REF!/GAMSopt!BB51,"")</f>
        <v/>
      </c>
      <c r="BD51" s="2" t="str">
        <f>IFERROR(#REF!/GAMSopt!BC51,"")</f>
        <v/>
      </c>
      <c r="BE51" s="2" t="str">
        <f>IFERROR(#REF!/GAMSopt!BD51,"")</f>
        <v/>
      </c>
      <c r="BF51" s="2" t="str">
        <f>IFERROR(#REF!/GAMSopt!BE51,"")</f>
        <v/>
      </c>
      <c r="BG51" s="2" t="str">
        <f>IFERROR(#REF!/GAMSopt!BF51,"")</f>
        <v/>
      </c>
      <c r="BH51" s="2" t="str">
        <f>IFERROR(#REF!/GAMSopt!BG51,"")</f>
        <v/>
      </c>
      <c r="BI51" s="2" t="str">
        <f>IFERROR(#REF!/GAMSopt!BH51,"")</f>
        <v/>
      </c>
      <c r="BJ51" s="2" t="str">
        <f>IFERROR(#REF!/GAMSopt!BI51,"")</f>
        <v/>
      </c>
    </row>
    <row r="52" spans="1:62" x14ac:dyDescent="0.25">
      <c r="A52" t="e">
        <f>#REF!</f>
        <v>#REF!</v>
      </c>
      <c r="B52" t="str">
        <f>GAMSopt!A52</f>
        <v>* POPULATION</v>
      </c>
      <c r="C52" s="2" t="str">
        <f>IFERROR(#REF!/GAMSopt!B52,"")</f>
        <v/>
      </c>
      <c r="D52" s="2" t="str">
        <f>IFERROR(#REF!/GAMSopt!C52,"")</f>
        <v/>
      </c>
      <c r="E52" s="2" t="str">
        <f>IFERROR(#REF!/GAMSopt!D52,"")</f>
        <v/>
      </c>
      <c r="F52" s="2" t="str">
        <f>IFERROR(#REF!/GAMSopt!E52,"")</f>
        <v/>
      </c>
      <c r="G52" s="2" t="str">
        <f>IFERROR(#REF!/GAMSopt!F52,"")</f>
        <v/>
      </c>
      <c r="H52" s="2" t="str">
        <f>IFERROR(#REF!/GAMSopt!G52,"")</f>
        <v/>
      </c>
      <c r="I52" s="2" t="str">
        <f>IFERROR(#REF!/GAMSopt!H52,"")</f>
        <v/>
      </c>
      <c r="J52" s="2" t="str">
        <f>IFERROR(#REF!/GAMSopt!I52,"")</f>
        <v/>
      </c>
      <c r="K52" s="2" t="str">
        <f>IFERROR(#REF!/GAMSopt!J52,"")</f>
        <v/>
      </c>
      <c r="L52" s="2" t="str">
        <f>IFERROR(#REF!/GAMSopt!K52,"")</f>
        <v/>
      </c>
      <c r="M52" s="2" t="str">
        <f>IFERROR(#REF!/GAMSopt!L52,"")</f>
        <v/>
      </c>
      <c r="N52" s="2" t="str">
        <f>IFERROR(#REF!/GAMSopt!M52,"")</f>
        <v/>
      </c>
      <c r="O52" s="2" t="str">
        <f>IFERROR(#REF!/GAMSopt!N52,"")</f>
        <v/>
      </c>
      <c r="P52" s="2" t="str">
        <f>IFERROR(#REF!/GAMSopt!O52,"")</f>
        <v/>
      </c>
      <c r="Q52" s="2" t="str">
        <f>IFERROR(#REF!/GAMSopt!P52,"")</f>
        <v/>
      </c>
      <c r="R52" s="2" t="str">
        <f>IFERROR(#REF!/GAMSopt!Q52,"")</f>
        <v/>
      </c>
      <c r="S52" s="2" t="str">
        <f>IFERROR(#REF!/GAMSopt!R52,"")</f>
        <v/>
      </c>
      <c r="T52" s="2" t="str">
        <f>IFERROR(#REF!/GAMSopt!S52,"")</f>
        <v/>
      </c>
      <c r="U52" s="2" t="str">
        <f>IFERROR(#REF!/GAMSopt!T52,"")</f>
        <v/>
      </c>
      <c r="V52" s="2" t="str">
        <f>IFERROR(#REF!/GAMSopt!U52,"")</f>
        <v/>
      </c>
      <c r="W52" s="2" t="str">
        <f>IFERROR(#REF!/GAMSopt!V52,"")</f>
        <v/>
      </c>
      <c r="X52" s="2" t="str">
        <f>IFERROR(#REF!/GAMSopt!W52,"")</f>
        <v/>
      </c>
      <c r="Y52" s="2" t="str">
        <f>IFERROR(#REF!/GAMSopt!X52,"")</f>
        <v/>
      </c>
      <c r="Z52" s="2" t="str">
        <f>IFERROR(#REF!/GAMSopt!Y52,"")</f>
        <v/>
      </c>
      <c r="AA52" s="2" t="str">
        <f>IFERROR(#REF!/GAMSopt!Z52,"")</f>
        <v/>
      </c>
      <c r="AB52" s="2" t="str">
        <f>IFERROR(#REF!/GAMSopt!AA52,"")</f>
        <v/>
      </c>
      <c r="AC52" s="2" t="str">
        <f>IFERROR(#REF!/GAMSopt!AB52,"")</f>
        <v/>
      </c>
      <c r="AD52" s="2" t="str">
        <f>IFERROR(#REF!/GAMSopt!AC52,"")</f>
        <v/>
      </c>
      <c r="AE52" s="2" t="str">
        <f>IFERROR(#REF!/GAMSopt!AD52,"")</f>
        <v/>
      </c>
      <c r="AF52" s="2" t="str">
        <f>IFERROR(#REF!/GAMSopt!AE52,"")</f>
        <v/>
      </c>
      <c r="AG52" s="2" t="str">
        <f>IFERROR(#REF!/GAMSopt!AF52,"")</f>
        <v/>
      </c>
      <c r="AH52" s="2" t="str">
        <f>IFERROR(#REF!/GAMSopt!AG52,"")</f>
        <v/>
      </c>
      <c r="AI52" s="2" t="str">
        <f>IFERROR(#REF!/GAMSopt!AH52,"")</f>
        <v/>
      </c>
      <c r="AJ52" s="2" t="str">
        <f>IFERROR(#REF!/GAMSopt!AI52,"")</f>
        <v/>
      </c>
      <c r="AK52" s="2" t="str">
        <f>IFERROR(#REF!/GAMSopt!AJ52,"")</f>
        <v/>
      </c>
      <c r="AL52" s="2" t="str">
        <f>IFERROR(#REF!/GAMSopt!AK52,"")</f>
        <v/>
      </c>
      <c r="AM52" s="2" t="str">
        <f>IFERROR(#REF!/GAMSopt!AL52,"")</f>
        <v/>
      </c>
      <c r="AN52" s="2" t="str">
        <f>IFERROR(#REF!/GAMSopt!AM52,"")</f>
        <v/>
      </c>
      <c r="AO52" s="2" t="str">
        <f>IFERROR(#REF!/GAMSopt!AN52,"")</f>
        <v/>
      </c>
      <c r="AP52" s="2" t="str">
        <f>IFERROR(#REF!/GAMSopt!AO52,"")</f>
        <v/>
      </c>
      <c r="AQ52" s="2" t="str">
        <f>IFERROR(#REF!/GAMSopt!AP52,"")</f>
        <v/>
      </c>
      <c r="AR52" s="2" t="str">
        <f>IFERROR(#REF!/GAMSopt!AQ52,"")</f>
        <v/>
      </c>
      <c r="AS52" s="2" t="str">
        <f>IFERROR(#REF!/GAMSopt!AR52,"")</f>
        <v/>
      </c>
      <c r="AT52" s="2" t="str">
        <f>IFERROR(#REF!/GAMSopt!AS52,"")</f>
        <v/>
      </c>
      <c r="AU52" s="2" t="str">
        <f>IFERROR(#REF!/GAMSopt!AT52,"")</f>
        <v/>
      </c>
      <c r="AV52" s="2" t="str">
        <f>IFERROR(#REF!/GAMSopt!AU52,"")</f>
        <v/>
      </c>
      <c r="AW52" s="2" t="str">
        <f>IFERROR(#REF!/GAMSopt!AV52,"")</f>
        <v/>
      </c>
      <c r="AX52" s="2" t="str">
        <f>IFERROR(#REF!/GAMSopt!AW52,"")</f>
        <v/>
      </c>
      <c r="AY52" s="2" t="str">
        <f>IFERROR(#REF!/GAMSopt!AX52,"")</f>
        <v/>
      </c>
      <c r="AZ52" s="2" t="str">
        <f>IFERROR(#REF!/GAMSopt!AY52,"")</f>
        <v/>
      </c>
      <c r="BA52" s="2" t="str">
        <f>IFERROR(#REF!/GAMSopt!AZ52,"")</f>
        <v/>
      </c>
      <c r="BB52" s="2" t="str">
        <f>IFERROR(#REF!/GAMSopt!BA52,"")</f>
        <v/>
      </c>
      <c r="BC52" s="2" t="str">
        <f>IFERROR(#REF!/GAMSopt!BB52,"")</f>
        <v/>
      </c>
      <c r="BD52" s="2" t="str">
        <f>IFERROR(#REF!/GAMSopt!BC52,"")</f>
        <v/>
      </c>
      <c r="BE52" s="2" t="str">
        <f>IFERROR(#REF!/GAMSopt!BD52,"")</f>
        <v/>
      </c>
      <c r="BF52" s="2" t="str">
        <f>IFERROR(#REF!/GAMSopt!BE52,"")</f>
        <v/>
      </c>
      <c r="BG52" s="2" t="str">
        <f>IFERROR(#REF!/GAMSopt!BF52,"")</f>
        <v/>
      </c>
      <c r="BH52" s="2" t="str">
        <f>IFERROR(#REF!/GAMSopt!BG52,"")</f>
        <v/>
      </c>
      <c r="BI52" s="2" t="str">
        <f>IFERROR(#REF!/GAMSopt!BH52,"")</f>
        <v/>
      </c>
      <c r="BJ52" s="2" t="str">
        <f>IFERROR(#REF!/GAMSopt!BI52,"")</f>
        <v/>
      </c>
    </row>
    <row r="53" spans="1:62" x14ac:dyDescent="0.25">
      <c r="A53" t="e">
        <f>#REF!</f>
        <v>#REF!</v>
      </c>
      <c r="B53" t="str">
        <f>GAMSopt!A53</f>
        <v>Population (millions)</v>
      </c>
      <c r="C53" s="2" t="str">
        <f>IFERROR(#REF!/GAMSopt!B53,"")</f>
        <v/>
      </c>
      <c r="D53" s="2" t="str">
        <f>IFERROR(#REF!/GAMSopt!C53,"")</f>
        <v/>
      </c>
      <c r="E53" s="2" t="str">
        <f>IFERROR(#REF!/GAMSopt!D53,"")</f>
        <v/>
      </c>
      <c r="F53" s="2" t="str">
        <f>IFERROR(#REF!/GAMSopt!E53,"")</f>
        <v/>
      </c>
      <c r="G53" s="2" t="str">
        <f>IFERROR(#REF!/GAMSopt!F53,"")</f>
        <v/>
      </c>
      <c r="H53" s="2" t="str">
        <f>IFERROR(#REF!/GAMSopt!G53,"")</f>
        <v/>
      </c>
      <c r="I53" s="2" t="str">
        <f>IFERROR(#REF!/GAMSopt!H53,"")</f>
        <v/>
      </c>
      <c r="J53" s="2" t="str">
        <f>IFERROR(#REF!/GAMSopt!I53,"")</f>
        <v/>
      </c>
      <c r="K53" s="2" t="str">
        <f>IFERROR(#REF!/GAMSopt!J53,"")</f>
        <v/>
      </c>
      <c r="L53" s="2" t="str">
        <f>IFERROR(#REF!/GAMSopt!K53,"")</f>
        <v/>
      </c>
      <c r="M53" s="2" t="str">
        <f>IFERROR(#REF!/GAMSopt!L53,"")</f>
        <v/>
      </c>
      <c r="N53" s="2" t="str">
        <f>IFERROR(#REF!/GAMSopt!M53,"")</f>
        <v/>
      </c>
      <c r="O53" s="2" t="str">
        <f>IFERROR(#REF!/GAMSopt!N53,"")</f>
        <v/>
      </c>
      <c r="P53" s="2" t="str">
        <f>IFERROR(#REF!/GAMSopt!O53,"")</f>
        <v/>
      </c>
      <c r="Q53" s="2" t="str">
        <f>IFERROR(#REF!/GAMSopt!P53,"")</f>
        <v/>
      </c>
      <c r="R53" s="2" t="str">
        <f>IFERROR(#REF!/GAMSopt!Q53,"")</f>
        <v/>
      </c>
      <c r="S53" s="2" t="str">
        <f>IFERROR(#REF!/GAMSopt!R53,"")</f>
        <v/>
      </c>
      <c r="T53" s="2" t="str">
        <f>IFERROR(#REF!/GAMSopt!S53,"")</f>
        <v/>
      </c>
      <c r="U53" s="2" t="str">
        <f>IFERROR(#REF!/GAMSopt!T53,"")</f>
        <v/>
      </c>
      <c r="V53" s="2" t="str">
        <f>IFERROR(#REF!/GAMSopt!U53,"")</f>
        <v/>
      </c>
      <c r="W53" s="2" t="str">
        <f>IFERROR(#REF!/GAMSopt!V53,"")</f>
        <v/>
      </c>
      <c r="X53" s="2" t="str">
        <f>IFERROR(#REF!/GAMSopt!W53,"")</f>
        <v/>
      </c>
      <c r="Y53" s="2" t="str">
        <f>IFERROR(#REF!/GAMSopt!X53,"")</f>
        <v/>
      </c>
      <c r="Z53" s="2" t="str">
        <f>IFERROR(#REF!/GAMSopt!Y53,"")</f>
        <v/>
      </c>
      <c r="AA53" s="2" t="str">
        <f>IFERROR(#REF!/GAMSopt!Z53,"")</f>
        <v/>
      </c>
      <c r="AB53" s="2" t="str">
        <f>IFERROR(#REF!/GAMSopt!AA53,"")</f>
        <v/>
      </c>
      <c r="AC53" s="2" t="str">
        <f>IFERROR(#REF!/GAMSopt!AB53,"")</f>
        <v/>
      </c>
      <c r="AD53" s="2" t="str">
        <f>IFERROR(#REF!/GAMSopt!AC53,"")</f>
        <v/>
      </c>
      <c r="AE53" s="2" t="str">
        <f>IFERROR(#REF!/GAMSopt!AD53,"")</f>
        <v/>
      </c>
      <c r="AF53" s="2" t="str">
        <f>IFERROR(#REF!/GAMSopt!AE53,"")</f>
        <v/>
      </c>
      <c r="AG53" s="2" t="str">
        <f>IFERROR(#REF!/GAMSopt!AF53,"")</f>
        <v/>
      </c>
      <c r="AH53" s="2" t="str">
        <f>IFERROR(#REF!/GAMSopt!AG53,"")</f>
        <v/>
      </c>
      <c r="AI53" s="2" t="str">
        <f>IFERROR(#REF!/GAMSopt!AH53,"")</f>
        <v/>
      </c>
      <c r="AJ53" s="2" t="str">
        <f>IFERROR(#REF!/GAMSopt!AI53,"")</f>
        <v/>
      </c>
      <c r="AK53" s="2" t="str">
        <f>IFERROR(#REF!/GAMSopt!AJ53,"")</f>
        <v/>
      </c>
      <c r="AL53" s="2" t="str">
        <f>IFERROR(#REF!/GAMSopt!AK53,"")</f>
        <v/>
      </c>
      <c r="AM53" s="2" t="str">
        <f>IFERROR(#REF!/GAMSopt!AL53,"")</f>
        <v/>
      </c>
      <c r="AN53" s="2" t="str">
        <f>IFERROR(#REF!/GAMSopt!AM53,"")</f>
        <v/>
      </c>
      <c r="AO53" s="2" t="str">
        <f>IFERROR(#REF!/GAMSopt!AN53,"")</f>
        <v/>
      </c>
      <c r="AP53" s="2" t="str">
        <f>IFERROR(#REF!/GAMSopt!AO53,"")</f>
        <v/>
      </c>
      <c r="AQ53" s="2" t="str">
        <f>IFERROR(#REF!/GAMSopt!AP53,"")</f>
        <v/>
      </c>
      <c r="AR53" s="2" t="str">
        <f>IFERROR(#REF!/GAMSopt!AQ53,"")</f>
        <v/>
      </c>
      <c r="AS53" s="2" t="str">
        <f>IFERROR(#REF!/GAMSopt!AR53,"")</f>
        <v/>
      </c>
      <c r="AT53" s="2" t="str">
        <f>IFERROR(#REF!/GAMSopt!AS53,"")</f>
        <v/>
      </c>
      <c r="AU53" s="2" t="str">
        <f>IFERROR(#REF!/GAMSopt!AT53,"")</f>
        <v/>
      </c>
      <c r="AV53" s="2" t="str">
        <f>IFERROR(#REF!/GAMSopt!AU53,"")</f>
        <v/>
      </c>
      <c r="AW53" s="2" t="str">
        <f>IFERROR(#REF!/GAMSopt!AV53,"")</f>
        <v/>
      </c>
      <c r="AX53" s="2" t="str">
        <f>IFERROR(#REF!/GAMSopt!AW53,"")</f>
        <v/>
      </c>
      <c r="AY53" s="2" t="str">
        <f>IFERROR(#REF!/GAMSopt!AX53,"")</f>
        <v/>
      </c>
      <c r="AZ53" s="2" t="str">
        <f>IFERROR(#REF!/GAMSopt!AY53,"")</f>
        <v/>
      </c>
      <c r="BA53" s="2" t="str">
        <f>IFERROR(#REF!/GAMSopt!AZ53,"")</f>
        <v/>
      </c>
      <c r="BB53" s="2" t="str">
        <f>IFERROR(#REF!/GAMSopt!BA53,"")</f>
        <v/>
      </c>
      <c r="BC53" s="2" t="str">
        <f>IFERROR(#REF!/GAMSopt!BB53,"")</f>
        <v/>
      </c>
      <c r="BD53" s="2" t="str">
        <f>IFERROR(#REF!/GAMSopt!BC53,"")</f>
        <v/>
      </c>
      <c r="BE53" s="2" t="str">
        <f>IFERROR(#REF!/GAMSopt!BD53,"")</f>
        <v/>
      </c>
      <c r="BF53" s="2" t="str">
        <f>IFERROR(#REF!/GAMSopt!BE53,"")</f>
        <v/>
      </c>
      <c r="BG53" s="2" t="str">
        <f>IFERROR(#REF!/GAMSopt!BF53,"")</f>
        <v/>
      </c>
      <c r="BH53" s="2" t="str">
        <f>IFERROR(#REF!/GAMSopt!BG53,"")</f>
        <v/>
      </c>
      <c r="BI53" s="2" t="str">
        <f>IFERROR(#REF!/GAMSopt!BH53,"")</f>
        <v/>
      </c>
      <c r="BJ53" s="2" t="str">
        <f>IFERROR(#REF!/GAMSopt!BI53,"")</f>
        <v/>
      </c>
    </row>
    <row r="54" spans="1:62" x14ac:dyDescent="0.25">
      <c r="A54" t="e">
        <f>#REF!</f>
        <v>#REF!</v>
      </c>
      <c r="B54" t="str">
        <f>GAMSopt!A54</f>
        <v>Rate of Population Growth (per period)</v>
      </c>
      <c r="C54" s="2" t="str">
        <f>IFERROR(#REF!/GAMSopt!B54,"")</f>
        <v/>
      </c>
      <c r="D54" s="2" t="str">
        <f>IFERROR(#REF!/GAMSopt!C54,"")</f>
        <v/>
      </c>
      <c r="E54" s="2" t="str">
        <f>IFERROR(#REF!/GAMSopt!D54,"")</f>
        <v/>
      </c>
      <c r="F54" s="2" t="str">
        <f>IFERROR(#REF!/GAMSopt!E54,"")</f>
        <v/>
      </c>
      <c r="G54" s="2" t="str">
        <f>IFERROR(#REF!/GAMSopt!F54,"")</f>
        <v/>
      </c>
      <c r="H54" s="2" t="str">
        <f>IFERROR(#REF!/GAMSopt!G54,"")</f>
        <v/>
      </c>
      <c r="I54" s="2" t="str">
        <f>IFERROR(#REF!/GAMSopt!H54,"")</f>
        <v/>
      </c>
      <c r="J54" s="2" t="str">
        <f>IFERROR(#REF!/GAMSopt!I54,"")</f>
        <v/>
      </c>
      <c r="K54" s="2" t="str">
        <f>IFERROR(#REF!/GAMSopt!J54,"")</f>
        <v/>
      </c>
      <c r="L54" s="2" t="str">
        <f>IFERROR(#REF!/GAMSopt!K54,"")</f>
        <v/>
      </c>
      <c r="M54" s="2" t="str">
        <f>IFERROR(#REF!/GAMSopt!L54,"")</f>
        <v/>
      </c>
      <c r="N54" s="2" t="str">
        <f>IFERROR(#REF!/GAMSopt!M54,"")</f>
        <v/>
      </c>
      <c r="O54" s="2" t="str">
        <f>IFERROR(#REF!/GAMSopt!N54,"")</f>
        <v/>
      </c>
      <c r="P54" s="2" t="str">
        <f>IFERROR(#REF!/GAMSopt!O54,"")</f>
        <v/>
      </c>
      <c r="Q54" s="2" t="str">
        <f>IFERROR(#REF!/GAMSopt!P54,"")</f>
        <v/>
      </c>
      <c r="R54" s="2" t="str">
        <f>IFERROR(#REF!/GAMSopt!Q54,"")</f>
        <v/>
      </c>
      <c r="S54" s="2" t="str">
        <f>IFERROR(#REF!/GAMSopt!R54,"")</f>
        <v/>
      </c>
      <c r="T54" s="2" t="str">
        <f>IFERROR(#REF!/GAMSopt!S54,"")</f>
        <v/>
      </c>
      <c r="U54" s="2" t="str">
        <f>IFERROR(#REF!/GAMSopt!T54,"")</f>
        <v/>
      </c>
      <c r="V54" s="2" t="str">
        <f>IFERROR(#REF!/GAMSopt!U54,"")</f>
        <v/>
      </c>
      <c r="W54" s="2" t="str">
        <f>IFERROR(#REF!/GAMSopt!V54,"")</f>
        <v/>
      </c>
      <c r="X54" s="2" t="str">
        <f>IFERROR(#REF!/GAMSopt!W54,"")</f>
        <v/>
      </c>
      <c r="Y54" s="2" t="str">
        <f>IFERROR(#REF!/GAMSopt!X54,"")</f>
        <v/>
      </c>
      <c r="Z54" s="2" t="str">
        <f>IFERROR(#REF!/GAMSopt!Y54,"")</f>
        <v/>
      </c>
      <c r="AA54" s="2" t="str">
        <f>IFERROR(#REF!/GAMSopt!Z54,"")</f>
        <v/>
      </c>
      <c r="AB54" s="2" t="str">
        <f>IFERROR(#REF!/GAMSopt!AA54,"")</f>
        <v/>
      </c>
      <c r="AC54" s="2" t="str">
        <f>IFERROR(#REF!/GAMSopt!AB54,"")</f>
        <v/>
      </c>
      <c r="AD54" s="2" t="str">
        <f>IFERROR(#REF!/GAMSopt!AC54,"")</f>
        <v/>
      </c>
      <c r="AE54" s="2" t="str">
        <f>IFERROR(#REF!/GAMSopt!AD54,"")</f>
        <v/>
      </c>
      <c r="AF54" s="2" t="str">
        <f>IFERROR(#REF!/GAMSopt!AE54,"")</f>
        <v/>
      </c>
      <c r="AG54" s="2" t="str">
        <f>IFERROR(#REF!/GAMSopt!AF54,"")</f>
        <v/>
      </c>
      <c r="AH54" s="2" t="str">
        <f>IFERROR(#REF!/GAMSopt!AG54,"")</f>
        <v/>
      </c>
      <c r="AI54" s="2" t="str">
        <f>IFERROR(#REF!/GAMSopt!AH54,"")</f>
        <v/>
      </c>
      <c r="AJ54" s="2" t="str">
        <f>IFERROR(#REF!/GAMSopt!AI54,"")</f>
        <v/>
      </c>
      <c r="AK54" s="2" t="str">
        <f>IFERROR(#REF!/GAMSopt!AJ54,"")</f>
        <v/>
      </c>
      <c r="AL54" s="2" t="str">
        <f>IFERROR(#REF!/GAMSopt!AK54,"")</f>
        <v/>
      </c>
      <c r="AM54" s="2" t="str">
        <f>IFERROR(#REF!/GAMSopt!AL54,"")</f>
        <v/>
      </c>
      <c r="AN54" s="2" t="str">
        <f>IFERROR(#REF!/GAMSopt!AM54,"")</f>
        <v/>
      </c>
      <c r="AO54" s="2" t="str">
        <f>IFERROR(#REF!/GAMSopt!AN54,"")</f>
        <v/>
      </c>
      <c r="AP54" s="2" t="str">
        <f>IFERROR(#REF!/GAMSopt!AO54,"")</f>
        <v/>
      </c>
      <c r="AQ54" s="2" t="str">
        <f>IFERROR(#REF!/GAMSopt!AP54,"")</f>
        <v/>
      </c>
      <c r="AR54" s="2" t="str">
        <f>IFERROR(#REF!/GAMSopt!AQ54,"")</f>
        <v/>
      </c>
      <c r="AS54" s="2" t="str">
        <f>IFERROR(#REF!/GAMSopt!AR54,"")</f>
        <v/>
      </c>
      <c r="AT54" s="2" t="str">
        <f>IFERROR(#REF!/GAMSopt!AS54,"")</f>
        <v/>
      </c>
      <c r="AU54" s="2" t="str">
        <f>IFERROR(#REF!/GAMSopt!AT54,"")</f>
        <v/>
      </c>
      <c r="AV54" s="2" t="str">
        <f>IFERROR(#REF!/GAMSopt!AU54,"")</f>
        <v/>
      </c>
      <c r="AW54" s="2" t="str">
        <f>IFERROR(#REF!/GAMSopt!AV54,"")</f>
        <v/>
      </c>
      <c r="AX54" s="2" t="str">
        <f>IFERROR(#REF!/GAMSopt!AW54,"")</f>
        <v/>
      </c>
      <c r="AY54" s="2" t="str">
        <f>IFERROR(#REF!/GAMSopt!AX54,"")</f>
        <v/>
      </c>
      <c r="AZ54" s="2" t="str">
        <f>IFERROR(#REF!/GAMSopt!AY54,"")</f>
        <v/>
      </c>
      <c r="BA54" s="2" t="str">
        <f>IFERROR(#REF!/GAMSopt!AZ54,"")</f>
        <v/>
      </c>
      <c r="BB54" s="2" t="str">
        <f>IFERROR(#REF!/GAMSopt!BA54,"")</f>
        <v/>
      </c>
      <c r="BC54" s="2" t="str">
        <f>IFERROR(#REF!/GAMSopt!BB54,"")</f>
        <v/>
      </c>
      <c r="BD54" s="2" t="str">
        <f>IFERROR(#REF!/GAMSopt!BC54,"")</f>
        <v/>
      </c>
      <c r="BE54" s="2" t="str">
        <f>IFERROR(#REF!/GAMSopt!BD54,"")</f>
        <v/>
      </c>
      <c r="BF54" s="2" t="str">
        <f>IFERROR(#REF!/GAMSopt!BE54,"")</f>
        <v/>
      </c>
      <c r="BG54" s="2" t="str">
        <f>IFERROR(#REF!/GAMSopt!BF54,"")</f>
        <v/>
      </c>
      <c r="BH54" s="2" t="str">
        <f>IFERROR(#REF!/GAMSopt!BG54,"")</f>
        <v/>
      </c>
      <c r="BI54" s="2" t="str">
        <f>IFERROR(#REF!/GAMSopt!BH54,"")</f>
        <v/>
      </c>
      <c r="BJ54" s="2" t="str">
        <f>IFERROR(#REF!/GAMSopt!BI54,"")</f>
        <v/>
      </c>
    </row>
    <row r="55" spans="1:62" x14ac:dyDescent="0.25">
      <c r="A55" t="e">
        <f>#REF!</f>
        <v>#REF!</v>
      </c>
      <c r="B55" t="str">
        <f>GAMSopt!A55</f>
        <v>** Global Parameters</v>
      </c>
      <c r="C55" s="2" t="str">
        <f>IFERROR(#REF!/GAMSopt!B55,"")</f>
        <v/>
      </c>
      <c r="D55" s="2" t="str">
        <f>IFERROR(#REF!/GAMSopt!C55,"")</f>
        <v/>
      </c>
      <c r="E55" s="2" t="str">
        <f>IFERROR(#REF!/GAMSopt!D55,"")</f>
        <v/>
      </c>
      <c r="F55" s="2" t="str">
        <f>IFERROR(#REF!/GAMSopt!E55,"")</f>
        <v/>
      </c>
      <c r="G55" s="2" t="str">
        <f>IFERROR(#REF!/GAMSopt!F55,"")</f>
        <v/>
      </c>
      <c r="H55" s="2" t="str">
        <f>IFERROR(#REF!/GAMSopt!G55,"")</f>
        <v/>
      </c>
      <c r="I55" s="2" t="str">
        <f>IFERROR(#REF!/GAMSopt!H55,"")</f>
        <v/>
      </c>
      <c r="J55" s="2" t="str">
        <f>IFERROR(#REF!/GAMSopt!I55,"")</f>
        <v/>
      </c>
      <c r="K55" s="2" t="str">
        <f>IFERROR(#REF!/GAMSopt!J55,"")</f>
        <v/>
      </c>
      <c r="L55" s="2" t="str">
        <f>IFERROR(#REF!/GAMSopt!K55,"")</f>
        <v/>
      </c>
      <c r="M55" s="2" t="str">
        <f>IFERROR(#REF!/GAMSopt!L55,"")</f>
        <v/>
      </c>
      <c r="N55" s="2" t="str">
        <f>IFERROR(#REF!/GAMSopt!M55,"")</f>
        <v/>
      </c>
      <c r="O55" s="2" t="str">
        <f>IFERROR(#REF!/GAMSopt!N55,"")</f>
        <v/>
      </c>
      <c r="P55" s="2" t="str">
        <f>IFERROR(#REF!/GAMSopt!O55,"")</f>
        <v/>
      </c>
      <c r="Q55" s="2" t="str">
        <f>IFERROR(#REF!/GAMSopt!P55,"")</f>
        <v/>
      </c>
      <c r="R55" s="2" t="str">
        <f>IFERROR(#REF!/GAMSopt!Q55,"")</f>
        <v/>
      </c>
      <c r="S55" s="2" t="str">
        <f>IFERROR(#REF!/GAMSopt!R55,"")</f>
        <v/>
      </c>
      <c r="T55" s="2" t="str">
        <f>IFERROR(#REF!/GAMSopt!S55,"")</f>
        <v/>
      </c>
      <c r="U55" s="2" t="str">
        <f>IFERROR(#REF!/GAMSopt!T55,"")</f>
        <v/>
      </c>
      <c r="V55" s="2" t="str">
        <f>IFERROR(#REF!/GAMSopt!U55,"")</f>
        <v/>
      </c>
      <c r="W55" s="2" t="str">
        <f>IFERROR(#REF!/GAMSopt!V55,"")</f>
        <v/>
      </c>
      <c r="X55" s="2" t="str">
        <f>IFERROR(#REF!/GAMSopt!W55,"")</f>
        <v/>
      </c>
      <c r="Y55" s="2" t="str">
        <f>IFERROR(#REF!/GAMSopt!X55,"")</f>
        <v/>
      </c>
      <c r="Z55" s="2" t="str">
        <f>IFERROR(#REF!/GAMSopt!Y55,"")</f>
        <v/>
      </c>
      <c r="AA55" s="2" t="str">
        <f>IFERROR(#REF!/GAMSopt!Z55,"")</f>
        <v/>
      </c>
      <c r="AB55" s="2" t="str">
        <f>IFERROR(#REF!/GAMSopt!AA55,"")</f>
        <v/>
      </c>
      <c r="AC55" s="2" t="str">
        <f>IFERROR(#REF!/GAMSopt!AB55,"")</f>
        <v/>
      </c>
      <c r="AD55" s="2" t="str">
        <f>IFERROR(#REF!/GAMSopt!AC55,"")</f>
        <v/>
      </c>
      <c r="AE55" s="2" t="str">
        <f>IFERROR(#REF!/GAMSopt!AD55,"")</f>
        <v/>
      </c>
      <c r="AF55" s="2" t="str">
        <f>IFERROR(#REF!/GAMSopt!AE55,"")</f>
        <v/>
      </c>
      <c r="AG55" s="2" t="str">
        <f>IFERROR(#REF!/GAMSopt!AF55,"")</f>
        <v/>
      </c>
      <c r="AH55" s="2" t="str">
        <f>IFERROR(#REF!/GAMSopt!AG55,"")</f>
        <v/>
      </c>
      <c r="AI55" s="2" t="str">
        <f>IFERROR(#REF!/GAMSopt!AH55,"")</f>
        <v/>
      </c>
      <c r="AJ55" s="2" t="str">
        <f>IFERROR(#REF!/GAMSopt!AI55,"")</f>
        <v/>
      </c>
      <c r="AK55" s="2" t="str">
        <f>IFERROR(#REF!/GAMSopt!AJ55,"")</f>
        <v/>
      </c>
      <c r="AL55" s="2" t="str">
        <f>IFERROR(#REF!/GAMSopt!AK55,"")</f>
        <v/>
      </c>
      <c r="AM55" s="2" t="str">
        <f>IFERROR(#REF!/GAMSopt!AL55,"")</f>
        <v/>
      </c>
      <c r="AN55" s="2" t="str">
        <f>IFERROR(#REF!/GAMSopt!AM55,"")</f>
        <v/>
      </c>
      <c r="AO55" s="2" t="str">
        <f>IFERROR(#REF!/GAMSopt!AN55,"")</f>
        <v/>
      </c>
      <c r="AP55" s="2" t="str">
        <f>IFERROR(#REF!/GAMSopt!AO55,"")</f>
        <v/>
      </c>
      <c r="AQ55" s="2" t="str">
        <f>IFERROR(#REF!/GAMSopt!AP55,"")</f>
        <v/>
      </c>
      <c r="AR55" s="2" t="str">
        <f>IFERROR(#REF!/GAMSopt!AQ55,"")</f>
        <v/>
      </c>
      <c r="AS55" s="2" t="str">
        <f>IFERROR(#REF!/GAMSopt!AR55,"")</f>
        <v/>
      </c>
      <c r="AT55" s="2" t="str">
        <f>IFERROR(#REF!/GAMSopt!AS55,"")</f>
        <v/>
      </c>
      <c r="AU55" s="2" t="str">
        <f>IFERROR(#REF!/GAMSopt!AT55,"")</f>
        <v/>
      </c>
      <c r="AV55" s="2" t="str">
        <f>IFERROR(#REF!/GAMSopt!AU55,"")</f>
        <v/>
      </c>
      <c r="AW55" s="2" t="str">
        <f>IFERROR(#REF!/GAMSopt!AV55,"")</f>
        <v/>
      </c>
      <c r="AX55" s="2" t="str">
        <f>IFERROR(#REF!/GAMSopt!AW55,"")</f>
        <v/>
      </c>
      <c r="AY55" s="2" t="str">
        <f>IFERROR(#REF!/GAMSopt!AX55,"")</f>
        <v/>
      </c>
      <c r="AZ55" s="2" t="str">
        <f>IFERROR(#REF!/GAMSopt!AY55,"")</f>
        <v/>
      </c>
      <c r="BA55" s="2" t="str">
        <f>IFERROR(#REF!/GAMSopt!AZ55,"")</f>
        <v/>
      </c>
      <c r="BB55" s="2" t="str">
        <f>IFERROR(#REF!/GAMSopt!BA55,"")</f>
        <v/>
      </c>
      <c r="BC55" s="2" t="str">
        <f>IFERROR(#REF!/GAMSopt!BB55,"")</f>
        <v/>
      </c>
      <c r="BD55" s="2" t="str">
        <f>IFERROR(#REF!/GAMSopt!BC55,"")</f>
        <v/>
      </c>
      <c r="BE55" s="2" t="str">
        <f>IFERROR(#REF!/GAMSopt!BD55,"")</f>
        <v/>
      </c>
      <c r="BF55" s="2" t="str">
        <f>IFERROR(#REF!/GAMSopt!BE55,"")</f>
        <v/>
      </c>
      <c r="BG55" s="2" t="str">
        <f>IFERROR(#REF!/GAMSopt!BF55,"")</f>
        <v/>
      </c>
      <c r="BH55" s="2" t="str">
        <f>IFERROR(#REF!/GAMSopt!BG55,"")</f>
        <v/>
      </c>
      <c r="BI55" s="2" t="str">
        <f>IFERROR(#REF!/GAMSopt!BH55,"")</f>
        <v/>
      </c>
      <c r="BJ55" s="2" t="str">
        <f>IFERROR(#REF!/GAMSopt!BI55,"")</f>
        <v/>
      </c>
    </row>
    <row r="56" spans="1:62" x14ac:dyDescent="0.25">
      <c r="A56" t="e">
        <f>#REF!</f>
        <v>#REF!</v>
      </c>
      <c r="B56" t="str">
        <f>GAMSopt!A56</f>
        <v>* CARBON LIMITS</v>
      </c>
      <c r="C56" s="2" t="str">
        <f>IFERROR(#REF!/GAMSopt!B56,"")</f>
        <v/>
      </c>
      <c r="D56" s="2" t="str">
        <f>IFERROR(#REF!/GAMSopt!C56,"")</f>
        <v/>
      </c>
      <c r="E56" s="2" t="str">
        <f>IFERROR(#REF!/GAMSopt!D56,"")</f>
        <v/>
      </c>
      <c r="F56" s="2" t="str">
        <f>IFERROR(#REF!/GAMSopt!E56,"")</f>
        <v/>
      </c>
      <c r="G56" s="2" t="str">
        <f>IFERROR(#REF!/GAMSopt!F56,"")</f>
        <v/>
      </c>
      <c r="H56" s="2" t="str">
        <f>IFERROR(#REF!/GAMSopt!G56,"")</f>
        <v/>
      </c>
      <c r="I56" s="2" t="str">
        <f>IFERROR(#REF!/GAMSopt!H56,"")</f>
        <v/>
      </c>
      <c r="J56" s="2" t="str">
        <f>IFERROR(#REF!/GAMSopt!I56,"")</f>
        <v/>
      </c>
      <c r="K56" s="2" t="str">
        <f>IFERROR(#REF!/GAMSopt!J56,"")</f>
        <v/>
      </c>
      <c r="L56" s="2" t="str">
        <f>IFERROR(#REF!/GAMSopt!K56,"")</f>
        <v/>
      </c>
      <c r="M56" s="2" t="str">
        <f>IFERROR(#REF!/GAMSopt!L56,"")</f>
        <v/>
      </c>
      <c r="N56" s="2" t="str">
        <f>IFERROR(#REF!/GAMSopt!M56,"")</f>
        <v/>
      </c>
      <c r="O56" s="2" t="str">
        <f>IFERROR(#REF!/GAMSopt!N56,"")</f>
        <v/>
      </c>
      <c r="P56" s="2" t="str">
        <f>IFERROR(#REF!/GAMSopt!O56,"")</f>
        <v/>
      </c>
      <c r="Q56" s="2" t="str">
        <f>IFERROR(#REF!/GAMSopt!P56,"")</f>
        <v/>
      </c>
      <c r="R56" s="2" t="str">
        <f>IFERROR(#REF!/GAMSopt!Q56,"")</f>
        <v/>
      </c>
      <c r="S56" s="2" t="str">
        <f>IFERROR(#REF!/GAMSopt!R56,"")</f>
        <v/>
      </c>
      <c r="T56" s="2" t="str">
        <f>IFERROR(#REF!/GAMSopt!S56,"")</f>
        <v/>
      </c>
      <c r="U56" s="2" t="str">
        <f>IFERROR(#REF!/GAMSopt!T56,"")</f>
        <v/>
      </c>
      <c r="V56" s="2" t="str">
        <f>IFERROR(#REF!/GAMSopt!U56,"")</f>
        <v/>
      </c>
      <c r="W56" s="2" t="str">
        <f>IFERROR(#REF!/GAMSopt!V56,"")</f>
        <v/>
      </c>
      <c r="X56" s="2" t="str">
        <f>IFERROR(#REF!/GAMSopt!W56,"")</f>
        <v/>
      </c>
      <c r="Y56" s="2" t="str">
        <f>IFERROR(#REF!/GAMSopt!X56,"")</f>
        <v/>
      </c>
      <c r="Z56" s="2" t="str">
        <f>IFERROR(#REF!/GAMSopt!Y56,"")</f>
        <v/>
      </c>
      <c r="AA56" s="2" t="str">
        <f>IFERROR(#REF!/GAMSopt!Z56,"")</f>
        <v/>
      </c>
      <c r="AB56" s="2" t="str">
        <f>IFERROR(#REF!/GAMSopt!AA56,"")</f>
        <v/>
      </c>
      <c r="AC56" s="2" t="str">
        <f>IFERROR(#REF!/GAMSopt!AB56,"")</f>
        <v/>
      </c>
      <c r="AD56" s="2" t="str">
        <f>IFERROR(#REF!/GAMSopt!AC56,"")</f>
        <v/>
      </c>
      <c r="AE56" s="2" t="str">
        <f>IFERROR(#REF!/GAMSopt!AD56,"")</f>
        <v/>
      </c>
      <c r="AF56" s="2" t="str">
        <f>IFERROR(#REF!/GAMSopt!AE56,"")</f>
        <v/>
      </c>
      <c r="AG56" s="2" t="str">
        <f>IFERROR(#REF!/GAMSopt!AF56,"")</f>
        <v/>
      </c>
      <c r="AH56" s="2" t="str">
        <f>IFERROR(#REF!/GAMSopt!AG56,"")</f>
        <v/>
      </c>
      <c r="AI56" s="2" t="str">
        <f>IFERROR(#REF!/GAMSopt!AH56,"")</f>
        <v/>
      </c>
      <c r="AJ56" s="2" t="str">
        <f>IFERROR(#REF!/GAMSopt!AI56,"")</f>
        <v/>
      </c>
      <c r="AK56" s="2" t="str">
        <f>IFERROR(#REF!/GAMSopt!AJ56,"")</f>
        <v/>
      </c>
      <c r="AL56" s="2" t="str">
        <f>IFERROR(#REF!/GAMSopt!AK56,"")</f>
        <v/>
      </c>
      <c r="AM56" s="2" t="str">
        <f>IFERROR(#REF!/GAMSopt!AL56,"")</f>
        <v/>
      </c>
      <c r="AN56" s="2" t="str">
        <f>IFERROR(#REF!/GAMSopt!AM56,"")</f>
        <v/>
      </c>
      <c r="AO56" s="2" t="str">
        <f>IFERROR(#REF!/GAMSopt!AN56,"")</f>
        <v/>
      </c>
      <c r="AP56" s="2" t="str">
        <f>IFERROR(#REF!/GAMSopt!AO56,"")</f>
        <v/>
      </c>
      <c r="AQ56" s="2" t="str">
        <f>IFERROR(#REF!/GAMSopt!AP56,"")</f>
        <v/>
      </c>
      <c r="AR56" s="2" t="str">
        <f>IFERROR(#REF!/GAMSopt!AQ56,"")</f>
        <v/>
      </c>
      <c r="AS56" s="2" t="str">
        <f>IFERROR(#REF!/GAMSopt!AR56,"")</f>
        <v/>
      </c>
      <c r="AT56" s="2" t="str">
        <f>IFERROR(#REF!/GAMSopt!AS56,"")</f>
        <v/>
      </c>
      <c r="AU56" s="2" t="str">
        <f>IFERROR(#REF!/GAMSopt!AT56,"")</f>
        <v/>
      </c>
      <c r="AV56" s="2" t="str">
        <f>IFERROR(#REF!/GAMSopt!AU56,"")</f>
        <v/>
      </c>
      <c r="AW56" s="2" t="str">
        <f>IFERROR(#REF!/GAMSopt!AV56,"")</f>
        <v/>
      </c>
      <c r="AX56" s="2" t="str">
        <f>IFERROR(#REF!/GAMSopt!AW56,"")</f>
        <v/>
      </c>
      <c r="AY56" s="2" t="str">
        <f>IFERROR(#REF!/GAMSopt!AX56,"")</f>
        <v/>
      </c>
      <c r="AZ56" s="2" t="str">
        <f>IFERROR(#REF!/GAMSopt!AY56,"")</f>
        <v/>
      </c>
      <c r="BA56" s="2" t="str">
        <f>IFERROR(#REF!/GAMSopt!AZ56,"")</f>
        <v/>
      </c>
      <c r="BB56" s="2" t="str">
        <f>IFERROR(#REF!/GAMSopt!BA56,"")</f>
        <v/>
      </c>
      <c r="BC56" s="2" t="str">
        <f>IFERROR(#REF!/GAMSopt!BB56,"")</f>
        <v/>
      </c>
      <c r="BD56" s="2" t="str">
        <f>IFERROR(#REF!/GAMSopt!BC56,"")</f>
        <v/>
      </c>
      <c r="BE56" s="2" t="str">
        <f>IFERROR(#REF!/GAMSopt!BD56,"")</f>
        <v/>
      </c>
      <c r="BF56" s="2" t="str">
        <f>IFERROR(#REF!/GAMSopt!BE56,"")</f>
        <v/>
      </c>
      <c r="BG56" s="2" t="str">
        <f>IFERROR(#REF!/GAMSopt!BF56,"")</f>
        <v/>
      </c>
      <c r="BH56" s="2" t="str">
        <f>IFERROR(#REF!/GAMSopt!BG56,"")</f>
        <v/>
      </c>
      <c r="BI56" s="2" t="str">
        <f>IFERROR(#REF!/GAMSopt!BH56,"")</f>
        <v/>
      </c>
      <c r="BJ56" s="2" t="str">
        <f>IFERROR(#REF!/GAMSopt!BI56,"")</f>
        <v/>
      </c>
    </row>
    <row r="57" spans="1:62" x14ac:dyDescent="0.25">
      <c r="A57" t="e">
        <f>#REF!</f>
        <v>#REF!</v>
      </c>
      <c r="B57" t="str">
        <f>GAMSopt!A57</f>
        <v>Maximum Carbon Resources (GtC)</v>
      </c>
      <c r="C57" s="2" t="str">
        <f>IFERROR(#REF!/GAMSopt!B57,"")</f>
        <v/>
      </c>
      <c r="D57" s="2" t="str">
        <f>IFERROR(#REF!/GAMSopt!C57,"")</f>
        <v/>
      </c>
      <c r="E57" s="2" t="str">
        <f>IFERROR(#REF!/GAMSopt!D57,"")</f>
        <v/>
      </c>
      <c r="F57" s="2" t="str">
        <f>IFERROR(#REF!/GAMSopt!E57,"")</f>
        <v/>
      </c>
      <c r="G57" s="2" t="str">
        <f>IFERROR(#REF!/GAMSopt!F57,"")</f>
        <v/>
      </c>
      <c r="H57" s="2" t="str">
        <f>IFERROR(#REF!/GAMSopt!G57,"")</f>
        <v/>
      </c>
      <c r="I57" s="2" t="str">
        <f>IFERROR(#REF!/GAMSopt!H57,"")</f>
        <v/>
      </c>
      <c r="J57" s="2" t="str">
        <f>IFERROR(#REF!/GAMSopt!I57,"")</f>
        <v/>
      </c>
      <c r="K57" s="2" t="str">
        <f>IFERROR(#REF!/GAMSopt!J57,"")</f>
        <v/>
      </c>
      <c r="L57" s="2" t="str">
        <f>IFERROR(#REF!/GAMSopt!K57,"")</f>
        <v/>
      </c>
      <c r="M57" s="2" t="str">
        <f>IFERROR(#REF!/GAMSopt!L57,"")</f>
        <v/>
      </c>
      <c r="N57" s="2" t="str">
        <f>IFERROR(#REF!/GAMSopt!M57,"")</f>
        <v/>
      </c>
      <c r="O57" s="2" t="str">
        <f>IFERROR(#REF!/GAMSopt!N57,"")</f>
        <v/>
      </c>
      <c r="P57" s="2" t="str">
        <f>IFERROR(#REF!/GAMSopt!O57,"")</f>
        <v/>
      </c>
      <c r="Q57" s="2" t="str">
        <f>IFERROR(#REF!/GAMSopt!P57,"")</f>
        <v/>
      </c>
      <c r="R57" s="2" t="str">
        <f>IFERROR(#REF!/GAMSopt!Q57,"")</f>
        <v/>
      </c>
      <c r="S57" s="2" t="str">
        <f>IFERROR(#REF!/GAMSopt!R57,"")</f>
        <v/>
      </c>
      <c r="T57" s="2" t="str">
        <f>IFERROR(#REF!/GAMSopt!S57,"")</f>
        <v/>
      </c>
      <c r="U57" s="2" t="str">
        <f>IFERROR(#REF!/GAMSopt!T57,"")</f>
        <v/>
      </c>
      <c r="V57" s="2" t="str">
        <f>IFERROR(#REF!/GAMSopt!U57,"")</f>
        <v/>
      </c>
      <c r="W57" s="2" t="str">
        <f>IFERROR(#REF!/GAMSopt!V57,"")</f>
        <v/>
      </c>
      <c r="X57" s="2" t="str">
        <f>IFERROR(#REF!/GAMSopt!W57,"")</f>
        <v/>
      </c>
      <c r="Y57" s="2" t="str">
        <f>IFERROR(#REF!/GAMSopt!X57,"")</f>
        <v/>
      </c>
      <c r="Z57" s="2" t="str">
        <f>IFERROR(#REF!/GAMSopt!Y57,"")</f>
        <v/>
      </c>
      <c r="AA57" s="2" t="str">
        <f>IFERROR(#REF!/GAMSopt!Z57,"")</f>
        <v/>
      </c>
      <c r="AB57" s="2" t="str">
        <f>IFERROR(#REF!/GAMSopt!AA57,"")</f>
        <v/>
      </c>
      <c r="AC57" s="2" t="str">
        <f>IFERROR(#REF!/GAMSopt!AB57,"")</f>
        <v/>
      </c>
      <c r="AD57" s="2" t="str">
        <f>IFERROR(#REF!/GAMSopt!AC57,"")</f>
        <v/>
      </c>
      <c r="AE57" s="2" t="str">
        <f>IFERROR(#REF!/GAMSopt!AD57,"")</f>
        <v/>
      </c>
      <c r="AF57" s="2" t="str">
        <f>IFERROR(#REF!/GAMSopt!AE57,"")</f>
        <v/>
      </c>
      <c r="AG57" s="2" t="str">
        <f>IFERROR(#REF!/GAMSopt!AF57,"")</f>
        <v/>
      </c>
      <c r="AH57" s="2" t="str">
        <f>IFERROR(#REF!/GAMSopt!AG57,"")</f>
        <v/>
      </c>
      <c r="AI57" s="2" t="str">
        <f>IFERROR(#REF!/GAMSopt!AH57,"")</f>
        <v/>
      </c>
      <c r="AJ57" s="2" t="str">
        <f>IFERROR(#REF!/GAMSopt!AI57,"")</f>
        <v/>
      </c>
      <c r="AK57" s="2" t="str">
        <f>IFERROR(#REF!/GAMSopt!AJ57,"")</f>
        <v/>
      </c>
      <c r="AL57" s="2" t="str">
        <f>IFERROR(#REF!/GAMSopt!AK57,"")</f>
        <v/>
      </c>
      <c r="AM57" s="2" t="str">
        <f>IFERROR(#REF!/GAMSopt!AL57,"")</f>
        <v/>
      </c>
      <c r="AN57" s="2" t="str">
        <f>IFERROR(#REF!/GAMSopt!AM57,"")</f>
        <v/>
      </c>
      <c r="AO57" s="2" t="str">
        <f>IFERROR(#REF!/GAMSopt!AN57,"")</f>
        <v/>
      </c>
      <c r="AP57" s="2" t="str">
        <f>IFERROR(#REF!/GAMSopt!AO57,"")</f>
        <v/>
      </c>
      <c r="AQ57" s="2" t="str">
        <f>IFERROR(#REF!/GAMSopt!AP57,"")</f>
        <v/>
      </c>
      <c r="AR57" s="2" t="str">
        <f>IFERROR(#REF!/GAMSopt!AQ57,"")</f>
        <v/>
      </c>
      <c r="AS57" s="2" t="str">
        <f>IFERROR(#REF!/GAMSopt!AR57,"")</f>
        <v/>
      </c>
      <c r="AT57" s="2" t="str">
        <f>IFERROR(#REF!/GAMSopt!AS57,"")</f>
        <v/>
      </c>
      <c r="AU57" s="2" t="str">
        <f>IFERROR(#REF!/GAMSopt!AT57,"")</f>
        <v/>
      </c>
      <c r="AV57" s="2" t="str">
        <f>IFERROR(#REF!/GAMSopt!AU57,"")</f>
        <v/>
      </c>
      <c r="AW57" s="2" t="str">
        <f>IFERROR(#REF!/GAMSopt!AV57,"")</f>
        <v/>
      </c>
      <c r="AX57" s="2" t="str">
        <f>IFERROR(#REF!/GAMSopt!AW57,"")</f>
        <v/>
      </c>
      <c r="AY57" s="2" t="str">
        <f>IFERROR(#REF!/GAMSopt!AX57,"")</f>
        <v/>
      </c>
      <c r="AZ57" s="2" t="str">
        <f>IFERROR(#REF!/GAMSopt!AY57,"")</f>
        <v/>
      </c>
      <c r="BA57" s="2" t="str">
        <f>IFERROR(#REF!/GAMSopt!AZ57,"")</f>
        <v/>
      </c>
      <c r="BB57" s="2" t="str">
        <f>IFERROR(#REF!/GAMSopt!BA57,"")</f>
        <v/>
      </c>
      <c r="BC57" s="2" t="str">
        <f>IFERROR(#REF!/GAMSopt!BB57,"")</f>
        <v/>
      </c>
      <c r="BD57" s="2" t="str">
        <f>IFERROR(#REF!/GAMSopt!BC57,"")</f>
        <v/>
      </c>
      <c r="BE57" s="2" t="str">
        <f>IFERROR(#REF!/GAMSopt!BD57,"")</f>
        <v/>
      </c>
      <c r="BF57" s="2" t="str">
        <f>IFERROR(#REF!/GAMSopt!BE57,"")</f>
        <v/>
      </c>
      <c r="BG57" s="2" t="str">
        <f>IFERROR(#REF!/GAMSopt!BF57,"")</f>
        <v/>
      </c>
      <c r="BH57" s="2" t="str">
        <f>IFERROR(#REF!/GAMSopt!BG57,"")</f>
        <v/>
      </c>
      <c r="BI57" s="2" t="str">
        <f>IFERROR(#REF!/GAMSopt!BH57,"")</f>
        <v/>
      </c>
      <c r="BJ57" s="2" t="str">
        <f>IFERROR(#REF!/GAMSopt!BI57,"")</f>
        <v/>
      </c>
    </row>
    <row r="58" spans="1:62" x14ac:dyDescent="0.25">
      <c r="A58" t="e">
        <f>#REF!</f>
        <v>#REF!</v>
      </c>
      <c r="B58" t="str">
        <f>GAMSopt!A58</f>
        <v>* CARBON CYCLE INITIAL CONDITIONS</v>
      </c>
      <c r="C58" s="2" t="str">
        <f>IFERROR(#REF!/GAMSopt!B58,"")</f>
        <v/>
      </c>
      <c r="D58" s="2" t="str">
        <f>IFERROR(#REF!/GAMSopt!C58,"")</f>
        <v/>
      </c>
      <c r="E58" s="2" t="str">
        <f>IFERROR(#REF!/GAMSopt!D58,"")</f>
        <v/>
      </c>
      <c r="F58" s="2" t="str">
        <f>IFERROR(#REF!/GAMSopt!E58,"")</f>
        <v/>
      </c>
      <c r="G58" s="2" t="str">
        <f>IFERROR(#REF!/GAMSopt!F58,"")</f>
        <v/>
      </c>
      <c r="H58" s="2" t="str">
        <f>IFERROR(#REF!/GAMSopt!G58,"")</f>
        <v/>
      </c>
      <c r="I58" s="2" t="str">
        <f>IFERROR(#REF!/GAMSopt!H58,"")</f>
        <v/>
      </c>
      <c r="J58" s="2" t="str">
        <f>IFERROR(#REF!/GAMSopt!I58,"")</f>
        <v/>
      </c>
      <c r="K58" s="2" t="str">
        <f>IFERROR(#REF!/GAMSopt!J58,"")</f>
        <v/>
      </c>
      <c r="L58" s="2" t="str">
        <f>IFERROR(#REF!/GAMSopt!K58,"")</f>
        <v/>
      </c>
      <c r="M58" s="2" t="str">
        <f>IFERROR(#REF!/GAMSopt!L58,"")</f>
        <v/>
      </c>
      <c r="N58" s="2" t="str">
        <f>IFERROR(#REF!/GAMSopt!M58,"")</f>
        <v/>
      </c>
      <c r="O58" s="2" t="str">
        <f>IFERROR(#REF!/GAMSopt!N58,"")</f>
        <v/>
      </c>
      <c r="P58" s="2" t="str">
        <f>IFERROR(#REF!/GAMSopt!O58,"")</f>
        <v/>
      </c>
      <c r="Q58" s="2" t="str">
        <f>IFERROR(#REF!/GAMSopt!P58,"")</f>
        <v/>
      </c>
      <c r="R58" s="2" t="str">
        <f>IFERROR(#REF!/GAMSopt!Q58,"")</f>
        <v/>
      </c>
      <c r="S58" s="2" t="str">
        <f>IFERROR(#REF!/GAMSopt!R58,"")</f>
        <v/>
      </c>
      <c r="T58" s="2" t="str">
        <f>IFERROR(#REF!/GAMSopt!S58,"")</f>
        <v/>
      </c>
      <c r="U58" s="2" t="str">
        <f>IFERROR(#REF!/GAMSopt!T58,"")</f>
        <v/>
      </c>
      <c r="V58" s="2" t="str">
        <f>IFERROR(#REF!/GAMSopt!U58,"")</f>
        <v/>
      </c>
      <c r="W58" s="2" t="str">
        <f>IFERROR(#REF!/GAMSopt!V58,"")</f>
        <v/>
      </c>
      <c r="X58" s="2" t="str">
        <f>IFERROR(#REF!/GAMSopt!W58,"")</f>
        <v/>
      </c>
      <c r="Y58" s="2" t="str">
        <f>IFERROR(#REF!/GAMSopt!X58,"")</f>
        <v/>
      </c>
      <c r="Z58" s="2" t="str">
        <f>IFERROR(#REF!/GAMSopt!Y58,"")</f>
        <v/>
      </c>
      <c r="AA58" s="2" t="str">
        <f>IFERROR(#REF!/GAMSopt!Z58,"")</f>
        <v/>
      </c>
      <c r="AB58" s="2" t="str">
        <f>IFERROR(#REF!/GAMSopt!AA58,"")</f>
        <v/>
      </c>
      <c r="AC58" s="2" t="str">
        <f>IFERROR(#REF!/GAMSopt!AB58,"")</f>
        <v/>
      </c>
      <c r="AD58" s="2" t="str">
        <f>IFERROR(#REF!/GAMSopt!AC58,"")</f>
        <v/>
      </c>
      <c r="AE58" s="2" t="str">
        <f>IFERROR(#REF!/GAMSopt!AD58,"")</f>
        <v/>
      </c>
      <c r="AF58" s="2" t="str">
        <f>IFERROR(#REF!/GAMSopt!AE58,"")</f>
        <v/>
      </c>
      <c r="AG58" s="2" t="str">
        <f>IFERROR(#REF!/GAMSopt!AF58,"")</f>
        <v/>
      </c>
      <c r="AH58" s="2" t="str">
        <f>IFERROR(#REF!/GAMSopt!AG58,"")</f>
        <v/>
      </c>
      <c r="AI58" s="2" t="str">
        <f>IFERROR(#REF!/GAMSopt!AH58,"")</f>
        <v/>
      </c>
      <c r="AJ58" s="2" t="str">
        <f>IFERROR(#REF!/GAMSopt!AI58,"")</f>
        <v/>
      </c>
      <c r="AK58" s="2" t="str">
        <f>IFERROR(#REF!/GAMSopt!AJ58,"")</f>
        <v/>
      </c>
      <c r="AL58" s="2" t="str">
        <f>IFERROR(#REF!/GAMSopt!AK58,"")</f>
        <v/>
      </c>
      <c r="AM58" s="2" t="str">
        <f>IFERROR(#REF!/GAMSopt!AL58,"")</f>
        <v/>
      </c>
      <c r="AN58" s="2" t="str">
        <f>IFERROR(#REF!/GAMSopt!AM58,"")</f>
        <v/>
      </c>
      <c r="AO58" s="2" t="str">
        <f>IFERROR(#REF!/GAMSopt!AN58,"")</f>
        <v/>
      </c>
      <c r="AP58" s="2" t="str">
        <f>IFERROR(#REF!/GAMSopt!AO58,"")</f>
        <v/>
      </c>
      <c r="AQ58" s="2" t="str">
        <f>IFERROR(#REF!/GAMSopt!AP58,"")</f>
        <v/>
      </c>
      <c r="AR58" s="2" t="str">
        <f>IFERROR(#REF!/GAMSopt!AQ58,"")</f>
        <v/>
      </c>
      <c r="AS58" s="2" t="str">
        <f>IFERROR(#REF!/GAMSopt!AR58,"")</f>
        <v/>
      </c>
      <c r="AT58" s="2" t="str">
        <f>IFERROR(#REF!/GAMSopt!AS58,"")</f>
        <v/>
      </c>
      <c r="AU58" s="2" t="str">
        <f>IFERROR(#REF!/GAMSopt!AT58,"")</f>
        <v/>
      </c>
      <c r="AV58" s="2" t="str">
        <f>IFERROR(#REF!/GAMSopt!AU58,"")</f>
        <v/>
      </c>
      <c r="AW58" s="2" t="str">
        <f>IFERROR(#REF!/GAMSopt!AV58,"")</f>
        <v/>
      </c>
      <c r="AX58" s="2" t="str">
        <f>IFERROR(#REF!/GAMSopt!AW58,"")</f>
        <v/>
      </c>
      <c r="AY58" s="2" t="str">
        <f>IFERROR(#REF!/GAMSopt!AX58,"")</f>
        <v/>
      </c>
      <c r="AZ58" s="2" t="str">
        <f>IFERROR(#REF!/GAMSopt!AY58,"")</f>
        <v/>
      </c>
      <c r="BA58" s="2" t="str">
        <f>IFERROR(#REF!/GAMSopt!AZ58,"")</f>
        <v/>
      </c>
      <c r="BB58" s="2" t="str">
        <f>IFERROR(#REF!/GAMSopt!BA58,"")</f>
        <v/>
      </c>
      <c r="BC58" s="2" t="str">
        <f>IFERROR(#REF!/GAMSopt!BB58,"")</f>
        <v/>
      </c>
      <c r="BD58" s="2" t="str">
        <f>IFERROR(#REF!/GAMSopt!BC58,"")</f>
        <v/>
      </c>
      <c r="BE58" s="2" t="str">
        <f>IFERROR(#REF!/GAMSopt!BD58,"")</f>
        <v/>
      </c>
      <c r="BF58" s="2" t="str">
        <f>IFERROR(#REF!/GAMSopt!BE58,"")</f>
        <v/>
      </c>
      <c r="BG58" s="2" t="str">
        <f>IFERROR(#REF!/GAMSopt!BF58,"")</f>
        <v/>
      </c>
      <c r="BH58" s="2" t="str">
        <f>IFERROR(#REF!/GAMSopt!BG58,"")</f>
        <v/>
      </c>
      <c r="BI58" s="2" t="str">
        <f>IFERROR(#REF!/GAMSopt!BH58,"")</f>
        <v/>
      </c>
      <c r="BJ58" s="2" t="str">
        <f>IFERROR(#REF!/GAMSopt!BI58,"")</f>
        <v/>
      </c>
    </row>
    <row r="59" spans="1:62" x14ac:dyDescent="0.25">
      <c r="A59" t="e">
        <f>#REF!</f>
        <v>#REF!</v>
      </c>
      <c r="B59" t="str">
        <f>GAMSopt!A59</f>
        <v>Initial Concentration of CO2 (GtC)..</v>
      </c>
      <c r="C59" s="2" t="str">
        <f>IFERROR(#REF!/GAMSopt!B59,"")</f>
        <v/>
      </c>
      <c r="D59" s="2" t="str">
        <f>IFERROR(#REF!/GAMSopt!C59,"")</f>
        <v/>
      </c>
      <c r="E59" s="2" t="str">
        <f>IFERROR(#REF!/GAMSopt!D59,"")</f>
        <v/>
      </c>
      <c r="F59" s="2" t="str">
        <f>IFERROR(#REF!/GAMSopt!E59,"")</f>
        <v/>
      </c>
      <c r="G59" s="2" t="str">
        <f>IFERROR(#REF!/GAMSopt!F59,"")</f>
        <v/>
      </c>
      <c r="H59" s="2" t="str">
        <f>IFERROR(#REF!/GAMSopt!G59,"")</f>
        <v/>
      </c>
      <c r="I59" s="2" t="str">
        <f>IFERROR(#REF!/GAMSopt!H59,"")</f>
        <v/>
      </c>
      <c r="J59" s="2" t="str">
        <f>IFERROR(#REF!/GAMSopt!I59,"")</f>
        <v/>
      </c>
      <c r="K59" s="2" t="str">
        <f>IFERROR(#REF!/GAMSopt!J59,"")</f>
        <v/>
      </c>
      <c r="L59" s="2" t="str">
        <f>IFERROR(#REF!/GAMSopt!K59,"")</f>
        <v/>
      </c>
      <c r="M59" s="2" t="str">
        <f>IFERROR(#REF!/GAMSopt!L59,"")</f>
        <v/>
      </c>
      <c r="N59" s="2" t="str">
        <f>IFERROR(#REF!/GAMSopt!M59,"")</f>
        <v/>
      </c>
      <c r="O59" s="2" t="str">
        <f>IFERROR(#REF!/GAMSopt!N59,"")</f>
        <v/>
      </c>
      <c r="P59" s="2" t="str">
        <f>IFERROR(#REF!/GAMSopt!O59,"")</f>
        <v/>
      </c>
      <c r="Q59" s="2" t="str">
        <f>IFERROR(#REF!/GAMSopt!P59,"")</f>
        <v/>
      </c>
      <c r="R59" s="2" t="str">
        <f>IFERROR(#REF!/GAMSopt!Q59,"")</f>
        <v/>
      </c>
      <c r="S59" s="2" t="str">
        <f>IFERROR(#REF!/GAMSopt!R59,"")</f>
        <v/>
      </c>
      <c r="T59" s="2" t="str">
        <f>IFERROR(#REF!/GAMSopt!S59,"")</f>
        <v/>
      </c>
      <c r="U59" s="2" t="str">
        <f>IFERROR(#REF!/GAMSopt!T59,"")</f>
        <v/>
      </c>
      <c r="V59" s="2" t="str">
        <f>IFERROR(#REF!/GAMSopt!U59,"")</f>
        <v/>
      </c>
      <c r="W59" s="2" t="str">
        <f>IFERROR(#REF!/GAMSopt!V59,"")</f>
        <v/>
      </c>
      <c r="X59" s="2" t="str">
        <f>IFERROR(#REF!/GAMSopt!W59,"")</f>
        <v/>
      </c>
      <c r="Y59" s="2" t="str">
        <f>IFERROR(#REF!/GAMSopt!X59,"")</f>
        <v/>
      </c>
      <c r="Z59" s="2" t="str">
        <f>IFERROR(#REF!/GAMSopt!Y59,"")</f>
        <v/>
      </c>
      <c r="AA59" s="2" t="str">
        <f>IFERROR(#REF!/GAMSopt!Z59,"")</f>
        <v/>
      </c>
      <c r="AB59" s="2" t="str">
        <f>IFERROR(#REF!/GAMSopt!AA59,"")</f>
        <v/>
      </c>
      <c r="AC59" s="2" t="str">
        <f>IFERROR(#REF!/GAMSopt!AB59,"")</f>
        <v/>
      </c>
      <c r="AD59" s="2" t="str">
        <f>IFERROR(#REF!/GAMSopt!AC59,"")</f>
        <v/>
      </c>
      <c r="AE59" s="2" t="str">
        <f>IFERROR(#REF!/GAMSopt!AD59,"")</f>
        <v/>
      </c>
      <c r="AF59" s="2" t="str">
        <f>IFERROR(#REF!/GAMSopt!AE59,"")</f>
        <v/>
      </c>
      <c r="AG59" s="2" t="str">
        <f>IFERROR(#REF!/GAMSopt!AF59,"")</f>
        <v/>
      </c>
      <c r="AH59" s="2" t="str">
        <f>IFERROR(#REF!/GAMSopt!AG59,"")</f>
        <v/>
      </c>
      <c r="AI59" s="2" t="str">
        <f>IFERROR(#REF!/GAMSopt!AH59,"")</f>
        <v/>
      </c>
      <c r="AJ59" s="2" t="str">
        <f>IFERROR(#REF!/GAMSopt!AI59,"")</f>
        <v/>
      </c>
      <c r="AK59" s="2" t="str">
        <f>IFERROR(#REF!/GAMSopt!AJ59,"")</f>
        <v/>
      </c>
      <c r="AL59" s="2" t="str">
        <f>IFERROR(#REF!/GAMSopt!AK59,"")</f>
        <v/>
      </c>
      <c r="AM59" s="2" t="str">
        <f>IFERROR(#REF!/GAMSopt!AL59,"")</f>
        <v/>
      </c>
      <c r="AN59" s="2" t="str">
        <f>IFERROR(#REF!/GAMSopt!AM59,"")</f>
        <v/>
      </c>
      <c r="AO59" s="2" t="str">
        <f>IFERROR(#REF!/GAMSopt!AN59,"")</f>
        <v/>
      </c>
      <c r="AP59" s="2" t="str">
        <f>IFERROR(#REF!/GAMSopt!AO59,"")</f>
        <v/>
      </c>
      <c r="AQ59" s="2" t="str">
        <f>IFERROR(#REF!/GAMSopt!AP59,"")</f>
        <v/>
      </c>
      <c r="AR59" s="2" t="str">
        <f>IFERROR(#REF!/GAMSopt!AQ59,"")</f>
        <v/>
      </c>
      <c r="AS59" s="2" t="str">
        <f>IFERROR(#REF!/GAMSopt!AR59,"")</f>
        <v/>
      </c>
      <c r="AT59" s="2" t="str">
        <f>IFERROR(#REF!/GAMSopt!AS59,"")</f>
        <v/>
      </c>
      <c r="AU59" s="2" t="str">
        <f>IFERROR(#REF!/GAMSopt!AT59,"")</f>
        <v/>
      </c>
      <c r="AV59" s="2" t="str">
        <f>IFERROR(#REF!/GAMSopt!AU59,"")</f>
        <v/>
      </c>
      <c r="AW59" s="2" t="str">
        <f>IFERROR(#REF!/GAMSopt!AV59,"")</f>
        <v/>
      </c>
      <c r="AX59" s="2" t="str">
        <f>IFERROR(#REF!/GAMSopt!AW59,"")</f>
        <v/>
      </c>
      <c r="AY59" s="2" t="str">
        <f>IFERROR(#REF!/GAMSopt!AX59,"")</f>
        <v/>
      </c>
      <c r="AZ59" s="2" t="str">
        <f>IFERROR(#REF!/GAMSopt!AY59,"")</f>
        <v/>
      </c>
      <c r="BA59" s="2" t="str">
        <f>IFERROR(#REF!/GAMSopt!AZ59,"")</f>
        <v/>
      </c>
      <c r="BB59" s="2" t="str">
        <f>IFERROR(#REF!/GAMSopt!BA59,"")</f>
        <v/>
      </c>
      <c r="BC59" s="2" t="str">
        <f>IFERROR(#REF!/GAMSopt!BB59,"")</f>
        <v/>
      </c>
      <c r="BD59" s="2" t="str">
        <f>IFERROR(#REF!/GAMSopt!BC59,"")</f>
        <v/>
      </c>
      <c r="BE59" s="2" t="str">
        <f>IFERROR(#REF!/GAMSopt!BD59,"")</f>
        <v/>
      </c>
      <c r="BF59" s="2" t="str">
        <f>IFERROR(#REF!/GAMSopt!BE59,"")</f>
        <v/>
      </c>
      <c r="BG59" s="2" t="str">
        <f>IFERROR(#REF!/GAMSopt!BF59,"")</f>
        <v/>
      </c>
      <c r="BH59" s="2" t="str">
        <f>IFERROR(#REF!/GAMSopt!BG59,"")</f>
        <v/>
      </c>
      <c r="BI59" s="2" t="str">
        <f>IFERROR(#REF!/GAMSopt!BH59,"")</f>
        <v/>
      </c>
      <c r="BJ59" s="2" t="str">
        <f>IFERROR(#REF!/GAMSopt!BI59,"")</f>
        <v/>
      </c>
    </row>
    <row r="60" spans="1:62" x14ac:dyDescent="0.25">
      <c r="A60" t="e">
        <f>#REF!</f>
        <v>#REF!</v>
      </c>
      <c r="B60" t="str">
        <f>GAMSopt!A60</f>
        <v>...Atmospheric, Year 2007</v>
      </c>
      <c r="C60" s="2" t="str">
        <f>IFERROR(#REF!/GAMSopt!B60,"")</f>
        <v/>
      </c>
      <c r="D60" s="2" t="str">
        <f>IFERROR(#REF!/GAMSopt!C60,"")</f>
        <v/>
      </c>
      <c r="E60" s="2" t="str">
        <f>IFERROR(#REF!/GAMSopt!D60,"")</f>
        <v/>
      </c>
      <c r="F60" s="2" t="str">
        <f>IFERROR(#REF!/GAMSopt!E60,"")</f>
        <v/>
      </c>
      <c r="G60" s="2" t="str">
        <f>IFERROR(#REF!/GAMSopt!F60,"")</f>
        <v/>
      </c>
      <c r="H60" s="2" t="str">
        <f>IFERROR(#REF!/GAMSopt!G60,"")</f>
        <v/>
      </c>
      <c r="I60" s="2" t="str">
        <f>IFERROR(#REF!/GAMSopt!H60,"")</f>
        <v/>
      </c>
      <c r="J60" s="2" t="str">
        <f>IFERROR(#REF!/GAMSopt!I60,"")</f>
        <v/>
      </c>
      <c r="K60" s="2" t="str">
        <f>IFERROR(#REF!/GAMSopt!J60,"")</f>
        <v/>
      </c>
      <c r="L60" s="2" t="str">
        <f>IFERROR(#REF!/GAMSopt!K60,"")</f>
        <v/>
      </c>
      <c r="M60" s="2" t="str">
        <f>IFERROR(#REF!/GAMSopt!L60,"")</f>
        <v/>
      </c>
      <c r="N60" s="2" t="str">
        <f>IFERROR(#REF!/GAMSopt!M60,"")</f>
        <v/>
      </c>
      <c r="O60" s="2" t="str">
        <f>IFERROR(#REF!/GAMSopt!N60,"")</f>
        <v/>
      </c>
      <c r="P60" s="2" t="str">
        <f>IFERROR(#REF!/GAMSopt!O60,"")</f>
        <v/>
      </c>
      <c r="Q60" s="2" t="str">
        <f>IFERROR(#REF!/GAMSopt!P60,"")</f>
        <v/>
      </c>
      <c r="R60" s="2" t="str">
        <f>IFERROR(#REF!/GAMSopt!Q60,"")</f>
        <v/>
      </c>
      <c r="S60" s="2" t="str">
        <f>IFERROR(#REF!/GAMSopt!R60,"")</f>
        <v/>
      </c>
      <c r="T60" s="2" t="str">
        <f>IFERROR(#REF!/GAMSopt!S60,"")</f>
        <v/>
      </c>
      <c r="U60" s="2" t="str">
        <f>IFERROR(#REF!/GAMSopt!T60,"")</f>
        <v/>
      </c>
      <c r="V60" s="2" t="str">
        <f>IFERROR(#REF!/GAMSopt!U60,"")</f>
        <v/>
      </c>
      <c r="W60" s="2" t="str">
        <f>IFERROR(#REF!/GAMSopt!V60,"")</f>
        <v/>
      </c>
      <c r="X60" s="2" t="str">
        <f>IFERROR(#REF!/GAMSopt!W60,"")</f>
        <v/>
      </c>
      <c r="Y60" s="2" t="str">
        <f>IFERROR(#REF!/GAMSopt!X60,"")</f>
        <v/>
      </c>
      <c r="Z60" s="2" t="str">
        <f>IFERROR(#REF!/GAMSopt!Y60,"")</f>
        <v/>
      </c>
      <c r="AA60" s="2" t="str">
        <f>IFERROR(#REF!/GAMSopt!Z60,"")</f>
        <v/>
      </c>
      <c r="AB60" s="2" t="str">
        <f>IFERROR(#REF!/GAMSopt!AA60,"")</f>
        <v/>
      </c>
      <c r="AC60" s="2" t="str">
        <f>IFERROR(#REF!/GAMSopt!AB60,"")</f>
        <v/>
      </c>
      <c r="AD60" s="2" t="str">
        <f>IFERROR(#REF!/GAMSopt!AC60,"")</f>
        <v/>
      </c>
      <c r="AE60" s="2" t="str">
        <f>IFERROR(#REF!/GAMSopt!AD60,"")</f>
        <v/>
      </c>
      <c r="AF60" s="2" t="str">
        <f>IFERROR(#REF!/GAMSopt!AE60,"")</f>
        <v/>
      </c>
      <c r="AG60" s="2" t="str">
        <f>IFERROR(#REF!/GAMSopt!AF60,"")</f>
        <v/>
      </c>
      <c r="AH60" s="2" t="str">
        <f>IFERROR(#REF!/GAMSopt!AG60,"")</f>
        <v/>
      </c>
      <c r="AI60" s="2" t="str">
        <f>IFERROR(#REF!/GAMSopt!AH60,"")</f>
        <v/>
      </c>
      <c r="AJ60" s="2" t="str">
        <f>IFERROR(#REF!/GAMSopt!AI60,"")</f>
        <v/>
      </c>
      <c r="AK60" s="2" t="str">
        <f>IFERROR(#REF!/GAMSopt!AJ60,"")</f>
        <v/>
      </c>
      <c r="AL60" s="2" t="str">
        <f>IFERROR(#REF!/GAMSopt!AK60,"")</f>
        <v/>
      </c>
      <c r="AM60" s="2" t="str">
        <f>IFERROR(#REF!/GAMSopt!AL60,"")</f>
        <v/>
      </c>
      <c r="AN60" s="2" t="str">
        <f>IFERROR(#REF!/GAMSopt!AM60,"")</f>
        <v/>
      </c>
      <c r="AO60" s="2" t="str">
        <f>IFERROR(#REF!/GAMSopt!AN60,"")</f>
        <v/>
      </c>
      <c r="AP60" s="2" t="str">
        <f>IFERROR(#REF!/GAMSopt!AO60,"")</f>
        <v/>
      </c>
      <c r="AQ60" s="2" t="str">
        <f>IFERROR(#REF!/GAMSopt!AP60,"")</f>
        <v/>
      </c>
      <c r="AR60" s="2" t="str">
        <f>IFERROR(#REF!/GAMSopt!AQ60,"")</f>
        <v/>
      </c>
      <c r="AS60" s="2" t="str">
        <f>IFERROR(#REF!/GAMSopt!AR60,"")</f>
        <v/>
      </c>
      <c r="AT60" s="2" t="str">
        <f>IFERROR(#REF!/GAMSopt!AS60,"")</f>
        <v/>
      </c>
      <c r="AU60" s="2" t="str">
        <f>IFERROR(#REF!/GAMSopt!AT60,"")</f>
        <v/>
      </c>
      <c r="AV60" s="2" t="str">
        <f>IFERROR(#REF!/GAMSopt!AU60,"")</f>
        <v/>
      </c>
      <c r="AW60" s="2" t="str">
        <f>IFERROR(#REF!/GAMSopt!AV60,"")</f>
        <v/>
      </c>
      <c r="AX60" s="2" t="str">
        <f>IFERROR(#REF!/GAMSopt!AW60,"")</f>
        <v/>
      </c>
      <c r="AY60" s="2" t="str">
        <f>IFERROR(#REF!/GAMSopt!AX60,"")</f>
        <v/>
      </c>
      <c r="AZ60" s="2" t="str">
        <f>IFERROR(#REF!/GAMSopt!AY60,"")</f>
        <v/>
      </c>
      <c r="BA60" s="2" t="str">
        <f>IFERROR(#REF!/GAMSopt!AZ60,"")</f>
        <v/>
      </c>
      <c r="BB60" s="2" t="str">
        <f>IFERROR(#REF!/GAMSopt!BA60,"")</f>
        <v/>
      </c>
      <c r="BC60" s="2" t="str">
        <f>IFERROR(#REF!/GAMSopt!BB60,"")</f>
        <v/>
      </c>
      <c r="BD60" s="2" t="str">
        <f>IFERROR(#REF!/GAMSopt!BC60,"")</f>
        <v/>
      </c>
      <c r="BE60" s="2" t="str">
        <f>IFERROR(#REF!/GAMSopt!BD60,"")</f>
        <v/>
      </c>
      <c r="BF60" s="2" t="str">
        <f>IFERROR(#REF!/GAMSopt!BE60,"")</f>
        <v/>
      </c>
      <c r="BG60" s="2" t="str">
        <f>IFERROR(#REF!/GAMSopt!BF60,"")</f>
        <v/>
      </c>
      <c r="BH60" s="2" t="str">
        <f>IFERROR(#REF!/GAMSopt!BG60,"")</f>
        <v/>
      </c>
      <c r="BI60" s="2" t="str">
        <f>IFERROR(#REF!/GAMSopt!BH60,"")</f>
        <v/>
      </c>
      <c r="BJ60" s="2" t="str">
        <f>IFERROR(#REF!/GAMSopt!BI60,"")</f>
        <v/>
      </c>
    </row>
    <row r="61" spans="1:62" x14ac:dyDescent="0.25">
      <c r="A61" t="e">
        <f>#REF!</f>
        <v>#REF!</v>
      </c>
      <c r="B61" t="str">
        <f>GAMSopt!A61</f>
        <v>...Atmospheric, Year 2012</v>
      </c>
      <c r="C61" s="2" t="str">
        <f>IFERROR(#REF!/GAMSopt!B61,"")</f>
        <v/>
      </c>
      <c r="D61" s="2" t="str">
        <f>IFERROR(#REF!/GAMSopt!C61,"")</f>
        <v/>
      </c>
      <c r="E61" s="2" t="str">
        <f>IFERROR(#REF!/GAMSopt!D61,"")</f>
        <v/>
      </c>
      <c r="F61" s="2" t="str">
        <f>IFERROR(#REF!/GAMSopt!E61,"")</f>
        <v/>
      </c>
      <c r="G61" s="2" t="str">
        <f>IFERROR(#REF!/GAMSopt!F61,"")</f>
        <v/>
      </c>
      <c r="H61" s="2" t="str">
        <f>IFERROR(#REF!/GAMSopt!G61,"")</f>
        <v/>
      </c>
      <c r="I61" s="2" t="str">
        <f>IFERROR(#REF!/GAMSopt!H61,"")</f>
        <v/>
      </c>
      <c r="J61" s="2" t="str">
        <f>IFERROR(#REF!/GAMSopt!I61,"")</f>
        <v/>
      </c>
      <c r="K61" s="2" t="str">
        <f>IFERROR(#REF!/GAMSopt!J61,"")</f>
        <v/>
      </c>
      <c r="L61" s="2" t="str">
        <f>IFERROR(#REF!/GAMSopt!K61,"")</f>
        <v/>
      </c>
      <c r="M61" s="2" t="str">
        <f>IFERROR(#REF!/GAMSopt!L61,"")</f>
        <v/>
      </c>
      <c r="N61" s="2" t="str">
        <f>IFERROR(#REF!/GAMSopt!M61,"")</f>
        <v/>
      </c>
      <c r="O61" s="2" t="str">
        <f>IFERROR(#REF!/GAMSopt!N61,"")</f>
        <v/>
      </c>
      <c r="P61" s="2" t="str">
        <f>IFERROR(#REF!/GAMSopt!O61,"")</f>
        <v/>
      </c>
      <c r="Q61" s="2" t="str">
        <f>IFERROR(#REF!/GAMSopt!P61,"")</f>
        <v/>
      </c>
      <c r="R61" s="2" t="str">
        <f>IFERROR(#REF!/GAMSopt!Q61,"")</f>
        <v/>
      </c>
      <c r="S61" s="2" t="str">
        <f>IFERROR(#REF!/GAMSopt!R61,"")</f>
        <v/>
      </c>
      <c r="T61" s="2" t="str">
        <f>IFERROR(#REF!/GAMSopt!S61,"")</f>
        <v/>
      </c>
      <c r="U61" s="2" t="str">
        <f>IFERROR(#REF!/GAMSopt!T61,"")</f>
        <v/>
      </c>
      <c r="V61" s="2" t="str">
        <f>IFERROR(#REF!/GAMSopt!U61,"")</f>
        <v/>
      </c>
      <c r="W61" s="2" t="str">
        <f>IFERROR(#REF!/GAMSopt!V61,"")</f>
        <v/>
      </c>
      <c r="X61" s="2" t="str">
        <f>IFERROR(#REF!/GAMSopt!W61,"")</f>
        <v/>
      </c>
      <c r="Y61" s="2" t="str">
        <f>IFERROR(#REF!/GAMSopt!X61,"")</f>
        <v/>
      </c>
      <c r="Z61" s="2" t="str">
        <f>IFERROR(#REF!/GAMSopt!Y61,"")</f>
        <v/>
      </c>
      <c r="AA61" s="2" t="str">
        <f>IFERROR(#REF!/GAMSopt!Z61,"")</f>
        <v/>
      </c>
      <c r="AB61" s="2" t="str">
        <f>IFERROR(#REF!/GAMSopt!AA61,"")</f>
        <v/>
      </c>
      <c r="AC61" s="2" t="str">
        <f>IFERROR(#REF!/GAMSopt!AB61,"")</f>
        <v/>
      </c>
      <c r="AD61" s="2" t="str">
        <f>IFERROR(#REF!/GAMSopt!AC61,"")</f>
        <v/>
      </c>
      <c r="AE61" s="2" t="str">
        <f>IFERROR(#REF!/GAMSopt!AD61,"")</f>
        <v/>
      </c>
      <c r="AF61" s="2" t="str">
        <f>IFERROR(#REF!/GAMSopt!AE61,"")</f>
        <v/>
      </c>
      <c r="AG61" s="2" t="str">
        <f>IFERROR(#REF!/GAMSopt!AF61,"")</f>
        <v/>
      </c>
      <c r="AH61" s="2" t="str">
        <f>IFERROR(#REF!/GAMSopt!AG61,"")</f>
        <v/>
      </c>
      <c r="AI61" s="2" t="str">
        <f>IFERROR(#REF!/GAMSopt!AH61,"")</f>
        <v/>
      </c>
      <c r="AJ61" s="2" t="str">
        <f>IFERROR(#REF!/GAMSopt!AI61,"")</f>
        <v/>
      </c>
      <c r="AK61" s="2" t="str">
        <f>IFERROR(#REF!/GAMSopt!AJ61,"")</f>
        <v/>
      </c>
      <c r="AL61" s="2" t="str">
        <f>IFERROR(#REF!/GAMSopt!AK61,"")</f>
        <v/>
      </c>
      <c r="AM61" s="2" t="str">
        <f>IFERROR(#REF!/GAMSopt!AL61,"")</f>
        <v/>
      </c>
      <c r="AN61" s="2" t="str">
        <f>IFERROR(#REF!/GAMSopt!AM61,"")</f>
        <v/>
      </c>
      <c r="AO61" s="2" t="str">
        <f>IFERROR(#REF!/GAMSopt!AN61,"")</f>
        <v/>
      </c>
      <c r="AP61" s="2" t="str">
        <f>IFERROR(#REF!/GAMSopt!AO61,"")</f>
        <v/>
      </c>
      <c r="AQ61" s="2" t="str">
        <f>IFERROR(#REF!/GAMSopt!AP61,"")</f>
        <v/>
      </c>
      <c r="AR61" s="2" t="str">
        <f>IFERROR(#REF!/GAMSopt!AQ61,"")</f>
        <v/>
      </c>
      <c r="AS61" s="2" t="str">
        <f>IFERROR(#REF!/GAMSopt!AR61,"")</f>
        <v/>
      </c>
      <c r="AT61" s="2" t="str">
        <f>IFERROR(#REF!/GAMSopt!AS61,"")</f>
        <v/>
      </c>
      <c r="AU61" s="2" t="str">
        <f>IFERROR(#REF!/GAMSopt!AT61,"")</f>
        <v/>
      </c>
      <c r="AV61" s="2" t="str">
        <f>IFERROR(#REF!/GAMSopt!AU61,"")</f>
        <v/>
      </c>
      <c r="AW61" s="2" t="str">
        <f>IFERROR(#REF!/GAMSopt!AV61,"")</f>
        <v/>
      </c>
      <c r="AX61" s="2" t="str">
        <f>IFERROR(#REF!/GAMSopt!AW61,"")</f>
        <v/>
      </c>
      <c r="AY61" s="2" t="str">
        <f>IFERROR(#REF!/GAMSopt!AX61,"")</f>
        <v/>
      </c>
      <c r="AZ61" s="2" t="str">
        <f>IFERROR(#REF!/GAMSopt!AY61,"")</f>
        <v/>
      </c>
      <c r="BA61" s="2" t="str">
        <f>IFERROR(#REF!/GAMSopt!AZ61,"")</f>
        <v/>
      </c>
      <c r="BB61" s="2" t="str">
        <f>IFERROR(#REF!/GAMSopt!BA61,"")</f>
        <v/>
      </c>
      <c r="BC61" s="2" t="str">
        <f>IFERROR(#REF!/GAMSopt!BB61,"")</f>
        <v/>
      </c>
      <c r="BD61" s="2" t="str">
        <f>IFERROR(#REF!/GAMSopt!BC61,"")</f>
        <v/>
      </c>
      <c r="BE61" s="2" t="str">
        <f>IFERROR(#REF!/GAMSopt!BD61,"")</f>
        <v/>
      </c>
      <c r="BF61" s="2" t="str">
        <f>IFERROR(#REF!/GAMSopt!BE61,"")</f>
        <v/>
      </c>
      <c r="BG61" s="2" t="str">
        <f>IFERROR(#REF!/GAMSopt!BF61,"")</f>
        <v/>
      </c>
      <c r="BH61" s="2" t="str">
        <f>IFERROR(#REF!/GAMSopt!BG61,"")</f>
        <v/>
      </c>
      <c r="BI61" s="2" t="str">
        <f>IFERROR(#REF!/GAMSopt!BH61,"")</f>
        <v/>
      </c>
      <c r="BJ61" s="2" t="str">
        <f>IFERROR(#REF!/GAMSopt!BI61,"")</f>
        <v/>
      </c>
    </row>
    <row r="62" spans="1:62" x14ac:dyDescent="0.25">
      <c r="A62" t="e">
        <f>#REF!</f>
        <v>#REF!</v>
      </c>
      <c r="B62" t="str">
        <f>GAMSopt!A62</f>
        <v>...Biosphere and Shallow Oceans, Year 2008</v>
      </c>
      <c r="C62" s="2" t="str">
        <f>IFERROR(#REF!/GAMSopt!B62,"")</f>
        <v/>
      </c>
      <c r="D62" s="2" t="str">
        <f>IFERROR(#REF!/GAMSopt!C62,"")</f>
        <v/>
      </c>
      <c r="E62" s="2" t="str">
        <f>IFERROR(#REF!/GAMSopt!D62,"")</f>
        <v/>
      </c>
      <c r="F62" s="2" t="str">
        <f>IFERROR(#REF!/GAMSopt!E62,"")</f>
        <v/>
      </c>
      <c r="G62" s="2" t="str">
        <f>IFERROR(#REF!/GAMSopt!F62,"")</f>
        <v/>
      </c>
      <c r="H62" s="2" t="str">
        <f>IFERROR(#REF!/GAMSopt!G62,"")</f>
        <v/>
      </c>
      <c r="I62" s="2" t="str">
        <f>IFERROR(#REF!/GAMSopt!H62,"")</f>
        <v/>
      </c>
      <c r="J62" s="2" t="str">
        <f>IFERROR(#REF!/GAMSopt!I62,"")</f>
        <v/>
      </c>
      <c r="K62" s="2" t="str">
        <f>IFERROR(#REF!/GAMSopt!J62,"")</f>
        <v/>
      </c>
      <c r="L62" s="2" t="str">
        <f>IFERROR(#REF!/GAMSopt!K62,"")</f>
        <v/>
      </c>
      <c r="M62" s="2" t="str">
        <f>IFERROR(#REF!/GAMSopt!L62,"")</f>
        <v/>
      </c>
      <c r="N62" s="2" t="str">
        <f>IFERROR(#REF!/GAMSopt!M62,"")</f>
        <v/>
      </c>
      <c r="O62" s="2" t="str">
        <f>IFERROR(#REF!/GAMSopt!N62,"")</f>
        <v/>
      </c>
      <c r="P62" s="2" t="str">
        <f>IFERROR(#REF!/GAMSopt!O62,"")</f>
        <v/>
      </c>
      <c r="Q62" s="2" t="str">
        <f>IFERROR(#REF!/GAMSopt!P62,"")</f>
        <v/>
      </c>
      <c r="R62" s="2" t="str">
        <f>IFERROR(#REF!/GAMSopt!Q62,"")</f>
        <v/>
      </c>
      <c r="S62" s="2" t="str">
        <f>IFERROR(#REF!/GAMSopt!R62,"")</f>
        <v/>
      </c>
      <c r="T62" s="2" t="str">
        <f>IFERROR(#REF!/GAMSopt!S62,"")</f>
        <v/>
      </c>
      <c r="U62" s="2" t="str">
        <f>IFERROR(#REF!/GAMSopt!T62,"")</f>
        <v/>
      </c>
      <c r="V62" s="2" t="str">
        <f>IFERROR(#REF!/GAMSopt!U62,"")</f>
        <v/>
      </c>
      <c r="W62" s="2" t="str">
        <f>IFERROR(#REF!/GAMSopt!V62,"")</f>
        <v/>
      </c>
      <c r="X62" s="2" t="str">
        <f>IFERROR(#REF!/GAMSopt!W62,"")</f>
        <v/>
      </c>
      <c r="Y62" s="2" t="str">
        <f>IFERROR(#REF!/GAMSopt!X62,"")</f>
        <v/>
      </c>
      <c r="Z62" s="2" t="str">
        <f>IFERROR(#REF!/GAMSopt!Y62,"")</f>
        <v/>
      </c>
      <c r="AA62" s="2" t="str">
        <f>IFERROR(#REF!/GAMSopt!Z62,"")</f>
        <v/>
      </c>
      <c r="AB62" s="2" t="str">
        <f>IFERROR(#REF!/GAMSopt!AA62,"")</f>
        <v/>
      </c>
      <c r="AC62" s="2" t="str">
        <f>IFERROR(#REF!/GAMSopt!AB62,"")</f>
        <v/>
      </c>
      <c r="AD62" s="2" t="str">
        <f>IFERROR(#REF!/GAMSopt!AC62,"")</f>
        <v/>
      </c>
      <c r="AE62" s="2" t="str">
        <f>IFERROR(#REF!/GAMSopt!AD62,"")</f>
        <v/>
      </c>
      <c r="AF62" s="2" t="str">
        <f>IFERROR(#REF!/GAMSopt!AE62,"")</f>
        <v/>
      </c>
      <c r="AG62" s="2" t="str">
        <f>IFERROR(#REF!/GAMSopt!AF62,"")</f>
        <v/>
      </c>
      <c r="AH62" s="2" t="str">
        <f>IFERROR(#REF!/GAMSopt!AG62,"")</f>
        <v/>
      </c>
      <c r="AI62" s="2" t="str">
        <f>IFERROR(#REF!/GAMSopt!AH62,"")</f>
        <v/>
      </c>
      <c r="AJ62" s="2" t="str">
        <f>IFERROR(#REF!/GAMSopt!AI62,"")</f>
        <v/>
      </c>
      <c r="AK62" s="2" t="str">
        <f>IFERROR(#REF!/GAMSopt!AJ62,"")</f>
        <v/>
      </c>
      <c r="AL62" s="2" t="str">
        <f>IFERROR(#REF!/GAMSopt!AK62,"")</f>
        <v/>
      </c>
      <c r="AM62" s="2" t="str">
        <f>IFERROR(#REF!/GAMSopt!AL62,"")</f>
        <v/>
      </c>
      <c r="AN62" s="2" t="str">
        <f>IFERROR(#REF!/GAMSopt!AM62,"")</f>
        <v/>
      </c>
      <c r="AO62" s="2" t="str">
        <f>IFERROR(#REF!/GAMSopt!AN62,"")</f>
        <v/>
      </c>
      <c r="AP62" s="2" t="str">
        <f>IFERROR(#REF!/GAMSopt!AO62,"")</f>
        <v/>
      </c>
      <c r="AQ62" s="2" t="str">
        <f>IFERROR(#REF!/GAMSopt!AP62,"")</f>
        <v/>
      </c>
      <c r="AR62" s="2" t="str">
        <f>IFERROR(#REF!/GAMSopt!AQ62,"")</f>
        <v/>
      </c>
      <c r="AS62" s="2" t="str">
        <f>IFERROR(#REF!/GAMSopt!AR62,"")</f>
        <v/>
      </c>
      <c r="AT62" s="2" t="str">
        <f>IFERROR(#REF!/GAMSopt!AS62,"")</f>
        <v/>
      </c>
      <c r="AU62" s="2" t="str">
        <f>IFERROR(#REF!/GAMSopt!AT62,"")</f>
        <v/>
      </c>
      <c r="AV62" s="2" t="str">
        <f>IFERROR(#REF!/GAMSopt!AU62,"")</f>
        <v/>
      </c>
      <c r="AW62" s="2" t="str">
        <f>IFERROR(#REF!/GAMSopt!AV62,"")</f>
        <v/>
      </c>
      <c r="AX62" s="2" t="str">
        <f>IFERROR(#REF!/GAMSopt!AW62,"")</f>
        <v/>
      </c>
      <c r="AY62" s="2" t="str">
        <f>IFERROR(#REF!/GAMSopt!AX62,"")</f>
        <v/>
      </c>
      <c r="AZ62" s="2" t="str">
        <f>IFERROR(#REF!/GAMSopt!AY62,"")</f>
        <v/>
      </c>
      <c r="BA62" s="2" t="str">
        <f>IFERROR(#REF!/GAMSopt!AZ62,"")</f>
        <v/>
      </c>
      <c r="BB62" s="2" t="str">
        <f>IFERROR(#REF!/GAMSopt!BA62,"")</f>
        <v/>
      </c>
      <c r="BC62" s="2" t="str">
        <f>IFERROR(#REF!/GAMSopt!BB62,"")</f>
        <v/>
      </c>
      <c r="BD62" s="2" t="str">
        <f>IFERROR(#REF!/GAMSopt!BC62,"")</f>
        <v/>
      </c>
      <c r="BE62" s="2" t="str">
        <f>IFERROR(#REF!/GAMSopt!BD62,"")</f>
        <v/>
      </c>
      <c r="BF62" s="2" t="str">
        <f>IFERROR(#REF!/GAMSopt!BE62,"")</f>
        <v/>
      </c>
      <c r="BG62" s="2" t="str">
        <f>IFERROR(#REF!/GAMSopt!BF62,"")</f>
        <v/>
      </c>
      <c r="BH62" s="2" t="str">
        <f>IFERROR(#REF!/GAMSopt!BG62,"")</f>
        <v/>
      </c>
      <c r="BI62" s="2" t="str">
        <f>IFERROR(#REF!/GAMSopt!BH62,"")</f>
        <v/>
      </c>
      <c r="BJ62" s="2" t="str">
        <f>IFERROR(#REF!/GAMSopt!BI62,"")</f>
        <v/>
      </c>
    </row>
    <row r="63" spans="1:62" x14ac:dyDescent="0.25">
      <c r="A63" t="e">
        <f>#REF!</f>
        <v>#REF!</v>
      </c>
      <c r="B63" t="str">
        <f>GAMSopt!A63</f>
        <v>...Deep Oceans, Year 2008</v>
      </c>
      <c r="C63" s="2" t="str">
        <f>IFERROR(#REF!/GAMSopt!B63,"")</f>
        <v/>
      </c>
      <c r="D63" s="2" t="str">
        <f>IFERROR(#REF!/GAMSopt!C63,"")</f>
        <v/>
      </c>
      <c r="E63" s="2" t="str">
        <f>IFERROR(#REF!/GAMSopt!D63,"")</f>
        <v/>
      </c>
      <c r="F63" s="2" t="str">
        <f>IFERROR(#REF!/GAMSopt!E63,"")</f>
        <v/>
      </c>
      <c r="G63" s="2" t="str">
        <f>IFERROR(#REF!/GAMSopt!F63,"")</f>
        <v/>
      </c>
      <c r="H63" s="2" t="str">
        <f>IFERROR(#REF!/GAMSopt!G63,"")</f>
        <v/>
      </c>
      <c r="I63" s="2" t="str">
        <f>IFERROR(#REF!/GAMSopt!H63,"")</f>
        <v/>
      </c>
      <c r="J63" s="2" t="str">
        <f>IFERROR(#REF!/GAMSopt!I63,"")</f>
        <v/>
      </c>
      <c r="K63" s="2" t="str">
        <f>IFERROR(#REF!/GAMSopt!J63,"")</f>
        <v/>
      </c>
      <c r="L63" s="2" t="str">
        <f>IFERROR(#REF!/GAMSopt!K63,"")</f>
        <v/>
      </c>
      <c r="M63" s="2" t="str">
        <f>IFERROR(#REF!/GAMSopt!L63,"")</f>
        <v/>
      </c>
      <c r="N63" s="2" t="str">
        <f>IFERROR(#REF!/GAMSopt!M63,"")</f>
        <v/>
      </c>
      <c r="O63" s="2" t="str">
        <f>IFERROR(#REF!/GAMSopt!N63,"")</f>
        <v/>
      </c>
      <c r="P63" s="2" t="str">
        <f>IFERROR(#REF!/GAMSopt!O63,"")</f>
        <v/>
      </c>
      <c r="Q63" s="2" t="str">
        <f>IFERROR(#REF!/GAMSopt!P63,"")</f>
        <v/>
      </c>
      <c r="R63" s="2" t="str">
        <f>IFERROR(#REF!/GAMSopt!Q63,"")</f>
        <v/>
      </c>
      <c r="S63" s="2" t="str">
        <f>IFERROR(#REF!/GAMSopt!R63,"")</f>
        <v/>
      </c>
      <c r="T63" s="2" t="str">
        <f>IFERROR(#REF!/GAMSopt!S63,"")</f>
        <v/>
      </c>
      <c r="U63" s="2" t="str">
        <f>IFERROR(#REF!/GAMSopt!T63,"")</f>
        <v/>
      </c>
      <c r="V63" s="2" t="str">
        <f>IFERROR(#REF!/GAMSopt!U63,"")</f>
        <v/>
      </c>
      <c r="W63" s="2" t="str">
        <f>IFERROR(#REF!/GAMSopt!V63,"")</f>
        <v/>
      </c>
      <c r="X63" s="2" t="str">
        <f>IFERROR(#REF!/GAMSopt!W63,"")</f>
        <v/>
      </c>
      <c r="Y63" s="2" t="str">
        <f>IFERROR(#REF!/GAMSopt!X63,"")</f>
        <v/>
      </c>
      <c r="Z63" s="2" t="str">
        <f>IFERROR(#REF!/GAMSopt!Y63,"")</f>
        <v/>
      </c>
      <c r="AA63" s="2" t="str">
        <f>IFERROR(#REF!/GAMSopt!Z63,"")</f>
        <v/>
      </c>
      <c r="AB63" s="2" t="str">
        <f>IFERROR(#REF!/GAMSopt!AA63,"")</f>
        <v/>
      </c>
      <c r="AC63" s="2" t="str">
        <f>IFERROR(#REF!/GAMSopt!AB63,"")</f>
        <v/>
      </c>
      <c r="AD63" s="2" t="str">
        <f>IFERROR(#REF!/GAMSopt!AC63,"")</f>
        <v/>
      </c>
      <c r="AE63" s="2" t="str">
        <f>IFERROR(#REF!/GAMSopt!AD63,"")</f>
        <v/>
      </c>
      <c r="AF63" s="2" t="str">
        <f>IFERROR(#REF!/GAMSopt!AE63,"")</f>
        <v/>
      </c>
      <c r="AG63" s="2" t="str">
        <f>IFERROR(#REF!/GAMSopt!AF63,"")</f>
        <v/>
      </c>
      <c r="AH63" s="2" t="str">
        <f>IFERROR(#REF!/GAMSopt!AG63,"")</f>
        <v/>
      </c>
      <c r="AI63" s="2" t="str">
        <f>IFERROR(#REF!/GAMSopt!AH63,"")</f>
        <v/>
      </c>
      <c r="AJ63" s="2" t="str">
        <f>IFERROR(#REF!/GAMSopt!AI63,"")</f>
        <v/>
      </c>
      <c r="AK63" s="2" t="str">
        <f>IFERROR(#REF!/GAMSopt!AJ63,"")</f>
        <v/>
      </c>
      <c r="AL63" s="2" t="str">
        <f>IFERROR(#REF!/GAMSopt!AK63,"")</f>
        <v/>
      </c>
      <c r="AM63" s="2" t="str">
        <f>IFERROR(#REF!/GAMSopt!AL63,"")</f>
        <v/>
      </c>
      <c r="AN63" s="2" t="str">
        <f>IFERROR(#REF!/GAMSopt!AM63,"")</f>
        <v/>
      </c>
      <c r="AO63" s="2" t="str">
        <f>IFERROR(#REF!/GAMSopt!AN63,"")</f>
        <v/>
      </c>
      <c r="AP63" s="2" t="str">
        <f>IFERROR(#REF!/GAMSopt!AO63,"")</f>
        <v/>
      </c>
      <c r="AQ63" s="2" t="str">
        <f>IFERROR(#REF!/GAMSopt!AP63,"")</f>
        <v/>
      </c>
      <c r="AR63" s="2" t="str">
        <f>IFERROR(#REF!/GAMSopt!AQ63,"")</f>
        <v/>
      </c>
      <c r="AS63" s="2" t="str">
        <f>IFERROR(#REF!/GAMSopt!AR63,"")</f>
        <v/>
      </c>
      <c r="AT63" s="2" t="str">
        <f>IFERROR(#REF!/GAMSopt!AS63,"")</f>
        <v/>
      </c>
      <c r="AU63" s="2" t="str">
        <f>IFERROR(#REF!/GAMSopt!AT63,"")</f>
        <v/>
      </c>
      <c r="AV63" s="2" t="str">
        <f>IFERROR(#REF!/GAMSopt!AU63,"")</f>
        <v/>
      </c>
      <c r="AW63" s="2" t="str">
        <f>IFERROR(#REF!/GAMSopt!AV63,"")</f>
        <v/>
      </c>
      <c r="AX63" s="2" t="str">
        <f>IFERROR(#REF!/GAMSopt!AW63,"")</f>
        <v/>
      </c>
      <c r="AY63" s="2" t="str">
        <f>IFERROR(#REF!/GAMSopt!AX63,"")</f>
        <v/>
      </c>
      <c r="AZ63" s="2" t="str">
        <f>IFERROR(#REF!/GAMSopt!AY63,"")</f>
        <v/>
      </c>
      <c r="BA63" s="2" t="str">
        <f>IFERROR(#REF!/GAMSopt!AZ63,"")</f>
        <v/>
      </c>
      <c r="BB63" s="2" t="str">
        <f>IFERROR(#REF!/GAMSopt!BA63,"")</f>
        <v/>
      </c>
      <c r="BC63" s="2" t="str">
        <f>IFERROR(#REF!/GAMSopt!BB63,"")</f>
        <v/>
      </c>
      <c r="BD63" s="2" t="str">
        <f>IFERROR(#REF!/GAMSopt!BC63,"")</f>
        <v/>
      </c>
      <c r="BE63" s="2" t="str">
        <f>IFERROR(#REF!/GAMSopt!BD63,"")</f>
        <v/>
      </c>
      <c r="BF63" s="2" t="str">
        <f>IFERROR(#REF!/GAMSopt!BE63,"")</f>
        <v/>
      </c>
      <c r="BG63" s="2" t="str">
        <f>IFERROR(#REF!/GAMSopt!BF63,"")</f>
        <v/>
      </c>
      <c r="BH63" s="2" t="str">
        <f>IFERROR(#REF!/GAMSopt!BG63,"")</f>
        <v/>
      </c>
      <c r="BI63" s="2" t="str">
        <f>IFERROR(#REF!/GAMSopt!BH63,"")</f>
        <v/>
      </c>
      <c r="BJ63" s="2" t="str">
        <f>IFERROR(#REF!/GAMSopt!BI63,"")</f>
        <v/>
      </c>
    </row>
    <row r="64" spans="1:62" x14ac:dyDescent="0.25">
      <c r="A64" t="e">
        <f>#REF!</f>
        <v>#REF!</v>
      </c>
      <c r="B64" t="str">
        <f>GAMSopt!A64</f>
        <v>* CARBON CYCLE PARAMETERS</v>
      </c>
      <c r="C64" s="2" t="str">
        <f>IFERROR(#REF!/GAMSopt!B64,"")</f>
        <v/>
      </c>
      <c r="D64" s="2" t="str">
        <f>IFERROR(#REF!/GAMSopt!C64,"")</f>
        <v/>
      </c>
      <c r="E64" s="2" t="str">
        <f>IFERROR(#REF!/GAMSopt!D64,"")</f>
        <v/>
      </c>
      <c r="F64" s="2" t="str">
        <f>IFERROR(#REF!/GAMSopt!E64,"")</f>
        <v/>
      </c>
      <c r="G64" s="2" t="str">
        <f>IFERROR(#REF!/GAMSopt!F64,"")</f>
        <v/>
      </c>
      <c r="H64" s="2" t="str">
        <f>IFERROR(#REF!/GAMSopt!G64,"")</f>
        <v/>
      </c>
      <c r="I64" s="2" t="str">
        <f>IFERROR(#REF!/GAMSopt!H64,"")</f>
        <v/>
      </c>
      <c r="J64" s="2" t="str">
        <f>IFERROR(#REF!/GAMSopt!I64,"")</f>
        <v/>
      </c>
      <c r="K64" s="2" t="str">
        <f>IFERROR(#REF!/GAMSopt!J64,"")</f>
        <v/>
      </c>
      <c r="L64" s="2" t="str">
        <f>IFERROR(#REF!/GAMSopt!K64,"")</f>
        <v/>
      </c>
      <c r="M64" s="2" t="str">
        <f>IFERROR(#REF!/GAMSopt!L64,"")</f>
        <v/>
      </c>
      <c r="N64" s="2" t="str">
        <f>IFERROR(#REF!/GAMSopt!M64,"")</f>
        <v/>
      </c>
      <c r="O64" s="2" t="str">
        <f>IFERROR(#REF!/GAMSopt!N64,"")</f>
        <v/>
      </c>
      <c r="P64" s="2" t="str">
        <f>IFERROR(#REF!/GAMSopt!O64,"")</f>
        <v/>
      </c>
      <c r="Q64" s="2" t="str">
        <f>IFERROR(#REF!/GAMSopt!P64,"")</f>
        <v/>
      </c>
      <c r="R64" s="2" t="str">
        <f>IFERROR(#REF!/GAMSopt!Q64,"")</f>
        <v/>
      </c>
      <c r="S64" s="2" t="str">
        <f>IFERROR(#REF!/GAMSopt!R64,"")</f>
        <v/>
      </c>
      <c r="T64" s="2" t="str">
        <f>IFERROR(#REF!/GAMSopt!S64,"")</f>
        <v/>
      </c>
      <c r="U64" s="2" t="str">
        <f>IFERROR(#REF!/GAMSopt!T64,"")</f>
        <v/>
      </c>
      <c r="V64" s="2" t="str">
        <f>IFERROR(#REF!/GAMSopt!U64,"")</f>
        <v/>
      </c>
      <c r="W64" s="2" t="str">
        <f>IFERROR(#REF!/GAMSopt!V64,"")</f>
        <v/>
      </c>
      <c r="X64" s="2" t="str">
        <f>IFERROR(#REF!/GAMSopt!W64,"")</f>
        <v/>
      </c>
      <c r="Y64" s="2" t="str">
        <f>IFERROR(#REF!/GAMSopt!X64,"")</f>
        <v/>
      </c>
      <c r="Z64" s="2" t="str">
        <f>IFERROR(#REF!/GAMSopt!Y64,"")</f>
        <v/>
      </c>
      <c r="AA64" s="2" t="str">
        <f>IFERROR(#REF!/GAMSopt!Z64,"")</f>
        <v/>
      </c>
      <c r="AB64" s="2" t="str">
        <f>IFERROR(#REF!/GAMSopt!AA64,"")</f>
        <v/>
      </c>
      <c r="AC64" s="2" t="str">
        <f>IFERROR(#REF!/GAMSopt!AB64,"")</f>
        <v/>
      </c>
      <c r="AD64" s="2" t="str">
        <f>IFERROR(#REF!/GAMSopt!AC64,"")</f>
        <v/>
      </c>
      <c r="AE64" s="2" t="str">
        <f>IFERROR(#REF!/GAMSopt!AD64,"")</f>
        <v/>
      </c>
      <c r="AF64" s="2" t="str">
        <f>IFERROR(#REF!/GAMSopt!AE64,"")</f>
        <v/>
      </c>
      <c r="AG64" s="2" t="str">
        <f>IFERROR(#REF!/GAMSopt!AF64,"")</f>
        <v/>
      </c>
      <c r="AH64" s="2" t="str">
        <f>IFERROR(#REF!/GAMSopt!AG64,"")</f>
        <v/>
      </c>
      <c r="AI64" s="2" t="str">
        <f>IFERROR(#REF!/GAMSopt!AH64,"")</f>
        <v/>
      </c>
      <c r="AJ64" s="2" t="str">
        <f>IFERROR(#REF!/GAMSopt!AI64,"")</f>
        <v/>
      </c>
      <c r="AK64" s="2" t="str">
        <f>IFERROR(#REF!/GAMSopt!AJ64,"")</f>
        <v/>
      </c>
      <c r="AL64" s="2" t="str">
        <f>IFERROR(#REF!/GAMSopt!AK64,"")</f>
        <v/>
      </c>
      <c r="AM64" s="2" t="str">
        <f>IFERROR(#REF!/GAMSopt!AL64,"")</f>
        <v/>
      </c>
      <c r="AN64" s="2" t="str">
        <f>IFERROR(#REF!/GAMSopt!AM64,"")</f>
        <v/>
      </c>
      <c r="AO64" s="2" t="str">
        <f>IFERROR(#REF!/GAMSopt!AN64,"")</f>
        <v/>
      </c>
      <c r="AP64" s="2" t="str">
        <f>IFERROR(#REF!/GAMSopt!AO64,"")</f>
        <v/>
      </c>
      <c r="AQ64" s="2" t="str">
        <f>IFERROR(#REF!/GAMSopt!AP64,"")</f>
        <v/>
      </c>
      <c r="AR64" s="2" t="str">
        <f>IFERROR(#REF!/GAMSopt!AQ64,"")</f>
        <v/>
      </c>
      <c r="AS64" s="2" t="str">
        <f>IFERROR(#REF!/GAMSopt!AR64,"")</f>
        <v/>
      </c>
      <c r="AT64" s="2" t="str">
        <f>IFERROR(#REF!/GAMSopt!AS64,"")</f>
        <v/>
      </c>
      <c r="AU64" s="2" t="str">
        <f>IFERROR(#REF!/GAMSopt!AT64,"")</f>
        <v/>
      </c>
      <c r="AV64" s="2" t="str">
        <f>IFERROR(#REF!/GAMSopt!AU64,"")</f>
        <v/>
      </c>
      <c r="AW64" s="2" t="str">
        <f>IFERROR(#REF!/GAMSopt!AV64,"")</f>
        <v/>
      </c>
      <c r="AX64" s="2" t="str">
        <f>IFERROR(#REF!/GAMSopt!AW64,"")</f>
        <v/>
      </c>
      <c r="AY64" s="2" t="str">
        <f>IFERROR(#REF!/GAMSopt!AX64,"")</f>
        <v/>
      </c>
      <c r="AZ64" s="2" t="str">
        <f>IFERROR(#REF!/GAMSopt!AY64,"")</f>
        <v/>
      </c>
      <c r="BA64" s="2" t="str">
        <f>IFERROR(#REF!/GAMSopt!AZ64,"")</f>
        <v/>
      </c>
      <c r="BB64" s="2" t="str">
        <f>IFERROR(#REF!/GAMSopt!BA64,"")</f>
        <v/>
      </c>
      <c r="BC64" s="2" t="str">
        <f>IFERROR(#REF!/GAMSopt!BB64,"")</f>
        <v/>
      </c>
      <c r="BD64" s="2" t="str">
        <f>IFERROR(#REF!/GAMSopt!BC64,"")</f>
        <v/>
      </c>
      <c r="BE64" s="2" t="str">
        <f>IFERROR(#REF!/GAMSopt!BD64,"")</f>
        <v/>
      </c>
      <c r="BF64" s="2" t="str">
        <f>IFERROR(#REF!/GAMSopt!BE64,"")</f>
        <v/>
      </c>
      <c r="BG64" s="2" t="str">
        <f>IFERROR(#REF!/GAMSopt!BF64,"")</f>
        <v/>
      </c>
      <c r="BH64" s="2" t="str">
        <f>IFERROR(#REF!/GAMSopt!BG64,"")</f>
        <v/>
      </c>
      <c r="BI64" s="2" t="str">
        <f>IFERROR(#REF!/GAMSopt!BH64,"")</f>
        <v/>
      </c>
      <c r="BJ64" s="2" t="str">
        <f>IFERROR(#REF!/GAMSopt!BI64,"")</f>
        <v/>
      </c>
    </row>
    <row r="65" spans="1:62" x14ac:dyDescent="0.25">
      <c r="A65" t="e">
        <f>#REF!</f>
        <v>#REF!</v>
      </c>
      <c r="B65" t="str">
        <f>GAMSopt!A65</f>
        <v>AtA b11</v>
      </c>
      <c r="C65" s="2" t="str">
        <f>IFERROR(#REF!/GAMSopt!B65,"")</f>
        <v/>
      </c>
      <c r="D65" s="2" t="str">
        <f>IFERROR(#REF!/GAMSopt!C65,"")</f>
        <v/>
      </c>
      <c r="E65" s="2" t="str">
        <f>IFERROR(#REF!/GAMSopt!D65,"")</f>
        <v/>
      </c>
      <c r="F65" s="2" t="str">
        <f>IFERROR(#REF!/GAMSopt!E65,"")</f>
        <v/>
      </c>
      <c r="G65" s="2" t="str">
        <f>IFERROR(#REF!/GAMSopt!F65,"")</f>
        <v/>
      </c>
      <c r="H65" s="2" t="str">
        <f>IFERROR(#REF!/GAMSopt!G65,"")</f>
        <v/>
      </c>
      <c r="I65" s="2" t="str">
        <f>IFERROR(#REF!/GAMSopt!H65,"")</f>
        <v/>
      </c>
      <c r="J65" s="2" t="str">
        <f>IFERROR(#REF!/GAMSopt!I65,"")</f>
        <v/>
      </c>
      <c r="K65" s="2" t="str">
        <f>IFERROR(#REF!/GAMSopt!J65,"")</f>
        <v/>
      </c>
      <c r="L65" s="2" t="str">
        <f>IFERROR(#REF!/GAMSopt!K65,"")</f>
        <v/>
      </c>
      <c r="M65" s="2" t="str">
        <f>IFERROR(#REF!/GAMSopt!L65,"")</f>
        <v/>
      </c>
      <c r="N65" s="2" t="str">
        <f>IFERROR(#REF!/GAMSopt!M65,"")</f>
        <v/>
      </c>
      <c r="O65" s="2" t="str">
        <f>IFERROR(#REF!/GAMSopt!N65,"")</f>
        <v/>
      </c>
      <c r="P65" s="2" t="str">
        <f>IFERROR(#REF!/GAMSopt!O65,"")</f>
        <v/>
      </c>
      <c r="Q65" s="2" t="str">
        <f>IFERROR(#REF!/GAMSopt!P65,"")</f>
        <v/>
      </c>
      <c r="R65" s="2" t="str">
        <f>IFERROR(#REF!/GAMSopt!Q65,"")</f>
        <v/>
      </c>
      <c r="S65" s="2" t="str">
        <f>IFERROR(#REF!/GAMSopt!R65,"")</f>
        <v/>
      </c>
      <c r="T65" s="2" t="str">
        <f>IFERROR(#REF!/GAMSopt!S65,"")</f>
        <v/>
      </c>
      <c r="U65" s="2" t="str">
        <f>IFERROR(#REF!/GAMSopt!T65,"")</f>
        <v/>
      </c>
      <c r="V65" s="2" t="str">
        <f>IFERROR(#REF!/GAMSopt!U65,"")</f>
        <v/>
      </c>
      <c r="W65" s="2" t="str">
        <f>IFERROR(#REF!/GAMSopt!V65,"")</f>
        <v/>
      </c>
      <c r="X65" s="2" t="str">
        <f>IFERROR(#REF!/GAMSopt!W65,"")</f>
        <v/>
      </c>
      <c r="Y65" s="2" t="str">
        <f>IFERROR(#REF!/GAMSopt!X65,"")</f>
        <v/>
      </c>
      <c r="Z65" s="2" t="str">
        <f>IFERROR(#REF!/GAMSopt!Y65,"")</f>
        <v/>
      </c>
      <c r="AA65" s="2" t="str">
        <f>IFERROR(#REF!/GAMSopt!Z65,"")</f>
        <v/>
      </c>
      <c r="AB65" s="2" t="str">
        <f>IFERROR(#REF!/GAMSopt!AA65,"")</f>
        <v/>
      </c>
      <c r="AC65" s="2" t="str">
        <f>IFERROR(#REF!/GAMSopt!AB65,"")</f>
        <v/>
      </c>
      <c r="AD65" s="2" t="str">
        <f>IFERROR(#REF!/GAMSopt!AC65,"")</f>
        <v/>
      </c>
      <c r="AE65" s="2" t="str">
        <f>IFERROR(#REF!/GAMSopt!AD65,"")</f>
        <v/>
      </c>
      <c r="AF65" s="2" t="str">
        <f>IFERROR(#REF!/GAMSopt!AE65,"")</f>
        <v/>
      </c>
      <c r="AG65" s="2" t="str">
        <f>IFERROR(#REF!/GAMSopt!AF65,"")</f>
        <v/>
      </c>
      <c r="AH65" s="2" t="str">
        <f>IFERROR(#REF!/GAMSopt!AG65,"")</f>
        <v/>
      </c>
      <c r="AI65" s="2" t="str">
        <f>IFERROR(#REF!/GAMSopt!AH65,"")</f>
        <v/>
      </c>
      <c r="AJ65" s="2" t="str">
        <f>IFERROR(#REF!/GAMSopt!AI65,"")</f>
        <v/>
      </c>
      <c r="AK65" s="2" t="str">
        <f>IFERROR(#REF!/GAMSopt!AJ65,"")</f>
        <v/>
      </c>
      <c r="AL65" s="2" t="str">
        <f>IFERROR(#REF!/GAMSopt!AK65,"")</f>
        <v/>
      </c>
      <c r="AM65" s="2" t="str">
        <f>IFERROR(#REF!/GAMSopt!AL65,"")</f>
        <v/>
      </c>
      <c r="AN65" s="2" t="str">
        <f>IFERROR(#REF!/GAMSopt!AM65,"")</f>
        <v/>
      </c>
      <c r="AO65" s="2" t="str">
        <f>IFERROR(#REF!/GAMSopt!AN65,"")</f>
        <v/>
      </c>
      <c r="AP65" s="2" t="str">
        <f>IFERROR(#REF!/GAMSopt!AO65,"")</f>
        <v/>
      </c>
      <c r="AQ65" s="2" t="str">
        <f>IFERROR(#REF!/GAMSopt!AP65,"")</f>
        <v/>
      </c>
      <c r="AR65" s="2" t="str">
        <f>IFERROR(#REF!/GAMSopt!AQ65,"")</f>
        <v/>
      </c>
      <c r="AS65" s="2" t="str">
        <f>IFERROR(#REF!/GAMSopt!AR65,"")</f>
        <v/>
      </c>
      <c r="AT65" s="2" t="str">
        <f>IFERROR(#REF!/GAMSopt!AS65,"")</f>
        <v/>
      </c>
      <c r="AU65" s="2" t="str">
        <f>IFERROR(#REF!/GAMSopt!AT65,"")</f>
        <v/>
      </c>
      <c r="AV65" s="2" t="str">
        <f>IFERROR(#REF!/GAMSopt!AU65,"")</f>
        <v/>
      </c>
      <c r="AW65" s="2" t="str">
        <f>IFERROR(#REF!/GAMSopt!AV65,"")</f>
        <v/>
      </c>
      <c r="AX65" s="2" t="str">
        <f>IFERROR(#REF!/GAMSopt!AW65,"")</f>
        <v/>
      </c>
      <c r="AY65" s="2" t="str">
        <f>IFERROR(#REF!/GAMSopt!AX65,"")</f>
        <v/>
      </c>
      <c r="AZ65" s="2" t="str">
        <f>IFERROR(#REF!/GAMSopt!AY65,"")</f>
        <v/>
      </c>
      <c r="BA65" s="2" t="str">
        <f>IFERROR(#REF!/GAMSopt!AZ65,"")</f>
        <v/>
      </c>
      <c r="BB65" s="2" t="str">
        <f>IFERROR(#REF!/GAMSopt!BA65,"")</f>
        <v/>
      </c>
      <c r="BC65" s="2" t="str">
        <f>IFERROR(#REF!/GAMSopt!BB65,"")</f>
        <v/>
      </c>
      <c r="BD65" s="2" t="str">
        <f>IFERROR(#REF!/GAMSopt!BC65,"")</f>
        <v/>
      </c>
      <c r="BE65" s="2" t="str">
        <f>IFERROR(#REF!/GAMSopt!BD65,"")</f>
        <v/>
      </c>
      <c r="BF65" s="2" t="str">
        <f>IFERROR(#REF!/GAMSopt!BE65,"")</f>
        <v/>
      </c>
      <c r="BG65" s="2" t="str">
        <f>IFERROR(#REF!/GAMSopt!BF65,"")</f>
        <v/>
      </c>
      <c r="BH65" s="2" t="str">
        <f>IFERROR(#REF!/GAMSopt!BG65,"")</f>
        <v/>
      </c>
      <c r="BI65" s="2" t="str">
        <f>IFERROR(#REF!/GAMSopt!BH65,"")</f>
        <v/>
      </c>
      <c r="BJ65" s="2" t="str">
        <f>IFERROR(#REF!/GAMSopt!BI65,"")</f>
        <v/>
      </c>
    </row>
    <row r="66" spans="1:62" x14ac:dyDescent="0.25">
      <c r="A66" t="e">
        <f>#REF!</f>
        <v>#REF!</v>
      </c>
      <c r="B66" t="str">
        <f>GAMSopt!A66</f>
        <v>BtA b21</v>
      </c>
      <c r="C66" s="2" t="str">
        <f>IFERROR(#REF!/GAMSopt!B66,"")</f>
        <v/>
      </c>
      <c r="D66" s="2" t="str">
        <f>IFERROR(#REF!/GAMSopt!C66,"")</f>
        <v/>
      </c>
      <c r="E66" s="2" t="str">
        <f>IFERROR(#REF!/GAMSopt!D66,"")</f>
        <v/>
      </c>
      <c r="F66" s="2" t="str">
        <f>IFERROR(#REF!/GAMSopt!E66,"")</f>
        <v/>
      </c>
      <c r="G66" s="2" t="str">
        <f>IFERROR(#REF!/GAMSopt!F66,"")</f>
        <v/>
      </c>
      <c r="H66" s="2" t="str">
        <f>IFERROR(#REF!/GAMSopt!G66,"")</f>
        <v/>
      </c>
      <c r="I66" s="2" t="str">
        <f>IFERROR(#REF!/GAMSopt!H66,"")</f>
        <v/>
      </c>
      <c r="J66" s="2" t="str">
        <f>IFERROR(#REF!/GAMSopt!I66,"")</f>
        <v/>
      </c>
      <c r="K66" s="2" t="str">
        <f>IFERROR(#REF!/GAMSopt!J66,"")</f>
        <v/>
      </c>
      <c r="L66" s="2" t="str">
        <f>IFERROR(#REF!/GAMSopt!K66,"")</f>
        <v/>
      </c>
      <c r="M66" s="2" t="str">
        <f>IFERROR(#REF!/GAMSopt!L66,"")</f>
        <v/>
      </c>
      <c r="N66" s="2" t="str">
        <f>IFERROR(#REF!/GAMSopt!M66,"")</f>
        <v/>
      </c>
      <c r="O66" s="2" t="str">
        <f>IFERROR(#REF!/GAMSopt!N66,"")</f>
        <v/>
      </c>
      <c r="P66" s="2" t="str">
        <f>IFERROR(#REF!/GAMSopt!O66,"")</f>
        <v/>
      </c>
      <c r="Q66" s="2" t="str">
        <f>IFERROR(#REF!/GAMSopt!P66,"")</f>
        <v/>
      </c>
      <c r="R66" s="2" t="str">
        <f>IFERROR(#REF!/GAMSopt!Q66,"")</f>
        <v/>
      </c>
      <c r="S66" s="2" t="str">
        <f>IFERROR(#REF!/GAMSopt!R66,"")</f>
        <v/>
      </c>
      <c r="T66" s="2" t="str">
        <f>IFERROR(#REF!/GAMSopt!S66,"")</f>
        <v/>
      </c>
      <c r="U66" s="2" t="str">
        <f>IFERROR(#REF!/GAMSopt!T66,"")</f>
        <v/>
      </c>
      <c r="V66" s="2" t="str">
        <f>IFERROR(#REF!/GAMSopt!U66,"")</f>
        <v/>
      </c>
      <c r="W66" s="2" t="str">
        <f>IFERROR(#REF!/GAMSopt!V66,"")</f>
        <v/>
      </c>
      <c r="X66" s="2" t="str">
        <f>IFERROR(#REF!/GAMSopt!W66,"")</f>
        <v/>
      </c>
      <c r="Y66" s="2" t="str">
        <f>IFERROR(#REF!/GAMSopt!X66,"")</f>
        <v/>
      </c>
      <c r="Z66" s="2" t="str">
        <f>IFERROR(#REF!/GAMSopt!Y66,"")</f>
        <v/>
      </c>
      <c r="AA66" s="2" t="str">
        <f>IFERROR(#REF!/GAMSopt!Z66,"")</f>
        <v/>
      </c>
      <c r="AB66" s="2" t="str">
        <f>IFERROR(#REF!/GAMSopt!AA66,"")</f>
        <v/>
      </c>
      <c r="AC66" s="2" t="str">
        <f>IFERROR(#REF!/GAMSopt!AB66,"")</f>
        <v/>
      </c>
      <c r="AD66" s="2" t="str">
        <f>IFERROR(#REF!/GAMSopt!AC66,"")</f>
        <v/>
      </c>
      <c r="AE66" s="2" t="str">
        <f>IFERROR(#REF!/GAMSopt!AD66,"")</f>
        <v/>
      </c>
      <c r="AF66" s="2" t="str">
        <f>IFERROR(#REF!/GAMSopt!AE66,"")</f>
        <v/>
      </c>
      <c r="AG66" s="2" t="str">
        <f>IFERROR(#REF!/GAMSopt!AF66,"")</f>
        <v/>
      </c>
      <c r="AH66" s="2" t="str">
        <f>IFERROR(#REF!/GAMSopt!AG66,"")</f>
        <v/>
      </c>
      <c r="AI66" s="2" t="str">
        <f>IFERROR(#REF!/GAMSopt!AH66,"")</f>
        <v/>
      </c>
      <c r="AJ66" s="2" t="str">
        <f>IFERROR(#REF!/GAMSopt!AI66,"")</f>
        <v/>
      </c>
      <c r="AK66" s="2" t="str">
        <f>IFERROR(#REF!/GAMSopt!AJ66,"")</f>
        <v/>
      </c>
      <c r="AL66" s="2" t="str">
        <f>IFERROR(#REF!/GAMSopt!AK66,"")</f>
        <v/>
      </c>
      <c r="AM66" s="2" t="str">
        <f>IFERROR(#REF!/GAMSopt!AL66,"")</f>
        <v/>
      </c>
      <c r="AN66" s="2" t="str">
        <f>IFERROR(#REF!/GAMSopt!AM66,"")</f>
        <v/>
      </c>
      <c r="AO66" s="2" t="str">
        <f>IFERROR(#REF!/GAMSopt!AN66,"")</f>
        <v/>
      </c>
      <c r="AP66" s="2" t="str">
        <f>IFERROR(#REF!/GAMSopt!AO66,"")</f>
        <v/>
      </c>
      <c r="AQ66" s="2" t="str">
        <f>IFERROR(#REF!/GAMSopt!AP66,"")</f>
        <v/>
      </c>
      <c r="AR66" s="2" t="str">
        <f>IFERROR(#REF!/GAMSopt!AQ66,"")</f>
        <v/>
      </c>
      <c r="AS66" s="2" t="str">
        <f>IFERROR(#REF!/GAMSopt!AR66,"")</f>
        <v/>
      </c>
      <c r="AT66" s="2" t="str">
        <f>IFERROR(#REF!/GAMSopt!AS66,"")</f>
        <v/>
      </c>
      <c r="AU66" s="2" t="str">
        <f>IFERROR(#REF!/GAMSopt!AT66,"")</f>
        <v/>
      </c>
      <c r="AV66" s="2" t="str">
        <f>IFERROR(#REF!/GAMSopt!AU66,"")</f>
        <v/>
      </c>
      <c r="AW66" s="2" t="str">
        <f>IFERROR(#REF!/GAMSopt!AV66,"")</f>
        <v/>
      </c>
      <c r="AX66" s="2" t="str">
        <f>IFERROR(#REF!/GAMSopt!AW66,"")</f>
        <v/>
      </c>
      <c r="AY66" s="2" t="str">
        <f>IFERROR(#REF!/GAMSopt!AX66,"")</f>
        <v/>
      </c>
      <c r="AZ66" s="2" t="str">
        <f>IFERROR(#REF!/GAMSopt!AY66,"")</f>
        <v/>
      </c>
      <c r="BA66" s="2" t="str">
        <f>IFERROR(#REF!/GAMSopt!AZ66,"")</f>
        <v/>
      </c>
      <c r="BB66" s="2" t="str">
        <f>IFERROR(#REF!/GAMSopt!BA66,"")</f>
        <v/>
      </c>
      <c r="BC66" s="2" t="str">
        <f>IFERROR(#REF!/GAMSopt!BB66,"")</f>
        <v/>
      </c>
      <c r="BD66" s="2" t="str">
        <f>IFERROR(#REF!/GAMSopt!BC66,"")</f>
        <v/>
      </c>
      <c r="BE66" s="2" t="str">
        <f>IFERROR(#REF!/GAMSopt!BD66,"")</f>
        <v/>
      </c>
      <c r="BF66" s="2" t="str">
        <f>IFERROR(#REF!/GAMSopt!BE66,"")</f>
        <v/>
      </c>
      <c r="BG66" s="2" t="str">
        <f>IFERROR(#REF!/GAMSopt!BF66,"")</f>
        <v/>
      </c>
      <c r="BH66" s="2" t="str">
        <f>IFERROR(#REF!/GAMSopt!BG66,"")</f>
        <v/>
      </c>
      <c r="BI66" s="2" t="str">
        <f>IFERROR(#REF!/GAMSopt!BH66,"")</f>
        <v/>
      </c>
      <c r="BJ66" s="2" t="str">
        <f>IFERROR(#REF!/GAMSopt!BI66,"")</f>
        <v/>
      </c>
    </row>
    <row r="67" spans="1:62" x14ac:dyDescent="0.25">
      <c r="A67" t="e">
        <f>#REF!</f>
        <v>#REF!</v>
      </c>
      <c r="B67" t="str">
        <f>GAMSopt!A67</f>
        <v>AtB b12</v>
      </c>
      <c r="C67" s="2" t="str">
        <f>IFERROR(#REF!/GAMSopt!B67,"")</f>
        <v/>
      </c>
      <c r="D67" s="2" t="str">
        <f>IFERROR(#REF!/GAMSopt!C67,"")</f>
        <v/>
      </c>
      <c r="E67" s="2" t="str">
        <f>IFERROR(#REF!/GAMSopt!D67,"")</f>
        <v/>
      </c>
      <c r="F67" s="2" t="str">
        <f>IFERROR(#REF!/GAMSopt!E67,"")</f>
        <v/>
      </c>
      <c r="G67" s="2" t="str">
        <f>IFERROR(#REF!/GAMSopt!F67,"")</f>
        <v/>
      </c>
      <c r="H67" s="2" t="str">
        <f>IFERROR(#REF!/GAMSopt!G67,"")</f>
        <v/>
      </c>
      <c r="I67" s="2" t="str">
        <f>IFERROR(#REF!/GAMSopt!H67,"")</f>
        <v/>
      </c>
      <c r="J67" s="2" t="str">
        <f>IFERROR(#REF!/GAMSopt!I67,"")</f>
        <v/>
      </c>
      <c r="K67" s="2" t="str">
        <f>IFERROR(#REF!/GAMSopt!J67,"")</f>
        <v/>
      </c>
      <c r="L67" s="2" t="str">
        <f>IFERROR(#REF!/GAMSopt!K67,"")</f>
        <v/>
      </c>
      <c r="M67" s="2" t="str">
        <f>IFERROR(#REF!/GAMSopt!L67,"")</f>
        <v/>
      </c>
      <c r="N67" s="2" t="str">
        <f>IFERROR(#REF!/GAMSopt!M67,"")</f>
        <v/>
      </c>
      <c r="O67" s="2" t="str">
        <f>IFERROR(#REF!/GAMSopt!N67,"")</f>
        <v/>
      </c>
      <c r="P67" s="2" t="str">
        <f>IFERROR(#REF!/GAMSopt!O67,"")</f>
        <v/>
      </c>
      <c r="Q67" s="2" t="str">
        <f>IFERROR(#REF!/GAMSopt!P67,"")</f>
        <v/>
      </c>
      <c r="R67" s="2" t="str">
        <f>IFERROR(#REF!/GAMSopt!Q67,"")</f>
        <v/>
      </c>
      <c r="S67" s="2" t="str">
        <f>IFERROR(#REF!/GAMSopt!R67,"")</f>
        <v/>
      </c>
      <c r="T67" s="2" t="str">
        <f>IFERROR(#REF!/GAMSopt!S67,"")</f>
        <v/>
      </c>
      <c r="U67" s="2" t="str">
        <f>IFERROR(#REF!/GAMSopt!T67,"")</f>
        <v/>
      </c>
      <c r="V67" s="2" t="str">
        <f>IFERROR(#REF!/GAMSopt!U67,"")</f>
        <v/>
      </c>
      <c r="W67" s="2" t="str">
        <f>IFERROR(#REF!/GAMSopt!V67,"")</f>
        <v/>
      </c>
      <c r="X67" s="2" t="str">
        <f>IFERROR(#REF!/GAMSopt!W67,"")</f>
        <v/>
      </c>
      <c r="Y67" s="2" t="str">
        <f>IFERROR(#REF!/GAMSopt!X67,"")</f>
        <v/>
      </c>
      <c r="Z67" s="2" t="str">
        <f>IFERROR(#REF!/GAMSopt!Y67,"")</f>
        <v/>
      </c>
      <c r="AA67" s="2" t="str">
        <f>IFERROR(#REF!/GAMSopt!Z67,"")</f>
        <v/>
      </c>
      <c r="AB67" s="2" t="str">
        <f>IFERROR(#REF!/GAMSopt!AA67,"")</f>
        <v/>
      </c>
      <c r="AC67" s="2" t="str">
        <f>IFERROR(#REF!/GAMSopt!AB67,"")</f>
        <v/>
      </c>
      <c r="AD67" s="2" t="str">
        <f>IFERROR(#REF!/GAMSopt!AC67,"")</f>
        <v/>
      </c>
      <c r="AE67" s="2" t="str">
        <f>IFERROR(#REF!/GAMSopt!AD67,"")</f>
        <v/>
      </c>
      <c r="AF67" s="2" t="str">
        <f>IFERROR(#REF!/GAMSopt!AE67,"")</f>
        <v/>
      </c>
      <c r="AG67" s="2" t="str">
        <f>IFERROR(#REF!/GAMSopt!AF67,"")</f>
        <v/>
      </c>
      <c r="AH67" s="2" t="str">
        <f>IFERROR(#REF!/GAMSopt!AG67,"")</f>
        <v/>
      </c>
      <c r="AI67" s="2" t="str">
        <f>IFERROR(#REF!/GAMSopt!AH67,"")</f>
        <v/>
      </c>
      <c r="AJ67" s="2" t="str">
        <f>IFERROR(#REF!/GAMSopt!AI67,"")</f>
        <v/>
      </c>
      <c r="AK67" s="2" t="str">
        <f>IFERROR(#REF!/GAMSopt!AJ67,"")</f>
        <v/>
      </c>
      <c r="AL67" s="2" t="str">
        <f>IFERROR(#REF!/GAMSopt!AK67,"")</f>
        <v/>
      </c>
      <c r="AM67" s="2" t="str">
        <f>IFERROR(#REF!/GAMSopt!AL67,"")</f>
        <v/>
      </c>
      <c r="AN67" s="2" t="str">
        <f>IFERROR(#REF!/GAMSopt!AM67,"")</f>
        <v/>
      </c>
      <c r="AO67" s="2" t="str">
        <f>IFERROR(#REF!/GAMSopt!AN67,"")</f>
        <v/>
      </c>
      <c r="AP67" s="2" t="str">
        <f>IFERROR(#REF!/GAMSopt!AO67,"")</f>
        <v/>
      </c>
      <c r="AQ67" s="2" t="str">
        <f>IFERROR(#REF!/GAMSopt!AP67,"")</f>
        <v/>
      </c>
      <c r="AR67" s="2" t="str">
        <f>IFERROR(#REF!/GAMSopt!AQ67,"")</f>
        <v/>
      </c>
      <c r="AS67" s="2" t="str">
        <f>IFERROR(#REF!/GAMSopt!AR67,"")</f>
        <v/>
      </c>
      <c r="AT67" s="2" t="str">
        <f>IFERROR(#REF!/GAMSopt!AS67,"")</f>
        <v/>
      </c>
      <c r="AU67" s="2" t="str">
        <f>IFERROR(#REF!/GAMSopt!AT67,"")</f>
        <v/>
      </c>
      <c r="AV67" s="2" t="str">
        <f>IFERROR(#REF!/GAMSopt!AU67,"")</f>
        <v/>
      </c>
      <c r="AW67" s="2" t="str">
        <f>IFERROR(#REF!/GAMSopt!AV67,"")</f>
        <v/>
      </c>
      <c r="AX67" s="2" t="str">
        <f>IFERROR(#REF!/GAMSopt!AW67,"")</f>
        <v/>
      </c>
      <c r="AY67" s="2" t="str">
        <f>IFERROR(#REF!/GAMSopt!AX67,"")</f>
        <v/>
      </c>
      <c r="AZ67" s="2" t="str">
        <f>IFERROR(#REF!/GAMSopt!AY67,"")</f>
        <v/>
      </c>
      <c r="BA67" s="2" t="str">
        <f>IFERROR(#REF!/GAMSopt!AZ67,"")</f>
        <v/>
      </c>
      <c r="BB67" s="2" t="str">
        <f>IFERROR(#REF!/GAMSopt!BA67,"")</f>
        <v/>
      </c>
      <c r="BC67" s="2" t="str">
        <f>IFERROR(#REF!/GAMSopt!BB67,"")</f>
        <v/>
      </c>
      <c r="BD67" s="2" t="str">
        <f>IFERROR(#REF!/GAMSopt!BC67,"")</f>
        <v/>
      </c>
      <c r="BE67" s="2" t="str">
        <f>IFERROR(#REF!/GAMSopt!BD67,"")</f>
        <v/>
      </c>
      <c r="BF67" s="2" t="str">
        <f>IFERROR(#REF!/GAMSopt!BE67,"")</f>
        <v/>
      </c>
      <c r="BG67" s="2" t="str">
        <f>IFERROR(#REF!/GAMSopt!BF67,"")</f>
        <v/>
      </c>
      <c r="BH67" s="2" t="str">
        <f>IFERROR(#REF!/GAMSopt!BG67,"")</f>
        <v/>
      </c>
      <c r="BI67" s="2" t="str">
        <f>IFERROR(#REF!/GAMSopt!BH67,"")</f>
        <v/>
      </c>
      <c r="BJ67" s="2" t="str">
        <f>IFERROR(#REF!/GAMSopt!BI67,"")</f>
        <v/>
      </c>
    </row>
    <row r="68" spans="1:62" x14ac:dyDescent="0.25">
      <c r="A68" t="e">
        <f>#REF!</f>
        <v>#REF!</v>
      </c>
      <c r="B68" t="str">
        <f>GAMSopt!A68</f>
        <v>BtB b22</v>
      </c>
      <c r="C68" s="2" t="str">
        <f>IFERROR(#REF!/GAMSopt!B68,"")</f>
        <v/>
      </c>
      <c r="D68" s="2" t="str">
        <f>IFERROR(#REF!/GAMSopt!C68,"")</f>
        <v/>
      </c>
      <c r="E68" s="2" t="str">
        <f>IFERROR(#REF!/GAMSopt!D68,"")</f>
        <v/>
      </c>
      <c r="F68" s="2" t="str">
        <f>IFERROR(#REF!/GAMSopt!E68,"")</f>
        <v/>
      </c>
      <c r="G68" s="2" t="str">
        <f>IFERROR(#REF!/GAMSopt!F68,"")</f>
        <v/>
      </c>
      <c r="H68" s="2" t="str">
        <f>IFERROR(#REF!/GAMSopt!G68,"")</f>
        <v/>
      </c>
      <c r="I68" s="2" t="str">
        <f>IFERROR(#REF!/GAMSopt!H68,"")</f>
        <v/>
      </c>
      <c r="J68" s="2" t="str">
        <f>IFERROR(#REF!/GAMSopt!I68,"")</f>
        <v/>
      </c>
      <c r="K68" s="2" t="str">
        <f>IFERROR(#REF!/GAMSopt!J68,"")</f>
        <v/>
      </c>
      <c r="L68" s="2" t="str">
        <f>IFERROR(#REF!/GAMSopt!K68,"")</f>
        <v/>
      </c>
      <c r="M68" s="2" t="str">
        <f>IFERROR(#REF!/GAMSopt!L68,"")</f>
        <v/>
      </c>
      <c r="N68" s="2" t="str">
        <f>IFERROR(#REF!/GAMSopt!M68,"")</f>
        <v/>
      </c>
      <c r="O68" s="2" t="str">
        <f>IFERROR(#REF!/GAMSopt!N68,"")</f>
        <v/>
      </c>
      <c r="P68" s="2" t="str">
        <f>IFERROR(#REF!/GAMSopt!O68,"")</f>
        <v/>
      </c>
      <c r="Q68" s="2" t="str">
        <f>IFERROR(#REF!/GAMSopt!P68,"")</f>
        <v/>
      </c>
      <c r="R68" s="2" t="str">
        <f>IFERROR(#REF!/GAMSopt!Q68,"")</f>
        <v/>
      </c>
      <c r="S68" s="2" t="str">
        <f>IFERROR(#REF!/GAMSopt!R68,"")</f>
        <v/>
      </c>
      <c r="T68" s="2" t="str">
        <f>IFERROR(#REF!/GAMSopt!S68,"")</f>
        <v/>
      </c>
      <c r="U68" s="2" t="str">
        <f>IFERROR(#REF!/GAMSopt!T68,"")</f>
        <v/>
      </c>
      <c r="V68" s="2" t="str">
        <f>IFERROR(#REF!/GAMSopt!U68,"")</f>
        <v/>
      </c>
      <c r="W68" s="2" t="str">
        <f>IFERROR(#REF!/GAMSopt!V68,"")</f>
        <v/>
      </c>
      <c r="X68" s="2" t="str">
        <f>IFERROR(#REF!/GAMSopt!W68,"")</f>
        <v/>
      </c>
      <c r="Y68" s="2" t="str">
        <f>IFERROR(#REF!/GAMSopt!X68,"")</f>
        <v/>
      </c>
      <c r="Z68" s="2" t="str">
        <f>IFERROR(#REF!/GAMSopt!Y68,"")</f>
        <v/>
      </c>
      <c r="AA68" s="2" t="str">
        <f>IFERROR(#REF!/GAMSopt!Z68,"")</f>
        <v/>
      </c>
      <c r="AB68" s="2" t="str">
        <f>IFERROR(#REF!/GAMSopt!AA68,"")</f>
        <v/>
      </c>
      <c r="AC68" s="2" t="str">
        <f>IFERROR(#REF!/GAMSopt!AB68,"")</f>
        <v/>
      </c>
      <c r="AD68" s="2" t="str">
        <f>IFERROR(#REF!/GAMSopt!AC68,"")</f>
        <v/>
      </c>
      <c r="AE68" s="2" t="str">
        <f>IFERROR(#REF!/GAMSopt!AD68,"")</f>
        <v/>
      </c>
      <c r="AF68" s="2" t="str">
        <f>IFERROR(#REF!/GAMSopt!AE68,"")</f>
        <v/>
      </c>
      <c r="AG68" s="2" t="str">
        <f>IFERROR(#REF!/GAMSopt!AF68,"")</f>
        <v/>
      </c>
      <c r="AH68" s="2" t="str">
        <f>IFERROR(#REF!/GAMSopt!AG68,"")</f>
        <v/>
      </c>
      <c r="AI68" s="2" t="str">
        <f>IFERROR(#REF!/GAMSopt!AH68,"")</f>
        <v/>
      </c>
      <c r="AJ68" s="2" t="str">
        <f>IFERROR(#REF!/GAMSopt!AI68,"")</f>
        <v/>
      </c>
      <c r="AK68" s="2" t="str">
        <f>IFERROR(#REF!/GAMSopt!AJ68,"")</f>
        <v/>
      </c>
      <c r="AL68" s="2" t="str">
        <f>IFERROR(#REF!/GAMSopt!AK68,"")</f>
        <v/>
      </c>
      <c r="AM68" s="2" t="str">
        <f>IFERROR(#REF!/GAMSopt!AL68,"")</f>
        <v/>
      </c>
      <c r="AN68" s="2" t="str">
        <f>IFERROR(#REF!/GAMSopt!AM68,"")</f>
        <v/>
      </c>
      <c r="AO68" s="2" t="str">
        <f>IFERROR(#REF!/GAMSopt!AN68,"")</f>
        <v/>
      </c>
      <c r="AP68" s="2" t="str">
        <f>IFERROR(#REF!/GAMSopt!AO68,"")</f>
        <v/>
      </c>
      <c r="AQ68" s="2" t="str">
        <f>IFERROR(#REF!/GAMSopt!AP68,"")</f>
        <v/>
      </c>
      <c r="AR68" s="2" t="str">
        <f>IFERROR(#REF!/GAMSopt!AQ68,"")</f>
        <v/>
      </c>
      <c r="AS68" s="2" t="str">
        <f>IFERROR(#REF!/GAMSopt!AR68,"")</f>
        <v/>
      </c>
      <c r="AT68" s="2" t="str">
        <f>IFERROR(#REF!/GAMSopt!AS68,"")</f>
        <v/>
      </c>
      <c r="AU68" s="2" t="str">
        <f>IFERROR(#REF!/GAMSopt!AT68,"")</f>
        <v/>
      </c>
      <c r="AV68" s="2" t="str">
        <f>IFERROR(#REF!/GAMSopt!AU68,"")</f>
        <v/>
      </c>
      <c r="AW68" s="2" t="str">
        <f>IFERROR(#REF!/GAMSopt!AV68,"")</f>
        <v/>
      </c>
      <c r="AX68" s="2" t="str">
        <f>IFERROR(#REF!/GAMSopt!AW68,"")</f>
        <v/>
      </c>
      <c r="AY68" s="2" t="str">
        <f>IFERROR(#REF!/GAMSopt!AX68,"")</f>
        <v/>
      </c>
      <c r="AZ68" s="2" t="str">
        <f>IFERROR(#REF!/GAMSopt!AY68,"")</f>
        <v/>
      </c>
      <c r="BA68" s="2" t="str">
        <f>IFERROR(#REF!/GAMSopt!AZ68,"")</f>
        <v/>
      </c>
      <c r="BB68" s="2" t="str">
        <f>IFERROR(#REF!/GAMSopt!BA68,"")</f>
        <v/>
      </c>
      <c r="BC68" s="2" t="str">
        <f>IFERROR(#REF!/GAMSopt!BB68,"")</f>
        <v/>
      </c>
      <c r="BD68" s="2" t="str">
        <f>IFERROR(#REF!/GAMSopt!BC68,"")</f>
        <v/>
      </c>
      <c r="BE68" s="2" t="str">
        <f>IFERROR(#REF!/GAMSopt!BD68,"")</f>
        <v/>
      </c>
      <c r="BF68" s="2" t="str">
        <f>IFERROR(#REF!/GAMSopt!BE68,"")</f>
        <v/>
      </c>
      <c r="BG68" s="2" t="str">
        <f>IFERROR(#REF!/GAMSopt!BF68,"")</f>
        <v/>
      </c>
      <c r="BH68" s="2" t="str">
        <f>IFERROR(#REF!/GAMSopt!BG68,"")</f>
        <v/>
      </c>
      <c r="BI68" s="2" t="str">
        <f>IFERROR(#REF!/GAMSopt!BH68,"")</f>
        <v/>
      </c>
      <c r="BJ68" s="2" t="str">
        <f>IFERROR(#REF!/GAMSopt!BI68,"")</f>
        <v/>
      </c>
    </row>
    <row r="69" spans="1:62" x14ac:dyDescent="0.25">
      <c r="A69" t="e">
        <f>#REF!</f>
        <v>#REF!</v>
      </c>
      <c r="B69" t="str">
        <f>GAMSopt!A69</f>
        <v>DtB b32</v>
      </c>
      <c r="C69" s="2" t="str">
        <f>IFERROR(#REF!/GAMSopt!B69,"")</f>
        <v/>
      </c>
      <c r="D69" s="2" t="str">
        <f>IFERROR(#REF!/GAMSopt!C69,"")</f>
        <v/>
      </c>
      <c r="E69" s="2" t="str">
        <f>IFERROR(#REF!/GAMSopt!D69,"")</f>
        <v/>
      </c>
      <c r="F69" s="2" t="str">
        <f>IFERROR(#REF!/GAMSopt!E69,"")</f>
        <v/>
      </c>
      <c r="G69" s="2" t="str">
        <f>IFERROR(#REF!/GAMSopt!F69,"")</f>
        <v/>
      </c>
      <c r="H69" s="2" t="str">
        <f>IFERROR(#REF!/GAMSopt!G69,"")</f>
        <v/>
      </c>
      <c r="I69" s="2" t="str">
        <f>IFERROR(#REF!/GAMSopt!H69,"")</f>
        <v/>
      </c>
      <c r="J69" s="2" t="str">
        <f>IFERROR(#REF!/GAMSopt!I69,"")</f>
        <v/>
      </c>
      <c r="K69" s="2" t="str">
        <f>IFERROR(#REF!/GAMSopt!J69,"")</f>
        <v/>
      </c>
      <c r="L69" s="2" t="str">
        <f>IFERROR(#REF!/GAMSopt!K69,"")</f>
        <v/>
      </c>
      <c r="M69" s="2" t="str">
        <f>IFERROR(#REF!/GAMSopt!L69,"")</f>
        <v/>
      </c>
      <c r="N69" s="2" t="str">
        <f>IFERROR(#REF!/GAMSopt!M69,"")</f>
        <v/>
      </c>
      <c r="O69" s="2" t="str">
        <f>IFERROR(#REF!/GAMSopt!N69,"")</f>
        <v/>
      </c>
      <c r="P69" s="2" t="str">
        <f>IFERROR(#REF!/GAMSopt!O69,"")</f>
        <v/>
      </c>
      <c r="Q69" s="2" t="str">
        <f>IFERROR(#REF!/GAMSopt!P69,"")</f>
        <v/>
      </c>
      <c r="R69" s="2" t="str">
        <f>IFERROR(#REF!/GAMSopt!Q69,"")</f>
        <v/>
      </c>
      <c r="S69" s="2" t="str">
        <f>IFERROR(#REF!/GAMSopt!R69,"")</f>
        <v/>
      </c>
      <c r="T69" s="2" t="str">
        <f>IFERROR(#REF!/GAMSopt!S69,"")</f>
        <v/>
      </c>
      <c r="U69" s="2" t="str">
        <f>IFERROR(#REF!/GAMSopt!T69,"")</f>
        <v/>
      </c>
      <c r="V69" s="2" t="str">
        <f>IFERROR(#REF!/GAMSopt!U69,"")</f>
        <v/>
      </c>
      <c r="W69" s="2" t="str">
        <f>IFERROR(#REF!/GAMSopt!V69,"")</f>
        <v/>
      </c>
      <c r="X69" s="2" t="str">
        <f>IFERROR(#REF!/GAMSopt!W69,"")</f>
        <v/>
      </c>
      <c r="Y69" s="2" t="str">
        <f>IFERROR(#REF!/GAMSopt!X69,"")</f>
        <v/>
      </c>
      <c r="Z69" s="2" t="str">
        <f>IFERROR(#REF!/GAMSopt!Y69,"")</f>
        <v/>
      </c>
      <c r="AA69" s="2" t="str">
        <f>IFERROR(#REF!/GAMSopt!Z69,"")</f>
        <v/>
      </c>
      <c r="AB69" s="2" t="str">
        <f>IFERROR(#REF!/GAMSopt!AA69,"")</f>
        <v/>
      </c>
      <c r="AC69" s="2" t="str">
        <f>IFERROR(#REF!/GAMSopt!AB69,"")</f>
        <v/>
      </c>
      <c r="AD69" s="2" t="str">
        <f>IFERROR(#REF!/GAMSopt!AC69,"")</f>
        <v/>
      </c>
      <c r="AE69" s="2" t="str">
        <f>IFERROR(#REF!/GAMSopt!AD69,"")</f>
        <v/>
      </c>
      <c r="AF69" s="2" t="str">
        <f>IFERROR(#REF!/GAMSopt!AE69,"")</f>
        <v/>
      </c>
      <c r="AG69" s="2" t="str">
        <f>IFERROR(#REF!/GAMSopt!AF69,"")</f>
        <v/>
      </c>
      <c r="AH69" s="2" t="str">
        <f>IFERROR(#REF!/GAMSopt!AG69,"")</f>
        <v/>
      </c>
      <c r="AI69" s="2" t="str">
        <f>IFERROR(#REF!/GAMSopt!AH69,"")</f>
        <v/>
      </c>
      <c r="AJ69" s="2" t="str">
        <f>IFERROR(#REF!/GAMSopt!AI69,"")</f>
        <v/>
      </c>
      <c r="AK69" s="2" t="str">
        <f>IFERROR(#REF!/GAMSopt!AJ69,"")</f>
        <v/>
      </c>
      <c r="AL69" s="2" t="str">
        <f>IFERROR(#REF!/GAMSopt!AK69,"")</f>
        <v/>
      </c>
      <c r="AM69" s="2" t="str">
        <f>IFERROR(#REF!/GAMSopt!AL69,"")</f>
        <v/>
      </c>
      <c r="AN69" s="2" t="str">
        <f>IFERROR(#REF!/GAMSopt!AM69,"")</f>
        <v/>
      </c>
      <c r="AO69" s="2" t="str">
        <f>IFERROR(#REF!/GAMSopt!AN69,"")</f>
        <v/>
      </c>
      <c r="AP69" s="2" t="str">
        <f>IFERROR(#REF!/GAMSopt!AO69,"")</f>
        <v/>
      </c>
      <c r="AQ69" s="2" t="str">
        <f>IFERROR(#REF!/GAMSopt!AP69,"")</f>
        <v/>
      </c>
      <c r="AR69" s="2" t="str">
        <f>IFERROR(#REF!/GAMSopt!AQ69,"")</f>
        <v/>
      </c>
      <c r="AS69" s="2" t="str">
        <f>IFERROR(#REF!/GAMSopt!AR69,"")</f>
        <v/>
      </c>
      <c r="AT69" s="2" t="str">
        <f>IFERROR(#REF!/GAMSopt!AS69,"")</f>
        <v/>
      </c>
      <c r="AU69" s="2" t="str">
        <f>IFERROR(#REF!/GAMSopt!AT69,"")</f>
        <v/>
      </c>
      <c r="AV69" s="2" t="str">
        <f>IFERROR(#REF!/GAMSopt!AU69,"")</f>
        <v/>
      </c>
      <c r="AW69" s="2" t="str">
        <f>IFERROR(#REF!/GAMSopt!AV69,"")</f>
        <v/>
      </c>
      <c r="AX69" s="2" t="str">
        <f>IFERROR(#REF!/GAMSopt!AW69,"")</f>
        <v/>
      </c>
      <c r="AY69" s="2" t="str">
        <f>IFERROR(#REF!/GAMSopt!AX69,"")</f>
        <v/>
      </c>
      <c r="AZ69" s="2" t="str">
        <f>IFERROR(#REF!/GAMSopt!AY69,"")</f>
        <v/>
      </c>
      <c r="BA69" s="2" t="str">
        <f>IFERROR(#REF!/GAMSopt!AZ69,"")</f>
        <v/>
      </c>
      <c r="BB69" s="2" t="str">
        <f>IFERROR(#REF!/GAMSopt!BA69,"")</f>
        <v/>
      </c>
      <c r="BC69" s="2" t="str">
        <f>IFERROR(#REF!/GAMSopt!BB69,"")</f>
        <v/>
      </c>
      <c r="BD69" s="2" t="str">
        <f>IFERROR(#REF!/GAMSopt!BC69,"")</f>
        <v/>
      </c>
      <c r="BE69" s="2" t="str">
        <f>IFERROR(#REF!/GAMSopt!BD69,"")</f>
        <v/>
      </c>
      <c r="BF69" s="2" t="str">
        <f>IFERROR(#REF!/GAMSopt!BE69,"")</f>
        <v/>
      </c>
      <c r="BG69" s="2" t="str">
        <f>IFERROR(#REF!/GAMSopt!BF69,"")</f>
        <v/>
      </c>
      <c r="BH69" s="2" t="str">
        <f>IFERROR(#REF!/GAMSopt!BG69,"")</f>
        <v/>
      </c>
      <c r="BI69" s="2" t="str">
        <f>IFERROR(#REF!/GAMSopt!BH69,"")</f>
        <v/>
      </c>
      <c r="BJ69" s="2" t="str">
        <f>IFERROR(#REF!/GAMSopt!BI69,"")</f>
        <v/>
      </c>
    </row>
    <row r="70" spans="1:62" x14ac:dyDescent="0.25">
      <c r="A70" t="e">
        <f>#REF!</f>
        <v>#REF!</v>
      </c>
      <c r="B70" t="str">
        <f>GAMSopt!A70</f>
        <v>BtD b23</v>
      </c>
      <c r="C70" s="2" t="str">
        <f>IFERROR(#REF!/GAMSopt!B70,"")</f>
        <v/>
      </c>
      <c r="D70" s="2" t="str">
        <f>IFERROR(#REF!/GAMSopt!C70,"")</f>
        <v/>
      </c>
      <c r="E70" s="2" t="str">
        <f>IFERROR(#REF!/GAMSopt!D70,"")</f>
        <v/>
      </c>
      <c r="F70" s="2" t="str">
        <f>IFERROR(#REF!/GAMSopt!E70,"")</f>
        <v/>
      </c>
      <c r="G70" s="2" t="str">
        <f>IFERROR(#REF!/GAMSopt!F70,"")</f>
        <v/>
      </c>
      <c r="H70" s="2" t="str">
        <f>IFERROR(#REF!/GAMSopt!G70,"")</f>
        <v/>
      </c>
      <c r="I70" s="2" t="str">
        <f>IFERROR(#REF!/GAMSopt!H70,"")</f>
        <v/>
      </c>
      <c r="J70" s="2" t="str">
        <f>IFERROR(#REF!/GAMSopt!I70,"")</f>
        <v/>
      </c>
      <c r="K70" s="2" t="str">
        <f>IFERROR(#REF!/GAMSopt!J70,"")</f>
        <v/>
      </c>
      <c r="L70" s="2" t="str">
        <f>IFERROR(#REF!/GAMSopt!K70,"")</f>
        <v/>
      </c>
      <c r="M70" s="2" t="str">
        <f>IFERROR(#REF!/GAMSopt!L70,"")</f>
        <v/>
      </c>
      <c r="N70" s="2" t="str">
        <f>IFERROR(#REF!/GAMSopt!M70,"")</f>
        <v/>
      </c>
      <c r="O70" s="2" t="str">
        <f>IFERROR(#REF!/GAMSopt!N70,"")</f>
        <v/>
      </c>
      <c r="P70" s="2" t="str">
        <f>IFERROR(#REF!/GAMSopt!O70,"")</f>
        <v/>
      </c>
      <c r="Q70" s="2" t="str">
        <f>IFERROR(#REF!/GAMSopt!P70,"")</f>
        <v/>
      </c>
      <c r="R70" s="2" t="str">
        <f>IFERROR(#REF!/GAMSopt!Q70,"")</f>
        <v/>
      </c>
      <c r="S70" s="2" t="str">
        <f>IFERROR(#REF!/GAMSopt!R70,"")</f>
        <v/>
      </c>
      <c r="T70" s="2" t="str">
        <f>IFERROR(#REF!/GAMSopt!S70,"")</f>
        <v/>
      </c>
      <c r="U70" s="2" t="str">
        <f>IFERROR(#REF!/GAMSopt!T70,"")</f>
        <v/>
      </c>
      <c r="V70" s="2" t="str">
        <f>IFERROR(#REF!/GAMSopt!U70,"")</f>
        <v/>
      </c>
      <c r="W70" s="2" t="str">
        <f>IFERROR(#REF!/GAMSopt!V70,"")</f>
        <v/>
      </c>
      <c r="X70" s="2" t="str">
        <f>IFERROR(#REF!/GAMSopt!W70,"")</f>
        <v/>
      </c>
      <c r="Y70" s="2" t="str">
        <f>IFERROR(#REF!/GAMSopt!X70,"")</f>
        <v/>
      </c>
      <c r="Z70" s="2" t="str">
        <f>IFERROR(#REF!/GAMSopt!Y70,"")</f>
        <v/>
      </c>
      <c r="AA70" s="2" t="str">
        <f>IFERROR(#REF!/GAMSopt!Z70,"")</f>
        <v/>
      </c>
      <c r="AB70" s="2" t="str">
        <f>IFERROR(#REF!/GAMSopt!AA70,"")</f>
        <v/>
      </c>
      <c r="AC70" s="2" t="str">
        <f>IFERROR(#REF!/GAMSopt!AB70,"")</f>
        <v/>
      </c>
      <c r="AD70" s="2" t="str">
        <f>IFERROR(#REF!/GAMSopt!AC70,"")</f>
        <v/>
      </c>
      <c r="AE70" s="2" t="str">
        <f>IFERROR(#REF!/GAMSopt!AD70,"")</f>
        <v/>
      </c>
      <c r="AF70" s="2" t="str">
        <f>IFERROR(#REF!/GAMSopt!AE70,"")</f>
        <v/>
      </c>
      <c r="AG70" s="2" t="str">
        <f>IFERROR(#REF!/GAMSopt!AF70,"")</f>
        <v/>
      </c>
      <c r="AH70" s="2" t="str">
        <f>IFERROR(#REF!/GAMSopt!AG70,"")</f>
        <v/>
      </c>
      <c r="AI70" s="2" t="str">
        <f>IFERROR(#REF!/GAMSopt!AH70,"")</f>
        <v/>
      </c>
      <c r="AJ70" s="2" t="str">
        <f>IFERROR(#REF!/GAMSopt!AI70,"")</f>
        <v/>
      </c>
      <c r="AK70" s="2" t="str">
        <f>IFERROR(#REF!/GAMSopt!AJ70,"")</f>
        <v/>
      </c>
      <c r="AL70" s="2" t="str">
        <f>IFERROR(#REF!/GAMSopt!AK70,"")</f>
        <v/>
      </c>
      <c r="AM70" s="2" t="str">
        <f>IFERROR(#REF!/GAMSopt!AL70,"")</f>
        <v/>
      </c>
      <c r="AN70" s="2" t="str">
        <f>IFERROR(#REF!/GAMSopt!AM70,"")</f>
        <v/>
      </c>
      <c r="AO70" s="2" t="str">
        <f>IFERROR(#REF!/GAMSopt!AN70,"")</f>
        <v/>
      </c>
      <c r="AP70" s="2" t="str">
        <f>IFERROR(#REF!/GAMSopt!AO70,"")</f>
        <v/>
      </c>
      <c r="AQ70" s="2" t="str">
        <f>IFERROR(#REF!/GAMSopt!AP70,"")</f>
        <v/>
      </c>
      <c r="AR70" s="2" t="str">
        <f>IFERROR(#REF!/GAMSopt!AQ70,"")</f>
        <v/>
      </c>
      <c r="AS70" s="2" t="str">
        <f>IFERROR(#REF!/GAMSopt!AR70,"")</f>
        <v/>
      </c>
      <c r="AT70" s="2" t="str">
        <f>IFERROR(#REF!/GAMSopt!AS70,"")</f>
        <v/>
      </c>
      <c r="AU70" s="2" t="str">
        <f>IFERROR(#REF!/GAMSopt!AT70,"")</f>
        <v/>
      </c>
      <c r="AV70" s="2" t="str">
        <f>IFERROR(#REF!/GAMSopt!AU70,"")</f>
        <v/>
      </c>
      <c r="AW70" s="2" t="str">
        <f>IFERROR(#REF!/GAMSopt!AV70,"")</f>
        <v/>
      </c>
      <c r="AX70" s="2" t="str">
        <f>IFERROR(#REF!/GAMSopt!AW70,"")</f>
        <v/>
      </c>
      <c r="AY70" s="2" t="str">
        <f>IFERROR(#REF!/GAMSopt!AX70,"")</f>
        <v/>
      </c>
      <c r="AZ70" s="2" t="str">
        <f>IFERROR(#REF!/GAMSopt!AY70,"")</f>
        <v/>
      </c>
      <c r="BA70" s="2" t="str">
        <f>IFERROR(#REF!/GAMSopt!AZ70,"")</f>
        <v/>
      </c>
      <c r="BB70" s="2" t="str">
        <f>IFERROR(#REF!/GAMSopt!BA70,"")</f>
        <v/>
      </c>
      <c r="BC70" s="2" t="str">
        <f>IFERROR(#REF!/GAMSopt!BB70,"")</f>
        <v/>
      </c>
      <c r="BD70" s="2" t="str">
        <f>IFERROR(#REF!/GAMSopt!BC70,"")</f>
        <v/>
      </c>
      <c r="BE70" s="2" t="str">
        <f>IFERROR(#REF!/GAMSopt!BD70,"")</f>
        <v/>
      </c>
      <c r="BF70" s="2" t="str">
        <f>IFERROR(#REF!/GAMSopt!BE70,"")</f>
        <v/>
      </c>
      <c r="BG70" s="2" t="str">
        <f>IFERROR(#REF!/GAMSopt!BF70,"")</f>
        <v/>
      </c>
      <c r="BH70" s="2" t="str">
        <f>IFERROR(#REF!/GAMSopt!BG70,"")</f>
        <v/>
      </c>
      <c r="BI70" s="2" t="str">
        <f>IFERROR(#REF!/GAMSopt!BH70,"")</f>
        <v/>
      </c>
      <c r="BJ70" s="2" t="str">
        <f>IFERROR(#REF!/GAMSopt!BI70,"")</f>
        <v/>
      </c>
    </row>
    <row r="71" spans="1:62" x14ac:dyDescent="0.25">
      <c r="A71" t="e">
        <f>#REF!</f>
        <v>#REF!</v>
      </c>
      <c r="B71" t="str">
        <f>GAMSopt!A71</f>
        <v>DtD b33</v>
      </c>
      <c r="C71" s="2" t="str">
        <f>IFERROR(#REF!/GAMSopt!B71,"")</f>
        <v/>
      </c>
      <c r="D71" s="2" t="str">
        <f>IFERROR(#REF!/GAMSopt!C71,"")</f>
        <v/>
      </c>
      <c r="E71" s="2" t="str">
        <f>IFERROR(#REF!/GAMSopt!D71,"")</f>
        <v/>
      </c>
      <c r="F71" s="2" t="str">
        <f>IFERROR(#REF!/GAMSopt!E71,"")</f>
        <v/>
      </c>
      <c r="G71" s="2" t="str">
        <f>IFERROR(#REF!/GAMSopt!F71,"")</f>
        <v/>
      </c>
      <c r="H71" s="2" t="str">
        <f>IFERROR(#REF!/GAMSopt!G71,"")</f>
        <v/>
      </c>
      <c r="I71" s="2" t="str">
        <f>IFERROR(#REF!/GAMSopt!H71,"")</f>
        <v/>
      </c>
      <c r="J71" s="2" t="str">
        <f>IFERROR(#REF!/GAMSopt!I71,"")</f>
        <v/>
      </c>
      <c r="K71" s="2" t="str">
        <f>IFERROR(#REF!/GAMSopt!J71,"")</f>
        <v/>
      </c>
      <c r="L71" s="2" t="str">
        <f>IFERROR(#REF!/GAMSopt!K71,"")</f>
        <v/>
      </c>
      <c r="M71" s="2" t="str">
        <f>IFERROR(#REF!/GAMSopt!L71,"")</f>
        <v/>
      </c>
      <c r="N71" s="2" t="str">
        <f>IFERROR(#REF!/GAMSopt!M71,"")</f>
        <v/>
      </c>
      <c r="O71" s="2" t="str">
        <f>IFERROR(#REF!/GAMSopt!N71,"")</f>
        <v/>
      </c>
      <c r="P71" s="2" t="str">
        <f>IFERROR(#REF!/GAMSopt!O71,"")</f>
        <v/>
      </c>
      <c r="Q71" s="2" t="str">
        <f>IFERROR(#REF!/GAMSopt!P71,"")</f>
        <v/>
      </c>
      <c r="R71" s="2" t="str">
        <f>IFERROR(#REF!/GAMSopt!Q71,"")</f>
        <v/>
      </c>
      <c r="S71" s="2" t="str">
        <f>IFERROR(#REF!/GAMSopt!R71,"")</f>
        <v/>
      </c>
      <c r="T71" s="2" t="str">
        <f>IFERROR(#REF!/GAMSopt!S71,"")</f>
        <v/>
      </c>
      <c r="U71" s="2" t="str">
        <f>IFERROR(#REF!/GAMSopt!T71,"")</f>
        <v/>
      </c>
      <c r="V71" s="2" t="str">
        <f>IFERROR(#REF!/GAMSopt!U71,"")</f>
        <v/>
      </c>
      <c r="W71" s="2" t="str">
        <f>IFERROR(#REF!/GAMSopt!V71,"")</f>
        <v/>
      </c>
      <c r="X71" s="2" t="str">
        <f>IFERROR(#REF!/GAMSopt!W71,"")</f>
        <v/>
      </c>
      <c r="Y71" s="2" t="str">
        <f>IFERROR(#REF!/GAMSopt!X71,"")</f>
        <v/>
      </c>
      <c r="Z71" s="2" t="str">
        <f>IFERROR(#REF!/GAMSopt!Y71,"")</f>
        <v/>
      </c>
      <c r="AA71" s="2" t="str">
        <f>IFERROR(#REF!/GAMSopt!Z71,"")</f>
        <v/>
      </c>
      <c r="AB71" s="2" t="str">
        <f>IFERROR(#REF!/GAMSopt!AA71,"")</f>
        <v/>
      </c>
      <c r="AC71" s="2" t="str">
        <f>IFERROR(#REF!/GAMSopt!AB71,"")</f>
        <v/>
      </c>
      <c r="AD71" s="2" t="str">
        <f>IFERROR(#REF!/GAMSopt!AC71,"")</f>
        <v/>
      </c>
      <c r="AE71" s="2" t="str">
        <f>IFERROR(#REF!/GAMSopt!AD71,"")</f>
        <v/>
      </c>
      <c r="AF71" s="2" t="str">
        <f>IFERROR(#REF!/GAMSopt!AE71,"")</f>
        <v/>
      </c>
      <c r="AG71" s="2" t="str">
        <f>IFERROR(#REF!/GAMSopt!AF71,"")</f>
        <v/>
      </c>
      <c r="AH71" s="2" t="str">
        <f>IFERROR(#REF!/GAMSopt!AG71,"")</f>
        <v/>
      </c>
      <c r="AI71" s="2" t="str">
        <f>IFERROR(#REF!/GAMSopt!AH71,"")</f>
        <v/>
      </c>
      <c r="AJ71" s="2" t="str">
        <f>IFERROR(#REF!/GAMSopt!AI71,"")</f>
        <v/>
      </c>
      <c r="AK71" s="2" t="str">
        <f>IFERROR(#REF!/GAMSopt!AJ71,"")</f>
        <v/>
      </c>
      <c r="AL71" s="2" t="str">
        <f>IFERROR(#REF!/GAMSopt!AK71,"")</f>
        <v/>
      </c>
      <c r="AM71" s="2" t="str">
        <f>IFERROR(#REF!/GAMSopt!AL71,"")</f>
        <v/>
      </c>
      <c r="AN71" s="2" t="str">
        <f>IFERROR(#REF!/GAMSopt!AM71,"")</f>
        <v/>
      </c>
      <c r="AO71" s="2" t="str">
        <f>IFERROR(#REF!/GAMSopt!AN71,"")</f>
        <v/>
      </c>
      <c r="AP71" s="2" t="str">
        <f>IFERROR(#REF!/GAMSopt!AO71,"")</f>
        <v/>
      </c>
      <c r="AQ71" s="2" t="str">
        <f>IFERROR(#REF!/GAMSopt!AP71,"")</f>
        <v/>
      </c>
      <c r="AR71" s="2" t="str">
        <f>IFERROR(#REF!/GAMSopt!AQ71,"")</f>
        <v/>
      </c>
      <c r="AS71" s="2" t="str">
        <f>IFERROR(#REF!/GAMSopt!AR71,"")</f>
        <v/>
      </c>
      <c r="AT71" s="2" t="str">
        <f>IFERROR(#REF!/GAMSopt!AS71,"")</f>
        <v/>
      </c>
      <c r="AU71" s="2" t="str">
        <f>IFERROR(#REF!/GAMSopt!AT71,"")</f>
        <v/>
      </c>
      <c r="AV71" s="2" t="str">
        <f>IFERROR(#REF!/GAMSopt!AU71,"")</f>
        <v/>
      </c>
      <c r="AW71" s="2" t="str">
        <f>IFERROR(#REF!/GAMSopt!AV71,"")</f>
        <v/>
      </c>
      <c r="AX71" s="2" t="str">
        <f>IFERROR(#REF!/GAMSopt!AW71,"")</f>
        <v/>
      </c>
      <c r="AY71" s="2" t="str">
        <f>IFERROR(#REF!/GAMSopt!AX71,"")</f>
        <v/>
      </c>
      <c r="AZ71" s="2" t="str">
        <f>IFERROR(#REF!/GAMSopt!AY71,"")</f>
        <v/>
      </c>
      <c r="BA71" s="2" t="str">
        <f>IFERROR(#REF!/GAMSopt!AZ71,"")</f>
        <v/>
      </c>
      <c r="BB71" s="2" t="str">
        <f>IFERROR(#REF!/GAMSopt!BA71,"")</f>
        <v/>
      </c>
      <c r="BC71" s="2" t="str">
        <f>IFERROR(#REF!/GAMSopt!BB71,"")</f>
        <v/>
      </c>
      <c r="BD71" s="2" t="str">
        <f>IFERROR(#REF!/GAMSopt!BC71,"")</f>
        <v/>
      </c>
      <c r="BE71" s="2" t="str">
        <f>IFERROR(#REF!/GAMSopt!BD71,"")</f>
        <v/>
      </c>
      <c r="BF71" s="2" t="str">
        <f>IFERROR(#REF!/GAMSopt!BE71,"")</f>
        <v/>
      </c>
      <c r="BG71" s="2" t="str">
        <f>IFERROR(#REF!/GAMSopt!BF71,"")</f>
        <v/>
      </c>
      <c r="BH71" s="2" t="str">
        <f>IFERROR(#REF!/GAMSopt!BG71,"")</f>
        <v/>
      </c>
      <c r="BI71" s="2" t="str">
        <f>IFERROR(#REF!/GAMSopt!BH71,"")</f>
        <v/>
      </c>
      <c r="BJ71" s="2" t="str">
        <f>IFERROR(#REF!/GAMSopt!BI71,"")</f>
        <v/>
      </c>
    </row>
    <row r="72" spans="1:62" x14ac:dyDescent="0.25">
      <c r="A72" t="e">
        <f>#REF!</f>
        <v>#REF!</v>
      </c>
      <c r="B72" t="str">
        <f>GAMSopt!A72</f>
        <v>* TEMPERATURE DATA</v>
      </c>
      <c r="C72" s="2" t="str">
        <f>IFERROR(#REF!/GAMSopt!B72,"")</f>
        <v/>
      </c>
      <c r="D72" s="2" t="str">
        <f>IFERROR(#REF!/GAMSopt!C72,"")</f>
        <v/>
      </c>
      <c r="E72" s="2" t="str">
        <f>IFERROR(#REF!/GAMSopt!D72,"")</f>
        <v/>
      </c>
      <c r="F72" s="2" t="str">
        <f>IFERROR(#REF!/GAMSopt!E72,"")</f>
        <v/>
      </c>
      <c r="G72" s="2" t="str">
        <f>IFERROR(#REF!/GAMSopt!F72,"")</f>
        <v/>
      </c>
      <c r="H72" s="2" t="str">
        <f>IFERROR(#REF!/GAMSopt!G72,"")</f>
        <v/>
      </c>
      <c r="I72" s="2" t="str">
        <f>IFERROR(#REF!/GAMSopt!H72,"")</f>
        <v/>
      </c>
      <c r="J72" s="2" t="str">
        <f>IFERROR(#REF!/GAMSopt!I72,"")</f>
        <v/>
      </c>
      <c r="K72" s="2" t="str">
        <f>IFERROR(#REF!/GAMSopt!J72,"")</f>
        <v/>
      </c>
      <c r="L72" s="2" t="str">
        <f>IFERROR(#REF!/GAMSopt!K72,"")</f>
        <v/>
      </c>
      <c r="M72" s="2" t="str">
        <f>IFERROR(#REF!/GAMSopt!L72,"")</f>
        <v/>
      </c>
      <c r="N72" s="2" t="str">
        <f>IFERROR(#REF!/GAMSopt!M72,"")</f>
        <v/>
      </c>
      <c r="O72" s="2" t="str">
        <f>IFERROR(#REF!/GAMSopt!N72,"")</f>
        <v/>
      </c>
      <c r="P72" s="2" t="str">
        <f>IFERROR(#REF!/GAMSopt!O72,"")</f>
        <v/>
      </c>
      <c r="Q72" s="2" t="str">
        <f>IFERROR(#REF!/GAMSopt!P72,"")</f>
        <v/>
      </c>
      <c r="R72" s="2" t="str">
        <f>IFERROR(#REF!/GAMSopt!Q72,"")</f>
        <v/>
      </c>
      <c r="S72" s="2" t="str">
        <f>IFERROR(#REF!/GAMSopt!R72,"")</f>
        <v/>
      </c>
      <c r="T72" s="2" t="str">
        <f>IFERROR(#REF!/GAMSopt!S72,"")</f>
        <v/>
      </c>
      <c r="U72" s="2" t="str">
        <f>IFERROR(#REF!/GAMSopt!T72,"")</f>
        <v/>
      </c>
      <c r="V72" s="2" t="str">
        <f>IFERROR(#REF!/GAMSopt!U72,"")</f>
        <v/>
      </c>
      <c r="W72" s="2" t="str">
        <f>IFERROR(#REF!/GAMSopt!V72,"")</f>
        <v/>
      </c>
      <c r="X72" s="2" t="str">
        <f>IFERROR(#REF!/GAMSopt!W72,"")</f>
        <v/>
      </c>
      <c r="Y72" s="2" t="str">
        <f>IFERROR(#REF!/GAMSopt!X72,"")</f>
        <v/>
      </c>
      <c r="Z72" s="2" t="str">
        <f>IFERROR(#REF!/GAMSopt!Y72,"")</f>
        <v/>
      </c>
      <c r="AA72" s="2" t="str">
        <f>IFERROR(#REF!/GAMSopt!Z72,"")</f>
        <v/>
      </c>
      <c r="AB72" s="2" t="str">
        <f>IFERROR(#REF!/GAMSopt!AA72,"")</f>
        <v/>
      </c>
      <c r="AC72" s="2" t="str">
        <f>IFERROR(#REF!/GAMSopt!AB72,"")</f>
        <v/>
      </c>
      <c r="AD72" s="2" t="str">
        <f>IFERROR(#REF!/GAMSopt!AC72,"")</f>
        <v/>
      </c>
      <c r="AE72" s="2" t="str">
        <f>IFERROR(#REF!/GAMSopt!AD72,"")</f>
        <v/>
      </c>
      <c r="AF72" s="2" t="str">
        <f>IFERROR(#REF!/GAMSopt!AE72,"")</f>
        <v/>
      </c>
      <c r="AG72" s="2" t="str">
        <f>IFERROR(#REF!/GAMSopt!AF72,"")</f>
        <v/>
      </c>
      <c r="AH72" s="2" t="str">
        <f>IFERROR(#REF!/GAMSopt!AG72,"")</f>
        <v/>
      </c>
      <c r="AI72" s="2" t="str">
        <f>IFERROR(#REF!/GAMSopt!AH72,"")</f>
        <v/>
      </c>
      <c r="AJ72" s="2" t="str">
        <f>IFERROR(#REF!/GAMSopt!AI72,"")</f>
        <v/>
      </c>
      <c r="AK72" s="2" t="str">
        <f>IFERROR(#REF!/GAMSopt!AJ72,"")</f>
        <v/>
      </c>
      <c r="AL72" s="2" t="str">
        <f>IFERROR(#REF!/GAMSopt!AK72,"")</f>
        <v/>
      </c>
      <c r="AM72" s="2" t="str">
        <f>IFERROR(#REF!/GAMSopt!AL72,"")</f>
        <v/>
      </c>
      <c r="AN72" s="2" t="str">
        <f>IFERROR(#REF!/GAMSopt!AM72,"")</f>
        <v/>
      </c>
      <c r="AO72" s="2" t="str">
        <f>IFERROR(#REF!/GAMSopt!AN72,"")</f>
        <v/>
      </c>
      <c r="AP72" s="2" t="str">
        <f>IFERROR(#REF!/GAMSopt!AO72,"")</f>
        <v/>
      </c>
      <c r="AQ72" s="2" t="str">
        <f>IFERROR(#REF!/GAMSopt!AP72,"")</f>
        <v/>
      </c>
      <c r="AR72" s="2" t="str">
        <f>IFERROR(#REF!/GAMSopt!AQ72,"")</f>
        <v/>
      </c>
      <c r="AS72" s="2" t="str">
        <f>IFERROR(#REF!/GAMSopt!AR72,"")</f>
        <v/>
      </c>
      <c r="AT72" s="2" t="str">
        <f>IFERROR(#REF!/GAMSopt!AS72,"")</f>
        <v/>
      </c>
      <c r="AU72" s="2" t="str">
        <f>IFERROR(#REF!/GAMSopt!AT72,"")</f>
        <v/>
      </c>
      <c r="AV72" s="2" t="str">
        <f>IFERROR(#REF!/GAMSopt!AU72,"")</f>
        <v/>
      </c>
      <c r="AW72" s="2" t="str">
        <f>IFERROR(#REF!/GAMSopt!AV72,"")</f>
        <v/>
      </c>
      <c r="AX72" s="2" t="str">
        <f>IFERROR(#REF!/GAMSopt!AW72,"")</f>
        <v/>
      </c>
      <c r="AY72" s="2" t="str">
        <f>IFERROR(#REF!/GAMSopt!AX72,"")</f>
        <v/>
      </c>
      <c r="AZ72" s="2" t="str">
        <f>IFERROR(#REF!/GAMSopt!AY72,"")</f>
        <v/>
      </c>
      <c r="BA72" s="2" t="str">
        <f>IFERROR(#REF!/GAMSopt!AZ72,"")</f>
        <v/>
      </c>
      <c r="BB72" s="2" t="str">
        <f>IFERROR(#REF!/GAMSopt!BA72,"")</f>
        <v/>
      </c>
      <c r="BC72" s="2" t="str">
        <f>IFERROR(#REF!/GAMSopt!BB72,"")</f>
        <v/>
      </c>
      <c r="BD72" s="2" t="str">
        <f>IFERROR(#REF!/GAMSopt!BC72,"")</f>
        <v/>
      </c>
      <c r="BE72" s="2" t="str">
        <f>IFERROR(#REF!/GAMSopt!BD72,"")</f>
        <v/>
      </c>
      <c r="BF72" s="2" t="str">
        <f>IFERROR(#REF!/GAMSopt!BE72,"")</f>
        <v/>
      </c>
      <c r="BG72" s="2" t="str">
        <f>IFERROR(#REF!/GAMSopt!BF72,"")</f>
        <v/>
      </c>
      <c r="BH72" s="2" t="str">
        <f>IFERROR(#REF!/GAMSopt!BG72,"")</f>
        <v/>
      </c>
      <c r="BI72" s="2" t="str">
        <f>IFERROR(#REF!/GAMSopt!BH72,"")</f>
        <v/>
      </c>
      <c r="BJ72" s="2" t="str">
        <f>IFERROR(#REF!/GAMSopt!BI72,"")</f>
        <v/>
      </c>
    </row>
    <row r="73" spans="1:62" x14ac:dyDescent="0.25">
      <c r="A73" t="e">
        <f>#REF!</f>
        <v>#REF!</v>
      </c>
      <c r="B73" t="str">
        <f>GAMSopt!A73</f>
        <v>Exogenous Forcing (Watts per Square Meter)</v>
      </c>
      <c r="C73" s="2" t="str">
        <f>IFERROR(#REF!/GAMSopt!B73,"")</f>
        <v/>
      </c>
      <c r="D73" s="2" t="str">
        <f>IFERROR(#REF!/GAMSopt!C73,"")</f>
        <v/>
      </c>
      <c r="E73" s="2" t="str">
        <f>IFERROR(#REF!/GAMSopt!D73,"")</f>
        <v/>
      </c>
      <c r="F73" s="2" t="str">
        <f>IFERROR(#REF!/GAMSopt!E73,"")</f>
        <v/>
      </c>
      <c r="G73" s="2" t="str">
        <f>IFERROR(#REF!/GAMSopt!F73,"")</f>
        <v/>
      </c>
      <c r="H73" s="2" t="str">
        <f>IFERROR(#REF!/GAMSopt!G73,"")</f>
        <v/>
      </c>
      <c r="I73" s="2" t="str">
        <f>IFERROR(#REF!/GAMSopt!H73,"")</f>
        <v/>
      </c>
      <c r="J73" s="2" t="str">
        <f>IFERROR(#REF!/GAMSopt!I73,"")</f>
        <v/>
      </c>
      <c r="K73" s="2" t="str">
        <f>IFERROR(#REF!/GAMSopt!J73,"")</f>
        <v/>
      </c>
      <c r="L73" s="2" t="str">
        <f>IFERROR(#REF!/GAMSopt!K73,"")</f>
        <v/>
      </c>
      <c r="M73" s="2" t="str">
        <f>IFERROR(#REF!/GAMSopt!L73,"")</f>
        <v/>
      </c>
      <c r="N73" s="2" t="str">
        <f>IFERROR(#REF!/GAMSopt!M73,"")</f>
        <v/>
      </c>
      <c r="O73" s="2" t="str">
        <f>IFERROR(#REF!/GAMSopt!N73,"")</f>
        <v/>
      </c>
      <c r="P73" s="2" t="str">
        <f>IFERROR(#REF!/GAMSopt!O73,"")</f>
        <v/>
      </c>
      <c r="Q73" s="2" t="str">
        <f>IFERROR(#REF!/GAMSopt!P73,"")</f>
        <v/>
      </c>
      <c r="R73" s="2" t="str">
        <f>IFERROR(#REF!/GAMSopt!Q73,"")</f>
        <v/>
      </c>
      <c r="S73" s="2" t="str">
        <f>IFERROR(#REF!/GAMSopt!R73,"")</f>
        <v/>
      </c>
      <c r="T73" s="2" t="str">
        <f>IFERROR(#REF!/GAMSopt!S73,"")</f>
        <v/>
      </c>
      <c r="U73" s="2" t="str">
        <f>IFERROR(#REF!/GAMSopt!T73,"")</f>
        <v/>
      </c>
      <c r="V73" s="2" t="str">
        <f>IFERROR(#REF!/GAMSopt!U73,"")</f>
        <v/>
      </c>
      <c r="W73" s="2" t="str">
        <f>IFERROR(#REF!/GAMSopt!V73,"")</f>
        <v/>
      </c>
      <c r="X73" s="2" t="str">
        <f>IFERROR(#REF!/GAMSopt!W73,"")</f>
        <v/>
      </c>
      <c r="Y73" s="2" t="str">
        <f>IFERROR(#REF!/GAMSopt!X73,"")</f>
        <v/>
      </c>
      <c r="Z73" s="2" t="str">
        <f>IFERROR(#REF!/GAMSopt!Y73,"")</f>
        <v/>
      </c>
      <c r="AA73" s="2" t="str">
        <f>IFERROR(#REF!/GAMSopt!Z73,"")</f>
        <v/>
      </c>
      <c r="AB73" s="2" t="str">
        <f>IFERROR(#REF!/GAMSopt!AA73,"")</f>
        <v/>
      </c>
      <c r="AC73" s="2" t="str">
        <f>IFERROR(#REF!/GAMSopt!AB73,"")</f>
        <v/>
      </c>
      <c r="AD73" s="2" t="str">
        <f>IFERROR(#REF!/GAMSopt!AC73,"")</f>
        <v/>
      </c>
      <c r="AE73" s="2" t="str">
        <f>IFERROR(#REF!/GAMSopt!AD73,"")</f>
        <v/>
      </c>
      <c r="AF73" s="2" t="str">
        <f>IFERROR(#REF!/GAMSopt!AE73,"")</f>
        <v/>
      </c>
      <c r="AG73" s="2" t="str">
        <f>IFERROR(#REF!/GAMSopt!AF73,"")</f>
        <v/>
      </c>
      <c r="AH73" s="2" t="str">
        <f>IFERROR(#REF!/GAMSopt!AG73,"")</f>
        <v/>
      </c>
      <c r="AI73" s="2" t="str">
        <f>IFERROR(#REF!/GAMSopt!AH73,"")</f>
        <v/>
      </c>
      <c r="AJ73" s="2" t="str">
        <f>IFERROR(#REF!/GAMSopt!AI73,"")</f>
        <v/>
      </c>
      <c r="AK73" s="2" t="str">
        <f>IFERROR(#REF!/GAMSopt!AJ73,"")</f>
        <v/>
      </c>
      <c r="AL73" s="2" t="str">
        <f>IFERROR(#REF!/GAMSopt!AK73,"")</f>
        <v/>
      </c>
      <c r="AM73" s="2" t="str">
        <f>IFERROR(#REF!/GAMSopt!AL73,"")</f>
        <v/>
      </c>
      <c r="AN73" s="2" t="str">
        <f>IFERROR(#REF!/GAMSopt!AM73,"")</f>
        <v/>
      </c>
      <c r="AO73" s="2" t="str">
        <f>IFERROR(#REF!/GAMSopt!AN73,"")</f>
        <v/>
      </c>
      <c r="AP73" s="2" t="str">
        <f>IFERROR(#REF!/GAMSopt!AO73,"")</f>
        <v/>
      </c>
      <c r="AQ73" s="2" t="str">
        <f>IFERROR(#REF!/GAMSopt!AP73,"")</f>
        <v/>
      </c>
      <c r="AR73" s="2" t="str">
        <f>IFERROR(#REF!/GAMSopt!AQ73,"")</f>
        <v/>
      </c>
      <c r="AS73" s="2" t="str">
        <f>IFERROR(#REF!/GAMSopt!AR73,"")</f>
        <v/>
      </c>
      <c r="AT73" s="2" t="str">
        <f>IFERROR(#REF!/GAMSopt!AS73,"")</f>
        <v/>
      </c>
      <c r="AU73" s="2" t="str">
        <f>IFERROR(#REF!/GAMSopt!AT73,"")</f>
        <v/>
      </c>
      <c r="AV73" s="2" t="str">
        <f>IFERROR(#REF!/GAMSopt!AU73,"")</f>
        <v/>
      </c>
      <c r="AW73" s="2" t="str">
        <f>IFERROR(#REF!/GAMSopt!AV73,"")</f>
        <v/>
      </c>
      <c r="AX73" s="2" t="str">
        <f>IFERROR(#REF!/GAMSopt!AW73,"")</f>
        <v/>
      </c>
      <c r="AY73" s="2" t="str">
        <f>IFERROR(#REF!/GAMSopt!AX73,"")</f>
        <v/>
      </c>
      <c r="AZ73" s="2" t="str">
        <f>IFERROR(#REF!/GAMSopt!AY73,"")</f>
        <v/>
      </c>
      <c r="BA73" s="2" t="str">
        <f>IFERROR(#REF!/GAMSopt!AZ73,"")</f>
        <v/>
      </c>
      <c r="BB73" s="2" t="str">
        <f>IFERROR(#REF!/GAMSopt!BA73,"")</f>
        <v/>
      </c>
      <c r="BC73" s="2" t="str">
        <f>IFERROR(#REF!/GAMSopt!BB73,"")</f>
        <v/>
      </c>
      <c r="BD73" s="2" t="str">
        <f>IFERROR(#REF!/GAMSopt!BC73,"")</f>
        <v/>
      </c>
      <c r="BE73" s="2" t="str">
        <f>IFERROR(#REF!/GAMSopt!BD73,"")</f>
        <v/>
      </c>
      <c r="BF73" s="2" t="str">
        <f>IFERROR(#REF!/GAMSopt!BE73,"")</f>
        <v/>
      </c>
      <c r="BG73" s="2" t="str">
        <f>IFERROR(#REF!/GAMSopt!BF73,"")</f>
        <v/>
      </c>
      <c r="BH73" s="2" t="str">
        <f>IFERROR(#REF!/GAMSopt!BG73,"")</f>
        <v/>
      </c>
      <c r="BI73" s="2" t="str">
        <f>IFERROR(#REF!/GAMSopt!BH73,"")</f>
        <v/>
      </c>
      <c r="BJ73" s="2" t="str">
        <f>IFERROR(#REF!/GAMSopt!BI73,"")</f>
        <v/>
      </c>
    </row>
    <row r="74" spans="1:62" x14ac:dyDescent="0.25">
      <c r="A74" t="e">
        <f>#REF!</f>
        <v>#REF!</v>
      </c>
      <c r="B74" t="str">
        <f>GAMSopt!A74</f>
        <v>2000 Forcings, non-CO2 GHG</v>
      </c>
      <c r="C74" s="2" t="str">
        <f>IFERROR(#REF!/GAMSopt!B74,"")</f>
        <v/>
      </c>
      <c r="D74" s="2" t="str">
        <f>IFERROR(#REF!/GAMSopt!C74,"")</f>
        <v/>
      </c>
      <c r="E74" s="2" t="str">
        <f>IFERROR(#REF!/GAMSopt!D74,"")</f>
        <v/>
      </c>
      <c r="F74" s="2" t="str">
        <f>IFERROR(#REF!/GAMSopt!E74,"")</f>
        <v/>
      </c>
      <c r="G74" s="2" t="str">
        <f>IFERROR(#REF!/GAMSopt!F74,"")</f>
        <v/>
      </c>
      <c r="H74" s="2" t="str">
        <f>IFERROR(#REF!/GAMSopt!G74,"")</f>
        <v/>
      </c>
      <c r="I74" s="2" t="str">
        <f>IFERROR(#REF!/GAMSopt!H74,"")</f>
        <v/>
      </c>
      <c r="J74" s="2" t="str">
        <f>IFERROR(#REF!/GAMSopt!I74,"")</f>
        <v/>
      </c>
      <c r="K74" s="2" t="str">
        <f>IFERROR(#REF!/GAMSopt!J74,"")</f>
        <v/>
      </c>
      <c r="L74" s="2" t="str">
        <f>IFERROR(#REF!/GAMSopt!K74,"")</f>
        <v/>
      </c>
      <c r="M74" s="2" t="str">
        <f>IFERROR(#REF!/GAMSopt!L74,"")</f>
        <v/>
      </c>
      <c r="N74" s="2" t="str">
        <f>IFERROR(#REF!/GAMSopt!M74,"")</f>
        <v/>
      </c>
      <c r="O74" s="2" t="str">
        <f>IFERROR(#REF!/GAMSopt!N74,"")</f>
        <v/>
      </c>
      <c r="P74" s="2" t="str">
        <f>IFERROR(#REF!/GAMSopt!O74,"")</f>
        <v/>
      </c>
      <c r="Q74" s="2" t="str">
        <f>IFERROR(#REF!/GAMSopt!P74,"")</f>
        <v/>
      </c>
      <c r="R74" s="2" t="str">
        <f>IFERROR(#REF!/GAMSopt!Q74,"")</f>
        <v/>
      </c>
      <c r="S74" s="2" t="str">
        <f>IFERROR(#REF!/GAMSopt!R74,"")</f>
        <v/>
      </c>
      <c r="T74" s="2" t="str">
        <f>IFERROR(#REF!/GAMSopt!S74,"")</f>
        <v/>
      </c>
      <c r="U74" s="2" t="str">
        <f>IFERROR(#REF!/GAMSopt!T74,"")</f>
        <v/>
      </c>
      <c r="V74" s="2" t="str">
        <f>IFERROR(#REF!/GAMSopt!U74,"")</f>
        <v/>
      </c>
      <c r="W74" s="2" t="str">
        <f>IFERROR(#REF!/GAMSopt!V74,"")</f>
        <v/>
      </c>
      <c r="X74" s="2" t="str">
        <f>IFERROR(#REF!/GAMSopt!W74,"")</f>
        <v/>
      </c>
      <c r="Y74" s="2" t="str">
        <f>IFERROR(#REF!/GAMSopt!X74,"")</f>
        <v/>
      </c>
      <c r="Z74" s="2" t="str">
        <f>IFERROR(#REF!/GAMSopt!Y74,"")</f>
        <v/>
      </c>
      <c r="AA74" s="2" t="str">
        <f>IFERROR(#REF!/GAMSopt!Z74,"")</f>
        <v/>
      </c>
      <c r="AB74" s="2" t="str">
        <f>IFERROR(#REF!/GAMSopt!AA74,"")</f>
        <v/>
      </c>
      <c r="AC74" s="2" t="str">
        <f>IFERROR(#REF!/GAMSopt!AB74,"")</f>
        <v/>
      </c>
      <c r="AD74" s="2" t="str">
        <f>IFERROR(#REF!/GAMSopt!AC74,"")</f>
        <v/>
      </c>
      <c r="AE74" s="2" t="str">
        <f>IFERROR(#REF!/GAMSopt!AD74,"")</f>
        <v/>
      </c>
      <c r="AF74" s="2" t="str">
        <f>IFERROR(#REF!/GAMSopt!AE74,"")</f>
        <v/>
      </c>
      <c r="AG74" s="2" t="str">
        <f>IFERROR(#REF!/GAMSopt!AF74,"")</f>
        <v/>
      </c>
      <c r="AH74" s="2" t="str">
        <f>IFERROR(#REF!/GAMSopt!AG74,"")</f>
        <v/>
      </c>
      <c r="AI74" s="2" t="str">
        <f>IFERROR(#REF!/GAMSopt!AH74,"")</f>
        <v/>
      </c>
      <c r="AJ74" s="2" t="str">
        <f>IFERROR(#REF!/GAMSopt!AI74,"")</f>
        <v/>
      </c>
      <c r="AK74" s="2" t="str">
        <f>IFERROR(#REF!/GAMSopt!AJ74,"")</f>
        <v/>
      </c>
      <c r="AL74" s="2" t="str">
        <f>IFERROR(#REF!/GAMSopt!AK74,"")</f>
        <v/>
      </c>
      <c r="AM74" s="2" t="str">
        <f>IFERROR(#REF!/GAMSopt!AL74,"")</f>
        <v/>
      </c>
      <c r="AN74" s="2" t="str">
        <f>IFERROR(#REF!/GAMSopt!AM74,"")</f>
        <v/>
      </c>
      <c r="AO74" s="2" t="str">
        <f>IFERROR(#REF!/GAMSopt!AN74,"")</f>
        <v/>
      </c>
      <c r="AP74" s="2" t="str">
        <f>IFERROR(#REF!/GAMSopt!AO74,"")</f>
        <v/>
      </c>
      <c r="AQ74" s="2" t="str">
        <f>IFERROR(#REF!/GAMSopt!AP74,"")</f>
        <v/>
      </c>
      <c r="AR74" s="2" t="str">
        <f>IFERROR(#REF!/GAMSopt!AQ74,"")</f>
        <v/>
      </c>
      <c r="AS74" s="2" t="str">
        <f>IFERROR(#REF!/GAMSopt!AR74,"")</f>
        <v/>
      </c>
      <c r="AT74" s="2" t="str">
        <f>IFERROR(#REF!/GAMSopt!AS74,"")</f>
        <v/>
      </c>
      <c r="AU74" s="2" t="str">
        <f>IFERROR(#REF!/GAMSopt!AT74,"")</f>
        <v/>
      </c>
      <c r="AV74" s="2" t="str">
        <f>IFERROR(#REF!/GAMSopt!AU74,"")</f>
        <v/>
      </c>
      <c r="AW74" s="2" t="str">
        <f>IFERROR(#REF!/GAMSopt!AV74,"")</f>
        <v/>
      </c>
      <c r="AX74" s="2" t="str">
        <f>IFERROR(#REF!/GAMSopt!AW74,"")</f>
        <v/>
      </c>
      <c r="AY74" s="2" t="str">
        <f>IFERROR(#REF!/GAMSopt!AX74,"")</f>
        <v/>
      </c>
      <c r="AZ74" s="2" t="str">
        <f>IFERROR(#REF!/GAMSopt!AY74,"")</f>
        <v/>
      </c>
      <c r="BA74" s="2" t="str">
        <f>IFERROR(#REF!/GAMSopt!AZ74,"")</f>
        <v/>
      </c>
      <c r="BB74" s="2" t="str">
        <f>IFERROR(#REF!/GAMSopt!BA74,"")</f>
        <v/>
      </c>
      <c r="BC74" s="2" t="str">
        <f>IFERROR(#REF!/GAMSopt!BB74,"")</f>
        <v/>
      </c>
      <c r="BD74" s="2" t="str">
        <f>IFERROR(#REF!/GAMSopt!BC74,"")</f>
        <v/>
      </c>
      <c r="BE74" s="2" t="str">
        <f>IFERROR(#REF!/GAMSopt!BD74,"")</f>
        <v/>
      </c>
      <c r="BF74" s="2" t="str">
        <f>IFERROR(#REF!/GAMSopt!BE74,"")</f>
        <v/>
      </c>
      <c r="BG74" s="2" t="str">
        <f>IFERROR(#REF!/GAMSopt!BF74,"")</f>
        <v/>
      </c>
      <c r="BH74" s="2" t="str">
        <f>IFERROR(#REF!/GAMSopt!BG74,"")</f>
        <v/>
      </c>
      <c r="BI74" s="2" t="str">
        <f>IFERROR(#REF!/GAMSopt!BH74,"")</f>
        <v/>
      </c>
      <c r="BJ74" s="2" t="str">
        <f>IFERROR(#REF!/GAMSopt!BI74,"")</f>
        <v/>
      </c>
    </row>
    <row r="75" spans="1:62" x14ac:dyDescent="0.25">
      <c r="A75" t="e">
        <f>#REF!</f>
        <v>#REF!</v>
      </c>
      <c r="B75" t="str">
        <f>GAMSopt!A75</f>
        <v>2100 Forcings, non-CO2 GHG</v>
      </c>
      <c r="C75" s="2" t="str">
        <f>IFERROR(#REF!/GAMSopt!B75,"")</f>
        <v/>
      </c>
      <c r="D75" s="2" t="str">
        <f>IFERROR(#REF!/GAMSopt!C75,"")</f>
        <v/>
      </c>
      <c r="E75" s="2" t="str">
        <f>IFERROR(#REF!/GAMSopt!D75,"")</f>
        <v/>
      </c>
      <c r="F75" s="2" t="str">
        <f>IFERROR(#REF!/GAMSopt!E75,"")</f>
        <v/>
      </c>
      <c r="G75" s="2" t="str">
        <f>IFERROR(#REF!/GAMSopt!F75,"")</f>
        <v/>
      </c>
      <c r="H75" s="2" t="str">
        <f>IFERROR(#REF!/GAMSopt!G75,"")</f>
        <v/>
      </c>
      <c r="I75" s="2" t="str">
        <f>IFERROR(#REF!/GAMSopt!H75,"")</f>
        <v/>
      </c>
      <c r="J75" s="2" t="str">
        <f>IFERROR(#REF!/GAMSopt!I75,"")</f>
        <v/>
      </c>
      <c r="K75" s="2" t="str">
        <f>IFERROR(#REF!/GAMSopt!J75,"")</f>
        <v/>
      </c>
      <c r="L75" s="2" t="str">
        <f>IFERROR(#REF!/GAMSopt!K75,"")</f>
        <v/>
      </c>
      <c r="M75" s="2" t="str">
        <f>IFERROR(#REF!/GAMSopt!L75,"")</f>
        <v/>
      </c>
      <c r="N75" s="2" t="str">
        <f>IFERROR(#REF!/GAMSopt!M75,"")</f>
        <v/>
      </c>
      <c r="O75" s="2" t="str">
        <f>IFERROR(#REF!/GAMSopt!N75,"")</f>
        <v/>
      </c>
      <c r="P75" s="2" t="str">
        <f>IFERROR(#REF!/GAMSopt!O75,"")</f>
        <v/>
      </c>
      <c r="Q75" s="2" t="str">
        <f>IFERROR(#REF!/GAMSopt!P75,"")</f>
        <v/>
      </c>
      <c r="R75" s="2" t="str">
        <f>IFERROR(#REF!/GAMSopt!Q75,"")</f>
        <v/>
      </c>
      <c r="S75" s="2" t="str">
        <f>IFERROR(#REF!/GAMSopt!R75,"")</f>
        <v/>
      </c>
      <c r="T75" s="2" t="str">
        <f>IFERROR(#REF!/GAMSopt!S75,"")</f>
        <v/>
      </c>
      <c r="U75" s="2" t="str">
        <f>IFERROR(#REF!/GAMSopt!T75,"")</f>
        <v/>
      </c>
      <c r="V75" s="2" t="str">
        <f>IFERROR(#REF!/GAMSopt!U75,"")</f>
        <v/>
      </c>
      <c r="W75" s="2" t="str">
        <f>IFERROR(#REF!/GAMSopt!V75,"")</f>
        <v/>
      </c>
      <c r="X75" s="2" t="str">
        <f>IFERROR(#REF!/GAMSopt!W75,"")</f>
        <v/>
      </c>
      <c r="Y75" s="2" t="str">
        <f>IFERROR(#REF!/GAMSopt!X75,"")</f>
        <v/>
      </c>
      <c r="Z75" s="2" t="str">
        <f>IFERROR(#REF!/GAMSopt!Y75,"")</f>
        <v/>
      </c>
      <c r="AA75" s="2" t="str">
        <f>IFERROR(#REF!/GAMSopt!Z75,"")</f>
        <v/>
      </c>
      <c r="AB75" s="2" t="str">
        <f>IFERROR(#REF!/GAMSopt!AA75,"")</f>
        <v/>
      </c>
      <c r="AC75" s="2" t="str">
        <f>IFERROR(#REF!/GAMSopt!AB75,"")</f>
        <v/>
      </c>
      <c r="AD75" s="2" t="str">
        <f>IFERROR(#REF!/GAMSopt!AC75,"")</f>
        <v/>
      </c>
      <c r="AE75" s="2" t="str">
        <f>IFERROR(#REF!/GAMSopt!AD75,"")</f>
        <v/>
      </c>
      <c r="AF75" s="2" t="str">
        <f>IFERROR(#REF!/GAMSopt!AE75,"")</f>
        <v/>
      </c>
      <c r="AG75" s="2" t="str">
        <f>IFERROR(#REF!/GAMSopt!AF75,"")</f>
        <v/>
      </c>
      <c r="AH75" s="2" t="str">
        <f>IFERROR(#REF!/GAMSopt!AG75,"")</f>
        <v/>
      </c>
      <c r="AI75" s="2" t="str">
        <f>IFERROR(#REF!/GAMSopt!AH75,"")</f>
        <v/>
      </c>
      <c r="AJ75" s="2" t="str">
        <f>IFERROR(#REF!/GAMSopt!AI75,"")</f>
        <v/>
      </c>
      <c r="AK75" s="2" t="str">
        <f>IFERROR(#REF!/GAMSopt!AJ75,"")</f>
        <v/>
      </c>
      <c r="AL75" s="2" t="str">
        <f>IFERROR(#REF!/GAMSopt!AK75,"")</f>
        <v/>
      </c>
      <c r="AM75" s="2" t="str">
        <f>IFERROR(#REF!/GAMSopt!AL75,"")</f>
        <v/>
      </c>
      <c r="AN75" s="2" t="str">
        <f>IFERROR(#REF!/GAMSopt!AM75,"")</f>
        <v/>
      </c>
      <c r="AO75" s="2" t="str">
        <f>IFERROR(#REF!/GAMSopt!AN75,"")</f>
        <v/>
      </c>
      <c r="AP75" s="2" t="str">
        <f>IFERROR(#REF!/GAMSopt!AO75,"")</f>
        <v/>
      </c>
      <c r="AQ75" s="2" t="str">
        <f>IFERROR(#REF!/GAMSopt!AP75,"")</f>
        <v/>
      </c>
      <c r="AR75" s="2" t="str">
        <f>IFERROR(#REF!/GAMSopt!AQ75,"")</f>
        <v/>
      </c>
      <c r="AS75" s="2" t="str">
        <f>IFERROR(#REF!/GAMSopt!AR75,"")</f>
        <v/>
      </c>
      <c r="AT75" s="2" t="str">
        <f>IFERROR(#REF!/GAMSopt!AS75,"")</f>
        <v/>
      </c>
      <c r="AU75" s="2" t="str">
        <f>IFERROR(#REF!/GAMSopt!AT75,"")</f>
        <v/>
      </c>
      <c r="AV75" s="2" t="str">
        <f>IFERROR(#REF!/GAMSopt!AU75,"")</f>
        <v/>
      </c>
      <c r="AW75" s="2" t="str">
        <f>IFERROR(#REF!/GAMSopt!AV75,"")</f>
        <v/>
      </c>
      <c r="AX75" s="2" t="str">
        <f>IFERROR(#REF!/GAMSopt!AW75,"")</f>
        <v/>
      </c>
      <c r="AY75" s="2" t="str">
        <f>IFERROR(#REF!/GAMSopt!AX75,"")</f>
        <v/>
      </c>
      <c r="AZ75" s="2" t="str">
        <f>IFERROR(#REF!/GAMSopt!AY75,"")</f>
        <v/>
      </c>
      <c r="BA75" s="2" t="str">
        <f>IFERROR(#REF!/GAMSopt!AZ75,"")</f>
        <v/>
      </c>
      <c r="BB75" s="2" t="str">
        <f>IFERROR(#REF!/GAMSopt!BA75,"")</f>
        <v/>
      </c>
      <c r="BC75" s="2" t="str">
        <f>IFERROR(#REF!/GAMSopt!BB75,"")</f>
        <v/>
      </c>
      <c r="BD75" s="2" t="str">
        <f>IFERROR(#REF!/GAMSopt!BC75,"")</f>
        <v/>
      </c>
      <c r="BE75" s="2" t="str">
        <f>IFERROR(#REF!/GAMSopt!BD75,"")</f>
        <v/>
      </c>
      <c r="BF75" s="2" t="str">
        <f>IFERROR(#REF!/GAMSopt!BE75,"")</f>
        <v/>
      </c>
      <c r="BG75" s="2" t="str">
        <f>IFERROR(#REF!/GAMSopt!BF75,"")</f>
        <v/>
      </c>
      <c r="BH75" s="2" t="str">
        <f>IFERROR(#REF!/GAMSopt!BG75,"")</f>
        <v/>
      </c>
      <c r="BI75" s="2" t="str">
        <f>IFERROR(#REF!/GAMSopt!BH75,"")</f>
        <v/>
      </c>
      <c r="BJ75" s="2" t="str">
        <f>IFERROR(#REF!/GAMSopt!BI75,"")</f>
        <v/>
      </c>
    </row>
    <row r="76" spans="1:62" x14ac:dyDescent="0.25">
      <c r="A76" t="e">
        <f>#REF!</f>
        <v>#REF!</v>
      </c>
      <c r="B76" t="str">
        <f>GAMSopt!A76</f>
        <v>Initial Temperature (2008-2011)</v>
      </c>
      <c r="C76" s="2" t="str">
        <f>IFERROR(#REF!/GAMSopt!B76,"")</f>
        <v/>
      </c>
      <c r="D76" s="2" t="str">
        <f>IFERROR(#REF!/GAMSopt!C76,"")</f>
        <v/>
      </c>
      <c r="E76" s="2" t="str">
        <f>IFERROR(#REF!/GAMSopt!D76,"")</f>
        <v/>
      </c>
      <c r="F76" s="2" t="str">
        <f>IFERROR(#REF!/GAMSopt!E76,"")</f>
        <v/>
      </c>
      <c r="G76" s="2" t="str">
        <f>IFERROR(#REF!/GAMSopt!F76,"")</f>
        <v/>
      </c>
      <c r="H76" s="2" t="str">
        <f>IFERROR(#REF!/GAMSopt!G76,"")</f>
        <v/>
      </c>
      <c r="I76" s="2" t="str">
        <f>IFERROR(#REF!/GAMSopt!H76,"")</f>
        <v/>
      </c>
      <c r="J76" s="2" t="str">
        <f>IFERROR(#REF!/GAMSopt!I76,"")</f>
        <v/>
      </c>
      <c r="K76" s="2" t="str">
        <f>IFERROR(#REF!/GAMSopt!J76,"")</f>
        <v/>
      </c>
      <c r="L76" s="2" t="str">
        <f>IFERROR(#REF!/GAMSopt!K76,"")</f>
        <v/>
      </c>
      <c r="M76" s="2" t="str">
        <f>IFERROR(#REF!/GAMSopt!L76,"")</f>
        <v/>
      </c>
      <c r="N76" s="2" t="str">
        <f>IFERROR(#REF!/GAMSopt!M76,"")</f>
        <v/>
      </c>
      <c r="O76" s="2" t="str">
        <f>IFERROR(#REF!/GAMSopt!N76,"")</f>
        <v/>
      </c>
      <c r="P76" s="2" t="str">
        <f>IFERROR(#REF!/GAMSopt!O76,"")</f>
        <v/>
      </c>
      <c r="Q76" s="2" t="str">
        <f>IFERROR(#REF!/GAMSopt!P76,"")</f>
        <v/>
      </c>
      <c r="R76" s="2" t="str">
        <f>IFERROR(#REF!/GAMSopt!Q76,"")</f>
        <v/>
      </c>
      <c r="S76" s="2" t="str">
        <f>IFERROR(#REF!/GAMSopt!R76,"")</f>
        <v/>
      </c>
      <c r="T76" s="2" t="str">
        <f>IFERROR(#REF!/GAMSopt!S76,"")</f>
        <v/>
      </c>
      <c r="U76" s="2" t="str">
        <f>IFERROR(#REF!/GAMSopt!T76,"")</f>
        <v/>
      </c>
      <c r="V76" s="2" t="str">
        <f>IFERROR(#REF!/GAMSopt!U76,"")</f>
        <v/>
      </c>
      <c r="W76" s="2" t="str">
        <f>IFERROR(#REF!/GAMSopt!V76,"")</f>
        <v/>
      </c>
      <c r="X76" s="2" t="str">
        <f>IFERROR(#REF!/GAMSopt!W76,"")</f>
        <v/>
      </c>
      <c r="Y76" s="2" t="str">
        <f>IFERROR(#REF!/GAMSopt!X76,"")</f>
        <v/>
      </c>
      <c r="Z76" s="2" t="str">
        <f>IFERROR(#REF!/GAMSopt!Y76,"")</f>
        <v/>
      </c>
      <c r="AA76" s="2" t="str">
        <f>IFERROR(#REF!/GAMSopt!Z76,"")</f>
        <v/>
      </c>
      <c r="AB76" s="2" t="str">
        <f>IFERROR(#REF!/GAMSopt!AA76,"")</f>
        <v/>
      </c>
      <c r="AC76" s="2" t="str">
        <f>IFERROR(#REF!/GAMSopt!AB76,"")</f>
        <v/>
      </c>
      <c r="AD76" s="2" t="str">
        <f>IFERROR(#REF!/GAMSopt!AC76,"")</f>
        <v/>
      </c>
      <c r="AE76" s="2" t="str">
        <f>IFERROR(#REF!/GAMSopt!AD76,"")</f>
        <v/>
      </c>
      <c r="AF76" s="2" t="str">
        <f>IFERROR(#REF!/GAMSopt!AE76,"")</f>
        <v/>
      </c>
      <c r="AG76" s="2" t="str">
        <f>IFERROR(#REF!/GAMSopt!AF76,"")</f>
        <v/>
      </c>
      <c r="AH76" s="2" t="str">
        <f>IFERROR(#REF!/GAMSopt!AG76,"")</f>
        <v/>
      </c>
      <c r="AI76" s="2" t="str">
        <f>IFERROR(#REF!/GAMSopt!AH76,"")</f>
        <v/>
      </c>
      <c r="AJ76" s="2" t="str">
        <f>IFERROR(#REF!/GAMSopt!AI76,"")</f>
        <v/>
      </c>
      <c r="AK76" s="2" t="str">
        <f>IFERROR(#REF!/GAMSopt!AJ76,"")</f>
        <v/>
      </c>
      <c r="AL76" s="2" t="str">
        <f>IFERROR(#REF!/GAMSopt!AK76,"")</f>
        <v/>
      </c>
      <c r="AM76" s="2" t="str">
        <f>IFERROR(#REF!/GAMSopt!AL76,"")</f>
        <v/>
      </c>
      <c r="AN76" s="2" t="str">
        <f>IFERROR(#REF!/GAMSopt!AM76,"")</f>
        <v/>
      </c>
      <c r="AO76" s="2" t="str">
        <f>IFERROR(#REF!/GAMSopt!AN76,"")</f>
        <v/>
      </c>
      <c r="AP76" s="2" t="str">
        <f>IFERROR(#REF!/GAMSopt!AO76,"")</f>
        <v/>
      </c>
      <c r="AQ76" s="2" t="str">
        <f>IFERROR(#REF!/GAMSopt!AP76,"")</f>
        <v/>
      </c>
      <c r="AR76" s="2" t="str">
        <f>IFERROR(#REF!/GAMSopt!AQ76,"")</f>
        <v/>
      </c>
      <c r="AS76" s="2" t="str">
        <f>IFERROR(#REF!/GAMSopt!AR76,"")</f>
        <v/>
      </c>
      <c r="AT76" s="2" t="str">
        <f>IFERROR(#REF!/GAMSopt!AS76,"")</f>
        <v/>
      </c>
      <c r="AU76" s="2" t="str">
        <f>IFERROR(#REF!/GAMSopt!AT76,"")</f>
        <v/>
      </c>
      <c r="AV76" s="2" t="str">
        <f>IFERROR(#REF!/GAMSopt!AU76,"")</f>
        <v/>
      </c>
      <c r="AW76" s="2" t="str">
        <f>IFERROR(#REF!/GAMSopt!AV76,"")</f>
        <v/>
      </c>
      <c r="AX76" s="2" t="str">
        <f>IFERROR(#REF!/GAMSopt!AW76,"")</f>
        <v/>
      </c>
      <c r="AY76" s="2" t="str">
        <f>IFERROR(#REF!/GAMSopt!AX76,"")</f>
        <v/>
      </c>
      <c r="AZ76" s="2" t="str">
        <f>IFERROR(#REF!/GAMSopt!AY76,"")</f>
        <v/>
      </c>
      <c r="BA76" s="2" t="str">
        <f>IFERROR(#REF!/GAMSopt!AZ76,"")</f>
        <v/>
      </c>
      <c r="BB76" s="2" t="str">
        <f>IFERROR(#REF!/GAMSopt!BA76,"")</f>
        <v/>
      </c>
      <c r="BC76" s="2" t="str">
        <f>IFERROR(#REF!/GAMSopt!BB76,"")</f>
        <v/>
      </c>
      <c r="BD76" s="2" t="str">
        <f>IFERROR(#REF!/GAMSopt!BC76,"")</f>
        <v/>
      </c>
      <c r="BE76" s="2" t="str">
        <f>IFERROR(#REF!/GAMSopt!BD76,"")</f>
        <v/>
      </c>
      <c r="BF76" s="2" t="str">
        <f>IFERROR(#REF!/GAMSopt!BE76,"")</f>
        <v/>
      </c>
      <c r="BG76" s="2" t="str">
        <f>IFERROR(#REF!/GAMSopt!BF76,"")</f>
        <v/>
      </c>
      <c r="BH76" s="2" t="str">
        <f>IFERROR(#REF!/GAMSopt!BG76,"")</f>
        <v/>
      </c>
      <c r="BI76" s="2" t="str">
        <f>IFERROR(#REF!/GAMSopt!BH76,"")</f>
        <v/>
      </c>
      <c r="BJ76" s="2" t="str">
        <f>IFERROR(#REF!/GAMSopt!BI76,"")</f>
        <v/>
      </c>
    </row>
    <row r="77" spans="1:62" x14ac:dyDescent="0.25">
      <c r="A77" t="e">
        <f>#REF!</f>
        <v>#REF!</v>
      </c>
      <c r="B77" t="str">
        <f>GAMSopt!A77</f>
        <v>Initial Temperature of Deep Oceans (deg C above 1900 level)</v>
      </c>
      <c r="C77" s="2" t="str">
        <f>IFERROR(#REF!/GAMSopt!B77,"")</f>
        <v/>
      </c>
      <c r="D77" s="2" t="str">
        <f>IFERROR(#REF!/GAMSopt!C77,"")</f>
        <v/>
      </c>
      <c r="E77" s="2" t="str">
        <f>IFERROR(#REF!/GAMSopt!D77,"")</f>
        <v/>
      </c>
      <c r="F77" s="2" t="str">
        <f>IFERROR(#REF!/GAMSopt!E77,"")</f>
        <v/>
      </c>
      <c r="G77" s="2" t="str">
        <f>IFERROR(#REF!/GAMSopt!F77,"")</f>
        <v/>
      </c>
      <c r="H77" s="2" t="str">
        <f>IFERROR(#REF!/GAMSopt!G77,"")</f>
        <v/>
      </c>
      <c r="I77" s="2" t="str">
        <f>IFERROR(#REF!/GAMSopt!H77,"")</f>
        <v/>
      </c>
      <c r="J77" s="2" t="str">
        <f>IFERROR(#REF!/GAMSopt!I77,"")</f>
        <v/>
      </c>
      <c r="K77" s="2" t="str">
        <f>IFERROR(#REF!/GAMSopt!J77,"")</f>
        <v/>
      </c>
      <c r="L77" s="2" t="str">
        <f>IFERROR(#REF!/GAMSopt!K77,"")</f>
        <v/>
      </c>
      <c r="M77" s="2" t="str">
        <f>IFERROR(#REF!/GAMSopt!L77,"")</f>
        <v/>
      </c>
      <c r="N77" s="2" t="str">
        <f>IFERROR(#REF!/GAMSopt!M77,"")</f>
        <v/>
      </c>
      <c r="O77" s="2" t="str">
        <f>IFERROR(#REF!/GAMSopt!N77,"")</f>
        <v/>
      </c>
      <c r="P77" s="2" t="str">
        <f>IFERROR(#REF!/GAMSopt!O77,"")</f>
        <v/>
      </c>
      <c r="Q77" s="2" t="str">
        <f>IFERROR(#REF!/GAMSopt!P77,"")</f>
        <v/>
      </c>
      <c r="R77" s="2" t="str">
        <f>IFERROR(#REF!/GAMSopt!Q77,"")</f>
        <v/>
      </c>
      <c r="S77" s="2" t="str">
        <f>IFERROR(#REF!/GAMSopt!R77,"")</f>
        <v/>
      </c>
      <c r="T77" s="2" t="str">
        <f>IFERROR(#REF!/GAMSopt!S77,"")</f>
        <v/>
      </c>
      <c r="U77" s="2" t="str">
        <f>IFERROR(#REF!/GAMSopt!T77,"")</f>
        <v/>
      </c>
      <c r="V77" s="2" t="str">
        <f>IFERROR(#REF!/GAMSopt!U77,"")</f>
        <v/>
      </c>
      <c r="W77" s="2" t="str">
        <f>IFERROR(#REF!/GAMSopt!V77,"")</f>
        <v/>
      </c>
      <c r="X77" s="2" t="str">
        <f>IFERROR(#REF!/GAMSopt!W77,"")</f>
        <v/>
      </c>
      <c r="Y77" s="2" t="str">
        <f>IFERROR(#REF!/GAMSopt!X77,"")</f>
        <v/>
      </c>
      <c r="Z77" s="2" t="str">
        <f>IFERROR(#REF!/GAMSopt!Y77,"")</f>
        <v/>
      </c>
      <c r="AA77" s="2" t="str">
        <f>IFERROR(#REF!/GAMSopt!Z77,"")</f>
        <v/>
      </c>
      <c r="AB77" s="2" t="str">
        <f>IFERROR(#REF!/GAMSopt!AA77,"")</f>
        <v/>
      </c>
      <c r="AC77" s="2" t="str">
        <f>IFERROR(#REF!/GAMSopt!AB77,"")</f>
        <v/>
      </c>
      <c r="AD77" s="2" t="str">
        <f>IFERROR(#REF!/GAMSopt!AC77,"")</f>
        <v/>
      </c>
      <c r="AE77" s="2" t="str">
        <f>IFERROR(#REF!/GAMSopt!AD77,"")</f>
        <v/>
      </c>
      <c r="AF77" s="2" t="str">
        <f>IFERROR(#REF!/GAMSopt!AE77,"")</f>
        <v/>
      </c>
      <c r="AG77" s="2" t="str">
        <f>IFERROR(#REF!/GAMSopt!AF77,"")</f>
        <v/>
      </c>
      <c r="AH77" s="2" t="str">
        <f>IFERROR(#REF!/GAMSopt!AG77,"")</f>
        <v/>
      </c>
      <c r="AI77" s="2" t="str">
        <f>IFERROR(#REF!/GAMSopt!AH77,"")</f>
        <v/>
      </c>
      <c r="AJ77" s="2" t="str">
        <f>IFERROR(#REF!/GAMSopt!AI77,"")</f>
        <v/>
      </c>
      <c r="AK77" s="2" t="str">
        <f>IFERROR(#REF!/GAMSopt!AJ77,"")</f>
        <v/>
      </c>
      <c r="AL77" s="2" t="str">
        <f>IFERROR(#REF!/GAMSopt!AK77,"")</f>
        <v/>
      </c>
      <c r="AM77" s="2" t="str">
        <f>IFERROR(#REF!/GAMSopt!AL77,"")</f>
        <v/>
      </c>
      <c r="AN77" s="2" t="str">
        <f>IFERROR(#REF!/GAMSopt!AM77,"")</f>
        <v/>
      </c>
      <c r="AO77" s="2" t="str">
        <f>IFERROR(#REF!/GAMSopt!AN77,"")</f>
        <v/>
      </c>
      <c r="AP77" s="2" t="str">
        <f>IFERROR(#REF!/GAMSopt!AO77,"")</f>
        <v/>
      </c>
      <c r="AQ77" s="2" t="str">
        <f>IFERROR(#REF!/GAMSopt!AP77,"")</f>
        <v/>
      </c>
      <c r="AR77" s="2" t="str">
        <f>IFERROR(#REF!/GAMSopt!AQ77,"")</f>
        <v/>
      </c>
      <c r="AS77" s="2" t="str">
        <f>IFERROR(#REF!/GAMSopt!AR77,"")</f>
        <v/>
      </c>
      <c r="AT77" s="2" t="str">
        <f>IFERROR(#REF!/GAMSopt!AS77,"")</f>
        <v/>
      </c>
      <c r="AU77" s="2" t="str">
        <f>IFERROR(#REF!/GAMSopt!AT77,"")</f>
        <v/>
      </c>
      <c r="AV77" s="2" t="str">
        <f>IFERROR(#REF!/GAMSopt!AU77,"")</f>
        <v/>
      </c>
      <c r="AW77" s="2" t="str">
        <f>IFERROR(#REF!/GAMSopt!AV77,"")</f>
        <v/>
      </c>
      <c r="AX77" s="2" t="str">
        <f>IFERROR(#REF!/GAMSopt!AW77,"")</f>
        <v/>
      </c>
      <c r="AY77" s="2" t="str">
        <f>IFERROR(#REF!/GAMSopt!AX77,"")</f>
        <v/>
      </c>
      <c r="AZ77" s="2" t="str">
        <f>IFERROR(#REF!/GAMSopt!AY77,"")</f>
        <v/>
      </c>
      <c r="BA77" s="2" t="str">
        <f>IFERROR(#REF!/GAMSopt!AZ77,"")</f>
        <v/>
      </c>
      <c r="BB77" s="2" t="str">
        <f>IFERROR(#REF!/GAMSopt!BA77,"")</f>
        <v/>
      </c>
      <c r="BC77" s="2" t="str">
        <f>IFERROR(#REF!/GAMSopt!BB77,"")</f>
        <v/>
      </c>
      <c r="BD77" s="2" t="str">
        <f>IFERROR(#REF!/GAMSopt!BC77,"")</f>
        <v/>
      </c>
      <c r="BE77" s="2" t="str">
        <f>IFERROR(#REF!/GAMSopt!BD77,"")</f>
        <v/>
      </c>
      <c r="BF77" s="2" t="str">
        <f>IFERROR(#REF!/GAMSopt!BE77,"")</f>
        <v/>
      </c>
      <c r="BG77" s="2" t="str">
        <f>IFERROR(#REF!/GAMSopt!BF77,"")</f>
        <v/>
      </c>
      <c r="BH77" s="2" t="str">
        <f>IFERROR(#REF!/GAMSopt!BG77,"")</f>
        <v/>
      </c>
      <c r="BI77" s="2" t="str">
        <f>IFERROR(#REF!/GAMSopt!BH77,"")</f>
        <v/>
      </c>
      <c r="BJ77" s="2" t="str">
        <f>IFERROR(#REF!/GAMSopt!BI77,"")</f>
        <v/>
      </c>
    </row>
    <row r="78" spans="1:62" x14ac:dyDescent="0.25">
      <c r="A78" t="e">
        <f>#REF!</f>
        <v>#REF!</v>
      </c>
      <c r="B78" t="str">
        <f>GAMSopt!A78</f>
        <v>* CLIMATE MODEL PARAMETERS</v>
      </c>
      <c r="C78" s="2" t="str">
        <f>IFERROR(#REF!/GAMSopt!B78,"")</f>
        <v/>
      </c>
      <c r="D78" s="2" t="str">
        <f>IFERROR(#REF!/GAMSopt!C78,"")</f>
        <v/>
      </c>
      <c r="E78" s="2" t="str">
        <f>IFERROR(#REF!/GAMSopt!D78,"")</f>
        <v/>
      </c>
      <c r="F78" s="2" t="str">
        <f>IFERROR(#REF!/GAMSopt!E78,"")</f>
        <v/>
      </c>
      <c r="G78" s="2" t="str">
        <f>IFERROR(#REF!/GAMSopt!F78,"")</f>
        <v/>
      </c>
      <c r="H78" s="2" t="str">
        <f>IFERROR(#REF!/GAMSopt!G78,"")</f>
        <v/>
      </c>
      <c r="I78" s="2" t="str">
        <f>IFERROR(#REF!/GAMSopt!H78,"")</f>
        <v/>
      </c>
      <c r="J78" s="2" t="str">
        <f>IFERROR(#REF!/GAMSopt!I78,"")</f>
        <v/>
      </c>
      <c r="K78" s="2" t="str">
        <f>IFERROR(#REF!/GAMSopt!J78,"")</f>
        <v/>
      </c>
      <c r="L78" s="2" t="str">
        <f>IFERROR(#REF!/GAMSopt!K78,"")</f>
        <v/>
      </c>
      <c r="M78" s="2" t="str">
        <f>IFERROR(#REF!/GAMSopt!L78,"")</f>
        <v/>
      </c>
      <c r="N78" s="2" t="str">
        <f>IFERROR(#REF!/GAMSopt!M78,"")</f>
        <v/>
      </c>
      <c r="O78" s="2" t="str">
        <f>IFERROR(#REF!/GAMSopt!N78,"")</f>
        <v/>
      </c>
      <c r="P78" s="2" t="str">
        <f>IFERROR(#REF!/GAMSopt!O78,"")</f>
        <v/>
      </c>
      <c r="Q78" s="2" t="str">
        <f>IFERROR(#REF!/GAMSopt!P78,"")</f>
        <v/>
      </c>
      <c r="R78" s="2" t="str">
        <f>IFERROR(#REF!/GAMSopt!Q78,"")</f>
        <v/>
      </c>
      <c r="S78" s="2" t="str">
        <f>IFERROR(#REF!/GAMSopt!R78,"")</f>
        <v/>
      </c>
      <c r="T78" s="2" t="str">
        <f>IFERROR(#REF!/GAMSopt!S78,"")</f>
        <v/>
      </c>
      <c r="U78" s="2" t="str">
        <f>IFERROR(#REF!/GAMSopt!T78,"")</f>
        <v/>
      </c>
      <c r="V78" s="2" t="str">
        <f>IFERROR(#REF!/GAMSopt!U78,"")</f>
        <v/>
      </c>
      <c r="W78" s="2" t="str">
        <f>IFERROR(#REF!/GAMSopt!V78,"")</f>
        <v/>
      </c>
      <c r="X78" s="2" t="str">
        <f>IFERROR(#REF!/GAMSopt!W78,"")</f>
        <v/>
      </c>
      <c r="Y78" s="2" t="str">
        <f>IFERROR(#REF!/GAMSopt!X78,"")</f>
        <v/>
      </c>
      <c r="Z78" s="2" t="str">
        <f>IFERROR(#REF!/GAMSopt!Y78,"")</f>
        <v/>
      </c>
      <c r="AA78" s="2" t="str">
        <f>IFERROR(#REF!/GAMSopt!Z78,"")</f>
        <v/>
      </c>
      <c r="AB78" s="2" t="str">
        <f>IFERROR(#REF!/GAMSopt!AA78,"")</f>
        <v/>
      </c>
      <c r="AC78" s="2" t="str">
        <f>IFERROR(#REF!/GAMSopt!AB78,"")</f>
        <v/>
      </c>
      <c r="AD78" s="2" t="str">
        <f>IFERROR(#REF!/GAMSopt!AC78,"")</f>
        <v/>
      </c>
      <c r="AE78" s="2" t="str">
        <f>IFERROR(#REF!/GAMSopt!AD78,"")</f>
        <v/>
      </c>
      <c r="AF78" s="2" t="str">
        <f>IFERROR(#REF!/GAMSopt!AE78,"")</f>
        <v/>
      </c>
      <c r="AG78" s="2" t="str">
        <f>IFERROR(#REF!/GAMSopt!AF78,"")</f>
        <v/>
      </c>
      <c r="AH78" s="2" t="str">
        <f>IFERROR(#REF!/GAMSopt!AG78,"")</f>
        <v/>
      </c>
      <c r="AI78" s="2" t="str">
        <f>IFERROR(#REF!/GAMSopt!AH78,"")</f>
        <v/>
      </c>
      <c r="AJ78" s="2" t="str">
        <f>IFERROR(#REF!/GAMSopt!AI78,"")</f>
        <v/>
      </c>
      <c r="AK78" s="2" t="str">
        <f>IFERROR(#REF!/GAMSopt!AJ78,"")</f>
        <v/>
      </c>
      <c r="AL78" s="2" t="str">
        <f>IFERROR(#REF!/GAMSopt!AK78,"")</f>
        <v/>
      </c>
      <c r="AM78" s="2" t="str">
        <f>IFERROR(#REF!/GAMSopt!AL78,"")</f>
        <v/>
      </c>
      <c r="AN78" s="2" t="str">
        <f>IFERROR(#REF!/GAMSopt!AM78,"")</f>
        <v/>
      </c>
      <c r="AO78" s="2" t="str">
        <f>IFERROR(#REF!/GAMSopt!AN78,"")</f>
        <v/>
      </c>
      <c r="AP78" s="2" t="str">
        <f>IFERROR(#REF!/GAMSopt!AO78,"")</f>
        <v/>
      </c>
      <c r="AQ78" s="2" t="str">
        <f>IFERROR(#REF!/GAMSopt!AP78,"")</f>
        <v/>
      </c>
      <c r="AR78" s="2" t="str">
        <f>IFERROR(#REF!/GAMSopt!AQ78,"")</f>
        <v/>
      </c>
      <c r="AS78" s="2" t="str">
        <f>IFERROR(#REF!/GAMSopt!AR78,"")</f>
        <v/>
      </c>
      <c r="AT78" s="2" t="str">
        <f>IFERROR(#REF!/GAMSopt!AS78,"")</f>
        <v/>
      </c>
      <c r="AU78" s="2" t="str">
        <f>IFERROR(#REF!/GAMSopt!AT78,"")</f>
        <v/>
      </c>
      <c r="AV78" s="2" t="str">
        <f>IFERROR(#REF!/GAMSopt!AU78,"")</f>
        <v/>
      </c>
      <c r="AW78" s="2" t="str">
        <f>IFERROR(#REF!/GAMSopt!AV78,"")</f>
        <v/>
      </c>
      <c r="AX78" s="2" t="str">
        <f>IFERROR(#REF!/GAMSopt!AW78,"")</f>
        <v/>
      </c>
      <c r="AY78" s="2" t="str">
        <f>IFERROR(#REF!/GAMSopt!AX78,"")</f>
        <v/>
      </c>
      <c r="AZ78" s="2" t="str">
        <f>IFERROR(#REF!/GAMSopt!AY78,"")</f>
        <v/>
      </c>
      <c r="BA78" s="2" t="str">
        <f>IFERROR(#REF!/GAMSopt!AZ78,"")</f>
        <v/>
      </c>
      <c r="BB78" s="2" t="str">
        <f>IFERROR(#REF!/GAMSopt!BA78,"")</f>
        <v/>
      </c>
      <c r="BC78" s="2" t="str">
        <f>IFERROR(#REF!/GAMSopt!BB78,"")</f>
        <v/>
      </c>
      <c r="BD78" s="2" t="str">
        <f>IFERROR(#REF!/GAMSopt!BC78,"")</f>
        <v/>
      </c>
      <c r="BE78" s="2" t="str">
        <f>IFERROR(#REF!/GAMSopt!BD78,"")</f>
        <v/>
      </c>
      <c r="BF78" s="2" t="str">
        <f>IFERROR(#REF!/GAMSopt!BE78,"")</f>
        <v/>
      </c>
      <c r="BG78" s="2" t="str">
        <f>IFERROR(#REF!/GAMSopt!BF78,"")</f>
        <v/>
      </c>
      <c r="BH78" s="2" t="str">
        <f>IFERROR(#REF!/GAMSopt!BG78,"")</f>
        <v/>
      </c>
      <c r="BI78" s="2" t="str">
        <f>IFERROR(#REF!/GAMSopt!BH78,"")</f>
        <v/>
      </c>
      <c r="BJ78" s="2" t="str">
        <f>IFERROR(#REF!/GAMSopt!BI78,"")</f>
        <v/>
      </c>
    </row>
    <row r="79" spans="1:62" x14ac:dyDescent="0.25">
      <c r="A79" t="e">
        <f>#REF!</f>
        <v>#REF!</v>
      </c>
      <c r="B79" t="str">
        <f>GAMSopt!A79</f>
        <v>Temperature Sensitivity Coefficient (temp increase per doubling CO2)</v>
      </c>
      <c r="C79" s="2" t="str">
        <f>IFERROR(#REF!/GAMSopt!B79,"")</f>
        <v/>
      </c>
      <c r="D79" s="2" t="str">
        <f>IFERROR(#REF!/GAMSopt!C79,"")</f>
        <v/>
      </c>
      <c r="E79" s="2" t="str">
        <f>IFERROR(#REF!/GAMSopt!D79,"")</f>
        <v/>
      </c>
      <c r="F79" s="2" t="str">
        <f>IFERROR(#REF!/GAMSopt!E79,"")</f>
        <v/>
      </c>
      <c r="G79" s="2" t="str">
        <f>IFERROR(#REF!/GAMSopt!F79,"")</f>
        <v/>
      </c>
      <c r="H79" s="2" t="str">
        <f>IFERROR(#REF!/GAMSopt!G79,"")</f>
        <v/>
      </c>
      <c r="I79" s="2" t="str">
        <f>IFERROR(#REF!/GAMSopt!H79,"")</f>
        <v/>
      </c>
      <c r="J79" s="2" t="str">
        <f>IFERROR(#REF!/GAMSopt!I79,"")</f>
        <v/>
      </c>
      <c r="K79" s="2" t="str">
        <f>IFERROR(#REF!/GAMSopt!J79,"")</f>
        <v/>
      </c>
      <c r="L79" s="2" t="str">
        <f>IFERROR(#REF!/GAMSopt!K79,"")</f>
        <v/>
      </c>
      <c r="M79" s="2" t="str">
        <f>IFERROR(#REF!/GAMSopt!L79,"")</f>
        <v/>
      </c>
      <c r="N79" s="2" t="str">
        <f>IFERROR(#REF!/GAMSopt!M79,"")</f>
        <v/>
      </c>
      <c r="O79" s="2" t="str">
        <f>IFERROR(#REF!/GAMSopt!N79,"")</f>
        <v/>
      </c>
      <c r="P79" s="2" t="str">
        <f>IFERROR(#REF!/GAMSopt!O79,"")</f>
        <v/>
      </c>
      <c r="Q79" s="2" t="str">
        <f>IFERROR(#REF!/GAMSopt!P79,"")</f>
        <v/>
      </c>
      <c r="R79" s="2" t="str">
        <f>IFERROR(#REF!/GAMSopt!Q79,"")</f>
        <v/>
      </c>
      <c r="S79" s="2" t="str">
        <f>IFERROR(#REF!/GAMSopt!R79,"")</f>
        <v/>
      </c>
      <c r="T79" s="2" t="str">
        <f>IFERROR(#REF!/GAMSopt!S79,"")</f>
        <v/>
      </c>
      <c r="U79" s="2" t="str">
        <f>IFERROR(#REF!/GAMSopt!T79,"")</f>
        <v/>
      </c>
      <c r="V79" s="2" t="str">
        <f>IFERROR(#REF!/GAMSopt!U79,"")</f>
        <v/>
      </c>
      <c r="W79" s="2" t="str">
        <f>IFERROR(#REF!/GAMSopt!V79,"")</f>
        <v/>
      </c>
      <c r="X79" s="2" t="str">
        <f>IFERROR(#REF!/GAMSopt!W79,"")</f>
        <v/>
      </c>
      <c r="Y79" s="2" t="str">
        <f>IFERROR(#REF!/GAMSopt!X79,"")</f>
        <v/>
      </c>
      <c r="Z79" s="2" t="str">
        <f>IFERROR(#REF!/GAMSopt!Y79,"")</f>
        <v/>
      </c>
      <c r="AA79" s="2" t="str">
        <f>IFERROR(#REF!/GAMSopt!Z79,"")</f>
        <v/>
      </c>
      <c r="AB79" s="2" t="str">
        <f>IFERROR(#REF!/GAMSopt!AA79,"")</f>
        <v/>
      </c>
      <c r="AC79" s="2" t="str">
        <f>IFERROR(#REF!/GAMSopt!AB79,"")</f>
        <v/>
      </c>
      <c r="AD79" s="2" t="str">
        <f>IFERROR(#REF!/GAMSopt!AC79,"")</f>
        <v/>
      </c>
      <c r="AE79" s="2" t="str">
        <f>IFERROR(#REF!/GAMSopt!AD79,"")</f>
        <v/>
      </c>
      <c r="AF79" s="2" t="str">
        <f>IFERROR(#REF!/GAMSopt!AE79,"")</f>
        <v/>
      </c>
      <c r="AG79" s="2" t="str">
        <f>IFERROR(#REF!/GAMSopt!AF79,"")</f>
        <v/>
      </c>
      <c r="AH79" s="2" t="str">
        <f>IFERROR(#REF!/GAMSopt!AG79,"")</f>
        <v/>
      </c>
      <c r="AI79" s="2" t="str">
        <f>IFERROR(#REF!/GAMSopt!AH79,"")</f>
        <v/>
      </c>
      <c r="AJ79" s="2" t="str">
        <f>IFERROR(#REF!/GAMSopt!AI79,"")</f>
        <v/>
      </c>
      <c r="AK79" s="2" t="str">
        <f>IFERROR(#REF!/GAMSopt!AJ79,"")</f>
        <v/>
      </c>
      <c r="AL79" s="2" t="str">
        <f>IFERROR(#REF!/GAMSopt!AK79,"")</f>
        <v/>
      </c>
      <c r="AM79" s="2" t="str">
        <f>IFERROR(#REF!/GAMSopt!AL79,"")</f>
        <v/>
      </c>
      <c r="AN79" s="2" t="str">
        <f>IFERROR(#REF!/GAMSopt!AM79,"")</f>
        <v/>
      </c>
      <c r="AO79" s="2" t="str">
        <f>IFERROR(#REF!/GAMSopt!AN79,"")</f>
        <v/>
      </c>
      <c r="AP79" s="2" t="str">
        <f>IFERROR(#REF!/GAMSopt!AO79,"")</f>
        <v/>
      </c>
      <c r="AQ79" s="2" t="str">
        <f>IFERROR(#REF!/GAMSopt!AP79,"")</f>
        <v/>
      </c>
      <c r="AR79" s="2" t="str">
        <f>IFERROR(#REF!/GAMSopt!AQ79,"")</f>
        <v/>
      </c>
      <c r="AS79" s="2" t="str">
        <f>IFERROR(#REF!/GAMSopt!AR79,"")</f>
        <v/>
      </c>
      <c r="AT79" s="2" t="str">
        <f>IFERROR(#REF!/GAMSopt!AS79,"")</f>
        <v/>
      </c>
      <c r="AU79" s="2" t="str">
        <f>IFERROR(#REF!/GAMSopt!AT79,"")</f>
        <v/>
      </c>
      <c r="AV79" s="2" t="str">
        <f>IFERROR(#REF!/GAMSopt!AU79,"")</f>
        <v/>
      </c>
      <c r="AW79" s="2" t="str">
        <f>IFERROR(#REF!/GAMSopt!AV79,"")</f>
        <v/>
      </c>
      <c r="AX79" s="2" t="str">
        <f>IFERROR(#REF!/GAMSopt!AW79,"")</f>
        <v/>
      </c>
      <c r="AY79" s="2" t="str">
        <f>IFERROR(#REF!/GAMSopt!AX79,"")</f>
        <v/>
      </c>
      <c r="AZ79" s="2" t="str">
        <f>IFERROR(#REF!/GAMSopt!AY79,"")</f>
        <v/>
      </c>
      <c r="BA79" s="2" t="str">
        <f>IFERROR(#REF!/GAMSopt!AZ79,"")</f>
        <v/>
      </c>
      <c r="BB79" s="2" t="str">
        <f>IFERROR(#REF!/GAMSopt!BA79,"")</f>
        <v/>
      </c>
      <c r="BC79" s="2" t="str">
        <f>IFERROR(#REF!/GAMSopt!BB79,"")</f>
        <v/>
      </c>
      <c r="BD79" s="2" t="str">
        <f>IFERROR(#REF!/GAMSopt!BC79,"")</f>
        <v/>
      </c>
      <c r="BE79" s="2" t="str">
        <f>IFERROR(#REF!/GAMSopt!BD79,"")</f>
        <v/>
      </c>
      <c r="BF79" s="2" t="str">
        <f>IFERROR(#REF!/GAMSopt!BE79,"")</f>
        <v/>
      </c>
      <c r="BG79" s="2" t="str">
        <f>IFERROR(#REF!/GAMSopt!BF79,"")</f>
        <v/>
      </c>
      <c r="BH79" s="2" t="str">
        <f>IFERROR(#REF!/GAMSopt!BG79,"")</f>
        <v/>
      </c>
      <c r="BI79" s="2" t="str">
        <f>IFERROR(#REF!/GAMSopt!BH79,"")</f>
        <v/>
      </c>
      <c r="BJ79" s="2" t="str">
        <f>IFERROR(#REF!/GAMSopt!BI79,"")</f>
        <v/>
      </c>
    </row>
    <row r="80" spans="1:62" x14ac:dyDescent="0.25">
      <c r="A80" t="e">
        <f>#REF!</f>
        <v>#REF!</v>
      </c>
      <c r="B80" t="str">
        <f>GAMSopt!A80</f>
        <v>Forcings at CO2 doubling (Watts per Meter 2)</v>
      </c>
      <c r="C80" s="2" t="str">
        <f>IFERROR(#REF!/GAMSopt!B80,"")</f>
        <v/>
      </c>
      <c r="D80" s="2" t="str">
        <f>IFERROR(#REF!/GAMSopt!C80,"")</f>
        <v/>
      </c>
      <c r="E80" s="2" t="str">
        <f>IFERROR(#REF!/GAMSopt!D80,"")</f>
        <v/>
      </c>
      <c r="F80" s="2" t="str">
        <f>IFERROR(#REF!/GAMSopt!E80,"")</f>
        <v/>
      </c>
      <c r="G80" s="2" t="str">
        <f>IFERROR(#REF!/GAMSopt!F80,"")</f>
        <v/>
      </c>
      <c r="H80" s="2" t="str">
        <f>IFERROR(#REF!/GAMSopt!G80,"")</f>
        <v/>
      </c>
      <c r="I80" s="2" t="str">
        <f>IFERROR(#REF!/GAMSopt!H80,"")</f>
        <v/>
      </c>
      <c r="J80" s="2" t="str">
        <f>IFERROR(#REF!/GAMSopt!I80,"")</f>
        <v/>
      </c>
      <c r="K80" s="2" t="str">
        <f>IFERROR(#REF!/GAMSopt!J80,"")</f>
        <v/>
      </c>
      <c r="L80" s="2" t="str">
        <f>IFERROR(#REF!/GAMSopt!K80,"")</f>
        <v/>
      </c>
      <c r="M80" s="2" t="str">
        <f>IFERROR(#REF!/GAMSopt!L80,"")</f>
        <v/>
      </c>
      <c r="N80" s="2" t="str">
        <f>IFERROR(#REF!/GAMSopt!M80,"")</f>
        <v/>
      </c>
      <c r="O80" s="2" t="str">
        <f>IFERROR(#REF!/GAMSopt!N80,"")</f>
        <v/>
      </c>
      <c r="P80" s="2" t="str">
        <f>IFERROR(#REF!/GAMSopt!O80,"")</f>
        <v/>
      </c>
      <c r="Q80" s="2" t="str">
        <f>IFERROR(#REF!/GAMSopt!P80,"")</f>
        <v/>
      </c>
      <c r="R80" s="2" t="str">
        <f>IFERROR(#REF!/GAMSopt!Q80,"")</f>
        <v/>
      </c>
      <c r="S80" s="2" t="str">
        <f>IFERROR(#REF!/GAMSopt!R80,"")</f>
        <v/>
      </c>
      <c r="T80" s="2" t="str">
        <f>IFERROR(#REF!/GAMSopt!S80,"")</f>
        <v/>
      </c>
      <c r="U80" s="2" t="str">
        <f>IFERROR(#REF!/GAMSopt!T80,"")</f>
        <v/>
      </c>
      <c r="V80" s="2" t="str">
        <f>IFERROR(#REF!/GAMSopt!U80,"")</f>
        <v/>
      </c>
      <c r="W80" s="2" t="str">
        <f>IFERROR(#REF!/GAMSopt!V80,"")</f>
        <v/>
      </c>
      <c r="X80" s="2" t="str">
        <f>IFERROR(#REF!/GAMSopt!W80,"")</f>
        <v/>
      </c>
      <c r="Y80" s="2" t="str">
        <f>IFERROR(#REF!/GAMSopt!X80,"")</f>
        <v/>
      </c>
      <c r="Z80" s="2" t="str">
        <f>IFERROR(#REF!/GAMSopt!Y80,"")</f>
        <v/>
      </c>
      <c r="AA80" s="2" t="str">
        <f>IFERROR(#REF!/GAMSopt!Z80,"")</f>
        <v/>
      </c>
      <c r="AB80" s="2" t="str">
        <f>IFERROR(#REF!/GAMSopt!AA80,"")</f>
        <v/>
      </c>
      <c r="AC80" s="2" t="str">
        <f>IFERROR(#REF!/GAMSopt!AB80,"")</f>
        <v/>
      </c>
      <c r="AD80" s="2" t="str">
        <f>IFERROR(#REF!/GAMSopt!AC80,"")</f>
        <v/>
      </c>
      <c r="AE80" s="2" t="str">
        <f>IFERROR(#REF!/GAMSopt!AD80,"")</f>
        <v/>
      </c>
      <c r="AF80" s="2" t="str">
        <f>IFERROR(#REF!/GAMSopt!AE80,"")</f>
        <v/>
      </c>
      <c r="AG80" s="2" t="str">
        <f>IFERROR(#REF!/GAMSopt!AF80,"")</f>
        <v/>
      </c>
      <c r="AH80" s="2" t="str">
        <f>IFERROR(#REF!/GAMSopt!AG80,"")</f>
        <v/>
      </c>
      <c r="AI80" s="2" t="str">
        <f>IFERROR(#REF!/GAMSopt!AH80,"")</f>
        <v/>
      </c>
      <c r="AJ80" s="2" t="str">
        <f>IFERROR(#REF!/GAMSopt!AI80,"")</f>
        <v/>
      </c>
      <c r="AK80" s="2" t="str">
        <f>IFERROR(#REF!/GAMSopt!AJ80,"")</f>
        <v/>
      </c>
      <c r="AL80" s="2" t="str">
        <f>IFERROR(#REF!/GAMSopt!AK80,"")</f>
        <v/>
      </c>
      <c r="AM80" s="2" t="str">
        <f>IFERROR(#REF!/GAMSopt!AL80,"")</f>
        <v/>
      </c>
      <c r="AN80" s="2" t="str">
        <f>IFERROR(#REF!/GAMSopt!AM80,"")</f>
        <v/>
      </c>
      <c r="AO80" s="2" t="str">
        <f>IFERROR(#REF!/GAMSopt!AN80,"")</f>
        <v/>
      </c>
      <c r="AP80" s="2" t="str">
        <f>IFERROR(#REF!/GAMSopt!AO80,"")</f>
        <v/>
      </c>
      <c r="AQ80" s="2" t="str">
        <f>IFERROR(#REF!/GAMSopt!AP80,"")</f>
        <v/>
      </c>
      <c r="AR80" s="2" t="str">
        <f>IFERROR(#REF!/GAMSopt!AQ80,"")</f>
        <v/>
      </c>
      <c r="AS80" s="2" t="str">
        <f>IFERROR(#REF!/GAMSopt!AR80,"")</f>
        <v/>
      </c>
      <c r="AT80" s="2" t="str">
        <f>IFERROR(#REF!/GAMSopt!AS80,"")</f>
        <v/>
      </c>
      <c r="AU80" s="2" t="str">
        <f>IFERROR(#REF!/GAMSopt!AT80,"")</f>
        <v/>
      </c>
      <c r="AV80" s="2" t="str">
        <f>IFERROR(#REF!/GAMSopt!AU80,"")</f>
        <v/>
      </c>
      <c r="AW80" s="2" t="str">
        <f>IFERROR(#REF!/GAMSopt!AV80,"")</f>
        <v/>
      </c>
      <c r="AX80" s="2" t="str">
        <f>IFERROR(#REF!/GAMSopt!AW80,"")</f>
        <v/>
      </c>
      <c r="AY80" s="2" t="str">
        <f>IFERROR(#REF!/GAMSopt!AX80,"")</f>
        <v/>
      </c>
      <c r="AZ80" s="2" t="str">
        <f>IFERROR(#REF!/GAMSopt!AY80,"")</f>
        <v/>
      </c>
      <c r="BA80" s="2" t="str">
        <f>IFERROR(#REF!/GAMSopt!AZ80,"")</f>
        <v/>
      </c>
      <c r="BB80" s="2" t="str">
        <f>IFERROR(#REF!/GAMSopt!BA80,"")</f>
        <v/>
      </c>
      <c r="BC80" s="2" t="str">
        <f>IFERROR(#REF!/GAMSopt!BB80,"")</f>
        <v/>
      </c>
      <c r="BD80" s="2" t="str">
        <f>IFERROR(#REF!/GAMSopt!BC80,"")</f>
        <v/>
      </c>
      <c r="BE80" s="2" t="str">
        <f>IFERROR(#REF!/GAMSopt!BD80,"")</f>
        <v/>
      </c>
      <c r="BF80" s="2" t="str">
        <f>IFERROR(#REF!/GAMSopt!BE80,"")</f>
        <v/>
      </c>
      <c r="BG80" s="2" t="str">
        <f>IFERROR(#REF!/GAMSopt!BF80,"")</f>
        <v/>
      </c>
      <c r="BH80" s="2" t="str">
        <f>IFERROR(#REF!/GAMSopt!BG80,"")</f>
        <v/>
      </c>
      <c r="BI80" s="2" t="str">
        <f>IFERROR(#REF!/GAMSopt!BH80,"")</f>
        <v/>
      </c>
      <c r="BJ80" s="2" t="str">
        <f>IFERROR(#REF!/GAMSopt!BI80,"")</f>
        <v/>
      </c>
    </row>
    <row r="81" spans="1:62" x14ac:dyDescent="0.25">
      <c r="A81" t="e">
        <f>#REF!</f>
        <v>#REF!</v>
      </c>
      <c r="B81" t="str">
        <f>GAMSopt!A81</f>
        <v>* CLIMATE MODULE TRANSITION PARAMETERS</v>
      </c>
      <c r="C81" s="2" t="str">
        <f>IFERROR(#REF!/GAMSopt!B81,"")</f>
        <v/>
      </c>
      <c r="D81" s="2" t="str">
        <f>IFERROR(#REF!/GAMSopt!C81,"")</f>
        <v/>
      </c>
      <c r="E81" s="2" t="str">
        <f>IFERROR(#REF!/GAMSopt!D81,"")</f>
        <v/>
      </c>
      <c r="F81" s="2" t="str">
        <f>IFERROR(#REF!/GAMSopt!E81,"")</f>
        <v/>
      </c>
      <c r="G81" s="2" t="str">
        <f>IFERROR(#REF!/GAMSopt!F81,"")</f>
        <v/>
      </c>
      <c r="H81" s="2" t="str">
        <f>IFERROR(#REF!/GAMSopt!G81,"")</f>
        <v/>
      </c>
      <c r="I81" s="2" t="str">
        <f>IFERROR(#REF!/GAMSopt!H81,"")</f>
        <v/>
      </c>
      <c r="J81" s="2" t="str">
        <f>IFERROR(#REF!/GAMSopt!I81,"")</f>
        <v/>
      </c>
      <c r="K81" s="2" t="str">
        <f>IFERROR(#REF!/GAMSopt!J81,"")</f>
        <v/>
      </c>
      <c r="L81" s="2" t="str">
        <f>IFERROR(#REF!/GAMSopt!K81,"")</f>
        <v/>
      </c>
      <c r="M81" s="2" t="str">
        <f>IFERROR(#REF!/GAMSopt!L81,"")</f>
        <v/>
      </c>
      <c r="N81" s="2" t="str">
        <f>IFERROR(#REF!/GAMSopt!M81,"")</f>
        <v/>
      </c>
      <c r="O81" s="2" t="str">
        <f>IFERROR(#REF!/GAMSopt!N81,"")</f>
        <v/>
      </c>
      <c r="P81" s="2" t="str">
        <f>IFERROR(#REF!/GAMSopt!O81,"")</f>
        <v/>
      </c>
      <c r="Q81" s="2" t="str">
        <f>IFERROR(#REF!/GAMSopt!P81,"")</f>
        <v/>
      </c>
      <c r="R81" s="2" t="str">
        <f>IFERROR(#REF!/GAMSopt!Q81,"")</f>
        <v/>
      </c>
      <c r="S81" s="2" t="str">
        <f>IFERROR(#REF!/GAMSopt!R81,"")</f>
        <v/>
      </c>
      <c r="T81" s="2" t="str">
        <f>IFERROR(#REF!/GAMSopt!S81,"")</f>
        <v/>
      </c>
      <c r="U81" s="2" t="str">
        <f>IFERROR(#REF!/GAMSopt!T81,"")</f>
        <v/>
      </c>
      <c r="V81" s="2" t="str">
        <f>IFERROR(#REF!/GAMSopt!U81,"")</f>
        <v/>
      </c>
      <c r="W81" s="2" t="str">
        <f>IFERROR(#REF!/GAMSopt!V81,"")</f>
        <v/>
      </c>
      <c r="X81" s="2" t="str">
        <f>IFERROR(#REF!/GAMSopt!W81,"")</f>
        <v/>
      </c>
      <c r="Y81" s="2" t="str">
        <f>IFERROR(#REF!/GAMSopt!X81,"")</f>
        <v/>
      </c>
      <c r="Z81" s="2" t="str">
        <f>IFERROR(#REF!/GAMSopt!Y81,"")</f>
        <v/>
      </c>
      <c r="AA81" s="2" t="str">
        <f>IFERROR(#REF!/GAMSopt!Z81,"")</f>
        <v/>
      </c>
      <c r="AB81" s="2" t="str">
        <f>IFERROR(#REF!/GAMSopt!AA81,"")</f>
        <v/>
      </c>
      <c r="AC81" s="2" t="str">
        <f>IFERROR(#REF!/GAMSopt!AB81,"")</f>
        <v/>
      </c>
      <c r="AD81" s="2" t="str">
        <f>IFERROR(#REF!/GAMSopt!AC81,"")</f>
        <v/>
      </c>
      <c r="AE81" s="2" t="str">
        <f>IFERROR(#REF!/GAMSopt!AD81,"")</f>
        <v/>
      </c>
      <c r="AF81" s="2" t="str">
        <f>IFERROR(#REF!/GAMSopt!AE81,"")</f>
        <v/>
      </c>
      <c r="AG81" s="2" t="str">
        <f>IFERROR(#REF!/GAMSopt!AF81,"")</f>
        <v/>
      </c>
      <c r="AH81" s="2" t="str">
        <f>IFERROR(#REF!/GAMSopt!AG81,"")</f>
        <v/>
      </c>
      <c r="AI81" s="2" t="str">
        <f>IFERROR(#REF!/GAMSopt!AH81,"")</f>
        <v/>
      </c>
      <c r="AJ81" s="2" t="str">
        <f>IFERROR(#REF!/GAMSopt!AI81,"")</f>
        <v/>
      </c>
      <c r="AK81" s="2" t="str">
        <f>IFERROR(#REF!/GAMSopt!AJ81,"")</f>
        <v/>
      </c>
      <c r="AL81" s="2" t="str">
        <f>IFERROR(#REF!/GAMSopt!AK81,"")</f>
        <v/>
      </c>
      <c r="AM81" s="2" t="str">
        <f>IFERROR(#REF!/GAMSopt!AL81,"")</f>
        <v/>
      </c>
      <c r="AN81" s="2" t="str">
        <f>IFERROR(#REF!/GAMSopt!AM81,"")</f>
        <v/>
      </c>
      <c r="AO81" s="2" t="str">
        <f>IFERROR(#REF!/GAMSopt!AN81,"")</f>
        <v/>
      </c>
      <c r="AP81" s="2" t="str">
        <f>IFERROR(#REF!/GAMSopt!AO81,"")</f>
        <v/>
      </c>
      <c r="AQ81" s="2" t="str">
        <f>IFERROR(#REF!/GAMSopt!AP81,"")</f>
        <v/>
      </c>
      <c r="AR81" s="2" t="str">
        <f>IFERROR(#REF!/GAMSopt!AQ81,"")</f>
        <v/>
      </c>
      <c r="AS81" s="2" t="str">
        <f>IFERROR(#REF!/GAMSopt!AR81,"")</f>
        <v/>
      </c>
      <c r="AT81" s="2" t="str">
        <f>IFERROR(#REF!/GAMSopt!AS81,"")</f>
        <v/>
      </c>
      <c r="AU81" s="2" t="str">
        <f>IFERROR(#REF!/GAMSopt!AT81,"")</f>
        <v/>
      </c>
      <c r="AV81" s="2" t="str">
        <f>IFERROR(#REF!/GAMSopt!AU81,"")</f>
        <v/>
      </c>
      <c r="AW81" s="2" t="str">
        <f>IFERROR(#REF!/GAMSopt!AV81,"")</f>
        <v/>
      </c>
      <c r="AX81" s="2" t="str">
        <f>IFERROR(#REF!/GAMSopt!AW81,"")</f>
        <v/>
      </c>
      <c r="AY81" s="2" t="str">
        <f>IFERROR(#REF!/GAMSopt!AX81,"")</f>
        <v/>
      </c>
      <c r="AZ81" s="2" t="str">
        <f>IFERROR(#REF!/GAMSopt!AY81,"")</f>
        <v/>
      </c>
      <c r="BA81" s="2" t="str">
        <f>IFERROR(#REF!/GAMSopt!AZ81,"")</f>
        <v/>
      </c>
      <c r="BB81" s="2" t="str">
        <f>IFERROR(#REF!/GAMSopt!BA81,"")</f>
        <v/>
      </c>
      <c r="BC81" s="2" t="str">
        <f>IFERROR(#REF!/GAMSopt!BB81,"")</f>
        <v/>
      </c>
      <c r="BD81" s="2" t="str">
        <f>IFERROR(#REF!/GAMSopt!BC81,"")</f>
        <v/>
      </c>
      <c r="BE81" s="2" t="str">
        <f>IFERROR(#REF!/GAMSopt!BD81,"")</f>
        <v/>
      </c>
      <c r="BF81" s="2" t="str">
        <f>IFERROR(#REF!/GAMSopt!BE81,"")</f>
        <v/>
      </c>
      <c r="BG81" s="2" t="str">
        <f>IFERROR(#REF!/GAMSopt!BF81,"")</f>
        <v/>
      </c>
      <c r="BH81" s="2" t="str">
        <f>IFERROR(#REF!/GAMSopt!BG81,"")</f>
        <v/>
      </c>
      <c r="BI81" s="2" t="str">
        <f>IFERROR(#REF!/GAMSopt!BH81,"")</f>
        <v/>
      </c>
      <c r="BJ81" s="2" t="str">
        <f>IFERROR(#REF!/GAMSopt!BI81,"")</f>
        <v/>
      </c>
    </row>
    <row r="82" spans="1:62" x14ac:dyDescent="0.25">
      <c r="A82" t="e">
        <f>#REF!</f>
        <v>#REF!</v>
      </c>
      <c r="B82" t="str">
        <f>GAMSopt!A82</f>
        <v>Speed of Adjustment Parameter for Atmospheric Temperature</v>
      </c>
      <c r="C82" s="2" t="str">
        <f>IFERROR(#REF!/GAMSopt!B82,"")</f>
        <v/>
      </c>
      <c r="D82" s="2" t="str">
        <f>IFERROR(#REF!/GAMSopt!C82,"")</f>
        <v/>
      </c>
      <c r="E82" s="2" t="str">
        <f>IFERROR(#REF!/GAMSopt!D82,"")</f>
        <v/>
      </c>
      <c r="F82" s="2" t="str">
        <f>IFERROR(#REF!/GAMSopt!E82,"")</f>
        <v/>
      </c>
      <c r="G82" s="2" t="str">
        <f>IFERROR(#REF!/GAMSopt!F82,"")</f>
        <v/>
      </c>
      <c r="H82" s="2" t="str">
        <f>IFERROR(#REF!/GAMSopt!G82,"")</f>
        <v/>
      </c>
      <c r="I82" s="2" t="str">
        <f>IFERROR(#REF!/GAMSopt!H82,"")</f>
        <v/>
      </c>
      <c r="J82" s="2" t="str">
        <f>IFERROR(#REF!/GAMSopt!I82,"")</f>
        <v/>
      </c>
      <c r="K82" s="2" t="str">
        <f>IFERROR(#REF!/GAMSopt!J82,"")</f>
        <v/>
      </c>
      <c r="L82" s="2" t="str">
        <f>IFERROR(#REF!/GAMSopt!K82,"")</f>
        <v/>
      </c>
      <c r="M82" s="2" t="str">
        <f>IFERROR(#REF!/GAMSopt!L82,"")</f>
        <v/>
      </c>
      <c r="N82" s="2" t="str">
        <f>IFERROR(#REF!/GAMSopt!M82,"")</f>
        <v/>
      </c>
      <c r="O82" s="2" t="str">
        <f>IFERROR(#REF!/GAMSopt!N82,"")</f>
        <v/>
      </c>
      <c r="P82" s="2" t="str">
        <f>IFERROR(#REF!/GAMSopt!O82,"")</f>
        <v/>
      </c>
      <c r="Q82" s="2" t="str">
        <f>IFERROR(#REF!/GAMSopt!P82,"")</f>
        <v/>
      </c>
      <c r="R82" s="2" t="str">
        <f>IFERROR(#REF!/GAMSopt!Q82,"")</f>
        <v/>
      </c>
      <c r="S82" s="2" t="str">
        <f>IFERROR(#REF!/GAMSopt!R82,"")</f>
        <v/>
      </c>
      <c r="T82" s="2" t="str">
        <f>IFERROR(#REF!/GAMSopt!S82,"")</f>
        <v/>
      </c>
      <c r="U82" s="2" t="str">
        <f>IFERROR(#REF!/GAMSopt!T82,"")</f>
        <v/>
      </c>
      <c r="V82" s="2" t="str">
        <f>IFERROR(#REF!/GAMSopt!U82,"")</f>
        <v/>
      </c>
      <c r="W82" s="2" t="str">
        <f>IFERROR(#REF!/GAMSopt!V82,"")</f>
        <v/>
      </c>
      <c r="X82" s="2" t="str">
        <f>IFERROR(#REF!/GAMSopt!W82,"")</f>
        <v/>
      </c>
      <c r="Y82" s="2" t="str">
        <f>IFERROR(#REF!/GAMSopt!X82,"")</f>
        <v/>
      </c>
      <c r="Z82" s="2" t="str">
        <f>IFERROR(#REF!/GAMSopt!Y82,"")</f>
        <v/>
      </c>
      <c r="AA82" s="2" t="str">
        <f>IFERROR(#REF!/GAMSopt!Z82,"")</f>
        <v/>
      </c>
      <c r="AB82" s="2" t="str">
        <f>IFERROR(#REF!/GAMSopt!AA82,"")</f>
        <v/>
      </c>
      <c r="AC82" s="2" t="str">
        <f>IFERROR(#REF!/GAMSopt!AB82,"")</f>
        <v/>
      </c>
      <c r="AD82" s="2" t="str">
        <f>IFERROR(#REF!/GAMSopt!AC82,"")</f>
        <v/>
      </c>
      <c r="AE82" s="2" t="str">
        <f>IFERROR(#REF!/GAMSopt!AD82,"")</f>
        <v/>
      </c>
      <c r="AF82" s="2" t="str">
        <f>IFERROR(#REF!/GAMSopt!AE82,"")</f>
        <v/>
      </c>
      <c r="AG82" s="2" t="str">
        <f>IFERROR(#REF!/GAMSopt!AF82,"")</f>
        <v/>
      </c>
      <c r="AH82" s="2" t="str">
        <f>IFERROR(#REF!/GAMSopt!AG82,"")</f>
        <v/>
      </c>
      <c r="AI82" s="2" t="str">
        <f>IFERROR(#REF!/GAMSopt!AH82,"")</f>
        <v/>
      </c>
      <c r="AJ82" s="2" t="str">
        <f>IFERROR(#REF!/GAMSopt!AI82,"")</f>
        <v/>
      </c>
      <c r="AK82" s="2" t="str">
        <f>IFERROR(#REF!/GAMSopt!AJ82,"")</f>
        <v/>
      </c>
      <c r="AL82" s="2" t="str">
        <f>IFERROR(#REF!/GAMSopt!AK82,"")</f>
        <v/>
      </c>
      <c r="AM82" s="2" t="str">
        <f>IFERROR(#REF!/GAMSopt!AL82,"")</f>
        <v/>
      </c>
      <c r="AN82" s="2" t="str">
        <f>IFERROR(#REF!/GAMSopt!AM82,"")</f>
        <v/>
      </c>
      <c r="AO82" s="2" t="str">
        <f>IFERROR(#REF!/GAMSopt!AN82,"")</f>
        <v/>
      </c>
      <c r="AP82" s="2" t="str">
        <f>IFERROR(#REF!/GAMSopt!AO82,"")</f>
        <v/>
      </c>
      <c r="AQ82" s="2" t="str">
        <f>IFERROR(#REF!/GAMSopt!AP82,"")</f>
        <v/>
      </c>
      <c r="AR82" s="2" t="str">
        <f>IFERROR(#REF!/GAMSopt!AQ82,"")</f>
        <v/>
      </c>
      <c r="AS82" s="2" t="str">
        <f>IFERROR(#REF!/GAMSopt!AR82,"")</f>
        <v/>
      </c>
      <c r="AT82" s="2" t="str">
        <f>IFERROR(#REF!/GAMSopt!AS82,"")</f>
        <v/>
      </c>
      <c r="AU82" s="2" t="str">
        <f>IFERROR(#REF!/GAMSopt!AT82,"")</f>
        <v/>
      </c>
      <c r="AV82" s="2" t="str">
        <f>IFERROR(#REF!/GAMSopt!AU82,"")</f>
        <v/>
      </c>
      <c r="AW82" s="2" t="str">
        <f>IFERROR(#REF!/GAMSopt!AV82,"")</f>
        <v/>
      </c>
      <c r="AX82" s="2" t="str">
        <f>IFERROR(#REF!/GAMSopt!AW82,"")</f>
        <v/>
      </c>
      <c r="AY82" s="2" t="str">
        <f>IFERROR(#REF!/GAMSopt!AX82,"")</f>
        <v/>
      </c>
      <c r="AZ82" s="2" t="str">
        <f>IFERROR(#REF!/GAMSopt!AY82,"")</f>
        <v/>
      </c>
      <c r="BA82" s="2" t="str">
        <f>IFERROR(#REF!/GAMSopt!AZ82,"")</f>
        <v/>
      </c>
      <c r="BB82" s="2" t="str">
        <f>IFERROR(#REF!/GAMSopt!BA82,"")</f>
        <v/>
      </c>
      <c r="BC82" s="2" t="str">
        <f>IFERROR(#REF!/GAMSopt!BB82,"")</f>
        <v/>
      </c>
      <c r="BD82" s="2" t="str">
        <f>IFERROR(#REF!/GAMSopt!BC82,"")</f>
        <v/>
      </c>
      <c r="BE82" s="2" t="str">
        <f>IFERROR(#REF!/GAMSopt!BD82,"")</f>
        <v/>
      </c>
      <c r="BF82" s="2" t="str">
        <f>IFERROR(#REF!/GAMSopt!BE82,"")</f>
        <v/>
      </c>
      <c r="BG82" s="2" t="str">
        <f>IFERROR(#REF!/GAMSopt!BF82,"")</f>
        <v/>
      </c>
      <c r="BH82" s="2" t="str">
        <f>IFERROR(#REF!/GAMSopt!BG82,"")</f>
        <v/>
      </c>
      <c r="BI82" s="2" t="str">
        <f>IFERROR(#REF!/GAMSopt!BH82,"")</f>
        <v/>
      </c>
      <c r="BJ82" s="2" t="str">
        <f>IFERROR(#REF!/GAMSopt!BI82,"")</f>
        <v/>
      </c>
    </row>
    <row r="83" spans="1:62" x14ac:dyDescent="0.25">
      <c r="A83" t="e">
        <f>#REF!</f>
        <v>#REF!</v>
      </c>
      <c r="B83" t="str">
        <f>GAMSopt!A83</f>
        <v>Coefficient of Heat Loss from Atmosphere to Oceans</v>
      </c>
      <c r="C83" s="2" t="str">
        <f>IFERROR(#REF!/GAMSopt!B83,"")</f>
        <v/>
      </c>
      <c r="D83" s="2" t="str">
        <f>IFERROR(#REF!/GAMSopt!C83,"")</f>
        <v/>
      </c>
      <c r="E83" s="2" t="str">
        <f>IFERROR(#REF!/GAMSopt!D83,"")</f>
        <v/>
      </c>
      <c r="F83" s="2" t="str">
        <f>IFERROR(#REF!/GAMSopt!E83,"")</f>
        <v/>
      </c>
      <c r="G83" s="2" t="str">
        <f>IFERROR(#REF!/GAMSopt!F83,"")</f>
        <v/>
      </c>
      <c r="H83" s="2" t="str">
        <f>IFERROR(#REF!/GAMSopt!G83,"")</f>
        <v/>
      </c>
      <c r="I83" s="2" t="str">
        <f>IFERROR(#REF!/GAMSopt!H83,"")</f>
        <v/>
      </c>
      <c r="J83" s="2" t="str">
        <f>IFERROR(#REF!/GAMSopt!I83,"")</f>
        <v/>
      </c>
      <c r="K83" s="2" t="str">
        <f>IFERROR(#REF!/GAMSopt!J83,"")</f>
        <v/>
      </c>
      <c r="L83" s="2" t="str">
        <f>IFERROR(#REF!/GAMSopt!K83,"")</f>
        <v/>
      </c>
      <c r="M83" s="2" t="str">
        <f>IFERROR(#REF!/GAMSopt!L83,"")</f>
        <v/>
      </c>
      <c r="N83" s="2" t="str">
        <f>IFERROR(#REF!/GAMSopt!M83,"")</f>
        <v/>
      </c>
      <c r="O83" s="2" t="str">
        <f>IFERROR(#REF!/GAMSopt!N83,"")</f>
        <v/>
      </c>
      <c r="P83" s="2" t="str">
        <f>IFERROR(#REF!/GAMSopt!O83,"")</f>
        <v/>
      </c>
      <c r="Q83" s="2" t="str">
        <f>IFERROR(#REF!/GAMSopt!P83,"")</f>
        <v/>
      </c>
      <c r="R83" s="2" t="str">
        <f>IFERROR(#REF!/GAMSopt!Q83,"")</f>
        <v/>
      </c>
      <c r="S83" s="2" t="str">
        <f>IFERROR(#REF!/GAMSopt!R83,"")</f>
        <v/>
      </c>
      <c r="T83" s="2" t="str">
        <f>IFERROR(#REF!/GAMSopt!S83,"")</f>
        <v/>
      </c>
      <c r="U83" s="2" t="str">
        <f>IFERROR(#REF!/GAMSopt!T83,"")</f>
        <v/>
      </c>
      <c r="V83" s="2" t="str">
        <f>IFERROR(#REF!/GAMSopt!U83,"")</f>
        <v/>
      </c>
      <c r="W83" s="2" t="str">
        <f>IFERROR(#REF!/GAMSopt!V83,"")</f>
        <v/>
      </c>
      <c r="X83" s="2" t="str">
        <f>IFERROR(#REF!/GAMSopt!W83,"")</f>
        <v/>
      </c>
      <c r="Y83" s="2" t="str">
        <f>IFERROR(#REF!/GAMSopt!X83,"")</f>
        <v/>
      </c>
      <c r="Z83" s="2" t="str">
        <f>IFERROR(#REF!/GAMSopt!Y83,"")</f>
        <v/>
      </c>
      <c r="AA83" s="2" t="str">
        <f>IFERROR(#REF!/GAMSopt!Z83,"")</f>
        <v/>
      </c>
      <c r="AB83" s="2" t="str">
        <f>IFERROR(#REF!/GAMSopt!AA83,"")</f>
        <v/>
      </c>
      <c r="AC83" s="2" t="str">
        <f>IFERROR(#REF!/GAMSopt!AB83,"")</f>
        <v/>
      </c>
      <c r="AD83" s="2" t="str">
        <f>IFERROR(#REF!/GAMSopt!AC83,"")</f>
        <v/>
      </c>
      <c r="AE83" s="2" t="str">
        <f>IFERROR(#REF!/GAMSopt!AD83,"")</f>
        <v/>
      </c>
      <c r="AF83" s="2" t="str">
        <f>IFERROR(#REF!/GAMSopt!AE83,"")</f>
        <v/>
      </c>
      <c r="AG83" s="2" t="str">
        <f>IFERROR(#REF!/GAMSopt!AF83,"")</f>
        <v/>
      </c>
      <c r="AH83" s="2" t="str">
        <f>IFERROR(#REF!/GAMSopt!AG83,"")</f>
        <v/>
      </c>
      <c r="AI83" s="2" t="str">
        <f>IFERROR(#REF!/GAMSopt!AH83,"")</f>
        <v/>
      </c>
      <c r="AJ83" s="2" t="str">
        <f>IFERROR(#REF!/GAMSopt!AI83,"")</f>
        <v/>
      </c>
      <c r="AK83" s="2" t="str">
        <f>IFERROR(#REF!/GAMSopt!AJ83,"")</f>
        <v/>
      </c>
      <c r="AL83" s="2" t="str">
        <f>IFERROR(#REF!/GAMSopt!AK83,"")</f>
        <v/>
      </c>
      <c r="AM83" s="2" t="str">
        <f>IFERROR(#REF!/GAMSopt!AL83,"")</f>
        <v/>
      </c>
      <c r="AN83" s="2" t="str">
        <f>IFERROR(#REF!/GAMSopt!AM83,"")</f>
        <v/>
      </c>
      <c r="AO83" s="2" t="str">
        <f>IFERROR(#REF!/GAMSopt!AN83,"")</f>
        <v/>
      </c>
      <c r="AP83" s="2" t="str">
        <f>IFERROR(#REF!/GAMSopt!AO83,"")</f>
        <v/>
      </c>
      <c r="AQ83" s="2" t="str">
        <f>IFERROR(#REF!/GAMSopt!AP83,"")</f>
        <v/>
      </c>
      <c r="AR83" s="2" t="str">
        <f>IFERROR(#REF!/GAMSopt!AQ83,"")</f>
        <v/>
      </c>
      <c r="AS83" s="2" t="str">
        <f>IFERROR(#REF!/GAMSopt!AR83,"")</f>
        <v/>
      </c>
      <c r="AT83" s="2" t="str">
        <f>IFERROR(#REF!/GAMSopt!AS83,"")</f>
        <v/>
      </c>
      <c r="AU83" s="2" t="str">
        <f>IFERROR(#REF!/GAMSopt!AT83,"")</f>
        <v/>
      </c>
      <c r="AV83" s="2" t="str">
        <f>IFERROR(#REF!/GAMSopt!AU83,"")</f>
        <v/>
      </c>
      <c r="AW83" s="2" t="str">
        <f>IFERROR(#REF!/GAMSopt!AV83,"")</f>
        <v/>
      </c>
      <c r="AX83" s="2" t="str">
        <f>IFERROR(#REF!/GAMSopt!AW83,"")</f>
        <v/>
      </c>
      <c r="AY83" s="2" t="str">
        <f>IFERROR(#REF!/GAMSopt!AX83,"")</f>
        <v/>
      </c>
      <c r="AZ83" s="2" t="str">
        <f>IFERROR(#REF!/GAMSopt!AY83,"")</f>
        <v/>
      </c>
      <c r="BA83" s="2" t="str">
        <f>IFERROR(#REF!/GAMSopt!AZ83,"")</f>
        <v/>
      </c>
      <c r="BB83" s="2" t="str">
        <f>IFERROR(#REF!/GAMSopt!BA83,"")</f>
        <v/>
      </c>
      <c r="BC83" s="2" t="str">
        <f>IFERROR(#REF!/GAMSopt!BB83,"")</f>
        <v/>
      </c>
      <c r="BD83" s="2" t="str">
        <f>IFERROR(#REF!/GAMSopt!BC83,"")</f>
        <v/>
      </c>
      <c r="BE83" s="2" t="str">
        <f>IFERROR(#REF!/GAMSopt!BD83,"")</f>
        <v/>
      </c>
      <c r="BF83" s="2" t="str">
        <f>IFERROR(#REF!/GAMSopt!BE83,"")</f>
        <v/>
      </c>
      <c r="BG83" s="2" t="str">
        <f>IFERROR(#REF!/GAMSopt!BF83,"")</f>
        <v/>
      </c>
      <c r="BH83" s="2" t="str">
        <f>IFERROR(#REF!/GAMSopt!BG83,"")</f>
        <v/>
      </c>
      <c r="BI83" s="2" t="str">
        <f>IFERROR(#REF!/GAMSopt!BH83,"")</f>
        <v/>
      </c>
      <c r="BJ83" s="2" t="str">
        <f>IFERROR(#REF!/GAMSopt!BI83,"")</f>
        <v/>
      </c>
    </row>
    <row r="84" spans="1:62" x14ac:dyDescent="0.25">
      <c r="A84" t="e">
        <f>#REF!</f>
        <v>#REF!</v>
      </c>
      <c r="B84" t="str">
        <f>GAMSopt!A84</f>
        <v>Coefficient of Heat Gain by Deep Oceans</v>
      </c>
      <c r="C84" s="2" t="str">
        <f>IFERROR(#REF!/GAMSopt!B84,"")</f>
        <v/>
      </c>
      <c r="D84" s="2" t="str">
        <f>IFERROR(#REF!/GAMSopt!C84,"")</f>
        <v/>
      </c>
      <c r="E84" s="2" t="str">
        <f>IFERROR(#REF!/GAMSopt!D84,"")</f>
        <v/>
      </c>
      <c r="F84" s="2" t="str">
        <f>IFERROR(#REF!/GAMSopt!E84,"")</f>
        <v/>
      </c>
      <c r="G84" s="2" t="str">
        <f>IFERROR(#REF!/GAMSopt!F84,"")</f>
        <v/>
      </c>
      <c r="H84" s="2" t="str">
        <f>IFERROR(#REF!/GAMSopt!G84,"")</f>
        <v/>
      </c>
      <c r="I84" s="2" t="str">
        <f>IFERROR(#REF!/GAMSopt!H84,"")</f>
        <v/>
      </c>
      <c r="J84" s="2" t="str">
        <f>IFERROR(#REF!/GAMSopt!I84,"")</f>
        <v/>
      </c>
      <c r="K84" s="2" t="str">
        <f>IFERROR(#REF!/GAMSopt!J84,"")</f>
        <v/>
      </c>
      <c r="L84" s="2" t="str">
        <f>IFERROR(#REF!/GAMSopt!K84,"")</f>
        <v/>
      </c>
      <c r="M84" s="2" t="str">
        <f>IFERROR(#REF!/GAMSopt!L84,"")</f>
        <v/>
      </c>
      <c r="N84" s="2" t="str">
        <f>IFERROR(#REF!/GAMSopt!M84,"")</f>
        <v/>
      </c>
      <c r="O84" s="2" t="str">
        <f>IFERROR(#REF!/GAMSopt!N84,"")</f>
        <v/>
      </c>
      <c r="P84" s="2" t="str">
        <f>IFERROR(#REF!/GAMSopt!O84,"")</f>
        <v/>
      </c>
      <c r="Q84" s="2" t="str">
        <f>IFERROR(#REF!/GAMSopt!P84,"")</f>
        <v/>
      </c>
      <c r="R84" s="2" t="str">
        <f>IFERROR(#REF!/GAMSopt!Q84,"")</f>
        <v/>
      </c>
      <c r="S84" s="2" t="str">
        <f>IFERROR(#REF!/GAMSopt!R84,"")</f>
        <v/>
      </c>
      <c r="T84" s="2" t="str">
        <f>IFERROR(#REF!/GAMSopt!S84,"")</f>
        <v/>
      </c>
      <c r="U84" s="2" t="str">
        <f>IFERROR(#REF!/GAMSopt!T84,"")</f>
        <v/>
      </c>
      <c r="V84" s="2" t="str">
        <f>IFERROR(#REF!/GAMSopt!U84,"")</f>
        <v/>
      </c>
      <c r="W84" s="2" t="str">
        <f>IFERROR(#REF!/GAMSopt!V84,"")</f>
        <v/>
      </c>
      <c r="X84" s="2" t="str">
        <f>IFERROR(#REF!/GAMSopt!W84,"")</f>
        <v/>
      </c>
      <c r="Y84" s="2" t="str">
        <f>IFERROR(#REF!/GAMSopt!X84,"")</f>
        <v/>
      </c>
      <c r="Z84" s="2" t="str">
        <f>IFERROR(#REF!/GAMSopt!Y84,"")</f>
        <v/>
      </c>
      <c r="AA84" s="2" t="str">
        <f>IFERROR(#REF!/GAMSopt!Z84,"")</f>
        <v/>
      </c>
      <c r="AB84" s="2" t="str">
        <f>IFERROR(#REF!/GAMSopt!AA84,"")</f>
        <v/>
      </c>
      <c r="AC84" s="2" t="str">
        <f>IFERROR(#REF!/GAMSopt!AB84,"")</f>
        <v/>
      </c>
      <c r="AD84" s="2" t="str">
        <f>IFERROR(#REF!/GAMSopt!AC84,"")</f>
        <v/>
      </c>
      <c r="AE84" s="2" t="str">
        <f>IFERROR(#REF!/GAMSopt!AD84,"")</f>
        <v/>
      </c>
      <c r="AF84" s="2" t="str">
        <f>IFERROR(#REF!/GAMSopt!AE84,"")</f>
        <v/>
      </c>
      <c r="AG84" s="2" t="str">
        <f>IFERROR(#REF!/GAMSopt!AF84,"")</f>
        <v/>
      </c>
      <c r="AH84" s="2" t="str">
        <f>IFERROR(#REF!/GAMSopt!AG84,"")</f>
        <v/>
      </c>
      <c r="AI84" s="2" t="str">
        <f>IFERROR(#REF!/GAMSopt!AH84,"")</f>
        <v/>
      </c>
      <c r="AJ84" s="2" t="str">
        <f>IFERROR(#REF!/GAMSopt!AI84,"")</f>
        <v/>
      </c>
      <c r="AK84" s="2" t="str">
        <f>IFERROR(#REF!/GAMSopt!AJ84,"")</f>
        <v/>
      </c>
      <c r="AL84" s="2" t="str">
        <f>IFERROR(#REF!/GAMSopt!AK84,"")</f>
        <v/>
      </c>
      <c r="AM84" s="2" t="str">
        <f>IFERROR(#REF!/GAMSopt!AL84,"")</f>
        <v/>
      </c>
      <c r="AN84" s="2" t="str">
        <f>IFERROR(#REF!/GAMSopt!AM84,"")</f>
        <v/>
      </c>
      <c r="AO84" s="2" t="str">
        <f>IFERROR(#REF!/GAMSopt!AN84,"")</f>
        <v/>
      </c>
      <c r="AP84" s="2" t="str">
        <f>IFERROR(#REF!/GAMSopt!AO84,"")</f>
        <v/>
      </c>
      <c r="AQ84" s="2" t="str">
        <f>IFERROR(#REF!/GAMSopt!AP84,"")</f>
        <v/>
      </c>
      <c r="AR84" s="2" t="str">
        <f>IFERROR(#REF!/GAMSopt!AQ84,"")</f>
        <v/>
      </c>
      <c r="AS84" s="2" t="str">
        <f>IFERROR(#REF!/GAMSopt!AR84,"")</f>
        <v/>
      </c>
      <c r="AT84" s="2" t="str">
        <f>IFERROR(#REF!/GAMSopt!AS84,"")</f>
        <v/>
      </c>
      <c r="AU84" s="2" t="str">
        <f>IFERROR(#REF!/GAMSopt!AT84,"")</f>
        <v/>
      </c>
      <c r="AV84" s="2" t="str">
        <f>IFERROR(#REF!/GAMSopt!AU84,"")</f>
        <v/>
      </c>
      <c r="AW84" s="2" t="str">
        <f>IFERROR(#REF!/GAMSopt!AV84,"")</f>
        <v/>
      </c>
      <c r="AX84" s="2" t="str">
        <f>IFERROR(#REF!/GAMSopt!AW84,"")</f>
        <v/>
      </c>
      <c r="AY84" s="2" t="str">
        <f>IFERROR(#REF!/GAMSopt!AX84,"")</f>
        <v/>
      </c>
      <c r="AZ84" s="2" t="str">
        <f>IFERROR(#REF!/GAMSopt!AY84,"")</f>
        <v/>
      </c>
      <c r="BA84" s="2" t="str">
        <f>IFERROR(#REF!/GAMSopt!AZ84,"")</f>
        <v/>
      </c>
      <c r="BB84" s="2" t="str">
        <f>IFERROR(#REF!/GAMSopt!BA84,"")</f>
        <v/>
      </c>
      <c r="BC84" s="2" t="str">
        <f>IFERROR(#REF!/GAMSopt!BB84,"")</f>
        <v/>
      </c>
      <c r="BD84" s="2" t="str">
        <f>IFERROR(#REF!/GAMSopt!BC84,"")</f>
        <v/>
      </c>
      <c r="BE84" s="2" t="str">
        <f>IFERROR(#REF!/GAMSopt!BD84,"")</f>
        <v/>
      </c>
      <c r="BF84" s="2" t="str">
        <f>IFERROR(#REF!/GAMSopt!BE84,"")</f>
        <v/>
      </c>
      <c r="BG84" s="2" t="str">
        <f>IFERROR(#REF!/GAMSopt!BF84,"")</f>
        <v/>
      </c>
      <c r="BH84" s="2" t="str">
        <f>IFERROR(#REF!/GAMSopt!BG84,"")</f>
        <v/>
      </c>
      <c r="BI84" s="2" t="str">
        <f>IFERROR(#REF!/GAMSopt!BH84,"")</f>
        <v/>
      </c>
      <c r="BJ84" s="2" t="str">
        <f>IFERROR(#REF!/GAMSopt!BI84,"")</f>
        <v/>
      </c>
    </row>
    <row r="85" spans="1:62" x14ac:dyDescent="0.25">
      <c r="A85" t="e">
        <f>#REF!</f>
        <v>#REF!</v>
      </c>
      <c r="B85" t="str">
        <f>GAMSopt!A85</f>
        <v>** Global Environmental Variables</v>
      </c>
      <c r="C85" s="2" t="str">
        <f>IFERROR(#REF!/GAMSopt!B85,"")</f>
        <v/>
      </c>
      <c r="D85" s="2" t="str">
        <f>IFERROR(#REF!/GAMSopt!C85,"")</f>
        <v/>
      </c>
      <c r="E85" s="2" t="str">
        <f>IFERROR(#REF!/GAMSopt!D85,"")</f>
        <v/>
      </c>
      <c r="F85" s="2" t="str">
        <f>IFERROR(#REF!/GAMSopt!E85,"")</f>
        <v/>
      </c>
      <c r="G85" s="2" t="str">
        <f>IFERROR(#REF!/GAMSopt!F85,"")</f>
        <v/>
      </c>
      <c r="H85" s="2" t="str">
        <f>IFERROR(#REF!/GAMSopt!G85,"")</f>
        <v/>
      </c>
      <c r="I85" s="2" t="str">
        <f>IFERROR(#REF!/GAMSopt!H85,"")</f>
        <v/>
      </c>
      <c r="J85" s="2" t="str">
        <f>IFERROR(#REF!/GAMSopt!I85,"")</f>
        <v/>
      </c>
      <c r="K85" s="2" t="str">
        <f>IFERROR(#REF!/GAMSopt!J85,"")</f>
        <v/>
      </c>
      <c r="L85" s="2" t="str">
        <f>IFERROR(#REF!/GAMSopt!K85,"")</f>
        <v/>
      </c>
      <c r="M85" s="2" t="str">
        <f>IFERROR(#REF!/GAMSopt!L85,"")</f>
        <v/>
      </c>
      <c r="N85" s="2" t="str">
        <f>IFERROR(#REF!/GAMSopt!M85,"")</f>
        <v/>
      </c>
      <c r="O85" s="2" t="str">
        <f>IFERROR(#REF!/GAMSopt!N85,"")</f>
        <v/>
      </c>
      <c r="P85" s="2" t="str">
        <f>IFERROR(#REF!/GAMSopt!O85,"")</f>
        <v/>
      </c>
      <c r="Q85" s="2" t="str">
        <f>IFERROR(#REF!/GAMSopt!P85,"")</f>
        <v/>
      </c>
      <c r="R85" s="2" t="str">
        <f>IFERROR(#REF!/GAMSopt!Q85,"")</f>
        <v/>
      </c>
      <c r="S85" s="2" t="str">
        <f>IFERROR(#REF!/GAMSopt!R85,"")</f>
        <v/>
      </c>
      <c r="T85" s="2" t="str">
        <f>IFERROR(#REF!/GAMSopt!S85,"")</f>
        <v/>
      </c>
      <c r="U85" s="2" t="str">
        <f>IFERROR(#REF!/GAMSopt!T85,"")</f>
        <v/>
      </c>
      <c r="V85" s="2" t="str">
        <f>IFERROR(#REF!/GAMSopt!U85,"")</f>
        <v/>
      </c>
      <c r="W85" s="2" t="str">
        <f>IFERROR(#REF!/GAMSopt!V85,"")</f>
        <v/>
      </c>
      <c r="X85" s="2" t="str">
        <f>IFERROR(#REF!/GAMSopt!W85,"")</f>
        <v/>
      </c>
      <c r="Y85" s="2" t="str">
        <f>IFERROR(#REF!/GAMSopt!X85,"")</f>
        <v/>
      </c>
      <c r="Z85" s="2" t="str">
        <f>IFERROR(#REF!/GAMSopt!Y85,"")</f>
        <v/>
      </c>
      <c r="AA85" s="2" t="str">
        <f>IFERROR(#REF!/GAMSopt!Z85,"")</f>
        <v/>
      </c>
      <c r="AB85" s="2" t="str">
        <f>IFERROR(#REF!/GAMSopt!AA85,"")</f>
        <v/>
      </c>
      <c r="AC85" s="2" t="str">
        <f>IFERROR(#REF!/GAMSopt!AB85,"")</f>
        <v/>
      </c>
      <c r="AD85" s="2" t="str">
        <f>IFERROR(#REF!/GAMSopt!AC85,"")</f>
        <v/>
      </c>
      <c r="AE85" s="2" t="str">
        <f>IFERROR(#REF!/GAMSopt!AD85,"")</f>
        <v/>
      </c>
      <c r="AF85" s="2" t="str">
        <f>IFERROR(#REF!/GAMSopt!AE85,"")</f>
        <v/>
      </c>
      <c r="AG85" s="2" t="str">
        <f>IFERROR(#REF!/GAMSopt!AF85,"")</f>
        <v/>
      </c>
      <c r="AH85" s="2" t="str">
        <f>IFERROR(#REF!/GAMSopt!AG85,"")</f>
        <v/>
      </c>
      <c r="AI85" s="2" t="str">
        <f>IFERROR(#REF!/GAMSopt!AH85,"")</f>
        <v/>
      </c>
      <c r="AJ85" s="2" t="str">
        <f>IFERROR(#REF!/GAMSopt!AI85,"")</f>
        <v/>
      </c>
      <c r="AK85" s="2" t="str">
        <f>IFERROR(#REF!/GAMSopt!AJ85,"")</f>
        <v/>
      </c>
      <c r="AL85" s="2" t="str">
        <f>IFERROR(#REF!/GAMSopt!AK85,"")</f>
        <v/>
      </c>
      <c r="AM85" s="2" t="str">
        <f>IFERROR(#REF!/GAMSopt!AL85,"")</f>
        <v/>
      </c>
      <c r="AN85" s="2" t="str">
        <f>IFERROR(#REF!/GAMSopt!AM85,"")</f>
        <v/>
      </c>
      <c r="AO85" s="2" t="str">
        <f>IFERROR(#REF!/GAMSopt!AN85,"")</f>
        <v/>
      </c>
      <c r="AP85" s="2" t="str">
        <f>IFERROR(#REF!/GAMSopt!AO85,"")</f>
        <v/>
      </c>
      <c r="AQ85" s="2" t="str">
        <f>IFERROR(#REF!/GAMSopt!AP85,"")</f>
        <v/>
      </c>
      <c r="AR85" s="2" t="str">
        <f>IFERROR(#REF!/GAMSopt!AQ85,"")</f>
        <v/>
      </c>
      <c r="AS85" s="2" t="str">
        <f>IFERROR(#REF!/GAMSopt!AR85,"")</f>
        <v/>
      </c>
      <c r="AT85" s="2" t="str">
        <f>IFERROR(#REF!/GAMSopt!AS85,"")</f>
        <v/>
      </c>
      <c r="AU85" s="2" t="str">
        <f>IFERROR(#REF!/GAMSopt!AT85,"")</f>
        <v/>
      </c>
      <c r="AV85" s="2" t="str">
        <f>IFERROR(#REF!/GAMSopt!AU85,"")</f>
        <v/>
      </c>
      <c r="AW85" s="2" t="str">
        <f>IFERROR(#REF!/GAMSopt!AV85,"")</f>
        <v/>
      </c>
      <c r="AX85" s="2" t="str">
        <f>IFERROR(#REF!/GAMSopt!AW85,"")</f>
        <v/>
      </c>
      <c r="AY85" s="2" t="str">
        <f>IFERROR(#REF!/GAMSopt!AX85,"")</f>
        <v/>
      </c>
      <c r="AZ85" s="2" t="str">
        <f>IFERROR(#REF!/GAMSopt!AY85,"")</f>
        <v/>
      </c>
      <c r="BA85" s="2" t="str">
        <f>IFERROR(#REF!/GAMSopt!AZ85,"")</f>
        <v/>
      </c>
      <c r="BB85" s="2" t="str">
        <f>IFERROR(#REF!/GAMSopt!BA85,"")</f>
        <v/>
      </c>
      <c r="BC85" s="2" t="str">
        <f>IFERROR(#REF!/GAMSopt!BB85,"")</f>
        <v/>
      </c>
      <c r="BD85" s="2" t="str">
        <f>IFERROR(#REF!/GAMSopt!BC85,"")</f>
        <v/>
      </c>
      <c r="BE85" s="2" t="str">
        <f>IFERROR(#REF!/GAMSopt!BD85,"")</f>
        <v/>
      </c>
      <c r="BF85" s="2" t="str">
        <f>IFERROR(#REF!/GAMSopt!BE85,"")</f>
        <v/>
      </c>
      <c r="BG85" s="2" t="str">
        <f>IFERROR(#REF!/GAMSopt!BF85,"")</f>
        <v/>
      </c>
      <c r="BH85" s="2" t="str">
        <f>IFERROR(#REF!/GAMSopt!BG85,"")</f>
        <v/>
      </c>
      <c r="BI85" s="2" t="str">
        <f>IFERROR(#REF!/GAMSopt!BH85,"")</f>
        <v/>
      </c>
      <c r="BJ85" s="2" t="str">
        <f>IFERROR(#REF!/GAMSopt!BI85,"")</f>
        <v/>
      </c>
    </row>
    <row r="86" spans="1:62" x14ac:dyDescent="0.25">
      <c r="A86" t="e">
        <f>#REF!</f>
        <v>#REF!</v>
      </c>
      <c r="B86" t="str">
        <f>GAMSopt!A86</f>
        <v>* CARBON CYCLE</v>
      </c>
      <c r="C86" s="2" t="str">
        <f>IFERROR(#REF!/GAMSopt!B86,"")</f>
        <v/>
      </c>
      <c r="D86" s="2" t="str">
        <f>IFERROR(#REF!/GAMSopt!C86,"")</f>
        <v/>
      </c>
      <c r="E86" s="2" t="str">
        <f>IFERROR(#REF!/GAMSopt!D86,"")</f>
        <v/>
      </c>
      <c r="F86" s="2" t="str">
        <f>IFERROR(#REF!/GAMSopt!E86,"")</f>
        <v/>
      </c>
      <c r="G86" s="2" t="str">
        <f>IFERROR(#REF!/GAMSopt!F86,"")</f>
        <v/>
      </c>
      <c r="H86" s="2" t="str">
        <f>IFERROR(#REF!/GAMSopt!G86,"")</f>
        <v/>
      </c>
      <c r="I86" s="2" t="str">
        <f>IFERROR(#REF!/GAMSopt!H86,"")</f>
        <v/>
      </c>
      <c r="J86" s="2" t="str">
        <f>IFERROR(#REF!/GAMSopt!I86,"")</f>
        <v/>
      </c>
      <c r="K86" s="2" t="str">
        <f>IFERROR(#REF!/GAMSopt!J86,"")</f>
        <v/>
      </c>
      <c r="L86" s="2" t="str">
        <f>IFERROR(#REF!/GAMSopt!K86,"")</f>
        <v/>
      </c>
      <c r="M86" s="2" t="str">
        <f>IFERROR(#REF!/GAMSopt!L86,"")</f>
        <v/>
      </c>
      <c r="N86" s="2" t="str">
        <f>IFERROR(#REF!/GAMSopt!M86,"")</f>
        <v/>
      </c>
      <c r="O86" s="2" t="str">
        <f>IFERROR(#REF!/GAMSopt!N86,"")</f>
        <v/>
      </c>
      <c r="P86" s="2" t="str">
        <f>IFERROR(#REF!/GAMSopt!O86,"")</f>
        <v/>
      </c>
      <c r="Q86" s="2" t="str">
        <f>IFERROR(#REF!/GAMSopt!P86,"")</f>
        <v/>
      </c>
      <c r="R86" s="2" t="str">
        <f>IFERROR(#REF!/GAMSopt!Q86,"")</f>
        <v/>
      </c>
      <c r="S86" s="2" t="str">
        <f>IFERROR(#REF!/GAMSopt!R86,"")</f>
        <v/>
      </c>
      <c r="T86" s="2" t="str">
        <f>IFERROR(#REF!/GAMSopt!S86,"")</f>
        <v/>
      </c>
      <c r="U86" s="2" t="str">
        <f>IFERROR(#REF!/GAMSopt!T86,"")</f>
        <v/>
      </c>
      <c r="V86" s="2" t="str">
        <f>IFERROR(#REF!/GAMSopt!U86,"")</f>
        <v/>
      </c>
      <c r="W86" s="2" t="str">
        <f>IFERROR(#REF!/GAMSopt!V86,"")</f>
        <v/>
      </c>
      <c r="X86" s="2" t="str">
        <f>IFERROR(#REF!/GAMSopt!W86,"")</f>
        <v/>
      </c>
      <c r="Y86" s="2" t="str">
        <f>IFERROR(#REF!/GAMSopt!X86,"")</f>
        <v/>
      </c>
      <c r="Z86" s="2" t="str">
        <f>IFERROR(#REF!/GAMSopt!Y86,"")</f>
        <v/>
      </c>
      <c r="AA86" s="2" t="str">
        <f>IFERROR(#REF!/GAMSopt!Z86,"")</f>
        <v/>
      </c>
      <c r="AB86" s="2" t="str">
        <f>IFERROR(#REF!/GAMSopt!AA86,"")</f>
        <v/>
      </c>
      <c r="AC86" s="2" t="str">
        <f>IFERROR(#REF!/GAMSopt!AB86,"")</f>
        <v/>
      </c>
      <c r="AD86" s="2" t="str">
        <f>IFERROR(#REF!/GAMSopt!AC86,"")</f>
        <v/>
      </c>
      <c r="AE86" s="2" t="str">
        <f>IFERROR(#REF!/GAMSopt!AD86,"")</f>
        <v/>
      </c>
      <c r="AF86" s="2" t="str">
        <f>IFERROR(#REF!/GAMSopt!AE86,"")</f>
        <v/>
      </c>
      <c r="AG86" s="2" t="str">
        <f>IFERROR(#REF!/GAMSopt!AF86,"")</f>
        <v/>
      </c>
      <c r="AH86" s="2" t="str">
        <f>IFERROR(#REF!/GAMSopt!AG86,"")</f>
        <v/>
      </c>
      <c r="AI86" s="2" t="str">
        <f>IFERROR(#REF!/GAMSopt!AH86,"")</f>
        <v/>
      </c>
      <c r="AJ86" s="2" t="str">
        <f>IFERROR(#REF!/GAMSopt!AI86,"")</f>
        <v/>
      </c>
      <c r="AK86" s="2" t="str">
        <f>IFERROR(#REF!/GAMSopt!AJ86,"")</f>
        <v/>
      </c>
      <c r="AL86" s="2" t="str">
        <f>IFERROR(#REF!/GAMSopt!AK86,"")</f>
        <v/>
      </c>
      <c r="AM86" s="2" t="str">
        <f>IFERROR(#REF!/GAMSopt!AL86,"")</f>
        <v/>
      </c>
      <c r="AN86" s="2" t="str">
        <f>IFERROR(#REF!/GAMSopt!AM86,"")</f>
        <v/>
      </c>
      <c r="AO86" s="2" t="str">
        <f>IFERROR(#REF!/GAMSopt!AN86,"")</f>
        <v/>
      </c>
      <c r="AP86" s="2" t="str">
        <f>IFERROR(#REF!/GAMSopt!AO86,"")</f>
        <v/>
      </c>
      <c r="AQ86" s="2" t="str">
        <f>IFERROR(#REF!/GAMSopt!AP86,"")</f>
        <v/>
      </c>
      <c r="AR86" s="2" t="str">
        <f>IFERROR(#REF!/GAMSopt!AQ86,"")</f>
        <v/>
      </c>
      <c r="AS86" s="2" t="str">
        <f>IFERROR(#REF!/GAMSopt!AR86,"")</f>
        <v/>
      </c>
      <c r="AT86" s="2" t="str">
        <f>IFERROR(#REF!/GAMSopt!AS86,"")</f>
        <v/>
      </c>
      <c r="AU86" s="2" t="str">
        <f>IFERROR(#REF!/GAMSopt!AT86,"")</f>
        <v/>
      </c>
      <c r="AV86" s="2" t="str">
        <f>IFERROR(#REF!/GAMSopt!AU86,"")</f>
        <v/>
      </c>
      <c r="AW86" s="2" t="str">
        <f>IFERROR(#REF!/GAMSopt!AV86,"")</f>
        <v/>
      </c>
      <c r="AX86" s="2" t="str">
        <f>IFERROR(#REF!/GAMSopt!AW86,"")</f>
        <v/>
      </c>
      <c r="AY86" s="2" t="str">
        <f>IFERROR(#REF!/GAMSopt!AX86,"")</f>
        <v/>
      </c>
      <c r="AZ86" s="2" t="str">
        <f>IFERROR(#REF!/GAMSopt!AY86,"")</f>
        <v/>
      </c>
      <c r="BA86" s="2" t="str">
        <f>IFERROR(#REF!/GAMSopt!AZ86,"")</f>
        <v/>
      </c>
      <c r="BB86" s="2" t="str">
        <f>IFERROR(#REF!/GAMSopt!BA86,"")</f>
        <v/>
      </c>
      <c r="BC86" s="2" t="str">
        <f>IFERROR(#REF!/GAMSopt!BB86,"")</f>
        <v/>
      </c>
      <c r="BD86" s="2" t="str">
        <f>IFERROR(#REF!/GAMSopt!BC86,"")</f>
        <v/>
      </c>
      <c r="BE86" s="2" t="str">
        <f>IFERROR(#REF!/GAMSopt!BD86,"")</f>
        <v/>
      </c>
      <c r="BF86" s="2" t="str">
        <f>IFERROR(#REF!/GAMSopt!BE86,"")</f>
        <v/>
      </c>
      <c r="BG86" s="2" t="str">
        <f>IFERROR(#REF!/GAMSopt!BF86,"")</f>
        <v/>
      </c>
      <c r="BH86" s="2" t="str">
        <f>IFERROR(#REF!/GAMSopt!BG86,"")</f>
        <v/>
      </c>
      <c r="BI86" s="2" t="str">
        <f>IFERROR(#REF!/GAMSopt!BH86,"")</f>
        <v/>
      </c>
      <c r="BJ86" s="2" t="str">
        <f>IFERROR(#REF!/GAMSopt!BI86,"")</f>
        <v/>
      </c>
    </row>
    <row r="87" spans="1:62" x14ac:dyDescent="0.25">
      <c r="A87" t="e">
        <f>#REF!</f>
        <v>#REF!</v>
      </c>
      <c r="B87" t="str">
        <f>GAMSopt!A87</f>
        <v>Atmospheric concentration of carbon (GTC)</v>
      </c>
      <c r="C87" s="2" t="str">
        <f>IFERROR(#REF!/GAMSopt!B87,"")</f>
        <v/>
      </c>
      <c r="D87" s="2" t="str">
        <f>IFERROR(#REF!/GAMSopt!C87,"")</f>
        <v/>
      </c>
      <c r="E87" s="2" t="str">
        <f>IFERROR(#REF!/GAMSopt!D87,"")</f>
        <v/>
      </c>
      <c r="F87" s="2" t="str">
        <f>IFERROR(#REF!/GAMSopt!E87,"")</f>
        <v/>
      </c>
      <c r="G87" s="2" t="str">
        <f>IFERROR(#REF!/GAMSopt!F87,"")</f>
        <v/>
      </c>
      <c r="H87" s="2" t="str">
        <f>IFERROR(#REF!/GAMSopt!G87,"")</f>
        <v/>
      </c>
      <c r="I87" s="2" t="str">
        <f>IFERROR(#REF!/GAMSopt!H87,"")</f>
        <v/>
      </c>
      <c r="J87" s="2" t="str">
        <f>IFERROR(#REF!/GAMSopt!I87,"")</f>
        <v/>
      </c>
      <c r="K87" s="2" t="str">
        <f>IFERROR(#REF!/GAMSopt!J87,"")</f>
        <v/>
      </c>
      <c r="L87" s="2" t="str">
        <f>IFERROR(#REF!/GAMSopt!K87,"")</f>
        <v/>
      </c>
      <c r="M87" s="2" t="str">
        <f>IFERROR(#REF!/GAMSopt!L87,"")</f>
        <v/>
      </c>
      <c r="N87" s="2" t="str">
        <f>IFERROR(#REF!/GAMSopt!M87,"")</f>
        <v/>
      </c>
      <c r="O87" s="2" t="str">
        <f>IFERROR(#REF!/GAMSopt!N87,"")</f>
        <v/>
      </c>
      <c r="P87" s="2" t="str">
        <f>IFERROR(#REF!/GAMSopt!O87,"")</f>
        <v/>
      </c>
      <c r="Q87" s="2" t="str">
        <f>IFERROR(#REF!/GAMSopt!P87,"")</f>
        <v/>
      </c>
      <c r="R87" s="2" t="str">
        <f>IFERROR(#REF!/GAMSopt!Q87,"")</f>
        <v/>
      </c>
      <c r="S87" s="2" t="str">
        <f>IFERROR(#REF!/GAMSopt!R87,"")</f>
        <v/>
      </c>
      <c r="T87" s="2" t="str">
        <f>IFERROR(#REF!/GAMSopt!S87,"")</f>
        <v/>
      </c>
      <c r="U87" s="2" t="str">
        <f>IFERROR(#REF!/GAMSopt!T87,"")</f>
        <v/>
      </c>
      <c r="V87" s="2" t="str">
        <f>IFERROR(#REF!/GAMSopt!U87,"")</f>
        <v/>
      </c>
      <c r="W87" s="2" t="str">
        <f>IFERROR(#REF!/GAMSopt!V87,"")</f>
        <v/>
      </c>
      <c r="X87" s="2" t="str">
        <f>IFERROR(#REF!/GAMSopt!W87,"")</f>
        <v/>
      </c>
      <c r="Y87" s="2" t="str">
        <f>IFERROR(#REF!/GAMSopt!X87,"")</f>
        <v/>
      </c>
      <c r="Z87" s="2" t="str">
        <f>IFERROR(#REF!/GAMSopt!Y87,"")</f>
        <v/>
      </c>
      <c r="AA87" s="2" t="str">
        <f>IFERROR(#REF!/GAMSopt!Z87,"")</f>
        <v/>
      </c>
      <c r="AB87" s="2" t="str">
        <f>IFERROR(#REF!/GAMSopt!AA87,"")</f>
        <v/>
      </c>
      <c r="AC87" s="2" t="str">
        <f>IFERROR(#REF!/GAMSopt!AB87,"")</f>
        <v/>
      </c>
      <c r="AD87" s="2" t="str">
        <f>IFERROR(#REF!/GAMSopt!AC87,"")</f>
        <v/>
      </c>
      <c r="AE87" s="2" t="str">
        <f>IFERROR(#REF!/GAMSopt!AD87,"")</f>
        <v/>
      </c>
      <c r="AF87" s="2" t="str">
        <f>IFERROR(#REF!/GAMSopt!AE87,"")</f>
        <v/>
      </c>
      <c r="AG87" s="2" t="str">
        <f>IFERROR(#REF!/GAMSopt!AF87,"")</f>
        <v/>
      </c>
      <c r="AH87" s="2" t="str">
        <f>IFERROR(#REF!/GAMSopt!AG87,"")</f>
        <v/>
      </c>
      <c r="AI87" s="2" t="str">
        <f>IFERROR(#REF!/GAMSopt!AH87,"")</f>
        <v/>
      </c>
      <c r="AJ87" s="2" t="str">
        <f>IFERROR(#REF!/GAMSopt!AI87,"")</f>
        <v/>
      </c>
      <c r="AK87" s="2" t="str">
        <f>IFERROR(#REF!/GAMSopt!AJ87,"")</f>
        <v/>
      </c>
      <c r="AL87" s="2" t="str">
        <f>IFERROR(#REF!/GAMSopt!AK87,"")</f>
        <v/>
      </c>
      <c r="AM87" s="2" t="str">
        <f>IFERROR(#REF!/GAMSopt!AL87,"")</f>
        <v/>
      </c>
      <c r="AN87" s="2" t="str">
        <f>IFERROR(#REF!/GAMSopt!AM87,"")</f>
        <v/>
      </c>
      <c r="AO87" s="2" t="str">
        <f>IFERROR(#REF!/GAMSopt!AN87,"")</f>
        <v/>
      </c>
      <c r="AP87" s="2" t="str">
        <f>IFERROR(#REF!/GAMSopt!AO87,"")</f>
        <v/>
      </c>
      <c r="AQ87" s="2" t="str">
        <f>IFERROR(#REF!/GAMSopt!AP87,"")</f>
        <v/>
      </c>
      <c r="AR87" s="2" t="str">
        <f>IFERROR(#REF!/GAMSopt!AQ87,"")</f>
        <v/>
      </c>
      <c r="AS87" s="2" t="str">
        <f>IFERROR(#REF!/GAMSopt!AR87,"")</f>
        <v/>
      </c>
      <c r="AT87" s="2" t="str">
        <f>IFERROR(#REF!/GAMSopt!AS87,"")</f>
        <v/>
      </c>
      <c r="AU87" s="2" t="str">
        <f>IFERROR(#REF!/GAMSopt!AT87,"")</f>
        <v/>
      </c>
      <c r="AV87" s="2" t="str">
        <f>IFERROR(#REF!/GAMSopt!AU87,"")</f>
        <v/>
      </c>
      <c r="AW87" s="2" t="str">
        <f>IFERROR(#REF!/GAMSopt!AV87,"")</f>
        <v/>
      </c>
      <c r="AX87" s="2" t="str">
        <f>IFERROR(#REF!/GAMSopt!AW87,"")</f>
        <v/>
      </c>
      <c r="AY87" s="2" t="str">
        <f>IFERROR(#REF!/GAMSopt!AX87,"")</f>
        <v/>
      </c>
      <c r="AZ87" s="2" t="str">
        <f>IFERROR(#REF!/GAMSopt!AY87,"")</f>
        <v/>
      </c>
      <c r="BA87" s="2" t="str">
        <f>IFERROR(#REF!/GAMSopt!AZ87,"")</f>
        <v/>
      </c>
      <c r="BB87" s="2" t="str">
        <f>IFERROR(#REF!/GAMSopt!BA87,"")</f>
        <v/>
      </c>
      <c r="BC87" s="2" t="str">
        <f>IFERROR(#REF!/GAMSopt!BB87,"")</f>
        <v/>
      </c>
      <c r="BD87" s="2" t="str">
        <f>IFERROR(#REF!/GAMSopt!BC87,"")</f>
        <v/>
      </c>
      <c r="BE87" s="2" t="str">
        <f>IFERROR(#REF!/GAMSopt!BD87,"")</f>
        <v/>
      </c>
      <c r="BF87" s="2" t="str">
        <f>IFERROR(#REF!/GAMSopt!BE87,"")</f>
        <v/>
      </c>
      <c r="BG87" s="2" t="str">
        <f>IFERROR(#REF!/GAMSopt!BF87,"")</f>
        <v/>
      </c>
      <c r="BH87" s="2" t="str">
        <f>IFERROR(#REF!/GAMSopt!BG87,"")</f>
        <v/>
      </c>
      <c r="BI87" s="2" t="str">
        <f>IFERROR(#REF!/GAMSopt!BH87,"")</f>
        <v/>
      </c>
      <c r="BJ87" s="2" t="str">
        <f>IFERROR(#REF!/GAMSopt!BI87,"")</f>
        <v/>
      </c>
    </row>
    <row r="88" spans="1:62" x14ac:dyDescent="0.25">
      <c r="A88" t="e">
        <f>#REF!</f>
        <v>#REF!</v>
      </c>
      <c r="B88" t="str">
        <f>GAMSopt!A88</f>
        <v>Atmospheric concentration of carbon (ppm)</v>
      </c>
      <c r="C88" s="2" t="str">
        <f>IFERROR(#REF!/GAMSopt!B88,"")</f>
        <v/>
      </c>
      <c r="D88" s="2" t="str">
        <f>IFERROR(#REF!/GAMSopt!C88,"")</f>
        <v/>
      </c>
      <c r="E88" s="2" t="str">
        <f>IFERROR(#REF!/GAMSopt!D88,"")</f>
        <v/>
      </c>
      <c r="F88" s="2" t="str">
        <f>IFERROR(#REF!/GAMSopt!E88,"")</f>
        <v/>
      </c>
      <c r="G88" s="2" t="str">
        <f>IFERROR(#REF!/GAMSopt!F88,"")</f>
        <v/>
      </c>
      <c r="H88" s="2" t="str">
        <f>IFERROR(#REF!/GAMSopt!G88,"")</f>
        <v/>
      </c>
      <c r="I88" s="2" t="str">
        <f>IFERROR(#REF!/GAMSopt!H88,"")</f>
        <v/>
      </c>
      <c r="J88" s="2" t="str">
        <f>IFERROR(#REF!/GAMSopt!I88,"")</f>
        <v/>
      </c>
      <c r="K88" s="2" t="str">
        <f>IFERROR(#REF!/GAMSopt!J88,"")</f>
        <v/>
      </c>
      <c r="L88" s="2" t="str">
        <f>IFERROR(#REF!/GAMSopt!K88,"")</f>
        <v/>
      </c>
      <c r="M88" s="2" t="str">
        <f>IFERROR(#REF!/GAMSopt!L88,"")</f>
        <v/>
      </c>
      <c r="N88" s="2" t="str">
        <f>IFERROR(#REF!/GAMSopt!M88,"")</f>
        <v/>
      </c>
      <c r="O88" s="2" t="str">
        <f>IFERROR(#REF!/GAMSopt!N88,"")</f>
        <v/>
      </c>
      <c r="P88" s="2" t="str">
        <f>IFERROR(#REF!/GAMSopt!O88,"")</f>
        <v/>
      </c>
      <c r="Q88" s="2" t="str">
        <f>IFERROR(#REF!/GAMSopt!P88,"")</f>
        <v/>
      </c>
      <c r="R88" s="2" t="str">
        <f>IFERROR(#REF!/GAMSopt!Q88,"")</f>
        <v/>
      </c>
      <c r="S88" s="2" t="str">
        <f>IFERROR(#REF!/GAMSopt!R88,"")</f>
        <v/>
      </c>
      <c r="T88" s="2" t="str">
        <f>IFERROR(#REF!/GAMSopt!S88,"")</f>
        <v/>
      </c>
      <c r="U88" s="2" t="str">
        <f>IFERROR(#REF!/GAMSopt!T88,"")</f>
        <v/>
      </c>
      <c r="V88" s="2" t="str">
        <f>IFERROR(#REF!/GAMSopt!U88,"")</f>
        <v/>
      </c>
      <c r="W88" s="2" t="str">
        <f>IFERROR(#REF!/GAMSopt!V88,"")</f>
        <v/>
      </c>
      <c r="X88" s="2" t="str">
        <f>IFERROR(#REF!/GAMSopt!W88,"")</f>
        <v/>
      </c>
      <c r="Y88" s="2" t="str">
        <f>IFERROR(#REF!/GAMSopt!X88,"")</f>
        <v/>
      </c>
      <c r="Z88" s="2" t="str">
        <f>IFERROR(#REF!/GAMSopt!Y88,"")</f>
        <v/>
      </c>
      <c r="AA88" s="2" t="str">
        <f>IFERROR(#REF!/GAMSopt!Z88,"")</f>
        <v/>
      </c>
      <c r="AB88" s="2" t="str">
        <f>IFERROR(#REF!/GAMSopt!AA88,"")</f>
        <v/>
      </c>
      <c r="AC88" s="2" t="str">
        <f>IFERROR(#REF!/GAMSopt!AB88,"")</f>
        <v/>
      </c>
      <c r="AD88" s="2" t="str">
        <f>IFERROR(#REF!/GAMSopt!AC88,"")</f>
        <v/>
      </c>
      <c r="AE88" s="2" t="str">
        <f>IFERROR(#REF!/GAMSopt!AD88,"")</f>
        <v/>
      </c>
      <c r="AF88" s="2" t="str">
        <f>IFERROR(#REF!/GAMSopt!AE88,"")</f>
        <v/>
      </c>
      <c r="AG88" s="2" t="str">
        <f>IFERROR(#REF!/GAMSopt!AF88,"")</f>
        <v/>
      </c>
      <c r="AH88" s="2" t="str">
        <f>IFERROR(#REF!/GAMSopt!AG88,"")</f>
        <v/>
      </c>
      <c r="AI88" s="2" t="str">
        <f>IFERROR(#REF!/GAMSopt!AH88,"")</f>
        <v/>
      </c>
      <c r="AJ88" s="2" t="str">
        <f>IFERROR(#REF!/GAMSopt!AI88,"")</f>
        <v/>
      </c>
      <c r="AK88" s="2" t="str">
        <f>IFERROR(#REF!/GAMSopt!AJ88,"")</f>
        <v/>
      </c>
      <c r="AL88" s="2" t="str">
        <f>IFERROR(#REF!/GAMSopt!AK88,"")</f>
        <v/>
      </c>
      <c r="AM88" s="2" t="str">
        <f>IFERROR(#REF!/GAMSopt!AL88,"")</f>
        <v/>
      </c>
      <c r="AN88" s="2" t="str">
        <f>IFERROR(#REF!/GAMSopt!AM88,"")</f>
        <v/>
      </c>
      <c r="AO88" s="2" t="str">
        <f>IFERROR(#REF!/GAMSopt!AN88,"")</f>
        <v/>
      </c>
      <c r="AP88" s="2" t="str">
        <f>IFERROR(#REF!/GAMSopt!AO88,"")</f>
        <v/>
      </c>
      <c r="AQ88" s="2" t="str">
        <f>IFERROR(#REF!/GAMSopt!AP88,"")</f>
        <v/>
      </c>
      <c r="AR88" s="2" t="str">
        <f>IFERROR(#REF!/GAMSopt!AQ88,"")</f>
        <v/>
      </c>
      <c r="AS88" s="2" t="str">
        <f>IFERROR(#REF!/GAMSopt!AR88,"")</f>
        <v/>
      </c>
      <c r="AT88" s="2" t="str">
        <f>IFERROR(#REF!/GAMSopt!AS88,"")</f>
        <v/>
      </c>
      <c r="AU88" s="2" t="str">
        <f>IFERROR(#REF!/GAMSopt!AT88,"")</f>
        <v/>
      </c>
      <c r="AV88" s="2" t="str">
        <f>IFERROR(#REF!/GAMSopt!AU88,"")</f>
        <v/>
      </c>
      <c r="AW88" s="2" t="str">
        <f>IFERROR(#REF!/GAMSopt!AV88,"")</f>
        <v/>
      </c>
      <c r="AX88" s="2" t="str">
        <f>IFERROR(#REF!/GAMSopt!AW88,"")</f>
        <v/>
      </c>
      <c r="AY88" s="2" t="str">
        <f>IFERROR(#REF!/GAMSopt!AX88,"")</f>
        <v/>
      </c>
      <c r="AZ88" s="2" t="str">
        <f>IFERROR(#REF!/GAMSopt!AY88,"")</f>
        <v/>
      </c>
      <c r="BA88" s="2" t="str">
        <f>IFERROR(#REF!/GAMSopt!AZ88,"")</f>
        <v/>
      </c>
      <c r="BB88" s="2" t="str">
        <f>IFERROR(#REF!/GAMSopt!BA88,"")</f>
        <v/>
      </c>
      <c r="BC88" s="2" t="str">
        <f>IFERROR(#REF!/GAMSopt!BB88,"")</f>
        <v/>
      </c>
      <c r="BD88" s="2" t="str">
        <f>IFERROR(#REF!/GAMSopt!BC88,"")</f>
        <v/>
      </c>
      <c r="BE88" s="2" t="str">
        <f>IFERROR(#REF!/GAMSopt!BD88,"")</f>
        <v/>
      </c>
      <c r="BF88" s="2" t="str">
        <f>IFERROR(#REF!/GAMSopt!BE88,"")</f>
        <v/>
      </c>
      <c r="BG88" s="2" t="str">
        <f>IFERROR(#REF!/GAMSopt!BF88,"")</f>
        <v/>
      </c>
      <c r="BH88" s="2" t="str">
        <f>IFERROR(#REF!/GAMSopt!BG88,"")</f>
        <v/>
      </c>
      <c r="BI88" s="2" t="str">
        <f>IFERROR(#REF!/GAMSopt!BH88,"")</f>
        <v/>
      </c>
      <c r="BJ88" s="2" t="str">
        <f>IFERROR(#REF!/GAMSopt!BI88,"")</f>
        <v/>
      </c>
    </row>
    <row r="89" spans="1:62" x14ac:dyDescent="0.25">
      <c r="A89" t="e">
        <f>#REF!</f>
        <v>#REF!</v>
      </c>
      <c r="B89" t="str">
        <f>GAMSopt!A89</f>
        <v>Concentration in biosphere and upper oceans (GTC)</v>
      </c>
      <c r="C89" s="2" t="str">
        <f>IFERROR(#REF!/GAMSopt!B89,"")</f>
        <v/>
      </c>
      <c r="D89" s="2" t="str">
        <f>IFERROR(#REF!/GAMSopt!C89,"")</f>
        <v/>
      </c>
      <c r="E89" s="2" t="str">
        <f>IFERROR(#REF!/GAMSopt!D89,"")</f>
        <v/>
      </c>
      <c r="F89" s="2" t="str">
        <f>IFERROR(#REF!/GAMSopt!E89,"")</f>
        <v/>
      </c>
      <c r="G89" s="2" t="str">
        <f>IFERROR(#REF!/GAMSopt!F89,"")</f>
        <v/>
      </c>
      <c r="H89" s="2" t="str">
        <f>IFERROR(#REF!/GAMSopt!G89,"")</f>
        <v/>
      </c>
      <c r="I89" s="2" t="str">
        <f>IFERROR(#REF!/GAMSopt!H89,"")</f>
        <v/>
      </c>
      <c r="J89" s="2" t="str">
        <f>IFERROR(#REF!/GAMSopt!I89,"")</f>
        <v/>
      </c>
      <c r="K89" s="2" t="str">
        <f>IFERROR(#REF!/GAMSopt!J89,"")</f>
        <v/>
      </c>
      <c r="L89" s="2" t="str">
        <f>IFERROR(#REF!/GAMSopt!K89,"")</f>
        <v/>
      </c>
      <c r="M89" s="2" t="str">
        <f>IFERROR(#REF!/GAMSopt!L89,"")</f>
        <v/>
      </c>
      <c r="N89" s="2" t="str">
        <f>IFERROR(#REF!/GAMSopt!M89,"")</f>
        <v/>
      </c>
      <c r="O89" s="2" t="str">
        <f>IFERROR(#REF!/GAMSopt!N89,"")</f>
        <v/>
      </c>
      <c r="P89" s="2" t="str">
        <f>IFERROR(#REF!/GAMSopt!O89,"")</f>
        <v/>
      </c>
      <c r="Q89" s="2" t="str">
        <f>IFERROR(#REF!/GAMSopt!P89,"")</f>
        <v/>
      </c>
      <c r="R89" s="2" t="str">
        <f>IFERROR(#REF!/GAMSopt!Q89,"")</f>
        <v/>
      </c>
      <c r="S89" s="2" t="str">
        <f>IFERROR(#REF!/GAMSopt!R89,"")</f>
        <v/>
      </c>
      <c r="T89" s="2" t="str">
        <f>IFERROR(#REF!/GAMSopt!S89,"")</f>
        <v/>
      </c>
      <c r="U89" s="2" t="str">
        <f>IFERROR(#REF!/GAMSopt!T89,"")</f>
        <v/>
      </c>
      <c r="V89" s="2" t="str">
        <f>IFERROR(#REF!/GAMSopt!U89,"")</f>
        <v/>
      </c>
      <c r="W89" s="2" t="str">
        <f>IFERROR(#REF!/GAMSopt!V89,"")</f>
        <v/>
      </c>
      <c r="X89" s="2" t="str">
        <f>IFERROR(#REF!/GAMSopt!W89,"")</f>
        <v/>
      </c>
      <c r="Y89" s="2" t="str">
        <f>IFERROR(#REF!/GAMSopt!X89,"")</f>
        <v/>
      </c>
      <c r="Z89" s="2" t="str">
        <f>IFERROR(#REF!/GAMSopt!Y89,"")</f>
        <v/>
      </c>
      <c r="AA89" s="2" t="str">
        <f>IFERROR(#REF!/GAMSopt!Z89,"")</f>
        <v/>
      </c>
      <c r="AB89" s="2" t="str">
        <f>IFERROR(#REF!/GAMSopt!AA89,"")</f>
        <v/>
      </c>
      <c r="AC89" s="2" t="str">
        <f>IFERROR(#REF!/GAMSopt!AB89,"")</f>
        <v/>
      </c>
      <c r="AD89" s="2" t="str">
        <f>IFERROR(#REF!/GAMSopt!AC89,"")</f>
        <v/>
      </c>
      <c r="AE89" s="2" t="str">
        <f>IFERROR(#REF!/GAMSopt!AD89,"")</f>
        <v/>
      </c>
      <c r="AF89" s="2" t="str">
        <f>IFERROR(#REF!/GAMSopt!AE89,"")</f>
        <v/>
      </c>
      <c r="AG89" s="2" t="str">
        <f>IFERROR(#REF!/GAMSopt!AF89,"")</f>
        <v/>
      </c>
      <c r="AH89" s="2" t="str">
        <f>IFERROR(#REF!/GAMSopt!AG89,"")</f>
        <v/>
      </c>
      <c r="AI89" s="2" t="str">
        <f>IFERROR(#REF!/GAMSopt!AH89,"")</f>
        <v/>
      </c>
      <c r="AJ89" s="2" t="str">
        <f>IFERROR(#REF!/GAMSopt!AI89,"")</f>
        <v/>
      </c>
      <c r="AK89" s="2" t="str">
        <f>IFERROR(#REF!/GAMSopt!AJ89,"")</f>
        <v/>
      </c>
      <c r="AL89" s="2" t="str">
        <f>IFERROR(#REF!/GAMSopt!AK89,"")</f>
        <v/>
      </c>
      <c r="AM89" s="2" t="str">
        <f>IFERROR(#REF!/GAMSopt!AL89,"")</f>
        <v/>
      </c>
      <c r="AN89" s="2" t="str">
        <f>IFERROR(#REF!/GAMSopt!AM89,"")</f>
        <v/>
      </c>
      <c r="AO89" s="2" t="str">
        <f>IFERROR(#REF!/GAMSopt!AN89,"")</f>
        <v/>
      </c>
      <c r="AP89" s="2" t="str">
        <f>IFERROR(#REF!/GAMSopt!AO89,"")</f>
        <v/>
      </c>
      <c r="AQ89" s="2" t="str">
        <f>IFERROR(#REF!/GAMSopt!AP89,"")</f>
        <v/>
      </c>
      <c r="AR89" s="2" t="str">
        <f>IFERROR(#REF!/GAMSopt!AQ89,"")</f>
        <v/>
      </c>
      <c r="AS89" s="2" t="str">
        <f>IFERROR(#REF!/GAMSopt!AR89,"")</f>
        <v/>
      </c>
      <c r="AT89" s="2" t="str">
        <f>IFERROR(#REF!/GAMSopt!AS89,"")</f>
        <v/>
      </c>
      <c r="AU89" s="2" t="str">
        <f>IFERROR(#REF!/GAMSopt!AT89,"")</f>
        <v/>
      </c>
      <c r="AV89" s="2" t="str">
        <f>IFERROR(#REF!/GAMSopt!AU89,"")</f>
        <v/>
      </c>
      <c r="AW89" s="2" t="str">
        <f>IFERROR(#REF!/GAMSopt!AV89,"")</f>
        <v/>
      </c>
      <c r="AX89" s="2" t="str">
        <f>IFERROR(#REF!/GAMSopt!AW89,"")</f>
        <v/>
      </c>
      <c r="AY89" s="2" t="str">
        <f>IFERROR(#REF!/GAMSopt!AX89,"")</f>
        <v/>
      </c>
      <c r="AZ89" s="2" t="str">
        <f>IFERROR(#REF!/GAMSopt!AY89,"")</f>
        <v/>
      </c>
      <c r="BA89" s="2" t="str">
        <f>IFERROR(#REF!/GAMSopt!AZ89,"")</f>
        <v/>
      </c>
      <c r="BB89" s="2" t="str">
        <f>IFERROR(#REF!/GAMSopt!BA89,"")</f>
        <v/>
      </c>
      <c r="BC89" s="2" t="str">
        <f>IFERROR(#REF!/GAMSopt!BB89,"")</f>
        <v/>
      </c>
      <c r="BD89" s="2" t="str">
        <f>IFERROR(#REF!/GAMSopt!BC89,"")</f>
        <v/>
      </c>
      <c r="BE89" s="2" t="str">
        <f>IFERROR(#REF!/GAMSopt!BD89,"")</f>
        <v/>
      </c>
      <c r="BF89" s="2" t="str">
        <f>IFERROR(#REF!/GAMSopt!BE89,"")</f>
        <v/>
      </c>
      <c r="BG89" s="2" t="str">
        <f>IFERROR(#REF!/GAMSopt!BF89,"")</f>
        <v/>
      </c>
      <c r="BH89" s="2" t="str">
        <f>IFERROR(#REF!/GAMSopt!BG89,"")</f>
        <v/>
      </c>
      <c r="BI89" s="2" t="str">
        <f>IFERROR(#REF!/GAMSopt!BH89,"")</f>
        <v/>
      </c>
      <c r="BJ89" s="2" t="str">
        <f>IFERROR(#REF!/GAMSopt!BI89,"")</f>
        <v/>
      </c>
    </row>
    <row r="90" spans="1:62" x14ac:dyDescent="0.25">
      <c r="A90" t="e">
        <f>#REF!</f>
        <v>#REF!</v>
      </c>
      <c r="B90" t="str">
        <f>GAMSopt!A90</f>
        <v>Concentration in deep oceans (GTC)</v>
      </c>
      <c r="C90" s="2" t="str">
        <f>IFERROR(#REF!/GAMSopt!B90,"")</f>
        <v/>
      </c>
      <c r="D90" s="2" t="str">
        <f>IFERROR(#REF!/GAMSopt!C90,"")</f>
        <v/>
      </c>
      <c r="E90" s="2" t="str">
        <f>IFERROR(#REF!/GAMSopt!D90,"")</f>
        <v/>
      </c>
      <c r="F90" s="2" t="str">
        <f>IFERROR(#REF!/GAMSopt!E90,"")</f>
        <v/>
      </c>
      <c r="G90" s="2" t="str">
        <f>IFERROR(#REF!/GAMSopt!F90,"")</f>
        <v/>
      </c>
      <c r="H90" s="2" t="str">
        <f>IFERROR(#REF!/GAMSopt!G90,"")</f>
        <v/>
      </c>
      <c r="I90" s="2" t="str">
        <f>IFERROR(#REF!/GAMSopt!H90,"")</f>
        <v/>
      </c>
      <c r="J90" s="2" t="str">
        <f>IFERROR(#REF!/GAMSopt!I90,"")</f>
        <v/>
      </c>
      <c r="K90" s="2" t="str">
        <f>IFERROR(#REF!/GAMSopt!J90,"")</f>
        <v/>
      </c>
      <c r="L90" s="2" t="str">
        <f>IFERROR(#REF!/GAMSopt!K90,"")</f>
        <v/>
      </c>
      <c r="M90" s="2" t="str">
        <f>IFERROR(#REF!/GAMSopt!L90,"")</f>
        <v/>
      </c>
      <c r="N90" s="2" t="str">
        <f>IFERROR(#REF!/GAMSopt!M90,"")</f>
        <v/>
      </c>
      <c r="O90" s="2" t="str">
        <f>IFERROR(#REF!/GAMSopt!N90,"")</f>
        <v/>
      </c>
      <c r="P90" s="2" t="str">
        <f>IFERROR(#REF!/GAMSopt!O90,"")</f>
        <v/>
      </c>
      <c r="Q90" s="2" t="str">
        <f>IFERROR(#REF!/GAMSopt!P90,"")</f>
        <v/>
      </c>
      <c r="R90" s="2" t="str">
        <f>IFERROR(#REF!/GAMSopt!Q90,"")</f>
        <v/>
      </c>
      <c r="S90" s="2" t="str">
        <f>IFERROR(#REF!/GAMSopt!R90,"")</f>
        <v/>
      </c>
      <c r="T90" s="2" t="str">
        <f>IFERROR(#REF!/GAMSopt!S90,"")</f>
        <v/>
      </c>
      <c r="U90" s="2" t="str">
        <f>IFERROR(#REF!/GAMSopt!T90,"")</f>
        <v/>
      </c>
      <c r="V90" s="2" t="str">
        <f>IFERROR(#REF!/GAMSopt!U90,"")</f>
        <v/>
      </c>
      <c r="W90" s="2" t="str">
        <f>IFERROR(#REF!/GAMSopt!V90,"")</f>
        <v/>
      </c>
      <c r="X90" s="2" t="str">
        <f>IFERROR(#REF!/GAMSopt!W90,"")</f>
        <v/>
      </c>
      <c r="Y90" s="2" t="str">
        <f>IFERROR(#REF!/GAMSopt!X90,"")</f>
        <v/>
      </c>
      <c r="Z90" s="2" t="str">
        <f>IFERROR(#REF!/GAMSopt!Y90,"")</f>
        <v/>
      </c>
      <c r="AA90" s="2" t="str">
        <f>IFERROR(#REF!/GAMSopt!Z90,"")</f>
        <v/>
      </c>
      <c r="AB90" s="2" t="str">
        <f>IFERROR(#REF!/GAMSopt!AA90,"")</f>
        <v/>
      </c>
      <c r="AC90" s="2" t="str">
        <f>IFERROR(#REF!/GAMSopt!AB90,"")</f>
        <v/>
      </c>
      <c r="AD90" s="2" t="str">
        <f>IFERROR(#REF!/GAMSopt!AC90,"")</f>
        <v/>
      </c>
      <c r="AE90" s="2" t="str">
        <f>IFERROR(#REF!/GAMSopt!AD90,"")</f>
        <v/>
      </c>
      <c r="AF90" s="2" t="str">
        <f>IFERROR(#REF!/GAMSopt!AE90,"")</f>
        <v/>
      </c>
      <c r="AG90" s="2" t="str">
        <f>IFERROR(#REF!/GAMSopt!AF90,"")</f>
        <v/>
      </c>
      <c r="AH90" s="2" t="str">
        <f>IFERROR(#REF!/GAMSopt!AG90,"")</f>
        <v/>
      </c>
      <c r="AI90" s="2" t="str">
        <f>IFERROR(#REF!/GAMSopt!AH90,"")</f>
        <v/>
      </c>
      <c r="AJ90" s="2" t="str">
        <f>IFERROR(#REF!/GAMSopt!AI90,"")</f>
        <v/>
      </c>
      <c r="AK90" s="2" t="str">
        <f>IFERROR(#REF!/GAMSopt!AJ90,"")</f>
        <v/>
      </c>
      <c r="AL90" s="2" t="str">
        <f>IFERROR(#REF!/GAMSopt!AK90,"")</f>
        <v/>
      </c>
      <c r="AM90" s="2" t="str">
        <f>IFERROR(#REF!/GAMSopt!AL90,"")</f>
        <v/>
      </c>
      <c r="AN90" s="2" t="str">
        <f>IFERROR(#REF!/GAMSopt!AM90,"")</f>
        <v/>
      </c>
      <c r="AO90" s="2" t="str">
        <f>IFERROR(#REF!/GAMSopt!AN90,"")</f>
        <v/>
      </c>
      <c r="AP90" s="2" t="str">
        <f>IFERROR(#REF!/GAMSopt!AO90,"")</f>
        <v/>
      </c>
      <c r="AQ90" s="2" t="str">
        <f>IFERROR(#REF!/GAMSopt!AP90,"")</f>
        <v/>
      </c>
      <c r="AR90" s="2" t="str">
        <f>IFERROR(#REF!/GAMSopt!AQ90,"")</f>
        <v/>
      </c>
      <c r="AS90" s="2" t="str">
        <f>IFERROR(#REF!/GAMSopt!AR90,"")</f>
        <v/>
      </c>
      <c r="AT90" s="2" t="str">
        <f>IFERROR(#REF!/GAMSopt!AS90,"")</f>
        <v/>
      </c>
      <c r="AU90" s="2" t="str">
        <f>IFERROR(#REF!/GAMSopt!AT90,"")</f>
        <v/>
      </c>
      <c r="AV90" s="2" t="str">
        <f>IFERROR(#REF!/GAMSopt!AU90,"")</f>
        <v/>
      </c>
      <c r="AW90" s="2" t="str">
        <f>IFERROR(#REF!/GAMSopt!AV90,"")</f>
        <v/>
      </c>
      <c r="AX90" s="2" t="str">
        <f>IFERROR(#REF!/GAMSopt!AW90,"")</f>
        <v/>
      </c>
      <c r="AY90" s="2" t="str">
        <f>IFERROR(#REF!/GAMSopt!AX90,"")</f>
        <v/>
      </c>
      <c r="AZ90" s="2" t="str">
        <f>IFERROR(#REF!/GAMSopt!AY90,"")</f>
        <v/>
      </c>
      <c r="BA90" s="2" t="str">
        <f>IFERROR(#REF!/GAMSopt!AZ90,"")</f>
        <v/>
      </c>
      <c r="BB90" s="2" t="str">
        <f>IFERROR(#REF!/GAMSopt!BA90,"")</f>
        <v/>
      </c>
      <c r="BC90" s="2" t="str">
        <f>IFERROR(#REF!/GAMSopt!BB90,"")</f>
        <v/>
      </c>
      <c r="BD90" s="2" t="str">
        <f>IFERROR(#REF!/GAMSopt!BC90,"")</f>
        <v/>
      </c>
      <c r="BE90" s="2" t="str">
        <f>IFERROR(#REF!/GAMSopt!BD90,"")</f>
        <v/>
      </c>
      <c r="BF90" s="2" t="str">
        <f>IFERROR(#REF!/GAMSopt!BE90,"")</f>
        <v/>
      </c>
      <c r="BG90" s="2" t="str">
        <f>IFERROR(#REF!/GAMSopt!BF90,"")</f>
        <v/>
      </c>
      <c r="BH90" s="2" t="str">
        <f>IFERROR(#REF!/GAMSopt!BG90,"")</f>
        <v/>
      </c>
      <c r="BI90" s="2" t="str">
        <f>IFERROR(#REF!/GAMSopt!BH90,"")</f>
        <v/>
      </c>
      <c r="BJ90" s="2" t="str">
        <f>IFERROR(#REF!/GAMSopt!BI90,"")</f>
        <v/>
      </c>
    </row>
    <row r="91" spans="1:62" x14ac:dyDescent="0.25">
      <c r="A91" t="e">
        <f>#REF!</f>
        <v>#REF!</v>
      </c>
      <c r="B91" t="str">
        <f>GAMSopt!A91</f>
        <v>* CUMULATIVE EMISSIONS</v>
      </c>
      <c r="C91" s="2" t="str">
        <f>IFERROR(#REF!/GAMSopt!B91,"")</f>
        <v/>
      </c>
      <c r="D91" s="2" t="str">
        <f>IFERROR(#REF!/GAMSopt!C91,"")</f>
        <v/>
      </c>
      <c r="E91" s="2" t="str">
        <f>IFERROR(#REF!/GAMSopt!D91,"")</f>
        <v/>
      </c>
      <c r="F91" s="2" t="str">
        <f>IFERROR(#REF!/GAMSopt!E91,"")</f>
        <v/>
      </c>
      <c r="G91" s="2" t="str">
        <f>IFERROR(#REF!/GAMSopt!F91,"")</f>
        <v/>
      </c>
      <c r="H91" s="2" t="str">
        <f>IFERROR(#REF!/GAMSopt!G91,"")</f>
        <v/>
      </c>
      <c r="I91" s="2" t="str">
        <f>IFERROR(#REF!/GAMSopt!H91,"")</f>
        <v/>
      </c>
      <c r="J91" s="2" t="str">
        <f>IFERROR(#REF!/GAMSopt!I91,"")</f>
        <v/>
      </c>
      <c r="K91" s="2" t="str">
        <f>IFERROR(#REF!/GAMSopt!J91,"")</f>
        <v/>
      </c>
      <c r="L91" s="2" t="str">
        <f>IFERROR(#REF!/GAMSopt!K91,"")</f>
        <v/>
      </c>
      <c r="M91" s="2" t="str">
        <f>IFERROR(#REF!/GAMSopt!L91,"")</f>
        <v/>
      </c>
      <c r="N91" s="2" t="str">
        <f>IFERROR(#REF!/GAMSopt!M91,"")</f>
        <v/>
      </c>
      <c r="O91" s="2" t="str">
        <f>IFERROR(#REF!/GAMSopt!N91,"")</f>
        <v/>
      </c>
      <c r="P91" s="2" t="str">
        <f>IFERROR(#REF!/GAMSopt!O91,"")</f>
        <v/>
      </c>
      <c r="Q91" s="2" t="str">
        <f>IFERROR(#REF!/GAMSopt!P91,"")</f>
        <v/>
      </c>
      <c r="R91" s="2" t="str">
        <f>IFERROR(#REF!/GAMSopt!Q91,"")</f>
        <v/>
      </c>
      <c r="S91" s="2" t="str">
        <f>IFERROR(#REF!/GAMSopt!R91,"")</f>
        <v/>
      </c>
      <c r="T91" s="2" t="str">
        <f>IFERROR(#REF!/GAMSopt!S91,"")</f>
        <v/>
      </c>
      <c r="U91" s="2" t="str">
        <f>IFERROR(#REF!/GAMSopt!T91,"")</f>
        <v/>
      </c>
      <c r="V91" s="2" t="str">
        <f>IFERROR(#REF!/GAMSopt!U91,"")</f>
        <v/>
      </c>
      <c r="W91" s="2" t="str">
        <f>IFERROR(#REF!/GAMSopt!V91,"")</f>
        <v/>
      </c>
      <c r="X91" s="2" t="str">
        <f>IFERROR(#REF!/GAMSopt!W91,"")</f>
        <v/>
      </c>
      <c r="Y91" s="2" t="str">
        <f>IFERROR(#REF!/GAMSopt!X91,"")</f>
        <v/>
      </c>
      <c r="Z91" s="2" t="str">
        <f>IFERROR(#REF!/GAMSopt!Y91,"")</f>
        <v/>
      </c>
      <c r="AA91" s="2" t="str">
        <f>IFERROR(#REF!/GAMSopt!Z91,"")</f>
        <v/>
      </c>
      <c r="AB91" s="2" t="str">
        <f>IFERROR(#REF!/GAMSopt!AA91,"")</f>
        <v/>
      </c>
      <c r="AC91" s="2" t="str">
        <f>IFERROR(#REF!/GAMSopt!AB91,"")</f>
        <v/>
      </c>
      <c r="AD91" s="2" t="str">
        <f>IFERROR(#REF!/GAMSopt!AC91,"")</f>
        <v/>
      </c>
      <c r="AE91" s="2" t="str">
        <f>IFERROR(#REF!/GAMSopt!AD91,"")</f>
        <v/>
      </c>
      <c r="AF91" s="2" t="str">
        <f>IFERROR(#REF!/GAMSopt!AE91,"")</f>
        <v/>
      </c>
      <c r="AG91" s="2" t="str">
        <f>IFERROR(#REF!/GAMSopt!AF91,"")</f>
        <v/>
      </c>
      <c r="AH91" s="2" t="str">
        <f>IFERROR(#REF!/GAMSopt!AG91,"")</f>
        <v/>
      </c>
      <c r="AI91" s="2" t="str">
        <f>IFERROR(#REF!/GAMSopt!AH91,"")</f>
        <v/>
      </c>
      <c r="AJ91" s="2" t="str">
        <f>IFERROR(#REF!/GAMSopt!AI91,"")</f>
        <v/>
      </c>
      <c r="AK91" s="2" t="str">
        <f>IFERROR(#REF!/GAMSopt!AJ91,"")</f>
        <v/>
      </c>
      <c r="AL91" s="2" t="str">
        <f>IFERROR(#REF!/GAMSopt!AK91,"")</f>
        <v/>
      </c>
      <c r="AM91" s="2" t="str">
        <f>IFERROR(#REF!/GAMSopt!AL91,"")</f>
        <v/>
      </c>
      <c r="AN91" s="2" t="str">
        <f>IFERROR(#REF!/GAMSopt!AM91,"")</f>
        <v/>
      </c>
      <c r="AO91" s="2" t="str">
        <f>IFERROR(#REF!/GAMSopt!AN91,"")</f>
        <v/>
      </c>
      <c r="AP91" s="2" t="str">
        <f>IFERROR(#REF!/GAMSopt!AO91,"")</f>
        <v/>
      </c>
      <c r="AQ91" s="2" t="str">
        <f>IFERROR(#REF!/GAMSopt!AP91,"")</f>
        <v/>
      </c>
      <c r="AR91" s="2" t="str">
        <f>IFERROR(#REF!/GAMSopt!AQ91,"")</f>
        <v/>
      </c>
      <c r="AS91" s="2" t="str">
        <f>IFERROR(#REF!/GAMSopt!AR91,"")</f>
        <v/>
      </c>
      <c r="AT91" s="2" t="str">
        <f>IFERROR(#REF!/GAMSopt!AS91,"")</f>
        <v/>
      </c>
      <c r="AU91" s="2" t="str">
        <f>IFERROR(#REF!/GAMSopt!AT91,"")</f>
        <v/>
      </c>
      <c r="AV91" s="2" t="str">
        <f>IFERROR(#REF!/GAMSopt!AU91,"")</f>
        <v/>
      </c>
      <c r="AW91" s="2" t="str">
        <f>IFERROR(#REF!/GAMSopt!AV91,"")</f>
        <v/>
      </c>
      <c r="AX91" s="2" t="str">
        <f>IFERROR(#REF!/GAMSopt!AW91,"")</f>
        <v/>
      </c>
      <c r="AY91" s="2" t="str">
        <f>IFERROR(#REF!/GAMSopt!AX91,"")</f>
        <v/>
      </c>
      <c r="AZ91" s="2" t="str">
        <f>IFERROR(#REF!/GAMSopt!AY91,"")</f>
        <v/>
      </c>
      <c r="BA91" s="2" t="str">
        <f>IFERROR(#REF!/GAMSopt!AZ91,"")</f>
        <v/>
      </c>
      <c r="BB91" s="2" t="str">
        <f>IFERROR(#REF!/GAMSopt!BA91,"")</f>
        <v/>
      </c>
      <c r="BC91" s="2" t="str">
        <f>IFERROR(#REF!/GAMSopt!BB91,"")</f>
        <v/>
      </c>
      <c r="BD91" s="2" t="str">
        <f>IFERROR(#REF!/GAMSopt!BC91,"")</f>
        <v/>
      </c>
      <c r="BE91" s="2" t="str">
        <f>IFERROR(#REF!/GAMSopt!BD91,"")</f>
        <v/>
      </c>
      <c r="BF91" s="2" t="str">
        <f>IFERROR(#REF!/GAMSopt!BE91,"")</f>
        <v/>
      </c>
      <c r="BG91" s="2" t="str">
        <f>IFERROR(#REF!/GAMSopt!BF91,"")</f>
        <v/>
      </c>
      <c r="BH91" s="2" t="str">
        <f>IFERROR(#REF!/GAMSopt!BG91,"")</f>
        <v/>
      </c>
      <c r="BI91" s="2" t="str">
        <f>IFERROR(#REF!/GAMSopt!BH91,"")</f>
        <v/>
      </c>
      <c r="BJ91" s="2" t="str">
        <f>IFERROR(#REF!/GAMSopt!BI91,"")</f>
        <v/>
      </c>
    </row>
    <row r="92" spans="1:62" x14ac:dyDescent="0.25">
      <c r="A92" t="e">
        <f>#REF!</f>
        <v>#REF!</v>
      </c>
      <c r="B92" t="str">
        <f>GAMSopt!A92</f>
        <v xml:space="preserve"> Cumulative Emissions to date</v>
      </c>
      <c r="C92" s="2" t="str">
        <f>IFERROR(#REF!/GAMSopt!B92,"")</f>
        <v/>
      </c>
      <c r="D92" s="2" t="str">
        <f>IFERROR(#REF!/GAMSopt!C92,"")</f>
        <v/>
      </c>
      <c r="E92" s="2" t="str">
        <f>IFERROR(#REF!/GAMSopt!D92,"")</f>
        <v/>
      </c>
      <c r="F92" s="2" t="str">
        <f>IFERROR(#REF!/GAMSopt!E92,"")</f>
        <v/>
      </c>
      <c r="G92" s="2" t="str">
        <f>IFERROR(#REF!/GAMSopt!F92,"")</f>
        <v/>
      </c>
      <c r="H92" s="2" t="str">
        <f>IFERROR(#REF!/GAMSopt!G92,"")</f>
        <v/>
      </c>
      <c r="I92" s="2" t="str">
        <f>IFERROR(#REF!/GAMSopt!H92,"")</f>
        <v/>
      </c>
      <c r="J92" s="2" t="str">
        <f>IFERROR(#REF!/GAMSopt!I92,"")</f>
        <v/>
      </c>
      <c r="K92" s="2" t="str">
        <f>IFERROR(#REF!/GAMSopt!J92,"")</f>
        <v/>
      </c>
      <c r="L92" s="2" t="str">
        <f>IFERROR(#REF!/GAMSopt!K92,"")</f>
        <v/>
      </c>
      <c r="M92" s="2" t="str">
        <f>IFERROR(#REF!/GAMSopt!L92,"")</f>
        <v/>
      </c>
      <c r="N92" s="2" t="str">
        <f>IFERROR(#REF!/GAMSopt!M92,"")</f>
        <v/>
      </c>
      <c r="O92" s="2" t="str">
        <f>IFERROR(#REF!/GAMSopt!N92,"")</f>
        <v/>
      </c>
      <c r="P92" s="2" t="str">
        <f>IFERROR(#REF!/GAMSopt!O92,"")</f>
        <v/>
      </c>
      <c r="Q92" s="2" t="str">
        <f>IFERROR(#REF!/GAMSopt!P92,"")</f>
        <v/>
      </c>
      <c r="R92" s="2" t="str">
        <f>IFERROR(#REF!/GAMSopt!Q92,"")</f>
        <v/>
      </c>
      <c r="S92" s="2" t="str">
        <f>IFERROR(#REF!/GAMSopt!R92,"")</f>
        <v/>
      </c>
      <c r="T92" s="2" t="str">
        <f>IFERROR(#REF!/GAMSopt!S92,"")</f>
        <v/>
      </c>
      <c r="U92" s="2" t="str">
        <f>IFERROR(#REF!/GAMSopt!T92,"")</f>
        <v/>
      </c>
      <c r="V92" s="2" t="str">
        <f>IFERROR(#REF!/GAMSopt!U92,"")</f>
        <v/>
      </c>
      <c r="W92" s="2" t="str">
        <f>IFERROR(#REF!/GAMSopt!V92,"")</f>
        <v/>
      </c>
      <c r="X92" s="2" t="str">
        <f>IFERROR(#REF!/GAMSopt!W92,"")</f>
        <v/>
      </c>
      <c r="Y92" s="2" t="str">
        <f>IFERROR(#REF!/GAMSopt!X92,"")</f>
        <v/>
      </c>
      <c r="Z92" s="2" t="str">
        <f>IFERROR(#REF!/GAMSopt!Y92,"")</f>
        <v/>
      </c>
      <c r="AA92" s="2" t="str">
        <f>IFERROR(#REF!/GAMSopt!Z92,"")</f>
        <v/>
      </c>
      <c r="AB92" s="2" t="str">
        <f>IFERROR(#REF!/GAMSopt!AA92,"")</f>
        <v/>
      </c>
      <c r="AC92" s="2" t="str">
        <f>IFERROR(#REF!/GAMSopt!AB92,"")</f>
        <v/>
      </c>
      <c r="AD92" s="2" t="str">
        <f>IFERROR(#REF!/GAMSopt!AC92,"")</f>
        <v/>
      </c>
      <c r="AE92" s="2" t="str">
        <f>IFERROR(#REF!/GAMSopt!AD92,"")</f>
        <v/>
      </c>
      <c r="AF92" s="2" t="str">
        <f>IFERROR(#REF!/GAMSopt!AE92,"")</f>
        <v/>
      </c>
      <c r="AG92" s="2" t="str">
        <f>IFERROR(#REF!/GAMSopt!AF92,"")</f>
        <v/>
      </c>
      <c r="AH92" s="2" t="str">
        <f>IFERROR(#REF!/GAMSopt!AG92,"")</f>
        <v/>
      </c>
      <c r="AI92" s="2" t="str">
        <f>IFERROR(#REF!/GAMSopt!AH92,"")</f>
        <v/>
      </c>
      <c r="AJ92" s="2" t="str">
        <f>IFERROR(#REF!/GAMSopt!AI92,"")</f>
        <v/>
      </c>
      <c r="AK92" s="2" t="str">
        <f>IFERROR(#REF!/GAMSopt!AJ92,"")</f>
        <v/>
      </c>
      <c r="AL92" s="2" t="str">
        <f>IFERROR(#REF!/GAMSopt!AK92,"")</f>
        <v/>
      </c>
      <c r="AM92" s="2" t="str">
        <f>IFERROR(#REF!/GAMSopt!AL92,"")</f>
        <v/>
      </c>
      <c r="AN92" s="2" t="str">
        <f>IFERROR(#REF!/GAMSopt!AM92,"")</f>
        <v/>
      </c>
      <c r="AO92" s="2" t="str">
        <f>IFERROR(#REF!/GAMSopt!AN92,"")</f>
        <v/>
      </c>
      <c r="AP92" s="2" t="str">
        <f>IFERROR(#REF!/GAMSopt!AO92,"")</f>
        <v/>
      </c>
      <c r="AQ92" s="2" t="str">
        <f>IFERROR(#REF!/GAMSopt!AP92,"")</f>
        <v/>
      </c>
      <c r="AR92" s="2" t="str">
        <f>IFERROR(#REF!/GAMSopt!AQ92,"")</f>
        <v/>
      </c>
      <c r="AS92" s="2" t="str">
        <f>IFERROR(#REF!/GAMSopt!AR92,"")</f>
        <v/>
      </c>
      <c r="AT92" s="2" t="str">
        <f>IFERROR(#REF!/GAMSopt!AS92,"")</f>
        <v/>
      </c>
      <c r="AU92" s="2" t="str">
        <f>IFERROR(#REF!/GAMSopt!AT92,"")</f>
        <v/>
      </c>
      <c r="AV92" s="2" t="str">
        <f>IFERROR(#REF!/GAMSopt!AU92,"")</f>
        <v/>
      </c>
      <c r="AW92" s="2" t="str">
        <f>IFERROR(#REF!/GAMSopt!AV92,"")</f>
        <v/>
      </c>
      <c r="AX92" s="2" t="str">
        <f>IFERROR(#REF!/GAMSopt!AW92,"")</f>
        <v/>
      </c>
      <c r="AY92" s="2" t="str">
        <f>IFERROR(#REF!/GAMSopt!AX92,"")</f>
        <v/>
      </c>
      <c r="AZ92" s="2" t="str">
        <f>IFERROR(#REF!/GAMSopt!AY92,"")</f>
        <v/>
      </c>
      <c r="BA92" s="2" t="str">
        <f>IFERROR(#REF!/GAMSopt!AZ92,"")</f>
        <v/>
      </c>
      <c r="BB92" s="2" t="str">
        <f>IFERROR(#REF!/GAMSopt!BA92,"")</f>
        <v/>
      </c>
      <c r="BC92" s="2" t="str">
        <f>IFERROR(#REF!/GAMSopt!BB92,"")</f>
        <v/>
      </c>
      <c r="BD92" s="2" t="str">
        <f>IFERROR(#REF!/GAMSopt!BC92,"")</f>
        <v/>
      </c>
      <c r="BE92" s="2" t="str">
        <f>IFERROR(#REF!/GAMSopt!BD92,"")</f>
        <v/>
      </c>
      <c r="BF92" s="2" t="str">
        <f>IFERROR(#REF!/GAMSopt!BE92,"")</f>
        <v/>
      </c>
      <c r="BG92" s="2" t="str">
        <f>IFERROR(#REF!/GAMSopt!BF92,"")</f>
        <v/>
      </c>
      <c r="BH92" s="2" t="str">
        <f>IFERROR(#REF!/GAMSopt!BG92,"")</f>
        <v/>
      </c>
      <c r="BI92" s="2" t="str">
        <f>IFERROR(#REF!/GAMSopt!BH92,"")</f>
        <v/>
      </c>
      <c r="BJ92" s="2" t="str">
        <f>IFERROR(#REF!/GAMSopt!BI92,"")</f>
        <v/>
      </c>
    </row>
    <row r="93" spans="1:62" x14ac:dyDescent="0.25">
      <c r="A93" t="e">
        <f>#REF!</f>
        <v>#REF!</v>
      </c>
      <c r="B93" t="str">
        <f>GAMSopt!A93</f>
        <v>Ratio To Max</v>
      </c>
      <c r="C93" s="2" t="str">
        <f>IFERROR(#REF!/GAMSopt!B93,"")</f>
        <v/>
      </c>
      <c r="D93" s="2" t="str">
        <f>IFERROR(#REF!/GAMSopt!C93,"")</f>
        <v/>
      </c>
      <c r="E93" s="2" t="str">
        <f>IFERROR(#REF!/GAMSopt!D93,"")</f>
        <v/>
      </c>
      <c r="F93" s="2" t="str">
        <f>IFERROR(#REF!/GAMSopt!E93,"")</f>
        <v/>
      </c>
      <c r="G93" s="2" t="str">
        <f>IFERROR(#REF!/GAMSopt!F93,"")</f>
        <v/>
      </c>
      <c r="H93" s="2" t="str">
        <f>IFERROR(#REF!/GAMSopt!G93,"")</f>
        <v/>
      </c>
      <c r="I93" s="2" t="str">
        <f>IFERROR(#REF!/GAMSopt!H93,"")</f>
        <v/>
      </c>
      <c r="J93" s="2" t="str">
        <f>IFERROR(#REF!/GAMSopt!I93,"")</f>
        <v/>
      </c>
      <c r="K93" s="2" t="str">
        <f>IFERROR(#REF!/GAMSopt!J93,"")</f>
        <v/>
      </c>
      <c r="L93" s="2" t="str">
        <f>IFERROR(#REF!/GAMSopt!K93,"")</f>
        <v/>
      </c>
      <c r="M93" s="2" t="str">
        <f>IFERROR(#REF!/GAMSopt!L93,"")</f>
        <v/>
      </c>
      <c r="N93" s="2" t="str">
        <f>IFERROR(#REF!/GAMSopt!M93,"")</f>
        <v/>
      </c>
      <c r="O93" s="2" t="str">
        <f>IFERROR(#REF!/GAMSopt!N93,"")</f>
        <v/>
      </c>
      <c r="P93" s="2" t="str">
        <f>IFERROR(#REF!/GAMSopt!O93,"")</f>
        <v/>
      </c>
      <c r="Q93" s="2" t="str">
        <f>IFERROR(#REF!/GAMSopt!P93,"")</f>
        <v/>
      </c>
      <c r="R93" s="2" t="str">
        <f>IFERROR(#REF!/GAMSopt!Q93,"")</f>
        <v/>
      </c>
      <c r="S93" s="2" t="str">
        <f>IFERROR(#REF!/GAMSopt!R93,"")</f>
        <v/>
      </c>
      <c r="T93" s="2" t="str">
        <f>IFERROR(#REF!/GAMSopt!S93,"")</f>
        <v/>
      </c>
      <c r="U93" s="2" t="str">
        <f>IFERROR(#REF!/GAMSopt!T93,"")</f>
        <v/>
      </c>
      <c r="V93" s="2" t="str">
        <f>IFERROR(#REF!/GAMSopt!U93,"")</f>
        <v/>
      </c>
      <c r="W93" s="2" t="str">
        <f>IFERROR(#REF!/GAMSopt!V93,"")</f>
        <v/>
      </c>
      <c r="X93" s="2" t="str">
        <f>IFERROR(#REF!/GAMSopt!W93,"")</f>
        <v/>
      </c>
      <c r="Y93" s="2" t="str">
        <f>IFERROR(#REF!/GAMSopt!X93,"")</f>
        <v/>
      </c>
      <c r="Z93" s="2" t="str">
        <f>IFERROR(#REF!/GAMSopt!Y93,"")</f>
        <v/>
      </c>
      <c r="AA93" s="2" t="str">
        <f>IFERROR(#REF!/GAMSopt!Z93,"")</f>
        <v/>
      </c>
      <c r="AB93" s="2" t="str">
        <f>IFERROR(#REF!/GAMSopt!AA93,"")</f>
        <v/>
      </c>
      <c r="AC93" s="2" t="str">
        <f>IFERROR(#REF!/GAMSopt!AB93,"")</f>
        <v/>
      </c>
      <c r="AD93" s="2" t="str">
        <f>IFERROR(#REF!/GAMSopt!AC93,"")</f>
        <v/>
      </c>
      <c r="AE93" s="2" t="str">
        <f>IFERROR(#REF!/GAMSopt!AD93,"")</f>
        <v/>
      </c>
      <c r="AF93" s="2" t="str">
        <f>IFERROR(#REF!/GAMSopt!AE93,"")</f>
        <v/>
      </c>
      <c r="AG93" s="2" t="str">
        <f>IFERROR(#REF!/GAMSopt!AF93,"")</f>
        <v/>
      </c>
      <c r="AH93" s="2" t="str">
        <f>IFERROR(#REF!/GAMSopt!AG93,"")</f>
        <v/>
      </c>
      <c r="AI93" s="2" t="str">
        <f>IFERROR(#REF!/GAMSopt!AH93,"")</f>
        <v/>
      </c>
      <c r="AJ93" s="2" t="str">
        <f>IFERROR(#REF!/GAMSopt!AI93,"")</f>
        <v/>
      </c>
      <c r="AK93" s="2" t="str">
        <f>IFERROR(#REF!/GAMSopt!AJ93,"")</f>
        <v/>
      </c>
      <c r="AL93" s="2" t="str">
        <f>IFERROR(#REF!/GAMSopt!AK93,"")</f>
        <v/>
      </c>
      <c r="AM93" s="2" t="str">
        <f>IFERROR(#REF!/GAMSopt!AL93,"")</f>
        <v/>
      </c>
      <c r="AN93" s="2" t="str">
        <f>IFERROR(#REF!/GAMSopt!AM93,"")</f>
        <v/>
      </c>
      <c r="AO93" s="2" t="str">
        <f>IFERROR(#REF!/GAMSopt!AN93,"")</f>
        <v/>
      </c>
      <c r="AP93" s="2" t="str">
        <f>IFERROR(#REF!/GAMSopt!AO93,"")</f>
        <v/>
      </c>
      <c r="AQ93" s="2" t="str">
        <f>IFERROR(#REF!/GAMSopt!AP93,"")</f>
        <v/>
      </c>
      <c r="AR93" s="2" t="str">
        <f>IFERROR(#REF!/GAMSopt!AQ93,"")</f>
        <v/>
      </c>
      <c r="AS93" s="2" t="str">
        <f>IFERROR(#REF!/GAMSopt!AR93,"")</f>
        <v/>
      </c>
      <c r="AT93" s="2" t="str">
        <f>IFERROR(#REF!/GAMSopt!AS93,"")</f>
        <v/>
      </c>
      <c r="AU93" s="2" t="str">
        <f>IFERROR(#REF!/GAMSopt!AT93,"")</f>
        <v/>
      </c>
      <c r="AV93" s="2" t="str">
        <f>IFERROR(#REF!/GAMSopt!AU93,"")</f>
        <v/>
      </c>
      <c r="AW93" s="2" t="str">
        <f>IFERROR(#REF!/GAMSopt!AV93,"")</f>
        <v/>
      </c>
      <c r="AX93" s="2" t="str">
        <f>IFERROR(#REF!/GAMSopt!AW93,"")</f>
        <v/>
      </c>
      <c r="AY93" s="2" t="str">
        <f>IFERROR(#REF!/GAMSopt!AX93,"")</f>
        <v/>
      </c>
      <c r="AZ93" s="2" t="str">
        <f>IFERROR(#REF!/GAMSopt!AY93,"")</f>
        <v/>
      </c>
      <c r="BA93" s="2" t="str">
        <f>IFERROR(#REF!/GAMSopt!AZ93,"")</f>
        <v/>
      </c>
      <c r="BB93" s="2" t="str">
        <f>IFERROR(#REF!/GAMSopt!BA93,"")</f>
        <v/>
      </c>
      <c r="BC93" s="2" t="str">
        <f>IFERROR(#REF!/GAMSopt!BB93,"")</f>
        <v/>
      </c>
      <c r="BD93" s="2" t="str">
        <f>IFERROR(#REF!/GAMSopt!BC93,"")</f>
        <v/>
      </c>
      <c r="BE93" s="2" t="str">
        <f>IFERROR(#REF!/GAMSopt!BD93,"")</f>
        <v/>
      </c>
      <c r="BF93" s="2" t="str">
        <f>IFERROR(#REF!/GAMSopt!BE93,"")</f>
        <v/>
      </c>
      <c r="BG93" s="2" t="str">
        <f>IFERROR(#REF!/GAMSopt!BF93,"")</f>
        <v/>
      </c>
      <c r="BH93" s="2" t="str">
        <f>IFERROR(#REF!/GAMSopt!BG93,"")</f>
        <v/>
      </c>
      <c r="BI93" s="2" t="str">
        <f>IFERROR(#REF!/GAMSopt!BH93,"")</f>
        <v/>
      </c>
      <c r="BJ93" s="2" t="str">
        <f>IFERROR(#REF!/GAMSopt!BI93,"")</f>
        <v/>
      </c>
    </row>
    <row r="94" spans="1:62" x14ac:dyDescent="0.25">
      <c r="A94" t="e">
        <f>#REF!</f>
        <v>#REF!</v>
      </c>
      <c r="B94" t="str">
        <f>GAMSopt!A94</f>
        <v>Max Ratio</v>
      </c>
      <c r="C94" s="2" t="str">
        <f>IFERROR(#REF!/GAMSopt!B94,"")</f>
        <v/>
      </c>
      <c r="D94" s="2" t="str">
        <f>IFERROR(#REF!/GAMSopt!C94,"")</f>
        <v/>
      </c>
      <c r="E94" s="2" t="str">
        <f>IFERROR(#REF!/GAMSopt!D94,"")</f>
        <v/>
      </c>
      <c r="F94" s="2" t="str">
        <f>IFERROR(#REF!/GAMSopt!E94,"")</f>
        <v/>
      </c>
      <c r="G94" s="2" t="str">
        <f>IFERROR(#REF!/GAMSopt!F94,"")</f>
        <v/>
      </c>
      <c r="H94" s="2" t="str">
        <f>IFERROR(#REF!/GAMSopt!G94,"")</f>
        <v/>
      </c>
      <c r="I94" s="2" t="str">
        <f>IFERROR(#REF!/GAMSopt!H94,"")</f>
        <v/>
      </c>
      <c r="J94" s="2" t="str">
        <f>IFERROR(#REF!/GAMSopt!I94,"")</f>
        <v/>
      </c>
      <c r="K94" s="2" t="str">
        <f>IFERROR(#REF!/GAMSopt!J94,"")</f>
        <v/>
      </c>
      <c r="L94" s="2" t="str">
        <f>IFERROR(#REF!/GAMSopt!K94,"")</f>
        <v/>
      </c>
      <c r="M94" s="2" t="str">
        <f>IFERROR(#REF!/GAMSopt!L94,"")</f>
        <v/>
      </c>
      <c r="N94" s="2" t="str">
        <f>IFERROR(#REF!/GAMSopt!M94,"")</f>
        <v/>
      </c>
      <c r="O94" s="2" t="str">
        <f>IFERROR(#REF!/GAMSopt!N94,"")</f>
        <v/>
      </c>
      <c r="P94" s="2" t="str">
        <f>IFERROR(#REF!/GAMSopt!O94,"")</f>
        <v/>
      </c>
      <c r="Q94" s="2" t="str">
        <f>IFERROR(#REF!/GAMSopt!P94,"")</f>
        <v/>
      </c>
      <c r="R94" s="2" t="str">
        <f>IFERROR(#REF!/GAMSopt!Q94,"")</f>
        <v/>
      </c>
      <c r="S94" s="2" t="str">
        <f>IFERROR(#REF!/GAMSopt!R94,"")</f>
        <v/>
      </c>
      <c r="T94" s="2" t="str">
        <f>IFERROR(#REF!/GAMSopt!S94,"")</f>
        <v/>
      </c>
      <c r="U94" s="2" t="str">
        <f>IFERROR(#REF!/GAMSopt!T94,"")</f>
        <v/>
      </c>
      <c r="V94" s="2" t="str">
        <f>IFERROR(#REF!/GAMSopt!U94,"")</f>
        <v/>
      </c>
      <c r="W94" s="2" t="str">
        <f>IFERROR(#REF!/GAMSopt!V94,"")</f>
        <v/>
      </c>
      <c r="X94" s="2" t="str">
        <f>IFERROR(#REF!/GAMSopt!W94,"")</f>
        <v/>
      </c>
      <c r="Y94" s="2" t="str">
        <f>IFERROR(#REF!/GAMSopt!X94,"")</f>
        <v/>
      </c>
      <c r="Z94" s="2" t="str">
        <f>IFERROR(#REF!/GAMSopt!Y94,"")</f>
        <v/>
      </c>
      <c r="AA94" s="2" t="str">
        <f>IFERROR(#REF!/GAMSopt!Z94,"")</f>
        <v/>
      </c>
      <c r="AB94" s="2" t="str">
        <f>IFERROR(#REF!/GAMSopt!AA94,"")</f>
        <v/>
      </c>
      <c r="AC94" s="2" t="str">
        <f>IFERROR(#REF!/GAMSopt!AB94,"")</f>
        <v/>
      </c>
      <c r="AD94" s="2" t="str">
        <f>IFERROR(#REF!/GAMSopt!AC94,"")</f>
        <v/>
      </c>
      <c r="AE94" s="2" t="str">
        <f>IFERROR(#REF!/GAMSopt!AD94,"")</f>
        <v/>
      </c>
      <c r="AF94" s="2" t="str">
        <f>IFERROR(#REF!/GAMSopt!AE94,"")</f>
        <v/>
      </c>
      <c r="AG94" s="2" t="str">
        <f>IFERROR(#REF!/GAMSopt!AF94,"")</f>
        <v/>
      </c>
      <c r="AH94" s="2" t="str">
        <f>IFERROR(#REF!/GAMSopt!AG94,"")</f>
        <v/>
      </c>
      <c r="AI94" s="2" t="str">
        <f>IFERROR(#REF!/GAMSopt!AH94,"")</f>
        <v/>
      </c>
      <c r="AJ94" s="2" t="str">
        <f>IFERROR(#REF!/GAMSopt!AI94,"")</f>
        <v/>
      </c>
      <c r="AK94" s="2" t="str">
        <f>IFERROR(#REF!/GAMSopt!AJ94,"")</f>
        <v/>
      </c>
      <c r="AL94" s="2" t="str">
        <f>IFERROR(#REF!/GAMSopt!AK94,"")</f>
        <v/>
      </c>
      <c r="AM94" s="2" t="str">
        <f>IFERROR(#REF!/GAMSopt!AL94,"")</f>
        <v/>
      </c>
      <c r="AN94" s="2" t="str">
        <f>IFERROR(#REF!/GAMSopt!AM94,"")</f>
        <v/>
      </c>
      <c r="AO94" s="2" t="str">
        <f>IFERROR(#REF!/GAMSopt!AN94,"")</f>
        <v/>
      </c>
      <c r="AP94" s="2" t="str">
        <f>IFERROR(#REF!/GAMSopt!AO94,"")</f>
        <v/>
      </c>
      <c r="AQ94" s="2" t="str">
        <f>IFERROR(#REF!/GAMSopt!AP94,"")</f>
        <v/>
      </c>
      <c r="AR94" s="2" t="str">
        <f>IFERROR(#REF!/GAMSopt!AQ94,"")</f>
        <v/>
      </c>
      <c r="AS94" s="2" t="str">
        <f>IFERROR(#REF!/GAMSopt!AR94,"")</f>
        <v/>
      </c>
      <c r="AT94" s="2" t="str">
        <f>IFERROR(#REF!/GAMSopt!AS94,"")</f>
        <v/>
      </c>
      <c r="AU94" s="2" t="str">
        <f>IFERROR(#REF!/GAMSopt!AT94,"")</f>
        <v/>
      </c>
      <c r="AV94" s="2" t="str">
        <f>IFERROR(#REF!/GAMSopt!AU94,"")</f>
        <v/>
      </c>
      <c r="AW94" s="2" t="str">
        <f>IFERROR(#REF!/GAMSopt!AV94,"")</f>
        <v/>
      </c>
      <c r="AX94" s="2" t="str">
        <f>IFERROR(#REF!/GAMSopt!AW94,"")</f>
        <v/>
      </c>
      <c r="AY94" s="2" t="str">
        <f>IFERROR(#REF!/GAMSopt!AX94,"")</f>
        <v/>
      </c>
      <c r="AZ94" s="2" t="str">
        <f>IFERROR(#REF!/GAMSopt!AY94,"")</f>
        <v/>
      </c>
      <c r="BA94" s="2" t="str">
        <f>IFERROR(#REF!/GAMSopt!AZ94,"")</f>
        <v/>
      </c>
      <c r="BB94" s="2" t="str">
        <f>IFERROR(#REF!/GAMSopt!BA94,"")</f>
        <v/>
      </c>
      <c r="BC94" s="2" t="str">
        <f>IFERROR(#REF!/GAMSopt!BB94,"")</f>
        <v/>
      </c>
      <c r="BD94" s="2" t="str">
        <f>IFERROR(#REF!/GAMSopt!BC94,"")</f>
        <v/>
      </c>
      <c r="BE94" s="2" t="str">
        <f>IFERROR(#REF!/GAMSopt!BD94,"")</f>
        <v/>
      </c>
      <c r="BF94" s="2" t="str">
        <f>IFERROR(#REF!/GAMSopt!BE94,"")</f>
        <v/>
      </c>
      <c r="BG94" s="2" t="str">
        <f>IFERROR(#REF!/GAMSopt!BF94,"")</f>
        <v/>
      </c>
      <c r="BH94" s="2" t="str">
        <f>IFERROR(#REF!/GAMSopt!BG94,"")</f>
        <v/>
      </c>
      <c r="BI94" s="2" t="str">
        <f>IFERROR(#REF!/GAMSopt!BH94,"")</f>
        <v/>
      </c>
      <c r="BJ94" s="2" t="str">
        <f>IFERROR(#REF!/GAMSopt!BI94,"")</f>
        <v/>
      </c>
    </row>
    <row r="95" spans="1:62" x14ac:dyDescent="0.25">
      <c r="A95" t="e">
        <f>#REF!</f>
        <v>#REF!</v>
      </c>
      <c r="B95" t="str">
        <f>GAMSopt!A95</f>
        <v>Coefficient of Hotelling rent on ratio</v>
      </c>
      <c r="C95" s="2" t="str">
        <f>IFERROR(#REF!/GAMSopt!B95,"")</f>
        <v/>
      </c>
      <c r="D95" s="2" t="str">
        <f>IFERROR(#REF!/GAMSopt!C95,"")</f>
        <v/>
      </c>
      <c r="E95" s="2" t="str">
        <f>IFERROR(#REF!/GAMSopt!D95,"")</f>
        <v/>
      </c>
      <c r="F95" s="2" t="str">
        <f>IFERROR(#REF!/GAMSopt!E95,"")</f>
        <v/>
      </c>
      <c r="G95" s="2" t="str">
        <f>IFERROR(#REF!/GAMSopt!F95,"")</f>
        <v/>
      </c>
      <c r="H95" s="2" t="str">
        <f>IFERROR(#REF!/GAMSopt!G95,"")</f>
        <v/>
      </c>
      <c r="I95" s="2" t="str">
        <f>IFERROR(#REF!/GAMSopt!H95,"")</f>
        <v/>
      </c>
      <c r="J95" s="2" t="str">
        <f>IFERROR(#REF!/GAMSopt!I95,"")</f>
        <v/>
      </c>
      <c r="K95" s="2" t="str">
        <f>IFERROR(#REF!/GAMSopt!J95,"")</f>
        <v/>
      </c>
      <c r="L95" s="2" t="str">
        <f>IFERROR(#REF!/GAMSopt!K95,"")</f>
        <v/>
      </c>
      <c r="M95" s="2" t="str">
        <f>IFERROR(#REF!/GAMSopt!L95,"")</f>
        <v/>
      </c>
      <c r="N95" s="2" t="str">
        <f>IFERROR(#REF!/GAMSopt!M95,"")</f>
        <v/>
      </c>
      <c r="O95" s="2" t="str">
        <f>IFERROR(#REF!/GAMSopt!N95,"")</f>
        <v/>
      </c>
      <c r="P95" s="2" t="str">
        <f>IFERROR(#REF!/GAMSopt!O95,"")</f>
        <v/>
      </c>
      <c r="Q95" s="2" t="str">
        <f>IFERROR(#REF!/GAMSopt!P95,"")</f>
        <v/>
      </c>
      <c r="R95" s="2" t="str">
        <f>IFERROR(#REF!/GAMSopt!Q95,"")</f>
        <v/>
      </c>
      <c r="S95" s="2" t="str">
        <f>IFERROR(#REF!/GAMSopt!R95,"")</f>
        <v/>
      </c>
      <c r="T95" s="2" t="str">
        <f>IFERROR(#REF!/GAMSopt!S95,"")</f>
        <v/>
      </c>
      <c r="U95" s="2" t="str">
        <f>IFERROR(#REF!/GAMSopt!T95,"")</f>
        <v/>
      </c>
      <c r="V95" s="2" t="str">
        <f>IFERROR(#REF!/GAMSopt!U95,"")</f>
        <v/>
      </c>
      <c r="W95" s="2" t="str">
        <f>IFERROR(#REF!/GAMSopt!V95,"")</f>
        <v/>
      </c>
      <c r="X95" s="2" t="str">
        <f>IFERROR(#REF!/GAMSopt!W95,"")</f>
        <v/>
      </c>
      <c r="Y95" s="2" t="str">
        <f>IFERROR(#REF!/GAMSopt!X95,"")</f>
        <v/>
      </c>
      <c r="Z95" s="2" t="str">
        <f>IFERROR(#REF!/GAMSopt!Y95,"")</f>
        <v/>
      </c>
      <c r="AA95" s="2" t="str">
        <f>IFERROR(#REF!/GAMSopt!Z95,"")</f>
        <v/>
      </c>
      <c r="AB95" s="2" t="str">
        <f>IFERROR(#REF!/GAMSopt!AA95,"")</f>
        <v/>
      </c>
      <c r="AC95" s="2" t="str">
        <f>IFERROR(#REF!/GAMSopt!AB95,"")</f>
        <v/>
      </c>
      <c r="AD95" s="2" t="str">
        <f>IFERROR(#REF!/GAMSopt!AC95,"")</f>
        <v/>
      </c>
      <c r="AE95" s="2" t="str">
        <f>IFERROR(#REF!/GAMSopt!AD95,"")</f>
        <v/>
      </c>
      <c r="AF95" s="2" t="str">
        <f>IFERROR(#REF!/GAMSopt!AE95,"")</f>
        <v/>
      </c>
      <c r="AG95" s="2" t="str">
        <f>IFERROR(#REF!/GAMSopt!AF95,"")</f>
        <v/>
      </c>
      <c r="AH95" s="2" t="str">
        <f>IFERROR(#REF!/GAMSopt!AG95,"")</f>
        <v/>
      </c>
      <c r="AI95" s="2" t="str">
        <f>IFERROR(#REF!/GAMSopt!AH95,"")</f>
        <v/>
      </c>
      <c r="AJ95" s="2" t="str">
        <f>IFERROR(#REF!/GAMSopt!AI95,"")</f>
        <v/>
      </c>
      <c r="AK95" s="2" t="str">
        <f>IFERROR(#REF!/GAMSopt!AJ95,"")</f>
        <v/>
      </c>
      <c r="AL95" s="2" t="str">
        <f>IFERROR(#REF!/GAMSopt!AK95,"")</f>
        <v/>
      </c>
      <c r="AM95" s="2" t="str">
        <f>IFERROR(#REF!/GAMSopt!AL95,"")</f>
        <v/>
      </c>
      <c r="AN95" s="2" t="str">
        <f>IFERROR(#REF!/GAMSopt!AM95,"")</f>
        <v/>
      </c>
      <c r="AO95" s="2" t="str">
        <f>IFERROR(#REF!/GAMSopt!AN95,"")</f>
        <v/>
      </c>
      <c r="AP95" s="2" t="str">
        <f>IFERROR(#REF!/GAMSopt!AO95,"")</f>
        <v/>
      </c>
      <c r="AQ95" s="2" t="str">
        <f>IFERROR(#REF!/GAMSopt!AP95,"")</f>
        <v/>
      </c>
      <c r="AR95" s="2" t="str">
        <f>IFERROR(#REF!/GAMSopt!AQ95,"")</f>
        <v/>
      </c>
      <c r="AS95" s="2" t="str">
        <f>IFERROR(#REF!/GAMSopt!AR95,"")</f>
        <v/>
      </c>
      <c r="AT95" s="2" t="str">
        <f>IFERROR(#REF!/GAMSopt!AS95,"")</f>
        <v/>
      </c>
      <c r="AU95" s="2" t="str">
        <f>IFERROR(#REF!/GAMSopt!AT95,"")</f>
        <v/>
      </c>
      <c r="AV95" s="2" t="str">
        <f>IFERROR(#REF!/GAMSopt!AU95,"")</f>
        <v/>
      </c>
      <c r="AW95" s="2" t="str">
        <f>IFERROR(#REF!/GAMSopt!AV95,"")</f>
        <v/>
      </c>
      <c r="AX95" s="2" t="str">
        <f>IFERROR(#REF!/GAMSopt!AW95,"")</f>
        <v/>
      </c>
      <c r="AY95" s="2" t="str">
        <f>IFERROR(#REF!/GAMSopt!AX95,"")</f>
        <v/>
      </c>
      <c r="AZ95" s="2" t="str">
        <f>IFERROR(#REF!/GAMSopt!AY95,"")</f>
        <v/>
      </c>
      <c r="BA95" s="2" t="str">
        <f>IFERROR(#REF!/GAMSopt!AZ95,"")</f>
        <v/>
      </c>
      <c r="BB95" s="2" t="str">
        <f>IFERROR(#REF!/GAMSopt!BA95,"")</f>
        <v/>
      </c>
      <c r="BC95" s="2" t="str">
        <f>IFERROR(#REF!/GAMSopt!BB95,"")</f>
        <v/>
      </c>
      <c r="BD95" s="2" t="str">
        <f>IFERROR(#REF!/GAMSopt!BC95,"")</f>
        <v/>
      </c>
      <c r="BE95" s="2" t="str">
        <f>IFERROR(#REF!/GAMSopt!BD95,"")</f>
        <v/>
      </c>
      <c r="BF95" s="2" t="str">
        <f>IFERROR(#REF!/GAMSopt!BE95,"")</f>
        <v/>
      </c>
      <c r="BG95" s="2" t="str">
        <f>IFERROR(#REF!/GAMSopt!BF95,"")</f>
        <v/>
      </c>
      <c r="BH95" s="2" t="str">
        <f>IFERROR(#REF!/GAMSopt!BG95,"")</f>
        <v/>
      </c>
      <c r="BI95" s="2" t="str">
        <f>IFERROR(#REF!/GAMSopt!BH95,"")</f>
        <v/>
      </c>
      <c r="BJ95" s="2" t="str">
        <f>IFERROR(#REF!/GAMSopt!BI95,"")</f>
        <v/>
      </c>
    </row>
    <row r="96" spans="1:62" x14ac:dyDescent="0.25">
      <c r="A96" t="e">
        <f>#REF!</f>
        <v>#REF!</v>
      </c>
      <c r="B96" t="str">
        <f>GAMSopt!A96</f>
        <v>Exponent on Hotelling</v>
      </c>
      <c r="C96" s="2" t="str">
        <f>IFERROR(#REF!/GAMSopt!B96,"")</f>
        <v/>
      </c>
      <c r="D96" s="2" t="str">
        <f>IFERROR(#REF!/GAMSopt!C96,"")</f>
        <v/>
      </c>
      <c r="E96" s="2" t="str">
        <f>IFERROR(#REF!/GAMSopt!D96,"")</f>
        <v/>
      </c>
      <c r="F96" s="2" t="str">
        <f>IFERROR(#REF!/GAMSopt!E96,"")</f>
        <v/>
      </c>
      <c r="G96" s="2" t="str">
        <f>IFERROR(#REF!/GAMSopt!F96,"")</f>
        <v/>
      </c>
      <c r="H96" s="2" t="str">
        <f>IFERROR(#REF!/GAMSopt!G96,"")</f>
        <v/>
      </c>
      <c r="I96" s="2" t="str">
        <f>IFERROR(#REF!/GAMSopt!H96,"")</f>
        <v/>
      </c>
      <c r="J96" s="2" t="str">
        <f>IFERROR(#REF!/GAMSopt!I96,"")</f>
        <v/>
      </c>
      <c r="K96" s="2" t="str">
        <f>IFERROR(#REF!/GAMSopt!J96,"")</f>
        <v/>
      </c>
      <c r="L96" s="2" t="str">
        <f>IFERROR(#REF!/GAMSopt!K96,"")</f>
        <v/>
      </c>
      <c r="M96" s="2" t="str">
        <f>IFERROR(#REF!/GAMSopt!L96,"")</f>
        <v/>
      </c>
      <c r="N96" s="2" t="str">
        <f>IFERROR(#REF!/GAMSopt!M96,"")</f>
        <v/>
      </c>
      <c r="O96" s="2" t="str">
        <f>IFERROR(#REF!/GAMSopt!N96,"")</f>
        <v/>
      </c>
      <c r="P96" s="2" t="str">
        <f>IFERROR(#REF!/GAMSopt!O96,"")</f>
        <v/>
      </c>
      <c r="Q96" s="2" t="str">
        <f>IFERROR(#REF!/GAMSopt!P96,"")</f>
        <v/>
      </c>
      <c r="R96" s="2" t="str">
        <f>IFERROR(#REF!/GAMSopt!Q96,"")</f>
        <v/>
      </c>
      <c r="S96" s="2" t="str">
        <f>IFERROR(#REF!/GAMSopt!R96,"")</f>
        <v/>
      </c>
      <c r="T96" s="2" t="str">
        <f>IFERROR(#REF!/GAMSopt!S96,"")</f>
        <v/>
      </c>
      <c r="U96" s="2" t="str">
        <f>IFERROR(#REF!/GAMSopt!T96,"")</f>
        <v/>
      </c>
      <c r="V96" s="2" t="str">
        <f>IFERROR(#REF!/GAMSopt!U96,"")</f>
        <v/>
      </c>
      <c r="W96" s="2" t="str">
        <f>IFERROR(#REF!/GAMSopt!V96,"")</f>
        <v/>
      </c>
      <c r="X96" s="2" t="str">
        <f>IFERROR(#REF!/GAMSopt!W96,"")</f>
        <v/>
      </c>
      <c r="Y96" s="2" t="str">
        <f>IFERROR(#REF!/GAMSopt!X96,"")</f>
        <v/>
      </c>
      <c r="Z96" s="2" t="str">
        <f>IFERROR(#REF!/GAMSopt!Y96,"")</f>
        <v/>
      </c>
      <c r="AA96" s="2" t="str">
        <f>IFERROR(#REF!/GAMSopt!Z96,"")</f>
        <v/>
      </c>
      <c r="AB96" s="2" t="str">
        <f>IFERROR(#REF!/GAMSopt!AA96,"")</f>
        <v/>
      </c>
      <c r="AC96" s="2" t="str">
        <f>IFERROR(#REF!/GAMSopt!AB96,"")</f>
        <v/>
      </c>
      <c r="AD96" s="2" t="str">
        <f>IFERROR(#REF!/GAMSopt!AC96,"")</f>
        <v/>
      </c>
      <c r="AE96" s="2" t="str">
        <f>IFERROR(#REF!/GAMSopt!AD96,"")</f>
        <v/>
      </c>
      <c r="AF96" s="2" t="str">
        <f>IFERROR(#REF!/GAMSopt!AE96,"")</f>
        <v/>
      </c>
      <c r="AG96" s="2" t="str">
        <f>IFERROR(#REF!/GAMSopt!AF96,"")</f>
        <v/>
      </c>
      <c r="AH96" s="2" t="str">
        <f>IFERROR(#REF!/GAMSopt!AG96,"")</f>
        <v/>
      </c>
      <c r="AI96" s="2" t="str">
        <f>IFERROR(#REF!/GAMSopt!AH96,"")</f>
        <v/>
      </c>
      <c r="AJ96" s="2" t="str">
        <f>IFERROR(#REF!/GAMSopt!AI96,"")</f>
        <v/>
      </c>
      <c r="AK96" s="2" t="str">
        <f>IFERROR(#REF!/GAMSopt!AJ96,"")</f>
        <v/>
      </c>
      <c r="AL96" s="2" t="str">
        <f>IFERROR(#REF!/GAMSopt!AK96,"")</f>
        <v/>
      </c>
      <c r="AM96" s="2" t="str">
        <f>IFERROR(#REF!/GAMSopt!AL96,"")</f>
        <v/>
      </c>
      <c r="AN96" s="2" t="str">
        <f>IFERROR(#REF!/GAMSopt!AM96,"")</f>
        <v/>
      </c>
      <c r="AO96" s="2" t="str">
        <f>IFERROR(#REF!/GAMSopt!AN96,"")</f>
        <v/>
      </c>
      <c r="AP96" s="2" t="str">
        <f>IFERROR(#REF!/GAMSopt!AO96,"")</f>
        <v/>
      </c>
      <c r="AQ96" s="2" t="str">
        <f>IFERROR(#REF!/GAMSopt!AP96,"")</f>
        <v/>
      </c>
      <c r="AR96" s="2" t="str">
        <f>IFERROR(#REF!/GAMSopt!AQ96,"")</f>
        <v/>
      </c>
      <c r="AS96" s="2" t="str">
        <f>IFERROR(#REF!/GAMSopt!AR96,"")</f>
        <v/>
      </c>
      <c r="AT96" s="2" t="str">
        <f>IFERROR(#REF!/GAMSopt!AS96,"")</f>
        <v/>
      </c>
      <c r="AU96" s="2" t="str">
        <f>IFERROR(#REF!/GAMSopt!AT96,"")</f>
        <v/>
      </c>
      <c r="AV96" s="2" t="str">
        <f>IFERROR(#REF!/GAMSopt!AU96,"")</f>
        <v/>
      </c>
      <c r="AW96" s="2" t="str">
        <f>IFERROR(#REF!/GAMSopt!AV96,"")</f>
        <v/>
      </c>
      <c r="AX96" s="2" t="str">
        <f>IFERROR(#REF!/GAMSopt!AW96,"")</f>
        <v/>
      </c>
      <c r="AY96" s="2" t="str">
        <f>IFERROR(#REF!/GAMSopt!AX96,"")</f>
        <v/>
      </c>
      <c r="AZ96" s="2" t="str">
        <f>IFERROR(#REF!/GAMSopt!AY96,"")</f>
        <v/>
      </c>
      <c r="BA96" s="2" t="str">
        <f>IFERROR(#REF!/GAMSopt!AZ96,"")</f>
        <v/>
      </c>
      <c r="BB96" s="2" t="str">
        <f>IFERROR(#REF!/GAMSopt!BA96,"")</f>
        <v/>
      </c>
      <c r="BC96" s="2" t="str">
        <f>IFERROR(#REF!/GAMSopt!BB96,"")</f>
        <v/>
      </c>
      <c r="BD96" s="2" t="str">
        <f>IFERROR(#REF!/GAMSopt!BC96,"")</f>
        <v/>
      </c>
      <c r="BE96" s="2" t="str">
        <f>IFERROR(#REF!/GAMSopt!BD96,"")</f>
        <v/>
      </c>
      <c r="BF96" s="2" t="str">
        <f>IFERROR(#REF!/GAMSopt!BE96,"")</f>
        <v/>
      </c>
      <c r="BG96" s="2" t="str">
        <f>IFERROR(#REF!/GAMSopt!BF96,"")</f>
        <v/>
      </c>
      <c r="BH96" s="2" t="str">
        <f>IFERROR(#REF!/GAMSopt!BG96,"")</f>
        <v/>
      </c>
      <c r="BI96" s="2" t="str">
        <f>IFERROR(#REF!/GAMSopt!BH96,"")</f>
        <v/>
      </c>
      <c r="BJ96" s="2" t="str">
        <f>IFERROR(#REF!/GAMSopt!BI96,"")</f>
        <v/>
      </c>
    </row>
    <row r="97" spans="1:62" x14ac:dyDescent="0.25">
      <c r="A97" t="e">
        <f>#REF!</f>
        <v>#REF!</v>
      </c>
      <c r="B97" t="str">
        <f>GAMSopt!A97</f>
        <v>Hotelling Rent on Carbon Fuels (2005 USD / tCO2)</v>
      </c>
      <c r="C97" s="2" t="str">
        <f>IFERROR(#REF!/GAMSopt!B97,"")</f>
        <v/>
      </c>
      <c r="D97" s="2" t="str">
        <f>IFERROR(#REF!/GAMSopt!C97,"")</f>
        <v/>
      </c>
      <c r="E97" s="2" t="str">
        <f>IFERROR(#REF!/GAMSopt!D97,"")</f>
        <v/>
      </c>
      <c r="F97" s="2" t="str">
        <f>IFERROR(#REF!/GAMSopt!E97,"")</f>
        <v/>
      </c>
      <c r="G97" s="2" t="str">
        <f>IFERROR(#REF!/GAMSopt!F97,"")</f>
        <v/>
      </c>
      <c r="H97" s="2" t="str">
        <f>IFERROR(#REF!/GAMSopt!G97,"")</f>
        <v/>
      </c>
      <c r="I97" s="2" t="str">
        <f>IFERROR(#REF!/GAMSopt!H97,"")</f>
        <v/>
      </c>
      <c r="J97" s="2" t="str">
        <f>IFERROR(#REF!/GAMSopt!I97,"")</f>
        <v/>
      </c>
      <c r="K97" s="2" t="str">
        <f>IFERROR(#REF!/GAMSopt!J97,"")</f>
        <v/>
      </c>
      <c r="L97" s="2" t="str">
        <f>IFERROR(#REF!/GAMSopt!K97,"")</f>
        <v/>
      </c>
      <c r="M97" s="2" t="str">
        <f>IFERROR(#REF!/GAMSopt!L97,"")</f>
        <v/>
      </c>
      <c r="N97" s="2" t="str">
        <f>IFERROR(#REF!/GAMSopt!M97,"")</f>
        <v/>
      </c>
      <c r="O97" s="2" t="str">
        <f>IFERROR(#REF!/GAMSopt!N97,"")</f>
        <v/>
      </c>
      <c r="P97" s="2" t="str">
        <f>IFERROR(#REF!/GAMSopt!O97,"")</f>
        <v/>
      </c>
      <c r="Q97" s="2" t="str">
        <f>IFERROR(#REF!/GAMSopt!P97,"")</f>
        <v/>
      </c>
      <c r="R97" s="2" t="str">
        <f>IFERROR(#REF!/GAMSopt!Q97,"")</f>
        <v/>
      </c>
      <c r="S97" s="2" t="str">
        <f>IFERROR(#REF!/GAMSopt!R97,"")</f>
        <v/>
      </c>
      <c r="T97" s="2" t="str">
        <f>IFERROR(#REF!/GAMSopt!S97,"")</f>
        <v/>
      </c>
      <c r="U97" s="2" t="str">
        <f>IFERROR(#REF!/GAMSopt!T97,"")</f>
        <v/>
      </c>
      <c r="V97" s="2" t="str">
        <f>IFERROR(#REF!/GAMSopt!U97,"")</f>
        <v/>
      </c>
      <c r="W97" s="2" t="str">
        <f>IFERROR(#REF!/GAMSopt!V97,"")</f>
        <v/>
      </c>
      <c r="X97" s="2" t="str">
        <f>IFERROR(#REF!/GAMSopt!W97,"")</f>
        <v/>
      </c>
      <c r="Y97" s="2" t="str">
        <f>IFERROR(#REF!/GAMSopt!X97,"")</f>
        <v/>
      </c>
      <c r="Z97" s="2" t="str">
        <f>IFERROR(#REF!/GAMSopt!Y97,"")</f>
        <v/>
      </c>
      <c r="AA97" s="2" t="str">
        <f>IFERROR(#REF!/GAMSopt!Z97,"")</f>
        <v/>
      </c>
      <c r="AB97" s="2" t="str">
        <f>IFERROR(#REF!/GAMSopt!AA97,"")</f>
        <v/>
      </c>
      <c r="AC97" s="2" t="str">
        <f>IFERROR(#REF!/GAMSopt!AB97,"")</f>
        <v/>
      </c>
      <c r="AD97" s="2" t="str">
        <f>IFERROR(#REF!/GAMSopt!AC97,"")</f>
        <v/>
      </c>
      <c r="AE97" s="2" t="str">
        <f>IFERROR(#REF!/GAMSopt!AD97,"")</f>
        <v/>
      </c>
      <c r="AF97" s="2" t="str">
        <f>IFERROR(#REF!/GAMSopt!AE97,"")</f>
        <v/>
      </c>
      <c r="AG97" s="2" t="str">
        <f>IFERROR(#REF!/GAMSopt!AF97,"")</f>
        <v/>
      </c>
      <c r="AH97" s="2" t="str">
        <f>IFERROR(#REF!/GAMSopt!AG97,"")</f>
        <v/>
      </c>
      <c r="AI97" s="2" t="str">
        <f>IFERROR(#REF!/GAMSopt!AH97,"")</f>
        <v/>
      </c>
      <c r="AJ97" s="2" t="str">
        <f>IFERROR(#REF!/GAMSopt!AI97,"")</f>
        <v/>
      </c>
      <c r="AK97" s="2" t="str">
        <f>IFERROR(#REF!/GAMSopt!AJ97,"")</f>
        <v/>
      </c>
      <c r="AL97" s="2" t="str">
        <f>IFERROR(#REF!/GAMSopt!AK97,"")</f>
        <v/>
      </c>
      <c r="AM97" s="2" t="str">
        <f>IFERROR(#REF!/GAMSopt!AL97,"")</f>
        <v/>
      </c>
      <c r="AN97" s="2" t="str">
        <f>IFERROR(#REF!/GAMSopt!AM97,"")</f>
        <v/>
      </c>
      <c r="AO97" s="2" t="str">
        <f>IFERROR(#REF!/GAMSopt!AN97,"")</f>
        <v/>
      </c>
      <c r="AP97" s="2" t="str">
        <f>IFERROR(#REF!/GAMSopt!AO97,"")</f>
        <v/>
      </c>
      <c r="AQ97" s="2" t="str">
        <f>IFERROR(#REF!/GAMSopt!AP97,"")</f>
        <v/>
      </c>
      <c r="AR97" s="2" t="str">
        <f>IFERROR(#REF!/GAMSopt!AQ97,"")</f>
        <v/>
      </c>
      <c r="AS97" s="2" t="str">
        <f>IFERROR(#REF!/GAMSopt!AR97,"")</f>
        <v/>
      </c>
      <c r="AT97" s="2" t="str">
        <f>IFERROR(#REF!/GAMSopt!AS97,"")</f>
        <v/>
      </c>
      <c r="AU97" s="2" t="str">
        <f>IFERROR(#REF!/GAMSopt!AT97,"")</f>
        <v/>
      </c>
      <c r="AV97" s="2" t="str">
        <f>IFERROR(#REF!/GAMSopt!AU97,"")</f>
        <v/>
      </c>
      <c r="AW97" s="2" t="str">
        <f>IFERROR(#REF!/GAMSopt!AV97,"")</f>
        <v/>
      </c>
      <c r="AX97" s="2" t="str">
        <f>IFERROR(#REF!/GAMSopt!AW97,"")</f>
        <v/>
      </c>
      <c r="AY97" s="2" t="str">
        <f>IFERROR(#REF!/GAMSopt!AX97,"")</f>
        <v/>
      </c>
      <c r="AZ97" s="2" t="str">
        <f>IFERROR(#REF!/GAMSopt!AY97,"")</f>
        <v/>
      </c>
      <c r="BA97" s="2" t="str">
        <f>IFERROR(#REF!/GAMSopt!AZ97,"")</f>
        <v/>
      </c>
      <c r="BB97" s="2" t="str">
        <f>IFERROR(#REF!/GAMSopt!BA97,"")</f>
        <v/>
      </c>
      <c r="BC97" s="2" t="str">
        <f>IFERROR(#REF!/GAMSopt!BB97,"")</f>
        <v/>
      </c>
      <c r="BD97" s="2" t="str">
        <f>IFERROR(#REF!/GAMSopt!BC97,"")</f>
        <v/>
      </c>
      <c r="BE97" s="2" t="str">
        <f>IFERROR(#REF!/GAMSopt!BD97,"")</f>
        <v/>
      </c>
      <c r="BF97" s="2" t="str">
        <f>IFERROR(#REF!/GAMSopt!BE97,"")</f>
        <v/>
      </c>
      <c r="BG97" s="2" t="str">
        <f>IFERROR(#REF!/GAMSopt!BF97,"")</f>
        <v/>
      </c>
      <c r="BH97" s="2" t="str">
        <f>IFERROR(#REF!/GAMSopt!BG97,"")</f>
        <v/>
      </c>
      <c r="BI97" s="2" t="str">
        <f>IFERROR(#REF!/GAMSopt!BH97,"")</f>
        <v/>
      </c>
      <c r="BJ97" s="2" t="str">
        <f>IFERROR(#REF!/GAMSopt!BI97,"")</f>
        <v/>
      </c>
    </row>
    <row r="98" spans="1:62" x14ac:dyDescent="0.25">
      <c r="A98" t="e">
        <f>#REF!</f>
        <v>#REF!</v>
      </c>
      <c r="B98" t="str">
        <f>GAMSopt!A98</f>
        <v>* CLIMATE MODULE</v>
      </c>
      <c r="C98" s="2" t="str">
        <f>IFERROR(#REF!/GAMSopt!B98,"")</f>
        <v/>
      </c>
      <c r="D98" s="2" t="str">
        <f>IFERROR(#REF!/GAMSopt!C98,"")</f>
        <v/>
      </c>
      <c r="E98" s="2" t="str">
        <f>IFERROR(#REF!/GAMSopt!D98,"")</f>
        <v/>
      </c>
      <c r="F98" s="2" t="str">
        <f>IFERROR(#REF!/GAMSopt!E98,"")</f>
        <v/>
      </c>
      <c r="G98" s="2" t="str">
        <f>IFERROR(#REF!/GAMSopt!F98,"")</f>
        <v/>
      </c>
      <c r="H98" s="2" t="str">
        <f>IFERROR(#REF!/GAMSopt!G98,"")</f>
        <v/>
      </c>
      <c r="I98" s="2" t="str">
        <f>IFERROR(#REF!/GAMSopt!H98,"")</f>
        <v/>
      </c>
      <c r="J98" s="2" t="str">
        <f>IFERROR(#REF!/GAMSopt!I98,"")</f>
        <v/>
      </c>
      <c r="K98" s="2" t="str">
        <f>IFERROR(#REF!/GAMSopt!J98,"")</f>
        <v/>
      </c>
      <c r="L98" s="2" t="str">
        <f>IFERROR(#REF!/GAMSopt!K98,"")</f>
        <v/>
      </c>
      <c r="M98" s="2" t="str">
        <f>IFERROR(#REF!/GAMSopt!L98,"")</f>
        <v/>
      </c>
      <c r="N98" s="2" t="str">
        <f>IFERROR(#REF!/GAMSopt!M98,"")</f>
        <v/>
      </c>
      <c r="O98" s="2" t="str">
        <f>IFERROR(#REF!/GAMSopt!N98,"")</f>
        <v/>
      </c>
      <c r="P98" s="2" t="str">
        <f>IFERROR(#REF!/GAMSopt!O98,"")</f>
        <v/>
      </c>
      <c r="Q98" s="2" t="str">
        <f>IFERROR(#REF!/GAMSopt!P98,"")</f>
        <v/>
      </c>
      <c r="R98" s="2" t="str">
        <f>IFERROR(#REF!/GAMSopt!Q98,"")</f>
        <v/>
      </c>
      <c r="S98" s="2" t="str">
        <f>IFERROR(#REF!/GAMSopt!R98,"")</f>
        <v/>
      </c>
      <c r="T98" s="2" t="str">
        <f>IFERROR(#REF!/GAMSopt!S98,"")</f>
        <v/>
      </c>
      <c r="U98" s="2" t="str">
        <f>IFERROR(#REF!/GAMSopt!T98,"")</f>
        <v/>
      </c>
      <c r="V98" s="2" t="str">
        <f>IFERROR(#REF!/GAMSopt!U98,"")</f>
        <v/>
      </c>
      <c r="W98" s="2" t="str">
        <f>IFERROR(#REF!/GAMSopt!V98,"")</f>
        <v/>
      </c>
      <c r="X98" s="2" t="str">
        <f>IFERROR(#REF!/GAMSopt!W98,"")</f>
        <v/>
      </c>
      <c r="Y98" s="2" t="str">
        <f>IFERROR(#REF!/GAMSopt!X98,"")</f>
        <v/>
      </c>
      <c r="Z98" s="2" t="str">
        <f>IFERROR(#REF!/GAMSopt!Y98,"")</f>
        <v/>
      </c>
      <c r="AA98" s="2" t="str">
        <f>IFERROR(#REF!/GAMSopt!Z98,"")</f>
        <v/>
      </c>
      <c r="AB98" s="2" t="str">
        <f>IFERROR(#REF!/GAMSopt!AA98,"")</f>
        <v/>
      </c>
      <c r="AC98" s="2" t="str">
        <f>IFERROR(#REF!/GAMSopt!AB98,"")</f>
        <v/>
      </c>
      <c r="AD98" s="2" t="str">
        <f>IFERROR(#REF!/GAMSopt!AC98,"")</f>
        <v/>
      </c>
      <c r="AE98" s="2" t="str">
        <f>IFERROR(#REF!/GAMSopt!AD98,"")</f>
        <v/>
      </c>
      <c r="AF98" s="2" t="str">
        <f>IFERROR(#REF!/GAMSopt!AE98,"")</f>
        <v/>
      </c>
      <c r="AG98" s="2" t="str">
        <f>IFERROR(#REF!/GAMSopt!AF98,"")</f>
        <v/>
      </c>
      <c r="AH98" s="2" t="str">
        <f>IFERROR(#REF!/GAMSopt!AG98,"")</f>
        <v/>
      </c>
      <c r="AI98" s="2" t="str">
        <f>IFERROR(#REF!/GAMSopt!AH98,"")</f>
        <v/>
      </c>
      <c r="AJ98" s="2" t="str">
        <f>IFERROR(#REF!/GAMSopt!AI98,"")</f>
        <v/>
      </c>
      <c r="AK98" s="2" t="str">
        <f>IFERROR(#REF!/GAMSopt!AJ98,"")</f>
        <v/>
      </c>
      <c r="AL98" s="2" t="str">
        <f>IFERROR(#REF!/GAMSopt!AK98,"")</f>
        <v/>
      </c>
      <c r="AM98" s="2" t="str">
        <f>IFERROR(#REF!/GAMSopt!AL98,"")</f>
        <v/>
      </c>
      <c r="AN98" s="2" t="str">
        <f>IFERROR(#REF!/GAMSopt!AM98,"")</f>
        <v/>
      </c>
      <c r="AO98" s="2" t="str">
        <f>IFERROR(#REF!/GAMSopt!AN98,"")</f>
        <v/>
      </c>
      <c r="AP98" s="2" t="str">
        <f>IFERROR(#REF!/GAMSopt!AO98,"")</f>
        <v/>
      </c>
      <c r="AQ98" s="2" t="str">
        <f>IFERROR(#REF!/GAMSopt!AP98,"")</f>
        <v/>
      </c>
      <c r="AR98" s="2" t="str">
        <f>IFERROR(#REF!/GAMSopt!AQ98,"")</f>
        <v/>
      </c>
      <c r="AS98" s="2" t="str">
        <f>IFERROR(#REF!/GAMSopt!AR98,"")</f>
        <v/>
      </c>
      <c r="AT98" s="2" t="str">
        <f>IFERROR(#REF!/GAMSopt!AS98,"")</f>
        <v/>
      </c>
      <c r="AU98" s="2" t="str">
        <f>IFERROR(#REF!/GAMSopt!AT98,"")</f>
        <v/>
      </c>
      <c r="AV98" s="2" t="str">
        <f>IFERROR(#REF!/GAMSopt!AU98,"")</f>
        <v/>
      </c>
      <c r="AW98" s="2" t="str">
        <f>IFERROR(#REF!/GAMSopt!AV98,"")</f>
        <v/>
      </c>
      <c r="AX98" s="2" t="str">
        <f>IFERROR(#REF!/GAMSopt!AW98,"")</f>
        <v/>
      </c>
      <c r="AY98" s="2" t="str">
        <f>IFERROR(#REF!/GAMSopt!AX98,"")</f>
        <v/>
      </c>
      <c r="AZ98" s="2" t="str">
        <f>IFERROR(#REF!/GAMSopt!AY98,"")</f>
        <v/>
      </c>
      <c r="BA98" s="2" t="str">
        <f>IFERROR(#REF!/GAMSopt!AZ98,"")</f>
        <v/>
      </c>
      <c r="BB98" s="2" t="str">
        <f>IFERROR(#REF!/GAMSopt!BA98,"")</f>
        <v/>
      </c>
      <c r="BC98" s="2" t="str">
        <f>IFERROR(#REF!/GAMSopt!BB98,"")</f>
        <v/>
      </c>
      <c r="BD98" s="2" t="str">
        <f>IFERROR(#REF!/GAMSopt!BC98,"")</f>
        <v/>
      </c>
      <c r="BE98" s="2" t="str">
        <f>IFERROR(#REF!/GAMSopt!BD98,"")</f>
        <v/>
      </c>
      <c r="BF98" s="2" t="str">
        <f>IFERROR(#REF!/GAMSopt!BE98,"")</f>
        <v/>
      </c>
      <c r="BG98" s="2" t="str">
        <f>IFERROR(#REF!/GAMSopt!BF98,"")</f>
        <v/>
      </c>
      <c r="BH98" s="2" t="str">
        <f>IFERROR(#REF!/GAMSopt!BG98,"")</f>
        <v/>
      </c>
      <c r="BI98" s="2" t="str">
        <f>IFERROR(#REF!/GAMSopt!BH98,"")</f>
        <v/>
      </c>
      <c r="BJ98" s="2" t="str">
        <f>IFERROR(#REF!/GAMSopt!BI98,"")</f>
        <v/>
      </c>
    </row>
    <row r="99" spans="1:62" x14ac:dyDescent="0.25">
      <c r="A99" t="e">
        <f>#REF!</f>
        <v>#REF!</v>
      </c>
      <c r="B99" t="str">
        <f>GAMSopt!A99</f>
        <v>Atmospheric Temperature (deg C above preindustrial)</v>
      </c>
      <c r="C99" s="2" t="str">
        <f>IFERROR(#REF!/GAMSopt!B99,"")</f>
        <v/>
      </c>
      <c r="D99" s="2" t="str">
        <f>IFERROR(#REF!/GAMSopt!C99,"")</f>
        <v/>
      </c>
      <c r="E99" s="2" t="str">
        <f>IFERROR(#REF!/GAMSopt!D99,"")</f>
        <v/>
      </c>
      <c r="F99" s="2" t="str">
        <f>IFERROR(#REF!/GAMSopt!E99,"")</f>
        <v/>
      </c>
      <c r="G99" s="2" t="str">
        <f>IFERROR(#REF!/GAMSopt!F99,"")</f>
        <v/>
      </c>
      <c r="H99" s="2" t="str">
        <f>IFERROR(#REF!/GAMSopt!G99,"")</f>
        <v/>
      </c>
      <c r="I99" s="2" t="str">
        <f>IFERROR(#REF!/GAMSopt!H99,"")</f>
        <v/>
      </c>
      <c r="J99" s="2" t="str">
        <f>IFERROR(#REF!/GAMSopt!I99,"")</f>
        <v/>
      </c>
      <c r="K99" s="2" t="str">
        <f>IFERROR(#REF!/GAMSopt!J99,"")</f>
        <v/>
      </c>
      <c r="L99" s="2" t="str">
        <f>IFERROR(#REF!/GAMSopt!K99,"")</f>
        <v/>
      </c>
      <c r="M99" s="2" t="str">
        <f>IFERROR(#REF!/GAMSopt!L99,"")</f>
        <v/>
      </c>
      <c r="N99" s="2" t="str">
        <f>IFERROR(#REF!/GAMSopt!M99,"")</f>
        <v/>
      </c>
      <c r="O99" s="2" t="str">
        <f>IFERROR(#REF!/GAMSopt!N99,"")</f>
        <v/>
      </c>
      <c r="P99" s="2" t="str">
        <f>IFERROR(#REF!/GAMSopt!O99,"")</f>
        <v/>
      </c>
      <c r="Q99" s="2" t="str">
        <f>IFERROR(#REF!/GAMSopt!P99,"")</f>
        <v/>
      </c>
      <c r="R99" s="2" t="str">
        <f>IFERROR(#REF!/GAMSopt!Q99,"")</f>
        <v/>
      </c>
      <c r="S99" s="2" t="str">
        <f>IFERROR(#REF!/GAMSopt!R99,"")</f>
        <v/>
      </c>
      <c r="T99" s="2" t="str">
        <f>IFERROR(#REF!/GAMSopt!S99,"")</f>
        <v/>
      </c>
      <c r="U99" s="2" t="str">
        <f>IFERROR(#REF!/GAMSopt!T99,"")</f>
        <v/>
      </c>
      <c r="V99" s="2" t="str">
        <f>IFERROR(#REF!/GAMSopt!U99,"")</f>
        <v/>
      </c>
      <c r="W99" s="2" t="str">
        <f>IFERROR(#REF!/GAMSopt!V99,"")</f>
        <v/>
      </c>
      <c r="X99" s="2" t="str">
        <f>IFERROR(#REF!/GAMSopt!W99,"")</f>
        <v/>
      </c>
      <c r="Y99" s="2" t="str">
        <f>IFERROR(#REF!/GAMSopt!X99,"")</f>
        <v/>
      </c>
      <c r="Z99" s="2" t="str">
        <f>IFERROR(#REF!/GAMSopt!Y99,"")</f>
        <v/>
      </c>
      <c r="AA99" s="2" t="str">
        <f>IFERROR(#REF!/GAMSopt!Z99,"")</f>
        <v/>
      </c>
      <c r="AB99" s="2" t="str">
        <f>IFERROR(#REF!/GAMSopt!AA99,"")</f>
        <v/>
      </c>
      <c r="AC99" s="2" t="str">
        <f>IFERROR(#REF!/GAMSopt!AB99,"")</f>
        <v/>
      </c>
      <c r="AD99" s="2" t="str">
        <f>IFERROR(#REF!/GAMSopt!AC99,"")</f>
        <v/>
      </c>
      <c r="AE99" s="2" t="str">
        <f>IFERROR(#REF!/GAMSopt!AD99,"")</f>
        <v/>
      </c>
      <c r="AF99" s="2" t="str">
        <f>IFERROR(#REF!/GAMSopt!AE99,"")</f>
        <v/>
      </c>
      <c r="AG99" s="2" t="str">
        <f>IFERROR(#REF!/GAMSopt!AF99,"")</f>
        <v/>
      </c>
      <c r="AH99" s="2" t="str">
        <f>IFERROR(#REF!/GAMSopt!AG99,"")</f>
        <v/>
      </c>
      <c r="AI99" s="2" t="str">
        <f>IFERROR(#REF!/GAMSopt!AH99,"")</f>
        <v/>
      </c>
      <c r="AJ99" s="2" t="str">
        <f>IFERROR(#REF!/GAMSopt!AI99,"")</f>
        <v/>
      </c>
      <c r="AK99" s="2" t="str">
        <f>IFERROR(#REF!/GAMSopt!AJ99,"")</f>
        <v/>
      </c>
      <c r="AL99" s="2" t="str">
        <f>IFERROR(#REF!/GAMSopt!AK99,"")</f>
        <v/>
      </c>
      <c r="AM99" s="2" t="str">
        <f>IFERROR(#REF!/GAMSopt!AL99,"")</f>
        <v/>
      </c>
      <c r="AN99" s="2" t="str">
        <f>IFERROR(#REF!/GAMSopt!AM99,"")</f>
        <v/>
      </c>
      <c r="AO99" s="2" t="str">
        <f>IFERROR(#REF!/GAMSopt!AN99,"")</f>
        <v/>
      </c>
      <c r="AP99" s="2" t="str">
        <f>IFERROR(#REF!/GAMSopt!AO99,"")</f>
        <v/>
      </c>
      <c r="AQ99" s="2" t="str">
        <f>IFERROR(#REF!/GAMSopt!AP99,"")</f>
        <v/>
      </c>
      <c r="AR99" s="2" t="str">
        <f>IFERROR(#REF!/GAMSopt!AQ99,"")</f>
        <v/>
      </c>
      <c r="AS99" s="2" t="str">
        <f>IFERROR(#REF!/GAMSopt!AR99,"")</f>
        <v/>
      </c>
      <c r="AT99" s="2" t="str">
        <f>IFERROR(#REF!/GAMSopt!AS99,"")</f>
        <v/>
      </c>
      <c r="AU99" s="2" t="str">
        <f>IFERROR(#REF!/GAMSopt!AT99,"")</f>
        <v/>
      </c>
      <c r="AV99" s="2" t="str">
        <f>IFERROR(#REF!/GAMSopt!AU99,"")</f>
        <v/>
      </c>
      <c r="AW99" s="2" t="str">
        <f>IFERROR(#REF!/GAMSopt!AV99,"")</f>
        <v/>
      </c>
      <c r="AX99" s="2" t="str">
        <f>IFERROR(#REF!/GAMSopt!AW99,"")</f>
        <v/>
      </c>
      <c r="AY99" s="2" t="str">
        <f>IFERROR(#REF!/GAMSopt!AX99,"")</f>
        <v/>
      </c>
      <c r="AZ99" s="2" t="str">
        <f>IFERROR(#REF!/GAMSopt!AY99,"")</f>
        <v/>
      </c>
      <c r="BA99" s="2" t="str">
        <f>IFERROR(#REF!/GAMSopt!AZ99,"")</f>
        <v/>
      </c>
      <c r="BB99" s="2" t="str">
        <f>IFERROR(#REF!/GAMSopt!BA99,"")</f>
        <v/>
      </c>
      <c r="BC99" s="2" t="str">
        <f>IFERROR(#REF!/GAMSopt!BB99,"")</f>
        <v/>
      </c>
      <c r="BD99" s="2" t="str">
        <f>IFERROR(#REF!/GAMSopt!BC99,"")</f>
        <v/>
      </c>
      <c r="BE99" s="2" t="str">
        <f>IFERROR(#REF!/GAMSopt!BD99,"")</f>
        <v/>
      </c>
      <c r="BF99" s="2" t="str">
        <f>IFERROR(#REF!/GAMSopt!BE99,"")</f>
        <v/>
      </c>
      <c r="BG99" s="2" t="str">
        <f>IFERROR(#REF!/GAMSopt!BF99,"")</f>
        <v/>
      </c>
      <c r="BH99" s="2" t="str">
        <f>IFERROR(#REF!/GAMSopt!BG99,"")</f>
        <v/>
      </c>
      <c r="BI99" s="2" t="str">
        <f>IFERROR(#REF!/GAMSopt!BH99,"")</f>
        <v/>
      </c>
      <c r="BJ99" s="2" t="str">
        <f>IFERROR(#REF!/GAMSopt!BI99,"")</f>
        <v/>
      </c>
    </row>
    <row r="100" spans="1:62" x14ac:dyDescent="0.25">
      <c r="A100" t="e">
        <f>#REF!</f>
        <v>#REF!</v>
      </c>
      <c r="B100" t="str">
        <f>GAMSopt!A100</f>
        <v>Total Increase in Forcing (Watts per Meter2, preindustrial)</v>
      </c>
      <c r="C100" s="2" t="str">
        <f>IFERROR(#REF!/GAMSopt!B100,"")</f>
        <v/>
      </c>
      <c r="D100" s="2" t="str">
        <f>IFERROR(#REF!/GAMSopt!C100,"")</f>
        <v/>
      </c>
      <c r="E100" s="2" t="str">
        <f>IFERROR(#REF!/GAMSopt!D100,"")</f>
        <v/>
      </c>
      <c r="F100" s="2" t="str">
        <f>IFERROR(#REF!/GAMSopt!E100,"")</f>
        <v/>
      </c>
      <c r="G100" s="2" t="str">
        <f>IFERROR(#REF!/GAMSopt!F100,"")</f>
        <v/>
      </c>
      <c r="H100" s="2" t="str">
        <f>IFERROR(#REF!/GAMSopt!G100,"")</f>
        <v/>
      </c>
      <c r="I100" s="2" t="str">
        <f>IFERROR(#REF!/GAMSopt!H100,"")</f>
        <v/>
      </c>
      <c r="J100" s="2" t="str">
        <f>IFERROR(#REF!/GAMSopt!I100,"")</f>
        <v/>
      </c>
      <c r="K100" s="2" t="str">
        <f>IFERROR(#REF!/GAMSopt!J100,"")</f>
        <v/>
      </c>
      <c r="L100" s="2" t="str">
        <f>IFERROR(#REF!/GAMSopt!K100,"")</f>
        <v/>
      </c>
      <c r="M100" s="2" t="str">
        <f>IFERROR(#REF!/GAMSopt!L100,"")</f>
        <v/>
      </c>
      <c r="N100" s="2" t="str">
        <f>IFERROR(#REF!/GAMSopt!M100,"")</f>
        <v/>
      </c>
      <c r="O100" s="2" t="str">
        <f>IFERROR(#REF!/GAMSopt!N100,"")</f>
        <v/>
      </c>
      <c r="P100" s="2" t="str">
        <f>IFERROR(#REF!/GAMSopt!O100,"")</f>
        <v/>
      </c>
      <c r="Q100" s="2" t="str">
        <f>IFERROR(#REF!/GAMSopt!P100,"")</f>
        <v/>
      </c>
      <c r="R100" s="2" t="str">
        <f>IFERROR(#REF!/GAMSopt!Q100,"")</f>
        <v/>
      </c>
      <c r="S100" s="2" t="str">
        <f>IFERROR(#REF!/GAMSopt!R100,"")</f>
        <v/>
      </c>
      <c r="T100" s="2" t="str">
        <f>IFERROR(#REF!/GAMSopt!S100,"")</f>
        <v/>
      </c>
      <c r="U100" s="2" t="str">
        <f>IFERROR(#REF!/GAMSopt!T100,"")</f>
        <v/>
      </c>
      <c r="V100" s="2" t="str">
        <f>IFERROR(#REF!/GAMSopt!U100,"")</f>
        <v/>
      </c>
      <c r="W100" s="2" t="str">
        <f>IFERROR(#REF!/GAMSopt!V100,"")</f>
        <v/>
      </c>
      <c r="X100" s="2" t="str">
        <f>IFERROR(#REF!/GAMSopt!W100,"")</f>
        <v/>
      </c>
      <c r="Y100" s="2" t="str">
        <f>IFERROR(#REF!/GAMSopt!X100,"")</f>
        <v/>
      </c>
      <c r="Z100" s="2" t="str">
        <f>IFERROR(#REF!/GAMSopt!Y100,"")</f>
        <v/>
      </c>
      <c r="AA100" s="2" t="str">
        <f>IFERROR(#REF!/GAMSopt!Z100,"")</f>
        <v/>
      </c>
      <c r="AB100" s="2" t="str">
        <f>IFERROR(#REF!/GAMSopt!AA100,"")</f>
        <v/>
      </c>
      <c r="AC100" s="2" t="str">
        <f>IFERROR(#REF!/GAMSopt!AB100,"")</f>
        <v/>
      </c>
      <c r="AD100" s="2" t="str">
        <f>IFERROR(#REF!/GAMSopt!AC100,"")</f>
        <v/>
      </c>
      <c r="AE100" s="2" t="str">
        <f>IFERROR(#REF!/GAMSopt!AD100,"")</f>
        <v/>
      </c>
      <c r="AF100" s="2" t="str">
        <f>IFERROR(#REF!/GAMSopt!AE100,"")</f>
        <v/>
      </c>
      <c r="AG100" s="2" t="str">
        <f>IFERROR(#REF!/GAMSopt!AF100,"")</f>
        <v/>
      </c>
      <c r="AH100" s="2" t="str">
        <f>IFERROR(#REF!/GAMSopt!AG100,"")</f>
        <v/>
      </c>
      <c r="AI100" s="2" t="str">
        <f>IFERROR(#REF!/GAMSopt!AH100,"")</f>
        <v/>
      </c>
      <c r="AJ100" s="2" t="str">
        <f>IFERROR(#REF!/GAMSopt!AI100,"")</f>
        <v/>
      </c>
      <c r="AK100" s="2" t="str">
        <f>IFERROR(#REF!/GAMSopt!AJ100,"")</f>
        <v/>
      </c>
      <c r="AL100" s="2" t="str">
        <f>IFERROR(#REF!/GAMSopt!AK100,"")</f>
        <v/>
      </c>
      <c r="AM100" s="2" t="str">
        <f>IFERROR(#REF!/GAMSopt!AL100,"")</f>
        <v/>
      </c>
      <c r="AN100" s="2" t="str">
        <f>IFERROR(#REF!/GAMSopt!AM100,"")</f>
        <v/>
      </c>
      <c r="AO100" s="2" t="str">
        <f>IFERROR(#REF!/GAMSopt!AN100,"")</f>
        <v/>
      </c>
      <c r="AP100" s="2" t="str">
        <f>IFERROR(#REF!/GAMSopt!AO100,"")</f>
        <v/>
      </c>
      <c r="AQ100" s="2" t="str">
        <f>IFERROR(#REF!/GAMSopt!AP100,"")</f>
        <v/>
      </c>
      <c r="AR100" s="2" t="str">
        <f>IFERROR(#REF!/GAMSopt!AQ100,"")</f>
        <v/>
      </c>
      <c r="AS100" s="2" t="str">
        <f>IFERROR(#REF!/GAMSopt!AR100,"")</f>
        <v/>
      </c>
      <c r="AT100" s="2" t="str">
        <f>IFERROR(#REF!/GAMSopt!AS100,"")</f>
        <v/>
      </c>
      <c r="AU100" s="2" t="str">
        <f>IFERROR(#REF!/GAMSopt!AT100,"")</f>
        <v/>
      </c>
      <c r="AV100" s="2" t="str">
        <f>IFERROR(#REF!/GAMSopt!AU100,"")</f>
        <v/>
      </c>
      <c r="AW100" s="2" t="str">
        <f>IFERROR(#REF!/GAMSopt!AV100,"")</f>
        <v/>
      </c>
      <c r="AX100" s="2" t="str">
        <f>IFERROR(#REF!/GAMSopt!AW100,"")</f>
        <v/>
      </c>
      <c r="AY100" s="2" t="str">
        <f>IFERROR(#REF!/GAMSopt!AX100,"")</f>
        <v/>
      </c>
      <c r="AZ100" s="2" t="str">
        <f>IFERROR(#REF!/GAMSopt!AY100,"")</f>
        <v/>
      </c>
      <c r="BA100" s="2" t="str">
        <f>IFERROR(#REF!/GAMSopt!AZ100,"")</f>
        <v/>
      </c>
      <c r="BB100" s="2" t="str">
        <f>IFERROR(#REF!/GAMSopt!BA100,"")</f>
        <v/>
      </c>
      <c r="BC100" s="2" t="str">
        <f>IFERROR(#REF!/GAMSopt!BB100,"")</f>
        <v/>
      </c>
      <c r="BD100" s="2" t="str">
        <f>IFERROR(#REF!/GAMSopt!BC100,"")</f>
        <v/>
      </c>
      <c r="BE100" s="2" t="str">
        <f>IFERROR(#REF!/GAMSopt!BD100,"")</f>
        <v/>
      </c>
      <c r="BF100" s="2" t="str">
        <f>IFERROR(#REF!/GAMSopt!BE100,"")</f>
        <v/>
      </c>
      <c r="BG100" s="2" t="str">
        <f>IFERROR(#REF!/GAMSopt!BF100,"")</f>
        <v/>
      </c>
      <c r="BH100" s="2" t="str">
        <f>IFERROR(#REF!/GAMSopt!BG100,"")</f>
        <v/>
      </c>
      <c r="BI100" s="2" t="str">
        <f>IFERROR(#REF!/GAMSopt!BH100,"")</f>
        <v/>
      </c>
      <c r="BJ100" s="2" t="str">
        <f>IFERROR(#REF!/GAMSopt!BI100,"")</f>
        <v/>
      </c>
    </row>
    <row r="101" spans="1:62" x14ac:dyDescent="0.25">
      <c r="A101" t="e">
        <f>#REF!</f>
        <v>#REF!</v>
      </c>
      <c r="B101" t="str">
        <f>GAMSopt!A101</f>
        <v>Lower Ocean Temperature (deg C above preindustrial)</v>
      </c>
      <c r="C101" s="2" t="str">
        <f>IFERROR(#REF!/GAMSopt!B101,"")</f>
        <v/>
      </c>
      <c r="D101" s="2" t="str">
        <f>IFERROR(#REF!/GAMSopt!C101,"")</f>
        <v/>
      </c>
      <c r="E101" s="2" t="str">
        <f>IFERROR(#REF!/GAMSopt!D101,"")</f>
        <v/>
      </c>
      <c r="F101" s="2" t="str">
        <f>IFERROR(#REF!/GAMSopt!E101,"")</f>
        <v/>
      </c>
      <c r="G101" s="2" t="str">
        <f>IFERROR(#REF!/GAMSopt!F101,"")</f>
        <v/>
      </c>
      <c r="H101" s="2" t="str">
        <f>IFERROR(#REF!/GAMSopt!G101,"")</f>
        <v/>
      </c>
      <c r="I101" s="2" t="str">
        <f>IFERROR(#REF!/GAMSopt!H101,"")</f>
        <v/>
      </c>
      <c r="J101" s="2" t="str">
        <f>IFERROR(#REF!/GAMSopt!I101,"")</f>
        <v/>
      </c>
      <c r="K101" s="2" t="str">
        <f>IFERROR(#REF!/GAMSopt!J101,"")</f>
        <v/>
      </c>
      <c r="L101" s="2" t="str">
        <f>IFERROR(#REF!/GAMSopt!K101,"")</f>
        <v/>
      </c>
      <c r="M101" s="2" t="str">
        <f>IFERROR(#REF!/GAMSopt!L101,"")</f>
        <v/>
      </c>
      <c r="N101" s="2" t="str">
        <f>IFERROR(#REF!/GAMSopt!M101,"")</f>
        <v/>
      </c>
      <c r="O101" s="2" t="str">
        <f>IFERROR(#REF!/GAMSopt!N101,"")</f>
        <v/>
      </c>
      <c r="P101" s="2" t="str">
        <f>IFERROR(#REF!/GAMSopt!O101,"")</f>
        <v/>
      </c>
      <c r="Q101" s="2" t="str">
        <f>IFERROR(#REF!/GAMSopt!P101,"")</f>
        <v/>
      </c>
      <c r="R101" s="2" t="str">
        <f>IFERROR(#REF!/GAMSopt!Q101,"")</f>
        <v/>
      </c>
      <c r="S101" s="2" t="str">
        <f>IFERROR(#REF!/GAMSopt!R101,"")</f>
        <v/>
      </c>
      <c r="T101" s="2" t="str">
        <f>IFERROR(#REF!/GAMSopt!S101,"")</f>
        <v/>
      </c>
      <c r="U101" s="2" t="str">
        <f>IFERROR(#REF!/GAMSopt!T101,"")</f>
        <v/>
      </c>
      <c r="V101" s="2" t="str">
        <f>IFERROR(#REF!/GAMSopt!U101,"")</f>
        <v/>
      </c>
      <c r="W101" s="2" t="str">
        <f>IFERROR(#REF!/GAMSopt!V101,"")</f>
        <v/>
      </c>
      <c r="X101" s="2" t="str">
        <f>IFERROR(#REF!/GAMSopt!W101,"")</f>
        <v/>
      </c>
      <c r="Y101" s="2" t="str">
        <f>IFERROR(#REF!/GAMSopt!X101,"")</f>
        <v/>
      </c>
      <c r="Z101" s="2" t="str">
        <f>IFERROR(#REF!/GAMSopt!Y101,"")</f>
        <v/>
      </c>
      <c r="AA101" s="2" t="str">
        <f>IFERROR(#REF!/GAMSopt!Z101,"")</f>
        <v/>
      </c>
      <c r="AB101" s="2" t="str">
        <f>IFERROR(#REF!/GAMSopt!AA101,"")</f>
        <v/>
      </c>
      <c r="AC101" s="2" t="str">
        <f>IFERROR(#REF!/GAMSopt!AB101,"")</f>
        <v/>
      </c>
      <c r="AD101" s="2" t="str">
        <f>IFERROR(#REF!/GAMSopt!AC101,"")</f>
        <v/>
      </c>
      <c r="AE101" s="2" t="str">
        <f>IFERROR(#REF!/GAMSopt!AD101,"")</f>
        <v/>
      </c>
      <c r="AF101" s="2" t="str">
        <f>IFERROR(#REF!/GAMSopt!AE101,"")</f>
        <v/>
      </c>
      <c r="AG101" s="2" t="str">
        <f>IFERROR(#REF!/GAMSopt!AF101,"")</f>
        <v/>
      </c>
      <c r="AH101" s="2" t="str">
        <f>IFERROR(#REF!/GAMSopt!AG101,"")</f>
        <v/>
      </c>
      <c r="AI101" s="2" t="str">
        <f>IFERROR(#REF!/GAMSopt!AH101,"")</f>
        <v/>
      </c>
      <c r="AJ101" s="2" t="str">
        <f>IFERROR(#REF!/GAMSopt!AI101,"")</f>
        <v/>
      </c>
      <c r="AK101" s="2" t="str">
        <f>IFERROR(#REF!/GAMSopt!AJ101,"")</f>
        <v/>
      </c>
      <c r="AL101" s="2" t="str">
        <f>IFERROR(#REF!/GAMSopt!AK101,"")</f>
        <v/>
      </c>
      <c r="AM101" s="2" t="str">
        <f>IFERROR(#REF!/GAMSopt!AL101,"")</f>
        <v/>
      </c>
      <c r="AN101" s="2" t="str">
        <f>IFERROR(#REF!/GAMSopt!AM101,"")</f>
        <v/>
      </c>
      <c r="AO101" s="2" t="str">
        <f>IFERROR(#REF!/GAMSopt!AN101,"")</f>
        <v/>
      </c>
      <c r="AP101" s="2" t="str">
        <f>IFERROR(#REF!/GAMSopt!AO101,"")</f>
        <v/>
      </c>
      <c r="AQ101" s="2" t="str">
        <f>IFERROR(#REF!/GAMSopt!AP101,"")</f>
        <v/>
      </c>
      <c r="AR101" s="2" t="str">
        <f>IFERROR(#REF!/GAMSopt!AQ101,"")</f>
        <v/>
      </c>
      <c r="AS101" s="2" t="str">
        <f>IFERROR(#REF!/GAMSopt!AR101,"")</f>
        <v/>
      </c>
      <c r="AT101" s="2" t="str">
        <f>IFERROR(#REF!/GAMSopt!AS101,"")</f>
        <v/>
      </c>
      <c r="AU101" s="2" t="str">
        <f>IFERROR(#REF!/GAMSopt!AT101,"")</f>
        <v/>
      </c>
      <c r="AV101" s="2" t="str">
        <f>IFERROR(#REF!/GAMSopt!AU101,"")</f>
        <v/>
      </c>
      <c r="AW101" s="2" t="str">
        <f>IFERROR(#REF!/GAMSopt!AV101,"")</f>
        <v/>
      </c>
      <c r="AX101" s="2" t="str">
        <f>IFERROR(#REF!/GAMSopt!AW101,"")</f>
        <v/>
      </c>
      <c r="AY101" s="2" t="str">
        <f>IFERROR(#REF!/GAMSopt!AX101,"")</f>
        <v/>
      </c>
      <c r="AZ101" s="2" t="str">
        <f>IFERROR(#REF!/GAMSopt!AY101,"")</f>
        <v/>
      </c>
      <c r="BA101" s="2" t="str">
        <f>IFERROR(#REF!/GAMSopt!AZ101,"")</f>
        <v/>
      </c>
      <c r="BB101" s="2" t="str">
        <f>IFERROR(#REF!/GAMSopt!BA101,"")</f>
        <v/>
      </c>
      <c r="BC101" s="2" t="str">
        <f>IFERROR(#REF!/GAMSopt!BB101,"")</f>
        <v/>
      </c>
      <c r="BD101" s="2" t="str">
        <f>IFERROR(#REF!/GAMSopt!BC101,"")</f>
        <v/>
      </c>
      <c r="BE101" s="2" t="str">
        <f>IFERROR(#REF!/GAMSopt!BD101,"")</f>
        <v/>
      </c>
      <c r="BF101" s="2" t="str">
        <f>IFERROR(#REF!/GAMSopt!BE101,"")</f>
        <v/>
      </c>
      <c r="BG101" s="2" t="str">
        <f>IFERROR(#REF!/GAMSopt!BF101,"")</f>
        <v/>
      </c>
      <c r="BH101" s="2" t="str">
        <f>IFERROR(#REF!/GAMSopt!BG101,"")</f>
        <v/>
      </c>
      <c r="BI101" s="2" t="str">
        <f>IFERROR(#REF!/GAMSopt!BH101,"")</f>
        <v/>
      </c>
      <c r="BJ101" s="2" t="str">
        <f>IFERROR(#REF!/GAMSopt!BI101,"")</f>
        <v/>
      </c>
    </row>
    <row r="102" spans="1:62" x14ac:dyDescent="0.25">
      <c r="A102" t="e">
        <f>#REF!</f>
        <v>#REF!</v>
      </c>
      <c r="B102" t="str">
        <f>GAMSopt!A102</f>
        <v>** Economic Endogenous Variables</v>
      </c>
      <c r="C102" s="2" t="str">
        <f>IFERROR(#REF!/GAMSopt!B102,"")</f>
        <v/>
      </c>
      <c r="D102" s="2" t="str">
        <f>IFERROR(#REF!/GAMSopt!C102,"")</f>
        <v/>
      </c>
      <c r="E102" s="2" t="str">
        <f>IFERROR(#REF!/GAMSopt!D102,"")</f>
        <v/>
      </c>
      <c r="F102" s="2" t="str">
        <f>IFERROR(#REF!/GAMSopt!E102,"")</f>
        <v/>
      </c>
      <c r="G102" s="2" t="str">
        <f>IFERROR(#REF!/GAMSopt!F102,"")</f>
        <v/>
      </c>
      <c r="H102" s="2" t="str">
        <f>IFERROR(#REF!/GAMSopt!G102,"")</f>
        <v/>
      </c>
      <c r="I102" s="2" t="str">
        <f>IFERROR(#REF!/GAMSopt!H102,"")</f>
        <v/>
      </c>
      <c r="J102" s="2" t="str">
        <f>IFERROR(#REF!/GAMSopt!I102,"")</f>
        <v/>
      </c>
      <c r="K102" s="2" t="str">
        <f>IFERROR(#REF!/GAMSopt!J102,"")</f>
        <v/>
      </c>
      <c r="L102" s="2" t="str">
        <f>IFERROR(#REF!/GAMSopt!K102,"")</f>
        <v/>
      </c>
      <c r="M102" s="2" t="str">
        <f>IFERROR(#REF!/GAMSopt!L102,"")</f>
        <v/>
      </c>
      <c r="N102" s="2" t="str">
        <f>IFERROR(#REF!/GAMSopt!M102,"")</f>
        <v/>
      </c>
      <c r="O102" s="2" t="str">
        <f>IFERROR(#REF!/GAMSopt!N102,"")</f>
        <v/>
      </c>
      <c r="P102" s="2" t="str">
        <f>IFERROR(#REF!/GAMSopt!O102,"")</f>
        <v/>
      </c>
      <c r="Q102" s="2" t="str">
        <f>IFERROR(#REF!/GAMSopt!P102,"")</f>
        <v/>
      </c>
      <c r="R102" s="2" t="str">
        <f>IFERROR(#REF!/GAMSopt!Q102,"")</f>
        <v/>
      </c>
      <c r="S102" s="2" t="str">
        <f>IFERROR(#REF!/GAMSopt!R102,"")</f>
        <v/>
      </c>
      <c r="T102" s="2" t="str">
        <f>IFERROR(#REF!/GAMSopt!S102,"")</f>
        <v/>
      </c>
      <c r="U102" s="2" t="str">
        <f>IFERROR(#REF!/GAMSopt!T102,"")</f>
        <v/>
      </c>
      <c r="V102" s="2" t="str">
        <f>IFERROR(#REF!/GAMSopt!U102,"")</f>
        <v/>
      </c>
      <c r="W102" s="2" t="str">
        <f>IFERROR(#REF!/GAMSopt!V102,"")</f>
        <v/>
      </c>
      <c r="X102" s="2" t="str">
        <f>IFERROR(#REF!/GAMSopt!W102,"")</f>
        <v/>
      </c>
      <c r="Y102" s="2" t="str">
        <f>IFERROR(#REF!/GAMSopt!X102,"")</f>
        <v/>
      </c>
      <c r="Z102" s="2" t="str">
        <f>IFERROR(#REF!/GAMSopt!Y102,"")</f>
        <v/>
      </c>
      <c r="AA102" s="2" t="str">
        <f>IFERROR(#REF!/GAMSopt!Z102,"")</f>
        <v/>
      </c>
      <c r="AB102" s="2" t="str">
        <f>IFERROR(#REF!/GAMSopt!AA102,"")</f>
        <v/>
      </c>
      <c r="AC102" s="2" t="str">
        <f>IFERROR(#REF!/GAMSopt!AB102,"")</f>
        <v/>
      </c>
      <c r="AD102" s="2" t="str">
        <f>IFERROR(#REF!/GAMSopt!AC102,"")</f>
        <v/>
      </c>
      <c r="AE102" s="2" t="str">
        <f>IFERROR(#REF!/GAMSopt!AD102,"")</f>
        <v/>
      </c>
      <c r="AF102" s="2" t="str">
        <f>IFERROR(#REF!/GAMSopt!AE102,"")</f>
        <v/>
      </c>
      <c r="AG102" s="2" t="str">
        <f>IFERROR(#REF!/GAMSopt!AF102,"")</f>
        <v/>
      </c>
      <c r="AH102" s="2" t="str">
        <f>IFERROR(#REF!/GAMSopt!AG102,"")</f>
        <v/>
      </c>
      <c r="AI102" s="2" t="str">
        <f>IFERROR(#REF!/GAMSopt!AH102,"")</f>
        <v/>
      </c>
      <c r="AJ102" s="2" t="str">
        <f>IFERROR(#REF!/GAMSopt!AI102,"")</f>
        <v/>
      </c>
      <c r="AK102" s="2" t="str">
        <f>IFERROR(#REF!/GAMSopt!AJ102,"")</f>
        <v/>
      </c>
      <c r="AL102" s="2" t="str">
        <f>IFERROR(#REF!/GAMSopt!AK102,"")</f>
        <v/>
      </c>
      <c r="AM102" s="2" t="str">
        <f>IFERROR(#REF!/GAMSopt!AL102,"")</f>
        <v/>
      </c>
      <c r="AN102" s="2" t="str">
        <f>IFERROR(#REF!/GAMSopt!AM102,"")</f>
        <v/>
      </c>
      <c r="AO102" s="2" t="str">
        <f>IFERROR(#REF!/GAMSopt!AN102,"")</f>
        <v/>
      </c>
      <c r="AP102" s="2" t="str">
        <f>IFERROR(#REF!/GAMSopt!AO102,"")</f>
        <v/>
      </c>
      <c r="AQ102" s="2" t="str">
        <f>IFERROR(#REF!/GAMSopt!AP102,"")</f>
        <v/>
      </c>
      <c r="AR102" s="2" t="str">
        <f>IFERROR(#REF!/GAMSopt!AQ102,"")</f>
        <v/>
      </c>
      <c r="AS102" s="2" t="str">
        <f>IFERROR(#REF!/GAMSopt!AR102,"")</f>
        <v/>
      </c>
      <c r="AT102" s="2" t="str">
        <f>IFERROR(#REF!/GAMSopt!AS102,"")</f>
        <v/>
      </c>
      <c r="AU102" s="2" t="str">
        <f>IFERROR(#REF!/GAMSopt!AT102,"")</f>
        <v/>
      </c>
      <c r="AV102" s="2" t="str">
        <f>IFERROR(#REF!/GAMSopt!AU102,"")</f>
        <v/>
      </c>
      <c r="AW102" s="2" t="str">
        <f>IFERROR(#REF!/GAMSopt!AV102,"")</f>
        <v/>
      </c>
      <c r="AX102" s="2" t="str">
        <f>IFERROR(#REF!/GAMSopt!AW102,"")</f>
        <v/>
      </c>
      <c r="AY102" s="2" t="str">
        <f>IFERROR(#REF!/GAMSopt!AX102,"")</f>
        <v/>
      </c>
      <c r="AZ102" s="2" t="str">
        <f>IFERROR(#REF!/GAMSopt!AY102,"")</f>
        <v/>
      </c>
      <c r="BA102" s="2" t="str">
        <f>IFERROR(#REF!/GAMSopt!AZ102,"")</f>
        <v/>
      </c>
      <c r="BB102" s="2" t="str">
        <f>IFERROR(#REF!/GAMSopt!BA102,"")</f>
        <v/>
      </c>
      <c r="BC102" s="2" t="str">
        <f>IFERROR(#REF!/GAMSopt!BB102,"")</f>
        <v/>
      </c>
      <c r="BD102" s="2" t="str">
        <f>IFERROR(#REF!/GAMSopt!BC102,"")</f>
        <v/>
      </c>
      <c r="BE102" s="2" t="str">
        <f>IFERROR(#REF!/GAMSopt!BD102,"")</f>
        <v/>
      </c>
      <c r="BF102" s="2" t="str">
        <f>IFERROR(#REF!/GAMSopt!BE102,"")</f>
        <v/>
      </c>
      <c r="BG102" s="2" t="str">
        <f>IFERROR(#REF!/GAMSopt!BF102,"")</f>
        <v/>
      </c>
      <c r="BH102" s="2" t="str">
        <f>IFERROR(#REF!/GAMSopt!BG102,"")</f>
        <v/>
      </c>
      <c r="BI102" s="2" t="str">
        <f>IFERROR(#REF!/GAMSopt!BH102,"")</f>
        <v/>
      </c>
      <c r="BJ102" s="2" t="str">
        <f>IFERROR(#REF!/GAMSopt!BI102,"")</f>
        <v/>
      </c>
    </row>
    <row r="103" spans="1:62" x14ac:dyDescent="0.25">
      <c r="A103" t="e">
        <f>#REF!</f>
        <v>#REF!</v>
      </c>
      <c r="B103" t="str">
        <f>GAMSopt!A103</f>
        <v>* OUTPUT</v>
      </c>
      <c r="C103" s="2" t="str">
        <f>IFERROR(#REF!/GAMSopt!B103,"")</f>
        <v/>
      </c>
      <c r="D103" s="2" t="str">
        <f>IFERROR(#REF!/GAMSopt!C103,"")</f>
        <v/>
      </c>
      <c r="E103" s="2" t="str">
        <f>IFERROR(#REF!/GAMSopt!D103,"")</f>
        <v/>
      </c>
      <c r="F103" s="2" t="str">
        <f>IFERROR(#REF!/GAMSopt!E103,"")</f>
        <v/>
      </c>
      <c r="G103" s="2" t="str">
        <f>IFERROR(#REF!/GAMSopt!F103,"")</f>
        <v/>
      </c>
      <c r="H103" s="2" t="str">
        <f>IFERROR(#REF!/GAMSopt!G103,"")</f>
        <v/>
      </c>
      <c r="I103" s="2" t="str">
        <f>IFERROR(#REF!/GAMSopt!H103,"")</f>
        <v/>
      </c>
      <c r="J103" s="2" t="str">
        <f>IFERROR(#REF!/GAMSopt!I103,"")</f>
        <v/>
      </c>
      <c r="K103" s="2" t="str">
        <f>IFERROR(#REF!/GAMSopt!J103,"")</f>
        <v/>
      </c>
      <c r="L103" s="2" t="str">
        <f>IFERROR(#REF!/GAMSopt!K103,"")</f>
        <v/>
      </c>
      <c r="M103" s="2" t="str">
        <f>IFERROR(#REF!/GAMSopt!L103,"")</f>
        <v/>
      </c>
      <c r="N103" s="2" t="str">
        <f>IFERROR(#REF!/GAMSopt!M103,"")</f>
        <v/>
      </c>
      <c r="O103" s="2" t="str">
        <f>IFERROR(#REF!/GAMSopt!N103,"")</f>
        <v/>
      </c>
      <c r="P103" s="2" t="str">
        <f>IFERROR(#REF!/GAMSopt!O103,"")</f>
        <v/>
      </c>
      <c r="Q103" s="2" t="str">
        <f>IFERROR(#REF!/GAMSopt!P103,"")</f>
        <v/>
      </c>
      <c r="R103" s="2" t="str">
        <f>IFERROR(#REF!/GAMSopt!Q103,"")</f>
        <v/>
      </c>
      <c r="S103" s="2" t="str">
        <f>IFERROR(#REF!/GAMSopt!R103,"")</f>
        <v/>
      </c>
      <c r="T103" s="2" t="str">
        <f>IFERROR(#REF!/GAMSopt!S103,"")</f>
        <v/>
      </c>
      <c r="U103" s="2" t="str">
        <f>IFERROR(#REF!/GAMSopt!T103,"")</f>
        <v/>
      </c>
      <c r="V103" s="2" t="str">
        <f>IFERROR(#REF!/GAMSopt!U103,"")</f>
        <v/>
      </c>
      <c r="W103" s="2" t="str">
        <f>IFERROR(#REF!/GAMSopt!V103,"")</f>
        <v/>
      </c>
      <c r="X103" s="2" t="str">
        <f>IFERROR(#REF!/GAMSopt!W103,"")</f>
        <v/>
      </c>
      <c r="Y103" s="2" t="str">
        <f>IFERROR(#REF!/GAMSopt!X103,"")</f>
        <v/>
      </c>
      <c r="Z103" s="2" t="str">
        <f>IFERROR(#REF!/GAMSopt!Y103,"")</f>
        <v/>
      </c>
      <c r="AA103" s="2" t="str">
        <f>IFERROR(#REF!/GAMSopt!Z103,"")</f>
        <v/>
      </c>
      <c r="AB103" s="2" t="str">
        <f>IFERROR(#REF!/GAMSopt!AA103,"")</f>
        <v/>
      </c>
      <c r="AC103" s="2" t="str">
        <f>IFERROR(#REF!/GAMSopt!AB103,"")</f>
        <v/>
      </c>
      <c r="AD103" s="2" t="str">
        <f>IFERROR(#REF!/GAMSopt!AC103,"")</f>
        <v/>
      </c>
      <c r="AE103" s="2" t="str">
        <f>IFERROR(#REF!/GAMSopt!AD103,"")</f>
        <v/>
      </c>
      <c r="AF103" s="2" t="str">
        <f>IFERROR(#REF!/GAMSopt!AE103,"")</f>
        <v/>
      </c>
      <c r="AG103" s="2" t="str">
        <f>IFERROR(#REF!/GAMSopt!AF103,"")</f>
        <v/>
      </c>
      <c r="AH103" s="2" t="str">
        <f>IFERROR(#REF!/GAMSopt!AG103,"")</f>
        <v/>
      </c>
      <c r="AI103" s="2" t="str">
        <f>IFERROR(#REF!/GAMSopt!AH103,"")</f>
        <v/>
      </c>
      <c r="AJ103" s="2" t="str">
        <f>IFERROR(#REF!/GAMSopt!AI103,"")</f>
        <v/>
      </c>
      <c r="AK103" s="2" t="str">
        <f>IFERROR(#REF!/GAMSopt!AJ103,"")</f>
        <v/>
      </c>
      <c r="AL103" s="2" t="str">
        <f>IFERROR(#REF!/GAMSopt!AK103,"")</f>
        <v/>
      </c>
      <c r="AM103" s="2" t="str">
        <f>IFERROR(#REF!/GAMSopt!AL103,"")</f>
        <v/>
      </c>
      <c r="AN103" s="2" t="str">
        <f>IFERROR(#REF!/GAMSopt!AM103,"")</f>
        <v/>
      </c>
      <c r="AO103" s="2" t="str">
        <f>IFERROR(#REF!/GAMSopt!AN103,"")</f>
        <v/>
      </c>
      <c r="AP103" s="2" t="str">
        <f>IFERROR(#REF!/GAMSopt!AO103,"")</f>
        <v/>
      </c>
      <c r="AQ103" s="2" t="str">
        <f>IFERROR(#REF!/GAMSopt!AP103,"")</f>
        <v/>
      </c>
      <c r="AR103" s="2" t="str">
        <f>IFERROR(#REF!/GAMSopt!AQ103,"")</f>
        <v/>
      </c>
      <c r="AS103" s="2" t="str">
        <f>IFERROR(#REF!/GAMSopt!AR103,"")</f>
        <v/>
      </c>
      <c r="AT103" s="2" t="str">
        <f>IFERROR(#REF!/GAMSopt!AS103,"")</f>
        <v/>
      </c>
      <c r="AU103" s="2" t="str">
        <f>IFERROR(#REF!/GAMSopt!AT103,"")</f>
        <v/>
      </c>
      <c r="AV103" s="2" t="str">
        <f>IFERROR(#REF!/GAMSopt!AU103,"")</f>
        <v/>
      </c>
      <c r="AW103" s="2" t="str">
        <f>IFERROR(#REF!/GAMSopt!AV103,"")</f>
        <v/>
      </c>
      <c r="AX103" s="2" t="str">
        <f>IFERROR(#REF!/GAMSopt!AW103,"")</f>
        <v/>
      </c>
      <c r="AY103" s="2" t="str">
        <f>IFERROR(#REF!/GAMSopt!AX103,"")</f>
        <v/>
      </c>
      <c r="AZ103" s="2" t="str">
        <f>IFERROR(#REF!/GAMSopt!AY103,"")</f>
        <v/>
      </c>
      <c r="BA103" s="2" t="str">
        <f>IFERROR(#REF!/GAMSopt!AZ103,"")</f>
        <v/>
      </c>
      <c r="BB103" s="2" t="str">
        <f>IFERROR(#REF!/GAMSopt!BA103,"")</f>
        <v/>
      </c>
      <c r="BC103" s="2" t="str">
        <f>IFERROR(#REF!/GAMSopt!BB103,"")</f>
        <v/>
      </c>
      <c r="BD103" s="2" t="str">
        <f>IFERROR(#REF!/GAMSopt!BC103,"")</f>
        <v/>
      </c>
      <c r="BE103" s="2" t="str">
        <f>IFERROR(#REF!/GAMSopt!BD103,"")</f>
        <v/>
      </c>
      <c r="BF103" s="2" t="str">
        <f>IFERROR(#REF!/GAMSopt!BE103,"")</f>
        <v/>
      </c>
      <c r="BG103" s="2" t="str">
        <f>IFERROR(#REF!/GAMSopt!BF103,"")</f>
        <v/>
      </c>
      <c r="BH103" s="2" t="str">
        <f>IFERROR(#REF!/GAMSopt!BG103,"")</f>
        <v/>
      </c>
      <c r="BI103" s="2" t="str">
        <f>IFERROR(#REF!/GAMSopt!BH103,"")</f>
        <v/>
      </c>
      <c r="BJ103" s="2" t="str">
        <f>IFERROR(#REF!/GAMSopt!BI103,"")</f>
        <v/>
      </c>
    </row>
    <row r="104" spans="1:62" x14ac:dyDescent="0.25">
      <c r="A104" t="e">
        <f>#REF!</f>
        <v>#REF!</v>
      </c>
      <c r="B104" t="str">
        <f>GAMSopt!A104</f>
        <v>Gross Output (trillion USD)</v>
      </c>
      <c r="C104" s="2" t="str">
        <f>IFERROR(#REF!/GAMSopt!B104,"")</f>
        <v/>
      </c>
      <c r="D104" s="2" t="str">
        <f>IFERROR(#REF!/GAMSopt!C104,"")</f>
        <v/>
      </c>
      <c r="E104" s="2" t="str">
        <f>IFERROR(#REF!/GAMSopt!D104,"")</f>
        <v/>
      </c>
      <c r="F104" s="2" t="str">
        <f>IFERROR(#REF!/GAMSopt!E104,"")</f>
        <v/>
      </c>
      <c r="G104" s="2" t="str">
        <f>IFERROR(#REF!/GAMSopt!F104,"")</f>
        <v/>
      </c>
      <c r="H104" s="2" t="str">
        <f>IFERROR(#REF!/GAMSopt!G104,"")</f>
        <v/>
      </c>
      <c r="I104" s="2" t="str">
        <f>IFERROR(#REF!/GAMSopt!H104,"")</f>
        <v/>
      </c>
      <c r="J104" s="2" t="str">
        <f>IFERROR(#REF!/GAMSopt!I104,"")</f>
        <v/>
      </c>
      <c r="K104" s="2" t="str">
        <f>IFERROR(#REF!/GAMSopt!J104,"")</f>
        <v/>
      </c>
      <c r="L104" s="2" t="str">
        <f>IFERROR(#REF!/GAMSopt!K104,"")</f>
        <v/>
      </c>
      <c r="M104" s="2" t="str">
        <f>IFERROR(#REF!/GAMSopt!L104,"")</f>
        <v/>
      </c>
      <c r="N104" s="2" t="str">
        <f>IFERROR(#REF!/GAMSopt!M104,"")</f>
        <v/>
      </c>
      <c r="O104" s="2" t="str">
        <f>IFERROR(#REF!/GAMSopt!N104,"")</f>
        <v/>
      </c>
      <c r="P104" s="2" t="str">
        <f>IFERROR(#REF!/GAMSopt!O104,"")</f>
        <v/>
      </c>
      <c r="Q104" s="2" t="str">
        <f>IFERROR(#REF!/GAMSopt!P104,"")</f>
        <v/>
      </c>
      <c r="R104" s="2" t="str">
        <f>IFERROR(#REF!/GAMSopt!Q104,"")</f>
        <v/>
      </c>
      <c r="S104" s="2" t="str">
        <f>IFERROR(#REF!/GAMSopt!R104,"")</f>
        <v/>
      </c>
      <c r="T104" s="2" t="str">
        <f>IFERROR(#REF!/GAMSopt!S104,"")</f>
        <v/>
      </c>
      <c r="U104" s="2" t="str">
        <f>IFERROR(#REF!/GAMSopt!T104,"")</f>
        <v/>
      </c>
      <c r="V104" s="2" t="str">
        <f>IFERROR(#REF!/GAMSopt!U104,"")</f>
        <v/>
      </c>
      <c r="W104" s="2" t="str">
        <f>IFERROR(#REF!/GAMSopt!V104,"")</f>
        <v/>
      </c>
      <c r="X104" s="2" t="str">
        <f>IFERROR(#REF!/GAMSopt!W104,"")</f>
        <v/>
      </c>
      <c r="Y104" s="2" t="str">
        <f>IFERROR(#REF!/GAMSopt!X104,"")</f>
        <v/>
      </c>
      <c r="Z104" s="2" t="str">
        <f>IFERROR(#REF!/GAMSopt!Y104,"")</f>
        <v/>
      </c>
      <c r="AA104" s="2" t="str">
        <f>IFERROR(#REF!/GAMSopt!Z104,"")</f>
        <v/>
      </c>
      <c r="AB104" s="2" t="str">
        <f>IFERROR(#REF!/GAMSopt!AA104,"")</f>
        <v/>
      </c>
      <c r="AC104" s="2" t="str">
        <f>IFERROR(#REF!/GAMSopt!AB104,"")</f>
        <v/>
      </c>
      <c r="AD104" s="2" t="str">
        <f>IFERROR(#REF!/GAMSopt!AC104,"")</f>
        <v/>
      </c>
      <c r="AE104" s="2" t="str">
        <f>IFERROR(#REF!/GAMSopt!AD104,"")</f>
        <v/>
      </c>
      <c r="AF104" s="2" t="str">
        <f>IFERROR(#REF!/GAMSopt!AE104,"")</f>
        <v/>
      </c>
      <c r="AG104" s="2" t="str">
        <f>IFERROR(#REF!/GAMSopt!AF104,"")</f>
        <v/>
      </c>
      <c r="AH104" s="2" t="str">
        <f>IFERROR(#REF!/GAMSopt!AG104,"")</f>
        <v/>
      </c>
      <c r="AI104" s="2" t="str">
        <f>IFERROR(#REF!/GAMSopt!AH104,"")</f>
        <v/>
      </c>
      <c r="AJ104" s="2" t="str">
        <f>IFERROR(#REF!/GAMSopt!AI104,"")</f>
        <v/>
      </c>
      <c r="AK104" s="2" t="str">
        <f>IFERROR(#REF!/GAMSopt!AJ104,"")</f>
        <v/>
      </c>
      <c r="AL104" s="2" t="str">
        <f>IFERROR(#REF!/GAMSopt!AK104,"")</f>
        <v/>
      </c>
      <c r="AM104" s="2" t="str">
        <f>IFERROR(#REF!/GAMSopt!AL104,"")</f>
        <v/>
      </c>
      <c r="AN104" s="2" t="str">
        <f>IFERROR(#REF!/GAMSopt!AM104,"")</f>
        <v/>
      </c>
      <c r="AO104" s="2" t="str">
        <f>IFERROR(#REF!/GAMSopt!AN104,"")</f>
        <v/>
      </c>
      <c r="AP104" s="2" t="str">
        <f>IFERROR(#REF!/GAMSopt!AO104,"")</f>
        <v/>
      </c>
      <c r="AQ104" s="2" t="str">
        <f>IFERROR(#REF!/GAMSopt!AP104,"")</f>
        <v/>
      </c>
      <c r="AR104" s="2" t="str">
        <f>IFERROR(#REF!/GAMSopt!AQ104,"")</f>
        <v/>
      </c>
      <c r="AS104" s="2" t="str">
        <f>IFERROR(#REF!/GAMSopt!AR104,"")</f>
        <v/>
      </c>
      <c r="AT104" s="2" t="str">
        <f>IFERROR(#REF!/GAMSopt!AS104,"")</f>
        <v/>
      </c>
      <c r="AU104" s="2" t="str">
        <f>IFERROR(#REF!/GAMSopt!AT104,"")</f>
        <v/>
      </c>
      <c r="AV104" s="2" t="str">
        <f>IFERROR(#REF!/GAMSopt!AU104,"")</f>
        <v/>
      </c>
      <c r="AW104" s="2" t="str">
        <f>IFERROR(#REF!/GAMSopt!AV104,"")</f>
        <v/>
      </c>
      <c r="AX104" s="2" t="str">
        <f>IFERROR(#REF!/GAMSopt!AW104,"")</f>
        <v/>
      </c>
      <c r="AY104" s="2" t="str">
        <f>IFERROR(#REF!/GAMSopt!AX104,"")</f>
        <v/>
      </c>
      <c r="AZ104" s="2" t="str">
        <f>IFERROR(#REF!/GAMSopt!AY104,"")</f>
        <v/>
      </c>
      <c r="BA104" s="2" t="str">
        <f>IFERROR(#REF!/GAMSopt!AZ104,"")</f>
        <v/>
      </c>
      <c r="BB104" s="2" t="str">
        <f>IFERROR(#REF!/GAMSopt!BA104,"")</f>
        <v/>
      </c>
      <c r="BC104" s="2" t="str">
        <f>IFERROR(#REF!/GAMSopt!BB104,"")</f>
        <v/>
      </c>
      <c r="BD104" s="2" t="str">
        <f>IFERROR(#REF!/GAMSopt!BC104,"")</f>
        <v/>
      </c>
      <c r="BE104" s="2" t="str">
        <f>IFERROR(#REF!/GAMSopt!BD104,"")</f>
        <v/>
      </c>
      <c r="BF104" s="2" t="str">
        <f>IFERROR(#REF!/GAMSopt!BE104,"")</f>
        <v/>
      </c>
      <c r="BG104" s="2" t="str">
        <f>IFERROR(#REF!/GAMSopt!BF104,"")</f>
        <v/>
      </c>
      <c r="BH104" s="2" t="str">
        <f>IFERROR(#REF!/GAMSopt!BG104,"")</f>
        <v/>
      </c>
      <c r="BI104" s="2" t="str">
        <f>IFERROR(#REF!/GAMSopt!BH104,"")</f>
        <v/>
      </c>
      <c r="BJ104" s="2" t="str">
        <f>IFERROR(#REF!/GAMSopt!BI104,"")</f>
        <v/>
      </c>
    </row>
    <row r="105" spans="1:62" x14ac:dyDescent="0.25">
      <c r="A105" t="e">
        <f>#REF!</f>
        <v>#REF!</v>
      </c>
      <c r="B105" t="str">
        <f>GAMSopt!A105</f>
        <v>Climate Damages (fraction of gross output)</v>
      </c>
      <c r="C105" s="2" t="str">
        <f>IFERROR(#REF!/GAMSopt!B105,"")</f>
        <v/>
      </c>
      <c r="D105" s="2" t="str">
        <f>IFERROR(#REF!/GAMSopt!C105,"")</f>
        <v/>
      </c>
      <c r="E105" s="2" t="str">
        <f>IFERROR(#REF!/GAMSopt!D105,"")</f>
        <v/>
      </c>
      <c r="F105" s="2" t="str">
        <f>IFERROR(#REF!/GAMSopt!E105,"")</f>
        <v/>
      </c>
      <c r="G105" s="2" t="str">
        <f>IFERROR(#REF!/GAMSopt!F105,"")</f>
        <v/>
      </c>
      <c r="H105" s="2" t="str">
        <f>IFERROR(#REF!/GAMSopt!G105,"")</f>
        <v/>
      </c>
      <c r="I105" s="2" t="str">
        <f>IFERROR(#REF!/GAMSopt!H105,"")</f>
        <v/>
      </c>
      <c r="J105" s="2" t="str">
        <f>IFERROR(#REF!/GAMSopt!I105,"")</f>
        <v/>
      </c>
      <c r="K105" s="2" t="str">
        <f>IFERROR(#REF!/GAMSopt!J105,"")</f>
        <v/>
      </c>
      <c r="L105" s="2" t="str">
        <f>IFERROR(#REF!/GAMSopt!K105,"")</f>
        <v/>
      </c>
      <c r="M105" s="2" t="str">
        <f>IFERROR(#REF!/GAMSopt!L105,"")</f>
        <v/>
      </c>
      <c r="N105" s="2" t="str">
        <f>IFERROR(#REF!/GAMSopt!M105,"")</f>
        <v/>
      </c>
      <c r="O105" s="2" t="str">
        <f>IFERROR(#REF!/GAMSopt!N105,"")</f>
        <v/>
      </c>
      <c r="P105" s="2" t="str">
        <f>IFERROR(#REF!/GAMSopt!O105,"")</f>
        <v/>
      </c>
      <c r="Q105" s="2" t="str">
        <f>IFERROR(#REF!/GAMSopt!P105,"")</f>
        <v/>
      </c>
      <c r="R105" s="2" t="str">
        <f>IFERROR(#REF!/GAMSopt!Q105,"")</f>
        <v/>
      </c>
      <c r="S105" s="2" t="str">
        <f>IFERROR(#REF!/GAMSopt!R105,"")</f>
        <v/>
      </c>
      <c r="T105" s="2" t="str">
        <f>IFERROR(#REF!/GAMSopt!S105,"")</f>
        <v/>
      </c>
      <c r="U105" s="2" t="str">
        <f>IFERROR(#REF!/GAMSopt!T105,"")</f>
        <v/>
      </c>
      <c r="V105" s="2" t="str">
        <f>IFERROR(#REF!/GAMSopt!U105,"")</f>
        <v/>
      </c>
      <c r="W105" s="2" t="str">
        <f>IFERROR(#REF!/GAMSopt!V105,"")</f>
        <v/>
      </c>
      <c r="X105" s="2" t="str">
        <f>IFERROR(#REF!/GAMSopt!W105,"")</f>
        <v/>
      </c>
      <c r="Y105" s="2" t="str">
        <f>IFERROR(#REF!/GAMSopt!X105,"")</f>
        <v/>
      </c>
      <c r="Z105" s="2" t="str">
        <f>IFERROR(#REF!/GAMSopt!Y105,"")</f>
        <v/>
      </c>
      <c r="AA105" s="2" t="str">
        <f>IFERROR(#REF!/GAMSopt!Z105,"")</f>
        <v/>
      </c>
      <c r="AB105" s="2" t="str">
        <f>IFERROR(#REF!/GAMSopt!AA105,"")</f>
        <v/>
      </c>
      <c r="AC105" s="2" t="str">
        <f>IFERROR(#REF!/GAMSopt!AB105,"")</f>
        <v/>
      </c>
      <c r="AD105" s="2" t="str">
        <f>IFERROR(#REF!/GAMSopt!AC105,"")</f>
        <v/>
      </c>
      <c r="AE105" s="2" t="str">
        <f>IFERROR(#REF!/GAMSopt!AD105,"")</f>
        <v/>
      </c>
      <c r="AF105" s="2" t="str">
        <f>IFERROR(#REF!/GAMSopt!AE105,"")</f>
        <v/>
      </c>
      <c r="AG105" s="2" t="str">
        <f>IFERROR(#REF!/GAMSopt!AF105,"")</f>
        <v/>
      </c>
      <c r="AH105" s="2" t="str">
        <f>IFERROR(#REF!/GAMSopt!AG105,"")</f>
        <v/>
      </c>
      <c r="AI105" s="2" t="str">
        <f>IFERROR(#REF!/GAMSopt!AH105,"")</f>
        <v/>
      </c>
      <c r="AJ105" s="2" t="str">
        <f>IFERROR(#REF!/GAMSopt!AI105,"")</f>
        <v/>
      </c>
      <c r="AK105" s="2" t="str">
        <f>IFERROR(#REF!/GAMSopt!AJ105,"")</f>
        <v/>
      </c>
      <c r="AL105" s="2" t="str">
        <f>IFERROR(#REF!/GAMSopt!AK105,"")</f>
        <v/>
      </c>
      <c r="AM105" s="2" t="str">
        <f>IFERROR(#REF!/GAMSopt!AL105,"")</f>
        <v/>
      </c>
      <c r="AN105" s="2" t="str">
        <f>IFERROR(#REF!/GAMSopt!AM105,"")</f>
        <v/>
      </c>
      <c r="AO105" s="2" t="str">
        <f>IFERROR(#REF!/GAMSopt!AN105,"")</f>
        <v/>
      </c>
      <c r="AP105" s="2" t="str">
        <f>IFERROR(#REF!/GAMSopt!AO105,"")</f>
        <v/>
      </c>
      <c r="AQ105" s="2" t="str">
        <f>IFERROR(#REF!/GAMSopt!AP105,"")</f>
        <v/>
      </c>
      <c r="AR105" s="2" t="str">
        <f>IFERROR(#REF!/GAMSopt!AQ105,"")</f>
        <v/>
      </c>
      <c r="AS105" s="2" t="str">
        <f>IFERROR(#REF!/GAMSopt!AR105,"")</f>
        <v/>
      </c>
      <c r="AT105" s="2" t="str">
        <f>IFERROR(#REF!/GAMSopt!AS105,"")</f>
        <v/>
      </c>
      <c r="AU105" s="2" t="str">
        <f>IFERROR(#REF!/GAMSopt!AT105,"")</f>
        <v/>
      </c>
      <c r="AV105" s="2" t="str">
        <f>IFERROR(#REF!/GAMSopt!AU105,"")</f>
        <v/>
      </c>
      <c r="AW105" s="2" t="str">
        <f>IFERROR(#REF!/GAMSopt!AV105,"")</f>
        <v/>
      </c>
      <c r="AX105" s="2" t="str">
        <f>IFERROR(#REF!/GAMSopt!AW105,"")</f>
        <v/>
      </c>
      <c r="AY105" s="2" t="str">
        <f>IFERROR(#REF!/GAMSopt!AX105,"")</f>
        <v/>
      </c>
      <c r="AZ105" s="2" t="str">
        <f>IFERROR(#REF!/GAMSopt!AY105,"")</f>
        <v/>
      </c>
      <c r="BA105" s="2" t="str">
        <f>IFERROR(#REF!/GAMSopt!AZ105,"")</f>
        <v/>
      </c>
      <c r="BB105" s="2" t="str">
        <f>IFERROR(#REF!/GAMSopt!BA105,"")</f>
        <v/>
      </c>
      <c r="BC105" s="2" t="str">
        <f>IFERROR(#REF!/GAMSopt!BB105,"")</f>
        <v/>
      </c>
      <c r="BD105" s="2" t="str">
        <f>IFERROR(#REF!/GAMSopt!BC105,"")</f>
        <v/>
      </c>
      <c r="BE105" s="2" t="str">
        <f>IFERROR(#REF!/GAMSopt!BD105,"")</f>
        <v/>
      </c>
      <c r="BF105" s="2" t="str">
        <f>IFERROR(#REF!/GAMSopt!BE105,"")</f>
        <v/>
      </c>
      <c r="BG105" s="2" t="str">
        <f>IFERROR(#REF!/GAMSopt!BF105,"")</f>
        <v/>
      </c>
      <c r="BH105" s="2" t="str">
        <f>IFERROR(#REF!/GAMSopt!BG105,"")</f>
        <v/>
      </c>
      <c r="BI105" s="2" t="str">
        <f>IFERROR(#REF!/GAMSopt!BH105,"")</f>
        <v/>
      </c>
      <c r="BJ105" s="2" t="str">
        <f>IFERROR(#REF!/GAMSopt!BI105,"")</f>
        <v/>
      </c>
    </row>
    <row r="106" spans="1:62" x14ac:dyDescent="0.25">
      <c r="A106" t="e">
        <f>#REF!</f>
        <v>#REF!</v>
      </c>
      <c r="B106" t="str">
        <f>GAMSopt!A106</f>
        <v>Climate damages (trillion USD)</v>
      </c>
      <c r="C106" s="2" t="str">
        <f>IFERROR(#REF!/GAMSopt!B106,"")</f>
        <v/>
      </c>
      <c r="D106" s="2" t="str">
        <f>IFERROR(#REF!/GAMSopt!C106,"")</f>
        <v/>
      </c>
      <c r="E106" s="2" t="str">
        <f>IFERROR(#REF!/GAMSopt!D106,"")</f>
        <v/>
      </c>
      <c r="F106" s="2" t="str">
        <f>IFERROR(#REF!/GAMSopt!E106,"")</f>
        <v/>
      </c>
      <c r="G106" s="2" t="str">
        <f>IFERROR(#REF!/GAMSopt!F106,"")</f>
        <v/>
      </c>
      <c r="H106" s="2" t="str">
        <f>IFERROR(#REF!/GAMSopt!G106,"")</f>
        <v/>
      </c>
      <c r="I106" s="2" t="str">
        <f>IFERROR(#REF!/GAMSopt!H106,"")</f>
        <v/>
      </c>
      <c r="J106" s="2" t="str">
        <f>IFERROR(#REF!/GAMSopt!I106,"")</f>
        <v/>
      </c>
      <c r="K106" s="2" t="str">
        <f>IFERROR(#REF!/GAMSopt!J106,"")</f>
        <v/>
      </c>
      <c r="L106" s="2" t="str">
        <f>IFERROR(#REF!/GAMSopt!K106,"")</f>
        <v/>
      </c>
      <c r="M106" s="2" t="str">
        <f>IFERROR(#REF!/GAMSopt!L106,"")</f>
        <v/>
      </c>
      <c r="N106" s="2" t="str">
        <f>IFERROR(#REF!/GAMSopt!M106,"")</f>
        <v/>
      </c>
      <c r="O106" s="2" t="str">
        <f>IFERROR(#REF!/GAMSopt!N106,"")</f>
        <v/>
      </c>
      <c r="P106" s="2" t="str">
        <f>IFERROR(#REF!/GAMSopt!O106,"")</f>
        <v/>
      </c>
      <c r="Q106" s="2" t="str">
        <f>IFERROR(#REF!/GAMSopt!P106,"")</f>
        <v/>
      </c>
      <c r="R106" s="2" t="str">
        <f>IFERROR(#REF!/GAMSopt!Q106,"")</f>
        <v/>
      </c>
      <c r="S106" s="2" t="str">
        <f>IFERROR(#REF!/GAMSopt!R106,"")</f>
        <v/>
      </c>
      <c r="T106" s="2" t="str">
        <f>IFERROR(#REF!/GAMSopt!S106,"")</f>
        <v/>
      </c>
      <c r="U106" s="2" t="str">
        <f>IFERROR(#REF!/GAMSopt!T106,"")</f>
        <v/>
      </c>
      <c r="V106" s="2" t="str">
        <f>IFERROR(#REF!/GAMSopt!U106,"")</f>
        <v/>
      </c>
      <c r="W106" s="2" t="str">
        <f>IFERROR(#REF!/GAMSopt!V106,"")</f>
        <v/>
      </c>
      <c r="X106" s="2" t="str">
        <f>IFERROR(#REF!/GAMSopt!W106,"")</f>
        <v/>
      </c>
      <c r="Y106" s="2" t="str">
        <f>IFERROR(#REF!/GAMSopt!X106,"")</f>
        <v/>
      </c>
      <c r="Z106" s="2" t="str">
        <f>IFERROR(#REF!/GAMSopt!Y106,"")</f>
        <v/>
      </c>
      <c r="AA106" s="2" t="str">
        <f>IFERROR(#REF!/GAMSopt!Z106,"")</f>
        <v/>
      </c>
      <c r="AB106" s="2" t="str">
        <f>IFERROR(#REF!/GAMSopt!AA106,"")</f>
        <v/>
      </c>
      <c r="AC106" s="2" t="str">
        <f>IFERROR(#REF!/GAMSopt!AB106,"")</f>
        <v/>
      </c>
      <c r="AD106" s="2" t="str">
        <f>IFERROR(#REF!/GAMSopt!AC106,"")</f>
        <v/>
      </c>
      <c r="AE106" s="2" t="str">
        <f>IFERROR(#REF!/GAMSopt!AD106,"")</f>
        <v/>
      </c>
      <c r="AF106" s="2" t="str">
        <f>IFERROR(#REF!/GAMSopt!AE106,"")</f>
        <v/>
      </c>
      <c r="AG106" s="2" t="str">
        <f>IFERROR(#REF!/GAMSopt!AF106,"")</f>
        <v/>
      </c>
      <c r="AH106" s="2" t="str">
        <f>IFERROR(#REF!/GAMSopt!AG106,"")</f>
        <v/>
      </c>
      <c r="AI106" s="2" t="str">
        <f>IFERROR(#REF!/GAMSopt!AH106,"")</f>
        <v/>
      </c>
      <c r="AJ106" s="2" t="str">
        <f>IFERROR(#REF!/GAMSopt!AI106,"")</f>
        <v/>
      </c>
      <c r="AK106" s="2" t="str">
        <f>IFERROR(#REF!/GAMSopt!AJ106,"")</f>
        <v/>
      </c>
      <c r="AL106" s="2" t="str">
        <f>IFERROR(#REF!/GAMSopt!AK106,"")</f>
        <v/>
      </c>
      <c r="AM106" s="2" t="str">
        <f>IFERROR(#REF!/GAMSopt!AL106,"")</f>
        <v/>
      </c>
      <c r="AN106" s="2" t="str">
        <f>IFERROR(#REF!/GAMSopt!AM106,"")</f>
        <v/>
      </c>
      <c r="AO106" s="2" t="str">
        <f>IFERROR(#REF!/GAMSopt!AN106,"")</f>
        <v/>
      </c>
      <c r="AP106" s="2" t="str">
        <f>IFERROR(#REF!/GAMSopt!AO106,"")</f>
        <v/>
      </c>
      <c r="AQ106" s="2" t="str">
        <f>IFERROR(#REF!/GAMSopt!AP106,"")</f>
        <v/>
      </c>
      <c r="AR106" s="2" t="str">
        <f>IFERROR(#REF!/GAMSopt!AQ106,"")</f>
        <v/>
      </c>
      <c r="AS106" s="2" t="str">
        <f>IFERROR(#REF!/GAMSopt!AR106,"")</f>
        <v/>
      </c>
      <c r="AT106" s="2" t="str">
        <f>IFERROR(#REF!/GAMSopt!AS106,"")</f>
        <v/>
      </c>
      <c r="AU106" s="2" t="str">
        <f>IFERROR(#REF!/GAMSopt!AT106,"")</f>
        <v/>
      </c>
      <c r="AV106" s="2" t="str">
        <f>IFERROR(#REF!/GAMSopt!AU106,"")</f>
        <v/>
      </c>
      <c r="AW106" s="2" t="str">
        <f>IFERROR(#REF!/GAMSopt!AV106,"")</f>
        <v/>
      </c>
      <c r="AX106" s="2" t="str">
        <f>IFERROR(#REF!/GAMSopt!AW106,"")</f>
        <v/>
      </c>
      <c r="AY106" s="2" t="str">
        <f>IFERROR(#REF!/GAMSopt!AX106,"")</f>
        <v/>
      </c>
      <c r="AZ106" s="2" t="str">
        <f>IFERROR(#REF!/GAMSopt!AY106,"")</f>
        <v/>
      </c>
      <c r="BA106" s="2" t="str">
        <f>IFERROR(#REF!/GAMSopt!AZ106,"")</f>
        <v/>
      </c>
      <c r="BB106" s="2" t="str">
        <f>IFERROR(#REF!/GAMSopt!BA106,"")</f>
        <v/>
      </c>
      <c r="BC106" s="2" t="str">
        <f>IFERROR(#REF!/GAMSopt!BB106,"")</f>
        <v/>
      </c>
      <c r="BD106" s="2" t="str">
        <f>IFERROR(#REF!/GAMSopt!BC106,"")</f>
        <v/>
      </c>
      <c r="BE106" s="2" t="str">
        <f>IFERROR(#REF!/GAMSopt!BD106,"")</f>
        <v/>
      </c>
      <c r="BF106" s="2" t="str">
        <f>IFERROR(#REF!/GAMSopt!BE106,"")</f>
        <v/>
      </c>
      <c r="BG106" s="2" t="str">
        <f>IFERROR(#REF!/GAMSopt!BF106,"")</f>
        <v/>
      </c>
      <c r="BH106" s="2" t="str">
        <f>IFERROR(#REF!/GAMSopt!BG106,"")</f>
        <v/>
      </c>
      <c r="BI106" s="2" t="str">
        <f>IFERROR(#REF!/GAMSopt!BH106,"")</f>
        <v/>
      </c>
      <c r="BJ106" s="2" t="str">
        <f>IFERROR(#REF!/GAMSopt!BI106,"")</f>
        <v/>
      </c>
    </row>
    <row r="107" spans="1:62" x14ac:dyDescent="0.25">
      <c r="A107" t="e">
        <f>#REF!</f>
        <v>#REF!</v>
      </c>
      <c r="B107" t="str">
        <f>GAMSopt!A107</f>
        <v>Output post-damages yet pre-abatement</v>
      </c>
      <c r="C107" s="2" t="str">
        <f>IFERROR(#REF!/GAMSopt!B107,"")</f>
        <v/>
      </c>
      <c r="D107" s="2" t="str">
        <f>IFERROR(#REF!/GAMSopt!C107,"")</f>
        <v/>
      </c>
      <c r="E107" s="2" t="str">
        <f>IFERROR(#REF!/GAMSopt!D107,"")</f>
        <v/>
      </c>
      <c r="F107" s="2" t="str">
        <f>IFERROR(#REF!/GAMSopt!E107,"")</f>
        <v/>
      </c>
      <c r="G107" s="2" t="str">
        <f>IFERROR(#REF!/GAMSopt!F107,"")</f>
        <v/>
      </c>
      <c r="H107" s="2" t="str">
        <f>IFERROR(#REF!/GAMSopt!G107,"")</f>
        <v/>
      </c>
      <c r="I107" s="2" t="str">
        <f>IFERROR(#REF!/GAMSopt!H107,"")</f>
        <v/>
      </c>
      <c r="J107" s="2" t="str">
        <f>IFERROR(#REF!/GAMSopt!I107,"")</f>
        <v/>
      </c>
      <c r="K107" s="2" t="str">
        <f>IFERROR(#REF!/GAMSopt!J107,"")</f>
        <v/>
      </c>
      <c r="L107" s="2" t="str">
        <f>IFERROR(#REF!/GAMSopt!K107,"")</f>
        <v/>
      </c>
      <c r="M107" s="2" t="str">
        <f>IFERROR(#REF!/GAMSopt!L107,"")</f>
        <v/>
      </c>
      <c r="N107" s="2" t="str">
        <f>IFERROR(#REF!/GAMSopt!M107,"")</f>
        <v/>
      </c>
      <c r="O107" s="2" t="str">
        <f>IFERROR(#REF!/GAMSopt!N107,"")</f>
        <v/>
      </c>
      <c r="P107" s="2" t="str">
        <f>IFERROR(#REF!/GAMSopt!O107,"")</f>
        <v/>
      </c>
      <c r="Q107" s="2" t="str">
        <f>IFERROR(#REF!/GAMSopt!P107,"")</f>
        <v/>
      </c>
      <c r="R107" s="2" t="str">
        <f>IFERROR(#REF!/GAMSopt!Q107,"")</f>
        <v/>
      </c>
      <c r="S107" s="2" t="str">
        <f>IFERROR(#REF!/GAMSopt!R107,"")</f>
        <v/>
      </c>
      <c r="T107" s="2" t="str">
        <f>IFERROR(#REF!/GAMSopt!S107,"")</f>
        <v/>
      </c>
      <c r="U107" s="2" t="str">
        <f>IFERROR(#REF!/GAMSopt!T107,"")</f>
        <v/>
      </c>
      <c r="V107" s="2" t="str">
        <f>IFERROR(#REF!/GAMSopt!U107,"")</f>
        <v/>
      </c>
      <c r="W107" s="2" t="str">
        <f>IFERROR(#REF!/GAMSopt!V107,"")</f>
        <v/>
      </c>
      <c r="X107" s="2" t="str">
        <f>IFERROR(#REF!/GAMSopt!W107,"")</f>
        <v/>
      </c>
      <c r="Y107" s="2" t="str">
        <f>IFERROR(#REF!/GAMSopt!X107,"")</f>
        <v/>
      </c>
      <c r="Z107" s="2" t="str">
        <f>IFERROR(#REF!/GAMSopt!Y107,"")</f>
        <v/>
      </c>
      <c r="AA107" s="2" t="str">
        <f>IFERROR(#REF!/GAMSopt!Z107,"")</f>
        <v/>
      </c>
      <c r="AB107" s="2" t="str">
        <f>IFERROR(#REF!/GAMSopt!AA107,"")</f>
        <v/>
      </c>
      <c r="AC107" s="2" t="str">
        <f>IFERROR(#REF!/GAMSopt!AB107,"")</f>
        <v/>
      </c>
      <c r="AD107" s="2" t="str">
        <f>IFERROR(#REF!/GAMSopt!AC107,"")</f>
        <v/>
      </c>
      <c r="AE107" s="2" t="str">
        <f>IFERROR(#REF!/GAMSopt!AD107,"")</f>
        <v/>
      </c>
      <c r="AF107" s="2" t="str">
        <f>IFERROR(#REF!/GAMSopt!AE107,"")</f>
        <v/>
      </c>
      <c r="AG107" s="2" t="str">
        <f>IFERROR(#REF!/GAMSopt!AF107,"")</f>
        <v/>
      </c>
      <c r="AH107" s="2" t="str">
        <f>IFERROR(#REF!/GAMSopt!AG107,"")</f>
        <v/>
      </c>
      <c r="AI107" s="2" t="str">
        <f>IFERROR(#REF!/GAMSopt!AH107,"")</f>
        <v/>
      </c>
      <c r="AJ107" s="2" t="str">
        <f>IFERROR(#REF!/GAMSopt!AI107,"")</f>
        <v/>
      </c>
      <c r="AK107" s="2" t="str">
        <f>IFERROR(#REF!/GAMSopt!AJ107,"")</f>
        <v/>
      </c>
      <c r="AL107" s="2" t="str">
        <f>IFERROR(#REF!/GAMSopt!AK107,"")</f>
        <v/>
      </c>
      <c r="AM107" s="2" t="str">
        <f>IFERROR(#REF!/GAMSopt!AL107,"")</f>
        <v/>
      </c>
      <c r="AN107" s="2" t="str">
        <f>IFERROR(#REF!/GAMSopt!AM107,"")</f>
        <v/>
      </c>
      <c r="AO107" s="2" t="str">
        <f>IFERROR(#REF!/GAMSopt!AN107,"")</f>
        <v/>
      </c>
      <c r="AP107" s="2" t="str">
        <f>IFERROR(#REF!/GAMSopt!AO107,"")</f>
        <v/>
      </c>
      <c r="AQ107" s="2" t="str">
        <f>IFERROR(#REF!/GAMSopt!AP107,"")</f>
        <v/>
      </c>
      <c r="AR107" s="2" t="str">
        <f>IFERROR(#REF!/GAMSopt!AQ107,"")</f>
        <v/>
      </c>
      <c r="AS107" s="2" t="str">
        <f>IFERROR(#REF!/GAMSopt!AR107,"")</f>
        <v/>
      </c>
      <c r="AT107" s="2" t="str">
        <f>IFERROR(#REF!/GAMSopt!AS107,"")</f>
        <v/>
      </c>
      <c r="AU107" s="2" t="str">
        <f>IFERROR(#REF!/GAMSopt!AT107,"")</f>
        <v/>
      </c>
      <c r="AV107" s="2" t="str">
        <f>IFERROR(#REF!/GAMSopt!AU107,"")</f>
        <v/>
      </c>
      <c r="AW107" s="2" t="str">
        <f>IFERROR(#REF!/GAMSopt!AV107,"")</f>
        <v/>
      </c>
      <c r="AX107" s="2" t="str">
        <f>IFERROR(#REF!/GAMSopt!AW107,"")</f>
        <v/>
      </c>
      <c r="AY107" s="2" t="str">
        <f>IFERROR(#REF!/GAMSopt!AX107,"")</f>
        <v/>
      </c>
      <c r="AZ107" s="2" t="str">
        <f>IFERROR(#REF!/GAMSopt!AY107,"")</f>
        <v/>
      </c>
      <c r="BA107" s="2" t="str">
        <f>IFERROR(#REF!/GAMSopt!AZ107,"")</f>
        <v/>
      </c>
      <c r="BB107" s="2" t="str">
        <f>IFERROR(#REF!/GAMSopt!BA107,"")</f>
        <v/>
      </c>
      <c r="BC107" s="2" t="str">
        <f>IFERROR(#REF!/GAMSopt!BB107,"")</f>
        <v/>
      </c>
      <c r="BD107" s="2" t="str">
        <f>IFERROR(#REF!/GAMSopt!BC107,"")</f>
        <v/>
      </c>
      <c r="BE107" s="2" t="str">
        <f>IFERROR(#REF!/GAMSopt!BD107,"")</f>
        <v/>
      </c>
      <c r="BF107" s="2" t="str">
        <f>IFERROR(#REF!/GAMSopt!BE107,"")</f>
        <v/>
      </c>
      <c r="BG107" s="2" t="str">
        <f>IFERROR(#REF!/GAMSopt!BF107,"")</f>
        <v/>
      </c>
      <c r="BH107" s="2" t="str">
        <f>IFERROR(#REF!/GAMSopt!BG107,"")</f>
        <v/>
      </c>
      <c r="BI107" s="2" t="str">
        <f>IFERROR(#REF!/GAMSopt!BH107,"")</f>
        <v/>
      </c>
      <c r="BJ107" s="2" t="str">
        <f>IFERROR(#REF!/GAMSopt!BI107,"")</f>
        <v/>
      </c>
    </row>
    <row r="108" spans="1:62" x14ac:dyDescent="0.25">
      <c r="A108" t="e">
        <f>#REF!</f>
        <v>#REF!</v>
      </c>
      <c r="B108" t="str">
        <f>GAMSopt!A108</f>
        <v>Abatement cost (fraction of gross output)</v>
      </c>
      <c r="C108" s="2" t="str">
        <f>IFERROR(#REF!/GAMSopt!B108,"")</f>
        <v/>
      </c>
      <c r="D108" s="2" t="str">
        <f>IFERROR(#REF!/GAMSopt!C108,"")</f>
        <v/>
      </c>
      <c r="E108" s="2" t="str">
        <f>IFERROR(#REF!/GAMSopt!D108,"")</f>
        <v/>
      </c>
      <c r="F108" s="2" t="str">
        <f>IFERROR(#REF!/GAMSopt!E108,"")</f>
        <v/>
      </c>
      <c r="G108" s="2" t="str">
        <f>IFERROR(#REF!/GAMSopt!F108,"")</f>
        <v/>
      </c>
      <c r="H108" s="2" t="str">
        <f>IFERROR(#REF!/GAMSopt!G108,"")</f>
        <v/>
      </c>
      <c r="I108" s="2" t="str">
        <f>IFERROR(#REF!/GAMSopt!H108,"")</f>
        <v/>
      </c>
      <c r="J108" s="2" t="str">
        <f>IFERROR(#REF!/GAMSopt!I108,"")</f>
        <v/>
      </c>
      <c r="K108" s="2" t="str">
        <f>IFERROR(#REF!/GAMSopt!J108,"")</f>
        <v/>
      </c>
      <c r="L108" s="2" t="str">
        <f>IFERROR(#REF!/GAMSopt!K108,"")</f>
        <v/>
      </c>
      <c r="M108" s="2" t="str">
        <f>IFERROR(#REF!/GAMSopt!L108,"")</f>
        <v/>
      </c>
      <c r="N108" s="2" t="str">
        <f>IFERROR(#REF!/GAMSopt!M108,"")</f>
        <v/>
      </c>
      <c r="O108" s="2" t="str">
        <f>IFERROR(#REF!/GAMSopt!N108,"")</f>
        <v/>
      </c>
      <c r="P108" s="2" t="str">
        <f>IFERROR(#REF!/GAMSopt!O108,"")</f>
        <v/>
      </c>
      <c r="Q108" s="2" t="str">
        <f>IFERROR(#REF!/GAMSopt!P108,"")</f>
        <v/>
      </c>
      <c r="R108" s="2" t="str">
        <f>IFERROR(#REF!/GAMSopt!Q108,"")</f>
        <v/>
      </c>
      <c r="S108" s="2" t="str">
        <f>IFERROR(#REF!/GAMSopt!R108,"")</f>
        <v/>
      </c>
      <c r="T108" s="2" t="str">
        <f>IFERROR(#REF!/GAMSopt!S108,"")</f>
        <v/>
      </c>
      <c r="U108" s="2" t="str">
        <f>IFERROR(#REF!/GAMSopt!T108,"")</f>
        <v/>
      </c>
      <c r="V108" s="2" t="str">
        <f>IFERROR(#REF!/GAMSopt!U108,"")</f>
        <v/>
      </c>
      <c r="W108" s="2" t="str">
        <f>IFERROR(#REF!/GAMSopt!V108,"")</f>
        <v/>
      </c>
      <c r="X108" s="2" t="str">
        <f>IFERROR(#REF!/GAMSopt!W108,"")</f>
        <v/>
      </c>
      <c r="Y108" s="2" t="str">
        <f>IFERROR(#REF!/GAMSopt!X108,"")</f>
        <v/>
      </c>
      <c r="Z108" s="2" t="str">
        <f>IFERROR(#REF!/GAMSopt!Y108,"")</f>
        <v/>
      </c>
      <c r="AA108" s="2" t="str">
        <f>IFERROR(#REF!/GAMSopt!Z108,"")</f>
        <v/>
      </c>
      <c r="AB108" s="2" t="str">
        <f>IFERROR(#REF!/GAMSopt!AA108,"")</f>
        <v/>
      </c>
      <c r="AC108" s="2" t="str">
        <f>IFERROR(#REF!/GAMSopt!AB108,"")</f>
        <v/>
      </c>
      <c r="AD108" s="2" t="str">
        <f>IFERROR(#REF!/GAMSopt!AC108,"")</f>
        <v/>
      </c>
      <c r="AE108" s="2" t="str">
        <f>IFERROR(#REF!/GAMSopt!AD108,"")</f>
        <v/>
      </c>
      <c r="AF108" s="2" t="str">
        <f>IFERROR(#REF!/GAMSopt!AE108,"")</f>
        <v/>
      </c>
      <c r="AG108" s="2" t="str">
        <f>IFERROR(#REF!/GAMSopt!AF108,"")</f>
        <v/>
      </c>
      <c r="AH108" s="2" t="str">
        <f>IFERROR(#REF!/GAMSopt!AG108,"")</f>
        <v/>
      </c>
      <c r="AI108" s="2" t="str">
        <f>IFERROR(#REF!/GAMSopt!AH108,"")</f>
        <v/>
      </c>
      <c r="AJ108" s="2" t="str">
        <f>IFERROR(#REF!/GAMSopt!AI108,"")</f>
        <v/>
      </c>
      <c r="AK108" s="2" t="str">
        <f>IFERROR(#REF!/GAMSopt!AJ108,"")</f>
        <v/>
      </c>
      <c r="AL108" s="2" t="str">
        <f>IFERROR(#REF!/GAMSopt!AK108,"")</f>
        <v/>
      </c>
      <c r="AM108" s="2" t="str">
        <f>IFERROR(#REF!/GAMSopt!AL108,"")</f>
        <v/>
      </c>
      <c r="AN108" s="2" t="str">
        <f>IFERROR(#REF!/GAMSopt!AM108,"")</f>
        <v/>
      </c>
      <c r="AO108" s="2" t="str">
        <f>IFERROR(#REF!/GAMSopt!AN108,"")</f>
        <v/>
      </c>
      <c r="AP108" s="2" t="str">
        <f>IFERROR(#REF!/GAMSopt!AO108,"")</f>
        <v/>
      </c>
      <c r="AQ108" s="2" t="str">
        <f>IFERROR(#REF!/GAMSopt!AP108,"")</f>
        <v/>
      </c>
      <c r="AR108" s="2" t="str">
        <f>IFERROR(#REF!/GAMSopt!AQ108,"")</f>
        <v/>
      </c>
      <c r="AS108" s="2" t="str">
        <f>IFERROR(#REF!/GAMSopt!AR108,"")</f>
        <v/>
      </c>
      <c r="AT108" s="2" t="str">
        <f>IFERROR(#REF!/GAMSopt!AS108,"")</f>
        <v/>
      </c>
      <c r="AU108" s="2" t="str">
        <f>IFERROR(#REF!/GAMSopt!AT108,"")</f>
        <v/>
      </c>
      <c r="AV108" s="2" t="str">
        <f>IFERROR(#REF!/GAMSopt!AU108,"")</f>
        <v/>
      </c>
      <c r="AW108" s="2" t="str">
        <f>IFERROR(#REF!/GAMSopt!AV108,"")</f>
        <v/>
      </c>
      <c r="AX108" s="2" t="str">
        <f>IFERROR(#REF!/GAMSopt!AW108,"")</f>
        <v/>
      </c>
      <c r="AY108" s="2" t="str">
        <f>IFERROR(#REF!/GAMSopt!AX108,"")</f>
        <v/>
      </c>
      <c r="AZ108" s="2" t="str">
        <f>IFERROR(#REF!/GAMSopt!AY108,"")</f>
        <v/>
      </c>
      <c r="BA108" s="2" t="str">
        <f>IFERROR(#REF!/GAMSopt!AZ108,"")</f>
        <v/>
      </c>
      <c r="BB108" s="2" t="str">
        <f>IFERROR(#REF!/GAMSopt!BA108,"")</f>
        <v/>
      </c>
      <c r="BC108" s="2" t="str">
        <f>IFERROR(#REF!/GAMSopt!BB108,"")</f>
        <v/>
      </c>
      <c r="BD108" s="2" t="str">
        <f>IFERROR(#REF!/GAMSopt!BC108,"")</f>
        <v/>
      </c>
      <c r="BE108" s="2" t="str">
        <f>IFERROR(#REF!/GAMSopt!BD108,"")</f>
        <v/>
      </c>
      <c r="BF108" s="2" t="str">
        <f>IFERROR(#REF!/GAMSopt!BE108,"")</f>
        <v/>
      </c>
      <c r="BG108" s="2" t="str">
        <f>IFERROR(#REF!/GAMSopt!BF108,"")</f>
        <v/>
      </c>
      <c r="BH108" s="2" t="str">
        <f>IFERROR(#REF!/GAMSopt!BG108,"")</f>
        <v/>
      </c>
      <c r="BI108" s="2" t="str">
        <f>IFERROR(#REF!/GAMSopt!BH108,"")</f>
        <v/>
      </c>
      <c r="BJ108" s="2" t="str">
        <f>IFERROR(#REF!/GAMSopt!BI108,"")</f>
        <v/>
      </c>
    </row>
    <row r="109" spans="1:62" x14ac:dyDescent="0.25">
      <c r="A109" t="e">
        <f>#REF!</f>
        <v>#REF!</v>
      </c>
      <c r="B109" t="str">
        <f>GAMSopt!A109</f>
        <v>Abatement cost (trillion USD)</v>
      </c>
      <c r="C109" s="2" t="str">
        <f>IFERROR(#REF!/GAMSopt!B109,"")</f>
        <v/>
      </c>
      <c r="D109" s="2" t="str">
        <f>IFERROR(#REF!/GAMSopt!C109,"")</f>
        <v/>
      </c>
      <c r="E109" s="2" t="str">
        <f>IFERROR(#REF!/GAMSopt!D109,"")</f>
        <v/>
      </c>
      <c r="F109" s="2" t="str">
        <f>IFERROR(#REF!/GAMSopt!E109,"")</f>
        <v/>
      </c>
      <c r="G109" s="2" t="str">
        <f>IFERROR(#REF!/GAMSopt!F109,"")</f>
        <v/>
      </c>
      <c r="H109" s="2" t="str">
        <f>IFERROR(#REF!/GAMSopt!G109,"")</f>
        <v/>
      </c>
      <c r="I109" s="2" t="str">
        <f>IFERROR(#REF!/GAMSopt!H109,"")</f>
        <v/>
      </c>
      <c r="J109" s="2" t="str">
        <f>IFERROR(#REF!/GAMSopt!I109,"")</f>
        <v/>
      </c>
      <c r="K109" s="2" t="str">
        <f>IFERROR(#REF!/GAMSopt!J109,"")</f>
        <v/>
      </c>
      <c r="L109" s="2" t="str">
        <f>IFERROR(#REF!/GAMSopt!K109,"")</f>
        <v/>
      </c>
      <c r="M109" s="2" t="str">
        <f>IFERROR(#REF!/GAMSopt!L109,"")</f>
        <v/>
      </c>
      <c r="N109" s="2" t="str">
        <f>IFERROR(#REF!/GAMSopt!M109,"")</f>
        <v/>
      </c>
      <c r="O109" s="2" t="str">
        <f>IFERROR(#REF!/GAMSopt!N109,"")</f>
        <v/>
      </c>
      <c r="P109" s="2" t="str">
        <f>IFERROR(#REF!/GAMSopt!O109,"")</f>
        <v/>
      </c>
      <c r="Q109" s="2" t="str">
        <f>IFERROR(#REF!/GAMSopt!P109,"")</f>
        <v/>
      </c>
      <c r="R109" s="2" t="str">
        <f>IFERROR(#REF!/GAMSopt!Q109,"")</f>
        <v/>
      </c>
      <c r="S109" s="2" t="str">
        <f>IFERROR(#REF!/GAMSopt!R109,"")</f>
        <v/>
      </c>
      <c r="T109" s="2" t="str">
        <f>IFERROR(#REF!/GAMSopt!S109,"")</f>
        <v/>
      </c>
      <c r="U109" s="2" t="str">
        <f>IFERROR(#REF!/GAMSopt!T109,"")</f>
        <v/>
      </c>
      <c r="V109" s="2" t="str">
        <f>IFERROR(#REF!/GAMSopt!U109,"")</f>
        <v/>
      </c>
      <c r="W109" s="2" t="str">
        <f>IFERROR(#REF!/GAMSopt!V109,"")</f>
        <v/>
      </c>
      <c r="X109" s="2" t="str">
        <f>IFERROR(#REF!/GAMSopt!W109,"")</f>
        <v/>
      </c>
      <c r="Y109" s="2" t="str">
        <f>IFERROR(#REF!/GAMSopt!X109,"")</f>
        <v/>
      </c>
      <c r="Z109" s="2" t="str">
        <f>IFERROR(#REF!/GAMSopt!Y109,"")</f>
        <v/>
      </c>
      <c r="AA109" s="2" t="str">
        <f>IFERROR(#REF!/GAMSopt!Z109,"")</f>
        <v/>
      </c>
      <c r="AB109" s="2" t="str">
        <f>IFERROR(#REF!/GAMSopt!AA109,"")</f>
        <v/>
      </c>
      <c r="AC109" s="2" t="str">
        <f>IFERROR(#REF!/GAMSopt!AB109,"")</f>
        <v/>
      </c>
      <c r="AD109" s="2" t="str">
        <f>IFERROR(#REF!/GAMSopt!AC109,"")</f>
        <v/>
      </c>
      <c r="AE109" s="2" t="str">
        <f>IFERROR(#REF!/GAMSopt!AD109,"")</f>
        <v/>
      </c>
      <c r="AF109" s="2" t="str">
        <f>IFERROR(#REF!/GAMSopt!AE109,"")</f>
        <v/>
      </c>
      <c r="AG109" s="2" t="str">
        <f>IFERROR(#REF!/GAMSopt!AF109,"")</f>
        <v/>
      </c>
      <c r="AH109" s="2" t="str">
        <f>IFERROR(#REF!/GAMSopt!AG109,"")</f>
        <v/>
      </c>
      <c r="AI109" s="2" t="str">
        <f>IFERROR(#REF!/GAMSopt!AH109,"")</f>
        <v/>
      </c>
      <c r="AJ109" s="2" t="str">
        <f>IFERROR(#REF!/GAMSopt!AI109,"")</f>
        <v/>
      </c>
      <c r="AK109" s="2" t="str">
        <f>IFERROR(#REF!/GAMSopt!AJ109,"")</f>
        <v/>
      </c>
      <c r="AL109" s="2" t="str">
        <f>IFERROR(#REF!/GAMSopt!AK109,"")</f>
        <v/>
      </c>
      <c r="AM109" s="2" t="str">
        <f>IFERROR(#REF!/GAMSopt!AL109,"")</f>
        <v/>
      </c>
      <c r="AN109" s="2" t="str">
        <f>IFERROR(#REF!/GAMSopt!AM109,"")</f>
        <v/>
      </c>
      <c r="AO109" s="2" t="str">
        <f>IFERROR(#REF!/GAMSopt!AN109,"")</f>
        <v/>
      </c>
      <c r="AP109" s="2" t="str">
        <f>IFERROR(#REF!/GAMSopt!AO109,"")</f>
        <v/>
      </c>
      <c r="AQ109" s="2" t="str">
        <f>IFERROR(#REF!/GAMSopt!AP109,"")</f>
        <v/>
      </c>
      <c r="AR109" s="2" t="str">
        <f>IFERROR(#REF!/GAMSopt!AQ109,"")</f>
        <v/>
      </c>
      <c r="AS109" s="2" t="str">
        <f>IFERROR(#REF!/GAMSopt!AR109,"")</f>
        <v/>
      </c>
      <c r="AT109" s="2" t="str">
        <f>IFERROR(#REF!/GAMSopt!AS109,"")</f>
        <v/>
      </c>
      <c r="AU109" s="2" t="str">
        <f>IFERROR(#REF!/GAMSopt!AT109,"")</f>
        <v/>
      </c>
      <c r="AV109" s="2" t="str">
        <f>IFERROR(#REF!/GAMSopt!AU109,"")</f>
        <v/>
      </c>
      <c r="AW109" s="2" t="str">
        <f>IFERROR(#REF!/GAMSopt!AV109,"")</f>
        <v/>
      </c>
      <c r="AX109" s="2" t="str">
        <f>IFERROR(#REF!/GAMSopt!AW109,"")</f>
        <v/>
      </c>
      <c r="AY109" s="2" t="str">
        <f>IFERROR(#REF!/GAMSopt!AX109,"")</f>
        <v/>
      </c>
      <c r="AZ109" s="2" t="str">
        <f>IFERROR(#REF!/GAMSopt!AY109,"")</f>
        <v/>
      </c>
      <c r="BA109" s="2" t="str">
        <f>IFERROR(#REF!/GAMSopt!AZ109,"")</f>
        <v/>
      </c>
      <c r="BB109" s="2" t="str">
        <f>IFERROR(#REF!/GAMSopt!BA109,"")</f>
        <v/>
      </c>
      <c r="BC109" s="2" t="str">
        <f>IFERROR(#REF!/GAMSopt!BB109,"")</f>
        <v/>
      </c>
      <c r="BD109" s="2" t="str">
        <f>IFERROR(#REF!/GAMSopt!BC109,"")</f>
        <v/>
      </c>
      <c r="BE109" s="2" t="str">
        <f>IFERROR(#REF!/GAMSopt!BD109,"")</f>
        <v/>
      </c>
      <c r="BF109" s="2" t="str">
        <f>IFERROR(#REF!/GAMSopt!BE109,"")</f>
        <v/>
      </c>
      <c r="BG109" s="2" t="str">
        <f>IFERROR(#REF!/GAMSopt!BF109,"")</f>
        <v/>
      </c>
      <c r="BH109" s="2" t="str">
        <f>IFERROR(#REF!/GAMSopt!BG109,"")</f>
        <v/>
      </c>
      <c r="BI109" s="2" t="str">
        <f>IFERROR(#REF!/GAMSopt!BH109,"")</f>
        <v/>
      </c>
      <c r="BJ109" s="2" t="str">
        <f>IFERROR(#REF!/GAMSopt!BI109,"")</f>
        <v/>
      </c>
    </row>
    <row r="110" spans="1:62" x14ac:dyDescent="0.25">
      <c r="A110" t="e">
        <f>#REF!</f>
        <v>#REF!</v>
      </c>
      <c r="B110" t="str">
        <f>GAMSopt!A110</f>
        <v xml:space="preserve">Output (Net of Damages and Abatement, trillion USD pa) </v>
      </c>
      <c r="C110" s="2" t="str">
        <f>IFERROR(#REF!/GAMSopt!B110,"")</f>
        <v/>
      </c>
      <c r="D110" s="2" t="str">
        <f>IFERROR(#REF!/GAMSopt!C110,"")</f>
        <v/>
      </c>
      <c r="E110" s="2" t="str">
        <f>IFERROR(#REF!/GAMSopt!D110,"")</f>
        <v/>
      </c>
      <c r="F110" s="2" t="str">
        <f>IFERROR(#REF!/GAMSopt!E110,"")</f>
        <v/>
      </c>
      <c r="G110" s="2" t="str">
        <f>IFERROR(#REF!/GAMSopt!F110,"")</f>
        <v/>
      </c>
      <c r="H110" s="2" t="str">
        <f>IFERROR(#REF!/GAMSopt!G110,"")</f>
        <v/>
      </c>
      <c r="I110" s="2" t="str">
        <f>IFERROR(#REF!/GAMSopt!H110,"")</f>
        <v/>
      </c>
      <c r="J110" s="2" t="str">
        <f>IFERROR(#REF!/GAMSopt!I110,"")</f>
        <v/>
      </c>
      <c r="K110" s="2" t="str">
        <f>IFERROR(#REF!/GAMSopt!J110,"")</f>
        <v/>
      </c>
      <c r="L110" s="2" t="str">
        <f>IFERROR(#REF!/GAMSopt!K110,"")</f>
        <v/>
      </c>
      <c r="M110" s="2" t="str">
        <f>IFERROR(#REF!/GAMSopt!L110,"")</f>
        <v/>
      </c>
      <c r="N110" s="2" t="str">
        <f>IFERROR(#REF!/GAMSopt!M110,"")</f>
        <v/>
      </c>
      <c r="O110" s="2" t="str">
        <f>IFERROR(#REF!/GAMSopt!N110,"")</f>
        <v/>
      </c>
      <c r="P110" s="2" t="str">
        <f>IFERROR(#REF!/GAMSopt!O110,"")</f>
        <v/>
      </c>
      <c r="Q110" s="2" t="str">
        <f>IFERROR(#REF!/GAMSopt!P110,"")</f>
        <v/>
      </c>
      <c r="R110" s="2" t="str">
        <f>IFERROR(#REF!/GAMSopt!Q110,"")</f>
        <v/>
      </c>
      <c r="S110" s="2" t="str">
        <f>IFERROR(#REF!/GAMSopt!R110,"")</f>
        <v/>
      </c>
      <c r="T110" s="2" t="str">
        <f>IFERROR(#REF!/GAMSopt!S110,"")</f>
        <v/>
      </c>
      <c r="U110" s="2" t="str">
        <f>IFERROR(#REF!/GAMSopt!T110,"")</f>
        <v/>
      </c>
      <c r="V110" s="2" t="str">
        <f>IFERROR(#REF!/GAMSopt!U110,"")</f>
        <v/>
      </c>
      <c r="W110" s="2" t="str">
        <f>IFERROR(#REF!/GAMSopt!V110,"")</f>
        <v/>
      </c>
      <c r="X110" s="2" t="str">
        <f>IFERROR(#REF!/GAMSopt!W110,"")</f>
        <v/>
      </c>
      <c r="Y110" s="2" t="str">
        <f>IFERROR(#REF!/GAMSopt!X110,"")</f>
        <v/>
      </c>
      <c r="Z110" s="2" t="str">
        <f>IFERROR(#REF!/GAMSopt!Y110,"")</f>
        <v/>
      </c>
      <c r="AA110" s="2" t="str">
        <f>IFERROR(#REF!/GAMSopt!Z110,"")</f>
        <v/>
      </c>
      <c r="AB110" s="2" t="str">
        <f>IFERROR(#REF!/GAMSopt!AA110,"")</f>
        <v/>
      </c>
      <c r="AC110" s="2" t="str">
        <f>IFERROR(#REF!/GAMSopt!AB110,"")</f>
        <v/>
      </c>
      <c r="AD110" s="2" t="str">
        <f>IFERROR(#REF!/GAMSopt!AC110,"")</f>
        <v/>
      </c>
      <c r="AE110" s="2" t="str">
        <f>IFERROR(#REF!/GAMSopt!AD110,"")</f>
        <v/>
      </c>
      <c r="AF110" s="2" t="str">
        <f>IFERROR(#REF!/GAMSopt!AE110,"")</f>
        <v/>
      </c>
      <c r="AG110" s="2" t="str">
        <f>IFERROR(#REF!/GAMSopt!AF110,"")</f>
        <v/>
      </c>
      <c r="AH110" s="2" t="str">
        <f>IFERROR(#REF!/GAMSopt!AG110,"")</f>
        <v/>
      </c>
      <c r="AI110" s="2" t="str">
        <f>IFERROR(#REF!/GAMSopt!AH110,"")</f>
        <v/>
      </c>
      <c r="AJ110" s="2" t="str">
        <f>IFERROR(#REF!/GAMSopt!AI110,"")</f>
        <v/>
      </c>
      <c r="AK110" s="2" t="str">
        <f>IFERROR(#REF!/GAMSopt!AJ110,"")</f>
        <v/>
      </c>
      <c r="AL110" s="2" t="str">
        <f>IFERROR(#REF!/GAMSopt!AK110,"")</f>
        <v/>
      </c>
      <c r="AM110" s="2" t="str">
        <f>IFERROR(#REF!/GAMSopt!AL110,"")</f>
        <v/>
      </c>
      <c r="AN110" s="2" t="str">
        <f>IFERROR(#REF!/GAMSopt!AM110,"")</f>
        <v/>
      </c>
      <c r="AO110" s="2" t="str">
        <f>IFERROR(#REF!/GAMSopt!AN110,"")</f>
        <v/>
      </c>
      <c r="AP110" s="2" t="str">
        <f>IFERROR(#REF!/GAMSopt!AO110,"")</f>
        <v/>
      </c>
      <c r="AQ110" s="2" t="str">
        <f>IFERROR(#REF!/GAMSopt!AP110,"")</f>
        <v/>
      </c>
      <c r="AR110" s="2" t="str">
        <f>IFERROR(#REF!/GAMSopt!AQ110,"")</f>
        <v/>
      </c>
      <c r="AS110" s="2" t="str">
        <f>IFERROR(#REF!/GAMSopt!AR110,"")</f>
        <v/>
      </c>
      <c r="AT110" s="2" t="str">
        <f>IFERROR(#REF!/GAMSopt!AS110,"")</f>
        <v/>
      </c>
      <c r="AU110" s="2" t="str">
        <f>IFERROR(#REF!/GAMSopt!AT110,"")</f>
        <v/>
      </c>
      <c r="AV110" s="2" t="str">
        <f>IFERROR(#REF!/GAMSopt!AU110,"")</f>
        <v/>
      </c>
      <c r="AW110" s="2" t="str">
        <f>IFERROR(#REF!/GAMSopt!AV110,"")</f>
        <v/>
      </c>
      <c r="AX110" s="2" t="str">
        <f>IFERROR(#REF!/GAMSopt!AW110,"")</f>
        <v/>
      </c>
      <c r="AY110" s="2" t="str">
        <f>IFERROR(#REF!/GAMSopt!AX110,"")</f>
        <v/>
      </c>
      <c r="AZ110" s="2" t="str">
        <f>IFERROR(#REF!/GAMSopt!AY110,"")</f>
        <v/>
      </c>
      <c r="BA110" s="2" t="str">
        <f>IFERROR(#REF!/GAMSopt!AZ110,"")</f>
        <v/>
      </c>
      <c r="BB110" s="2" t="str">
        <f>IFERROR(#REF!/GAMSopt!BA110,"")</f>
        <v/>
      </c>
      <c r="BC110" s="2" t="str">
        <f>IFERROR(#REF!/GAMSopt!BB110,"")</f>
        <v/>
      </c>
      <c r="BD110" s="2" t="str">
        <f>IFERROR(#REF!/GAMSopt!BC110,"")</f>
        <v/>
      </c>
      <c r="BE110" s="2" t="str">
        <f>IFERROR(#REF!/GAMSopt!BD110,"")</f>
        <v/>
      </c>
      <c r="BF110" s="2" t="str">
        <f>IFERROR(#REF!/GAMSopt!BE110,"")</f>
        <v/>
      </c>
      <c r="BG110" s="2" t="str">
        <f>IFERROR(#REF!/GAMSopt!BF110,"")</f>
        <v/>
      </c>
      <c r="BH110" s="2" t="str">
        <f>IFERROR(#REF!/GAMSopt!BG110,"")</f>
        <v/>
      </c>
      <c r="BI110" s="2" t="str">
        <f>IFERROR(#REF!/GAMSopt!BH110,"")</f>
        <v/>
      </c>
      <c r="BJ110" s="2" t="str">
        <f>IFERROR(#REF!/GAMSopt!BI110,"")</f>
        <v/>
      </c>
    </row>
    <row r="111" spans="1:62" x14ac:dyDescent="0.25">
      <c r="A111" t="e">
        <f>#REF!</f>
        <v>#REF!</v>
      </c>
      <c r="B111" t="str">
        <f>GAMSopt!A111</f>
        <v>* EMISSIONS</v>
      </c>
      <c r="C111" s="2" t="str">
        <f>IFERROR(#REF!/GAMSopt!B111,"")</f>
        <v/>
      </c>
      <c r="D111" s="2" t="str">
        <f>IFERROR(#REF!/GAMSopt!C111,"")</f>
        <v/>
      </c>
      <c r="E111" s="2" t="str">
        <f>IFERROR(#REF!/GAMSopt!D111,"")</f>
        <v/>
      </c>
      <c r="F111" s="2" t="str">
        <f>IFERROR(#REF!/GAMSopt!E111,"")</f>
        <v/>
      </c>
      <c r="G111" s="2" t="str">
        <f>IFERROR(#REF!/GAMSopt!F111,"")</f>
        <v/>
      </c>
      <c r="H111" s="2" t="str">
        <f>IFERROR(#REF!/GAMSopt!G111,"")</f>
        <v/>
      </c>
      <c r="I111" s="2" t="str">
        <f>IFERROR(#REF!/GAMSopt!H111,"")</f>
        <v/>
      </c>
      <c r="J111" s="2" t="str">
        <f>IFERROR(#REF!/GAMSopt!I111,"")</f>
        <v/>
      </c>
      <c r="K111" s="2" t="str">
        <f>IFERROR(#REF!/GAMSopt!J111,"")</f>
        <v/>
      </c>
      <c r="L111" s="2" t="str">
        <f>IFERROR(#REF!/GAMSopt!K111,"")</f>
        <v/>
      </c>
      <c r="M111" s="2" t="str">
        <f>IFERROR(#REF!/GAMSopt!L111,"")</f>
        <v/>
      </c>
      <c r="N111" s="2" t="str">
        <f>IFERROR(#REF!/GAMSopt!M111,"")</f>
        <v/>
      </c>
      <c r="O111" s="2" t="str">
        <f>IFERROR(#REF!/GAMSopt!N111,"")</f>
        <v/>
      </c>
      <c r="P111" s="2" t="str">
        <f>IFERROR(#REF!/GAMSopt!O111,"")</f>
        <v/>
      </c>
      <c r="Q111" s="2" t="str">
        <f>IFERROR(#REF!/GAMSopt!P111,"")</f>
        <v/>
      </c>
      <c r="R111" s="2" t="str">
        <f>IFERROR(#REF!/GAMSopt!Q111,"")</f>
        <v/>
      </c>
      <c r="S111" s="2" t="str">
        <f>IFERROR(#REF!/GAMSopt!R111,"")</f>
        <v/>
      </c>
      <c r="T111" s="2" t="str">
        <f>IFERROR(#REF!/GAMSopt!S111,"")</f>
        <v/>
      </c>
      <c r="U111" s="2" t="str">
        <f>IFERROR(#REF!/GAMSopt!T111,"")</f>
        <v/>
      </c>
      <c r="V111" s="2" t="str">
        <f>IFERROR(#REF!/GAMSopt!U111,"")</f>
        <v/>
      </c>
      <c r="W111" s="2" t="str">
        <f>IFERROR(#REF!/GAMSopt!V111,"")</f>
        <v/>
      </c>
      <c r="X111" s="2" t="str">
        <f>IFERROR(#REF!/GAMSopt!W111,"")</f>
        <v/>
      </c>
      <c r="Y111" s="2" t="str">
        <f>IFERROR(#REF!/GAMSopt!X111,"")</f>
        <v/>
      </c>
      <c r="Z111" s="2" t="str">
        <f>IFERROR(#REF!/GAMSopt!Y111,"")</f>
        <v/>
      </c>
      <c r="AA111" s="2" t="str">
        <f>IFERROR(#REF!/GAMSopt!Z111,"")</f>
        <v/>
      </c>
      <c r="AB111" s="2" t="str">
        <f>IFERROR(#REF!/GAMSopt!AA111,"")</f>
        <v/>
      </c>
      <c r="AC111" s="2" t="str">
        <f>IFERROR(#REF!/GAMSopt!AB111,"")</f>
        <v/>
      </c>
      <c r="AD111" s="2" t="str">
        <f>IFERROR(#REF!/GAMSopt!AC111,"")</f>
        <v/>
      </c>
      <c r="AE111" s="2" t="str">
        <f>IFERROR(#REF!/GAMSopt!AD111,"")</f>
        <v/>
      </c>
      <c r="AF111" s="2" t="str">
        <f>IFERROR(#REF!/GAMSopt!AE111,"")</f>
        <v/>
      </c>
      <c r="AG111" s="2" t="str">
        <f>IFERROR(#REF!/GAMSopt!AF111,"")</f>
        <v/>
      </c>
      <c r="AH111" s="2" t="str">
        <f>IFERROR(#REF!/GAMSopt!AG111,"")</f>
        <v/>
      </c>
      <c r="AI111" s="2" t="str">
        <f>IFERROR(#REF!/GAMSopt!AH111,"")</f>
        <v/>
      </c>
      <c r="AJ111" s="2" t="str">
        <f>IFERROR(#REF!/GAMSopt!AI111,"")</f>
        <v/>
      </c>
      <c r="AK111" s="2" t="str">
        <f>IFERROR(#REF!/GAMSopt!AJ111,"")</f>
        <v/>
      </c>
      <c r="AL111" s="2" t="str">
        <f>IFERROR(#REF!/GAMSopt!AK111,"")</f>
        <v/>
      </c>
      <c r="AM111" s="2" t="str">
        <f>IFERROR(#REF!/GAMSopt!AL111,"")</f>
        <v/>
      </c>
      <c r="AN111" s="2" t="str">
        <f>IFERROR(#REF!/GAMSopt!AM111,"")</f>
        <v/>
      </c>
      <c r="AO111" s="2" t="str">
        <f>IFERROR(#REF!/GAMSopt!AN111,"")</f>
        <v/>
      </c>
      <c r="AP111" s="2" t="str">
        <f>IFERROR(#REF!/GAMSopt!AO111,"")</f>
        <v/>
      </c>
      <c r="AQ111" s="2" t="str">
        <f>IFERROR(#REF!/GAMSopt!AP111,"")</f>
        <v/>
      </c>
      <c r="AR111" s="2" t="str">
        <f>IFERROR(#REF!/GAMSopt!AQ111,"")</f>
        <v/>
      </c>
      <c r="AS111" s="2" t="str">
        <f>IFERROR(#REF!/GAMSopt!AR111,"")</f>
        <v/>
      </c>
      <c r="AT111" s="2" t="str">
        <f>IFERROR(#REF!/GAMSopt!AS111,"")</f>
        <v/>
      </c>
      <c r="AU111" s="2" t="str">
        <f>IFERROR(#REF!/GAMSopt!AT111,"")</f>
        <v/>
      </c>
      <c r="AV111" s="2" t="str">
        <f>IFERROR(#REF!/GAMSopt!AU111,"")</f>
        <v/>
      </c>
      <c r="AW111" s="2" t="str">
        <f>IFERROR(#REF!/GAMSopt!AV111,"")</f>
        <v/>
      </c>
      <c r="AX111" s="2" t="str">
        <f>IFERROR(#REF!/GAMSopt!AW111,"")</f>
        <v/>
      </c>
      <c r="AY111" s="2" t="str">
        <f>IFERROR(#REF!/GAMSopt!AX111,"")</f>
        <v/>
      </c>
      <c r="AZ111" s="2" t="str">
        <f>IFERROR(#REF!/GAMSopt!AY111,"")</f>
        <v/>
      </c>
      <c r="BA111" s="2" t="str">
        <f>IFERROR(#REF!/GAMSopt!AZ111,"")</f>
        <v/>
      </c>
      <c r="BB111" s="2" t="str">
        <f>IFERROR(#REF!/GAMSopt!BA111,"")</f>
        <v/>
      </c>
      <c r="BC111" s="2" t="str">
        <f>IFERROR(#REF!/GAMSopt!BB111,"")</f>
        <v/>
      </c>
      <c r="BD111" s="2" t="str">
        <f>IFERROR(#REF!/GAMSopt!BC111,"")</f>
        <v/>
      </c>
      <c r="BE111" s="2" t="str">
        <f>IFERROR(#REF!/GAMSopt!BD111,"")</f>
        <v/>
      </c>
      <c r="BF111" s="2" t="str">
        <f>IFERROR(#REF!/GAMSopt!BE111,"")</f>
        <v/>
      </c>
      <c r="BG111" s="2" t="str">
        <f>IFERROR(#REF!/GAMSopt!BF111,"")</f>
        <v/>
      </c>
      <c r="BH111" s="2" t="str">
        <f>IFERROR(#REF!/GAMSopt!BG111,"")</f>
        <v/>
      </c>
      <c r="BI111" s="2" t="str">
        <f>IFERROR(#REF!/GAMSopt!BH111,"")</f>
        <v/>
      </c>
      <c r="BJ111" s="2" t="str">
        <f>IFERROR(#REF!/GAMSopt!BI111,"")</f>
        <v/>
      </c>
    </row>
    <row r="112" spans="1:62" x14ac:dyDescent="0.25">
      <c r="A112" t="e">
        <f>#REF!</f>
        <v>#REF!</v>
      </c>
      <c r="B112" t="str">
        <f>GAMSopt!A112</f>
        <v>Total Carbon Emissions (GTCO2 per year)</v>
      </c>
      <c r="C112" s="2" t="str">
        <f>IFERROR(#REF!/GAMSopt!B112,"")</f>
        <v/>
      </c>
      <c r="D112" s="2" t="str">
        <f>IFERROR(#REF!/GAMSopt!C112,"")</f>
        <v/>
      </c>
      <c r="E112" s="2" t="str">
        <f>IFERROR(#REF!/GAMSopt!D112,"")</f>
        <v/>
      </c>
      <c r="F112" s="2" t="str">
        <f>IFERROR(#REF!/GAMSopt!E112,"")</f>
        <v/>
      </c>
      <c r="G112" s="2" t="str">
        <f>IFERROR(#REF!/GAMSopt!F112,"")</f>
        <v/>
      </c>
      <c r="H112" s="2" t="str">
        <f>IFERROR(#REF!/GAMSopt!G112,"")</f>
        <v/>
      </c>
      <c r="I112" s="2" t="str">
        <f>IFERROR(#REF!/GAMSopt!H112,"")</f>
        <v/>
      </c>
      <c r="J112" s="2" t="str">
        <f>IFERROR(#REF!/GAMSopt!I112,"")</f>
        <v/>
      </c>
      <c r="K112" s="2" t="str">
        <f>IFERROR(#REF!/GAMSopt!J112,"")</f>
        <v/>
      </c>
      <c r="L112" s="2" t="str">
        <f>IFERROR(#REF!/GAMSopt!K112,"")</f>
        <v/>
      </c>
      <c r="M112" s="2" t="str">
        <f>IFERROR(#REF!/GAMSopt!L112,"")</f>
        <v/>
      </c>
      <c r="N112" s="2" t="str">
        <f>IFERROR(#REF!/GAMSopt!M112,"")</f>
        <v/>
      </c>
      <c r="O112" s="2" t="str">
        <f>IFERROR(#REF!/GAMSopt!N112,"")</f>
        <v/>
      </c>
      <c r="P112" s="2" t="str">
        <f>IFERROR(#REF!/GAMSopt!O112,"")</f>
        <v/>
      </c>
      <c r="Q112" s="2" t="str">
        <f>IFERROR(#REF!/GAMSopt!P112,"")</f>
        <v/>
      </c>
      <c r="R112" s="2" t="str">
        <f>IFERROR(#REF!/GAMSopt!Q112,"")</f>
        <v/>
      </c>
      <c r="S112" s="2" t="str">
        <f>IFERROR(#REF!/GAMSopt!R112,"")</f>
        <v/>
      </c>
      <c r="T112" s="2" t="str">
        <f>IFERROR(#REF!/GAMSopt!S112,"")</f>
        <v/>
      </c>
      <c r="U112" s="2" t="str">
        <f>IFERROR(#REF!/GAMSopt!T112,"")</f>
        <v/>
      </c>
      <c r="V112" s="2" t="str">
        <f>IFERROR(#REF!/GAMSopt!U112,"")</f>
        <v/>
      </c>
      <c r="W112" s="2" t="str">
        <f>IFERROR(#REF!/GAMSopt!V112,"")</f>
        <v/>
      </c>
      <c r="X112" s="2" t="str">
        <f>IFERROR(#REF!/GAMSopt!W112,"")</f>
        <v/>
      </c>
      <c r="Y112" s="2" t="str">
        <f>IFERROR(#REF!/GAMSopt!X112,"")</f>
        <v/>
      </c>
      <c r="Z112" s="2" t="str">
        <f>IFERROR(#REF!/GAMSopt!Y112,"")</f>
        <v/>
      </c>
      <c r="AA112" s="2" t="str">
        <f>IFERROR(#REF!/GAMSopt!Z112,"")</f>
        <v/>
      </c>
      <c r="AB112" s="2" t="str">
        <f>IFERROR(#REF!/GAMSopt!AA112,"")</f>
        <v/>
      </c>
      <c r="AC112" s="2" t="str">
        <f>IFERROR(#REF!/GAMSopt!AB112,"")</f>
        <v/>
      </c>
      <c r="AD112" s="2" t="str">
        <f>IFERROR(#REF!/GAMSopt!AC112,"")</f>
        <v/>
      </c>
      <c r="AE112" s="2" t="str">
        <f>IFERROR(#REF!/GAMSopt!AD112,"")</f>
        <v/>
      </c>
      <c r="AF112" s="2" t="str">
        <f>IFERROR(#REF!/GAMSopt!AE112,"")</f>
        <v/>
      </c>
      <c r="AG112" s="2" t="str">
        <f>IFERROR(#REF!/GAMSopt!AF112,"")</f>
        <v/>
      </c>
      <c r="AH112" s="2" t="str">
        <f>IFERROR(#REF!/GAMSopt!AG112,"")</f>
        <v/>
      </c>
      <c r="AI112" s="2" t="str">
        <f>IFERROR(#REF!/GAMSopt!AH112,"")</f>
        <v/>
      </c>
      <c r="AJ112" s="2" t="str">
        <f>IFERROR(#REF!/GAMSopt!AI112,"")</f>
        <v/>
      </c>
      <c r="AK112" s="2" t="str">
        <f>IFERROR(#REF!/GAMSopt!AJ112,"")</f>
        <v/>
      </c>
      <c r="AL112" s="2" t="str">
        <f>IFERROR(#REF!/GAMSopt!AK112,"")</f>
        <v/>
      </c>
      <c r="AM112" s="2" t="str">
        <f>IFERROR(#REF!/GAMSopt!AL112,"")</f>
        <v/>
      </c>
      <c r="AN112" s="2" t="str">
        <f>IFERROR(#REF!/GAMSopt!AM112,"")</f>
        <v/>
      </c>
      <c r="AO112" s="2" t="str">
        <f>IFERROR(#REF!/GAMSopt!AN112,"")</f>
        <v/>
      </c>
      <c r="AP112" s="2" t="str">
        <f>IFERROR(#REF!/GAMSopt!AO112,"")</f>
        <v/>
      </c>
      <c r="AQ112" s="2" t="str">
        <f>IFERROR(#REF!/GAMSopt!AP112,"")</f>
        <v/>
      </c>
      <c r="AR112" s="2" t="str">
        <f>IFERROR(#REF!/GAMSopt!AQ112,"")</f>
        <v/>
      </c>
      <c r="AS112" s="2" t="str">
        <f>IFERROR(#REF!/GAMSopt!AR112,"")</f>
        <v/>
      </c>
      <c r="AT112" s="2" t="str">
        <f>IFERROR(#REF!/GAMSopt!AS112,"")</f>
        <v/>
      </c>
      <c r="AU112" s="2" t="str">
        <f>IFERROR(#REF!/GAMSopt!AT112,"")</f>
        <v/>
      </c>
      <c r="AV112" s="2" t="str">
        <f>IFERROR(#REF!/GAMSopt!AU112,"")</f>
        <v/>
      </c>
      <c r="AW112" s="2" t="str">
        <f>IFERROR(#REF!/GAMSopt!AV112,"")</f>
        <v/>
      </c>
      <c r="AX112" s="2" t="str">
        <f>IFERROR(#REF!/GAMSopt!AW112,"")</f>
        <v/>
      </c>
      <c r="AY112" s="2" t="str">
        <f>IFERROR(#REF!/GAMSopt!AX112,"")</f>
        <v/>
      </c>
      <c r="AZ112" s="2" t="str">
        <f>IFERROR(#REF!/GAMSopt!AY112,"")</f>
        <v/>
      </c>
      <c r="BA112" s="2" t="str">
        <f>IFERROR(#REF!/GAMSopt!AZ112,"")</f>
        <v/>
      </c>
      <c r="BB112" s="2" t="str">
        <f>IFERROR(#REF!/GAMSopt!BA112,"")</f>
        <v/>
      </c>
      <c r="BC112" s="2" t="str">
        <f>IFERROR(#REF!/GAMSopt!BB112,"")</f>
        <v/>
      </c>
      <c r="BD112" s="2" t="str">
        <f>IFERROR(#REF!/GAMSopt!BC112,"")</f>
        <v/>
      </c>
      <c r="BE112" s="2" t="str">
        <f>IFERROR(#REF!/GAMSopt!BD112,"")</f>
        <v/>
      </c>
      <c r="BF112" s="2" t="str">
        <f>IFERROR(#REF!/GAMSopt!BE112,"")</f>
        <v/>
      </c>
      <c r="BG112" s="2" t="str">
        <f>IFERROR(#REF!/GAMSopt!BF112,"")</f>
        <v/>
      </c>
      <c r="BH112" s="2" t="str">
        <f>IFERROR(#REF!/GAMSopt!BG112,"")</f>
        <v/>
      </c>
      <c r="BI112" s="2" t="str">
        <f>IFERROR(#REF!/GAMSopt!BH112,"")</f>
        <v/>
      </c>
      <c r="BJ112" s="2" t="str">
        <f>IFERROR(#REF!/GAMSopt!BI112,"")</f>
        <v/>
      </c>
    </row>
    <row r="113" spans="1:62" x14ac:dyDescent="0.25">
      <c r="A113" t="e">
        <f>#REF!</f>
        <v>#REF!</v>
      </c>
      <c r="B113" t="str">
        <f>GAMSopt!A113</f>
        <v>Industrial Emissions (GTCO2 per year)</v>
      </c>
      <c r="C113" s="2" t="str">
        <f>IFERROR(#REF!/GAMSopt!B113,"")</f>
        <v/>
      </c>
      <c r="D113" s="2" t="str">
        <f>IFERROR(#REF!/GAMSopt!C113,"")</f>
        <v/>
      </c>
      <c r="E113" s="2" t="str">
        <f>IFERROR(#REF!/GAMSopt!D113,"")</f>
        <v/>
      </c>
      <c r="F113" s="2" t="str">
        <f>IFERROR(#REF!/GAMSopt!E113,"")</f>
        <v/>
      </c>
      <c r="G113" s="2" t="str">
        <f>IFERROR(#REF!/GAMSopt!F113,"")</f>
        <v/>
      </c>
      <c r="H113" s="2" t="str">
        <f>IFERROR(#REF!/GAMSopt!G113,"")</f>
        <v/>
      </c>
      <c r="I113" s="2" t="str">
        <f>IFERROR(#REF!/GAMSopt!H113,"")</f>
        <v/>
      </c>
      <c r="J113" s="2" t="str">
        <f>IFERROR(#REF!/GAMSopt!I113,"")</f>
        <v/>
      </c>
      <c r="K113" s="2" t="str">
        <f>IFERROR(#REF!/GAMSopt!J113,"")</f>
        <v/>
      </c>
      <c r="L113" s="2" t="str">
        <f>IFERROR(#REF!/GAMSopt!K113,"")</f>
        <v/>
      </c>
      <c r="M113" s="2" t="str">
        <f>IFERROR(#REF!/GAMSopt!L113,"")</f>
        <v/>
      </c>
      <c r="N113" s="2" t="str">
        <f>IFERROR(#REF!/GAMSopt!M113,"")</f>
        <v/>
      </c>
      <c r="O113" s="2" t="str">
        <f>IFERROR(#REF!/GAMSopt!N113,"")</f>
        <v/>
      </c>
      <c r="P113" s="2" t="str">
        <f>IFERROR(#REF!/GAMSopt!O113,"")</f>
        <v/>
      </c>
      <c r="Q113" s="2" t="str">
        <f>IFERROR(#REF!/GAMSopt!P113,"")</f>
        <v/>
      </c>
      <c r="R113" s="2" t="str">
        <f>IFERROR(#REF!/GAMSopt!Q113,"")</f>
        <v/>
      </c>
      <c r="S113" s="2" t="str">
        <f>IFERROR(#REF!/GAMSopt!R113,"")</f>
        <v/>
      </c>
      <c r="T113" s="2" t="str">
        <f>IFERROR(#REF!/GAMSopt!S113,"")</f>
        <v/>
      </c>
      <c r="U113" s="2" t="str">
        <f>IFERROR(#REF!/GAMSopt!T113,"")</f>
        <v/>
      </c>
      <c r="V113" s="2" t="str">
        <f>IFERROR(#REF!/GAMSopt!U113,"")</f>
        <v/>
      </c>
      <c r="W113" s="2" t="str">
        <f>IFERROR(#REF!/GAMSopt!V113,"")</f>
        <v/>
      </c>
      <c r="X113" s="2" t="str">
        <f>IFERROR(#REF!/GAMSopt!W113,"")</f>
        <v/>
      </c>
      <c r="Y113" s="2" t="str">
        <f>IFERROR(#REF!/GAMSopt!X113,"")</f>
        <v/>
      </c>
      <c r="Z113" s="2" t="str">
        <f>IFERROR(#REF!/GAMSopt!Y113,"")</f>
        <v/>
      </c>
      <c r="AA113" s="2" t="str">
        <f>IFERROR(#REF!/GAMSopt!Z113,"")</f>
        <v/>
      </c>
      <c r="AB113" s="2" t="str">
        <f>IFERROR(#REF!/GAMSopt!AA113,"")</f>
        <v/>
      </c>
      <c r="AC113" s="2" t="str">
        <f>IFERROR(#REF!/GAMSopt!AB113,"")</f>
        <v/>
      </c>
      <c r="AD113" s="2" t="str">
        <f>IFERROR(#REF!/GAMSopt!AC113,"")</f>
        <v/>
      </c>
      <c r="AE113" s="2" t="str">
        <f>IFERROR(#REF!/GAMSopt!AD113,"")</f>
        <v/>
      </c>
      <c r="AF113" s="2" t="str">
        <f>IFERROR(#REF!/GAMSopt!AE113,"")</f>
        <v/>
      </c>
      <c r="AG113" s="2" t="str">
        <f>IFERROR(#REF!/GAMSopt!AF113,"")</f>
        <v/>
      </c>
      <c r="AH113" s="2" t="str">
        <f>IFERROR(#REF!/GAMSopt!AG113,"")</f>
        <v/>
      </c>
      <c r="AI113" s="2" t="str">
        <f>IFERROR(#REF!/GAMSopt!AH113,"")</f>
        <v/>
      </c>
      <c r="AJ113" s="2" t="str">
        <f>IFERROR(#REF!/GAMSopt!AI113,"")</f>
        <v/>
      </c>
      <c r="AK113" s="2" t="str">
        <f>IFERROR(#REF!/GAMSopt!AJ113,"")</f>
        <v/>
      </c>
      <c r="AL113" s="2" t="str">
        <f>IFERROR(#REF!/GAMSopt!AK113,"")</f>
        <v/>
      </c>
      <c r="AM113" s="2" t="str">
        <f>IFERROR(#REF!/GAMSopt!AL113,"")</f>
        <v/>
      </c>
      <c r="AN113" s="2" t="str">
        <f>IFERROR(#REF!/GAMSopt!AM113,"")</f>
        <v/>
      </c>
      <c r="AO113" s="2" t="str">
        <f>IFERROR(#REF!/GAMSopt!AN113,"")</f>
        <v/>
      </c>
      <c r="AP113" s="2" t="str">
        <f>IFERROR(#REF!/GAMSopt!AO113,"")</f>
        <v/>
      </c>
      <c r="AQ113" s="2" t="str">
        <f>IFERROR(#REF!/GAMSopt!AP113,"")</f>
        <v/>
      </c>
      <c r="AR113" s="2" t="str">
        <f>IFERROR(#REF!/GAMSopt!AQ113,"")</f>
        <v/>
      </c>
      <c r="AS113" s="2" t="str">
        <f>IFERROR(#REF!/GAMSopt!AR113,"")</f>
        <v/>
      </c>
      <c r="AT113" s="2" t="str">
        <f>IFERROR(#REF!/GAMSopt!AS113,"")</f>
        <v/>
      </c>
      <c r="AU113" s="2" t="str">
        <f>IFERROR(#REF!/GAMSopt!AT113,"")</f>
        <v/>
      </c>
      <c r="AV113" s="2" t="str">
        <f>IFERROR(#REF!/GAMSopt!AU113,"")</f>
        <v/>
      </c>
      <c r="AW113" s="2" t="str">
        <f>IFERROR(#REF!/GAMSopt!AV113,"")</f>
        <v/>
      </c>
      <c r="AX113" s="2" t="str">
        <f>IFERROR(#REF!/GAMSopt!AW113,"")</f>
        <v/>
      </c>
      <c r="AY113" s="2" t="str">
        <f>IFERROR(#REF!/GAMSopt!AX113,"")</f>
        <v/>
      </c>
      <c r="AZ113" s="2" t="str">
        <f>IFERROR(#REF!/GAMSopt!AY113,"")</f>
        <v/>
      </c>
      <c r="BA113" s="2" t="str">
        <f>IFERROR(#REF!/GAMSopt!AZ113,"")</f>
        <v/>
      </c>
      <c r="BB113" s="2" t="str">
        <f>IFERROR(#REF!/GAMSopt!BA113,"")</f>
        <v/>
      </c>
      <c r="BC113" s="2" t="str">
        <f>IFERROR(#REF!/GAMSopt!BB113,"")</f>
        <v/>
      </c>
      <c r="BD113" s="2" t="str">
        <f>IFERROR(#REF!/GAMSopt!BC113,"")</f>
        <v/>
      </c>
      <c r="BE113" s="2" t="str">
        <f>IFERROR(#REF!/GAMSopt!BD113,"")</f>
        <v/>
      </c>
      <c r="BF113" s="2" t="str">
        <f>IFERROR(#REF!/GAMSopt!BE113,"")</f>
        <v/>
      </c>
      <c r="BG113" s="2" t="str">
        <f>IFERROR(#REF!/GAMSopt!BF113,"")</f>
        <v/>
      </c>
      <c r="BH113" s="2" t="str">
        <f>IFERROR(#REF!/GAMSopt!BG113,"")</f>
        <v/>
      </c>
      <c r="BI113" s="2" t="str">
        <f>IFERROR(#REF!/GAMSopt!BH113,"")</f>
        <v/>
      </c>
      <c r="BJ113" s="2" t="str">
        <f>IFERROR(#REF!/GAMSopt!BI113,"")</f>
        <v/>
      </c>
    </row>
    <row r="114" spans="1:62" x14ac:dyDescent="0.25">
      <c r="A114" t="e">
        <f>#REF!</f>
        <v>#REF!</v>
      </c>
      <c r="B114" t="str">
        <f>GAMSopt!A114</f>
        <v>World Emissions Intensity (sigma)</v>
      </c>
      <c r="C114" s="2" t="str">
        <f>IFERROR(#REF!/GAMSopt!B114,"")</f>
        <v/>
      </c>
      <c r="D114" s="2" t="str">
        <f>IFERROR(#REF!/GAMSopt!C114,"")</f>
        <v/>
      </c>
      <c r="E114" s="2" t="str">
        <f>IFERROR(#REF!/GAMSopt!D114,"")</f>
        <v/>
      </c>
      <c r="F114" s="2" t="str">
        <f>IFERROR(#REF!/GAMSopt!E114,"")</f>
        <v/>
      </c>
      <c r="G114" s="2" t="str">
        <f>IFERROR(#REF!/GAMSopt!F114,"")</f>
        <v/>
      </c>
      <c r="H114" s="2" t="str">
        <f>IFERROR(#REF!/GAMSopt!G114,"")</f>
        <v/>
      </c>
      <c r="I114" s="2" t="str">
        <f>IFERROR(#REF!/GAMSopt!H114,"")</f>
        <v/>
      </c>
      <c r="J114" s="2" t="str">
        <f>IFERROR(#REF!/GAMSopt!I114,"")</f>
        <v/>
      </c>
      <c r="K114" s="2" t="str">
        <f>IFERROR(#REF!/GAMSopt!J114,"")</f>
        <v/>
      </c>
      <c r="L114" s="2" t="str">
        <f>IFERROR(#REF!/GAMSopt!K114,"")</f>
        <v/>
      </c>
      <c r="M114" s="2" t="str">
        <f>IFERROR(#REF!/GAMSopt!L114,"")</f>
        <v/>
      </c>
      <c r="N114" s="2" t="str">
        <f>IFERROR(#REF!/GAMSopt!M114,"")</f>
        <v/>
      </c>
      <c r="O114" s="2" t="str">
        <f>IFERROR(#REF!/GAMSopt!N114,"")</f>
        <v/>
      </c>
      <c r="P114" s="2" t="str">
        <f>IFERROR(#REF!/GAMSopt!O114,"")</f>
        <v/>
      </c>
      <c r="Q114" s="2" t="str">
        <f>IFERROR(#REF!/GAMSopt!P114,"")</f>
        <v/>
      </c>
      <c r="R114" s="2" t="str">
        <f>IFERROR(#REF!/GAMSopt!Q114,"")</f>
        <v/>
      </c>
      <c r="S114" s="2" t="str">
        <f>IFERROR(#REF!/GAMSopt!R114,"")</f>
        <v/>
      </c>
      <c r="T114" s="2" t="str">
        <f>IFERROR(#REF!/GAMSopt!S114,"")</f>
        <v/>
      </c>
      <c r="U114" s="2" t="str">
        <f>IFERROR(#REF!/GAMSopt!T114,"")</f>
        <v/>
      </c>
      <c r="V114" s="2" t="str">
        <f>IFERROR(#REF!/GAMSopt!U114,"")</f>
        <v/>
      </c>
      <c r="W114" s="2" t="str">
        <f>IFERROR(#REF!/GAMSopt!V114,"")</f>
        <v/>
      </c>
      <c r="X114" s="2" t="str">
        <f>IFERROR(#REF!/GAMSopt!W114,"")</f>
        <v/>
      </c>
      <c r="Y114" s="2" t="str">
        <f>IFERROR(#REF!/GAMSopt!X114,"")</f>
        <v/>
      </c>
      <c r="Z114" s="2" t="str">
        <f>IFERROR(#REF!/GAMSopt!Y114,"")</f>
        <v/>
      </c>
      <c r="AA114" s="2" t="str">
        <f>IFERROR(#REF!/GAMSopt!Z114,"")</f>
        <v/>
      </c>
      <c r="AB114" s="2" t="str">
        <f>IFERROR(#REF!/GAMSopt!AA114,"")</f>
        <v/>
      </c>
      <c r="AC114" s="2" t="str">
        <f>IFERROR(#REF!/GAMSopt!AB114,"")</f>
        <v/>
      </c>
      <c r="AD114" s="2" t="str">
        <f>IFERROR(#REF!/GAMSopt!AC114,"")</f>
        <v/>
      </c>
      <c r="AE114" s="2" t="str">
        <f>IFERROR(#REF!/GAMSopt!AD114,"")</f>
        <v/>
      </c>
      <c r="AF114" s="2" t="str">
        <f>IFERROR(#REF!/GAMSopt!AE114,"")</f>
        <v/>
      </c>
      <c r="AG114" s="2" t="str">
        <f>IFERROR(#REF!/GAMSopt!AF114,"")</f>
        <v/>
      </c>
      <c r="AH114" s="2" t="str">
        <f>IFERROR(#REF!/GAMSopt!AG114,"")</f>
        <v/>
      </c>
      <c r="AI114" s="2" t="str">
        <f>IFERROR(#REF!/GAMSopt!AH114,"")</f>
        <v/>
      </c>
      <c r="AJ114" s="2" t="str">
        <f>IFERROR(#REF!/GAMSopt!AI114,"")</f>
        <v/>
      </c>
      <c r="AK114" s="2" t="str">
        <f>IFERROR(#REF!/GAMSopt!AJ114,"")</f>
        <v/>
      </c>
      <c r="AL114" s="2" t="str">
        <f>IFERROR(#REF!/GAMSopt!AK114,"")</f>
        <v/>
      </c>
      <c r="AM114" s="2" t="str">
        <f>IFERROR(#REF!/GAMSopt!AL114,"")</f>
        <v/>
      </c>
      <c r="AN114" s="2" t="str">
        <f>IFERROR(#REF!/GAMSopt!AM114,"")</f>
        <v/>
      </c>
      <c r="AO114" s="2" t="str">
        <f>IFERROR(#REF!/GAMSopt!AN114,"")</f>
        <v/>
      </c>
      <c r="AP114" s="2" t="str">
        <f>IFERROR(#REF!/GAMSopt!AO114,"")</f>
        <v/>
      </c>
      <c r="AQ114" s="2" t="str">
        <f>IFERROR(#REF!/GAMSopt!AP114,"")</f>
        <v/>
      </c>
      <c r="AR114" s="2" t="str">
        <f>IFERROR(#REF!/GAMSopt!AQ114,"")</f>
        <v/>
      </c>
      <c r="AS114" s="2" t="str">
        <f>IFERROR(#REF!/GAMSopt!AR114,"")</f>
        <v/>
      </c>
      <c r="AT114" s="2" t="str">
        <f>IFERROR(#REF!/GAMSopt!AS114,"")</f>
        <v/>
      </c>
      <c r="AU114" s="2" t="str">
        <f>IFERROR(#REF!/GAMSopt!AT114,"")</f>
        <v/>
      </c>
      <c r="AV114" s="2" t="str">
        <f>IFERROR(#REF!/GAMSopt!AU114,"")</f>
        <v/>
      </c>
      <c r="AW114" s="2" t="str">
        <f>IFERROR(#REF!/GAMSopt!AV114,"")</f>
        <v/>
      </c>
      <c r="AX114" s="2" t="str">
        <f>IFERROR(#REF!/GAMSopt!AW114,"")</f>
        <v/>
      </c>
      <c r="AY114" s="2" t="str">
        <f>IFERROR(#REF!/GAMSopt!AX114,"")</f>
        <v/>
      </c>
      <c r="AZ114" s="2" t="str">
        <f>IFERROR(#REF!/GAMSopt!AY114,"")</f>
        <v/>
      </c>
      <c r="BA114" s="2" t="str">
        <f>IFERROR(#REF!/GAMSopt!AZ114,"")</f>
        <v/>
      </c>
      <c r="BB114" s="2" t="str">
        <f>IFERROR(#REF!/GAMSopt!BA114,"")</f>
        <v/>
      </c>
      <c r="BC114" s="2" t="str">
        <f>IFERROR(#REF!/GAMSopt!BB114,"")</f>
        <v/>
      </c>
      <c r="BD114" s="2" t="str">
        <f>IFERROR(#REF!/GAMSopt!BC114,"")</f>
        <v/>
      </c>
      <c r="BE114" s="2" t="str">
        <f>IFERROR(#REF!/GAMSopt!BD114,"")</f>
        <v/>
      </c>
      <c r="BF114" s="2" t="str">
        <f>IFERROR(#REF!/GAMSopt!BE114,"")</f>
        <v/>
      </c>
      <c r="BG114" s="2" t="str">
        <f>IFERROR(#REF!/GAMSopt!BF114,"")</f>
        <v/>
      </c>
      <c r="BH114" s="2" t="str">
        <f>IFERROR(#REF!/GAMSopt!BG114,"")</f>
        <v/>
      </c>
      <c r="BI114" s="2" t="str">
        <f>IFERROR(#REF!/GAMSopt!BH114,"")</f>
        <v/>
      </c>
      <c r="BJ114" s="2" t="str">
        <f>IFERROR(#REF!/GAMSopt!BI114,"")</f>
        <v/>
      </c>
    </row>
    <row r="115" spans="1:62" x14ac:dyDescent="0.25">
      <c r="A115" t="e">
        <f>#REF!</f>
        <v>#REF!</v>
      </c>
      <c r="B115" t="str">
        <f>GAMSopt!A115</f>
        <v>* CAPITAL ACCUMULATION</v>
      </c>
      <c r="C115" s="2" t="str">
        <f>IFERROR(#REF!/GAMSopt!B115,"")</f>
        <v/>
      </c>
      <c r="D115" s="2" t="str">
        <f>IFERROR(#REF!/GAMSopt!C115,"")</f>
        <v/>
      </c>
      <c r="E115" s="2" t="str">
        <f>IFERROR(#REF!/GAMSopt!D115,"")</f>
        <v/>
      </c>
      <c r="F115" s="2" t="str">
        <f>IFERROR(#REF!/GAMSopt!E115,"")</f>
        <v/>
      </c>
      <c r="G115" s="2" t="str">
        <f>IFERROR(#REF!/GAMSopt!F115,"")</f>
        <v/>
      </c>
      <c r="H115" s="2" t="str">
        <f>IFERROR(#REF!/GAMSopt!G115,"")</f>
        <v/>
      </c>
      <c r="I115" s="2" t="str">
        <f>IFERROR(#REF!/GAMSopt!H115,"")</f>
        <v/>
      </c>
      <c r="J115" s="2" t="str">
        <f>IFERROR(#REF!/GAMSopt!I115,"")</f>
        <v/>
      </c>
      <c r="K115" s="2" t="str">
        <f>IFERROR(#REF!/GAMSopt!J115,"")</f>
        <v/>
      </c>
      <c r="L115" s="2" t="str">
        <f>IFERROR(#REF!/GAMSopt!K115,"")</f>
        <v/>
      </c>
      <c r="M115" s="2" t="str">
        <f>IFERROR(#REF!/GAMSopt!L115,"")</f>
        <v/>
      </c>
      <c r="N115" s="2" t="str">
        <f>IFERROR(#REF!/GAMSopt!M115,"")</f>
        <v/>
      </c>
      <c r="O115" s="2" t="str">
        <f>IFERROR(#REF!/GAMSopt!N115,"")</f>
        <v/>
      </c>
      <c r="P115" s="2" t="str">
        <f>IFERROR(#REF!/GAMSopt!O115,"")</f>
        <v/>
      </c>
      <c r="Q115" s="2" t="str">
        <f>IFERROR(#REF!/GAMSopt!P115,"")</f>
        <v/>
      </c>
      <c r="R115" s="2" t="str">
        <f>IFERROR(#REF!/GAMSopt!Q115,"")</f>
        <v/>
      </c>
      <c r="S115" s="2" t="str">
        <f>IFERROR(#REF!/GAMSopt!R115,"")</f>
        <v/>
      </c>
      <c r="T115" s="2" t="str">
        <f>IFERROR(#REF!/GAMSopt!S115,"")</f>
        <v/>
      </c>
      <c r="U115" s="2" t="str">
        <f>IFERROR(#REF!/GAMSopt!T115,"")</f>
        <v/>
      </c>
      <c r="V115" s="2" t="str">
        <f>IFERROR(#REF!/GAMSopt!U115,"")</f>
        <v/>
      </c>
      <c r="W115" s="2" t="str">
        <f>IFERROR(#REF!/GAMSopt!V115,"")</f>
        <v/>
      </c>
      <c r="X115" s="2" t="str">
        <f>IFERROR(#REF!/GAMSopt!W115,"")</f>
        <v/>
      </c>
      <c r="Y115" s="2" t="str">
        <f>IFERROR(#REF!/GAMSopt!X115,"")</f>
        <v/>
      </c>
      <c r="Z115" s="2" t="str">
        <f>IFERROR(#REF!/GAMSopt!Y115,"")</f>
        <v/>
      </c>
      <c r="AA115" s="2" t="str">
        <f>IFERROR(#REF!/GAMSopt!Z115,"")</f>
        <v/>
      </c>
      <c r="AB115" s="2" t="str">
        <f>IFERROR(#REF!/GAMSopt!AA115,"")</f>
        <v/>
      </c>
      <c r="AC115" s="2" t="str">
        <f>IFERROR(#REF!/GAMSopt!AB115,"")</f>
        <v/>
      </c>
      <c r="AD115" s="2" t="str">
        <f>IFERROR(#REF!/GAMSopt!AC115,"")</f>
        <v/>
      </c>
      <c r="AE115" s="2" t="str">
        <f>IFERROR(#REF!/GAMSopt!AD115,"")</f>
        <v/>
      </c>
      <c r="AF115" s="2" t="str">
        <f>IFERROR(#REF!/GAMSopt!AE115,"")</f>
        <v/>
      </c>
      <c r="AG115" s="2" t="str">
        <f>IFERROR(#REF!/GAMSopt!AF115,"")</f>
        <v/>
      </c>
      <c r="AH115" s="2" t="str">
        <f>IFERROR(#REF!/GAMSopt!AG115,"")</f>
        <v/>
      </c>
      <c r="AI115" s="2" t="str">
        <f>IFERROR(#REF!/GAMSopt!AH115,"")</f>
        <v/>
      </c>
      <c r="AJ115" s="2" t="str">
        <f>IFERROR(#REF!/GAMSopt!AI115,"")</f>
        <v/>
      </c>
      <c r="AK115" s="2" t="str">
        <f>IFERROR(#REF!/GAMSopt!AJ115,"")</f>
        <v/>
      </c>
      <c r="AL115" s="2" t="str">
        <f>IFERROR(#REF!/GAMSopt!AK115,"")</f>
        <v/>
      </c>
      <c r="AM115" s="2" t="str">
        <f>IFERROR(#REF!/GAMSopt!AL115,"")</f>
        <v/>
      </c>
      <c r="AN115" s="2" t="str">
        <f>IFERROR(#REF!/GAMSopt!AM115,"")</f>
        <v/>
      </c>
      <c r="AO115" s="2" t="str">
        <f>IFERROR(#REF!/GAMSopt!AN115,"")</f>
        <v/>
      </c>
      <c r="AP115" s="2" t="str">
        <f>IFERROR(#REF!/GAMSopt!AO115,"")</f>
        <v/>
      </c>
      <c r="AQ115" s="2" t="str">
        <f>IFERROR(#REF!/GAMSopt!AP115,"")</f>
        <v/>
      </c>
      <c r="AR115" s="2" t="str">
        <f>IFERROR(#REF!/GAMSopt!AQ115,"")</f>
        <v/>
      </c>
      <c r="AS115" s="2" t="str">
        <f>IFERROR(#REF!/GAMSopt!AR115,"")</f>
        <v/>
      </c>
      <c r="AT115" s="2" t="str">
        <f>IFERROR(#REF!/GAMSopt!AS115,"")</f>
        <v/>
      </c>
      <c r="AU115" s="2" t="str">
        <f>IFERROR(#REF!/GAMSopt!AT115,"")</f>
        <v/>
      </c>
      <c r="AV115" s="2" t="str">
        <f>IFERROR(#REF!/GAMSopt!AU115,"")</f>
        <v/>
      </c>
      <c r="AW115" s="2" t="str">
        <f>IFERROR(#REF!/GAMSopt!AV115,"")</f>
        <v/>
      </c>
      <c r="AX115" s="2" t="str">
        <f>IFERROR(#REF!/GAMSopt!AW115,"")</f>
        <v/>
      </c>
      <c r="AY115" s="2" t="str">
        <f>IFERROR(#REF!/GAMSopt!AX115,"")</f>
        <v/>
      </c>
      <c r="AZ115" s="2" t="str">
        <f>IFERROR(#REF!/GAMSopt!AY115,"")</f>
        <v/>
      </c>
      <c r="BA115" s="2" t="str">
        <f>IFERROR(#REF!/GAMSopt!AZ115,"")</f>
        <v/>
      </c>
      <c r="BB115" s="2" t="str">
        <f>IFERROR(#REF!/GAMSopt!BA115,"")</f>
        <v/>
      </c>
      <c r="BC115" s="2" t="str">
        <f>IFERROR(#REF!/GAMSopt!BB115,"")</f>
        <v/>
      </c>
      <c r="BD115" s="2" t="str">
        <f>IFERROR(#REF!/GAMSopt!BC115,"")</f>
        <v/>
      </c>
      <c r="BE115" s="2" t="str">
        <f>IFERROR(#REF!/GAMSopt!BD115,"")</f>
        <v/>
      </c>
      <c r="BF115" s="2" t="str">
        <f>IFERROR(#REF!/GAMSopt!BE115,"")</f>
        <v/>
      </c>
      <c r="BG115" s="2" t="str">
        <f>IFERROR(#REF!/GAMSopt!BF115,"")</f>
        <v/>
      </c>
      <c r="BH115" s="2" t="str">
        <f>IFERROR(#REF!/GAMSopt!BG115,"")</f>
        <v/>
      </c>
      <c r="BI115" s="2" t="str">
        <f>IFERROR(#REF!/GAMSopt!BH115,"")</f>
        <v/>
      </c>
      <c r="BJ115" s="2" t="str">
        <f>IFERROR(#REF!/GAMSopt!BI115,"")</f>
        <v/>
      </c>
    </row>
    <row r="116" spans="1:62" x14ac:dyDescent="0.25">
      <c r="A116" t="e">
        <f>#REF!</f>
        <v>#REF!</v>
      </c>
      <c r="B116" t="str">
        <f>GAMSopt!A116</f>
        <v>Gross Investment (trillion 2005USD per year)</v>
      </c>
      <c r="C116" s="2" t="str">
        <f>IFERROR(#REF!/GAMSopt!B116,"")</f>
        <v/>
      </c>
      <c r="D116" s="2" t="str">
        <f>IFERROR(#REF!/GAMSopt!C116,"")</f>
        <v/>
      </c>
      <c r="E116" s="2" t="str">
        <f>IFERROR(#REF!/GAMSopt!D116,"")</f>
        <v/>
      </c>
      <c r="F116" s="2" t="str">
        <f>IFERROR(#REF!/GAMSopt!E116,"")</f>
        <v/>
      </c>
      <c r="G116" s="2" t="str">
        <f>IFERROR(#REF!/GAMSopt!F116,"")</f>
        <v/>
      </c>
      <c r="H116" s="2" t="str">
        <f>IFERROR(#REF!/GAMSopt!G116,"")</f>
        <v/>
      </c>
      <c r="I116" s="2" t="str">
        <f>IFERROR(#REF!/GAMSopt!H116,"")</f>
        <v/>
      </c>
      <c r="J116" s="2" t="str">
        <f>IFERROR(#REF!/GAMSopt!I116,"")</f>
        <v/>
      </c>
      <c r="K116" s="2" t="str">
        <f>IFERROR(#REF!/GAMSopt!J116,"")</f>
        <v/>
      </c>
      <c r="L116" s="2" t="str">
        <f>IFERROR(#REF!/GAMSopt!K116,"")</f>
        <v/>
      </c>
      <c r="M116" s="2" t="str">
        <f>IFERROR(#REF!/GAMSopt!L116,"")</f>
        <v/>
      </c>
      <c r="N116" s="2" t="str">
        <f>IFERROR(#REF!/GAMSopt!M116,"")</f>
        <v/>
      </c>
      <c r="O116" s="2" t="str">
        <f>IFERROR(#REF!/GAMSopt!N116,"")</f>
        <v/>
      </c>
      <c r="P116" s="2" t="str">
        <f>IFERROR(#REF!/GAMSopt!O116,"")</f>
        <v/>
      </c>
      <c r="Q116" s="2" t="str">
        <f>IFERROR(#REF!/GAMSopt!P116,"")</f>
        <v/>
      </c>
      <c r="R116" s="2" t="str">
        <f>IFERROR(#REF!/GAMSopt!Q116,"")</f>
        <v/>
      </c>
      <c r="S116" s="2" t="str">
        <f>IFERROR(#REF!/GAMSopt!R116,"")</f>
        <v/>
      </c>
      <c r="T116" s="2" t="str">
        <f>IFERROR(#REF!/GAMSopt!S116,"")</f>
        <v/>
      </c>
      <c r="U116" s="2" t="str">
        <f>IFERROR(#REF!/GAMSopt!T116,"")</f>
        <v/>
      </c>
      <c r="V116" s="2" t="str">
        <f>IFERROR(#REF!/GAMSopt!U116,"")</f>
        <v/>
      </c>
      <c r="W116" s="2" t="str">
        <f>IFERROR(#REF!/GAMSopt!V116,"")</f>
        <v/>
      </c>
      <c r="X116" s="2" t="str">
        <f>IFERROR(#REF!/GAMSopt!W116,"")</f>
        <v/>
      </c>
      <c r="Y116" s="2" t="str">
        <f>IFERROR(#REF!/GAMSopt!X116,"")</f>
        <v/>
      </c>
      <c r="Z116" s="2" t="str">
        <f>IFERROR(#REF!/GAMSopt!Y116,"")</f>
        <v/>
      </c>
      <c r="AA116" s="2" t="str">
        <f>IFERROR(#REF!/GAMSopt!Z116,"")</f>
        <v/>
      </c>
      <c r="AB116" s="2" t="str">
        <f>IFERROR(#REF!/GAMSopt!AA116,"")</f>
        <v/>
      </c>
      <c r="AC116" s="2" t="str">
        <f>IFERROR(#REF!/GAMSopt!AB116,"")</f>
        <v/>
      </c>
      <c r="AD116" s="2" t="str">
        <f>IFERROR(#REF!/GAMSopt!AC116,"")</f>
        <v/>
      </c>
      <c r="AE116" s="2" t="str">
        <f>IFERROR(#REF!/GAMSopt!AD116,"")</f>
        <v/>
      </c>
      <c r="AF116" s="2" t="str">
        <f>IFERROR(#REF!/GAMSopt!AE116,"")</f>
        <v/>
      </c>
      <c r="AG116" s="2" t="str">
        <f>IFERROR(#REF!/GAMSopt!AF116,"")</f>
        <v/>
      </c>
      <c r="AH116" s="2" t="str">
        <f>IFERROR(#REF!/GAMSopt!AG116,"")</f>
        <v/>
      </c>
      <c r="AI116" s="2" t="str">
        <f>IFERROR(#REF!/GAMSopt!AH116,"")</f>
        <v/>
      </c>
      <c r="AJ116" s="2" t="str">
        <f>IFERROR(#REF!/GAMSopt!AI116,"")</f>
        <v/>
      </c>
      <c r="AK116" s="2" t="str">
        <f>IFERROR(#REF!/GAMSopt!AJ116,"")</f>
        <v/>
      </c>
      <c r="AL116" s="2" t="str">
        <f>IFERROR(#REF!/GAMSopt!AK116,"")</f>
        <v/>
      </c>
      <c r="AM116" s="2" t="str">
        <f>IFERROR(#REF!/GAMSopt!AL116,"")</f>
        <v/>
      </c>
      <c r="AN116" s="2" t="str">
        <f>IFERROR(#REF!/GAMSopt!AM116,"")</f>
        <v/>
      </c>
      <c r="AO116" s="2" t="str">
        <f>IFERROR(#REF!/GAMSopt!AN116,"")</f>
        <v/>
      </c>
      <c r="AP116" s="2" t="str">
        <f>IFERROR(#REF!/GAMSopt!AO116,"")</f>
        <v/>
      </c>
      <c r="AQ116" s="2" t="str">
        <f>IFERROR(#REF!/GAMSopt!AP116,"")</f>
        <v/>
      </c>
      <c r="AR116" s="2" t="str">
        <f>IFERROR(#REF!/GAMSopt!AQ116,"")</f>
        <v/>
      </c>
      <c r="AS116" s="2" t="str">
        <f>IFERROR(#REF!/GAMSopt!AR116,"")</f>
        <v/>
      </c>
      <c r="AT116" s="2" t="str">
        <f>IFERROR(#REF!/GAMSopt!AS116,"")</f>
        <v/>
      </c>
      <c r="AU116" s="2" t="str">
        <f>IFERROR(#REF!/GAMSopt!AT116,"")</f>
        <v/>
      </c>
      <c r="AV116" s="2" t="str">
        <f>IFERROR(#REF!/GAMSopt!AU116,"")</f>
        <v/>
      </c>
      <c r="AW116" s="2" t="str">
        <f>IFERROR(#REF!/GAMSopt!AV116,"")</f>
        <v/>
      </c>
      <c r="AX116" s="2" t="str">
        <f>IFERROR(#REF!/GAMSopt!AW116,"")</f>
        <v/>
      </c>
      <c r="AY116" s="2" t="str">
        <f>IFERROR(#REF!/GAMSopt!AX116,"")</f>
        <v/>
      </c>
      <c r="AZ116" s="2" t="str">
        <f>IFERROR(#REF!/GAMSopt!AY116,"")</f>
        <v/>
      </c>
      <c r="BA116" s="2" t="str">
        <f>IFERROR(#REF!/GAMSopt!AZ116,"")</f>
        <v/>
      </c>
      <c r="BB116" s="2" t="str">
        <f>IFERROR(#REF!/GAMSopt!BA116,"")</f>
        <v/>
      </c>
      <c r="BC116" s="2" t="str">
        <f>IFERROR(#REF!/GAMSopt!BB116,"")</f>
        <v/>
      </c>
      <c r="BD116" s="2" t="str">
        <f>IFERROR(#REF!/GAMSopt!BC116,"")</f>
        <v/>
      </c>
      <c r="BE116" s="2" t="str">
        <f>IFERROR(#REF!/GAMSopt!BD116,"")</f>
        <v/>
      </c>
      <c r="BF116" s="2" t="str">
        <f>IFERROR(#REF!/GAMSopt!BE116,"")</f>
        <v/>
      </c>
      <c r="BG116" s="2" t="str">
        <f>IFERROR(#REF!/GAMSopt!BF116,"")</f>
        <v/>
      </c>
      <c r="BH116" s="2" t="str">
        <f>IFERROR(#REF!/GAMSopt!BG116,"")</f>
        <v/>
      </c>
      <c r="BI116" s="2" t="str">
        <f>IFERROR(#REF!/GAMSopt!BH116,"")</f>
        <v/>
      </c>
      <c r="BJ116" s="2" t="str">
        <f>IFERROR(#REF!/GAMSopt!BI116,"")</f>
        <v/>
      </c>
    </row>
    <row r="117" spans="1:62" x14ac:dyDescent="0.25">
      <c r="A117" t="e">
        <f>#REF!</f>
        <v>#REF!</v>
      </c>
      <c r="B117" t="str">
        <f>GAMSopt!A117</f>
        <v>Capital (trillion 2005USD per year)</v>
      </c>
      <c r="C117" s="2" t="str">
        <f>IFERROR(#REF!/GAMSopt!B117,"")</f>
        <v/>
      </c>
      <c r="D117" s="2" t="str">
        <f>IFERROR(#REF!/GAMSopt!C117,"")</f>
        <v/>
      </c>
      <c r="E117" s="2" t="str">
        <f>IFERROR(#REF!/GAMSopt!D117,"")</f>
        <v/>
      </c>
      <c r="F117" s="2" t="str">
        <f>IFERROR(#REF!/GAMSopt!E117,"")</f>
        <v/>
      </c>
      <c r="G117" s="2" t="str">
        <f>IFERROR(#REF!/GAMSopt!F117,"")</f>
        <v/>
      </c>
      <c r="H117" s="2" t="str">
        <f>IFERROR(#REF!/GAMSopt!G117,"")</f>
        <v/>
      </c>
      <c r="I117" s="2" t="str">
        <f>IFERROR(#REF!/GAMSopt!H117,"")</f>
        <v/>
      </c>
      <c r="J117" s="2" t="str">
        <f>IFERROR(#REF!/GAMSopt!I117,"")</f>
        <v/>
      </c>
      <c r="K117" s="2" t="str">
        <f>IFERROR(#REF!/GAMSopt!J117,"")</f>
        <v/>
      </c>
      <c r="L117" s="2" t="str">
        <f>IFERROR(#REF!/GAMSopt!K117,"")</f>
        <v/>
      </c>
      <c r="M117" s="2" t="str">
        <f>IFERROR(#REF!/GAMSopt!L117,"")</f>
        <v/>
      </c>
      <c r="N117" s="2" t="str">
        <f>IFERROR(#REF!/GAMSopt!M117,"")</f>
        <v/>
      </c>
      <c r="O117" s="2" t="str">
        <f>IFERROR(#REF!/GAMSopt!N117,"")</f>
        <v/>
      </c>
      <c r="P117" s="2" t="str">
        <f>IFERROR(#REF!/GAMSopt!O117,"")</f>
        <v/>
      </c>
      <c r="Q117" s="2" t="str">
        <f>IFERROR(#REF!/GAMSopt!P117,"")</f>
        <v/>
      </c>
      <c r="R117" s="2" t="str">
        <f>IFERROR(#REF!/GAMSopt!Q117,"")</f>
        <v/>
      </c>
      <c r="S117" s="2" t="str">
        <f>IFERROR(#REF!/GAMSopt!R117,"")</f>
        <v/>
      </c>
      <c r="T117" s="2" t="str">
        <f>IFERROR(#REF!/GAMSopt!S117,"")</f>
        <v/>
      </c>
      <c r="U117" s="2" t="str">
        <f>IFERROR(#REF!/GAMSopt!T117,"")</f>
        <v/>
      </c>
      <c r="V117" s="2" t="str">
        <f>IFERROR(#REF!/GAMSopt!U117,"")</f>
        <v/>
      </c>
      <c r="W117" s="2" t="str">
        <f>IFERROR(#REF!/GAMSopt!V117,"")</f>
        <v/>
      </c>
      <c r="X117" s="2" t="str">
        <f>IFERROR(#REF!/GAMSopt!W117,"")</f>
        <v/>
      </c>
      <c r="Y117" s="2" t="str">
        <f>IFERROR(#REF!/GAMSopt!X117,"")</f>
        <v/>
      </c>
      <c r="Z117" s="2" t="str">
        <f>IFERROR(#REF!/GAMSopt!Y117,"")</f>
        <v/>
      </c>
      <c r="AA117" s="2" t="str">
        <f>IFERROR(#REF!/GAMSopt!Z117,"")</f>
        <v/>
      </c>
      <c r="AB117" s="2" t="str">
        <f>IFERROR(#REF!/GAMSopt!AA117,"")</f>
        <v/>
      </c>
      <c r="AC117" s="2" t="str">
        <f>IFERROR(#REF!/GAMSopt!AB117,"")</f>
        <v/>
      </c>
      <c r="AD117" s="2" t="str">
        <f>IFERROR(#REF!/GAMSopt!AC117,"")</f>
        <v/>
      </c>
      <c r="AE117" s="2" t="str">
        <f>IFERROR(#REF!/GAMSopt!AD117,"")</f>
        <v/>
      </c>
      <c r="AF117" s="2" t="str">
        <f>IFERROR(#REF!/GAMSopt!AE117,"")</f>
        <v/>
      </c>
      <c r="AG117" s="2" t="str">
        <f>IFERROR(#REF!/GAMSopt!AF117,"")</f>
        <v/>
      </c>
      <c r="AH117" s="2" t="str">
        <f>IFERROR(#REF!/GAMSopt!AG117,"")</f>
        <v/>
      </c>
      <c r="AI117" s="2" t="str">
        <f>IFERROR(#REF!/GAMSopt!AH117,"")</f>
        <v/>
      </c>
      <c r="AJ117" s="2" t="str">
        <f>IFERROR(#REF!/GAMSopt!AI117,"")</f>
        <v/>
      </c>
      <c r="AK117" s="2" t="str">
        <f>IFERROR(#REF!/GAMSopt!AJ117,"")</f>
        <v/>
      </c>
      <c r="AL117" s="2" t="str">
        <f>IFERROR(#REF!/GAMSopt!AK117,"")</f>
        <v/>
      </c>
      <c r="AM117" s="2" t="str">
        <f>IFERROR(#REF!/GAMSopt!AL117,"")</f>
        <v/>
      </c>
      <c r="AN117" s="2" t="str">
        <f>IFERROR(#REF!/GAMSopt!AM117,"")</f>
        <v/>
      </c>
      <c r="AO117" s="2" t="str">
        <f>IFERROR(#REF!/GAMSopt!AN117,"")</f>
        <v/>
      </c>
      <c r="AP117" s="2" t="str">
        <f>IFERROR(#REF!/GAMSopt!AO117,"")</f>
        <v/>
      </c>
      <c r="AQ117" s="2" t="str">
        <f>IFERROR(#REF!/GAMSopt!AP117,"")</f>
        <v/>
      </c>
      <c r="AR117" s="2" t="str">
        <f>IFERROR(#REF!/GAMSopt!AQ117,"")</f>
        <v/>
      </c>
      <c r="AS117" s="2" t="str">
        <f>IFERROR(#REF!/GAMSopt!AR117,"")</f>
        <v/>
      </c>
      <c r="AT117" s="2" t="str">
        <f>IFERROR(#REF!/GAMSopt!AS117,"")</f>
        <v/>
      </c>
      <c r="AU117" s="2" t="str">
        <f>IFERROR(#REF!/GAMSopt!AT117,"")</f>
        <v/>
      </c>
      <c r="AV117" s="2" t="str">
        <f>IFERROR(#REF!/GAMSopt!AU117,"")</f>
        <v/>
      </c>
      <c r="AW117" s="2" t="str">
        <f>IFERROR(#REF!/GAMSopt!AV117,"")</f>
        <v/>
      </c>
      <c r="AX117" s="2" t="str">
        <f>IFERROR(#REF!/GAMSopt!AW117,"")</f>
        <v/>
      </c>
      <c r="AY117" s="2" t="str">
        <f>IFERROR(#REF!/GAMSopt!AX117,"")</f>
        <v/>
      </c>
      <c r="AZ117" s="2" t="str">
        <f>IFERROR(#REF!/GAMSopt!AY117,"")</f>
        <v/>
      </c>
      <c r="BA117" s="2" t="str">
        <f>IFERROR(#REF!/GAMSopt!AZ117,"")</f>
        <v/>
      </c>
      <c r="BB117" s="2" t="str">
        <f>IFERROR(#REF!/GAMSopt!BA117,"")</f>
        <v/>
      </c>
      <c r="BC117" s="2" t="str">
        <f>IFERROR(#REF!/GAMSopt!BB117,"")</f>
        <v/>
      </c>
      <c r="BD117" s="2" t="str">
        <f>IFERROR(#REF!/GAMSopt!BC117,"")</f>
        <v/>
      </c>
      <c r="BE117" s="2" t="str">
        <f>IFERROR(#REF!/GAMSopt!BD117,"")</f>
        <v/>
      </c>
      <c r="BF117" s="2" t="str">
        <f>IFERROR(#REF!/GAMSopt!BE117,"")</f>
        <v/>
      </c>
      <c r="BG117" s="2" t="str">
        <f>IFERROR(#REF!/GAMSopt!BF117,"")</f>
        <v/>
      </c>
      <c r="BH117" s="2" t="str">
        <f>IFERROR(#REF!/GAMSopt!BG117,"")</f>
        <v/>
      </c>
      <c r="BI117" s="2" t="str">
        <f>IFERROR(#REF!/GAMSopt!BH117,"")</f>
        <v/>
      </c>
      <c r="BJ117" s="2" t="str">
        <f>IFERROR(#REF!/GAMSopt!BI117,"")</f>
        <v/>
      </c>
    </row>
    <row r="118" spans="1:62" x14ac:dyDescent="0.25">
      <c r="A118" t="e">
        <f>#REF!</f>
        <v>#REF!</v>
      </c>
      <c r="B118" t="str">
        <f>GAMSopt!A118</f>
        <v>* DISCOUNT RATES</v>
      </c>
      <c r="C118" s="2" t="str">
        <f>IFERROR(#REF!/GAMSopt!B118,"")</f>
        <v/>
      </c>
      <c r="D118" s="2" t="str">
        <f>IFERROR(#REF!/GAMSopt!C118,"")</f>
        <v/>
      </c>
      <c r="E118" s="2" t="str">
        <f>IFERROR(#REF!/GAMSopt!D118,"")</f>
        <v/>
      </c>
      <c r="F118" s="2" t="str">
        <f>IFERROR(#REF!/GAMSopt!E118,"")</f>
        <v/>
      </c>
      <c r="G118" s="2" t="str">
        <f>IFERROR(#REF!/GAMSopt!F118,"")</f>
        <v/>
      </c>
      <c r="H118" s="2" t="str">
        <f>IFERROR(#REF!/GAMSopt!G118,"")</f>
        <v/>
      </c>
      <c r="I118" s="2" t="str">
        <f>IFERROR(#REF!/GAMSopt!H118,"")</f>
        <v/>
      </c>
      <c r="J118" s="2" t="str">
        <f>IFERROR(#REF!/GAMSopt!I118,"")</f>
        <v/>
      </c>
      <c r="K118" s="2" t="str">
        <f>IFERROR(#REF!/GAMSopt!J118,"")</f>
        <v/>
      </c>
      <c r="L118" s="2" t="str">
        <f>IFERROR(#REF!/GAMSopt!K118,"")</f>
        <v/>
      </c>
      <c r="M118" s="2" t="str">
        <f>IFERROR(#REF!/GAMSopt!L118,"")</f>
        <v/>
      </c>
      <c r="N118" s="2" t="str">
        <f>IFERROR(#REF!/GAMSopt!M118,"")</f>
        <v/>
      </c>
      <c r="O118" s="2" t="str">
        <f>IFERROR(#REF!/GAMSopt!N118,"")</f>
        <v/>
      </c>
      <c r="P118" s="2" t="str">
        <f>IFERROR(#REF!/GAMSopt!O118,"")</f>
        <v/>
      </c>
      <c r="Q118" s="2" t="str">
        <f>IFERROR(#REF!/GAMSopt!P118,"")</f>
        <v/>
      </c>
      <c r="R118" s="2" t="str">
        <f>IFERROR(#REF!/GAMSopt!Q118,"")</f>
        <v/>
      </c>
      <c r="S118" s="2" t="str">
        <f>IFERROR(#REF!/GAMSopt!R118,"")</f>
        <v/>
      </c>
      <c r="T118" s="2" t="str">
        <f>IFERROR(#REF!/GAMSopt!S118,"")</f>
        <v/>
      </c>
      <c r="U118" s="2" t="str">
        <f>IFERROR(#REF!/GAMSopt!T118,"")</f>
        <v/>
      </c>
      <c r="V118" s="2" t="str">
        <f>IFERROR(#REF!/GAMSopt!U118,"")</f>
        <v/>
      </c>
      <c r="W118" s="2" t="str">
        <f>IFERROR(#REF!/GAMSopt!V118,"")</f>
        <v/>
      </c>
      <c r="X118" s="2" t="str">
        <f>IFERROR(#REF!/GAMSopt!W118,"")</f>
        <v/>
      </c>
      <c r="Y118" s="2" t="str">
        <f>IFERROR(#REF!/GAMSopt!X118,"")</f>
        <v/>
      </c>
      <c r="Z118" s="2" t="str">
        <f>IFERROR(#REF!/GAMSopt!Y118,"")</f>
        <v/>
      </c>
      <c r="AA118" s="2" t="str">
        <f>IFERROR(#REF!/GAMSopt!Z118,"")</f>
        <v/>
      </c>
      <c r="AB118" s="2" t="str">
        <f>IFERROR(#REF!/GAMSopt!AA118,"")</f>
        <v/>
      </c>
      <c r="AC118" s="2" t="str">
        <f>IFERROR(#REF!/GAMSopt!AB118,"")</f>
        <v/>
      </c>
      <c r="AD118" s="2" t="str">
        <f>IFERROR(#REF!/GAMSopt!AC118,"")</f>
        <v/>
      </c>
      <c r="AE118" s="2" t="str">
        <f>IFERROR(#REF!/GAMSopt!AD118,"")</f>
        <v/>
      </c>
      <c r="AF118" s="2" t="str">
        <f>IFERROR(#REF!/GAMSopt!AE118,"")</f>
        <v/>
      </c>
      <c r="AG118" s="2" t="str">
        <f>IFERROR(#REF!/GAMSopt!AF118,"")</f>
        <v/>
      </c>
      <c r="AH118" s="2" t="str">
        <f>IFERROR(#REF!/GAMSopt!AG118,"")</f>
        <v/>
      </c>
      <c r="AI118" s="2" t="str">
        <f>IFERROR(#REF!/GAMSopt!AH118,"")</f>
        <v/>
      </c>
      <c r="AJ118" s="2" t="str">
        <f>IFERROR(#REF!/GAMSopt!AI118,"")</f>
        <v/>
      </c>
      <c r="AK118" s="2" t="str">
        <f>IFERROR(#REF!/GAMSopt!AJ118,"")</f>
        <v/>
      </c>
      <c r="AL118" s="2" t="str">
        <f>IFERROR(#REF!/GAMSopt!AK118,"")</f>
        <v/>
      </c>
      <c r="AM118" s="2" t="str">
        <f>IFERROR(#REF!/GAMSopt!AL118,"")</f>
        <v/>
      </c>
      <c r="AN118" s="2" t="str">
        <f>IFERROR(#REF!/GAMSopt!AM118,"")</f>
        <v/>
      </c>
      <c r="AO118" s="2" t="str">
        <f>IFERROR(#REF!/GAMSopt!AN118,"")</f>
        <v/>
      </c>
      <c r="AP118" s="2" t="str">
        <f>IFERROR(#REF!/GAMSopt!AO118,"")</f>
        <v/>
      </c>
      <c r="AQ118" s="2" t="str">
        <f>IFERROR(#REF!/GAMSopt!AP118,"")</f>
        <v/>
      </c>
      <c r="AR118" s="2" t="str">
        <f>IFERROR(#REF!/GAMSopt!AQ118,"")</f>
        <v/>
      </c>
      <c r="AS118" s="2" t="str">
        <f>IFERROR(#REF!/GAMSopt!AR118,"")</f>
        <v/>
      </c>
      <c r="AT118" s="2" t="str">
        <f>IFERROR(#REF!/GAMSopt!AS118,"")</f>
        <v/>
      </c>
      <c r="AU118" s="2" t="str">
        <f>IFERROR(#REF!/GAMSopt!AT118,"")</f>
        <v/>
      </c>
      <c r="AV118" s="2" t="str">
        <f>IFERROR(#REF!/GAMSopt!AU118,"")</f>
        <v/>
      </c>
      <c r="AW118" s="2" t="str">
        <f>IFERROR(#REF!/GAMSopt!AV118,"")</f>
        <v/>
      </c>
      <c r="AX118" s="2" t="str">
        <f>IFERROR(#REF!/GAMSopt!AW118,"")</f>
        <v/>
      </c>
      <c r="AY118" s="2" t="str">
        <f>IFERROR(#REF!/GAMSopt!AX118,"")</f>
        <v/>
      </c>
      <c r="AZ118" s="2" t="str">
        <f>IFERROR(#REF!/GAMSopt!AY118,"")</f>
        <v/>
      </c>
      <c r="BA118" s="2" t="str">
        <f>IFERROR(#REF!/GAMSopt!AZ118,"")</f>
        <v/>
      </c>
      <c r="BB118" s="2" t="str">
        <f>IFERROR(#REF!/GAMSopt!BA118,"")</f>
        <v/>
      </c>
      <c r="BC118" s="2" t="str">
        <f>IFERROR(#REF!/GAMSopt!BB118,"")</f>
        <v/>
      </c>
      <c r="BD118" s="2" t="str">
        <f>IFERROR(#REF!/GAMSopt!BC118,"")</f>
        <v/>
      </c>
      <c r="BE118" s="2" t="str">
        <f>IFERROR(#REF!/GAMSopt!BD118,"")</f>
        <v/>
      </c>
      <c r="BF118" s="2" t="str">
        <f>IFERROR(#REF!/GAMSopt!BE118,"")</f>
        <v/>
      </c>
      <c r="BG118" s="2" t="str">
        <f>IFERROR(#REF!/GAMSopt!BF118,"")</f>
        <v/>
      </c>
      <c r="BH118" s="2" t="str">
        <f>IFERROR(#REF!/GAMSopt!BG118,"")</f>
        <v/>
      </c>
      <c r="BI118" s="2" t="str">
        <f>IFERROR(#REF!/GAMSopt!BH118,"")</f>
        <v/>
      </c>
      <c r="BJ118" s="2" t="str">
        <f>IFERROR(#REF!/GAMSopt!BI118,"")</f>
        <v/>
      </c>
    </row>
    <row r="119" spans="1:62" x14ac:dyDescent="0.25">
      <c r="A119" t="e">
        <f>#REF!</f>
        <v>#REF!</v>
      </c>
      <c r="B119" t="str">
        <f>GAMSopt!A119</f>
        <v>Utility Discount Rate (per year)</v>
      </c>
      <c r="C119" s="2" t="str">
        <f>IFERROR(#REF!/GAMSopt!B119,"")</f>
        <v/>
      </c>
      <c r="D119" s="2" t="str">
        <f>IFERROR(#REF!/GAMSopt!C119,"")</f>
        <v/>
      </c>
      <c r="E119" s="2" t="str">
        <f>IFERROR(#REF!/GAMSopt!D119,"")</f>
        <v/>
      </c>
      <c r="F119" s="2" t="str">
        <f>IFERROR(#REF!/GAMSopt!E119,"")</f>
        <v/>
      </c>
      <c r="G119" s="2" t="str">
        <f>IFERROR(#REF!/GAMSopt!F119,"")</f>
        <v/>
      </c>
      <c r="H119" s="2" t="str">
        <f>IFERROR(#REF!/GAMSopt!G119,"")</f>
        <v/>
      </c>
      <c r="I119" s="2" t="str">
        <f>IFERROR(#REF!/GAMSopt!H119,"")</f>
        <v/>
      </c>
      <c r="J119" s="2" t="str">
        <f>IFERROR(#REF!/GAMSopt!I119,"")</f>
        <v/>
      </c>
      <c r="K119" s="2" t="str">
        <f>IFERROR(#REF!/GAMSopt!J119,"")</f>
        <v/>
      </c>
      <c r="L119" s="2" t="str">
        <f>IFERROR(#REF!/GAMSopt!K119,"")</f>
        <v/>
      </c>
      <c r="M119" s="2" t="str">
        <f>IFERROR(#REF!/GAMSopt!L119,"")</f>
        <v/>
      </c>
      <c r="N119" s="2" t="str">
        <f>IFERROR(#REF!/GAMSopt!M119,"")</f>
        <v/>
      </c>
      <c r="O119" s="2" t="str">
        <f>IFERROR(#REF!/GAMSopt!N119,"")</f>
        <v/>
      </c>
      <c r="P119" s="2" t="str">
        <f>IFERROR(#REF!/GAMSopt!O119,"")</f>
        <v/>
      </c>
      <c r="Q119" s="2" t="str">
        <f>IFERROR(#REF!/GAMSopt!P119,"")</f>
        <v/>
      </c>
      <c r="R119" s="2" t="str">
        <f>IFERROR(#REF!/GAMSopt!Q119,"")</f>
        <v/>
      </c>
      <c r="S119" s="2" t="str">
        <f>IFERROR(#REF!/GAMSopt!R119,"")</f>
        <v/>
      </c>
      <c r="T119" s="2" t="str">
        <f>IFERROR(#REF!/GAMSopt!S119,"")</f>
        <v/>
      </c>
      <c r="U119" s="2" t="str">
        <f>IFERROR(#REF!/GAMSopt!T119,"")</f>
        <v/>
      </c>
      <c r="V119" s="2" t="str">
        <f>IFERROR(#REF!/GAMSopt!U119,"")</f>
        <v/>
      </c>
      <c r="W119" s="2" t="str">
        <f>IFERROR(#REF!/GAMSopt!V119,"")</f>
        <v/>
      </c>
      <c r="X119" s="2" t="str">
        <f>IFERROR(#REF!/GAMSopt!W119,"")</f>
        <v/>
      </c>
      <c r="Y119" s="2" t="str">
        <f>IFERROR(#REF!/GAMSopt!X119,"")</f>
        <v/>
      </c>
      <c r="Z119" s="2" t="str">
        <f>IFERROR(#REF!/GAMSopt!Y119,"")</f>
        <v/>
      </c>
      <c r="AA119" s="2" t="str">
        <f>IFERROR(#REF!/GAMSopt!Z119,"")</f>
        <v/>
      </c>
      <c r="AB119" s="2" t="str">
        <f>IFERROR(#REF!/GAMSopt!AA119,"")</f>
        <v/>
      </c>
      <c r="AC119" s="2" t="str">
        <f>IFERROR(#REF!/GAMSopt!AB119,"")</f>
        <v/>
      </c>
      <c r="AD119" s="2" t="str">
        <f>IFERROR(#REF!/GAMSopt!AC119,"")</f>
        <v/>
      </c>
      <c r="AE119" s="2" t="str">
        <f>IFERROR(#REF!/GAMSopt!AD119,"")</f>
        <v/>
      </c>
      <c r="AF119" s="2" t="str">
        <f>IFERROR(#REF!/GAMSopt!AE119,"")</f>
        <v/>
      </c>
      <c r="AG119" s="2" t="str">
        <f>IFERROR(#REF!/GAMSopt!AF119,"")</f>
        <v/>
      </c>
      <c r="AH119" s="2" t="str">
        <f>IFERROR(#REF!/GAMSopt!AG119,"")</f>
        <v/>
      </c>
      <c r="AI119" s="2" t="str">
        <f>IFERROR(#REF!/GAMSopt!AH119,"")</f>
        <v/>
      </c>
      <c r="AJ119" s="2" t="str">
        <f>IFERROR(#REF!/GAMSopt!AI119,"")</f>
        <v/>
      </c>
      <c r="AK119" s="2" t="str">
        <f>IFERROR(#REF!/GAMSopt!AJ119,"")</f>
        <v/>
      </c>
      <c r="AL119" s="2" t="str">
        <f>IFERROR(#REF!/GAMSopt!AK119,"")</f>
        <v/>
      </c>
      <c r="AM119" s="2" t="str">
        <f>IFERROR(#REF!/GAMSopt!AL119,"")</f>
        <v/>
      </c>
      <c r="AN119" s="2" t="str">
        <f>IFERROR(#REF!/GAMSopt!AM119,"")</f>
        <v/>
      </c>
      <c r="AO119" s="2" t="str">
        <f>IFERROR(#REF!/GAMSopt!AN119,"")</f>
        <v/>
      </c>
      <c r="AP119" s="2" t="str">
        <f>IFERROR(#REF!/GAMSopt!AO119,"")</f>
        <v/>
      </c>
      <c r="AQ119" s="2" t="str">
        <f>IFERROR(#REF!/GAMSopt!AP119,"")</f>
        <v/>
      </c>
      <c r="AR119" s="2" t="str">
        <f>IFERROR(#REF!/GAMSopt!AQ119,"")</f>
        <v/>
      </c>
      <c r="AS119" s="2" t="str">
        <f>IFERROR(#REF!/GAMSopt!AR119,"")</f>
        <v/>
      </c>
      <c r="AT119" s="2" t="str">
        <f>IFERROR(#REF!/GAMSopt!AS119,"")</f>
        <v/>
      </c>
      <c r="AU119" s="2" t="str">
        <f>IFERROR(#REF!/GAMSopt!AT119,"")</f>
        <v/>
      </c>
      <c r="AV119" s="2" t="str">
        <f>IFERROR(#REF!/GAMSopt!AU119,"")</f>
        <v/>
      </c>
      <c r="AW119" s="2" t="str">
        <f>IFERROR(#REF!/GAMSopt!AV119,"")</f>
        <v/>
      </c>
      <c r="AX119" s="2" t="str">
        <f>IFERROR(#REF!/GAMSopt!AW119,"")</f>
        <v/>
      </c>
      <c r="AY119" s="2" t="str">
        <f>IFERROR(#REF!/GAMSopt!AX119,"")</f>
        <v/>
      </c>
      <c r="AZ119" s="2" t="str">
        <f>IFERROR(#REF!/GAMSopt!AY119,"")</f>
        <v/>
      </c>
      <c r="BA119" s="2" t="str">
        <f>IFERROR(#REF!/GAMSopt!AZ119,"")</f>
        <v/>
      </c>
      <c r="BB119" s="2" t="str">
        <f>IFERROR(#REF!/GAMSopt!BA119,"")</f>
        <v/>
      </c>
      <c r="BC119" s="2" t="str">
        <f>IFERROR(#REF!/GAMSopt!BB119,"")</f>
        <v/>
      </c>
      <c r="BD119" s="2" t="str">
        <f>IFERROR(#REF!/GAMSopt!BC119,"")</f>
        <v/>
      </c>
      <c r="BE119" s="2" t="str">
        <f>IFERROR(#REF!/GAMSopt!BD119,"")</f>
        <v/>
      </c>
      <c r="BF119" s="2" t="str">
        <f>IFERROR(#REF!/GAMSopt!BE119,"")</f>
        <v/>
      </c>
      <c r="BG119" s="2" t="str">
        <f>IFERROR(#REF!/GAMSopt!BF119,"")</f>
        <v/>
      </c>
      <c r="BH119" s="2" t="str">
        <f>IFERROR(#REF!/GAMSopt!BG119,"")</f>
        <v/>
      </c>
      <c r="BI119" s="2" t="str">
        <f>IFERROR(#REF!/GAMSopt!BH119,"")</f>
        <v/>
      </c>
      <c r="BJ119" s="2" t="str">
        <f>IFERROR(#REF!/GAMSopt!BI119,"")</f>
        <v/>
      </c>
    </row>
    <row r="120" spans="1:62" x14ac:dyDescent="0.25">
      <c r="A120" t="e">
        <f>#REF!</f>
        <v>#REF!</v>
      </c>
      <c r="B120" t="str">
        <f>GAMSopt!A120</f>
        <v>First Period gross MPK</v>
      </c>
      <c r="C120" s="2" t="str">
        <f>IFERROR(#REF!/GAMSopt!B120,"")</f>
        <v/>
      </c>
      <c r="D120" s="2" t="str">
        <f>IFERROR(#REF!/GAMSopt!C120,"")</f>
        <v/>
      </c>
      <c r="E120" s="2" t="str">
        <f>IFERROR(#REF!/GAMSopt!D120,"")</f>
        <v/>
      </c>
      <c r="F120" s="2" t="str">
        <f>IFERROR(#REF!/GAMSopt!E120,"")</f>
        <v/>
      </c>
      <c r="G120" s="2" t="str">
        <f>IFERROR(#REF!/GAMSopt!F120,"")</f>
        <v/>
      </c>
      <c r="H120" s="2" t="str">
        <f>IFERROR(#REF!/GAMSopt!G120,"")</f>
        <v/>
      </c>
      <c r="I120" s="2" t="str">
        <f>IFERROR(#REF!/GAMSopt!H120,"")</f>
        <v/>
      </c>
      <c r="J120" s="2" t="str">
        <f>IFERROR(#REF!/GAMSopt!I120,"")</f>
        <v/>
      </c>
      <c r="K120" s="2" t="str">
        <f>IFERROR(#REF!/GAMSopt!J120,"")</f>
        <v/>
      </c>
      <c r="L120" s="2" t="str">
        <f>IFERROR(#REF!/GAMSopt!K120,"")</f>
        <v/>
      </c>
      <c r="M120" s="2" t="str">
        <f>IFERROR(#REF!/GAMSopt!L120,"")</f>
        <v/>
      </c>
      <c r="N120" s="2" t="str">
        <f>IFERROR(#REF!/GAMSopt!M120,"")</f>
        <v/>
      </c>
      <c r="O120" s="2" t="str">
        <f>IFERROR(#REF!/GAMSopt!N120,"")</f>
        <v/>
      </c>
      <c r="P120" s="2" t="str">
        <f>IFERROR(#REF!/GAMSopt!O120,"")</f>
        <v/>
      </c>
      <c r="Q120" s="2" t="str">
        <f>IFERROR(#REF!/GAMSopt!P120,"")</f>
        <v/>
      </c>
      <c r="R120" s="2" t="str">
        <f>IFERROR(#REF!/GAMSopt!Q120,"")</f>
        <v/>
      </c>
      <c r="S120" s="2" t="str">
        <f>IFERROR(#REF!/GAMSopt!R120,"")</f>
        <v/>
      </c>
      <c r="T120" s="2" t="str">
        <f>IFERROR(#REF!/GAMSopt!S120,"")</f>
        <v/>
      </c>
      <c r="U120" s="2" t="str">
        <f>IFERROR(#REF!/GAMSopt!T120,"")</f>
        <v/>
      </c>
      <c r="V120" s="2" t="str">
        <f>IFERROR(#REF!/GAMSopt!U120,"")</f>
        <v/>
      </c>
      <c r="W120" s="2" t="str">
        <f>IFERROR(#REF!/GAMSopt!V120,"")</f>
        <v/>
      </c>
      <c r="X120" s="2" t="str">
        <f>IFERROR(#REF!/GAMSopt!W120,"")</f>
        <v/>
      </c>
      <c r="Y120" s="2" t="str">
        <f>IFERROR(#REF!/GAMSopt!X120,"")</f>
        <v/>
      </c>
      <c r="Z120" s="2" t="str">
        <f>IFERROR(#REF!/GAMSopt!Y120,"")</f>
        <v/>
      </c>
      <c r="AA120" s="2" t="str">
        <f>IFERROR(#REF!/GAMSopt!Z120,"")</f>
        <v/>
      </c>
      <c r="AB120" s="2" t="str">
        <f>IFERROR(#REF!/GAMSopt!AA120,"")</f>
        <v/>
      </c>
      <c r="AC120" s="2" t="str">
        <f>IFERROR(#REF!/GAMSopt!AB120,"")</f>
        <v/>
      </c>
      <c r="AD120" s="2" t="str">
        <f>IFERROR(#REF!/GAMSopt!AC120,"")</f>
        <v/>
      </c>
      <c r="AE120" s="2" t="str">
        <f>IFERROR(#REF!/GAMSopt!AD120,"")</f>
        <v/>
      </c>
      <c r="AF120" s="2" t="str">
        <f>IFERROR(#REF!/GAMSopt!AE120,"")</f>
        <v/>
      </c>
      <c r="AG120" s="2" t="str">
        <f>IFERROR(#REF!/GAMSopt!AF120,"")</f>
        <v/>
      </c>
      <c r="AH120" s="2" t="str">
        <f>IFERROR(#REF!/GAMSopt!AG120,"")</f>
        <v/>
      </c>
      <c r="AI120" s="2" t="str">
        <f>IFERROR(#REF!/GAMSopt!AH120,"")</f>
        <v/>
      </c>
      <c r="AJ120" s="2" t="str">
        <f>IFERROR(#REF!/GAMSopt!AI120,"")</f>
        <v/>
      </c>
      <c r="AK120" s="2" t="str">
        <f>IFERROR(#REF!/GAMSopt!AJ120,"")</f>
        <v/>
      </c>
      <c r="AL120" s="2" t="str">
        <f>IFERROR(#REF!/GAMSopt!AK120,"")</f>
        <v/>
      </c>
      <c r="AM120" s="2" t="str">
        <f>IFERROR(#REF!/GAMSopt!AL120,"")</f>
        <v/>
      </c>
      <c r="AN120" s="2" t="str">
        <f>IFERROR(#REF!/GAMSopt!AM120,"")</f>
        <v/>
      </c>
      <c r="AO120" s="2" t="str">
        <f>IFERROR(#REF!/GAMSopt!AN120,"")</f>
        <v/>
      </c>
      <c r="AP120" s="2" t="str">
        <f>IFERROR(#REF!/GAMSopt!AO120,"")</f>
        <v/>
      </c>
      <c r="AQ120" s="2" t="str">
        <f>IFERROR(#REF!/GAMSopt!AP120,"")</f>
        <v/>
      </c>
      <c r="AR120" s="2" t="str">
        <f>IFERROR(#REF!/GAMSopt!AQ120,"")</f>
        <v/>
      </c>
      <c r="AS120" s="2" t="str">
        <f>IFERROR(#REF!/GAMSopt!AR120,"")</f>
        <v/>
      </c>
      <c r="AT120" s="2" t="str">
        <f>IFERROR(#REF!/GAMSopt!AS120,"")</f>
        <v/>
      </c>
      <c r="AU120" s="2" t="str">
        <f>IFERROR(#REF!/GAMSopt!AT120,"")</f>
        <v/>
      </c>
      <c r="AV120" s="2" t="str">
        <f>IFERROR(#REF!/GAMSopt!AU120,"")</f>
        <v/>
      </c>
      <c r="AW120" s="2" t="str">
        <f>IFERROR(#REF!/GAMSopt!AV120,"")</f>
        <v/>
      </c>
      <c r="AX120" s="2" t="str">
        <f>IFERROR(#REF!/GAMSopt!AW120,"")</f>
        <v/>
      </c>
      <c r="AY120" s="2" t="str">
        <f>IFERROR(#REF!/GAMSopt!AX120,"")</f>
        <v/>
      </c>
      <c r="AZ120" s="2" t="str">
        <f>IFERROR(#REF!/GAMSopt!AY120,"")</f>
        <v/>
      </c>
      <c r="BA120" s="2" t="str">
        <f>IFERROR(#REF!/GAMSopt!AZ120,"")</f>
        <v/>
      </c>
      <c r="BB120" s="2" t="str">
        <f>IFERROR(#REF!/GAMSopt!BA120,"")</f>
        <v/>
      </c>
      <c r="BC120" s="2" t="str">
        <f>IFERROR(#REF!/GAMSopt!BB120,"")</f>
        <v/>
      </c>
      <c r="BD120" s="2" t="str">
        <f>IFERROR(#REF!/GAMSopt!BC120,"")</f>
        <v/>
      </c>
      <c r="BE120" s="2" t="str">
        <f>IFERROR(#REF!/GAMSopt!BD120,"")</f>
        <v/>
      </c>
      <c r="BF120" s="2" t="str">
        <f>IFERROR(#REF!/GAMSopt!BE120,"")</f>
        <v/>
      </c>
      <c r="BG120" s="2" t="str">
        <f>IFERROR(#REF!/GAMSopt!BF120,"")</f>
        <v/>
      </c>
      <c r="BH120" s="2" t="str">
        <f>IFERROR(#REF!/GAMSopt!BG120,"")</f>
        <v/>
      </c>
      <c r="BI120" s="2" t="str">
        <f>IFERROR(#REF!/GAMSopt!BH120,"")</f>
        <v/>
      </c>
      <c r="BJ120" s="2" t="str">
        <f>IFERROR(#REF!/GAMSopt!BI120,"")</f>
        <v/>
      </c>
    </row>
    <row r="121" spans="1:62" x14ac:dyDescent="0.25">
      <c r="A121" t="e">
        <f>#REF!</f>
        <v>#REF!</v>
      </c>
      <c r="B121" t="str">
        <f>GAMSopt!A121</f>
        <v>All Periods gross MPK</v>
      </c>
      <c r="C121" s="2" t="str">
        <f>IFERROR(#REF!/GAMSopt!B121,"")</f>
        <v/>
      </c>
      <c r="D121" s="2" t="str">
        <f>IFERROR(#REF!/GAMSopt!C121,"")</f>
        <v/>
      </c>
      <c r="E121" s="2" t="str">
        <f>IFERROR(#REF!/GAMSopt!D121,"")</f>
        <v/>
      </c>
      <c r="F121" s="2" t="str">
        <f>IFERROR(#REF!/GAMSopt!E121,"")</f>
        <v/>
      </c>
      <c r="G121" s="2" t="str">
        <f>IFERROR(#REF!/GAMSopt!F121,"")</f>
        <v/>
      </c>
      <c r="H121" s="2" t="str">
        <f>IFERROR(#REF!/GAMSopt!G121,"")</f>
        <v/>
      </c>
      <c r="I121" s="2" t="str">
        <f>IFERROR(#REF!/GAMSopt!H121,"")</f>
        <v/>
      </c>
      <c r="J121" s="2" t="str">
        <f>IFERROR(#REF!/GAMSopt!I121,"")</f>
        <v/>
      </c>
      <c r="K121" s="2" t="str">
        <f>IFERROR(#REF!/GAMSopt!J121,"")</f>
        <v/>
      </c>
      <c r="L121" s="2" t="str">
        <f>IFERROR(#REF!/GAMSopt!K121,"")</f>
        <v/>
      </c>
      <c r="M121" s="2" t="str">
        <f>IFERROR(#REF!/GAMSopt!L121,"")</f>
        <v/>
      </c>
      <c r="N121" s="2" t="str">
        <f>IFERROR(#REF!/GAMSopt!M121,"")</f>
        <v/>
      </c>
      <c r="O121" s="2" t="str">
        <f>IFERROR(#REF!/GAMSopt!N121,"")</f>
        <v/>
      </c>
      <c r="P121" s="2" t="str">
        <f>IFERROR(#REF!/GAMSopt!O121,"")</f>
        <v/>
      </c>
      <c r="Q121" s="2" t="str">
        <f>IFERROR(#REF!/GAMSopt!P121,"")</f>
        <v/>
      </c>
      <c r="R121" s="2" t="str">
        <f>IFERROR(#REF!/GAMSopt!Q121,"")</f>
        <v/>
      </c>
      <c r="S121" s="2" t="str">
        <f>IFERROR(#REF!/GAMSopt!R121,"")</f>
        <v/>
      </c>
      <c r="T121" s="2" t="str">
        <f>IFERROR(#REF!/GAMSopt!S121,"")</f>
        <v/>
      </c>
      <c r="U121" s="2" t="str">
        <f>IFERROR(#REF!/GAMSopt!T121,"")</f>
        <v/>
      </c>
      <c r="V121" s="2" t="str">
        <f>IFERROR(#REF!/GAMSopt!U121,"")</f>
        <v/>
      </c>
      <c r="W121" s="2" t="str">
        <f>IFERROR(#REF!/GAMSopt!V121,"")</f>
        <v/>
      </c>
      <c r="X121" s="2" t="str">
        <f>IFERROR(#REF!/GAMSopt!W121,"")</f>
        <v/>
      </c>
      <c r="Y121" s="2" t="str">
        <f>IFERROR(#REF!/GAMSopt!X121,"")</f>
        <v/>
      </c>
      <c r="Z121" s="2" t="str">
        <f>IFERROR(#REF!/GAMSopt!Y121,"")</f>
        <v/>
      </c>
      <c r="AA121" s="2" t="str">
        <f>IFERROR(#REF!/GAMSopt!Z121,"")</f>
        <v/>
      </c>
      <c r="AB121" s="2" t="str">
        <f>IFERROR(#REF!/GAMSopt!AA121,"")</f>
        <v/>
      </c>
      <c r="AC121" s="2" t="str">
        <f>IFERROR(#REF!/GAMSopt!AB121,"")</f>
        <v/>
      </c>
      <c r="AD121" s="2" t="str">
        <f>IFERROR(#REF!/GAMSopt!AC121,"")</f>
        <v/>
      </c>
      <c r="AE121" s="2" t="str">
        <f>IFERROR(#REF!/GAMSopt!AD121,"")</f>
        <v/>
      </c>
      <c r="AF121" s="2" t="str">
        <f>IFERROR(#REF!/GAMSopt!AE121,"")</f>
        <v/>
      </c>
      <c r="AG121" s="2" t="str">
        <f>IFERROR(#REF!/GAMSopt!AF121,"")</f>
        <v/>
      </c>
      <c r="AH121" s="2" t="str">
        <f>IFERROR(#REF!/GAMSopt!AG121,"")</f>
        <v/>
      </c>
      <c r="AI121" s="2" t="str">
        <f>IFERROR(#REF!/GAMSopt!AH121,"")</f>
        <v/>
      </c>
      <c r="AJ121" s="2" t="str">
        <f>IFERROR(#REF!/GAMSopt!AI121,"")</f>
        <v/>
      </c>
      <c r="AK121" s="2" t="str">
        <f>IFERROR(#REF!/GAMSopt!AJ121,"")</f>
        <v/>
      </c>
      <c r="AL121" s="2" t="str">
        <f>IFERROR(#REF!/GAMSopt!AK121,"")</f>
        <v/>
      </c>
      <c r="AM121" s="2" t="str">
        <f>IFERROR(#REF!/GAMSopt!AL121,"")</f>
        <v/>
      </c>
      <c r="AN121" s="2" t="str">
        <f>IFERROR(#REF!/GAMSopt!AM121,"")</f>
        <v/>
      </c>
      <c r="AO121" s="2" t="str">
        <f>IFERROR(#REF!/GAMSopt!AN121,"")</f>
        <v/>
      </c>
      <c r="AP121" s="2" t="str">
        <f>IFERROR(#REF!/GAMSopt!AO121,"")</f>
        <v/>
      </c>
      <c r="AQ121" s="2" t="str">
        <f>IFERROR(#REF!/GAMSopt!AP121,"")</f>
        <v/>
      </c>
      <c r="AR121" s="2" t="str">
        <f>IFERROR(#REF!/GAMSopt!AQ121,"")</f>
        <v/>
      </c>
      <c r="AS121" s="2" t="str">
        <f>IFERROR(#REF!/GAMSopt!AR121,"")</f>
        <v/>
      </c>
      <c r="AT121" s="2" t="str">
        <f>IFERROR(#REF!/GAMSopt!AS121,"")</f>
        <v/>
      </c>
      <c r="AU121" s="2" t="str">
        <f>IFERROR(#REF!/GAMSopt!AT121,"")</f>
        <v/>
      </c>
      <c r="AV121" s="2" t="str">
        <f>IFERROR(#REF!/GAMSopt!AU121,"")</f>
        <v/>
      </c>
      <c r="AW121" s="2" t="str">
        <f>IFERROR(#REF!/GAMSopt!AV121,"")</f>
        <v/>
      </c>
      <c r="AX121" s="2" t="str">
        <f>IFERROR(#REF!/GAMSopt!AW121,"")</f>
        <v/>
      </c>
      <c r="AY121" s="2" t="str">
        <f>IFERROR(#REF!/GAMSopt!AX121,"")</f>
        <v/>
      </c>
      <c r="AZ121" s="2" t="str">
        <f>IFERROR(#REF!/GAMSopt!AY121,"")</f>
        <v/>
      </c>
      <c r="BA121" s="2" t="str">
        <f>IFERROR(#REF!/GAMSopt!AZ121,"")</f>
        <v/>
      </c>
      <c r="BB121" s="2" t="str">
        <f>IFERROR(#REF!/GAMSopt!BA121,"")</f>
        <v/>
      </c>
      <c r="BC121" s="2" t="str">
        <f>IFERROR(#REF!/GAMSopt!BB121,"")</f>
        <v/>
      </c>
      <c r="BD121" s="2" t="str">
        <f>IFERROR(#REF!/GAMSopt!BC121,"")</f>
        <v/>
      </c>
      <c r="BE121" s="2" t="str">
        <f>IFERROR(#REF!/GAMSopt!BD121,"")</f>
        <v/>
      </c>
      <c r="BF121" s="2" t="str">
        <f>IFERROR(#REF!/GAMSopt!BE121,"")</f>
        <v/>
      </c>
      <c r="BG121" s="2" t="str">
        <f>IFERROR(#REF!/GAMSopt!BF121,"")</f>
        <v/>
      </c>
      <c r="BH121" s="2" t="str">
        <f>IFERROR(#REF!/GAMSopt!BG121,"")</f>
        <v/>
      </c>
      <c r="BI121" s="2" t="str">
        <f>IFERROR(#REF!/GAMSopt!BH121,"")</f>
        <v/>
      </c>
      <c r="BJ121" s="2" t="str">
        <f>IFERROR(#REF!/GAMSopt!BI121,"")</f>
        <v/>
      </c>
    </row>
    <row r="122" spans="1:62" x14ac:dyDescent="0.25">
      <c r="A122" t="e">
        <f>#REF!</f>
        <v>#REF!</v>
      </c>
      <c r="B122" t="str">
        <f>GAMSopt!A122</f>
        <v>* WELFARE</v>
      </c>
      <c r="C122" s="2" t="str">
        <f>IFERROR(#REF!/GAMSopt!B122,"")</f>
        <v/>
      </c>
      <c r="D122" s="2" t="str">
        <f>IFERROR(#REF!/GAMSopt!C122,"")</f>
        <v/>
      </c>
      <c r="E122" s="2" t="str">
        <f>IFERROR(#REF!/GAMSopt!D122,"")</f>
        <v/>
      </c>
      <c r="F122" s="2" t="str">
        <f>IFERROR(#REF!/GAMSopt!E122,"")</f>
        <v/>
      </c>
      <c r="G122" s="2" t="str">
        <f>IFERROR(#REF!/GAMSopt!F122,"")</f>
        <v/>
      </c>
      <c r="H122" s="2" t="str">
        <f>IFERROR(#REF!/GAMSopt!G122,"")</f>
        <v/>
      </c>
      <c r="I122" s="2" t="str">
        <f>IFERROR(#REF!/GAMSopt!H122,"")</f>
        <v/>
      </c>
      <c r="J122" s="2" t="str">
        <f>IFERROR(#REF!/GAMSopt!I122,"")</f>
        <v/>
      </c>
      <c r="K122" s="2" t="str">
        <f>IFERROR(#REF!/GAMSopt!J122,"")</f>
        <v/>
      </c>
      <c r="L122" s="2" t="str">
        <f>IFERROR(#REF!/GAMSopt!K122,"")</f>
        <v/>
      </c>
      <c r="M122" s="2" t="str">
        <f>IFERROR(#REF!/GAMSopt!L122,"")</f>
        <v/>
      </c>
      <c r="N122" s="2" t="str">
        <f>IFERROR(#REF!/GAMSopt!M122,"")</f>
        <v/>
      </c>
      <c r="O122" s="2" t="str">
        <f>IFERROR(#REF!/GAMSopt!N122,"")</f>
        <v/>
      </c>
      <c r="P122" s="2" t="str">
        <f>IFERROR(#REF!/GAMSopt!O122,"")</f>
        <v/>
      </c>
      <c r="Q122" s="2" t="str">
        <f>IFERROR(#REF!/GAMSopt!P122,"")</f>
        <v/>
      </c>
      <c r="R122" s="2" t="str">
        <f>IFERROR(#REF!/GAMSopt!Q122,"")</f>
        <v/>
      </c>
      <c r="S122" s="2" t="str">
        <f>IFERROR(#REF!/GAMSopt!R122,"")</f>
        <v/>
      </c>
      <c r="T122" s="2" t="str">
        <f>IFERROR(#REF!/GAMSopt!S122,"")</f>
        <v/>
      </c>
      <c r="U122" s="2" t="str">
        <f>IFERROR(#REF!/GAMSopt!T122,"")</f>
        <v/>
      </c>
      <c r="V122" s="2" t="str">
        <f>IFERROR(#REF!/GAMSopt!U122,"")</f>
        <v/>
      </c>
      <c r="W122" s="2" t="str">
        <f>IFERROR(#REF!/GAMSopt!V122,"")</f>
        <v/>
      </c>
      <c r="X122" s="2" t="str">
        <f>IFERROR(#REF!/GAMSopt!W122,"")</f>
        <v/>
      </c>
      <c r="Y122" s="2" t="str">
        <f>IFERROR(#REF!/GAMSopt!X122,"")</f>
        <v/>
      </c>
      <c r="Z122" s="2" t="str">
        <f>IFERROR(#REF!/GAMSopt!Y122,"")</f>
        <v/>
      </c>
      <c r="AA122" s="2" t="str">
        <f>IFERROR(#REF!/GAMSopt!Z122,"")</f>
        <v/>
      </c>
      <c r="AB122" s="2" t="str">
        <f>IFERROR(#REF!/GAMSopt!AA122,"")</f>
        <v/>
      </c>
      <c r="AC122" s="2" t="str">
        <f>IFERROR(#REF!/GAMSopt!AB122,"")</f>
        <v/>
      </c>
      <c r="AD122" s="2" t="str">
        <f>IFERROR(#REF!/GAMSopt!AC122,"")</f>
        <v/>
      </c>
      <c r="AE122" s="2" t="str">
        <f>IFERROR(#REF!/GAMSopt!AD122,"")</f>
        <v/>
      </c>
      <c r="AF122" s="2" t="str">
        <f>IFERROR(#REF!/GAMSopt!AE122,"")</f>
        <v/>
      </c>
      <c r="AG122" s="2" t="str">
        <f>IFERROR(#REF!/GAMSopt!AF122,"")</f>
        <v/>
      </c>
      <c r="AH122" s="2" t="str">
        <f>IFERROR(#REF!/GAMSopt!AG122,"")</f>
        <v/>
      </c>
      <c r="AI122" s="2" t="str">
        <f>IFERROR(#REF!/GAMSopt!AH122,"")</f>
        <v/>
      </c>
      <c r="AJ122" s="2" t="str">
        <f>IFERROR(#REF!/GAMSopt!AI122,"")</f>
        <v/>
      </c>
      <c r="AK122" s="2" t="str">
        <f>IFERROR(#REF!/GAMSopt!AJ122,"")</f>
        <v/>
      </c>
      <c r="AL122" s="2" t="str">
        <f>IFERROR(#REF!/GAMSopt!AK122,"")</f>
        <v/>
      </c>
      <c r="AM122" s="2" t="str">
        <f>IFERROR(#REF!/GAMSopt!AL122,"")</f>
        <v/>
      </c>
      <c r="AN122" s="2" t="str">
        <f>IFERROR(#REF!/GAMSopt!AM122,"")</f>
        <v/>
      </c>
      <c r="AO122" s="2" t="str">
        <f>IFERROR(#REF!/GAMSopt!AN122,"")</f>
        <v/>
      </c>
      <c r="AP122" s="2" t="str">
        <f>IFERROR(#REF!/GAMSopt!AO122,"")</f>
        <v/>
      </c>
      <c r="AQ122" s="2" t="str">
        <f>IFERROR(#REF!/GAMSopt!AP122,"")</f>
        <v/>
      </c>
      <c r="AR122" s="2" t="str">
        <f>IFERROR(#REF!/GAMSopt!AQ122,"")</f>
        <v/>
      </c>
      <c r="AS122" s="2" t="str">
        <f>IFERROR(#REF!/GAMSopt!AR122,"")</f>
        <v/>
      </c>
      <c r="AT122" s="2" t="str">
        <f>IFERROR(#REF!/GAMSopt!AS122,"")</f>
        <v/>
      </c>
      <c r="AU122" s="2" t="str">
        <f>IFERROR(#REF!/GAMSopt!AT122,"")</f>
        <v/>
      </c>
      <c r="AV122" s="2" t="str">
        <f>IFERROR(#REF!/GAMSopt!AU122,"")</f>
        <v/>
      </c>
      <c r="AW122" s="2" t="str">
        <f>IFERROR(#REF!/GAMSopt!AV122,"")</f>
        <v/>
      </c>
      <c r="AX122" s="2" t="str">
        <f>IFERROR(#REF!/GAMSopt!AW122,"")</f>
        <v/>
      </c>
      <c r="AY122" s="2" t="str">
        <f>IFERROR(#REF!/GAMSopt!AX122,"")</f>
        <v/>
      </c>
      <c r="AZ122" s="2" t="str">
        <f>IFERROR(#REF!/GAMSopt!AY122,"")</f>
        <v/>
      </c>
      <c r="BA122" s="2" t="str">
        <f>IFERROR(#REF!/GAMSopt!AZ122,"")</f>
        <v/>
      </c>
      <c r="BB122" s="2" t="str">
        <f>IFERROR(#REF!/GAMSopt!BA122,"")</f>
        <v/>
      </c>
      <c r="BC122" s="2" t="str">
        <f>IFERROR(#REF!/GAMSopt!BB122,"")</f>
        <v/>
      </c>
      <c r="BD122" s="2" t="str">
        <f>IFERROR(#REF!/GAMSopt!BC122,"")</f>
        <v/>
      </c>
      <c r="BE122" s="2" t="str">
        <f>IFERROR(#REF!/GAMSopt!BD122,"")</f>
        <v/>
      </c>
      <c r="BF122" s="2" t="str">
        <f>IFERROR(#REF!/GAMSopt!BE122,"")</f>
        <v/>
      </c>
      <c r="BG122" s="2" t="str">
        <f>IFERROR(#REF!/GAMSopt!BF122,"")</f>
        <v/>
      </c>
      <c r="BH122" s="2" t="str">
        <f>IFERROR(#REF!/GAMSopt!BG122,"")</f>
        <v/>
      </c>
      <c r="BI122" s="2" t="str">
        <f>IFERROR(#REF!/GAMSopt!BH122,"")</f>
        <v/>
      </c>
      <c r="BJ122" s="2" t="str">
        <f>IFERROR(#REF!/GAMSopt!BI122,"")</f>
        <v/>
      </c>
    </row>
    <row r="123" spans="1:62" x14ac:dyDescent="0.25">
      <c r="A123" t="e">
        <f>#REF!</f>
        <v>#REF!</v>
      </c>
      <c r="B123" t="str">
        <f>GAMSopt!A123</f>
        <v>Consumption (trillion USD per year)</v>
      </c>
      <c r="C123" s="2" t="str">
        <f>IFERROR(#REF!/GAMSopt!B123,"")</f>
        <v/>
      </c>
      <c r="D123" s="2" t="str">
        <f>IFERROR(#REF!/GAMSopt!C123,"")</f>
        <v/>
      </c>
      <c r="E123" s="2" t="str">
        <f>IFERROR(#REF!/GAMSopt!D123,"")</f>
        <v/>
      </c>
      <c r="F123" s="2" t="str">
        <f>IFERROR(#REF!/GAMSopt!E123,"")</f>
        <v/>
      </c>
      <c r="G123" s="2" t="str">
        <f>IFERROR(#REF!/GAMSopt!F123,"")</f>
        <v/>
      </c>
      <c r="H123" s="2" t="str">
        <f>IFERROR(#REF!/GAMSopt!G123,"")</f>
        <v/>
      </c>
      <c r="I123" s="2" t="str">
        <f>IFERROR(#REF!/GAMSopt!H123,"")</f>
        <v/>
      </c>
      <c r="J123" s="2" t="str">
        <f>IFERROR(#REF!/GAMSopt!I123,"")</f>
        <v/>
      </c>
      <c r="K123" s="2" t="str">
        <f>IFERROR(#REF!/GAMSopt!J123,"")</f>
        <v/>
      </c>
      <c r="L123" s="2" t="str">
        <f>IFERROR(#REF!/GAMSopt!K123,"")</f>
        <v/>
      </c>
      <c r="M123" s="2" t="str">
        <f>IFERROR(#REF!/GAMSopt!L123,"")</f>
        <v/>
      </c>
      <c r="N123" s="2" t="str">
        <f>IFERROR(#REF!/GAMSopt!M123,"")</f>
        <v/>
      </c>
      <c r="O123" s="2" t="str">
        <f>IFERROR(#REF!/GAMSopt!N123,"")</f>
        <v/>
      </c>
      <c r="P123" s="2" t="str">
        <f>IFERROR(#REF!/GAMSopt!O123,"")</f>
        <v/>
      </c>
      <c r="Q123" s="2" t="str">
        <f>IFERROR(#REF!/GAMSopt!P123,"")</f>
        <v/>
      </c>
      <c r="R123" s="2" t="str">
        <f>IFERROR(#REF!/GAMSopt!Q123,"")</f>
        <v/>
      </c>
      <c r="S123" s="2" t="str">
        <f>IFERROR(#REF!/GAMSopt!R123,"")</f>
        <v/>
      </c>
      <c r="T123" s="2" t="str">
        <f>IFERROR(#REF!/GAMSopt!S123,"")</f>
        <v/>
      </c>
      <c r="U123" s="2" t="str">
        <f>IFERROR(#REF!/GAMSopt!T123,"")</f>
        <v/>
      </c>
      <c r="V123" s="2" t="str">
        <f>IFERROR(#REF!/GAMSopt!U123,"")</f>
        <v/>
      </c>
      <c r="W123" s="2" t="str">
        <f>IFERROR(#REF!/GAMSopt!V123,"")</f>
        <v/>
      </c>
      <c r="X123" s="2" t="str">
        <f>IFERROR(#REF!/GAMSopt!W123,"")</f>
        <v/>
      </c>
      <c r="Y123" s="2" t="str">
        <f>IFERROR(#REF!/GAMSopt!X123,"")</f>
        <v/>
      </c>
      <c r="Z123" s="2" t="str">
        <f>IFERROR(#REF!/GAMSopt!Y123,"")</f>
        <v/>
      </c>
      <c r="AA123" s="2" t="str">
        <f>IFERROR(#REF!/GAMSopt!Z123,"")</f>
        <v/>
      </c>
      <c r="AB123" s="2" t="str">
        <f>IFERROR(#REF!/GAMSopt!AA123,"")</f>
        <v/>
      </c>
      <c r="AC123" s="2" t="str">
        <f>IFERROR(#REF!/GAMSopt!AB123,"")</f>
        <v/>
      </c>
      <c r="AD123" s="2" t="str">
        <f>IFERROR(#REF!/GAMSopt!AC123,"")</f>
        <v/>
      </c>
      <c r="AE123" s="2" t="str">
        <f>IFERROR(#REF!/GAMSopt!AD123,"")</f>
        <v/>
      </c>
      <c r="AF123" s="2" t="str">
        <f>IFERROR(#REF!/GAMSopt!AE123,"")</f>
        <v/>
      </c>
      <c r="AG123" s="2" t="str">
        <f>IFERROR(#REF!/GAMSopt!AF123,"")</f>
        <v/>
      </c>
      <c r="AH123" s="2" t="str">
        <f>IFERROR(#REF!/GAMSopt!AG123,"")</f>
        <v/>
      </c>
      <c r="AI123" s="2" t="str">
        <f>IFERROR(#REF!/GAMSopt!AH123,"")</f>
        <v/>
      </c>
      <c r="AJ123" s="2" t="str">
        <f>IFERROR(#REF!/GAMSopt!AI123,"")</f>
        <v/>
      </c>
      <c r="AK123" s="2" t="str">
        <f>IFERROR(#REF!/GAMSopt!AJ123,"")</f>
        <v/>
      </c>
      <c r="AL123" s="2" t="str">
        <f>IFERROR(#REF!/GAMSopt!AK123,"")</f>
        <v/>
      </c>
      <c r="AM123" s="2" t="str">
        <f>IFERROR(#REF!/GAMSopt!AL123,"")</f>
        <v/>
      </c>
      <c r="AN123" s="2" t="str">
        <f>IFERROR(#REF!/GAMSopt!AM123,"")</f>
        <v/>
      </c>
      <c r="AO123" s="2" t="str">
        <f>IFERROR(#REF!/GAMSopt!AN123,"")</f>
        <v/>
      </c>
      <c r="AP123" s="2" t="str">
        <f>IFERROR(#REF!/GAMSopt!AO123,"")</f>
        <v/>
      </c>
      <c r="AQ123" s="2" t="str">
        <f>IFERROR(#REF!/GAMSopt!AP123,"")</f>
        <v/>
      </c>
      <c r="AR123" s="2" t="str">
        <f>IFERROR(#REF!/GAMSopt!AQ123,"")</f>
        <v/>
      </c>
      <c r="AS123" s="2" t="str">
        <f>IFERROR(#REF!/GAMSopt!AR123,"")</f>
        <v/>
      </c>
      <c r="AT123" s="2" t="str">
        <f>IFERROR(#REF!/GAMSopt!AS123,"")</f>
        <v/>
      </c>
      <c r="AU123" s="2" t="str">
        <f>IFERROR(#REF!/GAMSopt!AT123,"")</f>
        <v/>
      </c>
      <c r="AV123" s="2" t="str">
        <f>IFERROR(#REF!/GAMSopt!AU123,"")</f>
        <v/>
      </c>
      <c r="AW123" s="2" t="str">
        <f>IFERROR(#REF!/GAMSopt!AV123,"")</f>
        <v/>
      </c>
      <c r="AX123" s="2" t="str">
        <f>IFERROR(#REF!/GAMSopt!AW123,"")</f>
        <v/>
      </c>
      <c r="AY123" s="2" t="str">
        <f>IFERROR(#REF!/GAMSopt!AX123,"")</f>
        <v/>
      </c>
      <c r="AZ123" s="2" t="str">
        <f>IFERROR(#REF!/GAMSopt!AY123,"")</f>
        <v/>
      </c>
      <c r="BA123" s="2" t="str">
        <f>IFERROR(#REF!/GAMSopt!AZ123,"")</f>
        <v/>
      </c>
      <c r="BB123" s="2" t="str">
        <f>IFERROR(#REF!/GAMSopt!BA123,"")</f>
        <v/>
      </c>
      <c r="BC123" s="2" t="str">
        <f>IFERROR(#REF!/GAMSopt!BB123,"")</f>
        <v/>
      </c>
      <c r="BD123" s="2" t="str">
        <f>IFERROR(#REF!/GAMSopt!BC123,"")</f>
        <v/>
      </c>
      <c r="BE123" s="2" t="str">
        <f>IFERROR(#REF!/GAMSopt!BD123,"")</f>
        <v/>
      </c>
      <c r="BF123" s="2" t="str">
        <f>IFERROR(#REF!/GAMSopt!BE123,"")</f>
        <v/>
      </c>
      <c r="BG123" s="2" t="str">
        <f>IFERROR(#REF!/GAMSopt!BF123,"")</f>
        <v/>
      </c>
      <c r="BH123" s="2" t="str">
        <f>IFERROR(#REF!/GAMSopt!BG123,"")</f>
        <v/>
      </c>
      <c r="BI123" s="2" t="str">
        <f>IFERROR(#REF!/GAMSopt!BH123,"")</f>
        <v/>
      </c>
      <c r="BJ123" s="2" t="str">
        <f>IFERROR(#REF!/GAMSopt!BI123,"")</f>
        <v/>
      </c>
    </row>
    <row r="124" spans="1:62" x14ac:dyDescent="0.25">
      <c r="A124" t="e">
        <f>#REF!</f>
        <v>#REF!</v>
      </c>
      <c r="B124" t="str">
        <f>GAMSopt!A124</f>
        <v>Net Capial Accumulation (trillion USD per year)</v>
      </c>
      <c r="C124" s="2" t="str">
        <f>IFERROR(#REF!/GAMSopt!B124,"")</f>
        <v/>
      </c>
      <c r="D124" s="2" t="str">
        <f>IFERROR(#REF!/GAMSopt!C124,"")</f>
        <v/>
      </c>
      <c r="E124" s="2" t="str">
        <f>IFERROR(#REF!/GAMSopt!D124,"")</f>
        <v/>
      </c>
      <c r="F124" s="2" t="str">
        <f>IFERROR(#REF!/GAMSopt!E124,"")</f>
        <v/>
      </c>
      <c r="G124" s="2" t="str">
        <f>IFERROR(#REF!/GAMSopt!F124,"")</f>
        <v/>
      </c>
      <c r="H124" s="2" t="str">
        <f>IFERROR(#REF!/GAMSopt!G124,"")</f>
        <v/>
      </c>
      <c r="I124" s="2" t="str">
        <f>IFERROR(#REF!/GAMSopt!H124,"")</f>
        <v/>
      </c>
      <c r="J124" s="2" t="str">
        <f>IFERROR(#REF!/GAMSopt!I124,"")</f>
        <v/>
      </c>
      <c r="K124" s="2" t="str">
        <f>IFERROR(#REF!/GAMSopt!J124,"")</f>
        <v/>
      </c>
      <c r="L124" s="2" t="str">
        <f>IFERROR(#REF!/GAMSopt!K124,"")</f>
        <v/>
      </c>
      <c r="M124" s="2" t="str">
        <f>IFERROR(#REF!/GAMSopt!L124,"")</f>
        <v/>
      </c>
      <c r="N124" s="2" t="str">
        <f>IFERROR(#REF!/GAMSopt!M124,"")</f>
        <v/>
      </c>
      <c r="O124" s="2" t="str">
        <f>IFERROR(#REF!/GAMSopt!N124,"")</f>
        <v/>
      </c>
      <c r="P124" s="2" t="str">
        <f>IFERROR(#REF!/GAMSopt!O124,"")</f>
        <v/>
      </c>
      <c r="Q124" s="2" t="str">
        <f>IFERROR(#REF!/GAMSopt!P124,"")</f>
        <v/>
      </c>
      <c r="R124" s="2" t="str">
        <f>IFERROR(#REF!/GAMSopt!Q124,"")</f>
        <v/>
      </c>
      <c r="S124" s="2" t="str">
        <f>IFERROR(#REF!/GAMSopt!R124,"")</f>
        <v/>
      </c>
      <c r="T124" s="2" t="str">
        <f>IFERROR(#REF!/GAMSopt!S124,"")</f>
        <v/>
      </c>
      <c r="U124" s="2" t="str">
        <f>IFERROR(#REF!/GAMSopt!T124,"")</f>
        <v/>
      </c>
      <c r="V124" s="2" t="str">
        <f>IFERROR(#REF!/GAMSopt!U124,"")</f>
        <v/>
      </c>
      <c r="W124" s="2" t="str">
        <f>IFERROR(#REF!/GAMSopt!V124,"")</f>
        <v/>
      </c>
      <c r="X124" s="2" t="str">
        <f>IFERROR(#REF!/GAMSopt!W124,"")</f>
        <v/>
      </c>
      <c r="Y124" s="2" t="str">
        <f>IFERROR(#REF!/GAMSopt!X124,"")</f>
        <v/>
      </c>
      <c r="Z124" s="2" t="str">
        <f>IFERROR(#REF!/GAMSopt!Y124,"")</f>
        <v/>
      </c>
      <c r="AA124" s="2" t="str">
        <f>IFERROR(#REF!/GAMSopt!Z124,"")</f>
        <v/>
      </c>
      <c r="AB124" s="2" t="str">
        <f>IFERROR(#REF!/GAMSopt!AA124,"")</f>
        <v/>
      </c>
      <c r="AC124" s="2" t="str">
        <f>IFERROR(#REF!/GAMSopt!AB124,"")</f>
        <v/>
      </c>
      <c r="AD124" s="2" t="str">
        <f>IFERROR(#REF!/GAMSopt!AC124,"")</f>
        <v/>
      </c>
      <c r="AE124" s="2" t="str">
        <f>IFERROR(#REF!/GAMSopt!AD124,"")</f>
        <v/>
      </c>
      <c r="AF124" s="2" t="str">
        <f>IFERROR(#REF!/GAMSopt!AE124,"")</f>
        <v/>
      </c>
      <c r="AG124" s="2" t="str">
        <f>IFERROR(#REF!/GAMSopt!AF124,"")</f>
        <v/>
      </c>
      <c r="AH124" s="2" t="str">
        <f>IFERROR(#REF!/GAMSopt!AG124,"")</f>
        <v/>
      </c>
      <c r="AI124" s="2" t="str">
        <f>IFERROR(#REF!/GAMSopt!AH124,"")</f>
        <v/>
      </c>
      <c r="AJ124" s="2" t="str">
        <f>IFERROR(#REF!/GAMSopt!AI124,"")</f>
        <v/>
      </c>
      <c r="AK124" s="2" t="str">
        <f>IFERROR(#REF!/GAMSopt!AJ124,"")</f>
        <v/>
      </c>
      <c r="AL124" s="2" t="str">
        <f>IFERROR(#REF!/GAMSopt!AK124,"")</f>
        <v/>
      </c>
      <c r="AM124" s="2" t="str">
        <f>IFERROR(#REF!/GAMSopt!AL124,"")</f>
        <v/>
      </c>
      <c r="AN124" s="2" t="str">
        <f>IFERROR(#REF!/GAMSopt!AM124,"")</f>
        <v/>
      </c>
      <c r="AO124" s="2" t="str">
        <f>IFERROR(#REF!/GAMSopt!AN124,"")</f>
        <v/>
      </c>
      <c r="AP124" s="2" t="str">
        <f>IFERROR(#REF!/GAMSopt!AO124,"")</f>
        <v/>
      </c>
      <c r="AQ124" s="2" t="str">
        <f>IFERROR(#REF!/GAMSopt!AP124,"")</f>
        <v/>
      </c>
      <c r="AR124" s="2" t="str">
        <f>IFERROR(#REF!/GAMSopt!AQ124,"")</f>
        <v/>
      </c>
      <c r="AS124" s="2" t="str">
        <f>IFERROR(#REF!/GAMSopt!AR124,"")</f>
        <v/>
      </c>
      <c r="AT124" s="2" t="str">
        <f>IFERROR(#REF!/GAMSopt!AS124,"")</f>
        <v/>
      </c>
      <c r="AU124" s="2" t="str">
        <f>IFERROR(#REF!/GAMSopt!AT124,"")</f>
        <v/>
      </c>
      <c r="AV124" s="2" t="str">
        <f>IFERROR(#REF!/GAMSopt!AU124,"")</f>
        <v/>
      </c>
      <c r="AW124" s="2" t="str">
        <f>IFERROR(#REF!/GAMSopt!AV124,"")</f>
        <v/>
      </c>
      <c r="AX124" s="2" t="str">
        <f>IFERROR(#REF!/GAMSopt!AW124,"")</f>
        <v/>
      </c>
      <c r="AY124" s="2" t="str">
        <f>IFERROR(#REF!/GAMSopt!AX124,"")</f>
        <v/>
      </c>
      <c r="AZ124" s="2" t="str">
        <f>IFERROR(#REF!/GAMSopt!AY124,"")</f>
        <v/>
      </c>
      <c r="BA124" s="2" t="str">
        <f>IFERROR(#REF!/GAMSopt!AZ124,"")</f>
        <v/>
      </c>
      <c r="BB124" s="2" t="str">
        <f>IFERROR(#REF!/GAMSopt!BA124,"")</f>
        <v/>
      </c>
      <c r="BC124" s="2" t="str">
        <f>IFERROR(#REF!/GAMSopt!BB124,"")</f>
        <v/>
      </c>
      <c r="BD124" s="2" t="str">
        <f>IFERROR(#REF!/GAMSopt!BC124,"")</f>
        <v/>
      </c>
      <c r="BE124" s="2" t="str">
        <f>IFERROR(#REF!/GAMSopt!BD124,"")</f>
        <v/>
      </c>
      <c r="BF124" s="2" t="str">
        <f>IFERROR(#REF!/GAMSopt!BE124,"")</f>
        <v/>
      </c>
      <c r="BG124" s="2" t="str">
        <f>IFERROR(#REF!/GAMSopt!BF124,"")</f>
        <v/>
      </c>
      <c r="BH124" s="2" t="str">
        <f>IFERROR(#REF!/GAMSopt!BG124,"")</f>
        <v/>
      </c>
      <c r="BI124" s="2" t="str">
        <f>IFERROR(#REF!/GAMSopt!BH124,"")</f>
        <v/>
      </c>
      <c r="BJ124" s="2" t="str">
        <f>IFERROR(#REF!/GAMSopt!BI124,"")</f>
        <v/>
      </c>
    </row>
    <row r="125" spans="1:62" x14ac:dyDescent="0.25">
      <c r="A125" t="e">
        <f>#REF!</f>
        <v>#REF!</v>
      </c>
      <c r="B125" t="str">
        <f>GAMSopt!A125</f>
        <v>Net National Income (consumption basis)</v>
      </c>
      <c r="C125" s="2" t="str">
        <f>IFERROR(#REF!/GAMSopt!B125,"")</f>
        <v/>
      </c>
      <c r="D125" s="2" t="str">
        <f>IFERROR(#REF!/GAMSopt!C125,"")</f>
        <v/>
      </c>
      <c r="E125" s="2" t="str">
        <f>IFERROR(#REF!/GAMSopt!D125,"")</f>
        <v/>
      </c>
      <c r="F125" s="2" t="str">
        <f>IFERROR(#REF!/GAMSopt!E125,"")</f>
        <v/>
      </c>
      <c r="G125" s="2" t="str">
        <f>IFERROR(#REF!/GAMSopt!F125,"")</f>
        <v/>
      </c>
      <c r="H125" s="2" t="str">
        <f>IFERROR(#REF!/GAMSopt!G125,"")</f>
        <v/>
      </c>
      <c r="I125" s="2" t="str">
        <f>IFERROR(#REF!/GAMSopt!H125,"")</f>
        <v/>
      </c>
      <c r="J125" s="2" t="str">
        <f>IFERROR(#REF!/GAMSopt!I125,"")</f>
        <v/>
      </c>
      <c r="K125" s="2" t="str">
        <f>IFERROR(#REF!/GAMSopt!J125,"")</f>
        <v/>
      </c>
      <c r="L125" s="2" t="str">
        <f>IFERROR(#REF!/GAMSopt!K125,"")</f>
        <v/>
      </c>
      <c r="M125" s="2" t="str">
        <f>IFERROR(#REF!/GAMSopt!L125,"")</f>
        <v/>
      </c>
      <c r="N125" s="2" t="str">
        <f>IFERROR(#REF!/GAMSopt!M125,"")</f>
        <v/>
      </c>
      <c r="O125" s="2" t="str">
        <f>IFERROR(#REF!/GAMSopt!N125,"")</f>
        <v/>
      </c>
      <c r="P125" s="2" t="str">
        <f>IFERROR(#REF!/GAMSopt!O125,"")</f>
        <v/>
      </c>
      <c r="Q125" s="2" t="str">
        <f>IFERROR(#REF!/GAMSopt!P125,"")</f>
        <v/>
      </c>
      <c r="R125" s="2" t="str">
        <f>IFERROR(#REF!/GAMSopt!Q125,"")</f>
        <v/>
      </c>
      <c r="S125" s="2" t="str">
        <f>IFERROR(#REF!/GAMSopt!R125,"")</f>
        <v/>
      </c>
      <c r="T125" s="2" t="str">
        <f>IFERROR(#REF!/GAMSopt!S125,"")</f>
        <v/>
      </c>
      <c r="U125" s="2" t="str">
        <f>IFERROR(#REF!/GAMSopt!T125,"")</f>
        <v/>
      </c>
      <c r="V125" s="2" t="str">
        <f>IFERROR(#REF!/GAMSopt!U125,"")</f>
        <v/>
      </c>
      <c r="W125" s="2" t="str">
        <f>IFERROR(#REF!/GAMSopt!V125,"")</f>
        <v/>
      </c>
      <c r="X125" s="2" t="str">
        <f>IFERROR(#REF!/GAMSopt!W125,"")</f>
        <v/>
      </c>
      <c r="Y125" s="2" t="str">
        <f>IFERROR(#REF!/GAMSopt!X125,"")</f>
        <v/>
      </c>
      <c r="Z125" s="2" t="str">
        <f>IFERROR(#REF!/GAMSopt!Y125,"")</f>
        <v/>
      </c>
      <c r="AA125" s="2" t="str">
        <f>IFERROR(#REF!/GAMSopt!Z125,"")</f>
        <v/>
      </c>
      <c r="AB125" s="2" t="str">
        <f>IFERROR(#REF!/GAMSopt!AA125,"")</f>
        <v/>
      </c>
      <c r="AC125" s="2" t="str">
        <f>IFERROR(#REF!/GAMSopt!AB125,"")</f>
        <v/>
      </c>
      <c r="AD125" s="2" t="str">
        <f>IFERROR(#REF!/GAMSopt!AC125,"")</f>
        <v/>
      </c>
      <c r="AE125" s="2" t="str">
        <f>IFERROR(#REF!/GAMSopt!AD125,"")</f>
        <v/>
      </c>
      <c r="AF125" s="2" t="str">
        <f>IFERROR(#REF!/GAMSopt!AE125,"")</f>
        <v/>
      </c>
      <c r="AG125" s="2" t="str">
        <f>IFERROR(#REF!/GAMSopt!AF125,"")</f>
        <v/>
      </c>
      <c r="AH125" s="2" t="str">
        <f>IFERROR(#REF!/GAMSopt!AG125,"")</f>
        <v/>
      </c>
      <c r="AI125" s="2" t="str">
        <f>IFERROR(#REF!/GAMSopt!AH125,"")</f>
        <v/>
      </c>
      <c r="AJ125" s="2" t="str">
        <f>IFERROR(#REF!/GAMSopt!AI125,"")</f>
        <v/>
      </c>
      <c r="AK125" s="2" t="str">
        <f>IFERROR(#REF!/GAMSopt!AJ125,"")</f>
        <v/>
      </c>
      <c r="AL125" s="2" t="str">
        <f>IFERROR(#REF!/GAMSopt!AK125,"")</f>
        <v/>
      </c>
      <c r="AM125" s="2" t="str">
        <f>IFERROR(#REF!/GAMSopt!AL125,"")</f>
        <v/>
      </c>
      <c r="AN125" s="2" t="str">
        <f>IFERROR(#REF!/GAMSopt!AM125,"")</f>
        <v/>
      </c>
      <c r="AO125" s="2" t="str">
        <f>IFERROR(#REF!/GAMSopt!AN125,"")</f>
        <v/>
      </c>
      <c r="AP125" s="2" t="str">
        <f>IFERROR(#REF!/GAMSopt!AO125,"")</f>
        <v/>
      </c>
      <c r="AQ125" s="2" t="str">
        <f>IFERROR(#REF!/GAMSopt!AP125,"")</f>
        <v/>
      </c>
      <c r="AR125" s="2" t="str">
        <f>IFERROR(#REF!/GAMSopt!AQ125,"")</f>
        <v/>
      </c>
      <c r="AS125" s="2" t="str">
        <f>IFERROR(#REF!/GAMSopt!AR125,"")</f>
        <v/>
      </c>
      <c r="AT125" s="2" t="str">
        <f>IFERROR(#REF!/GAMSopt!AS125,"")</f>
        <v/>
      </c>
      <c r="AU125" s="2" t="str">
        <f>IFERROR(#REF!/GAMSopt!AT125,"")</f>
        <v/>
      </c>
      <c r="AV125" s="2" t="str">
        <f>IFERROR(#REF!/GAMSopt!AU125,"")</f>
        <v/>
      </c>
      <c r="AW125" s="2" t="str">
        <f>IFERROR(#REF!/GAMSopt!AV125,"")</f>
        <v/>
      </c>
      <c r="AX125" s="2" t="str">
        <f>IFERROR(#REF!/GAMSopt!AW125,"")</f>
        <v/>
      </c>
      <c r="AY125" s="2" t="str">
        <f>IFERROR(#REF!/GAMSopt!AX125,"")</f>
        <v/>
      </c>
      <c r="AZ125" s="2" t="str">
        <f>IFERROR(#REF!/GAMSopt!AY125,"")</f>
        <v/>
      </c>
      <c r="BA125" s="2" t="str">
        <f>IFERROR(#REF!/GAMSopt!AZ125,"")</f>
        <v/>
      </c>
      <c r="BB125" s="2" t="str">
        <f>IFERROR(#REF!/GAMSopt!BA125,"")</f>
        <v/>
      </c>
      <c r="BC125" s="2" t="str">
        <f>IFERROR(#REF!/GAMSopt!BB125,"")</f>
        <v/>
      </c>
      <c r="BD125" s="2" t="str">
        <f>IFERROR(#REF!/GAMSopt!BC125,"")</f>
        <v/>
      </c>
      <c r="BE125" s="2" t="str">
        <f>IFERROR(#REF!/GAMSopt!BD125,"")</f>
        <v/>
      </c>
      <c r="BF125" s="2" t="str">
        <f>IFERROR(#REF!/GAMSopt!BE125,"")</f>
        <v/>
      </c>
      <c r="BG125" s="2" t="str">
        <f>IFERROR(#REF!/GAMSopt!BF125,"")</f>
        <v/>
      </c>
      <c r="BH125" s="2" t="str">
        <f>IFERROR(#REF!/GAMSopt!BG125,"")</f>
        <v/>
      </c>
      <c r="BI125" s="2" t="str">
        <f>IFERROR(#REF!/GAMSopt!BH125,"")</f>
        <v/>
      </c>
      <c r="BJ125" s="2" t="str">
        <f>IFERROR(#REF!/GAMSopt!BI125,"")</f>
        <v/>
      </c>
    </row>
    <row r="126" spans="1:62" x14ac:dyDescent="0.25">
      <c r="A126" t="e">
        <f>#REF!</f>
        <v>#REF!</v>
      </c>
      <c r="B126" t="str">
        <f>GAMSopt!A126</f>
        <v>Consumption Per Capita (thousand USD per year)</v>
      </c>
      <c r="C126" s="2" t="str">
        <f>IFERROR(#REF!/GAMSopt!B126,"")</f>
        <v/>
      </c>
      <c r="D126" s="2" t="str">
        <f>IFERROR(#REF!/GAMSopt!C126,"")</f>
        <v/>
      </c>
      <c r="E126" s="2" t="str">
        <f>IFERROR(#REF!/GAMSopt!D126,"")</f>
        <v/>
      </c>
      <c r="F126" s="2" t="str">
        <f>IFERROR(#REF!/GAMSopt!E126,"")</f>
        <v/>
      </c>
      <c r="G126" s="2" t="str">
        <f>IFERROR(#REF!/GAMSopt!F126,"")</f>
        <v/>
      </c>
      <c r="H126" s="2" t="str">
        <f>IFERROR(#REF!/GAMSopt!G126,"")</f>
        <v/>
      </c>
      <c r="I126" s="2" t="str">
        <f>IFERROR(#REF!/GAMSopt!H126,"")</f>
        <v/>
      </c>
      <c r="J126" s="2" t="str">
        <f>IFERROR(#REF!/GAMSopt!I126,"")</f>
        <v/>
      </c>
      <c r="K126" s="2" t="str">
        <f>IFERROR(#REF!/GAMSopt!J126,"")</f>
        <v/>
      </c>
      <c r="L126" s="2" t="str">
        <f>IFERROR(#REF!/GAMSopt!K126,"")</f>
        <v/>
      </c>
      <c r="M126" s="2" t="str">
        <f>IFERROR(#REF!/GAMSopt!L126,"")</f>
        <v/>
      </c>
      <c r="N126" s="2" t="str">
        <f>IFERROR(#REF!/GAMSopt!M126,"")</f>
        <v/>
      </c>
      <c r="O126" s="2" t="str">
        <f>IFERROR(#REF!/GAMSopt!N126,"")</f>
        <v/>
      </c>
      <c r="P126" s="2" t="str">
        <f>IFERROR(#REF!/GAMSopt!O126,"")</f>
        <v/>
      </c>
      <c r="Q126" s="2" t="str">
        <f>IFERROR(#REF!/GAMSopt!P126,"")</f>
        <v/>
      </c>
      <c r="R126" s="2" t="str">
        <f>IFERROR(#REF!/GAMSopt!Q126,"")</f>
        <v/>
      </c>
      <c r="S126" s="2" t="str">
        <f>IFERROR(#REF!/GAMSopt!R126,"")</f>
        <v/>
      </c>
      <c r="T126" s="2" t="str">
        <f>IFERROR(#REF!/GAMSopt!S126,"")</f>
        <v/>
      </c>
      <c r="U126" s="2" t="str">
        <f>IFERROR(#REF!/GAMSopt!T126,"")</f>
        <v/>
      </c>
      <c r="V126" s="2" t="str">
        <f>IFERROR(#REF!/GAMSopt!U126,"")</f>
        <v/>
      </c>
      <c r="W126" s="2" t="str">
        <f>IFERROR(#REF!/GAMSopt!V126,"")</f>
        <v/>
      </c>
      <c r="X126" s="2" t="str">
        <f>IFERROR(#REF!/GAMSopt!W126,"")</f>
        <v/>
      </c>
      <c r="Y126" s="2" t="str">
        <f>IFERROR(#REF!/GAMSopt!X126,"")</f>
        <v/>
      </c>
      <c r="Z126" s="2" t="str">
        <f>IFERROR(#REF!/GAMSopt!Y126,"")</f>
        <v/>
      </c>
      <c r="AA126" s="2" t="str">
        <f>IFERROR(#REF!/GAMSopt!Z126,"")</f>
        <v/>
      </c>
      <c r="AB126" s="2" t="str">
        <f>IFERROR(#REF!/GAMSopt!AA126,"")</f>
        <v/>
      </c>
      <c r="AC126" s="2" t="str">
        <f>IFERROR(#REF!/GAMSopt!AB126,"")</f>
        <v/>
      </c>
      <c r="AD126" s="2" t="str">
        <f>IFERROR(#REF!/GAMSopt!AC126,"")</f>
        <v/>
      </c>
      <c r="AE126" s="2" t="str">
        <f>IFERROR(#REF!/GAMSopt!AD126,"")</f>
        <v/>
      </c>
      <c r="AF126" s="2" t="str">
        <f>IFERROR(#REF!/GAMSopt!AE126,"")</f>
        <v/>
      </c>
      <c r="AG126" s="2" t="str">
        <f>IFERROR(#REF!/GAMSopt!AF126,"")</f>
        <v/>
      </c>
      <c r="AH126" s="2" t="str">
        <f>IFERROR(#REF!/GAMSopt!AG126,"")</f>
        <v/>
      </c>
      <c r="AI126" s="2" t="str">
        <f>IFERROR(#REF!/GAMSopt!AH126,"")</f>
        <v/>
      </c>
      <c r="AJ126" s="2" t="str">
        <f>IFERROR(#REF!/GAMSopt!AI126,"")</f>
        <v/>
      </c>
      <c r="AK126" s="2" t="str">
        <f>IFERROR(#REF!/GAMSopt!AJ126,"")</f>
        <v/>
      </c>
      <c r="AL126" s="2" t="str">
        <f>IFERROR(#REF!/GAMSopt!AK126,"")</f>
        <v/>
      </c>
      <c r="AM126" s="2" t="str">
        <f>IFERROR(#REF!/GAMSopt!AL126,"")</f>
        <v/>
      </c>
      <c r="AN126" s="2" t="str">
        <f>IFERROR(#REF!/GAMSopt!AM126,"")</f>
        <v/>
      </c>
      <c r="AO126" s="2" t="str">
        <f>IFERROR(#REF!/GAMSopt!AN126,"")</f>
        <v/>
      </c>
      <c r="AP126" s="2" t="str">
        <f>IFERROR(#REF!/GAMSopt!AO126,"")</f>
        <v/>
      </c>
      <c r="AQ126" s="2" t="str">
        <f>IFERROR(#REF!/GAMSopt!AP126,"")</f>
        <v/>
      </c>
      <c r="AR126" s="2" t="str">
        <f>IFERROR(#REF!/GAMSopt!AQ126,"")</f>
        <v/>
      </c>
      <c r="AS126" s="2" t="str">
        <f>IFERROR(#REF!/GAMSopt!AR126,"")</f>
        <v/>
      </c>
      <c r="AT126" s="2" t="str">
        <f>IFERROR(#REF!/GAMSopt!AS126,"")</f>
        <v/>
      </c>
      <c r="AU126" s="2" t="str">
        <f>IFERROR(#REF!/GAMSopt!AT126,"")</f>
        <v/>
      </c>
      <c r="AV126" s="2" t="str">
        <f>IFERROR(#REF!/GAMSopt!AU126,"")</f>
        <v/>
      </c>
      <c r="AW126" s="2" t="str">
        <f>IFERROR(#REF!/GAMSopt!AV126,"")</f>
        <v/>
      </c>
      <c r="AX126" s="2" t="str">
        <f>IFERROR(#REF!/GAMSopt!AW126,"")</f>
        <v/>
      </c>
      <c r="AY126" s="2" t="str">
        <f>IFERROR(#REF!/GAMSopt!AX126,"")</f>
        <v/>
      </c>
      <c r="AZ126" s="2" t="str">
        <f>IFERROR(#REF!/GAMSopt!AY126,"")</f>
        <v/>
      </c>
      <c r="BA126" s="2" t="str">
        <f>IFERROR(#REF!/GAMSopt!AZ126,"")</f>
        <v/>
      </c>
      <c r="BB126" s="2" t="str">
        <f>IFERROR(#REF!/GAMSopt!BA126,"")</f>
        <v/>
      </c>
      <c r="BC126" s="2" t="str">
        <f>IFERROR(#REF!/GAMSopt!BB126,"")</f>
        <v/>
      </c>
      <c r="BD126" s="2" t="str">
        <f>IFERROR(#REF!/GAMSopt!BC126,"")</f>
        <v/>
      </c>
      <c r="BE126" s="2" t="str">
        <f>IFERROR(#REF!/GAMSopt!BD126,"")</f>
        <v/>
      </c>
      <c r="BF126" s="2" t="str">
        <f>IFERROR(#REF!/GAMSopt!BE126,"")</f>
        <v/>
      </c>
      <c r="BG126" s="2" t="str">
        <f>IFERROR(#REF!/GAMSopt!BF126,"")</f>
        <v/>
      </c>
      <c r="BH126" s="2" t="str">
        <f>IFERROR(#REF!/GAMSopt!BG126,"")</f>
        <v/>
      </c>
      <c r="BI126" s="2" t="str">
        <f>IFERROR(#REF!/GAMSopt!BH126,"")</f>
        <v/>
      </c>
      <c r="BJ126" s="2" t="str">
        <f>IFERROR(#REF!/GAMSopt!BI126,"")</f>
        <v/>
      </c>
    </row>
    <row r="127" spans="1:62" x14ac:dyDescent="0.25">
      <c r="A127" t="e">
        <f>#REF!</f>
        <v>#REF!</v>
      </c>
      <c r="B127" t="str">
        <f>GAMSopt!A127</f>
        <v>Utility of Per Capita Consumption</v>
      </c>
      <c r="C127" s="2" t="str">
        <f>IFERROR(#REF!/GAMSopt!B127,"")</f>
        <v/>
      </c>
      <c r="D127" s="2" t="str">
        <f>IFERROR(#REF!/GAMSopt!C127,"")</f>
        <v/>
      </c>
      <c r="E127" s="2" t="str">
        <f>IFERROR(#REF!/GAMSopt!D127,"")</f>
        <v/>
      </c>
      <c r="F127" s="2" t="str">
        <f>IFERROR(#REF!/GAMSopt!E127,"")</f>
        <v/>
      </c>
      <c r="G127" s="2" t="str">
        <f>IFERROR(#REF!/GAMSopt!F127,"")</f>
        <v/>
      </c>
      <c r="H127" s="2" t="str">
        <f>IFERROR(#REF!/GAMSopt!G127,"")</f>
        <v/>
      </c>
      <c r="I127" s="2" t="str">
        <f>IFERROR(#REF!/GAMSopt!H127,"")</f>
        <v/>
      </c>
      <c r="J127" s="2" t="str">
        <f>IFERROR(#REF!/GAMSopt!I127,"")</f>
        <v/>
      </c>
      <c r="K127" s="2" t="str">
        <f>IFERROR(#REF!/GAMSopt!J127,"")</f>
        <v/>
      </c>
      <c r="L127" s="2" t="str">
        <f>IFERROR(#REF!/GAMSopt!K127,"")</f>
        <v/>
      </c>
      <c r="M127" s="2" t="str">
        <f>IFERROR(#REF!/GAMSopt!L127,"")</f>
        <v/>
      </c>
      <c r="N127" s="2" t="str">
        <f>IFERROR(#REF!/GAMSopt!M127,"")</f>
        <v/>
      </c>
      <c r="O127" s="2" t="str">
        <f>IFERROR(#REF!/GAMSopt!N127,"")</f>
        <v/>
      </c>
      <c r="P127" s="2" t="str">
        <f>IFERROR(#REF!/GAMSopt!O127,"")</f>
        <v/>
      </c>
      <c r="Q127" s="2" t="str">
        <f>IFERROR(#REF!/GAMSopt!P127,"")</f>
        <v/>
      </c>
      <c r="R127" s="2" t="str">
        <f>IFERROR(#REF!/GAMSopt!Q127,"")</f>
        <v/>
      </c>
      <c r="S127" s="2" t="str">
        <f>IFERROR(#REF!/GAMSopt!R127,"")</f>
        <v/>
      </c>
      <c r="T127" s="2" t="str">
        <f>IFERROR(#REF!/GAMSopt!S127,"")</f>
        <v/>
      </c>
      <c r="U127" s="2" t="str">
        <f>IFERROR(#REF!/GAMSopt!T127,"")</f>
        <v/>
      </c>
      <c r="V127" s="2" t="str">
        <f>IFERROR(#REF!/GAMSopt!U127,"")</f>
        <v/>
      </c>
      <c r="W127" s="2" t="str">
        <f>IFERROR(#REF!/GAMSopt!V127,"")</f>
        <v/>
      </c>
      <c r="X127" s="2" t="str">
        <f>IFERROR(#REF!/GAMSopt!W127,"")</f>
        <v/>
      </c>
      <c r="Y127" s="2" t="str">
        <f>IFERROR(#REF!/GAMSopt!X127,"")</f>
        <v/>
      </c>
      <c r="Z127" s="2" t="str">
        <f>IFERROR(#REF!/GAMSopt!Y127,"")</f>
        <v/>
      </c>
      <c r="AA127" s="2" t="str">
        <f>IFERROR(#REF!/GAMSopt!Z127,"")</f>
        <v/>
      </c>
      <c r="AB127" s="2" t="str">
        <f>IFERROR(#REF!/GAMSopt!AA127,"")</f>
        <v/>
      </c>
      <c r="AC127" s="2" t="str">
        <f>IFERROR(#REF!/GAMSopt!AB127,"")</f>
        <v/>
      </c>
      <c r="AD127" s="2" t="str">
        <f>IFERROR(#REF!/GAMSopt!AC127,"")</f>
        <v/>
      </c>
      <c r="AE127" s="2" t="str">
        <f>IFERROR(#REF!/GAMSopt!AD127,"")</f>
        <v/>
      </c>
      <c r="AF127" s="2" t="str">
        <f>IFERROR(#REF!/GAMSopt!AE127,"")</f>
        <v/>
      </c>
      <c r="AG127" s="2" t="str">
        <f>IFERROR(#REF!/GAMSopt!AF127,"")</f>
        <v/>
      </c>
      <c r="AH127" s="2" t="str">
        <f>IFERROR(#REF!/GAMSopt!AG127,"")</f>
        <v/>
      </c>
      <c r="AI127" s="2" t="str">
        <f>IFERROR(#REF!/GAMSopt!AH127,"")</f>
        <v/>
      </c>
      <c r="AJ127" s="2" t="str">
        <f>IFERROR(#REF!/GAMSopt!AI127,"")</f>
        <v/>
      </c>
      <c r="AK127" s="2" t="str">
        <f>IFERROR(#REF!/GAMSopt!AJ127,"")</f>
        <v/>
      </c>
      <c r="AL127" s="2" t="str">
        <f>IFERROR(#REF!/GAMSopt!AK127,"")</f>
        <v/>
      </c>
      <c r="AM127" s="2" t="str">
        <f>IFERROR(#REF!/GAMSopt!AL127,"")</f>
        <v/>
      </c>
      <c r="AN127" s="2" t="str">
        <f>IFERROR(#REF!/GAMSopt!AM127,"")</f>
        <v/>
      </c>
      <c r="AO127" s="2" t="str">
        <f>IFERROR(#REF!/GAMSopt!AN127,"")</f>
        <v/>
      </c>
      <c r="AP127" s="2" t="str">
        <f>IFERROR(#REF!/GAMSopt!AO127,"")</f>
        <v/>
      </c>
      <c r="AQ127" s="2" t="str">
        <f>IFERROR(#REF!/GAMSopt!AP127,"")</f>
        <v/>
      </c>
      <c r="AR127" s="2" t="str">
        <f>IFERROR(#REF!/GAMSopt!AQ127,"")</f>
        <v/>
      </c>
      <c r="AS127" s="2" t="str">
        <f>IFERROR(#REF!/GAMSopt!AR127,"")</f>
        <v/>
      </c>
      <c r="AT127" s="2" t="str">
        <f>IFERROR(#REF!/GAMSopt!AS127,"")</f>
        <v/>
      </c>
      <c r="AU127" s="2" t="str">
        <f>IFERROR(#REF!/GAMSopt!AT127,"")</f>
        <v/>
      </c>
      <c r="AV127" s="2" t="str">
        <f>IFERROR(#REF!/GAMSopt!AU127,"")</f>
        <v/>
      </c>
      <c r="AW127" s="2" t="str">
        <f>IFERROR(#REF!/GAMSopt!AV127,"")</f>
        <v/>
      </c>
      <c r="AX127" s="2" t="str">
        <f>IFERROR(#REF!/GAMSopt!AW127,"")</f>
        <v/>
      </c>
      <c r="AY127" s="2" t="str">
        <f>IFERROR(#REF!/GAMSopt!AX127,"")</f>
        <v/>
      </c>
      <c r="AZ127" s="2" t="str">
        <f>IFERROR(#REF!/GAMSopt!AY127,"")</f>
        <v/>
      </c>
      <c r="BA127" s="2" t="str">
        <f>IFERROR(#REF!/GAMSopt!AZ127,"")</f>
        <v/>
      </c>
      <c r="BB127" s="2" t="str">
        <f>IFERROR(#REF!/GAMSopt!BA127,"")</f>
        <v/>
      </c>
      <c r="BC127" s="2" t="str">
        <f>IFERROR(#REF!/GAMSopt!BB127,"")</f>
        <v/>
      </c>
      <c r="BD127" s="2" t="str">
        <f>IFERROR(#REF!/GAMSopt!BC127,"")</f>
        <v/>
      </c>
      <c r="BE127" s="2" t="str">
        <f>IFERROR(#REF!/GAMSopt!BD127,"")</f>
        <v/>
      </c>
      <c r="BF127" s="2" t="str">
        <f>IFERROR(#REF!/GAMSopt!BE127,"")</f>
        <v/>
      </c>
      <c r="BG127" s="2" t="str">
        <f>IFERROR(#REF!/GAMSopt!BF127,"")</f>
        <v/>
      </c>
      <c r="BH127" s="2" t="str">
        <f>IFERROR(#REF!/GAMSopt!BG127,"")</f>
        <v/>
      </c>
      <c r="BI127" s="2" t="str">
        <f>IFERROR(#REF!/GAMSopt!BH127,"")</f>
        <v/>
      </c>
      <c r="BJ127" s="2" t="str">
        <f>IFERROR(#REF!/GAMSopt!BI127,"")</f>
        <v/>
      </c>
    </row>
    <row r="128" spans="1:62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25">
      <c r="A129" t="e">
        <f>#REF!</f>
        <v>#REF!</v>
      </c>
      <c r="B129" t="str">
        <f>GAMSopt!A129</f>
        <v>Total Discounted Utility (trillions 2000USD)</v>
      </c>
      <c r="C129" s="2" t="str">
        <f>IFERROR(#REF!/GAMSopt!B129,"")</f>
        <v/>
      </c>
      <c r="D129" s="2" t="str">
        <f>IFERROR(#REF!/GAMSopt!C129,"")</f>
        <v/>
      </c>
      <c r="E129" s="2" t="str">
        <f>IFERROR(#REF!/GAMSopt!D129,"")</f>
        <v/>
      </c>
      <c r="F129" s="2" t="str">
        <f>IFERROR(#REF!/GAMSopt!E129,"")</f>
        <v/>
      </c>
      <c r="G129" s="2" t="str">
        <f>IFERROR(#REF!/GAMSopt!F129,"")</f>
        <v/>
      </c>
      <c r="H129" s="2" t="str">
        <f>IFERROR(#REF!/GAMSopt!G129,"")</f>
        <v/>
      </c>
      <c r="I129" s="2" t="str">
        <f>IFERROR(#REF!/GAMSopt!H129,"")</f>
        <v/>
      </c>
      <c r="J129" s="2" t="str">
        <f>IFERROR(#REF!/GAMSopt!I129,"")</f>
        <v/>
      </c>
      <c r="K129" s="2" t="str">
        <f>IFERROR(#REF!/GAMSopt!J129,"")</f>
        <v/>
      </c>
      <c r="L129" s="2" t="str">
        <f>IFERROR(#REF!/GAMSopt!K129,"")</f>
        <v/>
      </c>
      <c r="M129" s="2" t="str">
        <f>IFERROR(#REF!/GAMSopt!L129,"")</f>
        <v/>
      </c>
      <c r="N129" s="2" t="str">
        <f>IFERROR(#REF!/GAMSopt!M129,"")</f>
        <v/>
      </c>
      <c r="O129" s="2" t="str">
        <f>IFERROR(#REF!/GAMSopt!N129,"")</f>
        <v/>
      </c>
      <c r="P129" s="2" t="str">
        <f>IFERROR(#REF!/GAMSopt!O129,"")</f>
        <v/>
      </c>
      <c r="Q129" s="2" t="str">
        <f>IFERROR(#REF!/GAMSopt!P129,"")</f>
        <v/>
      </c>
      <c r="R129" s="2" t="str">
        <f>IFERROR(#REF!/GAMSopt!Q129,"")</f>
        <v/>
      </c>
      <c r="S129" s="2" t="str">
        <f>IFERROR(#REF!/GAMSopt!R129,"")</f>
        <v/>
      </c>
      <c r="T129" s="2" t="str">
        <f>IFERROR(#REF!/GAMSopt!S129,"")</f>
        <v/>
      </c>
      <c r="U129" s="2" t="str">
        <f>IFERROR(#REF!/GAMSopt!T129,"")</f>
        <v/>
      </c>
      <c r="V129" s="2" t="str">
        <f>IFERROR(#REF!/GAMSopt!U129,"")</f>
        <v/>
      </c>
      <c r="W129" s="2" t="str">
        <f>IFERROR(#REF!/GAMSopt!V129,"")</f>
        <v/>
      </c>
      <c r="X129" s="2" t="str">
        <f>IFERROR(#REF!/GAMSopt!W129,"")</f>
        <v/>
      </c>
      <c r="Y129" s="2" t="str">
        <f>IFERROR(#REF!/GAMSopt!X129,"")</f>
        <v/>
      </c>
      <c r="Z129" s="2" t="str">
        <f>IFERROR(#REF!/GAMSopt!Y129,"")</f>
        <v/>
      </c>
      <c r="AA129" s="2" t="str">
        <f>IFERROR(#REF!/GAMSopt!Z129,"")</f>
        <v/>
      </c>
      <c r="AB129" s="2" t="str">
        <f>IFERROR(#REF!/GAMSopt!AA129,"")</f>
        <v/>
      </c>
      <c r="AC129" s="2" t="str">
        <f>IFERROR(#REF!/GAMSopt!AB129,"")</f>
        <v/>
      </c>
      <c r="AD129" s="2" t="str">
        <f>IFERROR(#REF!/GAMSopt!AC129,"")</f>
        <v/>
      </c>
      <c r="AE129" s="2" t="str">
        <f>IFERROR(#REF!/GAMSopt!AD129,"")</f>
        <v/>
      </c>
      <c r="AF129" s="2" t="str">
        <f>IFERROR(#REF!/GAMSopt!AE129,"")</f>
        <v/>
      </c>
      <c r="AG129" s="2" t="str">
        <f>IFERROR(#REF!/GAMSopt!AF129,"")</f>
        <v/>
      </c>
      <c r="AH129" s="2" t="str">
        <f>IFERROR(#REF!/GAMSopt!AG129,"")</f>
        <v/>
      </c>
      <c r="AI129" s="2" t="str">
        <f>IFERROR(#REF!/GAMSopt!AH129,"")</f>
        <v/>
      </c>
      <c r="AJ129" s="2" t="str">
        <f>IFERROR(#REF!/GAMSopt!AI129,"")</f>
        <v/>
      </c>
      <c r="AK129" s="2" t="str">
        <f>IFERROR(#REF!/GAMSopt!AJ129,"")</f>
        <v/>
      </c>
      <c r="AL129" s="2" t="str">
        <f>IFERROR(#REF!/GAMSopt!AK129,"")</f>
        <v/>
      </c>
      <c r="AM129" s="2" t="str">
        <f>IFERROR(#REF!/GAMSopt!AL129,"")</f>
        <v/>
      </c>
      <c r="AN129" s="2" t="str">
        <f>IFERROR(#REF!/GAMSopt!AM129,"")</f>
        <v/>
      </c>
      <c r="AO129" s="2" t="str">
        <f>IFERROR(#REF!/GAMSopt!AN129,"")</f>
        <v/>
      </c>
      <c r="AP129" s="2" t="str">
        <f>IFERROR(#REF!/GAMSopt!AO129,"")</f>
        <v/>
      </c>
      <c r="AQ129" s="2" t="str">
        <f>IFERROR(#REF!/GAMSopt!AP129,"")</f>
        <v/>
      </c>
      <c r="AR129" s="2" t="str">
        <f>IFERROR(#REF!/GAMSopt!AQ129,"")</f>
        <v/>
      </c>
      <c r="AS129" s="2" t="str">
        <f>IFERROR(#REF!/GAMSopt!AR129,"")</f>
        <v/>
      </c>
      <c r="AT129" s="2" t="str">
        <f>IFERROR(#REF!/GAMSopt!AS129,"")</f>
        <v/>
      </c>
      <c r="AU129" s="2" t="str">
        <f>IFERROR(#REF!/GAMSopt!AT129,"")</f>
        <v/>
      </c>
      <c r="AV129" s="2" t="str">
        <f>IFERROR(#REF!/GAMSopt!AU129,"")</f>
        <v/>
      </c>
      <c r="AW129" s="2" t="str">
        <f>IFERROR(#REF!/GAMSopt!AV129,"")</f>
        <v/>
      </c>
      <c r="AX129" s="2" t="str">
        <f>IFERROR(#REF!/GAMSopt!AW129,"")</f>
        <v/>
      </c>
      <c r="AY129" s="2" t="str">
        <f>IFERROR(#REF!/GAMSopt!AX129,"")</f>
        <v/>
      </c>
      <c r="AZ129" s="2" t="str">
        <f>IFERROR(#REF!/GAMSopt!AY129,"")</f>
        <v/>
      </c>
      <c r="BA129" s="2" t="str">
        <f>IFERROR(#REF!/GAMSopt!AZ129,"")</f>
        <v/>
      </c>
      <c r="BB129" s="2" t="str">
        <f>IFERROR(#REF!/GAMSopt!BA129,"")</f>
        <v/>
      </c>
      <c r="BC129" s="2" t="str">
        <f>IFERROR(#REF!/GAMSopt!BB129,"")</f>
        <v/>
      </c>
      <c r="BD129" s="2" t="str">
        <f>IFERROR(#REF!/GAMSopt!BC129,"")</f>
        <v/>
      </c>
      <c r="BE129" s="2" t="str">
        <f>IFERROR(#REF!/GAMSopt!BD129,"")</f>
        <v/>
      </c>
      <c r="BF129" s="2" t="str">
        <f>IFERROR(#REF!/GAMSopt!BE129,"")</f>
        <v/>
      </c>
      <c r="BG129" s="2" t="str">
        <f>IFERROR(#REF!/GAMSopt!BF129,"")</f>
        <v/>
      </c>
      <c r="BH129" s="2" t="str">
        <f>IFERROR(#REF!/GAMSopt!BG129,"")</f>
        <v/>
      </c>
      <c r="BI129" s="2" t="str">
        <f>IFERROR(#REF!/GAMSopt!BH129,"")</f>
        <v/>
      </c>
      <c r="BJ129" s="2" t="str">
        <f>IFERROR(#REF!/GAMSopt!BI129,"")</f>
        <v/>
      </c>
    </row>
    <row r="130" spans="1:62" x14ac:dyDescent="0.25">
      <c r="A130" t="e">
        <f>#REF!</f>
        <v>#REF!</v>
      </c>
      <c r="B130" t="str">
        <f>GAMSopt!A130</f>
        <v>** CONTROL VARIABLES</v>
      </c>
      <c r="C130" s="2" t="str">
        <f>IFERROR(#REF!/GAMSopt!B130,"")</f>
        <v/>
      </c>
      <c r="D130" s="2" t="str">
        <f>IFERROR(#REF!/GAMSopt!C130,"")</f>
        <v/>
      </c>
      <c r="E130" s="2" t="str">
        <f>IFERROR(#REF!/GAMSopt!D130,"")</f>
        <v/>
      </c>
      <c r="F130" s="2" t="str">
        <f>IFERROR(#REF!/GAMSopt!E130,"")</f>
        <v/>
      </c>
      <c r="G130" s="2" t="str">
        <f>IFERROR(#REF!/GAMSopt!F130,"")</f>
        <v/>
      </c>
      <c r="H130" s="2" t="str">
        <f>IFERROR(#REF!/GAMSopt!G130,"")</f>
        <v/>
      </c>
      <c r="I130" s="2" t="str">
        <f>IFERROR(#REF!/GAMSopt!H130,"")</f>
        <v/>
      </c>
      <c r="J130" s="2" t="str">
        <f>IFERROR(#REF!/GAMSopt!I130,"")</f>
        <v/>
      </c>
      <c r="K130" s="2" t="str">
        <f>IFERROR(#REF!/GAMSopt!J130,"")</f>
        <v/>
      </c>
      <c r="L130" s="2" t="str">
        <f>IFERROR(#REF!/GAMSopt!K130,"")</f>
        <v/>
      </c>
      <c r="M130" s="2" t="str">
        <f>IFERROR(#REF!/GAMSopt!L130,"")</f>
        <v/>
      </c>
      <c r="N130" s="2" t="str">
        <f>IFERROR(#REF!/GAMSopt!M130,"")</f>
        <v/>
      </c>
      <c r="O130" s="2" t="str">
        <f>IFERROR(#REF!/GAMSopt!N130,"")</f>
        <v/>
      </c>
      <c r="P130" s="2" t="str">
        <f>IFERROR(#REF!/GAMSopt!O130,"")</f>
        <v/>
      </c>
      <c r="Q130" s="2" t="str">
        <f>IFERROR(#REF!/GAMSopt!P130,"")</f>
        <v/>
      </c>
      <c r="R130" s="2" t="str">
        <f>IFERROR(#REF!/GAMSopt!Q130,"")</f>
        <v/>
      </c>
      <c r="S130" s="2" t="str">
        <f>IFERROR(#REF!/GAMSopt!R130,"")</f>
        <v/>
      </c>
      <c r="T130" s="2" t="str">
        <f>IFERROR(#REF!/GAMSopt!S130,"")</f>
        <v/>
      </c>
      <c r="U130" s="2" t="str">
        <f>IFERROR(#REF!/GAMSopt!T130,"")</f>
        <v/>
      </c>
      <c r="V130" s="2" t="str">
        <f>IFERROR(#REF!/GAMSopt!U130,"")</f>
        <v/>
      </c>
      <c r="W130" s="2" t="str">
        <f>IFERROR(#REF!/GAMSopt!V130,"")</f>
        <v/>
      </c>
      <c r="X130" s="2" t="str">
        <f>IFERROR(#REF!/GAMSopt!W130,"")</f>
        <v/>
      </c>
      <c r="Y130" s="2" t="str">
        <f>IFERROR(#REF!/GAMSopt!X130,"")</f>
        <v/>
      </c>
      <c r="Z130" s="2" t="str">
        <f>IFERROR(#REF!/GAMSopt!Y130,"")</f>
        <v/>
      </c>
      <c r="AA130" s="2" t="str">
        <f>IFERROR(#REF!/GAMSopt!Z130,"")</f>
        <v/>
      </c>
      <c r="AB130" s="2" t="str">
        <f>IFERROR(#REF!/GAMSopt!AA130,"")</f>
        <v/>
      </c>
      <c r="AC130" s="2" t="str">
        <f>IFERROR(#REF!/GAMSopt!AB130,"")</f>
        <v/>
      </c>
      <c r="AD130" s="2" t="str">
        <f>IFERROR(#REF!/GAMSopt!AC130,"")</f>
        <v/>
      </c>
      <c r="AE130" s="2" t="str">
        <f>IFERROR(#REF!/GAMSopt!AD130,"")</f>
        <v/>
      </c>
      <c r="AF130" s="2" t="str">
        <f>IFERROR(#REF!/GAMSopt!AE130,"")</f>
        <v/>
      </c>
      <c r="AG130" s="2" t="str">
        <f>IFERROR(#REF!/GAMSopt!AF130,"")</f>
        <v/>
      </c>
      <c r="AH130" s="2" t="str">
        <f>IFERROR(#REF!/GAMSopt!AG130,"")</f>
        <v/>
      </c>
      <c r="AI130" s="2" t="str">
        <f>IFERROR(#REF!/GAMSopt!AH130,"")</f>
        <v/>
      </c>
      <c r="AJ130" s="2" t="str">
        <f>IFERROR(#REF!/GAMSopt!AI130,"")</f>
        <v/>
      </c>
      <c r="AK130" s="2" t="str">
        <f>IFERROR(#REF!/GAMSopt!AJ130,"")</f>
        <v/>
      </c>
      <c r="AL130" s="2" t="str">
        <f>IFERROR(#REF!/GAMSopt!AK130,"")</f>
        <v/>
      </c>
      <c r="AM130" s="2" t="str">
        <f>IFERROR(#REF!/GAMSopt!AL130,"")</f>
        <v/>
      </c>
      <c r="AN130" s="2" t="str">
        <f>IFERROR(#REF!/GAMSopt!AM130,"")</f>
        <v/>
      </c>
      <c r="AO130" s="2" t="str">
        <f>IFERROR(#REF!/GAMSopt!AN130,"")</f>
        <v/>
      </c>
      <c r="AP130" s="2" t="str">
        <f>IFERROR(#REF!/GAMSopt!AO130,"")</f>
        <v/>
      </c>
      <c r="AQ130" s="2" t="str">
        <f>IFERROR(#REF!/GAMSopt!AP130,"")</f>
        <v/>
      </c>
      <c r="AR130" s="2" t="str">
        <f>IFERROR(#REF!/GAMSopt!AQ130,"")</f>
        <v/>
      </c>
      <c r="AS130" s="2" t="str">
        <f>IFERROR(#REF!/GAMSopt!AR130,"")</f>
        <v/>
      </c>
      <c r="AT130" s="2" t="str">
        <f>IFERROR(#REF!/GAMSopt!AS130,"")</f>
        <v/>
      </c>
      <c r="AU130" s="2" t="str">
        <f>IFERROR(#REF!/GAMSopt!AT130,"")</f>
        <v/>
      </c>
      <c r="AV130" s="2" t="str">
        <f>IFERROR(#REF!/GAMSopt!AU130,"")</f>
        <v/>
      </c>
      <c r="AW130" s="2" t="str">
        <f>IFERROR(#REF!/GAMSopt!AV130,"")</f>
        <v/>
      </c>
      <c r="AX130" s="2" t="str">
        <f>IFERROR(#REF!/GAMSopt!AW130,"")</f>
        <v/>
      </c>
      <c r="AY130" s="2" t="str">
        <f>IFERROR(#REF!/GAMSopt!AX130,"")</f>
        <v/>
      </c>
      <c r="AZ130" s="2" t="str">
        <f>IFERROR(#REF!/GAMSopt!AY130,"")</f>
        <v/>
      </c>
      <c r="BA130" s="2" t="str">
        <f>IFERROR(#REF!/GAMSopt!AZ130,"")</f>
        <v/>
      </c>
      <c r="BB130" s="2" t="str">
        <f>IFERROR(#REF!/GAMSopt!BA130,"")</f>
        <v/>
      </c>
      <c r="BC130" s="2" t="str">
        <f>IFERROR(#REF!/GAMSopt!BB130,"")</f>
        <v/>
      </c>
      <c r="BD130" s="2" t="str">
        <f>IFERROR(#REF!/GAMSopt!BC130,"")</f>
        <v/>
      </c>
      <c r="BE130" s="2" t="str">
        <f>IFERROR(#REF!/GAMSopt!BD130,"")</f>
        <v/>
      </c>
      <c r="BF130" s="2" t="str">
        <f>IFERROR(#REF!/GAMSopt!BE130,"")</f>
        <v/>
      </c>
      <c r="BG130" s="2" t="str">
        <f>IFERROR(#REF!/GAMSopt!BF130,"")</f>
        <v/>
      </c>
      <c r="BH130" s="2" t="str">
        <f>IFERROR(#REF!/GAMSopt!BG130,"")</f>
        <v/>
      </c>
      <c r="BI130" s="2" t="str">
        <f>IFERROR(#REF!/GAMSopt!BH130,"")</f>
        <v/>
      </c>
      <c r="BJ130" s="2" t="str">
        <f>IFERROR(#REF!/GAMSopt!BI130,"")</f>
        <v/>
      </c>
    </row>
    <row r="131" spans="1:62" x14ac:dyDescent="0.25">
      <c r="A131" t="e">
        <f>#REF!</f>
        <v>#REF!</v>
      </c>
      <c r="B131" t="str">
        <f>GAMSopt!A131</f>
        <v>Savings Rate (proportion of gross output)</v>
      </c>
      <c r="C131" s="2" t="str">
        <f>IFERROR(#REF!/GAMSopt!B131,"")</f>
        <v/>
      </c>
      <c r="D131" s="2" t="str">
        <f>IFERROR(#REF!/GAMSopt!C131,"")</f>
        <v/>
      </c>
      <c r="E131" s="2" t="str">
        <f>IFERROR(#REF!/GAMSopt!D131,"")</f>
        <v/>
      </c>
      <c r="F131" s="2" t="str">
        <f>IFERROR(#REF!/GAMSopt!E131,"")</f>
        <v/>
      </c>
      <c r="G131" s="2" t="str">
        <f>IFERROR(#REF!/GAMSopt!F131,"")</f>
        <v/>
      </c>
      <c r="H131" s="2" t="str">
        <f>IFERROR(#REF!/GAMSopt!G131,"")</f>
        <v/>
      </c>
      <c r="I131" s="2" t="str">
        <f>IFERROR(#REF!/GAMSopt!H131,"")</f>
        <v/>
      </c>
      <c r="J131" s="2" t="str">
        <f>IFERROR(#REF!/GAMSopt!I131,"")</f>
        <v/>
      </c>
      <c r="K131" s="2" t="str">
        <f>IFERROR(#REF!/GAMSopt!J131,"")</f>
        <v/>
      </c>
      <c r="L131" s="2" t="str">
        <f>IFERROR(#REF!/GAMSopt!K131,"")</f>
        <v/>
      </c>
      <c r="M131" s="2" t="str">
        <f>IFERROR(#REF!/GAMSopt!L131,"")</f>
        <v/>
      </c>
      <c r="N131" s="2" t="str">
        <f>IFERROR(#REF!/GAMSopt!M131,"")</f>
        <v/>
      </c>
      <c r="O131" s="2" t="str">
        <f>IFERROR(#REF!/GAMSopt!N131,"")</f>
        <v/>
      </c>
      <c r="P131" s="2" t="str">
        <f>IFERROR(#REF!/GAMSopt!O131,"")</f>
        <v/>
      </c>
      <c r="Q131" s="2" t="str">
        <f>IFERROR(#REF!/GAMSopt!P131,"")</f>
        <v/>
      </c>
      <c r="R131" s="2" t="str">
        <f>IFERROR(#REF!/GAMSopt!Q131,"")</f>
        <v/>
      </c>
      <c r="S131" s="2" t="str">
        <f>IFERROR(#REF!/GAMSopt!R131,"")</f>
        <v/>
      </c>
      <c r="T131" s="2" t="str">
        <f>IFERROR(#REF!/GAMSopt!S131,"")</f>
        <v/>
      </c>
      <c r="U131" s="2" t="str">
        <f>IFERROR(#REF!/GAMSopt!T131,"")</f>
        <v/>
      </c>
      <c r="V131" s="2" t="str">
        <f>IFERROR(#REF!/GAMSopt!U131,"")</f>
        <v/>
      </c>
      <c r="W131" s="2" t="str">
        <f>IFERROR(#REF!/GAMSopt!V131,"")</f>
        <v/>
      </c>
      <c r="X131" s="2" t="str">
        <f>IFERROR(#REF!/GAMSopt!W131,"")</f>
        <v/>
      </c>
      <c r="Y131" s="2" t="str">
        <f>IFERROR(#REF!/GAMSopt!X131,"")</f>
        <v/>
      </c>
      <c r="Z131" s="2" t="str">
        <f>IFERROR(#REF!/GAMSopt!Y131,"")</f>
        <v/>
      </c>
      <c r="AA131" s="2" t="str">
        <f>IFERROR(#REF!/GAMSopt!Z131,"")</f>
        <v/>
      </c>
      <c r="AB131" s="2" t="str">
        <f>IFERROR(#REF!/GAMSopt!AA131,"")</f>
        <v/>
      </c>
      <c r="AC131" s="2" t="str">
        <f>IFERROR(#REF!/GAMSopt!AB131,"")</f>
        <v/>
      </c>
      <c r="AD131" s="2" t="str">
        <f>IFERROR(#REF!/GAMSopt!AC131,"")</f>
        <v/>
      </c>
      <c r="AE131" s="2" t="str">
        <f>IFERROR(#REF!/GAMSopt!AD131,"")</f>
        <v/>
      </c>
      <c r="AF131" s="2" t="str">
        <f>IFERROR(#REF!/GAMSopt!AE131,"")</f>
        <v/>
      </c>
      <c r="AG131" s="2" t="str">
        <f>IFERROR(#REF!/GAMSopt!AF131,"")</f>
        <v/>
      </c>
      <c r="AH131" s="2" t="str">
        <f>IFERROR(#REF!/GAMSopt!AG131,"")</f>
        <v/>
      </c>
      <c r="AI131" s="2" t="str">
        <f>IFERROR(#REF!/GAMSopt!AH131,"")</f>
        <v/>
      </c>
      <c r="AJ131" s="2" t="str">
        <f>IFERROR(#REF!/GAMSopt!AI131,"")</f>
        <v/>
      </c>
      <c r="AK131" s="2" t="str">
        <f>IFERROR(#REF!/GAMSopt!AJ131,"")</f>
        <v/>
      </c>
      <c r="AL131" s="2" t="str">
        <f>IFERROR(#REF!/GAMSopt!AK131,"")</f>
        <v/>
      </c>
      <c r="AM131" s="2" t="str">
        <f>IFERROR(#REF!/GAMSopt!AL131,"")</f>
        <v/>
      </c>
      <c r="AN131" s="2" t="str">
        <f>IFERROR(#REF!/GAMSopt!AM131,"")</f>
        <v/>
      </c>
      <c r="AO131" s="2" t="str">
        <f>IFERROR(#REF!/GAMSopt!AN131,"")</f>
        <v/>
      </c>
      <c r="AP131" s="2" t="str">
        <f>IFERROR(#REF!/GAMSopt!AO131,"")</f>
        <v/>
      </c>
      <c r="AQ131" s="2" t="str">
        <f>IFERROR(#REF!/GAMSopt!AP131,"")</f>
        <v/>
      </c>
      <c r="AR131" s="2" t="str">
        <f>IFERROR(#REF!/GAMSopt!AQ131,"")</f>
        <v/>
      </c>
      <c r="AS131" s="2" t="str">
        <f>IFERROR(#REF!/GAMSopt!AR131,"")</f>
        <v/>
      </c>
      <c r="AT131" s="2" t="str">
        <f>IFERROR(#REF!/GAMSopt!AS131,"")</f>
        <v/>
      </c>
      <c r="AU131" s="2" t="str">
        <f>IFERROR(#REF!/GAMSopt!AT131,"")</f>
        <v/>
      </c>
      <c r="AV131" s="2" t="str">
        <f>IFERROR(#REF!/GAMSopt!AU131,"")</f>
        <v/>
      </c>
      <c r="AW131" s="2" t="str">
        <f>IFERROR(#REF!/GAMSopt!AV131,"")</f>
        <v/>
      </c>
      <c r="AX131" s="2" t="str">
        <f>IFERROR(#REF!/GAMSopt!AW131,"")</f>
        <v/>
      </c>
      <c r="AY131" s="2" t="str">
        <f>IFERROR(#REF!/GAMSopt!AX131,"")</f>
        <v/>
      </c>
      <c r="AZ131" s="2" t="str">
        <f>IFERROR(#REF!/GAMSopt!AY131,"")</f>
        <v/>
      </c>
      <c r="BA131" s="2" t="str">
        <f>IFERROR(#REF!/GAMSopt!AZ131,"")</f>
        <v/>
      </c>
      <c r="BB131" s="2" t="str">
        <f>IFERROR(#REF!/GAMSopt!BA131,"")</f>
        <v/>
      </c>
      <c r="BC131" s="2" t="str">
        <f>IFERROR(#REF!/GAMSopt!BB131,"")</f>
        <v/>
      </c>
      <c r="BD131" s="2" t="str">
        <f>IFERROR(#REF!/GAMSopt!BC131,"")</f>
        <v/>
      </c>
      <c r="BE131" s="2" t="str">
        <f>IFERROR(#REF!/GAMSopt!BD131,"")</f>
        <v/>
      </c>
      <c r="BF131" s="2" t="str">
        <f>IFERROR(#REF!/GAMSopt!BE131,"")</f>
        <v/>
      </c>
      <c r="BG131" s="2" t="str">
        <f>IFERROR(#REF!/GAMSopt!BF131,"")</f>
        <v/>
      </c>
      <c r="BH131" s="2" t="str">
        <f>IFERROR(#REF!/GAMSopt!BG131,"")</f>
        <v/>
      </c>
      <c r="BI131" s="2" t="str">
        <f>IFERROR(#REF!/GAMSopt!BH131,"")</f>
        <v/>
      </c>
      <c r="BJ131" s="2" t="str">
        <f>IFERROR(#REF!/GAMSopt!BI131,"")</f>
        <v/>
      </c>
    </row>
    <row r="132" spans="1:62" x14ac:dyDescent="0.25">
      <c r="A132" t="e">
        <f>#REF!</f>
        <v>#REF!</v>
      </c>
      <c r="B132" t="str">
        <f>GAMSopt!A132</f>
        <v>Carbon Price (per t CO2)</v>
      </c>
      <c r="C132" s="2" t="str">
        <f>IFERROR(#REF!/GAMSopt!B132,"")</f>
        <v/>
      </c>
      <c r="D132" s="2" t="str">
        <f>IFERROR(#REF!/GAMSopt!C132,"")</f>
        <v/>
      </c>
      <c r="E132" s="2" t="str">
        <f>IFERROR(#REF!/GAMSopt!D132,"")</f>
        <v/>
      </c>
      <c r="F132" s="2" t="str">
        <f>IFERROR(#REF!/GAMSopt!E132,"")</f>
        <v/>
      </c>
      <c r="G132" s="2" t="str">
        <f>IFERROR(#REF!/GAMSopt!F132,"")</f>
        <v/>
      </c>
      <c r="H132" s="2" t="str">
        <f>IFERROR(#REF!/GAMSopt!G132,"")</f>
        <v/>
      </c>
      <c r="I132" s="2" t="str">
        <f>IFERROR(#REF!/GAMSopt!H132,"")</f>
        <v/>
      </c>
      <c r="J132" s="2" t="str">
        <f>IFERROR(#REF!/GAMSopt!I132,"")</f>
        <v/>
      </c>
      <c r="K132" s="2" t="str">
        <f>IFERROR(#REF!/GAMSopt!J132,"")</f>
        <v/>
      </c>
      <c r="L132" s="2" t="str">
        <f>IFERROR(#REF!/GAMSopt!K132,"")</f>
        <v/>
      </c>
      <c r="M132" s="2" t="str">
        <f>IFERROR(#REF!/GAMSopt!L132,"")</f>
        <v/>
      </c>
      <c r="N132" s="2" t="str">
        <f>IFERROR(#REF!/GAMSopt!M132,"")</f>
        <v/>
      </c>
      <c r="O132" s="2" t="str">
        <f>IFERROR(#REF!/GAMSopt!N132,"")</f>
        <v/>
      </c>
      <c r="P132" s="2" t="str">
        <f>IFERROR(#REF!/GAMSopt!O132,"")</f>
        <v/>
      </c>
      <c r="Q132" s="2" t="str">
        <f>IFERROR(#REF!/GAMSopt!P132,"")</f>
        <v/>
      </c>
      <c r="R132" s="2" t="str">
        <f>IFERROR(#REF!/GAMSopt!Q132,"")</f>
        <v/>
      </c>
      <c r="S132" s="2" t="str">
        <f>IFERROR(#REF!/GAMSopt!R132,"")</f>
        <v/>
      </c>
      <c r="T132" s="2" t="str">
        <f>IFERROR(#REF!/GAMSopt!S132,"")</f>
        <v/>
      </c>
      <c r="U132" s="2" t="str">
        <f>IFERROR(#REF!/GAMSopt!T132,"")</f>
        <v/>
      </c>
      <c r="V132" s="2" t="str">
        <f>IFERROR(#REF!/GAMSopt!U132,"")</f>
        <v/>
      </c>
      <c r="W132" s="2" t="str">
        <f>IFERROR(#REF!/GAMSopt!V132,"")</f>
        <v/>
      </c>
      <c r="X132" s="2" t="str">
        <f>IFERROR(#REF!/GAMSopt!W132,"")</f>
        <v/>
      </c>
      <c r="Y132" s="2" t="str">
        <f>IFERROR(#REF!/GAMSopt!X132,"")</f>
        <v/>
      </c>
      <c r="Z132" s="2" t="str">
        <f>IFERROR(#REF!/GAMSopt!Y132,"")</f>
        <v/>
      </c>
      <c r="AA132" s="2" t="str">
        <f>IFERROR(#REF!/GAMSopt!Z132,"")</f>
        <v/>
      </c>
      <c r="AB132" s="2" t="str">
        <f>IFERROR(#REF!/GAMSopt!AA132,"")</f>
        <v/>
      </c>
      <c r="AC132" s="2" t="str">
        <f>IFERROR(#REF!/GAMSopt!AB132,"")</f>
        <v/>
      </c>
      <c r="AD132" s="2" t="str">
        <f>IFERROR(#REF!/GAMSopt!AC132,"")</f>
        <v/>
      </c>
      <c r="AE132" s="2" t="str">
        <f>IFERROR(#REF!/GAMSopt!AD132,"")</f>
        <v/>
      </c>
      <c r="AF132" s="2" t="str">
        <f>IFERROR(#REF!/GAMSopt!AE132,"")</f>
        <v/>
      </c>
      <c r="AG132" s="2" t="str">
        <f>IFERROR(#REF!/GAMSopt!AF132,"")</f>
        <v/>
      </c>
      <c r="AH132" s="2" t="str">
        <f>IFERROR(#REF!/GAMSopt!AG132,"")</f>
        <v/>
      </c>
      <c r="AI132" s="2" t="str">
        <f>IFERROR(#REF!/GAMSopt!AH132,"")</f>
        <v/>
      </c>
      <c r="AJ132" s="2" t="str">
        <f>IFERROR(#REF!/GAMSopt!AI132,"")</f>
        <v/>
      </c>
      <c r="AK132" s="2" t="str">
        <f>IFERROR(#REF!/GAMSopt!AJ132,"")</f>
        <v/>
      </c>
      <c r="AL132" s="2" t="str">
        <f>IFERROR(#REF!/GAMSopt!AK132,"")</f>
        <v/>
      </c>
      <c r="AM132" s="2" t="str">
        <f>IFERROR(#REF!/GAMSopt!AL132,"")</f>
        <v/>
      </c>
      <c r="AN132" s="2" t="str">
        <f>IFERROR(#REF!/GAMSopt!AM132,"")</f>
        <v/>
      </c>
      <c r="AO132" s="2" t="str">
        <f>IFERROR(#REF!/GAMSopt!AN132,"")</f>
        <v/>
      </c>
      <c r="AP132" s="2" t="str">
        <f>IFERROR(#REF!/GAMSopt!AO132,"")</f>
        <v/>
      </c>
      <c r="AQ132" s="2" t="str">
        <f>IFERROR(#REF!/GAMSopt!AP132,"")</f>
        <v/>
      </c>
      <c r="AR132" s="2" t="str">
        <f>IFERROR(#REF!/GAMSopt!AQ132,"")</f>
        <v/>
      </c>
      <c r="AS132" s="2" t="str">
        <f>IFERROR(#REF!/GAMSopt!AR132,"")</f>
        <v/>
      </c>
      <c r="AT132" s="2" t="str">
        <f>IFERROR(#REF!/GAMSopt!AS132,"")</f>
        <v/>
      </c>
      <c r="AU132" s="2" t="str">
        <f>IFERROR(#REF!/GAMSopt!AT132,"")</f>
        <v/>
      </c>
      <c r="AV132" s="2" t="str">
        <f>IFERROR(#REF!/GAMSopt!AU132,"")</f>
        <v/>
      </c>
      <c r="AW132" s="2" t="str">
        <f>IFERROR(#REF!/GAMSopt!AV132,"")</f>
        <v/>
      </c>
      <c r="AX132" s="2" t="str">
        <f>IFERROR(#REF!/GAMSopt!AW132,"")</f>
        <v/>
      </c>
      <c r="AY132" s="2" t="str">
        <f>IFERROR(#REF!/GAMSopt!AX132,"")</f>
        <v/>
      </c>
      <c r="AZ132" s="2" t="str">
        <f>IFERROR(#REF!/GAMSopt!AY132,"")</f>
        <v/>
      </c>
      <c r="BA132" s="2" t="str">
        <f>IFERROR(#REF!/GAMSopt!AZ132,"")</f>
        <v/>
      </c>
      <c r="BB132" s="2" t="str">
        <f>IFERROR(#REF!/GAMSopt!BA132,"")</f>
        <v/>
      </c>
      <c r="BC132" s="2" t="str">
        <f>IFERROR(#REF!/GAMSopt!BB132,"")</f>
        <v/>
      </c>
      <c r="BD132" s="2" t="str">
        <f>IFERROR(#REF!/GAMSopt!BC132,"")</f>
        <v/>
      </c>
      <c r="BE132" s="2" t="str">
        <f>IFERROR(#REF!/GAMSopt!BD132,"")</f>
        <v/>
      </c>
      <c r="BF132" s="2" t="str">
        <f>IFERROR(#REF!/GAMSopt!BE132,"")</f>
        <v/>
      </c>
      <c r="BG132" s="2" t="str">
        <f>IFERROR(#REF!/GAMSopt!BF132,"")</f>
        <v/>
      </c>
      <c r="BH132" s="2" t="str">
        <f>IFERROR(#REF!/GAMSopt!BG132,"")</f>
        <v/>
      </c>
      <c r="BI132" s="2" t="str">
        <f>IFERROR(#REF!/GAMSopt!BH132,"")</f>
        <v/>
      </c>
      <c r="BJ132" s="2" t="str">
        <f>IFERROR(#REF!/GAMSopt!BI132,"")</f>
        <v/>
      </c>
    </row>
    <row r="133" spans="1:62" x14ac:dyDescent="0.25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x14ac:dyDescent="0.25">
      <c r="A134" t="e">
        <f>#REF!</f>
        <v>#REF!</v>
      </c>
      <c r="B134" t="str">
        <f>GAMSopt!A134</f>
        <v>Carbon Price (per t C)</v>
      </c>
      <c r="C134" s="2" t="str">
        <f>IFERROR(#REF!/GAMSopt!B134,"")</f>
        <v/>
      </c>
      <c r="D134" s="2" t="str">
        <f>IFERROR(#REF!/GAMSopt!C134,"")</f>
        <v/>
      </c>
      <c r="E134" s="2" t="str">
        <f>IFERROR(#REF!/GAMSopt!D134,"")</f>
        <v/>
      </c>
      <c r="F134" s="2" t="str">
        <f>IFERROR(#REF!/GAMSopt!E134,"")</f>
        <v/>
      </c>
      <c r="G134" s="2" t="str">
        <f>IFERROR(#REF!/GAMSopt!F134,"")</f>
        <v/>
      </c>
      <c r="H134" s="2" t="str">
        <f>IFERROR(#REF!/GAMSopt!G134,"")</f>
        <v/>
      </c>
      <c r="I134" s="2" t="str">
        <f>IFERROR(#REF!/GAMSopt!H134,"")</f>
        <v/>
      </c>
      <c r="J134" s="2" t="str">
        <f>IFERROR(#REF!/GAMSopt!I134,"")</f>
        <v/>
      </c>
      <c r="K134" s="2" t="str">
        <f>IFERROR(#REF!/GAMSopt!J134,"")</f>
        <v/>
      </c>
      <c r="L134" s="2" t="str">
        <f>IFERROR(#REF!/GAMSopt!K134,"")</f>
        <v/>
      </c>
      <c r="M134" s="2" t="str">
        <f>IFERROR(#REF!/GAMSopt!L134,"")</f>
        <v/>
      </c>
      <c r="N134" s="2" t="str">
        <f>IFERROR(#REF!/GAMSopt!M134,"")</f>
        <v/>
      </c>
      <c r="O134" s="2" t="str">
        <f>IFERROR(#REF!/GAMSopt!N134,"")</f>
        <v/>
      </c>
      <c r="P134" s="2" t="str">
        <f>IFERROR(#REF!/GAMSopt!O134,"")</f>
        <v/>
      </c>
      <c r="Q134" s="2" t="str">
        <f>IFERROR(#REF!/GAMSopt!P134,"")</f>
        <v/>
      </c>
      <c r="R134" s="2" t="str">
        <f>IFERROR(#REF!/GAMSopt!Q134,"")</f>
        <v/>
      </c>
      <c r="S134" s="2" t="str">
        <f>IFERROR(#REF!/GAMSopt!R134,"")</f>
        <v/>
      </c>
      <c r="T134" s="2" t="str">
        <f>IFERROR(#REF!/GAMSopt!S134,"")</f>
        <v/>
      </c>
      <c r="U134" s="2" t="str">
        <f>IFERROR(#REF!/GAMSopt!T134,"")</f>
        <v/>
      </c>
      <c r="V134" s="2" t="str">
        <f>IFERROR(#REF!/GAMSopt!U134,"")</f>
        <v/>
      </c>
      <c r="W134" s="2" t="str">
        <f>IFERROR(#REF!/GAMSopt!V134,"")</f>
        <v/>
      </c>
      <c r="X134" s="2" t="str">
        <f>IFERROR(#REF!/GAMSopt!W134,"")</f>
        <v/>
      </c>
      <c r="Y134" s="2" t="str">
        <f>IFERROR(#REF!/GAMSopt!X134,"")</f>
        <v/>
      </c>
      <c r="Z134" s="2" t="str">
        <f>IFERROR(#REF!/GAMSopt!Y134,"")</f>
        <v/>
      </c>
      <c r="AA134" s="2" t="str">
        <f>IFERROR(#REF!/GAMSopt!Z134,"")</f>
        <v/>
      </c>
      <c r="AB134" s="2" t="str">
        <f>IFERROR(#REF!/GAMSopt!AA134,"")</f>
        <v/>
      </c>
      <c r="AC134" s="2" t="str">
        <f>IFERROR(#REF!/GAMSopt!AB134,"")</f>
        <v/>
      </c>
      <c r="AD134" s="2" t="str">
        <f>IFERROR(#REF!/GAMSopt!AC134,"")</f>
        <v/>
      </c>
      <c r="AE134" s="2" t="str">
        <f>IFERROR(#REF!/GAMSopt!AD134,"")</f>
        <v/>
      </c>
      <c r="AF134" s="2" t="str">
        <f>IFERROR(#REF!/GAMSopt!AE134,"")</f>
        <v/>
      </c>
      <c r="AG134" s="2" t="str">
        <f>IFERROR(#REF!/GAMSopt!AF134,"")</f>
        <v/>
      </c>
      <c r="AH134" s="2" t="str">
        <f>IFERROR(#REF!/GAMSopt!AG134,"")</f>
        <v/>
      </c>
      <c r="AI134" s="2" t="str">
        <f>IFERROR(#REF!/GAMSopt!AH134,"")</f>
        <v/>
      </c>
      <c r="AJ134" s="2" t="str">
        <f>IFERROR(#REF!/GAMSopt!AI134,"")</f>
        <v/>
      </c>
      <c r="AK134" s="2" t="str">
        <f>IFERROR(#REF!/GAMSopt!AJ134,"")</f>
        <v/>
      </c>
      <c r="AL134" s="2" t="str">
        <f>IFERROR(#REF!/GAMSopt!AK134,"")</f>
        <v/>
      </c>
      <c r="AM134" s="2" t="str">
        <f>IFERROR(#REF!/GAMSopt!AL134,"")</f>
        <v/>
      </c>
      <c r="AN134" s="2" t="str">
        <f>IFERROR(#REF!/GAMSopt!AM134,"")</f>
        <v/>
      </c>
      <c r="AO134" s="2" t="str">
        <f>IFERROR(#REF!/GAMSopt!AN134,"")</f>
        <v/>
      </c>
      <c r="AP134" s="2" t="str">
        <f>IFERROR(#REF!/GAMSopt!AO134,"")</f>
        <v/>
      </c>
      <c r="AQ134" s="2" t="str">
        <f>IFERROR(#REF!/GAMSopt!AP134,"")</f>
        <v/>
      </c>
      <c r="AR134" s="2" t="str">
        <f>IFERROR(#REF!/GAMSopt!AQ134,"")</f>
        <v/>
      </c>
      <c r="AS134" s="2" t="str">
        <f>IFERROR(#REF!/GAMSopt!AR134,"")</f>
        <v/>
      </c>
      <c r="AT134" s="2" t="str">
        <f>IFERROR(#REF!/GAMSopt!AS134,"")</f>
        <v/>
      </c>
      <c r="AU134" s="2" t="str">
        <f>IFERROR(#REF!/GAMSopt!AT134,"")</f>
        <v/>
      </c>
      <c r="AV134" s="2" t="str">
        <f>IFERROR(#REF!/GAMSopt!AU134,"")</f>
        <v/>
      </c>
      <c r="AW134" s="2" t="str">
        <f>IFERROR(#REF!/GAMSopt!AV134,"")</f>
        <v/>
      </c>
      <c r="AX134" s="2" t="str">
        <f>IFERROR(#REF!/GAMSopt!AW134,"")</f>
        <v/>
      </c>
      <c r="AY134" s="2" t="str">
        <f>IFERROR(#REF!/GAMSopt!AX134,"")</f>
        <v/>
      </c>
      <c r="AZ134" s="2" t="str">
        <f>IFERROR(#REF!/GAMSopt!AY134,"")</f>
        <v/>
      </c>
      <c r="BA134" s="2" t="str">
        <f>IFERROR(#REF!/GAMSopt!AZ134,"")</f>
        <v/>
      </c>
      <c r="BB134" s="2" t="str">
        <f>IFERROR(#REF!/GAMSopt!BA134,"")</f>
        <v/>
      </c>
      <c r="BC134" s="2" t="str">
        <f>IFERROR(#REF!/GAMSopt!BB134,"")</f>
        <v/>
      </c>
      <c r="BD134" s="2" t="str">
        <f>IFERROR(#REF!/GAMSopt!BC134,"")</f>
        <v/>
      </c>
      <c r="BE134" s="2" t="str">
        <f>IFERROR(#REF!/GAMSopt!BD134,"")</f>
        <v/>
      </c>
      <c r="BF134" s="2" t="str">
        <f>IFERROR(#REF!/GAMSopt!BE134,"")</f>
        <v/>
      </c>
      <c r="BG134" s="2" t="str">
        <f>IFERROR(#REF!/GAMSopt!BF134,"")</f>
        <v/>
      </c>
      <c r="BH134" s="2" t="str">
        <f>IFERROR(#REF!/GAMSopt!BG134,"")</f>
        <v/>
      </c>
      <c r="BI134" s="2" t="str">
        <f>IFERROR(#REF!/GAMSopt!BH134,"")</f>
        <v/>
      </c>
      <c r="BJ134" s="2" t="str">
        <f>IFERROR(#REF!/GAMSopt!BI134,"")</f>
        <v/>
      </c>
    </row>
    <row r="135" spans="1:62" x14ac:dyDescent="0.25">
      <c r="A135" t="e">
        <f>#REF!</f>
        <v>#REF!</v>
      </c>
      <c r="B135" t="str">
        <f>GAMSopt!A135</f>
        <v>Emissions Control Rate (total)</v>
      </c>
      <c r="C135" s="2" t="str">
        <f>IFERROR(#REF!/GAMSopt!B135,"")</f>
        <v/>
      </c>
      <c r="D135" s="2" t="str">
        <f>IFERROR(#REF!/GAMSopt!C135,"")</f>
        <v/>
      </c>
      <c r="E135" s="2" t="str">
        <f>IFERROR(#REF!/GAMSopt!D135,"")</f>
        <v/>
      </c>
      <c r="F135" s="2" t="str">
        <f>IFERROR(#REF!/GAMSopt!E135,"")</f>
        <v/>
      </c>
      <c r="G135" s="2" t="str">
        <f>IFERROR(#REF!/GAMSopt!F135,"")</f>
        <v/>
      </c>
      <c r="H135" s="2" t="str">
        <f>IFERROR(#REF!/GAMSopt!G135,"")</f>
        <v/>
      </c>
      <c r="I135" s="2" t="str">
        <f>IFERROR(#REF!/GAMSopt!H135,"")</f>
        <v/>
      </c>
      <c r="J135" s="2" t="str">
        <f>IFERROR(#REF!/GAMSopt!I135,"")</f>
        <v/>
      </c>
      <c r="K135" s="2" t="str">
        <f>IFERROR(#REF!/GAMSopt!J135,"")</f>
        <v/>
      </c>
      <c r="L135" s="2" t="str">
        <f>IFERROR(#REF!/GAMSopt!K135,"")</f>
        <v/>
      </c>
      <c r="M135" s="2" t="str">
        <f>IFERROR(#REF!/GAMSopt!L135,"")</f>
        <v/>
      </c>
      <c r="N135" s="2" t="str">
        <f>IFERROR(#REF!/GAMSopt!M135,"")</f>
        <v/>
      </c>
      <c r="O135" s="2" t="str">
        <f>IFERROR(#REF!/GAMSopt!N135,"")</f>
        <v/>
      </c>
      <c r="P135" s="2" t="str">
        <f>IFERROR(#REF!/GAMSopt!O135,"")</f>
        <v/>
      </c>
      <c r="Q135" s="2" t="str">
        <f>IFERROR(#REF!/GAMSopt!P135,"")</f>
        <v/>
      </c>
      <c r="R135" s="2" t="str">
        <f>IFERROR(#REF!/GAMSopt!Q135,"")</f>
        <v/>
      </c>
      <c r="S135" s="2" t="str">
        <f>IFERROR(#REF!/GAMSopt!R135,"")</f>
        <v/>
      </c>
      <c r="T135" s="2" t="str">
        <f>IFERROR(#REF!/GAMSopt!S135,"")</f>
        <v/>
      </c>
      <c r="U135" s="2" t="str">
        <f>IFERROR(#REF!/GAMSopt!T135,"")</f>
        <v/>
      </c>
      <c r="V135" s="2" t="str">
        <f>IFERROR(#REF!/GAMSopt!U135,"")</f>
        <v/>
      </c>
      <c r="W135" s="2" t="str">
        <f>IFERROR(#REF!/GAMSopt!V135,"")</f>
        <v/>
      </c>
      <c r="X135" s="2" t="str">
        <f>IFERROR(#REF!/GAMSopt!W135,"")</f>
        <v/>
      </c>
      <c r="Y135" s="2" t="str">
        <f>IFERROR(#REF!/GAMSopt!X135,"")</f>
        <v/>
      </c>
      <c r="Z135" s="2" t="str">
        <f>IFERROR(#REF!/GAMSopt!Y135,"")</f>
        <v/>
      </c>
      <c r="AA135" s="2" t="str">
        <f>IFERROR(#REF!/GAMSopt!Z135,"")</f>
        <v/>
      </c>
      <c r="AB135" s="2" t="str">
        <f>IFERROR(#REF!/GAMSopt!AA135,"")</f>
        <v/>
      </c>
      <c r="AC135" s="2" t="str">
        <f>IFERROR(#REF!/GAMSopt!AB135,"")</f>
        <v/>
      </c>
      <c r="AD135" s="2" t="str">
        <f>IFERROR(#REF!/GAMSopt!AC135,"")</f>
        <v/>
      </c>
      <c r="AE135" s="2" t="str">
        <f>IFERROR(#REF!/GAMSopt!AD135,"")</f>
        <v/>
      </c>
      <c r="AF135" s="2" t="str">
        <f>IFERROR(#REF!/GAMSopt!AE135,"")</f>
        <v/>
      </c>
      <c r="AG135" s="2" t="str">
        <f>IFERROR(#REF!/GAMSopt!AF135,"")</f>
        <v/>
      </c>
      <c r="AH135" s="2" t="str">
        <f>IFERROR(#REF!/GAMSopt!AG135,"")</f>
        <v/>
      </c>
      <c r="AI135" s="2" t="str">
        <f>IFERROR(#REF!/GAMSopt!AH135,"")</f>
        <v/>
      </c>
      <c r="AJ135" s="2" t="str">
        <f>IFERROR(#REF!/GAMSopt!AI135,"")</f>
        <v/>
      </c>
      <c r="AK135" s="2" t="str">
        <f>IFERROR(#REF!/GAMSopt!AJ135,"")</f>
        <v/>
      </c>
      <c r="AL135" s="2" t="str">
        <f>IFERROR(#REF!/GAMSopt!AK135,"")</f>
        <v/>
      </c>
      <c r="AM135" s="2" t="str">
        <f>IFERROR(#REF!/GAMSopt!AL135,"")</f>
        <v/>
      </c>
      <c r="AN135" s="2" t="str">
        <f>IFERROR(#REF!/GAMSopt!AM135,"")</f>
        <v/>
      </c>
      <c r="AO135" s="2" t="str">
        <f>IFERROR(#REF!/GAMSopt!AN135,"")</f>
        <v/>
      </c>
      <c r="AP135" s="2" t="str">
        <f>IFERROR(#REF!/GAMSopt!AO135,"")</f>
        <v/>
      </c>
      <c r="AQ135" s="2" t="str">
        <f>IFERROR(#REF!/GAMSopt!AP135,"")</f>
        <v/>
      </c>
      <c r="AR135" s="2" t="str">
        <f>IFERROR(#REF!/GAMSopt!AQ135,"")</f>
        <v/>
      </c>
      <c r="AS135" s="2" t="str">
        <f>IFERROR(#REF!/GAMSopt!AR135,"")</f>
        <v/>
      </c>
      <c r="AT135" s="2" t="str">
        <f>IFERROR(#REF!/GAMSopt!AS135,"")</f>
        <v/>
      </c>
      <c r="AU135" s="2" t="str">
        <f>IFERROR(#REF!/GAMSopt!AT135,"")</f>
        <v/>
      </c>
      <c r="AV135" s="2" t="str">
        <f>IFERROR(#REF!/GAMSopt!AU135,"")</f>
        <v/>
      </c>
      <c r="AW135" s="2" t="str">
        <f>IFERROR(#REF!/GAMSopt!AV135,"")</f>
        <v/>
      </c>
      <c r="AX135" s="2" t="str">
        <f>IFERROR(#REF!/GAMSopt!AW135,"")</f>
        <v/>
      </c>
      <c r="AY135" s="2" t="str">
        <f>IFERROR(#REF!/GAMSopt!AX135,"")</f>
        <v/>
      </c>
      <c r="AZ135" s="2" t="str">
        <f>IFERROR(#REF!/GAMSopt!AY135,"")</f>
        <v/>
      </c>
      <c r="BA135" s="2" t="str">
        <f>IFERROR(#REF!/GAMSopt!AZ135,"")</f>
        <v/>
      </c>
      <c r="BB135" s="2" t="str">
        <f>IFERROR(#REF!/GAMSopt!BA135,"")</f>
        <v/>
      </c>
      <c r="BC135" s="2" t="str">
        <f>IFERROR(#REF!/GAMSopt!BB135,"")</f>
        <v/>
      </c>
      <c r="BD135" s="2" t="str">
        <f>IFERROR(#REF!/GAMSopt!BC135,"")</f>
        <v/>
      </c>
      <c r="BE135" s="2" t="str">
        <f>IFERROR(#REF!/GAMSopt!BD135,"")</f>
        <v/>
      </c>
      <c r="BF135" s="2" t="str">
        <f>IFERROR(#REF!/GAMSopt!BE135,"")</f>
        <v/>
      </c>
      <c r="BG135" s="2" t="str">
        <f>IFERROR(#REF!/GAMSopt!BF135,"")</f>
        <v/>
      </c>
      <c r="BH135" s="2" t="str">
        <f>IFERROR(#REF!/GAMSopt!BG135,"")</f>
        <v/>
      </c>
      <c r="BI135" s="2" t="str">
        <f>IFERROR(#REF!/GAMSopt!BH135,"")</f>
        <v/>
      </c>
      <c r="BJ135" s="2" t="str">
        <f>IFERROR(#REF!/GAMSopt!BI135,"")</f>
        <v/>
      </c>
    </row>
    <row r="136" spans="1:62" x14ac:dyDescent="0.25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x14ac:dyDescent="0.25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25">
      <c r="A138" t="e">
        <f>#REF!</f>
        <v>#REF!</v>
      </c>
      <c r="B138" t="str">
        <f>GAMSopt!A138</f>
        <v>Interest Rate (Real Rate of Return)</v>
      </c>
      <c r="C138" s="2" t="str">
        <f>IFERROR(#REF!/GAMSopt!B138,"")</f>
        <v/>
      </c>
      <c r="D138" s="2" t="str">
        <f>IFERROR(#REF!/GAMSopt!C138,"")</f>
        <v/>
      </c>
      <c r="E138" s="2" t="str">
        <f>IFERROR(#REF!/GAMSopt!D138,"")</f>
        <v/>
      </c>
      <c r="F138" s="2" t="str">
        <f>IFERROR(#REF!/GAMSopt!E138,"")</f>
        <v/>
      </c>
      <c r="G138" s="2" t="str">
        <f>IFERROR(#REF!/GAMSopt!F138,"")</f>
        <v/>
      </c>
      <c r="H138" s="2" t="str">
        <f>IFERROR(#REF!/GAMSopt!G138,"")</f>
        <v/>
      </c>
      <c r="I138" s="2" t="str">
        <f>IFERROR(#REF!/GAMSopt!H138,"")</f>
        <v/>
      </c>
      <c r="J138" s="2" t="str">
        <f>IFERROR(#REF!/GAMSopt!I138,"")</f>
        <v/>
      </c>
      <c r="K138" s="2" t="str">
        <f>IFERROR(#REF!/GAMSopt!J138,"")</f>
        <v/>
      </c>
      <c r="L138" s="2" t="str">
        <f>IFERROR(#REF!/GAMSopt!K138,"")</f>
        <v/>
      </c>
      <c r="M138" s="2" t="str">
        <f>IFERROR(#REF!/GAMSopt!L138,"")</f>
        <v/>
      </c>
      <c r="N138" s="2" t="str">
        <f>IFERROR(#REF!/GAMSopt!M138,"")</f>
        <v/>
      </c>
      <c r="O138" s="2" t="str">
        <f>IFERROR(#REF!/GAMSopt!N138,"")</f>
        <v/>
      </c>
      <c r="P138" s="2" t="str">
        <f>IFERROR(#REF!/GAMSopt!O138,"")</f>
        <v/>
      </c>
      <c r="Q138" s="2" t="str">
        <f>IFERROR(#REF!/GAMSopt!P138,"")</f>
        <v/>
      </c>
      <c r="R138" s="2" t="str">
        <f>IFERROR(#REF!/GAMSopt!Q138,"")</f>
        <v/>
      </c>
      <c r="S138" s="2" t="str">
        <f>IFERROR(#REF!/GAMSopt!R138,"")</f>
        <v/>
      </c>
      <c r="T138" s="2" t="str">
        <f>IFERROR(#REF!/GAMSopt!S138,"")</f>
        <v/>
      </c>
      <c r="U138" s="2" t="str">
        <f>IFERROR(#REF!/GAMSopt!T138,"")</f>
        <v/>
      </c>
      <c r="V138" s="2" t="str">
        <f>IFERROR(#REF!/GAMSopt!U138,"")</f>
        <v/>
      </c>
      <c r="W138" s="2" t="str">
        <f>IFERROR(#REF!/GAMSopt!V138,"")</f>
        <v/>
      </c>
      <c r="X138" s="2" t="str">
        <f>IFERROR(#REF!/GAMSopt!W138,"")</f>
        <v/>
      </c>
      <c r="Y138" s="2" t="str">
        <f>IFERROR(#REF!/GAMSopt!X138,"")</f>
        <v/>
      </c>
      <c r="Z138" s="2" t="str">
        <f>IFERROR(#REF!/GAMSopt!Y138,"")</f>
        <v/>
      </c>
      <c r="AA138" s="2" t="str">
        <f>IFERROR(#REF!/GAMSopt!Z138,"")</f>
        <v/>
      </c>
      <c r="AB138" s="2" t="str">
        <f>IFERROR(#REF!/GAMSopt!AA138,"")</f>
        <v/>
      </c>
      <c r="AC138" s="2" t="str">
        <f>IFERROR(#REF!/GAMSopt!AB138,"")</f>
        <v/>
      </c>
      <c r="AD138" s="2" t="str">
        <f>IFERROR(#REF!/GAMSopt!AC138,"")</f>
        <v/>
      </c>
      <c r="AE138" s="2" t="str">
        <f>IFERROR(#REF!/GAMSopt!AD138,"")</f>
        <v/>
      </c>
      <c r="AF138" s="2" t="str">
        <f>IFERROR(#REF!/GAMSopt!AE138,"")</f>
        <v/>
      </c>
      <c r="AG138" s="2" t="str">
        <f>IFERROR(#REF!/GAMSopt!AF138,"")</f>
        <v/>
      </c>
      <c r="AH138" s="2" t="str">
        <f>IFERROR(#REF!/GAMSopt!AG138,"")</f>
        <v/>
      </c>
      <c r="AI138" s="2" t="str">
        <f>IFERROR(#REF!/GAMSopt!AH138,"")</f>
        <v/>
      </c>
      <c r="AJ138" s="2" t="str">
        <f>IFERROR(#REF!/GAMSopt!AI138,"")</f>
        <v/>
      </c>
      <c r="AK138" s="2" t="str">
        <f>IFERROR(#REF!/GAMSopt!AJ138,"")</f>
        <v/>
      </c>
      <c r="AL138" s="2" t="str">
        <f>IFERROR(#REF!/GAMSopt!AK138,"")</f>
        <v/>
      </c>
      <c r="AM138" s="2" t="str">
        <f>IFERROR(#REF!/GAMSopt!AL138,"")</f>
        <v/>
      </c>
      <c r="AN138" s="2" t="str">
        <f>IFERROR(#REF!/GAMSopt!AM138,"")</f>
        <v/>
      </c>
      <c r="AO138" s="2" t="str">
        <f>IFERROR(#REF!/GAMSopt!AN138,"")</f>
        <v/>
      </c>
      <c r="AP138" s="2" t="str">
        <f>IFERROR(#REF!/GAMSopt!AO138,"")</f>
        <v/>
      </c>
      <c r="AQ138" s="2" t="str">
        <f>IFERROR(#REF!/GAMSopt!AP138,"")</f>
        <v/>
      </c>
      <c r="AR138" s="2" t="str">
        <f>IFERROR(#REF!/GAMSopt!AQ138,"")</f>
        <v/>
      </c>
      <c r="AS138" s="2" t="str">
        <f>IFERROR(#REF!/GAMSopt!AR138,"")</f>
        <v/>
      </c>
      <c r="AT138" s="2" t="str">
        <f>IFERROR(#REF!/GAMSopt!AS138,"")</f>
        <v/>
      </c>
      <c r="AU138" s="2" t="str">
        <f>IFERROR(#REF!/GAMSopt!AT138,"")</f>
        <v/>
      </c>
      <c r="AV138" s="2" t="str">
        <f>IFERROR(#REF!/GAMSopt!AU138,"")</f>
        <v/>
      </c>
      <c r="AW138" s="2" t="str">
        <f>IFERROR(#REF!/GAMSopt!AV138,"")</f>
        <v/>
      </c>
      <c r="AX138" s="2" t="str">
        <f>IFERROR(#REF!/GAMSopt!AW138,"")</f>
        <v/>
      </c>
      <c r="AY138" s="2" t="str">
        <f>IFERROR(#REF!/GAMSopt!AX138,"")</f>
        <v/>
      </c>
      <c r="AZ138" s="2" t="str">
        <f>IFERROR(#REF!/GAMSopt!AY138,"")</f>
        <v/>
      </c>
      <c r="BA138" s="2" t="str">
        <f>IFERROR(#REF!/GAMSopt!AZ138,"")</f>
        <v/>
      </c>
      <c r="BB138" s="2" t="str">
        <f>IFERROR(#REF!/GAMSopt!BA138,"")</f>
        <v/>
      </c>
      <c r="BC138" s="2" t="str">
        <f>IFERROR(#REF!/GAMSopt!BB138,"")</f>
        <v/>
      </c>
      <c r="BD138" s="2" t="str">
        <f>IFERROR(#REF!/GAMSopt!BC138,"")</f>
        <v/>
      </c>
      <c r="BE138" s="2" t="str">
        <f>IFERROR(#REF!/GAMSopt!BD138,"")</f>
        <v/>
      </c>
      <c r="BF138" s="2" t="str">
        <f>IFERROR(#REF!/GAMSopt!BE138,"")</f>
        <v/>
      </c>
      <c r="BG138" s="2" t="str">
        <f>IFERROR(#REF!/GAMSopt!BF138,"")</f>
        <v/>
      </c>
      <c r="BH138" s="2" t="str">
        <f>IFERROR(#REF!/GAMSopt!BG138,"")</f>
        <v/>
      </c>
      <c r="BI138" s="2" t="str">
        <f>IFERROR(#REF!/GAMSopt!BH138,"")</f>
        <v/>
      </c>
      <c r="BJ138" s="2" t="str">
        <f>IFERROR(#REF!/GAMSopt!BI138,"")</f>
        <v/>
      </c>
    </row>
    <row r="143" spans="1:62" x14ac:dyDescent="0.25">
      <c r="C143" s="2" t="e">
        <f>+AVERAGE(C3:C138)</f>
        <v>#DIV/0!</v>
      </c>
      <c r="D143" s="2" t="e">
        <f t="shared" ref="D143:BI143" si="0">+AVERAGE(D3:D138)</f>
        <v>#DIV/0!</v>
      </c>
      <c r="E143" s="2" t="e">
        <f t="shared" si="0"/>
        <v>#DIV/0!</v>
      </c>
      <c r="F143" s="2" t="e">
        <f t="shared" si="0"/>
        <v>#DIV/0!</v>
      </c>
      <c r="G143" s="2" t="e">
        <f t="shared" si="0"/>
        <v>#DIV/0!</v>
      </c>
      <c r="H143" s="2" t="e">
        <f t="shared" si="0"/>
        <v>#DIV/0!</v>
      </c>
      <c r="I143" s="2" t="e">
        <f t="shared" si="0"/>
        <v>#DIV/0!</v>
      </c>
      <c r="J143" s="2" t="e">
        <f t="shared" si="0"/>
        <v>#DIV/0!</v>
      </c>
      <c r="K143" s="2" t="e">
        <f t="shared" si="0"/>
        <v>#DIV/0!</v>
      </c>
      <c r="L143" s="2" t="e">
        <f t="shared" si="0"/>
        <v>#DIV/0!</v>
      </c>
      <c r="M143" s="2" t="e">
        <f t="shared" si="0"/>
        <v>#DIV/0!</v>
      </c>
      <c r="N143" s="2" t="e">
        <f t="shared" si="0"/>
        <v>#DIV/0!</v>
      </c>
      <c r="O143" s="2" t="e">
        <f t="shared" si="0"/>
        <v>#DIV/0!</v>
      </c>
      <c r="P143" s="2" t="e">
        <f t="shared" si="0"/>
        <v>#DIV/0!</v>
      </c>
      <c r="Q143" s="2" t="e">
        <f t="shared" si="0"/>
        <v>#DIV/0!</v>
      </c>
      <c r="R143" s="2" t="e">
        <f t="shared" si="0"/>
        <v>#DIV/0!</v>
      </c>
      <c r="S143" s="2" t="e">
        <f t="shared" si="0"/>
        <v>#DIV/0!</v>
      </c>
      <c r="T143" s="2" t="e">
        <f t="shared" si="0"/>
        <v>#DIV/0!</v>
      </c>
      <c r="U143" s="2" t="e">
        <f t="shared" si="0"/>
        <v>#DIV/0!</v>
      </c>
      <c r="V143" s="2" t="e">
        <f t="shared" si="0"/>
        <v>#DIV/0!</v>
      </c>
      <c r="W143" s="2" t="e">
        <f t="shared" si="0"/>
        <v>#DIV/0!</v>
      </c>
      <c r="X143" s="2" t="e">
        <f t="shared" si="0"/>
        <v>#DIV/0!</v>
      </c>
      <c r="Y143" s="2" t="e">
        <f t="shared" si="0"/>
        <v>#DIV/0!</v>
      </c>
      <c r="Z143" s="2" t="e">
        <f t="shared" si="0"/>
        <v>#DIV/0!</v>
      </c>
      <c r="AA143" s="2" t="e">
        <f t="shared" si="0"/>
        <v>#DIV/0!</v>
      </c>
      <c r="AB143" s="2" t="e">
        <f t="shared" si="0"/>
        <v>#DIV/0!</v>
      </c>
      <c r="AC143" s="2" t="e">
        <f t="shared" si="0"/>
        <v>#DIV/0!</v>
      </c>
      <c r="AD143" s="2" t="e">
        <f t="shared" si="0"/>
        <v>#DIV/0!</v>
      </c>
      <c r="AE143" s="2" t="e">
        <f t="shared" si="0"/>
        <v>#DIV/0!</v>
      </c>
      <c r="AF143" s="2" t="e">
        <f t="shared" si="0"/>
        <v>#DIV/0!</v>
      </c>
      <c r="AG143" s="2" t="e">
        <f t="shared" si="0"/>
        <v>#DIV/0!</v>
      </c>
      <c r="AH143" s="2" t="e">
        <f t="shared" si="0"/>
        <v>#DIV/0!</v>
      </c>
      <c r="AI143" s="2" t="e">
        <f t="shared" si="0"/>
        <v>#DIV/0!</v>
      </c>
      <c r="AJ143" s="2" t="e">
        <f t="shared" si="0"/>
        <v>#DIV/0!</v>
      </c>
      <c r="AK143" s="2" t="e">
        <f t="shared" si="0"/>
        <v>#DIV/0!</v>
      </c>
      <c r="AL143" s="2" t="e">
        <f t="shared" si="0"/>
        <v>#DIV/0!</v>
      </c>
      <c r="AM143" s="2" t="e">
        <f t="shared" si="0"/>
        <v>#DIV/0!</v>
      </c>
      <c r="AN143" s="2" t="e">
        <f t="shared" si="0"/>
        <v>#DIV/0!</v>
      </c>
      <c r="AO143" s="2" t="e">
        <f t="shared" si="0"/>
        <v>#DIV/0!</v>
      </c>
      <c r="AP143" s="2" t="e">
        <f t="shared" si="0"/>
        <v>#DIV/0!</v>
      </c>
      <c r="AQ143" s="2" t="e">
        <f t="shared" si="0"/>
        <v>#DIV/0!</v>
      </c>
      <c r="AR143" s="2" t="e">
        <f t="shared" si="0"/>
        <v>#DIV/0!</v>
      </c>
      <c r="AS143" s="2" t="e">
        <f t="shared" si="0"/>
        <v>#DIV/0!</v>
      </c>
      <c r="AT143" s="2" t="e">
        <f t="shared" si="0"/>
        <v>#DIV/0!</v>
      </c>
      <c r="AU143" s="2" t="e">
        <f t="shared" si="0"/>
        <v>#DIV/0!</v>
      </c>
      <c r="AV143" s="2" t="e">
        <f t="shared" si="0"/>
        <v>#DIV/0!</v>
      </c>
      <c r="AW143" s="2" t="e">
        <f t="shared" si="0"/>
        <v>#DIV/0!</v>
      </c>
      <c r="AX143" s="2" t="e">
        <f t="shared" si="0"/>
        <v>#DIV/0!</v>
      </c>
      <c r="AY143" s="2" t="e">
        <f t="shared" si="0"/>
        <v>#DIV/0!</v>
      </c>
      <c r="AZ143" s="2" t="e">
        <f t="shared" si="0"/>
        <v>#DIV/0!</v>
      </c>
      <c r="BA143" s="2" t="e">
        <f t="shared" si="0"/>
        <v>#DIV/0!</v>
      </c>
      <c r="BB143" s="2" t="e">
        <f t="shared" si="0"/>
        <v>#DIV/0!</v>
      </c>
      <c r="BC143" s="2" t="e">
        <f t="shared" si="0"/>
        <v>#DIV/0!</v>
      </c>
      <c r="BD143" s="2" t="e">
        <f t="shared" si="0"/>
        <v>#DIV/0!</v>
      </c>
      <c r="BE143" s="2" t="e">
        <f t="shared" si="0"/>
        <v>#DIV/0!</v>
      </c>
      <c r="BF143" s="2" t="e">
        <f t="shared" si="0"/>
        <v>#DIV/0!</v>
      </c>
      <c r="BG143" s="2" t="e">
        <f t="shared" si="0"/>
        <v>#DIV/0!</v>
      </c>
      <c r="BH143" s="2" t="e">
        <f t="shared" si="0"/>
        <v>#DIV/0!</v>
      </c>
      <c r="BI143" s="2" t="e">
        <f t="shared" si="0"/>
        <v>#DIV/0!</v>
      </c>
    </row>
    <row r="145" spans="4:4" x14ac:dyDescent="0.25">
      <c r="D14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FF0000"/>
  </sheetPr>
  <dimension ref="A1:BI139"/>
  <sheetViews>
    <sheetView workbookViewId="0">
      <pane xSplit="2" ySplit="2" topLeftCell="C33" activePane="bottomRight" state="frozen"/>
      <selection pane="topRight" activeCell="C1" sqref="C1"/>
      <selection pane="bottomLeft" activeCell="A3" sqref="A3"/>
      <selection pane="bottomRight" activeCell="E43" sqref="E43"/>
    </sheetView>
  </sheetViews>
  <sheetFormatPr defaultRowHeight="13.2" x14ac:dyDescent="0.25"/>
  <sheetData>
    <row r="1" spans="1:61" x14ac:dyDescent="0.25">
      <c r="A1" t="s">
        <v>48</v>
      </c>
      <c r="B1">
        <v>2010</v>
      </c>
      <c r="C1">
        <v>2015</v>
      </c>
      <c r="D1">
        <v>2020</v>
      </c>
      <c r="E1">
        <v>2025</v>
      </c>
      <c r="F1">
        <v>2030</v>
      </c>
      <c r="G1">
        <v>2035</v>
      </c>
      <c r="H1">
        <v>2040</v>
      </c>
      <c r="I1">
        <v>2045</v>
      </c>
      <c r="J1">
        <v>2050</v>
      </c>
      <c r="K1">
        <v>2055</v>
      </c>
      <c r="L1">
        <v>2060</v>
      </c>
      <c r="M1">
        <v>2065</v>
      </c>
      <c r="N1">
        <v>2070</v>
      </c>
      <c r="O1">
        <v>2075</v>
      </c>
      <c r="P1">
        <v>2080</v>
      </c>
      <c r="Q1">
        <v>2085</v>
      </c>
      <c r="R1">
        <v>2090</v>
      </c>
      <c r="S1">
        <v>2095</v>
      </c>
      <c r="T1">
        <v>2100</v>
      </c>
      <c r="U1">
        <v>2105</v>
      </c>
      <c r="V1">
        <v>2110</v>
      </c>
      <c r="W1">
        <v>2115</v>
      </c>
      <c r="X1">
        <v>2120</v>
      </c>
      <c r="Y1">
        <v>2125</v>
      </c>
      <c r="Z1">
        <v>2130</v>
      </c>
      <c r="AA1">
        <v>2135</v>
      </c>
      <c r="AB1">
        <v>2140</v>
      </c>
      <c r="AC1">
        <v>2145</v>
      </c>
      <c r="AD1">
        <v>2150</v>
      </c>
      <c r="AE1">
        <v>2155</v>
      </c>
      <c r="AF1">
        <v>2160</v>
      </c>
      <c r="AG1">
        <v>2165</v>
      </c>
      <c r="AH1">
        <v>2170</v>
      </c>
      <c r="AI1">
        <v>2175</v>
      </c>
      <c r="AJ1">
        <v>2180</v>
      </c>
      <c r="AK1">
        <v>2185</v>
      </c>
      <c r="AL1">
        <v>2190</v>
      </c>
      <c r="AM1">
        <v>2195</v>
      </c>
      <c r="AN1">
        <v>2200</v>
      </c>
      <c r="AO1">
        <v>2205</v>
      </c>
      <c r="AP1">
        <v>2210</v>
      </c>
      <c r="AQ1">
        <v>2215</v>
      </c>
      <c r="AR1">
        <v>2220</v>
      </c>
      <c r="AS1">
        <v>2225</v>
      </c>
      <c r="AT1">
        <v>2230</v>
      </c>
      <c r="AU1">
        <v>2235</v>
      </c>
      <c r="AV1">
        <v>2240</v>
      </c>
      <c r="AW1">
        <v>2245</v>
      </c>
      <c r="AX1">
        <v>2250</v>
      </c>
      <c r="AY1">
        <v>2255</v>
      </c>
      <c r="AZ1">
        <v>2260</v>
      </c>
      <c r="BA1">
        <v>2265</v>
      </c>
      <c r="BB1">
        <v>2270</v>
      </c>
      <c r="BC1">
        <v>2275</v>
      </c>
      <c r="BD1">
        <v>2280</v>
      </c>
      <c r="BE1">
        <v>2285</v>
      </c>
      <c r="BF1">
        <v>2290</v>
      </c>
      <c r="BG1">
        <v>2295</v>
      </c>
      <c r="BH1">
        <v>2300</v>
      </c>
      <c r="BI1">
        <v>2305</v>
      </c>
    </row>
    <row r="2" spans="1:61" x14ac:dyDescent="0.25">
      <c r="A2" t="s">
        <v>63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</row>
    <row r="3" spans="1:61" x14ac:dyDescent="0.25">
      <c r="A3" t="s">
        <v>64</v>
      </c>
    </row>
    <row r="4" spans="1:61" x14ac:dyDescent="0.25">
      <c r="A4" t="s">
        <v>65</v>
      </c>
    </row>
    <row r="5" spans="1:61" x14ac:dyDescent="0.25">
      <c r="A5" t="s">
        <v>66</v>
      </c>
      <c r="B5">
        <v>0.3</v>
      </c>
    </row>
    <row r="6" spans="1:61" x14ac:dyDescent="0.25">
      <c r="A6" t="s">
        <v>45</v>
      </c>
      <c r="B6">
        <v>0.1</v>
      </c>
    </row>
    <row r="7" spans="1:61" x14ac:dyDescent="0.25">
      <c r="A7" t="s">
        <v>67</v>
      </c>
      <c r="B7" t="s">
        <v>68</v>
      </c>
    </row>
    <row r="8" spans="1:61" x14ac:dyDescent="0.25">
      <c r="A8" t="s">
        <v>69</v>
      </c>
      <c r="B8" t="s">
        <v>68</v>
      </c>
    </row>
    <row r="9" spans="1:61" x14ac:dyDescent="0.25">
      <c r="A9" t="s">
        <v>70</v>
      </c>
      <c r="B9" t="s">
        <v>68</v>
      </c>
    </row>
    <row r="10" spans="1:61" x14ac:dyDescent="0.25">
      <c r="A10" t="s">
        <v>71</v>
      </c>
      <c r="B10" t="s">
        <v>68</v>
      </c>
    </row>
    <row r="11" spans="1:61" x14ac:dyDescent="0.25">
      <c r="A11" t="s">
        <v>72</v>
      </c>
      <c r="B11">
        <v>63.581986819100003</v>
      </c>
    </row>
    <row r="12" spans="1:61" x14ac:dyDescent="0.25">
      <c r="A12" t="s">
        <v>73</v>
      </c>
      <c r="B12">
        <v>135</v>
      </c>
    </row>
    <row r="13" spans="1:61" x14ac:dyDescent="0.25">
      <c r="A13" t="s">
        <v>74</v>
      </c>
      <c r="B13">
        <v>3.8</v>
      </c>
    </row>
    <row r="14" spans="1:61" x14ac:dyDescent="0.25">
      <c r="A14" t="s">
        <v>75</v>
      </c>
    </row>
    <row r="15" spans="1:61" x14ac:dyDescent="0.25">
      <c r="A15" t="s">
        <v>76</v>
      </c>
      <c r="B15">
        <v>1.4999999999999999E-2</v>
      </c>
      <c r="C15">
        <v>1.4999999999999999E-2</v>
      </c>
      <c r="D15">
        <v>1.4999999999999999E-2</v>
      </c>
      <c r="E15">
        <v>1.4999999999999999E-2</v>
      </c>
      <c r="F15">
        <v>1.4999999999999999E-2</v>
      </c>
      <c r="G15">
        <v>1.4999999999999999E-2</v>
      </c>
      <c r="H15">
        <v>1.4999999999999999E-2</v>
      </c>
      <c r="I15">
        <v>1.4999999999999999E-2</v>
      </c>
      <c r="J15">
        <v>1.4999999999999999E-2</v>
      </c>
      <c r="K15">
        <v>1.4999999999999999E-2</v>
      </c>
      <c r="L15">
        <v>1.4999999999999999E-2</v>
      </c>
      <c r="M15">
        <v>1.4999999999999999E-2</v>
      </c>
      <c r="N15">
        <v>1.4999999999999999E-2</v>
      </c>
      <c r="O15">
        <v>1.4999999999999999E-2</v>
      </c>
      <c r="P15">
        <v>1.4999999999999999E-2</v>
      </c>
      <c r="Q15">
        <v>1.4999999999999999E-2</v>
      </c>
      <c r="R15">
        <v>1.4999999999999999E-2</v>
      </c>
      <c r="S15">
        <v>1.4999999999999999E-2</v>
      </c>
      <c r="T15">
        <v>1.4999999999999999E-2</v>
      </c>
      <c r="U15">
        <v>1.4999999999999999E-2</v>
      </c>
      <c r="V15">
        <v>1.4999999999999999E-2</v>
      </c>
      <c r="W15">
        <v>1.4999999999999999E-2</v>
      </c>
      <c r="X15">
        <v>1.4999999999999999E-2</v>
      </c>
      <c r="Y15">
        <v>1.4999999999999999E-2</v>
      </c>
      <c r="Z15">
        <v>1.4999999999999999E-2</v>
      </c>
      <c r="AA15">
        <v>1.4999999999999999E-2</v>
      </c>
      <c r="AB15">
        <v>1.4999999999999999E-2</v>
      </c>
      <c r="AC15">
        <v>1.4999999999999999E-2</v>
      </c>
      <c r="AD15">
        <v>1.4999999999999999E-2</v>
      </c>
      <c r="AE15">
        <v>1.4999999999999999E-2</v>
      </c>
      <c r="AF15">
        <v>1.4999999999999999E-2</v>
      </c>
      <c r="AG15">
        <v>1.4999999999999999E-2</v>
      </c>
      <c r="AH15">
        <v>1.4999999999999999E-2</v>
      </c>
      <c r="AI15">
        <v>1.4999999999999999E-2</v>
      </c>
      <c r="AJ15">
        <v>1.4999999999999999E-2</v>
      </c>
      <c r="AK15">
        <v>1.4999999999999999E-2</v>
      </c>
      <c r="AL15">
        <v>1.4999999999999999E-2</v>
      </c>
      <c r="AM15">
        <v>1.4999999999999999E-2</v>
      </c>
      <c r="AN15">
        <v>1.4999999999999999E-2</v>
      </c>
      <c r="AO15">
        <v>1.4999999999999999E-2</v>
      </c>
      <c r="AP15">
        <v>1.4999999999999999E-2</v>
      </c>
      <c r="AQ15">
        <v>1.4999999999999999E-2</v>
      </c>
      <c r="AR15">
        <v>1.4999999999999999E-2</v>
      </c>
      <c r="AS15">
        <v>1.4999999999999999E-2</v>
      </c>
      <c r="AT15">
        <v>1.4999999999999999E-2</v>
      </c>
      <c r="AU15">
        <v>1.4999999999999999E-2</v>
      </c>
      <c r="AV15">
        <v>1.4999999999999999E-2</v>
      </c>
      <c r="AW15">
        <v>1.4999999999999999E-2</v>
      </c>
      <c r="AX15">
        <v>1.4999999999999999E-2</v>
      </c>
      <c r="AY15">
        <v>1.4999999999999999E-2</v>
      </c>
      <c r="AZ15">
        <v>1.4999999999999999E-2</v>
      </c>
      <c r="BA15">
        <v>1.4999999999999999E-2</v>
      </c>
      <c r="BB15">
        <v>1.4999999999999999E-2</v>
      </c>
      <c r="BC15">
        <v>1.4999999999999999E-2</v>
      </c>
      <c r="BD15">
        <v>1.4999999999999999E-2</v>
      </c>
      <c r="BE15">
        <v>1.4999999999999999E-2</v>
      </c>
      <c r="BF15">
        <v>1.4999999999999999E-2</v>
      </c>
      <c r="BG15">
        <v>1.4999999999999999E-2</v>
      </c>
      <c r="BH15">
        <v>1.4999999999999999E-2</v>
      </c>
      <c r="BI15">
        <v>1.4999999999999999E-2</v>
      </c>
    </row>
    <row r="16" spans="1:61" x14ac:dyDescent="0.25">
      <c r="A16" t="s">
        <v>77</v>
      </c>
      <c r="B16">
        <v>1.4999999999999999E-2</v>
      </c>
    </row>
    <row r="17" spans="1:61" x14ac:dyDescent="0.25">
      <c r="A17" t="s">
        <v>78</v>
      </c>
      <c r="B17" t="s">
        <v>68</v>
      </c>
    </row>
    <row r="18" spans="1:61" x14ac:dyDescent="0.25">
      <c r="A18" t="s">
        <v>79</v>
      </c>
      <c r="B18">
        <v>1</v>
      </c>
      <c r="C18">
        <v>0.92826032540000003</v>
      </c>
      <c r="D18">
        <v>0.86166723170000004</v>
      </c>
      <c r="E18">
        <v>0.79985150490000001</v>
      </c>
      <c r="F18">
        <v>0.74247041820000004</v>
      </c>
      <c r="G18">
        <v>0.68920583199999996</v>
      </c>
      <c r="H18">
        <v>0.63976242989999998</v>
      </c>
      <c r="I18">
        <v>0.59386608139999997</v>
      </c>
      <c r="J18">
        <v>0.55126232190000002</v>
      </c>
      <c r="K18">
        <v>0.51171494230000003</v>
      </c>
      <c r="L18">
        <v>0.47500467889999998</v>
      </c>
      <c r="M18">
        <v>0.44092799780000003</v>
      </c>
      <c r="N18">
        <v>0.40929596670000001</v>
      </c>
      <c r="O18">
        <v>0.37993320730000002</v>
      </c>
      <c r="P18">
        <v>0.3526769226</v>
      </c>
      <c r="Q18">
        <v>0.32737599490000002</v>
      </c>
      <c r="R18">
        <v>0.30389014759999999</v>
      </c>
      <c r="S18">
        <v>0.2820891673</v>
      </c>
      <c r="T18">
        <v>0.26185218220000001</v>
      </c>
      <c r="U18">
        <v>0.2430669919</v>
      </c>
      <c r="V18">
        <v>0.22562944500000001</v>
      </c>
      <c r="W18">
        <v>0.20944286200000001</v>
      </c>
      <c r="X18">
        <v>0.19441749920000001</v>
      </c>
      <c r="Y18">
        <v>0.1804700511</v>
      </c>
      <c r="Z18">
        <v>0.16752318839999999</v>
      </c>
      <c r="AA18">
        <v>0.1555051294</v>
      </c>
      <c r="AB18">
        <v>0.14434924199999999</v>
      </c>
      <c r="AC18">
        <v>0.1339936743</v>
      </c>
      <c r="AD18">
        <v>0.1243810117</v>
      </c>
      <c r="AE18">
        <v>0.1154579584</v>
      </c>
      <c r="AF18">
        <v>0.10717504210000001</v>
      </c>
      <c r="AG18">
        <v>9.9486339399999998E-2</v>
      </c>
      <c r="AH18">
        <v>9.2349221800000006E-2</v>
      </c>
      <c r="AI18">
        <v>8.5724118700000004E-2</v>
      </c>
      <c r="AJ18">
        <v>7.9574298299999999E-2</v>
      </c>
      <c r="AK18">
        <v>7.3865663999999998E-2</v>
      </c>
      <c r="AL18">
        <v>6.8566565300000007E-2</v>
      </c>
      <c r="AM18">
        <v>6.3647622200000004E-2</v>
      </c>
      <c r="AN18">
        <v>5.9081562499999997E-2</v>
      </c>
      <c r="AO18">
        <v>5.48430705E-2</v>
      </c>
      <c r="AP18">
        <v>5.09086464E-2</v>
      </c>
      <c r="AQ18">
        <v>4.7256476700000001E-2</v>
      </c>
      <c r="AR18">
        <v>4.3866312400000003E-2</v>
      </c>
      <c r="AS18">
        <v>4.0719357499999997E-2</v>
      </c>
      <c r="AT18">
        <v>3.7798164000000002E-2</v>
      </c>
      <c r="AU18">
        <v>3.5086536000000002E-2</v>
      </c>
      <c r="AV18">
        <v>3.2569439300000003E-2</v>
      </c>
      <c r="AW18">
        <v>3.0232918399999999E-2</v>
      </c>
      <c r="AX18">
        <v>2.8064018600000001E-2</v>
      </c>
      <c r="AY18">
        <v>2.60507151E-2</v>
      </c>
      <c r="AZ18">
        <v>2.4181845300000001E-2</v>
      </c>
      <c r="BA18">
        <v>2.2447047500000001E-2</v>
      </c>
      <c r="BB18">
        <v>2.08367037E-2</v>
      </c>
      <c r="BC18">
        <v>1.93418853E-2</v>
      </c>
      <c r="BD18">
        <v>1.7954304800000001E-2</v>
      </c>
      <c r="BE18">
        <v>1.6666268800000002E-2</v>
      </c>
      <c r="BF18">
        <v>1.5470636100000001E-2</v>
      </c>
      <c r="BG18">
        <v>1.4360777700000001E-2</v>
      </c>
      <c r="BH18">
        <v>1.3330540199999999E-2</v>
      </c>
      <c r="BI18">
        <v>1.2374211600000001E-2</v>
      </c>
    </row>
    <row r="19" spans="1:61" x14ac:dyDescent="0.25">
      <c r="A19" t="s">
        <v>80</v>
      </c>
      <c r="B19">
        <v>1.45</v>
      </c>
    </row>
    <row r="20" spans="1:61" x14ac:dyDescent="0.25">
      <c r="A20" t="s">
        <v>81</v>
      </c>
    </row>
    <row r="21" spans="1:61" x14ac:dyDescent="0.25">
      <c r="A21" t="s">
        <v>82</v>
      </c>
      <c r="B21">
        <v>3.8</v>
      </c>
      <c r="C21">
        <v>4.1259500542999996</v>
      </c>
      <c r="D21">
        <v>4.4685308530999999</v>
      </c>
      <c r="E21">
        <v>4.8277095370999996</v>
      </c>
      <c r="F21">
        <v>5.2033977904000004</v>
      </c>
      <c r="G21">
        <v>5.5954527830999998</v>
      </c>
      <c r="H21">
        <v>6.0036784860000001</v>
      </c>
      <c r="I21">
        <v>6.4278273286000003</v>
      </c>
      <c r="J21">
        <v>6.8676021685000004</v>
      </c>
      <c r="K21">
        <v>7.3226585391999999</v>
      </c>
      <c r="L21">
        <v>7.7926071427999997</v>
      </c>
      <c r="M21">
        <v>8.2770165519999992</v>
      </c>
      <c r="N21">
        <v>8.7754160889000001</v>
      </c>
      <c r="O21">
        <v>9.2872988433000003</v>
      </c>
      <c r="P21">
        <v>9.8121248006999995</v>
      </c>
      <c r="Q21">
        <v>10.3493240464</v>
      </c>
      <c r="R21">
        <v>10.8983000151</v>
      </c>
      <c r="S21">
        <v>11.458432758100001</v>
      </c>
      <c r="T21">
        <v>12.0290822018</v>
      </c>
      <c r="U21">
        <v>12.609591371200001</v>
      </c>
      <c r="V21">
        <v>13.1992895587</v>
      </c>
      <c r="W21">
        <v>13.7974954153</v>
      </c>
      <c r="X21">
        <v>14.4035199491</v>
      </c>
      <c r="Y21">
        <v>15.016669413500001</v>
      </c>
      <c r="Z21">
        <v>15.636248073200001</v>
      </c>
      <c r="AA21">
        <v>16.261560835499999</v>
      </c>
      <c r="AB21">
        <v>16.8919157401</v>
      </c>
      <c r="AC21">
        <v>17.526626297499998</v>
      </c>
      <c r="AD21">
        <v>18.165013673000001</v>
      </c>
      <c r="AE21">
        <v>18.8064087124</v>
      </c>
      <c r="AF21">
        <v>19.450153805999999</v>
      </c>
      <c r="AG21">
        <v>20.095604592499999</v>
      </c>
      <c r="AH21">
        <v>20.742131503300001</v>
      </c>
      <c r="AI21">
        <v>21.389121146899999</v>
      </c>
      <c r="AJ21">
        <v>22.035977540699999</v>
      </c>
      <c r="AK21">
        <v>22.682123190199999</v>
      </c>
      <c r="AL21">
        <v>23.327000022899998</v>
      </c>
      <c r="AM21">
        <v>23.970070180899999</v>
      </c>
      <c r="AN21">
        <v>24.610816679799999</v>
      </c>
      <c r="AO21">
        <v>25.248743938299999</v>
      </c>
      <c r="AP21">
        <v>25.883378186800002</v>
      </c>
      <c r="AQ21">
        <v>26.514267761399999</v>
      </c>
      <c r="AR21">
        <v>27.140983290800001</v>
      </c>
      <c r="AS21">
        <v>27.7631177825</v>
      </c>
      <c r="AT21">
        <v>28.380286616399999</v>
      </c>
      <c r="AU21">
        <v>28.9921274535</v>
      </c>
      <c r="AV21">
        <v>29.598300064299998</v>
      </c>
      <c r="AW21">
        <v>30.198486087599999</v>
      </c>
      <c r="AX21">
        <v>30.7923887231</v>
      </c>
      <c r="AY21">
        <v>31.379732365999999</v>
      </c>
      <c r="AZ21">
        <v>31.9602621905</v>
      </c>
      <c r="BA21">
        <v>32.533743686199998</v>
      </c>
      <c r="BB21">
        <v>33.099962155299998</v>
      </c>
      <c r="BC21">
        <v>33.658722174799998</v>
      </c>
      <c r="BD21">
        <v>34.209847029400002</v>
      </c>
      <c r="BE21">
        <v>34.753178119799998</v>
      </c>
      <c r="BF21">
        <v>35.288574350700003</v>
      </c>
      <c r="BG21">
        <v>35.815911503400002</v>
      </c>
      <c r="BH21">
        <v>36.3350815967</v>
      </c>
      <c r="BI21">
        <v>36.845992238900003</v>
      </c>
    </row>
    <row r="22" spans="1:61" x14ac:dyDescent="0.25">
      <c r="A22" t="s">
        <v>83</v>
      </c>
      <c r="B22">
        <v>3.8</v>
      </c>
    </row>
    <row r="23" spans="1:61" x14ac:dyDescent="0.25">
      <c r="A23" t="s">
        <v>84</v>
      </c>
      <c r="B23">
        <v>7.9000000000000001E-2</v>
      </c>
      <c r="C23">
        <v>7.6665197199999993E-2</v>
      </c>
      <c r="D23">
        <v>7.4399398199999994E-2</v>
      </c>
      <c r="E23">
        <v>7.2200563600000003E-2</v>
      </c>
      <c r="F23">
        <v>7.0066714500000002E-2</v>
      </c>
      <c r="G23">
        <v>6.7995930100000004E-2</v>
      </c>
      <c r="H23">
        <v>6.5986346700000004E-2</v>
      </c>
      <c r="I23">
        <v>6.4036155400000003E-2</v>
      </c>
      <c r="J23">
        <v>6.2143601E-2</v>
      </c>
      <c r="K23">
        <v>6.0306980099999997E-2</v>
      </c>
      <c r="L23">
        <v>5.8524639400000002E-2</v>
      </c>
      <c r="M23">
        <v>5.6794974900000003E-2</v>
      </c>
      <c r="N23">
        <v>5.5116429799999998E-2</v>
      </c>
      <c r="O23">
        <v>5.3487493099999998E-2</v>
      </c>
      <c r="P23">
        <v>5.1906698799999998E-2</v>
      </c>
      <c r="Q23">
        <v>5.0372623999999998E-2</v>
      </c>
      <c r="R23">
        <v>4.8883888E-2</v>
      </c>
      <c r="S23">
        <v>4.7439150700000002E-2</v>
      </c>
      <c r="T23">
        <v>4.6037111899999997E-2</v>
      </c>
      <c r="U23">
        <v>4.4676509699999999E-2</v>
      </c>
      <c r="V23">
        <v>4.3356119300000003E-2</v>
      </c>
      <c r="W23">
        <v>4.2074752299999997E-2</v>
      </c>
      <c r="X23">
        <v>4.0831255400000002E-2</v>
      </c>
      <c r="Y23">
        <v>3.9624509500000002E-2</v>
      </c>
      <c r="Z23">
        <v>3.8453428200000001E-2</v>
      </c>
      <c r="AA23">
        <v>3.73169577E-2</v>
      </c>
      <c r="AB23">
        <v>3.6214074899999997E-2</v>
      </c>
      <c r="AC23">
        <v>3.5143787199999998E-2</v>
      </c>
      <c r="AD23">
        <v>3.4105131400000002E-2</v>
      </c>
      <c r="AE23">
        <v>3.3097172399999999E-2</v>
      </c>
      <c r="AF23">
        <v>3.2119003100000001E-2</v>
      </c>
      <c r="AG23">
        <v>3.1169743100000001E-2</v>
      </c>
      <c r="AH23">
        <v>3.0248537999999998E-2</v>
      </c>
      <c r="AI23">
        <v>2.93545586E-2</v>
      </c>
      <c r="AJ23">
        <v>2.8487000299999999E-2</v>
      </c>
      <c r="AK23">
        <v>2.7645082200000001E-2</v>
      </c>
      <c r="AL23">
        <v>2.6828046500000001E-2</v>
      </c>
      <c r="AM23">
        <v>2.6035157900000001E-2</v>
      </c>
      <c r="AN23">
        <v>2.52657027E-2</v>
      </c>
      <c r="AO23">
        <v>2.45189884E-2</v>
      </c>
      <c r="AP23">
        <v>2.3794342699999999E-2</v>
      </c>
      <c r="AQ23">
        <v>2.3091113600000001E-2</v>
      </c>
      <c r="AR23">
        <v>2.2408668100000001E-2</v>
      </c>
      <c r="AS23">
        <v>2.1746391899999998E-2</v>
      </c>
      <c r="AT23">
        <v>2.1103688900000001E-2</v>
      </c>
      <c r="AU23">
        <v>2.0479980599999999E-2</v>
      </c>
      <c r="AV23">
        <v>1.9874705699999998E-2</v>
      </c>
      <c r="AW23">
        <v>1.9287319399999999E-2</v>
      </c>
      <c r="AX23">
        <v>1.8717292900000002E-2</v>
      </c>
      <c r="AY23">
        <v>1.81641133E-2</v>
      </c>
      <c r="AZ23">
        <v>1.76272827E-2</v>
      </c>
      <c r="BA23">
        <v>1.7106317699999998E-2</v>
      </c>
      <c r="BB23">
        <v>1.6600749599999999E-2</v>
      </c>
      <c r="BC23">
        <v>1.6110123300000001E-2</v>
      </c>
      <c r="BD23">
        <v>1.5633997199999999E-2</v>
      </c>
      <c r="BE23">
        <v>1.5171942799999999E-2</v>
      </c>
      <c r="BF23">
        <v>1.4723544099999999E-2</v>
      </c>
      <c r="BG23">
        <v>1.4288397600000001E-2</v>
      </c>
      <c r="BH23">
        <v>1.38661116E-2</v>
      </c>
      <c r="BI23">
        <v>1.3456306100000001E-2</v>
      </c>
    </row>
    <row r="24" spans="1:61" x14ac:dyDescent="0.25">
      <c r="A24" t="s">
        <v>85</v>
      </c>
    </row>
    <row r="25" spans="1:61" x14ac:dyDescent="0.25">
      <c r="A25" t="s">
        <v>86</v>
      </c>
      <c r="B25">
        <v>0</v>
      </c>
    </row>
    <row r="26" spans="1:61" x14ac:dyDescent="0.25">
      <c r="A26" t="s">
        <v>87</v>
      </c>
      <c r="B26">
        <v>2.6700000000000001E-3</v>
      </c>
    </row>
    <row r="27" spans="1:61" x14ac:dyDescent="0.25">
      <c r="A27" t="s">
        <v>88</v>
      </c>
      <c r="B27">
        <v>2</v>
      </c>
    </row>
    <row r="28" spans="1:61" x14ac:dyDescent="0.25">
      <c r="A28" t="s">
        <v>89</v>
      </c>
      <c r="B28" t="s">
        <v>90</v>
      </c>
    </row>
    <row r="29" spans="1:61" x14ac:dyDescent="0.25">
      <c r="A29" t="s">
        <v>91</v>
      </c>
      <c r="B29" t="s">
        <v>92</v>
      </c>
    </row>
    <row r="30" spans="1:61" x14ac:dyDescent="0.25">
      <c r="A30" t="s">
        <v>93</v>
      </c>
      <c r="B30" t="s">
        <v>94</v>
      </c>
    </row>
    <row r="31" spans="1:61" x14ac:dyDescent="0.25">
      <c r="A31" t="s">
        <v>95</v>
      </c>
    </row>
    <row r="32" spans="1:61" x14ac:dyDescent="0.25">
      <c r="A32" t="s">
        <v>15</v>
      </c>
      <c r="B32">
        <v>6.74643417E-2</v>
      </c>
      <c r="C32">
        <v>6.2569715299999995E-2</v>
      </c>
      <c r="D32">
        <v>5.8044680799999998E-2</v>
      </c>
      <c r="E32">
        <v>5.38602657E-2</v>
      </c>
      <c r="F32">
        <v>4.9989850000000002E-2</v>
      </c>
      <c r="G32">
        <v>4.6408968799999999E-2</v>
      </c>
      <c r="H32">
        <v>4.3095131799999999E-2</v>
      </c>
      <c r="I32">
        <v>4.0027658700000003E-2</v>
      </c>
      <c r="J32">
        <v>3.7187528499999997E-2</v>
      </c>
      <c r="K32">
        <v>3.4557241799999999E-2</v>
      </c>
      <c r="L32">
        <v>3.2120694999999998E-2</v>
      </c>
      <c r="M32">
        <v>2.9863065099999999E-2</v>
      </c>
      <c r="N32">
        <v>2.7770704600000001E-2</v>
      </c>
      <c r="O32">
        <v>2.58310447E-2</v>
      </c>
      <c r="P32">
        <v>2.4032507500000001E-2</v>
      </c>
      <c r="Q32">
        <v>2.2364425E-2</v>
      </c>
      <c r="R32">
        <v>2.0816965199999999E-2</v>
      </c>
      <c r="S32">
        <v>1.9381064E-2</v>
      </c>
      <c r="T32">
        <v>1.8048363899999999E-2</v>
      </c>
      <c r="U32">
        <v>1.6811156300000001E-2</v>
      </c>
      <c r="V32">
        <v>1.5662329499999999E-2</v>
      </c>
      <c r="W32">
        <v>1.45953213E-2</v>
      </c>
      <c r="X32">
        <v>1.36040746E-2</v>
      </c>
      <c r="Y32">
        <v>1.26829973E-2</v>
      </c>
      <c r="Z32">
        <v>1.18269255E-2</v>
      </c>
      <c r="AA32">
        <v>1.10310893E-2</v>
      </c>
      <c r="AB32">
        <v>1.0291082E-2</v>
      </c>
      <c r="AC32">
        <v>9.6028312000000001E-3</v>
      </c>
      <c r="AD32">
        <v>8.9625726999999992E-3</v>
      </c>
      <c r="AE32">
        <v>8.3668262999999996E-3</v>
      </c>
      <c r="AF32">
        <v>7.8123736999999999E-3</v>
      </c>
      <c r="AG32">
        <v>7.296238E-3</v>
      </c>
      <c r="AH32">
        <v>6.8156648999999998E-3</v>
      </c>
      <c r="AI32">
        <v>6.3681056999999996E-3</v>
      </c>
      <c r="AJ32">
        <v>5.9512009999999997E-3</v>
      </c>
      <c r="AK32">
        <v>5.5627667E-3</v>
      </c>
      <c r="AL32">
        <v>5.2007800000000003E-3</v>
      </c>
      <c r="AM32">
        <v>4.8633673000000001E-3</v>
      </c>
      <c r="AN32">
        <v>4.5487927999999997E-3</v>
      </c>
      <c r="AO32">
        <v>4.2554480000000002E-3</v>
      </c>
      <c r="AP32">
        <v>3.9818418999999997E-3</v>
      </c>
      <c r="AQ32">
        <v>3.7265924000000001E-3</v>
      </c>
      <c r="AR32">
        <v>3.4884177E-3</v>
      </c>
      <c r="AS32">
        <v>3.266129E-3</v>
      </c>
      <c r="AT32">
        <v>3.0586234E-3</v>
      </c>
      <c r="AU32">
        <v>2.8648775999999998E-3</v>
      </c>
      <c r="AV32">
        <v>2.6839416999999998E-3</v>
      </c>
      <c r="AW32">
        <v>2.5149341E-3</v>
      </c>
      <c r="AX32">
        <v>2.3570359999999999E-3</v>
      </c>
      <c r="AY32">
        <v>2.2094871E-3</v>
      </c>
      <c r="AZ32">
        <v>2.0715811999999999E-3</v>
      </c>
      <c r="BA32">
        <v>1.9426619999999999E-3</v>
      </c>
      <c r="BB32">
        <v>1.8221197000000001E-3</v>
      </c>
      <c r="BC32">
        <v>1.7093875000000001E-3</v>
      </c>
      <c r="BD32">
        <v>1.6039384E-3</v>
      </c>
      <c r="BE32">
        <v>1.5052823E-3</v>
      </c>
      <c r="BF32">
        <v>1.4129635000000001E-3</v>
      </c>
      <c r="BG32">
        <v>1.326558E-3</v>
      </c>
      <c r="BH32">
        <v>1.2456711000000001E-3</v>
      </c>
      <c r="BI32">
        <v>1.1699358E-3</v>
      </c>
    </row>
    <row r="33" spans="1:61" x14ac:dyDescent="0.25">
      <c r="A33" t="s">
        <v>96</v>
      </c>
      <c r="B33">
        <v>344</v>
      </c>
    </row>
    <row r="34" spans="1:61" x14ac:dyDescent="0.25">
      <c r="A34" t="s">
        <v>97</v>
      </c>
      <c r="B34">
        <v>344</v>
      </c>
      <c r="C34">
        <v>335.4</v>
      </c>
      <c r="D34">
        <v>327.01499999999999</v>
      </c>
      <c r="E34">
        <v>318.83962500000001</v>
      </c>
      <c r="F34">
        <v>310.868634375</v>
      </c>
      <c r="G34">
        <v>303.09691851560001</v>
      </c>
      <c r="H34">
        <v>295.51949555269999</v>
      </c>
      <c r="I34">
        <v>288.13150816389998</v>
      </c>
      <c r="J34">
        <v>280.9282204598</v>
      </c>
      <c r="K34">
        <v>273.90501494829999</v>
      </c>
      <c r="L34">
        <v>267.05738957459999</v>
      </c>
      <c r="M34">
        <v>260.38095483519999</v>
      </c>
      <c r="N34">
        <v>253.87143096439999</v>
      </c>
      <c r="O34">
        <v>247.52464519029999</v>
      </c>
      <c r="P34">
        <v>241.3365290605</v>
      </c>
      <c r="Q34">
        <v>235.30311583400001</v>
      </c>
      <c r="R34">
        <v>229.42053793810001</v>
      </c>
      <c r="S34">
        <v>223.6850244897</v>
      </c>
      <c r="T34">
        <v>218.09289887739999</v>
      </c>
      <c r="U34">
        <v>212.64057640550001</v>
      </c>
      <c r="V34">
        <v>207.32456199539999</v>
      </c>
      <c r="W34">
        <v>202.1414479455</v>
      </c>
      <c r="X34">
        <v>197.08791174679999</v>
      </c>
      <c r="Y34">
        <v>192.1607139532</v>
      </c>
      <c r="Z34">
        <v>187.3566961043</v>
      </c>
      <c r="AA34">
        <v>182.6727787017</v>
      </c>
      <c r="AB34">
        <v>178.10595923419999</v>
      </c>
      <c r="AC34">
        <v>173.65331025329999</v>
      </c>
      <c r="AD34">
        <v>169.31197749699999</v>
      </c>
      <c r="AE34">
        <v>165.0791780596</v>
      </c>
      <c r="AF34">
        <v>160.95219860809999</v>
      </c>
      <c r="AG34">
        <v>156.92839364290001</v>
      </c>
      <c r="AH34">
        <v>153.0051838018</v>
      </c>
      <c r="AI34">
        <v>149.18005420680001</v>
      </c>
      <c r="AJ34">
        <v>145.45055285160001</v>
      </c>
      <c r="AK34">
        <v>141.81428903029999</v>
      </c>
      <c r="AL34">
        <v>138.26893180459999</v>
      </c>
      <c r="AM34">
        <v>134.81220850939999</v>
      </c>
      <c r="AN34">
        <v>131.44190329669999</v>
      </c>
      <c r="AO34">
        <v>128.1558557143</v>
      </c>
      <c r="AP34">
        <v>124.9519593214</v>
      </c>
      <c r="AQ34">
        <v>121.8281603384</v>
      </c>
      <c r="AR34">
        <v>118.7824563299</v>
      </c>
      <c r="AS34">
        <v>115.81289492170001</v>
      </c>
      <c r="AT34">
        <v>112.91757254860001</v>
      </c>
      <c r="AU34">
        <v>110.0946332349</v>
      </c>
      <c r="AV34">
        <v>107.3422674041</v>
      </c>
      <c r="AW34">
        <v>104.658710719</v>
      </c>
      <c r="AX34">
        <v>102.04224295100001</v>
      </c>
      <c r="AY34">
        <v>99.491186877199993</v>
      </c>
      <c r="AZ34">
        <v>97.003907205299996</v>
      </c>
      <c r="BA34">
        <v>94.578809525099999</v>
      </c>
      <c r="BB34">
        <v>92.214339287000001</v>
      </c>
      <c r="BC34">
        <v>89.908980804799995</v>
      </c>
      <c r="BD34">
        <v>87.661256284700002</v>
      </c>
      <c r="BE34">
        <v>85.469724877600001</v>
      </c>
      <c r="BF34">
        <v>83.332981755700004</v>
      </c>
      <c r="BG34">
        <v>81.249657211799999</v>
      </c>
      <c r="BH34">
        <v>79.218415781499999</v>
      </c>
      <c r="BI34">
        <v>77.237955386899998</v>
      </c>
    </row>
    <row r="35" spans="1:61" x14ac:dyDescent="0.25">
      <c r="A35" t="s">
        <v>98</v>
      </c>
      <c r="B35" t="s">
        <v>68</v>
      </c>
    </row>
    <row r="36" spans="1:61" x14ac:dyDescent="0.25">
      <c r="A36" t="s">
        <v>99</v>
      </c>
      <c r="B36" t="s">
        <v>68</v>
      </c>
    </row>
    <row r="37" spans="1:61" x14ac:dyDescent="0.25">
      <c r="A37" t="s">
        <v>100</v>
      </c>
      <c r="B37">
        <v>1.2</v>
      </c>
    </row>
    <row r="38" spans="1:61" x14ac:dyDescent="0.25">
      <c r="A38" t="s">
        <v>101</v>
      </c>
      <c r="B38" t="s">
        <v>68</v>
      </c>
    </row>
    <row r="39" spans="1:61" x14ac:dyDescent="0.25">
      <c r="A39" t="s">
        <v>16</v>
      </c>
      <c r="B39">
        <v>2.8</v>
      </c>
    </row>
    <row r="40" spans="1:61" x14ac:dyDescent="0.25">
      <c r="A40" t="s">
        <v>102</v>
      </c>
    </row>
    <row r="41" spans="1:61" x14ac:dyDescent="0.25">
      <c r="A41" t="s">
        <v>103</v>
      </c>
      <c r="B41">
        <v>0.5491283629</v>
      </c>
      <c r="C41">
        <v>0.52234705660000003</v>
      </c>
      <c r="D41">
        <v>0.4969958753</v>
      </c>
      <c r="E41">
        <v>0.4729924767</v>
      </c>
      <c r="F41">
        <v>0.45025957760000002</v>
      </c>
      <c r="G41">
        <v>0.4287246247</v>
      </c>
      <c r="H41">
        <v>0.4083194879</v>
      </c>
      <c r="I41">
        <v>0.38898017499999998</v>
      </c>
      <c r="J41">
        <v>0.37064656480000002</v>
      </c>
      <c r="K41">
        <v>0.3532621594</v>
      </c>
      <c r="L41">
        <v>0.33677385259999998</v>
      </c>
      <c r="M41">
        <v>0.32113171400000001</v>
      </c>
      <c r="N41">
        <v>0.30628878780000002</v>
      </c>
      <c r="O41">
        <v>0.29220090450000002</v>
      </c>
      <c r="P41">
        <v>0.27882650580000001</v>
      </c>
      <c r="Q41">
        <v>0.2661264807</v>
      </c>
      <c r="R41">
        <v>0.2540640126</v>
      </c>
      <c r="S41">
        <v>0.24260443649999999</v>
      </c>
      <c r="T41">
        <v>0.2317151053</v>
      </c>
      <c r="U41">
        <v>0.22136526519999999</v>
      </c>
      <c r="V41">
        <v>0.21152593929999999</v>
      </c>
      <c r="W41">
        <v>0.20216981810000001</v>
      </c>
      <c r="X41">
        <v>0.193271158</v>
      </c>
      <c r="Y41">
        <v>0.18480568559999999</v>
      </c>
      <c r="Z41">
        <v>0.17675050859999999</v>
      </c>
      <c r="AA41">
        <v>0.1690840321</v>
      </c>
      <c r="AB41">
        <v>0.1617858808</v>
      </c>
      <c r="AC41">
        <v>0.15483682509999999</v>
      </c>
      <c r="AD41">
        <v>0.14821871340000001</v>
      </c>
      <c r="AE41">
        <v>0.1419144071</v>
      </c>
      <c r="AF41">
        <v>0.1359077209</v>
      </c>
      <c r="AG41">
        <v>0.13018336589999999</v>
      </c>
      <c r="AH41">
        <v>0.12472689720000001</v>
      </c>
      <c r="AI41">
        <v>0.1195246643</v>
      </c>
      <c r="AJ41">
        <v>0.1145637642</v>
      </c>
      <c r="AK41">
        <v>0.109831998</v>
      </c>
      <c r="AL41">
        <v>0.1053178301</v>
      </c>
      <c r="AM41">
        <v>0.1010103495</v>
      </c>
      <c r="AN41">
        <v>9.6899234000000001E-2</v>
      </c>
      <c r="AO41">
        <v>9.2974716299999996E-2</v>
      </c>
      <c r="AP41">
        <v>8.9227551799999999E-2</v>
      </c>
      <c r="AQ41">
        <v>8.5648989600000003E-2</v>
      </c>
      <c r="AR41">
        <v>8.22307434E-2</v>
      </c>
      <c r="AS41">
        <v>7.8964965900000003E-2</v>
      </c>
      <c r="AT41">
        <v>7.5844223899999993E-2</v>
      </c>
      <c r="AU41">
        <v>7.2861474400000001E-2</v>
      </c>
      <c r="AV41">
        <v>7.0010043499999994E-2</v>
      </c>
      <c r="AW41">
        <v>6.7283605400000002E-2</v>
      </c>
      <c r="AX41">
        <v>6.4676162800000006E-2</v>
      </c>
      <c r="AY41">
        <v>6.2182029100000001E-2</v>
      </c>
      <c r="AZ41">
        <v>5.9795810900000003E-2</v>
      </c>
      <c r="BA41">
        <v>5.7512392000000002E-2</v>
      </c>
      <c r="BB41">
        <v>5.5326918199999998E-2</v>
      </c>
      <c r="BC41">
        <v>5.3234782600000002E-2</v>
      </c>
      <c r="BD41">
        <v>5.1231612900000001E-2</v>
      </c>
      <c r="BE41">
        <v>4.93132576E-2</v>
      </c>
      <c r="BF41">
        <v>4.7475774999999998E-2</v>
      </c>
      <c r="BG41">
        <v>4.5715421300000003E-2</v>
      </c>
      <c r="BH41">
        <v>4.4028640199999997E-2</v>
      </c>
      <c r="BI41">
        <v>4.2412052800000002E-2</v>
      </c>
    </row>
    <row r="42" spans="1:61" x14ac:dyDescent="0.25">
      <c r="A42" t="s">
        <v>104</v>
      </c>
      <c r="B42">
        <v>0.5491283629</v>
      </c>
    </row>
    <row r="43" spans="1:61" x14ac:dyDescent="0.25">
      <c r="A43" t="s">
        <v>105</v>
      </c>
      <c r="B43">
        <v>-0.01</v>
      </c>
      <c r="C43">
        <v>-9.9500999000000003E-3</v>
      </c>
      <c r="D43">
        <v>-9.9004487999999995E-3</v>
      </c>
      <c r="E43">
        <v>-9.8510455000000007E-3</v>
      </c>
      <c r="F43">
        <v>-9.8018885999999993E-3</v>
      </c>
      <c r="G43">
        <v>-9.7529771000000008E-3</v>
      </c>
      <c r="H43">
        <v>-9.7043097000000002E-3</v>
      </c>
      <c r="I43">
        <v>-9.6558851000000008E-3</v>
      </c>
      <c r="J43">
        <v>-9.6077021000000006E-3</v>
      </c>
      <c r="K43">
        <v>-9.5597596000000003E-3</v>
      </c>
      <c r="L43">
        <v>-9.5120563000000002E-3</v>
      </c>
      <c r="M43">
        <v>-9.4645909999999996E-3</v>
      </c>
      <c r="N43">
        <v>-9.4173625999999996E-3</v>
      </c>
      <c r="O43">
        <v>-9.3703698999999998E-3</v>
      </c>
      <c r="P43">
        <v>-9.3236116000000001E-3</v>
      </c>
      <c r="Q43">
        <v>-9.2770866999999993E-3</v>
      </c>
      <c r="R43">
        <v>-9.2307940000000005E-3</v>
      </c>
      <c r="S43">
        <v>-9.1847322000000002E-3</v>
      </c>
      <c r="T43">
        <v>-9.1389003000000007E-3</v>
      </c>
      <c r="U43">
        <v>-9.0932970999999998E-3</v>
      </c>
      <c r="V43">
        <v>-9.0479215000000002E-3</v>
      </c>
      <c r="W43">
        <v>-9.0027722999999997E-3</v>
      </c>
      <c r="X43">
        <v>-8.9578482999999997E-3</v>
      </c>
      <c r="Y43">
        <v>-8.9131486000000003E-3</v>
      </c>
      <c r="Z43">
        <v>-8.8686718999999997E-3</v>
      </c>
      <c r="AA43">
        <v>-8.8244171000000007E-3</v>
      </c>
      <c r="AB43">
        <v>-8.7803832000000002E-3</v>
      </c>
      <c r="AC43">
        <v>-8.7365689999999996E-3</v>
      </c>
      <c r="AD43">
        <v>-8.6929733999999998E-3</v>
      </c>
      <c r="AE43">
        <v>-8.6495953999999996E-3</v>
      </c>
      <c r="AF43">
        <v>-8.6064338000000004E-3</v>
      </c>
      <c r="AG43">
        <v>-8.5634875999999992E-3</v>
      </c>
      <c r="AH43">
        <v>-8.5207557000000003E-3</v>
      </c>
      <c r="AI43">
        <v>-8.4782370999999992E-3</v>
      </c>
      <c r="AJ43">
        <v>-8.4359306000000005E-3</v>
      </c>
      <c r="AK43">
        <v>-8.3938351999999997E-3</v>
      </c>
      <c r="AL43">
        <v>-8.3519499000000007E-3</v>
      </c>
      <c r="AM43">
        <v>-8.3102735999999993E-3</v>
      </c>
      <c r="AN43">
        <v>-8.2688051999999998E-3</v>
      </c>
      <c r="AO43">
        <v>-8.2275438000000006E-3</v>
      </c>
      <c r="AP43">
        <v>-8.1864882999999992E-3</v>
      </c>
      <c r="AQ43">
        <v>-8.1456376E-3</v>
      </c>
      <c r="AR43">
        <v>-8.1049907999999997E-3</v>
      </c>
      <c r="AS43">
        <v>-8.0645468000000008E-3</v>
      </c>
      <c r="AT43">
        <v>-8.0243047000000001E-3</v>
      </c>
      <c r="AU43">
        <v>-7.9842633000000007E-3</v>
      </c>
      <c r="AV43">
        <v>-7.9444218000000004E-3</v>
      </c>
      <c r="AW43">
        <v>-7.9047790000000007E-3</v>
      </c>
      <c r="AX43">
        <v>-7.8653340999999995E-3</v>
      </c>
      <c r="AY43">
        <v>-7.8260859999999995E-3</v>
      </c>
      <c r="AZ43">
        <v>-7.7870337000000003E-3</v>
      </c>
      <c r="BA43">
        <v>-7.7481764E-3</v>
      </c>
      <c r="BB43">
        <v>-7.7095128999999998E-3</v>
      </c>
      <c r="BC43">
        <v>-7.6710423E-3</v>
      </c>
      <c r="BD43">
        <v>-7.6327638000000001E-3</v>
      </c>
      <c r="BE43">
        <v>-7.5946761999999999E-3</v>
      </c>
      <c r="BF43">
        <v>-7.5567786999999999E-3</v>
      </c>
      <c r="BG43">
        <v>-7.5190702999999998E-3</v>
      </c>
      <c r="BH43">
        <v>-7.48155E-3</v>
      </c>
      <c r="BI43">
        <v>-7.4442170000000004E-3</v>
      </c>
    </row>
    <row r="44" spans="1:61" x14ac:dyDescent="0.25">
      <c r="A44" t="s">
        <v>106</v>
      </c>
      <c r="B44">
        <v>3.3</v>
      </c>
      <c r="C44">
        <v>2.64</v>
      </c>
      <c r="D44">
        <v>2.1120000000000001</v>
      </c>
      <c r="E44">
        <v>1.6896</v>
      </c>
      <c r="F44">
        <v>1.35168</v>
      </c>
      <c r="G44">
        <v>1.0813440000000001</v>
      </c>
      <c r="H44">
        <v>0.86507520000000004</v>
      </c>
      <c r="I44">
        <v>0.69206016000000004</v>
      </c>
      <c r="J44">
        <v>0.55364812799999996</v>
      </c>
      <c r="K44">
        <v>0.44291850240000002</v>
      </c>
      <c r="L44">
        <v>0.3543348019</v>
      </c>
      <c r="M44">
        <v>0.28346784149999998</v>
      </c>
      <c r="N44">
        <v>0.22677427319999999</v>
      </c>
      <c r="O44">
        <v>0.18141941859999999</v>
      </c>
      <c r="P44">
        <v>0.1451355349</v>
      </c>
      <c r="Q44">
        <v>0.11610842790000001</v>
      </c>
      <c r="R44">
        <v>9.2886742300000005E-2</v>
      </c>
      <c r="S44">
        <v>7.4309393900000006E-2</v>
      </c>
      <c r="T44">
        <v>5.9447515100000001E-2</v>
      </c>
      <c r="U44">
        <v>4.7558012099999998E-2</v>
      </c>
      <c r="V44">
        <v>3.8046409699999999E-2</v>
      </c>
      <c r="W44">
        <v>3.04371277E-2</v>
      </c>
      <c r="X44">
        <v>2.43497022E-2</v>
      </c>
      <c r="Y44">
        <v>1.9479761700000001E-2</v>
      </c>
      <c r="Z44">
        <v>1.5583809400000001E-2</v>
      </c>
      <c r="AA44">
        <v>1.24670475E-2</v>
      </c>
      <c r="AB44">
        <v>9.9736379999999999E-3</v>
      </c>
      <c r="AC44">
        <v>7.9789104000000007E-3</v>
      </c>
      <c r="AD44">
        <v>6.3831282999999997E-3</v>
      </c>
      <c r="AE44">
        <v>5.1065027000000004E-3</v>
      </c>
      <c r="AF44">
        <v>4.0852021000000001E-3</v>
      </c>
      <c r="AG44">
        <v>3.2681617000000001E-3</v>
      </c>
      <c r="AH44">
        <v>2.6145294000000001E-3</v>
      </c>
      <c r="AI44">
        <v>2.0916235000000001E-3</v>
      </c>
      <c r="AJ44">
        <v>1.6732988E-3</v>
      </c>
      <c r="AK44">
        <v>1.338639E-3</v>
      </c>
      <c r="AL44">
        <v>1.0709112E-3</v>
      </c>
      <c r="AM44">
        <v>8.5672899999999998E-4</v>
      </c>
      <c r="AN44">
        <v>6.8538319999999998E-4</v>
      </c>
      <c r="AO44">
        <v>5.4830649999999999E-4</v>
      </c>
      <c r="AP44">
        <v>4.386452E-4</v>
      </c>
      <c r="AQ44">
        <v>3.5091620000000001E-4</v>
      </c>
      <c r="AR44">
        <v>2.8073300000000002E-4</v>
      </c>
      <c r="AS44">
        <v>2.2458640000000001E-4</v>
      </c>
      <c r="AT44">
        <v>1.7966910000000001E-4</v>
      </c>
      <c r="AU44">
        <v>1.437353E-4</v>
      </c>
      <c r="AV44">
        <v>1.149882E-4</v>
      </c>
      <c r="AW44">
        <v>9.1990600000000007E-5</v>
      </c>
      <c r="AX44">
        <v>7.3592500000000004E-5</v>
      </c>
      <c r="AY44">
        <v>5.8873999999999999E-5</v>
      </c>
      <c r="AZ44">
        <v>4.7099199999999998E-5</v>
      </c>
      <c r="BA44">
        <v>3.7679299999999997E-5</v>
      </c>
      <c r="BB44">
        <v>3.01435E-5</v>
      </c>
      <c r="BC44">
        <v>2.4114800000000002E-5</v>
      </c>
      <c r="BD44">
        <v>1.9291800000000001E-5</v>
      </c>
      <c r="BE44">
        <v>1.5433500000000001E-5</v>
      </c>
      <c r="BF44">
        <v>1.23468E-5</v>
      </c>
      <c r="BG44">
        <v>9.8773999999999997E-6</v>
      </c>
      <c r="BH44">
        <v>7.9018999999999997E-6</v>
      </c>
      <c r="BI44">
        <v>6.3215000000000004E-6</v>
      </c>
    </row>
    <row r="45" spans="1:61" x14ac:dyDescent="0.25">
      <c r="A45" t="s">
        <v>107</v>
      </c>
      <c r="B45">
        <v>3.3</v>
      </c>
    </row>
    <row r="46" spans="1:61" x14ac:dyDescent="0.25">
      <c r="A46" t="s">
        <v>108</v>
      </c>
    </row>
    <row r="47" spans="1:61" x14ac:dyDescent="0.25">
      <c r="A47" t="s">
        <v>109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</row>
    <row r="48" spans="1:61" x14ac:dyDescent="0.25">
      <c r="A48" t="s">
        <v>110</v>
      </c>
    </row>
    <row r="49" spans="1:61" x14ac:dyDescent="0.25">
      <c r="A49" t="s">
        <v>111</v>
      </c>
      <c r="B49">
        <v>1.6408662000000001E-2</v>
      </c>
    </row>
    <row r="50" spans="1:61" x14ac:dyDescent="0.25">
      <c r="A50" t="s">
        <v>112</v>
      </c>
      <c r="B50">
        <v>-3855.1068949999999</v>
      </c>
    </row>
    <row r="51" spans="1:61" x14ac:dyDescent="0.25">
      <c r="A51" t="s">
        <v>113</v>
      </c>
      <c r="B51" t="s">
        <v>68</v>
      </c>
    </row>
    <row r="52" spans="1:61" x14ac:dyDescent="0.25">
      <c r="A52" t="s">
        <v>114</v>
      </c>
    </row>
    <row r="53" spans="1:61" x14ac:dyDescent="0.25">
      <c r="A53" t="s">
        <v>10</v>
      </c>
      <c r="B53">
        <v>6838</v>
      </c>
      <c r="C53">
        <v>7242.4909902816999</v>
      </c>
      <c r="D53">
        <v>7612.0624490151004</v>
      </c>
      <c r="E53">
        <v>7947.3144083379002</v>
      </c>
      <c r="F53">
        <v>8249.5494073663995</v>
      </c>
      <c r="G53">
        <v>8520.5561633234993</v>
      </c>
      <c r="H53">
        <v>8762.4308785045996</v>
      </c>
      <c r="I53">
        <v>8977.4350979825995</v>
      </c>
      <c r="J53">
        <v>9167.8866567271998</v>
      </c>
      <c r="K53">
        <v>9336.0791290479992</v>
      </c>
      <c r="L53">
        <v>9484.2248989408999</v>
      </c>
      <c r="M53">
        <v>9614.4171827132996</v>
      </c>
      <c r="N53">
        <v>9728.6068217838001</v>
      </c>
      <c r="O53">
        <v>9828.5902665064004</v>
      </c>
      <c r="P53">
        <v>9916.0057923349996</v>
      </c>
      <c r="Q53">
        <v>9992.3355707250994</v>
      </c>
      <c r="R53">
        <v>10058.9117304096</v>
      </c>
      <c r="S53">
        <v>10116.9249798906</v>
      </c>
      <c r="T53">
        <v>10167.4347198162</v>
      </c>
      <c r="U53">
        <v>10211.379860932801</v>
      </c>
      <c r="V53">
        <v>10249.5897887346</v>
      </c>
      <c r="W53">
        <v>10282.7950896782</v>
      </c>
      <c r="X53">
        <v>10311.6377853629</v>
      </c>
      <c r="Y53">
        <v>10336.6809188678</v>
      </c>
      <c r="Z53">
        <v>10358.417408748201</v>
      </c>
      <c r="AA53">
        <v>10377.278137043701</v>
      </c>
      <c r="AB53">
        <v>10393.63927294</v>
      </c>
      <c r="AC53">
        <v>10407.8288573315</v>
      </c>
      <c r="AD53">
        <v>10420.132688511099</v>
      </c>
      <c r="AE53">
        <v>10430.799557918001</v>
      </c>
      <c r="AF53">
        <v>10440.0458890952</v>
      </c>
      <c r="AG53">
        <v>10448.0598341152</v>
      </c>
      <c r="AH53">
        <v>10455.0048807149</v>
      </c>
      <c r="AI53">
        <v>10461.0230210058</v>
      </c>
      <c r="AJ53">
        <v>10466.2375294065</v>
      </c>
      <c r="AK53">
        <v>10470.755393793501</v>
      </c>
      <c r="AL53">
        <v>10474.6694400288</v>
      </c>
      <c r="AM53">
        <v>10478.060186201001</v>
      </c>
      <c r="AN53">
        <v>10480.997459222601</v>
      </c>
      <c r="AO53">
        <v>10483.5418029352</v>
      </c>
      <c r="AP53">
        <v>10485.745703640099</v>
      </c>
      <c r="AQ53">
        <v>10487.654655995</v>
      </c>
      <c r="AR53">
        <v>10489.3080895277</v>
      </c>
      <c r="AS53">
        <v>10490.740173583101</v>
      </c>
      <c r="AT53">
        <v>10491.9805163496</v>
      </c>
      <c r="AU53">
        <v>10493.0547716735</v>
      </c>
      <c r="AV53">
        <v>10493.985165654</v>
      </c>
      <c r="AW53">
        <v>10494.7909534956</v>
      </c>
      <c r="AX53">
        <v>10495.488815758201</v>
      </c>
      <c r="AY53">
        <v>10496.0932019719</v>
      </c>
      <c r="AZ53">
        <v>10496.6166285535</v>
      </c>
      <c r="BA53">
        <v>10497.069937063499</v>
      </c>
      <c r="BB53">
        <v>10497.462518050599</v>
      </c>
      <c r="BC53">
        <v>10497.802505048299</v>
      </c>
      <c r="BD53">
        <v>10498.096942685201</v>
      </c>
      <c r="BE53">
        <v>10498.351932351199</v>
      </c>
      <c r="BF53">
        <v>10498.572758406201</v>
      </c>
      <c r="BG53">
        <v>10498.763997522799</v>
      </c>
      <c r="BH53">
        <v>10498.9296134125</v>
      </c>
      <c r="BI53">
        <v>10499.0730388838</v>
      </c>
    </row>
    <row r="54" spans="1:61" x14ac:dyDescent="0.25">
      <c r="A54" t="s">
        <v>115</v>
      </c>
      <c r="B54" t="s">
        <v>116</v>
      </c>
      <c r="C54" t="s">
        <v>116</v>
      </c>
      <c r="D54" t="s">
        <v>116</v>
      </c>
      <c r="E54" t="s">
        <v>116</v>
      </c>
      <c r="F54" t="s">
        <v>116</v>
      </c>
      <c r="G54" t="s">
        <v>116</v>
      </c>
      <c r="H54" t="s">
        <v>116</v>
      </c>
      <c r="I54" t="s">
        <v>116</v>
      </c>
      <c r="J54" t="s">
        <v>116</v>
      </c>
      <c r="K54" t="s">
        <v>116</v>
      </c>
      <c r="L54" t="s">
        <v>116</v>
      </c>
      <c r="M54" t="s">
        <v>116</v>
      </c>
      <c r="N54" t="s">
        <v>116</v>
      </c>
      <c r="O54" t="s">
        <v>116</v>
      </c>
      <c r="P54" t="s">
        <v>116</v>
      </c>
      <c r="Q54" t="s">
        <v>116</v>
      </c>
      <c r="R54" t="s">
        <v>116</v>
      </c>
      <c r="S54" t="s">
        <v>116</v>
      </c>
      <c r="T54" t="s">
        <v>116</v>
      </c>
      <c r="U54" t="s">
        <v>116</v>
      </c>
      <c r="V54" t="s">
        <v>116</v>
      </c>
      <c r="W54" t="s">
        <v>116</v>
      </c>
      <c r="X54" t="s">
        <v>116</v>
      </c>
      <c r="Y54" t="s">
        <v>116</v>
      </c>
      <c r="Z54" t="s">
        <v>116</v>
      </c>
      <c r="AA54" t="s">
        <v>116</v>
      </c>
      <c r="AB54" t="s">
        <v>116</v>
      </c>
      <c r="AC54" t="s">
        <v>116</v>
      </c>
      <c r="AD54" t="s">
        <v>116</v>
      </c>
      <c r="AE54" t="s">
        <v>116</v>
      </c>
      <c r="AF54" t="s">
        <v>116</v>
      </c>
      <c r="AG54" t="s">
        <v>116</v>
      </c>
      <c r="AH54" t="s">
        <v>116</v>
      </c>
      <c r="AI54" t="s">
        <v>116</v>
      </c>
      <c r="AJ54" t="s">
        <v>116</v>
      </c>
      <c r="AK54" t="s">
        <v>116</v>
      </c>
      <c r="AL54" t="s">
        <v>116</v>
      </c>
      <c r="AM54" t="s">
        <v>116</v>
      </c>
      <c r="AN54" t="s">
        <v>116</v>
      </c>
      <c r="AO54" t="s">
        <v>116</v>
      </c>
      <c r="AP54" t="s">
        <v>116</v>
      </c>
      <c r="AQ54" t="s">
        <v>116</v>
      </c>
      <c r="AR54" t="s">
        <v>116</v>
      </c>
      <c r="AS54" t="s">
        <v>116</v>
      </c>
      <c r="AT54" t="s">
        <v>116</v>
      </c>
      <c r="AU54" t="s">
        <v>116</v>
      </c>
      <c r="AV54" t="s">
        <v>116</v>
      </c>
      <c r="AW54" t="s">
        <v>116</v>
      </c>
      <c r="AX54" t="s">
        <v>116</v>
      </c>
      <c r="AY54" t="s">
        <v>116</v>
      </c>
      <c r="AZ54" t="s">
        <v>116</v>
      </c>
      <c r="BA54" t="s">
        <v>116</v>
      </c>
      <c r="BB54" t="s">
        <v>116</v>
      </c>
      <c r="BC54" t="s">
        <v>116</v>
      </c>
      <c r="BD54" t="s">
        <v>116</v>
      </c>
      <c r="BE54" t="s">
        <v>116</v>
      </c>
      <c r="BF54" t="s">
        <v>116</v>
      </c>
      <c r="BG54" t="s">
        <v>116</v>
      </c>
      <c r="BH54" t="s">
        <v>116</v>
      </c>
      <c r="BI54" t="s">
        <v>116</v>
      </c>
    </row>
    <row r="55" spans="1:61" x14ac:dyDescent="0.25">
      <c r="A55" t="s">
        <v>117</v>
      </c>
    </row>
    <row r="56" spans="1:61" x14ac:dyDescent="0.25">
      <c r="A56" t="s">
        <v>118</v>
      </c>
    </row>
    <row r="57" spans="1:61" x14ac:dyDescent="0.25">
      <c r="A57" t="s">
        <v>119</v>
      </c>
      <c r="B57">
        <v>6000</v>
      </c>
    </row>
    <row r="58" spans="1:61" x14ac:dyDescent="0.25">
      <c r="A58" t="s">
        <v>120</v>
      </c>
    </row>
    <row r="59" spans="1:61" x14ac:dyDescent="0.25">
      <c r="A59" t="s">
        <v>121</v>
      </c>
    </row>
    <row r="60" spans="1:61" x14ac:dyDescent="0.25">
      <c r="A60" t="s">
        <v>122</v>
      </c>
      <c r="B60">
        <v>830.4</v>
      </c>
    </row>
    <row r="61" spans="1:61" x14ac:dyDescent="0.25">
      <c r="A61" t="s">
        <v>123</v>
      </c>
      <c r="B61" t="s">
        <v>68</v>
      </c>
    </row>
    <row r="62" spans="1:61" x14ac:dyDescent="0.25">
      <c r="A62" t="s">
        <v>124</v>
      </c>
      <c r="B62">
        <v>1527</v>
      </c>
    </row>
    <row r="63" spans="1:61" x14ac:dyDescent="0.25">
      <c r="A63" t="s">
        <v>125</v>
      </c>
      <c r="B63">
        <v>10010</v>
      </c>
    </row>
    <row r="64" spans="1:61" x14ac:dyDescent="0.25">
      <c r="A64" t="s">
        <v>126</v>
      </c>
    </row>
    <row r="65" spans="1:61" x14ac:dyDescent="0.25">
      <c r="A65" t="s">
        <v>127</v>
      </c>
      <c r="B65">
        <v>0.91200000000000003</v>
      </c>
    </row>
    <row r="66" spans="1:61" x14ac:dyDescent="0.25">
      <c r="A66" t="s">
        <v>128</v>
      </c>
      <c r="B66">
        <v>3.8328888899999997E-2</v>
      </c>
    </row>
    <row r="67" spans="1:61" x14ac:dyDescent="0.25">
      <c r="A67" t="s">
        <v>129</v>
      </c>
      <c r="B67">
        <v>8.7999999999999995E-2</v>
      </c>
    </row>
    <row r="68" spans="1:61" x14ac:dyDescent="0.25">
      <c r="A68" t="s">
        <v>130</v>
      </c>
      <c r="B68">
        <v>0.95917111109999997</v>
      </c>
    </row>
    <row r="69" spans="1:61" x14ac:dyDescent="0.25">
      <c r="A69" t="s">
        <v>131</v>
      </c>
      <c r="B69">
        <v>3.3750000000000002E-4</v>
      </c>
    </row>
    <row r="70" spans="1:61" x14ac:dyDescent="0.25">
      <c r="A70" t="s">
        <v>132</v>
      </c>
      <c r="B70">
        <v>2.5000000000000001E-3</v>
      </c>
    </row>
    <row r="71" spans="1:61" x14ac:dyDescent="0.25">
      <c r="A71" t="s">
        <v>133</v>
      </c>
      <c r="B71">
        <v>0.99966250000000001</v>
      </c>
    </row>
    <row r="72" spans="1:61" x14ac:dyDescent="0.25">
      <c r="A72" t="s">
        <v>134</v>
      </c>
    </row>
    <row r="73" spans="1:61" x14ac:dyDescent="0.25">
      <c r="A73" t="s">
        <v>135</v>
      </c>
      <c r="B73">
        <v>0.25</v>
      </c>
      <c r="C73">
        <v>0.27500000000000002</v>
      </c>
      <c r="D73">
        <v>0.3</v>
      </c>
      <c r="E73">
        <v>0.32500000000000001</v>
      </c>
      <c r="F73">
        <v>0.35</v>
      </c>
      <c r="G73">
        <v>0.375</v>
      </c>
      <c r="H73">
        <v>0.4</v>
      </c>
      <c r="I73">
        <v>0.42499999999999999</v>
      </c>
      <c r="J73">
        <v>0.45</v>
      </c>
      <c r="K73">
        <v>0.47499999999999998</v>
      </c>
      <c r="L73">
        <v>0.5</v>
      </c>
      <c r="M73">
        <v>0.52500000000000002</v>
      </c>
      <c r="N73">
        <v>0.55000000000000004</v>
      </c>
      <c r="O73">
        <v>0.57499999999999996</v>
      </c>
      <c r="P73">
        <v>0.6</v>
      </c>
      <c r="Q73">
        <v>0.625</v>
      </c>
      <c r="R73">
        <v>0.65</v>
      </c>
      <c r="S73">
        <v>0.67500000000000004</v>
      </c>
      <c r="T73">
        <v>0.7</v>
      </c>
      <c r="U73">
        <v>0.7</v>
      </c>
      <c r="V73">
        <v>0.7</v>
      </c>
      <c r="W73">
        <v>0.7</v>
      </c>
      <c r="X73">
        <v>0.7</v>
      </c>
      <c r="Y73">
        <v>0.7</v>
      </c>
      <c r="Z73">
        <v>0.7</v>
      </c>
      <c r="AA73">
        <v>0.7</v>
      </c>
      <c r="AB73">
        <v>0.7</v>
      </c>
      <c r="AC73">
        <v>0.7</v>
      </c>
      <c r="AD73">
        <v>0.7</v>
      </c>
      <c r="AE73">
        <v>0.7</v>
      </c>
      <c r="AF73">
        <v>0.7</v>
      </c>
      <c r="AG73">
        <v>0.7</v>
      </c>
      <c r="AH73">
        <v>0.7</v>
      </c>
      <c r="AI73">
        <v>0.7</v>
      </c>
      <c r="AJ73">
        <v>0.7</v>
      </c>
      <c r="AK73">
        <v>0.7</v>
      </c>
      <c r="AL73">
        <v>0.7</v>
      </c>
      <c r="AM73">
        <v>0.7</v>
      </c>
      <c r="AN73">
        <v>0.7</v>
      </c>
      <c r="AO73">
        <v>0.7</v>
      </c>
      <c r="AP73">
        <v>0.7</v>
      </c>
      <c r="AQ73">
        <v>0.7</v>
      </c>
      <c r="AR73">
        <v>0.7</v>
      </c>
      <c r="AS73">
        <v>0.7</v>
      </c>
      <c r="AT73">
        <v>0.7</v>
      </c>
      <c r="AU73">
        <v>0.7</v>
      </c>
      <c r="AV73">
        <v>0.7</v>
      </c>
      <c r="AW73">
        <v>0.7</v>
      </c>
      <c r="AX73">
        <v>0.7</v>
      </c>
      <c r="AY73">
        <v>0.7</v>
      </c>
      <c r="AZ73">
        <v>0.7</v>
      </c>
      <c r="BA73">
        <v>0.7</v>
      </c>
      <c r="BB73">
        <v>0.7</v>
      </c>
      <c r="BC73">
        <v>0.7</v>
      </c>
      <c r="BD73">
        <v>0.7</v>
      </c>
      <c r="BE73">
        <v>0.7</v>
      </c>
      <c r="BF73">
        <v>0.7</v>
      </c>
      <c r="BG73">
        <v>0.7</v>
      </c>
      <c r="BH73">
        <v>0.7</v>
      </c>
      <c r="BI73">
        <v>0.7</v>
      </c>
    </row>
    <row r="74" spans="1:61" x14ac:dyDescent="0.25">
      <c r="A74" t="s">
        <v>136</v>
      </c>
      <c r="B74">
        <v>0.25</v>
      </c>
    </row>
    <row r="75" spans="1:61" x14ac:dyDescent="0.25">
      <c r="A75" t="s">
        <v>137</v>
      </c>
      <c r="B75">
        <v>0.7</v>
      </c>
    </row>
    <row r="76" spans="1:61" x14ac:dyDescent="0.25">
      <c r="A76" t="s">
        <v>138</v>
      </c>
      <c r="B76">
        <v>0.8</v>
      </c>
    </row>
    <row r="77" spans="1:61" x14ac:dyDescent="0.25">
      <c r="A77" t="s">
        <v>139</v>
      </c>
      <c r="B77">
        <v>6.7999999999999996E-3</v>
      </c>
    </row>
    <row r="78" spans="1:61" x14ac:dyDescent="0.25">
      <c r="A78" t="s">
        <v>140</v>
      </c>
    </row>
    <row r="79" spans="1:61" x14ac:dyDescent="0.25">
      <c r="A79" t="s">
        <v>141</v>
      </c>
      <c r="B79">
        <v>2.9</v>
      </c>
    </row>
    <row r="80" spans="1:61" x14ac:dyDescent="0.25">
      <c r="A80" t="s">
        <v>142</v>
      </c>
      <c r="B80">
        <v>3.8</v>
      </c>
    </row>
    <row r="81" spans="1:61" x14ac:dyDescent="0.25">
      <c r="A81" t="s">
        <v>143</v>
      </c>
    </row>
    <row r="82" spans="1:61" x14ac:dyDescent="0.25">
      <c r="A82" t="s">
        <v>144</v>
      </c>
      <c r="B82">
        <v>9.8000000000000004E-2</v>
      </c>
    </row>
    <row r="83" spans="1:61" x14ac:dyDescent="0.25">
      <c r="A83" t="s">
        <v>145</v>
      </c>
      <c r="B83">
        <v>8.7999999999999995E-2</v>
      </c>
    </row>
    <row r="84" spans="1:61" x14ac:dyDescent="0.25">
      <c r="A84" t="s">
        <v>146</v>
      </c>
      <c r="B84">
        <v>2.5000000000000001E-2</v>
      </c>
    </row>
    <row r="85" spans="1:61" x14ac:dyDescent="0.25">
      <c r="A85" t="s">
        <v>147</v>
      </c>
    </row>
    <row r="86" spans="1:61" x14ac:dyDescent="0.25">
      <c r="A86" t="s">
        <v>148</v>
      </c>
    </row>
    <row r="87" spans="1:61" x14ac:dyDescent="0.25">
      <c r="A87" t="s">
        <v>44</v>
      </c>
      <c r="B87">
        <v>830.4</v>
      </c>
      <c r="C87">
        <v>854.32658495229998</v>
      </c>
      <c r="D87">
        <v>877.90621446670002</v>
      </c>
      <c r="E87">
        <v>900.63170362810001</v>
      </c>
      <c r="F87">
        <v>921.76253473630004</v>
      </c>
      <c r="G87">
        <v>940.34858512170001</v>
      </c>
      <c r="H87">
        <v>955.25206100720004</v>
      </c>
      <c r="I87">
        <v>965.16971892089998</v>
      </c>
      <c r="J87">
        <v>968.65686635889995</v>
      </c>
      <c r="K87">
        <v>964.15336641620002</v>
      </c>
      <c r="L87">
        <v>950.00915126140001</v>
      </c>
      <c r="M87">
        <v>932.54911696190004</v>
      </c>
      <c r="N87">
        <v>917.18208601959998</v>
      </c>
      <c r="O87">
        <v>903.65765659160002</v>
      </c>
      <c r="P87">
        <v>891.75414899700002</v>
      </c>
      <c r="Q87">
        <v>881.27557587169997</v>
      </c>
      <c r="R87">
        <v>872.0488732686</v>
      </c>
      <c r="S87">
        <v>863.92138436599998</v>
      </c>
      <c r="T87">
        <v>856.75858354180002</v>
      </c>
      <c r="U87">
        <v>853.58464903799995</v>
      </c>
      <c r="V87">
        <v>853.10741023219998</v>
      </c>
      <c r="W87">
        <v>852.64235929929998</v>
      </c>
      <c r="X87">
        <v>852.18917872470001</v>
      </c>
      <c r="Y87">
        <v>851.74755957440004</v>
      </c>
      <c r="Z87">
        <v>851.31720124790002</v>
      </c>
      <c r="AA87">
        <v>850.8978112392</v>
      </c>
      <c r="AB87">
        <v>850.4891049053</v>
      </c>
      <c r="AC87">
        <v>845.96632006070001</v>
      </c>
      <c r="AD87">
        <v>841.96672405100003</v>
      </c>
      <c r="AE87">
        <v>838.42435860490002</v>
      </c>
      <c r="AF87">
        <v>815.70311703310006</v>
      </c>
      <c r="AG87">
        <v>789.47035226339995</v>
      </c>
      <c r="AH87">
        <v>760.65153608970002</v>
      </c>
      <c r="AI87">
        <v>730.22605464970002</v>
      </c>
      <c r="AJ87">
        <v>699.20834826129999</v>
      </c>
      <c r="AK87">
        <v>668.61881845419998</v>
      </c>
      <c r="AL87">
        <v>639.44306881379998</v>
      </c>
      <c r="AM87">
        <v>612.57991183280001</v>
      </c>
      <c r="AN87">
        <v>588.78170755960002</v>
      </c>
      <c r="AO87">
        <v>568.59473156169997</v>
      </c>
      <c r="AP87">
        <v>552.31088273299997</v>
      </c>
      <c r="AQ87">
        <v>539.9433596934</v>
      </c>
      <c r="AR87">
        <v>531.23597275029999</v>
      </c>
      <c r="AS87">
        <v>525.70856467479996</v>
      </c>
      <c r="AT87">
        <v>522.73224551769999</v>
      </c>
      <c r="AU87">
        <v>521.62184166500003</v>
      </c>
      <c r="AV87">
        <v>521.73187156539996</v>
      </c>
      <c r="AW87">
        <v>522.54632804139999</v>
      </c>
      <c r="AX87">
        <v>523.75915836820002</v>
      </c>
      <c r="AY87">
        <v>525.34780476510002</v>
      </c>
      <c r="AZ87">
        <v>527.64533632630003</v>
      </c>
      <c r="BA87">
        <v>533.89268078580005</v>
      </c>
      <c r="BB87">
        <v>541.77500416700002</v>
      </c>
      <c r="BC87">
        <v>553.69692346559998</v>
      </c>
      <c r="BD87">
        <v>572.51139877510002</v>
      </c>
      <c r="BE87">
        <v>601.50393519709996</v>
      </c>
      <c r="BF87">
        <v>644.28461210659998</v>
      </c>
      <c r="BG87">
        <v>704.60249668539996</v>
      </c>
      <c r="BH87">
        <v>786.17700394509995</v>
      </c>
      <c r="BI87">
        <v>892.87879295380003</v>
      </c>
    </row>
    <row r="88" spans="1:61" x14ac:dyDescent="0.25">
      <c r="A88" t="s">
        <v>27</v>
      </c>
      <c r="B88">
        <v>389.85915492959998</v>
      </c>
      <c r="C88">
        <v>401.09229340489998</v>
      </c>
      <c r="D88">
        <v>412.16254200309999</v>
      </c>
      <c r="E88">
        <v>422.83178574089999</v>
      </c>
      <c r="F88">
        <v>432.752363726</v>
      </c>
      <c r="G88">
        <v>441.47820897730003</v>
      </c>
      <c r="H88">
        <v>448.4751460128</v>
      </c>
      <c r="I88">
        <v>453.13132343709998</v>
      </c>
      <c r="J88">
        <v>454.76848185860001</v>
      </c>
      <c r="K88">
        <v>452.65416263669999</v>
      </c>
      <c r="L88">
        <v>446.01368603819998</v>
      </c>
      <c r="M88">
        <v>437.81648683660001</v>
      </c>
      <c r="N88">
        <v>430.60191831899999</v>
      </c>
      <c r="O88">
        <v>424.25242093499998</v>
      </c>
      <c r="P88">
        <v>418.66391971690001</v>
      </c>
      <c r="Q88">
        <v>413.74440181770001</v>
      </c>
      <c r="R88">
        <v>409.41261655800002</v>
      </c>
      <c r="S88">
        <v>405.59689406849998</v>
      </c>
      <c r="T88">
        <v>402.23407678019998</v>
      </c>
      <c r="U88">
        <v>400.74396668449998</v>
      </c>
      <c r="V88">
        <v>400.51991090720003</v>
      </c>
      <c r="W88">
        <v>400.30157713580002</v>
      </c>
      <c r="X88">
        <v>400.08881630270002</v>
      </c>
      <c r="Y88">
        <v>399.8814833683</v>
      </c>
      <c r="Z88">
        <v>399.67943720559998</v>
      </c>
      <c r="AA88">
        <v>399.4825404879</v>
      </c>
      <c r="AB88">
        <v>399.29065958000001</v>
      </c>
      <c r="AC88">
        <v>397.16728641349999</v>
      </c>
      <c r="AD88">
        <v>395.28954180800002</v>
      </c>
      <c r="AE88">
        <v>393.62645943889999</v>
      </c>
      <c r="AF88">
        <v>382.95920987469998</v>
      </c>
      <c r="AG88">
        <v>370.64335787020002</v>
      </c>
      <c r="AH88">
        <v>357.1133972252</v>
      </c>
      <c r="AI88">
        <v>342.82913363839998</v>
      </c>
      <c r="AJ88">
        <v>328.26683016959998</v>
      </c>
      <c r="AK88">
        <v>313.9055485701</v>
      </c>
      <c r="AL88">
        <v>300.20801352759997</v>
      </c>
      <c r="AM88">
        <v>287.5962027384</v>
      </c>
      <c r="AN88">
        <v>276.42333688240001</v>
      </c>
      <c r="AO88">
        <v>266.94588336229998</v>
      </c>
      <c r="AP88">
        <v>259.30088391219999</v>
      </c>
      <c r="AQ88">
        <v>253.49453506730001</v>
      </c>
      <c r="AR88">
        <v>249.40655997659999</v>
      </c>
      <c r="AS88">
        <v>246.81153271119999</v>
      </c>
      <c r="AT88">
        <v>245.41419977359999</v>
      </c>
      <c r="AU88">
        <v>244.89288341080001</v>
      </c>
      <c r="AV88">
        <v>244.944540641</v>
      </c>
      <c r="AW88">
        <v>245.32691457339999</v>
      </c>
      <c r="AX88">
        <v>245.8963184827</v>
      </c>
      <c r="AY88">
        <v>246.64216186159999</v>
      </c>
      <c r="AZ88">
        <v>247.7208151767</v>
      </c>
      <c r="BA88">
        <v>250.6538407445</v>
      </c>
      <c r="BB88">
        <v>254.3544620502</v>
      </c>
      <c r="BC88">
        <v>259.9516072609</v>
      </c>
      <c r="BD88">
        <v>268.78469426060002</v>
      </c>
      <c r="BE88">
        <v>282.39621370750001</v>
      </c>
      <c r="BF88">
        <v>302.4810385477</v>
      </c>
      <c r="BG88">
        <v>330.79929421849999</v>
      </c>
      <c r="BH88">
        <v>369.0971849508</v>
      </c>
      <c r="BI88">
        <v>419.19192157459997</v>
      </c>
    </row>
    <row r="89" spans="1:61" x14ac:dyDescent="0.25">
      <c r="A89" t="s">
        <v>0</v>
      </c>
      <c r="B89">
        <v>1527</v>
      </c>
      <c r="C89">
        <v>1541.1078616667</v>
      </c>
      <c r="D89">
        <v>1556.7454026974001</v>
      </c>
      <c r="E89">
        <v>1573.8196477583001</v>
      </c>
      <c r="F89">
        <v>1592.1967866093</v>
      </c>
      <c r="G89">
        <v>1611.6833079838</v>
      </c>
      <c r="H89">
        <v>1632.0099917649</v>
      </c>
      <c r="I89">
        <v>1652.8184848722999</v>
      </c>
      <c r="J89">
        <v>1673.6503806615999</v>
      </c>
      <c r="K89">
        <v>1693.9388561829001</v>
      </c>
      <c r="L89">
        <v>1713.0029392035001</v>
      </c>
      <c r="M89">
        <v>1730.044254397</v>
      </c>
      <c r="N89">
        <v>1744.8536130294001</v>
      </c>
      <c r="O89">
        <v>1757.7063419786</v>
      </c>
      <c r="P89">
        <v>1768.8444895815001</v>
      </c>
      <c r="Q89">
        <v>1778.4807121435999</v>
      </c>
      <c r="R89">
        <v>1786.8017351111</v>
      </c>
      <c r="S89">
        <v>1793.9714292402</v>
      </c>
      <c r="T89">
        <v>1800.1335397135001</v>
      </c>
      <c r="U89">
        <v>1805.4141035288001</v>
      </c>
      <c r="V89">
        <v>1810.2001385665999</v>
      </c>
      <c r="W89">
        <v>1814.7491494372</v>
      </c>
      <c r="X89">
        <v>1819.0718900162001</v>
      </c>
      <c r="Y89">
        <v>1823.1786469680001</v>
      </c>
      <c r="Z89">
        <v>1827.0792595855</v>
      </c>
      <c r="AA89">
        <v>1830.7831387977999</v>
      </c>
      <c r="AB89">
        <v>1834.2992853809001</v>
      </c>
      <c r="AC89">
        <v>1837.6363074033</v>
      </c>
      <c r="AD89">
        <v>1840.4394822439001</v>
      </c>
      <c r="AE89">
        <v>1842.7766495865001</v>
      </c>
      <c r="AF89">
        <v>1844.7070745167</v>
      </c>
      <c r="AG89">
        <v>1844.5596246099001</v>
      </c>
      <c r="AH89">
        <v>1842.1101246354001</v>
      </c>
      <c r="AI89">
        <v>1837.2249919522999</v>
      </c>
      <c r="AJ89">
        <v>1829.8622819883001</v>
      </c>
      <c r="AK89">
        <v>1820.0710314152</v>
      </c>
      <c r="AL89">
        <v>1807.9880680373001</v>
      </c>
      <c r="AM89">
        <v>1793.8313642004</v>
      </c>
      <c r="AN89">
        <v>1777.8890862502001</v>
      </c>
      <c r="AO89">
        <v>1760.5038409587</v>
      </c>
      <c r="AP89">
        <v>1742.0523175915</v>
      </c>
      <c r="AQ89">
        <v>1722.9215114998001</v>
      </c>
      <c r="AR89">
        <v>1703.4837780283001</v>
      </c>
      <c r="AS89">
        <v>1684.0737244060999</v>
      </c>
      <c r="AT89">
        <v>1664.9700421313</v>
      </c>
      <c r="AU89">
        <v>1646.3847017511</v>
      </c>
      <c r="AV89">
        <v>1628.4607242768</v>
      </c>
      <c r="AW89">
        <v>1611.2784893969999</v>
      </c>
      <c r="AX89">
        <v>1594.8696869189</v>
      </c>
      <c r="AY89">
        <v>1579.2377807809</v>
      </c>
      <c r="AZ89">
        <v>1564.3841090656999</v>
      </c>
      <c r="BA89">
        <v>1550.3392659640999</v>
      </c>
      <c r="BB89">
        <v>1537.4177988414999</v>
      </c>
      <c r="BC89">
        <v>1525.7177077409999</v>
      </c>
      <c r="BD89">
        <v>1515.5445987200001</v>
      </c>
      <c r="BE89">
        <v>1507.4426618027001</v>
      </c>
      <c r="BF89">
        <v>1502.2229940801001</v>
      </c>
      <c r="BG89">
        <v>1500.9812651853999</v>
      </c>
      <c r="BH89">
        <v>1505.0983301245999</v>
      </c>
      <c r="BI89">
        <v>1516.2259770067999</v>
      </c>
    </row>
    <row r="90" spans="1:61" x14ac:dyDescent="0.25">
      <c r="A90" t="s">
        <v>1</v>
      </c>
      <c r="B90">
        <v>10010</v>
      </c>
      <c r="C90">
        <v>10010.439125000001</v>
      </c>
      <c r="D90">
        <v>10010.9133714495</v>
      </c>
      <c r="E90">
        <v>10011.426551693399</v>
      </c>
      <c r="F90">
        <v>10011.9822443516</v>
      </c>
      <c r="G90">
        <v>10012.5836923106</v>
      </c>
      <c r="H90">
        <v>10013.233653584401</v>
      </c>
      <c r="I90">
        <v>10013.934212205701</v>
      </c>
      <c r="J90">
        <v>10014.6865556213</v>
      </c>
      <c r="K90">
        <v>10015.490724860399</v>
      </c>
      <c r="L90">
        <v>10016.345343881299</v>
      </c>
      <c r="M90">
        <v>10017.2473346757</v>
      </c>
      <c r="N90">
        <v>10018.191624336199</v>
      </c>
      <c r="O90">
        <v>10019.1726186956</v>
      </c>
      <c r="P90">
        <v>10020.1854137917</v>
      </c>
      <c r="Q90">
        <v>10021.2257124385</v>
      </c>
      <c r="R90">
        <v>10022.2897505409</v>
      </c>
      <c r="S90">
        <v>10023.374232087899</v>
      </c>
      <c r="T90">
        <v>10024.4762718577</v>
      </c>
      <c r="U90">
        <v>10025.5933449652</v>
      </c>
      <c r="V90">
        <v>10026.7232424701</v>
      </c>
      <c r="W90">
        <v>10027.864723722199</v>
      </c>
      <c r="X90">
        <v>10029.0171922515</v>
      </c>
      <c r="Y90">
        <v>10030.180078674201</v>
      </c>
      <c r="Z90">
        <v>10031.352839515101</v>
      </c>
      <c r="AA90">
        <v>10032.534956080701</v>
      </c>
      <c r="AB90">
        <v>10033.725933379999</v>
      </c>
      <c r="AC90">
        <v>10034.925299090901</v>
      </c>
      <c r="AD90">
        <v>10036.132602571</v>
      </c>
      <c r="AE90">
        <v>10037.346506523199</v>
      </c>
      <c r="AF90">
        <v>10038.565843701301</v>
      </c>
      <c r="AG90">
        <v>10039.789595415299</v>
      </c>
      <c r="AH90">
        <v>10041.0125654884</v>
      </c>
      <c r="AI90">
        <v>10042.2289990591</v>
      </c>
      <c r="AJ90">
        <v>10043.432809251801</v>
      </c>
      <c r="AK90">
        <v>10044.6178063837</v>
      </c>
      <c r="AL90">
        <v>10045.777925452499</v>
      </c>
      <c r="AM90">
        <v>10046.9074455728</v>
      </c>
      <c r="AN90">
        <v>10048.0011927204</v>
      </c>
      <c r="AO90">
        <v>10049.054715033501</v>
      </c>
      <c r="AP90">
        <v>10050.064418669601</v>
      </c>
      <c r="AQ90">
        <v>10051.0276527223</v>
      </c>
      <c r="AR90">
        <v>10051.942734668201</v>
      </c>
      <c r="AS90">
        <v>10052.8089134403</v>
      </c>
      <c r="AT90">
        <v>10053.626274743099</v>
      </c>
      <c r="AU90">
        <v>10054.395600980701</v>
      </c>
      <c r="AV90">
        <v>10055.1182042197</v>
      </c>
      <c r="AW90">
        <v>10055.795753636499</v>
      </c>
      <c r="AX90">
        <v>10056.4301187931</v>
      </c>
      <c r="AY90">
        <v>10057.0232478453</v>
      </c>
      <c r="AZ90">
        <v>10057.5770969511</v>
      </c>
      <c r="BA90">
        <v>10058.093624953601</v>
      </c>
      <c r="BB90">
        <v>10058.574866520101</v>
      </c>
      <c r="BC90">
        <v>10059.0236419997</v>
      </c>
      <c r="BD90">
        <v>10059.443015789901</v>
      </c>
      <c r="BE90">
        <v>10059.8368152689</v>
      </c>
      <c r="BF90">
        <v>10060.210226998201</v>
      </c>
      <c r="BG90">
        <v>10060.5704635318</v>
      </c>
      <c r="BH90">
        <v>10060.9274741633</v>
      </c>
      <c r="BI90">
        <v>10061.2946569661</v>
      </c>
    </row>
    <row r="91" spans="1:61" x14ac:dyDescent="0.25">
      <c r="A91" t="s">
        <v>149</v>
      </c>
    </row>
    <row r="92" spans="1:61" x14ac:dyDescent="0.25">
      <c r="A92" t="s">
        <v>150</v>
      </c>
      <c r="B92">
        <v>90</v>
      </c>
      <c r="C92">
        <v>123.9727532884</v>
      </c>
      <c r="D92">
        <v>160.0635156184</v>
      </c>
      <c r="E92">
        <v>197.4959063531</v>
      </c>
      <c r="F92">
        <v>235.25514998520001</v>
      </c>
      <c r="G92">
        <v>272.08563451589998</v>
      </c>
      <c r="H92">
        <v>306.49092730580003</v>
      </c>
      <c r="I92">
        <v>336.73777442779999</v>
      </c>
      <c r="J92">
        <v>360.86527105430002</v>
      </c>
      <c r="K92">
        <v>376.69930385880002</v>
      </c>
      <c r="L92">
        <v>381.86970113500001</v>
      </c>
      <c r="M92">
        <v>381.86970113500001</v>
      </c>
      <c r="N92">
        <v>381.86970113500001</v>
      </c>
      <c r="O92">
        <v>381.86970113500001</v>
      </c>
      <c r="P92">
        <v>381.86970113500001</v>
      </c>
      <c r="Q92">
        <v>381.86970113500001</v>
      </c>
      <c r="R92">
        <v>381.86970113500001</v>
      </c>
      <c r="S92">
        <v>381.86970113500001</v>
      </c>
      <c r="T92">
        <v>381.86970113500001</v>
      </c>
      <c r="U92">
        <v>385.012324019</v>
      </c>
      <c r="V92">
        <v>390.38615412799999</v>
      </c>
      <c r="W92">
        <v>395.55970441540001</v>
      </c>
      <c r="X92">
        <v>400.5402202272</v>
      </c>
      <c r="Y92">
        <v>405.33503427369999</v>
      </c>
      <c r="Z92">
        <v>409.9514812635</v>
      </c>
      <c r="AA92">
        <v>414.39683251920002</v>
      </c>
      <c r="AB92">
        <v>418.67824645680003</v>
      </c>
      <c r="AC92">
        <v>418.67824645680003</v>
      </c>
      <c r="AD92">
        <v>418.67824645680003</v>
      </c>
      <c r="AE92">
        <v>418.67824645680003</v>
      </c>
      <c r="AF92">
        <v>399.09980231409997</v>
      </c>
      <c r="AG92">
        <v>373.9377676085</v>
      </c>
      <c r="AH92">
        <v>343.88796413879999</v>
      </c>
      <c r="AI92">
        <v>309.79021767069997</v>
      </c>
      <c r="AJ92">
        <v>272.61075877849999</v>
      </c>
      <c r="AK92">
        <v>233.41269334410001</v>
      </c>
      <c r="AL92">
        <v>193.31227364590001</v>
      </c>
      <c r="AM92">
        <v>153.4204723492</v>
      </c>
      <c r="AN92">
        <v>114.7725687942</v>
      </c>
      <c r="AO92">
        <v>78.252935034499998</v>
      </c>
      <c r="AP92">
        <v>44.526518647899998</v>
      </c>
      <c r="AQ92">
        <v>13.9908253078</v>
      </c>
      <c r="AR92">
        <v>-13.2396917699</v>
      </c>
      <c r="AS92">
        <v>-37.311357582699998</v>
      </c>
      <c r="AT92">
        <v>-58.574304021700001</v>
      </c>
      <c r="AU92">
        <v>-77.500967064899996</v>
      </c>
      <c r="AV92">
        <v>-94.592507437999998</v>
      </c>
      <c r="AW92">
        <v>-110.2828932556</v>
      </c>
      <c r="AX92">
        <v>-124.8446257148</v>
      </c>
      <c r="AY92">
        <v>-138.29485677529999</v>
      </c>
      <c r="AZ92">
        <v>-150.29722812080001</v>
      </c>
      <c r="BA92">
        <v>-157.5782629983</v>
      </c>
      <c r="BB92">
        <v>-162.1362165635</v>
      </c>
      <c r="BC92">
        <v>-161.46565399790001</v>
      </c>
      <c r="BD92">
        <v>-152.40494680899999</v>
      </c>
      <c r="BE92">
        <v>-131.12057413720001</v>
      </c>
      <c r="BF92">
        <v>-93.1861742703</v>
      </c>
      <c r="BG92">
        <v>-33.749798892100003</v>
      </c>
      <c r="BH92">
        <v>52.298770466599997</v>
      </c>
      <c r="BI92">
        <v>170.495378383</v>
      </c>
    </row>
    <row r="93" spans="1:61" x14ac:dyDescent="0.25">
      <c r="A93" t="s">
        <v>151</v>
      </c>
      <c r="B93">
        <v>1.4999999999999999E-2</v>
      </c>
      <c r="C93">
        <v>2.06621255E-2</v>
      </c>
      <c r="D93">
        <v>2.66772526E-2</v>
      </c>
      <c r="E93">
        <v>3.2915984400000001E-2</v>
      </c>
      <c r="F93">
        <v>3.92091917E-2</v>
      </c>
      <c r="G93">
        <v>4.5347605800000003E-2</v>
      </c>
      <c r="H93">
        <v>5.1081821200000002E-2</v>
      </c>
      <c r="I93">
        <v>5.6122962399999997E-2</v>
      </c>
      <c r="J93">
        <v>6.01442118E-2</v>
      </c>
      <c r="K93">
        <v>6.2783217299999999E-2</v>
      </c>
      <c r="L93">
        <v>6.3644950199999994E-2</v>
      </c>
      <c r="M93">
        <v>6.3644950199999994E-2</v>
      </c>
      <c r="N93">
        <v>6.3644950199999994E-2</v>
      </c>
      <c r="O93">
        <v>6.3644950199999994E-2</v>
      </c>
      <c r="P93">
        <v>6.3644950199999994E-2</v>
      </c>
      <c r="Q93">
        <v>6.3644950199999994E-2</v>
      </c>
      <c r="R93">
        <v>6.3644950199999994E-2</v>
      </c>
      <c r="S93">
        <v>6.3644950199999994E-2</v>
      </c>
      <c r="T93">
        <v>6.3644950199999994E-2</v>
      </c>
      <c r="U93">
        <v>6.4168720700000001E-2</v>
      </c>
      <c r="V93">
        <v>6.5064359000000002E-2</v>
      </c>
      <c r="W93">
        <v>6.5926617399999998E-2</v>
      </c>
      <c r="X93">
        <v>6.6756703400000006E-2</v>
      </c>
      <c r="Y93">
        <v>6.7555839000000006E-2</v>
      </c>
      <c r="Z93">
        <v>6.8325246899999997E-2</v>
      </c>
      <c r="AA93">
        <v>6.9066138799999996E-2</v>
      </c>
      <c r="AB93">
        <v>6.9779707699999999E-2</v>
      </c>
      <c r="AC93">
        <v>6.9779707699999999E-2</v>
      </c>
      <c r="AD93">
        <v>6.9779707699999999E-2</v>
      </c>
      <c r="AE93">
        <v>6.9779707699999999E-2</v>
      </c>
      <c r="AF93">
        <v>6.6516633699999994E-2</v>
      </c>
      <c r="AG93">
        <v>6.23229613E-2</v>
      </c>
      <c r="AH93">
        <v>5.7314660699999999E-2</v>
      </c>
      <c r="AI93">
        <v>5.16317029E-2</v>
      </c>
      <c r="AJ93">
        <v>4.5435126499999999E-2</v>
      </c>
      <c r="AK93">
        <v>3.8902115600000002E-2</v>
      </c>
      <c r="AL93">
        <v>3.2218712300000001E-2</v>
      </c>
      <c r="AM93">
        <v>2.5570078699999998E-2</v>
      </c>
      <c r="AN93">
        <v>1.9128761500000001E-2</v>
      </c>
      <c r="AO93">
        <v>1.30421558E-2</v>
      </c>
      <c r="AP93">
        <v>7.4210863999999996E-3</v>
      </c>
      <c r="AQ93">
        <v>2.3318041999999999E-3</v>
      </c>
      <c r="AR93">
        <v>-2.2066153E-3</v>
      </c>
      <c r="AS93">
        <v>-6.2185595999999996E-3</v>
      </c>
      <c r="AT93">
        <v>-9.7623840000000007E-3</v>
      </c>
      <c r="AU93">
        <v>-1.2916827800000001E-2</v>
      </c>
      <c r="AV93">
        <v>-1.5765417899999998E-2</v>
      </c>
      <c r="AW93">
        <v>-1.8380482199999999E-2</v>
      </c>
      <c r="AX93">
        <v>-2.0807437599999999E-2</v>
      </c>
      <c r="AY93">
        <v>-2.3049142799999998E-2</v>
      </c>
      <c r="AZ93">
        <v>-2.5049538E-2</v>
      </c>
      <c r="BA93">
        <v>-2.62630438E-2</v>
      </c>
      <c r="BB93">
        <v>-2.7022702799999999E-2</v>
      </c>
      <c r="BC93">
        <v>-2.6910942300000001E-2</v>
      </c>
      <c r="BD93">
        <v>-2.5400824499999999E-2</v>
      </c>
      <c r="BE93">
        <v>-2.1853429000000001E-2</v>
      </c>
      <c r="BF93">
        <v>-1.5531029E-2</v>
      </c>
      <c r="BG93">
        <v>-5.6249665000000001E-3</v>
      </c>
      <c r="BH93">
        <v>8.7164617000000007E-3</v>
      </c>
      <c r="BI93">
        <v>2.8415896400000001E-2</v>
      </c>
    </row>
    <row r="94" spans="1:61" x14ac:dyDescent="0.25">
      <c r="A94" t="s">
        <v>152</v>
      </c>
      <c r="B94" t="s">
        <v>68</v>
      </c>
    </row>
    <row r="95" spans="1:61" x14ac:dyDescent="0.25">
      <c r="A95" t="s">
        <v>38</v>
      </c>
      <c r="B95" t="s">
        <v>68</v>
      </c>
    </row>
    <row r="96" spans="1:61" x14ac:dyDescent="0.25">
      <c r="A96" t="s">
        <v>33</v>
      </c>
      <c r="B96" t="s">
        <v>68</v>
      </c>
    </row>
    <row r="97" spans="1:61" x14ac:dyDescent="0.25">
      <c r="A97" t="s">
        <v>153</v>
      </c>
      <c r="B97" t="s">
        <v>68</v>
      </c>
    </row>
    <row r="98" spans="1:61" x14ac:dyDescent="0.25">
      <c r="A98" t="s">
        <v>154</v>
      </c>
    </row>
    <row r="99" spans="1:61" x14ac:dyDescent="0.25">
      <c r="A99" t="s">
        <v>155</v>
      </c>
      <c r="B99">
        <v>0.8</v>
      </c>
      <c r="C99">
        <v>0.91809140339999995</v>
      </c>
      <c r="D99">
        <v>1.0372483909000001</v>
      </c>
      <c r="E99">
        <v>1.1564491176</v>
      </c>
      <c r="F99">
        <v>1.2744376336000001</v>
      </c>
      <c r="G99">
        <v>1.3896660378000001</v>
      </c>
      <c r="H99">
        <v>1.5002550486999999</v>
      </c>
      <c r="I99">
        <v>1.6039599634999999</v>
      </c>
      <c r="J99">
        <v>1.6981296297999999</v>
      </c>
      <c r="K99">
        <v>1.7796446017000001</v>
      </c>
      <c r="L99">
        <v>1.8448153923999999</v>
      </c>
      <c r="M99">
        <v>1.8938654093</v>
      </c>
      <c r="N99">
        <v>1.9300487607000001</v>
      </c>
      <c r="O99">
        <v>1.9560767178</v>
      </c>
      <c r="P99">
        <v>1.9741974956999999</v>
      </c>
      <c r="Q99">
        <v>1.9862656049</v>
      </c>
      <c r="R99">
        <v>1.9938019767999999</v>
      </c>
      <c r="S99">
        <v>1.998045938</v>
      </c>
      <c r="T99">
        <v>2</v>
      </c>
      <c r="U99">
        <v>2</v>
      </c>
      <c r="V99">
        <v>2</v>
      </c>
      <c r="W99">
        <v>2</v>
      </c>
      <c r="X99">
        <v>2</v>
      </c>
      <c r="Y99">
        <v>2</v>
      </c>
      <c r="Z99">
        <v>2</v>
      </c>
      <c r="AA99">
        <v>2</v>
      </c>
      <c r="AB99">
        <v>2</v>
      </c>
      <c r="AC99">
        <v>1.9973869704</v>
      </c>
      <c r="AD99">
        <v>1.9928312976</v>
      </c>
      <c r="AE99">
        <v>1.9868734476000001</v>
      </c>
      <c r="AF99">
        <v>1.9672031567999999</v>
      </c>
      <c r="AG99">
        <v>1.9328910502000001</v>
      </c>
      <c r="AH99">
        <v>1.8835167564999999</v>
      </c>
      <c r="AI99">
        <v>1.8191790504000001</v>
      </c>
      <c r="AJ99">
        <v>1.7405244103999999</v>
      </c>
      <c r="AK99">
        <v>1.6487821113000001</v>
      </c>
      <c r="AL99">
        <v>1.5457879635</v>
      </c>
      <c r="AM99">
        <v>1.4339728976999999</v>
      </c>
      <c r="AN99">
        <v>1.3162903151000001</v>
      </c>
      <c r="AO99">
        <v>1.1960623744000001</v>
      </c>
      <c r="AP99">
        <v>1.0767433367000001</v>
      </c>
      <c r="AQ99">
        <v>0.96162546429999995</v>
      </c>
      <c r="AR99">
        <v>0.85353938640000004</v>
      </c>
      <c r="AS99">
        <v>0.75461224689999995</v>
      </c>
      <c r="AT99">
        <v>0.66613547039999998</v>
      </c>
      <c r="AU99">
        <v>0.58856491609999995</v>
      </c>
      <c r="AV99">
        <v>0.52164463670000005</v>
      </c>
      <c r="AW99">
        <v>0.46462547199999998</v>
      </c>
      <c r="AX99">
        <v>0.41654634820000003</v>
      </c>
      <c r="AY99">
        <v>0.37655442449999998</v>
      </c>
      <c r="AZ99">
        <v>0.34425167159999998</v>
      </c>
      <c r="BA99">
        <v>0.32255846510000002</v>
      </c>
      <c r="BB99">
        <v>0.31156769020000002</v>
      </c>
      <c r="BC99">
        <v>0.31363194859999999</v>
      </c>
      <c r="BD99">
        <v>0.33322174589999998</v>
      </c>
      <c r="BE99">
        <v>0.37652770260000001</v>
      </c>
      <c r="BF99">
        <v>0.4506804418</v>
      </c>
      <c r="BG99">
        <v>0.56263277570000003</v>
      </c>
      <c r="BH99">
        <v>0.71799841050000002</v>
      </c>
      <c r="BI99">
        <v>0.92037537039999995</v>
      </c>
    </row>
    <row r="100" spans="1:61" x14ac:dyDescent="0.25">
      <c r="A100" t="s">
        <v>156</v>
      </c>
      <c r="B100">
        <v>2.1423630968</v>
      </c>
      <c r="C100">
        <v>2.3230917830000002</v>
      </c>
      <c r="D100">
        <v>2.4973525526999998</v>
      </c>
      <c r="E100">
        <v>2.6624602127000001</v>
      </c>
      <c r="F100">
        <v>2.8146001053999998</v>
      </c>
      <c r="G100">
        <v>2.9490421178999999</v>
      </c>
      <c r="H100">
        <v>3.0602481788000002</v>
      </c>
      <c r="I100">
        <v>3.1418726935999999</v>
      </c>
      <c r="J100">
        <v>3.1866442739999998</v>
      </c>
      <c r="K100">
        <v>3.1860966885000002</v>
      </c>
      <c r="L100">
        <v>3.1300759715000002</v>
      </c>
      <c r="M100">
        <v>3.0533815221</v>
      </c>
      <c r="N100">
        <v>2.9872896838999998</v>
      </c>
      <c r="O100">
        <v>2.9308486373</v>
      </c>
      <c r="P100">
        <v>2.8831534983</v>
      </c>
      <c r="Q100">
        <v>2.8433528546</v>
      </c>
      <c r="R100">
        <v>2.8106527800999999</v>
      </c>
      <c r="S100">
        <v>2.7843187443000001</v>
      </c>
      <c r="T100">
        <v>2.7636758252</v>
      </c>
      <c r="U100">
        <v>2.7433286878000001</v>
      </c>
      <c r="V100">
        <v>2.7402627119999998</v>
      </c>
      <c r="W100">
        <v>2.7372733856</v>
      </c>
      <c r="X100">
        <v>2.7343587923000001</v>
      </c>
      <c r="Y100">
        <v>2.7315170639000002</v>
      </c>
      <c r="Z100">
        <v>2.7287463786999999</v>
      </c>
      <c r="AA100">
        <v>2.7260449605999999</v>
      </c>
      <c r="AB100">
        <v>2.7234110779999998</v>
      </c>
      <c r="AC100">
        <v>2.6941794746999999</v>
      </c>
      <c r="AD100">
        <v>2.6681988341</v>
      </c>
      <c r="AE100">
        <v>2.6450850119</v>
      </c>
      <c r="AF100">
        <v>2.4944664378999999</v>
      </c>
      <c r="AG100">
        <v>2.3152619459000001</v>
      </c>
      <c r="AH100">
        <v>2.1113942272999999</v>
      </c>
      <c r="AI100">
        <v>1.8876025633</v>
      </c>
      <c r="AJ100">
        <v>1.6496437692999999</v>
      </c>
      <c r="AK100">
        <v>1.4043976609</v>
      </c>
      <c r="AL100">
        <v>1.1597990997000001</v>
      </c>
      <c r="AM100">
        <v>0.92451123040000005</v>
      </c>
      <c r="AN100">
        <v>0.70728344089999995</v>
      </c>
      <c r="AO100">
        <v>0.51602139039999995</v>
      </c>
      <c r="AP100">
        <v>0.3567247181</v>
      </c>
      <c r="AQ100">
        <v>0.23256929900000001</v>
      </c>
      <c r="AR100">
        <v>0.1434394118</v>
      </c>
      <c r="AS100">
        <v>8.6098919100000004E-2</v>
      </c>
      <c r="AT100">
        <v>5.4972806700000001E-2</v>
      </c>
      <c r="AU100">
        <v>4.3314875599999997E-2</v>
      </c>
      <c r="AV100">
        <v>4.4471166999999999E-2</v>
      </c>
      <c r="AW100">
        <v>5.30226195E-2</v>
      </c>
      <c r="AX100">
        <v>6.57321607E-2</v>
      </c>
      <c r="AY100">
        <v>8.2335518799999993E-2</v>
      </c>
      <c r="AZ100">
        <v>0.1062590214</v>
      </c>
      <c r="BA100">
        <v>0.17078774059999999</v>
      </c>
      <c r="BB100">
        <v>0.25113517829999998</v>
      </c>
      <c r="BC100">
        <v>0.37046533269999998</v>
      </c>
      <c r="BD100">
        <v>0.55365539819999998</v>
      </c>
      <c r="BE100">
        <v>0.82448047930000001</v>
      </c>
      <c r="BF100">
        <v>1.2011515363</v>
      </c>
      <c r="BG100">
        <v>1.6917750409000001</v>
      </c>
      <c r="BH100">
        <v>2.2923444372000001</v>
      </c>
      <c r="BI100">
        <v>2.9900631209999999</v>
      </c>
    </row>
    <row r="101" spans="1:61" x14ac:dyDescent="0.25">
      <c r="A101" t="s">
        <v>157</v>
      </c>
      <c r="B101">
        <v>6.7999999999999996E-3</v>
      </c>
      <c r="C101">
        <v>2.6630000000000001E-2</v>
      </c>
      <c r="D101">
        <v>4.8916535099999998E-2</v>
      </c>
      <c r="E101">
        <v>7.3624831500000001E-2</v>
      </c>
      <c r="F101">
        <v>0.10069543860000001</v>
      </c>
      <c r="G101">
        <v>0.13003899350000001</v>
      </c>
      <c r="H101">
        <v>0.16152966960000001</v>
      </c>
      <c r="I101">
        <v>0.19499780410000001</v>
      </c>
      <c r="J101">
        <v>0.23022185810000001</v>
      </c>
      <c r="K101">
        <v>0.26691955239999998</v>
      </c>
      <c r="L101">
        <v>0.30473767860000001</v>
      </c>
      <c r="M101">
        <v>0.34323962149999998</v>
      </c>
      <c r="N101">
        <v>0.38200526610000002</v>
      </c>
      <c r="O101">
        <v>0.42070635350000002</v>
      </c>
      <c r="P101">
        <v>0.4590906126</v>
      </c>
      <c r="Q101">
        <v>0.49696828469999998</v>
      </c>
      <c r="R101">
        <v>0.53420071769999999</v>
      </c>
      <c r="S101">
        <v>0.57069074919999996</v>
      </c>
      <c r="T101">
        <v>0.60637462890000005</v>
      </c>
      <c r="U101">
        <v>0.6412152632</v>
      </c>
      <c r="V101">
        <v>0.67518488160000001</v>
      </c>
      <c r="W101">
        <v>0.70830525960000001</v>
      </c>
      <c r="X101">
        <v>0.74059762809999996</v>
      </c>
      <c r="Y101">
        <v>0.77208268739999997</v>
      </c>
      <c r="Z101">
        <v>0.80278062019999996</v>
      </c>
      <c r="AA101">
        <v>0.83271110469999998</v>
      </c>
      <c r="AB101">
        <v>0.8618933271</v>
      </c>
      <c r="AC101">
        <v>0.89034599390000002</v>
      </c>
      <c r="AD101">
        <v>0.91802201829999996</v>
      </c>
      <c r="AE101">
        <v>0.94489225030000001</v>
      </c>
      <c r="AF101">
        <v>0.97094178019999999</v>
      </c>
      <c r="AG101">
        <v>0.99584831460000001</v>
      </c>
      <c r="AH101">
        <v>1.019274383</v>
      </c>
      <c r="AI101">
        <v>1.0408804424</v>
      </c>
      <c r="AJ101">
        <v>1.0603379075999999</v>
      </c>
      <c r="AK101">
        <v>1.0773425700999999</v>
      </c>
      <c r="AL101">
        <v>1.0916285587000001</v>
      </c>
      <c r="AM101">
        <v>1.1029825438</v>
      </c>
      <c r="AN101">
        <v>1.1112573026000001</v>
      </c>
      <c r="AO101">
        <v>1.1163831279</v>
      </c>
      <c r="AP101">
        <v>1.1183751091</v>
      </c>
      <c r="AQ101">
        <v>1.1173343147999999</v>
      </c>
      <c r="AR101">
        <v>1.1134415934999999</v>
      </c>
      <c r="AS101">
        <v>1.1069440383</v>
      </c>
      <c r="AT101">
        <v>1.0981357436000001</v>
      </c>
      <c r="AU101">
        <v>1.0873357367000001</v>
      </c>
      <c r="AV101">
        <v>1.0748664662</v>
      </c>
      <c r="AW101">
        <v>1.0610359205</v>
      </c>
      <c r="AX101">
        <v>1.0461256592999999</v>
      </c>
      <c r="AY101">
        <v>1.0303861765</v>
      </c>
      <c r="AZ101">
        <v>1.0140403827</v>
      </c>
      <c r="BA101">
        <v>0.99729566489999999</v>
      </c>
      <c r="BB101">
        <v>0.98042723490000006</v>
      </c>
      <c r="BC101">
        <v>0.96370574630000005</v>
      </c>
      <c r="BD101">
        <v>0.94745390139999996</v>
      </c>
      <c r="BE101">
        <v>0.93209809749999994</v>
      </c>
      <c r="BF101">
        <v>0.91820883760000005</v>
      </c>
      <c r="BG101">
        <v>0.90652062769999997</v>
      </c>
      <c r="BH101">
        <v>0.89792343139999997</v>
      </c>
      <c r="BI101">
        <v>0.89342530590000002</v>
      </c>
    </row>
    <row r="102" spans="1:61" x14ac:dyDescent="0.25">
      <c r="A102" t="s">
        <v>158</v>
      </c>
    </row>
    <row r="103" spans="1:61" x14ac:dyDescent="0.25">
      <c r="A103" t="s">
        <v>159</v>
      </c>
    </row>
    <row r="104" spans="1:61" x14ac:dyDescent="0.25">
      <c r="A104" t="s">
        <v>160</v>
      </c>
      <c r="B104">
        <v>63.581986819100003</v>
      </c>
      <c r="C104">
        <v>75.760728955700003</v>
      </c>
      <c r="D104">
        <v>89.401563073899993</v>
      </c>
      <c r="E104">
        <v>104.5238230866</v>
      </c>
      <c r="F104">
        <v>121.15071837399999</v>
      </c>
      <c r="G104">
        <v>139.30886423199999</v>
      </c>
      <c r="H104">
        <v>159.0246308211</v>
      </c>
      <c r="I104">
        <v>180.31325384420001</v>
      </c>
      <c r="J104">
        <v>203.15284167230001</v>
      </c>
      <c r="K104">
        <v>227.4280212505</v>
      </c>
      <c r="L104">
        <v>252.8113660354</v>
      </c>
      <c r="M104">
        <v>279.63741509750002</v>
      </c>
      <c r="N104">
        <v>308.32196860210001</v>
      </c>
      <c r="O104">
        <v>338.78000049820002</v>
      </c>
      <c r="P104">
        <v>370.94981575420002</v>
      </c>
      <c r="Q104">
        <v>404.7825082146</v>
      </c>
      <c r="R104">
        <v>440.23347058140001</v>
      </c>
      <c r="S104">
        <v>477.25404484860002</v>
      </c>
      <c r="T104">
        <v>515.78070617749995</v>
      </c>
      <c r="U104">
        <v>556.02388817680003</v>
      </c>
      <c r="V104">
        <v>597.88139999919997</v>
      </c>
      <c r="W104">
        <v>641.15617508929995</v>
      </c>
      <c r="X104">
        <v>685.83391988050005</v>
      </c>
      <c r="Y104">
        <v>731.89377021940004</v>
      </c>
      <c r="Z104">
        <v>779.31341816259999</v>
      </c>
      <c r="AA104">
        <v>828.07600947799995</v>
      </c>
      <c r="AB104">
        <v>878.18130634049999</v>
      </c>
      <c r="AC104">
        <v>929.35607881249996</v>
      </c>
      <c r="AD104">
        <v>981.89583385859999</v>
      </c>
      <c r="AE104">
        <v>1035.8845880383999</v>
      </c>
      <c r="AF104">
        <v>1090.0155819592001</v>
      </c>
      <c r="AG104">
        <v>1145.1380055471</v>
      </c>
      <c r="AH104">
        <v>1201.2119876309</v>
      </c>
      <c r="AI104">
        <v>1258.1988183714</v>
      </c>
      <c r="AJ104">
        <v>1316.0600348542</v>
      </c>
      <c r="AK104">
        <v>1374.7558625664999</v>
      </c>
      <c r="AL104">
        <v>1434.2429046092</v>
      </c>
      <c r="AM104">
        <v>1494.4712249592001</v>
      </c>
      <c r="AN104">
        <v>1555.3813042009001</v>
      </c>
      <c r="AO104">
        <v>1616.9016516631</v>
      </c>
      <c r="AP104">
        <v>1678.9478845051999</v>
      </c>
      <c r="AQ104">
        <v>1741.4236542030001</v>
      </c>
      <c r="AR104">
        <v>1804.2229264576999</v>
      </c>
      <c r="AS104">
        <v>1867.2320608433999</v>
      </c>
      <c r="AT104">
        <v>1930.3292316869999</v>
      </c>
      <c r="AU104">
        <v>1993.3780299442999</v>
      </c>
      <c r="AV104">
        <v>2056.2110807249001</v>
      </c>
      <c r="AW104">
        <v>2118.5972104406001</v>
      </c>
      <c r="AX104">
        <v>2180.1803877060001</v>
      </c>
      <c r="AY104">
        <v>2240.3676320812001</v>
      </c>
      <c r="AZ104">
        <v>2298.1198684924002</v>
      </c>
      <c r="BA104">
        <v>2375.5288149927001</v>
      </c>
      <c r="BB104">
        <v>2448.5641772284998</v>
      </c>
      <c r="BC104">
        <v>2518.3605880793002</v>
      </c>
      <c r="BD104">
        <v>2585.7119868595</v>
      </c>
      <c r="BE104">
        <v>2651.1677562977002</v>
      </c>
      <c r="BF104">
        <v>2715.0960065808999</v>
      </c>
      <c r="BG104">
        <v>2777.7253794446001</v>
      </c>
      <c r="BH104">
        <v>2839.1737825298001</v>
      </c>
      <c r="BI104">
        <v>2899.4703486940998</v>
      </c>
    </row>
    <row r="105" spans="1:61" x14ac:dyDescent="0.25">
      <c r="A105" t="s">
        <v>161</v>
      </c>
      <c r="B105">
        <v>1.7087999999999999E-3</v>
      </c>
      <c r="C105">
        <v>2.2505212000000002E-3</v>
      </c>
      <c r="D105">
        <v>2.8726109000000001E-3</v>
      </c>
      <c r="E105">
        <v>3.5707900999999999E-3</v>
      </c>
      <c r="F105">
        <v>4.3365907000000002E-3</v>
      </c>
      <c r="G105">
        <v>5.1562283999999998E-3</v>
      </c>
      <c r="H105">
        <v>6.0095430999999996E-3</v>
      </c>
      <c r="I105">
        <v>6.8690757999999999E-3</v>
      </c>
      <c r="J105">
        <v>7.6993301000000004E-3</v>
      </c>
      <c r="K105">
        <v>8.4562501999999994E-3</v>
      </c>
      <c r="L105">
        <v>9.0869279999999993E-3</v>
      </c>
      <c r="M105">
        <v>9.5765589000000005E-3</v>
      </c>
      <c r="N105">
        <v>9.9459855000000007E-3</v>
      </c>
      <c r="O105">
        <v>1.0216050500000001E-2</v>
      </c>
      <c r="P105">
        <v>1.0406206899999999E-2</v>
      </c>
      <c r="Q105">
        <v>1.05338203E-2</v>
      </c>
      <c r="R105">
        <v>1.0613907699999999E-2</v>
      </c>
      <c r="S105">
        <v>1.06591408E-2</v>
      </c>
      <c r="T105">
        <v>1.068E-2</v>
      </c>
      <c r="U105">
        <v>1.068E-2</v>
      </c>
      <c r="V105">
        <v>1.068E-2</v>
      </c>
      <c r="W105">
        <v>1.068E-2</v>
      </c>
      <c r="X105">
        <v>1.068E-2</v>
      </c>
      <c r="Y105">
        <v>1.068E-2</v>
      </c>
      <c r="Z105">
        <v>1.068E-2</v>
      </c>
      <c r="AA105">
        <v>1.068E-2</v>
      </c>
      <c r="AB105">
        <v>1.068E-2</v>
      </c>
      <c r="AC105">
        <v>1.06521111E-2</v>
      </c>
      <c r="AD105">
        <v>1.06035755E-2</v>
      </c>
      <c r="AE105">
        <v>1.05402685E-2</v>
      </c>
      <c r="AF105">
        <v>1.0332601699999999E-2</v>
      </c>
      <c r="AG105">
        <v>9.9753011000000003E-3</v>
      </c>
      <c r="AH105">
        <v>9.4721864000000006E-3</v>
      </c>
      <c r="AI105">
        <v>8.8361311999999997E-3</v>
      </c>
      <c r="AJ105">
        <v>8.0885652999999995E-3</v>
      </c>
      <c r="AK105">
        <v>7.2583481E-3</v>
      </c>
      <c r="AL105">
        <v>6.3798593000000004E-3</v>
      </c>
      <c r="AM105">
        <v>5.4902629999999996E-3</v>
      </c>
      <c r="AN105">
        <v>4.6260959000000001E-3</v>
      </c>
      <c r="AO105">
        <v>3.8196090999999999E-3</v>
      </c>
      <c r="AP105">
        <v>3.0955345000000002E-3</v>
      </c>
      <c r="AQ105">
        <v>2.4690118E-3</v>
      </c>
      <c r="AR105">
        <v>1.9451736999999999E-3</v>
      </c>
      <c r="AS105">
        <v>1.5204038000000001E-3</v>
      </c>
      <c r="AT105">
        <v>1.1847763999999999E-3</v>
      </c>
      <c r="AU105">
        <v>9.2491109999999997E-4</v>
      </c>
      <c r="AV105">
        <v>7.2654200000000005E-4</v>
      </c>
      <c r="AW105">
        <v>5.7639110000000003E-4</v>
      </c>
      <c r="AX105">
        <v>4.6327400000000001E-4</v>
      </c>
      <c r="AY105">
        <v>3.7858789999999998E-4</v>
      </c>
      <c r="AZ105">
        <v>3.1641960000000001E-4</v>
      </c>
      <c r="BA105">
        <v>2.7779740000000001E-4</v>
      </c>
      <c r="BB105">
        <v>2.5918870000000001E-4</v>
      </c>
      <c r="BC105">
        <v>2.6263449999999999E-4</v>
      </c>
      <c r="BD105">
        <v>2.9646810000000002E-4</v>
      </c>
      <c r="BE105">
        <v>3.7853419999999999E-4</v>
      </c>
      <c r="BF105">
        <v>5.4231129999999996E-4</v>
      </c>
      <c r="BG105">
        <v>8.4520359999999998E-4</v>
      </c>
      <c r="BH105">
        <v>1.376443E-3</v>
      </c>
      <c r="BI105">
        <v>2.2617325E-3</v>
      </c>
    </row>
    <row r="106" spans="1:61" x14ac:dyDescent="0.25">
      <c r="A106" t="s">
        <v>162</v>
      </c>
      <c r="B106">
        <v>0.1086488991</v>
      </c>
      <c r="C106">
        <v>0.1705011246</v>
      </c>
      <c r="D106">
        <v>0.25681590269999999</v>
      </c>
      <c r="E106">
        <v>0.3732326305</v>
      </c>
      <c r="F106">
        <v>0.52538108130000005</v>
      </c>
      <c r="G106">
        <v>0.71830832629999997</v>
      </c>
      <c r="H106">
        <v>0.95566537500000004</v>
      </c>
      <c r="I106">
        <v>1.2385854080000001</v>
      </c>
      <c r="J106">
        <v>1.5641407928</v>
      </c>
      <c r="K106">
        <v>1.9231882515000001</v>
      </c>
      <c r="L106">
        <v>2.2972786888000001</v>
      </c>
      <c r="M106">
        <v>2.6779641827999998</v>
      </c>
      <c r="N106">
        <v>3.0665658425000002</v>
      </c>
      <c r="O106">
        <v>3.4609935786000001</v>
      </c>
      <c r="P106">
        <v>3.8601805164999998</v>
      </c>
      <c r="Q106">
        <v>4.2639062069999998</v>
      </c>
      <c r="R106">
        <v>4.6725974152000003</v>
      </c>
      <c r="S106">
        <v>5.0871180673999996</v>
      </c>
      <c r="T106">
        <v>5.5085379420000002</v>
      </c>
      <c r="U106">
        <v>5.9383351257000001</v>
      </c>
      <c r="V106">
        <v>6.3853733520000002</v>
      </c>
      <c r="W106">
        <v>6.84754795</v>
      </c>
      <c r="X106">
        <v>7.3247062642999996</v>
      </c>
      <c r="Y106">
        <v>7.8166254658999996</v>
      </c>
      <c r="Z106">
        <v>8.3230673060000004</v>
      </c>
      <c r="AA106">
        <v>8.8438517811999997</v>
      </c>
      <c r="AB106">
        <v>9.3789763517000004</v>
      </c>
      <c r="AC106">
        <v>9.8996041789000007</v>
      </c>
      <c r="AD106">
        <v>10.411606578100001</v>
      </c>
      <c r="AE106">
        <v>10.9185016702</v>
      </c>
      <c r="AF106">
        <v>11.262696805899999</v>
      </c>
      <c r="AG106">
        <v>11.4230963586</v>
      </c>
      <c r="AH106">
        <v>11.3781039053</v>
      </c>
      <c r="AI106">
        <v>11.1176097781</v>
      </c>
      <c r="AJ106">
        <v>10.6450375915</v>
      </c>
      <c r="AK106">
        <v>9.9784566615999992</v>
      </c>
      <c r="AL106">
        <v>9.1502679954000001</v>
      </c>
      <c r="AM106">
        <v>8.2050400474000007</v>
      </c>
      <c r="AN106">
        <v>7.1953431002999997</v>
      </c>
      <c r="AO106">
        <v>6.1759322518999999</v>
      </c>
      <c r="AP106">
        <v>5.1972410817999997</v>
      </c>
      <c r="AQ106">
        <v>4.2995956117</v>
      </c>
      <c r="AR106">
        <v>3.5095270262999998</v>
      </c>
      <c r="AS106">
        <v>2.8389468092999999</v>
      </c>
      <c r="AT106">
        <v>2.2870084434</v>
      </c>
      <c r="AU106">
        <v>1.8436975131</v>
      </c>
      <c r="AV106">
        <v>1.4939238117</v>
      </c>
      <c r="AW106">
        <v>1.2211406487000001</v>
      </c>
      <c r="AX106">
        <v>1.0100208819000001</v>
      </c>
      <c r="AY106">
        <v>0.84817615840000005</v>
      </c>
      <c r="AZ106">
        <v>0.72717016919999999</v>
      </c>
      <c r="BA106">
        <v>0.65991568649999999</v>
      </c>
      <c r="BB106">
        <v>0.63464020580000002</v>
      </c>
      <c r="BC106">
        <v>0.66140849430000004</v>
      </c>
      <c r="BD106">
        <v>0.76658105340000005</v>
      </c>
      <c r="BE106">
        <v>1.0035576816</v>
      </c>
      <c r="BF106">
        <v>1.4724273476</v>
      </c>
      <c r="BG106">
        <v>2.3477433780000001</v>
      </c>
      <c r="BH106">
        <v>3.9079608381000002</v>
      </c>
      <c r="BI106">
        <v>6.5578263087000002</v>
      </c>
    </row>
    <row r="107" spans="1:61" x14ac:dyDescent="0.25">
      <c r="A107" t="s">
        <v>163</v>
      </c>
      <c r="B107">
        <v>63.473337920100001</v>
      </c>
      <c r="C107">
        <v>75.590227831099995</v>
      </c>
      <c r="D107">
        <v>89.144747171199995</v>
      </c>
      <c r="E107">
        <v>104.150590456</v>
      </c>
      <c r="F107">
        <v>120.62533729259999</v>
      </c>
      <c r="G107">
        <v>138.5905559057</v>
      </c>
      <c r="H107">
        <v>158.06896544610001</v>
      </c>
      <c r="I107">
        <v>179.0746684362</v>
      </c>
      <c r="J107">
        <v>201.58870087939999</v>
      </c>
      <c r="K107">
        <v>225.504832999</v>
      </c>
      <c r="L107">
        <v>250.51408734660001</v>
      </c>
      <c r="M107">
        <v>276.95945091470003</v>
      </c>
      <c r="N107">
        <v>305.25540275970002</v>
      </c>
      <c r="O107">
        <v>335.31900691959999</v>
      </c>
      <c r="P107">
        <v>367.08963523770001</v>
      </c>
      <c r="Q107">
        <v>400.51860200760001</v>
      </c>
      <c r="R107">
        <v>435.56087316610001</v>
      </c>
      <c r="S107">
        <v>472.1669267812</v>
      </c>
      <c r="T107">
        <v>510.27216823549998</v>
      </c>
      <c r="U107">
        <v>550.08555305109996</v>
      </c>
      <c r="V107">
        <v>591.49602664719998</v>
      </c>
      <c r="W107">
        <v>634.30862713930003</v>
      </c>
      <c r="X107">
        <v>678.50921361619999</v>
      </c>
      <c r="Y107">
        <v>724.07714475349997</v>
      </c>
      <c r="Z107">
        <v>770.9903508566</v>
      </c>
      <c r="AA107">
        <v>819.23215769679996</v>
      </c>
      <c r="AB107">
        <v>868.80232998880001</v>
      </c>
      <c r="AC107">
        <v>919.45647463360001</v>
      </c>
      <c r="AD107">
        <v>971.48422728050002</v>
      </c>
      <c r="AE107">
        <v>1024.9660863682</v>
      </c>
      <c r="AF107">
        <v>1078.7528851533</v>
      </c>
      <c r="AG107">
        <v>1133.7149091885999</v>
      </c>
      <c r="AH107">
        <v>1189.8338837255999</v>
      </c>
      <c r="AI107">
        <v>1247.0812085933001</v>
      </c>
      <c r="AJ107">
        <v>1305.4149972626999</v>
      </c>
      <c r="AK107">
        <v>1364.7774059049</v>
      </c>
      <c r="AL107">
        <v>1425.0926366138001</v>
      </c>
      <c r="AM107">
        <v>1486.2661849118001</v>
      </c>
      <c r="AN107">
        <v>1548.1859611006</v>
      </c>
      <c r="AO107">
        <v>1610.7257194111</v>
      </c>
      <c r="AP107">
        <v>1673.7506434234001</v>
      </c>
      <c r="AQ107">
        <v>1737.1240585912999</v>
      </c>
      <c r="AR107">
        <v>1800.7133994313999</v>
      </c>
      <c r="AS107">
        <v>1864.3931140341001</v>
      </c>
      <c r="AT107">
        <v>1928.0422232435999</v>
      </c>
      <c r="AU107">
        <v>1991.5343324311</v>
      </c>
      <c r="AV107">
        <v>2054.7171569132001</v>
      </c>
      <c r="AW107">
        <v>2117.3760697920002</v>
      </c>
      <c r="AX107">
        <v>2179.1703668241998</v>
      </c>
      <c r="AY107">
        <v>2239.5194559227002</v>
      </c>
      <c r="AZ107">
        <v>2297.3926983232</v>
      </c>
      <c r="BA107">
        <v>2374.8688993062001</v>
      </c>
      <c r="BB107">
        <v>2447.9295370226</v>
      </c>
      <c r="BC107">
        <v>2517.6991795849999</v>
      </c>
      <c r="BD107">
        <v>2584.9454058061001</v>
      </c>
      <c r="BE107">
        <v>2650.1641986160998</v>
      </c>
      <c r="BF107">
        <v>2713.6235792333</v>
      </c>
      <c r="BG107">
        <v>2775.3776360666002</v>
      </c>
      <c r="BH107">
        <v>2835.2658216916998</v>
      </c>
      <c r="BI107">
        <v>2892.9125223852998</v>
      </c>
    </row>
    <row r="108" spans="1:61" x14ac:dyDescent="0.25">
      <c r="A108" t="s">
        <v>164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</row>
    <row r="109" spans="1:61" x14ac:dyDescent="0.25">
      <c r="A109" t="s">
        <v>165</v>
      </c>
      <c r="B109">
        <v>0.12962751159999999</v>
      </c>
      <c r="C109">
        <v>0.21504006040000001</v>
      </c>
      <c r="D109">
        <v>0.3514506463</v>
      </c>
      <c r="E109">
        <v>0.56518852330000002</v>
      </c>
      <c r="F109">
        <v>0.89397545990000005</v>
      </c>
      <c r="G109">
        <v>1.3906092805000001</v>
      </c>
      <c r="H109">
        <v>2.1270613760999999</v>
      </c>
      <c r="I109">
        <v>3.1985602073999999</v>
      </c>
      <c r="J109">
        <v>4.7271230659999999</v>
      </c>
      <c r="K109">
        <v>6.8644682595999997</v>
      </c>
      <c r="L109">
        <v>8.1204767763000003</v>
      </c>
      <c r="M109">
        <v>8.3508303364999996</v>
      </c>
      <c r="N109">
        <v>8.5623183089000001</v>
      </c>
      <c r="O109">
        <v>8.7510413430000007</v>
      </c>
      <c r="P109">
        <v>8.9148542453000008</v>
      </c>
      <c r="Q109">
        <v>9.0527280632</v>
      </c>
      <c r="R109">
        <v>9.1643248194000009</v>
      </c>
      <c r="S109">
        <v>9.2496912074999997</v>
      </c>
      <c r="T109">
        <v>8.8151492188000002</v>
      </c>
      <c r="U109">
        <v>8.5335124603000008</v>
      </c>
      <c r="V109">
        <v>8.5988415260999993</v>
      </c>
      <c r="W109">
        <v>8.6382927346000002</v>
      </c>
      <c r="X109">
        <v>8.6536836129000001</v>
      </c>
      <c r="Y109">
        <v>8.6467361879000002</v>
      </c>
      <c r="Z109">
        <v>8.6191465411999992</v>
      </c>
      <c r="AA109">
        <v>8.5726478281999992</v>
      </c>
      <c r="AB109">
        <v>9.0374357973000006</v>
      </c>
      <c r="AC109">
        <v>8.9244495073000003</v>
      </c>
      <c r="AD109">
        <v>8.8003127643999992</v>
      </c>
      <c r="AE109">
        <v>11.250417372499999</v>
      </c>
      <c r="AF109">
        <v>11.828782292</v>
      </c>
      <c r="AG109">
        <v>12.2906176058</v>
      </c>
      <c r="AH109">
        <v>12.6120838829</v>
      </c>
      <c r="AI109">
        <v>12.774212074299999</v>
      </c>
      <c r="AJ109">
        <v>12.7656594972</v>
      </c>
      <c r="AK109">
        <v>12.5853268165</v>
      </c>
      <c r="AL109">
        <v>12.244200662600001</v>
      </c>
      <c r="AM109">
        <v>11.765682473</v>
      </c>
      <c r="AN109">
        <v>11.183806802099999</v>
      </c>
      <c r="AO109">
        <v>10.5392785043</v>
      </c>
      <c r="AP109">
        <v>9.8739923858999994</v>
      </c>
      <c r="AQ109">
        <v>9.2253538458000008</v>
      </c>
      <c r="AR109">
        <v>8.6218491418000003</v>
      </c>
      <c r="AS109">
        <v>8.0807763892000004</v>
      </c>
      <c r="AT109">
        <v>7.6081466277000001</v>
      </c>
      <c r="AU109">
        <v>7.2000257084000001</v>
      </c>
      <c r="AV109">
        <v>6.8443392340000004</v>
      </c>
      <c r="AW109">
        <v>6.5223605539999996</v>
      </c>
      <c r="AX109">
        <v>6.2095935961000004</v>
      </c>
      <c r="AY109">
        <v>5.8762117258000002</v>
      </c>
      <c r="AZ109">
        <v>5.2968859104000003</v>
      </c>
      <c r="BA109">
        <v>4.9379252303000003</v>
      </c>
      <c r="BB109">
        <v>4.4163872292999997</v>
      </c>
      <c r="BC109">
        <v>3.7338459772000001</v>
      </c>
      <c r="BD109">
        <v>2.9197668038</v>
      </c>
      <c r="BE109">
        <v>2.0425930335000002</v>
      </c>
      <c r="BF109">
        <v>1.2082988365</v>
      </c>
      <c r="BG109">
        <v>0.53851708720000002</v>
      </c>
      <c r="BH109">
        <v>0.12927862400000001</v>
      </c>
      <c r="BI109">
        <v>0</v>
      </c>
    </row>
    <row r="110" spans="1:61" x14ac:dyDescent="0.25">
      <c r="A110" t="s">
        <v>166</v>
      </c>
      <c r="B110">
        <v>63.3437104084</v>
      </c>
      <c r="C110">
        <v>75.375187770699995</v>
      </c>
      <c r="D110">
        <v>88.793296524799999</v>
      </c>
      <c r="E110">
        <v>103.5854019328</v>
      </c>
      <c r="F110">
        <v>119.7313618327</v>
      </c>
      <c r="G110">
        <v>137.1999466252</v>
      </c>
      <c r="H110">
        <v>155.94190406999999</v>
      </c>
      <c r="I110">
        <v>175.87610822880001</v>
      </c>
      <c r="J110">
        <v>196.8615778134</v>
      </c>
      <c r="K110">
        <v>218.6403647395</v>
      </c>
      <c r="L110">
        <v>242.3936105704</v>
      </c>
      <c r="M110">
        <v>268.60862057819998</v>
      </c>
      <c r="N110">
        <v>296.69308445079997</v>
      </c>
      <c r="O110">
        <v>326.56796557659999</v>
      </c>
      <c r="P110">
        <v>358.17478099229999</v>
      </c>
      <c r="Q110">
        <v>391.46587394440002</v>
      </c>
      <c r="R110">
        <v>426.3965483467</v>
      </c>
      <c r="S110">
        <v>462.9172355737</v>
      </c>
      <c r="T110">
        <v>501.45701901669997</v>
      </c>
      <c r="U110">
        <v>541.55204059079995</v>
      </c>
      <c r="V110">
        <v>582.89718512110005</v>
      </c>
      <c r="W110">
        <v>625.67033440470004</v>
      </c>
      <c r="X110">
        <v>669.85553000330003</v>
      </c>
      <c r="Y110">
        <v>715.43040856560003</v>
      </c>
      <c r="Z110">
        <v>762.37120431539995</v>
      </c>
      <c r="AA110">
        <v>810.65950986869996</v>
      </c>
      <c r="AB110">
        <v>859.76489419150005</v>
      </c>
      <c r="AC110">
        <v>910.53202512630003</v>
      </c>
      <c r="AD110">
        <v>962.68391451599996</v>
      </c>
      <c r="AE110">
        <v>1013.7156689957</v>
      </c>
      <c r="AF110">
        <v>1066.9241028613001</v>
      </c>
      <c r="AG110">
        <v>1121.4242915827999</v>
      </c>
      <c r="AH110">
        <v>1177.2217998427</v>
      </c>
      <c r="AI110">
        <v>1234.3069965191</v>
      </c>
      <c r="AJ110">
        <v>1292.6493377656</v>
      </c>
      <c r="AK110">
        <v>1352.1920790884001</v>
      </c>
      <c r="AL110">
        <v>1412.8484359511001</v>
      </c>
      <c r="AM110">
        <v>1474.5005024389</v>
      </c>
      <c r="AN110">
        <v>1537.0021542985</v>
      </c>
      <c r="AO110">
        <v>1600.1864409069001</v>
      </c>
      <c r="AP110">
        <v>1663.8766510375001</v>
      </c>
      <c r="AQ110">
        <v>1727.8987047455</v>
      </c>
      <c r="AR110">
        <v>1792.0915502895</v>
      </c>
      <c r="AS110">
        <v>1856.3123376449</v>
      </c>
      <c r="AT110">
        <v>1920.4340766159</v>
      </c>
      <c r="AU110">
        <v>1984.3343067228</v>
      </c>
      <c r="AV110">
        <v>2047.8728176792999</v>
      </c>
      <c r="AW110">
        <v>2110.8537092380002</v>
      </c>
      <c r="AX110">
        <v>2172.9607732280001</v>
      </c>
      <c r="AY110">
        <v>2233.6432441969</v>
      </c>
      <c r="AZ110">
        <v>2292.0958124128001</v>
      </c>
      <c r="BA110">
        <v>2369.9309740758999</v>
      </c>
      <c r="BB110">
        <v>2443.5131497933999</v>
      </c>
      <c r="BC110">
        <v>2513.9653336077999</v>
      </c>
      <c r="BD110">
        <v>2582.0256390023001</v>
      </c>
      <c r="BE110">
        <v>2648.1216055825998</v>
      </c>
      <c r="BF110">
        <v>2712.4152803969</v>
      </c>
      <c r="BG110">
        <v>2774.8391189794002</v>
      </c>
      <c r="BH110">
        <v>2835.1365430677001</v>
      </c>
      <c r="BI110">
        <v>2892.9125223852998</v>
      </c>
    </row>
    <row r="111" spans="1:61" x14ac:dyDescent="0.25">
      <c r="A111" t="s">
        <v>102</v>
      </c>
    </row>
    <row r="112" spans="1:61" x14ac:dyDescent="0.25">
      <c r="A112" t="s">
        <v>167</v>
      </c>
      <c r="B112">
        <v>28.208822711100002</v>
      </c>
      <c r="C112">
        <v>29.101746940400002</v>
      </c>
      <c r="D112">
        <v>29.5574288866</v>
      </c>
      <c r="E112">
        <v>29.3746774311</v>
      </c>
      <c r="F112">
        <v>28.355791257900002</v>
      </c>
      <c r="G112">
        <v>26.307304673499999</v>
      </c>
      <c r="H112">
        <v>23.0420635099</v>
      </c>
      <c r="I112">
        <v>18.382340686500001</v>
      </c>
      <c r="J112">
        <v>12.163160980300001</v>
      </c>
      <c r="K112">
        <v>4.2338537853</v>
      </c>
      <c r="L112">
        <v>0.3543348019</v>
      </c>
      <c r="M112">
        <v>0.28346784149999998</v>
      </c>
      <c r="N112">
        <v>0.22677427319999999</v>
      </c>
      <c r="O112">
        <v>0.18141941859999999</v>
      </c>
      <c r="P112">
        <v>0.1451355349</v>
      </c>
      <c r="Q112">
        <v>0.11610842790000001</v>
      </c>
      <c r="R112">
        <v>9.2886742300000005E-2</v>
      </c>
      <c r="S112">
        <v>7.4309393900000006E-2</v>
      </c>
      <c r="T112">
        <v>2.3636186135999999</v>
      </c>
      <c r="U112">
        <v>3.987650248</v>
      </c>
      <c r="V112">
        <v>3.8312934802999998</v>
      </c>
      <c r="W112">
        <v>3.6821513209000001</v>
      </c>
      <c r="X112">
        <v>3.5399073611</v>
      </c>
      <c r="Y112">
        <v>3.4042586947000002</v>
      </c>
      <c r="Z112">
        <v>3.2749153501000001</v>
      </c>
      <c r="AA112">
        <v>3.1515997466000001</v>
      </c>
      <c r="AB112">
        <v>9.9736379999999999E-3</v>
      </c>
      <c r="AC112">
        <v>7.9789104000000007E-3</v>
      </c>
      <c r="AD112">
        <v>6.3831282999999997E-3</v>
      </c>
      <c r="AE112">
        <v>-14.349808742800001</v>
      </c>
      <c r="AF112">
        <v>-18.444718644000002</v>
      </c>
      <c r="AG112">
        <v>-22.029247742300001</v>
      </c>
      <c r="AH112">
        <v>-24.997853181</v>
      </c>
      <c r="AI112">
        <v>-27.257887636300001</v>
      </c>
      <c r="AJ112">
        <v>-28.738348277699998</v>
      </c>
      <c r="AK112">
        <v>-29.400289083699999</v>
      </c>
      <c r="AL112">
        <v>-29.247597799499999</v>
      </c>
      <c r="AM112">
        <v>-28.335786157600001</v>
      </c>
      <c r="AN112">
        <v>-26.775510089400001</v>
      </c>
      <c r="AO112">
        <v>-24.7276601881</v>
      </c>
      <c r="AP112">
        <v>-22.388331711700001</v>
      </c>
      <c r="AQ112">
        <v>-19.965064205200001</v>
      </c>
      <c r="AR112">
        <v>-17.649064640999999</v>
      </c>
      <c r="AS112">
        <v>-15.589767742699999</v>
      </c>
      <c r="AT112">
        <v>-13.876849674200001</v>
      </c>
      <c r="AU112">
        <v>-12.5313736663</v>
      </c>
      <c r="AV112">
        <v>-11.5040758932</v>
      </c>
      <c r="AW112">
        <v>-10.676570248499999</v>
      </c>
      <c r="AX112">
        <v>-9.8616358211000001</v>
      </c>
      <c r="AY112">
        <v>-8.8000797965000004</v>
      </c>
      <c r="AZ112">
        <v>-5.3384076729999999</v>
      </c>
      <c r="BA112">
        <v>-3.3418538745999999</v>
      </c>
      <c r="BB112">
        <v>0.49168661650000001</v>
      </c>
      <c r="BC112">
        <v>6.6433346255999997</v>
      </c>
      <c r="BD112">
        <v>15.6057213348</v>
      </c>
      <c r="BE112">
        <v>27.8135174158</v>
      </c>
      <c r="BF112">
        <v>43.578762774099999</v>
      </c>
      <c r="BG112">
        <v>63.0908209312</v>
      </c>
      <c r="BH112">
        <v>86.661760826199995</v>
      </c>
      <c r="BI112">
        <v>122.9601985076</v>
      </c>
    </row>
    <row r="113" spans="1:61" x14ac:dyDescent="0.25">
      <c r="A113" t="s">
        <v>168</v>
      </c>
      <c r="B113">
        <v>24.908822711100001</v>
      </c>
      <c r="C113">
        <v>26.461746940400001</v>
      </c>
      <c r="D113">
        <v>27.445428886599998</v>
      </c>
      <c r="E113">
        <v>27.685077431100002</v>
      </c>
      <c r="F113">
        <v>27.0041112579</v>
      </c>
      <c r="G113">
        <v>25.225960673500001</v>
      </c>
      <c r="H113">
        <v>22.1769883099</v>
      </c>
      <c r="I113">
        <v>17.6902805265</v>
      </c>
      <c r="J113">
        <v>11.6095128523</v>
      </c>
      <c r="K113">
        <v>3.7909352829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2.3041710984999999</v>
      </c>
      <c r="U113">
        <v>3.9400922358999999</v>
      </c>
      <c r="V113">
        <v>3.7932470707000001</v>
      </c>
      <c r="W113">
        <v>3.6517141932000001</v>
      </c>
      <c r="X113">
        <v>3.5155576589000002</v>
      </c>
      <c r="Y113">
        <v>3.3847789329000002</v>
      </c>
      <c r="Z113">
        <v>3.2593315406999999</v>
      </c>
      <c r="AA113">
        <v>3.1391326990000001</v>
      </c>
      <c r="AB113">
        <v>0</v>
      </c>
      <c r="AC113">
        <v>0</v>
      </c>
      <c r="AD113">
        <v>0</v>
      </c>
      <c r="AE113">
        <v>-14.354915245400001</v>
      </c>
      <c r="AF113">
        <v>-18.448803846200001</v>
      </c>
      <c r="AG113">
        <v>-22.032515904</v>
      </c>
      <c r="AH113">
        <v>-25.000467710399999</v>
      </c>
      <c r="AI113">
        <v>-27.259979259800001</v>
      </c>
      <c r="AJ113">
        <v>-28.740021576499998</v>
      </c>
      <c r="AK113">
        <v>-29.401627722699999</v>
      </c>
      <c r="AL113">
        <v>-29.248668710699999</v>
      </c>
      <c r="AM113">
        <v>-28.3366428866</v>
      </c>
      <c r="AN113">
        <v>-26.776195472600001</v>
      </c>
      <c r="AO113">
        <v>-24.7282084946</v>
      </c>
      <c r="AP113">
        <v>-22.388770356999999</v>
      </c>
      <c r="AQ113">
        <v>-19.9654151214</v>
      </c>
      <c r="AR113">
        <v>-17.649345373999999</v>
      </c>
      <c r="AS113">
        <v>-15.589992329099999</v>
      </c>
      <c r="AT113">
        <v>-13.8770293433</v>
      </c>
      <c r="AU113">
        <v>-12.5315174016</v>
      </c>
      <c r="AV113">
        <v>-11.5041908814</v>
      </c>
      <c r="AW113">
        <v>-10.676662239100001</v>
      </c>
      <c r="AX113">
        <v>-9.8617094134999999</v>
      </c>
      <c r="AY113">
        <v>-8.8001386705000009</v>
      </c>
      <c r="AZ113">
        <v>-5.3384547722000004</v>
      </c>
      <c r="BA113">
        <v>-3.341891554</v>
      </c>
      <c r="BB113">
        <v>0.49165647309999999</v>
      </c>
      <c r="BC113">
        <v>6.6433105109000001</v>
      </c>
      <c r="BD113">
        <v>15.605702043000001</v>
      </c>
      <c r="BE113">
        <v>27.813501982399998</v>
      </c>
      <c r="BF113">
        <v>43.578750427300001</v>
      </c>
      <c r="BG113">
        <v>63.090811053800003</v>
      </c>
      <c r="BH113">
        <v>86.661752924300004</v>
      </c>
      <c r="BI113">
        <v>122.960192186</v>
      </c>
    </row>
    <row r="114" spans="1:61" x14ac:dyDescent="0.25">
      <c r="A114" t="s">
        <v>169</v>
      </c>
      <c r="B114">
        <v>0.39175911219999998</v>
      </c>
      <c r="C114">
        <v>0.34928052180000002</v>
      </c>
      <c r="D114">
        <v>0.30699048140000001</v>
      </c>
      <c r="E114">
        <v>0.26486858800000002</v>
      </c>
      <c r="F114">
        <v>0.2228968315</v>
      </c>
      <c r="G114">
        <v>0.18107936499999999</v>
      </c>
      <c r="H114">
        <v>0.13945631059999999</v>
      </c>
      <c r="I114">
        <v>9.8108598000000005E-2</v>
      </c>
      <c r="J114">
        <v>5.7146691899999998E-2</v>
      </c>
      <c r="K114">
        <v>1.66687256E-2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4.4673463999999998E-3</v>
      </c>
      <c r="U114">
        <v>7.0861924E-3</v>
      </c>
      <c r="V114">
        <v>6.3444807999999998E-3</v>
      </c>
      <c r="W114">
        <v>5.6955143000000001E-3</v>
      </c>
      <c r="X114">
        <v>5.1259605999999999E-3</v>
      </c>
      <c r="Y114">
        <v>4.6246860999999998E-3</v>
      </c>
      <c r="Z114">
        <v>4.1823116000000004E-3</v>
      </c>
      <c r="AA114">
        <v>3.7908751E-3</v>
      </c>
      <c r="AB114">
        <v>0</v>
      </c>
      <c r="AC114">
        <v>0</v>
      </c>
      <c r="AD114">
        <v>0</v>
      </c>
      <c r="AE114">
        <v>-1.3857639600000001E-2</v>
      </c>
      <c r="AF114">
        <v>-1.6925266200000001E-2</v>
      </c>
      <c r="AG114">
        <v>-1.9240053E-2</v>
      </c>
      <c r="AH114">
        <v>-2.0812702499999999E-2</v>
      </c>
      <c r="AI114">
        <v>-2.16658757E-2</v>
      </c>
      <c r="AJ114">
        <v>-2.1837925899999999E-2</v>
      </c>
      <c r="AK114">
        <v>-2.1386799299999999E-2</v>
      </c>
      <c r="AL114">
        <v>-2.0393106800000001E-2</v>
      </c>
      <c r="AM114">
        <v>-1.8960982599999999E-2</v>
      </c>
      <c r="AN114">
        <v>-1.72151969E-2</v>
      </c>
      <c r="AO114">
        <v>-1.5293576099999999E-2</v>
      </c>
      <c r="AP114">
        <v>-1.3335000200000001E-2</v>
      </c>
      <c r="AQ114">
        <v>-1.14649959E-2</v>
      </c>
      <c r="AR114">
        <v>-9.782242E-3</v>
      </c>
      <c r="AS114">
        <v>-8.3492527000000004E-3</v>
      </c>
      <c r="AT114">
        <v>-7.1889442999999997E-3</v>
      </c>
      <c r="AU114">
        <v>-6.2865734999999999E-3</v>
      </c>
      <c r="AV114">
        <v>-5.5948491999999999E-3</v>
      </c>
      <c r="AW114">
        <v>-5.0394960000000001E-3</v>
      </c>
      <c r="AX114">
        <v>-4.5233456E-3</v>
      </c>
      <c r="AY114">
        <v>-3.9279887000000001E-3</v>
      </c>
      <c r="AZ114">
        <v>-2.3229662000000002E-3</v>
      </c>
      <c r="BA114">
        <v>-1.406799E-3</v>
      </c>
      <c r="BB114">
        <v>2.007938E-4</v>
      </c>
      <c r="BC114">
        <v>2.6379505000000002E-3</v>
      </c>
      <c r="BD114">
        <v>6.0353597000000004E-3</v>
      </c>
      <c r="BE114">
        <v>1.0491038100000001E-2</v>
      </c>
      <c r="BF114">
        <v>1.6050537600000001E-2</v>
      </c>
      <c r="BG114">
        <v>2.2713120400000002E-2</v>
      </c>
      <c r="BH114">
        <v>3.05235817E-2</v>
      </c>
      <c r="BI114">
        <v>4.2407811599999998E-2</v>
      </c>
    </row>
    <row r="115" spans="1:61" x14ac:dyDescent="0.25">
      <c r="A115" t="s">
        <v>170</v>
      </c>
    </row>
    <row r="116" spans="1:61" x14ac:dyDescent="0.25">
      <c r="A116" t="s">
        <v>171</v>
      </c>
      <c r="B116">
        <v>16.244622923400001</v>
      </c>
      <c r="C116">
        <v>19.140275613499998</v>
      </c>
      <c r="D116">
        <v>22.359134023500001</v>
      </c>
      <c r="E116">
        <v>25.915234515400002</v>
      </c>
      <c r="F116">
        <v>29.8255425953</v>
      </c>
      <c r="G116">
        <v>34.105183221899999</v>
      </c>
      <c r="H116">
        <v>38.754392437900002</v>
      </c>
      <c r="I116">
        <v>43.728510030700001</v>
      </c>
      <c r="J116">
        <v>48.874273677600002</v>
      </c>
      <c r="K116">
        <v>53.798667156100002</v>
      </c>
      <c r="L116">
        <v>59.298514647899999</v>
      </c>
      <c r="M116">
        <v>65.713793876799997</v>
      </c>
      <c r="N116">
        <v>72.556517530700006</v>
      </c>
      <c r="O116">
        <v>79.8188262165</v>
      </c>
      <c r="P116">
        <v>87.491604002900004</v>
      </c>
      <c r="Q116">
        <v>95.561409150499998</v>
      </c>
      <c r="R116">
        <v>104.0052373004</v>
      </c>
      <c r="S116">
        <v>112.7808773654</v>
      </c>
      <c r="T116">
        <v>122.2999636816</v>
      </c>
      <c r="U116">
        <v>132.223137356</v>
      </c>
      <c r="V116">
        <v>142.3453304555</v>
      </c>
      <c r="W116">
        <v>152.84845824780001</v>
      </c>
      <c r="X116">
        <v>163.7334535345</v>
      </c>
      <c r="Y116">
        <v>175.00661526819999</v>
      </c>
      <c r="Z116">
        <v>186.68624775660001</v>
      </c>
      <c r="AA116">
        <v>198.8149819926</v>
      </c>
      <c r="AB116">
        <v>210.95716308140001</v>
      </c>
      <c r="AC116">
        <v>223.91355280170001</v>
      </c>
      <c r="AD116">
        <v>237.56806725870001</v>
      </c>
      <c r="AE116">
        <v>249.60951754870001</v>
      </c>
      <c r="AF116">
        <v>262.8491338087</v>
      </c>
      <c r="AG116">
        <v>276.39047357179999</v>
      </c>
      <c r="AH116">
        <v>290.23810992749998</v>
      </c>
      <c r="AI116">
        <v>304.39628635499997</v>
      </c>
      <c r="AJ116">
        <v>318.86699730869998</v>
      </c>
      <c r="AK116">
        <v>333.64735881910002</v>
      </c>
      <c r="AL116">
        <v>348.72661745229999</v>
      </c>
      <c r="AM116">
        <v>364.08348550890003</v>
      </c>
      <c r="AN116">
        <v>379.68471837739997</v>
      </c>
      <c r="AO116">
        <v>395.48561542160002</v>
      </c>
      <c r="AP116">
        <v>411.43234823950002</v>
      </c>
      <c r="AQ116">
        <v>427.46488060209998</v>
      </c>
      <c r="AR116">
        <v>443.51818875420003</v>
      </c>
      <c r="AS116">
        <v>459.51888453200002</v>
      </c>
      <c r="AT116">
        <v>475.37395251679999</v>
      </c>
      <c r="AU116">
        <v>490.9471858009</v>
      </c>
      <c r="AV116">
        <v>506.01578809419999</v>
      </c>
      <c r="AW116">
        <v>520.19253309919998</v>
      </c>
      <c r="AX116">
        <v>532.78522199470001</v>
      </c>
      <c r="AY116">
        <v>542.53797099630003</v>
      </c>
      <c r="AZ116">
        <v>591.99825618609998</v>
      </c>
      <c r="BA116">
        <v>612.10137741029996</v>
      </c>
      <c r="BB116">
        <v>631.10604531089996</v>
      </c>
      <c r="BC116">
        <v>649.30230470660001</v>
      </c>
      <c r="BD116">
        <v>666.88079417940003</v>
      </c>
      <c r="BE116">
        <v>683.95193786569996</v>
      </c>
      <c r="BF116">
        <v>700.5575889767</v>
      </c>
      <c r="BG116">
        <v>716.68030225300004</v>
      </c>
      <c r="BH116">
        <v>732.25380913670006</v>
      </c>
      <c r="BI116">
        <v>747.17608194060006</v>
      </c>
    </row>
    <row r="117" spans="1:61" x14ac:dyDescent="0.25">
      <c r="A117" t="s">
        <v>172</v>
      </c>
      <c r="B117">
        <v>135</v>
      </c>
      <c r="C117">
        <v>160.9392646169</v>
      </c>
      <c r="D117">
        <v>190.73440443090001</v>
      </c>
      <c r="E117">
        <v>224.4224285901</v>
      </c>
      <c r="F117">
        <v>262.09537243530002</v>
      </c>
      <c r="G117">
        <v>303.89240944599999</v>
      </c>
      <c r="H117">
        <v>349.97134496339999</v>
      </c>
      <c r="I117">
        <v>400.42654167680001</v>
      </c>
      <c r="J117">
        <v>455.09041874830001</v>
      </c>
      <c r="K117">
        <v>513.09770975439994</v>
      </c>
      <c r="L117">
        <v>571.9724024134</v>
      </c>
      <c r="M117">
        <v>634.23655714079996</v>
      </c>
      <c r="N117">
        <v>703.07931401010001</v>
      </c>
      <c r="O117">
        <v>777.94389178359995</v>
      </c>
      <c r="P117">
        <v>858.46221974189996</v>
      </c>
      <c r="Q117">
        <v>944.37137614990002</v>
      </c>
      <c r="R117">
        <v>1035.4488996552</v>
      </c>
      <c r="S117">
        <v>1131.4484072593</v>
      </c>
      <c r="T117">
        <v>1232.0133568292999</v>
      </c>
      <c r="U117">
        <v>1338.9913854822</v>
      </c>
      <c r="V117">
        <v>1451.7767099932</v>
      </c>
      <c r="W117">
        <v>1568.9862817612</v>
      </c>
      <c r="X117">
        <v>1690.7130007559999</v>
      </c>
      <c r="Y117">
        <v>1817.0163874891</v>
      </c>
      <c r="Z117">
        <v>1947.9630829895</v>
      </c>
      <c r="AA117">
        <v>2083.6839596575001</v>
      </c>
      <c r="AB117">
        <v>2224.4694513012</v>
      </c>
      <c r="AC117">
        <v>2368.3127817057998</v>
      </c>
      <c r="AD117">
        <v>2518.0327784777</v>
      </c>
      <c r="AE117">
        <v>2674.7135116567001</v>
      </c>
      <c r="AF117">
        <v>2827.4391692416998</v>
      </c>
      <c r="AG117">
        <v>2983.8202240892001</v>
      </c>
      <c r="AH117">
        <v>3143.8683719815999</v>
      </c>
      <c r="AI117">
        <v>3307.6133846089001</v>
      </c>
      <c r="AJ117">
        <v>3475.0940592525999</v>
      </c>
      <c r="AK117">
        <v>3646.3432775914998</v>
      </c>
      <c r="AL117">
        <v>3821.3660360803001</v>
      </c>
      <c r="AM117">
        <v>4000.1115179067001</v>
      </c>
      <c r="AN117">
        <v>4182.4432777534003</v>
      </c>
      <c r="AO117">
        <v>4368.1145229676004</v>
      </c>
      <c r="AP117">
        <v>4556.7560217751998</v>
      </c>
      <c r="AQ117">
        <v>4747.8806044958001</v>
      </c>
      <c r="AR117">
        <v>4940.9004211591</v>
      </c>
      <c r="AS117">
        <v>5135.1432334614001</v>
      </c>
      <c r="AT117">
        <v>5329.8451505866997</v>
      </c>
      <c r="AU117">
        <v>5524.090025554</v>
      </c>
      <c r="AV117">
        <v>5716.6558481941001</v>
      </c>
      <c r="AW117">
        <v>5905.7070522713002</v>
      </c>
      <c r="AX117">
        <v>6088.2236227915</v>
      </c>
      <c r="AY117">
        <v>6258.9612769957002</v>
      </c>
      <c r="AZ117">
        <v>6408.5438994347996</v>
      </c>
      <c r="BA117">
        <v>6744.1723681076001</v>
      </c>
      <c r="BB117">
        <v>7042.8732286955001</v>
      </c>
      <c r="BC117">
        <v>7314.2764393668003</v>
      </c>
      <c r="BD117">
        <v>7565.5186182149</v>
      </c>
      <c r="BE117">
        <v>7801.7670597667002</v>
      </c>
      <c r="BF117">
        <v>8026.6251204501996</v>
      </c>
      <c r="BG117">
        <v>8242.4298122580003</v>
      </c>
      <c r="BH117">
        <v>8450.4738911050008</v>
      </c>
      <c r="BI117">
        <v>8651.1893736420006</v>
      </c>
    </row>
    <row r="118" spans="1:61" x14ac:dyDescent="0.25">
      <c r="A118" t="s">
        <v>173</v>
      </c>
    </row>
    <row r="119" spans="1:61" x14ac:dyDescent="0.25">
      <c r="A119" t="s">
        <v>174</v>
      </c>
      <c r="B119">
        <v>1.4999999999999999E-2</v>
      </c>
      <c r="C119">
        <v>1.4999999999999999E-2</v>
      </c>
      <c r="D119">
        <v>1.4999999999999999E-2</v>
      </c>
      <c r="E119">
        <v>1.4999999999999999E-2</v>
      </c>
      <c r="F119">
        <v>1.4999999999999999E-2</v>
      </c>
      <c r="G119">
        <v>1.4999999999999999E-2</v>
      </c>
      <c r="H119">
        <v>1.4999999999999999E-2</v>
      </c>
      <c r="I119">
        <v>1.4999999999999999E-2</v>
      </c>
      <c r="J119">
        <v>1.4999999999999999E-2</v>
      </c>
      <c r="K119">
        <v>1.4999999999999999E-2</v>
      </c>
      <c r="L119">
        <v>1.4999999999999999E-2</v>
      </c>
      <c r="M119">
        <v>1.4999999999999999E-2</v>
      </c>
      <c r="N119">
        <v>1.4999999999999999E-2</v>
      </c>
      <c r="O119">
        <v>1.4999999999999999E-2</v>
      </c>
      <c r="P119">
        <v>1.4999999999999999E-2</v>
      </c>
      <c r="Q119">
        <v>1.4999999999999999E-2</v>
      </c>
      <c r="R119">
        <v>1.4999999999999999E-2</v>
      </c>
      <c r="S119">
        <v>1.4999999999999999E-2</v>
      </c>
      <c r="T119">
        <v>1.4999999999999999E-2</v>
      </c>
      <c r="U119">
        <v>1.4999999999999999E-2</v>
      </c>
      <c r="V119">
        <v>1.4999999999999999E-2</v>
      </c>
      <c r="W119">
        <v>1.4999999999999999E-2</v>
      </c>
      <c r="X119">
        <v>1.4999999999999999E-2</v>
      </c>
      <c r="Y119">
        <v>1.4999999999999999E-2</v>
      </c>
      <c r="Z119">
        <v>1.4999999999999999E-2</v>
      </c>
      <c r="AA119">
        <v>1.4999999999999999E-2</v>
      </c>
      <c r="AB119">
        <v>1.4999999999999999E-2</v>
      </c>
      <c r="AC119">
        <v>1.4999999999999999E-2</v>
      </c>
      <c r="AD119">
        <v>1.4999999999999999E-2</v>
      </c>
      <c r="AE119">
        <v>1.4999999999999999E-2</v>
      </c>
      <c r="AF119">
        <v>1.4999999999999999E-2</v>
      </c>
      <c r="AG119">
        <v>1.4999999999999999E-2</v>
      </c>
      <c r="AH119">
        <v>1.4999999999999999E-2</v>
      </c>
      <c r="AI119">
        <v>1.4999999999999999E-2</v>
      </c>
      <c r="AJ119">
        <v>1.4999999999999999E-2</v>
      </c>
      <c r="AK119">
        <v>1.4999999999999999E-2</v>
      </c>
      <c r="AL119">
        <v>1.4999999999999999E-2</v>
      </c>
      <c r="AM119">
        <v>1.4999999999999999E-2</v>
      </c>
      <c r="AN119">
        <v>1.4999999999999999E-2</v>
      </c>
      <c r="AO119">
        <v>1.4999999999999999E-2</v>
      </c>
      <c r="AP119">
        <v>1.4999999999999999E-2</v>
      </c>
      <c r="AQ119">
        <v>1.4999999999999999E-2</v>
      </c>
      <c r="AR119">
        <v>1.4999999999999999E-2</v>
      </c>
      <c r="AS119">
        <v>1.4999999999999999E-2</v>
      </c>
      <c r="AT119">
        <v>1.4999999999999999E-2</v>
      </c>
      <c r="AU119">
        <v>1.4999999999999999E-2</v>
      </c>
      <c r="AV119">
        <v>1.4999999999999999E-2</v>
      </c>
      <c r="AW119">
        <v>1.4999999999999999E-2</v>
      </c>
      <c r="AX119">
        <v>1.4999999999999999E-2</v>
      </c>
      <c r="AY119">
        <v>1.4999999999999999E-2</v>
      </c>
      <c r="AZ119">
        <v>1.4999999999999999E-2</v>
      </c>
      <c r="BA119">
        <v>1.4999999999999999E-2</v>
      </c>
      <c r="BB119">
        <v>1.4999999999999999E-2</v>
      </c>
      <c r="BC119">
        <v>1.4999999999999999E-2</v>
      </c>
      <c r="BD119">
        <v>1.4999999999999999E-2</v>
      </c>
      <c r="BE119">
        <v>1.4999999999999999E-2</v>
      </c>
      <c r="BF119">
        <v>1.4999999999999999E-2</v>
      </c>
      <c r="BG119">
        <v>1.4999999999999999E-2</v>
      </c>
      <c r="BH119">
        <v>1.4999999999999999E-2</v>
      </c>
      <c r="BI119">
        <v>1.4999999999999999E-2</v>
      </c>
    </row>
    <row r="120" spans="1:61" x14ac:dyDescent="0.25">
      <c r="A120" t="s">
        <v>175</v>
      </c>
      <c r="B120">
        <v>0.14129330400000001</v>
      </c>
      <c r="C120">
        <v>0.14122233470000001</v>
      </c>
      <c r="D120">
        <v>0.1406168384</v>
      </c>
      <c r="E120">
        <v>0.13972376610000001</v>
      </c>
      <c r="F120">
        <v>0.13867171780000001</v>
      </c>
      <c r="G120">
        <v>0.13752452500000001</v>
      </c>
      <c r="H120">
        <v>0.136317987</v>
      </c>
      <c r="I120">
        <v>0.1350908857</v>
      </c>
      <c r="J120">
        <v>0.13392031560000001</v>
      </c>
      <c r="K120">
        <v>0.13297351569999999</v>
      </c>
      <c r="L120">
        <v>0.13259977140000001</v>
      </c>
      <c r="M120">
        <v>0.1322711906</v>
      </c>
      <c r="N120">
        <v>0.13155925469999999</v>
      </c>
      <c r="O120">
        <v>0.13064438349999999</v>
      </c>
      <c r="P120">
        <v>0.12963289729999999</v>
      </c>
      <c r="Q120">
        <v>0.12858792159999999</v>
      </c>
      <c r="R120">
        <v>0.12754858420000001</v>
      </c>
      <c r="S120">
        <v>0.12654241460000001</v>
      </c>
      <c r="T120">
        <v>0.12559458949999999</v>
      </c>
      <c r="U120">
        <v>0.12457672860000001</v>
      </c>
      <c r="V120">
        <v>0.12354821420000001</v>
      </c>
      <c r="W120">
        <v>0.12259307479999999</v>
      </c>
      <c r="X120">
        <v>0.1216943242</v>
      </c>
      <c r="Y120">
        <v>0.1208399289</v>
      </c>
      <c r="Z120">
        <v>0.1200197414</v>
      </c>
      <c r="AA120">
        <v>0.1192228801</v>
      </c>
      <c r="AB120">
        <v>0.1184347089</v>
      </c>
      <c r="AC120">
        <v>0.1177238183</v>
      </c>
      <c r="AD120">
        <v>0.11698368369999999</v>
      </c>
      <c r="AE120">
        <v>0.11618641590000001</v>
      </c>
      <c r="AF120">
        <v>0.1156540088</v>
      </c>
      <c r="AG120">
        <v>0.1151347521</v>
      </c>
      <c r="AH120">
        <v>0.1146242634</v>
      </c>
      <c r="AI120">
        <v>0.1141184297</v>
      </c>
      <c r="AJ120">
        <v>0.1136136184</v>
      </c>
      <c r="AK120">
        <v>0.1131069478</v>
      </c>
      <c r="AL120">
        <v>0.1125966127</v>
      </c>
      <c r="AM120">
        <v>0.11208221710000001</v>
      </c>
      <c r="AN120">
        <v>0.11156502560000001</v>
      </c>
      <c r="AO120">
        <v>0.1110480261</v>
      </c>
      <c r="AP120">
        <v>0.11053573260000001</v>
      </c>
      <c r="AQ120">
        <v>0.1100337476</v>
      </c>
      <c r="AR120">
        <v>0.1095482264</v>
      </c>
      <c r="AS120">
        <v>0.10908549050000001</v>
      </c>
      <c r="AT120">
        <v>0.1086520815</v>
      </c>
      <c r="AU120">
        <v>0.1082555509</v>
      </c>
      <c r="AV120">
        <v>0.10790632510000001</v>
      </c>
      <c r="AW120">
        <v>0.1076211802</v>
      </c>
      <c r="AX120">
        <v>0.1074293845</v>
      </c>
      <c r="AY120">
        <v>0.1073836792</v>
      </c>
      <c r="AZ120">
        <v>0.10758075020000001</v>
      </c>
      <c r="BA120">
        <v>0.1056702892</v>
      </c>
      <c r="BB120">
        <v>0.10429965569999999</v>
      </c>
      <c r="BC120">
        <v>0.10329226449999999</v>
      </c>
      <c r="BD120">
        <v>0.1025327721</v>
      </c>
      <c r="BE120">
        <v>0.1019448954</v>
      </c>
      <c r="BF120">
        <v>0.101478366</v>
      </c>
      <c r="BG120">
        <v>0.1011009657</v>
      </c>
      <c r="BH120">
        <v>0.1007934165</v>
      </c>
      <c r="BI120">
        <v>0.1005458402</v>
      </c>
    </row>
    <row r="121" spans="1:61" x14ac:dyDescent="0.25">
      <c r="A121" t="s">
        <v>176</v>
      </c>
      <c r="B121" t="s">
        <v>68</v>
      </c>
    </row>
    <row r="122" spans="1:61" x14ac:dyDescent="0.25">
      <c r="A122" t="s">
        <v>75</v>
      </c>
    </row>
    <row r="123" spans="1:61" x14ac:dyDescent="0.25">
      <c r="A123" t="s">
        <v>177</v>
      </c>
      <c r="B123">
        <v>47.0990874851</v>
      </c>
      <c r="C123">
        <v>56.234912157300002</v>
      </c>
      <c r="D123">
        <v>66.434162501299994</v>
      </c>
      <c r="E123">
        <v>77.670167417399995</v>
      </c>
      <c r="F123">
        <v>89.905819237399996</v>
      </c>
      <c r="G123">
        <v>103.09476340330001</v>
      </c>
      <c r="H123">
        <v>117.1875116321</v>
      </c>
      <c r="I123">
        <v>132.147598198</v>
      </c>
      <c r="J123">
        <v>147.9873041358</v>
      </c>
      <c r="K123">
        <v>164.84169758339999</v>
      </c>
      <c r="L123">
        <v>183.09509592239999</v>
      </c>
      <c r="M123">
        <v>202.89482670140001</v>
      </c>
      <c r="N123">
        <v>224.13656692009999</v>
      </c>
      <c r="O123">
        <v>246.7491393601</v>
      </c>
      <c r="P123">
        <v>270.68317698940001</v>
      </c>
      <c r="Q123">
        <v>295.90446479389999</v>
      </c>
      <c r="R123">
        <v>322.39131104630002</v>
      </c>
      <c r="S123">
        <v>350.1363582084</v>
      </c>
      <c r="T123">
        <v>379.15705533509998</v>
      </c>
      <c r="U123">
        <v>409.32890323480001</v>
      </c>
      <c r="V123">
        <v>440.55185466559999</v>
      </c>
      <c r="W123">
        <v>472.82187615689998</v>
      </c>
      <c r="X123">
        <v>506.12207646870002</v>
      </c>
      <c r="Y123">
        <v>540.42379329740004</v>
      </c>
      <c r="Z123">
        <v>575.68495655879997</v>
      </c>
      <c r="AA123">
        <v>611.84452787600003</v>
      </c>
      <c r="AB123">
        <v>648.80773111020005</v>
      </c>
      <c r="AC123">
        <v>686.61847232469995</v>
      </c>
      <c r="AD123">
        <v>725.11584725739999</v>
      </c>
      <c r="AE123">
        <v>764.106151447</v>
      </c>
      <c r="AF123">
        <v>804.07496905259995</v>
      </c>
      <c r="AG123">
        <v>845.03381801099999</v>
      </c>
      <c r="AH123">
        <v>886.98368991530003</v>
      </c>
      <c r="AI123">
        <v>929.91071016410001</v>
      </c>
      <c r="AJ123">
        <v>973.78234045689999</v>
      </c>
      <c r="AK123">
        <v>1018.5447202694</v>
      </c>
      <c r="AL123">
        <v>1064.1218184987999</v>
      </c>
      <c r="AM123">
        <v>1110.41701693</v>
      </c>
      <c r="AN123">
        <v>1157.3174359211</v>
      </c>
      <c r="AO123">
        <v>1204.7008254852001</v>
      </c>
      <c r="AP123">
        <v>1252.4443027980001</v>
      </c>
      <c r="AQ123">
        <v>1300.4338241434</v>
      </c>
      <c r="AR123">
        <v>1348.5733615352999</v>
      </c>
      <c r="AS123">
        <v>1396.7934531128999</v>
      </c>
      <c r="AT123">
        <v>1445.0601240989999</v>
      </c>
      <c r="AU123">
        <v>1493.3871209218</v>
      </c>
      <c r="AV123">
        <v>1541.857029585</v>
      </c>
      <c r="AW123">
        <v>1590.6611761388001</v>
      </c>
      <c r="AX123">
        <v>1640.1755512333</v>
      </c>
      <c r="AY123">
        <v>1691.1052732006001</v>
      </c>
      <c r="AZ123">
        <v>1700.0975562266999</v>
      </c>
      <c r="BA123">
        <v>1757.8295966656001</v>
      </c>
      <c r="BB123">
        <v>1812.4071044825</v>
      </c>
      <c r="BC123">
        <v>1864.6630289011</v>
      </c>
      <c r="BD123">
        <v>1915.1448448229</v>
      </c>
      <c r="BE123">
        <v>1964.1696677169</v>
      </c>
      <c r="BF123">
        <v>2011.8576914201999</v>
      </c>
      <c r="BG123">
        <v>2058.1588167263999</v>
      </c>
      <c r="BH123">
        <v>2102.8827339310001</v>
      </c>
      <c r="BI123">
        <v>2145.7364404446998</v>
      </c>
    </row>
    <row r="124" spans="1:61" x14ac:dyDescent="0.25">
      <c r="A124" t="s">
        <v>178</v>
      </c>
      <c r="B124" t="s">
        <v>68</v>
      </c>
    </row>
    <row r="125" spans="1:61" x14ac:dyDescent="0.25">
      <c r="A125" t="s">
        <v>179</v>
      </c>
      <c r="B125" t="s">
        <v>68</v>
      </c>
    </row>
    <row r="126" spans="1:61" x14ac:dyDescent="0.25">
      <c r="A126" t="s">
        <v>180</v>
      </c>
      <c r="B126">
        <v>6.8878454936000004</v>
      </c>
      <c r="C126">
        <v>7.7645815829</v>
      </c>
      <c r="D126">
        <v>8.7274852179</v>
      </c>
      <c r="E126">
        <v>9.7731338445000002</v>
      </c>
      <c r="F126">
        <v>10.8982702931</v>
      </c>
      <c r="G126">
        <v>12.0995345171</v>
      </c>
      <c r="H126">
        <v>13.373858608100001</v>
      </c>
      <c r="I126">
        <v>14.719972548499999</v>
      </c>
      <c r="J126">
        <v>16.1419212166</v>
      </c>
      <c r="K126">
        <v>17.656416071999999</v>
      </c>
      <c r="L126">
        <v>19.305225031399999</v>
      </c>
      <c r="M126">
        <v>21.103185231699999</v>
      </c>
      <c r="N126">
        <v>23.038917187799999</v>
      </c>
      <c r="O126">
        <v>25.105242223899999</v>
      </c>
      <c r="P126">
        <v>27.297601741899999</v>
      </c>
      <c r="Q126">
        <v>29.613143263600001</v>
      </c>
      <c r="R126">
        <v>32.050317140300002</v>
      </c>
      <c r="S126">
        <v>34.608970502799998</v>
      </c>
      <c r="T126">
        <v>37.291319372399997</v>
      </c>
      <c r="U126">
        <v>40.0855622658</v>
      </c>
      <c r="V126">
        <v>42.982388929300001</v>
      </c>
      <c r="W126">
        <v>45.981843655699997</v>
      </c>
      <c r="X126">
        <v>49.082608117500001</v>
      </c>
      <c r="Y126">
        <v>52.282139454499998</v>
      </c>
      <c r="Z126">
        <v>55.576535858900002</v>
      </c>
      <c r="AA126">
        <v>58.960020132099999</v>
      </c>
      <c r="AB126">
        <v>62.423537518700002</v>
      </c>
      <c r="AC126">
        <v>65.971345391699998</v>
      </c>
      <c r="AD126">
        <v>69.587966769100007</v>
      </c>
      <c r="AE126">
        <v>73.254801533099993</v>
      </c>
      <c r="AF126">
        <v>77.018336661999996</v>
      </c>
      <c r="AG126">
        <v>80.879496425900001</v>
      </c>
      <c r="AH126">
        <v>84.838189942100001</v>
      </c>
      <c r="AI126">
        <v>88.892903523599998</v>
      </c>
      <c r="AJ126">
        <v>93.040344031999993</v>
      </c>
      <c r="AK126">
        <v>97.275189989899999</v>
      </c>
      <c r="AL126">
        <v>101.5900143285</v>
      </c>
      <c r="AM126">
        <v>105.9754379339</v>
      </c>
      <c r="AN126">
        <v>110.4205435049</v>
      </c>
      <c r="AO126">
        <v>114.9135328623</v>
      </c>
      <c r="AP126">
        <v>119.4425592796</v>
      </c>
      <c r="AQ126">
        <v>123.9966290652</v>
      </c>
      <c r="AR126">
        <v>128.5664745496</v>
      </c>
      <c r="AS126">
        <v>133.14536724780001</v>
      </c>
      <c r="AT126">
        <v>137.7299664107</v>
      </c>
      <c r="AU126">
        <v>142.32148344000001</v>
      </c>
      <c r="AV126">
        <v>146.9276928875</v>
      </c>
      <c r="AW126">
        <v>151.56673279029999</v>
      </c>
      <c r="AX126">
        <v>156.2743365293</v>
      </c>
      <c r="AY126">
        <v>161.1175930567</v>
      </c>
      <c r="AZ126">
        <v>161.9662426845</v>
      </c>
      <c r="BA126">
        <v>167.45907259879999</v>
      </c>
      <c r="BB126">
        <v>172.65192434510001</v>
      </c>
      <c r="BC126">
        <v>177.62412924079999</v>
      </c>
      <c r="BD126">
        <v>182.4278109908</v>
      </c>
      <c r="BE126">
        <v>187.09314379759999</v>
      </c>
      <c r="BF126">
        <v>191.63154246939999</v>
      </c>
      <c r="BG126">
        <v>196.0382019457</v>
      </c>
      <c r="BH126">
        <v>200.29496447380001</v>
      </c>
      <c r="BI126">
        <v>204.37389400929999</v>
      </c>
    </row>
    <row r="127" spans="1:61" x14ac:dyDescent="0.25">
      <c r="A127" t="s">
        <v>181</v>
      </c>
      <c r="B127" t="s">
        <v>68</v>
      </c>
    </row>
    <row r="128" spans="1:61" x14ac:dyDescent="0.25">
      <c r="A128" t="s">
        <v>182</v>
      </c>
      <c r="B128">
        <v>0.2897198232</v>
      </c>
      <c r="C128">
        <v>0.33866565269999999</v>
      </c>
      <c r="D128">
        <v>0.38394554860000002</v>
      </c>
      <c r="E128">
        <v>0.4255636102</v>
      </c>
      <c r="F128">
        <v>0.46368555779999998</v>
      </c>
      <c r="G128">
        <v>0.49855052459999999</v>
      </c>
      <c r="H128">
        <v>0.5304359193</v>
      </c>
      <c r="I128">
        <v>0.55965593209999998</v>
      </c>
      <c r="J128">
        <v>0.58658746669999995</v>
      </c>
      <c r="K128">
        <v>0.61172831110000003</v>
      </c>
      <c r="L128">
        <v>0.6357684347</v>
      </c>
      <c r="M128">
        <v>0.65880400989999999</v>
      </c>
      <c r="N128">
        <v>0.68062109749999999</v>
      </c>
      <c r="O128">
        <v>0.70115530670000004</v>
      </c>
      <c r="P128">
        <v>0.72042128949999995</v>
      </c>
      <c r="Q128">
        <v>0.73847391559999997</v>
      </c>
      <c r="R128">
        <v>0.75538772929999998</v>
      </c>
      <c r="S128">
        <v>0.77124710519999995</v>
      </c>
      <c r="T128">
        <v>0.78614440100000005</v>
      </c>
      <c r="U128">
        <v>0.80009545150000005</v>
      </c>
      <c r="V128">
        <v>0.81314364299999997</v>
      </c>
      <c r="W128">
        <v>0.82537475299999996</v>
      </c>
      <c r="X128">
        <v>0.83685918879999999</v>
      </c>
      <c r="Y128">
        <v>0.84765611439999999</v>
      </c>
      <c r="Z128">
        <v>0.8578155475</v>
      </c>
      <c r="AA128">
        <v>0.86737896609999998</v>
      </c>
      <c r="AB128">
        <v>0.87637784689999998</v>
      </c>
      <c r="AC128">
        <v>0.88487465489999995</v>
      </c>
      <c r="AD128">
        <v>0.89288022119999999</v>
      </c>
      <c r="AE128">
        <v>0.90040354680000001</v>
      </c>
      <c r="AF128">
        <v>0.90757773620000004</v>
      </c>
      <c r="AG128">
        <v>0.91442819440000001</v>
      </c>
      <c r="AH128">
        <v>0.92097617369999996</v>
      </c>
      <c r="AI128">
        <v>0.92723901389999996</v>
      </c>
      <c r="AJ128">
        <v>0.93323050360000004</v>
      </c>
      <c r="AK128">
        <v>0.93896137700000004</v>
      </c>
      <c r="AL128">
        <v>0.9444399497</v>
      </c>
      <c r="AM128">
        <v>0.94967288059999999</v>
      </c>
      <c r="AN128">
        <v>0.95466600940000002</v>
      </c>
      <c r="AO128">
        <v>0.95942518980000002</v>
      </c>
      <c r="AP128">
        <v>0.96395702220000001</v>
      </c>
      <c r="AQ128">
        <v>0.96826940159999997</v>
      </c>
      <c r="AR128">
        <v>0.97237184730000004</v>
      </c>
      <c r="AS128">
        <v>0.97627565839999997</v>
      </c>
      <c r="AT128">
        <v>0.97999403029999999</v>
      </c>
      <c r="AU128">
        <v>0.98354235999999995</v>
      </c>
      <c r="AV128">
        <v>0.98693906480000004</v>
      </c>
      <c r="AW128">
        <v>0.99020739700000004</v>
      </c>
      <c r="AX128">
        <v>0.99337900879999996</v>
      </c>
      <c r="AY128">
        <v>0.99650060569999999</v>
      </c>
      <c r="AZ128">
        <v>0.99703359270000003</v>
      </c>
      <c r="BA128">
        <v>1.0003879825999999</v>
      </c>
      <c r="BB128">
        <v>1.0034156585</v>
      </c>
      <c r="BC128">
        <v>1.006193447</v>
      </c>
      <c r="BD128">
        <v>1.0087720472999999</v>
      </c>
      <c r="BE128">
        <v>1.0111838426999999</v>
      </c>
      <c r="BF128">
        <v>1.0134477770000001</v>
      </c>
      <c r="BG128">
        <v>1.0155728137</v>
      </c>
      <c r="BH128">
        <v>1.0175608073</v>
      </c>
      <c r="BI128">
        <v>1.0194091017</v>
      </c>
    </row>
    <row r="129" spans="1:61" x14ac:dyDescent="0.25">
      <c r="A129" t="s">
        <v>183</v>
      </c>
      <c r="B129">
        <v>2670.7775001934001</v>
      </c>
    </row>
    <row r="130" spans="1:61" x14ac:dyDescent="0.25">
      <c r="A130" t="s">
        <v>184</v>
      </c>
    </row>
    <row r="131" spans="1:61" x14ac:dyDescent="0.25">
      <c r="A131" t="s">
        <v>185</v>
      </c>
      <c r="B131">
        <v>0.25645202690000002</v>
      </c>
      <c r="C131">
        <v>0.25393337220000001</v>
      </c>
      <c r="D131">
        <v>0.2518110589</v>
      </c>
      <c r="E131">
        <v>0.25018230400000002</v>
      </c>
      <c r="F131">
        <v>0.24910384499999999</v>
      </c>
      <c r="G131">
        <v>0.2485801493</v>
      </c>
      <c r="H131">
        <v>0.24851814310000001</v>
      </c>
      <c r="I131">
        <v>0.2486324633</v>
      </c>
      <c r="J131">
        <v>0.24826720490000001</v>
      </c>
      <c r="K131">
        <v>0.2460600869</v>
      </c>
      <c r="L131">
        <v>0.24463728439999999</v>
      </c>
      <c r="M131">
        <v>0.24464514109999999</v>
      </c>
      <c r="N131">
        <v>0.24455075409999999</v>
      </c>
      <c r="O131">
        <v>0.2444171953</v>
      </c>
      <c r="P131">
        <v>0.24427069870000001</v>
      </c>
      <c r="Q131">
        <v>0.24411172340000001</v>
      </c>
      <c r="R131">
        <v>0.2439166961</v>
      </c>
      <c r="S131">
        <v>0.24363075880000001</v>
      </c>
      <c r="T131">
        <v>0.24388922490000001</v>
      </c>
      <c r="U131">
        <v>0.24415592119999999</v>
      </c>
      <c r="V131">
        <v>0.24420315300000001</v>
      </c>
      <c r="W131">
        <v>0.24429551769999999</v>
      </c>
      <c r="X131">
        <v>0.24443099469999999</v>
      </c>
      <c r="Y131">
        <v>0.24461724460000001</v>
      </c>
      <c r="Z131">
        <v>0.2448757858</v>
      </c>
      <c r="AA131">
        <v>0.24525090939999999</v>
      </c>
      <c r="AB131">
        <v>0.2453661047</v>
      </c>
      <c r="AC131">
        <v>0.24591507670000001</v>
      </c>
      <c r="AD131">
        <v>0.2467768119</v>
      </c>
      <c r="AE131">
        <v>0.24623227710000001</v>
      </c>
      <c r="AF131">
        <v>0.2463616045</v>
      </c>
      <c r="AG131">
        <v>0.24646378329999999</v>
      </c>
      <c r="AH131">
        <v>0.24654496710000001</v>
      </c>
      <c r="AI131">
        <v>0.2466131094</v>
      </c>
      <c r="AJ131">
        <v>0.24667710570000001</v>
      </c>
      <c r="AK131">
        <v>0.24674553560000001</v>
      </c>
      <c r="AL131">
        <v>0.24682521390000001</v>
      </c>
      <c r="AM131">
        <v>0.2469198789</v>
      </c>
      <c r="AN131">
        <v>0.24702939900000001</v>
      </c>
      <c r="AO131">
        <v>0.2471497104</v>
      </c>
      <c r="AP131">
        <v>0.24727334679999999</v>
      </c>
      <c r="AQ131">
        <v>0.24739001159999999</v>
      </c>
      <c r="AR131">
        <v>0.24748634559999999</v>
      </c>
      <c r="AS131">
        <v>0.24754394790000001</v>
      </c>
      <c r="AT131">
        <v>0.24753463719999999</v>
      </c>
      <c r="AU131">
        <v>0.2474115295</v>
      </c>
      <c r="AV131">
        <v>0.2470933662</v>
      </c>
      <c r="AW131">
        <v>0.2464370367</v>
      </c>
      <c r="AX131">
        <v>0.2451886056</v>
      </c>
      <c r="AY131">
        <v>0.24289374429999999</v>
      </c>
      <c r="AZ131">
        <v>0.25827814570000002</v>
      </c>
      <c r="BA131">
        <v>0.25827814570000002</v>
      </c>
      <c r="BB131">
        <v>0.25827814570000002</v>
      </c>
      <c r="BC131">
        <v>0.25827814570000002</v>
      </c>
      <c r="BD131">
        <v>0.25827814570000002</v>
      </c>
      <c r="BE131">
        <v>0.25827814570000002</v>
      </c>
      <c r="BF131">
        <v>0.25827814570000002</v>
      </c>
      <c r="BG131">
        <v>0.25827814570000002</v>
      </c>
      <c r="BH131">
        <v>0.25827814570000002</v>
      </c>
      <c r="BI131">
        <v>0.25827814570000002</v>
      </c>
    </row>
    <row r="132" spans="1:61" x14ac:dyDescent="0.25">
      <c r="A132" t="s">
        <v>187</v>
      </c>
      <c r="B132">
        <v>36.274484064799999</v>
      </c>
      <c r="C132">
        <v>45.9219331221</v>
      </c>
      <c r="D132">
        <v>57.931041421499998</v>
      </c>
      <c r="E132">
        <v>72.746842454299994</v>
      </c>
      <c r="F132">
        <v>90.873724672700007</v>
      </c>
      <c r="G132">
        <v>112.86372607760001</v>
      </c>
      <c r="H132">
        <v>139.29718185990001</v>
      </c>
      <c r="I132">
        <v>170.7590088144</v>
      </c>
      <c r="J132">
        <v>207.8235071933</v>
      </c>
      <c r="K132">
        <v>251.0818502061</v>
      </c>
      <c r="L132">
        <v>267.05738957459999</v>
      </c>
      <c r="M132">
        <v>260.38095483519999</v>
      </c>
      <c r="N132">
        <v>253.87143096439999</v>
      </c>
      <c r="O132">
        <v>247.52464519029999</v>
      </c>
      <c r="P132">
        <v>241.3365290605</v>
      </c>
      <c r="Q132">
        <v>235.30311583400001</v>
      </c>
      <c r="R132">
        <v>229.42053793810001</v>
      </c>
      <c r="S132">
        <v>223.6850244897</v>
      </c>
      <c r="T132">
        <v>210.5828496467</v>
      </c>
      <c r="U132">
        <v>200.54537440870001</v>
      </c>
      <c r="V132">
        <v>196.2658868874</v>
      </c>
      <c r="W132">
        <v>192.00668997</v>
      </c>
      <c r="X132">
        <v>187.77896746010001</v>
      </c>
      <c r="Y132">
        <v>183.59176535290001</v>
      </c>
      <c r="Z132">
        <v>179.45244520930001</v>
      </c>
      <c r="AA132">
        <v>175.36702597499999</v>
      </c>
      <c r="AB132">
        <v>178.10595923419999</v>
      </c>
      <c r="AC132">
        <v>173.65331025329999</v>
      </c>
      <c r="AD132">
        <v>169.31197749699999</v>
      </c>
      <c r="AE132">
        <v>195.22065604069999</v>
      </c>
      <c r="AF132">
        <v>198.81459487449999</v>
      </c>
      <c r="AG132">
        <v>201.1199908948</v>
      </c>
      <c r="AH132">
        <v>201.99659473400001</v>
      </c>
      <c r="AI132">
        <v>201.34334561590001</v>
      </c>
      <c r="AJ132">
        <v>199.11585123699999</v>
      </c>
      <c r="AK132">
        <v>195.34436854649999</v>
      </c>
      <c r="AL132">
        <v>190.14840925159999</v>
      </c>
      <c r="AM132">
        <v>183.74270958069999</v>
      </c>
      <c r="AN132">
        <v>176.4291102878</v>
      </c>
      <c r="AO132">
        <v>168.57144927510001</v>
      </c>
      <c r="AP132">
        <v>160.55535126999999</v>
      </c>
      <c r="AQ132">
        <v>152.74072483680001</v>
      </c>
      <c r="AR132">
        <v>145.41832298579999</v>
      </c>
      <c r="AS132">
        <v>138.78030985390001</v>
      </c>
      <c r="AT132">
        <v>132.90885262910001</v>
      </c>
      <c r="AU132">
        <v>127.7797998053</v>
      </c>
      <c r="AV132">
        <v>123.27413432580001</v>
      </c>
      <c r="AW132">
        <v>119.1893348831</v>
      </c>
      <c r="AX132">
        <v>115.24597617969999</v>
      </c>
      <c r="AY132">
        <v>111.0884490322</v>
      </c>
      <c r="AZ132">
        <v>103.8922316422</v>
      </c>
      <c r="BA132">
        <v>98.783739589999996</v>
      </c>
      <c r="BB132">
        <v>91.612814286100004</v>
      </c>
      <c r="BC132">
        <v>82.048980581799995</v>
      </c>
      <c r="BD132">
        <v>69.955782207499993</v>
      </c>
      <c r="BE132">
        <v>55.5676855221</v>
      </c>
      <c r="BF132">
        <v>39.652322545200001</v>
      </c>
      <c r="BG132">
        <v>23.599181101599999</v>
      </c>
      <c r="BH132">
        <v>9.4405284861999998</v>
      </c>
      <c r="BI132">
        <v>4.8733999999999998E-6</v>
      </c>
    </row>
    <row r="133" spans="1:61" x14ac:dyDescent="0.25">
      <c r="A133" t="s">
        <v>190</v>
      </c>
      <c r="B133">
        <v>36.274484064799999</v>
      </c>
      <c r="C133">
        <v>45.9219331221</v>
      </c>
      <c r="D133">
        <v>57.931041421499998</v>
      </c>
      <c r="E133">
        <v>72.746842454299994</v>
      </c>
      <c r="F133">
        <v>90.873724672700007</v>
      </c>
      <c r="G133">
        <v>112.86372607760001</v>
      </c>
      <c r="H133">
        <v>139.29718185990001</v>
      </c>
      <c r="I133">
        <v>170.7590088144</v>
      </c>
      <c r="J133">
        <v>207.8235071933</v>
      </c>
      <c r="K133">
        <v>251.0818502061</v>
      </c>
      <c r="L133">
        <v>267.05738957459999</v>
      </c>
      <c r="M133">
        <v>260.38095483519999</v>
      </c>
      <c r="N133">
        <v>253.87143096439999</v>
      </c>
      <c r="O133">
        <v>247.52464519029999</v>
      </c>
      <c r="P133">
        <v>241.3365290605</v>
      </c>
      <c r="Q133">
        <v>235.30311583400001</v>
      </c>
      <c r="R133">
        <v>229.42053793810001</v>
      </c>
      <c r="S133">
        <v>223.6850244897</v>
      </c>
      <c r="T133">
        <v>210.5828496467</v>
      </c>
      <c r="U133">
        <v>200.54537440870001</v>
      </c>
      <c r="V133">
        <v>196.2658868874</v>
      </c>
      <c r="W133">
        <v>192.00668997</v>
      </c>
      <c r="X133">
        <v>187.77896746010001</v>
      </c>
      <c r="Y133">
        <v>183.59176535290001</v>
      </c>
      <c r="Z133">
        <v>179.45244520930001</v>
      </c>
      <c r="AA133">
        <v>175.36702597499999</v>
      </c>
      <c r="AB133">
        <v>178.10595923419999</v>
      </c>
      <c r="AC133">
        <v>173.65331025329999</v>
      </c>
      <c r="AD133">
        <v>169.31197749699999</v>
      </c>
      <c r="AE133">
        <v>195.22065604069999</v>
      </c>
      <c r="AF133">
        <v>198.81459487449999</v>
      </c>
      <c r="AG133">
        <v>201.1199908948</v>
      </c>
      <c r="AH133">
        <v>201.99659473400001</v>
      </c>
      <c r="AI133">
        <v>201.34334561590001</v>
      </c>
      <c r="AJ133">
        <v>199.11585123699999</v>
      </c>
      <c r="AK133">
        <v>195.34436854649999</v>
      </c>
      <c r="AL133">
        <v>190.14840925159999</v>
      </c>
      <c r="AM133">
        <v>183.74270958069999</v>
      </c>
      <c r="AN133">
        <v>176.4291102878</v>
      </c>
      <c r="AO133">
        <v>168.57144927510001</v>
      </c>
      <c r="AP133">
        <v>160.55535126999999</v>
      </c>
      <c r="AQ133">
        <v>152.74072483680001</v>
      </c>
      <c r="AR133">
        <v>145.41832298579999</v>
      </c>
      <c r="AS133">
        <v>138.78030985390001</v>
      </c>
      <c r="AT133">
        <v>132.90885262910001</v>
      </c>
      <c r="AU133">
        <v>127.7797998053</v>
      </c>
      <c r="AV133">
        <v>123.27413432580001</v>
      </c>
      <c r="AW133">
        <v>119.1893348831</v>
      </c>
      <c r="AX133">
        <v>115.24597617969999</v>
      </c>
      <c r="AY133">
        <v>111.0884490322</v>
      </c>
      <c r="AZ133">
        <v>103.8922316422</v>
      </c>
      <c r="BA133">
        <v>98.783739589999996</v>
      </c>
      <c r="BB133">
        <v>91.612814286100004</v>
      </c>
      <c r="BC133">
        <v>82.048980581799995</v>
      </c>
      <c r="BD133">
        <v>69.955782207499993</v>
      </c>
      <c r="BE133">
        <v>55.5676855221</v>
      </c>
      <c r="BF133">
        <v>39.652322545200001</v>
      </c>
      <c r="BG133">
        <v>23.599181101599999</v>
      </c>
      <c r="BH133">
        <v>9.4405284861999998</v>
      </c>
      <c r="BI133">
        <v>4.8733999999999998E-6</v>
      </c>
    </row>
    <row r="134" spans="1:61" x14ac:dyDescent="0.25">
      <c r="A134" t="s">
        <v>191</v>
      </c>
      <c r="B134">
        <v>132.98225858160001</v>
      </c>
      <c r="C134">
        <v>168.3498068255</v>
      </c>
      <c r="D134">
        <v>212.37519785110001</v>
      </c>
      <c r="E134">
        <v>266.68992443759998</v>
      </c>
      <c r="F134">
        <v>333.14307465019999</v>
      </c>
      <c r="G134">
        <v>413.75841980040002</v>
      </c>
      <c r="H134">
        <v>510.66346869850003</v>
      </c>
      <c r="I134">
        <v>626.00252631349997</v>
      </c>
      <c r="J134">
        <v>761.8809773708</v>
      </c>
      <c r="K134">
        <v>920.46606285550001</v>
      </c>
      <c r="L134">
        <v>979.03239018049999</v>
      </c>
      <c r="M134">
        <v>954.55658042599998</v>
      </c>
      <c r="N134">
        <v>930.69266591539997</v>
      </c>
      <c r="O134">
        <v>907.4253492675</v>
      </c>
      <c r="P134">
        <v>884.73971553579997</v>
      </c>
      <c r="Q134">
        <v>862.62122264740003</v>
      </c>
      <c r="R134">
        <v>841.05569208120005</v>
      </c>
      <c r="S134">
        <v>820.02929977919996</v>
      </c>
      <c r="T134">
        <v>771.99672680460003</v>
      </c>
      <c r="U134">
        <v>735.19934258230001</v>
      </c>
      <c r="V134">
        <v>719.51074132940005</v>
      </c>
      <c r="W134">
        <v>703.89652543</v>
      </c>
      <c r="X134">
        <v>688.39769470889996</v>
      </c>
      <c r="Y134">
        <v>673.0474117837</v>
      </c>
      <c r="Z134">
        <v>657.87266413719999</v>
      </c>
      <c r="AA134">
        <v>642.89551722440001</v>
      </c>
      <c r="AB134">
        <v>652.93644655260005</v>
      </c>
      <c r="AC134">
        <v>636.61303538870004</v>
      </c>
      <c r="AD134">
        <v>620.69770950400004</v>
      </c>
      <c r="AE134">
        <v>715.67892504500003</v>
      </c>
      <c r="AF134">
        <v>728.85430481000003</v>
      </c>
      <c r="AG134">
        <v>737.30588662039997</v>
      </c>
      <c r="AH134">
        <v>740.5195162947</v>
      </c>
      <c r="AI134">
        <v>738.12470502810004</v>
      </c>
      <c r="AJ134">
        <v>729.95871063469997</v>
      </c>
      <c r="AK134">
        <v>716.13245509139995</v>
      </c>
      <c r="AL134">
        <v>697.08406831620005</v>
      </c>
      <c r="AM134">
        <v>673.600773323</v>
      </c>
      <c r="AN134">
        <v>646.78911831489995</v>
      </c>
      <c r="AO134">
        <v>617.98293304239996</v>
      </c>
      <c r="AP134">
        <v>588.59591775579997</v>
      </c>
      <c r="AQ134">
        <v>559.94749725170004</v>
      </c>
      <c r="AR134">
        <v>533.10357206610001</v>
      </c>
      <c r="AS134">
        <v>508.76861592419999</v>
      </c>
      <c r="AT134">
        <v>487.24385373809997</v>
      </c>
      <c r="AU134">
        <v>468.4407460864</v>
      </c>
      <c r="AV134">
        <v>451.9229764383</v>
      </c>
      <c r="AW134">
        <v>436.94810168139998</v>
      </c>
      <c r="AX134">
        <v>422.49174867490001</v>
      </c>
      <c r="AY134">
        <v>407.25025415200002</v>
      </c>
      <c r="AZ134">
        <v>380.86892120020002</v>
      </c>
      <c r="BA134">
        <v>362.14118933690003</v>
      </c>
      <c r="BB134">
        <v>335.85257717299999</v>
      </c>
      <c r="BC134">
        <v>300.7915628129</v>
      </c>
      <c r="BD134">
        <v>256.45789757270001</v>
      </c>
      <c r="BE134">
        <v>203.7111351241</v>
      </c>
      <c r="BF134">
        <v>145.36541445060001</v>
      </c>
      <c r="BG134">
        <v>86.514597918500002</v>
      </c>
      <c r="BH134">
        <v>34.6089774306</v>
      </c>
      <c r="BI134">
        <v>1.7865800000000001E-5</v>
      </c>
    </row>
    <row r="135" spans="1:61" x14ac:dyDescent="0.25">
      <c r="A135" t="s">
        <v>188</v>
      </c>
      <c r="B135">
        <v>0.28658008089999998</v>
      </c>
      <c r="C135">
        <v>0.33132480139999998</v>
      </c>
      <c r="D135">
        <v>0.38230778830000001</v>
      </c>
      <c r="E135">
        <v>0.44001521999999998</v>
      </c>
      <c r="F135">
        <v>0.50495926660000001</v>
      </c>
      <c r="G135">
        <v>0.57763246010000002</v>
      </c>
      <c r="H135">
        <v>0.65846276079999999</v>
      </c>
      <c r="I135">
        <v>0.74777995320000001</v>
      </c>
      <c r="J135">
        <v>0.84581890849999997</v>
      </c>
      <c r="K135">
        <v>0.95281485669999999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0.98072052129999998</v>
      </c>
      <c r="U135">
        <v>0.9679886889</v>
      </c>
      <c r="V135">
        <v>0.97000613339999997</v>
      </c>
      <c r="W135">
        <v>0.9718280681</v>
      </c>
      <c r="X135">
        <v>0.97347788120000001</v>
      </c>
      <c r="Y135">
        <v>0.97497541229999996</v>
      </c>
      <c r="Z135">
        <v>0.97633776770000003</v>
      </c>
      <c r="AA135">
        <v>0.97757993450000003</v>
      </c>
      <c r="AB135">
        <v>1</v>
      </c>
      <c r="AC135">
        <v>1</v>
      </c>
      <c r="AD135">
        <v>1</v>
      </c>
      <c r="AE135">
        <v>1.0976478698000001</v>
      </c>
      <c r="AF135">
        <v>1.1245349864</v>
      </c>
      <c r="AG135">
        <v>1.1477919460999999</v>
      </c>
      <c r="AH135">
        <v>1.1668661927999999</v>
      </c>
      <c r="AI135">
        <v>1.1812669867000001</v>
      </c>
      <c r="AJ135">
        <v>1.1906180902000001</v>
      </c>
      <c r="AK135">
        <v>1.1947228465999999</v>
      </c>
      <c r="AL135">
        <v>1.1936339437000001</v>
      </c>
      <c r="AM135">
        <v>1.1877132659</v>
      </c>
      <c r="AN135">
        <v>1.1776608154999999</v>
      </c>
      <c r="AO135">
        <v>1.1644917751999999</v>
      </c>
      <c r="AP135">
        <v>1.1494493562999999</v>
      </c>
      <c r="AQ135">
        <v>1.1338602591</v>
      </c>
      <c r="AR135">
        <v>1.1189608854999999</v>
      </c>
      <c r="AS135">
        <v>1.1057336326</v>
      </c>
      <c r="AT135">
        <v>1.0947856533</v>
      </c>
      <c r="AU135">
        <v>1.0862811725999999</v>
      </c>
      <c r="AV135">
        <v>1.0799149507000001</v>
      </c>
      <c r="AW135">
        <v>1.0748993162</v>
      </c>
      <c r="AX135">
        <v>1.0699383734000001</v>
      </c>
      <c r="AY135">
        <v>1.0631691941000001</v>
      </c>
      <c r="AZ135">
        <v>1.0388483100000001</v>
      </c>
      <c r="BA135">
        <v>1.0244607979</v>
      </c>
      <c r="BB135">
        <v>0.99637077590000001</v>
      </c>
      <c r="BC135">
        <v>0.95044686300000003</v>
      </c>
      <c r="BD135">
        <v>0.88219461749999994</v>
      </c>
      <c r="BE135">
        <v>0.78725724829999999</v>
      </c>
      <c r="BF135">
        <v>0.66192152589999997</v>
      </c>
      <c r="BG135">
        <v>0.50316283240000004</v>
      </c>
      <c r="BH135">
        <v>0.30673349039999998</v>
      </c>
      <c r="BI135">
        <v>1E-4</v>
      </c>
    </row>
    <row r="136" spans="1:61" x14ac:dyDescent="0.25">
      <c r="A136" t="s">
        <v>192</v>
      </c>
      <c r="B136">
        <v>0.28658008089999998</v>
      </c>
      <c r="C136">
        <v>0.33132480139999998</v>
      </c>
      <c r="D136">
        <v>0.38230778830000001</v>
      </c>
      <c r="E136">
        <v>0.44001521999999998</v>
      </c>
      <c r="F136">
        <v>0.50495926660000001</v>
      </c>
      <c r="G136">
        <v>0.57763246010000002</v>
      </c>
      <c r="H136">
        <v>0.65846276079999999</v>
      </c>
      <c r="I136">
        <v>0.74777995320000001</v>
      </c>
      <c r="J136">
        <v>0.84581890849999997</v>
      </c>
      <c r="K136">
        <v>0.95281485669999999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0.98072052129999998</v>
      </c>
      <c r="U136">
        <v>0.9679886889</v>
      </c>
      <c r="V136">
        <v>0.97000613339999997</v>
      </c>
      <c r="W136">
        <v>0.9718280681</v>
      </c>
      <c r="X136">
        <v>0.97347788120000001</v>
      </c>
      <c r="Y136">
        <v>0.97497541229999996</v>
      </c>
      <c r="Z136">
        <v>0.97633776770000003</v>
      </c>
      <c r="AA136">
        <v>0.97757993450000003</v>
      </c>
      <c r="AB136">
        <v>1</v>
      </c>
      <c r="AC136">
        <v>1</v>
      </c>
      <c r="AD136">
        <v>1</v>
      </c>
      <c r="AE136">
        <v>1.0976478698000001</v>
      </c>
      <c r="AF136">
        <v>1.1245349864</v>
      </c>
      <c r="AG136">
        <v>1.1477919460999999</v>
      </c>
      <c r="AH136">
        <v>1.1668661927999999</v>
      </c>
      <c r="AI136">
        <v>1.1812669867000001</v>
      </c>
      <c r="AJ136">
        <v>1.1906180902000001</v>
      </c>
      <c r="AK136">
        <v>1.1947228465999999</v>
      </c>
      <c r="AL136">
        <v>1.1936339437000001</v>
      </c>
      <c r="AM136">
        <v>1.1877132659</v>
      </c>
      <c r="AN136">
        <v>1.1776608154999999</v>
      </c>
      <c r="AO136">
        <v>1.1644917751999999</v>
      </c>
      <c r="AP136">
        <v>1.1494493562999999</v>
      </c>
      <c r="AQ136">
        <v>1.1338602591</v>
      </c>
      <c r="AR136">
        <v>1.1189608854999999</v>
      </c>
      <c r="AS136">
        <v>1.1057336326</v>
      </c>
      <c r="AT136">
        <v>1.0947856533</v>
      </c>
      <c r="AU136">
        <v>1.0862811725999999</v>
      </c>
      <c r="AV136">
        <v>1.0799149507000001</v>
      </c>
      <c r="AW136">
        <v>1.0748993162</v>
      </c>
      <c r="AX136">
        <v>1.0699383734000001</v>
      </c>
      <c r="AY136">
        <v>1.0631691941000001</v>
      </c>
      <c r="AZ136">
        <v>1.0388483100000001</v>
      </c>
      <c r="BA136">
        <v>1.0244607979</v>
      </c>
      <c r="BB136">
        <v>0.99637077590000001</v>
      </c>
      <c r="BC136">
        <v>0.95044686300000003</v>
      </c>
      <c r="BD136">
        <v>0.88219461749999994</v>
      </c>
      <c r="BE136">
        <v>0.78725724829999999</v>
      </c>
      <c r="BF136">
        <v>0.66192152589999997</v>
      </c>
      <c r="BG136">
        <v>0.50316283240000004</v>
      </c>
      <c r="BH136">
        <v>0.30673349039999998</v>
      </c>
      <c r="BI136">
        <v>1E-4</v>
      </c>
    </row>
    <row r="137" spans="1:61" x14ac:dyDescent="0.25">
      <c r="A137" t="s">
        <v>193</v>
      </c>
      <c r="B137">
        <v>36.274484064799999</v>
      </c>
      <c r="C137">
        <v>45.9219331221</v>
      </c>
      <c r="D137">
        <v>57.931041421499998</v>
      </c>
      <c r="E137">
        <v>72.746842454299994</v>
      </c>
      <c r="F137">
        <v>90.873724672700007</v>
      </c>
      <c r="G137">
        <v>112.86372607760001</v>
      </c>
      <c r="H137">
        <v>139.29718185990001</v>
      </c>
      <c r="I137">
        <v>170.7590088144</v>
      </c>
      <c r="J137">
        <v>207.8235071933</v>
      </c>
      <c r="K137">
        <v>251.0818502061</v>
      </c>
      <c r="L137">
        <v>267.05738957459999</v>
      </c>
      <c r="M137">
        <v>260.38095483519999</v>
      </c>
      <c r="N137">
        <v>253.87143096439999</v>
      </c>
      <c r="O137">
        <v>247.52464519029999</v>
      </c>
      <c r="P137">
        <v>241.3365290605</v>
      </c>
      <c r="Q137">
        <v>235.30311583400001</v>
      </c>
      <c r="R137">
        <v>229.42053793810001</v>
      </c>
      <c r="S137">
        <v>223.6850244897</v>
      </c>
      <c r="T137">
        <v>210.5828496467</v>
      </c>
      <c r="U137">
        <v>200.54537440870001</v>
      </c>
      <c r="V137">
        <v>196.2658868874</v>
      </c>
      <c r="W137">
        <v>192.00668997</v>
      </c>
      <c r="X137">
        <v>187.77896746010001</v>
      </c>
      <c r="Y137">
        <v>183.59176535290001</v>
      </c>
      <c r="Z137">
        <v>179.45244520930001</v>
      </c>
      <c r="AA137">
        <v>175.36702597499999</v>
      </c>
      <c r="AB137">
        <v>178.10595923419999</v>
      </c>
      <c r="AC137">
        <v>173.65331025329999</v>
      </c>
      <c r="AD137">
        <v>169.31197749699999</v>
      </c>
      <c r="AE137">
        <v>195.22065604069999</v>
      </c>
      <c r="AF137">
        <v>198.81459487449999</v>
      </c>
      <c r="AG137">
        <v>201.1199908948</v>
      </c>
      <c r="AH137">
        <v>201.99659473400001</v>
      </c>
      <c r="AI137">
        <v>201.34334561590001</v>
      </c>
      <c r="AJ137">
        <v>199.11585123699999</v>
      </c>
      <c r="AK137">
        <v>195.34436854649999</v>
      </c>
      <c r="AL137">
        <v>190.14840925159999</v>
      </c>
      <c r="AM137">
        <v>183.74270958069999</v>
      </c>
      <c r="AN137">
        <v>176.4291102878</v>
      </c>
      <c r="AO137">
        <v>168.57144927510001</v>
      </c>
      <c r="AP137">
        <v>160.55535126999999</v>
      </c>
      <c r="AQ137">
        <v>152.74072483680001</v>
      </c>
      <c r="AR137">
        <v>145.41832298579999</v>
      </c>
      <c r="AS137">
        <v>138.78030985390001</v>
      </c>
      <c r="AT137">
        <v>132.90885262910001</v>
      </c>
      <c r="AU137">
        <v>127.7797998053</v>
      </c>
      <c r="AV137">
        <v>123.27413432580001</v>
      </c>
      <c r="AW137">
        <v>119.1893348831</v>
      </c>
      <c r="AX137">
        <v>115.24597617969999</v>
      </c>
      <c r="AY137">
        <v>111.0884490322</v>
      </c>
      <c r="AZ137">
        <v>103.8922316422</v>
      </c>
      <c r="BA137">
        <v>98.783739589999996</v>
      </c>
      <c r="BB137">
        <v>91.612814286100004</v>
      </c>
      <c r="BC137">
        <v>82.048980581799995</v>
      </c>
      <c r="BD137">
        <v>69.955782207499993</v>
      </c>
      <c r="BE137">
        <v>55.5676855221</v>
      </c>
      <c r="BF137">
        <v>39.652322545200001</v>
      </c>
      <c r="BG137">
        <v>23.599181101599999</v>
      </c>
      <c r="BH137">
        <v>9.4405284861999998</v>
      </c>
      <c r="BI137">
        <v>4.8733999999999998E-6</v>
      </c>
    </row>
    <row r="138" spans="1:61" x14ac:dyDescent="0.25">
      <c r="A138" t="s">
        <v>189</v>
      </c>
      <c r="B138">
        <v>5.08871797E-2</v>
      </c>
      <c r="C138">
        <v>5.0000850700000002E-2</v>
      </c>
      <c r="D138">
        <v>4.8861181500000003E-2</v>
      </c>
      <c r="E138">
        <v>4.7586573100000001E-2</v>
      </c>
      <c r="F138">
        <v>4.6249486300000003E-2</v>
      </c>
      <c r="G138">
        <v>4.4906861399999998E-2</v>
      </c>
      <c r="H138">
        <v>4.3625353899999997E-2</v>
      </c>
      <c r="I138">
        <v>4.2509513800000003E-2</v>
      </c>
      <c r="J138">
        <v>4.1743425399999999E-2</v>
      </c>
      <c r="K138">
        <v>4.1621686499999998E-2</v>
      </c>
      <c r="L138">
        <v>4.1552710899999998E-2</v>
      </c>
      <c r="M138">
        <v>4.1163938400000002E-2</v>
      </c>
      <c r="N138">
        <v>4.0599767199999998E-2</v>
      </c>
      <c r="O138">
        <v>3.99452239E-2</v>
      </c>
      <c r="P138">
        <v>3.9250988799999997E-2</v>
      </c>
      <c r="Q138">
        <v>3.8548806800000002E-2</v>
      </c>
      <c r="R138">
        <v>3.7861456299999999E-2</v>
      </c>
      <c r="S138">
        <v>3.7212094000000001E-2</v>
      </c>
      <c r="T138">
        <v>3.6492846600000003E-2</v>
      </c>
      <c r="U138">
        <v>3.57472468E-2</v>
      </c>
      <c r="V138">
        <v>3.5051199999999998E-2</v>
      </c>
      <c r="W138">
        <v>3.4391647800000001E-2</v>
      </c>
      <c r="X138">
        <v>3.37594695E-2</v>
      </c>
      <c r="Y138">
        <v>3.3146949299999999E-2</v>
      </c>
      <c r="Z138">
        <v>3.2545565200000001E-2</v>
      </c>
      <c r="AA138">
        <v>3.1942171300000002E-2</v>
      </c>
      <c r="AB138">
        <v>3.14022204E-2</v>
      </c>
      <c r="AC138">
        <v>3.0832010100000001E-2</v>
      </c>
      <c r="AD138">
        <v>3.0228612500000002E-2</v>
      </c>
      <c r="AE138">
        <v>2.9854506100000001E-2</v>
      </c>
      <c r="AF138">
        <v>2.9501278400000001E-2</v>
      </c>
      <c r="AG138">
        <v>2.9163557100000001E-2</v>
      </c>
      <c r="AH138">
        <v>2.8835626600000001E-2</v>
      </c>
      <c r="AI138">
        <v>2.85117672E-2</v>
      </c>
      <c r="AJ138">
        <v>2.8186668500000001E-2</v>
      </c>
      <c r="AK138">
        <v>2.7855899900000002E-2</v>
      </c>
      <c r="AL138">
        <v>2.7516394E-2</v>
      </c>
      <c r="AM138">
        <v>2.7166847500000001E-2</v>
      </c>
      <c r="AN138">
        <v>2.6807939699999998E-2</v>
      </c>
      <c r="AO138">
        <v>2.6442297600000001E-2</v>
      </c>
      <c r="AP138">
        <v>2.6074200700000001E-2</v>
      </c>
      <c r="AQ138">
        <v>2.5709128500000001E-2</v>
      </c>
      <c r="AR138">
        <v>2.5353354099999999E-2</v>
      </c>
      <c r="AS138">
        <v>2.50138484E-2</v>
      </c>
      <c r="AT138">
        <v>2.4698801199999999E-2</v>
      </c>
      <c r="AU138">
        <v>2.44191055E-2</v>
      </c>
      <c r="AV138">
        <v>2.4191362500000001E-2</v>
      </c>
      <c r="AW138">
        <v>2.4043338899999999E-2</v>
      </c>
      <c r="AX138">
        <v>2.4023868899999998E-2</v>
      </c>
      <c r="AY138">
        <v>1.6547530099999999E-2</v>
      </c>
      <c r="AZ138">
        <v>2.4864506599999999E-2</v>
      </c>
      <c r="BA138">
        <v>2.4028956300000001E-2</v>
      </c>
      <c r="BB138">
        <v>2.3391718999999998E-2</v>
      </c>
      <c r="BC138">
        <v>2.2885157600000001E-2</v>
      </c>
      <c r="BD138">
        <v>2.24602234E-2</v>
      </c>
      <c r="BE138">
        <v>2.2079523899999998E-2</v>
      </c>
      <c r="BF138">
        <v>2.17141772E-2</v>
      </c>
      <c r="BG138">
        <v>2.13428318E-2</v>
      </c>
      <c r="BH138">
        <v>2.09514846E-2</v>
      </c>
      <c r="BI138">
        <v>0</v>
      </c>
    </row>
    <row r="139" spans="1:61" x14ac:dyDescent="0.25">
      <c r="A139" t="s">
        <v>186</v>
      </c>
      <c r="B139">
        <v>36.274484086900003</v>
      </c>
      <c r="C139">
        <v>45.921933147600001</v>
      </c>
      <c r="D139">
        <v>57.931041454199999</v>
      </c>
      <c r="E139">
        <v>72.746842498700005</v>
      </c>
      <c r="F139">
        <v>90.873724730000006</v>
      </c>
      <c r="G139">
        <v>112.86372614530001</v>
      </c>
      <c r="H139">
        <v>139.29718194949999</v>
      </c>
      <c r="I139">
        <v>170.75900893089999</v>
      </c>
      <c r="J139">
        <v>207.8235073285</v>
      </c>
      <c r="K139">
        <v>251.0818503747</v>
      </c>
      <c r="L139">
        <v>301.2314972428</v>
      </c>
      <c r="M139">
        <v>357.80176952480002</v>
      </c>
      <c r="N139">
        <v>418.41923296800002</v>
      </c>
      <c r="O139">
        <v>478.40874693990003</v>
      </c>
      <c r="P139">
        <v>529.44151286839997</v>
      </c>
      <c r="Q139">
        <v>557.5573891473</v>
      </c>
      <c r="R139">
        <v>540.29412011310001</v>
      </c>
      <c r="S139">
        <v>442.54378448519998</v>
      </c>
      <c r="T139">
        <v>210.58285060509999</v>
      </c>
      <c r="U139">
        <v>200.5453755552</v>
      </c>
      <c r="V139">
        <v>196.26588825409999</v>
      </c>
      <c r="W139">
        <v>192.00669159349999</v>
      </c>
      <c r="X139">
        <v>187.77896938270001</v>
      </c>
      <c r="Y139">
        <v>183.59176762269999</v>
      </c>
      <c r="Z139">
        <v>179.45244788100001</v>
      </c>
      <c r="AA139">
        <v>175.3670291107</v>
      </c>
      <c r="AB139">
        <v>179.2884837551</v>
      </c>
      <c r="AC139">
        <v>185.22271034549999</v>
      </c>
      <c r="AD139">
        <v>190.50285864259999</v>
      </c>
      <c r="AE139">
        <v>195.2206617121</v>
      </c>
      <c r="AF139">
        <v>198.81460146660001</v>
      </c>
      <c r="AG139">
        <v>201.11999837740001</v>
      </c>
      <c r="AH139">
        <v>201.99660343849999</v>
      </c>
      <c r="AI139">
        <v>201.34335632840001</v>
      </c>
      <c r="AJ139">
        <v>199.11586311479999</v>
      </c>
      <c r="AK139">
        <v>195.34438186579999</v>
      </c>
      <c r="AL139">
        <v>190.1484300052</v>
      </c>
      <c r="AM139">
        <v>183.74273094879999</v>
      </c>
      <c r="AN139">
        <v>176.42913069670001</v>
      </c>
      <c r="AO139">
        <v>168.5714726738</v>
      </c>
      <c r="AP139">
        <v>160.555380394</v>
      </c>
      <c r="AQ139">
        <v>152.74075966660001</v>
      </c>
      <c r="AR139">
        <v>145.41836316889999</v>
      </c>
      <c r="AS139">
        <v>138.78035459750001</v>
      </c>
      <c r="AT139">
        <v>132.90890597840001</v>
      </c>
      <c r="AU139">
        <v>127.77987627980001</v>
      </c>
      <c r="AV139">
        <v>123.2742190373</v>
      </c>
      <c r="AW139">
        <v>119.1894242388</v>
      </c>
      <c r="AX139">
        <v>115.2460391922</v>
      </c>
      <c r="AY139">
        <v>111.0885086152</v>
      </c>
      <c r="AZ139">
        <v>103.8922593727</v>
      </c>
      <c r="BA139">
        <v>98.783725231999995</v>
      </c>
      <c r="BB139">
        <v>91.612808485599999</v>
      </c>
      <c r="BC139">
        <v>82.048981990900003</v>
      </c>
      <c r="BD139">
        <v>69.9557676469</v>
      </c>
      <c r="BE139">
        <v>55.567684389599997</v>
      </c>
      <c r="BF139">
        <v>39.652320684000003</v>
      </c>
      <c r="BG139">
        <v>23.5991819039</v>
      </c>
      <c r="BH139">
        <v>9.4405298063000007</v>
      </c>
      <c r="BI13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</sheetPr>
  <dimension ref="A1:BJ145"/>
  <sheetViews>
    <sheetView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D145" sqref="D145"/>
    </sheetView>
  </sheetViews>
  <sheetFormatPr defaultRowHeight="13.2" x14ac:dyDescent="0.25"/>
  <cols>
    <col min="1" max="1" width="20.5546875" customWidth="1"/>
    <col min="2" max="2" width="28.77734375" customWidth="1"/>
    <col min="3" max="3" width="12.5546875" bestFit="1" customWidth="1"/>
    <col min="4" max="4" width="13.21875" customWidth="1"/>
    <col min="5" max="5" width="10.21875" bestFit="1" customWidth="1"/>
    <col min="6" max="6" width="12.21875" customWidth="1"/>
    <col min="7" max="36" width="9.77734375" bestFit="1" customWidth="1"/>
    <col min="37" max="37" width="13" customWidth="1"/>
    <col min="38" max="40" width="9.77734375" bestFit="1" customWidth="1"/>
    <col min="41" max="41" width="13" customWidth="1"/>
    <col min="42" max="46" width="9.77734375" bestFit="1" customWidth="1"/>
    <col min="47" max="47" width="11.44140625" customWidth="1"/>
    <col min="48" max="48" width="12.77734375" customWidth="1"/>
    <col min="49" max="49" width="13.5546875" customWidth="1"/>
    <col min="50" max="50" width="11.77734375" customWidth="1"/>
    <col min="51" max="51" width="12.21875" customWidth="1"/>
    <col min="52" max="52" width="11" customWidth="1"/>
    <col min="53" max="62" width="9.77734375" bestFit="1" customWidth="1"/>
  </cols>
  <sheetData>
    <row r="1" spans="1:62" x14ac:dyDescent="0.25">
      <c r="A1" t="e">
        <f>#REF!</f>
        <v>#REF!</v>
      </c>
      <c r="B1" t="str">
        <f>GAMSbase!A1</f>
        <v>Year</v>
      </c>
      <c r="C1">
        <f>Base!B1</f>
        <v>1</v>
      </c>
      <c r="D1">
        <f>Base!C1</f>
        <v>2</v>
      </c>
      <c r="E1">
        <f>Base!D1</f>
        <v>3</v>
      </c>
      <c r="F1">
        <f>Base!E1</f>
        <v>4</v>
      </c>
      <c r="G1">
        <f>Base!F1</f>
        <v>5</v>
      </c>
      <c r="H1">
        <f>Base!G1</f>
        <v>6</v>
      </c>
      <c r="I1">
        <f>Base!H1</f>
        <v>7</v>
      </c>
      <c r="J1">
        <f>Base!I1</f>
        <v>8</v>
      </c>
      <c r="K1">
        <f>Base!J1</f>
        <v>9</v>
      </c>
      <c r="L1">
        <f>Base!K1</f>
        <v>10</v>
      </c>
      <c r="M1">
        <f>Base!L1</f>
        <v>11</v>
      </c>
      <c r="N1">
        <f>Base!M1</f>
        <v>12</v>
      </c>
      <c r="O1">
        <f>Base!N1</f>
        <v>13</v>
      </c>
      <c r="P1">
        <f>Base!O1</f>
        <v>14</v>
      </c>
      <c r="Q1">
        <f>Base!P1</f>
        <v>15</v>
      </c>
      <c r="R1">
        <f>Base!Q1</f>
        <v>16</v>
      </c>
      <c r="S1">
        <f>Base!R1</f>
        <v>17</v>
      </c>
      <c r="T1">
        <f>Base!S1</f>
        <v>18</v>
      </c>
      <c r="U1">
        <f>Base!T1</f>
        <v>19</v>
      </c>
      <c r="V1">
        <f>Base!U1</f>
        <v>20</v>
      </c>
      <c r="W1">
        <f>Base!V1</f>
        <v>21</v>
      </c>
      <c r="X1">
        <f>Base!W1</f>
        <v>22</v>
      </c>
      <c r="Y1">
        <f>Base!X1</f>
        <v>23</v>
      </c>
      <c r="Z1">
        <f>Base!Y1</f>
        <v>24</v>
      </c>
      <c r="AA1">
        <f>Base!Z1</f>
        <v>25</v>
      </c>
      <c r="AB1">
        <f>Base!AA1</f>
        <v>26</v>
      </c>
      <c r="AC1">
        <f>Base!AB1</f>
        <v>27</v>
      </c>
      <c r="AD1">
        <f>Base!AC1</f>
        <v>28</v>
      </c>
      <c r="AE1">
        <f>Base!AD1</f>
        <v>29</v>
      </c>
      <c r="AF1">
        <f>Base!AE1</f>
        <v>30</v>
      </c>
      <c r="AG1">
        <f>Base!AF1</f>
        <v>31</v>
      </c>
      <c r="AH1">
        <f>Base!AG1</f>
        <v>32</v>
      </c>
      <c r="AI1">
        <f>Base!AH1</f>
        <v>33</v>
      </c>
      <c r="AJ1">
        <f>Base!AI1</f>
        <v>34</v>
      </c>
      <c r="AK1">
        <f>Base!AJ1</f>
        <v>35</v>
      </c>
      <c r="AL1">
        <f>Base!AK1</f>
        <v>36</v>
      </c>
      <c r="AM1">
        <f>Base!AL1</f>
        <v>37</v>
      </c>
      <c r="AN1">
        <f>Base!AM1</f>
        <v>38</v>
      </c>
      <c r="AO1">
        <f>Base!AN1</f>
        <v>39</v>
      </c>
      <c r="AP1">
        <f>Base!AO1</f>
        <v>40</v>
      </c>
      <c r="AQ1">
        <f>Base!AP1</f>
        <v>41</v>
      </c>
      <c r="AR1">
        <f>Base!AQ1</f>
        <v>42</v>
      </c>
      <c r="AS1">
        <f>Base!AR1</f>
        <v>43</v>
      </c>
      <c r="AT1">
        <f>Base!AS1</f>
        <v>44</v>
      </c>
      <c r="AU1">
        <f>Base!AT1</f>
        <v>45</v>
      </c>
      <c r="AV1">
        <f>Base!AU1</f>
        <v>46</v>
      </c>
      <c r="AW1">
        <f>Base!AV1</f>
        <v>47</v>
      </c>
      <c r="AX1">
        <f>Base!AW1</f>
        <v>48</v>
      </c>
      <c r="AY1">
        <f>Base!AX1</f>
        <v>49</v>
      </c>
      <c r="AZ1">
        <f>Base!AY1</f>
        <v>50</v>
      </c>
      <c r="BA1">
        <f>Base!AZ1</f>
        <v>51</v>
      </c>
      <c r="BB1">
        <f>Base!BA1</f>
        <v>52</v>
      </c>
      <c r="BC1">
        <f>Base!BB1</f>
        <v>53</v>
      </c>
      <c r="BD1">
        <f>Base!BC1</f>
        <v>54</v>
      </c>
      <c r="BE1">
        <f>Base!BD1</f>
        <v>55</v>
      </c>
      <c r="BF1">
        <f>Base!BE1</f>
        <v>56</v>
      </c>
      <c r="BG1">
        <f>Base!BF1</f>
        <v>57</v>
      </c>
      <c r="BH1">
        <f>Base!BG1</f>
        <v>58</v>
      </c>
      <c r="BI1">
        <f>Base!BH1</f>
        <v>59</v>
      </c>
      <c r="BJ1">
        <f>Base!BI1</f>
        <v>60</v>
      </c>
    </row>
    <row r="2" spans="1:62" x14ac:dyDescent="0.25">
      <c r="A2" t="e">
        <f>#REF!</f>
        <v>#REF!</v>
      </c>
      <c r="B2" t="str">
        <f>GAMSbase!A2</f>
        <v>Period</v>
      </c>
      <c r="C2">
        <f>Base!B2</f>
        <v>2020</v>
      </c>
      <c r="D2">
        <f>Base!C2</f>
        <v>2025</v>
      </c>
      <c r="E2">
        <f>Base!D2</f>
        <v>2030</v>
      </c>
      <c r="F2">
        <f>Base!E2</f>
        <v>2035</v>
      </c>
      <c r="G2">
        <f>Base!F2</f>
        <v>2040</v>
      </c>
      <c r="H2">
        <f>Base!G2</f>
        <v>2045</v>
      </c>
      <c r="I2">
        <f>Base!H2</f>
        <v>2050</v>
      </c>
      <c r="J2">
        <f>Base!I2</f>
        <v>2055</v>
      </c>
      <c r="K2">
        <f>Base!J2</f>
        <v>2060</v>
      </c>
      <c r="L2">
        <f>Base!K2</f>
        <v>2065</v>
      </c>
      <c r="M2">
        <f>Base!L2</f>
        <v>2070</v>
      </c>
      <c r="N2">
        <f>Base!M2</f>
        <v>2075</v>
      </c>
      <c r="O2">
        <f>Base!N2</f>
        <v>2080</v>
      </c>
      <c r="P2">
        <f>Base!O2</f>
        <v>2085</v>
      </c>
      <c r="Q2">
        <f>Base!P2</f>
        <v>2090</v>
      </c>
      <c r="R2">
        <f>Base!Q2</f>
        <v>2095</v>
      </c>
      <c r="S2">
        <f>Base!R2</f>
        <v>2100</v>
      </c>
      <c r="T2">
        <f>Base!S2</f>
        <v>2105</v>
      </c>
      <c r="U2">
        <f>Base!T2</f>
        <v>2110</v>
      </c>
      <c r="V2">
        <f>Base!U2</f>
        <v>2115</v>
      </c>
      <c r="W2">
        <f>Base!V2</f>
        <v>2120</v>
      </c>
      <c r="X2">
        <f>Base!W2</f>
        <v>2125</v>
      </c>
      <c r="Y2">
        <f>Base!X2</f>
        <v>2130</v>
      </c>
      <c r="Z2">
        <f>Base!Y2</f>
        <v>2135</v>
      </c>
      <c r="AA2">
        <f>Base!Z2</f>
        <v>2140</v>
      </c>
      <c r="AB2">
        <f>Base!AA2</f>
        <v>2145</v>
      </c>
      <c r="AC2">
        <f>Base!AB2</f>
        <v>2150</v>
      </c>
      <c r="AD2">
        <f>Base!AC2</f>
        <v>2155</v>
      </c>
      <c r="AE2">
        <f>Base!AD2</f>
        <v>2160</v>
      </c>
      <c r="AF2">
        <f>Base!AE2</f>
        <v>2165</v>
      </c>
      <c r="AG2">
        <f>Base!AF2</f>
        <v>2170</v>
      </c>
      <c r="AH2">
        <f>Base!AG2</f>
        <v>2175</v>
      </c>
      <c r="AI2">
        <f>Base!AH2</f>
        <v>2180</v>
      </c>
      <c r="AJ2">
        <f>Base!AI2</f>
        <v>2185</v>
      </c>
      <c r="AK2">
        <f>Base!AJ2</f>
        <v>2190</v>
      </c>
      <c r="AL2">
        <f>Base!AK2</f>
        <v>2195</v>
      </c>
      <c r="AM2">
        <f>Base!AL2</f>
        <v>2200</v>
      </c>
      <c r="AN2">
        <f>Base!AM2</f>
        <v>2205</v>
      </c>
      <c r="AO2">
        <f>Base!AN2</f>
        <v>2210</v>
      </c>
      <c r="AP2">
        <f>Base!AO2</f>
        <v>2215</v>
      </c>
      <c r="AQ2">
        <f>Base!AP2</f>
        <v>2220</v>
      </c>
      <c r="AR2">
        <f>Base!AQ2</f>
        <v>2225</v>
      </c>
      <c r="AS2">
        <f>Base!AR2</f>
        <v>2230</v>
      </c>
      <c r="AT2">
        <f>Base!AS2</f>
        <v>2235</v>
      </c>
      <c r="AU2">
        <f>Base!AT2</f>
        <v>2240</v>
      </c>
      <c r="AV2">
        <f>Base!AU2</f>
        <v>2245</v>
      </c>
      <c r="AW2">
        <f>Base!AV2</f>
        <v>2250</v>
      </c>
      <c r="AX2">
        <f>Base!AW2</f>
        <v>2255</v>
      </c>
      <c r="AY2">
        <f>Base!AX2</f>
        <v>2260</v>
      </c>
      <c r="AZ2">
        <f>Base!AY2</f>
        <v>2265</v>
      </c>
      <c r="BA2">
        <f>Base!AZ2</f>
        <v>2270</v>
      </c>
      <c r="BB2">
        <f>Base!BA2</f>
        <v>2275</v>
      </c>
      <c r="BC2">
        <f>Base!BB2</f>
        <v>2280</v>
      </c>
      <c r="BD2">
        <f>Base!BC2</f>
        <v>2285</v>
      </c>
      <c r="BE2">
        <f>Base!BD2</f>
        <v>2290</v>
      </c>
      <c r="BF2">
        <f>Base!BE2</f>
        <v>2295</v>
      </c>
      <c r="BG2">
        <f>Base!BF2</f>
        <v>2300</v>
      </c>
      <c r="BH2">
        <f>Base!BG2</f>
        <v>2305</v>
      </c>
      <c r="BI2">
        <f>Base!BH2</f>
        <v>2310</v>
      </c>
      <c r="BJ2">
        <f>Base!BI2</f>
        <v>2315</v>
      </c>
    </row>
    <row r="3" spans="1:62" x14ac:dyDescent="0.25">
      <c r="A3" t="e">
        <f>#REF!</f>
        <v>#REF!</v>
      </c>
      <c r="B3" t="str">
        <f>GAMSbase!A3</f>
        <v>** World Economic Parameters</v>
      </c>
      <c r="C3" s="2" t="str">
        <f>IFERROR(#REF!/GAMSlim2!B3,"")</f>
        <v/>
      </c>
      <c r="D3" s="2" t="str">
        <f>IFERROR(#REF!/GAMSlim2!C3,"")</f>
        <v/>
      </c>
      <c r="E3" s="2" t="str">
        <f>IFERROR(#REF!/GAMSlim2!D3,"")</f>
        <v/>
      </c>
      <c r="F3" s="2" t="str">
        <f>IFERROR(#REF!/GAMSlim2!E3,"")</f>
        <v/>
      </c>
      <c r="G3" s="2" t="str">
        <f>IFERROR(#REF!/GAMSlim2!F3,"")</f>
        <v/>
      </c>
      <c r="H3" s="2" t="str">
        <f>IFERROR(#REF!/GAMSlim2!G3,"")</f>
        <v/>
      </c>
      <c r="I3" s="2" t="str">
        <f>IFERROR(#REF!/GAMSlim2!H3,"")</f>
        <v/>
      </c>
      <c r="J3" s="2" t="str">
        <f>IFERROR(#REF!/GAMSlim2!I3,"")</f>
        <v/>
      </c>
      <c r="K3" s="2" t="str">
        <f>IFERROR(#REF!/GAMSlim2!J3,"")</f>
        <v/>
      </c>
      <c r="L3" s="2" t="str">
        <f>IFERROR(#REF!/GAMSlim2!K3,"")</f>
        <v/>
      </c>
      <c r="M3" s="2" t="str">
        <f>IFERROR(#REF!/GAMSlim2!L3,"")</f>
        <v/>
      </c>
      <c r="N3" s="2" t="str">
        <f>IFERROR(#REF!/GAMSlim2!M3,"")</f>
        <v/>
      </c>
      <c r="O3" s="2" t="str">
        <f>IFERROR(#REF!/GAMSlim2!N3,"")</f>
        <v/>
      </c>
      <c r="P3" s="2" t="str">
        <f>IFERROR(#REF!/GAMSlim2!O3,"")</f>
        <v/>
      </c>
      <c r="Q3" s="2" t="str">
        <f>IFERROR(#REF!/GAMSlim2!P3,"")</f>
        <v/>
      </c>
      <c r="R3" s="2" t="str">
        <f>IFERROR(#REF!/GAMSlim2!Q3,"")</f>
        <v/>
      </c>
      <c r="S3" s="2" t="str">
        <f>IFERROR(#REF!/GAMSlim2!R3,"")</f>
        <v/>
      </c>
      <c r="T3" s="2" t="str">
        <f>IFERROR(#REF!/GAMSlim2!S3,"")</f>
        <v/>
      </c>
      <c r="U3" s="2" t="str">
        <f>IFERROR(#REF!/GAMSlim2!T3,"")</f>
        <v/>
      </c>
      <c r="V3" s="2" t="str">
        <f>IFERROR(#REF!/GAMSlim2!U3,"")</f>
        <v/>
      </c>
      <c r="W3" s="2" t="str">
        <f>IFERROR(#REF!/GAMSlim2!V3,"")</f>
        <v/>
      </c>
      <c r="X3" s="2" t="str">
        <f>IFERROR(#REF!/GAMSlim2!W3,"")</f>
        <v/>
      </c>
      <c r="Y3" s="2" t="str">
        <f>IFERROR(#REF!/GAMSlim2!X3,"")</f>
        <v/>
      </c>
      <c r="Z3" s="2" t="str">
        <f>IFERROR(#REF!/GAMSlim2!Y3,"")</f>
        <v/>
      </c>
      <c r="AA3" s="2" t="str">
        <f>IFERROR(#REF!/GAMSlim2!Z3,"")</f>
        <v/>
      </c>
      <c r="AB3" s="2" t="str">
        <f>IFERROR(#REF!/GAMSlim2!AA3,"")</f>
        <v/>
      </c>
      <c r="AC3" s="2" t="str">
        <f>IFERROR(#REF!/GAMSlim2!AB3,"")</f>
        <v/>
      </c>
      <c r="AD3" s="2" t="str">
        <f>IFERROR(#REF!/GAMSlim2!AC3,"")</f>
        <v/>
      </c>
      <c r="AE3" s="2" t="str">
        <f>IFERROR(#REF!/GAMSlim2!AD3,"")</f>
        <v/>
      </c>
      <c r="AF3" s="2" t="str">
        <f>IFERROR(#REF!/GAMSlim2!AE3,"")</f>
        <v/>
      </c>
      <c r="AG3" s="2" t="str">
        <f>IFERROR(#REF!/GAMSlim2!AF3,"")</f>
        <v/>
      </c>
      <c r="AH3" s="2" t="str">
        <f>IFERROR(#REF!/GAMSlim2!AG3,"")</f>
        <v/>
      </c>
      <c r="AI3" s="2" t="str">
        <f>IFERROR(#REF!/GAMSlim2!AH3,"")</f>
        <v/>
      </c>
      <c r="AJ3" s="2" t="str">
        <f>IFERROR(#REF!/GAMSlim2!AI3,"")</f>
        <v/>
      </c>
      <c r="AK3" s="2" t="str">
        <f>IFERROR(#REF!/GAMSlim2!AJ3,"")</f>
        <v/>
      </c>
      <c r="AL3" s="2" t="str">
        <f>IFERROR(#REF!/GAMSlim2!AK3,"")</f>
        <v/>
      </c>
      <c r="AM3" s="2" t="str">
        <f>IFERROR(#REF!/GAMSlim2!AL3,"")</f>
        <v/>
      </c>
      <c r="AN3" s="2" t="str">
        <f>IFERROR(#REF!/GAMSlim2!AM3,"")</f>
        <v/>
      </c>
      <c r="AO3" s="2" t="str">
        <f>IFERROR(#REF!/GAMSlim2!AN3,"")</f>
        <v/>
      </c>
      <c r="AP3" s="2" t="str">
        <f>IFERROR(#REF!/GAMSlim2!AO3,"")</f>
        <v/>
      </c>
      <c r="AQ3" s="2" t="str">
        <f>IFERROR(#REF!/GAMSlim2!AP3,"")</f>
        <v/>
      </c>
      <c r="AR3" s="2" t="str">
        <f>IFERROR(#REF!/GAMSlim2!AQ3,"")</f>
        <v/>
      </c>
      <c r="AS3" s="2" t="str">
        <f>IFERROR(#REF!/GAMSlim2!AR3,"")</f>
        <v/>
      </c>
      <c r="AT3" s="2" t="str">
        <f>IFERROR(#REF!/GAMSlim2!AS3,"")</f>
        <v/>
      </c>
      <c r="AU3" s="2" t="str">
        <f>IFERROR(#REF!/GAMSlim2!AT3,"")</f>
        <v/>
      </c>
      <c r="AV3" s="2" t="str">
        <f>IFERROR(#REF!/GAMSlim2!AU3,"")</f>
        <v/>
      </c>
      <c r="AW3" s="2" t="str">
        <f>IFERROR(#REF!/GAMSlim2!AV3,"")</f>
        <v/>
      </c>
      <c r="AX3" s="2" t="str">
        <f>IFERROR(#REF!/GAMSlim2!AW3,"")</f>
        <v/>
      </c>
      <c r="AY3" s="2" t="str">
        <f>IFERROR(#REF!/GAMSlim2!AX3,"")</f>
        <v/>
      </c>
      <c r="AZ3" s="2" t="str">
        <f>IFERROR(#REF!/GAMSlim2!AY3,"")</f>
        <v/>
      </c>
      <c r="BA3" s="2" t="str">
        <f>IFERROR(#REF!/GAMSlim2!AZ3,"")</f>
        <v/>
      </c>
      <c r="BB3" s="2" t="str">
        <f>IFERROR(#REF!/GAMSlim2!BA3,"")</f>
        <v/>
      </c>
      <c r="BC3" s="2" t="str">
        <f>IFERROR(#REF!/GAMSlim2!BB3,"")</f>
        <v/>
      </c>
      <c r="BD3" s="2" t="str">
        <f>IFERROR(#REF!/GAMSlim2!BC3,"")</f>
        <v/>
      </c>
      <c r="BE3" s="2" t="str">
        <f>IFERROR(#REF!/GAMSlim2!BD3,"")</f>
        <v/>
      </c>
      <c r="BF3" s="2" t="str">
        <f>IFERROR(#REF!/GAMSlim2!BE3,"")</f>
        <v/>
      </c>
      <c r="BG3" s="2" t="str">
        <f>IFERROR(#REF!/GAMSlim2!BF3,"")</f>
        <v/>
      </c>
      <c r="BH3" s="2" t="str">
        <f>IFERROR(#REF!/GAMSlim2!BG3,"")</f>
        <v/>
      </c>
      <c r="BI3" s="2" t="str">
        <f>IFERROR(#REF!/GAMSlim2!BH3,"")</f>
        <v/>
      </c>
      <c r="BJ3" s="2" t="str">
        <f>IFERROR(#REF!/GAMSlim2!BI3,"")</f>
        <v/>
      </c>
    </row>
    <row r="4" spans="1:62" x14ac:dyDescent="0.25">
      <c r="A4" t="e">
        <f>#REF!</f>
        <v>#REF!</v>
      </c>
      <c r="B4" t="str">
        <f>GAMSbase!A4</f>
        <v>* OUTPUT AND CAPTIAL ACCUMULATION</v>
      </c>
      <c r="C4" s="2" t="str">
        <f>IFERROR(#REF!/GAMSlim2!B4,"")</f>
        <v/>
      </c>
      <c r="D4" s="2" t="str">
        <f>IFERROR(#REF!/GAMSlim2!C4,"")</f>
        <v/>
      </c>
      <c r="E4" s="2" t="str">
        <f>IFERROR(#REF!/GAMSlim2!D4,"")</f>
        <v/>
      </c>
      <c r="F4" s="2" t="str">
        <f>IFERROR(#REF!/GAMSlim2!E4,"")</f>
        <v/>
      </c>
      <c r="G4" s="2" t="str">
        <f>IFERROR(#REF!/GAMSlim2!F4,"")</f>
        <v/>
      </c>
      <c r="H4" s="2" t="str">
        <f>IFERROR(#REF!/GAMSlim2!G4,"")</f>
        <v/>
      </c>
      <c r="I4" s="2" t="str">
        <f>IFERROR(#REF!/GAMSlim2!H4,"")</f>
        <v/>
      </c>
      <c r="J4" s="2" t="str">
        <f>IFERROR(#REF!/GAMSlim2!I4,"")</f>
        <v/>
      </c>
      <c r="K4" s="2" t="str">
        <f>IFERROR(#REF!/GAMSlim2!J4,"")</f>
        <v/>
      </c>
      <c r="L4" s="2" t="str">
        <f>IFERROR(#REF!/GAMSlim2!K4,"")</f>
        <v/>
      </c>
      <c r="M4" s="2" t="str">
        <f>IFERROR(#REF!/GAMSlim2!L4,"")</f>
        <v/>
      </c>
      <c r="N4" s="2" t="str">
        <f>IFERROR(#REF!/GAMSlim2!M4,"")</f>
        <v/>
      </c>
      <c r="O4" s="2" t="str">
        <f>IFERROR(#REF!/GAMSlim2!N4,"")</f>
        <v/>
      </c>
      <c r="P4" s="2" t="str">
        <f>IFERROR(#REF!/GAMSlim2!O4,"")</f>
        <v/>
      </c>
      <c r="Q4" s="2" t="str">
        <f>IFERROR(#REF!/GAMSlim2!P4,"")</f>
        <v/>
      </c>
      <c r="R4" s="2" t="str">
        <f>IFERROR(#REF!/GAMSlim2!Q4,"")</f>
        <v/>
      </c>
      <c r="S4" s="2" t="str">
        <f>IFERROR(#REF!/GAMSlim2!R4,"")</f>
        <v/>
      </c>
      <c r="T4" s="2" t="str">
        <f>IFERROR(#REF!/GAMSlim2!S4,"")</f>
        <v/>
      </c>
      <c r="U4" s="2" t="str">
        <f>IFERROR(#REF!/GAMSlim2!T4,"")</f>
        <v/>
      </c>
      <c r="V4" s="2" t="str">
        <f>IFERROR(#REF!/GAMSlim2!U4,"")</f>
        <v/>
      </c>
      <c r="W4" s="2" t="str">
        <f>IFERROR(#REF!/GAMSlim2!V4,"")</f>
        <v/>
      </c>
      <c r="X4" s="2" t="str">
        <f>IFERROR(#REF!/GAMSlim2!W4,"")</f>
        <v/>
      </c>
      <c r="Y4" s="2" t="str">
        <f>IFERROR(#REF!/GAMSlim2!X4,"")</f>
        <v/>
      </c>
      <c r="Z4" s="2" t="str">
        <f>IFERROR(#REF!/GAMSlim2!Y4,"")</f>
        <v/>
      </c>
      <c r="AA4" s="2" t="str">
        <f>IFERROR(#REF!/GAMSlim2!Z4,"")</f>
        <v/>
      </c>
      <c r="AB4" s="2" t="str">
        <f>IFERROR(#REF!/GAMSlim2!AA4,"")</f>
        <v/>
      </c>
      <c r="AC4" s="2" t="str">
        <f>IFERROR(#REF!/GAMSlim2!AB4,"")</f>
        <v/>
      </c>
      <c r="AD4" s="2" t="str">
        <f>IFERROR(#REF!/GAMSlim2!AC4,"")</f>
        <v/>
      </c>
      <c r="AE4" s="2" t="str">
        <f>IFERROR(#REF!/GAMSlim2!AD4,"")</f>
        <v/>
      </c>
      <c r="AF4" s="2" t="str">
        <f>IFERROR(#REF!/GAMSlim2!AE4,"")</f>
        <v/>
      </c>
      <c r="AG4" s="2" t="str">
        <f>IFERROR(#REF!/GAMSlim2!AF4,"")</f>
        <v/>
      </c>
      <c r="AH4" s="2" t="str">
        <f>IFERROR(#REF!/GAMSlim2!AG4,"")</f>
        <v/>
      </c>
      <c r="AI4" s="2" t="str">
        <f>IFERROR(#REF!/GAMSlim2!AH4,"")</f>
        <v/>
      </c>
      <c r="AJ4" s="2" t="str">
        <f>IFERROR(#REF!/GAMSlim2!AI4,"")</f>
        <v/>
      </c>
      <c r="AK4" s="2" t="str">
        <f>IFERROR(#REF!/GAMSlim2!AJ4,"")</f>
        <v/>
      </c>
      <c r="AL4" s="2" t="str">
        <f>IFERROR(#REF!/GAMSlim2!AK4,"")</f>
        <v/>
      </c>
      <c r="AM4" s="2" t="str">
        <f>IFERROR(#REF!/GAMSlim2!AL4,"")</f>
        <v/>
      </c>
      <c r="AN4" s="2" t="str">
        <f>IFERROR(#REF!/GAMSlim2!AM4,"")</f>
        <v/>
      </c>
      <c r="AO4" s="2" t="str">
        <f>IFERROR(#REF!/GAMSlim2!AN4,"")</f>
        <v/>
      </c>
      <c r="AP4" s="2" t="str">
        <f>IFERROR(#REF!/GAMSlim2!AO4,"")</f>
        <v/>
      </c>
      <c r="AQ4" s="2" t="str">
        <f>IFERROR(#REF!/GAMSlim2!AP4,"")</f>
        <v/>
      </c>
      <c r="AR4" s="2" t="str">
        <f>IFERROR(#REF!/GAMSlim2!AQ4,"")</f>
        <v/>
      </c>
      <c r="AS4" s="2" t="str">
        <f>IFERROR(#REF!/GAMSlim2!AR4,"")</f>
        <v/>
      </c>
      <c r="AT4" s="2" t="str">
        <f>IFERROR(#REF!/GAMSlim2!AS4,"")</f>
        <v/>
      </c>
      <c r="AU4" s="2" t="str">
        <f>IFERROR(#REF!/GAMSlim2!AT4,"")</f>
        <v/>
      </c>
      <c r="AV4" s="2" t="str">
        <f>IFERROR(#REF!/GAMSlim2!AU4,"")</f>
        <v/>
      </c>
      <c r="AW4" s="2" t="str">
        <f>IFERROR(#REF!/GAMSlim2!AV4,"")</f>
        <v/>
      </c>
      <c r="AX4" s="2" t="str">
        <f>IFERROR(#REF!/GAMSlim2!AW4,"")</f>
        <v/>
      </c>
      <c r="AY4" s="2" t="str">
        <f>IFERROR(#REF!/GAMSlim2!AX4,"")</f>
        <v/>
      </c>
      <c r="AZ4" s="2" t="str">
        <f>IFERROR(#REF!/GAMSlim2!AY4,"")</f>
        <v/>
      </c>
      <c r="BA4" s="2" t="str">
        <f>IFERROR(#REF!/GAMSlim2!AZ4,"")</f>
        <v/>
      </c>
      <c r="BB4" s="2" t="str">
        <f>IFERROR(#REF!/GAMSlim2!BA4,"")</f>
        <v/>
      </c>
      <c r="BC4" s="2" t="str">
        <f>IFERROR(#REF!/GAMSlim2!BB4,"")</f>
        <v/>
      </c>
      <c r="BD4" s="2" t="str">
        <f>IFERROR(#REF!/GAMSlim2!BC4,"")</f>
        <v/>
      </c>
      <c r="BE4" s="2" t="str">
        <f>IFERROR(#REF!/GAMSlim2!BD4,"")</f>
        <v/>
      </c>
      <c r="BF4" s="2" t="str">
        <f>IFERROR(#REF!/GAMSlim2!BE4,"")</f>
        <v/>
      </c>
      <c r="BG4" s="2" t="str">
        <f>IFERROR(#REF!/GAMSlim2!BF4,"")</f>
        <v/>
      </c>
      <c r="BH4" s="2" t="str">
        <f>IFERROR(#REF!/GAMSlim2!BG4,"")</f>
        <v/>
      </c>
      <c r="BI4" s="2" t="str">
        <f>IFERROR(#REF!/GAMSlim2!BH4,"")</f>
        <v/>
      </c>
      <c r="BJ4" s="2" t="str">
        <f>IFERROR(#REF!/GAMSlim2!BI4,"")</f>
        <v/>
      </c>
    </row>
    <row r="5" spans="1:62" x14ac:dyDescent="0.25">
      <c r="A5" t="e">
        <f>#REF!</f>
        <v>#REF!</v>
      </c>
      <c r="B5" t="str">
        <f>GAMSbase!A5</f>
        <v>Capital Share</v>
      </c>
      <c r="C5" s="2" t="str">
        <f>IFERROR(#REF!/GAMSlim2!B5,"")</f>
        <v/>
      </c>
      <c r="D5" s="2" t="str">
        <f>IFERROR(#REF!/GAMSlim2!C5,"")</f>
        <v/>
      </c>
      <c r="E5" s="2" t="str">
        <f>IFERROR(#REF!/GAMSlim2!D5,"")</f>
        <v/>
      </c>
      <c r="F5" s="2" t="str">
        <f>IFERROR(#REF!/GAMSlim2!E5,"")</f>
        <v/>
      </c>
      <c r="G5" s="2" t="str">
        <f>IFERROR(#REF!/GAMSlim2!F5,"")</f>
        <v/>
      </c>
      <c r="H5" s="2" t="str">
        <f>IFERROR(#REF!/GAMSlim2!G5,"")</f>
        <v/>
      </c>
      <c r="I5" s="2" t="str">
        <f>IFERROR(#REF!/GAMSlim2!H5,"")</f>
        <v/>
      </c>
      <c r="J5" s="2" t="str">
        <f>IFERROR(#REF!/GAMSlim2!I5,"")</f>
        <v/>
      </c>
      <c r="K5" s="2" t="str">
        <f>IFERROR(#REF!/GAMSlim2!J5,"")</f>
        <v/>
      </c>
      <c r="L5" s="2" t="str">
        <f>IFERROR(#REF!/GAMSlim2!K5,"")</f>
        <v/>
      </c>
      <c r="M5" s="2" t="str">
        <f>IFERROR(#REF!/GAMSlim2!L5,"")</f>
        <v/>
      </c>
      <c r="N5" s="2" t="str">
        <f>IFERROR(#REF!/GAMSlim2!M5,"")</f>
        <v/>
      </c>
      <c r="O5" s="2" t="str">
        <f>IFERROR(#REF!/GAMSlim2!N5,"")</f>
        <v/>
      </c>
      <c r="P5" s="2" t="str">
        <f>IFERROR(#REF!/GAMSlim2!O5,"")</f>
        <v/>
      </c>
      <c r="Q5" s="2" t="str">
        <f>IFERROR(#REF!/GAMSlim2!P5,"")</f>
        <v/>
      </c>
      <c r="R5" s="2" t="str">
        <f>IFERROR(#REF!/GAMSlim2!Q5,"")</f>
        <v/>
      </c>
      <c r="S5" s="2" t="str">
        <f>IFERROR(#REF!/GAMSlim2!R5,"")</f>
        <v/>
      </c>
      <c r="T5" s="2" t="str">
        <f>IFERROR(#REF!/GAMSlim2!S5,"")</f>
        <v/>
      </c>
      <c r="U5" s="2" t="str">
        <f>IFERROR(#REF!/GAMSlim2!T5,"")</f>
        <v/>
      </c>
      <c r="V5" s="2" t="str">
        <f>IFERROR(#REF!/GAMSlim2!U5,"")</f>
        <v/>
      </c>
      <c r="W5" s="2" t="str">
        <f>IFERROR(#REF!/GAMSlim2!V5,"")</f>
        <v/>
      </c>
      <c r="X5" s="2" t="str">
        <f>IFERROR(#REF!/GAMSlim2!W5,"")</f>
        <v/>
      </c>
      <c r="Y5" s="2" t="str">
        <f>IFERROR(#REF!/GAMSlim2!X5,"")</f>
        <v/>
      </c>
      <c r="Z5" s="2" t="str">
        <f>IFERROR(#REF!/GAMSlim2!Y5,"")</f>
        <v/>
      </c>
      <c r="AA5" s="2" t="str">
        <f>IFERROR(#REF!/GAMSlim2!Z5,"")</f>
        <v/>
      </c>
      <c r="AB5" s="2" t="str">
        <f>IFERROR(#REF!/GAMSlim2!AA5,"")</f>
        <v/>
      </c>
      <c r="AC5" s="2" t="str">
        <f>IFERROR(#REF!/GAMSlim2!AB5,"")</f>
        <v/>
      </c>
      <c r="AD5" s="2" t="str">
        <f>IFERROR(#REF!/GAMSlim2!AC5,"")</f>
        <v/>
      </c>
      <c r="AE5" s="2" t="str">
        <f>IFERROR(#REF!/GAMSlim2!AD5,"")</f>
        <v/>
      </c>
      <c r="AF5" s="2" t="str">
        <f>IFERROR(#REF!/GAMSlim2!AE5,"")</f>
        <v/>
      </c>
      <c r="AG5" s="2" t="str">
        <f>IFERROR(#REF!/GAMSlim2!AF5,"")</f>
        <v/>
      </c>
      <c r="AH5" s="2" t="str">
        <f>IFERROR(#REF!/GAMSlim2!AG5,"")</f>
        <v/>
      </c>
      <c r="AI5" s="2" t="str">
        <f>IFERROR(#REF!/GAMSlim2!AH5,"")</f>
        <v/>
      </c>
      <c r="AJ5" s="2" t="str">
        <f>IFERROR(#REF!/GAMSlim2!AI5,"")</f>
        <v/>
      </c>
      <c r="AK5" s="2" t="str">
        <f>IFERROR(#REF!/GAMSlim2!AJ5,"")</f>
        <v/>
      </c>
      <c r="AL5" s="2" t="str">
        <f>IFERROR(#REF!/GAMSlim2!AK5,"")</f>
        <v/>
      </c>
      <c r="AM5" s="2" t="str">
        <f>IFERROR(#REF!/GAMSlim2!AL5,"")</f>
        <v/>
      </c>
      <c r="AN5" s="2" t="str">
        <f>IFERROR(#REF!/GAMSlim2!AM5,"")</f>
        <v/>
      </c>
      <c r="AO5" s="2" t="str">
        <f>IFERROR(#REF!/GAMSlim2!AN5,"")</f>
        <v/>
      </c>
      <c r="AP5" s="2" t="str">
        <f>IFERROR(#REF!/GAMSlim2!AO5,"")</f>
        <v/>
      </c>
      <c r="AQ5" s="2" t="str">
        <f>IFERROR(#REF!/GAMSlim2!AP5,"")</f>
        <v/>
      </c>
      <c r="AR5" s="2" t="str">
        <f>IFERROR(#REF!/GAMSlim2!AQ5,"")</f>
        <v/>
      </c>
      <c r="AS5" s="2" t="str">
        <f>IFERROR(#REF!/GAMSlim2!AR5,"")</f>
        <v/>
      </c>
      <c r="AT5" s="2" t="str">
        <f>IFERROR(#REF!/GAMSlim2!AS5,"")</f>
        <v/>
      </c>
      <c r="AU5" s="2" t="str">
        <f>IFERROR(#REF!/GAMSlim2!AT5,"")</f>
        <v/>
      </c>
      <c r="AV5" s="2" t="str">
        <f>IFERROR(#REF!/GAMSlim2!AU5,"")</f>
        <v/>
      </c>
      <c r="AW5" s="2" t="str">
        <f>IFERROR(#REF!/GAMSlim2!AV5,"")</f>
        <v/>
      </c>
      <c r="AX5" s="2" t="str">
        <f>IFERROR(#REF!/GAMSlim2!AW5,"")</f>
        <v/>
      </c>
      <c r="AY5" s="2" t="str">
        <f>IFERROR(#REF!/GAMSlim2!AX5,"")</f>
        <v/>
      </c>
      <c r="AZ5" s="2" t="str">
        <f>IFERROR(#REF!/GAMSlim2!AY5,"")</f>
        <v/>
      </c>
      <c r="BA5" s="2" t="str">
        <f>IFERROR(#REF!/GAMSlim2!AZ5,"")</f>
        <v/>
      </c>
      <c r="BB5" s="2" t="str">
        <f>IFERROR(#REF!/GAMSlim2!BA5,"")</f>
        <v/>
      </c>
      <c r="BC5" s="2" t="str">
        <f>IFERROR(#REF!/GAMSlim2!BB5,"")</f>
        <v/>
      </c>
      <c r="BD5" s="2" t="str">
        <f>IFERROR(#REF!/GAMSlim2!BC5,"")</f>
        <v/>
      </c>
      <c r="BE5" s="2" t="str">
        <f>IFERROR(#REF!/GAMSlim2!BD5,"")</f>
        <v/>
      </c>
      <c r="BF5" s="2" t="str">
        <f>IFERROR(#REF!/GAMSlim2!BE5,"")</f>
        <v/>
      </c>
      <c r="BG5" s="2" t="str">
        <f>IFERROR(#REF!/GAMSlim2!BF5,"")</f>
        <v/>
      </c>
      <c r="BH5" s="2" t="str">
        <f>IFERROR(#REF!/GAMSlim2!BG5,"")</f>
        <v/>
      </c>
      <c r="BI5" s="2" t="str">
        <f>IFERROR(#REF!/GAMSlim2!BH5,"")</f>
        <v/>
      </c>
      <c r="BJ5" s="2" t="str">
        <f>IFERROR(#REF!/GAMSlim2!BI5,"")</f>
        <v/>
      </c>
    </row>
    <row r="6" spans="1:62" x14ac:dyDescent="0.25">
      <c r="A6" t="e">
        <f>#REF!</f>
        <v>#REF!</v>
      </c>
      <c r="B6" t="str">
        <f>GAMSbase!A6</f>
        <v>Depreciation</v>
      </c>
      <c r="C6" s="2" t="str">
        <f>IFERROR(#REF!/GAMSlim2!B6,"")</f>
        <v/>
      </c>
      <c r="D6" s="2" t="str">
        <f>IFERROR(#REF!/GAMSlim2!C6,"")</f>
        <v/>
      </c>
      <c r="E6" s="2" t="str">
        <f>IFERROR(#REF!/GAMSlim2!D6,"")</f>
        <v/>
      </c>
      <c r="F6" s="2" t="str">
        <f>IFERROR(#REF!/GAMSlim2!E6,"")</f>
        <v/>
      </c>
      <c r="G6" s="2" t="str">
        <f>IFERROR(#REF!/GAMSlim2!F6,"")</f>
        <v/>
      </c>
      <c r="H6" s="2" t="str">
        <f>IFERROR(#REF!/GAMSlim2!G6,"")</f>
        <v/>
      </c>
      <c r="I6" s="2" t="str">
        <f>IFERROR(#REF!/GAMSlim2!H6,"")</f>
        <v/>
      </c>
      <c r="J6" s="2" t="str">
        <f>IFERROR(#REF!/GAMSlim2!I6,"")</f>
        <v/>
      </c>
      <c r="K6" s="2" t="str">
        <f>IFERROR(#REF!/GAMSlim2!J6,"")</f>
        <v/>
      </c>
      <c r="L6" s="2" t="str">
        <f>IFERROR(#REF!/GAMSlim2!K6,"")</f>
        <v/>
      </c>
      <c r="M6" s="2" t="str">
        <f>IFERROR(#REF!/GAMSlim2!L6,"")</f>
        <v/>
      </c>
      <c r="N6" s="2" t="str">
        <f>IFERROR(#REF!/GAMSlim2!M6,"")</f>
        <v/>
      </c>
      <c r="O6" s="2" t="str">
        <f>IFERROR(#REF!/GAMSlim2!N6,"")</f>
        <v/>
      </c>
      <c r="P6" s="2" t="str">
        <f>IFERROR(#REF!/GAMSlim2!O6,"")</f>
        <v/>
      </c>
      <c r="Q6" s="2" t="str">
        <f>IFERROR(#REF!/GAMSlim2!P6,"")</f>
        <v/>
      </c>
      <c r="R6" s="2" t="str">
        <f>IFERROR(#REF!/GAMSlim2!Q6,"")</f>
        <v/>
      </c>
      <c r="S6" s="2" t="str">
        <f>IFERROR(#REF!/GAMSlim2!R6,"")</f>
        <v/>
      </c>
      <c r="T6" s="2" t="str">
        <f>IFERROR(#REF!/GAMSlim2!S6,"")</f>
        <v/>
      </c>
      <c r="U6" s="2" t="str">
        <f>IFERROR(#REF!/GAMSlim2!T6,"")</f>
        <v/>
      </c>
      <c r="V6" s="2" t="str">
        <f>IFERROR(#REF!/GAMSlim2!U6,"")</f>
        <v/>
      </c>
      <c r="W6" s="2" t="str">
        <f>IFERROR(#REF!/GAMSlim2!V6,"")</f>
        <v/>
      </c>
      <c r="X6" s="2" t="str">
        <f>IFERROR(#REF!/GAMSlim2!W6,"")</f>
        <v/>
      </c>
      <c r="Y6" s="2" t="str">
        <f>IFERROR(#REF!/GAMSlim2!X6,"")</f>
        <v/>
      </c>
      <c r="Z6" s="2" t="str">
        <f>IFERROR(#REF!/GAMSlim2!Y6,"")</f>
        <v/>
      </c>
      <c r="AA6" s="2" t="str">
        <f>IFERROR(#REF!/GAMSlim2!Z6,"")</f>
        <v/>
      </c>
      <c r="AB6" s="2" t="str">
        <f>IFERROR(#REF!/GAMSlim2!AA6,"")</f>
        <v/>
      </c>
      <c r="AC6" s="2" t="str">
        <f>IFERROR(#REF!/GAMSlim2!AB6,"")</f>
        <v/>
      </c>
      <c r="AD6" s="2" t="str">
        <f>IFERROR(#REF!/GAMSlim2!AC6,"")</f>
        <v/>
      </c>
      <c r="AE6" s="2" t="str">
        <f>IFERROR(#REF!/GAMSlim2!AD6,"")</f>
        <v/>
      </c>
      <c r="AF6" s="2" t="str">
        <f>IFERROR(#REF!/GAMSlim2!AE6,"")</f>
        <v/>
      </c>
      <c r="AG6" s="2" t="str">
        <f>IFERROR(#REF!/GAMSlim2!AF6,"")</f>
        <v/>
      </c>
      <c r="AH6" s="2" t="str">
        <f>IFERROR(#REF!/GAMSlim2!AG6,"")</f>
        <v/>
      </c>
      <c r="AI6" s="2" t="str">
        <f>IFERROR(#REF!/GAMSlim2!AH6,"")</f>
        <v/>
      </c>
      <c r="AJ6" s="2" t="str">
        <f>IFERROR(#REF!/GAMSlim2!AI6,"")</f>
        <v/>
      </c>
      <c r="AK6" s="2" t="str">
        <f>IFERROR(#REF!/GAMSlim2!AJ6,"")</f>
        <v/>
      </c>
      <c r="AL6" s="2" t="str">
        <f>IFERROR(#REF!/GAMSlim2!AK6,"")</f>
        <v/>
      </c>
      <c r="AM6" s="2" t="str">
        <f>IFERROR(#REF!/GAMSlim2!AL6,"")</f>
        <v/>
      </c>
      <c r="AN6" s="2" t="str">
        <f>IFERROR(#REF!/GAMSlim2!AM6,"")</f>
        <v/>
      </c>
      <c r="AO6" s="2" t="str">
        <f>IFERROR(#REF!/GAMSlim2!AN6,"")</f>
        <v/>
      </c>
      <c r="AP6" s="2" t="str">
        <f>IFERROR(#REF!/GAMSlim2!AO6,"")</f>
        <v/>
      </c>
      <c r="AQ6" s="2" t="str">
        <f>IFERROR(#REF!/GAMSlim2!AP6,"")</f>
        <v/>
      </c>
      <c r="AR6" s="2" t="str">
        <f>IFERROR(#REF!/GAMSlim2!AQ6,"")</f>
        <v/>
      </c>
      <c r="AS6" s="2" t="str">
        <f>IFERROR(#REF!/GAMSlim2!AR6,"")</f>
        <v/>
      </c>
      <c r="AT6" s="2" t="str">
        <f>IFERROR(#REF!/GAMSlim2!AS6,"")</f>
        <v/>
      </c>
      <c r="AU6" s="2" t="str">
        <f>IFERROR(#REF!/GAMSlim2!AT6,"")</f>
        <v/>
      </c>
      <c r="AV6" s="2" t="str">
        <f>IFERROR(#REF!/GAMSlim2!AU6,"")</f>
        <v/>
      </c>
      <c r="AW6" s="2" t="str">
        <f>IFERROR(#REF!/GAMSlim2!AV6,"")</f>
        <v/>
      </c>
      <c r="AX6" s="2" t="str">
        <f>IFERROR(#REF!/GAMSlim2!AW6,"")</f>
        <v/>
      </c>
      <c r="AY6" s="2" t="str">
        <f>IFERROR(#REF!/GAMSlim2!AX6,"")</f>
        <v/>
      </c>
      <c r="AZ6" s="2" t="str">
        <f>IFERROR(#REF!/GAMSlim2!AY6,"")</f>
        <v/>
      </c>
      <c r="BA6" s="2" t="str">
        <f>IFERROR(#REF!/GAMSlim2!AZ6,"")</f>
        <v/>
      </c>
      <c r="BB6" s="2" t="str">
        <f>IFERROR(#REF!/GAMSlim2!BA6,"")</f>
        <v/>
      </c>
      <c r="BC6" s="2" t="str">
        <f>IFERROR(#REF!/GAMSlim2!BB6,"")</f>
        <v/>
      </c>
      <c r="BD6" s="2" t="str">
        <f>IFERROR(#REF!/GAMSlim2!BC6,"")</f>
        <v/>
      </c>
      <c r="BE6" s="2" t="str">
        <f>IFERROR(#REF!/GAMSlim2!BD6,"")</f>
        <v/>
      </c>
      <c r="BF6" s="2" t="str">
        <f>IFERROR(#REF!/GAMSlim2!BE6,"")</f>
        <v/>
      </c>
      <c r="BG6" s="2" t="str">
        <f>IFERROR(#REF!/GAMSlim2!BF6,"")</f>
        <v/>
      </c>
      <c r="BH6" s="2" t="str">
        <f>IFERROR(#REF!/GAMSlim2!BG6,"")</f>
        <v/>
      </c>
      <c r="BI6" s="2" t="str">
        <f>IFERROR(#REF!/GAMSlim2!BH6,"")</f>
        <v/>
      </c>
      <c r="BJ6" s="2" t="str">
        <f>IFERROR(#REF!/GAMSlim2!BI6,"")</f>
        <v/>
      </c>
    </row>
    <row r="7" spans="1:62" x14ac:dyDescent="0.25">
      <c r="A7" t="e">
        <f>#REF!</f>
        <v>#REF!</v>
      </c>
      <c r="B7" t="str">
        <f>GAMSbase!A7</f>
        <v>World Capital Risk Premium</v>
      </c>
      <c r="C7" s="2" t="str">
        <f>IFERROR(#REF!/GAMSlim2!B7,"")</f>
        <v/>
      </c>
      <c r="D7" s="2" t="str">
        <f>IFERROR(#REF!/GAMSlim2!C7,"")</f>
        <v/>
      </c>
      <c r="E7" s="2" t="str">
        <f>IFERROR(#REF!/GAMSlim2!D7,"")</f>
        <v/>
      </c>
      <c r="F7" s="2" t="str">
        <f>IFERROR(#REF!/GAMSlim2!E7,"")</f>
        <v/>
      </c>
      <c r="G7" s="2" t="str">
        <f>IFERROR(#REF!/GAMSlim2!F7,"")</f>
        <v/>
      </c>
      <c r="H7" s="2" t="str">
        <f>IFERROR(#REF!/GAMSlim2!G7,"")</f>
        <v/>
      </c>
      <c r="I7" s="2" t="str">
        <f>IFERROR(#REF!/GAMSlim2!H7,"")</f>
        <v/>
      </c>
      <c r="J7" s="2" t="str">
        <f>IFERROR(#REF!/GAMSlim2!I7,"")</f>
        <v/>
      </c>
      <c r="K7" s="2" t="str">
        <f>IFERROR(#REF!/GAMSlim2!J7,"")</f>
        <v/>
      </c>
      <c r="L7" s="2" t="str">
        <f>IFERROR(#REF!/GAMSlim2!K7,"")</f>
        <v/>
      </c>
      <c r="M7" s="2" t="str">
        <f>IFERROR(#REF!/GAMSlim2!L7,"")</f>
        <v/>
      </c>
      <c r="N7" s="2" t="str">
        <f>IFERROR(#REF!/GAMSlim2!M7,"")</f>
        <v/>
      </c>
      <c r="O7" s="2" t="str">
        <f>IFERROR(#REF!/GAMSlim2!N7,"")</f>
        <v/>
      </c>
      <c r="P7" s="2" t="str">
        <f>IFERROR(#REF!/GAMSlim2!O7,"")</f>
        <v/>
      </c>
      <c r="Q7" s="2" t="str">
        <f>IFERROR(#REF!/GAMSlim2!P7,"")</f>
        <v/>
      </c>
      <c r="R7" s="2" t="str">
        <f>IFERROR(#REF!/GAMSlim2!Q7,"")</f>
        <v/>
      </c>
      <c r="S7" s="2" t="str">
        <f>IFERROR(#REF!/GAMSlim2!R7,"")</f>
        <v/>
      </c>
      <c r="T7" s="2" t="str">
        <f>IFERROR(#REF!/GAMSlim2!S7,"")</f>
        <v/>
      </c>
      <c r="U7" s="2" t="str">
        <f>IFERROR(#REF!/GAMSlim2!T7,"")</f>
        <v/>
      </c>
      <c r="V7" s="2" t="str">
        <f>IFERROR(#REF!/GAMSlim2!U7,"")</f>
        <v/>
      </c>
      <c r="W7" s="2" t="str">
        <f>IFERROR(#REF!/GAMSlim2!V7,"")</f>
        <v/>
      </c>
      <c r="X7" s="2" t="str">
        <f>IFERROR(#REF!/GAMSlim2!W7,"")</f>
        <v/>
      </c>
      <c r="Y7" s="2" t="str">
        <f>IFERROR(#REF!/GAMSlim2!X7,"")</f>
        <v/>
      </c>
      <c r="Z7" s="2" t="str">
        <f>IFERROR(#REF!/GAMSlim2!Y7,"")</f>
        <v/>
      </c>
      <c r="AA7" s="2" t="str">
        <f>IFERROR(#REF!/GAMSlim2!Z7,"")</f>
        <v/>
      </c>
      <c r="AB7" s="2" t="str">
        <f>IFERROR(#REF!/GAMSlim2!AA7,"")</f>
        <v/>
      </c>
      <c r="AC7" s="2" t="str">
        <f>IFERROR(#REF!/GAMSlim2!AB7,"")</f>
        <v/>
      </c>
      <c r="AD7" s="2" t="str">
        <f>IFERROR(#REF!/GAMSlim2!AC7,"")</f>
        <v/>
      </c>
      <c r="AE7" s="2" t="str">
        <f>IFERROR(#REF!/GAMSlim2!AD7,"")</f>
        <v/>
      </c>
      <c r="AF7" s="2" t="str">
        <f>IFERROR(#REF!/GAMSlim2!AE7,"")</f>
        <v/>
      </c>
      <c r="AG7" s="2" t="str">
        <f>IFERROR(#REF!/GAMSlim2!AF7,"")</f>
        <v/>
      </c>
      <c r="AH7" s="2" t="str">
        <f>IFERROR(#REF!/GAMSlim2!AG7,"")</f>
        <v/>
      </c>
      <c r="AI7" s="2" t="str">
        <f>IFERROR(#REF!/GAMSlim2!AH7,"")</f>
        <v/>
      </c>
      <c r="AJ7" s="2" t="str">
        <f>IFERROR(#REF!/GAMSlim2!AI7,"")</f>
        <v/>
      </c>
      <c r="AK7" s="2" t="str">
        <f>IFERROR(#REF!/GAMSlim2!AJ7,"")</f>
        <v/>
      </c>
      <c r="AL7" s="2" t="str">
        <f>IFERROR(#REF!/GAMSlim2!AK7,"")</f>
        <v/>
      </c>
      <c r="AM7" s="2" t="str">
        <f>IFERROR(#REF!/GAMSlim2!AL7,"")</f>
        <v/>
      </c>
      <c r="AN7" s="2" t="str">
        <f>IFERROR(#REF!/GAMSlim2!AM7,"")</f>
        <v/>
      </c>
      <c r="AO7" s="2" t="str">
        <f>IFERROR(#REF!/GAMSlim2!AN7,"")</f>
        <v/>
      </c>
      <c r="AP7" s="2" t="str">
        <f>IFERROR(#REF!/GAMSlim2!AO7,"")</f>
        <v/>
      </c>
      <c r="AQ7" s="2" t="str">
        <f>IFERROR(#REF!/GAMSlim2!AP7,"")</f>
        <v/>
      </c>
      <c r="AR7" s="2" t="str">
        <f>IFERROR(#REF!/GAMSlim2!AQ7,"")</f>
        <v/>
      </c>
      <c r="AS7" s="2" t="str">
        <f>IFERROR(#REF!/GAMSlim2!AR7,"")</f>
        <v/>
      </c>
      <c r="AT7" s="2" t="str">
        <f>IFERROR(#REF!/GAMSlim2!AS7,"")</f>
        <v/>
      </c>
      <c r="AU7" s="2" t="str">
        <f>IFERROR(#REF!/GAMSlim2!AT7,"")</f>
        <v/>
      </c>
      <c r="AV7" s="2" t="str">
        <f>IFERROR(#REF!/GAMSlim2!AU7,"")</f>
        <v/>
      </c>
      <c r="AW7" s="2" t="str">
        <f>IFERROR(#REF!/GAMSlim2!AV7,"")</f>
        <v/>
      </c>
      <c r="AX7" s="2" t="str">
        <f>IFERROR(#REF!/GAMSlim2!AW7,"")</f>
        <v/>
      </c>
      <c r="AY7" s="2" t="str">
        <f>IFERROR(#REF!/GAMSlim2!AX7,"")</f>
        <v/>
      </c>
      <c r="AZ7" s="2" t="str">
        <f>IFERROR(#REF!/GAMSlim2!AY7,"")</f>
        <v/>
      </c>
      <c r="BA7" s="2" t="str">
        <f>IFERROR(#REF!/GAMSlim2!AZ7,"")</f>
        <v/>
      </c>
      <c r="BB7" s="2" t="str">
        <f>IFERROR(#REF!/GAMSlim2!BA7,"")</f>
        <v/>
      </c>
      <c r="BC7" s="2" t="str">
        <f>IFERROR(#REF!/GAMSlim2!BB7,"")</f>
        <v/>
      </c>
      <c r="BD7" s="2" t="str">
        <f>IFERROR(#REF!/GAMSlim2!BC7,"")</f>
        <v/>
      </c>
      <c r="BE7" s="2" t="str">
        <f>IFERROR(#REF!/GAMSlim2!BD7,"")</f>
        <v/>
      </c>
      <c r="BF7" s="2" t="str">
        <f>IFERROR(#REF!/GAMSlim2!BE7,"")</f>
        <v/>
      </c>
      <c r="BG7" s="2" t="str">
        <f>IFERROR(#REF!/GAMSlim2!BF7,"")</f>
        <v/>
      </c>
      <c r="BH7" s="2" t="str">
        <f>IFERROR(#REF!/GAMSlim2!BG7,"")</f>
        <v/>
      </c>
      <c r="BI7" s="2" t="str">
        <f>IFERROR(#REF!/GAMSlim2!BH7,"")</f>
        <v/>
      </c>
      <c r="BJ7" s="2" t="str">
        <f>IFERROR(#REF!/GAMSlim2!BI7,"")</f>
        <v/>
      </c>
    </row>
    <row r="8" spans="1:62" x14ac:dyDescent="0.25">
      <c r="A8" t="e">
        <f>#REF!</f>
        <v>#REF!</v>
      </c>
      <c r="B8" t="str">
        <f>GAMSbase!A8</f>
        <v>Fraction Diversifiable Risk</v>
      </c>
      <c r="C8" s="2" t="str">
        <f>IFERROR(#REF!/GAMSlim2!B8,"")</f>
        <v/>
      </c>
      <c r="D8" s="2" t="str">
        <f>IFERROR(#REF!/GAMSlim2!C8,"")</f>
        <v/>
      </c>
      <c r="E8" s="2" t="str">
        <f>IFERROR(#REF!/GAMSlim2!D8,"")</f>
        <v/>
      </c>
      <c r="F8" s="2" t="str">
        <f>IFERROR(#REF!/GAMSlim2!E8,"")</f>
        <v/>
      </c>
      <c r="G8" s="2" t="str">
        <f>IFERROR(#REF!/GAMSlim2!F8,"")</f>
        <v/>
      </c>
      <c r="H8" s="2" t="str">
        <f>IFERROR(#REF!/GAMSlim2!G8,"")</f>
        <v/>
      </c>
      <c r="I8" s="2" t="str">
        <f>IFERROR(#REF!/GAMSlim2!H8,"")</f>
        <v/>
      </c>
      <c r="J8" s="2" t="str">
        <f>IFERROR(#REF!/GAMSlim2!I8,"")</f>
        <v/>
      </c>
      <c r="K8" s="2" t="str">
        <f>IFERROR(#REF!/GAMSlim2!J8,"")</f>
        <v/>
      </c>
      <c r="L8" s="2" t="str">
        <f>IFERROR(#REF!/GAMSlim2!K8,"")</f>
        <v/>
      </c>
      <c r="M8" s="2" t="str">
        <f>IFERROR(#REF!/GAMSlim2!L8,"")</f>
        <v/>
      </c>
      <c r="N8" s="2" t="str">
        <f>IFERROR(#REF!/GAMSlim2!M8,"")</f>
        <v/>
      </c>
      <c r="O8" s="2" t="str">
        <f>IFERROR(#REF!/GAMSlim2!N8,"")</f>
        <v/>
      </c>
      <c r="P8" s="2" t="str">
        <f>IFERROR(#REF!/GAMSlim2!O8,"")</f>
        <v/>
      </c>
      <c r="Q8" s="2" t="str">
        <f>IFERROR(#REF!/GAMSlim2!P8,"")</f>
        <v/>
      </c>
      <c r="R8" s="2" t="str">
        <f>IFERROR(#REF!/GAMSlim2!Q8,"")</f>
        <v/>
      </c>
      <c r="S8" s="2" t="str">
        <f>IFERROR(#REF!/GAMSlim2!R8,"")</f>
        <v/>
      </c>
      <c r="T8" s="2" t="str">
        <f>IFERROR(#REF!/GAMSlim2!S8,"")</f>
        <v/>
      </c>
      <c r="U8" s="2" t="str">
        <f>IFERROR(#REF!/GAMSlim2!T8,"")</f>
        <v/>
      </c>
      <c r="V8" s="2" t="str">
        <f>IFERROR(#REF!/GAMSlim2!U8,"")</f>
        <v/>
      </c>
      <c r="W8" s="2" t="str">
        <f>IFERROR(#REF!/GAMSlim2!V8,"")</f>
        <v/>
      </c>
      <c r="X8" s="2" t="str">
        <f>IFERROR(#REF!/GAMSlim2!W8,"")</f>
        <v/>
      </c>
      <c r="Y8" s="2" t="str">
        <f>IFERROR(#REF!/GAMSlim2!X8,"")</f>
        <v/>
      </c>
      <c r="Z8" s="2" t="str">
        <f>IFERROR(#REF!/GAMSlim2!Y8,"")</f>
        <v/>
      </c>
      <c r="AA8" s="2" t="str">
        <f>IFERROR(#REF!/GAMSlim2!Z8,"")</f>
        <v/>
      </c>
      <c r="AB8" s="2" t="str">
        <f>IFERROR(#REF!/GAMSlim2!AA8,"")</f>
        <v/>
      </c>
      <c r="AC8" s="2" t="str">
        <f>IFERROR(#REF!/GAMSlim2!AB8,"")</f>
        <v/>
      </c>
      <c r="AD8" s="2" t="str">
        <f>IFERROR(#REF!/GAMSlim2!AC8,"")</f>
        <v/>
      </c>
      <c r="AE8" s="2" t="str">
        <f>IFERROR(#REF!/GAMSlim2!AD8,"")</f>
        <v/>
      </c>
      <c r="AF8" s="2" t="str">
        <f>IFERROR(#REF!/GAMSlim2!AE8,"")</f>
        <v/>
      </c>
      <c r="AG8" s="2" t="str">
        <f>IFERROR(#REF!/GAMSlim2!AF8,"")</f>
        <v/>
      </c>
      <c r="AH8" s="2" t="str">
        <f>IFERROR(#REF!/GAMSlim2!AG8,"")</f>
        <v/>
      </c>
      <c r="AI8" s="2" t="str">
        <f>IFERROR(#REF!/GAMSlim2!AH8,"")</f>
        <v/>
      </c>
      <c r="AJ8" s="2" t="str">
        <f>IFERROR(#REF!/GAMSlim2!AI8,"")</f>
        <v/>
      </c>
      <c r="AK8" s="2" t="str">
        <f>IFERROR(#REF!/GAMSlim2!AJ8,"")</f>
        <v/>
      </c>
      <c r="AL8" s="2" t="str">
        <f>IFERROR(#REF!/GAMSlim2!AK8,"")</f>
        <v/>
      </c>
      <c r="AM8" s="2" t="str">
        <f>IFERROR(#REF!/GAMSlim2!AL8,"")</f>
        <v/>
      </c>
      <c r="AN8" s="2" t="str">
        <f>IFERROR(#REF!/GAMSlim2!AM8,"")</f>
        <v/>
      </c>
      <c r="AO8" s="2" t="str">
        <f>IFERROR(#REF!/GAMSlim2!AN8,"")</f>
        <v/>
      </c>
      <c r="AP8" s="2" t="str">
        <f>IFERROR(#REF!/GAMSlim2!AO8,"")</f>
        <v/>
      </c>
      <c r="AQ8" s="2" t="str">
        <f>IFERROR(#REF!/GAMSlim2!AP8,"")</f>
        <v/>
      </c>
      <c r="AR8" s="2" t="str">
        <f>IFERROR(#REF!/GAMSlim2!AQ8,"")</f>
        <v/>
      </c>
      <c r="AS8" s="2" t="str">
        <f>IFERROR(#REF!/GAMSlim2!AR8,"")</f>
        <v/>
      </c>
      <c r="AT8" s="2" t="str">
        <f>IFERROR(#REF!/GAMSlim2!AS8,"")</f>
        <v/>
      </c>
      <c r="AU8" s="2" t="str">
        <f>IFERROR(#REF!/GAMSlim2!AT8,"")</f>
        <v/>
      </c>
      <c r="AV8" s="2" t="str">
        <f>IFERROR(#REF!/GAMSlim2!AU8,"")</f>
        <v/>
      </c>
      <c r="AW8" s="2" t="str">
        <f>IFERROR(#REF!/GAMSlim2!AV8,"")</f>
        <v/>
      </c>
      <c r="AX8" s="2" t="str">
        <f>IFERROR(#REF!/GAMSlim2!AW8,"")</f>
        <v/>
      </c>
      <c r="AY8" s="2" t="str">
        <f>IFERROR(#REF!/GAMSlim2!AX8,"")</f>
        <v/>
      </c>
      <c r="AZ8" s="2" t="str">
        <f>IFERROR(#REF!/GAMSlim2!AY8,"")</f>
        <v/>
      </c>
      <c r="BA8" s="2" t="str">
        <f>IFERROR(#REF!/GAMSlim2!AZ8,"")</f>
        <v/>
      </c>
      <c r="BB8" s="2" t="str">
        <f>IFERROR(#REF!/GAMSlim2!BA8,"")</f>
        <v/>
      </c>
      <c r="BC8" s="2" t="str">
        <f>IFERROR(#REF!/GAMSlim2!BB8,"")</f>
        <v/>
      </c>
      <c r="BD8" s="2" t="str">
        <f>IFERROR(#REF!/GAMSlim2!BC8,"")</f>
        <v/>
      </c>
      <c r="BE8" s="2" t="str">
        <f>IFERROR(#REF!/GAMSlim2!BD8,"")</f>
        <v/>
      </c>
      <c r="BF8" s="2" t="str">
        <f>IFERROR(#REF!/GAMSlim2!BE8,"")</f>
        <v/>
      </c>
      <c r="BG8" s="2" t="str">
        <f>IFERROR(#REF!/GAMSlim2!BF8,"")</f>
        <v/>
      </c>
      <c r="BH8" s="2" t="str">
        <f>IFERROR(#REF!/GAMSlim2!BG8,"")</f>
        <v/>
      </c>
      <c r="BI8" s="2" t="str">
        <f>IFERROR(#REF!/GAMSlim2!BH8,"")</f>
        <v/>
      </c>
      <c r="BJ8" s="2" t="str">
        <f>IFERROR(#REF!/GAMSlim2!BI8,"")</f>
        <v/>
      </c>
    </row>
    <row r="9" spans="1:62" x14ac:dyDescent="0.25">
      <c r="A9" t="e">
        <f>#REF!</f>
        <v>#REF!</v>
      </c>
      <c r="B9" t="str">
        <f>GAMSbase!A9</f>
        <v>Diversifiable Risk ( per year)</v>
      </c>
      <c r="C9" s="2" t="str">
        <f>IFERROR(#REF!/GAMSlim2!B9,"")</f>
        <v/>
      </c>
      <c r="D9" s="2" t="str">
        <f>IFERROR(#REF!/GAMSlim2!C9,"")</f>
        <v/>
      </c>
      <c r="E9" s="2" t="str">
        <f>IFERROR(#REF!/GAMSlim2!D9,"")</f>
        <v/>
      </c>
      <c r="F9" s="2" t="str">
        <f>IFERROR(#REF!/GAMSlim2!E9,"")</f>
        <v/>
      </c>
      <c r="G9" s="2" t="str">
        <f>IFERROR(#REF!/GAMSlim2!F9,"")</f>
        <v/>
      </c>
      <c r="H9" s="2" t="str">
        <f>IFERROR(#REF!/GAMSlim2!G9,"")</f>
        <v/>
      </c>
      <c r="I9" s="2" t="str">
        <f>IFERROR(#REF!/GAMSlim2!H9,"")</f>
        <v/>
      </c>
      <c r="J9" s="2" t="str">
        <f>IFERROR(#REF!/GAMSlim2!I9,"")</f>
        <v/>
      </c>
      <c r="K9" s="2" t="str">
        <f>IFERROR(#REF!/GAMSlim2!J9,"")</f>
        <v/>
      </c>
      <c r="L9" s="2" t="str">
        <f>IFERROR(#REF!/GAMSlim2!K9,"")</f>
        <v/>
      </c>
      <c r="M9" s="2" t="str">
        <f>IFERROR(#REF!/GAMSlim2!L9,"")</f>
        <v/>
      </c>
      <c r="N9" s="2" t="str">
        <f>IFERROR(#REF!/GAMSlim2!M9,"")</f>
        <v/>
      </c>
      <c r="O9" s="2" t="str">
        <f>IFERROR(#REF!/GAMSlim2!N9,"")</f>
        <v/>
      </c>
      <c r="P9" s="2" t="str">
        <f>IFERROR(#REF!/GAMSlim2!O9,"")</f>
        <v/>
      </c>
      <c r="Q9" s="2" t="str">
        <f>IFERROR(#REF!/GAMSlim2!P9,"")</f>
        <v/>
      </c>
      <c r="R9" s="2" t="str">
        <f>IFERROR(#REF!/GAMSlim2!Q9,"")</f>
        <v/>
      </c>
      <c r="S9" s="2" t="str">
        <f>IFERROR(#REF!/GAMSlim2!R9,"")</f>
        <v/>
      </c>
      <c r="T9" s="2" t="str">
        <f>IFERROR(#REF!/GAMSlim2!S9,"")</f>
        <v/>
      </c>
      <c r="U9" s="2" t="str">
        <f>IFERROR(#REF!/GAMSlim2!T9,"")</f>
        <v/>
      </c>
      <c r="V9" s="2" t="str">
        <f>IFERROR(#REF!/GAMSlim2!U9,"")</f>
        <v/>
      </c>
      <c r="W9" s="2" t="str">
        <f>IFERROR(#REF!/GAMSlim2!V9,"")</f>
        <v/>
      </c>
      <c r="X9" s="2" t="str">
        <f>IFERROR(#REF!/GAMSlim2!W9,"")</f>
        <v/>
      </c>
      <c r="Y9" s="2" t="str">
        <f>IFERROR(#REF!/GAMSlim2!X9,"")</f>
        <v/>
      </c>
      <c r="Z9" s="2" t="str">
        <f>IFERROR(#REF!/GAMSlim2!Y9,"")</f>
        <v/>
      </c>
      <c r="AA9" s="2" t="str">
        <f>IFERROR(#REF!/GAMSlim2!Z9,"")</f>
        <v/>
      </c>
      <c r="AB9" s="2" t="str">
        <f>IFERROR(#REF!/GAMSlim2!AA9,"")</f>
        <v/>
      </c>
      <c r="AC9" s="2" t="str">
        <f>IFERROR(#REF!/GAMSlim2!AB9,"")</f>
        <v/>
      </c>
      <c r="AD9" s="2" t="str">
        <f>IFERROR(#REF!/GAMSlim2!AC9,"")</f>
        <v/>
      </c>
      <c r="AE9" s="2" t="str">
        <f>IFERROR(#REF!/GAMSlim2!AD9,"")</f>
        <v/>
      </c>
      <c r="AF9" s="2" t="str">
        <f>IFERROR(#REF!/GAMSlim2!AE9,"")</f>
        <v/>
      </c>
      <c r="AG9" s="2" t="str">
        <f>IFERROR(#REF!/GAMSlim2!AF9,"")</f>
        <v/>
      </c>
      <c r="AH9" s="2" t="str">
        <f>IFERROR(#REF!/GAMSlim2!AG9,"")</f>
        <v/>
      </c>
      <c r="AI9" s="2" t="str">
        <f>IFERROR(#REF!/GAMSlim2!AH9,"")</f>
        <v/>
      </c>
      <c r="AJ9" s="2" t="str">
        <f>IFERROR(#REF!/GAMSlim2!AI9,"")</f>
        <v/>
      </c>
      <c r="AK9" s="2" t="str">
        <f>IFERROR(#REF!/GAMSlim2!AJ9,"")</f>
        <v/>
      </c>
      <c r="AL9" s="2" t="str">
        <f>IFERROR(#REF!/GAMSlim2!AK9,"")</f>
        <v/>
      </c>
      <c r="AM9" s="2" t="str">
        <f>IFERROR(#REF!/GAMSlim2!AL9,"")</f>
        <v/>
      </c>
      <c r="AN9" s="2" t="str">
        <f>IFERROR(#REF!/GAMSlim2!AM9,"")</f>
        <v/>
      </c>
      <c r="AO9" s="2" t="str">
        <f>IFERROR(#REF!/GAMSlim2!AN9,"")</f>
        <v/>
      </c>
      <c r="AP9" s="2" t="str">
        <f>IFERROR(#REF!/GAMSlim2!AO9,"")</f>
        <v/>
      </c>
      <c r="AQ9" s="2" t="str">
        <f>IFERROR(#REF!/GAMSlim2!AP9,"")</f>
        <v/>
      </c>
      <c r="AR9" s="2" t="str">
        <f>IFERROR(#REF!/GAMSlim2!AQ9,"")</f>
        <v/>
      </c>
      <c r="AS9" s="2" t="str">
        <f>IFERROR(#REF!/GAMSlim2!AR9,"")</f>
        <v/>
      </c>
      <c r="AT9" s="2" t="str">
        <f>IFERROR(#REF!/GAMSlim2!AS9,"")</f>
        <v/>
      </c>
      <c r="AU9" s="2" t="str">
        <f>IFERROR(#REF!/GAMSlim2!AT9,"")</f>
        <v/>
      </c>
      <c r="AV9" s="2" t="str">
        <f>IFERROR(#REF!/GAMSlim2!AU9,"")</f>
        <v/>
      </c>
      <c r="AW9" s="2" t="str">
        <f>IFERROR(#REF!/GAMSlim2!AV9,"")</f>
        <v/>
      </c>
      <c r="AX9" s="2" t="str">
        <f>IFERROR(#REF!/GAMSlim2!AW9,"")</f>
        <v/>
      </c>
      <c r="AY9" s="2" t="str">
        <f>IFERROR(#REF!/GAMSlim2!AX9,"")</f>
        <v/>
      </c>
      <c r="AZ9" s="2" t="str">
        <f>IFERROR(#REF!/GAMSlim2!AY9,"")</f>
        <v/>
      </c>
      <c r="BA9" s="2" t="str">
        <f>IFERROR(#REF!/GAMSlim2!AZ9,"")</f>
        <v/>
      </c>
      <c r="BB9" s="2" t="str">
        <f>IFERROR(#REF!/GAMSlim2!BA9,"")</f>
        <v/>
      </c>
      <c r="BC9" s="2" t="str">
        <f>IFERROR(#REF!/GAMSlim2!BB9,"")</f>
        <v/>
      </c>
      <c r="BD9" s="2" t="str">
        <f>IFERROR(#REF!/GAMSlim2!BC9,"")</f>
        <v/>
      </c>
      <c r="BE9" s="2" t="str">
        <f>IFERROR(#REF!/GAMSlim2!BD9,"")</f>
        <v/>
      </c>
      <c r="BF9" s="2" t="str">
        <f>IFERROR(#REF!/GAMSlim2!BE9,"")</f>
        <v/>
      </c>
      <c r="BG9" s="2" t="str">
        <f>IFERROR(#REF!/GAMSlim2!BF9,"")</f>
        <v/>
      </c>
      <c r="BH9" s="2" t="str">
        <f>IFERROR(#REF!/GAMSlim2!BG9,"")</f>
        <v/>
      </c>
      <c r="BI9" s="2" t="str">
        <f>IFERROR(#REF!/GAMSlim2!BH9,"")</f>
        <v/>
      </c>
      <c r="BJ9" s="2" t="str">
        <f>IFERROR(#REF!/GAMSlim2!BI9,"")</f>
        <v/>
      </c>
    </row>
    <row r="10" spans="1:62" x14ac:dyDescent="0.25">
      <c r="A10" t="e">
        <f>#REF!</f>
        <v>#REF!</v>
      </c>
      <c r="B10" t="str">
        <f>GAMSbase!A10</f>
        <v>Depreciation with no Risk (per year)</v>
      </c>
      <c r="C10" s="2" t="str">
        <f>IFERROR(#REF!/GAMSlim2!B10,"")</f>
        <v/>
      </c>
      <c r="D10" s="2" t="str">
        <f>IFERROR(#REF!/GAMSlim2!C10,"")</f>
        <v/>
      </c>
      <c r="E10" s="2" t="str">
        <f>IFERROR(#REF!/GAMSlim2!D10,"")</f>
        <v/>
      </c>
      <c r="F10" s="2" t="str">
        <f>IFERROR(#REF!/GAMSlim2!E10,"")</f>
        <v/>
      </c>
      <c r="G10" s="2" t="str">
        <f>IFERROR(#REF!/GAMSlim2!F10,"")</f>
        <v/>
      </c>
      <c r="H10" s="2" t="str">
        <f>IFERROR(#REF!/GAMSlim2!G10,"")</f>
        <v/>
      </c>
      <c r="I10" s="2" t="str">
        <f>IFERROR(#REF!/GAMSlim2!H10,"")</f>
        <v/>
      </c>
      <c r="J10" s="2" t="str">
        <f>IFERROR(#REF!/GAMSlim2!I10,"")</f>
        <v/>
      </c>
      <c r="K10" s="2" t="str">
        <f>IFERROR(#REF!/GAMSlim2!J10,"")</f>
        <v/>
      </c>
      <c r="L10" s="2" t="str">
        <f>IFERROR(#REF!/GAMSlim2!K10,"")</f>
        <v/>
      </c>
      <c r="M10" s="2" t="str">
        <f>IFERROR(#REF!/GAMSlim2!L10,"")</f>
        <v/>
      </c>
      <c r="N10" s="2" t="str">
        <f>IFERROR(#REF!/GAMSlim2!M10,"")</f>
        <v/>
      </c>
      <c r="O10" s="2" t="str">
        <f>IFERROR(#REF!/GAMSlim2!N10,"")</f>
        <v/>
      </c>
      <c r="P10" s="2" t="str">
        <f>IFERROR(#REF!/GAMSlim2!O10,"")</f>
        <v/>
      </c>
      <c r="Q10" s="2" t="str">
        <f>IFERROR(#REF!/GAMSlim2!P10,"")</f>
        <v/>
      </c>
      <c r="R10" s="2" t="str">
        <f>IFERROR(#REF!/GAMSlim2!Q10,"")</f>
        <v/>
      </c>
      <c r="S10" s="2" t="str">
        <f>IFERROR(#REF!/GAMSlim2!R10,"")</f>
        <v/>
      </c>
      <c r="T10" s="2" t="str">
        <f>IFERROR(#REF!/GAMSlim2!S10,"")</f>
        <v/>
      </c>
      <c r="U10" s="2" t="str">
        <f>IFERROR(#REF!/GAMSlim2!T10,"")</f>
        <v/>
      </c>
      <c r="V10" s="2" t="str">
        <f>IFERROR(#REF!/GAMSlim2!U10,"")</f>
        <v/>
      </c>
      <c r="W10" s="2" t="str">
        <f>IFERROR(#REF!/GAMSlim2!V10,"")</f>
        <v/>
      </c>
      <c r="X10" s="2" t="str">
        <f>IFERROR(#REF!/GAMSlim2!W10,"")</f>
        <v/>
      </c>
      <c r="Y10" s="2" t="str">
        <f>IFERROR(#REF!/GAMSlim2!X10,"")</f>
        <v/>
      </c>
      <c r="Z10" s="2" t="str">
        <f>IFERROR(#REF!/GAMSlim2!Y10,"")</f>
        <v/>
      </c>
      <c r="AA10" s="2" t="str">
        <f>IFERROR(#REF!/GAMSlim2!Z10,"")</f>
        <v/>
      </c>
      <c r="AB10" s="2" t="str">
        <f>IFERROR(#REF!/GAMSlim2!AA10,"")</f>
        <v/>
      </c>
      <c r="AC10" s="2" t="str">
        <f>IFERROR(#REF!/GAMSlim2!AB10,"")</f>
        <v/>
      </c>
      <c r="AD10" s="2" t="str">
        <f>IFERROR(#REF!/GAMSlim2!AC10,"")</f>
        <v/>
      </c>
      <c r="AE10" s="2" t="str">
        <f>IFERROR(#REF!/GAMSlim2!AD10,"")</f>
        <v/>
      </c>
      <c r="AF10" s="2" t="str">
        <f>IFERROR(#REF!/GAMSlim2!AE10,"")</f>
        <v/>
      </c>
      <c r="AG10" s="2" t="str">
        <f>IFERROR(#REF!/GAMSlim2!AF10,"")</f>
        <v/>
      </c>
      <c r="AH10" s="2" t="str">
        <f>IFERROR(#REF!/GAMSlim2!AG10,"")</f>
        <v/>
      </c>
      <c r="AI10" s="2" t="str">
        <f>IFERROR(#REF!/GAMSlim2!AH10,"")</f>
        <v/>
      </c>
      <c r="AJ10" s="2" t="str">
        <f>IFERROR(#REF!/GAMSlim2!AI10,"")</f>
        <v/>
      </c>
      <c r="AK10" s="2" t="str">
        <f>IFERROR(#REF!/GAMSlim2!AJ10,"")</f>
        <v/>
      </c>
      <c r="AL10" s="2" t="str">
        <f>IFERROR(#REF!/GAMSlim2!AK10,"")</f>
        <v/>
      </c>
      <c r="AM10" s="2" t="str">
        <f>IFERROR(#REF!/GAMSlim2!AL10,"")</f>
        <v/>
      </c>
      <c r="AN10" s="2" t="str">
        <f>IFERROR(#REF!/GAMSlim2!AM10,"")</f>
        <v/>
      </c>
      <c r="AO10" s="2" t="str">
        <f>IFERROR(#REF!/GAMSlim2!AN10,"")</f>
        <v/>
      </c>
      <c r="AP10" s="2" t="str">
        <f>IFERROR(#REF!/GAMSlim2!AO10,"")</f>
        <v/>
      </c>
      <c r="AQ10" s="2" t="str">
        <f>IFERROR(#REF!/GAMSlim2!AP10,"")</f>
        <v/>
      </c>
      <c r="AR10" s="2" t="str">
        <f>IFERROR(#REF!/GAMSlim2!AQ10,"")</f>
        <v/>
      </c>
      <c r="AS10" s="2" t="str">
        <f>IFERROR(#REF!/GAMSlim2!AR10,"")</f>
        <v/>
      </c>
      <c r="AT10" s="2" t="str">
        <f>IFERROR(#REF!/GAMSlim2!AS10,"")</f>
        <v/>
      </c>
      <c r="AU10" s="2" t="str">
        <f>IFERROR(#REF!/GAMSlim2!AT10,"")</f>
        <v/>
      </c>
      <c r="AV10" s="2" t="str">
        <f>IFERROR(#REF!/GAMSlim2!AU10,"")</f>
        <v/>
      </c>
      <c r="AW10" s="2" t="str">
        <f>IFERROR(#REF!/GAMSlim2!AV10,"")</f>
        <v/>
      </c>
      <c r="AX10" s="2" t="str">
        <f>IFERROR(#REF!/GAMSlim2!AW10,"")</f>
        <v/>
      </c>
      <c r="AY10" s="2" t="str">
        <f>IFERROR(#REF!/GAMSlim2!AX10,"")</f>
        <v/>
      </c>
      <c r="AZ10" s="2" t="str">
        <f>IFERROR(#REF!/GAMSlim2!AY10,"")</f>
        <v/>
      </c>
      <c r="BA10" s="2" t="str">
        <f>IFERROR(#REF!/GAMSlim2!AZ10,"")</f>
        <v/>
      </c>
      <c r="BB10" s="2" t="str">
        <f>IFERROR(#REF!/GAMSlim2!BA10,"")</f>
        <v/>
      </c>
      <c r="BC10" s="2" t="str">
        <f>IFERROR(#REF!/GAMSlim2!BB10,"")</f>
        <v/>
      </c>
      <c r="BD10" s="2" t="str">
        <f>IFERROR(#REF!/GAMSlim2!BC10,"")</f>
        <v/>
      </c>
      <c r="BE10" s="2" t="str">
        <f>IFERROR(#REF!/GAMSlim2!BD10,"")</f>
        <v/>
      </c>
      <c r="BF10" s="2" t="str">
        <f>IFERROR(#REF!/GAMSlim2!BE10,"")</f>
        <v/>
      </c>
      <c r="BG10" s="2" t="str">
        <f>IFERROR(#REF!/GAMSlim2!BF10,"")</f>
        <v/>
      </c>
      <c r="BH10" s="2" t="str">
        <f>IFERROR(#REF!/GAMSlim2!BG10,"")</f>
        <v/>
      </c>
      <c r="BI10" s="2" t="str">
        <f>IFERROR(#REF!/GAMSlim2!BH10,"")</f>
        <v/>
      </c>
      <c r="BJ10" s="2" t="str">
        <f>IFERROR(#REF!/GAMSlim2!BI10,"")</f>
        <v/>
      </c>
    </row>
    <row r="11" spans="1:62" x14ac:dyDescent="0.25">
      <c r="A11" t="e">
        <f>#REF!</f>
        <v>#REF!</v>
      </c>
      <c r="B11" t="str">
        <f>GAMSbase!A11</f>
        <v>Initial Output (2005 US International $, trillions)</v>
      </c>
      <c r="C11" s="2" t="str">
        <f>IFERROR(#REF!/GAMSlim2!B11,"")</f>
        <v/>
      </c>
      <c r="D11" s="2" t="str">
        <f>IFERROR(#REF!/GAMSlim2!C11,"")</f>
        <v/>
      </c>
      <c r="E11" s="2" t="str">
        <f>IFERROR(#REF!/GAMSlim2!D11,"")</f>
        <v/>
      </c>
      <c r="F11" s="2" t="str">
        <f>IFERROR(#REF!/GAMSlim2!E11,"")</f>
        <v/>
      </c>
      <c r="G11" s="2" t="str">
        <f>IFERROR(#REF!/GAMSlim2!F11,"")</f>
        <v/>
      </c>
      <c r="H11" s="2" t="str">
        <f>IFERROR(#REF!/GAMSlim2!G11,"")</f>
        <v/>
      </c>
      <c r="I11" s="2" t="str">
        <f>IFERROR(#REF!/GAMSlim2!H11,"")</f>
        <v/>
      </c>
      <c r="J11" s="2" t="str">
        <f>IFERROR(#REF!/GAMSlim2!I11,"")</f>
        <v/>
      </c>
      <c r="K11" s="2" t="str">
        <f>IFERROR(#REF!/GAMSlim2!J11,"")</f>
        <v/>
      </c>
      <c r="L11" s="2" t="str">
        <f>IFERROR(#REF!/GAMSlim2!K11,"")</f>
        <v/>
      </c>
      <c r="M11" s="2" t="str">
        <f>IFERROR(#REF!/GAMSlim2!L11,"")</f>
        <v/>
      </c>
      <c r="N11" s="2" t="str">
        <f>IFERROR(#REF!/GAMSlim2!M11,"")</f>
        <v/>
      </c>
      <c r="O11" s="2" t="str">
        <f>IFERROR(#REF!/GAMSlim2!N11,"")</f>
        <v/>
      </c>
      <c r="P11" s="2" t="str">
        <f>IFERROR(#REF!/GAMSlim2!O11,"")</f>
        <v/>
      </c>
      <c r="Q11" s="2" t="str">
        <f>IFERROR(#REF!/GAMSlim2!P11,"")</f>
        <v/>
      </c>
      <c r="R11" s="2" t="str">
        <f>IFERROR(#REF!/GAMSlim2!Q11,"")</f>
        <v/>
      </c>
      <c r="S11" s="2" t="str">
        <f>IFERROR(#REF!/GAMSlim2!R11,"")</f>
        <v/>
      </c>
      <c r="T11" s="2" t="str">
        <f>IFERROR(#REF!/GAMSlim2!S11,"")</f>
        <v/>
      </c>
      <c r="U11" s="2" t="str">
        <f>IFERROR(#REF!/GAMSlim2!T11,"")</f>
        <v/>
      </c>
      <c r="V11" s="2" t="str">
        <f>IFERROR(#REF!/GAMSlim2!U11,"")</f>
        <v/>
      </c>
      <c r="W11" s="2" t="str">
        <f>IFERROR(#REF!/GAMSlim2!V11,"")</f>
        <v/>
      </c>
      <c r="X11" s="2" t="str">
        <f>IFERROR(#REF!/GAMSlim2!W11,"")</f>
        <v/>
      </c>
      <c r="Y11" s="2" t="str">
        <f>IFERROR(#REF!/GAMSlim2!X11,"")</f>
        <v/>
      </c>
      <c r="Z11" s="2" t="str">
        <f>IFERROR(#REF!/GAMSlim2!Y11,"")</f>
        <v/>
      </c>
      <c r="AA11" s="2" t="str">
        <f>IFERROR(#REF!/GAMSlim2!Z11,"")</f>
        <v/>
      </c>
      <c r="AB11" s="2" t="str">
        <f>IFERROR(#REF!/GAMSlim2!AA11,"")</f>
        <v/>
      </c>
      <c r="AC11" s="2" t="str">
        <f>IFERROR(#REF!/GAMSlim2!AB11,"")</f>
        <v/>
      </c>
      <c r="AD11" s="2" t="str">
        <f>IFERROR(#REF!/GAMSlim2!AC11,"")</f>
        <v/>
      </c>
      <c r="AE11" s="2" t="str">
        <f>IFERROR(#REF!/GAMSlim2!AD11,"")</f>
        <v/>
      </c>
      <c r="AF11" s="2" t="str">
        <f>IFERROR(#REF!/GAMSlim2!AE11,"")</f>
        <v/>
      </c>
      <c r="AG11" s="2" t="str">
        <f>IFERROR(#REF!/GAMSlim2!AF11,"")</f>
        <v/>
      </c>
      <c r="AH11" s="2" t="str">
        <f>IFERROR(#REF!/GAMSlim2!AG11,"")</f>
        <v/>
      </c>
      <c r="AI11" s="2" t="str">
        <f>IFERROR(#REF!/GAMSlim2!AH11,"")</f>
        <v/>
      </c>
      <c r="AJ11" s="2" t="str">
        <f>IFERROR(#REF!/GAMSlim2!AI11,"")</f>
        <v/>
      </c>
      <c r="AK11" s="2" t="str">
        <f>IFERROR(#REF!/GAMSlim2!AJ11,"")</f>
        <v/>
      </c>
      <c r="AL11" s="2" t="str">
        <f>IFERROR(#REF!/GAMSlim2!AK11,"")</f>
        <v/>
      </c>
      <c r="AM11" s="2" t="str">
        <f>IFERROR(#REF!/GAMSlim2!AL11,"")</f>
        <v/>
      </c>
      <c r="AN11" s="2" t="str">
        <f>IFERROR(#REF!/GAMSlim2!AM11,"")</f>
        <v/>
      </c>
      <c r="AO11" s="2" t="str">
        <f>IFERROR(#REF!/GAMSlim2!AN11,"")</f>
        <v/>
      </c>
      <c r="AP11" s="2" t="str">
        <f>IFERROR(#REF!/GAMSlim2!AO11,"")</f>
        <v/>
      </c>
      <c r="AQ11" s="2" t="str">
        <f>IFERROR(#REF!/GAMSlim2!AP11,"")</f>
        <v/>
      </c>
      <c r="AR11" s="2" t="str">
        <f>IFERROR(#REF!/GAMSlim2!AQ11,"")</f>
        <v/>
      </c>
      <c r="AS11" s="2" t="str">
        <f>IFERROR(#REF!/GAMSlim2!AR11,"")</f>
        <v/>
      </c>
      <c r="AT11" s="2" t="str">
        <f>IFERROR(#REF!/GAMSlim2!AS11,"")</f>
        <v/>
      </c>
      <c r="AU11" s="2" t="str">
        <f>IFERROR(#REF!/GAMSlim2!AT11,"")</f>
        <v/>
      </c>
      <c r="AV11" s="2" t="str">
        <f>IFERROR(#REF!/GAMSlim2!AU11,"")</f>
        <v/>
      </c>
      <c r="AW11" s="2" t="str">
        <f>IFERROR(#REF!/GAMSlim2!AV11,"")</f>
        <v/>
      </c>
      <c r="AX11" s="2" t="str">
        <f>IFERROR(#REF!/GAMSlim2!AW11,"")</f>
        <v/>
      </c>
      <c r="AY11" s="2" t="str">
        <f>IFERROR(#REF!/GAMSlim2!AX11,"")</f>
        <v/>
      </c>
      <c r="AZ11" s="2" t="str">
        <f>IFERROR(#REF!/GAMSlim2!AY11,"")</f>
        <v/>
      </c>
      <c r="BA11" s="2" t="str">
        <f>IFERROR(#REF!/GAMSlim2!AZ11,"")</f>
        <v/>
      </c>
      <c r="BB11" s="2" t="str">
        <f>IFERROR(#REF!/GAMSlim2!BA11,"")</f>
        <v/>
      </c>
      <c r="BC11" s="2" t="str">
        <f>IFERROR(#REF!/GAMSlim2!BB11,"")</f>
        <v/>
      </c>
      <c r="BD11" s="2" t="str">
        <f>IFERROR(#REF!/GAMSlim2!BC11,"")</f>
        <v/>
      </c>
      <c r="BE11" s="2" t="str">
        <f>IFERROR(#REF!/GAMSlim2!BD11,"")</f>
        <v/>
      </c>
      <c r="BF11" s="2" t="str">
        <f>IFERROR(#REF!/GAMSlim2!BE11,"")</f>
        <v/>
      </c>
      <c r="BG11" s="2" t="str">
        <f>IFERROR(#REF!/GAMSlim2!BF11,"")</f>
        <v/>
      </c>
      <c r="BH11" s="2" t="str">
        <f>IFERROR(#REF!/GAMSlim2!BG11,"")</f>
        <v/>
      </c>
      <c r="BI11" s="2" t="str">
        <f>IFERROR(#REF!/GAMSlim2!BH11,"")</f>
        <v/>
      </c>
      <c r="BJ11" s="2" t="str">
        <f>IFERROR(#REF!/GAMSlim2!BI11,"")</f>
        <v/>
      </c>
    </row>
    <row r="12" spans="1:62" x14ac:dyDescent="0.25">
      <c r="A12" t="e">
        <f>#REF!</f>
        <v>#REF!</v>
      </c>
      <c r="B12" t="str">
        <f>GAMSbase!A12</f>
        <v>Initial K (Capital Stock)</v>
      </c>
      <c r="C12" s="2" t="str">
        <f>IFERROR(#REF!/GAMSlim2!B12,"")</f>
        <v/>
      </c>
      <c r="D12" s="2" t="str">
        <f>IFERROR(#REF!/GAMSlim2!C12,"")</f>
        <v/>
      </c>
      <c r="E12" s="2" t="str">
        <f>IFERROR(#REF!/GAMSlim2!D12,"")</f>
        <v/>
      </c>
      <c r="F12" s="2" t="str">
        <f>IFERROR(#REF!/GAMSlim2!E12,"")</f>
        <v/>
      </c>
      <c r="G12" s="2" t="str">
        <f>IFERROR(#REF!/GAMSlim2!F12,"")</f>
        <v/>
      </c>
      <c r="H12" s="2" t="str">
        <f>IFERROR(#REF!/GAMSlim2!G12,"")</f>
        <v/>
      </c>
      <c r="I12" s="2" t="str">
        <f>IFERROR(#REF!/GAMSlim2!H12,"")</f>
        <v/>
      </c>
      <c r="J12" s="2" t="str">
        <f>IFERROR(#REF!/GAMSlim2!I12,"")</f>
        <v/>
      </c>
      <c r="K12" s="2" t="str">
        <f>IFERROR(#REF!/GAMSlim2!J12,"")</f>
        <v/>
      </c>
      <c r="L12" s="2" t="str">
        <f>IFERROR(#REF!/GAMSlim2!K12,"")</f>
        <v/>
      </c>
      <c r="M12" s="2" t="str">
        <f>IFERROR(#REF!/GAMSlim2!L12,"")</f>
        <v/>
      </c>
      <c r="N12" s="2" t="str">
        <f>IFERROR(#REF!/GAMSlim2!M12,"")</f>
        <v/>
      </c>
      <c r="O12" s="2" t="str">
        <f>IFERROR(#REF!/GAMSlim2!N12,"")</f>
        <v/>
      </c>
      <c r="P12" s="2" t="str">
        <f>IFERROR(#REF!/GAMSlim2!O12,"")</f>
        <v/>
      </c>
      <c r="Q12" s="2" t="str">
        <f>IFERROR(#REF!/GAMSlim2!P12,"")</f>
        <v/>
      </c>
      <c r="R12" s="2" t="str">
        <f>IFERROR(#REF!/GAMSlim2!Q12,"")</f>
        <v/>
      </c>
      <c r="S12" s="2" t="str">
        <f>IFERROR(#REF!/GAMSlim2!R12,"")</f>
        <v/>
      </c>
      <c r="T12" s="2" t="str">
        <f>IFERROR(#REF!/GAMSlim2!S12,"")</f>
        <v/>
      </c>
      <c r="U12" s="2" t="str">
        <f>IFERROR(#REF!/GAMSlim2!T12,"")</f>
        <v/>
      </c>
      <c r="V12" s="2" t="str">
        <f>IFERROR(#REF!/GAMSlim2!U12,"")</f>
        <v/>
      </c>
      <c r="W12" s="2" t="str">
        <f>IFERROR(#REF!/GAMSlim2!V12,"")</f>
        <v/>
      </c>
      <c r="X12" s="2" t="str">
        <f>IFERROR(#REF!/GAMSlim2!W12,"")</f>
        <v/>
      </c>
      <c r="Y12" s="2" t="str">
        <f>IFERROR(#REF!/GAMSlim2!X12,"")</f>
        <v/>
      </c>
      <c r="Z12" s="2" t="str">
        <f>IFERROR(#REF!/GAMSlim2!Y12,"")</f>
        <v/>
      </c>
      <c r="AA12" s="2" t="str">
        <f>IFERROR(#REF!/GAMSlim2!Z12,"")</f>
        <v/>
      </c>
      <c r="AB12" s="2" t="str">
        <f>IFERROR(#REF!/GAMSlim2!AA12,"")</f>
        <v/>
      </c>
      <c r="AC12" s="2" t="str">
        <f>IFERROR(#REF!/GAMSlim2!AB12,"")</f>
        <v/>
      </c>
      <c r="AD12" s="2" t="str">
        <f>IFERROR(#REF!/GAMSlim2!AC12,"")</f>
        <v/>
      </c>
      <c r="AE12" s="2" t="str">
        <f>IFERROR(#REF!/GAMSlim2!AD12,"")</f>
        <v/>
      </c>
      <c r="AF12" s="2" t="str">
        <f>IFERROR(#REF!/GAMSlim2!AE12,"")</f>
        <v/>
      </c>
      <c r="AG12" s="2" t="str">
        <f>IFERROR(#REF!/GAMSlim2!AF12,"")</f>
        <v/>
      </c>
      <c r="AH12" s="2" t="str">
        <f>IFERROR(#REF!/GAMSlim2!AG12,"")</f>
        <v/>
      </c>
      <c r="AI12" s="2" t="str">
        <f>IFERROR(#REF!/GAMSlim2!AH12,"")</f>
        <v/>
      </c>
      <c r="AJ12" s="2" t="str">
        <f>IFERROR(#REF!/GAMSlim2!AI12,"")</f>
        <v/>
      </c>
      <c r="AK12" s="2" t="str">
        <f>IFERROR(#REF!/GAMSlim2!AJ12,"")</f>
        <v/>
      </c>
      <c r="AL12" s="2" t="str">
        <f>IFERROR(#REF!/GAMSlim2!AK12,"")</f>
        <v/>
      </c>
      <c r="AM12" s="2" t="str">
        <f>IFERROR(#REF!/GAMSlim2!AL12,"")</f>
        <v/>
      </c>
      <c r="AN12" s="2" t="str">
        <f>IFERROR(#REF!/GAMSlim2!AM12,"")</f>
        <v/>
      </c>
      <c r="AO12" s="2" t="str">
        <f>IFERROR(#REF!/GAMSlim2!AN12,"")</f>
        <v/>
      </c>
      <c r="AP12" s="2" t="str">
        <f>IFERROR(#REF!/GAMSlim2!AO12,"")</f>
        <v/>
      </c>
      <c r="AQ12" s="2" t="str">
        <f>IFERROR(#REF!/GAMSlim2!AP12,"")</f>
        <v/>
      </c>
      <c r="AR12" s="2" t="str">
        <f>IFERROR(#REF!/GAMSlim2!AQ12,"")</f>
        <v/>
      </c>
      <c r="AS12" s="2" t="str">
        <f>IFERROR(#REF!/GAMSlim2!AR12,"")</f>
        <v/>
      </c>
      <c r="AT12" s="2" t="str">
        <f>IFERROR(#REF!/GAMSlim2!AS12,"")</f>
        <v/>
      </c>
      <c r="AU12" s="2" t="str">
        <f>IFERROR(#REF!/GAMSlim2!AT12,"")</f>
        <v/>
      </c>
      <c r="AV12" s="2" t="str">
        <f>IFERROR(#REF!/GAMSlim2!AU12,"")</f>
        <v/>
      </c>
      <c r="AW12" s="2" t="str">
        <f>IFERROR(#REF!/GAMSlim2!AV12,"")</f>
        <v/>
      </c>
      <c r="AX12" s="2" t="str">
        <f>IFERROR(#REF!/GAMSlim2!AW12,"")</f>
        <v/>
      </c>
      <c r="AY12" s="2" t="str">
        <f>IFERROR(#REF!/GAMSlim2!AX12,"")</f>
        <v/>
      </c>
      <c r="AZ12" s="2" t="str">
        <f>IFERROR(#REF!/GAMSlim2!AY12,"")</f>
        <v/>
      </c>
      <c r="BA12" s="2" t="str">
        <f>IFERROR(#REF!/GAMSlim2!AZ12,"")</f>
        <v/>
      </c>
      <c r="BB12" s="2" t="str">
        <f>IFERROR(#REF!/GAMSlim2!BA12,"")</f>
        <v/>
      </c>
      <c r="BC12" s="2" t="str">
        <f>IFERROR(#REF!/GAMSlim2!BB12,"")</f>
        <v/>
      </c>
      <c r="BD12" s="2" t="str">
        <f>IFERROR(#REF!/GAMSlim2!BC12,"")</f>
        <v/>
      </c>
      <c r="BE12" s="2" t="str">
        <f>IFERROR(#REF!/GAMSlim2!BD12,"")</f>
        <v/>
      </c>
      <c r="BF12" s="2" t="str">
        <f>IFERROR(#REF!/GAMSlim2!BE12,"")</f>
        <v/>
      </c>
      <c r="BG12" s="2" t="str">
        <f>IFERROR(#REF!/GAMSlim2!BF12,"")</f>
        <v/>
      </c>
      <c r="BH12" s="2" t="str">
        <f>IFERROR(#REF!/GAMSlim2!BG12,"")</f>
        <v/>
      </c>
      <c r="BI12" s="2" t="str">
        <f>IFERROR(#REF!/GAMSlim2!BH12,"")</f>
        <v/>
      </c>
      <c r="BJ12" s="2" t="str">
        <f>IFERROR(#REF!/GAMSlim2!BI12,"")</f>
        <v/>
      </c>
    </row>
    <row r="13" spans="1:62" x14ac:dyDescent="0.25">
      <c r="A13" t="e">
        <f>#REF!</f>
        <v>#REF!</v>
      </c>
      <c r="B13" t="str">
        <f>GAMSbase!A13</f>
        <v>Initial A (Total Factor Productivity)</v>
      </c>
      <c r="C13" s="2" t="str">
        <f>IFERROR(#REF!/GAMSlim2!B13,"")</f>
        <v/>
      </c>
      <c r="D13" s="2" t="str">
        <f>IFERROR(#REF!/GAMSlim2!C13,"")</f>
        <v/>
      </c>
      <c r="E13" s="2" t="str">
        <f>IFERROR(#REF!/GAMSlim2!D13,"")</f>
        <v/>
      </c>
      <c r="F13" s="2" t="str">
        <f>IFERROR(#REF!/GAMSlim2!E13,"")</f>
        <v/>
      </c>
      <c r="G13" s="2" t="str">
        <f>IFERROR(#REF!/GAMSlim2!F13,"")</f>
        <v/>
      </c>
      <c r="H13" s="2" t="str">
        <f>IFERROR(#REF!/GAMSlim2!G13,"")</f>
        <v/>
      </c>
      <c r="I13" s="2" t="str">
        <f>IFERROR(#REF!/GAMSlim2!H13,"")</f>
        <v/>
      </c>
      <c r="J13" s="2" t="str">
        <f>IFERROR(#REF!/GAMSlim2!I13,"")</f>
        <v/>
      </c>
      <c r="K13" s="2" t="str">
        <f>IFERROR(#REF!/GAMSlim2!J13,"")</f>
        <v/>
      </c>
      <c r="L13" s="2" t="str">
        <f>IFERROR(#REF!/GAMSlim2!K13,"")</f>
        <v/>
      </c>
      <c r="M13" s="2" t="str">
        <f>IFERROR(#REF!/GAMSlim2!L13,"")</f>
        <v/>
      </c>
      <c r="N13" s="2" t="str">
        <f>IFERROR(#REF!/GAMSlim2!M13,"")</f>
        <v/>
      </c>
      <c r="O13" s="2" t="str">
        <f>IFERROR(#REF!/GAMSlim2!N13,"")</f>
        <v/>
      </c>
      <c r="P13" s="2" t="str">
        <f>IFERROR(#REF!/GAMSlim2!O13,"")</f>
        <v/>
      </c>
      <c r="Q13" s="2" t="str">
        <f>IFERROR(#REF!/GAMSlim2!P13,"")</f>
        <v/>
      </c>
      <c r="R13" s="2" t="str">
        <f>IFERROR(#REF!/GAMSlim2!Q13,"")</f>
        <v/>
      </c>
      <c r="S13" s="2" t="str">
        <f>IFERROR(#REF!/GAMSlim2!R13,"")</f>
        <v/>
      </c>
      <c r="T13" s="2" t="str">
        <f>IFERROR(#REF!/GAMSlim2!S13,"")</f>
        <v/>
      </c>
      <c r="U13" s="2" t="str">
        <f>IFERROR(#REF!/GAMSlim2!T13,"")</f>
        <v/>
      </c>
      <c r="V13" s="2" t="str">
        <f>IFERROR(#REF!/GAMSlim2!U13,"")</f>
        <v/>
      </c>
      <c r="W13" s="2" t="str">
        <f>IFERROR(#REF!/GAMSlim2!V13,"")</f>
        <v/>
      </c>
      <c r="X13" s="2" t="str">
        <f>IFERROR(#REF!/GAMSlim2!W13,"")</f>
        <v/>
      </c>
      <c r="Y13" s="2" t="str">
        <f>IFERROR(#REF!/GAMSlim2!X13,"")</f>
        <v/>
      </c>
      <c r="Z13" s="2" t="str">
        <f>IFERROR(#REF!/GAMSlim2!Y13,"")</f>
        <v/>
      </c>
      <c r="AA13" s="2" t="str">
        <f>IFERROR(#REF!/GAMSlim2!Z13,"")</f>
        <v/>
      </c>
      <c r="AB13" s="2" t="str">
        <f>IFERROR(#REF!/GAMSlim2!AA13,"")</f>
        <v/>
      </c>
      <c r="AC13" s="2" t="str">
        <f>IFERROR(#REF!/GAMSlim2!AB13,"")</f>
        <v/>
      </c>
      <c r="AD13" s="2" t="str">
        <f>IFERROR(#REF!/GAMSlim2!AC13,"")</f>
        <v/>
      </c>
      <c r="AE13" s="2" t="str">
        <f>IFERROR(#REF!/GAMSlim2!AD13,"")</f>
        <v/>
      </c>
      <c r="AF13" s="2" t="str">
        <f>IFERROR(#REF!/GAMSlim2!AE13,"")</f>
        <v/>
      </c>
      <c r="AG13" s="2" t="str">
        <f>IFERROR(#REF!/GAMSlim2!AF13,"")</f>
        <v/>
      </c>
      <c r="AH13" s="2" t="str">
        <f>IFERROR(#REF!/GAMSlim2!AG13,"")</f>
        <v/>
      </c>
      <c r="AI13" s="2" t="str">
        <f>IFERROR(#REF!/GAMSlim2!AH13,"")</f>
        <v/>
      </c>
      <c r="AJ13" s="2" t="str">
        <f>IFERROR(#REF!/GAMSlim2!AI13,"")</f>
        <v/>
      </c>
      <c r="AK13" s="2" t="str">
        <f>IFERROR(#REF!/GAMSlim2!AJ13,"")</f>
        <v/>
      </c>
      <c r="AL13" s="2" t="str">
        <f>IFERROR(#REF!/GAMSlim2!AK13,"")</f>
        <v/>
      </c>
      <c r="AM13" s="2" t="str">
        <f>IFERROR(#REF!/GAMSlim2!AL13,"")</f>
        <v/>
      </c>
      <c r="AN13" s="2" t="str">
        <f>IFERROR(#REF!/GAMSlim2!AM13,"")</f>
        <v/>
      </c>
      <c r="AO13" s="2" t="str">
        <f>IFERROR(#REF!/GAMSlim2!AN13,"")</f>
        <v/>
      </c>
      <c r="AP13" s="2" t="str">
        <f>IFERROR(#REF!/GAMSlim2!AO13,"")</f>
        <v/>
      </c>
      <c r="AQ13" s="2" t="str">
        <f>IFERROR(#REF!/GAMSlim2!AP13,"")</f>
        <v/>
      </c>
      <c r="AR13" s="2" t="str">
        <f>IFERROR(#REF!/GAMSlim2!AQ13,"")</f>
        <v/>
      </c>
      <c r="AS13" s="2" t="str">
        <f>IFERROR(#REF!/GAMSlim2!AR13,"")</f>
        <v/>
      </c>
      <c r="AT13" s="2" t="str">
        <f>IFERROR(#REF!/GAMSlim2!AS13,"")</f>
        <v/>
      </c>
      <c r="AU13" s="2" t="str">
        <f>IFERROR(#REF!/GAMSlim2!AT13,"")</f>
        <v/>
      </c>
      <c r="AV13" s="2" t="str">
        <f>IFERROR(#REF!/GAMSlim2!AU13,"")</f>
        <v/>
      </c>
      <c r="AW13" s="2" t="str">
        <f>IFERROR(#REF!/GAMSlim2!AV13,"")</f>
        <v/>
      </c>
      <c r="AX13" s="2" t="str">
        <f>IFERROR(#REF!/GAMSlim2!AW13,"")</f>
        <v/>
      </c>
      <c r="AY13" s="2" t="str">
        <f>IFERROR(#REF!/GAMSlim2!AX13,"")</f>
        <v/>
      </c>
      <c r="AZ13" s="2" t="str">
        <f>IFERROR(#REF!/GAMSlim2!AY13,"")</f>
        <v/>
      </c>
      <c r="BA13" s="2" t="str">
        <f>IFERROR(#REF!/GAMSlim2!AZ13,"")</f>
        <v/>
      </c>
      <c r="BB13" s="2" t="str">
        <f>IFERROR(#REF!/GAMSlim2!BA13,"")</f>
        <v/>
      </c>
      <c r="BC13" s="2" t="str">
        <f>IFERROR(#REF!/GAMSlim2!BB13,"")</f>
        <v/>
      </c>
      <c r="BD13" s="2" t="str">
        <f>IFERROR(#REF!/GAMSlim2!BC13,"")</f>
        <v/>
      </c>
      <c r="BE13" s="2" t="str">
        <f>IFERROR(#REF!/GAMSlim2!BD13,"")</f>
        <v/>
      </c>
      <c r="BF13" s="2" t="str">
        <f>IFERROR(#REF!/GAMSlim2!BE13,"")</f>
        <v/>
      </c>
      <c r="BG13" s="2" t="str">
        <f>IFERROR(#REF!/GAMSlim2!BF13,"")</f>
        <v/>
      </c>
      <c r="BH13" s="2" t="str">
        <f>IFERROR(#REF!/GAMSlim2!BG13,"")</f>
        <v/>
      </c>
      <c r="BI13" s="2" t="str">
        <f>IFERROR(#REF!/GAMSlim2!BH13,"")</f>
        <v/>
      </c>
      <c r="BJ13" s="2" t="str">
        <f>IFERROR(#REF!/GAMSlim2!BI13,"")</f>
        <v/>
      </c>
    </row>
    <row r="14" spans="1:62" x14ac:dyDescent="0.25">
      <c r="A14" t="e">
        <f>#REF!</f>
        <v>#REF!</v>
      </c>
      <c r="B14" t="str">
        <f>GAMSbase!A14</f>
        <v>* WELFARE</v>
      </c>
      <c r="C14" s="2" t="str">
        <f>IFERROR(#REF!/GAMSlim2!B14,"")</f>
        <v/>
      </c>
      <c r="D14" s="2" t="str">
        <f>IFERROR(#REF!/GAMSlim2!C14,"")</f>
        <v/>
      </c>
      <c r="E14" s="2" t="str">
        <f>IFERROR(#REF!/GAMSlim2!D14,"")</f>
        <v/>
      </c>
      <c r="F14" s="2" t="str">
        <f>IFERROR(#REF!/GAMSlim2!E14,"")</f>
        <v/>
      </c>
      <c r="G14" s="2" t="str">
        <f>IFERROR(#REF!/GAMSlim2!F14,"")</f>
        <v/>
      </c>
      <c r="H14" s="2" t="str">
        <f>IFERROR(#REF!/GAMSlim2!G14,"")</f>
        <v/>
      </c>
      <c r="I14" s="2" t="str">
        <f>IFERROR(#REF!/GAMSlim2!H14,"")</f>
        <v/>
      </c>
      <c r="J14" s="2" t="str">
        <f>IFERROR(#REF!/GAMSlim2!I14,"")</f>
        <v/>
      </c>
      <c r="K14" s="2" t="str">
        <f>IFERROR(#REF!/GAMSlim2!J14,"")</f>
        <v/>
      </c>
      <c r="L14" s="2" t="str">
        <f>IFERROR(#REF!/GAMSlim2!K14,"")</f>
        <v/>
      </c>
      <c r="M14" s="2" t="str">
        <f>IFERROR(#REF!/GAMSlim2!L14,"")</f>
        <v/>
      </c>
      <c r="N14" s="2" t="str">
        <f>IFERROR(#REF!/GAMSlim2!M14,"")</f>
        <v/>
      </c>
      <c r="O14" s="2" t="str">
        <f>IFERROR(#REF!/GAMSlim2!N14,"")</f>
        <v/>
      </c>
      <c r="P14" s="2" t="str">
        <f>IFERROR(#REF!/GAMSlim2!O14,"")</f>
        <v/>
      </c>
      <c r="Q14" s="2" t="str">
        <f>IFERROR(#REF!/GAMSlim2!P14,"")</f>
        <v/>
      </c>
      <c r="R14" s="2" t="str">
        <f>IFERROR(#REF!/GAMSlim2!Q14,"")</f>
        <v/>
      </c>
      <c r="S14" s="2" t="str">
        <f>IFERROR(#REF!/GAMSlim2!R14,"")</f>
        <v/>
      </c>
      <c r="T14" s="2" t="str">
        <f>IFERROR(#REF!/GAMSlim2!S14,"")</f>
        <v/>
      </c>
      <c r="U14" s="2" t="str">
        <f>IFERROR(#REF!/GAMSlim2!T14,"")</f>
        <v/>
      </c>
      <c r="V14" s="2" t="str">
        <f>IFERROR(#REF!/GAMSlim2!U14,"")</f>
        <v/>
      </c>
      <c r="W14" s="2" t="str">
        <f>IFERROR(#REF!/GAMSlim2!V14,"")</f>
        <v/>
      </c>
      <c r="X14" s="2" t="str">
        <f>IFERROR(#REF!/GAMSlim2!W14,"")</f>
        <v/>
      </c>
      <c r="Y14" s="2" t="str">
        <f>IFERROR(#REF!/GAMSlim2!X14,"")</f>
        <v/>
      </c>
      <c r="Z14" s="2" t="str">
        <f>IFERROR(#REF!/GAMSlim2!Y14,"")</f>
        <v/>
      </c>
      <c r="AA14" s="2" t="str">
        <f>IFERROR(#REF!/GAMSlim2!Z14,"")</f>
        <v/>
      </c>
      <c r="AB14" s="2" t="str">
        <f>IFERROR(#REF!/GAMSlim2!AA14,"")</f>
        <v/>
      </c>
      <c r="AC14" s="2" t="str">
        <f>IFERROR(#REF!/GAMSlim2!AB14,"")</f>
        <v/>
      </c>
      <c r="AD14" s="2" t="str">
        <f>IFERROR(#REF!/GAMSlim2!AC14,"")</f>
        <v/>
      </c>
      <c r="AE14" s="2" t="str">
        <f>IFERROR(#REF!/GAMSlim2!AD14,"")</f>
        <v/>
      </c>
      <c r="AF14" s="2" t="str">
        <f>IFERROR(#REF!/GAMSlim2!AE14,"")</f>
        <v/>
      </c>
      <c r="AG14" s="2" t="str">
        <f>IFERROR(#REF!/GAMSlim2!AF14,"")</f>
        <v/>
      </c>
      <c r="AH14" s="2" t="str">
        <f>IFERROR(#REF!/GAMSlim2!AG14,"")</f>
        <v/>
      </c>
      <c r="AI14" s="2" t="str">
        <f>IFERROR(#REF!/GAMSlim2!AH14,"")</f>
        <v/>
      </c>
      <c r="AJ14" s="2" t="str">
        <f>IFERROR(#REF!/GAMSlim2!AI14,"")</f>
        <v/>
      </c>
      <c r="AK14" s="2" t="str">
        <f>IFERROR(#REF!/GAMSlim2!AJ14,"")</f>
        <v/>
      </c>
      <c r="AL14" s="2" t="str">
        <f>IFERROR(#REF!/GAMSlim2!AK14,"")</f>
        <v/>
      </c>
      <c r="AM14" s="2" t="str">
        <f>IFERROR(#REF!/GAMSlim2!AL14,"")</f>
        <v/>
      </c>
      <c r="AN14" s="2" t="str">
        <f>IFERROR(#REF!/GAMSlim2!AM14,"")</f>
        <v/>
      </c>
      <c r="AO14" s="2" t="str">
        <f>IFERROR(#REF!/GAMSlim2!AN14,"")</f>
        <v/>
      </c>
      <c r="AP14" s="2" t="str">
        <f>IFERROR(#REF!/GAMSlim2!AO14,"")</f>
        <v/>
      </c>
      <c r="AQ14" s="2" t="str">
        <f>IFERROR(#REF!/GAMSlim2!AP14,"")</f>
        <v/>
      </c>
      <c r="AR14" s="2" t="str">
        <f>IFERROR(#REF!/GAMSlim2!AQ14,"")</f>
        <v/>
      </c>
      <c r="AS14" s="2" t="str">
        <f>IFERROR(#REF!/GAMSlim2!AR14,"")</f>
        <v/>
      </c>
      <c r="AT14" s="2" t="str">
        <f>IFERROR(#REF!/GAMSlim2!AS14,"")</f>
        <v/>
      </c>
      <c r="AU14" s="2" t="str">
        <f>IFERROR(#REF!/GAMSlim2!AT14,"")</f>
        <v/>
      </c>
      <c r="AV14" s="2" t="str">
        <f>IFERROR(#REF!/GAMSlim2!AU14,"")</f>
        <v/>
      </c>
      <c r="AW14" s="2" t="str">
        <f>IFERROR(#REF!/GAMSlim2!AV14,"")</f>
        <v/>
      </c>
      <c r="AX14" s="2" t="str">
        <f>IFERROR(#REF!/GAMSlim2!AW14,"")</f>
        <v/>
      </c>
      <c r="AY14" s="2" t="str">
        <f>IFERROR(#REF!/GAMSlim2!AX14,"")</f>
        <v/>
      </c>
      <c r="AZ14" s="2" t="str">
        <f>IFERROR(#REF!/GAMSlim2!AY14,"")</f>
        <v/>
      </c>
      <c r="BA14" s="2" t="str">
        <f>IFERROR(#REF!/GAMSlim2!AZ14,"")</f>
        <v/>
      </c>
      <c r="BB14" s="2" t="str">
        <f>IFERROR(#REF!/GAMSlim2!BA14,"")</f>
        <v/>
      </c>
      <c r="BC14" s="2" t="str">
        <f>IFERROR(#REF!/GAMSlim2!BB14,"")</f>
        <v/>
      </c>
      <c r="BD14" s="2" t="str">
        <f>IFERROR(#REF!/GAMSlim2!BC14,"")</f>
        <v/>
      </c>
      <c r="BE14" s="2" t="str">
        <f>IFERROR(#REF!/GAMSlim2!BD14,"")</f>
        <v/>
      </c>
      <c r="BF14" s="2" t="str">
        <f>IFERROR(#REF!/GAMSlim2!BE14,"")</f>
        <v/>
      </c>
      <c r="BG14" s="2" t="str">
        <f>IFERROR(#REF!/GAMSlim2!BF14,"")</f>
        <v/>
      </c>
      <c r="BH14" s="2" t="str">
        <f>IFERROR(#REF!/GAMSlim2!BG14,"")</f>
        <v/>
      </c>
      <c r="BI14" s="2" t="str">
        <f>IFERROR(#REF!/GAMSlim2!BH14,"")</f>
        <v/>
      </c>
      <c r="BJ14" s="2" t="str">
        <f>IFERROR(#REF!/GAMSlim2!BI14,"")</f>
        <v/>
      </c>
    </row>
    <row r="15" spans="1:62" x14ac:dyDescent="0.25">
      <c r="A15" t="e">
        <f>#REF!</f>
        <v>#REF!</v>
      </c>
      <c r="B15" t="str">
        <f>GAMSbase!A15</f>
        <v>Time Preference plus Risk (per year)</v>
      </c>
      <c r="C15" s="2" t="str">
        <f>IFERROR(#REF!/GAMSlim2!B15,"")</f>
        <v/>
      </c>
      <c r="D15" s="2" t="str">
        <f>IFERROR(#REF!/GAMSlim2!C15,"")</f>
        <v/>
      </c>
      <c r="E15" s="2" t="str">
        <f>IFERROR(#REF!/GAMSlim2!D15,"")</f>
        <v/>
      </c>
      <c r="F15" s="2" t="str">
        <f>IFERROR(#REF!/GAMSlim2!E15,"")</f>
        <v/>
      </c>
      <c r="G15" s="2" t="str">
        <f>IFERROR(#REF!/GAMSlim2!F15,"")</f>
        <v/>
      </c>
      <c r="H15" s="2" t="str">
        <f>IFERROR(#REF!/GAMSlim2!G15,"")</f>
        <v/>
      </c>
      <c r="I15" s="2" t="str">
        <f>IFERROR(#REF!/GAMSlim2!H15,"")</f>
        <v/>
      </c>
      <c r="J15" s="2" t="str">
        <f>IFERROR(#REF!/GAMSlim2!I15,"")</f>
        <v/>
      </c>
      <c r="K15" s="2" t="str">
        <f>IFERROR(#REF!/GAMSlim2!J15,"")</f>
        <v/>
      </c>
      <c r="L15" s="2" t="str">
        <f>IFERROR(#REF!/GAMSlim2!K15,"")</f>
        <v/>
      </c>
      <c r="M15" s="2" t="str">
        <f>IFERROR(#REF!/GAMSlim2!L15,"")</f>
        <v/>
      </c>
      <c r="N15" s="2" t="str">
        <f>IFERROR(#REF!/GAMSlim2!M15,"")</f>
        <v/>
      </c>
      <c r="O15" s="2" t="str">
        <f>IFERROR(#REF!/GAMSlim2!N15,"")</f>
        <v/>
      </c>
      <c r="P15" s="2" t="str">
        <f>IFERROR(#REF!/GAMSlim2!O15,"")</f>
        <v/>
      </c>
      <c r="Q15" s="2" t="str">
        <f>IFERROR(#REF!/GAMSlim2!P15,"")</f>
        <v/>
      </c>
      <c r="R15" s="2" t="str">
        <f>IFERROR(#REF!/GAMSlim2!Q15,"")</f>
        <v/>
      </c>
      <c r="S15" s="2" t="str">
        <f>IFERROR(#REF!/GAMSlim2!R15,"")</f>
        <v/>
      </c>
      <c r="T15" s="2" t="str">
        <f>IFERROR(#REF!/GAMSlim2!S15,"")</f>
        <v/>
      </c>
      <c r="U15" s="2" t="str">
        <f>IFERROR(#REF!/GAMSlim2!T15,"")</f>
        <v/>
      </c>
      <c r="V15" s="2" t="str">
        <f>IFERROR(#REF!/GAMSlim2!U15,"")</f>
        <v/>
      </c>
      <c r="W15" s="2" t="str">
        <f>IFERROR(#REF!/GAMSlim2!V15,"")</f>
        <v/>
      </c>
      <c r="X15" s="2" t="str">
        <f>IFERROR(#REF!/GAMSlim2!W15,"")</f>
        <v/>
      </c>
      <c r="Y15" s="2" t="str">
        <f>IFERROR(#REF!/GAMSlim2!X15,"")</f>
        <v/>
      </c>
      <c r="Z15" s="2" t="str">
        <f>IFERROR(#REF!/GAMSlim2!Y15,"")</f>
        <v/>
      </c>
      <c r="AA15" s="2" t="str">
        <f>IFERROR(#REF!/GAMSlim2!Z15,"")</f>
        <v/>
      </c>
      <c r="AB15" s="2" t="str">
        <f>IFERROR(#REF!/GAMSlim2!AA15,"")</f>
        <v/>
      </c>
      <c r="AC15" s="2" t="str">
        <f>IFERROR(#REF!/GAMSlim2!AB15,"")</f>
        <v/>
      </c>
      <c r="AD15" s="2" t="str">
        <f>IFERROR(#REF!/GAMSlim2!AC15,"")</f>
        <v/>
      </c>
      <c r="AE15" s="2" t="str">
        <f>IFERROR(#REF!/GAMSlim2!AD15,"")</f>
        <v/>
      </c>
      <c r="AF15" s="2" t="str">
        <f>IFERROR(#REF!/GAMSlim2!AE15,"")</f>
        <v/>
      </c>
      <c r="AG15" s="2" t="str">
        <f>IFERROR(#REF!/GAMSlim2!AF15,"")</f>
        <v/>
      </c>
      <c r="AH15" s="2" t="str">
        <f>IFERROR(#REF!/GAMSlim2!AG15,"")</f>
        <v/>
      </c>
      <c r="AI15" s="2" t="str">
        <f>IFERROR(#REF!/GAMSlim2!AH15,"")</f>
        <v/>
      </c>
      <c r="AJ15" s="2" t="str">
        <f>IFERROR(#REF!/GAMSlim2!AI15,"")</f>
        <v/>
      </c>
      <c r="AK15" s="2" t="str">
        <f>IFERROR(#REF!/GAMSlim2!AJ15,"")</f>
        <v/>
      </c>
      <c r="AL15" s="2" t="str">
        <f>IFERROR(#REF!/GAMSlim2!AK15,"")</f>
        <v/>
      </c>
      <c r="AM15" s="2" t="str">
        <f>IFERROR(#REF!/GAMSlim2!AL15,"")</f>
        <v/>
      </c>
      <c r="AN15" s="2" t="str">
        <f>IFERROR(#REF!/GAMSlim2!AM15,"")</f>
        <v/>
      </c>
      <c r="AO15" s="2" t="str">
        <f>IFERROR(#REF!/GAMSlim2!AN15,"")</f>
        <v/>
      </c>
      <c r="AP15" s="2" t="str">
        <f>IFERROR(#REF!/GAMSlim2!AO15,"")</f>
        <v/>
      </c>
      <c r="AQ15" s="2" t="str">
        <f>IFERROR(#REF!/GAMSlim2!AP15,"")</f>
        <v/>
      </c>
      <c r="AR15" s="2" t="str">
        <f>IFERROR(#REF!/GAMSlim2!AQ15,"")</f>
        <v/>
      </c>
      <c r="AS15" s="2" t="str">
        <f>IFERROR(#REF!/GAMSlim2!AR15,"")</f>
        <v/>
      </c>
      <c r="AT15" s="2" t="str">
        <f>IFERROR(#REF!/GAMSlim2!AS15,"")</f>
        <v/>
      </c>
      <c r="AU15" s="2" t="str">
        <f>IFERROR(#REF!/GAMSlim2!AT15,"")</f>
        <v/>
      </c>
      <c r="AV15" s="2" t="str">
        <f>IFERROR(#REF!/GAMSlim2!AU15,"")</f>
        <v/>
      </c>
      <c r="AW15" s="2" t="str">
        <f>IFERROR(#REF!/GAMSlim2!AV15,"")</f>
        <v/>
      </c>
      <c r="AX15" s="2" t="str">
        <f>IFERROR(#REF!/GAMSlim2!AW15,"")</f>
        <v/>
      </c>
      <c r="AY15" s="2" t="str">
        <f>IFERROR(#REF!/GAMSlim2!AX15,"")</f>
        <v/>
      </c>
      <c r="AZ15" s="2" t="str">
        <f>IFERROR(#REF!/GAMSlim2!AY15,"")</f>
        <v/>
      </c>
      <c r="BA15" s="2" t="str">
        <f>IFERROR(#REF!/GAMSlim2!AZ15,"")</f>
        <v/>
      </c>
      <c r="BB15" s="2" t="str">
        <f>IFERROR(#REF!/GAMSlim2!BA15,"")</f>
        <v/>
      </c>
      <c r="BC15" s="2" t="str">
        <f>IFERROR(#REF!/GAMSlim2!BB15,"")</f>
        <v/>
      </c>
      <c r="BD15" s="2" t="str">
        <f>IFERROR(#REF!/GAMSlim2!BC15,"")</f>
        <v/>
      </c>
      <c r="BE15" s="2" t="str">
        <f>IFERROR(#REF!/GAMSlim2!BD15,"")</f>
        <v/>
      </c>
      <c r="BF15" s="2" t="str">
        <f>IFERROR(#REF!/GAMSlim2!BE15,"")</f>
        <v/>
      </c>
      <c r="BG15" s="2" t="str">
        <f>IFERROR(#REF!/GAMSlim2!BF15,"")</f>
        <v/>
      </c>
      <c r="BH15" s="2" t="str">
        <f>IFERROR(#REF!/GAMSlim2!BG15,"")</f>
        <v/>
      </c>
      <c r="BI15" s="2" t="str">
        <f>IFERROR(#REF!/GAMSlim2!BH15,"")</f>
        <v/>
      </c>
      <c r="BJ15" s="2" t="str">
        <f>IFERROR(#REF!/GAMSlim2!BI15,"")</f>
        <v/>
      </c>
    </row>
    <row r="16" spans="1:62" x14ac:dyDescent="0.25">
      <c r="A16" t="e">
        <f>#REF!</f>
        <v>#REF!</v>
      </c>
      <c r="B16" t="str">
        <f>GAMSbase!A16</f>
        <v>Time Premium</v>
      </c>
      <c r="C16" s="2" t="str">
        <f>IFERROR(#REF!/GAMSlim2!B16,"")</f>
        <v/>
      </c>
      <c r="D16" s="2" t="str">
        <f>IFERROR(#REF!/GAMSlim2!C16,"")</f>
        <v/>
      </c>
      <c r="E16" s="2" t="str">
        <f>IFERROR(#REF!/GAMSlim2!D16,"")</f>
        <v/>
      </c>
      <c r="F16" s="2" t="str">
        <f>IFERROR(#REF!/GAMSlim2!E16,"")</f>
        <v/>
      </c>
      <c r="G16" s="2" t="str">
        <f>IFERROR(#REF!/GAMSlim2!F16,"")</f>
        <v/>
      </c>
      <c r="H16" s="2" t="str">
        <f>IFERROR(#REF!/GAMSlim2!G16,"")</f>
        <v/>
      </c>
      <c r="I16" s="2" t="str">
        <f>IFERROR(#REF!/GAMSlim2!H16,"")</f>
        <v/>
      </c>
      <c r="J16" s="2" t="str">
        <f>IFERROR(#REF!/GAMSlim2!I16,"")</f>
        <v/>
      </c>
      <c r="K16" s="2" t="str">
        <f>IFERROR(#REF!/GAMSlim2!J16,"")</f>
        <v/>
      </c>
      <c r="L16" s="2" t="str">
        <f>IFERROR(#REF!/GAMSlim2!K16,"")</f>
        <v/>
      </c>
      <c r="M16" s="2" t="str">
        <f>IFERROR(#REF!/GAMSlim2!L16,"")</f>
        <v/>
      </c>
      <c r="N16" s="2" t="str">
        <f>IFERROR(#REF!/GAMSlim2!M16,"")</f>
        <v/>
      </c>
      <c r="O16" s="2" t="str">
        <f>IFERROR(#REF!/GAMSlim2!N16,"")</f>
        <v/>
      </c>
      <c r="P16" s="2" t="str">
        <f>IFERROR(#REF!/GAMSlim2!O16,"")</f>
        <v/>
      </c>
      <c r="Q16" s="2" t="str">
        <f>IFERROR(#REF!/GAMSlim2!P16,"")</f>
        <v/>
      </c>
      <c r="R16" s="2" t="str">
        <f>IFERROR(#REF!/GAMSlim2!Q16,"")</f>
        <v/>
      </c>
      <c r="S16" s="2" t="str">
        <f>IFERROR(#REF!/GAMSlim2!R16,"")</f>
        <v/>
      </c>
      <c r="T16" s="2" t="str">
        <f>IFERROR(#REF!/GAMSlim2!S16,"")</f>
        <v/>
      </c>
      <c r="U16" s="2" t="str">
        <f>IFERROR(#REF!/GAMSlim2!T16,"")</f>
        <v/>
      </c>
      <c r="V16" s="2" t="str">
        <f>IFERROR(#REF!/GAMSlim2!U16,"")</f>
        <v/>
      </c>
      <c r="W16" s="2" t="str">
        <f>IFERROR(#REF!/GAMSlim2!V16,"")</f>
        <v/>
      </c>
      <c r="X16" s="2" t="str">
        <f>IFERROR(#REF!/GAMSlim2!W16,"")</f>
        <v/>
      </c>
      <c r="Y16" s="2" t="str">
        <f>IFERROR(#REF!/GAMSlim2!X16,"")</f>
        <v/>
      </c>
      <c r="Z16" s="2" t="str">
        <f>IFERROR(#REF!/GAMSlim2!Y16,"")</f>
        <v/>
      </c>
      <c r="AA16" s="2" t="str">
        <f>IFERROR(#REF!/GAMSlim2!Z16,"")</f>
        <v/>
      </c>
      <c r="AB16" s="2" t="str">
        <f>IFERROR(#REF!/GAMSlim2!AA16,"")</f>
        <v/>
      </c>
      <c r="AC16" s="2" t="str">
        <f>IFERROR(#REF!/GAMSlim2!AB16,"")</f>
        <v/>
      </c>
      <c r="AD16" s="2" t="str">
        <f>IFERROR(#REF!/GAMSlim2!AC16,"")</f>
        <v/>
      </c>
      <c r="AE16" s="2" t="str">
        <f>IFERROR(#REF!/GAMSlim2!AD16,"")</f>
        <v/>
      </c>
      <c r="AF16" s="2" t="str">
        <f>IFERROR(#REF!/GAMSlim2!AE16,"")</f>
        <v/>
      </c>
      <c r="AG16" s="2" t="str">
        <f>IFERROR(#REF!/GAMSlim2!AF16,"")</f>
        <v/>
      </c>
      <c r="AH16" s="2" t="str">
        <f>IFERROR(#REF!/GAMSlim2!AG16,"")</f>
        <v/>
      </c>
      <c r="AI16" s="2" t="str">
        <f>IFERROR(#REF!/GAMSlim2!AH16,"")</f>
        <v/>
      </c>
      <c r="AJ16" s="2" t="str">
        <f>IFERROR(#REF!/GAMSlim2!AI16,"")</f>
        <v/>
      </c>
      <c r="AK16" s="2" t="str">
        <f>IFERROR(#REF!/GAMSlim2!AJ16,"")</f>
        <v/>
      </c>
      <c r="AL16" s="2" t="str">
        <f>IFERROR(#REF!/GAMSlim2!AK16,"")</f>
        <v/>
      </c>
      <c r="AM16" s="2" t="str">
        <f>IFERROR(#REF!/GAMSlim2!AL16,"")</f>
        <v/>
      </c>
      <c r="AN16" s="2" t="str">
        <f>IFERROR(#REF!/GAMSlim2!AM16,"")</f>
        <v/>
      </c>
      <c r="AO16" s="2" t="str">
        <f>IFERROR(#REF!/GAMSlim2!AN16,"")</f>
        <v/>
      </c>
      <c r="AP16" s="2" t="str">
        <f>IFERROR(#REF!/GAMSlim2!AO16,"")</f>
        <v/>
      </c>
      <c r="AQ16" s="2" t="str">
        <f>IFERROR(#REF!/GAMSlim2!AP16,"")</f>
        <v/>
      </c>
      <c r="AR16" s="2" t="str">
        <f>IFERROR(#REF!/GAMSlim2!AQ16,"")</f>
        <v/>
      </c>
      <c r="AS16" s="2" t="str">
        <f>IFERROR(#REF!/GAMSlim2!AR16,"")</f>
        <v/>
      </c>
      <c r="AT16" s="2" t="str">
        <f>IFERROR(#REF!/GAMSlim2!AS16,"")</f>
        <v/>
      </c>
      <c r="AU16" s="2" t="str">
        <f>IFERROR(#REF!/GAMSlim2!AT16,"")</f>
        <v/>
      </c>
      <c r="AV16" s="2" t="str">
        <f>IFERROR(#REF!/GAMSlim2!AU16,"")</f>
        <v/>
      </c>
      <c r="AW16" s="2" t="str">
        <f>IFERROR(#REF!/GAMSlim2!AV16,"")</f>
        <v/>
      </c>
      <c r="AX16" s="2" t="str">
        <f>IFERROR(#REF!/GAMSlim2!AW16,"")</f>
        <v/>
      </c>
      <c r="AY16" s="2" t="str">
        <f>IFERROR(#REF!/GAMSlim2!AX16,"")</f>
        <v/>
      </c>
      <c r="AZ16" s="2" t="str">
        <f>IFERROR(#REF!/GAMSlim2!AY16,"")</f>
        <v/>
      </c>
      <c r="BA16" s="2" t="str">
        <f>IFERROR(#REF!/GAMSlim2!AZ16,"")</f>
        <v/>
      </c>
      <c r="BB16" s="2" t="str">
        <f>IFERROR(#REF!/GAMSlim2!BA16,"")</f>
        <v/>
      </c>
      <c r="BC16" s="2" t="str">
        <f>IFERROR(#REF!/GAMSlim2!BB16,"")</f>
        <v/>
      </c>
      <c r="BD16" s="2" t="str">
        <f>IFERROR(#REF!/GAMSlim2!BC16,"")</f>
        <v/>
      </c>
      <c r="BE16" s="2" t="str">
        <f>IFERROR(#REF!/GAMSlim2!BD16,"")</f>
        <v/>
      </c>
      <c r="BF16" s="2" t="str">
        <f>IFERROR(#REF!/GAMSlim2!BE16,"")</f>
        <v/>
      </c>
      <c r="BG16" s="2" t="str">
        <f>IFERROR(#REF!/GAMSlim2!BF16,"")</f>
        <v/>
      </c>
      <c r="BH16" s="2" t="str">
        <f>IFERROR(#REF!/GAMSlim2!BG16,"")</f>
        <v/>
      </c>
      <c r="BI16" s="2" t="str">
        <f>IFERROR(#REF!/GAMSlim2!BH16,"")</f>
        <v/>
      </c>
      <c r="BJ16" s="2" t="str">
        <f>IFERROR(#REF!/GAMSlim2!BI16,"")</f>
        <v/>
      </c>
    </row>
    <row r="17" spans="1:62" x14ac:dyDescent="0.25">
      <c r="A17" t="e">
        <f>#REF!</f>
        <v>#REF!</v>
      </c>
      <c r="B17" t="str">
        <f>GAMSbase!A17</f>
        <v>Non-Diversifiable Global Risk (per year)</v>
      </c>
      <c r="C17" s="2" t="str">
        <f>IFERROR(#REF!/GAMSlim2!B17,"")</f>
        <v/>
      </c>
      <c r="D17" s="2" t="str">
        <f>IFERROR(#REF!/GAMSlim2!C17,"")</f>
        <v/>
      </c>
      <c r="E17" s="2" t="str">
        <f>IFERROR(#REF!/GAMSlim2!D17,"")</f>
        <v/>
      </c>
      <c r="F17" s="2" t="str">
        <f>IFERROR(#REF!/GAMSlim2!E17,"")</f>
        <v/>
      </c>
      <c r="G17" s="2" t="str">
        <f>IFERROR(#REF!/GAMSlim2!F17,"")</f>
        <v/>
      </c>
      <c r="H17" s="2" t="str">
        <f>IFERROR(#REF!/GAMSlim2!G17,"")</f>
        <v/>
      </c>
      <c r="I17" s="2" t="str">
        <f>IFERROR(#REF!/GAMSlim2!H17,"")</f>
        <v/>
      </c>
      <c r="J17" s="2" t="str">
        <f>IFERROR(#REF!/GAMSlim2!I17,"")</f>
        <v/>
      </c>
      <c r="K17" s="2" t="str">
        <f>IFERROR(#REF!/GAMSlim2!J17,"")</f>
        <v/>
      </c>
      <c r="L17" s="2" t="str">
        <f>IFERROR(#REF!/GAMSlim2!K17,"")</f>
        <v/>
      </c>
      <c r="M17" s="2" t="str">
        <f>IFERROR(#REF!/GAMSlim2!L17,"")</f>
        <v/>
      </c>
      <c r="N17" s="2" t="str">
        <f>IFERROR(#REF!/GAMSlim2!M17,"")</f>
        <v/>
      </c>
      <c r="O17" s="2" t="str">
        <f>IFERROR(#REF!/GAMSlim2!N17,"")</f>
        <v/>
      </c>
      <c r="P17" s="2" t="str">
        <f>IFERROR(#REF!/GAMSlim2!O17,"")</f>
        <v/>
      </c>
      <c r="Q17" s="2" t="str">
        <f>IFERROR(#REF!/GAMSlim2!P17,"")</f>
        <v/>
      </c>
      <c r="R17" s="2" t="str">
        <f>IFERROR(#REF!/GAMSlim2!Q17,"")</f>
        <v/>
      </c>
      <c r="S17" s="2" t="str">
        <f>IFERROR(#REF!/GAMSlim2!R17,"")</f>
        <v/>
      </c>
      <c r="T17" s="2" t="str">
        <f>IFERROR(#REF!/GAMSlim2!S17,"")</f>
        <v/>
      </c>
      <c r="U17" s="2" t="str">
        <f>IFERROR(#REF!/GAMSlim2!T17,"")</f>
        <v/>
      </c>
      <c r="V17" s="2" t="str">
        <f>IFERROR(#REF!/GAMSlim2!U17,"")</f>
        <v/>
      </c>
      <c r="W17" s="2" t="str">
        <f>IFERROR(#REF!/GAMSlim2!V17,"")</f>
        <v/>
      </c>
      <c r="X17" s="2" t="str">
        <f>IFERROR(#REF!/GAMSlim2!W17,"")</f>
        <v/>
      </c>
      <c r="Y17" s="2" t="str">
        <f>IFERROR(#REF!/GAMSlim2!X17,"")</f>
        <v/>
      </c>
      <c r="Z17" s="2" t="str">
        <f>IFERROR(#REF!/GAMSlim2!Y17,"")</f>
        <v/>
      </c>
      <c r="AA17" s="2" t="str">
        <f>IFERROR(#REF!/GAMSlim2!Z17,"")</f>
        <v/>
      </c>
      <c r="AB17" s="2" t="str">
        <f>IFERROR(#REF!/GAMSlim2!AA17,"")</f>
        <v/>
      </c>
      <c r="AC17" s="2" t="str">
        <f>IFERROR(#REF!/GAMSlim2!AB17,"")</f>
        <v/>
      </c>
      <c r="AD17" s="2" t="str">
        <f>IFERROR(#REF!/GAMSlim2!AC17,"")</f>
        <v/>
      </c>
      <c r="AE17" s="2" t="str">
        <f>IFERROR(#REF!/GAMSlim2!AD17,"")</f>
        <v/>
      </c>
      <c r="AF17" s="2" t="str">
        <f>IFERROR(#REF!/GAMSlim2!AE17,"")</f>
        <v/>
      </c>
      <c r="AG17" s="2" t="str">
        <f>IFERROR(#REF!/GAMSlim2!AF17,"")</f>
        <v/>
      </c>
      <c r="AH17" s="2" t="str">
        <f>IFERROR(#REF!/GAMSlim2!AG17,"")</f>
        <v/>
      </c>
      <c r="AI17" s="2" t="str">
        <f>IFERROR(#REF!/GAMSlim2!AH17,"")</f>
        <v/>
      </c>
      <c r="AJ17" s="2" t="str">
        <f>IFERROR(#REF!/GAMSlim2!AI17,"")</f>
        <v/>
      </c>
      <c r="AK17" s="2" t="str">
        <f>IFERROR(#REF!/GAMSlim2!AJ17,"")</f>
        <v/>
      </c>
      <c r="AL17" s="2" t="str">
        <f>IFERROR(#REF!/GAMSlim2!AK17,"")</f>
        <v/>
      </c>
      <c r="AM17" s="2" t="str">
        <f>IFERROR(#REF!/GAMSlim2!AL17,"")</f>
        <v/>
      </c>
      <c r="AN17" s="2" t="str">
        <f>IFERROR(#REF!/GAMSlim2!AM17,"")</f>
        <v/>
      </c>
      <c r="AO17" s="2" t="str">
        <f>IFERROR(#REF!/GAMSlim2!AN17,"")</f>
        <v/>
      </c>
      <c r="AP17" s="2" t="str">
        <f>IFERROR(#REF!/GAMSlim2!AO17,"")</f>
        <v/>
      </c>
      <c r="AQ17" s="2" t="str">
        <f>IFERROR(#REF!/GAMSlim2!AP17,"")</f>
        <v/>
      </c>
      <c r="AR17" s="2" t="str">
        <f>IFERROR(#REF!/GAMSlim2!AQ17,"")</f>
        <v/>
      </c>
      <c r="AS17" s="2" t="str">
        <f>IFERROR(#REF!/GAMSlim2!AR17,"")</f>
        <v/>
      </c>
      <c r="AT17" s="2" t="str">
        <f>IFERROR(#REF!/GAMSlim2!AS17,"")</f>
        <v/>
      </c>
      <c r="AU17" s="2" t="str">
        <f>IFERROR(#REF!/GAMSlim2!AT17,"")</f>
        <v/>
      </c>
      <c r="AV17" s="2" t="str">
        <f>IFERROR(#REF!/GAMSlim2!AU17,"")</f>
        <v/>
      </c>
      <c r="AW17" s="2" t="str">
        <f>IFERROR(#REF!/GAMSlim2!AV17,"")</f>
        <v/>
      </c>
      <c r="AX17" s="2" t="str">
        <f>IFERROR(#REF!/GAMSlim2!AW17,"")</f>
        <v/>
      </c>
      <c r="AY17" s="2" t="str">
        <f>IFERROR(#REF!/GAMSlim2!AX17,"")</f>
        <v/>
      </c>
      <c r="AZ17" s="2" t="str">
        <f>IFERROR(#REF!/GAMSlim2!AY17,"")</f>
        <v/>
      </c>
      <c r="BA17" s="2" t="str">
        <f>IFERROR(#REF!/GAMSlim2!AZ17,"")</f>
        <v/>
      </c>
      <c r="BB17" s="2" t="str">
        <f>IFERROR(#REF!/GAMSlim2!BA17,"")</f>
        <v/>
      </c>
      <c r="BC17" s="2" t="str">
        <f>IFERROR(#REF!/GAMSlim2!BB17,"")</f>
        <v/>
      </c>
      <c r="BD17" s="2" t="str">
        <f>IFERROR(#REF!/GAMSlim2!BC17,"")</f>
        <v/>
      </c>
      <c r="BE17" s="2" t="str">
        <f>IFERROR(#REF!/GAMSlim2!BD17,"")</f>
        <v/>
      </c>
      <c r="BF17" s="2" t="str">
        <f>IFERROR(#REF!/GAMSlim2!BE17,"")</f>
        <v/>
      </c>
      <c r="BG17" s="2" t="str">
        <f>IFERROR(#REF!/GAMSlim2!BF17,"")</f>
        <v/>
      </c>
      <c r="BH17" s="2" t="str">
        <f>IFERROR(#REF!/GAMSlim2!BG17,"")</f>
        <v/>
      </c>
      <c r="BI17" s="2" t="str">
        <f>IFERROR(#REF!/GAMSlim2!BH17,"")</f>
        <v/>
      </c>
      <c r="BJ17" s="2" t="str">
        <f>IFERROR(#REF!/GAMSlim2!BI17,"")</f>
        <v/>
      </c>
    </row>
    <row r="18" spans="1:62" x14ac:dyDescent="0.25">
      <c r="A18" t="e">
        <f>#REF!</f>
        <v>#REF!</v>
      </c>
      <c r="B18" t="str">
        <f>GAMSbase!A18</f>
        <v>Social Time Preference Factor</v>
      </c>
      <c r="C18" s="2" t="str">
        <f>IFERROR(#REF!/GAMSlim2!B18,"")</f>
        <v/>
      </c>
      <c r="D18" s="2" t="str">
        <f>IFERROR(#REF!/GAMSlim2!C18,"")</f>
        <v/>
      </c>
      <c r="E18" s="2" t="str">
        <f>IFERROR(#REF!/GAMSlim2!D18,"")</f>
        <v/>
      </c>
      <c r="F18" s="2" t="str">
        <f>IFERROR(#REF!/GAMSlim2!E18,"")</f>
        <v/>
      </c>
      <c r="G18" s="2" t="str">
        <f>IFERROR(#REF!/GAMSlim2!F18,"")</f>
        <v/>
      </c>
      <c r="H18" s="2" t="str">
        <f>IFERROR(#REF!/GAMSlim2!G18,"")</f>
        <v/>
      </c>
      <c r="I18" s="2" t="str">
        <f>IFERROR(#REF!/GAMSlim2!H18,"")</f>
        <v/>
      </c>
      <c r="J18" s="2" t="str">
        <f>IFERROR(#REF!/GAMSlim2!I18,"")</f>
        <v/>
      </c>
      <c r="K18" s="2" t="str">
        <f>IFERROR(#REF!/GAMSlim2!J18,"")</f>
        <v/>
      </c>
      <c r="L18" s="2" t="str">
        <f>IFERROR(#REF!/GAMSlim2!K18,"")</f>
        <v/>
      </c>
      <c r="M18" s="2" t="str">
        <f>IFERROR(#REF!/GAMSlim2!L18,"")</f>
        <v/>
      </c>
      <c r="N18" s="2" t="str">
        <f>IFERROR(#REF!/GAMSlim2!M18,"")</f>
        <v/>
      </c>
      <c r="O18" s="2" t="str">
        <f>IFERROR(#REF!/GAMSlim2!N18,"")</f>
        <v/>
      </c>
      <c r="P18" s="2" t="str">
        <f>IFERROR(#REF!/GAMSlim2!O18,"")</f>
        <v/>
      </c>
      <c r="Q18" s="2" t="str">
        <f>IFERROR(#REF!/GAMSlim2!P18,"")</f>
        <v/>
      </c>
      <c r="R18" s="2" t="str">
        <f>IFERROR(#REF!/GAMSlim2!Q18,"")</f>
        <v/>
      </c>
      <c r="S18" s="2" t="str">
        <f>IFERROR(#REF!/GAMSlim2!R18,"")</f>
        <v/>
      </c>
      <c r="T18" s="2" t="str">
        <f>IFERROR(#REF!/GAMSlim2!S18,"")</f>
        <v/>
      </c>
      <c r="U18" s="2" t="str">
        <f>IFERROR(#REF!/GAMSlim2!T18,"")</f>
        <v/>
      </c>
      <c r="V18" s="2" t="str">
        <f>IFERROR(#REF!/GAMSlim2!U18,"")</f>
        <v/>
      </c>
      <c r="W18" s="2" t="str">
        <f>IFERROR(#REF!/GAMSlim2!V18,"")</f>
        <v/>
      </c>
      <c r="X18" s="2" t="str">
        <f>IFERROR(#REF!/GAMSlim2!W18,"")</f>
        <v/>
      </c>
      <c r="Y18" s="2" t="str">
        <f>IFERROR(#REF!/GAMSlim2!X18,"")</f>
        <v/>
      </c>
      <c r="Z18" s="2" t="str">
        <f>IFERROR(#REF!/GAMSlim2!Y18,"")</f>
        <v/>
      </c>
      <c r="AA18" s="2" t="str">
        <f>IFERROR(#REF!/GAMSlim2!Z18,"")</f>
        <v/>
      </c>
      <c r="AB18" s="2" t="str">
        <f>IFERROR(#REF!/GAMSlim2!AA18,"")</f>
        <v/>
      </c>
      <c r="AC18" s="2" t="str">
        <f>IFERROR(#REF!/GAMSlim2!AB18,"")</f>
        <v/>
      </c>
      <c r="AD18" s="2" t="str">
        <f>IFERROR(#REF!/GAMSlim2!AC18,"")</f>
        <v/>
      </c>
      <c r="AE18" s="2" t="str">
        <f>IFERROR(#REF!/GAMSlim2!AD18,"")</f>
        <v/>
      </c>
      <c r="AF18" s="2" t="str">
        <f>IFERROR(#REF!/GAMSlim2!AE18,"")</f>
        <v/>
      </c>
      <c r="AG18" s="2" t="str">
        <f>IFERROR(#REF!/GAMSlim2!AF18,"")</f>
        <v/>
      </c>
      <c r="AH18" s="2" t="str">
        <f>IFERROR(#REF!/GAMSlim2!AG18,"")</f>
        <v/>
      </c>
      <c r="AI18" s="2" t="str">
        <f>IFERROR(#REF!/GAMSlim2!AH18,"")</f>
        <v/>
      </c>
      <c r="AJ18" s="2" t="str">
        <f>IFERROR(#REF!/GAMSlim2!AI18,"")</f>
        <v/>
      </c>
      <c r="AK18" s="2" t="str">
        <f>IFERROR(#REF!/GAMSlim2!AJ18,"")</f>
        <v/>
      </c>
      <c r="AL18" s="2" t="str">
        <f>IFERROR(#REF!/GAMSlim2!AK18,"")</f>
        <v/>
      </c>
      <c r="AM18" s="2" t="str">
        <f>IFERROR(#REF!/GAMSlim2!AL18,"")</f>
        <v/>
      </c>
      <c r="AN18" s="2" t="str">
        <f>IFERROR(#REF!/GAMSlim2!AM18,"")</f>
        <v/>
      </c>
      <c r="AO18" s="2" t="str">
        <f>IFERROR(#REF!/GAMSlim2!AN18,"")</f>
        <v/>
      </c>
      <c r="AP18" s="2" t="str">
        <f>IFERROR(#REF!/GAMSlim2!AO18,"")</f>
        <v/>
      </c>
      <c r="AQ18" s="2" t="str">
        <f>IFERROR(#REF!/GAMSlim2!AP18,"")</f>
        <v/>
      </c>
      <c r="AR18" s="2" t="str">
        <f>IFERROR(#REF!/GAMSlim2!AQ18,"")</f>
        <v/>
      </c>
      <c r="AS18" s="2" t="str">
        <f>IFERROR(#REF!/GAMSlim2!AR18,"")</f>
        <v/>
      </c>
      <c r="AT18" s="2" t="str">
        <f>IFERROR(#REF!/GAMSlim2!AS18,"")</f>
        <v/>
      </c>
      <c r="AU18" s="2" t="str">
        <f>IFERROR(#REF!/GAMSlim2!AT18,"")</f>
        <v/>
      </c>
      <c r="AV18" s="2" t="str">
        <f>IFERROR(#REF!/GAMSlim2!AU18,"")</f>
        <v/>
      </c>
      <c r="AW18" s="2" t="str">
        <f>IFERROR(#REF!/GAMSlim2!AV18,"")</f>
        <v/>
      </c>
      <c r="AX18" s="2" t="str">
        <f>IFERROR(#REF!/GAMSlim2!AW18,"")</f>
        <v/>
      </c>
      <c r="AY18" s="2" t="str">
        <f>IFERROR(#REF!/GAMSlim2!AX18,"")</f>
        <v/>
      </c>
      <c r="AZ18" s="2" t="str">
        <f>IFERROR(#REF!/GAMSlim2!AY18,"")</f>
        <v/>
      </c>
      <c r="BA18" s="2" t="str">
        <f>IFERROR(#REF!/GAMSlim2!AZ18,"")</f>
        <v/>
      </c>
      <c r="BB18" s="2" t="str">
        <f>IFERROR(#REF!/GAMSlim2!BA18,"")</f>
        <v/>
      </c>
      <c r="BC18" s="2" t="str">
        <f>IFERROR(#REF!/GAMSlim2!BB18,"")</f>
        <v/>
      </c>
      <c r="BD18" s="2" t="str">
        <f>IFERROR(#REF!/GAMSlim2!BC18,"")</f>
        <v/>
      </c>
      <c r="BE18" s="2" t="str">
        <f>IFERROR(#REF!/GAMSlim2!BD18,"")</f>
        <v/>
      </c>
      <c r="BF18" s="2" t="str">
        <f>IFERROR(#REF!/GAMSlim2!BE18,"")</f>
        <v/>
      </c>
      <c r="BG18" s="2" t="str">
        <f>IFERROR(#REF!/GAMSlim2!BF18,"")</f>
        <v/>
      </c>
      <c r="BH18" s="2" t="str">
        <f>IFERROR(#REF!/GAMSlim2!BG18,"")</f>
        <v/>
      </c>
      <c r="BI18" s="2" t="str">
        <f>IFERROR(#REF!/GAMSlim2!BH18,"")</f>
        <v/>
      </c>
      <c r="BJ18" s="2" t="str">
        <f>IFERROR(#REF!/GAMSlim2!BI18,"")</f>
        <v/>
      </c>
    </row>
    <row r="19" spans="1:62" x14ac:dyDescent="0.25">
      <c r="A19" t="e">
        <f>#REF!</f>
        <v>#REF!</v>
      </c>
      <c r="B19" t="str">
        <f>GAMSbase!A19</f>
        <v>Elasticity of MU of Consumption</v>
      </c>
      <c r="C19" s="2" t="str">
        <f>IFERROR(#REF!/GAMSlim2!B19,"")</f>
        <v/>
      </c>
      <c r="D19" s="2" t="str">
        <f>IFERROR(#REF!/GAMSlim2!C19,"")</f>
        <v/>
      </c>
      <c r="E19" s="2" t="str">
        <f>IFERROR(#REF!/GAMSlim2!D19,"")</f>
        <v/>
      </c>
      <c r="F19" s="2" t="str">
        <f>IFERROR(#REF!/GAMSlim2!E19,"")</f>
        <v/>
      </c>
      <c r="G19" s="2" t="str">
        <f>IFERROR(#REF!/GAMSlim2!F19,"")</f>
        <v/>
      </c>
      <c r="H19" s="2" t="str">
        <f>IFERROR(#REF!/GAMSlim2!G19,"")</f>
        <v/>
      </c>
      <c r="I19" s="2" t="str">
        <f>IFERROR(#REF!/GAMSlim2!H19,"")</f>
        <v/>
      </c>
      <c r="J19" s="2" t="str">
        <f>IFERROR(#REF!/GAMSlim2!I19,"")</f>
        <v/>
      </c>
      <c r="K19" s="2" t="str">
        <f>IFERROR(#REF!/GAMSlim2!J19,"")</f>
        <v/>
      </c>
      <c r="L19" s="2" t="str">
        <f>IFERROR(#REF!/GAMSlim2!K19,"")</f>
        <v/>
      </c>
      <c r="M19" s="2" t="str">
        <f>IFERROR(#REF!/GAMSlim2!L19,"")</f>
        <v/>
      </c>
      <c r="N19" s="2" t="str">
        <f>IFERROR(#REF!/GAMSlim2!M19,"")</f>
        <v/>
      </c>
      <c r="O19" s="2" t="str">
        <f>IFERROR(#REF!/GAMSlim2!N19,"")</f>
        <v/>
      </c>
      <c r="P19" s="2" t="str">
        <f>IFERROR(#REF!/GAMSlim2!O19,"")</f>
        <v/>
      </c>
      <c r="Q19" s="2" t="str">
        <f>IFERROR(#REF!/GAMSlim2!P19,"")</f>
        <v/>
      </c>
      <c r="R19" s="2" t="str">
        <f>IFERROR(#REF!/GAMSlim2!Q19,"")</f>
        <v/>
      </c>
      <c r="S19" s="2" t="str">
        <f>IFERROR(#REF!/GAMSlim2!R19,"")</f>
        <v/>
      </c>
      <c r="T19" s="2" t="str">
        <f>IFERROR(#REF!/GAMSlim2!S19,"")</f>
        <v/>
      </c>
      <c r="U19" s="2" t="str">
        <f>IFERROR(#REF!/GAMSlim2!T19,"")</f>
        <v/>
      </c>
      <c r="V19" s="2" t="str">
        <f>IFERROR(#REF!/GAMSlim2!U19,"")</f>
        <v/>
      </c>
      <c r="W19" s="2" t="str">
        <f>IFERROR(#REF!/GAMSlim2!V19,"")</f>
        <v/>
      </c>
      <c r="X19" s="2" t="str">
        <f>IFERROR(#REF!/GAMSlim2!W19,"")</f>
        <v/>
      </c>
      <c r="Y19" s="2" t="str">
        <f>IFERROR(#REF!/GAMSlim2!X19,"")</f>
        <v/>
      </c>
      <c r="Z19" s="2" t="str">
        <f>IFERROR(#REF!/GAMSlim2!Y19,"")</f>
        <v/>
      </c>
      <c r="AA19" s="2" t="str">
        <f>IFERROR(#REF!/GAMSlim2!Z19,"")</f>
        <v/>
      </c>
      <c r="AB19" s="2" t="str">
        <f>IFERROR(#REF!/GAMSlim2!AA19,"")</f>
        <v/>
      </c>
      <c r="AC19" s="2" t="str">
        <f>IFERROR(#REF!/GAMSlim2!AB19,"")</f>
        <v/>
      </c>
      <c r="AD19" s="2" t="str">
        <f>IFERROR(#REF!/GAMSlim2!AC19,"")</f>
        <v/>
      </c>
      <c r="AE19" s="2" t="str">
        <f>IFERROR(#REF!/GAMSlim2!AD19,"")</f>
        <v/>
      </c>
      <c r="AF19" s="2" t="str">
        <f>IFERROR(#REF!/GAMSlim2!AE19,"")</f>
        <v/>
      </c>
      <c r="AG19" s="2" t="str">
        <f>IFERROR(#REF!/GAMSlim2!AF19,"")</f>
        <v/>
      </c>
      <c r="AH19" s="2" t="str">
        <f>IFERROR(#REF!/GAMSlim2!AG19,"")</f>
        <v/>
      </c>
      <c r="AI19" s="2" t="str">
        <f>IFERROR(#REF!/GAMSlim2!AH19,"")</f>
        <v/>
      </c>
      <c r="AJ19" s="2" t="str">
        <f>IFERROR(#REF!/GAMSlim2!AI19,"")</f>
        <v/>
      </c>
      <c r="AK19" s="2" t="str">
        <f>IFERROR(#REF!/GAMSlim2!AJ19,"")</f>
        <v/>
      </c>
      <c r="AL19" s="2" t="str">
        <f>IFERROR(#REF!/GAMSlim2!AK19,"")</f>
        <v/>
      </c>
      <c r="AM19" s="2" t="str">
        <f>IFERROR(#REF!/GAMSlim2!AL19,"")</f>
        <v/>
      </c>
      <c r="AN19" s="2" t="str">
        <f>IFERROR(#REF!/GAMSlim2!AM19,"")</f>
        <v/>
      </c>
      <c r="AO19" s="2" t="str">
        <f>IFERROR(#REF!/GAMSlim2!AN19,"")</f>
        <v/>
      </c>
      <c r="AP19" s="2" t="str">
        <f>IFERROR(#REF!/GAMSlim2!AO19,"")</f>
        <v/>
      </c>
      <c r="AQ19" s="2" t="str">
        <f>IFERROR(#REF!/GAMSlim2!AP19,"")</f>
        <v/>
      </c>
      <c r="AR19" s="2" t="str">
        <f>IFERROR(#REF!/GAMSlim2!AQ19,"")</f>
        <v/>
      </c>
      <c r="AS19" s="2" t="str">
        <f>IFERROR(#REF!/GAMSlim2!AR19,"")</f>
        <v/>
      </c>
      <c r="AT19" s="2" t="str">
        <f>IFERROR(#REF!/GAMSlim2!AS19,"")</f>
        <v/>
      </c>
      <c r="AU19" s="2" t="str">
        <f>IFERROR(#REF!/GAMSlim2!AT19,"")</f>
        <v/>
      </c>
      <c r="AV19" s="2" t="str">
        <f>IFERROR(#REF!/GAMSlim2!AU19,"")</f>
        <v/>
      </c>
      <c r="AW19" s="2" t="str">
        <f>IFERROR(#REF!/GAMSlim2!AV19,"")</f>
        <v/>
      </c>
      <c r="AX19" s="2" t="str">
        <f>IFERROR(#REF!/GAMSlim2!AW19,"")</f>
        <v/>
      </c>
      <c r="AY19" s="2" t="str">
        <f>IFERROR(#REF!/GAMSlim2!AX19,"")</f>
        <v/>
      </c>
      <c r="AZ19" s="2" t="str">
        <f>IFERROR(#REF!/GAMSlim2!AY19,"")</f>
        <v/>
      </c>
      <c r="BA19" s="2" t="str">
        <f>IFERROR(#REF!/GAMSlim2!AZ19,"")</f>
        <v/>
      </c>
      <c r="BB19" s="2" t="str">
        <f>IFERROR(#REF!/GAMSlim2!BA19,"")</f>
        <v/>
      </c>
      <c r="BC19" s="2" t="str">
        <f>IFERROR(#REF!/GAMSlim2!BB19,"")</f>
        <v/>
      </c>
      <c r="BD19" s="2" t="str">
        <f>IFERROR(#REF!/GAMSlim2!BC19,"")</f>
        <v/>
      </c>
      <c r="BE19" s="2" t="str">
        <f>IFERROR(#REF!/GAMSlim2!BD19,"")</f>
        <v/>
      </c>
      <c r="BF19" s="2" t="str">
        <f>IFERROR(#REF!/GAMSlim2!BE19,"")</f>
        <v/>
      </c>
      <c r="BG19" s="2" t="str">
        <f>IFERROR(#REF!/GAMSlim2!BF19,"")</f>
        <v/>
      </c>
      <c r="BH19" s="2" t="str">
        <f>IFERROR(#REF!/GAMSlim2!BG19,"")</f>
        <v/>
      </c>
      <c r="BI19" s="2" t="str">
        <f>IFERROR(#REF!/GAMSlim2!BH19,"")</f>
        <v/>
      </c>
      <c r="BJ19" s="2" t="str">
        <f>IFERROR(#REF!/GAMSlim2!BI19,"")</f>
        <v/>
      </c>
    </row>
    <row r="20" spans="1:62" x14ac:dyDescent="0.25">
      <c r="A20" t="e">
        <f>#REF!</f>
        <v>#REF!</v>
      </c>
      <c r="B20" t="str">
        <f>GAMSbase!A20</f>
        <v>* PRODUCTIVITY</v>
      </c>
      <c r="C20" s="2" t="str">
        <f>IFERROR(#REF!/GAMSlim2!B20,"")</f>
        <v/>
      </c>
      <c r="D20" s="2" t="str">
        <f>IFERROR(#REF!/GAMSlim2!C20,"")</f>
        <v/>
      </c>
      <c r="E20" s="2" t="str">
        <f>IFERROR(#REF!/GAMSlim2!D20,"")</f>
        <v/>
      </c>
      <c r="F20" s="2" t="str">
        <f>IFERROR(#REF!/GAMSlim2!E20,"")</f>
        <v/>
      </c>
      <c r="G20" s="2" t="str">
        <f>IFERROR(#REF!/GAMSlim2!F20,"")</f>
        <v/>
      </c>
      <c r="H20" s="2" t="str">
        <f>IFERROR(#REF!/GAMSlim2!G20,"")</f>
        <v/>
      </c>
      <c r="I20" s="2" t="str">
        <f>IFERROR(#REF!/GAMSlim2!H20,"")</f>
        <v/>
      </c>
      <c r="J20" s="2" t="str">
        <f>IFERROR(#REF!/GAMSlim2!I20,"")</f>
        <v/>
      </c>
      <c r="K20" s="2" t="str">
        <f>IFERROR(#REF!/GAMSlim2!J20,"")</f>
        <v/>
      </c>
      <c r="L20" s="2" t="str">
        <f>IFERROR(#REF!/GAMSlim2!K20,"")</f>
        <v/>
      </c>
      <c r="M20" s="2" t="str">
        <f>IFERROR(#REF!/GAMSlim2!L20,"")</f>
        <v/>
      </c>
      <c r="N20" s="2" t="str">
        <f>IFERROR(#REF!/GAMSlim2!M20,"")</f>
        <v/>
      </c>
      <c r="O20" s="2" t="str">
        <f>IFERROR(#REF!/GAMSlim2!N20,"")</f>
        <v/>
      </c>
      <c r="P20" s="2" t="str">
        <f>IFERROR(#REF!/GAMSlim2!O20,"")</f>
        <v/>
      </c>
      <c r="Q20" s="2" t="str">
        <f>IFERROR(#REF!/GAMSlim2!P20,"")</f>
        <v/>
      </c>
      <c r="R20" s="2" t="str">
        <f>IFERROR(#REF!/GAMSlim2!Q20,"")</f>
        <v/>
      </c>
      <c r="S20" s="2" t="str">
        <f>IFERROR(#REF!/GAMSlim2!R20,"")</f>
        <v/>
      </c>
      <c r="T20" s="2" t="str">
        <f>IFERROR(#REF!/GAMSlim2!S20,"")</f>
        <v/>
      </c>
      <c r="U20" s="2" t="str">
        <f>IFERROR(#REF!/GAMSlim2!T20,"")</f>
        <v/>
      </c>
      <c r="V20" s="2" t="str">
        <f>IFERROR(#REF!/GAMSlim2!U20,"")</f>
        <v/>
      </c>
      <c r="W20" s="2" t="str">
        <f>IFERROR(#REF!/GAMSlim2!V20,"")</f>
        <v/>
      </c>
      <c r="X20" s="2" t="str">
        <f>IFERROR(#REF!/GAMSlim2!W20,"")</f>
        <v/>
      </c>
      <c r="Y20" s="2" t="str">
        <f>IFERROR(#REF!/GAMSlim2!X20,"")</f>
        <v/>
      </c>
      <c r="Z20" s="2" t="str">
        <f>IFERROR(#REF!/GAMSlim2!Y20,"")</f>
        <v/>
      </c>
      <c r="AA20" s="2" t="str">
        <f>IFERROR(#REF!/GAMSlim2!Z20,"")</f>
        <v/>
      </c>
      <c r="AB20" s="2" t="str">
        <f>IFERROR(#REF!/GAMSlim2!AA20,"")</f>
        <v/>
      </c>
      <c r="AC20" s="2" t="str">
        <f>IFERROR(#REF!/GAMSlim2!AB20,"")</f>
        <v/>
      </c>
      <c r="AD20" s="2" t="str">
        <f>IFERROR(#REF!/GAMSlim2!AC20,"")</f>
        <v/>
      </c>
      <c r="AE20" s="2" t="str">
        <f>IFERROR(#REF!/GAMSlim2!AD20,"")</f>
        <v/>
      </c>
      <c r="AF20" s="2" t="str">
        <f>IFERROR(#REF!/GAMSlim2!AE20,"")</f>
        <v/>
      </c>
      <c r="AG20" s="2" t="str">
        <f>IFERROR(#REF!/GAMSlim2!AF20,"")</f>
        <v/>
      </c>
      <c r="AH20" s="2" t="str">
        <f>IFERROR(#REF!/GAMSlim2!AG20,"")</f>
        <v/>
      </c>
      <c r="AI20" s="2" t="str">
        <f>IFERROR(#REF!/GAMSlim2!AH20,"")</f>
        <v/>
      </c>
      <c r="AJ20" s="2" t="str">
        <f>IFERROR(#REF!/GAMSlim2!AI20,"")</f>
        <v/>
      </c>
      <c r="AK20" s="2" t="str">
        <f>IFERROR(#REF!/GAMSlim2!AJ20,"")</f>
        <v/>
      </c>
      <c r="AL20" s="2" t="str">
        <f>IFERROR(#REF!/GAMSlim2!AK20,"")</f>
        <v/>
      </c>
      <c r="AM20" s="2" t="str">
        <f>IFERROR(#REF!/GAMSlim2!AL20,"")</f>
        <v/>
      </c>
      <c r="AN20" s="2" t="str">
        <f>IFERROR(#REF!/GAMSlim2!AM20,"")</f>
        <v/>
      </c>
      <c r="AO20" s="2" t="str">
        <f>IFERROR(#REF!/GAMSlim2!AN20,"")</f>
        <v/>
      </c>
      <c r="AP20" s="2" t="str">
        <f>IFERROR(#REF!/GAMSlim2!AO20,"")</f>
        <v/>
      </c>
      <c r="AQ20" s="2" t="str">
        <f>IFERROR(#REF!/GAMSlim2!AP20,"")</f>
        <v/>
      </c>
      <c r="AR20" s="2" t="str">
        <f>IFERROR(#REF!/GAMSlim2!AQ20,"")</f>
        <v/>
      </c>
      <c r="AS20" s="2" t="str">
        <f>IFERROR(#REF!/GAMSlim2!AR20,"")</f>
        <v/>
      </c>
      <c r="AT20" s="2" t="str">
        <f>IFERROR(#REF!/GAMSlim2!AS20,"")</f>
        <v/>
      </c>
      <c r="AU20" s="2" t="str">
        <f>IFERROR(#REF!/GAMSlim2!AT20,"")</f>
        <v/>
      </c>
      <c r="AV20" s="2" t="str">
        <f>IFERROR(#REF!/GAMSlim2!AU20,"")</f>
        <v/>
      </c>
      <c r="AW20" s="2" t="str">
        <f>IFERROR(#REF!/GAMSlim2!AV20,"")</f>
        <v/>
      </c>
      <c r="AX20" s="2" t="str">
        <f>IFERROR(#REF!/GAMSlim2!AW20,"")</f>
        <v/>
      </c>
      <c r="AY20" s="2" t="str">
        <f>IFERROR(#REF!/GAMSlim2!AX20,"")</f>
        <v/>
      </c>
      <c r="AZ20" s="2" t="str">
        <f>IFERROR(#REF!/GAMSlim2!AY20,"")</f>
        <v/>
      </c>
      <c r="BA20" s="2" t="str">
        <f>IFERROR(#REF!/GAMSlim2!AZ20,"")</f>
        <v/>
      </c>
      <c r="BB20" s="2" t="str">
        <f>IFERROR(#REF!/GAMSlim2!BA20,"")</f>
        <v/>
      </c>
      <c r="BC20" s="2" t="str">
        <f>IFERROR(#REF!/GAMSlim2!BB20,"")</f>
        <v/>
      </c>
      <c r="BD20" s="2" t="str">
        <f>IFERROR(#REF!/GAMSlim2!BC20,"")</f>
        <v/>
      </c>
      <c r="BE20" s="2" t="str">
        <f>IFERROR(#REF!/GAMSlim2!BD20,"")</f>
        <v/>
      </c>
      <c r="BF20" s="2" t="str">
        <f>IFERROR(#REF!/GAMSlim2!BE20,"")</f>
        <v/>
      </c>
      <c r="BG20" s="2" t="str">
        <f>IFERROR(#REF!/GAMSlim2!BF20,"")</f>
        <v/>
      </c>
      <c r="BH20" s="2" t="str">
        <f>IFERROR(#REF!/GAMSlim2!BG20,"")</f>
        <v/>
      </c>
      <c r="BI20" s="2" t="str">
        <f>IFERROR(#REF!/GAMSlim2!BH20,"")</f>
        <v/>
      </c>
      <c r="BJ20" s="2" t="str">
        <f>IFERROR(#REF!/GAMSlim2!BI20,"")</f>
        <v/>
      </c>
    </row>
    <row r="21" spans="1:62" x14ac:dyDescent="0.25">
      <c r="A21" t="e">
        <f>#REF!</f>
        <v>#REF!</v>
      </c>
      <c r="B21" t="str">
        <f>GAMSbase!A21</f>
        <v>Total Factor Productivity</v>
      </c>
      <c r="C21" s="2" t="str">
        <f>IFERROR(#REF!/GAMSlim2!B21,"")</f>
        <v/>
      </c>
      <c r="D21" s="2" t="str">
        <f>IFERROR(#REF!/GAMSlim2!C21,"")</f>
        <v/>
      </c>
      <c r="E21" s="2" t="str">
        <f>IFERROR(#REF!/GAMSlim2!D21,"")</f>
        <v/>
      </c>
      <c r="F21" s="2" t="str">
        <f>IFERROR(#REF!/GAMSlim2!E21,"")</f>
        <v/>
      </c>
      <c r="G21" s="2" t="str">
        <f>IFERROR(#REF!/GAMSlim2!F21,"")</f>
        <v/>
      </c>
      <c r="H21" s="2" t="str">
        <f>IFERROR(#REF!/GAMSlim2!G21,"")</f>
        <v/>
      </c>
      <c r="I21" s="2" t="str">
        <f>IFERROR(#REF!/GAMSlim2!H21,"")</f>
        <v/>
      </c>
      <c r="J21" s="2" t="str">
        <f>IFERROR(#REF!/GAMSlim2!I21,"")</f>
        <v/>
      </c>
      <c r="K21" s="2" t="str">
        <f>IFERROR(#REF!/GAMSlim2!J21,"")</f>
        <v/>
      </c>
      <c r="L21" s="2" t="str">
        <f>IFERROR(#REF!/GAMSlim2!K21,"")</f>
        <v/>
      </c>
      <c r="M21" s="2" t="str">
        <f>IFERROR(#REF!/GAMSlim2!L21,"")</f>
        <v/>
      </c>
      <c r="N21" s="2" t="str">
        <f>IFERROR(#REF!/GAMSlim2!M21,"")</f>
        <v/>
      </c>
      <c r="O21" s="2" t="str">
        <f>IFERROR(#REF!/GAMSlim2!N21,"")</f>
        <v/>
      </c>
      <c r="P21" s="2" t="str">
        <f>IFERROR(#REF!/GAMSlim2!O21,"")</f>
        <v/>
      </c>
      <c r="Q21" s="2" t="str">
        <f>IFERROR(#REF!/GAMSlim2!P21,"")</f>
        <v/>
      </c>
      <c r="R21" s="2" t="str">
        <f>IFERROR(#REF!/GAMSlim2!Q21,"")</f>
        <v/>
      </c>
      <c r="S21" s="2" t="str">
        <f>IFERROR(#REF!/GAMSlim2!R21,"")</f>
        <v/>
      </c>
      <c r="T21" s="2" t="str">
        <f>IFERROR(#REF!/GAMSlim2!S21,"")</f>
        <v/>
      </c>
      <c r="U21" s="2" t="str">
        <f>IFERROR(#REF!/GAMSlim2!T21,"")</f>
        <v/>
      </c>
      <c r="V21" s="2" t="str">
        <f>IFERROR(#REF!/GAMSlim2!U21,"")</f>
        <v/>
      </c>
      <c r="W21" s="2" t="str">
        <f>IFERROR(#REF!/GAMSlim2!V21,"")</f>
        <v/>
      </c>
      <c r="X21" s="2" t="str">
        <f>IFERROR(#REF!/GAMSlim2!W21,"")</f>
        <v/>
      </c>
      <c r="Y21" s="2" t="str">
        <f>IFERROR(#REF!/GAMSlim2!X21,"")</f>
        <v/>
      </c>
      <c r="Z21" s="2" t="str">
        <f>IFERROR(#REF!/GAMSlim2!Y21,"")</f>
        <v/>
      </c>
      <c r="AA21" s="2" t="str">
        <f>IFERROR(#REF!/GAMSlim2!Z21,"")</f>
        <v/>
      </c>
      <c r="AB21" s="2" t="str">
        <f>IFERROR(#REF!/GAMSlim2!AA21,"")</f>
        <v/>
      </c>
      <c r="AC21" s="2" t="str">
        <f>IFERROR(#REF!/GAMSlim2!AB21,"")</f>
        <v/>
      </c>
      <c r="AD21" s="2" t="str">
        <f>IFERROR(#REF!/GAMSlim2!AC21,"")</f>
        <v/>
      </c>
      <c r="AE21" s="2" t="str">
        <f>IFERROR(#REF!/GAMSlim2!AD21,"")</f>
        <v/>
      </c>
      <c r="AF21" s="2" t="str">
        <f>IFERROR(#REF!/GAMSlim2!AE21,"")</f>
        <v/>
      </c>
      <c r="AG21" s="2" t="str">
        <f>IFERROR(#REF!/GAMSlim2!AF21,"")</f>
        <v/>
      </c>
      <c r="AH21" s="2" t="str">
        <f>IFERROR(#REF!/GAMSlim2!AG21,"")</f>
        <v/>
      </c>
      <c r="AI21" s="2" t="str">
        <f>IFERROR(#REF!/GAMSlim2!AH21,"")</f>
        <v/>
      </c>
      <c r="AJ21" s="2" t="str">
        <f>IFERROR(#REF!/GAMSlim2!AI21,"")</f>
        <v/>
      </c>
      <c r="AK21" s="2" t="str">
        <f>IFERROR(#REF!/GAMSlim2!AJ21,"")</f>
        <v/>
      </c>
      <c r="AL21" s="2" t="str">
        <f>IFERROR(#REF!/GAMSlim2!AK21,"")</f>
        <v/>
      </c>
      <c r="AM21" s="2" t="str">
        <f>IFERROR(#REF!/GAMSlim2!AL21,"")</f>
        <v/>
      </c>
      <c r="AN21" s="2" t="str">
        <f>IFERROR(#REF!/GAMSlim2!AM21,"")</f>
        <v/>
      </c>
      <c r="AO21" s="2" t="str">
        <f>IFERROR(#REF!/GAMSlim2!AN21,"")</f>
        <v/>
      </c>
      <c r="AP21" s="2" t="str">
        <f>IFERROR(#REF!/GAMSlim2!AO21,"")</f>
        <v/>
      </c>
      <c r="AQ21" s="2" t="str">
        <f>IFERROR(#REF!/GAMSlim2!AP21,"")</f>
        <v/>
      </c>
      <c r="AR21" s="2" t="str">
        <f>IFERROR(#REF!/GAMSlim2!AQ21,"")</f>
        <v/>
      </c>
      <c r="AS21" s="2" t="str">
        <f>IFERROR(#REF!/GAMSlim2!AR21,"")</f>
        <v/>
      </c>
      <c r="AT21" s="2" t="str">
        <f>IFERROR(#REF!/GAMSlim2!AS21,"")</f>
        <v/>
      </c>
      <c r="AU21" s="2" t="str">
        <f>IFERROR(#REF!/GAMSlim2!AT21,"")</f>
        <v/>
      </c>
      <c r="AV21" s="2" t="str">
        <f>IFERROR(#REF!/GAMSlim2!AU21,"")</f>
        <v/>
      </c>
      <c r="AW21" s="2" t="str">
        <f>IFERROR(#REF!/GAMSlim2!AV21,"")</f>
        <v/>
      </c>
      <c r="AX21" s="2" t="str">
        <f>IFERROR(#REF!/GAMSlim2!AW21,"")</f>
        <v/>
      </c>
      <c r="AY21" s="2" t="str">
        <f>IFERROR(#REF!/GAMSlim2!AX21,"")</f>
        <v/>
      </c>
      <c r="AZ21" s="2" t="str">
        <f>IFERROR(#REF!/GAMSlim2!AY21,"")</f>
        <v/>
      </c>
      <c r="BA21" s="2" t="str">
        <f>IFERROR(#REF!/GAMSlim2!AZ21,"")</f>
        <v/>
      </c>
      <c r="BB21" s="2" t="str">
        <f>IFERROR(#REF!/GAMSlim2!BA21,"")</f>
        <v/>
      </c>
      <c r="BC21" s="2" t="str">
        <f>IFERROR(#REF!/GAMSlim2!BB21,"")</f>
        <v/>
      </c>
      <c r="BD21" s="2" t="str">
        <f>IFERROR(#REF!/GAMSlim2!BC21,"")</f>
        <v/>
      </c>
      <c r="BE21" s="2" t="str">
        <f>IFERROR(#REF!/GAMSlim2!BD21,"")</f>
        <v/>
      </c>
      <c r="BF21" s="2" t="str">
        <f>IFERROR(#REF!/GAMSlim2!BE21,"")</f>
        <v/>
      </c>
      <c r="BG21" s="2" t="str">
        <f>IFERROR(#REF!/GAMSlim2!BF21,"")</f>
        <v/>
      </c>
      <c r="BH21" s="2" t="str">
        <f>IFERROR(#REF!/GAMSlim2!BG21,"")</f>
        <v/>
      </c>
      <c r="BI21" s="2" t="str">
        <f>IFERROR(#REF!/GAMSlim2!BH21,"")</f>
        <v/>
      </c>
      <c r="BJ21" s="2" t="str">
        <f>IFERROR(#REF!/GAMSlim2!BI21,"")</f>
        <v/>
      </c>
    </row>
    <row r="22" spans="1:62" x14ac:dyDescent="0.25">
      <c r="A22" t="e">
        <f>#REF!</f>
        <v>#REF!</v>
      </c>
      <c r="B22" t="str">
        <f>GAMSbase!A22</f>
        <v>Initial Total Factor Productivity</v>
      </c>
      <c r="C22" s="2" t="str">
        <f>IFERROR(#REF!/GAMSlim2!B22,"")</f>
        <v/>
      </c>
      <c r="D22" s="2" t="str">
        <f>IFERROR(#REF!/GAMSlim2!C22,"")</f>
        <v/>
      </c>
      <c r="E22" s="2" t="str">
        <f>IFERROR(#REF!/GAMSlim2!D22,"")</f>
        <v/>
      </c>
      <c r="F22" s="2" t="str">
        <f>IFERROR(#REF!/GAMSlim2!E22,"")</f>
        <v/>
      </c>
      <c r="G22" s="2" t="str">
        <f>IFERROR(#REF!/GAMSlim2!F22,"")</f>
        <v/>
      </c>
      <c r="H22" s="2" t="str">
        <f>IFERROR(#REF!/GAMSlim2!G22,"")</f>
        <v/>
      </c>
      <c r="I22" s="2" t="str">
        <f>IFERROR(#REF!/GAMSlim2!H22,"")</f>
        <v/>
      </c>
      <c r="J22" s="2" t="str">
        <f>IFERROR(#REF!/GAMSlim2!I22,"")</f>
        <v/>
      </c>
      <c r="K22" s="2" t="str">
        <f>IFERROR(#REF!/GAMSlim2!J22,"")</f>
        <v/>
      </c>
      <c r="L22" s="2" t="str">
        <f>IFERROR(#REF!/GAMSlim2!K22,"")</f>
        <v/>
      </c>
      <c r="M22" s="2" t="str">
        <f>IFERROR(#REF!/GAMSlim2!L22,"")</f>
        <v/>
      </c>
      <c r="N22" s="2" t="str">
        <f>IFERROR(#REF!/GAMSlim2!M22,"")</f>
        <v/>
      </c>
      <c r="O22" s="2" t="str">
        <f>IFERROR(#REF!/GAMSlim2!N22,"")</f>
        <v/>
      </c>
      <c r="P22" s="2" t="str">
        <f>IFERROR(#REF!/GAMSlim2!O22,"")</f>
        <v/>
      </c>
      <c r="Q22" s="2" t="str">
        <f>IFERROR(#REF!/GAMSlim2!P22,"")</f>
        <v/>
      </c>
      <c r="R22" s="2" t="str">
        <f>IFERROR(#REF!/GAMSlim2!Q22,"")</f>
        <v/>
      </c>
      <c r="S22" s="2" t="str">
        <f>IFERROR(#REF!/GAMSlim2!R22,"")</f>
        <v/>
      </c>
      <c r="T22" s="2" t="str">
        <f>IFERROR(#REF!/GAMSlim2!S22,"")</f>
        <v/>
      </c>
      <c r="U22" s="2" t="str">
        <f>IFERROR(#REF!/GAMSlim2!T22,"")</f>
        <v/>
      </c>
      <c r="V22" s="2" t="str">
        <f>IFERROR(#REF!/GAMSlim2!U22,"")</f>
        <v/>
      </c>
      <c r="W22" s="2" t="str">
        <f>IFERROR(#REF!/GAMSlim2!V22,"")</f>
        <v/>
      </c>
      <c r="X22" s="2" t="str">
        <f>IFERROR(#REF!/GAMSlim2!W22,"")</f>
        <v/>
      </c>
      <c r="Y22" s="2" t="str">
        <f>IFERROR(#REF!/GAMSlim2!X22,"")</f>
        <v/>
      </c>
      <c r="Z22" s="2" t="str">
        <f>IFERROR(#REF!/GAMSlim2!Y22,"")</f>
        <v/>
      </c>
      <c r="AA22" s="2" t="str">
        <f>IFERROR(#REF!/GAMSlim2!Z22,"")</f>
        <v/>
      </c>
      <c r="AB22" s="2" t="str">
        <f>IFERROR(#REF!/GAMSlim2!AA22,"")</f>
        <v/>
      </c>
      <c r="AC22" s="2" t="str">
        <f>IFERROR(#REF!/GAMSlim2!AB22,"")</f>
        <v/>
      </c>
      <c r="AD22" s="2" t="str">
        <f>IFERROR(#REF!/GAMSlim2!AC22,"")</f>
        <v/>
      </c>
      <c r="AE22" s="2" t="str">
        <f>IFERROR(#REF!/GAMSlim2!AD22,"")</f>
        <v/>
      </c>
      <c r="AF22" s="2" t="str">
        <f>IFERROR(#REF!/GAMSlim2!AE22,"")</f>
        <v/>
      </c>
      <c r="AG22" s="2" t="str">
        <f>IFERROR(#REF!/GAMSlim2!AF22,"")</f>
        <v/>
      </c>
      <c r="AH22" s="2" t="str">
        <f>IFERROR(#REF!/GAMSlim2!AG22,"")</f>
        <v/>
      </c>
      <c r="AI22" s="2" t="str">
        <f>IFERROR(#REF!/GAMSlim2!AH22,"")</f>
        <v/>
      </c>
      <c r="AJ22" s="2" t="str">
        <f>IFERROR(#REF!/GAMSlim2!AI22,"")</f>
        <v/>
      </c>
      <c r="AK22" s="2" t="str">
        <f>IFERROR(#REF!/GAMSlim2!AJ22,"")</f>
        <v/>
      </c>
      <c r="AL22" s="2" t="str">
        <f>IFERROR(#REF!/GAMSlim2!AK22,"")</f>
        <v/>
      </c>
      <c r="AM22" s="2" t="str">
        <f>IFERROR(#REF!/GAMSlim2!AL22,"")</f>
        <v/>
      </c>
      <c r="AN22" s="2" t="str">
        <f>IFERROR(#REF!/GAMSlim2!AM22,"")</f>
        <v/>
      </c>
      <c r="AO22" s="2" t="str">
        <f>IFERROR(#REF!/GAMSlim2!AN22,"")</f>
        <v/>
      </c>
      <c r="AP22" s="2" t="str">
        <f>IFERROR(#REF!/GAMSlim2!AO22,"")</f>
        <v/>
      </c>
      <c r="AQ22" s="2" t="str">
        <f>IFERROR(#REF!/GAMSlim2!AP22,"")</f>
        <v/>
      </c>
      <c r="AR22" s="2" t="str">
        <f>IFERROR(#REF!/GAMSlim2!AQ22,"")</f>
        <v/>
      </c>
      <c r="AS22" s="2" t="str">
        <f>IFERROR(#REF!/GAMSlim2!AR22,"")</f>
        <v/>
      </c>
      <c r="AT22" s="2" t="str">
        <f>IFERROR(#REF!/GAMSlim2!AS22,"")</f>
        <v/>
      </c>
      <c r="AU22" s="2" t="str">
        <f>IFERROR(#REF!/GAMSlim2!AT22,"")</f>
        <v/>
      </c>
      <c r="AV22" s="2" t="str">
        <f>IFERROR(#REF!/GAMSlim2!AU22,"")</f>
        <v/>
      </c>
      <c r="AW22" s="2" t="str">
        <f>IFERROR(#REF!/GAMSlim2!AV22,"")</f>
        <v/>
      </c>
      <c r="AX22" s="2" t="str">
        <f>IFERROR(#REF!/GAMSlim2!AW22,"")</f>
        <v/>
      </c>
      <c r="AY22" s="2" t="str">
        <f>IFERROR(#REF!/GAMSlim2!AX22,"")</f>
        <v/>
      </c>
      <c r="AZ22" s="2" t="str">
        <f>IFERROR(#REF!/GAMSlim2!AY22,"")</f>
        <v/>
      </c>
      <c r="BA22" s="2" t="str">
        <f>IFERROR(#REF!/GAMSlim2!AZ22,"")</f>
        <v/>
      </c>
      <c r="BB22" s="2" t="str">
        <f>IFERROR(#REF!/GAMSlim2!BA22,"")</f>
        <v/>
      </c>
      <c r="BC22" s="2" t="str">
        <f>IFERROR(#REF!/GAMSlim2!BB22,"")</f>
        <v/>
      </c>
      <c r="BD22" s="2" t="str">
        <f>IFERROR(#REF!/GAMSlim2!BC22,"")</f>
        <v/>
      </c>
      <c r="BE22" s="2" t="str">
        <f>IFERROR(#REF!/GAMSlim2!BD22,"")</f>
        <v/>
      </c>
      <c r="BF22" s="2" t="str">
        <f>IFERROR(#REF!/GAMSlim2!BE22,"")</f>
        <v/>
      </c>
      <c r="BG22" s="2" t="str">
        <f>IFERROR(#REF!/GAMSlim2!BF22,"")</f>
        <v/>
      </c>
      <c r="BH22" s="2" t="str">
        <f>IFERROR(#REF!/GAMSlim2!BG22,"")</f>
        <v/>
      </c>
      <c r="BI22" s="2" t="str">
        <f>IFERROR(#REF!/GAMSlim2!BH22,"")</f>
        <v/>
      </c>
      <c r="BJ22" s="2" t="str">
        <f>IFERROR(#REF!/GAMSlim2!BI22,"")</f>
        <v/>
      </c>
    </row>
    <row r="23" spans="1:62" x14ac:dyDescent="0.25">
      <c r="A23" t="e">
        <f>#REF!</f>
        <v>#REF!</v>
      </c>
      <c r="B23" t="str">
        <f>GAMSbase!A23</f>
        <v>Rate of Growth of Productivity</v>
      </c>
      <c r="C23" s="2" t="str">
        <f>IFERROR(#REF!/GAMSlim2!B23,"")</f>
        <v/>
      </c>
      <c r="D23" s="2" t="str">
        <f>IFERROR(#REF!/GAMSlim2!C23,"")</f>
        <v/>
      </c>
      <c r="E23" s="2" t="str">
        <f>IFERROR(#REF!/GAMSlim2!D23,"")</f>
        <v/>
      </c>
      <c r="F23" s="2" t="str">
        <f>IFERROR(#REF!/GAMSlim2!E23,"")</f>
        <v/>
      </c>
      <c r="G23" s="2" t="str">
        <f>IFERROR(#REF!/GAMSlim2!F23,"")</f>
        <v/>
      </c>
      <c r="H23" s="2" t="str">
        <f>IFERROR(#REF!/GAMSlim2!G23,"")</f>
        <v/>
      </c>
      <c r="I23" s="2" t="str">
        <f>IFERROR(#REF!/GAMSlim2!H23,"")</f>
        <v/>
      </c>
      <c r="J23" s="2" t="str">
        <f>IFERROR(#REF!/GAMSlim2!I23,"")</f>
        <v/>
      </c>
      <c r="K23" s="2" t="str">
        <f>IFERROR(#REF!/GAMSlim2!J23,"")</f>
        <v/>
      </c>
      <c r="L23" s="2" t="str">
        <f>IFERROR(#REF!/GAMSlim2!K23,"")</f>
        <v/>
      </c>
      <c r="M23" s="2" t="str">
        <f>IFERROR(#REF!/GAMSlim2!L23,"")</f>
        <v/>
      </c>
      <c r="N23" s="2" t="str">
        <f>IFERROR(#REF!/GAMSlim2!M23,"")</f>
        <v/>
      </c>
      <c r="O23" s="2" t="str">
        <f>IFERROR(#REF!/GAMSlim2!N23,"")</f>
        <v/>
      </c>
      <c r="P23" s="2" t="str">
        <f>IFERROR(#REF!/GAMSlim2!O23,"")</f>
        <v/>
      </c>
      <c r="Q23" s="2" t="str">
        <f>IFERROR(#REF!/GAMSlim2!P23,"")</f>
        <v/>
      </c>
      <c r="R23" s="2" t="str">
        <f>IFERROR(#REF!/GAMSlim2!Q23,"")</f>
        <v/>
      </c>
      <c r="S23" s="2" t="str">
        <f>IFERROR(#REF!/GAMSlim2!R23,"")</f>
        <v/>
      </c>
      <c r="T23" s="2" t="str">
        <f>IFERROR(#REF!/GAMSlim2!S23,"")</f>
        <v/>
      </c>
      <c r="U23" s="2" t="str">
        <f>IFERROR(#REF!/GAMSlim2!T23,"")</f>
        <v/>
      </c>
      <c r="V23" s="2" t="str">
        <f>IFERROR(#REF!/GAMSlim2!U23,"")</f>
        <v/>
      </c>
      <c r="W23" s="2" t="str">
        <f>IFERROR(#REF!/GAMSlim2!V23,"")</f>
        <v/>
      </c>
      <c r="X23" s="2" t="str">
        <f>IFERROR(#REF!/GAMSlim2!W23,"")</f>
        <v/>
      </c>
      <c r="Y23" s="2" t="str">
        <f>IFERROR(#REF!/GAMSlim2!X23,"")</f>
        <v/>
      </c>
      <c r="Z23" s="2" t="str">
        <f>IFERROR(#REF!/GAMSlim2!Y23,"")</f>
        <v/>
      </c>
      <c r="AA23" s="2" t="str">
        <f>IFERROR(#REF!/GAMSlim2!Z23,"")</f>
        <v/>
      </c>
      <c r="AB23" s="2" t="str">
        <f>IFERROR(#REF!/GAMSlim2!AA23,"")</f>
        <v/>
      </c>
      <c r="AC23" s="2" t="str">
        <f>IFERROR(#REF!/GAMSlim2!AB23,"")</f>
        <v/>
      </c>
      <c r="AD23" s="2" t="str">
        <f>IFERROR(#REF!/GAMSlim2!AC23,"")</f>
        <v/>
      </c>
      <c r="AE23" s="2" t="str">
        <f>IFERROR(#REF!/GAMSlim2!AD23,"")</f>
        <v/>
      </c>
      <c r="AF23" s="2" t="str">
        <f>IFERROR(#REF!/GAMSlim2!AE23,"")</f>
        <v/>
      </c>
      <c r="AG23" s="2" t="str">
        <f>IFERROR(#REF!/GAMSlim2!AF23,"")</f>
        <v/>
      </c>
      <c r="AH23" s="2" t="str">
        <f>IFERROR(#REF!/GAMSlim2!AG23,"")</f>
        <v/>
      </c>
      <c r="AI23" s="2" t="str">
        <f>IFERROR(#REF!/GAMSlim2!AH23,"")</f>
        <v/>
      </c>
      <c r="AJ23" s="2" t="str">
        <f>IFERROR(#REF!/GAMSlim2!AI23,"")</f>
        <v/>
      </c>
      <c r="AK23" s="2" t="str">
        <f>IFERROR(#REF!/GAMSlim2!AJ23,"")</f>
        <v/>
      </c>
      <c r="AL23" s="2" t="str">
        <f>IFERROR(#REF!/GAMSlim2!AK23,"")</f>
        <v/>
      </c>
      <c r="AM23" s="2" t="str">
        <f>IFERROR(#REF!/GAMSlim2!AL23,"")</f>
        <v/>
      </c>
      <c r="AN23" s="2" t="str">
        <f>IFERROR(#REF!/GAMSlim2!AM23,"")</f>
        <v/>
      </c>
      <c r="AO23" s="2" t="str">
        <f>IFERROR(#REF!/GAMSlim2!AN23,"")</f>
        <v/>
      </c>
      <c r="AP23" s="2" t="str">
        <f>IFERROR(#REF!/GAMSlim2!AO23,"")</f>
        <v/>
      </c>
      <c r="AQ23" s="2" t="str">
        <f>IFERROR(#REF!/GAMSlim2!AP23,"")</f>
        <v/>
      </c>
      <c r="AR23" s="2" t="str">
        <f>IFERROR(#REF!/GAMSlim2!AQ23,"")</f>
        <v/>
      </c>
      <c r="AS23" s="2" t="str">
        <f>IFERROR(#REF!/GAMSlim2!AR23,"")</f>
        <v/>
      </c>
      <c r="AT23" s="2" t="str">
        <f>IFERROR(#REF!/GAMSlim2!AS23,"")</f>
        <v/>
      </c>
      <c r="AU23" s="2" t="str">
        <f>IFERROR(#REF!/GAMSlim2!AT23,"")</f>
        <v/>
      </c>
      <c r="AV23" s="2" t="str">
        <f>IFERROR(#REF!/GAMSlim2!AU23,"")</f>
        <v/>
      </c>
      <c r="AW23" s="2" t="str">
        <f>IFERROR(#REF!/GAMSlim2!AV23,"")</f>
        <v/>
      </c>
      <c r="AX23" s="2" t="str">
        <f>IFERROR(#REF!/GAMSlim2!AW23,"")</f>
        <v/>
      </c>
      <c r="AY23" s="2" t="str">
        <f>IFERROR(#REF!/GAMSlim2!AX23,"")</f>
        <v/>
      </c>
      <c r="AZ23" s="2" t="str">
        <f>IFERROR(#REF!/GAMSlim2!AY23,"")</f>
        <v/>
      </c>
      <c r="BA23" s="2" t="str">
        <f>IFERROR(#REF!/GAMSlim2!AZ23,"")</f>
        <v/>
      </c>
      <c r="BB23" s="2" t="str">
        <f>IFERROR(#REF!/GAMSlim2!BA23,"")</f>
        <v/>
      </c>
      <c r="BC23" s="2" t="str">
        <f>IFERROR(#REF!/GAMSlim2!BB23,"")</f>
        <v/>
      </c>
      <c r="BD23" s="2" t="str">
        <f>IFERROR(#REF!/GAMSlim2!BC23,"")</f>
        <v/>
      </c>
      <c r="BE23" s="2" t="str">
        <f>IFERROR(#REF!/GAMSlim2!BD23,"")</f>
        <v/>
      </c>
      <c r="BF23" s="2" t="str">
        <f>IFERROR(#REF!/GAMSlim2!BE23,"")</f>
        <v/>
      </c>
      <c r="BG23" s="2" t="str">
        <f>IFERROR(#REF!/GAMSlim2!BF23,"")</f>
        <v/>
      </c>
      <c r="BH23" s="2" t="str">
        <f>IFERROR(#REF!/GAMSlim2!BG23,"")</f>
        <v/>
      </c>
      <c r="BI23" s="2" t="str">
        <f>IFERROR(#REF!/GAMSlim2!BH23,"")</f>
        <v/>
      </c>
      <c r="BJ23" s="2" t="str">
        <f>IFERROR(#REF!/GAMSlim2!BI23,"")</f>
        <v/>
      </c>
    </row>
    <row r="24" spans="1:62" x14ac:dyDescent="0.25">
      <c r="A24" t="e">
        <f>#REF!</f>
        <v>#REF!</v>
      </c>
      <c r="B24" t="str">
        <f>GAMSbase!A24</f>
        <v>* DAMAGE FUNCTION</v>
      </c>
      <c r="C24" s="2" t="str">
        <f>IFERROR(#REF!/GAMSlim2!B24,"")</f>
        <v/>
      </c>
      <c r="D24" s="2" t="str">
        <f>IFERROR(#REF!/GAMSlim2!C24,"")</f>
        <v/>
      </c>
      <c r="E24" s="2" t="str">
        <f>IFERROR(#REF!/GAMSlim2!D24,"")</f>
        <v/>
      </c>
      <c r="F24" s="2" t="str">
        <f>IFERROR(#REF!/GAMSlim2!E24,"")</f>
        <v/>
      </c>
      <c r="G24" s="2" t="str">
        <f>IFERROR(#REF!/GAMSlim2!F24,"")</f>
        <v/>
      </c>
      <c r="H24" s="2" t="str">
        <f>IFERROR(#REF!/GAMSlim2!G24,"")</f>
        <v/>
      </c>
      <c r="I24" s="2" t="str">
        <f>IFERROR(#REF!/GAMSlim2!H24,"")</f>
        <v/>
      </c>
      <c r="J24" s="2" t="str">
        <f>IFERROR(#REF!/GAMSlim2!I24,"")</f>
        <v/>
      </c>
      <c r="K24" s="2" t="str">
        <f>IFERROR(#REF!/GAMSlim2!J24,"")</f>
        <v/>
      </c>
      <c r="L24" s="2" t="str">
        <f>IFERROR(#REF!/GAMSlim2!K24,"")</f>
        <v/>
      </c>
      <c r="M24" s="2" t="str">
        <f>IFERROR(#REF!/GAMSlim2!L24,"")</f>
        <v/>
      </c>
      <c r="N24" s="2" t="str">
        <f>IFERROR(#REF!/GAMSlim2!M24,"")</f>
        <v/>
      </c>
      <c r="O24" s="2" t="str">
        <f>IFERROR(#REF!/GAMSlim2!N24,"")</f>
        <v/>
      </c>
      <c r="P24" s="2" t="str">
        <f>IFERROR(#REF!/GAMSlim2!O24,"")</f>
        <v/>
      </c>
      <c r="Q24" s="2" t="str">
        <f>IFERROR(#REF!/GAMSlim2!P24,"")</f>
        <v/>
      </c>
      <c r="R24" s="2" t="str">
        <f>IFERROR(#REF!/GAMSlim2!Q24,"")</f>
        <v/>
      </c>
      <c r="S24" s="2" t="str">
        <f>IFERROR(#REF!/GAMSlim2!R24,"")</f>
        <v/>
      </c>
      <c r="T24" s="2" t="str">
        <f>IFERROR(#REF!/GAMSlim2!S24,"")</f>
        <v/>
      </c>
      <c r="U24" s="2" t="str">
        <f>IFERROR(#REF!/GAMSlim2!T24,"")</f>
        <v/>
      </c>
      <c r="V24" s="2" t="str">
        <f>IFERROR(#REF!/GAMSlim2!U24,"")</f>
        <v/>
      </c>
      <c r="W24" s="2" t="str">
        <f>IFERROR(#REF!/GAMSlim2!V24,"")</f>
        <v/>
      </c>
      <c r="X24" s="2" t="str">
        <f>IFERROR(#REF!/GAMSlim2!W24,"")</f>
        <v/>
      </c>
      <c r="Y24" s="2" t="str">
        <f>IFERROR(#REF!/GAMSlim2!X24,"")</f>
        <v/>
      </c>
      <c r="Z24" s="2" t="str">
        <f>IFERROR(#REF!/GAMSlim2!Y24,"")</f>
        <v/>
      </c>
      <c r="AA24" s="2" t="str">
        <f>IFERROR(#REF!/GAMSlim2!Z24,"")</f>
        <v/>
      </c>
      <c r="AB24" s="2" t="str">
        <f>IFERROR(#REF!/GAMSlim2!AA24,"")</f>
        <v/>
      </c>
      <c r="AC24" s="2" t="str">
        <f>IFERROR(#REF!/GAMSlim2!AB24,"")</f>
        <v/>
      </c>
      <c r="AD24" s="2" t="str">
        <f>IFERROR(#REF!/GAMSlim2!AC24,"")</f>
        <v/>
      </c>
      <c r="AE24" s="2" t="str">
        <f>IFERROR(#REF!/GAMSlim2!AD24,"")</f>
        <v/>
      </c>
      <c r="AF24" s="2" t="str">
        <f>IFERROR(#REF!/GAMSlim2!AE24,"")</f>
        <v/>
      </c>
      <c r="AG24" s="2" t="str">
        <f>IFERROR(#REF!/GAMSlim2!AF24,"")</f>
        <v/>
      </c>
      <c r="AH24" s="2" t="str">
        <f>IFERROR(#REF!/GAMSlim2!AG24,"")</f>
        <v/>
      </c>
      <c r="AI24" s="2" t="str">
        <f>IFERROR(#REF!/GAMSlim2!AH24,"")</f>
        <v/>
      </c>
      <c r="AJ24" s="2" t="str">
        <f>IFERROR(#REF!/GAMSlim2!AI24,"")</f>
        <v/>
      </c>
      <c r="AK24" s="2" t="str">
        <f>IFERROR(#REF!/GAMSlim2!AJ24,"")</f>
        <v/>
      </c>
      <c r="AL24" s="2" t="str">
        <f>IFERROR(#REF!/GAMSlim2!AK24,"")</f>
        <v/>
      </c>
      <c r="AM24" s="2" t="str">
        <f>IFERROR(#REF!/GAMSlim2!AL24,"")</f>
        <v/>
      </c>
      <c r="AN24" s="2" t="str">
        <f>IFERROR(#REF!/GAMSlim2!AM24,"")</f>
        <v/>
      </c>
      <c r="AO24" s="2" t="str">
        <f>IFERROR(#REF!/GAMSlim2!AN24,"")</f>
        <v/>
      </c>
      <c r="AP24" s="2" t="str">
        <f>IFERROR(#REF!/GAMSlim2!AO24,"")</f>
        <v/>
      </c>
      <c r="AQ24" s="2" t="str">
        <f>IFERROR(#REF!/GAMSlim2!AP24,"")</f>
        <v/>
      </c>
      <c r="AR24" s="2" t="str">
        <f>IFERROR(#REF!/GAMSlim2!AQ24,"")</f>
        <v/>
      </c>
      <c r="AS24" s="2" t="str">
        <f>IFERROR(#REF!/GAMSlim2!AR24,"")</f>
        <v/>
      </c>
      <c r="AT24" s="2" t="str">
        <f>IFERROR(#REF!/GAMSlim2!AS24,"")</f>
        <v/>
      </c>
      <c r="AU24" s="2" t="str">
        <f>IFERROR(#REF!/GAMSlim2!AT24,"")</f>
        <v/>
      </c>
      <c r="AV24" s="2" t="str">
        <f>IFERROR(#REF!/GAMSlim2!AU24,"")</f>
        <v/>
      </c>
      <c r="AW24" s="2" t="str">
        <f>IFERROR(#REF!/GAMSlim2!AV24,"")</f>
        <v/>
      </c>
      <c r="AX24" s="2" t="str">
        <f>IFERROR(#REF!/GAMSlim2!AW24,"")</f>
        <v/>
      </c>
      <c r="AY24" s="2" t="str">
        <f>IFERROR(#REF!/GAMSlim2!AX24,"")</f>
        <v/>
      </c>
      <c r="AZ24" s="2" t="str">
        <f>IFERROR(#REF!/GAMSlim2!AY24,"")</f>
        <v/>
      </c>
      <c r="BA24" s="2" t="str">
        <f>IFERROR(#REF!/GAMSlim2!AZ24,"")</f>
        <v/>
      </c>
      <c r="BB24" s="2" t="str">
        <f>IFERROR(#REF!/GAMSlim2!BA24,"")</f>
        <v/>
      </c>
      <c r="BC24" s="2" t="str">
        <f>IFERROR(#REF!/GAMSlim2!BB24,"")</f>
        <v/>
      </c>
      <c r="BD24" s="2" t="str">
        <f>IFERROR(#REF!/GAMSlim2!BC24,"")</f>
        <v/>
      </c>
      <c r="BE24" s="2" t="str">
        <f>IFERROR(#REF!/GAMSlim2!BD24,"")</f>
        <v/>
      </c>
      <c r="BF24" s="2" t="str">
        <f>IFERROR(#REF!/GAMSlim2!BE24,"")</f>
        <v/>
      </c>
      <c r="BG24" s="2" t="str">
        <f>IFERROR(#REF!/GAMSlim2!BF24,"")</f>
        <v/>
      </c>
      <c r="BH24" s="2" t="str">
        <f>IFERROR(#REF!/GAMSlim2!BG24,"")</f>
        <v/>
      </c>
      <c r="BI24" s="2" t="str">
        <f>IFERROR(#REF!/GAMSlim2!BH24,"")</f>
        <v/>
      </c>
      <c r="BJ24" s="2" t="str">
        <f>IFERROR(#REF!/GAMSlim2!BI24,"")</f>
        <v/>
      </c>
    </row>
    <row r="25" spans="1:62" x14ac:dyDescent="0.25">
      <c r="A25" t="e">
        <f>#REF!</f>
        <v>#REF!</v>
      </c>
      <c r="B25" t="str">
        <f>GAMSbase!A25</f>
        <v>Damage Coefficient on Temperature</v>
      </c>
      <c r="C25" s="2" t="str">
        <f>IFERROR(#REF!/GAMSlim2!B25,"")</f>
        <v/>
      </c>
      <c r="D25" s="2" t="str">
        <f>IFERROR(#REF!/GAMSlim2!C25,"")</f>
        <v/>
      </c>
      <c r="E25" s="2" t="str">
        <f>IFERROR(#REF!/GAMSlim2!D25,"")</f>
        <v/>
      </c>
      <c r="F25" s="2" t="str">
        <f>IFERROR(#REF!/GAMSlim2!E25,"")</f>
        <v/>
      </c>
      <c r="G25" s="2" t="str">
        <f>IFERROR(#REF!/GAMSlim2!F25,"")</f>
        <v/>
      </c>
      <c r="H25" s="2" t="str">
        <f>IFERROR(#REF!/GAMSlim2!G25,"")</f>
        <v/>
      </c>
      <c r="I25" s="2" t="str">
        <f>IFERROR(#REF!/GAMSlim2!H25,"")</f>
        <v/>
      </c>
      <c r="J25" s="2" t="str">
        <f>IFERROR(#REF!/GAMSlim2!I25,"")</f>
        <v/>
      </c>
      <c r="K25" s="2" t="str">
        <f>IFERROR(#REF!/GAMSlim2!J25,"")</f>
        <v/>
      </c>
      <c r="L25" s="2" t="str">
        <f>IFERROR(#REF!/GAMSlim2!K25,"")</f>
        <v/>
      </c>
      <c r="M25" s="2" t="str">
        <f>IFERROR(#REF!/GAMSlim2!L25,"")</f>
        <v/>
      </c>
      <c r="N25" s="2" t="str">
        <f>IFERROR(#REF!/GAMSlim2!M25,"")</f>
        <v/>
      </c>
      <c r="O25" s="2" t="str">
        <f>IFERROR(#REF!/GAMSlim2!N25,"")</f>
        <v/>
      </c>
      <c r="P25" s="2" t="str">
        <f>IFERROR(#REF!/GAMSlim2!O25,"")</f>
        <v/>
      </c>
      <c r="Q25" s="2" t="str">
        <f>IFERROR(#REF!/GAMSlim2!P25,"")</f>
        <v/>
      </c>
      <c r="R25" s="2" t="str">
        <f>IFERROR(#REF!/GAMSlim2!Q25,"")</f>
        <v/>
      </c>
      <c r="S25" s="2" t="str">
        <f>IFERROR(#REF!/GAMSlim2!R25,"")</f>
        <v/>
      </c>
      <c r="T25" s="2" t="str">
        <f>IFERROR(#REF!/GAMSlim2!S25,"")</f>
        <v/>
      </c>
      <c r="U25" s="2" t="str">
        <f>IFERROR(#REF!/GAMSlim2!T25,"")</f>
        <v/>
      </c>
      <c r="V25" s="2" t="str">
        <f>IFERROR(#REF!/GAMSlim2!U25,"")</f>
        <v/>
      </c>
      <c r="W25" s="2" t="str">
        <f>IFERROR(#REF!/GAMSlim2!V25,"")</f>
        <v/>
      </c>
      <c r="X25" s="2" t="str">
        <f>IFERROR(#REF!/GAMSlim2!W25,"")</f>
        <v/>
      </c>
      <c r="Y25" s="2" t="str">
        <f>IFERROR(#REF!/GAMSlim2!X25,"")</f>
        <v/>
      </c>
      <c r="Z25" s="2" t="str">
        <f>IFERROR(#REF!/GAMSlim2!Y25,"")</f>
        <v/>
      </c>
      <c r="AA25" s="2" t="str">
        <f>IFERROR(#REF!/GAMSlim2!Z25,"")</f>
        <v/>
      </c>
      <c r="AB25" s="2" t="str">
        <f>IFERROR(#REF!/GAMSlim2!AA25,"")</f>
        <v/>
      </c>
      <c r="AC25" s="2" t="str">
        <f>IFERROR(#REF!/GAMSlim2!AB25,"")</f>
        <v/>
      </c>
      <c r="AD25" s="2" t="str">
        <f>IFERROR(#REF!/GAMSlim2!AC25,"")</f>
        <v/>
      </c>
      <c r="AE25" s="2" t="str">
        <f>IFERROR(#REF!/GAMSlim2!AD25,"")</f>
        <v/>
      </c>
      <c r="AF25" s="2" t="str">
        <f>IFERROR(#REF!/GAMSlim2!AE25,"")</f>
        <v/>
      </c>
      <c r="AG25" s="2" t="str">
        <f>IFERROR(#REF!/GAMSlim2!AF25,"")</f>
        <v/>
      </c>
      <c r="AH25" s="2" t="str">
        <f>IFERROR(#REF!/GAMSlim2!AG25,"")</f>
        <v/>
      </c>
      <c r="AI25" s="2" t="str">
        <f>IFERROR(#REF!/GAMSlim2!AH25,"")</f>
        <v/>
      </c>
      <c r="AJ25" s="2" t="str">
        <f>IFERROR(#REF!/GAMSlim2!AI25,"")</f>
        <v/>
      </c>
      <c r="AK25" s="2" t="str">
        <f>IFERROR(#REF!/GAMSlim2!AJ25,"")</f>
        <v/>
      </c>
      <c r="AL25" s="2" t="str">
        <f>IFERROR(#REF!/GAMSlim2!AK25,"")</f>
        <v/>
      </c>
      <c r="AM25" s="2" t="str">
        <f>IFERROR(#REF!/GAMSlim2!AL25,"")</f>
        <v/>
      </c>
      <c r="AN25" s="2" t="str">
        <f>IFERROR(#REF!/GAMSlim2!AM25,"")</f>
        <v/>
      </c>
      <c r="AO25" s="2" t="str">
        <f>IFERROR(#REF!/GAMSlim2!AN25,"")</f>
        <v/>
      </c>
      <c r="AP25" s="2" t="str">
        <f>IFERROR(#REF!/GAMSlim2!AO25,"")</f>
        <v/>
      </c>
      <c r="AQ25" s="2" t="str">
        <f>IFERROR(#REF!/GAMSlim2!AP25,"")</f>
        <v/>
      </c>
      <c r="AR25" s="2" t="str">
        <f>IFERROR(#REF!/GAMSlim2!AQ25,"")</f>
        <v/>
      </c>
      <c r="AS25" s="2" t="str">
        <f>IFERROR(#REF!/GAMSlim2!AR25,"")</f>
        <v/>
      </c>
      <c r="AT25" s="2" t="str">
        <f>IFERROR(#REF!/GAMSlim2!AS25,"")</f>
        <v/>
      </c>
      <c r="AU25" s="2" t="str">
        <f>IFERROR(#REF!/GAMSlim2!AT25,"")</f>
        <v/>
      </c>
      <c r="AV25" s="2" t="str">
        <f>IFERROR(#REF!/GAMSlim2!AU25,"")</f>
        <v/>
      </c>
      <c r="AW25" s="2" t="str">
        <f>IFERROR(#REF!/GAMSlim2!AV25,"")</f>
        <v/>
      </c>
      <c r="AX25" s="2" t="str">
        <f>IFERROR(#REF!/GAMSlim2!AW25,"")</f>
        <v/>
      </c>
      <c r="AY25" s="2" t="str">
        <f>IFERROR(#REF!/GAMSlim2!AX25,"")</f>
        <v/>
      </c>
      <c r="AZ25" s="2" t="str">
        <f>IFERROR(#REF!/GAMSlim2!AY25,"")</f>
        <v/>
      </c>
      <c r="BA25" s="2" t="str">
        <f>IFERROR(#REF!/GAMSlim2!AZ25,"")</f>
        <v/>
      </c>
      <c r="BB25" s="2" t="str">
        <f>IFERROR(#REF!/GAMSlim2!BA25,"")</f>
        <v/>
      </c>
      <c r="BC25" s="2" t="str">
        <f>IFERROR(#REF!/GAMSlim2!BB25,"")</f>
        <v/>
      </c>
      <c r="BD25" s="2" t="str">
        <f>IFERROR(#REF!/GAMSlim2!BC25,"")</f>
        <v/>
      </c>
      <c r="BE25" s="2" t="str">
        <f>IFERROR(#REF!/GAMSlim2!BD25,"")</f>
        <v/>
      </c>
      <c r="BF25" s="2" t="str">
        <f>IFERROR(#REF!/GAMSlim2!BE25,"")</f>
        <v/>
      </c>
      <c r="BG25" s="2" t="str">
        <f>IFERROR(#REF!/GAMSlim2!BF25,"")</f>
        <v/>
      </c>
      <c r="BH25" s="2" t="str">
        <f>IFERROR(#REF!/GAMSlim2!BG25,"")</f>
        <v/>
      </c>
      <c r="BI25" s="2" t="str">
        <f>IFERROR(#REF!/GAMSlim2!BH25,"")</f>
        <v/>
      </c>
      <c r="BJ25" s="2" t="str">
        <f>IFERROR(#REF!/GAMSlim2!BI25,"")</f>
        <v/>
      </c>
    </row>
    <row r="26" spans="1:62" x14ac:dyDescent="0.25">
      <c r="A26" t="e">
        <f>#REF!</f>
        <v>#REF!</v>
      </c>
      <c r="B26" t="str">
        <f>GAMSbase!A26</f>
        <v>Damage Coefficient on Temperature ^2</v>
      </c>
      <c r="C26" s="2" t="str">
        <f>IFERROR(#REF!/GAMSlim2!B26,"")</f>
        <v/>
      </c>
      <c r="D26" s="2" t="str">
        <f>IFERROR(#REF!/GAMSlim2!C26,"")</f>
        <v/>
      </c>
      <c r="E26" s="2" t="str">
        <f>IFERROR(#REF!/GAMSlim2!D26,"")</f>
        <v/>
      </c>
      <c r="F26" s="2" t="str">
        <f>IFERROR(#REF!/GAMSlim2!E26,"")</f>
        <v/>
      </c>
      <c r="G26" s="2" t="str">
        <f>IFERROR(#REF!/GAMSlim2!F26,"")</f>
        <v/>
      </c>
      <c r="H26" s="2" t="str">
        <f>IFERROR(#REF!/GAMSlim2!G26,"")</f>
        <v/>
      </c>
      <c r="I26" s="2" t="str">
        <f>IFERROR(#REF!/GAMSlim2!H26,"")</f>
        <v/>
      </c>
      <c r="J26" s="2" t="str">
        <f>IFERROR(#REF!/GAMSlim2!I26,"")</f>
        <v/>
      </c>
      <c r="K26" s="2" t="str">
        <f>IFERROR(#REF!/GAMSlim2!J26,"")</f>
        <v/>
      </c>
      <c r="L26" s="2" t="str">
        <f>IFERROR(#REF!/GAMSlim2!K26,"")</f>
        <v/>
      </c>
      <c r="M26" s="2" t="str">
        <f>IFERROR(#REF!/GAMSlim2!L26,"")</f>
        <v/>
      </c>
      <c r="N26" s="2" t="str">
        <f>IFERROR(#REF!/GAMSlim2!M26,"")</f>
        <v/>
      </c>
      <c r="O26" s="2" t="str">
        <f>IFERROR(#REF!/GAMSlim2!N26,"")</f>
        <v/>
      </c>
      <c r="P26" s="2" t="str">
        <f>IFERROR(#REF!/GAMSlim2!O26,"")</f>
        <v/>
      </c>
      <c r="Q26" s="2" t="str">
        <f>IFERROR(#REF!/GAMSlim2!P26,"")</f>
        <v/>
      </c>
      <c r="R26" s="2" t="str">
        <f>IFERROR(#REF!/GAMSlim2!Q26,"")</f>
        <v/>
      </c>
      <c r="S26" s="2" t="str">
        <f>IFERROR(#REF!/GAMSlim2!R26,"")</f>
        <v/>
      </c>
      <c r="T26" s="2" t="str">
        <f>IFERROR(#REF!/GAMSlim2!S26,"")</f>
        <v/>
      </c>
      <c r="U26" s="2" t="str">
        <f>IFERROR(#REF!/GAMSlim2!T26,"")</f>
        <v/>
      </c>
      <c r="V26" s="2" t="str">
        <f>IFERROR(#REF!/GAMSlim2!U26,"")</f>
        <v/>
      </c>
      <c r="W26" s="2" t="str">
        <f>IFERROR(#REF!/GAMSlim2!V26,"")</f>
        <v/>
      </c>
      <c r="X26" s="2" t="str">
        <f>IFERROR(#REF!/GAMSlim2!W26,"")</f>
        <v/>
      </c>
      <c r="Y26" s="2" t="str">
        <f>IFERROR(#REF!/GAMSlim2!X26,"")</f>
        <v/>
      </c>
      <c r="Z26" s="2" t="str">
        <f>IFERROR(#REF!/GAMSlim2!Y26,"")</f>
        <v/>
      </c>
      <c r="AA26" s="2" t="str">
        <f>IFERROR(#REF!/GAMSlim2!Z26,"")</f>
        <v/>
      </c>
      <c r="AB26" s="2" t="str">
        <f>IFERROR(#REF!/GAMSlim2!AA26,"")</f>
        <v/>
      </c>
      <c r="AC26" s="2" t="str">
        <f>IFERROR(#REF!/GAMSlim2!AB26,"")</f>
        <v/>
      </c>
      <c r="AD26" s="2" t="str">
        <f>IFERROR(#REF!/GAMSlim2!AC26,"")</f>
        <v/>
      </c>
      <c r="AE26" s="2" t="str">
        <f>IFERROR(#REF!/GAMSlim2!AD26,"")</f>
        <v/>
      </c>
      <c r="AF26" s="2" t="str">
        <f>IFERROR(#REF!/GAMSlim2!AE26,"")</f>
        <v/>
      </c>
      <c r="AG26" s="2" t="str">
        <f>IFERROR(#REF!/GAMSlim2!AF26,"")</f>
        <v/>
      </c>
      <c r="AH26" s="2" t="str">
        <f>IFERROR(#REF!/GAMSlim2!AG26,"")</f>
        <v/>
      </c>
      <c r="AI26" s="2" t="str">
        <f>IFERROR(#REF!/GAMSlim2!AH26,"")</f>
        <v/>
      </c>
      <c r="AJ26" s="2" t="str">
        <f>IFERROR(#REF!/GAMSlim2!AI26,"")</f>
        <v/>
      </c>
      <c r="AK26" s="2" t="str">
        <f>IFERROR(#REF!/GAMSlim2!AJ26,"")</f>
        <v/>
      </c>
      <c r="AL26" s="2" t="str">
        <f>IFERROR(#REF!/GAMSlim2!AK26,"")</f>
        <v/>
      </c>
      <c r="AM26" s="2" t="str">
        <f>IFERROR(#REF!/GAMSlim2!AL26,"")</f>
        <v/>
      </c>
      <c r="AN26" s="2" t="str">
        <f>IFERROR(#REF!/GAMSlim2!AM26,"")</f>
        <v/>
      </c>
      <c r="AO26" s="2" t="str">
        <f>IFERROR(#REF!/GAMSlim2!AN26,"")</f>
        <v/>
      </c>
      <c r="AP26" s="2" t="str">
        <f>IFERROR(#REF!/GAMSlim2!AO26,"")</f>
        <v/>
      </c>
      <c r="AQ26" s="2" t="str">
        <f>IFERROR(#REF!/GAMSlim2!AP26,"")</f>
        <v/>
      </c>
      <c r="AR26" s="2" t="str">
        <f>IFERROR(#REF!/GAMSlim2!AQ26,"")</f>
        <v/>
      </c>
      <c r="AS26" s="2" t="str">
        <f>IFERROR(#REF!/GAMSlim2!AR26,"")</f>
        <v/>
      </c>
      <c r="AT26" s="2" t="str">
        <f>IFERROR(#REF!/GAMSlim2!AS26,"")</f>
        <v/>
      </c>
      <c r="AU26" s="2" t="str">
        <f>IFERROR(#REF!/GAMSlim2!AT26,"")</f>
        <v/>
      </c>
      <c r="AV26" s="2" t="str">
        <f>IFERROR(#REF!/GAMSlim2!AU26,"")</f>
        <v/>
      </c>
      <c r="AW26" s="2" t="str">
        <f>IFERROR(#REF!/GAMSlim2!AV26,"")</f>
        <v/>
      </c>
      <c r="AX26" s="2" t="str">
        <f>IFERROR(#REF!/GAMSlim2!AW26,"")</f>
        <v/>
      </c>
      <c r="AY26" s="2" t="str">
        <f>IFERROR(#REF!/GAMSlim2!AX26,"")</f>
        <v/>
      </c>
      <c r="AZ26" s="2" t="str">
        <f>IFERROR(#REF!/GAMSlim2!AY26,"")</f>
        <v/>
      </c>
      <c r="BA26" s="2" t="str">
        <f>IFERROR(#REF!/GAMSlim2!AZ26,"")</f>
        <v/>
      </c>
      <c r="BB26" s="2" t="str">
        <f>IFERROR(#REF!/GAMSlim2!BA26,"")</f>
        <v/>
      </c>
      <c r="BC26" s="2" t="str">
        <f>IFERROR(#REF!/GAMSlim2!BB26,"")</f>
        <v/>
      </c>
      <c r="BD26" s="2" t="str">
        <f>IFERROR(#REF!/GAMSlim2!BC26,"")</f>
        <v/>
      </c>
      <c r="BE26" s="2" t="str">
        <f>IFERROR(#REF!/GAMSlim2!BD26,"")</f>
        <v/>
      </c>
      <c r="BF26" s="2" t="str">
        <f>IFERROR(#REF!/GAMSlim2!BE26,"")</f>
        <v/>
      </c>
      <c r="BG26" s="2" t="str">
        <f>IFERROR(#REF!/GAMSlim2!BF26,"")</f>
        <v/>
      </c>
      <c r="BH26" s="2" t="str">
        <f>IFERROR(#REF!/GAMSlim2!BG26,"")</f>
        <v/>
      </c>
      <c r="BI26" s="2" t="str">
        <f>IFERROR(#REF!/GAMSlim2!BH26,"")</f>
        <v/>
      </c>
      <c r="BJ26" s="2" t="str">
        <f>IFERROR(#REF!/GAMSlim2!BI26,"")</f>
        <v/>
      </c>
    </row>
    <row r="27" spans="1:62" x14ac:dyDescent="0.25">
      <c r="A27" t="e">
        <f>#REF!</f>
        <v>#REF!</v>
      </c>
      <c r="B27" t="str">
        <f>GAMSbase!A27</f>
        <v>Exponent on Damages</v>
      </c>
      <c r="C27" s="2" t="str">
        <f>IFERROR(#REF!/GAMSlim2!B27,"")</f>
        <v/>
      </c>
      <c r="D27" s="2" t="str">
        <f>IFERROR(#REF!/GAMSlim2!C27,"")</f>
        <v/>
      </c>
      <c r="E27" s="2" t="str">
        <f>IFERROR(#REF!/GAMSlim2!D27,"")</f>
        <v/>
      </c>
      <c r="F27" s="2" t="str">
        <f>IFERROR(#REF!/GAMSlim2!E27,"")</f>
        <v/>
      </c>
      <c r="G27" s="2" t="str">
        <f>IFERROR(#REF!/GAMSlim2!F27,"")</f>
        <v/>
      </c>
      <c r="H27" s="2" t="str">
        <f>IFERROR(#REF!/GAMSlim2!G27,"")</f>
        <v/>
      </c>
      <c r="I27" s="2" t="str">
        <f>IFERROR(#REF!/GAMSlim2!H27,"")</f>
        <v/>
      </c>
      <c r="J27" s="2" t="str">
        <f>IFERROR(#REF!/GAMSlim2!I27,"")</f>
        <v/>
      </c>
      <c r="K27" s="2" t="str">
        <f>IFERROR(#REF!/GAMSlim2!J27,"")</f>
        <v/>
      </c>
      <c r="L27" s="2" t="str">
        <f>IFERROR(#REF!/GAMSlim2!K27,"")</f>
        <v/>
      </c>
      <c r="M27" s="2" t="str">
        <f>IFERROR(#REF!/GAMSlim2!L27,"")</f>
        <v/>
      </c>
      <c r="N27" s="2" t="str">
        <f>IFERROR(#REF!/GAMSlim2!M27,"")</f>
        <v/>
      </c>
      <c r="O27" s="2" t="str">
        <f>IFERROR(#REF!/GAMSlim2!N27,"")</f>
        <v/>
      </c>
      <c r="P27" s="2" t="str">
        <f>IFERROR(#REF!/GAMSlim2!O27,"")</f>
        <v/>
      </c>
      <c r="Q27" s="2" t="str">
        <f>IFERROR(#REF!/GAMSlim2!P27,"")</f>
        <v/>
      </c>
      <c r="R27" s="2" t="str">
        <f>IFERROR(#REF!/GAMSlim2!Q27,"")</f>
        <v/>
      </c>
      <c r="S27" s="2" t="str">
        <f>IFERROR(#REF!/GAMSlim2!R27,"")</f>
        <v/>
      </c>
      <c r="T27" s="2" t="str">
        <f>IFERROR(#REF!/GAMSlim2!S27,"")</f>
        <v/>
      </c>
      <c r="U27" s="2" t="str">
        <f>IFERROR(#REF!/GAMSlim2!T27,"")</f>
        <v/>
      </c>
      <c r="V27" s="2" t="str">
        <f>IFERROR(#REF!/GAMSlim2!U27,"")</f>
        <v/>
      </c>
      <c r="W27" s="2" t="str">
        <f>IFERROR(#REF!/GAMSlim2!V27,"")</f>
        <v/>
      </c>
      <c r="X27" s="2" t="str">
        <f>IFERROR(#REF!/GAMSlim2!W27,"")</f>
        <v/>
      </c>
      <c r="Y27" s="2" t="str">
        <f>IFERROR(#REF!/GAMSlim2!X27,"")</f>
        <v/>
      </c>
      <c r="Z27" s="2" t="str">
        <f>IFERROR(#REF!/GAMSlim2!Y27,"")</f>
        <v/>
      </c>
      <c r="AA27" s="2" t="str">
        <f>IFERROR(#REF!/GAMSlim2!Z27,"")</f>
        <v/>
      </c>
      <c r="AB27" s="2" t="str">
        <f>IFERROR(#REF!/GAMSlim2!AA27,"")</f>
        <v/>
      </c>
      <c r="AC27" s="2" t="str">
        <f>IFERROR(#REF!/GAMSlim2!AB27,"")</f>
        <v/>
      </c>
      <c r="AD27" s="2" t="str">
        <f>IFERROR(#REF!/GAMSlim2!AC27,"")</f>
        <v/>
      </c>
      <c r="AE27" s="2" t="str">
        <f>IFERROR(#REF!/GAMSlim2!AD27,"")</f>
        <v/>
      </c>
      <c r="AF27" s="2" t="str">
        <f>IFERROR(#REF!/GAMSlim2!AE27,"")</f>
        <v/>
      </c>
      <c r="AG27" s="2" t="str">
        <f>IFERROR(#REF!/GAMSlim2!AF27,"")</f>
        <v/>
      </c>
      <c r="AH27" s="2" t="str">
        <f>IFERROR(#REF!/GAMSlim2!AG27,"")</f>
        <v/>
      </c>
      <c r="AI27" s="2" t="str">
        <f>IFERROR(#REF!/GAMSlim2!AH27,"")</f>
        <v/>
      </c>
      <c r="AJ27" s="2" t="str">
        <f>IFERROR(#REF!/GAMSlim2!AI27,"")</f>
        <v/>
      </c>
      <c r="AK27" s="2" t="str">
        <f>IFERROR(#REF!/GAMSlim2!AJ27,"")</f>
        <v/>
      </c>
      <c r="AL27" s="2" t="str">
        <f>IFERROR(#REF!/GAMSlim2!AK27,"")</f>
        <v/>
      </c>
      <c r="AM27" s="2" t="str">
        <f>IFERROR(#REF!/GAMSlim2!AL27,"")</f>
        <v/>
      </c>
      <c r="AN27" s="2" t="str">
        <f>IFERROR(#REF!/GAMSlim2!AM27,"")</f>
        <v/>
      </c>
      <c r="AO27" s="2" t="str">
        <f>IFERROR(#REF!/GAMSlim2!AN27,"")</f>
        <v/>
      </c>
      <c r="AP27" s="2" t="str">
        <f>IFERROR(#REF!/GAMSlim2!AO27,"")</f>
        <v/>
      </c>
      <c r="AQ27" s="2" t="str">
        <f>IFERROR(#REF!/GAMSlim2!AP27,"")</f>
        <v/>
      </c>
      <c r="AR27" s="2" t="str">
        <f>IFERROR(#REF!/GAMSlim2!AQ27,"")</f>
        <v/>
      </c>
      <c r="AS27" s="2" t="str">
        <f>IFERROR(#REF!/GAMSlim2!AR27,"")</f>
        <v/>
      </c>
      <c r="AT27" s="2" t="str">
        <f>IFERROR(#REF!/GAMSlim2!AS27,"")</f>
        <v/>
      </c>
      <c r="AU27" s="2" t="str">
        <f>IFERROR(#REF!/GAMSlim2!AT27,"")</f>
        <v/>
      </c>
      <c r="AV27" s="2" t="str">
        <f>IFERROR(#REF!/GAMSlim2!AU27,"")</f>
        <v/>
      </c>
      <c r="AW27" s="2" t="str">
        <f>IFERROR(#REF!/GAMSlim2!AV27,"")</f>
        <v/>
      </c>
      <c r="AX27" s="2" t="str">
        <f>IFERROR(#REF!/GAMSlim2!AW27,"")</f>
        <v/>
      </c>
      <c r="AY27" s="2" t="str">
        <f>IFERROR(#REF!/GAMSlim2!AX27,"")</f>
        <v/>
      </c>
      <c r="AZ27" s="2" t="str">
        <f>IFERROR(#REF!/GAMSlim2!AY27,"")</f>
        <v/>
      </c>
      <c r="BA27" s="2" t="str">
        <f>IFERROR(#REF!/GAMSlim2!AZ27,"")</f>
        <v/>
      </c>
      <c r="BB27" s="2" t="str">
        <f>IFERROR(#REF!/GAMSlim2!BA27,"")</f>
        <v/>
      </c>
      <c r="BC27" s="2" t="str">
        <f>IFERROR(#REF!/GAMSlim2!BB27,"")</f>
        <v/>
      </c>
      <c r="BD27" s="2" t="str">
        <f>IFERROR(#REF!/GAMSlim2!BC27,"")</f>
        <v/>
      </c>
      <c r="BE27" s="2" t="str">
        <f>IFERROR(#REF!/GAMSlim2!BD27,"")</f>
        <v/>
      </c>
      <c r="BF27" s="2" t="str">
        <f>IFERROR(#REF!/GAMSlim2!BE27,"")</f>
        <v/>
      </c>
      <c r="BG27" s="2" t="str">
        <f>IFERROR(#REF!/GAMSlim2!BF27,"")</f>
        <v/>
      </c>
      <c r="BH27" s="2" t="str">
        <f>IFERROR(#REF!/GAMSlim2!BG27,"")</f>
        <v/>
      </c>
      <c r="BI27" s="2" t="str">
        <f>IFERROR(#REF!/GAMSlim2!BH27,"")</f>
        <v/>
      </c>
      <c r="BJ27" s="2" t="str">
        <f>IFERROR(#REF!/GAMSlim2!BI27,"")</f>
        <v/>
      </c>
    </row>
    <row r="28" spans="1:62" x14ac:dyDescent="0.25">
      <c r="A28" t="e">
        <f>#REF!</f>
        <v>#REF!</v>
      </c>
      <c r="B28" t="str">
        <f>GAMSbase!A28</f>
        <v>Threshold for Catastrophic Damages</v>
      </c>
      <c r="C28" s="2" t="str">
        <f>IFERROR(#REF!/GAMSlim2!B28,"")</f>
        <v/>
      </c>
      <c r="D28" s="2" t="str">
        <f>IFERROR(#REF!/GAMSlim2!C28,"")</f>
        <v/>
      </c>
      <c r="E28" s="2" t="str">
        <f>IFERROR(#REF!/GAMSlim2!D28,"")</f>
        <v/>
      </c>
      <c r="F28" s="2" t="str">
        <f>IFERROR(#REF!/GAMSlim2!E28,"")</f>
        <v/>
      </c>
      <c r="G28" s="2" t="str">
        <f>IFERROR(#REF!/GAMSlim2!F28,"")</f>
        <v/>
      </c>
      <c r="H28" s="2" t="str">
        <f>IFERROR(#REF!/GAMSlim2!G28,"")</f>
        <v/>
      </c>
      <c r="I28" s="2" t="str">
        <f>IFERROR(#REF!/GAMSlim2!H28,"")</f>
        <v/>
      </c>
      <c r="J28" s="2" t="str">
        <f>IFERROR(#REF!/GAMSlim2!I28,"")</f>
        <v/>
      </c>
      <c r="K28" s="2" t="str">
        <f>IFERROR(#REF!/GAMSlim2!J28,"")</f>
        <v/>
      </c>
      <c r="L28" s="2" t="str">
        <f>IFERROR(#REF!/GAMSlim2!K28,"")</f>
        <v/>
      </c>
      <c r="M28" s="2" t="str">
        <f>IFERROR(#REF!/GAMSlim2!L28,"")</f>
        <v/>
      </c>
      <c r="N28" s="2" t="str">
        <f>IFERROR(#REF!/GAMSlim2!M28,"")</f>
        <v/>
      </c>
      <c r="O28" s="2" t="str">
        <f>IFERROR(#REF!/GAMSlim2!N28,"")</f>
        <v/>
      </c>
      <c r="P28" s="2" t="str">
        <f>IFERROR(#REF!/GAMSlim2!O28,"")</f>
        <v/>
      </c>
      <c r="Q28" s="2" t="str">
        <f>IFERROR(#REF!/GAMSlim2!P28,"")</f>
        <v/>
      </c>
      <c r="R28" s="2" t="str">
        <f>IFERROR(#REF!/GAMSlim2!Q28,"")</f>
        <v/>
      </c>
      <c r="S28" s="2" t="str">
        <f>IFERROR(#REF!/GAMSlim2!R28,"")</f>
        <v/>
      </c>
      <c r="T28" s="2" t="str">
        <f>IFERROR(#REF!/GAMSlim2!S28,"")</f>
        <v/>
      </c>
      <c r="U28" s="2" t="str">
        <f>IFERROR(#REF!/GAMSlim2!T28,"")</f>
        <v/>
      </c>
      <c r="V28" s="2" t="str">
        <f>IFERROR(#REF!/GAMSlim2!U28,"")</f>
        <v/>
      </c>
      <c r="W28" s="2" t="str">
        <f>IFERROR(#REF!/GAMSlim2!V28,"")</f>
        <v/>
      </c>
      <c r="X28" s="2" t="str">
        <f>IFERROR(#REF!/GAMSlim2!W28,"")</f>
        <v/>
      </c>
      <c r="Y28" s="2" t="str">
        <f>IFERROR(#REF!/GAMSlim2!X28,"")</f>
        <v/>
      </c>
      <c r="Z28" s="2" t="str">
        <f>IFERROR(#REF!/GAMSlim2!Y28,"")</f>
        <v/>
      </c>
      <c r="AA28" s="2" t="str">
        <f>IFERROR(#REF!/GAMSlim2!Z28,"")</f>
        <v/>
      </c>
      <c r="AB28" s="2" t="str">
        <f>IFERROR(#REF!/GAMSlim2!AA28,"")</f>
        <v/>
      </c>
      <c r="AC28" s="2" t="str">
        <f>IFERROR(#REF!/GAMSlim2!AB28,"")</f>
        <v/>
      </c>
      <c r="AD28" s="2" t="str">
        <f>IFERROR(#REF!/GAMSlim2!AC28,"")</f>
        <v/>
      </c>
      <c r="AE28" s="2" t="str">
        <f>IFERROR(#REF!/GAMSlim2!AD28,"")</f>
        <v/>
      </c>
      <c r="AF28" s="2" t="str">
        <f>IFERROR(#REF!/GAMSlim2!AE28,"")</f>
        <v/>
      </c>
      <c r="AG28" s="2" t="str">
        <f>IFERROR(#REF!/GAMSlim2!AF28,"")</f>
        <v/>
      </c>
      <c r="AH28" s="2" t="str">
        <f>IFERROR(#REF!/GAMSlim2!AG28,"")</f>
        <v/>
      </c>
      <c r="AI28" s="2" t="str">
        <f>IFERROR(#REF!/GAMSlim2!AH28,"")</f>
        <v/>
      </c>
      <c r="AJ28" s="2" t="str">
        <f>IFERROR(#REF!/GAMSlim2!AI28,"")</f>
        <v/>
      </c>
      <c r="AK28" s="2" t="str">
        <f>IFERROR(#REF!/GAMSlim2!AJ28,"")</f>
        <v/>
      </c>
      <c r="AL28" s="2" t="str">
        <f>IFERROR(#REF!/GAMSlim2!AK28,"")</f>
        <v/>
      </c>
      <c r="AM28" s="2" t="str">
        <f>IFERROR(#REF!/GAMSlim2!AL28,"")</f>
        <v/>
      </c>
      <c r="AN28" s="2" t="str">
        <f>IFERROR(#REF!/GAMSlim2!AM28,"")</f>
        <v/>
      </c>
      <c r="AO28" s="2" t="str">
        <f>IFERROR(#REF!/GAMSlim2!AN28,"")</f>
        <v/>
      </c>
      <c r="AP28" s="2" t="str">
        <f>IFERROR(#REF!/GAMSlim2!AO28,"")</f>
        <v/>
      </c>
      <c r="AQ28" s="2" t="str">
        <f>IFERROR(#REF!/GAMSlim2!AP28,"")</f>
        <v/>
      </c>
      <c r="AR28" s="2" t="str">
        <f>IFERROR(#REF!/GAMSlim2!AQ28,"")</f>
        <v/>
      </c>
      <c r="AS28" s="2" t="str">
        <f>IFERROR(#REF!/GAMSlim2!AR28,"")</f>
        <v/>
      </c>
      <c r="AT28" s="2" t="str">
        <f>IFERROR(#REF!/GAMSlim2!AS28,"")</f>
        <v/>
      </c>
      <c r="AU28" s="2" t="str">
        <f>IFERROR(#REF!/GAMSlim2!AT28,"")</f>
        <v/>
      </c>
      <c r="AV28" s="2" t="str">
        <f>IFERROR(#REF!/GAMSlim2!AU28,"")</f>
        <v/>
      </c>
      <c r="AW28" s="2" t="str">
        <f>IFERROR(#REF!/GAMSlim2!AV28,"")</f>
        <v/>
      </c>
      <c r="AX28" s="2" t="str">
        <f>IFERROR(#REF!/GAMSlim2!AW28,"")</f>
        <v/>
      </c>
      <c r="AY28" s="2" t="str">
        <f>IFERROR(#REF!/GAMSlim2!AX28,"")</f>
        <v/>
      </c>
      <c r="AZ28" s="2" t="str">
        <f>IFERROR(#REF!/GAMSlim2!AY28,"")</f>
        <v/>
      </c>
      <c r="BA28" s="2" t="str">
        <f>IFERROR(#REF!/GAMSlim2!AZ28,"")</f>
        <v/>
      </c>
      <c r="BB28" s="2" t="str">
        <f>IFERROR(#REF!/GAMSlim2!BA28,"")</f>
        <v/>
      </c>
      <c r="BC28" s="2" t="str">
        <f>IFERROR(#REF!/GAMSlim2!BB28,"")</f>
        <v/>
      </c>
      <c r="BD28" s="2" t="str">
        <f>IFERROR(#REF!/GAMSlim2!BC28,"")</f>
        <v/>
      </c>
      <c r="BE28" s="2" t="str">
        <f>IFERROR(#REF!/GAMSlim2!BD28,"")</f>
        <v/>
      </c>
      <c r="BF28" s="2" t="str">
        <f>IFERROR(#REF!/GAMSlim2!BE28,"")</f>
        <v/>
      </c>
      <c r="BG28" s="2" t="str">
        <f>IFERROR(#REF!/GAMSlim2!BF28,"")</f>
        <v/>
      </c>
      <c r="BH28" s="2" t="str">
        <f>IFERROR(#REF!/GAMSlim2!BG28,"")</f>
        <v/>
      </c>
      <c r="BI28" s="2" t="str">
        <f>IFERROR(#REF!/GAMSlim2!BH28,"")</f>
        <v/>
      </c>
      <c r="BJ28" s="2" t="str">
        <f>IFERROR(#REF!/GAMSlim2!BI28,"")</f>
        <v/>
      </c>
    </row>
    <row r="29" spans="1:62" x14ac:dyDescent="0.25">
      <c r="A29" t="e">
        <f>#REF!</f>
        <v>#REF!</v>
      </c>
      <c r="B29" t="str">
        <f>GAMSbase!A29</f>
        <v>Exponent for Catastrophic Damages</v>
      </c>
      <c r="C29" s="2" t="str">
        <f>IFERROR(#REF!/GAMSlim2!B29,"")</f>
        <v/>
      </c>
      <c r="D29" s="2" t="str">
        <f>IFERROR(#REF!/GAMSlim2!C29,"")</f>
        <v/>
      </c>
      <c r="E29" s="2" t="str">
        <f>IFERROR(#REF!/GAMSlim2!D29,"")</f>
        <v/>
      </c>
      <c r="F29" s="2" t="str">
        <f>IFERROR(#REF!/GAMSlim2!E29,"")</f>
        <v/>
      </c>
      <c r="G29" s="2" t="str">
        <f>IFERROR(#REF!/GAMSlim2!F29,"")</f>
        <v/>
      </c>
      <c r="H29" s="2" t="str">
        <f>IFERROR(#REF!/GAMSlim2!G29,"")</f>
        <v/>
      </c>
      <c r="I29" s="2" t="str">
        <f>IFERROR(#REF!/GAMSlim2!H29,"")</f>
        <v/>
      </c>
      <c r="J29" s="2" t="str">
        <f>IFERROR(#REF!/GAMSlim2!I29,"")</f>
        <v/>
      </c>
      <c r="K29" s="2" t="str">
        <f>IFERROR(#REF!/GAMSlim2!J29,"")</f>
        <v/>
      </c>
      <c r="L29" s="2" t="str">
        <f>IFERROR(#REF!/GAMSlim2!K29,"")</f>
        <v/>
      </c>
      <c r="M29" s="2" t="str">
        <f>IFERROR(#REF!/GAMSlim2!L29,"")</f>
        <v/>
      </c>
      <c r="N29" s="2" t="str">
        <f>IFERROR(#REF!/GAMSlim2!M29,"")</f>
        <v/>
      </c>
      <c r="O29" s="2" t="str">
        <f>IFERROR(#REF!/GAMSlim2!N29,"")</f>
        <v/>
      </c>
      <c r="P29" s="2" t="str">
        <f>IFERROR(#REF!/GAMSlim2!O29,"")</f>
        <v/>
      </c>
      <c r="Q29" s="2" t="str">
        <f>IFERROR(#REF!/GAMSlim2!P29,"")</f>
        <v/>
      </c>
      <c r="R29" s="2" t="str">
        <f>IFERROR(#REF!/GAMSlim2!Q29,"")</f>
        <v/>
      </c>
      <c r="S29" s="2" t="str">
        <f>IFERROR(#REF!/GAMSlim2!R29,"")</f>
        <v/>
      </c>
      <c r="T29" s="2" t="str">
        <f>IFERROR(#REF!/GAMSlim2!S29,"")</f>
        <v/>
      </c>
      <c r="U29" s="2" t="str">
        <f>IFERROR(#REF!/GAMSlim2!T29,"")</f>
        <v/>
      </c>
      <c r="V29" s="2" t="str">
        <f>IFERROR(#REF!/GAMSlim2!U29,"")</f>
        <v/>
      </c>
      <c r="W29" s="2" t="str">
        <f>IFERROR(#REF!/GAMSlim2!V29,"")</f>
        <v/>
      </c>
      <c r="X29" s="2" t="str">
        <f>IFERROR(#REF!/GAMSlim2!W29,"")</f>
        <v/>
      </c>
      <c r="Y29" s="2" t="str">
        <f>IFERROR(#REF!/GAMSlim2!X29,"")</f>
        <v/>
      </c>
      <c r="Z29" s="2" t="str">
        <f>IFERROR(#REF!/GAMSlim2!Y29,"")</f>
        <v/>
      </c>
      <c r="AA29" s="2" t="str">
        <f>IFERROR(#REF!/GAMSlim2!Z29,"")</f>
        <v/>
      </c>
      <c r="AB29" s="2" t="str">
        <f>IFERROR(#REF!/GAMSlim2!AA29,"")</f>
        <v/>
      </c>
      <c r="AC29" s="2" t="str">
        <f>IFERROR(#REF!/GAMSlim2!AB29,"")</f>
        <v/>
      </c>
      <c r="AD29" s="2" t="str">
        <f>IFERROR(#REF!/GAMSlim2!AC29,"")</f>
        <v/>
      </c>
      <c r="AE29" s="2" t="str">
        <f>IFERROR(#REF!/GAMSlim2!AD29,"")</f>
        <v/>
      </c>
      <c r="AF29" s="2" t="str">
        <f>IFERROR(#REF!/GAMSlim2!AE29,"")</f>
        <v/>
      </c>
      <c r="AG29" s="2" t="str">
        <f>IFERROR(#REF!/GAMSlim2!AF29,"")</f>
        <v/>
      </c>
      <c r="AH29" s="2" t="str">
        <f>IFERROR(#REF!/GAMSlim2!AG29,"")</f>
        <v/>
      </c>
      <c r="AI29" s="2" t="str">
        <f>IFERROR(#REF!/GAMSlim2!AH29,"")</f>
        <v/>
      </c>
      <c r="AJ29" s="2" t="str">
        <f>IFERROR(#REF!/GAMSlim2!AI29,"")</f>
        <v/>
      </c>
      <c r="AK29" s="2" t="str">
        <f>IFERROR(#REF!/GAMSlim2!AJ29,"")</f>
        <v/>
      </c>
      <c r="AL29" s="2" t="str">
        <f>IFERROR(#REF!/GAMSlim2!AK29,"")</f>
        <v/>
      </c>
      <c r="AM29" s="2" t="str">
        <f>IFERROR(#REF!/GAMSlim2!AL29,"")</f>
        <v/>
      </c>
      <c r="AN29" s="2" t="str">
        <f>IFERROR(#REF!/GAMSlim2!AM29,"")</f>
        <v/>
      </c>
      <c r="AO29" s="2" t="str">
        <f>IFERROR(#REF!/GAMSlim2!AN29,"")</f>
        <v/>
      </c>
      <c r="AP29" s="2" t="str">
        <f>IFERROR(#REF!/GAMSlim2!AO29,"")</f>
        <v/>
      </c>
      <c r="AQ29" s="2" t="str">
        <f>IFERROR(#REF!/GAMSlim2!AP29,"")</f>
        <v/>
      </c>
      <c r="AR29" s="2" t="str">
        <f>IFERROR(#REF!/GAMSlim2!AQ29,"")</f>
        <v/>
      </c>
      <c r="AS29" s="2" t="str">
        <f>IFERROR(#REF!/GAMSlim2!AR29,"")</f>
        <v/>
      </c>
      <c r="AT29" s="2" t="str">
        <f>IFERROR(#REF!/GAMSlim2!AS29,"")</f>
        <v/>
      </c>
      <c r="AU29" s="2" t="str">
        <f>IFERROR(#REF!/GAMSlim2!AT29,"")</f>
        <v/>
      </c>
      <c r="AV29" s="2" t="str">
        <f>IFERROR(#REF!/GAMSlim2!AU29,"")</f>
        <v/>
      </c>
      <c r="AW29" s="2" t="str">
        <f>IFERROR(#REF!/GAMSlim2!AV29,"")</f>
        <v/>
      </c>
      <c r="AX29" s="2" t="str">
        <f>IFERROR(#REF!/GAMSlim2!AW29,"")</f>
        <v/>
      </c>
      <c r="AY29" s="2" t="str">
        <f>IFERROR(#REF!/GAMSlim2!AX29,"")</f>
        <v/>
      </c>
      <c r="AZ29" s="2" t="str">
        <f>IFERROR(#REF!/GAMSlim2!AY29,"")</f>
        <v/>
      </c>
      <c r="BA29" s="2" t="str">
        <f>IFERROR(#REF!/GAMSlim2!AZ29,"")</f>
        <v/>
      </c>
      <c r="BB29" s="2" t="str">
        <f>IFERROR(#REF!/GAMSlim2!BA29,"")</f>
        <v/>
      </c>
      <c r="BC29" s="2" t="str">
        <f>IFERROR(#REF!/GAMSlim2!BB29,"")</f>
        <v/>
      </c>
      <c r="BD29" s="2" t="str">
        <f>IFERROR(#REF!/GAMSlim2!BC29,"")</f>
        <v/>
      </c>
      <c r="BE29" s="2" t="str">
        <f>IFERROR(#REF!/GAMSlim2!BD29,"")</f>
        <v/>
      </c>
      <c r="BF29" s="2" t="str">
        <f>IFERROR(#REF!/GAMSlim2!BE29,"")</f>
        <v/>
      </c>
      <c r="BG29" s="2" t="str">
        <f>IFERROR(#REF!/GAMSlim2!BF29,"")</f>
        <v/>
      </c>
      <c r="BH29" s="2" t="str">
        <f>IFERROR(#REF!/GAMSlim2!BG29,"")</f>
        <v/>
      </c>
      <c r="BI29" s="2" t="str">
        <f>IFERROR(#REF!/GAMSlim2!BH29,"")</f>
        <v/>
      </c>
      <c r="BJ29" s="2" t="str">
        <f>IFERROR(#REF!/GAMSlim2!BI29,"")</f>
        <v/>
      </c>
    </row>
    <row r="30" spans="1:62" x14ac:dyDescent="0.25">
      <c r="A30" t="e">
        <f>#REF!</f>
        <v>#REF!</v>
      </c>
      <c r="B30" t="str">
        <f>GAMSbase!A30</f>
        <v>Damage Rate at Threshold for Catastrophic Damages</v>
      </c>
      <c r="C30" s="2" t="str">
        <f>IFERROR(#REF!/GAMSlim2!B30,"")</f>
        <v/>
      </c>
      <c r="D30" s="2" t="str">
        <f>IFERROR(#REF!/GAMSlim2!C30,"")</f>
        <v/>
      </c>
      <c r="E30" s="2" t="str">
        <f>IFERROR(#REF!/GAMSlim2!D30,"")</f>
        <v/>
      </c>
      <c r="F30" s="2" t="str">
        <f>IFERROR(#REF!/GAMSlim2!E30,"")</f>
        <v/>
      </c>
      <c r="G30" s="2" t="str">
        <f>IFERROR(#REF!/GAMSlim2!F30,"")</f>
        <v/>
      </c>
      <c r="H30" s="2" t="str">
        <f>IFERROR(#REF!/GAMSlim2!G30,"")</f>
        <v/>
      </c>
      <c r="I30" s="2" t="str">
        <f>IFERROR(#REF!/GAMSlim2!H30,"")</f>
        <v/>
      </c>
      <c r="J30" s="2" t="str">
        <f>IFERROR(#REF!/GAMSlim2!I30,"")</f>
        <v/>
      </c>
      <c r="K30" s="2" t="str">
        <f>IFERROR(#REF!/GAMSlim2!J30,"")</f>
        <v/>
      </c>
      <c r="L30" s="2" t="str">
        <f>IFERROR(#REF!/GAMSlim2!K30,"")</f>
        <v/>
      </c>
      <c r="M30" s="2" t="str">
        <f>IFERROR(#REF!/GAMSlim2!L30,"")</f>
        <v/>
      </c>
      <c r="N30" s="2" t="str">
        <f>IFERROR(#REF!/GAMSlim2!M30,"")</f>
        <v/>
      </c>
      <c r="O30" s="2" t="str">
        <f>IFERROR(#REF!/GAMSlim2!N30,"")</f>
        <v/>
      </c>
      <c r="P30" s="2" t="str">
        <f>IFERROR(#REF!/GAMSlim2!O30,"")</f>
        <v/>
      </c>
      <c r="Q30" s="2" t="str">
        <f>IFERROR(#REF!/GAMSlim2!P30,"")</f>
        <v/>
      </c>
      <c r="R30" s="2" t="str">
        <f>IFERROR(#REF!/GAMSlim2!Q30,"")</f>
        <v/>
      </c>
      <c r="S30" s="2" t="str">
        <f>IFERROR(#REF!/GAMSlim2!R30,"")</f>
        <v/>
      </c>
      <c r="T30" s="2" t="str">
        <f>IFERROR(#REF!/GAMSlim2!S30,"")</f>
        <v/>
      </c>
      <c r="U30" s="2" t="str">
        <f>IFERROR(#REF!/GAMSlim2!T30,"")</f>
        <v/>
      </c>
      <c r="V30" s="2" t="str">
        <f>IFERROR(#REF!/GAMSlim2!U30,"")</f>
        <v/>
      </c>
      <c r="W30" s="2" t="str">
        <f>IFERROR(#REF!/GAMSlim2!V30,"")</f>
        <v/>
      </c>
      <c r="X30" s="2" t="str">
        <f>IFERROR(#REF!/GAMSlim2!W30,"")</f>
        <v/>
      </c>
      <c r="Y30" s="2" t="str">
        <f>IFERROR(#REF!/GAMSlim2!X30,"")</f>
        <v/>
      </c>
      <c r="Z30" s="2" t="str">
        <f>IFERROR(#REF!/GAMSlim2!Y30,"")</f>
        <v/>
      </c>
      <c r="AA30" s="2" t="str">
        <f>IFERROR(#REF!/GAMSlim2!Z30,"")</f>
        <v/>
      </c>
      <c r="AB30" s="2" t="str">
        <f>IFERROR(#REF!/GAMSlim2!AA30,"")</f>
        <v/>
      </c>
      <c r="AC30" s="2" t="str">
        <f>IFERROR(#REF!/GAMSlim2!AB30,"")</f>
        <v/>
      </c>
      <c r="AD30" s="2" t="str">
        <f>IFERROR(#REF!/GAMSlim2!AC30,"")</f>
        <v/>
      </c>
      <c r="AE30" s="2" t="str">
        <f>IFERROR(#REF!/GAMSlim2!AD30,"")</f>
        <v/>
      </c>
      <c r="AF30" s="2" t="str">
        <f>IFERROR(#REF!/GAMSlim2!AE30,"")</f>
        <v/>
      </c>
      <c r="AG30" s="2" t="str">
        <f>IFERROR(#REF!/GAMSlim2!AF30,"")</f>
        <v/>
      </c>
      <c r="AH30" s="2" t="str">
        <f>IFERROR(#REF!/GAMSlim2!AG30,"")</f>
        <v/>
      </c>
      <c r="AI30" s="2" t="str">
        <f>IFERROR(#REF!/GAMSlim2!AH30,"")</f>
        <v/>
      </c>
      <c r="AJ30" s="2" t="str">
        <f>IFERROR(#REF!/GAMSlim2!AI30,"")</f>
        <v/>
      </c>
      <c r="AK30" s="2" t="str">
        <f>IFERROR(#REF!/GAMSlim2!AJ30,"")</f>
        <v/>
      </c>
      <c r="AL30" s="2" t="str">
        <f>IFERROR(#REF!/GAMSlim2!AK30,"")</f>
        <v/>
      </c>
      <c r="AM30" s="2" t="str">
        <f>IFERROR(#REF!/GAMSlim2!AL30,"")</f>
        <v/>
      </c>
      <c r="AN30" s="2" t="str">
        <f>IFERROR(#REF!/GAMSlim2!AM30,"")</f>
        <v/>
      </c>
      <c r="AO30" s="2" t="str">
        <f>IFERROR(#REF!/GAMSlim2!AN30,"")</f>
        <v/>
      </c>
      <c r="AP30" s="2" t="str">
        <f>IFERROR(#REF!/GAMSlim2!AO30,"")</f>
        <v/>
      </c>
      <c r="AQ30" s="2" t="str">
        <f>IFERROR(#REF!/GAMSlim2!AP30,"")</f>
        <v/>
      </c>
      <c r="AR30" s="2" t="str">
        <f>IFERROR(#REF!/GAMSlim2!AQ30,"")</f>
        <v/>
      </c>
      <c r="AS30" s="2" t="str">
        <f>IFERROR(#REF!/GAMSlim2!AR30,"")</f>
        <v/>
      </c>
      <c r="AT30" s="2" t="str">
        <f>IFERROR(#REF!/GAMSlim2!AS30,"")</f>
        <v/>
      </c>
      <c r="AU30" s="2" t="str">
        <f>IFERROR(#REF!/GAMSlim2!AT30,"")</f>
        <v/>
      </c>
      <c r="AV30" s="2" t="str">
        <f>IFERROR(#REF!/GAMSlim2!AU30,"")</f>
        <v/>
      </c>
      <c r="AW30" s="2" t="str">
        <f>IFERROR(#REF!/GAMSlim2!AV30,"")</f>
        <v/>
      </c>
      <c r="AX30" s="2" t="str">
        <f>IFERROR(#REF!/GAMSlim2!AW30,"")</f>
        <v/>
      </c>
      <c r="AY30" s="2" t="str">
        <f>IFERROR(#REF!/GAMSlim2!AX30,"")</f>
        <v/>
      </c>
      <c r="AZ30" s="2" t="str">
        <f>IFERROR(#REF!/GAMSlim2!AY30,"")</f>
        <v/>
      </c>
      <c r="BA30" s="2" t="str">
        <f>IFERROR(#REF!/GAMSlim2!AZ30,"")</f>
        <v/>
      </c>
      <c r="BB30" s="2" t="str">
        <f>IFERROR(#REF!/GAMSlim2!BA30,"")</f>
        <v/>
      </c>
      <c r="BC30" s="2" t="str">
        <f>IFERROR(#REF!/GAMSlim2!BB30,"")</f>
        <v/>
      </c>
      <c r="BD30" s="2" t="str">
        <f>IFERROR(#REF!/GAMSlim2!BC30,"")</f>
        <v/>
      </c>
      <c r="BE30" s="2" t="str">
        <f>IFERROR(#REF!/GAMSlim2!BD30,"")</f>
        <v/>
      </c>
      <c r="BF30" s="2" t="str">
        <f>IFERROR(#REF!/GAMSlim2!BE30,"")</f>
        <v/>
      </c>
      <c r="BG30" s="2" t="str">
        <f>IFERROR(#REF!/GAMSlim2!BF30,"")</f>
        <v/>
      </c>
      <c r="BH30" s="2" t="str">
        <f>IFERROR(#REF!/GAMSlim2!BG30,"")</f>
        <v/>
      </c>
      <c r="BI30" s="2" t="str">
        <f>IFERROR(#REF!/GAMSlim2!BH30,"")</f>
        <v/>
      </c>
      <c r="BJ30" s="2" t="str">
        <f>IFERROR(#REF!/GAMSlim2!BI30,"")</f>
        <v/>
      </c>
    </row>
    <row r="31" spans="1:62" x14ac:dyDescent="0.25">
      <c r="A31" t="e">
        <f>#REF!</f>
        <v>#REF!</v>
      </c>
      <c r="B31" t="str">
        <f>GAMSbase!A31</f>
        <v>* ABATEMENT COST</v>
      </c>
      <c r="C31" s="2" t="str">
        <f>IFERROR(#REF!/GAMSlim2!B31,"")</f>
        <v/>
      </c>
      <c r="D31" s="2" t="str">
        <f>IFERROR(#REF!/GAMSlim2!C31,"")</f>
        <v/>
      </c>
      <c r="E31" s="2" t="str">
        <f>IFERROR(#REF!/GAMSlim2!D31,"")</f>
        <v/>
      </c>
      <c r="F31" s="2" t="str">
        <f>IFERROR(#REF!/GAMSlim2!E31,"")</f>
        <v/>
      </c>
      <c r="G31" s="2" t="str">
        <f>IFERROR(#REF!/GAMSlim2!F31,"")</f>
        <v/>
      </c>
      <c r="H31" s="2" t="str">
        <f>IFERROR(#REF!/GAMSlim2!G31,"")</f>
        <v/>
      </c>
      <c r="I31" s="2" t="str">
        <f>IFERROR(#REF!/GAMSlim2!H31,"")</f>
        <v/>
      </c>
      <c r="J31" s="2" t="str">
        <f>IFERROR(#REF!/GAMSlim2!I31,"")</f>
        <v/>
      </c>
      <c r="K31" s="2" t="str">
        <f>IFERROR(#REF!/GAMSlim2!J31,"")</f>
        <v/>
      </c>
      <c r="L31" s="2" t="str">
        <f>IFERROR(#REF!/GAMSlim2!K31,"")</f>
        <v/>
      </c>
      <c r="M31" s="2" t="str">
        <f>IFERROR(#REF!/GAMSlim2!L31,"")</f>
        <v/>
      </c>
      <c r="N31" s="2" t="str">
        <f>IFERROR(#REF!/GAMSlim2!M31,"")</f>
        <v/>
      </c>
      <c r="O31" s="2" t="str">
        <f>IFERROR(#REF!/GAMSlim2!N31,"")</f>
        <v/>
      </c>
      <c r="P31" s="2" t="str">
        <f>IFERROR(#REF!/GAMSlim2!O31,"")</f>
        <v/>
      </c>
      <c r="Q31" s="2" t="str">
        <f>IFERROR(#REF!/GAMSlim2!P31,"")</f>
        <v/>
      </c>
      <c r="R31" s="2" t="str">
        <f>IFERROR(#REF!/GAMSlim2!Q31,"")</f>
        <v/>
      </c>
      <c r="S31" s="2" t="str">
        <f>IFERROR(#REF!/GAMSlim2!R31,"")</f>
        <v/>
      </c>
      <c r="T31" s="2" t="str">
        <f>IFERROR(#REF!/GAMSlim2!S31,"")</f>
        <v/>
      </c>
      <c r="U31" s="2" t="str">
        <f>IFERROR(#REF!/GAMSlim2!T31,"")</f>
        <v/>
      </c>
      <c r="V31" s="2" t="str">
        <f>IFERROR(#REF!/GAMSlim2!U31,"")</f>
        <v/>
      </c>
      <c r="W31" s="2" t="str">
        <f>IFERROR(#REF!/GAMSlim2!V31,"")</f>
        <v/>
      </c>
      <c r="X31" s="2" t="str">
        <f>IFERROR(#REF!/GAMSlim2!W31,"")</f>
        <v/>
      </c>
      <c r="Y31" s="2" t="str">
        <f>IFERROR(#REF!/GAMSlim2!X31,"")</f>
        <v/>
      </c>
      <c r="Z31" s="2" t="str">
        <f>IFERROR(#REF!/GAMSlim2!Y31,"")</f>
        <v/>
      </c>
      <c r="AA31" s="2" t="str">
        <f>IFERROR(#REF!/GAMSlim2!Z31,"")</f>
        <v/>
      </c>
      <c r="AB31" s="2" t="str">
        <f>IFERROR(#REF!/GAMSlim2!AA31,"")</f>
        <v/>
      </c>
      <c r="AC31" s="2" t="str">
        <f>IFERROR(#REF!/GAMSlim2!AB31,"")</f>
        <v/>
      </c>
      <c r="AD31" s="2" t="str">
        <f>IFERROR(#REF!/GAMSlim2!AC31,"")</f>
        <v/>
      </c>
      <c r="AE31" s="2" t="str">
        <f>IFERROR(#REF!/GAMSlim2!AD31,"")</f>
        <v/>
      </c>
      <c r="AF31" s="2" t="str">
        <f>IFERROR(#REF!/GAMSlim2!AE31,"")</f>
        <v/>
      </c>
      <c r="AG31" s="2" t="str">
        <f>IFERROR(#REF!/GAMSlim2!AF31,"")</f>
        <v/>
      </c>
      <c r="AH31" s="2" t="str">
        <f>IFERROR(#REF!/GAMSlim2!AG31,"")</f>
        <v/>
      </c>
      <c r="AI31" s="2" t="str">
        <f>IFERROR(#REF!/GAMSlim2!AH31,"")</f>
        <v/>
      </c>
      <c r="AJ31" s="2" t="str">
        <f>IFERROR(#REF!/GAMSlim2!AI31,"")</f>
        <v/>
      </c>
      <c r="AK31" s="2" t="str">
        <f>IFERROR(#REF!/GAMSlim2!AJ31,"")</f>
        <v/>
      </c>
      <c r="AL31" s="2" t="str">
        <f>IFERROR(#REF!/GAMSlim2!AK31,"")</f>
        <v/>
      </c>
      <c r="AM31" s="2" t="str">
        <f>IFERROR(#REF!/GAMSlim2!AL31,"")</f>
        <v/>
      </c>
      <c r="AN31" s="2" t="str">
        <f>IFERROR(#REF!/GAMSlim2!AM31,"")</f>
        <v/>
      </c>
      <c r="AO31" s="2" t="str">
        <f>IFERROR(#REF!/GAMSlim2!AN31,"")</f>
        <v/>
      </c>
      <c r="AP31" s="2" t="str">
        <f>IFERROR(#REF!/GAMSlim2!AO31,"")</f>
        <v/>
      </c>
      <c r="AQ31" s="2" t="str">
        <f>IFERROR(#REF!/GAMSlim2!AP31,"")</f>
        <v/>
      </c>
      <c r="AR31" s="2" t="str">
        <f>IFERROR(#REF!/GAMSlim2!AQ31,"")</f>
        <v/>
      </c>
      <c r="AS31" s="2" t="str">
        <f>IFERROR(#REF!/GAMSlim2!AR31,"")</f>
        <v/>
      </c>
      <c r="AT31" s="2" t="str">
        <f>IFERROR(#REF!/GAMSlim2!AS31,"")</f>
        <v/>
      </c>
      <c r="AU31" s="2" t="str">
        <f>IFERROR(#REF!/GAMSlim2!AT31,"")</f>
        <v/>
      </c>
      <c r="AV31" s="2" t="str">
        <f>IFERROR(#REF!/GAMSlim2!AU31,"")</f>
        <v/>
      </c>
      <c r="AW31" s="2" t="str">
        <f>IFERROR(#REF!/GAMSlim2!AV31,"")</f>
        <v/>
      </c>
      <c r="AX31" s="2" t="str">
        <f>IFERROR(#REF!/GAMSlim2!AW31,"")</f>
        <v/>
      </c>
      <c r="AY31" s="2" t="str">
        <f>IFERROR(#REF!/GAMSlim2!AX31,"")</f>
        <v/>
      </c>
      <c r="AZ31" s="2" t="str">
        <f>IFERROR(#REF!/GAMSlim2!AY31,"")</f>
        <v/>
      </c>
      <c r="BA31" s="2" t="str">
        <f>IFERROR(#REF!/GAMSlim2!AZ31,"")</f>
        <v/>
      </c>
      <c r="BB31" s="2" t="str">
        <f>IFERROR(#REF!/GAMSlim2!BA31,"")</f>
        <v/>
      </c>
      <c r="BC31" s="2" t="str">
        <f>IFERROR(#REF!/GAMSlim2!BB31,"")</f>
        <v/>
      </c>
      <c r="BD31" s="2" t="str">
        <f>IFERROR(#REF!/GAMSlim2!BC31,"")</f>
        <v/>
      </c>
      <c r="BE31" s="2" t="str">
        <f>IFERROR(#REF!/GAMSlim2!BD31,"")</f>
        <v/>
      </c>
      <c r="BF31" s="2" t="str">
        <f>IFERROR(#REF!/GAMSlim2!BE31,"")</f>
        <v/>
      </c>
      <c r="BG31" s="2" t="str">
        <f>IFERROR(#REF!/GAMSlim2!BF31,"")</f>
        <v/>
      </c>
      <c r="BH31" s="2" t="str">
        <f>IFERROR(#REF!/GAMSlim2!BG31,"")</f>
        <v/>
      </c>
      <c r="BI31" s="2" t="str">
        <f>IFERROR(#REF!/GAMSlim2!BH31,"")</f>
        <v/>
      </c>
      <c r="BJ31" s="2" t="str">
        <f>IFERROR(#REF!/GAMSlim2!BI31,"")</f>
        <v/>
      </c>
    </row>
    <row r="32" spans="1:62" x14ac:dyDescent="0.25">
      <c r="A32" t="e">
        <f>#REF!</f>
        <v>#REF!</v>
      </c>
      <c r="B32" t="str">
        <f>GAMSbase!A32</f>
        <v>Abatement cost function coefficient</v>
      </c>
      <c r="C32" s="2" t="str">
        <f>IFERROR(#REF!/GAMSlim2!B32,"")</f>
        <v/>
      </c>
      <c r="D32" s="2" t="str">
        <f>IFERROR(#REF!/GAMSlim2!C32,"")</f>
        <v/>
      </c>
      <c r="E32" s="2" t="str">
        <f>IFERROR(#REF!/GAMSlim2!D32,"")</f>
        <v/>
      </c>
      <c r="F32" s="2" t="str">
        <f>IFERROR(#REF!/GAMSlim2!E32,"")</f>
        <v/>
      </c>
      <c r="G32" s="2" t="str">
        <f>IFERROR(#REF!/GAMSlim2!F32,"")</f>
        <v/>
      </c>
      <c r="H32" s="2" t="str">
        <f>IFERROR(#REF!/GAMSlim2!G32,"")</f>
        <v/>
      </c>
      <c r="I32" s="2" t="str">
        <f>IFERROR(#REF!/GAMSlim2!H32,"")</f>
        <v/>
      </c>
      <c r="J32" s="2" t="str">
        <f>IFERROR(#REF!/GAMSlim2!I32,"")</f>
        <v/>
      </c>
      <c r="K32" s="2" t="str">
        <f>IFERROR(#REF!/GAMSlim2!J32,"")</f>
        <v/>
      </c>
      <c r="L32" s="2" t="str">
        <f>IFERROR(#REF!/GAMSlim2!K32,"")</f>
        <v/>
      </c>
      <c r="M32" s="2" t="str">
        <f>IFERROR(#REF!/GAMSlim2!L32,"")</f>
        <v/>
      </c>
      <c r="N32" s="2" t="str">
        <f>IFERROR(#REF!/GAMSlim2!M32,"")</f>
        <v/>
      </c>
      <c r="O32" s="2" t="str">
        <f>IFERROR(#REF!/GAMSlim2!N32,"")</f>
        <v/>
      </c>
      <c r="P32" s="2" t="str">
        <f>IFERROR(#REF!/GAMSlim2!O32,"")</f>
        <v/>
      </c>
      <c r="Q32" s="2" t="str">
        <f>IFERROR(#REF!/GAMSlim2!P32,"")</f>
        <v/>
      </c>
      <c r="R32" s="2" t="str">
        <f>IFERROR(#REF!/GAMSlim2!Q32,"")</f>
        <v/>
      </c>
      <c r="S32" s="2" t="str">
        <f>IFERROR(#REF!/GAMSlim2!R32,"")</f>
        <v/>
      </c>
      <c r="T32" s="2" t="str">
        <f>IFERROR(#REF!/GAMSlim2!S32,"")</f>
        <v/>
      </c>
      <c r="U32" s="2" t="str">
        <f>IFERROR(#REF!/GAMSlim2!T32,"")</f>
        <v/>
      </c>
      <c r="V32" s="2" t="str">
        <f>IFERROR(#REF!/GAMSlim2!U32,"")</f>
        <v/>
      </c>
      <c r="W32" s="2" t="str">
        <f>IFERROR(#REF!/GAMSlim2!V32,"")</f>
        <v/>
      </c>
      <c r="X32" s="2" t="str">
        <f>IFERROR(#REF!/GAMSlim2!W32,"")</f>
        <v/>
      </c>
      <c r="Y32" s="2" t="str">
        <f>IFERROR(#REF!/GAMSlim2!X32,"")</f>
        <v/>
      </c>
      <c r="Z32" s="2" t="str">
        <f>IFERROR(#REF!/GAMSlim2!Y32,"")</f>
        <v/>
      </c>
      <c r="AA32" s="2" t="str">
        <f>IFERROR(#REF!/GAMSlim2!Z32,"")</f>
        <v/>
      </c>
      <c r="AB32" s="2" t="str">
        <f>IFERROR(#REF!/GAMSlim2!AA32,"")</f>
        <v/>
      </c>
      <c r="AC32" s="2" t="str">
        <f>IFERROR(#REF!/GAMSlim2!AB32,"")</f>
        <v/>
      </c>
      <c r="AD32" s="2" t="str">
        <f>IFERROR(#REF!/GAMSlim2!AC32,"")</f>
        <v/>
      </c>
      <c r="AE32" s="2" t="str">
        <f>IFERROR(#REF!/GAMSlim2!AD32,"")</f>
        <v/>
      </c>
      <c r="AF32" s="2" t="str">
        <f>IFERROR(#REF!/GAMSlim2!AE32,"")</f>
        <v/>
      </c>
      <c r="AG32" s="2" t="str">
        <f>IFERROR(#REF!/GAMSlim2!AF32,"")</f>
        <v/>
      </c>
      <c r="AH32" s="2" t="str">
        <f>IFERROR(#REF!/GAMSlim2!AG32,"")</f>
        <v/>
      </c>
      <c r="AI32" s="2" t="str">
        <f>IFERROR(#REF!/GAMSlim2!AH32,"")</f>
        <v/>
      </c>
      <c r="AJ32" s="2" t="str">
        <f>IFERROR(#REF!/GAMSlim2!AI32,"")</f>
        <v/>
      </c>
      <c r="AK32" s="2" t="str">
        <f>IFERROR(#REF!/GAMSlim2!AJ32,"")</f>
        <v/>
      </c>
      <c r="AL32" s="2" t="str">
        <f>IFERROR(#REF!/GAMSlim2!AK32,"")</f>
        <v/>
      </c>
      <c r="AM32" s="2" t="str">
        <f>IFERROR(#REF!/GAMSlim2!AL32,"")</f>
        <v/>
      </c>
      <c r="AN32" s="2" t="str">
        <f>IFERROR(#REF!/GAMSlim2!AM32,"")</f>
        <v/>
      </c>
      <c r="AO32" s="2" t="str">
        <f>IFERROR(#REF!/GAMSlim2!AN32,"")</f>
        <v/>
      </c>
      <c r="AP32" s="2" t="str">
        <f>IFERROR(#REF!/GAMSlim2!AO32,"")</f>
        <v/>
      </c>
      <c r="AQ32" s="2" t="str">
        <f>IFERROR(#REF!/GAMSlim2!AP32,"")</f>
        <v/>
      </c>
      <c r="AR32" s="2" t="str">
        <f>IFERROR(#REF!/GAMSlim2!AQ32,"")</f>
        <v/>
      </c>
      <c r="AS32" s="2" t="str">
        <f>IFERROR(#REF!/GAMSlim2!AR32,"")</f>
        <v/>
      </c>
      <c r="AT32" s="2" t="str">
        <f>IFERROR(#REF!/GAMSlim2!AS32,"")</f>
        <v/>
      </c>
      <c r="AU32" s="2" t="str">
        <f>IFERROR(#REF!/GAMSlim2!AT32,"")</f>
        <v/>
      </c>
      <c r="AV32" s="2" t="str">
        <f>IFERROR(#REF!/GAMSlim2!AU32,"")</f>
        <v/>
      </c>
      <c r="AW32" s="2" t="str">
        <f>IFERROR(#REF!/GAMSlim2!AV32,"")</f>
        <v/>
      </c>
      <c r="AX32" s="2" t="str">
        <f>IFERROR(#REF!/GAMSlim2!AW32,"")</f>
        <v/>
      </c>
      <c r="AY32" s="2" t="str">
        <f>IFERROR(#REF!/GAMSlim2!AX32,"")</f>
        <v/>
      </c>
      <c r="AZ32" s="2" t="str">
        <f>IFERROR(#REF!/GAMSlim2!AY32,"")</f>
        <v/>
      </c>
      <c r="BA32" s="2" t="str">
        <f>IFERROR(#REF!/GAMSlim2!AZ32,"")</f>
        <v/>
      </c>
      <c r="BB32" s="2" t="str">
        <f>IFERROR(#REF!/GAMSlim2!BA32,"")</f>
        <v/>
      </c>
      <c r="BC32" s="2" t="str">
        <f>IFERROR(#REF!/GAMSlim2!BB32,"")</f>
        <v/>
      </c>
      <c r="BD32" s="2" t="str">
        <f>IFERROR(#REF!/GAMSlim2!BC32,"")</f>
        <v/>
      </c>
      <c r="BE32" s="2" t="str">
        <f>IFERROR(#REF!/GAMSlim2!BD32,"")</f>
        <v/>
      </c>
      <c r="BF32" s="2" t="str">
        <f>IFERROR(#REF!/GAMSlim2!BE32,"")</f>
        <v/>
      </c>
      <c r="BG32" s="2" t="str">
        <f>IFERROR(#REF!/GAMSlim2!BF32,"")</f>
        <v/>
      </c>
      <c r="BH32" s="2" t="str">
        <f>IFERROR(#REF!/GAMSlim2!BG32,"")</f>
        <v/>
      </c>
      <c r="BI32" s="2" t="str">
        <f>IFERROR(#REF!/GAMSlim2!BH32,"")</f>
        <v/>
      </c>
      <c r="BJ32" s="2" t="str">
        <f>IFERROR(#REF!/GAMSlim2!BI32,"")</f>
        <v/>
      </c>
    </row>
    <row r="33" spans="1:62" x14ac:dyDescent="0.25">
      <c r="A33" t="e">
        <f>#REF!</f>
        <v>#REF!</v>
      </c>
      <c r="B33" t="str">
        <f>GAMSbase!A33</f>
        <v xml:space="preserve"> Price of Backstop Technology (1000 USD per ton C)</v>
      </c>
      <c r="C33" s="2" t="str">
        <f>IFERROR(#REF!/GAMSlim2!B33,"")</f>
        <v/>
      </c>
      <c r="D33" s="2" t="str">
        <f>IFERROR(#REF!/GAMSlim2!C33,"")</f>
        <v/>
      </c>
      <c r="E33" s="2" t="str">
        <f>IFERROR(#REF!/GAMSlim2!D33,"")</f>
        <v/>
      </c>
      <c r="F33" s="2" t="str">
        <f>IFERROR(#REF!/GAMSlim2!E33,"")</f>
        <v/>
      </c>
      <c r="G33" s="2" t="str">
        <f>IFERROR(#REF!/GAMSlim2!F33,"")</f>
        <v/>
      </c>
      <c r="H33" s="2" t="str">
        <f>IFERROR(#REF!/GAMSlim2!G33,"")</f>
        <v/>
      </c>
      <c r="I33" s="2" t="str">
        <f>IFERROR(#REF!/GAMSlim2!H33,"")</f>
        <v/>
      </c>
      <c r="J33" s="2" t="str">
        <f>IFERROR(#REF!/GAMSlim2!I33,"")</f>
        <v/>
      </c>
      <c r="K33" s="2" t="str">
        <f>IFERROR(#REF!/GAMSlim2!J33,"")</f>
        <v/>
      </c>
      <c r="L33" s="2" t="str">
        <f>IFERROR(#REF!/GAMSlim2!K33,"")</f>
        <v/>
      </c>
      <c r="M33" s="2" t="str">
        <f>IFERROR(#REF!/GAMSlim2!L33,"")</f>
        <v/>
      </c>
      <c r="N33" s="2" t="str">
        <f>IFERROR(#REF!/GAMSlim2!M33,"")</f>
        <v/>
      </c>
      <c r="O33" s="2" t="str">
        <f>IFERROR(#REF!/GAMSlim2!N33,"")</f>
        <v/>
      </c>
      <c r="P33" s="2" t="str">
        <f>IFERROR(#REF!/GAMSlim2!O33,"")</f>
        <v/>
      </c>
      <c r="Q33" s="2" t="str">
        <f>IFERROR(#REF!/GAMSlim2!P33,"")</f>
        <v/>
      </c>
      <c r="R33" s="2" t="str">
        <f>IFERROR(#REF!/GAMSlim2!Q33,"")</f>
        <v/>
      </c>
      <c r="S33" s="2" t="str">
        <f>IFERROR(#REF!/GAMSlim2!R33,"")</f>
        <v/>
      </c>
      <c r="T33" s="2" t="str">
        <f>IFERROR(#REF!/GAMSlim2!S33,"")</f>
        <v/>
      </c>
      <c r="U33" s="2" t="str">
        <f>IFERROR(#REF!/GAMSlim2!T33,"")</f>
        <v/>
      </c>
      <c r="V33" s="2" t="str">
        <f>IFERROR(#REF!/GAMSlim2!U33,"")</f>
        <v/>
      </c>
      <c r="W33" s="2" t="str">
        <f>IFERROR(#REF!/GAMSlim2!V33,"")</f>
        <v/>
      </c>
      <c r="X33" s="2" t="str">
        <f>IFERROR(#REF!/GAMSlim2!W33,"")</f>
        <v/>
      </c>
      <c r="Y33" s="2" t="str">
        <f>IFERROR(#REF!/GAMSlim2!X33,"")</f>
        <v/>
      </c>
      <c r="Z33" s="2" t="str">
        <f>IFERROR(#REF!/GAMSlim2!Y33,"")</f>
        <v/>
      </c>
      <c r="AA33" s="2" t="str">
        <f>IFERROR(#REF!/GAMSlim2!Z33,"")</f>
        <v/>
      </c>
      <c r="AB33" s="2" t="str">
        <f>IFERROR(#REF!/GAMSlim2!AA33,"")</f>
        <v/>
      </c>
      <c r="AC33" s="2" t="str">
        <f>IFERROR(#REF!/GAMSlim2!AB33,"")</f>
        <v/>
      </c>
      <c r="AD33" s="2" t="str">
        <f>IFERROR(#REF!/GAMSlim2!AC33,"")</f>
        <v/>
      </c>
      <c r="AE33" s="2" t="str">
        <f>IFERROR(#REF!/GAMSlim2!AD33,"")</f>
        <v/>
      </c>
      <c r="AF33" s="2" t="str">
        <f>IFERROR(#REF!/GAMSlim2!AE33,"")</f>
        <v/>
      </c>
      <c r="AG33" s="2" t="str">
        <f>IFERROR(#REF!/GAMSlim2!AF33,"")</f>
        <v/>
      </c>
      <c r="AH33" s="2" t="str">
        <f>IFERROR(#REF!/GAMSlim2!AG33,"")</f>
        <v/>
      </c>
      <c r="AI33" s="2" t="str">
        <f>IFERROR(#REF!/GAMSlim2!AH33,"")</f>
        <v/>
      </c>
      <c r="AJ33" s="2" t="str">
        <f>IFERROR(#REF!/GAMSlim2!AI33,"")</f>
        <v/>
      </c>
      <c r="AK33" s="2" t="str">
        <f>IFERROR(#REF!/GAMSlim2!AJ33,"")</f>
        <v/>
      </c>
      <c r="AL33" s="2" t="str">
        <f>IFERROR(#REF!/GAMSlim2!AK33,"")</f>
        <v/>
      </c>
      <c r="AM33" s="2" t="str">
        <f>IFERROR(#REF!/GAMSlim2!AL33,"")</f>
        <v/>
      </c>
      <c r="AN33" s="2" t="str">
        <f>IFERROR(#REF!/GAMSlim2!AM33,"")</f>
        <v/>
      </c>
      <c r="AO33" s="2" t="str">
        <f>IFERROR(#REF!/GAMSlim2!AN33,"")</f>
        <v/>
      </c>
      <c r="AP33" s="2" t="str">
        <f>IFERROR(#REF!/GAMSlim2!AO33,"")</f>
        <v/>
      </c>
      <c r="AQ33" s="2" t="str">
        <f>IFERROR(#REF!/GAMSlim2!AP33,"")</f>
        <v/>
      </c>
      <c r="AR33" s="2" t="str">
        <f>IFERROR(#REF!/GAMSlim2!AQ33,"")</f>
        <v/>
      </c>
      <c r="AS33" s="2" t="str">
        <f>IFERROR(#REF!/GAMSlim2!AR33,"")</f>
        <v/>
      </c>
      <c r="AT33" s="2" t="str">
        <f>IFERROR(#REF!/GAMSlim2!AS33,"")</f>
        <v/>
      </c>
      <c r="AU33" s="2" t="str">
        <f>IFERROR(#REF!/GAMSlim2!AT33,"")</f>
        <v/>
      </c>
      <c r="AV33" s="2" t="str">
        <f>IFERROR(#REF!/GAMSlim2!AU33,"")</f>
        <v/>
      </c>
      <c r="AW33" s="2" t="str">
        <f>IFERROR(#REF!/GAMSlim2!AV33,"")</f>
        <v/>
      </c>
      <c r="AX33" s="2" t="str">
        <f>IFERROR(#REF!/GAMSlim2!AW33,"")</f>
        <v/>
      </c>
      <c r="AY33" s="2" t="str">
        <f>IFERROR(#REF!/GAMSlim2!AX33,"")</f>
        <v/>
      </c>
      <c r="AZ33" s="2" t="str">
        <f>IFERROR(#REF!/GAMSlim2!AY33,"")</f>
        <v/>
      </c>
      <c r="BA33" s="2" t="str">
        <f>IFERROR(#REF!/GAMSlim2!AZ33,"")</f>
        <v/>
      </c>
      <c r="BB33" s="2" t="str">
        <f>IFERROR(#REF!/GAMSlim2!BA33,"")</f>
        <v/>
      </c>
      <c r="BC33" s="2" t="str">
        <f>IFERROR(#REF!/GAMSlim2!BB33,"")</f>
        <v/>
      </c>
      <c r="BD33" s="2" t="str">
        <f>IFERROR(#REF!/GAMSlim2!BC33,"")</f>
        <v/>
      </c>
      <c r="BE33" s="2" t="str">
        <f>IFERROR(#REF!/GAMSlim2!BD33,"")</f>
        <v/>
      </c>
      <c r="BF33" s="2" t="str">
        <f>IFERROR(#REF!/GAMSlim2!BE33,"")</f>
        <v/>
      </c>
      <c r="BG33" s="2" t="str">
        <f>IFERROR(#REF!/GAMSlim2!BF33,"")</f>
        <v/>
      </c>
      <c r="BH33" s="2" t="str">
        <f>IFERROR(#REF!/GAMSlim2!BG33,"")</f>
        <v/>
      </c>
      <c r="BI33" s="2" t="str">
        <f>IFERROR(#REF!/GAMSlim2!BH33,"")</f>
        <v/>
      </c>
      <c r="BJ33" s="2" t="str">
        <f>IFERROR(#REF!/GAMSlim2!BI33,"")</f>
        <v/>
      </c>
    </row>
    <row r="34" spans="1:62" x14ac:dyDescent="0.25">
      <c r="A34" t="e">
        <f>#REF!</f>
        <v>#REF!</v>
      </c>
      <c r="B34" t="str">
        <f>GAMSbase!A34</f>
        <v xml:space="preserve"> Backstop Price (1000 USD per ton CO2)</v>
      </c>
      <c r="C34" s="2" t="str">
        <f>IFERROR(#REF!/GAMSlim2!B34,"")</f>
        <v/>
      </c>
      <c r="D34" s="2" t="str">
        <f>IFERROR(#REF!/GAMSlim2!C34,"")</f>
        <v/>
      </c>
      <c r="E34" s="2" t="str">
        <f>IFERROR(#REF!/GAMSlim2!D34,"")</f>
        <v/>
      </c>
      <c r="F34" s="2" t="str">
        <f>IFERROR(#REF!/GAMSlim2!E34,"")</f>
        <v/>
      </c>
      <c r="G34" s="2" t="str">
        <f>IFERROR(#REF!/GAMSlim2!F34,"")</f>
        <v/>
      </c>
      <c r="H34" s="2" t="str">
        <f>IFERROR(#REF!/GAMSlim2!G34,"")</f>
        <v/>
      </c>
      <c r="I34" s="2" t="str">
        <f>IFERROR(#REF!/GAMSlim2!H34,"")</f>
        <v/>
      </c>
      <c r="J34" s="2" t="str">
        <f>IFERROR(#REF!/GAMSlim2!I34,"")</f>
        <v/>
      </c>
      <c r="K34" s="2" t="str">
        <f>IFERROR(#REF!/GAMSlim2!J34,"")</f>
        <v/>
      </c>
      <c r="L34" s="2" t="str">
        <f>IFERROR(#REF!/GAMSlim2!K34,"")</f>
        <v/>
      </c>
      <c r="M34" s="2" t="str">
        <f>IFERROR(#REF!/GAMSlim2!L34,"")</f>
        <v/>
      </c>
      <c r="N34" s="2" t="str">
        <f>IFERROR(#REF!/GAMSlim2!M34,"")</f>
        <v/>
      </c>
      <c r="O34" s="2" t="str">
        <f>IFERROR(#REF!/GAMSlim2!N34,"")</f>
        <v/>
      </c>
      <c r="P34" s="2" t="str">
        <f>IFERROR(#REF!/GAMSlim2!O34,"")</f>
        <v/>
      </c>
      <c r="Q34" s="2" t="str">
        <f>IFERROR(#REF!/GAMSlim2!P34,"")</f>
        <v/>
      </c>
      <c r="R34" s="2" t="str">
        <f>IFERROR(#REF!/GAMSlim2!Q34,"")</f>
        <v/>
      </c>
      <c r="S34" s="2" t="str">
        <f>IFERROR(#REF!/GAMSlim2!R34,"")</f>
        <v/>
      </c>
      <c r="T34" s="2" t="str">
        <f>IFERROR(#REF!/GAMSlim2!S34,"")</f>
        <v/>
      </c>
      <c r="U34" s="2" t="str">
        <f>IFERROR(#REF!/GAMSlim2!T34,"")</f>
        <v/>
      </c>
      <c r="V34" s="2" t="str">
        <f>IFERROR(#REF!/GAMSlim2!U34,"")</f>
        <v/>
      </c>
      <c r="W34" s="2" t="str">
        <f>IFERROR(#REF!/GAMSlim2!V34,"")</f>
        <v/>
      </c>
      <c r="X34" s="2" t="str">
        <f>IFERROR(#REF!/GAMSlim2!W34,"")</f>
        <v/>
      </c>
      <c r="Y34" s="2" t="str">
        <f>IFERROR(#REF!/GAMSlim2!X34,"")</f>
        <v/>
      </c>
      <c r="Z34" s="2" t="str">
        <f>IFERROR(#REF!/GAMSlim2!Y34,"")</f>
        <v/>
      </c>
      <c r="AA34" s="2" t="str">
        <f>IFERROR(#REF!/GAMSlim2!Z34,"")</f>
        <v/>
      </c>
      <c r="AB34" s="2" t="str">
        <f>IFERROR(#REF!/GAMSlim2!AA34,"")</f>
        <v/>
      </c>
      <c r="AC34" s="2" t="str">
        <f>IFERROR(#REF!/GAMSlim2!AB34,"")</f>
        <v/>
      </c>
      <c r="AD34" s="2" t="str">
        <f>IFERROR(#REF!/GAMSlim2!AC34,"")</f>
        <v/>
      </c>
      <c r="AE34" s="2" t="str">
        <f>IFERROR(#REF!/GAMSlim2!AD34,"")</f>
        <v/>
      </c>
      <c r="AF34" s="2" t="str">
        <f>IFERROR(#REF!/GAMSlim2!AE34,"")</f>
        <v/>
      </c>
      <c r="AG34" s="2" t="str">
        <f>IFERROR(#REF!/GAMSlim2!AF34,"")</f>
        <v/>
      </c>
      <c r="AH34" s="2" t="str">
        <f>IFERROR(#REF!/GAMSlim2!AG34,"")</f>
        <v/>
      </c>
      <c r="AI34" s="2" t="str">
        <f>IFERROR(#REF!/GAMSlim2!AH34,"")</f>
        <v/>
      </c>
      <c r="AJ34" s="2" t="str">
        <f>IFERROR(#REF!/GAMSlim2!AI34,"")</f>
        <v/>
      </c>
      <c r="AK34" s="2" t="str">
        <f>IFERROR(#REF!/GAMSlim2!AJ34,"")</f>
        <v/>
      </c>
      <c r="AL34" s="2" t="str">
        <f>IFERROR(#REF!/GAMSlim2!AK34,"")</f>
        <v/>
      </c>
      <c r="AM34" s="2" t="str">
        <f>IFERROR(#REF!/GAMSlim2!AL34,"")</f>
        <v/>
      </c>
      <c r="AN34" s="2" t="str">
        <f>IFERROR(#REF!/GAMSlim2!AM34,"")</f>
        <v/>
      </c>
      <c r="AO34" s="2" t="str">
        <f>IFERROR(#REF!/GAMSlim2!AN34,"")</f>
        <v/>
      </c>
      <c r="AP34" s="2" t="str">
        <f>IFERROR(#REF!/GAMSlim2!AO34,"")</f>
        <v/>
      </c>
      <c r="AQ34" s="2" t="str">
        <f>IFERROR(#REF!/GAMSlim2!AP34,"")</f>
        <v/>
      </c>
      <c r="AR34" s="2" t="str">
        <f>IFERROR(#REF!/GAMSlim2!AQ34,"")</f>
        <v/>
      </c>
      <c r="AS34" s="2" t="str">
        <f>IFERROR(#REF!/GAMSlim2!AR34,"")</f>
        <v/>
      </c>
      <c r="AT34" s="2" t="str">
        <f>IFERROR(#REF!/GAMSlim2!AS34,"")</f>
        <v/>
      </c>
      <c r="AU34" s="2" t="str">
        <f>IFERROR(#REF!/GAMSlim2!AT34,"")</f>
        <v/>
      </c>
      <c r="AV34" s="2" t="str">
        <f>IFERROR(#REF!/GAMSlim2!AU34,"")</f>
        <v/>
      </c>
      <c r="AW34" s="2" t="str">
        <f>IFERROR(#REF!/GAMSlim2!AV34,"")</f>
        <v/>
      </c>
      <c r="AX34" s="2" t="str">
        <f>IFERROR(#REF!/GAMSlim2!AW34,"")</f>
        <v/>
      </c>
      <c r="AY34" s="2" t="str">
        <f>IFERROR(#REF!/GAMSlim2!AX34,"")</f>
        <v/>
      </c>
      <c r="AZ34" s="2" t="str">
        <f>IFERROR(#REF!/GAMSlim2!AY34,"")</f>
        <v/>
      </c>
      <c r="BA34" s="2" t="str">
        <f>IFERROR(#REF!/GAMSlim2!AZ34,"")</f>
        <v/>
      </c>
      <c r="BB34" s="2" t="str">
        <f>IFERROR(#REF!/GAMSlim2!BA34,"")</f>
        <v/>
      </c>
      <c r="BC34" s="2" t="str">
        <f>IFERROR(#REF!/GAMSlim2!BB34,"")</f>
        <v/>
      </c>
      <c r="BD34" s="2" t="str">
        <f>IFERROR(#REF!/GAMSlim2!BC34,"")</f>
        <v/>
      </c>
      <c r="BE34" s="2" t="str">
        <f>IFERROR(#REF!/GAMSlim2!BD34,"")</f>
        <v/>
      </c>
      <c r="BF34" s="2" t="str">
        <f>IFERROR(#REF!/GAMSlim2!BE34,"")</f>
        <v/>
      </c>
      <c r="BG34" s="2" t="str">
        <f>IFERROR(#REF!/GAMSlim2!BF34,"")</f>
        <v/>
      </c>
      <c r="BH34" s="2" t="str">
        <f>IFERROR(#REF!/GAMSlim2!BG34,"")</f>
        <v/>
      </c>
      <c r="BI34" s="2" t="str">
        <f>IFERROR(#REF!/GAMSlim2!BH34,"")</f>
        <v/>
      </c>
      <c r="BJ34" s="2" t="str">
        <f>IFERROR(#REF!/GAMSlim2!BI34,"")</f>
        <v/>
      </c>
    </row>
    <row r="35" spans="1:62" x14ac:dyDescent="0.25">
      <c r="A35" t="e">
        <f>#REF!</f>
        <v>#REF!</v>
      </c>
      <c r="B35" t="str">
        <f>GAMSbase!A35</f>
        <v>Ratio of Asymptotic to Initial Backstop Price</v>
      </c>
      <c r="C35" s="2" t="str">
        <f>IFERROR(#REF!/GAMSlim2!B35,"")</f>
        <v/>
      </c>
      <c r="D35" s="2" t="str">
        <f>IFERROR(#REF!/GAMSlim2!C35,"")</f>
        <v/>
      </c>
      <c r="E35" s="2" t="str">
        <f>IFERROR(#REF!/GAMSlim2!D35,"")</f>
        <v/>
      </c>
      <c r="F35" s="2" t="str">
        <f>IFERROR(#REF!/GAMSlim2!E35,"")</f>
        <v/>
      </c>
      <c r="G35" s="2" t="str">
        <f>IFERROR(#REF!/GAMSlim2!F35,"")</f>
        <v/>
      </c>
      <c r="H35" s="2" t="str">
        <f>IFERROR(#REF!/GAMSlim2!G35,"")</f>
        <v/>
      </c>
      <c r="I35" s="2" t="str">
        <f>IFERROR(#REF!/GAMSlim2!H35,"")</f>
        <v/>
      </c>
      <c r="J35" s="2" t="str">
        <f>IFERROR(#REF!/GAMSlim2!I35,"")</f>
        <v/>
      </c>
      <c r="K35" s="2" t="str">
        <f>IFERROR(#REF!/GAMSlim2!J35,"")</f>
        <v/>
      </c>
      <c r="L35" s="2" t="str">
        <f>IFERROR(#REF!/GAMSlim2!K35,"")</f>
        <v/>
      </c>
      <c r="M35" s="2" t="str">
        <f>IFERROR(#REF!/GAMSlim2!L35,"")</f>
        <v/>
      </c>
      <c r="N35" s="2" t="str">
        <f>IFERROR(#REF!/GAMSlim2!M35,"")</f>
        <v/>
      </c>
      <c r="O35" s="2" t="str">
        <f>IFERROR(#REF!/GAMSlim2!N35,"")</f>
        <v/>
      </c>
      <c r="P35" s="2" t="str">
        <f>IFERROR(#REF!/GAMSlim2!O35,"")</f>
        <v/>
      </c>
      <c r="Q35" s="2" t="str">
        <f>IFERROR(#REF!/GAMSlim2!P35,"")</f>
        <v/>
      </c>
      <c r="R35" s="2" t="str">
        <f>IFERROR(#REF!/GAMSlim2!Q35,"")</f>
        <v/>
      </c>
      <c r="S35" s="2" t="str">
        <f>IFERROR(#REF!/GAMSlim2!R35,"")</f>
        <v/>
      </c>
      <c r="T35" s="2" t="str">
        <f>IFERROR(#REF!/GAMSlim2!S35,"")</f>
        <v/>
      </c>
      <c r="U35" s="2" t="str">
        <f>IFERROR(#REF!/GAMSlim2!T35,"")</f>
        <v/>
      </c>
      <c r="V35" s="2" t="str">
        <f>IFERROR(#REF!/GAMSlim2!U35,"")</f>
        <v/>
      </c>
      <c r="W35" s="2" t="str">
        <f>IFERROR(#REF!/GAMSlim2!V35,"")</f>
        <v/>
      </c>
      <c r="X35" s="2" t="str">
        <f>IFERROR(#REF!/GAMSlim2!W35,"")</f>
        <v/>
      </c>
      <c r="Y35" s="2" t="str">
        <f>IFERROR(#REF!/GAMSlim2!X35,"")</f>
        <v/>
      </c>
      <c r="Z35" s="2" t="str">
        <f>IFERROR(#REF!/GAMSlim2!Y35,"")</f>
        <v/>
      </c>
      <c r="AA35" s="2" t="str">
        <f>IFERROR(#REF!/GAMSlim2!Z35,"")</f>
        <v/>
      </c>
      <c r="AB35" s="2" t="str">
        <f>IFERROR(#REF!/GAMSlim2!AA35,"")</f>
        <v/>
      </c>
      <c r="AC35" s="2" t="str">
        <f>IFERROR(#REF!/GAMSlim2!AB35,"")</f>
        <v/>
      </c>
      <c r="AD35" s="2" t="str">
        <f>IFERROR(#REF!/GAMSlim2!AC35,"")</f>
        <v/>
      </c>
      <c r="AE35" s="2" t="str">
        <f>IFERROR(#REF!/GAMSlim2!AD35,"")</f>
        <v/>
      </c>
      <c r="AF35" s="2" t="str">
        <f>IFERROR(#REF!/GAMSlim2!AE35,"")</f>
        <v/>
      </c>
      <c r="AG35" s="2" t="str">
        <f>IFERROR(#REF!/GAMSlim2!AF35,"")</f>
        <v/>
      </c>
      <c r="AH35" s="2" t="str">
        <f>IFERROR(#REF!/GAMSlim2!AG35,"")</f>
        <v/>
      </c>
      <c r="AI35" s="2" t="str">
        <f>IFERROR(#REF!/GAMSlim2!AH35,"")</f>
        <v/>
      </c>
      <c r="AJ35" s="2" t="str">
        <f>IFERROR(#REF!/GAMSlim2!AI35,"")</f>
        <v/>
      </c>
      <c r="AK35" s="2" t="str">
        <f>IFERROR(#REF!/GAMSlim2!AJ35,"")</f>
        <v/>
      </c>
      <c r="AL35" s="2" t="str">
        <f>IFERROR(#REF!/GAMSlim2!AK35,"")</f>
        <v/>
      </c>
      <c r="AM35" s="2" t="str">
        <f>IFERROR(#REF!/GAMSlim2!AL35,"")</f>
        <v/>
      </c>
      <c r="AN35" s="2" t="str">
        <f>IFERROR(#REF!/GAMSlim2!AM35,"")</f>
        <v/>
      </c>
      <c r="AO35" s="2" t="str">
        <f>IFERROR(#REF!/GAMSlim2!AN35,"")</f>
        <v/>
      </c>
      <c r="AP35" s="2" t="str">
        <f>IFERROR(#REF!/GAMSlim2!AO35,"")</f>
        <v/>
      </c>
      <c r="AQ35" s="2" t="str">
        <f>IFERROR(#REF!/GAMSlim2!AP35,"")</f>
        <v/>
      </c>
      <c r="AR35" s="2" t="str">
        <f>IFERROR(#REF!/GAMSlim2!AQ35,"")</f>
        <v/>
      </c>
      <c r="AS35" s="2" t="str">
        <f>IFERROR(#REF!/GAMSlim2!AR35,"")</f>
        <v/>
      </c>
      <c r="AT35" s="2" t="str">
        <f>IFERROR(#REF!/GAMSlim2!AS35,"")</f>
        <v/>
      </c>
      <c r="AU35" s="2" t="str">
        <f>IFERROR(#REF!/GAMSlim2!AT35,"")</f>
        <v/>
      </c>
      <c r="AV35" s="2" t="str">
        <f>IFERROR(#REF!/GAMSlim2!AU35,"")</f>
        <v/>
      </c>
      <c r="AW35" s="2" t="str">
        <f>IFERROR(#REF!/GAMSlim2!AV35,"")</f>
        <v/>
      </c>
      <c r="AX35" s="2" t="str">
        <f>IFERROR(#REF!/GAMSlim2!AW35,"")</f>
        <v/>
      </c>
      <c r="AY35" s="2" t="str">
        <f>IFERROR(#REF!/GAMSlim2!AX35,"")</f>
        <v/>
      </c>
      <c r="AZ35" s="2" t="str">
        <f>IFERROR(#REF!/GAMSlim2!AY35,"")</f>
        <v/>
      </c>
      <c r="BA35" s="2" t="str">
        <f>IFERROR(#REF!/GAMSlim2!AZ35,"")</f>
        <v/>
      </c>
      <c r="BB35" s="2" t="str">
        <f>IFERROR(#REF!/GAMSlim2!BA35,"")</f>
        <v/>
      </c>
      <c r="BC35" s="2" t="str">
        <f>IFERROR(#REF!/GAMSlim2!BB35,"")</f>
        <v/>
      </c>
      <c r="BD35" s="2" t="str">
        <f>IFERROR(#REF!/GAMSlim2!BC35,"")</f>
        <v/>
      </c>
      <c r="BE35" s="2" t="str">
        <f>IFERROR(#REF!/GAMSlim2!BD35,"")</f>
        <v/>
      </c>
      <c r="BF35" s="2" t="str">
        <f>IFERROR(#REF!/GAMSlim2!BE35,"")</f>
        <v/>
      </c>
      <c r="BG35" s="2" t="str">
        <f>IFERROR(#REF!/GAMSlim2!BF35,"")</f>
        <v/>
      </c>
      <c r="BH35" s="2" t="str">
        <f>IFERROR(#REF!/GAMSlim2!BG35,"")</f>
        <v/>
      </c>
      <c r="BI35" s="2" t="str">
        <f>IFERROR(#REF!/GAMSlim2!BH35,"")</f>
        <v/>
      </c>
      <c r="BJ35" s="2" t="str">
        <f>IFERROR(#REF!/GAMSlim2!BI35,"")</f>
        <v/>
      </c>
    </row>
    <row r="36" spans="1:62" x14ac:dyDescent="0.25">
      <c r="A36" t="e">
        <f>#REF!</f>
        <v>#REF!</v>
      </c>
      <c r="B36" t="str">
        <f>GAMSbase!A36</f>
        <v>Decline Rate of Backstop Price (per period)</v>
      </c>
      <c r="C36" s="2" t="str">
        <f>IFERROR(#REF!/GAMSlim2!B36,"")</f>
        <v/>
      </c>
      <c r="D36" s="2" t="str">
        <f>IFERROR(#REF!/GAMSlim2!C36,"")</f>
        <v/>
      </c>
      <c r="E36" s="2" t="str">
        <f>IFERROR(#REF!/GAMSlim2!D36,"")</f>
        <v/>
      </c>
      <c r="F36" s="2" t="str">
        <f>IFERROR(#REF!/GAMSlim2!E36,"")</f>
        <v/>
      </c>
      <c r="G36" s="2" t="str">
        <f>IFERROR(#REF!/GAMSlim2!F36,"")</f>
        <v/>
      </c>
      <c r="H36" s="2" t="str">
        <f>IFERROR(#REF!/GAMSlim2!G36,"")</f>
        <v/>
      </c>
      <c r="I36" s="2" t="str">
        <f>IFERROR(#REF!/GAMSlim2!H36,"")</f>
        <v/>
      </c>
      <c r="J36" s="2" t="str">
        <f>IFERROR(#REF!/GAMSlim2!I36,"")</f>
        <v/>
      </c>
      <c r="K36" s="2" t="str">
        <f>IFERROR(#REF!/GAMSlim2!J36,"")</f>
        <v/>
      </c>
      <c r="L36" s="2" t="str">
        <f>IFERROR(#REF!/GAMSlim2!K36,"")</f>
        <v/>
      </c>
      <c r="M36" s="2" t="str">
        <f>IFERROR(#REF!/GAMSlim2!L36,"")</f>
        <v/>
      </c>
      <c r="N36" s="2" t="str">
        <f>IFERROR(#REF!/GAMSlim2!M36,"")</f>
        <v/>
      </c>
      <c r="O36" s="2" t="str">
        <f>IFERROR(#REF!/GAMSlim2!N36,"")</f>
        <v/>
      </c>
      <c r="P36" s="2" t="str">
        <f>IFERROR(#REF!/GAMSlim2!O36,"")</f>
        <v/>
      </c>
      <c r="Q36" s="2" t="str">
        <f>IFERROR(#REF!/GAMSlim2!P36,"")</f>
        <v/>
      </c>
      <c r="R36" s="2" t="str">
        <f>IFERROR(#REF!/GAMSlim2!Q36,"")</f>
        <v/>
      </c>
      <c r="S36" s="2" t="str">
        <f>IFERROR(#REF!/GAMSlim2!R36,"")</f>
        <v/>
      </c>
      <c r="T36" s="2" t="str">
        <f>IFERROR(#REF!/GAMSlim2!S36,"")</f>
        <v/>
      </c>
      <c r="U36" s="2" t="str">
        <f>IFERROR(#REF!/GAMSlim2!T36,"")</f>
        <v/>
      </c>
      <c r="V36" s="2" t="str">
        <f>IFERROR(#REF!/GAMSlim2!U36,"")</f>
        <v/>
      </c>
      <c r="W36" s="2" t="str">
        <f>IFERROR(#REF!/GAMSlim2!V36,"")</f>
        <v/>
      </c>
      <c r="X36" s="2" t="str">
        <f>IFERROR(#REF!/GAMSlim2!W36,"")</f>
        <v/>
      </c>
      <c r="Y36" s="2" t="str">
        <f>IFERROR(#REF!/GAMSlim2!X36,"")</f>
        <v/>
      </c>
      <c r="Z36" s="2" t="str">
        <f>IFERROR(#REF!/GAMSlim2!Y36,"")</f>
        <v/>
      </c>
      <c r="AA36" s="2" t="str">
        <f>IFERROR(#REF!/GAMSlim2!Z36,"")</f>
        <v/>
      </c>
      <c r="AB36" s="2" t="str">
        <f>IFERROR(#REF!/GAMSlim2!AA36,"")</f>
        <v/>
      </c>
      <c r="AC36" s="2" t="str">
        <f>IFERROR(#REF!/GAMSlim2!AB36,"")</f>
        <v/>
      </c>
      <c r="AD36" s="2" t="str">
        <f>IFERROR(#REF!/GAMSlim2!AC36,"")</f>
        <v/>
      </c>
      <c r="AE36" s="2" t="str">
        <f>IFERROR(#REF!/GAMSlim2!AD36,"")</f>
        <v/>
      </c>
      <c r="AF36" s="2" t="str">
        <f>IFERROR(#REF!/GAMSlim2!AE36,"")</f>
        <v/>
      </c>
      <c r="AG36" s="2" t="str">
        <f>IFERROR(#REF!/GAMSlim2!AF36,"")</f>
        <v/>
      </c>
      <c r="AH36" s="2" t="str">
        <f>IFERROR(#REF!/GAMSlim2!AG36,"")</f>
        <v/>
      </c>
      <c r="AI36" s="2" t="str">
        <f>IFERROR(#REF!/GAMSlim2!AH36,"")</f>
        <v/>
      </c>
      <c r="AJ36" s="2" t="str">
        <f>IFERROR(#REF!/GAMSlim2!AI36,"")</f>
        <v/>
      </c>
      <c r="AK36" s="2" t="str">
        <f>IFERROR(#REF!/GAMSlim2!AJ36,"")</f>
        <v/>
      </c>
      <c r="AL36" s="2" t="str">
        <f>IFERROR(#REF!/GAMSlim2!AK36,"")</f>
        <v/>
      </c>
      <c r="AM36" s="2" t="str">
        <f>IFERROR(#REF!/GAMSlim2!AL36,"")</f>
        <v/>
      </c>
      <c r="AN36" s="2" t="str">
        <f>IFERROR(#REF!/GAMSlim2!AM36,"")</f>
        <v/>
      </c>
      <c r="AO36" s="2" t="str">
        <f>IFERROR(#REF!/GAMSlim2!AN36,"")</f>
        <v/>
      </c>
      <c r="AP36" s="2" t="str">
        <f>IFERROR(#REF!/GAMSlim2!AO36,"")</f>
        <v/>
      </c>
      <c r="AQ36" s="2" t="str">
        <f>IFERROR(#REF!/GAMSlim2!AP36,"")</f>
        <v/>
      </c>
      <c r="AR36" s="2" t="str">
        <f>IFERROR(#REF!/GAMSlim2!AQ36,"")</f>
        <v/>
      </c>
      <c r="AS36" s="2" t="str">
        <f>IFERROR(#REF!/GAMSlim2!AR36,"")</f>
        <v/>
      </c>
      <c r="AT36" s="2" t="str">
        <f>IFERROR(#REF!/GAMSlim2!AS36,"")</f>
        <v/>
      </c>
      <c r="AU36" s="2" t="str">
        <f>IFERROR(#REF!/GAMSlim2!AT36,"")</f>
        <v/>
      </c>
      <c r="AV36" s="2" t="str">
        <f>IFERROR(#REF!/GAMSlim2!AU36,"")</f>
        <v/>
      </c>
      <c r="AW36" s="2" t="str">
        <f>IFERROR(#REF!/GAMSlim2!AV36,"")</f>
        <v/>
      </c>
      <c r="AX36" s="2" t="str">
        <f>IFERROR(#REF!/GAMSlim2!AW36,"")</f>
        <v/>
      </c>
      <c r="AY36" s="2" t="str">
        <f>IFERROR(#REF!/GAMSlim2!AX36,"")</f>
        <v/>
      </c>
      <c r="AZ36" s="2" t="str">
        <f>IFERROR(#REF!/GAMSlim2!AY36,"")</f>
        <v/>
      </c>
      <c r="BA36" s="2" t="str">
        <f>IFERROR(#REF!/GAMSlim2!AZ36,"")</f>
        <v/>
      </c>
      <c r="BB36" s="2" t="str">
        <f>IFERROR(#REF!/GAMSlim2!BA36,"")</f>
        <v/>
      </c>
      <c r="BC36" s="2" t="str">
        <f>IFERROR(#REF!/GAMSlim2!BB36,"")</f>
        <v/>
      </c>
      <c r="BD36" s="2" t="str">
        <f>IFERROR(#REF!/GAMSlim2!BC36,"")</f>
        <v/>
      </c>
      <c r="BE36" s="2" t="str">
        <f>IFERROR(#REF!/GAMSlim2!BD36,"")</f>
        <v/>
      </c>
      <c r="BF36" s="2" t="str">
        <f>IFERROR(#REF!/GAMSlim2!BE36,"")</f>
        <v/>
      </c>
      <c r="BG36" s="2" t="str">
        <f>IFERROR(#REF!/GAMSlim2!BF36,"")</f>
        <v/>
      </c>
      <c r="BH36" s="2" t="str">
        <f>IFERROR(#REF!/GAMSlim2!BG36,"")</f>
        <v/>
      </c>
      <c r="BI36" s="2" t="str">
        <f>IFERROR(#REF!/GAMSlim2!BH36,"")</f>
        <v/>
      </c>
      <c r="BJ36" s="2" t="str">
        <f>IFERROR(#REF!/GAMSlim2!BI36,"")</f>
        <v/>
      </c>
    </row>
    <row r="37" spans="1:62" x14ac:dyDescent="0.25">
      <c r="A37" t="e">
        <f>#REF!</f>
        <v>#REF!</v>
      </c>
      <c r="B37" t="str">
        <f>GAMSbase!A37</f>
        <v>Upper limit of Control Rate</v>
      </c>
      <c r="C37" s="2" t="str">
        <f>IFERROR(#REF!/GAMSlim2!B37,"")</f>
        <v/>
      </c>
      <c r="D37" s="2" t="str">
        <f>IFERROR(#REF!/GAMSlim2!C37,"")</f>
        <v/>
      </c>
      <c r="E37" s="2" t="str">
        <f>IFERROR(#REF!/GAMSlim2!D37,"")</f>
        <v/>
      </c>
      <c r="F37" s="2" t="str">
        <f>IFERROR(#REF!/GAMSlim2!E37,"")</f>
        <v/>
      </c>
      <c r="G37" s="2" t="str">
        <f>IFERROR(#REF!/GAMSlim2!F37,"")</f>
        <v/>
      </c>
      <c r="H37" s="2" t="str">
        <f>IFERROR(#REF!/GAMSlim2!G37,"")</f>
        <v/>
      </c>
      <c r="I37" s="2" t="str">
        <f>IFERROR(#REF!/GAMSlim2!H37,"")</f>
        <v/>
      </c>
      <c r="J37" s="2" t="str">
        <f>IFERROR(#REF!/GAMSlim2!I37,"")</f>
        <v/>
      </c>
      <c r="K37" s="2" t="str">
        <f>IFERROR(#REF!/GAMSlim2!J37,"")</f>
        <v/>
      </c>
      <c r="L37" s="2" t="str">
        <f>IFERROR(#REF!/GAMSlim2!K37,"")</f>
        <v/>
      </c>
      <c r="M37" s="2" t="str">
        <f>IFERROR(#REF!/GAMSlim2!L37,"")</f>
        <v/>
      </c>
      <c r="N37" s="2" t="str">
        <f>IFERROR(#REF!/GAMSlim2!M37,"")</f>
        <v/>
      </c>
      <c r="O37" s="2" t="str">
        <f>IFERROR(#REF!/GAMSlim2!N37,"")</f>
        <v/>
      </c>
      <c r="P37" s="2" t="str">
        <f>IFERROR(#REF!/GAMSlim2!O37,"")</f>
        <v/>
      </c>
      <c r="Q37" s="2" t="str">
        <f>IFERROR(#REF!/GAMSlim2!P37,"")</f>
        <v/>
      </c>
      <c r="R37" s="2" t="str">
        <f>IFERROR(#REF!/GAMSlim2!Q37,"")</f>
        <v/>
      </c>
      <c r="S37" s="2" t="str">
        <f>IFERROR(#REF!/GAMSlim2!R37,"")</f>
        <v/>
      </c>
      <c r="T37" s="2" t="str">
        <f>IFERROR(#REF!/GAMSlim2!S37,"")</f>
        <v/>
      </c>
      <c r="U37" s="2" t="str">
        <f>IFERROR(#REF!/GAMSlim2!T37,"")</f>
        <v/>
      </c>
      <c r="V37" s="2" t="str">
        <f>IFERROR(#REF!/GAMSlim2!U37,"")</f>
        <v/>
      </c>
      <c r="W37" s="2" t="str">
        <f>IFERROR(#REF!/GAMSlim2!V37,"")</f>
        <v/>
      </c>
      <c r="X37" s="2" t="str">
        <f>IFERROR(#REF!/GAMSlim2!W37,"")</f>
        <v/>
      </c>
      <c r="Y37" s="2" t="str">
        <f>IFERROR(#REF!/GAMSlim2!X37,"")</f>
        <v/>
      </c>
      <c r="Z37" s="2" t="str">
        <f>IFERROR(#REF!/GAMSlim2!Y37,"")</f>
        <v/>
      </c>
      <c r="AA37" s="2" t="str">
        <f>IFERROR(#REF!/GAMSlim2!Z37,"")</f>
        <v/>
      </c>
      <c r="AB37" s="2" t="str">
        <f>IFERROR(#REF!/GAMSlim2!AA37,"")</f>
        <v/>
      </c>
      <c r="AC37" s="2" t="str">
        <f>IFERROR(#REF!/GAMSlim2!AB37,"")</f>
        <v/>
      </c>
      <c r="AD37" s="2" t="str">
        <f>IFERROR(#REF!/GAMSlim2!AC37,"")</f>
        <v/>
      </c>
      <c r="AE37" s="2" t="str">
        <f>IFERROR(#REF!/GAMSlim2!AD37,"")</f>
        <v/>
      </c>
      <c r="AF37" s="2" t="str">
        <f>IFERROR(#REF!/GAMSlim2!AE37,"")</f>
        <v/>
      </c>
      <c r="AG37" s="2" t="str">
        <f>IFERROR(#REF!/GAMSlim2!AF37,"")</f>
        <v/>
      </c>
      <c r="AH37" s="2" t="str">
        <f>IFERROR(#REF!/GAMSlim2!AG37,"")</f>
        <v/>
      </c>
      <c r="AI37" s="2" t="str">
        <f>IFERROR(#REF!/GAMSlim2!AH37,"")</f>
        <v/>
      </c>
      <c r="AJ37" s="2" t="str">
        <f>IFERROR(#REF!/GAMSlim2!AI37,"")</f>
        <v/>
      </c>
      <c r="AK37" s="2" t="str">
        <f>IFERROR(#REF!/GAMSlim2!AJ37,"")</f>
        <v/>
      </c>
      <c r="AL37" s="2" t="str">
        <f>IFERROR(#REF!/GAMSlim2!AK37,"")</f>
        <v/>
      </c>
      <c r="AM37" s="2" t="str">
        <f>IFERROR(#REF!/GAMSlim2!AL37,"")</f>
        <v/>
      </c>
      <c r="AN37" s="2" t="str">
        <f>IFERROR(#REF!/GAMSlim2!AM37,"")</f>
        <v/>
      </c>
      <c r="AO37" s="2" t="str">
        <f>IFERROR(#REF!/GAMSlim2!AN37,"")</f>
        <v/>
      </c>
      <c r="AP37" s="2" t="str">
        <f>IFERROR(#REF!/GAMSlim2!AO37,"")</f>
        <v/>
      </c>
      <c r="AQ37" s="2" t="str">
        <f>IFERROR(#REF!/GAMSlim2!AP37,"")</f>
        <v/>
      </c>
      <c r="AR37" s="2" t="str">
        <f>IFERROR(#REF!/GAMSlim2!AQ37,"")</f>
        <v/>
      </c>
      <c r="AS37" s="2" t="str">
        <f>IFERROR(#REF!/GAMSlim2!AR37,"")</f>
        <v/>
      </c>
      <c r="AT37" s="2" t="str">
        <f>IFERROR(#REF!/GAMSlim2!AS37,"")</f>
        <v/>
      </c>
      <c r="AU37" s="2" t="str">
        <f>IFERROR(#REF!/GAMSlim2!AT37,"")</f>
        <v/>
      </c>
      <c r="AV37" s="2" t="str">
        <f>IFERROR(#REF!/GAMSlim2!AU37,"")</f>
        <v/>
      </c>
      <c r="AW37" s="2" t="str">
        <f>IFERROR(#REF!/GAMSlim2!AV37,"")</f>
        <v/>
      </c>
      <c r="AX37" s="2" t="str">
        <f>IFERROR(#REF!/GAMSlim2!AW37,"")</f>
        <v/>
      </c>
      <c r="AY37" s="2" t="str">
        <f>IFERROR(#REF!/GAMSlim2!AX37,"")</f>
        <v/>
      </c>
      <c r="AZ37" s="2" t="str">
        <f>IFERROR(#REF!/GAMSlim2!AY37,"")</f>
        <v/>
      </c>
      <c r="BA37" s="2" t="str">
        <f>IFERROR(#REF!/GAMSlim2!AZ37,"")</f>
        <v/>
      </c>
      <c r="BB37" s="2" t="str">
        <f>IFERROR(#REF!/GAMSlim2!BA37,"")</f>
        <v/>
      </c>
      <c r="BC37" s="2" t="str">
        <f>IFERROR(#REF!/GAMSlim2!BB37,"")</f>
        <v/>
      </c>
      <c r="BD37" s="2" t="str">
        <f>IFERROR(#REF!/GAMSlim2!BC37,"")</f>
        <v/>
      </c>
      <c r="BE37" s="2" t="str">
        <f>IFERROR(#REF!/GAMSlim2!BD37,"")</f>
        <v/>
      </c>
      <c r="BF37" s="2" t="str">
        <f>IFERROR(#REF!/GAMSlim2!BE37,"")</f>
        <v/>
      </c>
      <c r="BG37" s="2" t="str">
        <f>IFERROR(#REF!/GAMSlim2!BF37,"")</f>
        <v/>
      </c>
      <c r="BH37" s="2" t="str">
        <f>IFERROR(#REF!/GAMSlim2!BG37,"")</f>
        <v/>
      </c>
      <c r="BI37" s="2" t="str">
        <f>IFERROR(#REF!/GAMSlim2!BH37,"")</f>
        <v/>
      </c>
      <c r="BJ37" s="2" t="str">
        <f>IFERROR(#REF!/GAMSlim2!BI37,"")</f>
        <v/>
      </c>
    </row>
    <row r="38" spans="1:62" x14ac:dyDescent="0.25">
      <c r="A38" t="e">
        <f>#REF!</f>
        <v>#REF!</v>
      </c>
      <c r="B38" t="str">
        <f>GAMSbase!A38</f>
        <v>Backstop Competitive Year (Henceforth pBack declines rapidly)</v>
      </c>
      <c r="C38" s="2" t="str">
        <f>IFERROR(#REF!/GAMSlim2!B38,"")</f>
        <v/>
      </c>
      <c r="D38" s="2" t="str">
        <f>IFERROR(#REF!/GAMSlim2!C38,"")</f>
        <v/>
      </c>
      <c r="E38" s="2" t="str">
        <f>IFERROR(#REF!/GAMSlim2!D38,"")</f>
        <v/>
      </c>
      <c r="F38" s="2" t="str">
        <f>IFERROR(#REF!/GAMSlim2!E38,"")</f>
        <v/>
      </c>
      <c r="G38" s="2" t="str">
        <f>IFERROR(#REF!/GAMSlim2!F38,"")</f>
        <v/>
      </c>
      <c r="H38" s="2" t="str">
        <f>IFERROR(#REF!/GAMSlim2!G38,"")</f>
        <v/>
      </c>
      <c r="I38" s="2" t="str">
        <f>IFERROR(#REF!/GAMSlim2!H38,"")</f>
        <v/>
      </c>
      <c r="J38" s="2" t="str">
        <f>IFERROR(#REF!/GAMSlim2!I38,"")</f>
        <v/>
      </c>
      <c r="K38" s="2" t="str">
        <f>IFERROR(#REF!/GAMSlim2!J38,"")</f>
        <v/>
      </c>
      <c r="L38" s="2" t="str">
        <f>IFERROR(#REF!/GAMSlim2!K38,"")</f>
        <v/>
      </c>
      <c r="M38" s="2" t="str">
        <f>IFERROR(#REF!/GAMSlim2!L38,"")</f>
        <v/>
      </c>
      <c r="N38" s="2" t="str">
        <f>IFERROR(#REF!/GAMSlim2!M38,"")</f>
        <v/>
      </c>
      <c r="O38" s="2" t="str">
        <f>IFERROR(#REF!/GAMSlim2!N38,"")</f>
        <v/>
      </c>
      <c r="P38" s="2" t="str">
        <f>IFERROR(#REF!/GAMSlim2!O38,"")</f>
        <v/>
      </c>
      <c r="Q38" s="2" t="str">
        <f>IFERROR(#REF!/GAMSlim2!P38,"")</f>
        <v/>
      </c>
      <c r="R38" s="2" t="str">
        <f>IFERROR(#REF!/GAMSlim2!Q38,"")</f>
        <v/>
      </c>
      <c r="S38" s="2" t="str">
        <f>IFERROR(#REF!/GAMSlim2!R38,"")</f>
        <v/>
      </c>
      <c r="T38" s="2" t="str">
        <f>IFERROR(#REF!/GAMSlim2!S38,"")</f>
        <v/>
      </c>
      <c r="U38" s="2" t="str">
        <f>IFERROR(#REF!/GAMSlim2!T38,"")</f>
        <v/>
      </c>
      <c r="V38" s="2" t="str">
        <f>IFERROR(#REF!/GAMSlim2!U38,"")</f>
        <v/>
      </c>
      <c r="W38" s="2" t="str">
        <f>IFERROR(#REF!/GAMSlim2!V38,"")</f>
        <v/>
      </c>
      <c r="X38" s="2" t="str">
        <f>IFERROR(#REF!/GAMSlim2!W38,"")</f>
        <v/>
      </c>
      <c r="Y38" s="2" t="str">
        <f>IFERROR(#REF!/GAMSlim2!X38,"")</f>
        <v/>
      </c>
      <c r="Z38" s="2" t="str">
        <f>IFERROR(#REF!/GAMSlim2!Y38,"")</f>
        <v/>
      </c>
      <c r="AA38" s="2" t="str">
        <f>IFERROR(#REF!/GAMSlim2!Z38,"")</f>
        <v/>
      </c>
      <c r="AB38" s="2" t="str">
        <f>IFERROR(#REF!/GAMSlim2!AA38,"")</f>
        <v/>
      </c>
      <c r="AC38" s="2" t="str">
        <f>IFERROR(#REF!/GAMSlim2!AB38,"")</f>
        <v/>
      </c>
      <c r="AD38" s="2" t="str">
        <f>IFERROR(#REF!/GAMSlim2!AC38,"")</f>
        <v/>
      </c>
      <c r="AE38" s="2" t="str">
        <f>IFERROR(#REF!/GAMSlim2!AD38,"")</f>
        <v/>
      </c>
      <c r="AF38" s="2" t="str">
        <f>IFERROR(#REF!/GAMSlim2!AE38,"")</f>
        <v/>
      </c>
      <c r="AG38" s="2" t="str">
        <f>IFERROR(#REF!/GAMSlim2!AF38,"")</f>
        <v/>
      </c>
      <c r="AH38" s="2" t="str">
        <f>IFERROR(#REF!/GAMSlim2!AG38,"")</f>
        <v/>
      </c>
      <c r="AI38" s="2" t="str">
        <f>IFERROR(#REF!/GAMSlim2!AH38,"")</f>
        <v/>
      </c>
      <c r="AJ38" s="2" t="str">
        <f>IFERROR(#REF!/GAMSlim2!AI38,"")</f>
        <v/>
      </c>
      <c r="AK38" s="2" t="str">
        <f>IFERROR(#REF!/GAMSlim2!AJ38,"")</f>
        <v/>
      </c>
      <c r="AL38" s="2" t="str">
        <f>IFERROR(#REF!/GAMSlim2!AK38,"")</f>
        <v/>
      </c>
      <c r="AM38" s="2" t="str">
        <f>IFERROR(#REF!/GAMSlim2!AL38,"")</f>
        <v/>
      </c>
      <c r="AN38" s="2" t="str">
        <f>IFERROR(#REF!/GAMSlim2!AM38,"")</f>
        <v/>
      </c>
      <c r="AO38" s="2" t="str">
        <f>IFERROR(#REF!/GAMSlim2!AN38,"")</f>
        <v/>
      </c>
      <c r="AP38" s="2" t="str">
        <f>IFERROR(#REF!/GAMSlim2!AO38,"")</f>
        <v/>
      </c>
      <c r="AQ38" s="2" t="str">
        <f>IFERROR(#REF!/GAMSlim2!AP38,"")</f>
        <v/>
      </c>
      <c r="AR38" s="2" t="str">
        <f>IFERROR(#REF!/GAMSlim2!AQ38,"")</f>
        <v/>
      </c>
      <c r="AS38" s="2" t="str">
        <f>IFERROR(#REF!/GAMSlim2!AR38,"")</f>
        <v/>
      </c>
      <c r="AT38" s="2" t="str">
        <f>IFERROR(#REF!/GAMSlim2!AS38,"")</f>
        <v/>
      </c>
      <c r="AU38" s="2" t="str">
        <f>IFERROR(#REF!/GAMSlim2!AT38,"")</f>
        <v/>
      </c>
      <c r="AV38" s="2" t="str">
        <f>IFERROR(#REF!/GAMSlim2!AU38,"")</f>
        <v/>
      </c>
      <c r="AW38" s="2" t="str">
        <f>IFERROR(#REF!/GAMSlim2!AV38,"")</f>
        <v/>
      </c>
      <c r="AX38" s="2" t="str">
        <f>IFERROR(#REF!/GAMSlim2!AW38,"")</f>
        <v/>
      </c>
      <c r="AY38" s="2" t="str">
        <f>IFERROR(#REF!/GAMSlim2!AX38,"")</f>
        <v/>
      </c>
      <c r="AZ38" s="2" t="str">
        <f>IFERROR(#REF!/GAMSlim2!AY38,"")</f>
        <v/>
      </c>
      <c r="BA38" s="2" t="str">
        <f>IFERROR(#REF!/GAMSlim2!AZ38,"")</f>
        <v/>
      </c>
      <c r="BB38" s="2" t="str">
        <f>IFERROR(#REF!/GAMSlim2!BA38,"")</f>
        <v/>
      </c>
      <c r="BC38" s="2" t="str">
        <f>IFERROR(#REF!/GAMSlim2!BB38,"")</f>
        <v/>
      </c>
      <c r="BD38" s="2" t="str">
        <f>IFERROR(#REF!/GAMSlim2!BC38,"")</f>
        <v/>
      </c>
      <c r="BE38" s="2" t="str">
        <f>IFERROR(#REF!/GAMSlim2!BD38,"")</f>
        <v/>
      </c>
      <c r="BF38" s="2" t="str">
        <f>IFERROR(#REF!/GAMSlim2!BE38,"")</f>
        <v/>
      </c>
      <c r="BG38" s="2" t="str">
        <f>IFERROR(#REF!/GAMSlim2!BF38,"")</f>
        <v/>
      </c>
      <c r="BH38" s="2" t="str">
        <f>IFERROR(#REF!/GAMSlim2!BG38,"")</f>
        <v/>
      </c>
      <c r="BI38" s="2" t="str">
        <f>IFERROR(#REF!/GAMSlim2!BH38,"")</f>
        <v/>
      </c>
      <c r="BJ38" s="2" t="str">
        <f>IFERROR(#REF!/GAMSlim2!BI38,"")</f>
        <v/>
      </c>
    </row>
    <row r="39" spans="1:62" x14ac:dyDescent="0.25">
      <c r="A39" t="e">
        <f>#REF!</f>
        <v>#REF!</v>
      </c>
      <c r="B39" t="str">
        <f>GAMSbase!A39</f>
        <v>Exponent of control cost function</v>
      </c>
      <c r="C39" s="2" t="str">
        <f>IFERROR(#REF!/GAMSlim2!B39,"")</f>
        <v/>
      </c>
      <c r="D39" s="2" t="str">
        <f>IFERROR(#REF!/GAMSlim2!C39,"")</f>
        <v/>
      </c>
      <c r="E39" s="2" t="str">
        <f>IFERROR(#REF!/GAMSlim2!D39,"")</f>
        <v/>
      </c>
      <c r="F39" s="2" t="str">
        <f>IFERROR(#REF!/GAMSlim2!E39,"")</f>
        <v/>
      </c>
      <c r="G39" s="2" t="str">
        <f>IFERROR(#REF!/GAMSlim2!F39,"")</f>
        <v/>
      </c>
      <c r="H39" s="2" t="str">
        <f>IFERROR(#REF!/GAMSlim2!G39,"")</f>
        <v/>
      </c>
      <c r="I39" s="2" t="str">
        <f>IFERROR(#REF!/GAMSlim2!H39,"")</f>
        <v/>
      </c>
      <c r="J39" s="2" t="str">
        <f>IFERROR(#REF!/GAMSlim2!I39,"")</f>
        <v/>
      </c>
      <c r="K39" s="2" t="str">
        <f>IFERROR(#REF!/GAMSlim2!J39,"")</f>
        <v/>
      </c>
      <c r="L39" s="2" t="str">
        <f>IFERROR(#REF!/GAMSlim2!K39,"")</f>
        <v/>
      </c>
      <c r="M39" s="2" t="str">
        <f>IFERROR(#REF!/GAMSlim2!L39,"")</f>
        <v/>
      </c>
      <c r="N39" s="2" t="str">
        <f>IFERROR(#REF!/GAMSlim2!M39,"")</f>
        <v/>
      </c>
      <c r="O39" s="2" t="str">
        <f>IFERROR(#REF!/GAMSlim2!N39,"")</f>
        <v/>
      </c>
      <c r="P39" s="2" t="str">
        <f>IFERROR(#REF!/GAMSlim2!O39,"")</f>
        <v/>
      </c>
      <c r="Q39" s="2" t="str">
        <f>IFERROR(#REF!/GAMSlim2!P39,"")</f>
        <v/>
      </c>
      <c r="R39" s="2" t="str">
        <f>IFERROR(#REF!/GAMSlim2!Q39,"")</f>
        <v/>
      </c>
      <c r="S39" s="2" t="str">
        <f>IFERROR(#REF!/GAMSlim2!R39,"")</f>
        <v/>
      </c>
      <c r="T39" s="2" t="str">
        <f>IFERROR(#REF!/GAMSlim2!S39,"")</f>
        <v/>
      </c>
      <c r="U39" s="2" t="str">
        <f>IFERROR(#REF!/GAMSlim2!T39,"")</f>
        <v/>
      </c>
      <c r="V39" s="2" t="str">
        <f>IFERROR(#REF!/GAMSlim2!U39,"")</f>
        <v/>
      </c>
      <c r="W39" s="2" t="str">
        <f>IFERROR(#REF!/GAMSlim2!V39,"")</f>
        <v/>
      </c>
      <c r="X39" s="2" t="str">
        <f>IFERROR(#REF!/GAMSlim2!W39,"")</f>
        <v/>
      </c>
      <c r="Y39" s="2" t="str">
        <f>IFERROR(#REF!/GAMSlim2!X39,"")</f>
        <v/>
      </c>
      <c r="Z39" s="2" t="str">
        <f>IFERROR(#REF!/GAMSlim2!Y39,"")</f>
        <v/>
      </c>
      <c r="AA39" s="2" t="str">
        <f>IFERROR(#REF!/GAMSlim2!Z39,"")</f>
        <v/>
      </c>
      <c r="AB39" s="2" t="str">
        <f>IFERROR(#REF!/GAMSlim2!AA39,"")</f>
        <v/>
      </c>
      <c r="AC39" s="2" t="str">
        <f>IFERROR(#REF!/GAMSlim2!AB39,"")</f>
        <v/>
      </c>
      <c r="AD39" s="2" t="str">
        <f>IFERROR(#REF!/GAMSlim2!AC39,"")</f>
        <v/>
      </c>
      <c r="AE39" s="2" t="str">
        <f>IFERROR(#REF!/GAMSlim2!AD39,"")</f>
        <v/>
      </c>
      <c r="AF39" s="2" t="str">
        <f>IFERROR(#REF!/GAMSlim2!AE39,"")</f>
        <v/>
      </c>
      <c r="AG39" s="2" t="str">
        <f>IFERROR(#REF!/GAMSlim2!AF39,"")</f>
        <v/>
      </c>
      <c r="AH39" s="2" t="str">
        <f>IFERROR(#REF!/GAMSlim2!AG39,"")</f>
        <v/>
      </c>
      <c r="AI39" s="2" t="str">
        <f>IFERROR(#REF!/GAMSlim2!AH39,"")</f>
        <v/>
      </c>
      <c r="AJ39" s="2" t="str">
        <f>IFERROR(#REF!/GAMSlim2!AI39,"")</f>
        <v/>
      </c>
      <c r="AK39" s="2" t="str">
        <f>IFERROR(#REF!/GAMSlim2!AJ39,"")</f>
        <v/>
      </c>
      <c r="AL39" s="2" t="str">
        <f>IFERROR(#REF!/GAMSlim2!AK39,"")</f>
        <v/>
      </c>
      <c r="AM39" s="2" t="str">
        <f>IFERROR(#REF!/GAMSlim2!AL39,"")</f>
        <v/>
      </c>
      <c r="AN39" s="2" t="str">
        <f>IFERROR(#REF!/GAMSlim2!AM39,"")</f>
        <v/>
      </c>
      <c r="AO39" s="2" t="str">
        <f>IFERROR(#REF!/GAMSlim2!AN39,"")</f>
        <v/>
      </c>
      <c r="AP39" s="2" t="str">
        <f>IFERROR(#REF!/GAMSlim2!AO39,"")</f>
        <v/>
      </c>
      <c r="AQ39" s="2" t="str">
        <f>IFERROR(#REF!/GAMSlim2!AP39,"")</f>
        <v/>
      </c>
      <c r="AR39" s="2" t="str">
        <f>IFERROR(#REF!/GAMSlim2!AQ39,"")</f>
        <v/>
      </c>
      <c r="AS39" s="2" t="str">
        <f>IFERROR(#REF!/GAMSlim2!AR39,"")</f>
        <v/>
      </c>
      <c r="AT39" s="2" t="str">
        <f>IFERROR(#REF!/GAMSlim2!AS39,"")</f>
        <v/>
      </c>
      <c r="AU39" s="2" t="str">
        <f>IFERROR(#REF!/GAMSlim2!AT39,"")</f>
        <v/>
      </c>
      <c r="AV39" s="2" t="str">
        <f>IFERROR(#REF!/GAMSlim2!AU39,"")</f>
        <v/>
      </c>
      <c r="AW39" s="2" t="str">
        <f>IFERROR(#REF!/GAMSlim2!AV39,"")</f>
        <v/>
      </c>
      <c r="AX39" s="2" t="str">
        <f>IFERROR(#REF!/GAMSlim2!AW39,"")</f>
        <v/>
      </c>
      <c r="AY39" s="2" t="str">
        <f>IFERROR(#REF!/GAMSlim2!AX39,"")</f>
        <v/>
      </c>
      <c r="AZ39" s="2" t="str">
        <f>IFERROR(#REF!/GAMSlim2!AY39,"")</f>
        <v/>
      </c>
      <c r="BA39" s="2" t="str">
        <f>IFERROR(#REF!/GAMSlim2!AZ39,"")</f>
        <v/>
      </c>
      <c r="BB39" s="2" t="str">
        <f>IFERROR(#REF!/GAMSlim2!BA39,"")</f>
        <v/>
      </c>
      <c r="BC39" s="2" t="str">
        <f>IFERROR(#REF!/GAMSlim2!BB39,"")</f>
        <v/>
      </c>
      <c r="BD39" s="2" t="str">
        <f>IFERROR(#REF!/GAMSlim2!BC39,"")</f>
        <v/>
      </c>
      <c r="BE39" s="2" t="str">
        <f>IFERROR(#REF!/GAMSlim2!BD39,"")</f>
        <v/>
      </c>
      <c r="BF39" s="2" t="str">
        <f>IFERROR(#REF!/GAMSlim2!BE39,"")</f>
        <v/>
      </c>
      <c r="BG39" s="2" t="str">
        <f>IFERROR(#REF!/GAMSlim2!BF39,"")</f>
        <v/>
      </c>
      <c r="BH39" s="2" t="str">
        <f>IFERROR(#REF!/GAMSlim2!BG39,"")</f>
        <v/>
      </c>
      <c r="BI39" s="2" t="str">
        <f>IFERROR(#REF!/GAMSlim2!BH39,"")</f>
        <v/>
      </c>
      <c r="BJ39" s="2" t="str">
        <f>IFERROR(#REF!/GAMSlim2!BI39,"")</f>
        <v/>
      </c>
    </row>
    <row r="40" spans="1:62" x14ac:dyDescent="0.25">
      <c r="A40" t="e">
        <f>#REF!</f>
        <v>#REF!</v>
      </c>
      <c r="B40" t="str">
        <f>GAMSbase!A40</f>
        <v>* EMISSIONS</v>
      </c>
      <c r="C40" s="2" t="str">
        <f>IFERROR(#REF!/GAMSlim2!B40,"")</f>
        <v/>
      </c>
      <c r="D40" s="2" t="str">
        <f>IFERROR(#REF!/GAMSlim2!C40,"")</f>
        <v/>
      </c>
      <c r="E40" s="2" t="str">
        <f>IFERROR(#REF!/GAMSlim2!D40,"")</f>
        <v/>
      </c>
      <c r="F40" s="2" t="str">
        <f>IFERROR(#REF!/GAMSlim2!E40,"")</f>
        <v/>
      </c>
      <c r="G40" s="2" t="str">
        <f>IFERROR(#REF!/GAMSlim2!F40,"")</f>
        <v/>
      </c>
      <c r="H40" s="2" t="str">
        <f>IFERROR(#REF!/GAMSlim2!G40,"")</f>
        <v/>
      </c>
      <c r="I40" s="2" t="str">
        <f>IFERROR(#REF!/GAMSlim2!H40,"")</f>
        <v/>
      </c>
      <c r="J40" s="2" t="str">
        <f>IFERROR(#REF!/GAMSlim2!I40,"")</f>
        <v/>
      </c>
      <c r="K40" s="2" t="str">
        <f>IFERROR(#REF!/GAMSlim2!J40,"")</f>
        <v/>
      </c>
      <c r="L40" s="2" t="str">
        <f>IFERROR(#REF!/GAMSlim2!K40,"")</f>
        <v/>
      </c>
      <c r="M40" s="2" t="str">
        <f>IFERROR(#REF!/GAMSlim2!L40,"")</f>
        <v/>
      </c>
      <c r="N40" s="2" t="str">
        <f>IFERROR(#REF!/GAMSlim2!M40,"")</f>
        <v/>
      </c>
      <c r="O40" s="2" t="str">
        <f>IFERROR(#REF!/GAMSlim2!N40,"")</f>
        <v/>
      </c>
      <c r="P40" s="2" t="str">
        <f>IFERROR(#REF!/GAMSlim2!O40,"")</f>
        <v/>
      </c>
      <c r="Q40" s="2" t="str">
        <f>IFERROR(#REF!/GAMSlim2!P40,"")</f>
        <v/>
      </c>
      <c r="R40" s="2" t="str">
        <f>IFERROR(#REF!/GAMSlim2!Q40,"")</f>
        <v/>
      </c>
      <c r="S40" s="2" t="str">
        <f>IFERROR(#REF!/GAMSlim2!R40,"")</f>
        <v/>
      </c>
      <c r="T40" s="2" t="str">
        <f>IFERROR(#REF!/GAMSlim2!S40,"")</f>
        <v/>
      </c>
      <c r="U40" s="2" t="str">
        <f>IFERROR(#REF!/GAMSlim2!T40,"")</f>
        <v/>
      </c>
      <c r="V40" s="2" t="str">
        <f>IFERROR(#REF!/GAMSlim2!U40,"")</f>
        <v/>
      </c>
      <c r="W40" s="2" t="str">
        <f>IFERROR(#REF!/GAMSlim2!V40,"")</f>
        <v/>
      </c>
      <c r="X40" s="2" t="str">
        <f>IFERROR(#REF!/GAMSlim2!W40,"")</f>
        <v/>
      </c>
      <c r="Y40" s="2" t="str">
        <f>IFERROR(#REF!/GAMSlim2!X40,"")</f>
        <v/>
      </c>
      <c r="Z40" s="2" t="str">
        <f>IFERROR(#REF!/GAMSlim2!Y40,"")</f>
        <v/>
      </c>
      <c r="AA40" s="2" t="str">
        <f>IFERROR(#REF!/GAMSlim2!Z40,"")</f>
        <v/>
      </c>
      <c r="AB40" s="2" t="str">
        <f>IFERROR(#REF!/GAMSlim2!AA40,"")</f>
        <v/>
      </c>
      <c r="AC40" s="2" t="str">
        <f>IFERROR(#REF!/GAMSlim2!AB40,"")</f>
        <v/>
      </c>
      <c r="AD40" s="2" t="str">
        <f>IFERROR(#REF!/GAMSlim2!AC40,"")</f>
        <v/>
      </c>
      <c r="AE40" s="2" t="str">
        <f>IFERROR(#REF!/GAMSlim2!AD40,"")</f>
        <v/>
      </c>
      <c r="AF40" s="2" t="str">
        <f>IFERROR(#REF!/GAMSlim2!AE40,"")</f>
        <v/>
      </c>
      <c r="AG40" s="2" t="str">
        <f>IFERROR(#REF!/GAMSlim2!AF40,"")</f>
        <v/>
      </c>
      <c r="AH40" s="2" t="str">
        <f>IFERROR(#REF!/GAMSlim2!AG40,"")</f>
        <v/>
      </c>
      <c r="AI40" s="2" t="str">
        <f>IFERROR(#REF!/GAMSlim2!AH40,"")</f>
        <v/>
      </c>
      <c r="AJ40" s="2" t="str">
        <f>IFERROR(#REF!/GAMSlim2!AI40,"")</f>
        <v/>
      </c>
      <c r="AK40" s="2" t="str">
        <f>IFERROR(#REF!/GAMSlim2!AJ40,"")</f>
        <v/>
      </c>
      <c r="AL40" s="2" t="str">
        <f>IFERROR(#REF!/GAMSlim2!AK40,"")</f>
        <v/>
      </c>
      <c r="AM40" s="2" t="str">
        <f>IFERROR(#REF!/GAMSlim2!AL40,"")</f>
        <v/>
      </c>
      <c r="AN40" s="2" t="str">
        <f>IFERROR(#REF!/GAMSlim2!AM40,"")</f>
        <v/>
      </c>
      <c r="AO40" s="2" t="str">
        <f>IFERROR(#REF!/GAMSlim2!AN40,"")</f>
        <v/>
      </c>
      <c r="AP40" s="2" t="str">
        <f>IFERROR(#REF!/GAMSlim2!AO40,"")</f>
        <v/>
      </c>
      <c r="AQ40" s="2" t="str">
        <f>IFERROR(#REF!/GAMSlim2!AP40,"")</f>
        <v/>
      </c>
      <c r="AR40" s="2" t="str">
        <f>IFERROR(#REF!/GAMSlim2!AQ40,"")</f>
        <v/>
      </c>
      <c r="AS40" s="2" t="str">
        <f>IFERROR(#REF!/GAMSlim2!AR40,"")</f>
        <v/>
      </c>
      <c r="AT40" s="2" t="str">
        <f>IFERROR(#REF!/GAMSlim2!AS40,"")</f>
        <v/>
      </c>
      <c r="AU40" s="2" t="str">
        <f>IFERROR(#REF!/GAMSlim2!AT40,"")</f>
        <v/>
      </c>
      <c r="AV40" s="2" t="str">
        <f>IFERROR(#REF!/GAMSlim2!AU40,"")</f>
        <v/>
      </c>
      <c r="AW40" s="2" t="str">
        <f>IFERROR(#REF!/GAMSlim2!AV40,"")</f>
        <v/>
      </c>
      <c r="AX40" s="2" t="str">
        <f>IFERROR(#REF!/GAMSlim2!AW40,"")</f>
        <v/>
      </c>
      <c r="AY40" s="2" t="str">
        <f>IFERROR(#REF!/GAMSlim2!AX40,"")</f>
        <v/>
      </c>
      <c r="AZ40" s="2" t="str">
        <f>IFERROR(#REF!/GAMSlim2!AY40,"")</f>
        <v/>
      </c>
      <c r="BA40" s="2" t="str">
        <f>IFERROR(#REF!/GAMSlim2!AZ40,"")</f>
        <v/>
      </c>
      <c r="BB40" s="2" t="str">
        <f>IFERROR(#REF!/GAMSlim2!BA40,"")</f>
        <v/>
      </c>
      <c r="BC40" s="2" t="str">
        <f>IFERROR(#REF!/GAMSlim2!BB40,"")</f>
        <v/>
      </c>
      <c r="BD40" s="2" t="str">
        <f>IFERROR(#REF!/GAMSlim2!BC40,"")</f>
        <v/>
      </c>
      <c r="BE40" s="2" t="str">
        <f>IFERROR(#REF!/GAMSlim2!BD40,"")</f>
        <v/>
      </c>
      <c r="BF40" s="2" t="str">
        <f>IFERROR(#REF!/GAMSlim2!BE40,"")</f>
        <v/>
      </c>
      <c r="BG40" s="2" t="str">
        <f>IFERROR(#REF!/GAMSlim2!BF40,"")</f>
        <v/>
      </c>
      <c r="BH40" s="2" t="str">
        <f>IFERROR(#REF!/GAMSlim2!BG40,"")</f>
        <v/>
      </c>
      <c r="BI40" s="2" t="str">
        <f>IFERROR(#REF!/GAMSlim2!BH40,"")</f>
        <v/>
      </c>
      <c r="BJ40" s="2" t="str">
        <f>IFERROR(#REF!/GAMSlim2!BI40,"")</f>
        <v/>
      </c>
    </row>
    <row r="41" spans="1:62" x14ac:dyDescent="0.25">
      <c r="A41" t="e">
        <f>#REF!</f>
        <v>#REF!</v>
      </c>
      <c r="B41" t="str">
        <f>GAMSbase!A41</f>
        <v>Sigma (Industrial MTCO2 per 1000 USD [2000]</v>
      </c>
      <c r="C41" s="2" t="str">
        <f>IFERROR(#REF!/GAMSlim2!B41,"")</f>
        <v/>
      </c>
      <c r="D41" s="2" t="str">
        <f>IFERROR(#REF!/GAMSlim2!C41,"")</f>
        <v/>
      </c>
      <c r="E41" s="2" t="str">
        <f>IFERROR(#REF!/GAMSlim2!D41,"")</f>
        <v/>
      </c>
      <c r="F41" s="2" t="str">
        <f>IFERROR(#REF!/GAMSlim2!E41,"")</f>
        <v/>
      </c>
      <c r="G41" s="2" t="str">
        <f>IFERROR(#REF!/GAMSlim2!F41,"")</f>
        <v/>
      </c>
      <c r="H41" s="2" t="str">
        <f>IFERROR(#REF!/GAMSlim2!G41,"")</f>
        <v/>
      </c>
      <c r="I41" s="2" t="str">
        <f>IFERROR(#REF!/GAMSlim2!H41,"")</f>
        <v/>
      </c>
      <c r="J41" s="2" t="str">
        <f>IFERROR(#REF!/GAMSlim2!I41,"")</f>
        <v/>
      </c>
      <c r="K41" s="2" t="str">
        <f>IFERROR(#REF!/GAMSlim2!J41,"")</f>
        <v/>
      </c>
      <c r="L41" s="2" t="str">
        <f>IFERROR(#REF!/GAMSlim2!K41,"")</f>
        <v/>
      </c>
      <c r="M41" s="2" t="str">
        <f>IFERROR(#REF!/GAMSlim2!L41,"")</f>
        <v/>
      </c>
      <c r="N41" s="2" t="str">
        <f>IFERROR(#REF!/GAMSlim2!M41,"")</f>
        <v/>
      </c>
      <c r="O41" s="2" t="str">
        <f>IFERROR(#REF!/GAMSlim2!N41,"")</f>
        <v/>
      </c>
      <c r="P41" s="2" t="str">
        <f>IFERROR(#REF!/GAMSlim2!O41,"")</f>
        <v/>
      </c>
      <c r="Q41" s="2" t="str">
        <f>IFERROR(#REF!/GAMSlim2!P41,"")</f>
        <v/>
      </c>
      <c r="R41" s="2" t="str">
        <f>IFERROR(#REF!/GAMSlim2!Q41,"")</f>
        <v/>
      </c>
      <c r="S41" s="2" t="str">
        <f>IFERROR(#REF!/GAMSlim2!R41,"")</f>
        <v/>
      </c>
      <c r="T41" s="2" t="str">
        <f>IFERROR(#REF!/GAMSlim2!S41,"")</f>
        <v/>
      </c>
      <c r="U41" s="2" t="str">
        <f>IFERROR(#REF!/GAMSlim2!T41,"")</f>
        <v/>
      </c>
      <c r="V41" s="2" t="str">
        <f>IFERROR(#REF!/GAMSlim2!U41,"")</f>
        <v/>
      </c>
      <c r="W41" s="2" t="str">
        <f>IFERROR(#REF!/GAMSlim2!V41,"")</f>
        <v/>
      </c>
      <c r="X41" s="2" t="str">
        <f>IFERROR(#REF!/GAMSlim2!W41,"")</f>
        <v/>
      </c>
      <c r="Y41" s="2" t="str">
        <f>IFERROR(#REF!/GAMSlim2!X41,"")</f>
        <v/>
      </c>
      <c r="Z41" s="2" t="str">
        <f>IFERROR(#REF!/GAMSlim2!Y41,"")</f>
        <v/>
      </c>
      <c r="AA41" s="2" t="str">
        <f>IFERROR(#REF!/GAMSlim2!Z41,"")</f>
        <v/>
      </c>
      <c r="AB41" s="2" t="str">
        <f>IFERROR(#REF!/GAMSlim2!AA41,"")</f>
        <v/>
      </c>
      <c r="AC41" s="2" t="str">
        <f>IFERROR(#REF!/GAMSlim2!AB41,"")</f>
        <v/>
      </c>
      <c r="AD41" s="2" t="str">
        <f>IFERROR(#REF!/GAMSlim2!AC41,"")</f>
        <v/>
      </c>
      <c r="AE41" s="2" t="str">
        <f>IFERROR(#REF!/GAMSlim2!AD41,"")</f>
        <v/>
      </c>
      <c r="AF41" s="2" t="str">
        <f>IFERROR(#REF!/GAMSlim2!AE41,"")</f>
        <v/>
      </c>
      <c r="AG41" s="2" t="str">
        <f>IFERROR(#REF!/GAMSlim2!AF41,"")</f>
        <v/>
      </c>
      <c r="AH41" s="2" t="str">
        <f>IFERROR(#REF!/GAMSlim2!AG41,"")</f>
        <v/>
      </c>
      <c r="AI41" s="2" t="str">
        <f>IFERROR(#REF!/GAMSlim2!AH41,"")</f>
        <v/>
      </c>
      <c r="AJ41" s="2" t="str">
        <f>IFERROR(#REF!/GAMSlim2!AI41,"")</f>
        <v/>
      </c>
      <c r="AK41" s="2" t="str">
        <f>IFERROR(#REF!/GAMSlim2!AJ41,"")</f>
        <v/>
      </c>
      <c r="AL41" s="2" t="str">
        <f>IFERROR(#REF!/GAMSlim2!AK41,"")</f>
        <v/>
      </c>
      <c r="AM41" s="2" t="str">
        <f>IFERROR(#REF!/GAMSlim2!AL41,"")</f>
        <v/>
      </c>
      <c r="AN41" s="2" t="str">
        <f>IFERROR(#REF!/GAMSlim2!AM41,"")</f>
        <v/>
      </c>
      <c r="AO41" s="2" t="str">
        <f>IFERROR(#REF!/GAMSlim2!AN41,"")</f>
        <v/>
      </c>
      <c r="AP41" s="2" t="str">
        <f>IFERROR(#REF!/GAMSlim2!AO41,"")</f>
        <v/>
      </c>
      <c r="AQ41" s="2" t="str">
        <f>IFERROR(#REF!/GAMSlim2!AP41,"")</f>
        <v/>
      </c>
      <c r="AR41" s="2" t="str">
        <f>IFERROR(#REF!/GAMSlim2!AQ41,"")</f>
        <v/>
      </c>
      <c r="AS41" s="2" t="str">
        <f>IFERROR(#REF!/GAMSlim2!AR41,"")</f>
        <v/>
      </c>
      <c r="AT41" s="2" t="str">
        <f>IFERROR(#REF!/GAMSlim2!AS41,"")</f>
        <v/>
      </c>
      <c r="AU41" s="2" t="str">
        <f>IFERROR(#REF!/GAMSlim2!AT41,"")</f>
        <v/>
      </c>
      <c r="AV41" s="2" t="str">
        <f>IFERROR(#REF!/GAMSlim2!AU41,"")</f>
        <v/>
      </c>
      <c r="AW41" s="2" t="str">
        <f>IFERROR(#REF!/GAMSlim2!AV41,"")</f>
        <v/>
      </c>
      <c r="AX41" s="2" t="str">
        <f>IFERROR(#REF!/GAMSlim2!AW41,"")</f>
        <v/>
      </c>
      <c r="AY41" s="2" t="str">
        <f>IFERROR(#REF!/GAMSlim2!AX41,"")</f>
        <v/>
      </c>
      <c r="AZ41" s="2" t="str">
        <f>IFERROR(#REF!/GAMSlim2!AY41,"")</f>
        <v/>
      </c>
      <c r="BA41" s="2" t="str">
        <f>IFERROR(#REF!/GAMSlim2!AZ41,"")</f>
        <v/>
      </c>
      <c r="BB41" s="2" t="str">
        <f>IFERROR(#REF!/GAMSlim2!BA41,"")</f>
        <v/>
      </c>
      <c r="BC41" s="2" t="str">
        <f>IFERROR(#REF!/GAMSlim2!BB41,"")</f>
        <v/>
      </c>
      <c r="BD41" s="2" t="str">
        <f>IFERROR(#REF!/GAMSlim2!BC41,"")</f>
        <v/>
      </c>
      <c r="BE41" s="2" t="str">
        <f>IFERROR(#REF!/GAMSlim2!BD41,"")</f>
        <v/>
      </c>
      <c r="BF41" s="2" t="str">
        <f>IFERROR(#REF!/GAMSlim2!BE41,"")</f>
        <v/>
      </c>
      <c r="BG41" s="2" t="str">
        <f>IFERROR(#REF!/GAMSlim2!BF41,"")</f>
        <v/>
      </c>
      <c r="BH41" s="2" t="str">
        <f>IFERROR(#REF!/GAMSlim2!BG41,"")</f>
        <v/>
      </c>
      <c r="BI41" s="2" t="str">
        <f>IFERROR(#REF!/GAMSlim2!BH41,"")</f>
        <v/>
      </c>
      <c r="BJ41" s="2" t="str">
        <f>IFERROR(#REF!/GAMSlim2!BI41,"")</f>
        <v/>
      </c>
    </row>
    <row r="42" spans="1:62" x14ac:dyDescent="0.25">
      <c r="A42" t="e">
        <f>#REF!</f>
        <v>#REF!</v>
      </c>
      <c r="B42" t="str">
        <f>GAMSbase!A42</f>
        <v>Initial Sigma</v>
      </c>
      <c r="C42" s="2" t="str">
        <f>IFERROR(#REF!/GAMSlim2!B42,"")</f>
        <v/>
      </c>
      <c r="D42" s="2" t="str">
        <f>IFERROR(#REF!/GAMSlim2!C42,"")</f>
        <v/>
      </c>
      <c r="E42" s="2" t="str">
        <f>IFERROR(#REF!/GAMSlim2!D42,"")</f>
        <v/>
      </c>
      <c r="F42" s="2" t="str">
        <f>IFERROR(#REF!/GAMSlim2!E42,"")</f>
        <v/>
      </c>
      <c r="G42" s="2" t="str">
        <f>IFERROR(#REF!/GAMSlim2!F42,"")</f>
        <v/>
      </c>
      <c r="H42" s="2" t="str">
        <f>IFERROR(#REF!/GAMSlim2!G42,"")</f>
        <v/>
      </c>
      <c r="I42" s="2" t="str">
        <f>IFERROR(#REF!/GAMSlim2!H42,"")</f>
        <v/>
      </c>
      <c r="J42" s="2" t="str">
        <f>IFERROR(#REF!/GAMSlim2!I42,"")</f>
        <v/>
      </c>
      <c r="K42" s="2" t="str">
        <f>IFERROR(#REF!/GAMSlim2!J42,"")</f>
        <v/>
      </c>
      <c r="L42" s="2" t="str">
        <f>IFERROR(#REF!/GAMSlim2!K42,"")</f>
        <v/>
      </c>
      <c r="M42" s="2" t="str">
        <f>IFERROR(#REF!/GAMSlim2!L42,"")</f>
        <v/>
      </c>
      <c r="N42" s="2" t="str">
        <f>IFERROR(#REF!/GAMSlim2!M42,"")</f>
        <v/>
      </c>
      <c r="O42" s="2" t="str">
        <f>IFERROR(#REF!/GAMSlim2!N42,"")</f>
        <v/>
      </c>
      <c r="P42" s="2" t="str">
        <f>IFERROR(#REF!/GAMSlim2!O42,"")</f>
        <v/>
      </c>
      <c r="Q42" s="2" t="str">
        <f>IFERROR(#REF!/GAMSlim2!P42,"")</f>
        <v/>
      </c>
      <c r="R42" s="2" t="str">
        <f>IFERROR(#REF!/GAMSlim2!Q42,"")</f>
        <v/>
      </c>
      <c r="S42" s="2" t="str">
        <f>IFERROR(#REF!/GAMSlim2!R42,"")</f>
        <v/>
      </c>
      <c r="T42" s="2" t="str">
        <f>IFERROR(#REF!/GAMSlim2!S42,"")</f>
        <v/>
      </c>
      <c r="U42" s="2" t="str">
        <f>IFERROR(#REF!/GAMSlim2!T42,"")</f>
        <v/>
      </c>
      <c r="V42" s="2" t="str">
        <f>IFERROR(#REF!/GAMSlim2!U42,"")</f>
        <v/>
      </c>
      <c r="W42" s="2" t="str">
        <f>IFERROR(#REF!/GAMSlim2!V42,"")</f>
        <v/>
      </c>
      <c r="X42" s="2" t="str">
        <f>IFERROR(#REF!/GAMSlim2!W42,"")</f>
        <v/>
      </c>
      <c r="Y42" s="2" t="str">
        <f>IFERROR(#REF!/GAMSlim2!X42,"")</f>
        <v/>
      </c>
      <c r="Z42" s="2" t="str">
        <f>IFERROR(#REF!/GAMSlim2!Y42,"")</f>
        <v/>
      </c>
      <c r="AA42" s="2" t="str">
        <f>IFERROR(#REF!/GAMSlim2!Z42,"")</f>
        <v/>
      </c>
      <c r="AB42" s="2" t="str">
        <f>IFERROR(#REF!/GAMSlim2!AA42,"")</f>
        <v/>
      </c>
      <c r="AC42" s="2" t="str">
        <f>IFERROR(#REF!/GAMSlim2!AB42,"")</f>
        <v/>
      </c>
      <c r="AD42" s="2" t="str">
        <f>IFERROR(#REF!/GAMSlim2!AC42,"")</f>
        <v/>
      </c>
      <c r="AE42" s="2" t="str">
        <f>IFERROR(#REF!/GAMSlim2!AD42,"")</f>
        <v/>
      </c>
      <c r="AF42" s="2" t="str">
        <f>IFERROR(#REF!/GAMSlim2!AE42,"")</f>
        <v/>
      </c>
      <c r="AG42" s="2" t="str">
        <f>IFERROR(#REF!/GAMSlim2!AF42,"")</f>
        <v/>
      </c>
      <c r="AH42" s="2" t="str">
        <f>IFERROR(#REF!/GAMSlim2!AG42,"")</f>
        <v/>
      </c>
      <c r="AI42" s="2" t="str">
        <f>IFERROR(#REF!/GAMSlim2!AH42,"")</f>
        <v/>
      </c>
      <c r="AJ42" s="2" t="str">
        <f>IFERROR(#REF!/GAMSlim2!AI42,"")</f>
        <v/>
      </c>
      <c r="AK42" s="2" t="str">
        <f>IFERROR(#REF!/GAMSlim2!AJ42,"")</f>
        <v/>
      </c>
      <c r="AL42" s="2" t="str">
        <f>IFERROR(#REF!/GAMSlim2!AK42,"")</f>
        <v/>
      </c>
      <c r="AM42" s="2" t="str">
        <f>IFERROR(#REF!/GAMSlim2!AL42,"")</f>
        <v/>
      </c>
      <c r="AN42" s="2" t="str">
        <f>IFERROR(#REF!/GAMSlim2!AM42,"")</f>
        <v/>
      </c>
      <c r="AO42" s="2" t="str">
        <f>IFERROR(#REF!/GAMSlim2!AN42,"")</f>
        <v/>
      </c>
      <c r="AP42" s="2" t="str">
        <f>IFERROR(#REF!/GAMSlim2!AO42,"")</f>
        <v/>
      </c>
      <c r="AQ42" s="2" t="str">
        <f>IFERROR(#REF!/GAMSlim2!AP42,"")</f>
        <v/>
      </c>
      <c r="AR42" s="2" t="str">
        <f>IFERROR(#REF!/GAMSlim2!AQ42,"")</f>
        <v/>
      </c>
      <c r="AS42" s="2" t="str">
        <f>IFERROR(#REF!/GAMSlim2!AR42,"")</f>
        <v/>
      </c>
      <c r="AT42" s="2" t="str">
        <f>IFERROR(#REF!/GAMSlim2!AS42,"")</f>
        <v/>
      </c>
      <c r="AU42" s="2" t="str">
        <f>IFERROR(#REF!/GAMSlim2!AT42,"")</f>
        <v/>
      </c>
      <c r="AV42" s="2" t="str">
        <f>IFERROR(#REF!/GAMSlim2!AU42,"")</f>
        <v/>
      </c>
      <c r="AW42" s="2" t="str">
        <f>IFERROR(#REF!/GAMSlim2!AV42,"")</f>
        <v/>
      </c>
      <c r="AX42" s="2" t="str">
        <f>IFERROR(#REF!/GAMSlim2!AW42,"")</f>
        <v/>
      </c>
      <c r="AY42" s="2" t="str">
        <f>IFERROR(#REF!/GAMSlim2!AX42,"")</f>
        <v/>
      </c>
      <c r="AZ42" s="2" t="str">
        <f>IFERROR(#REF!/GAMSlim2!AY42,"")</f>
        <v/>
      </c>
      <c r="BA42" s="2" t="str">
        <f>IFERROR(#REF!/GAMSlim2!AZ42,"")</f>
        <v/>
      </c>
      <c r="BB42" s="2" t="str">
        <f>IFERROR(#REF!/GAMSlim2!BA42,"")</f>
        <v/>
      </c>
      <c r="BC42" s="2" t="str">
        <f>IFERROR(#REF!/GAMSlim2!BB42,"")</f>
        <v/>
      </c>
      <c r="BD42" s="2" t="str">
        <f>IFERROR(#REF!/GAMSlim2!BC42,"")</f>
        <v/>
      </c>
      <c r="BE42" s="2" t="str">
        <f>IFERROR(#REF!/GAMSlim2!BD42,"")</f>
        <v/>
      </c>
      <c r="BF42" s="2" t="str">
        <f>IFERROR(#REF!/GAMSlim2!BE42,"")</f>
        <v/>
      </c>
      <c r="BG42" s="2" t="str">
        <f>IFERROR(#REF!/GAMSlim2!BF42,"")</f>
        <v/>
      </c>
      <c r="BH42" s="2" t="str">
        <f>IFERROR(#REF!/GAMSlim2!BG42,"")</f>
        <v/>
      </c>
      <c r="BI42" s="2" t="str">
        <f>IFERROR(#REF!/GAMSlim2!BH42,"")</f>
        <v/>
      </c>
      <c r="BJ42" s="2" t="str">
        <f>IFERROR(#REF!/GAMSlim2!BI42,"")</f>
        <v/>
      </c>
    </row>
    <row r="43" spans="1:62" x14ac:dyDescent="0.25">
      <c r="A43" t="e">
        <f>#REF!</f>
        <v>#REF!</v>
      </c>
      <c r="B43" t="str">
        <f>GAMSbase!A43</f>
        <v>Growth Rate of Sigma</v>
      </c>
      <c r="C43" s="2" t="str">
        <f>IFERROR(#REF!/GAMSlim2!B43,"")</f>
        <v/>
      </c>
      <c r="D43" s="2" t="str">
        <f>IFERROR(#REF!/GAMSlim2!C43,"")</f>
        <v/>
      </c>
      <c r="E43" s="2" t="str">
        <f>IFERROR(#REF!/GAMSlim2!D43,"")</f>
        <v/>
      </c>
      <c r="F43" s="2" t="str">
        <f>IFERROR(#REF!/GAMSlim2!E43,"")</f>
        <v/>
      </c>
      <c r="G43" s="2" t="str">
        <f>IFERROR(#REF!/GAMSlim2!F43,"")</f>
        <v/>
      </c>
      <c r="H43" s="2" t="str">
        <f>IFERROR(#REF!/GAMSlim2!G43,"")</f>
        <v/>
      </c>
      <c r="I43" s="2" t="str">
        <f>IFERROR(#REF!/GAMSlim2!H43,"")</f>
        <v/>
      </c>
      <c r="J43" s="2" t="str">
        <f>IFERROR(#REF!/GAMSlim2!I43,"")</f>
        <v/>
      </c>
      <c r="K43" s="2" t="str">
        <f>IFERROR(#REF!/GAMSlim2!J43,"")</f>
        <v/>
      </c>
      <c r="L43" s="2" t="str">
        <f>IFERROR(#REF!/GAMSlim2!K43,"")</f>
        <v/>
      </c>
      <c r="M43" s="2" t="str">
        <f>IFERROR(#REF!/GAMSlim2!L43,"")</f>
        <v/>
      </c>
      <c r="N43" s="2" t="str">
        <f>IFERROR(#REF!/GAMSlim2!M43,"")</f>
        <v/>
      </c>
      <c r="O43" s="2" t="str">
        <f>IFERROR(#REF!/GAMSlim2!N43,"")</f>
        <v/>
      </c>
      <c r="P43" s="2" t="str">
        <f>IFERROR(#REF!/GAMSlim2!O43,"")</f>
        <v/>
      </c>
      <c r="Q43" s="2" t="str">
        <f>IFERROR(#REF!/GAMSlim2!P43,"")</f>
        <v/>
      </c>
      <c r="R43" s="2" t="str">
        <f>IFERROR(#REF!/GAMSlim2!Q43,"")</f>
        <v/>
      </c>
      <c r="S43" s="2" t="str">
        <f>IFERROR(#REF!/GAMSlim2!R43,"")</f>
        <v/>
      </c>
      <c r="T43" s="2" t="str">
        <f>IFERROR(#REF!/GAMSlim2!S43,"")</f>
        <v/>
      </c>
      <c r="U43" s="2" t="str">
        <f>IFERROR(#REF!/GAMSlim2!T43,"")</f>
        <v/>
      </c>
      <c r="V43" s="2" t="str">
        <f>IFERROR(#REF!/GAMSlim2!U43,"")</f>
        <v/>
      </c>
      <c r="W43" s="2" t="str">
        <f>IFERROR(#REF!/GAMSlim2!V43,"")</f>
        <v/>
      </c>
      <c r="X43" s="2" t="str">
        <f>IFERROR(#REF!/GAMSlim2!W43,"")</f>
        <v/>
      </c>
      <c r="Y43" s="2" t="str">
        <f>IFERROR(#REF!/GAMSlim2!X43,"")</f>
        <v/>
      </c>
      <c r="Z43" s="2" t="str">
        <f>IFERROR(#REF!/GAMSlim2!Y43,"")</f>
        <v/>
      </c>
      <c r="AA43" s="2" t="str">
        <f>IFERROR(#REF!/GAMSlim2!Z43,"")</f>
        <v/>
      </c>
      <c r="AB43" s="2" t="str">
        <f>IFERROR(#REF!/GAMSlim2!AA43,"")</f>
        <v/>
      </c>
      <c r="AC43" s="2" t="str">
        <f>IFERROR(#REF!/GAMSlim2!AB43,"")</f>
        <v/>
      </c>
      <c r="AD43" s="2" t="str">
        <f>IFERROR(#REF!/GAMSlim2!AC43,"")</f>
        <v/>
      </c>
      <c r="AE43" s="2" t="str">
        <f>IFERROR(#REF!/GAMSlim2!AD43,"")</f>
        <v/>
      </c>
      <c r="AF43" s="2" t="str">
        <f>IFERROR(#REF!/GAMSlim2!AE43,"")</f>
        <v/>
      </c>
      <c r="AG43" s="2" t="str">
        <f>IFERROR(#REF!/GAMSlim2!AF43,"")</f>
        <v/>
      </c>
      <c r="AH43" s="2" t="str">
        <f>IFERROR(#REF!/GAMSlim2!AG43,"")</f>
        <v/>
      </c>
      <c r="AI43" s="2" t="str">
        <f>IFERROR(#REF!/GAMSlim2!AH43,"")</f>
        <v/>
      </c>
      <c r="AJ43" s="2" t="str">
        <f>IFERROR(#REF!/GAMSlim2!AI43,"")</f>
        <v/>
      </c>
      <c r="AK43" s="2" t="str">
        <f>IFERROR(#REF!/GAMSlim2!AJ43,"")</f>
        <v/>
      </c>
      <c r="AL43" s="2" t="str">
        <f>IFERROR(#REF!/GAMSlim2!AK43,"")</f>
        <v/>
      </c>
      <c r="AM43" s="2" t="str">
        <f>IFERROR(#REF!/GAMSlim2!AL43,"")</f>
        <v/>
      </c>
      <c r="AN43" s="2" t="str">
        <f>IFERROR(#REF!/GAMSlim2!AM43,"")</f>
        <v/>
      </c>
      <c r="AO43" s="2" t="str">
        <f>IFERROR(#REF!/GAMSlim2!AN43,"")</f>
        <v/>
      </c>
      <c r="AP43" s="2" t="str">
        <f>IFERROR(#REF!/GAMSlim2!AO43,"")</f>
        <v/>
      </c>
      <c r="AQ43" s="2" t="str">
        <f>IFERROR(#REF!/GAMSlim2!AP43,"")</f>
        <v/>
      </c>
      <c r="AR43" s="2" t="str">
        <f>IFERROR(#REF!/GAMSlim2!AQ43,"")</f>
        <v/>
      </c>
      <c r="AS43" s="2" t="str">
        <f>IFERROR(#REF!/GAMSlim2!AR43,"")</f>
        <v/>
      </c>
      <c r="AT43" s="2" t="str">
        <f>IFERROR(#REF!/GAMSlim2!AS43,"")</f>
        <v/>
      </c>
      <c r="AU43" s="2" t="str">
        <f>IFERROR(#REF!/GAMSlim2!AT43,"")</f>
        <v/>
      </c>
      <c r="AV43" s="2" t="str">
        <f>IFERROR(#REF!/GAMSlim2!AU43,"")</f>
        <v/>
      </c>
      <c r="AW43" s="2" t="str">
        <f>IFERROR(#REF!/GAMSlim2!AV43,"")</f>
        <v/>
      </c>
      <c r="AX43" s="2" t="str">
        <f>IFERROR(#REF!/GAMSlim2!AW43,"")</f>
        <v/>
      </c>
      <c r="AY43" s="2" t="str">
        <f>IFERROR(#REF!/GAMSlim2!AX43,"")</f>
        <v/>
      </c>
      <c r="AZ43" s="2" t="str">
        <f>IFERROR(#REF!/GAMSlim2!AY43,"")</f>
        <v/>
      </c>
      <c r="BA43" s="2" t="str">
        <f>IFERROR(#REF!/GAMSlim2!AZ43,"")</f>
        <v/>
      </c>
      <c r="BB43" s="2" t="str">
        <f>IFERROR(#REF!/GAMSlim2!BA43,"")</f>
        <v/>
      </c>
      <c r="BC43" s="2" t="str">
        <f>IFERROR(#REF!/GAMSlim2!BB43,"")</f>
        <v/>
      </c>
      <c r="BD43" s="2" t="str">
        <f>IFERROR(#REF!/GAMSlim2!BC43,"")</f>
        <v/>
      </c>
      <c r="BE43" s="2" t="str">
        <f>IFERROR(#REF!/GAMSlim2!BD43,"")</f>
        <v/>
      </c>
      <c r="BF43" s="2" t="str">
        <f>IFERROR(#REF!/GAMSlim2!BE43,"")</f>
        <v/>
      </c>
      <c r="BG43" s="2" t="str">
        <f>IFERROR(#REF!/GAMSlim2!BF43,"")</f>
        <v/>
      </c>
      <c r="BH43" s="2" t="str">
        <f>IFERROR(#REF!/GAMSlim2!BG43,"")</f>
        <v/>
      </c>
      <c r="BI43" s="2" t="str">
        <f>IFERROR(#REF!/GAMSlim2!BH43,"")</f>
        <v/>
      </c>
      <c r="BJ43" s="2" t="str">
        <f>IFERROR(#REF!/GAMSlim2!BI43,"")</f>
        <v/>
      </c>
    </row>
    <row r="44" spans="1:62" x14ac:dyDescent="0.25">
      <c r="A44" t="e">
        <f>#REF!</f>
        <v>#REF!</v>
      </c>
      <c r="B44" t="str">
        <f>GAMSbase!A44</f>
        <v>Carbon Emissions from Land Use Change</v>
      </c>
      <c r="C44" s="2" t="str">
        <f>IFERROR(#REF!/GAMSlim2!B44,"")</f>
        <v/>
      </c>
      <c r="D44" s="2" t="str">
        <f>IFERROR(#REF!/GAMSlim2!C44,"")</f>
        <v/>
      </c>
      <c r="E44" s="2" t="str">
        <f>IFERROR(#REF!/GAMSlim2!D44,"")</f>
        <v/>
      </c>
      <c r="F44" s="2" t="str">
        <f>IFERROR(#REF!/GAMSlim2!E44,"")</f>
        <v/>
      </c>
      <c r="G44" s="2" t="str">
        <f>IFERROR(#REF!/GAMSlim2!F44,"")</f>
        <v/>
      </c>
      <c r="H44" s="2" t="str">
        <f>IFERROR(#REF!/GAMSlim2!G44,"")</f>
        <v/>
      </c>
      <c r="I44" s="2" t="str">
        <f>IFERROR(#REF!/GAMSlim2!H44,"")</f>
        <v/>
      </c>
      <c r="J44" s="2" t="str">
        <f>IFERROR(#REF!/GAMSlim2!I44,"")</f>
        <v/>
      </c>
      <c r="K44" s="2" t="str">
        <f>IFERROR(#REF!/GAMSlim2!J44,"")</f>
        <v/>
      </c>
      <c r="L44" s="2" t="str">
        <f>IFERROR(#REF!/GAMSlim2!K44,"")</f>
        <v/>
      </c>
      <c r="M44" s="2" t="str">
        <f>IFERROR(#REF!/GAMSlim2!L44,"")</f>
        <v/>
      </c>
      <c r="N44" s="2" t="str">
        <f>IFERROR(#REF!/GAMSlim2!M44,"")</f>
        <v/>
      </c>
      <c r="O44" s="2" t="str">
        <f>IFERROR(#REF!/GAMSlim2!N44,"")</f>
        <v/>
      </c>
      <c r="P44" s="2" t="str">
        <f>IFERROR(#REF!/GAMSlim2!O44,"")</f>
        <v/>
      </c>
      <c r="Q44" s="2" t="str">
        <f>IFERROR(#REF!/GAMSlim2!P44,"")</f>
        <v/>
      </c>
      <c r="R44" s="2" t="str">
        <f>IFERROR(#REF!/GAMSlim2!Q44,"")</f>
        <v/>
      </c>
      <c r="S44" s="2" t="str">
        <f>IFERROR(#REF!/GAMSlim2!R44,"")</f>
        <v/>
      </c>
      <c r="T44" s="2" t="str">
        <f>IFERROR(#REF!/GAMSlim2!S44,"")</f>
        <v/>
      </c>
      <c r="U44" s="2" t="str">
        <f>IFERROR(#REF!/GAMSlim2!T44,"")</f>
        <v/>
      </c>
      <c r="V44" s="2" t="str">
        <f>IFERROR(#REF!/GAMSlim2!U44,"")</f>
        <v/>
      </c>
      <c r="W44" s="2" t="str">
        <f>IFERROR(#REF!/GAMSlim2!V44,"")</f>
        <v/>
      </c>
      <c r="X44" s="2" t="str">
        <f>IFERROR(#REF!/GAMSlim2!W44,"")</f>
        <v/>
      </c>
      <c r="Y44" s="2" t="str">
        <f>IFERROR(#REF!/GAMSlim2!X44,"")</f>
        <v/>
      </c>
      <c r="Z44" s="2" t="str">
        <f>IFERROR(#REF!/GAMSlim2!Y44,"")</f>
        <v/>
      </c>
      <c r="AA44" s="2" t="str">
        <f>IFERROR(#REF!/GAMSlim2!Z44,"")</f>
        <v/>
      </c>
      <c r="AB44" s="2" t="str">
        <f>IFERROR(#REF!/GAMSlim2!AA44,"")</f>
        <v/>
      </c>
      <c r="AC44" s="2" t="str">
        <f>IFERROR(#REF!/GAMSlim2!AB44,"")</f>
        <v/>
      </c>
      <c r="AD44" s="2" t="str">
        <f>IFERROR(#REF!/GAMSlim2!AC44,"")</f>
        <v/>
      </c>
      <c r="AE44" s="2" t="str">
        <f>IFERROR(#REF!/GAMSlim2!AD44,"")</f>
        <v/>
      </c>
      <c r="AF44" s="2" t="str">
        <f>IFERROR(#REF!/GAMSlim2!AE44,"")</f>
        <v/>
      </c>
      <c r="AG44" s="2" t="str">
        <f>IFERROR(#REF!/GAMSlim2!AF44,"")</f>
        <v/>
      </c>
      <c r="AH44" s="2" t="str">
        <f>IFERROR(#REF!/GAMSlim2!AG44,"")</f>
        <v/>
      </c>
      <c r="AI44" s="2" t="str">
        <f>IFERROR(#REF!/GAMSlim2!AH44,"")</f>
        <v/>
      </c>
      <c r="AJ44" s="2" t="str">
        <f>IFERROR(#REF!/GAMSlim2!AI44,"")</f>
        <v/>
      </c>
      <c r="AK44" s="2" t="str">
        <f>IFERROR(#REF!/GAMSlim2!AJ44,"")</f>
        <v/>
      </c>
      <c r="AL44" s="2" t="str">
        <f>IFERROR(#REF!/GAMSlim2!AK44,"")</f>
        <v/>
      </c>
      <c r="AM44" s="2" t="str">
        <f>IFERROR(#REF!/GAMSlim2!AL44,"")</f>
        <v/>
      </c>
      <c r="AN44" s="2" t="str">
        <f>IFERROR(#REF!/GAMSlim2!AM44,"")</f>
        <v/>
      </c>
      <c r="AO44" s="2" t="str">
        <f>IFERROR(#REF!/GAMSlim2!AN44,"")</f>
        <v/>
      </c>
      <c r="AP44" s="2" t="str">
        <f>IFERROR(#REF!/GAMSlim2!AO44,"")</f>
        <v/>
      </c>
      <c r="AQ44" s="2" t="str">
        <f>IFERROR(#REF!/GAMSlim2!AP44,"")</f>
        <v/>
      </c>
      <c r="AR44" s="2" t="str">
        <f>IFERROR(#REF!/GAMSlim2!AQ44,"")</f>
        <v/>
      </c>
      <c r="AS44" s="2" t="str">
        <f>IFERROR(#REF!/GAMSlim2!AR44,"")</f>
        <v/>
      </c>
      <c r="AT44" s="2" t="str">
        <f>IFERROR(#REF!/GAMSlim2!AS44,"")</f>
        <v/>
      </c>
      <c r="AU44" s="2" t="str">
        <f>IFERROR(#REF!/GAMSlim2!AT44,"")</f>
        <v/>
      </c>
      <c r="AV44" s="2" t="str">
        <f>IFERROR(#REF!/GAMSlim2!AU44,"")</f>
        <v/>
      </c>
      <c r="AW44" s="2" t="str">
        <f>IFERROR(#REF!/GAMSlim2!AV44,"")</f>
        <v/>
      </c>
      <c r="AX44" s="2" t="str">
        <f>IFERROR(#REF!/GAMSlim2!AW44,"")</f>
        <v/>
      </c>
      <c r="AY44" s="2" t="str">
        <f>IFERROR(#REF!/GAMSlim2!AX44,"")</f>
        <v/>
      </c>
      <c r="AZ44" s="2" t="str">
        <f>IFERROR(#REF!/GAMSlim2!AY44,"")</f>
        <v/>
      </c>
      <c r="BA44" s="2" t="str">
        <f>IFERROR(#REF!/GAMSlim2!AZ44,"")</f>
        <v/>
      </c>
      <c r="BB44" s="2" t="str">
        <f>IFERROR(#REF!/GAMSlim2!BA44,"")</f>
        <v/>
      </c>
      <c r="BC44" s="2" t="str">
        <f>IFERROR(#REF!/GAMSlim2!BB44,"")</f>
        <v/>
      </c>
      <c r="BD44" s="2" t="str">
        <f>IFERROR(#REF!/GAMSlim2!BC44,"")</f>
        <v/>
      </c>
      <c r="BE44" s="2" t="str">
        <f>IFERROR(#REF!/GAMSlim2!BD44,"")</f>
        <v/>
      </c>
      <c r="BF44" s="2" t="str">
        <f>IFERROR(#REF!/GAMSlim2!BE44,"")</f>
        <v/>
      </c>
      <c r="BG44" s="2" t="str">
        <f>IFERROR(#REF!/GAMSlim2!BF44,"")</f>
        <v/>
      </c>
      <c r="BH44" s="2" t="str">
        <f>IFERROR(#REF!/GAMSlim2!BG44,"")</f>
        <v/>
      </c>
      <c r="BI44" s="2" t="str">
        <f>IFERROR(#REF!/GAMSlim2!BH44,"")</f>
        <v/>
      </c>
      <c r="BJ44" s="2" t="str">
        <f>IFERROR(#REF!/GAMSlim2!BI44,"")</f>
        <v/>
      </c>
    </row>
    <row r="45" spans="1:62" x14ac:dyDescent="0.25">
      <c r="A45" t="e">
        <f>#REF!</f>
        <v>#REF!</v>
      </c>
      <c r="B45" t="str">
        <f>GAMSbase!A45</f>
        <v>Initial Carbon Emissions from Land</v>
      </c>
      <c r="C45" s="2" t="str">
        <f>IFERROR(#REF!/GAMSlim2!B45,"")</f>
        <v/>
      </c>
      <c r="D45" s="2" t="str">
        <f>IFERROR(#REF!/GAMSlim2!C45,"")</f>
        <v/>
      </c>
      <c r="E45" s="2" t="str">
        <f>IFERROR(#REF!/GAMSlim2!D45,"")</f>
        <v/>
      </c>
      <c r="F45" s="2" t="str">
        <f>IFERROR(#REF!/GAMSlim2!E45,"")</f>
        <v/>
      </c>
      <c r="G45" s="2" t="str">
        <f>IFERROR(#REF!/GAMSlim2!F45,"")</f>
        <v/>
      </c>
      <c r="H45" s="2" t="str">
        <f>IFERROR(#REF!/GAMSlim2!G45,"")</f>
        <v/>
      </c>
      <c r="I45" s="2" t="str">
        <f>IFERROR(#REF!/GAMSlim2!H45,"")</f>
        <v/>
      </c>
      <c r="J45" s="2" t="str">
        <f>IFERROR(#REF!/GAMSlim2!I45,"")</f>
        <v/>
      </c>
      <c r="K45" s="2" t="str">
        <f>IFERROR(#REF!/GAMSlim2!J45,"")</f>
        <v/>
      </c>
      <c r="L45" s="2" t="str">
        <f>IFERROR(#REF!/GAMSlim2!K45,"")</f>
        <v/>
      </c>
      <c r="M45" s="2" t="str">
        <f>IFERROR(#REF!/GAMSlim2!L45,"")</f>
        <v/>
      </c>
      <c r="N45" s="2" t="str">
        <f>IFERROR(#REF!/GAMSlim2!M45,"")</f>
        <v/>
      </c>
      <c r="O45" s="2" t="str">
        <f>IFERROR(#REF!/GAMSlim2!N45,"")</f>
        <v/>
      </c>
      <c r="P45" s="2" t="str">
        <f>IFERROR(#REF!/GAMSlim2!O45,"")</f>
        <v/>
      </c>
      <c r="Q45" s="2" t="str">
        <f>IFERROR(#REF!/GAMSlim2!P45,"")</f>
        <v/>
      </c>
      <c r="R45" s="2" t="str">
        <f>IFERROR(#REF!/GAMSlim2!Q45,"")</f>
        <v/>
      </c>
      <c r="S45" s="2" t="str">
        <f>IFERROR(#REF!/GAMSlim2!R45,"")</f>
        <v/>
      </c>
      <c r="T45" s="2" t="str">
        <f>IFERROR(#REF!/GAMSlim2!S45,"")</f>
        <v/>
      </c>
      <c r="U45" s="2" t="str">
        <f>IFERROR(#REF!/GAMSlim2!T45,"")</f>
        <v/>
      </c>
      <c r="V45" s="2" t="str">
        <f>IFERROR(#REF!/GAMSlim2!U45,"")</f>
        <v/>
      </c>
      <c r="W45" s="2" t="str">
        <f>IFERROR(#REF!/GAMSlim2!V45,"")</f>
        <v/>
      </c>
      <c r="X45" s="2" t="str">
        <f>IFERROR(#REF!/GAMSlim2!W45,"")</f>
        <v/>
      </c>
      <c r="Y45" s="2" t="str">
        <f>IFERROR(#REF!/GAMSlim2!X45,"")</f>
        <v/>
      </c>
      <c r="Z45" s="2" t="str">
        <f>IFERROR(#REF!/GAMSlim2!Y45,"")</f>
        <v/>
      </c>
      <c r="AA45" s="2" t="str">
        <f>IFERROR(#REF!/GAMSlim2!Z45,"")</f>
        <v/>
      </c>
      <c r="AB45" s="2" t="str">
        <f>IFERROR(#REF!/GAMSlim2!AA45,"")</f>
        <v/>
      </c>
      <c r="AC45" s="2" t="str">
        <f>IFERROR(#REF!/GAMSlim2!AB45,"")</f>
        <v/>
      </c>
      <c r="AD45" s="2" t="str">
        <f>IFERROR(#REF!/GAMSlim2!AC45,"")</f>
        <v/>
      </c>
      <c r="AE45" s="2" t="str">
        <f>IFERROR(#REF!/GAMSlim2!AD45,"")</f>
        <v/>
      </c>
      <c r="AF45" s="2" t="str">
        <f>IFERROR(#REF!/GAMSlim2!AE45,"")</f>
        <v/>
      </c>
      <c r="AG45" s="2" t="str">
        <f>IFERROR(#REF!/GAMSlim2!AF45,"")</f>
        <v/>
      </c>
      <c r="AH45" s="2" t="str">
        <f>IFERROR(#REF!/GAMSlim2!AG45,"")</f>
        <v/>
      </c>
      <c r="AI45" s="2" t="str">
        <f>IFERROR(#REF!/GAMSlim2!AH45,"")</f>
        <v/>
      </c>
      <c r="AJ45" s="2" t="str">
        <f>IFERROR(#REF!/GAMSlim2!AI45,"")</f>
        <v/>
      </c>
      <c r="AK45" s="2" t="str">
        <f>IFERROR(#REF!/GAMSlim2!AJ45,"")</f>
        <v/>
      </c>
      <c r="AL45" s="2" t="str">
        <f>IFERROR(#REF!/GAMSlim2!AK45,"")</f>
        <v/>
      </c>
      <c r="AM45" s="2" t="str">
        <f>IFERROR(#REF!/GAMSlim2!AL45,"")</f>
        <v/>
      </c>
      <c r="AN45" s="2" t="str">
        <f>IFERROR(#REF!/GAMSlim2!AM45,"")</f>
        <v/>
      </c>
      <c r="AO45" s="2" t="str">
        <f>IFERROR(#REF!/GAMSlim2!AN45,"")</f>
        <v/>
      </c>
      <c r="AP45" s="2" t="str">
        <f>IFERROR(#REF!/GAMSlim2!AO45,"")</f>
        <v/>
      </c>
      <c r="AQ45" s="2" t="str">
        <f>IFERROR(#REF!/GAMSlim2!AP45,"")</f>
        <v/>
      </c>
      <c r="AR45" s="2" t="str">
        <f>IFERROR(#REF!/GAMSlim2!AQ45,"")</f>
        <v/>
      </c>
      <c r="AS45" s="2" t="str">
        <f>IFERROR(#REF!/GAMSlim2!AR45,"")</f>
        <v/>
      </c>
      <c r="AT45" s="2" t="str">
        <f>IFERROR(#REF!/GAMSlim2!AS45,"")</f>
        <v/>
      </c>
      <c r="AU45" s="2" t="str">
        <f>IFERROR(#REF!/GAMSlim2!AT45,"")</f>
        <v/>
      </c>
      <c r="AV45" s="2" t="str">
        <f>IFERROR(#REF!/GAMSlim2!AU45,"")</f>
        <v/>
      </c>
      <c r="AW45" s="2" t="str">
        <f>IFERROR(#REF!/GAMSlim2!AV45,"")</f>
        <v/>
      </c>
      <c r="AX45" s="2" t="str">
        <f>IFERROR(#REF!/GAMSlim2!AW45,"")</f>
        <v/>
      </c>
      <c r="AY45" s="2" t="str">
        <f>IFERROR(#REF!/GAMSlim2!AX45,"")</f>
        <v/>
      </c>
      <c r="AZ45" s="2" t="str">
        <f>IFERROR(#REF!/GAMSlim2!AY45,"")</f>
        <v/>
      </c>
      <c r="BA45" s="2" t="str">
        <f>IFERROR(#REF!/GAMSlim2!AZ45,"")</f>
        <v/>
      </c>
      <c r="BB45" s="2" t="str">
        <f>IFERROR(#REF!/GAMSlim2!BA45,"")</f>
        <v/>
      </c>
      <c r="BC45" s="2" t="str">
        <f>IFERROR(#REF!/GAMSlim2!BB45,"")</f>
        <v/>
      </c>
      <c r="BD45" s="2" t="str">
        <f>IFERROR(#REF!/GAMSlim2!BC45,"")</f>
        <v/>
      </c>
      <c r="BE45" s="2" t="str">
        <f>IFERROR(#REF!/GAMSlim2!BD45,"")</f>
        <v/>
      </c>
      <c r="BF45" s="2" t="str">
        <f>IFERROR(#REF!/GAMSlim2!BE45,"")</f>
        <v/>
      </c>
      <c r="BG45" s="2" t="str">
        <f>IFERROR(#REF!/GAMSlim2!BF45,"")</f>
        <v/>
      </c>
      <c r="BH45" s="2" t="str">
        <f>IFERROR(#REF!/GAMSlim2!BG45,"")</f>
        <v/>
      </c>
      <c r="BI45" s="2" t="str">
        <f>IFERROR(#REF!/GAMSlim2!BH45,"")</f>
        <v/>
      </c>
      <c r="BJ45" s="2" t="str">
        <f>IFERROR(#REF!/GAMSlim2!BI45,"")</f>
        <v/>
      </c>
    </row>
    <row r="46" spans="1:62" x14ac:dyDescent="0.25">
      <c r="A46" t="e">
        <f>#REF!</f>
        <v>#REF!</v>
      </c>
      <c r="B46" t="str">
        <f>GAMSbase!A46</f>
        <v>* PARTICIPATION</v>
      </c>
      <c r="C46" s="2" t="str">
        <f>IFERROR(#REF!/GAMSlim2!B46,"")</f>
        <v/>
      </c>
      <c r="D46" s="2" t="str">
        <f>IFERROR(#REF!/GAMSlim2!C46,"")</f>
        <v/>
      </c>
      <c r="E46" s="2" t="str">
        <f>IFERROR(#REF!/GAMSlim2!D46,"")</f>
        <v/>
      </c>
      <c r="F46" s="2" t="str">
        <f>IFERROR(#REF!/GAMSlim2!E46,"")</f>
        <v/>
      </c>
      <c r="G46" s="2" t="str">
        <f>IFERROR(#REF!/GAMSlim2!F46,"")</f>
        <v/>
      </c>
      <c r="H46" s="2" t="str">
        <f>IFERROR(#REF!/GAMSlim2!G46,"")</f>
        <v/>
      </c>
      <c r="I46" s="2" t="str">
        <f>IFERROR(#REF!/GAMSlim2!H46,"")</f>
        <v/>
      </c>
      <c r="J46" s="2" t="str">
        <f>IFERROR(#REF!/GAMSlim2!I46,"")</f>
        <v/>
      </c>
      <c r="K46" s="2" t="str">
        <f>IFERROR(#REF!/GAMSlim2!J46,"")</f>
        <v/>
      </c>
      <c r="L46" s="2" t="str">
        <f>IFERROR(#REF!/GAMSlim2!K46,"")</f>
        <v/>
      </c>
      <c r="M46" s="2" t="str">
        <f>IFERROR(#REF!/GAMSlim2!L46,"")</f>
        <v/>
      </c>
      <c r="N46" s="2" t="str">
        <f>IFERROR(#REF!/GAMSlim2!M46,"")</f>
        <v/>
      </c>
      <c r="O46" s="2" t="str">
        <f>IFERROR(#REF!/GAMSlim2!N46,"")</f>
        <v/>
      </c>
      <c r="P46" s="2" t="str">
        <f>IFERROR(#REF!/GAMSlim2!O46,"")</f>
        <v/>
      </c>
      <c r="Q46" s="2" t="str">
        <f>IFERROR(#REF!/GAMSlim2!P46,"")</f>
        <v/>
      </c>
      <c r="R46" s="2" t="str">
        <f>IFERROR(#REF!/GAMSlim2!Q46,"")</f>
        <v/>
      </c>
      <c r="S46" s="2" t="str">
        <f>IFERROR(#REF!/GAMSlim2!R46,"")</f>
        <v/>
      </c>
      <c r="T46" s="2" t="str">
        <f>IFERROR(#REF!/GAMSlim2!S46,"")</f>
        <v/>
      </c>
      <c r="U46" s="2" t="str">
        <f>IFERROR(#REF!/GAMSlim2!T46,"")</f>
        <v/>
      </c>
      <c r="V46" s="2" t="str">
        <f>IFERROR(#REF!/GAMSlim2!U46,"")</f>
        <v/>
      </c>
      <c r="W46" s="2" t="str">
        <f>IFERROR(#REF!/GAMSlim2!V46,"")</f>
        <v/>
      </c>
      <c r="X46" s="2" t="str">
        <f>IFERROR(#REF!/GAMSlim2!W46,"")</f>
        <v/>
      </c>
      <c r="Y46" s="2" t="str">
        <f>IFERROR(#REF!/GAMSlim2!X46,"")</f>
        <v/>
      </c>
      <c r="Z46" s="2" t="str">
        <f>IFERROR(#REF!/GAMSlim2!Y46,"")</f>
        <v/>
      </c>
      <c r="AA46" s="2" t="str">
        <f>IFERROR(#REF!/GAMSlim2!Z46,"")</f>
        <v/>
      </c>
      <c r="AB46" s="2" t="str">
        <f>IFERROR(#REF!/GAMSlim2!AA46,"")</f>
        <v/>
      </c>
      <c r="AC46" s="2" t="str">
        <f>IFERROR(#REF!/GAMSlim2!AB46,"")</f>
        <v/>
      </c>
      <c r="AD46" s="2" t="str">
        <f>IFERROR(#REF!/GAMSlim2!AC46,"")</f>
        <v/>
      </c>
      <c r="AE46" s="2" t="str">
        <f>IFERROR(#REF!/GAMSlim2!AD46,"")</f>
        <v/>
      </c>
      <c r="AF46" s="2" t="str">
        <f>IFERROR(#REF!/GAMSlim2!AE46,"")</f>
        <v/>
      </c>
      <c r="AG46" s="2" t="str">
        <f>IFERROR(#REF!/GAMSlim2!AF46,"")</f>
        <v/>
      </c>
      <c r="AH46" s="2" t="str">
        <f>IFERROR(#REF!/GAMSlim2!AG46,"")</f>
        <v/>
      </c>
      <c r="AI46" s="2" t="str">
        <f>IFERROR(#REF!/GAMSlim2!AH46,"")</f>
        <v/>
      </c>
      <c r="AJ46" s="2" t="str">
        <f>IFERROR(#REF!/GAMSlim2!AI46,"")</f>
        <v/>
      </c>
      <c r="AK46" s="2" t="str">
        <f>IFERROR(#REF!/GAMSlim2!AJ46,"")</f>
        <v/>
      </c>
      <c r="AL46" s="2" t="str">
        <f>IFERROR(#REF!/GAMSlim2!AK46,"")</f>
        <v/>
      </c>
      <c r="AM46" s="2" t="str">
        <f>IFERROR(#REF!/GAMSlim2!AL46,"")</f>
        <v/>
      </c>
      <c r="AN46" s="2" t="str">
        <f>IFERROR(#REF!/GAMSlim2!AM46,"")</f>
        <v/>
      </c>
      <c r="AO46" s="2" t="str">
        <f>IFERROR(#REF!/GAMSlim2!AN46,"")</f>
        <v/>
      </c>
      <c r="AP46" s="2" t="str">
        <f>IFERROR(#REF!/GAMSlim2!AO46,"")</f>
        <v/>
      </c>
      <c r="AQ46" s="2" t="str">
        <f>IFERROR(#REF!/GAMSlim2!AP46,"")</f>
        <v/>
      </c>
      <c r="AR46" s="2" t="str">
        <f>IFERROR(#REF!/GAMSlim2!AQ46,"")</f>
        <v/>
      </c>
      <c r="AS46" s="2" t="str">
        <f>IFERROR(#REF!/GAMSlim2!AR46,"")</f>
        <v/>
      </c>
      <c r="AT46" s="2" t="str">
        <f>IFERROR(#REF!/GAMSlim2!AS46,"")</f>
        <v/>
      </c>
      <c r="AU46" s="2" t="str">
        <f>IFERROR(#REF!/GAMSlim2!AT46,"")</f>
        <v/>
      </c>
      <c r="AV46" s="2" t="str">
        <f>IFERROR(#REF!/GAMSlim2!AU46,"")</f>
        <v/>
      </c>
      <c r="AW46" s="2" t="str">
        <f>IFERROR(#REF!/GAMSlim2!AV46,"")</f>
        <v/>
      </c>
      <c r="AX46" s="2" t="str">
        <f>IFERROR(#REF!/GAMSlim2!AW46,"")</f>
        <v/>
      </c>
      <c r="AY46" s="2" t="str">
        <f>IFERROR(#REF!/GAMSlim2!AX46,"")</f>
        <v/>
      </c>
      <c r="AZ46" s="2" t="str">
        <f>IFERROR(#REF!/GAMSlim2!AY46,"")</f>
        <v/>
      </c>
      <c r="BA46" s="2" t="str">
        <f>IFERROR(#REF!/GAMSlim2!AZ46,"")</f>
        <v/>
      </c>
      <c r="BB46" s="2" t="str">
        <f>IFERROR(#REF!/GAMSlim2!BA46,"")</f>
        <v/>
      </c>
      <c r="BC46" s="2" t="str">
        <f>IFERROR(#REF!/GAMSlim2!BB46,"")</f>
        <v/>
      </c>
      <c r="BD46" s="2" t="str">
        <f>IFERROR(#REF!/GAMSlim2!BC46,"")</f>
        <v/>
      </c>
      <c r="BE46" s="2" t="str">
        <f>IFERROR(#REF!/GAMSlim2!BD46,"")</f>
        <v/>
      </c>
      <c r="BF46" s="2" t="str">
        <f>IFERROR(#REF!/GAMSlim2!BE46,"")</f>
        <v/>
      </c>
      <c r="BG46" s="2" t="str">
        <f>IFERROR(#REF!/GAMSlim2!BF46,"")</f>
        <v/>
      </c>
      <c r="BH46" s="2" t="str">
        <f>IFERROR(#REF!/GAMSlim2!BG46,"")</f>
        <v/>
      </c>
      <c r="BI46" s="2" t="str">
        <f>IFERROR(#REF!/GAMSlim2!BH46,"")</f>
        <v/>
      </c>
      <c r="BJ46" s="2" t="str">
        <f>IFERROR(#REF!/GAMSlim2!BI46,"")</f>
        <v/>
      </c>
    </row>
    <row r="47" spans="1:62" x14ac:dyDescent="0.25">
      <c r="A47" t="e">
        <f>#REF!</f>
        <v>#REF!</v>
      </c>
      <c r="B47" t="str">
        <f>GAMSbase!A47</f>
        <v>Proportion of World in Participation</v>
      </c>
      <c r="C47" s="2" t="str">
        <f>IFERROR(#REF!/GAMSlim2!B47,"")</f>
        <v/>
      </c>
      <c r="D47" s="2" t="str">
        <f>IFERROR(#REF!/GAMSlim2!C47,"")</f>
        <v/>
      </c>
      <c r="E47" s="2" t="str">
        <f>IFERROR(#REF!/GAMSlim2!D47,"")</f>
        <v/>
      </c>
      <c r="F47" s="2" t="str">
        <f>IFERROR(#REF!/GAMSlim2!E47,"")</f>
        <v/>
      </c>
      <c r="G47" s="2" t="str">
        <f>IFERROR(#REF!/GAMSlim2!F47,"")</f>
        <v/>
      </c>
      <c r="H47" s="2" t="str">
        <f>IFERROR(#REF!/GAMSlim2!G47,"")</f>
        <v/>
      </c>
      <c r="I47" s="2" t="str">
        <f>IFERROR(#REF!/GAMSlim2!H47,"")</f>
        <v/>
      </c>
      <c r="J47" s="2" t="str">
        <f>IFERROR(#REF!/GAMSlim2!I47,"")</f>
        <v/>
      </c>
      <c r="K47" s="2" t="str">
        <f>IFERROR(#REF!/GAMSlim2!J47,"")</f>
        <v/>
      </c>
      <c r="L47" s="2" t="str">
        <f>IFERROR(#REF!/GAMSlim2!K47,"")</f>
        <v/>
      </c>
      <c r="M47" s="2" t="str">
        <f>IFERROR(#REF!/GAMSlim2!L47,"")</f>
        <v/>
      </c>
      <c r="N47" s="2" t="str">
        <f>IFERROR(#REF!/GAMSlim2!M47,"")</f>
        <v/>
      </c>
      <c r="O47" s="2" t="str">
        <f>IFERROR(#REF!/GAMSlim2!N47,"")</f>
        <v/>
      </c>
      <c r="P47" s="2" t="str">
        <f>IFERROR(#REF!/GAMSlim2!O47,"")</f>
        <v/>
      </c>
      <c r="Q47" s="2" t="str">
        <f>IFERROR(#REF!/GAMSlim2!P47,"")</f>
        <v/>
      </c>
      <c r="R47" s="2" t="str">
        <f>IFERROR(#REF!/GAMSlim2!Q47,"")</f>
        <v/>
      </c>
      <c r="S47" s="2" t="str">
        <f>IFERROR(#REF!/GAMSlim2!R47,"")</f>
        <v/>
      </c>
      <c r="T47" s="2" t="str">
        <f>IFERROR(#REF!/GAMSlim2!S47,"")</f>
        <v/>
      </c>
      <c r="U47" s="2" t="str">
        <f>IFERROR(#REF!/GAMSlim2!T47,"")</f>
        <v/>
      </c>
      <c r="V47" s="2" t="str">
        <f>IFERROR(#REF!/GAMSlim2!U47,"")</f>
        <v/>
      </c>
      <c r="W47" s="2" t="str">
        <f>IFERROR(#REF!/GAMSlim2!V47,"")</f>
        <v/>
      </c>
      <c r="X47" s="2" t="str">
        <f>IFERROR(#REF!/GAMSlim2!W47,"")</f>
        <v/>
      </c>
      <c r="Y47" s="2" t="str">
        <f>IFERROR(#REF!/GAMSlim2!X47,"")</f>
        <v/>
      </c>
      <c r="Z47" s="2" t="str">
        <f>IFERROR(#REF!/GAMSlim2!Y47,"")</f>
        <v/>
      </c>
      <c r="AA47" s="2" t="str">
        <f>IFERROR(#REF!/GAMSlim2!Z47,"")</f>
        <v/>
      </c>
      <c r="AB47" s="2" t="str">
        <f>IFERROR(#REF!/GAMSlim2!AA47,"")</f>
        <v/>
      </c>
      <c r="AC47" s="2" t="str">
        <f>IFERROR(#REF!/GAMSlim2!AB47,"")</f>
        <v/>
      </c>
      <c r="AD47" s="2" t="str">
        <f>IFERROR(#REF!/GAMSlim2!AC47,"")</f>
        <v/>
      </c>
      <c r="AE47" s="2" t="str">
        <f>IFERROR(#REF!/GAMSlim2!AD47,"")</f>
        <v/>
      </c>
      <c r="AF47" s="2" t="str">
        <f>IFERROR(#REF!/GAMSlim2!AE47,"")</f>
        <v/>
      </c>
      <c r="AG47" s="2" t="str">
        <f>IFERROR(#REF!/GAMSlim2!AF47,"")</f>
        <v/>
      </c>
      <c r="AH47" s="2" t="str">
        <f>IFERROR(#REF!/GAMSlim2!AG47,"")</f>
        <v/>
      </c>
      <c r="AI47" s="2" t="str">
        <f>IFERROR(#REF!/GAMSlim2!AH47,"")</f>
        <v/>
      </c>
      <c r="AJ47" s="2" t="str">
        <f>IFERROR(#REF!/GAMSlim2!AI47,"")</f>
        <v/>
      </c>
      <c r="AK47" s="2" t="str">
        <f>IFERROR(#REF!/GAMSlim2!AJ47,"")</f>
        <v/>
      </c>
      <c r="AL47" s="2" t="str">
        <f>IFERROR(#REF!/GAMSlim2!AK47,"")</f>
        <v/>
      </c>
      <c r="AM47" s="2" t="str">
        <f>IFERROR(#REF!/GAMSlim2!AL47,"")</f>
        <v/>
      </c>
      <c r="AN47" s="2" t="str">
        <f>IFERROR(#REF!/GAMSlim2!AM47,"")</f>
        <v/>
      </c>
      <c r="AO47" s="2" t="str">
        <f>IFERROR(#REF!/GAMSlim2!AN47,"")</f>
        <v/>
      </c>
      <c r="AP47" s="2" t="str">
        <f>IFERROR(#REF!/GAMSlim2!AO47,"")</f>
        <v/>
      </c>
      <c r="AQ47" s="2" t="str">
        <f>IFERROR(#REF!/GAMSlim2!AP47,"")</f>
        <v/>
      </c>
      <c r="AR47" s="2" t="str">
        <f>IFERROR(#REF!/GAMSlim2!AQ47,"")</f>
        <v/>
      </c>
      <c r="AS47" s="2" t="str">
        <f>IFERROR(#REF!/GAMSlim2!AR47,"")</f>
        <v/>
      </c>
      <c r="AT47" s="2" t="str">
        <f>IFERROR(#REF!/GAMSlim2!AS47,"")</f>
        <v/>
      </c>
      <c r="AU47" s="2" t="str">
        <f>IFERROR(#REF!/GAMSlim2!AT47,"")</f>
        <v/>
      </c>
      <c r="AV47" s="2" t="str">
        <f>IFERROR(#REF!/GAMSlim2!AU47,"")</f>
        <v/>
      </c>
      <c r="AW47" s="2" t="str">
        <f>IFERROR(#REF!/GAMSlim2!AV47,"")</f>
        <v/>
      </c>
      <c r="AX47" s="2" t="str">
        <f>IFERROR(#REF!/GAMSlim2!AW47,"")</f>
        <v/>
      </c>
      <c r="AY47" s="2" t="str">
        <f>IFERROR(#REF!/GAMSlim2!AX47,"")</f>
        <v/>
      </c>
      <c r="AZ47" s="2" t="str">
        <f>IFERROR(#REF!/GAMSlim2!AY47,"")</f>
        <v/>
      </c>
      <c r="BA47" s="2" t="str">
        <f>IFERROR(#REF!/GAMSlim2!AZ47,"")</f>
        <v/>
      </c>
      <c r="BB47" s="2" t="str">
        <f>IFERROR(#REF!/GAMSlim2!BA47,"")</f>
        <v/>
      </c>
      <c r="BC47" s="2" t="str">
        <f>IFERROR(#REF!/GAMSlim2!BB47,"")</f>
        <v/>
      </c>
      <c r="BD47" s="2" t="str">
        <f>IFERROR(#REF!/GAMSlim2!BC47,"")</f>
        <v/>
      </c>
      <c r="BE47" s="2" t="str">
        <f>IFERROR(#REF!/GAMSlim2!BD47,"")</f>
        <v/>
      </c>
      <c r="BF47" s="2" t="str">
        <f>IFERROR(#REF!/GAMSlim2!BE47,"")</f>
        <v/>
      </c>
      <c r="BG47" s="2" t="str">
        <f>IFERROR(#REF!/GAMSlim2!BF47,"")</f>
        <v/>
      </c>
      <c r="BH47" s="2" t="str">
        <f>IFERROR(#REF!/GAMSlim2!BG47,"")</f>
        <v/>
      </c>
      <c r="BI47" s="2" t="str">
        <f>IFERROR(#REF!/GAMSlim2!BH47,"")</f>
        <v/>
      </c>
      <c r="BJ47" s="2" t="str">
        <f>IFERROR(#REF!/GAMSlim2!BI47,"")</f>
        <v/>
      </c>
    </row>
    <row r="48" spans="1:62" x14ac:dyDescent="0.25">
      <c r="A48" t="e">
        <f>#REF!</f>
        <v>#REF!</v>
      </c>
      <c r="B48" t="str">
        <f>GAMSbase!A48</f>
        <v>* SCALING</v>
      </c>
      <c r="C48" s="2" t="str">
        <f>IFERROR(#REF!/GAMSlim2!B48,"")</f>
        <v/>
      </c>
      <c r="D48" s="2" t="str">
        <f>IFERROR(#REF!/GAMSlim2!C48,"")</f>
        <v/>
      </c>
      <c r="E48" s="2" t="str">
        <f>IFERROR(#REF!/GAMSlim2!D48,"")</f>
        <v/>
      </c>
      <c r="F48" s="2" t="str">
        <f>IFERROR(#REF!/GAMSlim2!E48,"")</f>
        <v/>
      </c>
      <c r="G48" s="2" t="str">
        <f>IFERROR(#REF!/GAMSlim2!F48,"")</f>
        <v/>
      </c>
      <c r="H48" s="2" t="str">
        <f>IFERROR(#REF!/GAMSlim2!G48,"")</f>
        <v/>
      </c>
      <c r="I48" s="2" t="str">
        <f>IFERROR(#REF!/GAMSlim2!H48,"")</f>
        <v/>
      </c>
      <c r="J48" s="2" t="str">
        <f>IFERROR(#REF!/GAMSlim2!I48,"")</f>
        <v/>
      </c>
      <c r="K48" s="2" t="str">
        <f>IFERROR(#REF!/GAMSlim2!J48,"")</f>
        <v/>
      </c>
      <c r="L48" s="2" t="str">
        <f>IFERROR(#REF!/GAMSlim2!K48,"")</f>
        <v/>
      </c>
      <c r="M48" s="2" t="str">
        <f>IFERROR(#REF!/GAMSlim2!L48,"")</f>
        <v/>
      </c>
      <c r="N48" s="2" t="str">
        <f>IFERROR(#REF!/GAMSlim2!M48,"")</f>
        <v/>
      </c>
      <c r="O48" s="2" t="str">
        <f>IFERROR(#REF!/GAMSlim2!N48,"")</f>
        <v/>
      </c>
      <c r="P48" s="2" t="str">
        <f>IFERROR(#REF!/GAMSlim2!O48,"")</f>
        <v/>
      </c>
      <c r="Q48" s="2" t="str">
        <f>IFERROR(#REF!/GAMSlim2!P48,"")</f>
        <v/>
      </c>
      <c r="R48" s="2" t="str">
        <f>IFERROR(#REF!/GAMSlim2!Q48,"")</f>
        <v/>
      </c>
      <c r="S48" s="2" t="str">
        <f>IFERROR(#REF!/GAMSlim2!R48,"")</f>
        <v/>
      </c>
      <c r="T48" s="2" t="str">
        <f>IFERROR(#REF!/GAMSlim2!S48,"")</f>
        <v/>
      </c>
      <c r="U48" s="2" t="str">
        <f>IFERROR(#REF!/GAMSlim2!T48,"")</f>
        <v/>
      </c>
      <c r="V48" s="2" t="str">
        <f>IFERROR(#REF!/GAMSlim2!U48,"")</f>
        <v/>
      </c>
      <c r="W48" s="2" t="str">
        <f>IFERROR(#REF!/GAMSlim2!V48,"")</f>
        <v/>
      </c>
      <c r="X48" s="2" t="str">
        <f>IFERROR(#REF!/GAMSlim2!W48,"")</f>
        <v/>
      </c>
      <c r="Y48" s="2" t="str">
        <f>IFERROR(#REF!/GAMSlim2!X48,"")</f>
        <v/>
      </c>
      <c r="Z48" s="2" t="str">
        <f>IFERROR(#REF!/GAMSlim2!Y48,"")</f>
        <v/>
      </c>
      <c r="AA48" s="2" t="str">
        <f>IFERROR(#REF!/GAMSlim2!Z48,"")</f>
        <v/>
      </c>
      <c r="AB48" s="2" t="str">
        <f>IFERROR(#REF!/GAMSlim2!AA48,"")</f>
        <v/>
      </c>
      <c r="AC48" s="2" t="str">
        <f>IFERROR(#REF!/GAMSlim2!AB48,"")</f>
        <v/>
      </c>
      <c r="AD48" s="2" t="str">
        <f>IFERROR(#REF!/GAMSlim2!AC48,"")</f>
        <v/>
      </c>
      <c r="AE48" s="2" t="str">
        <f>IFERROR(#REF!/GAMSlim2!AD48,"")</f>
        <v/>
      </c>
      <c r="AF48" s="2" t="str">
        <f>IFERROR(#REF!/GAMSlim2!AE48,"")</f>
        <v/>
      </c>
      <c r="AG48" s="2" t="str">
        <f>IFERROR(#REF!/GAMSlim2!AF48,"")</f>
        <v/>
      </c>
      <c r="AH48" s="2" t="str">
        <f>IFERROR(#REF!/GAMSlim2!AG48,"")</f>
        <v/>
      </c>
      <c r="AI48" s="2" t="str">
        <f>IFERROR(#REF!/GAMSlim2!AH48,"")</f>
        <v/>
      </c>
      <c r="AJ48" s="2" t="str">
        <f>IFERROR(#REF!/GAMSlim2!AI48,"")</f>
        <v/>
      </c>
      <c r="AK48" s="2" t="str">
        <f>IFERROR(#REF!/GAMSlim2!AJ48,"")</f>
        <v/>
      </c>
      <c r="AL48" s="2" t="str">
        <f>IFERROR(#REF!/GAMSlim2!AK48,"")</f>
        <v/>
      </c>
      <c r="AM48" s="2" t="str">
        <f>IFERROR(#REF!/GAMSlim2!AL48,"")</f>
        <v/>
      </c>
      <c r="AN48" s="2" t="str">
        <f>IFERROR(#REF!/GAMSlim2!AM48,"")</f>
        <v/>
      </c>
      <c r="AO48" s="2" t="str">
        <f>IFERROR(#REF!/GAMSlim2!AN48,"")</f>
        <v/>
      </c>
      <c r="AP48" s="2" t="str">
        <f>IFERROR(#REF!/GAMSlim2!AO48,"")</f>
        <v/>
      </c>
      <c r="AQ48" s="2" t="str">
        <f>IFERROR(#REF!/GAMSlim2!AP48,"")</f>
        <v/>
      </c>
      <c r="AR48" s="2" t="str">
        <f>IFERROR(#REF!/GAMSlim2!AQ48,"")</f>
        <v/>
      </c>
      <c r="AS48" s="2" t="str">
        <f>IFERROR(#REF!/GAMSlim2!AR48,"")</f>
        <v/>
      </c>
      <c r="AT48" s="2" t="str">
        <f>IFERROR(#REF!/GAMSlim2!AS48,"")</f>
        <v/>
      </c>
      <c r="AU48" s="2" t="str">
        <f>IFERROR(#REF!/GAMSlim2!AT48,"")</f>
        <v/>
      </c>
      <c r="AV48" s="2" t="str">
        <f>IFERROR(#REF!/GAMSlim2!AU48,"")</f>
        <v/>
      </c>
      <c r="AW48" s="2" t="str">
        <f>IFERROR(#REF!/GAMSlim2!AV48,"")</f>
        <v/>
      </c>
      <c r="AX48" s="2" t="str">
        <f>IFERROR(#REF!/GAMSlim2!AW48,"")</f>
        <v/>
      </c>
      <c r="AY48" s="2" t="str">
        <f>IFERROR(#REF!/GAMSlim2!AX48,"")</f>
        <v/>
      </c>
      <c r="AZ48" s="2" t="str">
        <f>IFERROR(#REF!/GAMSlim2!AY48,"")</f>
        <v/>
      </c>
      <c r="BA48" s="2" t="str">
        <f>IFERROR(#REF!/GAMSlim2!AZ48,"")</f>
        <v/>
      </c>
      <c r="BB48" s="2" t="str">
        <f>IFERROR(#REF!/GAMSlim2!BA48,"")</f>
        <v/>
      </c>
      <c r="BC48" s="2" t="str">
        <f>IFERROR(#REF!/GAMSlim2!BB48,"")</f>
        <v/>
      </c>
      <c r="BD48" s="2" t="str">
        <f>IFERROR(#REF!/GAMSlim2!BC48,"")</f>
        <v/>
      </c>
      <c r="BE48" s="2" t="str">
        <f>IFERROR(#REF!/GAMSlim2!BD48,"")</f>
        <v/>
      </c>
      <c r="BF48" s="2" t="str">
        <f>IFERROR(#REF!/GAMSlim2!BE48,"")</f>
        <v/>
      </c>
      <c r="BG48" s="2" t="str">
        <f>IFERROR(#REF!/GAMSlim2!BF48,"")</f>
        <v/>
      </c>
      <c r="BH48" s="2" t="str">
        <f>IFERROR(#REF!/GAMSlim2!BG48,"")</f>
        <v/>
      </c>
      <c r="BI48" s="2" t="str">
        <f>IFERROR(#REF!/GAMSlim2!BH48,"")</f>
        <v/>
      </c>
      <c r="BJ48" s="2" t="str">
        <f>IFERROR(#REF!/GAMSlim2!BI48,"")</f>
        <v/>
      </c>
    </row>
    <row r="49" spans="1:62" x14ac:dyDescent="0.25">
      <c r="A49" t="e">
        <f>#REF!</f>
        <v>#REF!</v>
      </c>
      <c r="B49" t="str">
        <f>GAMSbase!A49</f>
        <v>Multiplicative Scaling Coefficient in Utility Function</v>
      </c>
      <c r="C49" s="2" t="str">
        <f>IFERROR(#REF!/GAMSlim2!B49,"")</f>
        <v/>
      </c>
      <c r="D49" s="2" t="str">
        <f>IFERROR(#REF!/GAMSlim2!C49,"")</f>
        <v/>
      </c>
      <c r="E49" s="2" t="str">
        <f>IFERROR(#REF!/GAMSlim2!D49,"")</f>
        <v/>
      </c>
      <c r="F49" s="2" t="str">
        <f>IFERROR(#REF!/GAMSlim2!E49,"")</f>
        <v/>
      </c>
      <c r="G49" s="2" t="str">
        <f>IFERROR(#REF!/GAMSlim2!F49,"")</f>
        <v/>
      </c>
      <c r="H49" s="2" t="str">
        <f>IFERROR(#REF!/GAMSlim2!G49,"")</f>
        <v/>
      </c>
      <c r="I49" s="2" t="str">
        <f>IFERROR(#REF!/GAMSlim2!H49,"")</f>
        <v/>
      </c>
      <c r="J49" s="2" t="str">
        <f>IFERROR(#REF!/GAMSlim2!I49,"")</f>
        <v/>
      </c>
      <c r="K49" s="2" t="str">
        <f>IFERROR(#REF!/GAMSlim2!J49,"")</f>
        <v/>
      </c>
      <c r="L49" s="2" t="str">
        <f>IFERROR(#REF!/GAMSlim2!K49,"")</f>
        <v/>
      </c>
      <c r="M49" s="2" t="str">
        <f>IFERROR(#REF!/GAMSlim2!L49,"")</f>
        <v/>
      </c>
      <c r="N49" s="2" t="str">
        <f>IFERROR(#REF!/GAMSlim2!M49,"")</f>
        <v/>
      </c>
      <c r="O49" s="2" t="str">
        <f>IFERROR(#REF!/GAMSlim2!N49,"")</f>
        <v/>
      </c>
      <c r="P49" s="2" t="str">
        <f>IFERROR(#REF!/GAMSlim2!O49,"")</f>
        <v/>
      </c>
      <c r="Q49" s="2" t="str">
        <f>IFERROR(#REF!/GAMSlim2!P49,"")</f>
        <v/>
      </c>
      <c r="R49" s="2" t="str">
        <f>IFERROR(#REF!/GAMSlim2!Q49,"")</f>
        <v/>
      </c>
      <c r="S49" s="2" t="str">
        <f>IFERROR(#REF!/GAMSlim2!R49,"")</f>
        <v/>
      </c>
      <c r="T49" s="2" t="str">
        <f>IFERROR(#REF!/GAMSlim2!S49,"")</f>
        <v/>
      </c>
      <c r="U49" s="2" t="str">
        <f>IFERROR(#REF!/GAMSlim2!T49,"")</f>
        <v/>
      </c>
      <c r="V49" s="2" t="str">
        <f>IFERROR(#REF!/GAMSlim2!U49,"")</f>
        <v/>
      </c>
      <c r="W49" s="2" t="str">
        <f>IFERROR(#REF!/GAMSlim2!V49,"")</f>
        <v/>
      </c>
      <c r="X49" s="2" t="str">
        <f>IFERROR(#REF!/GAMSlim2!W49,"")</f>
        <v/>
      </c>
      <c r="Y49" s="2" t="str">
        <f>IFERROR(#REF!/GAMSlim2!X49,"")</f>
        <v/>
      </c>
      <c r="Z49" s="2" t="str">
        <f>IFERROR(#REF!/GAMSlim2!Y49,"")</f>
        <v/>
      </c>
      <c r="AA49" s="2" t="str">
        <f>IFERROR(#REF!/GAMSlim2!Z49,"")</f>
        <v/>
      </c>
      <c r="AB49" s="2" t="str">
        <f>IFERROR(#REF!/GAMSlim2!AA49,"")</f>
        <v/>
      </c>
      <c r="AC49" s="2" t="str">
        <f>IFERROR(#REF!/GAMSlim2!AB49,"")</f>
        <v/>
      </c>
      <c r="AD49" s="2" t="str">
        <f>IFERROR(#REF!/GAMSlim2!AC49,"")</f>
        <v/>
      </c>
      <c r="AE49" s="2" t="str">
        <f>IFERROR(#REF!/GAMSlim2!AD49,"")</f>
        <v/>
      </c>
      <c r="AF49" s="2" t="str">
        <f>IFERROR(#REF!/GAMSlim2!AE49,"")</f>
        <v/>
      </c>
      <c r="AG49" s="2" t="str">
        <f>IFERROR(#REF!/GAMSlim2!AF49,"")</f>
        <v/>
      </c>
      <c r="AH49" s="2" t="str">
        <f>IFERROR(#REF!/GAMSlim2!AG49,"")</f>
        <v/>
      </c>
      <c r="AI49" s="2" t="str">
        <f>IFERROR(#REF!/GAMSlim2!AH49,"")</f>
        <v/>
      </c>
      <c r="AJ49" s="2" t="str">
        <f>IFERROR(#REF!/GAMSlim2!AI49,"")</f>
        <v/>
      </c>
      <c r="AK49" s="2" t="str">
        <f>IFERROR(#REF!/GAMSlim2!AJ49,"")</f>
        <v/>
      </c>
      <c r="AL49" s="2" t="str">
        <f>IFERROR(#REF!/GAMSlim2!AK49,"")</f>
        <v/>
      </c>
      <c r="AM49" s="2" t="str">
        <f>IFERROR(#REF!/GAMSlim2!AL49,"")</f>
        <v/>
      </c>
      <c r="AN49" s="2" t="str">
        <f>IFERROR(#REF!/GAMSlim2!AM49,"")</f>
        <v/>
      </c>
      <c r="AO49" s="2" t="str">
        <f>IFERROR(#REF!/GAMSlim2!AN49,"")</f>
        <v/>
      </c>
      <c r="AP49" s="2" t="str">
        <f>IFERROR(#REF!/GAMSlim2!AO49,"")</f>
        <v/>
      </c>
      <c r="AQ49" s="2" t="str">
        <f>IFERROR(#REF!/GAMSlim2!AP49,"")</f>
        <v/>
      </c>
      <c r="AR49" s="2" t="str">
        <f>IFERROR(#REF!/GAMSlim2!AQ49,"")</f>
        <v/>
      </c>
      <c r="AS49" s="2" t="str">
        <f>IFERROR(#REF!/GAMSlim2!AR49,"")</f>
        <v/>
      </c>
      <c r="AT49" s="2" t="str">
        <f>IFERROR(#REF!/GAMSlim2!AS49,"")</f>
        <v/>
      </c>
      <c r="AU49" s="2" t="str">
        <f>IFERROR(#REF!/GAMSlim2!AT49,"")</f>
        <v/>
      </c>
      <c r="AV49" s="2" t="str">
        <f>IFERROR(#REF!/GAMSlim2!AU49,"")</f>
        <v/>
      </c>
      <c r="AW49" s="2" t="str">
        <f>IFERROR(#REF!/GAMSlim2!AV49,"")</f>
        <v/>
      </c>
      <c r="AX49" s="2" t="str">
        <f>IFERROR(#REF!/GAMSlim2!AW49,"")</f>
        <v/>
      </c>
      <c r="AY49" s="2" t="str">
        <f>IFERROR(#REF!/GAMSlim2!AX49,"")</f>
        <v/>
      </c>
      <c r="AZ49" s="2" t="str">
        <f>IFERROR(#REF!/GAMSlim2!AY49,"")</f>
        <v/>
      </c>
      <c r="BA49" s="2" t="str">
        <f>IFERROR(#REF!/GAMSlim2!AZ49,"")</f>
        <v/>
      </c>
      <c r="BB49" s="2" t="str">
        <f>IFERROR(#REF!/GAMSlim2!BA49,"")</f>
        <v/>
      </c>
      <c r="BC49" s="2" t="str">
        <f>IFERROR(#REF!/GAMSlim2!BB49,"")</f>
        <v/>
      </c>
      <c r="BD49" s="2" t="str">
        <f>IFERROR(#REF!/GAMSlim2!BC49,"")</f>
        <v/>
      </c>
      <c r="BE49" s="2" t="str">
        <f>IFERROR(#REF!/GAMSlim2!BD49,"")</f>
        <v/>
      </c>
      <c r="BF49" s="2" t="str">
        <f>IFERROR(#REF!/GAMSlim2!BE49,"")</f>
        <v/>
      </c>
      <c r="BG49" s="2" t="str">
        <f>IFERROR(#REF!/GAMSlim2!BF49,"")</f>
        <v/>
      </c>
      <c r="BH49" s="2" t="str">
        <f>IFERROR(#REF!/GAMSlim2!BG49,"")</f>
        <v/>
      </c>
      <c r="BI49" s="2" t="str">
        <f>IFERROR(#REF!/GAMSlim2!BH49,"")</f>
        <v/>
      </c>
      <c r="BJ49" s="2" t="str">
        <f>IFERROR(#REF!/GAMSlim2!BI49,"")</f>
        <v/>
      </c>
    </row>
    <row r="50" spans="1:62" x14ac:dyDescent="0.25">
      <c r="A50" t="e">
        <f>#REF!</f>
        <v>#REF!</v>
      </c>
      <c r="B50" t="str">
        <f>GAMSbase!A50</f>
        <v>Additive Scaling Coefficient in Utility Function</v>
      </c>
      <c r="C50" s="2" t="str">
        <f>IFERROR(#REF!/GAMSlim2!B50,"")</f>
        <v/>
      </c>
      <c r="D50" s="2" t="str">
        <f>IFERROR(#REF!/GAMSlim2!C50,"")</f>
        <v/>
      </c>
      <c r="E50" s="2" t="str">
        <f>IFERROR(#REF!/GAMSlim2!D50,"")</f>
        <v/>
      </c>
      <c r="F50" s="2" t="str">
        <f>IFERROR(#REF!/GAMSlim2!E50,"")</f>
        <v/>
      </c>
      <c r="G50" s="2" t="str">
        <f>IFERROR(#REF!/GAMSlim2!F50,"")</f>
        <v/>
      </c>
      <c r="H50" s="2" t="str">
        <f>IFERROR(#REF!/GAMSlim2!G50,"")</f>
        <v/>
      </c>
      <c r="I50" s="2" t="str">
        <f>IFERROR(#REF!/GAMSlim2!H50,"")</f>
        <v/>
      </c>
      <c r="J50" s="2" t="str">
        <f>IFERROR(#REF!/GAMSlim2!I50,"")</f>
        <v/>
      </c>
      <c r="K50" s="2" t="str">
        <f>IFERROR(#REF!/GAMSlim2!J50,"")</f>
        <v/>
      </c>
      <c r="L50" s="2" t="str">
        <f>IFERROR(#REF!/GAMSlim2!K50,"")</f>
        <v/>
      </c>
      <c r="M50" s="2" t="str">
        <f>IFERROR(#REF!/GAMSlim2!L50,"")</f>
        <v/>
      </c>
      <c r="N50" s="2" t="str">
        <f>IFERROR(#REF!/GAMSlim2!M50,"")</f>
        <v/>
      </c>
      <c r="O50" s="2" t="str">
        <f>IFERROR(#REF!/GAMSlim2!N50,"")</f>
        <v/>
      </c>
      <c r="P50" s="2" t="str">
        <f>IFERROR(#REF!/GAMSlim2!O50,"")</f>
        <v/>
      </c>
      <c r="Q50" s="2" t="str">
        <f>IFERROR(#REF!/GAMSlim2!P50,"")</f>
        <v/>
      </c>
      <c r="R50" s="2" t="str">
        <f>IFERROR(#REF!/GAMSlim2!Q50,"")</f>
        <v/>
      </c>
      <c r="S50" s="2" t="str">
        <f>IFERROR(#REF!/GAMSlim2!R50,"")</f>
        <v/>
      </c>
      <c r="T50" s="2" t="str">
        <f>IFERROR(#REF!/GAMSlim2!S50,"")</f>
        <v/>
      </c>
      <c r="U50" s="2" t="str">
        <f>IFERROR(#REF!/GAMSlim2!T50,"")</f>
        <v/>
      </c>
      <c r="V50" s="2" t="str">
        <f>IFERROR(#REF!/GAMSlim2!U50,"")</f>
        <v/>
      </c>
      <c r="W50" s="2" t="str">
        <f>IFERROR(#REF!/GAMSlim2!V50,"")</f>
        <v/>
      </c>
      <c r="X50" s="2" t="str">
        <f>IFERROR(#REF!/GAMSlim2!W50,"")</f>
        <v/>
      </c>
      <c r="Y50" s="2" t="str">
        <f>IFERROR(#REF!/GAMSlim2!X50,"")</f>
        <v/>
      </c>
      <c r="Z50" s="2" t="str">
        <f>IFERROR(#REF!/GAMSlim2!Y50,"")</f>
        <v/>
      </c>
      <c r="AA50" s="2" t="str">
        <f>IFERROR(#REF!/GAMSlim2!Z50,"")</f>
        <v/>
      </c>
      <c r="AB50" s="2" t="str">
        <f>IFERROR(#REF!/GAMSlim2!AA50,"")</f>
        <v/>
      </c>
      <c r="AC50" s="2" t="str">
        <f>IFERROR(#REF!/GAMSlim2!AB50,"")</f>
        <v/>
      </c>
      <c r="AD50" s="2" t="str">
        <f>IFERROR(#REF!/GAMSlim2!AC50,"")</f>
        <v/>
      </c>
      <c r="AE50" s="2" t="str">
        <f>IFERROR(#REF!/GAMSlim2!AD50,"")</f>
        <v/>
      </c>
      <c r="AF50" s="2" t="str">
        <f>IFERROR(#REF!/GAMSlim2!AE50,"")</f>
        <v/>
      </c>
      <c r="AG50" s="2" t="str">
        <f>IFERROR(#REF!/GAMSlim2!AF50,"")</f>
        <v/>
      </c>
      <c r="AH50" s="2" t="str">
        <f>IFERROR(#REF!/GAMSlim2!AG50,"")</f>
        <v/>
      </c>
      <c r="AI50" s="2" t="str">
        <f>IFERROR(#REF!/GAMSlim2!AH50,"")</f>
        <v/>
      </c>
      <c r="AJ50" s="2" t="str">
        <f>IFERROR(#REF!/GAMSlim2!AI50,"")</f>
        <v/>
      </c>
      <c r="AK50" s="2" t="str">
        <f>IFERROR(#REF!/GAMSlim2!AJ50,"")</f>
        <v/>
      </c>
      <c r="AL50" s="2" t="str">
        <f>IFERROR(#REF!/GAMSlim2!AK50,"")</f>
        <v/>
      </c>
      <c r="AM50" s="2" t="str">
        <f>IFERROR(#REF!/GAMSlim2!AL50,"")</f>
        <v/>
      </c>
      <c r="AN50" s="2" t="str">
        <f>IFERROR(#REF!/GAMSlim2!AM50,"")</f>
        <v/>
      </c>
      <c r="AO50" s="2" t="str">
        <f>IFERROR(#REF!/GAMSlim2!AN50,"")</f>
        <v/>
      </c>
      <c r="AP50" s="2" t="str">
        <f>IFERROR(#REF!/GAMSlim2!AO50,"")</f>
        <v/>
      </c>
      <c r="AQ50" s="2" t="str">
        <f>IFERROR(#REF!/GAMSlim2!AP50,"")</f>
        <v/>
      </c>
      <c r="AR50" s="2" t="str">
        <f>IFERROR(#REF!/GAMSlim2!AQ50,"")</f>
        <v/>
      </c>
      <c r="AS50" s="2" t="str">
        <f>IFERROR(#REF!/GAMSlim2!AR50,"")</f>
        <v/>
      </c>
      <c r="AT50" s="2" t="str">
        <f>IFERROR(#REF!/GAMSlim2!AS50,"")</f>
        <v/>
      </c>
      <c r="AU50" s="2" t="str">
        <f>IFERROR(#REF!/GAMSlim2!AT50,"")</f>
        <v/>
      </c>
      <c r="AV50" s="2" t="str">
        <f>IFERROR(#REF!/GAMSlim2!AU50,"")</f>
        <v/>
      </c>
      <c r="AW50" s="2" t="str">
        <f>IFERROR(#REF!/GAMSlim2!AV50,"")</f>
        <v/>
      </c>
      <c r="AX50" s="2" t="str">
        <f>IFERROR(#REF!/GAMSlim2!AW50,"")</f>
        <v/>
      </c>
      <c r="AY50" s="2" t="str">
        <f>IFERROR(#REF!/GAMSlim2!AX50,"")</f>
        <v/>
      </c>
      <c r="AZ50" s="2" t="str">
        <f>IFERROR(#REF!/GAMSlim2!AY50,"")</f>
        <v/>
      </c>
      <c r="BA50" s="2" t="str">
        <f>IFERROR(#REF!/GAMSlim2!AZ50,"")</f>
        <v/>
      </c>
      <c r="BB50" s="2" t="str">
        <f>IFERROR(#REF!/GAMSlim2!BA50,"")</f>
        <v/>
      </c>
      <c r="BC50" s="2" t="str">
        <f>IFERROR(#REF!/GAMSlim2!BB50,"")</f>
        <v/>
      </c>
      <c r="BD50" s="2" t="str">
        <f>IFERROR(#REF!/GAMSlim2!BC50,"")</f>
        <v/>
      </c>
      <c r="BE50" s="2" t="str">
        <f>IFERROR(#REF!/GAMSlim2!BD50,"")</f>
        <v/>
      </c>
      <c r="BF50" s="2" t="str">
        <f>IFERROR(#REF!/GAMSlim2!BE50,"")</f>
        <v/>
      </c>
      <c r="BG50" s="2" t="str">
        <f>IFERROR(#REF!/GAMSlim2!BF50,"")</f>
        <v/>
      </c>
      <c r="BH50" s="2" t="str">
        <f>IFERROR(#REF!/GAMSlim2!BG50,"")</f>
        <v/>
      </c>
      <c r="BI50" s="2" t="str">
        <f>IFERROR(#REF!/GAMSlim2!BH50,"")</f>
        <v/>
      </c>
      <c r="BJ50" s="2" t="str">
        <f>IFERROR(#REF!/GAMSlim2!BI50,"")</f>
        <v/>
      </c>
    </row>
    <row r="51" spans="1:62" x14ac:dyDescent="0.25">
      <c r="A51" t="e">
        <f>#REF!</f>
        <v>#REF!</v>
      </c>
      <c r="B51" t="str">
        <f>GAMSbase!A51</f>
        <v>Hotelling</v>
      </c>
      <c r="C51" s="2" t="str">
        <f>IFERROR(#REF!/GAMSlim2!B51,"")</f>
        <v/>
      </c>
      <c r="D51" s="2" t="str">
        <f>IFERROR(#REF!/GAMSlim2!C51,"")</f>
        <v/>
      </c>
      <c r="E51" s="2" t="str">
        <f>IFERROR(#REF!/GAMSlim2!D51,"")</f>
        <v/>
      </c>
      <c r="F51" s="2" t="str">
        <f>IFERROR(#REF!/GAMSlim2!E51,"")</f>
        <v/>
      </c>
      <c r="G51" s="2" t="str">
        <f>IFERROR(#REF!/GAMSlim2!F51,"")</f>
        <v/>
      </c>
      <c r="H51" s="2" t="str">
        <f>IFERROR(#REF!/GAMSlim2!G51,"")</f>
        <v/>
      </c>
      <c r="I51" s="2" t="str">
        <f>IFERROR(#REF!/GAMSlim2!H51,"")</f>
        <v/>
      </c>
      <c r="J51" s="2" t="str">
        <f>IFERROR(#REF!/GAMSlim2!I51,"")</f>
        <v/>
      </c>
      <c r="K51" s="2" t="str">
        <f>IFERROR(#REF!/GAMSlim2!J51,"")</f>
        <v/>
      </c>
      <c r="L51" s="2" t="str">
        <f>IFERROR(#REF!/GAMSlim2!K51,"")</f>
        <v/>
      </c>
      <c r="M51" s="2" t="str">
        <f>IFERROR(#REF!/GAMSlim2!L51,"")</f>
        <v/>
      </c>
      <c r="N51" s="2" t="str">
        <f>IFERROR(#REF!/GAMSlim2!M51,"")</f>
        <v/>
      </c>
      <c r="O51" s="2" t="str">
        <f>IFERROR(#REF!/GAMSlim2!N51,"")</f>
        <v/>
      </c>
      <c r="P51" s="2" t="str">
        <f>IFERROR(#REF!/GAMSlim2!O51,"")</f>
        <v/>
      </c>
      <c r="Q51" s="2" t="str">
        <f>IFERROR(#REF!/GAMSlim2!P51,"")</f>
        <v/>
      </c>
      <c r="R51" s="2" t="str">
        <f>IFERROR(#REF!/GAMSlim2!Q51,"")</f>
        <v/>
      </c>
      <c r="S51" s="2" t="str">
        <f>IFERROR(#REF!/GAMSlim2!R51,"")</f>
        <v/>
      </c>
      <c r="T51" s="2" t="str">
        <f>IFERROR(#REF!/GAMSlim2!S51,"")</f>
        <v/>
      </c>
      <c r="U51" s="2" t="str">
        <f>IFERROR(#REF!/GAMSlim2!T51,"")</f>
        <v/>
      </c>
      <c r="V51" s="2" t="str">
        <f>IFERROR(#REF!/GAMSlim2!U51,"")</f>
        <v/>
      </c>
      <c r="W51" s="2" t="str">
        <f>IFERROR(#REF!/GAMSlim2!V51,"")</f>
        <v/>
      </c>
      <c r="X51" s="2" t="str">
        <f>IFERROR(#REF!/GAMSlim2!W51,"")</f>
        <v/>
      </c>
      <c r="Y51" s="2" t="str">
        <f>IFERROR(#REF!/GAMSlim2!X51,"")</f>
        <v/>
      </c>
      <c r="Z51" s="2" t="str">
        <f>IFERROR(#REF!/GAMSlim2!Y51,"")</f>
        <v/>
      </c>
      <c r="AA51" s="2" t="str">
        <f>IFERROR(#REF!/GAMSlim2!Z51,"")</f>
        <v/>
      </c>
      <c r="AB51" s="2" t="str">
        <f>IFERROR(#REF!/GAMSlim2!AA51,"")</f>
        <v/>
      </c>
      <c r="AC51" s="2" t="str">
        <f>IFERROR(#REF!/GAMSlim2!AB51,"")</f>
        <v/>
      </c>
      <c r="AD51" s="2" t="str">
        <f>IFERROR(#REF!/GAMSlim2!AC51,"")</f>
        <v/>
      </c>
      <c r="AE51" s="2" t="str">
        <f>IFERROR(#REF!/GAMSlim2!AD51,"")</f>
        <v/>
      </c>
      <c r="AF51" s="2" t="str">
        <f>IFERROR(#REF!/GAMSlim2!AE51,"")</f>
        <v/>
      </c>
      <c r="AG51" s="2" t="str">
        <f>IFERROR(#REF!/GAMSlim2!AF51,"")</f>
        <v/>
      </c>
      <c r="AH51" s="2" t="str">
        <f>IFERROR(#REF!/GAMSlim2!AG51,"")</f>
        <v/>
      </c>
      <c r="AI51" s="2" t="str">
        <f>IFERROR(#REF!/GAMSlim2!AH51,"")</f>
        <v/>
      </c>
      <c r="AJ51" s="2" t="str">
        <f>IFERROR(#REF!/GAMSlim2!AI51,"")</f>
        <v/>
      </c>
      <c r="AK51" s="2" t="str">
        <f>IFERROR(#REF!/GAMSlim2!AJ51,"")</f>
        <v/>
      </c>
      <c r="AL51" s="2" t="str">
        <f>IFERROR(#REF!/GAMSlim2!AK51,"")</f>
        <v/>
      </c>
      <c r="AM51" s="2" t="str">
        <f>IFERROR(#REF!/GAMSlim2!AL51,"")</f>
        <v/>
      </c>
      <c r="AN51" s="2" t="str">
        <f>IFERROR(#REF!/GAMSlim2!AM51,"")</f>
        <v/>
      </c>
      <c r="AO51" s="2" t="str">
        <f>IFERROR(#REF!/GAMSlim2!AN51,"")</f>
        <v/>
      </c>
      <c r="AP51" s="2" t="str">
        <f>IFERROR(#REF!/GAMSlim2!AO51,"")</f>
        <v/>
      </c>
      <c r="AQ51" s="2" t="str">
        <f>IFERROR(#REF!/GAMSlim2!AP51,"")</f>
        <v/>
      </c>
      <c r="AR51" s="2" t="str">
        <f>IFERROR(#REF!/GAMSlim2!AQ51,"")</f>
        <v/>
      </c>
      <c r="AS51" s="2" t="str">
        <f>IFERROR(#REF!/GAMSlim2!AR51,"")</f>
        <v/>
      </c>
      <c r="AT51" s="2" t="str">
        <f>IFERROR(#REF!/GAMSlim2!AS51,"")</f>
        <v/>
      </c>
      <c r="AU51" s="2" t="str">
        <f>IFERROR(#REF!/GAMSlim2!AT51,"")</f>
        <v/>
      </c>
      <c r="AV51" s="2" t="str">
        <f>IFERROR(#REF!/GAMSlim2!AU51,"")</f>
        <v/>
      </c>
      <c r="AW51" s="2" t="str">
        <f>IFERROR(#REF!/GAMSlim2!AV51,"")</f>
        <v/>
      </c>
      <c r="AX51" s="2" t="str">
        <f>IFERROR(#REF!/GAMSlim2!AW51,"")</f>
        <v/>
      </c>
      <c r="AY51" s="2" t="str">
        <f>IFERROR(#REF!/GAMSlim2!AX51,"")</f>
        <v/>
      </c>
      <c r="AZ51" s="2" t="str">
        <f>IFERROR(#REF!/GAMSlim2!AY51,"")</f>
        <v/>
      </c>
      <c r="BA51" s="2" t="str">
        <f>IFERROR(#REF!/GAMSlim2!AZ51,"")</f>
        <v/>
      </c>
      <c r="BB51" s="2" t="str">
        <f>IFERROR(#REF!/GAMSlim2!BA51,"")</f>
        <v/>
      </c>
      <c r="BC51" s="2" t="str">
        <f>IFERROR(#REF!/GAMSlim2!BB51,"")</f>
        <v/>
      </c>
      <c r="BD51" s="2" t="str">
        <f>IFERROR(#REF!/GAMSlim2!BC51,"")</f>
        <v/>
      </c>
      <c r="BE51" s="2" t="str">
        <f>IFERROR(#REF!/GAMSlim2!BD51,"")</f>
        <v/>
      </c>
      <c r="BF51" s="2" t="str">
        <f>IFERROR(#REF!/GAMSlim2!BE51,"")</f>
        <v/>
      </c>
      <c r="BG51" s="2" t="str">
        <f>IFERROR(#REF!/GAMSlim2!BF51,"")</f>
        <v/>
      </c>
      <c r="BH51" s="2" t="str">
        <f>IFERROR(#REF!/GAMSlim2!BG51,"")</f>
        <v/>
      </c>
      <c r="BI51" s="2" t="str">
        <f>IFERROR(#REF!/GAMSlim2!BH51,"")</f>
        <v/>
      </c>
      <c r="BJ51" s="2" t="str">
        <f>IFERROR(#REF!/GAMSlim2!BI51,"")</f>
        <v/>
      </c>
    </row>
    <row r="52" spans="1:62" x14ac:dyDescent="0.25">
      <c r="A52" t="e">
        <f>#REF!</f>
        <v>#REF!</v>
      </c>
      <c r="B52" t="str">
        <f>GAMSbase!A52</f>
        <v>* POPULATION</v>
      </c>
      <c r="C52" s="2" t="str">
        <f>IFERROR(#REF!/GAMSlim2!B52,"")</f>
        <v/>
      </c>
      <c r="D52" s="2" t="str">
        <f>IFERROR(#REF!/GAMSlim2!C52,"")</f>
        <v/>
      </c>
      <c r="E52" s="2" t="str">
        <f>IFERROR(#REF!/GAMSlim2!D52,"")</f>
        <v/>
      </c>
      <c r="F52" s="2" t="str">
        <f>IFERROR(#REF!/GAMSlim2!E52,"")</f>
        <v/>
      </c>
      <c r="G52" s="2" t="str">
        <f>IFERROR(#REF!/GAMSlim2!F52,"")</f>
        <v/>
      </c>
      <c r="H52" s="2" t="str">
        <f>IFERROR(#REF!/GAMSlim2!G52,"")</f>
        <v/>
      </c>
      <c r="I52" s="2" t="str">
        <f>IFERROR(#REF!/GAMSlim2!H52,"")</f>
        <v/>
      </c>
      <c r="J52" s="2" t="str">
        <f>IFERROR(#REF!/GAMSlim2!I52,"")</f>
        <v/>
      </c>
      <c r="K52" s="2" t="str">
        <f>IFERROR(#REF!/GAMSlim2!J52,"")</f>
        <v/>
      </c>
      <c r="L52" s="2" t="str">
        <f>IFERROR(#REF!/GAMSlim2!K52,"")</f>
        <v/>
      </c>
      <c r="M52" s="2" t="str">
        <f>IFERROR(#REF!/GAMSlim2!L52,"")</f>
        <v/>
      </c>
      <c r="N52" s="2" t="str">
        <f>IFERROR(#REF!/GAMSlim2!M52,"")</f>
        <v/>
      </c>
      <c r="O52" s="2" t="str">
        <f>IFERROR(#REF!/GAMSlim2!N52,"")</f>
        <v/>
      </c>
      <c r="P52" s="2" t="str">
        <f>IFERROR(#REF!/GAMSlim2!O52,"")</f>
        <v/>
      </c>
      <c r="Q52" s="2" t="str">
        <f>IFERROR(#REF!/GAMSlim2!P52,"")</f>
        <v/>
      </c>
      <c r="R52" s="2" t="str">
        <f>IFERROR(#REF!/GAMSlim2!Q52,"")</f>
        <v/>
      </c>
      <c r="S52" s="2" t="str">
        <f>IFERROR(#REF!/GAMSlim2!R52,"")</f>
        <v/>
      </c>
      <c r="T52" s="2" t="str">
        <f>IFERROR(#REF!/GAMSlim2!S52,"")</f>
        <v/>
      </c>
      <c r="U52" s="2" t="str">
        <f>IFERROR(#REF!/GAMSlim2!T52,"")</f>
        <v/>
      </c>
      <c r="V52" s="2" t="str">
        <f>IFERROR(#REF!/GAMSlim2!U52,"")</f>
        <v/>
      </c>
      <c r="W52" s="2" t="str">
        <f>IFERROR(#REF!/GAMSlim2!V52,"")</f>
        <v/>
      </c>
      <c r="X52" s="2" t="str">
        <f>IFERROR(#REF!/GAMSlim2!W52,"")</f>
        <v/>
      </c>
      <c r="Y52" s="2" t="str">
        <f>IFERROR(#REF!/GAMSlim2!X52,"")</f>
        <v/>
      </c>
      <c r="Z52" s="2" t="str">
        <f>IFERROR(#REF!/GAMSlim2!Y52,"")</f>
        <v/>
      </c>
      <c r="AA52" s="2" t="str">
        <f>IFERROR(#REF!/GAMSlim2!Z52,"")</f>
        <v/>
      </c>
      <c r="AB52" s="2" t="str">
        <f>IFERROR(#REF!/GAMSlim2!AA52,"")</f>
        <v/>
      </c>
      <c r="AC52" s="2" t="str">
        <f>IFERROR(#REF!/GAMSlim2!AB52,"")</f>
        <v/>
      </c>
      <c r="AD52" s="2" t="str">
        <f>IFERROR(#REF!/GAMSlim2!AC52,"")</f>
        <v/>
      </c>
      <c r="AE52" s="2" t="str">
        <f>IFERROR(#REF!/GAMSlim2!AD52,"")</f>
        <v/>
      </c>
      <c r="AF52" s="2" t="str">
        <f>IFERROR(#REF!/GAMSlim2!AE52,"")</f>
        <v/>
      </c>
      <c r="AG52" s="2" t="str">
        <f>IFERROR(#REF!/GAMSlim2!AF52,"")</f>
        <v/>
      </c>
      <c r="AH52" s="2" t="str">
        <f>IFERROR(#REF!/GAMSlim2!AG52,"")</f>
        <v/>
      </c>
      <c r="AI52" s="2" t="str">
        <f>IFERROR(#REF!/GAMSlim2!AH52,"")</f>
        <v/>
      </c>
      <c r="AJ52" s="2" t="str">
        <f>IFERROR(#REF!/GAMSlim2!AI52,"")</f>
        <v/>
      </c>
      <c r="AK52" s="2" t="str">
        <f>IFERROR(#REF!/GAMSlim2!AJ52,"")</f>
        <v/>
      </c>
      <c r="AL52" s="2" t="str">
        <f>IFERROR(#REF!/GAMSlim2!AK52,"")</f>
        <v/>
      </c>
      <c r="AM52" s="2" t="str">
        <f>IFERROR(#REF!/GAMSlim2!AL52,"")</f>
        <v/>
      </c>
      <c r="AN52" s="2" t="str">
        <f>IFERROR(#REF!/GAMSlim2!AM52,"")</f>
        <v/>
      </c>
      <c r="AO52" s="2" t="str">
        <f>IFERROR(#REF!/GAMSlim2!AN52,"")</f>
        <v/>
      </c>
      <c r="AP52" s="2" t="str">
        <f>IFERROR(#REF!/GAMSlim2!AO52,"")</f>
        <v/>
      </c>
      <c r="AQ52" s="2" t="str">
        <f>IFERROR(#REF!/GAMSlim2!AP52,"")</f>
        <v/>
      </c>
      <c r="AR52" s="2" t="str">
        <f>IFERROR(#REF!/GAMSlim2!AQ52,"")</f>
        <v/>
      </c>
      <c r="AS52" s="2" t="str">
        <f>IFERROR(#REF!/GAMSlim2!AR52,"")</f>
        <v/>
      </c>
      <c r="AT52" s="2" t="str">
        <f>IFERROR(#REF!/GAMSlim2!AS52,"")</f>
        <v/>
      </c>
      <c r="AU52" s="2" t="str">
        <f>IFERROR(#REF!/GAMSlim2!AT52,"")</f>
        <v/>
      </c>
      <c r="AV52" s="2" t="str">
        <f>IFERROR(#REF!/GAMSlim2!AU52,"")</f>
        <v/>
      </c>
      <c r="AW52" s="2" t="str">
        <f>IFERROR(#REF!/GAMSlim2!AV52,"")</f>
        <v/>
      </c>
      <c r="AX52" s="2" t="str">
        <f>IFERROR(#REF!/GAMSlim2!AW52,"")</f>
        <v/>
      </c>
      <c r="AY52" s="2" t="str">
        <f>IFERROR(#REF!/GAMSlim2!AX52,"")</f>
        <v/>
      </c>
      <c r="AZ52" s="2" t="str">
        <f>IFERROR(#REF!/GAMSlim2!AY52,"")</f>
        <v/>
      </c>
      <c r="BA52" s="2" t="str">
        <f>IFERROR(#REF!/GAMSlim2!AZ52,"")</f>
        <v/>
      </c>
      <c r="BB52" s="2" t="str">
        <f>IFERROR(#REF!/GAMSlim2!BA52,"")</f>
        <v/>
      </c>
      <c r="BC52" s="2" t="str">
        <f>IFERROR(#REF!/GAMSlim2!BB52,"")</f>
        <v/>
      </c>
      <c r="BD52" s="2" t="str">
        <f>IFERROR(#REF!/GAMSlim2!BC52,"")</f>
        <v/>
      </c>
      <c r="BE52" s="2" t="str">
        <f>IFERROR(#REF!/GAMSlim2!BD52,"")</f>
        <v/>
      </c>
      <c r="BF52" s="2" t="str">
        <f>IFERROR(#REF!/GAMSlim2!BE52,"")</f>
        <v/>
      </c>
      <c r="BG52" s="2" t="str">
        <f>IFERROR(#REF!/GAMSlim2!BF52,"")</f>
        <v/>
      </c>
      <c r="BH52" s="2" t="str">
        <f>IFERROR(#REF!/GAMSlim2!BG52,"")</f>
        <v/>
      </c>
      <c r="BI52" s="2" t="str">
        <f>IFERROR(#REF!/GAMSlim2!BH52,"")</f>
        <v/>
      </c>
      <c r="BJ52" s="2" t="str">
        <f>IFERROR(#REF!/GAMSlim2!BI52,"")</f>
        <v/>
      </c>
    </row>
    <row r="53" spans="1:62" x14ac:dyDescent="0.25">
      <c r="A53" t="e">
        <f>#REF!</f>
        <v>#REF!</v>
      </c>
      <c r="B53" t="str">
        <f>GAMSbase!A53</f>
        <v>Population (millions)</v>
      </c>
      <c r="C53" s="2" t="str">
        <f>IFERROR(#REF!/GAMSlim2!B53,"")</f>
        <v/>
      </c>
      <c r="D53" s="2" t="str">
        <f>IFERROR(#REF!/GAMSlim2!C53,"")</f>
        <v/>
      </c>
      <c r="E53" s="2" t="str">
        <f>IFERROR(#REF!/GAMSlim2!D53,"")</f>
        <v/>
      </c>
      <c r="F53" s="2" t="str">
        <f>IFERROR(#REF!/GAMSlim2!E53,"")</f>
        <v/>
      </c>
      <c r="G53" s="2" t="str">
        <f>IFERROR(#REF!/GAMSlim2!F53,"")</f>
        <v/>
      </c>
      <c r="H53" s="2" t="str">
        <f>IFERROR(#REF!/GAMSlim2!G53,"")</f>
        <v/>
      </c>
      <c r="I53" s="2" t="str">
        <f>IFERROR(#REF!/GAMSlim2!H53,"")</f>
        <v/>
      </c>
      <c r="J53" s="2" t="str">
        <f>IFERROR(#REF!/GAMSlim2!I53,"")</f>
        <v/>
      </c>
      <c r="K53" s="2" t="str">
        <f>IFERROR(#REF!/GAMSlim2!J53,"")</f>
        <v/>
      </c>
      <c r="L53" s="2" t="str">
        <f>IFERROR(#REF!/GAMSlim2!K53,"")</f>
        <v/>
      </c>
      <c r="M53" s="2" t="str">
        <f>IFERROR(#REF!/GAMSlim2!L53,"")</f>
        <v/>
      </c>
      <c r="N53" s="2" t="str">
        <f>IFERROR(#REF!/GAMSlim2!M53,"")</f>
        <v/>
      </c>
      <c r="O53" s="2" t="str">
        <f>IFERROR(#REF!/GAMSlim2!N53,"")</f>
        <v/>
      </c>
      <c r="P53" s="2" t="str">
        <f>IFERROR(#REF!/GAMSlim2!O53,"")</f>
        <v/>
      </c>
      <c r="Q53" s="2" t="str">
        <f>IFERROR(#REF!/GAMSlim2!P53,"")</f>
        <v/>
      </c>
      <c r="R53" s="2" t="str">
        <f>IFERROR(#REF!/GAMSlim2!Q53,"")</f>
        <v/>
      </c>
      <c r="S53" s="2" t="str">
        <f>IFERROR(#REF!/GAMSlim2!R53,"")</f>
        <v/>
      </c>
      <c r="T53" s="2" t="str">
        <f>IFERROR(#REF!/GAMSlim2!S53,"")</f>
        <v/>
      </c>
      <c r="U53" s="2" t="str">
        <f>IFERROR(#REF!/GAMSlim2!T53,"")</f>
        <v/>
      </c>
      <c r="V53" s="2" t="str">
        <f>IFERROR(#REF!/GAMSlim2!U53,"")</f>
        <v/>
      </c>
      <c r="W53" s="2" t="str">
        <f>IFERROR(#REF!/GAMSlim2!V53,"")</f>
        <v/>
      </c>
      <c r="X53" s="2" t="str">
        <f>IFERROR(#REF!/GAMSlim2!W53,"")</f>
        <v/>
      </c>
      <c r="Y53" s="2" t="str">
        <f>IFERROR(#REF!/GAMSlim2!X53,"")</f>
        <v/>
      </c>
      <c r="Z53" s="2" t="str">
        <f>IFERROR(#REF!/GAMSlim2!Y53,"")</f>
        <v/>
      </c>
      <c r="AA53" s="2" t="str">
        <f>IFERROR(#REF!/GAMSlim2!Z53,"")</f>
        <v/>
      </c>
      <c r="AB53" s="2" t="str">
        <f>IFERROR(#REF!/GAMSlim2!AA53,"")</f>
        <v/>
      </c>
      <c r="AC53" s="2" t="str">
        <f>IFERROR(#REF!/GAMSlim2!AB53,"")</f>
        <v/>
      </c>
      <c r="AD53" s="2" t="str">
        <f>IFERROR(#REF!/GAMSlim2!AC53,"")</f>
        <v/>
      </c>
      <c r="AE53" s="2" t="str">
        <f>IFERROR(#REF!/GAMSlim2!AD53,"")</f>
        <v/>
      </c>
      <c r="AF53" s="2" t="str">
        <f>IFERROR(#REF!/GAMSlim2!AE53,"")</f>
        <v/>
      </c>
      <c r="AG53" s="2" t="str">
        <f>IFERROR(#REF!/GAMSlim2!AF53,"")</f>
        <v/>
      </c>
      <c r="AH53" s="2" t="str">
        <f>IFERROR(#REF!/GAMSlim2!AG53,"")</f>
        <v/>
      </c>
      <c r="AI53" s="2" t="str">
        <f>IFERROR(#REF!/GAMSlim2!AH53,"")</f>
        <v/>
      </c>
      <c r="AJ53" s="2" t="str">
        <f>IFERROR(#REF!/GAMSlim2!AI53,"")</f>
        <v/>
      </c>
      <c r="AK53" s="2" t="str">
        <f>IFERROR(#REF!/GAMSlim2!AJ53,"")</f>
        <v/>
      </c>
      <c r="AL53" s="2" t="str">
        <f>IFERROR(#REF!/GAMSlim2!AK53,"")</f>
        <v/>
      </c>
      <c r="AM53" s="2" t="str">
        <f>IFERROR(#REF!/GAMSlim2!AL53,"")</f>
        <v/>
      </c>
      <c r="AN53" s="2" t="str">
        <f>IFERROR(#REF!/GAMSlim2!AM53,"")</f>
        <v/>
      </c>
      <c r="AO53" s="2" t="str">
        <f>IFERROR(#REF!/GAMSlim2!AN53,"")</f>
        <v/>
      </c>
      <c r="AP53" s="2" t="str">
        <f>IFERROR(#REF!/GAMSlim2!AO53,"")</f>
        <v/>
      </c>
      <c r="AQ53" s="2" t="str">
        <f>IFERROR(#REF!/GAMSlim2!AP53,"")</f>
        <v/>
      </c>
      <c r="AR53" s="2" t="str">
        <f>IFERROR(#REF!/GAMSlim2!AQ53,"")</f>
        <v/>
      </c>
      <c r="AS53" s="2" t="str">
        <f>IFERROR(#REF!/GAMSlim2!AR53,"")</f>
        <v/>
      </c>
      <c r="AT53" s="2" t="str">
        <f>IFERROR(#REF!/GAMSlim2!AS53,"")</f>
        <v/>
      </c>
      <c r="AU53" s="2" t="str">
        <f>IFERROR(#REF!/GAMSlim2!AT53,"")</f>
        <v/>
      </c>
      <c r="AV53" s="2" t="str">
        <f>IFERROR(#REF!/GAMSlim2!AU53,"")</f>
        <v/>
      </c>
      <c r="AW53" s="2" t="str">
        <f>IFERROR(#REF!/GAMSlim2!AV53,"")</f>
        <v/>
      </c>
      <c r="AX53" s="2" t="str">
        <f>IFERROR(#REF!/GAMSlim2!AW53,"")</f>
        <v/>
      </c>
      <c r="AY53" s="2" t="str">
        <f>IFERROR(#REF!/GAMSlim2!AX53,"")</f>
        <v/>
      </c>
      <c r="AZ53" s="2" t="str">
        <f>IFERROR(#REF!/GAMSlim2!AY53,"")</f>
        <v/>
      </c>
      <c r="BA53" s="2" t="str">
        <f>IFERROR(#REF!/GAMSlim2!AZ53,"")</f>
        <v/>
      </c>
      <c r="BB53" s="2" t="str">
        <f>IFERROR(#REF!/GAMSlim2!BA53,"")</f>
        <v/>
      </c>
      <c r="BC53" s="2" t="str">
        <f>IFERROR(#REF!/GAMSlim2!BB53,"")</f>
        <v/>
      </c>
      <c r="BD53" s="2" t="str">
        <f>IFERROR(#REF!/GAMSlim2!BC53,"")</f>
        <v/>
      </c>
      <c r="BE53" s="2" t="str">
        <f>IFERROR(#REF!/GAMSlim2!BD53,"")</f>
        <v/>
      </c>
      <c r="BF53" s="2" t="str">
        <f>IFERROR(#REF!/GAMSlim2!BE53,"")</f>
        <v/>
      </c>
      <c r="BG53" s="2" t="str">
        <f>IFERROR(#REF!/GAMSlim2!BF53,"")</f>
        <v/>
      </c>
      <c r="BH53" s="2" t="str">
        <f>IFERROR(#REF!/GAMSlim2!BG53,"")</f>
        <v/>
      </c>
      <c r="BI53" s="2" t="str">
        <f>IFERROR(#REF!/GAMSlim2!BH53,"")</f>
        <v/>
      </c>
      <c r="BJ53" s="2" t="str">
        <f>IFERROR(#REF!/GAMSlim2!BI53,"")</f>
        <v/>
      </c>
    </row>
    <row r="54" spans="1:62" x14ac:dyDescent="0.25">
      <c r="A54" t="e">
        <f>#REF!</f>
        <v>#REF!</v>
      </c>
      <c r="B54" t="str">
        <f>GAMSbase!A54</f>
        <v>Rate of Population Growth (per period)</v>
      </c>
      <c r="C54" s="2" t="str">
        <f>IFERROR(#REF!/GAMSlim2!B54,"")</f>
        <v/>
      </c>
      <c r="D54" s="2" t="str">
        <f>IFERROR(#REF!/GAMSlim2!C54,"")</f>
        <v/>
      </c>
      <c r="E54" s="2" t="str">
        <f>IFERROR(#REF!/GAMSlim2!D54,"")</f>
        <v/>
      </c>
      <c r="F54" s="2" t="str">
        <f>IFERROR(#REF!/GAMSlim2!E54,"")</f>
        <v/>
      </c>
      <c r="G54" s="2" t="str">
        <f>IFERROR(#REF!/GAMSlim2!F54,"")</f>
        <v/>
      </c>
      <c r="H54" s="2" t="str">
        <f>IFERROR(#REF!/GAMSlim2!G54,"")</f>
        <v/>
      </c>
      <c r="I54" s="2" t="str">
        <f>IFERROR(#REF!/GAMSlim2!H54,"")</f>
        <v/>
      </c>
      <c r="J54" s="2" t="str">
        <f>IFERROR(#REF!/GAMSlim2!I54,"")</f>
        <v/>
      </c>
      <c r="K54" s="2" t="str">
        <f>IFERROR(#REF!/GAMSlim2!J54,"")</f>
        <v/>
      </c>
      <c r="L54" s="2" t="str">
        <f>IFERROR(#REF!/GAMSlim2!K54,"")</f>
        <v/>
      </c>
      <c r="M54" s="2" t="str">
        <f>IFERROR(#REF!/GAMSlim2!L54,"")</f>
        <v/>
      </c>
      <c r="N54" s="2" t="str">
        <f>IFERROR(#REF!/GAMSlim2!M54,"")</f>
        <v/>
      </c>
      <c r="O54" s="2" t="str">
        <f>IFERROR(#REF!/GAMSlim2!N54,"")</f>
        <v/>
      </c>
      <c r="P54" s="2" t="str">
        <f>IFERROR(#REF!/GAMSlim2!O54,"")</f>
        <v/>
      </c>
      <c r="Q54" s="2" t="str">
        <f>IFERROR(#REF!/GAMSlim2!P54,"")</f>
        <v/>
      </c>
      <c r="R54" s="2" t="str">
        <f>IFERROR(#REF!/GAMSlim2!Q54,"")</f>
        <v/>
      </c>
      <c r="S54" s="2" t="str">
        <f>IFERROR(#REF!/GAMSlim2!R54,"")</f>
        <v/>
      </c>
      <c r="T54" s="2" t="str">
        <f>IFERROR(#REF!/GAMSlim2!S54,"")</f>
        <v/>
      </c>
      <c r="U54" s="2" t="str">
        <f>IFERROR(#REF!/GAMSlim2!T54,"")</f>
        <v/>
      </c>
      <c r="V54" s="2" t="str">
        <f>IFERROR(#REF!/GAMSlim2!U54,"")</f>
        <v/>
      </c>
      <c r="W54" s="2" t="str">
        <f>IFERROR(#REF!/GAMSlim2!V54,"")</f>
        <v/>
      </c>
      <c r="X54" s="2" t="str">
        <f>IFERROR(#REF!/GAMSlim2!W54,"")</f>
        <v/>
      </c>
      <c r="Y54" s="2" t="str">
        <f>IFERROR(#REF!/GAMSlim2!X54,"")</f>
        <v/>
      </c>
      <c r="Z54" s="2" t="str">
        <f>IFERROR(#REF!/GAMSlim2!Y54,"")</f>
        <v/>
      </c>
      <c r="AA54" s="2" t="str">
        <f>IFERROR(#REF!/GAMSlim2!Z54,"")</f>
        <v/>
      </c>
      <c r="AB54" s="2" t="str">
        <f>IFERROR(#REF!/GAMSlim2!AA54,"")</f>
        <v/>
      </c>
      <c r="AC54" s="2" t="str">
        <f>IFERROR(#REF!/GAMSlim2!AB54,"")</f>
        <v/>
      </c>
      <c r="AD54" s="2" t="str">
        <f>IFERROR(#REF!/GAMSlim2!AC54,"")</f>
        <v/>
      </c>
      <c r="AE54" s="2" t="str">
        <f>IFERROR(#REF!/GAMSlim2!AD54,"")</f>
        <v/>
      </c>
      <c r="AF54" s="2" t="str">
        <f>IFERROR(#REF!/GAMSlim2!AE54,"")</f>
        <v/>
      </c>
      <c r="AG54" s="2" t="str">
        <f>IFERROR(#REF!/GAMSlim2!AF54,"")</f>
        <v/>
      </c>
      <c r="AH54" s="2" t="str">
        <f>IFERROR(#REF!/GAMSlim2!AG54,"")</f>
        <v/>
      </c>
      <c r="AI54" s="2" t="str">
        <f>IFERROR(#REF!/GAMSlim2!AH54,"")</f>
        <v/>
      </c>
      <c r="AJ54" s="2" t="str">
        <f>IFERROR(#REF!/GAMSlim2!AI54,"")</f>
        <v/>
      </c>
      <c r="AK54" s="2" t="str">
        <f>IFERROR(#REF!/GAMSlim2!AJ54,"")</f>
        <v/>
      </c>
      <c r="AL54" s="2" t="str">
        <f>IFERROR(#REF!/GAMSlim2!AK54,"")</f>
        <v/>
      </c>
      <c r="AM54" s="2" t="str">
        <f>IFERROR(#REF!/GAMSlim2!AL54,"")</f>
        <v/>
      </c>
      <c r="AN54" s="2" t="str">
        <f>IFERROR(#REF!/GAMSlim2!AM54,"")</f>
        <v/>
      </c>
      <c r="AO54" s="2" t="str">
        <f>IFERROR(#REF!/GAMSlim2!AN54,"")</f>
        <v/>
      </c>
      <c r="AP54" s="2" t="str">
        <f>IFERROR(#REF!/GAMSlim2!AO54,"")</f>
        <v/>
      </c>
      <c r="AQ54" s="2" t="str">
        <f>IFERROR(#REF!/GAMSlim2!AP54,"")</f>
        <v/>
      </c>
      <c r="AR54" s="2" t="str">
        <f>IFERROR(#REF!/GAMSlim2!AQ54,"")</f>
        <v/>
      </c>
      <c r="AS54" s="2" t="str">
        <f>IFERROR(#REF!/GAMSlim2!AR54,"")</f>
        <v/>
      </c>
      <c r="AT54" s="2" t="str">
        <f>IFERROR(#REF!/GAMSlim2!AS54,"")</f>
        <v/>
      </c>
      <c r="AU54" s="2" t="str">
        <f>IFERROR(#REF!/GAMSlim2!AT54,"")</f>
        <v/>
      </c>
      <c r="AV54" s="2" t="str">
        <f>IFERROR(#REF!/GAMSlim2!AU54,"")</f>
        <v/>
      </c>
      <c r="AW54" s="2" t="str">
        <f>IFERROR(#REF!/GAMSlim2!AV54,"")</f>
        <v/>
      </c>
      <c r="AX54" s="2" t="str">
        <f>IFERROR(#REF!/GAMSlim2!AW54,"")</f>
        <v/>
      </c>
      <c r="AY54" s="2" t="str">
        <f>IFERROR(#REF!/GAMSlim2!AX54,"")</f>
        <v/>
      </c>
      <c r="AZ54" s="2" t="str">
        <f>IFERROR(#REF!/GAMSlim2!AY54,"")</f>
        <v/>
      </c>
      <c r="BA54" s="2" t="str">
        <f>IFERROR(#REF!/GAMSlim2!AZ54,"")</f>
        <v/>
      </c>
      <c r="BB54" s="2" t="str">
        <f>IFERROR(#REF!/GAMSlim2!BA54,"")</f>
        <v/>
      </c>
      <c r="BC54" s="2" t="str">
        <f>IFERROR(#REF!/GAMSlim2!BB54,"")</f>
        <v/>
      </c>
      <c r="BD54" s="2" t="str">
        <f>IFERROR(#REF!/GAMSlim2!BC54,"")</f>
        <v/>
      </c>
      <c r="BE54" s="2" t="str">
        <f>IFERROR(#REF!/GAMSlim2!BD54,"")</f>
        <v/>
      </c>
      <c r="BF54" s="2" t="str">
        <f>IFERROR(#REF!/GAMSlim2!BE54,"")</f>
        <v/>
      </c>
      <c r="BG54" s="2" t="str">
        <f>IFERROR(#REF!/GAMSlim2!BF54,"")</f>
        <v/>
      </c>
      <c r="BH54" s="2" t="str">
        <f>IFERROR(#REF!/GAMSlim2!BG54,"")</f>
        <v/>
      </c>
      <c r="BI54" s="2" t="str">
        <f>IFERROR(#REF!/GAMSlim2!BH54,"")</f>
        <v/>
      </c>
      <c r="BJ54" s="2" t="str">
        <f>IFERROR(#REF!/GAMSlim2!BI54,"")</f>
        <v/>
      </c>
    </row>
    <row r="55" spans="1:62" x14ac:dyDescent="0.25">
      <c r="A55" t="e">
        <f>#REF!</f>
        <v>#REF!</v>
      </c>
      <c r="B55" t="str">
        <f>GAMSbase!A55</f>
        <v>** Global Parameters</v>
      </c>
      <c r="C55" s="2" t="str">
        <f>IFERROR(#REF!/GAMSlim2!B55,"")</f>
        <v/>
      </c>
      <c r="D55" s="2" t="str">
        <f>IFERROR(#REF!/GAMSlim2!C55,"")</f>
        <v/>
      </c>
      <c r="E55" s="2" t="str">
        <f>IFERROR(#REF!/GAMSlim2!D55,"")</f>
        <v/>
      </c>
      <c r="F55" s="2" t="str">
        <f>IFERROR(#REF!/GAMSlim2!E55,"")</f>
        <v/>
      </c>
      <c r="G55" s="2" t="str">
        <f>IFERROR(#REF!/GAMSlim2!F55,"")</f>
        <v/>
      </c>
      <c r="H55" s="2" t="str">
        <f>IFERROR(#REF!/GAMSlim2!G55,"")</f>
        <v/>
      </c>
      <c r="I55" s="2" t="str">
        <f>IFERROR(#REF!/GAMSlim2!H55,"")</f>
        <v/>
      </c>
      <c r="J55" s="2" t="str">
        <f>IFERROR(#REF!/GAMSlim2!I55,"")</f>
        <v/>
      </c>
      <c r="K55" s="2" t="str">
        <f>IFERROR(#REF!/GAMSlim2!J55,"")</f>
        <v/>
      </c>
      <c r="L55" s="2" t="str">
        <f>IFERROR(#REF!/GAMSlim2!K55,"")</f>
        <v/>
      </c>
      <c r="M55" s="2" t="str">
        <f>IFERROR(#REF!/GAMSlim2!L55,"")</f>
        <v/>
      </c>
      <c r="N55" s="2" t="str">
        <f>IFERROR(#REF!/GAMSlim2!M55,"")</f>
        <v/>
      </c>
      <c r="O55" s="2" t="str">
        <f>IFERROR(#REF!/GAMSlim2!N55,"")</f>
        <v/>
      </c>
      <c r="P55" s="2" t="str">
        <f>IFERROR(#REF!/GAMSlim2!O55,"")</f>
        <v/>
      </c>
      <c r="Q55" s="2" t="str">
        <f>IFERROR(#REF!/GAMSlim2!P55,"")</f>
        <v/>
      </c>
      <c r="R55" s="2" t="str">
        <f>IFERROR(#REF!/GAMSlim2!Q55,"")</f>
        <v/>
      </c>
      <c r="S55" s="2" t="str">
        <f>IFERROR(#REF!/GAMSlim2!R55,"")</f>
        <v/>
      </c>
      <c r="T55" s="2" t="str">
        <f>IFERROR(#REF!/GAMSlim2!S55,"")</f>
        <v/>
      </c>
      <c r="U55" s="2" t="str">
        <f>IFERROR(#REF!/GAMSlim2!T55,"")</f>
        <v/>
      </c>
      <c r="V55" s="2" t="str">
        <f>IFERROR(#REF!/GAMSlim2!U55,"")</f>
        <v/>
      </c>
      <c r="W55" s="2" t="str">
        <f>IFERROR(#REF!/GAMSlim2!V55,"")</f>
        <v/>
      </c>
      <c r="X55" s="2" t="str">
        <f>IFERROR(#REF!/GAMSlim2!W55,"")</f>
        <v/>
      </c>
      <c r="Y55" s="2" t="str">
        <f>IFERROR(#REF!/GAMSlim2!X55,"")</f>
        <v/>
      </c>
      <c r="Z55" s="2" t="str">
        <f>IFERROR(#REF!/GAMSlim2!Y55,"")</f>
        <v/>
      </c>
      <c r="AA55" s="2" t="str">
        <f>IFERROR(#REF!/GAMSlim2!Z55,"")</f>
        <v/>
      </c>
      <c r="AB55" s="2" t="str">
        <f>IFERROR(#REF!/GAMSlim2!AA55,"")</f>
        <v/>
      </c>
      <c r="AC55" s="2" t="str">
        <f>IFERROR(#REF!/GAMSlim2!AB55,"")</f>
        <v/>
      </c>
      <c r="AD55" s="2" t="str">
        <f>IFERROR(#REF!/GAMSlim2!AC55,"")</f>
        <v/>
      </c>
      <c r="AE55" s="2" t="str">
        <f>IFERROR(#REF!/GAMSlim2!AD55,"")</f>
        <v/>
      </c>
      <c r="AF55" s="2" t="str">
        <f>IFERROR(#REF!/GAMSlim2!AE55,"")</f>
        <v/>
      </c>
      <c r="AG55" s="2" t="str">
        <f>IFERROR(#REF!/GAMSlim2!AF55,"")</f>
        <v/>
      </c>
      <c r="AH55" s="2" t="str">
        <f>IFERROR(#REF!/GAMSlim2!AG55,"")</f>
        <v/>
      </c>
      <c r="AI55" s="2" t="str">
        <f>IFERROR(#REF!/GAMSlim2!AH55,"")</f>
        <v/>
      </c>
      <c r="AJ55" s="2" t="str">
        <f>IFERROR(#REF!/GAMSlim2!AI55,"")</f>
        <v/>
      </c>
      <c r="AK55" s="2" t="str">
        <f>IFERROR(#REF!/GAMSlim2!AJ55,"")</f>
        <v/>
      </c>
      <c r="AL55" s="2" t="str">
        <f>IFERROR(#REF!/GAMSlim2!AK55,"")</f>
        <v/>
      </c>
      <c r="AM55" s="2" t="str">
        <f>IFERROR(#REF!/GAMSlim2!AL55,"")</f>
        <v/>
      </c>
      <c r="AN55" s="2" t="str">
        <f>IFERROR(#REF!/GAMSlim2!AM55,"")</f>
        <v/>
      </c>
      <c r="AO55" s="2" t="str">
        <f>IFERROR(#REF!/GAMSlim2!AN55,"")</f>
        <v/>
      </c>
      <c r="AP55" s="2" t="str">
        <f>IFERROR(#REF!/GAMSlim2!AO55,"")</f>
        <v/>
      </c>
      <c r="AQ55" s="2" t="str">
        <f>IFERROR(#REF!/GAMSlim2!AP55,"")</f>
        <v/>
      </c>
      <c r="AR55" s="2" t="str">
        <f>IFERROR(#REF!/GAMSlim2!AQ55,"")</f>
        <v/>
      </c>
      <c r="AS55" s="2" t="str">
        <f>IFERROR(#REF!/GAMSlim2!AR55,"")</f>
        <v/>
      </c>
      <c r="AT55" s="2" t="str">
        <f>IFERROR(#REF!/GAMSlim2!AS55,"")</f>
        <v/>
      </c>
      <c r="AU55" s="2" t="str">
        <f>IFERROR(#REF!/GAMSlim2!AT55,"")</f>
        <v/>
      </c>
      <c r="AV55" s="2" t="str">
        <f>IFERROR(#REF!/GAMSlim2!AU55,"")</f>
        <v/>
      </c>
      <c r="AW55" s="2" t="str">
        <f>IFERROR(#REF!/GAMSlim2!AV55,"")</f>
        <v/>
      </c>
      <c r="AX55" s="2" t="str">
        <f>IFERROR(#REF!/GAMSlim2!AW55,"")</f>
        <v/>
      </c>
      <c r="AY55" s="2" t="str">
        <f>IFERROR(#REF!/GAMSlim2!AX55,"")</f>
        <v/>
      </c>
      <c r="AZ55" s="2" t="str">
        <f>IFERROR(#REF!/GAMSlim2!AY55,"")</f>
        <v/>
      </c>
      <c r="BA55" s="2" t="str">
        <f>IFERROR(#REF!/GAMSlim2!AZ55,"")</f>
        <v/>
      </c>
      <c r="BB55" s="2" t="str">
        <f>IFERROR(#REF!/GAMSlim2!BA55,"")</f>
        <v/>
      </c>
      <c r="BC55" s="2" t="str">
        <f>IFERROR(#REF!/GAMSlim2!BB55,"")</f>
        <v/>
      </c>
      <c r="BD55" s="2" t="str">
        <f>IFERROR(#REF!/GAMSlim2!BC55,"")</f>
        <v/>
      </c>
      <c r="BE55" s="2" t="str">
        <f>IFERROR(#REF!/GAMSlim2!BD55,"")</f>
        <v/>
      </c>
      <c r="BF55" s="2" t="str">
        <f>IFERROR(#REF!/GAMSlim2!BE55,"")</f>
        <v/>
      </c>
      <c r="BG55" s="2" t="str">
        <f>IFERROR(#REF!/GAMSlim2!BF55,"")</f>
        <v/>
      </c>
      <c r="BH55" s="2" t="str">
        <f>IFERROR(#REF!/GAMSlim2!BG55,"")</f>
        <v/>
      </c>
      <c r="BI55" s="2" t="str">
        <f>IFERROR(#REF!/GAMSlim2!BH55,"")</f>
        <v/>
      </c>
      <c r="BJ55" s="2" t="str">
        <f>IFERROR(#REF!/GAMSlim2!BI55,"")</f>
        <v/>
      </c>
    </row>
    <row r="56" spans="1:62" x14ac:dyDescent="0.25">
      <c r="A56" t="e">
        <f>#REF!</f>
        <v>#REF!</v>
      </c>
      <c r="B56" t="str">
        <f>GAMSbase!A56</f>
        <v>* CARBON LIMITS</v>
      </c>
      <c r="C56" s="2" t="str">
        <f>IFERROR(#REF!/GAMSlim2!B56,"")</f>
        <v/>
      </c>
      <c r="D56" s="2" t="str">
        <f>IFERROR(#REF!/GAMSlim2!C56,"")</f>
        <v/>
      </c>
      <c r="E56" s="2" t="str">
        <f>IFERROR(#REF!/GAMSlim2!D56,"")</f>
        <v/>
      </c>
      <c r="F56" s="2" t="str">
        <f>IFERROR(#REF!/GAMSlim2!E56,"")</f>
        <v/>
      </c>
      <c r="G56" s="2" t="str">
        <f>IFERROR(#REF!/GAMSlim2!F56,"")</f>
        <v/>
      </c>
      <c r="H56" s="2" t="str">
        <f>IFERROR(#REF!/GAMSlim2!G56,"")</f>
        <v/>
      </c>
      <c r="I56" s="2" t="str">
        <f>IFERROR(#REF!/GAMSlim2!H56,"")</f>
        <v/>
      </c>
      <c r="J56" s="2" t="str">
        <f>IFERROR(#REF!/GAMSlim2!I56,"")</f>
        <v/>
      </c>
      <c r="K56" s="2" t="str">
        <f>IFERROR(#REF!/GAMSlim2!J56,"")</f>
        <v/>
      </c>
      <c r="L56" s="2" t="str">
        <f>IFERROR(#REF!/GAMSlim2!K56,"")</f>
        <v/>
      </c>
      <c r="M56" s="2" t="str">
        <f>IFERROR(#REF!/GAMSlim2!L56,"")</f>
        <v/>
      </c>
      <c r="N56" s="2" t="str">
        <f>IFERROR(#REF!/GAMSlim2!M56,"")</f>
        <v/>
      </c>
      <c r="O56" s="2" t="str">
        <f>IFERROR(#REF!/GAMSlim2!N56,"")</f>
        <v/>
      </c>
      <c r="P56" s="2" t="str">
        <f>IFERROR(#REF!/GAMSlim2!O56,"")</f>
        <v/>
      </c>
      <c r="Q56" s="2" t="str">
        <f>IFERROR(#REF!/GAMSlim2!P56,"")</f>
        <v/>
      </c>
      <c r="R56" s="2" t="str">
        <f>IFERROR(#REF!/GAMSlim2!Q56,"")</f>
        <v/>
      </c>
      <c r="S56" s="2" t="str">
        <f>IFERROR(#REF!/GAMSlim2!R56,"")</f>
        <v/>
      </c>
      <c r="T56" s="2" t="str">
        <f>IFERROR(#REF!/GAMSlim2!S56,"")</f>
        <v/>
      </c>
      <c r="U56" s="2" t="str">
        <f>IFERROR(#REF!/GAMSlim2!T56,"")</f>
        <v/>
      </c>
      <c r="V56" s="2" t="str">
        <f>IFERROR(#REF!/GAMSlim2!U56,"")</f>
        <v/>
      </c>
      <c r="W56" s="2" t="str">
        <f>IFERROR(#REF!/GAMSlim2!V56,"")</f>
        <v/>
      </c>
      <c r="X56" s="2" t="str">
        <f>IFERROR(#REF!/GAMSlim2!W56,"")</f>
        <v/>
      </c>
      <c r="Y56" s="2" t="str">
        <f>IFERROR(#REF!/GAMSlim2!X56,"")</f>
        <v/>
      </c>
      <c r="Z56" s="2" t="str">
        <f>IFERROR(#REF!/GAMSlim2!Y56,"")</f>
        <v/>
      </c>
      <c r="AA56" s="2" t="str">
        <f>IFERROR(#REF!/GAMSlim2!Z56,"")</f>
        <v/>
      </c>
      <c r="AB56" s="2" t="str">
        <f>IFERROR(#REF!/GAMSlim2!AA56,"")</f>
        <v/>
      </c>
      <c r="AC56" s="2" t="str">
        <f>IFERROR(#REF!/GAMSlim2!AB56,"")</f>
        <v/>
      </c>
      <c r="AD56" s="2" t="str">
        <f>IFERROR(#REF!/GAMSlim2!AC56,"")</f>
        <v/>
      </c>
      <c r="AE56" s="2" t="str">
        <f>IFERROR(#REF!/GAMSlim2!AD56,"")</f>
        <v/>
      </c>
      <c r="AF56" s="2" t="str">
        <f>IFERROR(#REF!/GAMSlim2!AE56,"")</f>
        <v/>
      </c>
      <c r="AG56" s="2" t="str">
        <f>IFERROR(#REF!/GAMSlim2!AF56,"")</f>
        <v/>
      </c>
      <c r="AH56" s="2" t="str">
        <f>IFERROR(#REF!/GAMSlim2!AG56,"")</f>
        <v/>
      </c>
      <c r="AI56" s="2" t="str">
        <f>IFERROR(#REF!/GAMSlim2!AH56,"")</f>
        <v/>
      </c>
      <c r="AJ56" s="2" t="str">
        <f>IFERROR(#REF!/GAMSlim2!AI56,"")</f>
        <v/>
      </c>
      <c r="AK56" s="2" t="str">
        <f>IFERROR(#REF!/GAMSlim2!AJ56,"")</f>
        <v/>
      </c>
      <c r="AL56" s="2" t="str">
        <f>IFERROR(#REF!/GAMSlim2!AK56,"")</f>
        <v/>
      </c>
      <c r="AM56" s="2" t="str">
        <f>IFERROR(#REF!/GAMSlim2!AL56,"")</f>
        <v/>
      </c>
      <c r="AN56" s="2" t="str">
        <f>IFERROR(#REF!/GAMSlim2!AM56,"")</f>
        <v/>
      </c>
      <c r="AO56" s="2" t="str">
        <f>IFERROR(#REF!/GAMSlim2!AN56,"")</f>
        <v/>
      </c>
      <c r="AP56" s="2" t="str">
        <f>IFERROR(#REF!/GAMSlim2!AO56,"")</f>
        <v/>
      </c>
      <c r="AQ56" s="2" t="str">
        <f>IFERROR(#REF!/GAMSlim2!AP56,"")</f>
        <v/>
      </c>
      <c r="AR56" s="2" t="str">
        <f>IFERROR(#REF!/GAMSlim2!AQ56,"")</f>
        <v/>
      </c>
      <c r="AS56" s="2" t="str">
        <f>IFERROR(#REF!/GAMSlim2!AR56,"")</f>
        <v/>
      </c>
      <c r="AT56" s="2" t="str">
        <f>IFERROR(#REF!/GAMSlim2!AS56,"")</f>
        <v/>
      </c>
      <c r="AU56" s="2" t="str">
        <f>IFERROR(#REF!/GAMSlim2!AT56,"")</f>
        <v/>
      </c>
      <c r="AV56" s="2" t="str">
        <f>IFERROR(#REF!/GAMSlim2!AU56,"")</f>
        <v/>
      </c>
      <c r="AW56" s="2" t="str">
        <f>IFERROR(#REF!/GAMSlim2!AV56,"")</f>
        <v/>
      </c>
      <c r="AX56" s="2" t="str">
        <f>IFERROR(#REF!/GAMSlim2!AW56,"")</f>
        <v/>
      </c>
      <c r="AY56" s="2" t="str">
        <f>IFERROR(#REF!/GAMSlim2!AX56,"")</f>
        <v/>
      </c>
      <c r="AZ56" s="2" t="str">
        <f>IFERROR(#REF!/GAMSlim2!AY56,"")</f>
        <v/>
      </c>
      <c r="BA56" s="2" t="str">
        <f>IFERROR(#REF!/GAMSlim2!AZ56,"")</f>
        <v/>
      </c>
      <c r="BB56" s="2" t="str">
        <f>IFERROR(#REF!/GAMSlim2!BA56,"")</f>
        <v/>
      </c>
      <c r="BC56" s="2" t="str">
        <f>IFERROR(#REF!/GAMSlim2!BB56,"")</f>
        <v/>
      </c>
      <c r="BD56" s="2" t="str">
        <f>IFERROR(#REF!/GAMSlim2!BC56,"")</f>
        <v/>
      </c>
      <c r="BE56" s="2" t="str">
        <f>IFERROR(#REF!/GAMSlim2!BD56,"")</f>
        <v/>
      </c>
      <c r="BF56" s="2" t="str">
        <f>IFERROR(#REF!/GAMSlim2!BE56,"")</f>
        <v/>
      </c>
      <c r="BG56" s="2" t="str">
        <f>IFERROR(#REF!/GAMSlim2!BF56,"")</f>
        <v/>
      </c>
      <c r="BH56" s="2" t="str">
        <f>IFERROR(#REF!/GAMSlim2!BG56,"")</f>
        <v/>
      </c>
      <c r="BI56" s="2" t="str">
        <f>IFERROR(#REF!/GAMSlim2!BH56,"")</f>
        <v/>
      </c>
      <c r="BJ56" s="2" t="str">
        <f>IFERROR(#REF!/GAMSlim2!BI56,"")</f>
        <v/>
      </c>
    </row>
    <row r="57" spans="1:62" x14ac:dyDescent="0.25">
      <c r="A57" t="e">
        <f>#REF!</f>
        <v>#REF!</v>
      </c>
      <c r="B57" t="str">
        <f>GAMSbase!A57</f>
        <v>Maximum Carbon Resources (GtC)</v>
      </c>
      <c r="C57" s="2" t="str">
        <f>IFERROR(#REF!/GAMSlim2!B57,"")</f>
        <v/>
      </c>
      <c r="D57" s="2" t="str">
        <f>IFERROR(#REF!/GAMSlim2!C57,"")</f>
        <v/>
      </c>
      <c r="E57" s="2" t="str">
        <f>IFERROR(#REF!/GAMSlim2!D57,"")</f>
        <v/>
      </c>
      <c r="F57" s="2" t="str">
        <f>IFERROR(#REF!/GAMSlim2!E57,"")</f>
        <v/>
      </c>
      <c r="G57" s="2" t="str">
        <f>IFERROR(#REF!/GAMSlim2!F57,"")</f>
        <v/>
      </c>
      <c r="H57" s="2" t="str">
        <f>IFERROR(#REF!/GAMSlim2!G57,"")</f>
        <v/>
      </c>
      <c r="I57" s="2" t="str">
        <f>IFERROR(#REF!/GAMSlim2!H57,"")</f>
        <v/>
      </c>
      <c r="J57" s="2" t="str">
        <f>IFERROR(#REF!/GAMSlim2!I57,"")</f>
        <v/>
      </c>
      <c r="K57" s="2" t="str">
        <f>IFERROR(#REF!/GAMSlim2!J57,"")</f>
        <v/>
      </c>
      <c r="L57" s="2" t="str">
        <f>IFERROR(#REF!/GAMSlim2!K57,"")</f>
        <v/>
      </c>
      <c r="M57" s="2" t="str">
        <f>IFERROR(#REF!/GAMSlim2!L57,"")</f>
        <v/>
      </c>
      <c r="N57" s="2" t="str">
        <f>IFERROR(#REF!/GAMSlim2!M57,"")</f>
        <v/>
      </c>
      <c r="O57" s="2" t="str">
        <f>IFERROR(#REF!/GAMSlim2!N57,"")</f>
        <v/>
      </c>
      <c r="P57" s="2" t="str">
        <f>IFERROR(#REF!/GAMSlim2!O57,"")</f>
        <v/>
      </c>
      <c r="Q57" s="2" t="str">
        <f>IFERROR(#REF!/GAMSlim2!P57,"")</f>
        <v/>
      </c>
      <c r="R57" s="2" t="str">
        <f>IFERROR(#REF!/GAMSlim2!Q57,"")</f>
        <v/>
      </c>
      <c r="S57" s="2" t="str">
        <f>IFERROR(#REF!/GAMSlim2!R57,"")</f>
        <v/>
      </c>
      <c r="T57" s="2" t="str">
        <f>IFERROR(#REF!/GAMSlim2!S57,"")</f>
        <v/>
      </c>
      <c r="U57" s="2" t="str">
        <f>IFERROR(#REF!/GAMSlim2!T57,"")</f>
        <v/>
      </c>
      <c r="V57" s="2" t="str">
        <f>IFERROR(#REF!/GAMSlim2!U57,"")</f>
        <v/>
      </c>
      <c r="W57" s="2" t="str">
        <f>IFERROR(#REF!/GAMSlim2!V57,"")</f>
        <v/>
      </c>
      <c r="X57" s="2" t="str">
        <f>IFERROR(#REF!/GAMSlim2!W57,"")</f>
        <v/>
      </c>
      <c r="Y57" s="2" t="str">
        <f>IFERROR(#REF!/GAMSlim2!X57,"")</f>
        <v/>
      </c>
      <c r="Z57" s="2" t="str">
        <f>IFERROR(#REF!/GAMSlim2!Y57,"")</f>
        <v/>
      </c>
      <c r="AA57" s="2" t="str">
        <f>IFERROR(#REF!/GAMSlim2!Z57,"")</f>
        <v/>
      </c>
      <c r="AB57" s="2" t="str">
        <f>IFERROR(#REF!/GAMSlim2!AA57,"")</f>
        <v/>
      </c>
      <c r="AC57" s="2" t="str">
        <f>IFERROR(#REF!/GAMSlim2!AB57,"")</f>
        <v/>
      </c>
      <c r="AD57" s="2" t="str">
        <f>IFERROR(#REF!/GAMSlim2!AC57,"")</f>
        <v/>
      </c>
      <c r="AE57" s="2" t="str">
        <f>IFERROR(#REF!/GAMSlim2!AD57,"")</f>
        <v/>
      </c>
      <c r="AF57" s="2" t="str">
        <f>IFERROR(#REF!/GAMSlim2!AE57,"")</f>
        <v/>
      </c>
      <c r="AG57" s="2" t="str">
        <f>IFERROR(#REF!/GAMSlim2!AF57,"")</f>
        <v/>
      </c>
      <c r="AH57" s="2" t="str">
        <f>IFERROR(#REF!/GAMSlim2!AG57,"")</f>
        <v/>
      </c>
      <c r="AI57" s="2" t="str">
        <f>IFERROR(#REF!/GAMSlim2!AH57,"")</f>
        <v/>
      </c>
      <c r="AJ57" s="2" t="str">
        <f>IFERROR(#REF!/GAMSlim2!AI57,"")</f>
        <v/>
      </c>
      <c r="AK57" s="2" t="str">
        <f>IFERROR(#REF!/GAMSlim2!AJ57,"")</f>
        <v/>
      </c>
      <c r="AL57" s="2" t="str">
        <f>IFERROR(#REF!/GAMSlim2!AK57,"")</f>
        <v/>
      </c>
      <c r="AM57" s="2" t="str">
        <f>IFERROR(#REF!/GAMSlim2!AL57,"")</f>
        <v/>
      </c>
      <c r="AN57" s="2" t="str">
        <f>IFERROR(#REF!/GAMSlim2!AM57,"")</f>
        <v/>
      </c>
      <c r="AO57" s="2" t="str">
        <f>IFERROR(#REF!/GAMSlim2!AN57,"")</f>
        <v/>
      </c>
      <c r="AP57" s="2" t="str">
        <f>IFERROR(#REF!/GAMSlim2!AO57,"")</f>
        <v/>
      </c>
      <c r="AQ57" s="2" t="str">
        <f>IFERROR(#REF!/GAMSlim2!AP57,"")</f>
        <v/>
      </c>
      <c r="AR57" s="2" t="str">
        <f>IFERROR(#REF!/GAMSlim2!AQ57,"")</f>
        <v/>
      </c>
      <c r="AS57" s="2" t="str">
        <f>IFERROR(#REF!/GAMSlim2!AR57,"")</f>
        <v/>
      </c>
      <c r="AT57" s="2" t="str">
        <f>IFERROR(#REF!/GAMSlim2!AS57,"")</f>
        <v/>
      </c>
      <c r="AU57" s="2" t="str">
        <f>IFERROR(#REF!/GAMSlim2!AT57,"")</f>
        <v/>
      </c>
      <c r="AV57" s="2" t="str">
        <f>IFERROR(#REF!/GAMSlim2!AU57,"")</f>
        <v/>
      </c>
      <c r="AW57" s="2" t="str">
        <f>IFERROR(#REF!/GAMSlim2!AV57,"")</f>
        <v/>
      </c>
      <c r="AX57" s="2" t="str">
        <f>IFERROR(#REF!/GAMSlim2!AW57,"")</f>
        <v/>
      </c>
      <c r="AY57" s="2" t="str">
        <f>IFERROR(#REF!/GAMSlim2!AX57,"")</f>
        <v/>
      </c>
      <c r="AZ57" s="2" t="str">
        <f>IFERROR(#REF!/GAMSlim2!AY57,"")</f>
        <v/>
      </c>
      <c r="BA57" s="2" t="str">
        <f>IFERROR(#REF!/GAMSlim2!AZ57,"")</f>
        <v/>
      </c>
      <c r="BB57" s="2" t="str">
        <f>IFERROR(#REF!/GAMSlim2!BA57,"")</f>
        <v/>
      </c>
      <c r="BC57" s="2" t="str">
        <f>IFERROR(#REF!/GAMSlim2!BB57,"")</f>
        <v/>
      </c>
      <c r="BD57" s="2" t="str">
        <f>IFERROR(#REF!/GAMSlim2!BC57,"")</f>
        <v/>
      </c>
      <c r="BE57" s="2" t="str">
        <f>IFERROR(#REF!/GAMSlim2!BD57,"")</f>
        <v/>
      </c>
      <c r="BF57" s="2" t="str">
        <f>IFERROR(#REF!/GAMSlim2!BE57,"")</f>
        <v/>
      </c>
      <c r="BG57" s="2" t="str">
        <f>IFERROR(#REF!/GAMSlim2!BF57,"")</f>
        <v/>
      </c>
      <c r="BH57" s="2" t="str">
        <f>IFERROR(#REF!/GAMSlim2!BG57,"")</f>
        <v/>
      </c>
      <c r="BI57" s="2" t="str">
        <f>IFERROR(#REF!/GAMSlim2!BH57,"")</f>
        <v/>
      </c>
      <c r="BJ57" s="2" t="str">
        <f>IFERROR(#REF!/GAMSlim2!BI57,"")</f>
        <v/>
      </c>
    </row>
    <row r="58" spans="1:62" x14ac:dyDescent="0.25">
      <c r="A58" t="e">
        <f>#REF!</f>
        <v>#REF!</v>
      </c>
      <c r="B58" t="str">
        <f>GAMSbase!A58</f>
        <v>* CARBON CYCLE INITIAL CONDITIONS</v>
      </c>
      <c r="C58" s="2" t="str">
        <f>IFERROR(#REF!/GAMSlim2!B58,"")</f>
        <v/>
      </c>
      <c r="D58" s="2" t="str">
        <f>IFERROR(#REF!/GAMSlim2!C58,"")</f>
        <v/>
      </c>
      <c r="E58" s="2" t="str">
        <f>IFERROR(#REF!/GAMSlim2!D58,"")</f>
        <v/>
      </c>
      <c r="F58" s="2" t="str">
        <f>IFERROR(#REF!/GAMSlim2!E58,"")</f>
        <v/>
      </c>
      <c r="G58" s="2" t="str">
        <f>IFERROR(#REF!/GAMSlim2!F58,"")</f>
        <v/>
      </c>
      <c r="H58" s="2" t="str">
        <f>IFERROR(#REF!/GAMSlim2!G58,"")</f>
        <v/>
      </c>
      <c r="I58" s="2" t="str">
        <f>IFERROR(#REF!/GAMSlim2!H58,"")</f>
        <v/>
      </c>
      <c r="J58" s="2" t="str">
        <f>IFERROR(#REF!/GAMSlim2!I58,"")</f>
        <v/>
      </c>
      <c r="K58" s="2" t="str">
        <f>IFERROR(#REF!/GAMSlim2!J58,"")</f>
        <v/>
      </c>
      <c r="L58" s="2" t="str">
        <f>IFERROR(#REF!/GAMSlim2!K58,"")</f>
        <v/>
      </c>
      <c r="M58" s="2" t="str">
        <f>IFERROR(#REF!/GAMSlim2!L58,"")</f>
        <v/>
      </c>
      <c r="N58" s="2" t="str">
        <f>IFERROR(#REF!/GAMSlim2!M58,"")</f>
        <v/>
      </c>
      <c r="O58" s="2" t="str">
        <f>IFERROR(#REF!/GAMSlim2!N58,"")</f>
        <v/>
      </c>
      <c r="P58" s="2" t="str">
        <f>IFERROR(#REF!/GAMSlim2!O58,"")</f>
        <v/>
      </c>
      <c r="Q58" s="2" t="str">
        <f>IFERROR(#REF!/GAMSlim2!P58,"")</f>
        <v/>
      </c>
      <c r="R58" s="2" t="str">
        <f>IFERROR(#REF!/GAMSlim2!Q58,"")</f>
        <v/>
      </c>
      <c r="S58" s="2" t="str">
        <f>IFERROR(#REF!/GAMSlim2!R58,"")</f>
        <v/>
      </c>
      <c r="T58" s="2" t="str">
        <f>IFERROR(#REF!/GAMSlim2!S58,"")</f>
        <v/>
      </c>
      <c r="U58" s="2" t="str">
        <f>IFERROR(#REF!/GAMSlim2!T58,"")</f>
        <v/>
      </c>
      <c r="V58" s="2" t="str">
        <f>IFERROR(#REF!/GAMSlim2!U58,"")</f>
        <v/>
      </c>
      <c r="W58" s="2" t="str">
        <f>IFERROR(#REF!/GAMSlim2!V58,"")</f>
        <v/>
      </c>
      <c r="X58" s="2" t="str">
        <f>IFERROR(#REF!/GAMSlim2!W58,"")</f>
        <v/>
      </c>
      <c r="Y58" s="2" t="str">
        <f>IFERROR(#REF!/GAMSlim2!X58,"")</f>
        <v/>
      </c>
      <c r="Z58" s="2" t="str">
        <f>IFERROR(#REF!/GAMSlim2!Y58,"")</f>
        <v/>
      </c>
      <c r="AA58" s="2" t="str">
        <f>IFERROR(#REF!/GAMSlim2!Z58,"")</f>
        <v/>
      </c>
      <c r="AB58" s="2" t="str">
        <f>IFERROR(#REF!/GAMSlim2!AA58,"")</f>
        <v/>
      </c>
      <c r="AC58" s="2" t="str">
        <f>IFERROR(#REF!/GAMSlim2!AB58,"")</f>
        <v/>
      </c>
      <c r="AD58" s="2" t="str">
        <f>IFERROR(#REF!/GAMSlim2!AC58,"")</f>
        <v/>
      </c>
      <c r="AE58" s="2" t="str">
        <f>IFERROR(#REF!/GAMSlim2!AD58,"")</f>
        <v/>
      </c>
      <c r="AF58" s="2" t="str">
        <f>IFERROR(#REF!/GAMSlim2!AE58,"")</f>
        <v/>
      </c>
      <c r="AG58" s="2" t="str">
        <f>IFERROR(#REF!/GAMSlim2!AF58,"")</f>
        <v/>
      </c>
      <c r="AH58" s="2" t="str">
        <f>IFERROR(#REF!/GAMSlim2!AG58,"")</f>
        <v/>
      </c>
      <c r="AI58" s="2" t="str">
        <f>IFERROR(#REF!/GAMSlim2!AH58,"")</f>
        <v/>
      </c>
      <c r="AJ58" s="2" t="str">
        <f>IFERROR(#REF!/GAMSlim2!AI58,"")</f>
        <v/>
      </c>
      <c r="AK58" s="2" t="str">
        <f>IFERROR(#REF!/GAMSlim2!AJ58,"")</f>
        <v/>
      </c>
      <c r="AL58" s="2" t="str">
        <f>IFERROR(#REF!/GAMSlim2!AK58,"")</f>
        <v/>
      </c>
      <c r="AM58" s="2" t="str">
        <f>IFERROR(#REF!/GAMSlim2!AL58,"")</f>
        <v/>
      </c>
      <c r="AN58" s="2" t="str">
        <f>IFERROR(#REF!/GAMSlim2!AM58,"")</f>
        <v/>
      </c>
      <c r="AO58" s="2" t="str">
        <f>IFERROR(#REF!/GAMSlim2!AN58,"")</f>
        <v/>
      </c>
      <c r="AP58" s="2" t="str">
        <f>IFERROR(#REF!/GAMSlim2!AO58,"")</f>
        <v/>
      </c>
      <c r="AQ58" s="2" t="str">
        <f>IFERROR(#REF!/GAMSlim2!AP58,"")</f>
        <v/>
      </c>
      <c r="AR58" s="2" t="str">
        <f>IFERROR(#REF!/GAMSlim2!AQ58,"")</f>
        <v/>
      </c>
      <c r="AS58" s="2" t="str">
        <f>IFERROR(#REF!/GAMSlim2!AR58,"")</f>
        <v/>
      </c>
      <c r="AT58" s="2" t="str">
        <f>IFERROR(#REF!/GAMSlim2!AS58,"")</f>
        <v/>
      </c>
      <c r="AU58" s="2" t="str">
        <f>IFERROR(#REF!/GAMSlim2!AT58,"")</f>
        <v/>
      </c>
      <c r="AV58" s="2" t="str">
        <f>IFERROR(#REF!/GAMSlim2!AU58,"")</f>
        <v/>
      </c>
      <c r="AW58" s="2" t="str">
        <f>IFERROR(#REF!/GAMSlim2!AV58,"")</f>
        <v/>
      </c>
      <c r="AX58" s="2" t="str">
        <f>IFERROR(#REF!/GAMSlim2!AW58,"")</f>
        <v/>
      </c>
      <c r="AY58" s="2" t="str">
        <f>IFERROR(#REF!/GAMSlim2!AX58,"")</f>
        <v/>
      </c>
      <c r="AZ58" s="2" t="str">
        <f>IFERROR(#REF!/GAMSlim2!AY58,"")</f>
        <v/>
      </c>
      <c r="BA58" s="2" t="str">
        <f>IFERROR(#REF!/GAMSlim2!AZ58,"")</f>
        <v/>
      </c>
      <c r="BB58" s="2" t="str">
        <f>IFERROR(#REF!/GAMSlim2!BA58,"")</f>
        <v/>
      </c>
      <c r="BC58" s="2" t="str">
        <f>IFERROR(#REF!/GAMSlim2!BB58,"")</f>
        <v/>
      </c>
      <c r="BD58" s="2" t="str">
        <f>IFERROR(#REF!/GAMSlim2!BC58,"")</f>
        <v/>
      </c>
      <c r="BE58" s="2" t="str">
        <f>IFERROR(#REF!/GAMSlim2!BD58,"")</f>
        <v/>
      </c>
      <c r="BF58" s="2" t="str">
        <f>IFERROR(#REF!/GAMSlim2!BE58,"")</f>
        <v/>
      </c>
      <c r="BG58" s="2" t="str">
        <f>IFERROR(#REF!/GAMSlim2!BF58,"")</f>
        <v/>
      </c>
      <c r="BH58" s="2" t="str">
        <f>IFERROR(#REF!/GAMSlim2!BG58,"")</f>
        <v/>
      </c>
      <c r="BI58" s="2" t="str">
        <f>IFERROR(#REF!/GAMSlim2!BH58,"")</f>
        <v/>
      </c>
      <c r="BJ58" s="2" t="str">
        <f>IFERROR(#REF!/GAMSlim2!BI58,"")</f>
        <v/>
      </c>
    </row>
    <row r="59" spans="1:62" x14ac:dyDescent="0.25">
      <c r="A59" t="e">
        <f>#REF!</f>
        <v>#REF!</v>
      </c>
      <c r="B59" t="str">
        <f>GAMSbase!A59</f>
        <v>Initial Concentration of CO2 (GtC)..</v>
      </c>
      <c r="C59" s="2" t="str">
        <f>IFERROR(#REF!/GAMSlim2!B59,"")</f>
        <v/>
      </c>
      <c r="D59" s="2" t="str">
        <f>IFERROR(#REF!/GAMSlim2!C59,"")</f>
        <v/>
      </c>
      <c r="E59" s="2" t="str">
        <f>IFERROR(#REF!/GAMSlim2!D59,"")</f>
        <v/>
      </c>
      <c r="F59" s="2" t="str">
        <f>IFERROR(#REF!/GAMSlim2!E59,"")</f>
        <v/>
      </c>
      <c r="G59" s="2" t="str">
        <f>IFERROR(#REF!/GAMSlim2!F59,"")</f>
        <v/>
      </c>
      <c r="H59" s="2" t="str">
        <f>IFERROR(#REF!/GAMSlim2!G59,"")</f>
        <v/>
      </c>
      <c r="I59" s="2" t="str">
        <f>IFERROR(#REF!/GAMSlim2!H59,"")</f>
        <v/>
      </c>
      <c r="J59" s="2" t="str">
        <f>IFERROR(#REF!/GAMSlim2!I59,"")</f>
        <v/>
      </c>
      <c r="K59" s="2" t="str">
        <f>IFERROR(#REF!/GAMSlim2!J59,"")</f>
        <v/>
      </c>
      <c r="L59" s="2" t="str">
        <f>IFERROR(#REF!/GAMSlim2!K59,"")</f>
        <v/>
      </c>
      <c r="M59" s="2" t="str">
        <f>IFERROR(#REF!/GAMSlim2!L59,"")</f>
        <v/>
      </c>
      <c r="N59" s="2" t="str">
        <f>IFERROR(#REF!/GAMSlim2!M59,"")</f>
        <v/>
      </c>
      <c r="O59" s="2" t="str">
        <f>IFERROR(#REF!/GAMSlim2!N59,"")</f>
        <v/>
      </c>
      <c r="P59" s="2" t="str">
        <f>IFERROR(#REF!/GAMSlim2!O59,"")</f>
        <v/>
      </c>
      <c r="Q59" s="2" t="str">
        <f>IFERROR(#REF!/GAMSlim2!P59,"")</f>
        <v/>
      </c>
      <c r="R59" s="2" t="str">
        <f>IFERROR(#REF!/GAMSlim2!Q59,"")</f>
        <v/>
      </c>
      <c r="S59" s="2" t="str">
        <f>IFERROR(#REF!/GAMSlim2!R59,"")</f>
        <v/>
      </c>
      <c r="T59" s="2" t="str">
        <f>IFERROR(#REF!/GAMSlim2!S59,"")</f>
        <v/>
      </c>
      <c r="U59" s="2" t="str">
        <f>IFERROR(#REF!/GAMSlim2!T59,"")</f>
        <v/>
      </c>
      <c r="V59" s="2" t="str">
        <f>IFERROR(#REF!/GAMSlim2!U59,"")</f>
        <v/>
      </c>
      <c r="W59" s="2" t="str">
        <f>IFERROR(#REF!/GAMSlim2!V59,"")</f>
        <v/>
      </c>
      <c r="X59" s="2" t="str">
        <f>IFERROR(#REF!/GAMSlim2!W59,"")</f>
        <v/>
      </c>
      <c r="Y59" s="2" t="str">
        <f>IFERROR(#REF!/GAMSlim2!X59,"")</f>
        <v/>
      </c>
      <c r="Z59" s="2" t="str">
        <f>IFERROR(#REF!/GAMSlim2!Y59,"")</f>
        <v/>
      </c>
      <c r="AA59" s="2" t="str">
        <f>IFERROR(#REF!/GAMSlim2!Z59,"")</f>
        <v/>
      </c>
      <c r="AB59" s="2" t="str">
        <f>IFERROR(#REF!/GAMSlim2!AA59,"")</f>
        <v/>
      </c>
      <c r="AC59" s="2" t="str">
        <f>IFERROR(#REF!/GAMSlim2!AB59,"")</f>
        <v/>
      </c>
      <c r="AD59" s="2" t="str">
        <f>IFERROR(#REF!/GAMSlim2!AC59,"")</f>
        <v/>
      </c>
      <c r="AE59" s="2" t="str">
        <f>IFERROR(#REF!/GAMSlim2!AD59,"")</f>
        <v/>
      </c>
      <c r="AF59" s="2" t="str">
        <f>IFERROR(#REF!/GAMSlim2!AE59,"")</f>
        <v/>
      </c>
      <c r="AG59" s="2" t="str">
        <f>IFERROR(#REF!/GAMSlim2!AF59,"")</f>
        <v/>
      </c>
      <c r="AH59" s="2" t="str">
        <f>IFERROR(#REF!/GAMSlim2!AG59,"")</f>
        <v/>
      </c>
      <c r="AI59" s="2" t="str">
        <f>IFERROR(#REF!/GAMSlim2!AH59,"")</f>
        <v/>
      </c>
      <c r="AJ59" s="2" t="str">
        <f>IFERROR(#REF!/GAMSlim2!AI59,"")</f>
        <v/>
      </c>
      <c r="AK59" s="2" t="str">
        <f>IFERROR(#REF!/GAMSlim2!AJ59,"")</f>
        <v/>
      </c>
      <c r="AL59" s="2" t="str">
        <f>IFERROR(#REF!/GAMSlim2!AK59,"")</f>
        <v/>
      </c>
      <c r="AM59" s="2" t="str">
        <f>IFERROR(#REF!/GAMSlim2!AL59,"")</f>
        <v/>
      </c>
      <c r="AN59" s="2" t="str">
        <f>IFERROR(#REF!/GAMSlim2!AM59,"")</f>
        <v/>
      </c>
      <c r="AO59" s="2" t="str">
        <f>IFERROR(#REF!/GAMSlim2!AN59,"")</f>
        <v/>
      </c>
      <c r="AP59" s="2" t="str">
        <f>IFERROR(#REF!/GAMSlim2!AO59,"")</f>
        <v/>
      </c>
      <c r="AQ59" s="2" t="str">
        <f>IFERROR(#REF!/GAMSlim2!AP59,"")</f>
        <v/>
      </c>
      <c r="AR59" s="2" t="str">
        <f>IFERROR(#REF!/GAMSlim2!AQ59,"")</f>
        <v/>
      </c>
      <c r="AS59" s="2" t="str">
        <f>IFERROR(#REF!/GAMSlim2!AR59,"")</f>
        <v/>
      </c>
      <c r="AT59" s="2" t="str">
        <f>IFERROR(#REF!/GAMSlim2!AS59,"")</f>
        <v/>
      </c>
      <c r="AU59" s="2" t="str">
        <f>IFERROR(#REF!/GAMSlim2!AT59,"")</f>
        <v/>
      </c>
      <c r="AV59" s="2" t="str">
        <f>IFERROR(#REF!/GAMSlim2!AU59,"")</f>
        <v/>
      </c>
      <c r="AW59" s="2" t="str">
        <f>IFERROR(#REF!/GAMSlim2!AV59,"")</f>
        <v/>
      </c>
      <c r="AX59" s="2" t="str">
        <f>IFERROR(#REF!/GAMSlim2!AW59,"")</f>
        <v/>
      </c>
      <c r="AY59" s="2" t="str">
        <f>IFERROR(#REF!/GAMSlim2!AX59,"")</f>
        <v/>
      </c>
      <c r="AZ59" s="2" t="str">
        <f>IFERROR(#REF!/GAMSlim2!AY59,"")</f>
        <v/>
      </c>
      <c r="BA59" s="2" t="str">
        <f>IFERROR(#REF!/GAMSlim2!AZ59,"")</f>
        <v/>
      </c>
      <c r="BB59" s="2" t="str">
        <f>IFERROR(#REF!/GAMSlim2!BA59,"")</f>
        <v/>
      </c>
      <c r="BC59" s="2" t="str">
        <f>IFERROR(#REF!/GAMSlim2!BB59,"")</f>
        <v/>
      </c>
      <c r="BD59" s="2" t="str">
        <f>IFERROR(#REF!/GAMSlim2!BC59,"")</f>
        <v/>
      </c>
      <c r="BE59" s="2" t="str">
        <f>IFERROR(#REF!/GAMSlim2!BD59,"")</f>
        <v/>
      </c>
      <c r="BF59" s="2" t="str">
        <f>IFERROR(#REF!/GAMSlim2!BE59,"")</f>
        <v/>
      </c>
      <c r="BG59" s="2" t="str">
        <f>IFERROR(#REF!/GAMSlim2!BF59,"")</f>
        <v/>
      </c>
      <c r="BH59" s="2" t="str">
        <f>IFERROR(#REF!/GAMSlim2!BG59,"")</f>
        <v/>
      </c>
      <c r="BI59" s="2" t="str">
        <f>IFERROR(#REF!/GAMSlim2!BH59,"")</f>
        <v/>
      </c>
      <c r="BJ59" s="2" t="str">
        <f>IFERROR(#REF!/GAMSlim2!BI59,"")</f>
        <v/>
      </c>
    </row>
    <row r="60" spans="1:62" x14ac:dyDescent="0.25">
      <c r="A60" t="e">
        <f>#REF!</f>
        <v>#REF!</v>
      </c>
      <c r="B60" t="str">
        <f>GAMSbase!A60</f>
        <v>...Atmospheric, Year 2007</v>
      </c>
      <c r="C60" s="2" t="str">
        <f>IFERROR(#REF!/GAMSlim2!B60,"")</f>
        <v/>
      </c>
      <c r="D60" s="2" t="str">
        <f>IFERROR(#REF!/GAMSlim2!C60,"")</f>
        <v/>
      </c>
      <c r="E60" s="2" t="str">
        <f>IFERROR(#REF!/GAMSlim2!D60,"")</f>
        <v/>
      </c>
      <c r="F60" s="2" t="str">
        <f>IFERROR(#REF!/GAMSlim2!E60,"")</f>
        <v/>
      </c>
      <c r="G60" s="2" t="str">
        <f>IFERROR(#REF!/GAMSlim2!F60,"")</f>
        <v/>
      </c>
      <c r="H60" s="2" t="str">
        <f>IFERROR(#REF!/GAMSlim2!G60,"")</f>
        <v/>
      </c>
      <c r="I60" s="2" t="str">
        <f>IFERROR(#REF!/GAMSlim2!H60,"")</f>
        <v/>
      </c>
      <c r="J60" s="2" t="str">
        <f>IFERROR(#REF!/GAMSlim2!I60,"")</f>
        <v/>
      </c>
      <c r="K60" s="2" t="str">
        <f>IFERROR(#REF!/GAMSlim2!J60,"")</f>
        <v/>
      </c>
      <c r="L60" s="2" t="str">
        <f>IFERROR(#REF!/GAMSlim2!K60,"")</f>
        <v/>
      </c>
      <c r="M60" s="2" t="str">
        <f>IFERROR(#REF!/GAMSlim2!L60,"")</f>
        <v/>
      </c>
      <c r="N60" s="2" t="str">
        <f>IFERROR(#REF!/GAMSlim2!M60,"")</f>
        <v/>
      </c>
      <c r="O60" s="2" t="str">
        <f>IFERROR(#REF!/GAMSlim2!N60,"")</f>
        <v/>
      </c>
      <c r="P60" s="2" t="str">
        <f>IFERROR(#REF!/GAMSlim2!O60,"")</f>
        <v/>
      </c>
      <c r="Q60" s="2" t="str">
        <f>IFERROR(#REF!/GAMSlim2!P60,"")</f>
        <v/>
      </c>
      <c r="R60" s="2" t="str">
        <f>IFERROR(#REF!/GAMSlim2!Q60,"")</f>
        <v/>
      </c>
      <c r="S60" s="2" t="str">
        <f>IFERROR(#REF!/GAMSlim2!R60,"")</f>
        <v/>
      </c>
      <c r="T60" s="2" t="str">
        <f>IFERROR(#REF!/GAMSlim2!S60,"")</f>
        <v/>
      </c>
      <c r="U60" s="2" t="str">
        <f>IFERROR(#REF!/GAMSlim2!T60,"")</f>
        <v/>
      </c>
      <c r="V60" s="2" t="str">
        <f>IFERROR(#REF!/GAMSlim2!U60,"")</f>
        <v/>
      </c>
      <c r="W60" s="2" t="str">
        <f>IFERROR(#REF!/GAMSlim2!V60,"")</f>
        <v/>
      </c>
      <c r="X60" s="2" t="str">
        <f>IFERROR(#REF!/GAMSlim2!W60,"")</f>
        <v/>
      </c>
      <c r="Y60" s="2" t="str">
        <f>IFERROR(#REF!/GAMSlim2!X60,"")</f>
        <v/>
      </c>
      <c r="Z60" s="2" t="str">
        <f>IFERROR(#REF!/GAMSlim2!Y60,"")</f>
        <v/>
      </c>
      <c r="AA60" s="2" t="str">
        <f>IFERROR(#REF!/GAMSlim2!Z60,"")</f>
        <v/>
      </c>
      <c r="AB60" s="2" t="str">
        <f>IFERROR(#REF!/GAMSlim2!AA60,"")</f>
        <v/>
      </c>
      <c r="AC60" s="2" t="str">
        <f>IFERROR(#REF!/GAMSlim2!AB60,"")</f>
        <v/>
      </c>
      <c r="AD60" s="2" t="str">
        <f>IFERROR(#REF!/GAMSlim2!AC60,"")</f>
        <v/>
      </c>
      <c r="AE60" s="2" t="str">
        <f>IFERROR(#REF!/GAMSlim2!AD60,"")</f>
        <v/>
      </c>
      <c r="AF60" s="2" t="str">
        <f>IFERROR(#REF!/GAMSlim2!AE60,"")</f>
        <v/>
      </c>
      <c r="AG60" s="2" t="str">
        <f>IFERROR(#REF!/GAMSlim2!AF60,"")</f>
        <v/>
      </c>
      <c r="AH60" s="2" t="str">
        <f>IFERROR(#REF!/GAMSlim2!AG60,"")</f>
        <v/>
      </c>
      <c r="AI60" s="2" t="str">
        <f>IFERROR(#REF!/GAMSlim2!AH60,"")</f>
        <v/>
      </c>
      <c r="AJ60" s="2" t="str">
        <f>IFERROR(#REF!/GAMSlim2!AI60,"")</f>
        <v/>
      </c>
      <c r="AK60" s="2" t="str">
        <f>IFERROR(#REF!/GAMSlim2!AJ60,"")</f>
        <v/>
      </c>
      <c r="AL60" s="2" t="str">
        <f>IFERROR(#REF!/GAMSlim2!AK60,"")</f>
        <v/>
      </c>
      <c r="AM60" s="2" t="str">
        <f>IFERROR(#REF!/GAMSlim2!AL60,"")</f>
        <v/>
      </c>
      <c r="AN60" s="2" t="str">
        <f>IFERROR(#REF!/GAMSlim2!AM60,"")</f>
        <v/>
      </c>
      <c r="AO60" s="2" t="str">
        <f>IFERROR(#REF!/GAMSlim2!AN60,"")</f>
        <v/>
      </c>
      <c r="AP60" s="2" t="str">
        <f>IFERROR(#REF!/GAMSlim2!AO60,"")</f>
        <v/>
      </c>
      <c r="AQ60" s="2" t="str">
        <f>IFERROR(#REF!/GAMSlim2!AP60,"")</f>
        <v/>
      </c>
      <c r="AR60" s="2" t="str">
        <f>IFERROR(#REF!/GAMSlim2!AQ60,"")</f>
        <v/>
      </c>
      <c r="AS60" s="2" t="str">
        <f>IFERROR(#REF!/GAMSlim2!AR60,"")</f>
        <v/>
      </c>
      <c r="AT60" s="2" t="str">
        <f>IFERROR(#REF!/GAMSlim2!AS60,"")</f>
        <v/>
      </c>
      <c r="AU60" s="2" t="str">
        <f>IFERROR(#REF!/GAMSlim2!AT60,"")</f>
        <v/>
      </c>
      <c r="AV60" s="2" t="str">
        <f>IFERROR(#REF!/GAMSlim2!AU60,"")</f>
        <v/>
      </c>
      <c r="AW60" s="2" t="str">
        <f>IFERROR(#REF!/GAMSlim2!AV60,"")</f>
        <v/>
      </c>
      <c r="AX60" s="2" t="str">
        <f>IFERROR(#REF!/GAMSlim2!AW60,"")</f>
        <v/>
      </c>
      <c r="AY60" s="2" t="str">
        <f>IFERROR(#REF!/GAMSlim2!AX60,"")</f>
        <v/>
      </c>
      <c r="AZ60" s="2" t="str">
        <f>IFERROR(#REF!/GAMSlim2!AY60,"")</f>
        <v/>
      </c>
      <c r="BA60" s="2" t="str">
        <f>IFERROR(#REF!/GAMSlim2!AZ60,"")</f>
        <v/>
      </c>
      <c r="BB60" s="2" t="str">
        <f>IFERROR(#REF!/GAMSlim2!BA60,"")</f>
        <v/>
      </c>
      <c r="BC60" s="2" t="str">
        <f>IFERROR(#REF!/GAMSlim2!BB60,"")</f>
        <v/>
      </c>
      <c r="BD60" s="2" t="str">
        <f>IFERROR(#REF!/GAMSlim2!BC60,"")</f>
        <v/>
      </c>
      <c r="BE60" s="2" t="str">
        <f>IFERROR(#REF!/GAMSlim2!BD60,"")</f>
        <v/>
      </c>
      <c r="BF60" s="2" t="str">
        <f>IFERROR(#REF!/GAMSlim2!BE60,"")</f>
        <v/>
      </c>
      <c r="BG60" s="2" t="str">
        <f>IFERROR(#REF!/GAMSlim2!BF60,"")</f>
        <v/>
      </c>
      <c r="BH60" s="2" t="str">
        <f>IFERROR(#REF!/GAMSlim2!BG60,"")</f>
        <v/>
      </c>
      <c r="BI60" s="2" t="str">
        <f>IFERROR(#REF!/GAMSlim2!BH60,"")</f>
        <v/>
      </c>
      <c r="BJ60" s="2" t="str">
        <f>IFERROR(#REF!/GAMSlim2!BI60,"")</f>
        <v/>
      </c>
    </row>
    <row r="61" spans="1:62" x14ac:dyDescent="0.25">
      <c r="A61" t="e">
        <f>#REF!</f>
        <v>#REF!</v>
      </c>
      <c r="B61" t="str">
        <f>GAMSbase!A61</f>
        <v>...Atmospheric, Year 2012</v>
      </c>
      <c r="C61" s="2" t="str">
        <f>IFERROR(#REF!/GAMSlim2!B61,"")</f>
        <v/>
      </c>
      <c r="D61" s="2" t="str">
        <f>IFERROR(#REF!/GAMSlim2!C61,"")</f>
        <v/>
      </c>
      <c r="E61" s="2" t="str">
        <f>IFERROR(#REF!/GAMSlim2!D61,"")</f>
        <v/>
      </c>
      <c r="F61" s="2" t="str">
        <f>IFERROR(#REF!/GAMSlim2!E61,"")</f>
        <v/>
      </c>
      <c r="G61" s="2" t="str">
        <f>IFERROR(#REF!/GAMSlim2!F61,"")</f>
        <v/>
      </c>
      <c r="H61" s="2" t="str">
        <f>IFERROR(#REF!/GAMSlim2!G61,"")</f>
        <v/>
      </c>
      <c r="I61" s="2" t="str">
        <f>IFERROR(#REF!/GAMSlim2!H61,"")</f>
        <v/>
      </c>
      <c r="J61" s="2" t="str">
        <f>IFERROR(#REF!/GAMSlim2!I61,"")</f>
        <v/>
      </c>
      <c r="K61" s="2" t="str">
        <f>IFERROR(#REF!/GAMSlim2!J61,"")</f>
        <v/>
      </c>
      <c r="L61" s="2" t="str">
        <f>IFERROR(#REF!/GAMSlim2!K61,"")</f>
        <v/>
      </c>
      <c r="M61" s="2" t="str">
        <f>IFERROR(#REF!/GAMSlim2!L61,"")</f>
        <v/>
      </c>
      <c r="N61" s="2" t="str">
        <f>IFERROR(#REF!/GAMSlim2!M61,"")</f>
        <v/>
      </c>
      <c r="O61" s="2" t="str">
        <f>IFERROR(#REF!/GAMSlim2!N61,"")</f>
        <v/>
      </c>
      <c r="P61" s="2" t="str">
        <f>IFERROR(#REF!/GAMSlim2!O61,"")</f>
        <v/>
      </c>
      <c r="Q61" s="2" t="str">
        <f>IFERROR(#REF!/GAMSlim2!P61,"")</f>
        <v/>
      </c>
      <c r="R61" s="2" t="str">
        <f>IFERROR(#REF!/GAMSlim2!Q61,"")</f>
        <v/>
      </c>
      <c r="S61" s="2" t="str">
        <f>IFERROR(#REF!/GAMSlim2!R61,"")</f>
        <v/>
      </c>
      <c r="T61" s="2" t="str">
        <f>IFERROR(#REF!/GAMSlim2!S61,"")</f>
        <v/>
      </c>
      <c r="U61" s="2" t="str">
        <f>IFERROR(#REF!/GAMSlim2!T61,"")</f>
        <v/>
      </c>
      <c r="V61" s="2" t="str">
        <f>IFERROR(#REF!/GAMSlim2!U61,"")</f>
        <v/>
      </c>
      <c r="W61" s="2" t="str">
        <f>IFERROR(#REF!/GAMSlim2!V61,"")</f>
        <v/>
      </c>
      <c r="X61" s="2" t="str">
        <f>IFERROR(#REF!/GAMSlim2!W61,"")</f>
        <v/>
      </c>
      <c r="Y61" s="2" t="str">
        <f>IFERROR(#REF!/GAMSlim2!X61,"")</f>
        <v/>
      </c>
      <c r="Z61" s="2" t="str">
        <f>IFERROR(#REF!/GAMSlim2!Y61,"")</f>
        <v/>
      </c>
      <c r="AA61" s="2" t="str">
        <f>IFERROR(#REF!/GAMSlim2!Z61,"")</f>
        <v/>
      </c>
      <c r="AB61" s="2" t="str">
        <f>IFERROR(#REF!/GAMSlim2!AA61,"")</f>
        <v/>
      </c>
      <c r="AC61" s="2" t="str">
        <f>IFERROR(#REF!/GAMSlim2!AB61,"")</f>
        <v/>
      </c>
      <c r="AD61" s="2" t="str">
        <f>IFERROR(#REF!/GAMSlim2!AC61,"")</f>
        <v/>
      </c>
      <c r="AE61" s="2" t="str">
        <f>IFERROR(#REF!/GAMSlim2!AD61,"")</f>
        <v/>
      </c>
      <c r="AF61" s="2" t="str">
        <f>IFERROR(#REF!/GAMSlim2!AE61,"")</f>
        <v/>
      </c>
      <c r="AG61" s="2" t="str">
        <f>IFERROR(#REF!/GAMSlim2!AF61,"")</f>
        <v/>
      </c>
      <c r="AH61" s="2" t="str">
        <f>IFERROR(#REF!/GAMSlim2!AG61,"")</f>
        <v/>
      </c>
      <c r="AI61" s="2" t="str">
        <f>IFERROR(#REF!/GAMSlim2!AH61,"")</f>
        <v/>
      </c>
      <c r="AJ61" s="2" t="str">
        <f>IFERROR(#REF!/GAMSlim2!AI61,"")</f>
        <v/>
      </c>
      <c r="AK61" s="2" t="str">
        <f>IFERROR(#REF!/GAMSlim2!AJ61,"")</f>
        <v/>
      </c>
      <c r="AL61" s="2" t="str">
        <f>IFERROR(#REF!/GAMSlim2!AK61,"")</f>
        <v/>
      </c>
      <c r="AM61" s="2" t="str">
        <f>IFERROR(#REF!/GAMSlim2!AL61,"")</f>
        <v/>
      </c>
      <c r="AN61" s="2" t="str">
        <f>IFERROR(#REF!/GAMSlim2!AM61,"")</f>
        <v/>
      </c>
      <c r="AO61" s="2" t="str">
        <f>IFERROR(#REF!/GAMSlim2!AN61,"")</f>
        <v/>
      </c>
      <c r="AP61" s="2" t="str">
        <f>IFERROR(#REF!/GAMSlim2!AO61,"")</f>
        <v/>
      </c>
      <c r="AQ61" s="2" t="str">
        <f>IFERROR(#REF!/GAMSlim2!AP61,"")</f>
        <v/>
      </c>
      <c r="AR61" s="2" t="str">
        <f>IFERROR(#REF!/GAMSlim2!AQ61,"")</f>
        <v/>
      </c>
      <c r="AS61" s="2" t="str">
        <f>IFERROR(#REF!/GAMSlim2!AR61,"")</f>
        <v/>
      </c>
      <c r="AT61" s="2" t="str">
        <f>IFERROR(#REF!/GAMSlim2!AS61,"")</f>
        <v/>
      </c>
      <c r="AU61" s="2" t="str">
        <f>IFERROR(#REF!/GAMSlim2!AT61,"")</f>
        <v/>
      </c>
      <c r="AV61" s="2" t="str">
        <f>IFERROR(#REF!/GAMSlim2!AU61,"")</f>
        <v/>
      </c>
      <c r="AW61" s="2" t="str">
        <f>IFERROR(#REF!/GAMSlim2!AV61,"")</f>
        <v/>
      </c>
      <c r="AX61" s="2" t="str">
        <f>IFERROR(#REF!/GAMSlim2!AW61,"")</f>
        <v/>
      </c>
      <c r="AY61" s="2" t="str">
        <f>IFERROR(#REF!/GAMSlim2!AX61,"")</f>
        <v/>
      </c>
      <c r="AZ61" s="2" t="str">
        <f>IFERROR(#REF!/GAMSlim2!AY61,"")</f>
        <v/>
      </c>
      <c r="BA61" s="2" t="str">
        <f>IFERROR(#REF!/GAMSlim2!AZ61,"")</f>
        <v/>
      </c>
      <c r="BB61" s="2" t="str">
        <f>IFERROR(#REF!/GAMSlim2!BA61,"")</f>
        <v/>
      </c>
      <c r="BC61" s="2" t="str">
        <f>IFERROR(#REF!/GAMSlim2!BB61,"")</f>
        <v/>
      </c>
      <c r="BD61" s="2" t="str">
        <f>IFERROR(#REF!/GAMSlim2!BC61,"")</f>
        <v/>
      </c>
      <c r="BE61" s="2" t="str">
        <f>IFERROR(#REF!/GAMSlim2!BD61,"")</f>
        <v/>
      </c>
      <c r="BF61" s="2" t="str">
        <f>IFERROR(#REF!/GAMSlim2!BE61,"")</f>
        <v/>
      </c>
      <c r="BG61" s="2" t="str">
        <f>IFERROR(#REF!/GAMSlim2!BF61,"")</f>
        <v/>
      </c>
      <c r="BH61" s="2" t="str">
        <f>IFERROR(#REF!/GAMSlim2!BG61,"")</f>
        <v/>
      </c>
      <c r="BI61" s="2" t="str">
        <f>IFERROR(#REF!/GAMSlim2!BH61,"")</f>
        <v/>
      </c>
      <c r="BJ61" s="2" t="str">
        <f>IFERROR(#REF!/GAMSlim2!BI61,"")</f>
        <v/>
      </c>
    </row>
    <row r="62" spans="1:62" x14ac:dyDescent="0.25">
      <c r="A62" t="e">
        <f>#REF!</f>
        <v>#REF!</v>
      </c>
      <c r="B62" t="str">
        <f>GAMSbase!A62</f>
        <v>...Biosphere and Shallow Oceans, Year 2008</v>
      </c>
      <c r="C62" s="2" t="str">
        <f>IFERROR(#REF!/GAMSlim2!B62,"")</f>
        <v/>
      </c>
      <c r="D62" s="2" t="str">
        <f>IFERROR(#REF!/GAMSlim2!C62,"")</f>
        <v/>
      </c>
      <c r="E62" s="2" t="str">
        <f>IFERROR(#REF!/GAMSlim2!D62,"")</f>
        <v/>
      </c>
      <c r="F62" s="2" t="str">
        <f>IFERROR(#REF!/GAMSlim2!E62,"")</f>
        <v/>
      </c>
      <c r="G62" s="2" t="str">
        <f>IFERROR(#REF!/GAMSlim2!F62,"")</f>
        <v/>
      </c>
      <c r="H62" s="2" t="str">
        <f>IFERROR(#REF!/GAMSlim2!G62,"")</f>
        <v/>
      </c>
      <c r="I62" s="2" t="str">
        <f>IFERROR(#REF!/GAMSlim2!H62,"")</f>
        <v/>
      </c>
      <c r="J62" s="2" t="str">
        <f>IFERROR(#REF!/GAMSlim2!I62,"")</f>
        <v/>
      </c>
      <c r="K62" s="2" t="str">
        <f>IFERROR(#REF!/GAMSlim2!J62,"")</f>
        <v/>
      </c>
      <c r="L62" s="2" t="str">
        <f>IFERROR(#REF!/GAMSlim2!K62,"")</f>
        <v/>
      </c>
      <c r="M62" s="2" t="str">
        <f>IFERROR(#REF!/GAMSlim2!L62,"")</f>
        <v/>
      </c>
      <c r="N62" s="2" t="str">
        <f>IFERROR(#REF!/GAMSlim2!M62,"")</f>
        <v/>
      </c>
      <c r="O62" s="2" t="str">
        <f>IFERROR(#REF!/GAMSlim2!N62,"")</f>
        <v/>
      </c>
      <c r="P62" s="2" t="str">
        <f>IFERROR(#REF!/GAMSlim2!O62,"")</f>
        <v/>
      </c>
      <c r="Q62" s="2" t="str">
        <f>IFERROR(#REF!/GAMSlim2!P62,"")</f>
        <v/>
      </c>
      <c r="R62" s="2" t="str">
        <f>IFERROR(#REF!/GAMSlim2!Q62,"")</f>
        <v/>
      </c>
      <c r="S62" s="2" t="str">
        <f>IFERROR(#REF!/GAMSlim2!R62,"")</f>
        <v/>
      </c>
      <c r="T62" s="2" t="str">
        <f>IFERROR(#REF!/GAMSlim2!S62,"")</f>
        <v/>
      </c>
      <c r="U62" s="2" t="str">
        <f>IFERROR(#REF!/GAMSlim2!T62,"")</f>
        <v/>
      </c>
      <c r="V62" s="2" t="str">
        <f>IFERROR(#REF!/GAMSlim2!U62,"")</f>
        <v/>
      </c>
      <c r="W62" s="2" t="str">
        <f>IFERROR(#REF!/GAMSlim2!V62,"")</f>
        <v/>
      </c>
      <c r="X62" s="2" t="str">
        <f>IFERROR(#REF!/GAMSlim2!W62,"")</f>
        <v/>
      </c>
      <c r="Y62" s="2" t="str">
        <f>IFERROR(#REF!/GAMSlim2!X62,"")</f>
        <v/>
      </c>
      <c r="Z62" s="2" t="str">
        <f>IFERROR(#REF!/GAMSlim2!Y62,"")</f>
        <v/>
      </c>
      <c r="AA62" s="2" t="str">
        <f>IFERROR(#REF!/GAMSlim2!Z62,"")</f>
        <v/>
      </c>
      <c r="AB62" s="2" t="str">
        <f>IFERROR(#REF!/GAMSlim2!AA62,"")</f>
        <v/>
      </c>
      <c r="AC62" s="2" t="str">
        <f>IFERROR(#REF!/GAMSlim2!AB62,"")</f>
        <v/>
      </c>
      <c r="AD62" s="2" t="str">
        <f>IFERROR(#REF!/GAMSlim2!AC62,"")</f>
        <v/>
      </c>
      <c r="AE62" s="2" t="str">
        <f>IFERROR(#REF!/GAMSlim2!AD62,"")</f>
        <v/>
      </c>
      <c r="AF62" s="2" t="str">
        <f>IFERROR(#REF!/GAMSlim2!AE62,"")</f>
        <v/>
      </c>
      <c r="AG62" s="2" t="str">
        <f>IFERROR(#REF!/GAMSlim2!AF62,"")</f>
        <v/>
      </c>
      <c r="AH62" s="2" t="str">
        <f>IFERROR(#REF!/GAMSlim2!AG62,"")</f>
        <v/>
      </c>
      <c r="AI62" s="2" t="str">
        <f>IFERROR(#REF!/GAMSlim2!AH62,"")</f>
        <v/>
      </c>
      <c r="AJ62" s="2" t="str">
        <f>IFERROR(#REF!/GAMSlim2!AI62,"")</f>
        <v/>
      </c>
      <c r="AK62" s="2" t="str">
        <f>IFERROR(#REF!/GAMSlim2!AJ62,"")</f>
        <v/>
      </c>
      <c r="AL62" s="2" t="str">
        <f>IFERROR(#REF!/GAMSlim2!AK62,"")</f>
        <v/>
      </c>
      <c r="AM62" s="2" t="str">
        <f>IFERROR(#REF!/GAMSlim2!AL62,"")</f>
        <v/>
      </c>
      <c r="AN62" s="2" t="str">
        <f>IFERROR(#REF!/GAMSlim2!AM62,"")</f>
        <v/>
      </c>
      <c r="AO62" s="2" t="str">
        <f>IFERROR(#REF!/GAMSlim2!AN62,"")</f>
        <v/>
      </c>
      <c r="AP62" s="2" t="str">
        <f>IFERROR(#REF!/GAMSlim2!AO62,"")</f>
        <v/>
      </c>
      <c r="AQ62" s="2" t="str">
        <f>IFERROR(#REF!/GAMSlim2!AP62,"")</f>
        <v/>
      </c>
      <c r="AR62" s="2" t="str">
        <f>IFERROR(#REF!/GAMSlim2!AQ62,"")</f>
        <v/>
      </c>
      <c r="AS62" s="2" t="str">
        <f>IFERROR(#REF!/GAMSlim2!AR62,"")</f>
        <v/>
      </c>
      <c r="AT62" s="2" t="str">
        <f>IFERROR(#REF!/GAMSlim2!AS62,"")</f>
        <v/>
      </c>
      <c r="AU62" s="2" t="str">
        <f>IFERROR(#REF!/GAMSlim2!AT62,"")</f>
        <v/>
      </c>
      <c r="AV62" s="2" t="str">
        <f>IFERROR(#REF!/GAMSlim2!AU62,"")</f>
        <v/>
      </c>
      <c r="AW62" s="2" t="str">
        <f>IFERROR(#REF!/GAMSlim2!AV62,"")</f>
        <v/>
      </c>
      <c r="AX62" s="2" t="str">
        <f>IFERROR(#REF!/GAMSlim2!AW62,"")</f>
        <v/>
      </c>
      <c r="AY62" s="2" t="str">
        <f>IFERROR(#REF!/GAMSlim2!AX62,"")</f>
        <v/>
      </c>
      <c r="AZ62" s="2" t="str">
        <f>IFERROR(#REF!/GAMSlim2!AY62,"")</f>
        <v/>
      </c>
      <c r="BA62" s="2" t="str">
        <f>IFERROR(#REF!/GAMSlim2!AZ62,"")</f>
        <v/>
      </c>
      <c r="BB62" s="2" t="str">
        <f>IFERROR(#REF!/GAMSlim2!BA62,"")</f>
        <v/>
      </c>
      <c r="BC62" s="2" t="str">
        <f>IFERROR(#REF!/GAMSlim2!BB62,"")</f>
        <v/>
      </c>
      <c r="BD62" s="2" t="str">
        <f>IFERROR(#REF!/GAMSlim2!BC62,"")</f>
        <v/>
      </c>
      <c r="BE62" s="2" t="str">
        <f>IFERROR(#REF!/GAMSlim2!BD62,"")</f>
        <v/>
      </c>
      <c r="BF62" s="2" t="str">
        <f>IFERROR(#REF!/GAMSlim2!BE62,"")</f>
        <v/>
      </c>
      <c r="BG62" s="2" t="str">
        <f>IFERROR(#REF!/GAMSlim2!BF62,"")</f>
        <v/>
      </c>
      <c r="BH62" s="2" t="str">
        <f>IFERROR(#REF!/GAMSlim2!BG62,"")</f>
        <v/>
      </c>
      <c r="BI62" s="2" t="str">
        <f>IFERROR(#REF!/GAMSlim2!BH62,"")</f>
        <v/>
      </c>
      <c r="BJ62" s="2" t="str">
        <f>IFERROR(#REF!/GAMSlim2!BI62,"")</f>
        <v/>
      </c>
    </row>
    <row r="63" spans="1:62" x14ac:dyDescent="0.25">
      <c r="A63" t="e">
        <f>#REF!</f>
        <v>#REF!</v>
      </c>
      <c r="B63" t="str">
        <f>GAMSbase!A63</f>
        <v>...Deep Oceans, Year 2008</v>
      </c>
      <c r="C63" s="2" t="str">
        <f>IFERROR(#REF!/GAMSlim2!B63,"")</f>
        <v/>
      </c>
      <c r="D63" s="2" t="str">
        <f>IFERROR(#REF!/GAMSlim2!C63,"")</f>
        <v/>
      </c>
      <c r="E63" s="2" t="str">
        <f>IFERROR(#REF!/GAMSlim2!D63,"")</f>
        <v/>
      </c>
      <c r="F63" s="2" t="str">
        <f>IFERROR(#REF!/GAMSlim2!E63,"")</f>
        <v/>
      </c>
      <c r="G63" s="2" t="str">
        <f>IFERROR(#REF!/GAMSlim2!F63,"")</f>
        <v/>
      </c>
      <c r="H63" s="2" t="str">
        <f>IFERROR(#REF!/GAMSlim2!G63,"")</f>
        <v/>
      </c>
      <c r="I63" s="2" t="str">
        <f>IFERROR(#REF!/GAMSlim2!H63,"")</f>
        <v/>
      </c>
      <c r="J63" s="2" t="str">
        <f>IFERROR(#REF!/GAMSlim2!I63,"")</f>
        <v/>
      </c>
      <c r="K63" s="2" t="str">
        <f>IFERROR(#REF!/GAMSlim2!J63,"")</f>
        <v/>
      </c>
      <c r="L63" s="2" t="str">
        <f>IFERROR(#REF!/GAMSlim2!K63,"")</f>
        <v/>
      </c>
      <c r="M63" s="2" t="str">
        <f>IFERROR(#REF!/GAMSlim2!L63,"")</f>
        <v/>
      </c>
      <c r="N63" s="2" t="str">
        <f>IFERROR(#REF!/GAMSlim2!M63,"")</f>
        <v/>
      </c>
      <c r="O63" s="2" t="str">
        <f>IFERROR(#REF!/GAMSlim2!N63,"")</f>
        <v/>
      </c>
      <c r="P63" s="2" t="str">
        <f>IFERROR(#REF!/GAMSlim2!O63,"")</f>
        <v/>
      </c>
      <c r="Q63" s="2" t="str">
        <f>IFERROR(#REF!/GAMSlim2!P63,"")</f>
        <v/>
      </c>
      <c r="R63" s="2" t="str">
        <f>IFERROR(#REF!/GAMSlim2!Q63,"")</f>
        <v/>
      </c>
      <c r="S63" s="2" t="str">
        <f>IFERROR(#REF!/GAMSlim2!R63,"")</f>
        <v/>
      </c>
      <c r="T63" s="2" t="str">
        <f>IFERROR(#REF!/GAMSlim2!S63,"")</f>
        <v/>
      </c>
      <c r="U63" s="2" t="str">
        <f>IFERROR(#REF!/GAMSlim2!T63,"")</f>
        <v/>
      </c>
      <c r="V63" s="2" t="str">
        <f>IFERROR(#REF!/GAMSlim2!U63,"")</f>
        <v/>
      </c>
      <c r="W63" s="2" t="str">
        <f>IFERROR(#REF!/GAMSlim2!V63,"")</f>
        <v/>
      </c>
      <c r="X63" s="2" t="str">
        <f>IFERROR(#REF!/GAMSlim2!W63,"")</f>
        <v/>
      </c>
      <c r="Y63" s="2" t="str">
        <f>IFERROR(#REF!/GAMSlim2!X63,"")</f>
        <v/>
      </c>
      <c r="Z63" s="2" t="str">
        <f>IFERROR(#REF!/GAMSlim2!Y63,"")</f>
        <v/>
      </c>
      <c r="AA63" s="2" t="str">
        <f>IFERROR(#REF!/GAMSlim2!Z63,"")</f>
        <v/>
      </c>
      <c r="AB63" s="2" t="str">
        <f>IFERROR(#REF!/GAMSlim2!AA63,"")</f>
        <v/>
      </c>
      <c r="AC63" s="2" t="str">
        <f>IFERROR(#REF!/GAMSlim2!AB63,"")</f>
        <v/>
      </c>
      <c r="AD63" s="2" t="str">
        <f>IFERROR(#REF!/GAMSlim2!AC63,"")</f>
        <v/>
      </c>
      <c r="AE63" s="2" t="str">
        <f>IFERROR(#REF!/GAMSlim2!AD63,"")</f>
        <v/>
      </c>
      <c r="AF63" s="2" t="str">
        <f>IFERROR(#REF!/GAMSlim2!AE63,"")</f>
        <v/>
      </c>
      <c r="AG63" s="2" t="str">
        <f>IFERROR(#REF!/GAMSlim2!AF63,"")</f>
        <v/>
      </c>
      <c r="AH63" s="2" t="str">
        <f>IFERROR(#REF!/GAMSlim2!AG63,"")</f>
        <v/>
      </c>
      <c r="AI63" s="2" t="str">
        <f>IFERROR(#REF!/GAMSlim2!AH63,"")</f>
        <v/>
      </c>
      <c r="AJ63" s="2" t="str">
        <f>IFERROR(#REF!/GAMSlim2!AI63,"")</f>
        <v/>
      </c>
      <c r="AK63" s="2" t="str">
        <f>IFERROR(#REF!/GAMSlim2!AJ63,"")</f>
        <v/>
      </c>
      <c r="AL63" s="2" t="str">
        <f>IFERROR(#REF!/GAMSlim2!AK63,"")</f>
        <v/>
      </c>
      <c r="AM63" s="2" t="str">
        <f>IFERROR(#REF!/GAMSlim2!AL63,"")</f>
        <v/>
      </c>
      <c r="AN63" s="2" t="str">
        <f>IFERROR(#REF!/GAMSlim2!AM63,"")</f>
        <v/>
      </c>
      <c r="AO63" s="2" t="str">
        <f>IFERROR(#REF!/GAMSlim2!AN63,"")</f>
        <v/>
      </c>
      <c r="AP63" s="2" t="str">
        <f>IFERROR(#REF!/GAMSlim2!AO63,"")</f>
        <v/>
      </c>
      <c r="AQ63" s="2" t="str">
        <f>IFERROR(#REF!/GAMSlim2!AP63,"")</f>
        <v/>
      </c>
      <c r="AR63" s="2" t="str">
        <f>IFERROR(#REF!/GAMSlim2!AQ63,"")</f>
        <v/>
      </c>
      <c r="AS63" s="2" t="str">
        <f>IFERROR(#REF!/GAMSlim2!AR63,"")</f>
        <v/>
      </c>
      <c r="AT63" s="2" t="str">
        <f>IFERROR(#REF!/GAMSlim2!AS63,"")</f>
        <v/>
      </c>
      <c r="AU63" s="2" t="str">
        <f>IFERROR(#REF!/GAMSlim2!AT63,"")</f>
        <v/>
      </c>
      <c r="AV63" s="2" t="str">
        <f>IFERROR(#REF!/GAMSlim2!AU63,"")</f>
        <v/>
      </c>
      <c r="AW63" s="2" t="str">
        <f>IFERROR(#REF!/GAMSlim2!AV63,"")</f>
        <v/>
      </c>
      <c r="AX63" s="2" t="str">
        <f>IFERROR(#REF!/GAMSlim2!AW63,"")</f>
        <v/>
      </c>
      <c r="AY63" s="2" t="str">
        <f>IFERROR(#REF!/GAMSlim2!AX63,"")</f>
        <v/>
      </c>
      <c r="AZ63" s="2" t="str">
        <f>IFERROR(#REF!/GAMSlim2!AY63,"")</f>
        <v/>
      </c>
      <c r="BA63" s="2" t="str">
        <f>IFERROR(#REF!/GAMSlim2!AZ63,"")</f>
        <v/>
      </c>
      <c r="BB63" s="2" t="str">
        <f>IFERROR(#REF!/GAMSlim2!BA63,"")</f>
        <v/>
      </c>
      <c r="BC63" s="2" t="str">
        <f>IFERROR(#REF!/GAMSlim2!BB63,"")</f>
        <v/>
      </c>
      <c r="BD63" s="2" t="str">
        <f>IFERROR(#REF!/GAMSlim2!BC63,"")</f>
        <v/>
      </c>
      <c r="BE63" s="2" t="str">
        <f>IFERROR(#REF!/GAMSlim2!BD63,"")</f>
        <v/>
      </c>
      <c r="BF63" s="2" t="str">
        <f>IFERROR(#REF!/GAMSlim2!BE63,"")</f>
        <v/>
      </c>
      <c r="BG63" s="2" t="str">
        <f>IFERROR(#REF!/GAMSlim2!BF63,"")</f>
        <v/>
      </c>
      <c r="BH63" s="2" t="str">
        <f>IFERROR(#REF!/GAMSlim2!BG63,"")</f>
        <v/>
      </c>
      <c r="BI63" s="2" t="str">
        <f>IFERROR(#REF!/GAMSlim2!BH63,"")</f>
        <v/>
      </c>
      <c r="BJ63" s="2" t="str">
        <f>IFERROR(#REF!/GAMSlim2!BI63,"")</f>
        <v/>
      </c>
    </row>
    <row r="64" spans="1:62" x14ac:dyDescent="0.25">
      <c r="A64" t="e">
        <f>#REF!</f>
        <v>#REF!</v>
      </c>
      <c r="B64" t="str">
        <f>GAMSbase!A64</f>
        <v>* CARBON CYCLE PARAMETERS</v>
      </c>
      <c r="C64" s="2" t="str">
        <f>IFERROR(#REF!/GAMSlim2!B64,"")</f>
        <v/>
      </c>
      <c r="D64" s="2" t="str">
        <f>IFERROR(#REF!/GAMSlim2!C64,"")</f>
        <v/>
      </c>
      <c r="E64" s="2" t="str">
        <f>IFERROR(#REF!/GAMSlim2!D64,"")</f>
        <v/>
      </c>
      <c r="F64" s="2" t="str">
        <f>IFERROR(#REF!/GAMSlim2!E64,"")</f>
        <v/>
      </c>
      <c r="G64" s="2" t="str">
        <f>IFERROR(#REF!/GAMSlim2!F64,"")</f>
        <v/>
      </c>
      <c r="H64" s="2" t="str">
        <f>IFERROR(#REF!/GAMSlim2!G64,"")</f>
        <v/>
      </c>
      <c r="I64" s="2" t="str">
        <f>IFERROR(#REF!/GAMSlim2!H64,"")</f>
        <v/>
      </c>
      <c r="J64" s="2" t="str">
        <f>IFERROR(#REF!/GAMSlim2!I64,"")</f>
        <v/>
      </c>
      <c r="K64" s="2" t="str">
        <f>IFERROR(#REF!/GAMSlim2!J64,"")</f>
        <v/>
      </c>
      <c r="L64" s="2" t="str">
        <f>IFERROR(#REF!/GAMSlim2!K64,"")</f>
        <v/>
      </c>
      <c r="M64" s="2" t="str">
        <f>IFERROR(#REF!/GAMSlim2!L64,"")</f>
        <v/>
      </c>
      <c r="N64" s="2" t="str">
        <f>IFERROR(#REF!/GAMSlim2!M64,"")</f>
        <v/>
      </c>
      <c r="O64" s="2" t="str">
        <f>IFERROR(#REF!/GAMSlim2!N64,"")</f>
        <v/>
      </c>
      <c r="P64" s="2" t="str">
        <f>IFERROR(#REF!/GAMSlim2!O64,"")</f>
        <v/>
      </c>
      <c r="Q64" s="2" t="str">
        <f>IFERROR(#REF!/GAMSlim2!P64,"")</f>
        <v/>
      </c>
      <c r="R64" s="2" t="str">
        <f>IFERROR(#REF!/GAMSlim2!Q64,"")</f>
        <v/>
      </c>
      <c r="S64" s="2" t="str">
        <f>IFERROR(#REF!/GAMSlim2!R64,"")</f>
        <v/>
      </c>
      <c r="T64" s="2" t="str">
        <f>IFERROR(#REF!/GAMSlim2!S64,"")</f>
        <v/>
      </c>
      <c r="U64" s="2" t="str">
        <f>IFERROR(#REF!/GAMSlim2!T64,"")</f>
        <v/>
      </c>
      <c r="V64" s="2" t="str">
        <f>IFERROR(#REF!/GAMSlim2!U64,"")</f>
        <v/>
      </c>
      <c r="W64" s="2" t="str">
        <f>IFERROR(#REF!/GAMSlim2!V64,"")</f>
        <v/>
      </c>
      <c r="X64" s="2" t="str">
        <f>IFERROR(#REF!/GAMSlim2!W64,"")</f>
        <v/>
      </c>
      <c r="Y64" s="2" t="str">
        <f>IFERROR(#REF!/GAMSlim2!X64,"")</f>
        <v/>
      </c>
      <c r="Z64" s="2" t="str">
        <f>IFERROR(#REF!/GAMSlim2!Y64,"")</f>
        <v/>
      </c>
      <c r="AA64" s="2" t="str">
        <f>IFERROR(#REF!/GAMSlim2!Z64,"")</f>
        <v/>
      </c>
      <c r="AB64" s="2" t="str">
        <f>IFERROR(#REF!/GAMSlim2!AA64,"")</f>
        <v/>
      </c>
      <c r="AC64" s="2" t="str">
        <f>IFERROR(#REF!/GAMSlim2!AB64,"")</f>
        <v/>
      </c>
      <c r="AD64" s="2" t="str">
        <f>IFERROR(#REF!/GAMSlim2!AC64,"")</f>
        <v/>
      </c>
      <c r="AE64" s="2" t="str">
        <f>IFERROR(#REF!/GAMSlim2!AD64,"")</f>
        <v/>
      </c>
      <c r="AF64" s="2" t="str">
        <f>IFERROR(#REF!/GAMSlim2!AE64,"")</f>
        <v/>
      </c>
      <c r="AG64" s="2" t="str">
        <f>IFERROR(#REF!/GAMSlim2!AF64,"")</f>
        <v/>
      </c>
      <c r="AH64" s="2" t="str">
        <f>IFERROR(#REF!/GAMSlim2!AG64,"")</f>
        <v/>
      </c>
      <c r="AI64" s="2" t="str">
        <f>IFERROR(#REF!/GAMSlim2!AH64,"")</f>
        <v/>
      </c>
      <c r="AJ64" s="2" t="str">
        <f>IFERROR(#REF!/GAMSlim2!AI64,"")</f>
        <v/>
      </c>
      <c r="AK64" s="2" t="str">
        <f>IFERROR(#REF!/GAMSlim2!AJ64,"")</f>
        <v/>
      </c>
      <c r="AL64" s="2" t="str">
        <f>IFERROR(#REF!/GAMSlim2!AK64,"")</f>
        <v/>
      </c>
      <c r="AM64" s="2" t="str">
        <f>IFERROR(#REF!/GAMSlim2!AL64,"")</f>
        <v/>
      </c>
      <c r="AN64" s="2" t="str">
        <f>IFERROR(#REF!/GAMSlim2!AM64,"")</f>
        <v/>
      </c>
      <c r="AO64" s="2" t="str">
        <f>IFERROR(#REF!/GAMSlim2!AN64,"")</f>
        <v/>
      </c>
      <c r="AP64" s="2" t="str">
        <f>IFERROR(#REF!/GAMSlim2!AO64,"")</f>
        <v/>
      </c>
      <c r="AQ64" s="2" t="str">
        <f>IFERROR(#REF!/GAMSlim2!AP64,"")</f>
        <v/>
      </c>
      <c r="AR64" s="2" t="str">
        <f>IFERROR(#REF!/GAMSlim2!AQ64,"")</f>
        <v/>
      </c>
      <c r="AS64" s="2" t="str">
        <f>IFERROR(#REF!/GAMSlim2!AR64,"")</f>
        <v/>
      </c>
      <c r="AT64" s="2" t="str">
        <f>IFERROR(#REF!/GAMSlim2!AS64,"")</f>
        <v/>
      </c>
      <c r="AU64" s="2" t="str">
        <f>IFERROR(#REF!/GAMSlim2!AT64,"")</f>
        <v/>
      </c>
      <c r="AV64" s="2" t="str">
        <f>IFERROR(#REF!/GAMSlim2!AU64,"")</f>
        <v/>
      </c>
      <c r="AW64" s="2" t="str">
        <f>IFERROR(#REF!/GAMSlim2!AV64,"")</f>
        <v/>
      </c>
      <c r="AX64" s="2" t="str">
        <f>IFERROR(#REF!/GAMSlim2!AW64,"")</f>
        <v/>
      </c>
      <c r="AY64" s="2" t="str">
        <f>IFERROR(#REF!/GAMSlim2!AX64,"")</f>
        <v/>
      </c>
      <c r="AZ64" s="2" t="str">
        <f>IFERROR(#REF!/GAMSlim2!AY64,"")</f>
        <v/>
      </c>
      <c r="BA64" s="2" t="str">
        <f>IFERROR(#REF!/GAMSlim2!AZ64,"")</f>
        <v/>
      </c>
      <c r="BB64" s="2" t="str">
        <f>IFERROR(#REF!/GAMSlim2!BA64,"")</f>
        <v/>
      </c>
      <c r="BC64" s="2" t="str">
        <f>IFERROR(#REF!/GAMSlim2!BB64,"")</f>
        <v/>
      </c>
      <c r="BD64" s="2" t="str">
        <f>IFERROR(#REF!/GAMSlim2!BC64,"")</f>
        <v/>
      </c>
      <c r="BE64" s="2" t="str">
        <f>IFERROR(#REF!/GAMSlim2!BD64,"")</f>
        <v/>
      </c>
      <c r="BF64" s="2" t="str">
        <f>IFERROR(#REF!/GAMSlim2!BE64,"")</f>
        <v/>
      </c>
      <c r="BG64" s="2" t="str">
        <f>IFERROR(#REF!/GAMSlim2!BF64,"")</f>
        <v/>
      </c>
      <c r="BH64" s="2" t="str">
        <f>IFERROR(#REF!/GAMSlim2!BG64,"")</f>
        <v/>
      </c>
      <c r="BI64" s="2" t="str">
        <f>IFERROR(#REF!/GAMSlim2!BH64,"")</f>
        <v/>
      </c>
      <c r="BJ64" s="2" t="str">
        <f>IFERROR(#REF!/GAMSlim2!BI64,"")</f>
        <v/>
      </c>
    </row>
    <row r="65" spans="1:62" x14ac:dyDescent="0.25">
      <c r="A65" t="e">
        <f>#REF!</f>
        <v>#REF!</v>
      </c>
      <c r="B65" t="str">
        <f>GAMSbase!A65</f>
        <v>AtA b11</v>
      </c>
      <c r="C65" s="2" t="str">
        <f>IFERROR(#REF!/GAMSlim2!B65,"")</f>
        <v/>
      </c>
      <c r="D65" s="2" t="str">
        <f>IFERROR(#REF!/GAMSlim2!C65,"")</f>
        <v/>
      </c>
      <c r="E65" s="2" t="str">
        <f>IFERROR(#REF!/GAMSlim2!D65,"")</f>
        <v/>
      </c>
      <c r="F65" s="2" t="str">
        <f>IFERROR(#REF!/GAMSlim2!E65,"")</f>
        <v/>
      </c>
      <c r="G65" s="2" t="str">
        <f>IFERROR(#REF!/GAMSlim2!F65,"")</f>
        <v/>
      </c>
      <c r="H65" s="2" t="str">
        <f>IFERROR(#REF!/GAMSlim2!G65,"")</f>
        <v/>
      </c>
      <c r="I65" s="2" t="str">
        <f>IFERROR(#REF!/GAMSlim2!H65,"")</f>
        <v/>
      </c>
      <c r="J65" s="2" t="str">
        <f>IFERROR(#REF!/GAMSlim2!I65,"")</f>
        <v/>
      </c>
      <c r="K65" s="2" t="str">
        <f>IFERROR(#REF!/GAMSlim2!J65,"")</f>
        <v/>
      </c>
      <c r="L65" s="2" t="str">
        <f>IFERROR(#REF!/GAMSlim2!K65,"")</f>
        <v/>
      </c>
      <c r="M65" s="2" t="str">
        <f>IFERROR(#REF!/GAMSlim2!L65,"")</f>
        <v/>
      </c>
      <c r="N65" s="2" t="str">
        <f>IFERROR(#REF!/GAMSlim2!M65,"")</f>
        <v/>
      </c>
      <c r="O65" s="2" t="str">
        <f>IFERROR(#REF!/GAMSlim2!N65,"")</f>
        <v/>
      </c>
      <c r="P65" s="2" t="str">
        <f>IFERROR(#REF!/GAMSlim2!O65,"")</f>
        <v/>
      </c>
      <c r="Q65" s="2" t="str">
        <f>IFERROR(#REF!/GAMSlim2!P65,"")</f>
        <v/>
      </c>
      <c r="R65" s="2" t="str">
        <f>IFERROR(#REF!/GAMSlim2!Q65,"")</f>
        <v/>
      </c>
      <c r="S65" s="2" t="str">
        <f>IFERROR(#REF!/GAMSlim2!R65,"")</f>
        <v/>
      </c>
      <c r="T65" s="2" t="str">
        <f>IFERROR(#REF!/GAMSlim2!S65,"")</f>
        <v/>
      </c>
      <c r="U65" s="2" t="str">
        <f>IFERROR(#REF!/GAMSlim2!T65,"")</f>
        <v/>
      </c>
      <c r="V65" s="2" t="str">
        <f>IFERROR(#REF!/GAMSlim2!U65,"")</f>
        <v/>
      </c>
      <c r="W65" s="2" t="str">
        <f>IFERROR(#REF!/GAMSlim2!V65,"")</f>
        <v/>
      </c>
      <c r="X65" s="2" t="str">
        <f>IFERROR(#REF!/GAMSlim2!W65,"")</f>
        <v/>
      </c>
      <c r="Y65" s="2" t="str">
        <f>IFERROR(#REF!/GAMSlim2!X65,"")</f>
        <v/>
      </c>
      <c r="Z65" s="2" t="str">
        <f>IFERROR(#REF!/GAMSlim2!Y65,"")</f>
        <v/>
      </c>
      <c r="AA65" s="2" t="str">
        <f>IFERROR(#REF!/GAMSlim2!Z65,"")</f>
        <v/>
      </c>
      <c r="AB65" s="2" t="str">
        <f>IFERROR(#REF!/GAMSlim2!AA65,"")</f>
        <v/>
      </c>
      <c r="AC65" s="2" t="str">
        <f>IFERROR(#REF!/GAMSlim2!AB65,"")</f>
        <v/>
      </c>
      <c r="AD65" s="2" t="str">
        <f>IFERROR(#REF!/GAMSlim2!AC65,"")</f>
        <v/>
      </c>
      <c r="AE65" s="2" t="str">
        <f>IFERROR(#REF!/GAMSlim2!AD65,"")</f>
        <v/>
      </c>
      <c r="AF65" s="2" t="str">
        <f>IFERROR(#REF!/GAMSlim2!AE65,"")</f>
        <v/>
      </c>
      <c r="AG65" s="2" t="str">
        <f>IFERROR(#REF!/GAMSlim2!AF65,"")</f>
        <v/>
      </c>
      <c r="AH65" s="2" t="str">
        <f>IFERROR(#REF!/GAMSlim2!AG65,"")</f>
        <v/>
      </c>
      <c r="AI65" s="2" t="str">
        <f>IFERROR(#REF!/GAMSlim2!AH65,"")</f>
        <v/>
      </c>
      <c r="AJ65" s="2" t="str">
        <f>IFERROR(#REF!/GAMSlim2!AI65,"")</f>
        <v/>
      </c>
      <c r="AK65" s="2" t="str">
        <f>IFERROR(#REF!/GAMSlim2!AJ65,"")</f>
        <v/>
      </c>
      <c r="AL65" s="2" t="str">
        <f>IFERROR(#REF!/GAMSlim2!AK65,"")</f>
        <v/>
      </c>
      <c r="AM65" s="2" t="str">
        <f>IFERROR(#REF!/GAMSlim2!AL65,"")</f>
        <v/>
      </c>
      <c r="AN65" s="2" t="str">
        <f>IFERROR(#REF!/GAMSlim2!AM65,"")</f>
        <v/>
      </c>
      <c r="AO65" s="2" t="str">
        <f>IFERROR(#REF!/GAMSlim2!AN65,"")</f>
        <v/>
      </c>
      <c r="AP65" s="2" t="str">
        <f>IFERROR(#REF!/GAMSlim2!AO65,"")</f>
        <v/>
      </c>
      <c r="AQ65" s="2" t="str">
        <f>IFERROR(#REF!/GAMSlim2!AP65,"")</f>
        <v/>
      </c>
      <c r="AR65" s="2" t="str">
        <f>IFERROR(#REF!/GAMSlim2!AQ65,"")</f>
        <v/>
      </c>
      <c r="AS65" s="2" t="str">
        <f>IFERROR(#REF!/GAMSlim2!AR65,"")</f>
        <v/>
      </c>
      <c r="AT65" s="2" t="str">
        <f>IFERROR(#REF!/GAMSlim2!AS65,"")</f>
        <v/>
      </c>
      <c r="AU65" s="2" t="str">
        <f>IFERROR(#REF!/GAMSlim2!AT65,"")</f>
        <v/>
      </c>
      <c r="AV65" s="2" t="str">
        <f>IFERROR(#REF!/GAMSlim2!AU65,"")</f>
        <v/>
      </c>
      <c r="AW65" s="2" t="str">
        <f>IFERROR(#REF!/GAMSlim2!AV65,"")</f>
        <v/>
      </c>
      <c r="AX65" s="2" t="str">
        <f>IFERROR(#REF!/GAMSlim2!AW65,"")</f>
        <v/>
      </c>
      <c r="AY65" s="2" t="str">
        <f>IFERROR(#REF!/GAMSlim2!AX65,"")</f>
        <v/>
      </c>
      <c r="AZ65" s="2" t="str">
        <f>IFERROR(#REF!/GAMSlim2!AY65,"")</f>
        <v/>
      </c>
      <c r="BA65" s="2" t="str">
        <f>IFERROR(#REF!/GAMSlim2!AZ65,"")</f>
        <v/>
      </c>
      <c r="BB65" s="2" t="str">
        <f>IFERROR(#REF!/GAMSlim2!BA65,"")</f>
        <v/>
      </c>
      <c r="BC65" s="2" t="str">
        <f>IFERROR(#REF!/GAMSlim2!BB65,"")</f>
        <v/>
      </c>
      <c r="BD65" s="2" t="str">
        <f>IFERROR(#REF!/GAMSlim2!BC65,"")</f>
        <v/>
      </c>
      <c r="BE65" s="2" t="str">
        <f>IFERROR(#REF!/GAMSlim2!BD65,"")</f>
        <v/>
      </c>
      <c r="BF65" s="2" t="str">
        <f>IFERROR(#REF!/GAMSlim2!BE65,"")</f>
        <v/>
      </c>
      <c r="BG65" s="2" t="str">
        <f>IFERROR(#REF!/GAMSlim2!BF65,"")</f>
        <v/>
      </c>
      <c r="BH65" s="2" t="str">
        <f>IFERROR(#REF!/GAMSlim2!BG65,"")</f>
        <v/>
      </c>
      <c r="BI65" s="2" t="str">
        <f>IFERROR(#REF!/GAMSlim2!BH65,"")</f>
        <v/>
      </c>
      <c r="BJ65" s="2" t="str">
        <f>IFERROR(#REF!/GAMSlim2!BI65,"")</f>
        <v/>
      </c>
    </row>
    <row r="66" spans="1:62" x14ac:dyDescent="0.25">
      <c r="A66" t="e">
        <f>#REF!</f>
        <v>#REF!</v>
      </c>
      <c r="B66" t="str">
        <f>GAMSbase!A66</f>
        <v>BtA b21</v>
      </c>
      <c r="C66" s="2" t="str">
        <f>IFERROR(#REF!/GAMSlim2!B66,"")</f>
        <v/>
      </c>
      <c r="D66" s="2" t="str">
        <f>IFERROR(#REF!/GAMSlim2!C66,"")</f>
        <v/>
      </c>
      <c r="E66" s="2" t="str">
        <f>IFERROR(#REF!/GAMSlim2!D66,"")</f>
        <v/>
      </c>
      <c r="F66" s="2" t="str">
        <f>IFERROR(#REF!/GAMSlim2!E66,"")</f>
        <v/>
      </c>
      <c r="G66" s="2" t="str">
        <f>IFERROR(#REF!/GAMSlim2!F66,"")</f>
        <v/>
      </c>
      <c r="H66" s="2" t="str">
        <f>IFERROR(#REF!/GAMSlim2!G66,"")</f>
        <v/>
      </c>
      <c r="I66" s="2" t="str">
        <f>IFERROR(#REF!/GAMSlim2!H66,"")</f>
        <v/>
      </c>
      <c r="J66" s="2" t="str">
        <f>IFERROR(#REF!/GAMSlim2!I66,"")</f>
        <v/>
      </c>
      <c r="K66" s="2" t="str">
        <f>IFERROR(#REF!/GAMSlim2!J66,"")</f>
        <v/>
      </c>
      <c r="L66" s="2" t="str">
        <f>IFERROR(#REF!/GAMSlim2!K66,"")</f>
        <v/>
      </c>
      <c r="M66" s="2" t="str">
        <f>IFERROR(#REF!/GAMSlim2!L66,"")</f>
        <v/>
      </c>
      <c r="N66" s="2" t="str">
        <f>IFERROR(#REF!/GAMSlim2!M66,"")</f>
        <v/>
      </c>
      <c r="O66" s="2" t="str">
        <f>IFERROR(#REF!/GAMSlim2!N66,"")</f>
        <v/>
      </c>
      <c r="P66" s="2" t="str">
        <f>IFERROR(#REF!/GAMSlim2!O66,"")</f>
        <v/>
      </c>
      <c r="Q66" s="2" t="str">
        <f>IFERROR(#REF!/GAMSlim2!P66,"")</f>
        <v/>
      </c>
      <c r="R66" s="2" t="str">
        <f>IFERROR(#REF!/GAMSlim2!Q66,"")</f>
        <v/>
      </c>
      <c r="S66" s="2" t="str">
        <f>IFERROR(#REF!/GAMSlim2!R66,"")</f>
        <v/>
      </c>
      <c r="T66" s="2" t="str">
        <f>IFERROR(#REF!/GAMSlim2!S66,"")</f>
        <v/>
      </c>
      <c r="U66" s="2" t="str">
        <f>IFERROR(#REF!/GAMSlim2!T66,"")</f>
        <v/>
      </c>
      <c r="V66" s="2" t="str">
        <f>IFERROR(#REF!/GAMSlim2!U66,"")</f>
        <v/>
      </c>
      <c r="W66" s="2" t="str">
        <f>IFERROR(#REF!/GAMSlim2!V66,"")</f>
        <v/>
      </c>
      <c r="X66" s="2" t="str">
        <f>IFERROR(#REF!/GAMSlim2!W66,"")</f>
        <v/>
      </c>
      <c r="Y66" s="2" t="str">
        <f>IFERROR(#REF!/GAMSlim2!X66,"")</f>
        <v/>
      </c>
      <c r="Z66" s="2" t="str">
        <f>IFERROR(#REF!/GAMSlim2!Y66,"")</f>
        <v/>
      </c>
      <c r="AA66" s="2" t="str">
        <f>IFERROR(#REF!/GAMSlim2!Z66,"")</f>
        <v/>
      </c>
      <c r="AB66" s="2" t="str">
        <f>IFERROR(#REF!/GAMSlim2!AA66,"")</f>
        <v/>
      </c>
      <c r="AC66" s="2" t="str">
        <f>IFERROR(#REF!/GAMSlim2!AB66,"")</f>
        <v/>
      </c>
      <c r="AD66" s="2" t="str">
        <f>IFERROR(#REF!/GAMSlim2!AC66,"")</f>
        <v/>
      </c>
      <c r="AE66" s="2" t="str">
        <f>IFERROR(#REF!/GAMSlim2!AD66,"")</f>
        <v/>
      </c>
      <c r="AF66" s="2" t="str">
        <f>IFERROR(#REF!/GAMSlim2!AE66,"")</f>
        <v/>
      </c>
      <c r="AG66" s="2" t="str">
        <f>IFERROR(#REF!/GAMSlim2!AF66,"")</f>
        <v/>
      </c>
      <c r="AH66" s="2" t="str">
        <f>IFERROR(#REF!/GAMSlim2!AG66,"")</f>
        <v/>
      </c>
      <c r="AI66" s="2" t="str">
        <f>IFERROR(#REF!/GAMSlim2!AH66,"")</f>
        <v/>
      </c>
      <c r="AJ66" s="2" t="str">
        <f>IFERROR(#REF!/GAMSlim2!AI66,"")</f>
        <v/>
      </c>
      <c r="AK66" s="2" t="str">
        <f>IFERROR(#REF!/GAMSlim2!AJ66,"")</f>
        <v/>
      </c>
      <c r="AL66" s="2" t="str">
        <f>IFERROR(#REF!/GAMSlim2!AK66,"")</f>
        <v/>
      </c>
      <c r="AM66" s="2" t="str">
        <f>IFERROR(#REF!/GAMSlim2!AL66,"")</f>
        <v/>
      </c>
      <c r="AN66" s="2" t="str">
        <f>IFERROR(#REF!/GAMSlim2!AM66,"")</f>
        <v/>
      </c>
      <c r="AO66" s="2" t="str">
        <f>IFERROR(#REF!/GAMSlim2!AN66,"")</f>
        <v/>
      </c>
      <c r="AP66" s="2" t="str">
        <f>IFERROR(#REF!/GAMSlim2!AO66,"")</f>
        <v/>
      </c>
      <c r="AQ66" s="2" t="str">
        <f>IFERROR(#REF!/GAMSlim2!AP66,"")</f>
        <v/>
      </c>
      <c r="AR66" s="2" t="str">
        <f>IFERROR(#REF!/GAMSlim2!AQ66,"")</f>
        <v/>
      </c>
      <c r="AS66" s="2" t="str">
        <f>IFERROR(#REF!/GAMSlim2!AR66,"")</f>
        <v/>
      </c>
      <c r="AT66" s="2" t="str">
        <f>IFERROR(#REF!/GAMSlim2!AS66,"")</f>
        <v/>
      </c>
      <c r="AU66" s="2" t="str">
        <f>IFERROR(#REF!/GAMSlim2!AT66,"")</f>
        <v/>
      </c>
      <c r="AV66" s="2" t="str">
        <f>IFERROR(#REF!/GAMSlim2!AU66,"")</f>
        <v/>
      </c>
      <c r="AW66" s="2" t="str">
        <f>IFERROR(#REF!/GAMSlim2!AV66,"")</f>
        <v/>
      </c>
      <c r="AX66" s="2" t="str">
        <f>IFERROR(#REF!/GAMSlim2!AW66,"")</f>
        <v/>
      </c>
      <c r="AY66" s="2" t="str">
        <f>IFERROR(#REF!/GAMSlim2!AX66,"")</f>
        <v/>
      </c>
      <c r="AZ66" s="2" t="str">
        <f>IFERROR(#REF!/GAMSlim2!AY66,"")</f>
        <v/>
      </c>
      <c r="BA66" s="2" t="str">
        <f>IFERROR(#REF!/GAMSlim2!AZ66,"")</f>
        <v/>
      </c>
      <c r="BB66" s="2" t="str">
        <f>IFERROR(#REF!/GAMSlim2!BA66,"")</f>
        <v/>
      </c>
      <c r="BC66" s="2" t="str">
        <f>IFERROR(#REF!/GAMSlim2!BB66,"")</f>
        <v/>
      </c>
      <c r="BD66" s="2" t="str">
        <f>IFERROR(#REF!/GAMSlim2!BC66,"")</f>
        <v/>
      </c>
      <c r="BE66" s="2" t="str">
        <f>IFERROR(#REF!/GAMSlim2!BD66,"")</f>
        <v/>
      </c>
      <c r="BF66" s="2" t="str">
        <f>IFERROR(#REF!/GAMSlim2!BE66,"")</f>
        <v/>
      </c>
      <c r="BG66" s="2" t="str">
        <f>IFERROR(#REF!/GAMSlim2!BF66,"")</f>
        <v/>
      </c>
      <c r="BH66" s="2" t="str">
        <f>IFERROR(#REF!/GAMSlim2!BG66,"")</f>
        <v/>
      </c>
      <c r="BI66" s="2" t="str">
        <f>IFERROR(#REF!/GAMSlim2!BH66,"")</f>
        <v/>
      </c>
      <c r="BJ66" s="2" t="str">
        <f>IFERROR(#REF!/GAMSlim2!BI66,"")</f>
        <v/>
      </c>
    </row>
    <row r="67" spans="1:62" x14ac:dyDescent="0.25">
      <c r="A67" t="e">
        <f>#REF!</f>
        <v>#REF!</v>
      </c>
      <c r="B67" t="str">
        <f>GAMSbase!A67</f>
        <v>AtB b12</v>
      </c>
      <c r="C67" s="2" t="str">
        <f>IFERROR(#REF!/GAMSlim2!B67,"")</f>
        <v/>
      </c>
      <c r="D67" s="2" t="str">
        <f>IFERROR(#REF!/GAMSlim2!C67,"")</f>
        <v/>
      </c>
      <c r="E67" s="2" t="str">
        <f>IFERROR(#REF!/GAMSlim2!D67,"")</f>
        <v/>
      </c>
      <c r="F67" s="2" t="str">
        <f>IFERROR(#REF!/GAMSlim2!E67,"")</f>
        <v/>
      </c>
      <c r="G67" s="2" t="str">
        <f>IFERROR(#REF!/GAMSlim2!F67,"")</f>
        <v/>
      </c>
      <c r="H67" s="2" t="str">
        <f>IFERROR(#REF!/GAMSlim2!G67,"")</f>
        <v/>
      </c>
      <c r="I67" s="2" t="str">
        <f>IFERROR(#REF!/GAMSlim2!H67,"")</f>
        <v/>
      </c>
      <c r="J67" s="2" t="str">
        <f>IFERROR(#REF!/GAMSlim2!I67,"")</f>
        <v/>
      </c>
      <c r="K67" s="2" t="str">
        <f>IFERROR(#REF!/GAMSlim2!J67,"")</f>
        <v/>
      </c>
      <c r="L67" s="2" t="str">
        <f>IFERROR(#REF!/GAMSlim2!K67,"")</f>
        <v/>
      </c>
      <c r="M67" s="2" t="str">
        <f>IFERROR(#REF!/GAMSlim2!L67,"")</f>
        <v/>
      </c>
      <c r="N67" s="2" t="str">
        <f>IFERROR(#REF!/GAMSlim2!M67,"")</f>
        <v/>
      </c>
      <c r="O67" s="2" t="str">
        <f>IFERROR(#REF!/GAMSlim2!N67,"")</f>
        <v/>
      </c>
      <c r="P67" s="2" t="str">
        <f>IFERROR(#REF!/GAMSlim2!O67,"")</f>
        <v/>
      </c>
      <c r="Q67" s="2" t="str">
        <f>IFERROR(#REF!/GAMSlim2!P67,"")</f>
        <v/>
      </c>
      <c r="R67" s="2" t="str">
        <f>IFERROR(#REF!/GAMSlim2!Q67,"")</f>
        <v/>
      </c>
      <c r="S67" s="2" t="str">
        <f>IFERROR(#REF!/GAMSlim2!R67,"")</f>
        <v/>
      </c>
      <c r="T67" s="2" t="str">
        <f>IFERROR(#REF!/GAMSlim2!S67,"")</f>
        <v/>
      </c>
      <c r="U67" s="2" t="str">
        <f>IFERROR(#REF!/GAMSlim2!T67,"")</f>
        <v/>
      </c>
      <c r="V67" s="2" t="str">
        <f>IFERROR(#REF!/GAMSlim2!U67,"")</f>
        <v/>
      </c>
      <c r="W67" s="2" t="str">
        <f>IFERROR(#REF!/GAMSlim2!V67,"")</f>
        <v/>
      </c>
      <c r="X67" s="2" t="str">
        <f>IFERROR(#REF!/GAMSlim2!W67,"")</f>
        <v/>
      </c>
      <c r="Y67" s="2" t="str">
        <f>IFERROR(#REF!/GAMSlim2!X67,"")</f>
        <v/>
      </c>
      <c r="Z67" s="2" t="str">
        <f>IFERROR(#REF!/GAMSlim2!Y67,"")</f>
        <v/>
      </c>
      <c r="AA67" s="2" t="str">
        <f>IFERROR(#REF!/GAMSlim2!Z67,"")</f>
        <v/>
      </c>
      <c r="AB67" s="2" t="str">
        <f>IFERROR(#REF!/GAMSlim2!AA67,"")</f>
        <v/>
      </c>
      <c r="AC67" s="2" t="str">
        <f>IFERROR(#REF!/GAMSlim2!AB67,"")</f>
        <v/>
      </c>
      <c r="AD67" s="2" t="str">
        <f>IFERROR(#REF!/GAMSlim2!AC67,"")</f>
        <v/>
      </c>
      <c r="AE67" s="2" t="str">
        <f>IFERROR(#REF!/GAMSlim2!AD67,"")</f>
        <v/>
      </c>
      <c r="AF67" s="2" t="str">
        <f>IFERROR(#REF!/GAMSlim2!AE67,"")</f>
        <v/>
      </c>
      <c r="AG67" s="2" t="str">
        <f>IFERROR(#REF!/GAMSlim2!AF67,"")</f>
        <v/>
      </c>
      <c r="AH67" s="2" t="str">
        <f>IFERROR(#REF!/GAMSlim2!AG67,"")</f>
        <v/>
      </c>
      <c r="AI67" s="2" t="str">
        <f>IFERROR(#REF!/GAMSlim2!AH67,"")</f>
        <v/>
      </c>
      <c r="AJ67" s="2" t="str">
        <f>IFERROR(#REF!/GAMSlim2!AI67,"")</f>
        <v/>
      </c>
      <c r="AK67" s="2" t="str">
        <f>IFERROR(#REF!/GAMSlim2!AJ67,"")</f>
        <v/>
      </c>
      <c r="AL67" s="2" t="str">
        <f>IFERROR(#REF!/GAMSlim2!AK67,"")</f>
        <v/>
      </c>
      <c r="AM67" s="2" t="str">
        <f>IFERROR(#REF!/GAMSlim2!AL67,"")</f>
        <v/>
      </c>
      <c r="AN67" s="2" t="str">
        <f>IFERROR(#REF!/GAMSlim2!AM67,"")</f>
        <v/>
      </c>
      <c r="AO67" s="2" t="str">
        <f>IFERROR(#REF!/GAMSlim2!AN67,"")</f>
        <v/>
      </c>
      <c r="AP67" s="2" t="str">
        <f>IFERROR(#REF!/GAMSlim2!AO67,"")</f>
        <v/>
      </c>
      <c r="AQ67" s="2" t="str">
        <f>IFERROR(#REF!/GAMSlim2!AP67,"")</f>
        <v/>
      </c>
      <c r="AR67" s="2" t="str">
        <f>IFERROR(#REF!/GAMSlim2!AQ67,"")</f>
        <v/>
      </c>
      <c r="AS67" s="2" t="str">
        <f>IFERROR(#REF!/GAMSlim2!AR67,"")</f>
        <v/>
      </c>
      <c r="AT67" s="2" t="str">
        <f>IFERROR(#REF!/GAMSlim2!AS67,"")</f>
        <v/>
      </c>
      <c r="AU67" s="2" t="str">
        <f>IFERROR(#REF!/GAMSlim2!AT67,"")</f>
        <v/>
      </c>
      <c r="AV67" s="2" t="str">
        <f>IFERROR(#REF!/GAMSlim2!AU67,"")</f>
        <v/>
      </c>
      <c r="AW67" s="2" t="str">
        <f>IFERROR(#REF!/GAMSlim2!AV67,"")</f>
        <v/>
      </c>
      <c r="AX67" s="2" t="str">
        <f>IFERROR(#REF!/GAMSlim2!AW67,"")</f>
        <v/>
      </c>
      <c r="AY67" s="2" t="str">
        <f>IFERROR(#REF!/GAMSlim2!AX67,"")</f>
        <v/>
      </c>
      <c r="AZ67" s="2" t="str">
        <f>IFERROR(#REF!/GAMSlim2!AY67,"")</f>
        <v/>
      </c>
      <c r="BA67" s="2" t="str">
        <f>IFERROR(#REF!/GAMSlim2!AZ67,"")</f>
        <v/>
      </c>
      <c r="BB67" s="2" t="str">
        <f>IFERROR(#REF!/GAMSlim2!BA67,"")</f>
        <v/>
      </c>
      <c r="BC67" s="2" t="str">
        <f>IFERROR(#REF!/GAMSlim2!BB67,"")</f>
        <v/>
      </c>
      <c r="BD67" s="2" t="str">
        <f>IFERROR(#REF!/GAMSlim2!BC67,"")</f>
        <v/>
      </c>
      <c r="BE67" s="2" t="str">
        <f>IFERROR(#REF!/GAMSlim2!BD67,"")</f>
        <v/>
      </c>
      <c r="BF67" s="2" t="str">
        <f>IFERROR(#REF!/GAMSlim2!BE67,"")</f>
        <v/>
      </c>
      <c r="BG67" s="2" t="str">
        <f>IFERROR(#REF!/GAMSlim2!BF67,"")</f>
        <v/>
      </c>
      <c r="BH67" s="2" t="str">
        <f>IFERROR(#REF!/GAMSlim2!BG67,"")</f>
        <v/>
      </c>
      <c r="BI67" s="2" t="str">
        <f>IFERROR(#REF!/GAMSlim2!BH67,"")</f>
        <v/>
      </c>
      <c r="BJ67" s="2" t="str">
        <f>IFERROR(#REF!/GAMSlim2!BI67,"")</f>
        <v/>
      </c>
    </row>
    <row r="68" spans="1:62" x14ac:dyDescent="0.25">
      <c r="A68" t="e">
        <f>#REF!</f>
        <v>#REF!</v>
      </c>
      <c r="B68" t="str">
        <f>GAMSbase!A68</f>
        <v>BtB b22</v>
      </c>
      <c r="C68" s="2" t="str">
        <f>IFERROR(#REF!/GAMSlim2!B68,"")</f>
        <v/>
      </c>
      <c r="D68" s="2" t="str">
        <f>IFERROR(#REF!/GAMSlim2!C68,"")</f>
        <v/>
      </c>
      <c r="E68" s="2" t="str">
        <f>IFERROR(#REF!/GAMSlim2!D68,"")</f>
        <v/>
      </c>
      <c r="F68" s="2" t="str">
        <f>IFERROR(#REF!/GAMSlim2!E68,"")</f>
        <v/>
      </c>
      <c r="G68" s="2" t="str">
        <f>IFERROR(#REF!/GAMSlim2!F68,"")</f>
        <v/>
      </c>
      <c r="H68" s="2" t="str">
        <f>IFERROR(#REF!/GAMSlim2!G68,"")</f>
        <v/>
      </c>
      <c r="I68" s="2" t="str">
        <f>IFERROR(#REF!/GAMSlim2!H68,"")</f>
        <v/>
      </c>
      <c r="J68" s="2" t="str">
        <f>IFERROR(#REF!/GAMSlim2!I68,"")</f>
        <v/>
      </c>
      <c r="K68" s="2" t="str">
        <f>IFERROR(#REF!/GAMSlim2!J68,"")</f>
        <v/>
      </c>
      <c r="L68" s="2" t="str">
        <f>IFERROR(#REF!/GAMSlim2!K68,"")</f>
        <v/>
      </c>
      <c r="M68" s="2" t="str">
        <f>IFERROR(#REF!/GAMSlim2!L68,"")</f>
        <v/>
      </c>
      <c r="N68" s="2" t="str">
        <f>IFERROR(#REF!/GAMSlim2!M68,"")</f>
        <v/>
      </c>
      <c r="O68" s="2" t="str">
        <f>IFERROR(#REF!/GAMSlim2!N68,"")</f>
        <v/>
      </c>
      <c r="P68" s="2" t="str">
        <f>IFERROR(#REF!/GAMSlim2!O68,"")</f>
        <v/>
      </c>
      <c r="Q68" s="2" t="str">
        <f>IFERROR(#REF!/GAMSlim2!P68,"")</f>
        <v/>
      </c>
      <c r="R68" s="2" t="str">
        <f>IFERROR(#REF!/GAMSlim2!Q68,"")</f>
        <v/>
      </c>
      <c r="S68" s="2" t="str">
        <f>IFERROR(#REF!/GAMSlim2!R68,"")</f>
        <v/>
      </c>
      <c r="T68" s="2" t="str">
        <f>IFERROR(#REF!/GAMSlim2!S68,"")</f>
        <v/>
      </c>
      <c r="U68" s="2" t="str">
        <f>IFERROR(#REF!/GAMSlim2!T68,"")</f>
        <v/>
      </c>
      <c r="V68" s="2" t="str">
        <f>IFERROR(#REF!/GAMSlim2!U68,"")</f>
        <v/>
      </c>
      <c r="W68" s="2" t="str">
        <f>IFERROR(#REF!/GAMSlim2!V68,"")</f>
        <v/>
      </c>
      <c r="X68" s="2" t="str">
        <f>IFERROR(#REF!/GAMSlim2!W68,"")</f>
        <v/>
      </c>
      <c r="Y68" s="2" t="str">
        <f>IFERROR(#REF!/GAMSlim2!X68,"")</f>
        <v/>
      </c>
      <c r="Z68" s="2" t="str">
        <f>IFERROR(#REF!/GAMSlim2!Y68,"")</f>
        <v/>
      </c>
      <c r="AA68" s="2" t="str">
        <f>IFERROR(#REF!/GAMSlim2!Z68,"")</f>
        <v/>
      </c>
      <c r="AB68" s="2" t="str">
        <f>IFERROR(#REF!/GAMSlim2!AA68,"")</f>
        <v/>
      </c>
      <c r="AC68" s="2" t="str">
        <f>IFERROR(#REF!/GAMSlim2!AB68,"")</f>
        <v/>
      </c>
      <c r="AD68" s="2" t="str">
        <f>IFERROR(#REF!/GAMSlim2!AC68,"")</f>
        <v/>
      </c>
      <c r="AE68" s="2" t="str">
        <f>IFERROR(#REF!/GAMSlim2!AD68,"")</f>
        <v/>
      </c>
      <c r="AF68" s="2" t="str">
        <f>IFERROR(#REF!/GAMSlim2!AE68,"")</f>
        <v/>
      </c>
      <c r="AG68" s="2" t="str">
        <f>IFERROR(#REF!/GAMSlim2!AF68,"")</f>
        <v/>
      </c>
      <c r="AH68" s="2" t="str">
        <f>IFERROR(#REF!/GAMSlim2!AG68,"")</f>
        <v/>
      </c>
      <c r="AI68" s="2" t="str">
        <f>IFERROR(#REF!/GAMSlim2!AH68,"")</f>
        <v/>
      </c>
      <c r="AJ68" s="2" t="str">
        <f>IFERROR(#REF!/GAMSlim2!AI68,"")</f>
        <v/>
      </c>
      <c r="AK68" s="2" t="str">
        <f>IFERROR(#REF!/GAMSlim2!AJ68,"")</f>
        <v/>
      </c>
      <c r="AL68" s="2" t="str">
        <f>IFERROR(#REF!/GAMSlim2!AK68,"")</f>
        <v/>
      </c>
      <c r="AM68" s="2" t="str">
        <f>IFERROR(#REF!/GAMSlim2!AL68,"")</f>
        <v/>
      </c>
      <c r="AN68" s="2" t="str">
        <f>IFERROR(#REF!/GAMSlim2!AM68,"")</f>
        <v/>
      </c>
      <c r="AO68" s="2" t="str">
        <f>IFERROR(#REF!/GAMSlim2!AN68,"")</f>
        <v/>
      </c>
      <c r="AP68" s="2" t="str">
        <f>IFERROR(#REF!/GAMSlim2!AO68,"")</f>
        <v/>
      </c>
      <c r="AQ68" s="2" t="str">
        <f>IFERROR(#REF!/GAMSlim2!AP68,"")</f>
        <v/>
      </c>
      <c r="AR68" s="2" t="str">
        <f>IFERROR(#REF!/GAMSlim2!AQ68,"")</f>
        <v/>
      </c>
      <c r="AS68" s="2" t="str">
        <f>IFERROR(#REF!/GAMSlim2!AR68,"")</f>
        <v/>
      </c>
      <c r="AT68" s="2" t="str">
        <f>IFERROR(#REF!/GAMSlim2!AS68,"")</f>
        <v/>
      </c>
      <c r="AU68" s="2" t="str">
        <f>IFERROR(#REF!/GAMSlim2!AT68,"")</f>
        <v/>
      </c>
      <c r="AV68" s="2" t="str">
        <f>IFERROR(#REF!/GAMSlim2!AU68,"")</f>
        <v/>
      </c>
      <c r="AW68" s="2" t="str">
        <f>IFERROR(#REF!/GAMSlim2!AV68,"")</f>
        <v/>
      </c>
      <c r="AX68" s="2" t="str">
        <f>IFERROR(#REF!/GAMSlim2!AW68,"")</f>
        <v/>
      </c>
      <c r="AY68" s="2" t="str">
        <f>IFERROR(#REF!/GAMSlim2!AX68,"")</f>
        <v/>
      </c>
      <c r="AZ68" s="2" t="str">
        <f>IFERROR(#REF!/GAMSlim2!AY68,"")</f>
        <v/>
      </c>
      <c r="BA68" s="2" t="str">
        <f>IFERROR(#REF!/GAMSlim2!AZ68,"")</f>
        <v/>
      </c>
      <c r="BB68" s="2" t="str">
        <f>IFERROR(#REF!/GAMSlim2!BA68,"")</f>
        <v/>
      </c>
      <c r="BC68" s="2" t="str">
        <f>IFERROR(#REF!/GAMSlim2!BB68,"")</f>
        <v/>
      </c>
      <c r="BD68" s="2" t="str">
        <f>IFERROR(#REF!/GAMSlim2!BC68,"")</f>
        <v/>
      </c>
      <c r="BE68" s="2" t="str">
        <f>IFERROR(#REF!/GAMSlim2!BD68,"")</f>
        <v/>
      </c>
      <c r="BF68" s="2" t="str">
        <f>IFERROR(#REF!/GAMSlim2!BE68,"")</f>
        <v/>
      </c>
      <c r="BG68" s="2" t="str">
        <f>IFERROR(#REF!/GAMSlim2!BF68,"")</f>
        <v/>
      </c>
      <c r="BH68" s="2" t="str">
        <f>IFERROR(#REF!/GAMSlim2!BG68,"")</f>
        <v/>
      </c>
      <c r="BI68" s="2" t="str">
        <f>IFERROR(#REF!/GAMSlim2!BH68,"")</f>
        <v/>
      </c>
      <c r="BJ68" s="2" t="str">
        <f>IFERROR(#REF!/GAMSlim2!BI68,"")</f>
        <v/>
      </c>
    </row>
    <row r="69" spans="1:62" x14ac:dyDescent="0.25">
      <c r="A69" t="e">
        <f>#REF!</f>
        <v>#REF!</v>
      </c>
      <c r="B69" t="str">
        <f>GAMSbase!A69</f>
        <v>DtB b32</v>
      </c>
      <c r="C69" s="2" t="str">
        <f>IFERROR(#REF!/GAMSlim2!B69,"")</f>
        <v/>
      </c>
      <c r="D69" s="2" t="str">
        <f>IFERROR(#REF!/GAMSlim2!C69,"")</f>
        <v/>
      </c>
      <c r="E69" s="2" t="str">
        <f>IFERROR(#REF!/GAMSlim2!D69,"")</f>
        <v/>
      </c>
      <c r="F69" s="2" t="str">
        <f>IFERROR(#REF!/GAMSlim2!E69,"")</f>
        <v/>
      </c>
      <c r="G69" s="2" t="str">
        <f>IFERROR(#REF!/GAMSlim2!F69,"")</f>
        <v/>
      </c>
      <c r="H69" s="2" t="str">
        <f>IFERROR(#REF!/GAMSlim2!G69,"")</f>
        <v/>
      </c>
      <c r="I69" s="2" t="str">
        <f>IFERROR(#REF!/GAMSlim2!H69,"")</f>
        <v/>
      </c>
      <c r="J69" s="2" t="str">
        <f>IFERROR(#REF!/GAMSlim2!I69,"")</f>
        <v/>
      </c>
      <c r="K69" s="2" t="str">
        <f>IFERROR(#REF!/GAMSlim2!J69,"")</f>
        <v/>
      </c>
      <c r="L69" s="2" t="str">
        <f>IFERROR(#REF!/GAMSlim2!K69,"")</f>
        <v/>
      </c>
      <c r="M69" s="2" t="str">
        <f>IFERROR(#REF!/GAMSlim2!L69,"")</f>
        <v/>
      </c>
      <c r="N69" s="2" t="str">
        <f>IFERROR(#REF!/GAMSlim2!M69,"")</f>
        <v/>
      </c>
      <c r="O69" s="2" t="str">
        <f>IFERROR(#REF!/GAMSlim2!N69,"")</f>
        <v/>
      </c>
      <c r="P69" s="2" t="str">
        <f>IFERROR(#REF!/GAMSlim2!O69,"")</f>
        <v/>
      </c>
      <c r="Q69" s="2" t="str">
        <f>IFERROR(#REF!/GAMSlim2!P69,"")</f>
        <v/>
      </c>
      <c r="R69" s="2" t="str">
        <f>IFERROR(#REF!/GAMSlim2!Q69,"")</f>
        <v/>
      </c>
      <c r="S69" s="2" t="str">
        <f>IFERROR(#REF!/GAMSlim2!R69,"")</f>
        <v/>
      </c>
      <c r="T69" s="2" t="str">
        <f>IFERROR(#REF!/GAMSlim2!S69,"")</f>
        <v/>
      </c>
      <c r="U69" s="2" t="str">
        <f>IFERROR(#REF!/GAMSlim2!T69,"")</f>
        <v/>
      </c>
      <c r="V69" s="2" t="str">
        <f>IFERROR(#REF!/GAMSlim2!U69,"")</f>
        <v/>
      </c>
      <c r="W69" s="2" t="str">
        <f>IFERROR(#REF!/GAMSlim2!V69,"")</f>
        <v/>
      </c>
      <c r="X69" s="2" t="str">
        <f>IFERROR(#REF!/GAMSlim2!W69,"")</f>
        <v/>
      </c>
      <c r="Y69" s="2" t="str">
        <f>IFERROR(#REF!/GAMSlim2!X69,"")</f>
        <v/>
      </c>
      <c r="Z69" s="2" t="str">
        <f>IFERROR(#REF!/GAMSlim2!Y69,"")</f>
        <v/>
      </c>
      <c r="AA69" s="2" t="str">
        <f>IFERROR(#REF!/GAMSlim2!Z69,"")</f>
        <v/>
      </c>
      <c r="AB69" s="2" t="str">
        <f>IFERROR(#REF!/GAMSlim2!AA69,"")</f>
        <v/>
      </c>
      <c r="AC69" s="2" t="str">
        <f>IFERROR(#REF!/GAMSlim2!AB69,"")</f>
        <v/>
      </c>
      <c r="AD69" s="2" t="str">
        <f>IFERROR(#REF!/GAMSlim2!AC69,"")</f>
        <v/>
      </c>
      <c r="AE69" s="2" t="str">
        <f>IFERROR(#REF!/GAMSlim2!AD69,"")</f>
        <v/>
      </c>
      <c r="AF69" s="2" t="str">
        <f>IFERROR(#REF!/GAMSlim2!AE69,"")</f>
        <v/>
      </c>
      <c r="AG69" s="2" t="str">
        <f>IFERROR(#REF!/GAMSlim2!AF69,"")</f>
        <v/>
      </c>
      <c r="AH69" s="2" t="str">
        <f>IFERROR(#REF!/GAMSlim2!AG69,"")</f>
        <v/>
      </c>
      <c r="AI69" s="2" t="str">
        <f>IFERROR(#REF!/GAMSlim2!AH69,"")</f>
        <v/>
      </c>
      <c r="AJ69" s="2" t="str">
        <f>IFERROR(#REF!/GAMSlim2!AI69,"")</f>
        <v/>
      </c>
      <c r="AK69" s="2" t="str">
        <f>IFERROR(#REF!/GAMSlim2!AJ69,"")</f>
        <v/>
      </c>
      <c r="AL69" s="2" t="str">
        <f>IFERROR(#REF!/GAMSlim2!AK69,"")</f>
        <v/>
      </c>
      <c r="AM69" s="2" t="str">
        <f>IFERROR(#REF!/GAMSlim2!AL69,"")</f>
        <v/>
      </c>
      <c r="AN69" s="2" t="str">
        <f>IFERROR(#REF!/GAMSlim2!AM69,"")</f>
        <v/>
      </c>
      <c r="AO69" s="2" t="str">
        <f>IFERROR(#REF!/GAMSlim2!AN69,"")</f>
        <v/>
      </c>
      <c r="AP69" s="2" t="str">
        <f>IFERROR(#REF!/GAMSlim2!AO69,"")</f>
        <v/>
      </c>
      <c r="AQ69" s="2" t="str">
        <f>IFERROR(#REF!/GAMSlim2!AP69,"")</f>
        <v/>
      </c>
      <c r="AR69" s="2" t="str">
        <f>IFERROR(#REF!/GAMSlim2!AQ69,"")</f>
        <v/>
      </c>
      <c r="AS69" s="2" t="str">
        <f>IFERROR(#REF!/GAMSlim2!AR69,"")</f>
        <v/>
      </c>
      <c r="AT69" s="2" t="str">
        <f>IFERROR(#REF!/GAMSlim2!AS69,"")</f>
        <v/>
      </c>
      <c r="AU69" s="2" t="str">
        <f>IFERROR(#REF!/GAMSlim2!AT69,"")</f>
        <v/>
      </c>
      <c r="AV69" s="2" t="str">
        <f>IFERROR(#REF!/GAMSlim2!AU69,"")</f>
        <v/>
      </c>
      <c r="AW69" s="2" t="str">
        <f>IFERROR(#REF!/GAMSlim2!AV69,"")</f>
        <v/>
      </c>
      <c r="AX69" s="2" t="str">
        <f>IFERROR(#REF!/GAMSlim2!AW69,"")</f>
        <v/>
      </c>
      <c r="AY69" s="2" t="str">
        <f>IFERROR(#REF!/GAMSlim2!AX69,"")</f>
        <v/>
      </c>
      <c r="AZ69" s="2" t="str">
        <f>IFERROR(#REF!/GAMSlim2!AY69,"")</f>
        <v/>
      </c>
      <c r="BA69" s="2" t="str">
        <f>IFERROR(#REF!/GAMSlim2!AZ69,"")</f>
        <v/>
      </c>
      <c r="BB69" s="2" t="str">
        <f>IFERROR(#REF!/GAMSlim2!BA69,"")</f>
        <v/>
      </c>
      <c r="BC69" s="2" t="str">
        <f>IFERROR(#REF!/GAMSlim2!BB69,"")</f>
        <v/>
      </c>
      <c r="BD69" s="2" t="str">
        <f>IFERROR(#REF!/GAMSlim2!BC69,"")</f>
        <v/>
      </c>
      <c r="BE69" s="2" t="str">
        <f>IFERROR(#REF!/GAMSlim2!BD69,"")</f>
        <v/>
      </c>
      <c r="BF69" s="2" t="str">
        <f>IFERROR(#REF!/GAMSlim2!BE69,"")</f>
        <v/>
      </c>
      <c r="BG69" s="2" t="str">
        <f>IFERROR(#REF!/GAMSlim2!BF69,"")</f>
        <v/>
      </c>
      <c r="BH69" s="2" t="str">
        <f>IFERROR(#REF!/GAMSlim2!BG69,"")</f>
        <v/>
      </c>
      <c r="BI69" s="2" t="str">
        <f>IFERROR(#REF!/GAMSlim2!BH69,"")</f>
        <v/>
      </c>
      <c r="BJ69" s="2" t="str">
        <f>IFERROR(#REF!/GAMSlim2!BI69,"")</f>
        <v/>
      </c>
    </row>
    <row r="70" spans="1:62" x14ac:dyDescent="0.25">
      <c r="A70" t="e">
        <f>#REF!</f>
        <v>#REF!</v>
      </c>
      <c r="B70" t="str">
        <f>GAMSbase!A70</f>
        <v>BtD b23</v>
      </c>
      <c r="C70" s="2" t="str">
        <f>IFERROR(#REF!/GAMSlim2!B70,"")</f>
        <v/>
      </c>
      <c r="D70" s="2" t="str">
        <f>IFERROR(#REF!/GAMSlim2!C70,"")</f>
        <v/>
      </c>
      <c r="E70" s="2" t="str">
        <f>IFERROR(#REF!/GAMSlim2!D70,"")</f>
        <v/>
      </c>
      <c r="F70" s="2" t="str">
        <f>IFERROR(#REF!/GAMSlim2!E70,"")</f>
        <v/>
      </c>
      <c r="G70" s="2" t="str">
        <f>IFERROR(#REF!/GAMSlim2!F70,"")</f>
        <v/>
      </c>
      <c r="H70" s="2" t="str">
        <f>IFERROR(#REF!/GAMSlim2!G70,"")</f>
        <v/>
      </c>
      <c r="I70" s="2" t="str">
        <f>IFERROR(#REF!/GAMSlim2!H70,"")</f>
        <v/>
      </c>
      <c r="J70" s="2" t="str">
        <f>IFERROR(#REF!/GAMSlim2!I70,"")</f>
        <v/>
      </c>
      <c r="K70" s="2" t="str">
        <f>IFERROR(#REF!/GAMSlim2!J70,"")</f>
        <v/>
      </c>
      <c r="L70" s="2" t="str">
        <f>IFERROR(#REF!/GAMSlim2!K70,"")</f>
        <v/>
      </c>
      <c r="M70" s="2" t="str">
        <f>IFERROR(#REF!/GAMSlim2!L70,"")</f>
        <v/>
      </c>
      <c r="N70" s="2" t="str">
        <f>IFERROR(#REF!/GAMSlim2!M70,"")</f>
        <v/>
      </c>
      <c r="O70" s="2" t="str">
        <f>IFERROR(#REF!/GAMSlim2!N70,"")</f>
        <v/>
      </c>
      <c r="P70" s="2" t="str">
        <f>IFERROR(#REF!/GAMSlim2!O70,"")</f>
        <v/>
      </c>
      <c r="Q70" s="2" t="str">
        <f>IFERROR(#REF!/GAMSlim2!P70,"")</f>
        <v/>
      </c>
      <c r="R70" s="2" t="str">
        <f>IFERROR(#REF!/GAMSlim2!Q70,"")</f>
        <v/>
      </c>
      <c r="S70" s="2" t="str">
        <f>IFERROR(#REF!/GAMSlim2!R70,"")</f>
        <v/>
      </c>
      <c r="T70" s="2" t="str">
        <f>IFERROR(#REF!/GAMSlim2!S70,"")</f>
        <v/>
      </c>
      <c r="U70" s="2" t="str">
        <f>IFERROR(#REF!/GAMSlim2!T70,"")</f>
        <v/>
      </c>
      <c r="V70" s="2" t="str">
        <f>IFERROR(#REF!/GAMSlim2!U70,"")</f>
        <v/>
      </c>
      <c r="W70" s="2" t="str">
        <f>IFERROR(#REF!/GAMSlim2!V70,"")</f>
        <v/>
      </c>
      <c r="X70" s="2" t="str">
        <f>IFERROR(#REF!/GAMSlim2!W70,"")</f>
        <v/>
      </c>
      <c r="Y70" s="2" t="str">
        <f>IFERROR(#REF!/GAMSlim2!X70,"")</f>
        <v/>
      </c>
      <c r="Z70" s="2" t="str">
        <f>IFERROR(#REF!/GAMSlim2!Y70,"")</f>
        <v/>
      </c>
      <c r="AA70" s="2" t="str">
        <f>IFERROR(#REF!/GAMSlim2!Z70,"")</f>
        <v/>
      </c>
      <c r="AB70" s="2" t="str">
        <f>IFERROR(#REF!/GAMSlim2!AA70,"")</f>
        <v/>
      </c>
      <c r="AC70" s="2" t="str">
        <f>IFERROR(#REF!/GAMSlim2!AB70,"")</f>
        <v/>
      </c>
      <c r="AD70" s="2" t="str">
        <f>IFERROR(#REF!/GAMSlim2!AC70,"")</f>
        <v/>
      </c>
      <c r="AE70" s="2" t="str">
        <f>IFERROR(#REF!/GAMSlim2!AD70,"")</f>
        <v/>
      </c>
      <c r="AF70" s="2" t="str">
        <f>IFERROR(#REF!/GAMSlim2!AE70,"")</f>
        <v/>
      </c>
      <c r="AG70" s="2" t="str">
        <f>IFERROR(#REF!/GAMSlim2!AF70,"")</f>
        <v/>
      </c>
      <c r="AH70" s="2" t="str">
        <f>IFERROR(#REF!/GAMSlim2!AG70,"")</f>
        <v/>
      </c>
      <c r="AI70" s="2" t="str">
        <f>IFERROR(#REF!/GAMSlim2!AH70,"")</f>
        <v/>
      </c>
      <c r="AJ70" s="2" t="str">
        <f>IFERROR(#REF!/GAMSlim2!AI70,"")</f>
        <v/>
      </c>
      <c r="AK70" s="2" t="str">
        <f>IFERROR(#REF!/GAMSlim2!AJ70,"")</f>
        <v/>
      </c>
      <c r="AL70" s="2" t="str">
        <f>IFERROR(#REF!/GAMSlim2!AK70,"")</f>
        <v/>
      </c>
      <c r="AM70" s="2" t="str">
        <f>IFERROR(#REF!/GAMSlim2!AL70,"")</f>
        <v/>
      </c>
      <c r="AN70" s="2" t="str">
        <f>IFERROR(#REF!/GAMSlim2!AM70,"")</f>
        <v/>
      </c>
      <c r="AO70" s="2" t="str">
        <f>IFERROR(#REF!/GAMSlim2!AN70,"")</f>
        <v/>
      </c>
      <c r="AP70" s="2" t="str">
        <f>IFERROR(#REF!/GAMSlim2!AO70,"")</f>
        <v/>
      </c>
      <c r="AQ70" s="2" t="str">
        <f>IFERROR(#REF!/GAMSlim2!AP70,"")</f>
        <v/>
      </c>
      <c r="AR70" s="2" t="str">
        <f>IFERROR(#REF!/GAMSlim2!AQ70,"")</f>
        <v/>
      </c>
      <c r="AS70" s="2" t="str">
        <f>IFERROR(#REF!/GAMSlim2!AR70,"")</f>
        <v/>
      </c>
      <c r="AT70" s="2" t="str">
        <f>IFERROR(#REF!/GAMSlim2!AS70,"")</f>
        <v/>
      </c>
      <c r="AU70" s="2" t="str">
        <f>IFERROR(#REF!/GAMSlim2!AT70,"")</f>
        <v/>
      </c>
      <c r="AV70" s="2" t="str">
        <f>IFERROR(#REF!/GAMSlim2!AU70,"")</f>
        <v/>
      </c>
      <c r="AW70" s="2" t="str">
        <f>IFERROR(#REF!/GAMSlim2!AV70,"")</f>
        <v/>
      </c>
      <c r="AX70" s="2" t="str">
        <f>IFERROR(#REF!/GAMSlim2!AW70,"")</f>
        <v/>
      </c>
      <c r="AY70" s="2" t="str">
        <f>IFERROR(#REF!/GAMSlim2!AX70,"")</f>
        <v/>
      </c>
      <c r="AZ70" s="2" t="str">
        <f>IFERROR(#REF!/GAMSlim2!AY70,"")</f>
        <v/>
      </c>
      <c r="BA70" s="2" t="str">
        <f>IFERROR(#REF!/GAMSlim2!AZ70,"")</f>
        <v/>
      </c>
      <c r="BB70" s="2" t="str">
        <f>IFERROR(#REF!/GAMSlim2!BA70,"")</f>
        <v/>
      </c>
      <c r="BC70" s="2" t="str">
        <f>IFERROR(#REF!/GAMSlim2!BB70,"")</f>
        <v/>
      </c>
      <c r="BD70" s="2" t="str">
        <f>IFERROR(#REF!/GAMSlim2!BC70,"")</f>
        <v/>
      </c>
      <c r="BE70" s="2" t="str">
        <f>IFERROR(#REF!/GAMSlim2!BD70,"")</f>
        <v/>
      </c>
      <c r="BF70" s="2" t="str">
        <f>IFERROR(#REF!/GAMSlim2!BE70,"")</f>
        <v/>
      </c>
      <c r="BG70" s="2" t="str">
        <f>IFERROR(#REF!/GAMSlim2!BF70,"")</f>
        <v/>
      </c>
      <c r="BH70" s="2" t="str">
        <f>IFERROR(#REF!/GAMSlim2!BG70,"")</f>
        <v/>
      </c>
      <c r="BI70" s="2" t="str">
        <f>IFERROR(#REF!/GAMSlim2!BH70,"")</f>
        <v/>
      </c>
      <c r="BJ70" s="2" t="str">
        <f>IFERROR(#REF!/GAMSlim2!BI70,"")</f>
        <v/>
      </c>
    </row>
    <row r="71" spans="1:62" x14ac:dyDescent="0.25">
      <c r="A71" t="e">
        <f>#REF!</f>
        <v>#REF!</v>
      </c>
      <c r="B71" t="str">
        <f>GAMSbase!A71</f>
        <v>DtD b33</v>
      </c>
      <c r="C71" s="2" t="str">
        <f>IFERROR(#REF!/GAMSlim2!B71,"")</f>
        <v/>
      </c>
      <c r="D71" s="2" t="str">
        <f>IFERROR(#REF!/GAMSlim2!C71,"")</f>
        <v/>
      </c>
      <c r="E71" s="2" t="str">
        <f>IFERROR(#REF!/GAMSlim2!D71,"")</f>
        <v/>
      </c>
      <c r="F71" s="2" t="str">
        <f>IFERROR(#REF!/GAMSlim2!E71,"")</f>
        <v/>
      </c>
      <c r="G71" s="2" t="str">
        <f>IFERROR(#REF!/GAMSlim2!F71,"")</f>
        <v/>
      </c>
      <c r="H71" s="2" t="str">
        <f>IFERROR(#REF!/GAMSlim2!G71,"")</f>
        <v/>
      </c>
      <c r="I71" s="2" t="str">
        <f>IFERROR(#REF!/GAMSlim2!H71,"")</f>
        <v/>
      </c>
      <c r="J71" s="2" t="str">
        <f>IFERROR(#REF!/GAMSlim2!I71,"")</f>
        <v/>
      </c>
      <c r="K71" s="2" t="str">
        <f>IFERROR(#REF!/GAMSlim2!J71,"")</f>
        <v/>
      </c>
      <c r="L71" s="2" t="str">
        <f>IFERROR(#REF!/GAMSlim2!K71,"")</f>
        <v/>
      </c>
      <c r="M71" s="2" t="str">
        <f>IFERROR(#REF!/GAMSlim2!L71,"")</f>
        <v/>
      </c>
      <c r="N71" s="2" t="str">
        <f>IFERROR(#REF!/GAMSlim2!M71,"")</f>
        <v/>
      </c>
      <c r="O71" s="2" t="str">
        <f>IFERROR(#REF!/GAMSlim2!N71,"")</f>
        <v/>
      </c>
      <c r="P71" s="2" t="str">
        <f>IFERROR(#REF!/GAMSlim2!O71,"")</f>
        <v/>
      </c>
      <c r="Q71" s="2" t="str">
        <f>IFERROR(#REF!/GAMSlim2!P71,"")</f>
        <v/>
      </c>
      <c r="R71" s="2" t="str">
        <f>IFERROR(#REF!/GAMSlim2!Q71,"")</f>
        <v/>
      </c>
      <c r="S71" s="2" t="str">
        <f>IFERROR(#REF!/GAMSlim2!R71,"")</f>
        <v/>
      </c>
      <c r="T71" s="2" t="str">
        <f>IFERROR(#REF!/GAMSlim2!S71,"")</f>
        <v/>
      </c>
      <c r="U71" s="2" t="str">
        <f>IFERROR(#REF!/GAMSlim2!T71,"")</f>
        <v/>
      </c>
      <c r="V71" s="2" t="str">
        <f>IFERROR(#REF!/GAMSlim2!U71,"")</f>
        <v/>
      </c>
      <c r="W71" s="2" t="str">
        <f>IFERROR(#REF!/GAMSlim2!V71,"")</f>
        <v/>
      </c>
      <c r="X71" s="2" t="str">
        <f>IFERROR(#REF!/GAMSlim2!W71,"")</f>
        <v/>
      </c>
      <c r="Y71" s="2" t="str">
        <f>IFERROR(#REF!/GAMSlim2!X71,"")</f>
        <v/>
      </c>
      <c r="Z71" s="2" t="str">
        <f>IFERROR(#REF!/GAMSlim2!Y71,"")</f>
        <v/>
      </c>
      <c r="AA71" s="2" t="str">
        <f>IFERROR(#REF!/GAMSlim2!Z71,"")</f>
        <v/>
      </c>
      <c r="AB71" s="2" t="str">
        <f>IFERROR(#REF!/GAMSlim2!AA71,"")</f>
        <v/>
      </c>
      <c r="AC71" s="2" t="str">
        <f>IFERROR(#REF!/GAMSlim2!AB71,"")</f>
        <v/>
      </c>
      <c r="AD71" s="2" t="str">
        <f>IFERROR(#REF!/GAMSlim2!AC71,"")</f>
        <v/>
      </c>
      <c r="AE71" s="2" t="str">
        <f>IFERROR(#REF!/GAMSlim2!AD71,"")</f>
        <v/>
      </c>
      <c r="AF71" s="2" t="str">
        <f>IFERROR(#REF!/GAMSlim2!AE71,"")</f>
        <v/>
      </c>
      <c r="AG71" s="2" t="str">
        <f>IFERROR(#REF!/GAMSlim2!AF71,"")</f>
        <v/>
      </c>
      <c r="AH71" s="2" t="str">
        <f>IFERROR(#REF!/GAMSlim2!AG71,"")</f>
        <v/>
      </c>
      <c r="AI71" s="2" t="str">
        <f>IFERROR(#REF!/GAMSlim2!AH71,"")</f>
        <v/>
      </c>
      <c r="AJ71" s="2" t="str">
        <f>IFERROR(#REF!/GAMSlim2!AI71,"")</f>
        <v/>
      </c>
      <c r="AK71" s="2" t="str">
        <f>IFERROR(#REF!/GAMSlim2!AJ71,"")</f>
        <v/>
      </c>
      <c r="AL71" s="2" t="str">
        <f>IFERROR(#REF!/GAMSlim2!AK71,"")</f>
        <v/>
      </c>
      <c r="AM71" s="2" t="str">
        <f>IFERROR(#REF!/GAMSlim2!AL71,"")</f>
        <v/>
      </c>
      <c r="AN71" s="2" t="str">
        <f>IFERROR(#REF!/GAMSlim2!AM71,"")</f>
        <v/>
      </c>
      <c r="AO71" s="2" t="str">
        <f>IFERROR(#REF!/GAMSlim2!AN71,"")</f>
        <v/>
      </c>
      <c r="AP71" s="2" t="str">
        <f>IFERROR(#REF!/GAMSlim2!AO71,"")</f>
        <v/>
      </c>
      <c r="AQ71" s="2" t="str">
        <f>IFERROR(#REF!/GAMSlim2!AP71,"")</f>
        <v/>
      </c>
      <c r="AR71" s="2" t="str">
        <f>IFERROR(#REF!/GAMSlim2!AQ71,"")</f>
        <v/>
      </c>
      <c r="AS71" s="2" t="str">
        <f>IFERROR(#REF!/GAMSlim2!AR71,"")</f>
        <v/>
      </c>
      <c r="AT71" s="2" t="str">
        <f>IFERROR(#REF!/GAMSlim2!AS71,"")</f>
        <v/>
      </c>
      <c r="AU71" s="2" t="str">
        <f>IFERROR(#REF!/GAMSlim2!AT71,"")</f>
        <v/>
      </c>
      <c r="AV71" s="2" t="str">
        <f>IFERROR(#REF!/GAMSlim2!AU71,"")</f>
        <v/>
      </c>
      <c r="AW71" s="2" t="str">
        <f>IFERROR(#REF!/GAMSlim2!AV71,"")</f>
        <v/>
      </c>
      <c r="AX71" s="2" t="str">
        <f>IFERROR(#REF!/GAMSlim2!AW71,"")</f>
        <v/>
      </c>
      <c r="AY71" s="2" t="str">
        <f>IFERROR(#REF!/GAMSlim2!AX71,"")</f>
        <v/>
      </c>
      <c r="AZ71" s="2" t="str">
        <f>IFERROR(#REF!/GAMSlim2!AY71,"")</f>
        <v/>
      </c>
      <c r="BA71" s="2" t="str">
        <f>IFERROR(#REF!/GAMSlim2!AZ71,"")</f>
        <v/>
      </c>
      <c r="BB71" s="2" t="str">
        <f>IFERROR(#REF!/GAMSlim2!BA71,"")</f>
        <v/>
      </c>
      <c r="BC71" s="2" t="str">
        <f>IFERROR(#REF!/GAMSlim2!BB71,"")</f>
        <v/>
      </c>
      <c r="BD71" s="2" t="str">
        <f>IFERROR(#REF!/GAMSlim2!BC71,"")</f>
        <v/>
      </c>
      <c r="BE71" s="2" t="str">
        <f>IFERROR(#REF!/GAMSlim2!BD71,"")</f>
        <v/>
      </c>
      <c r="BF71" s="2" t="str">
        <f>IFERROR(#REF!/GAMSlim2!BE71,"")</f>
        <v/>
      </c>
      <c r="BG71" s="2" t="str">
        <f>IFERROR(#REF!/GAMSlim2!BF71,"")</f>
        <v/>
      </c>
      <c r="BH71" s="2" t="str">
        <f>IFERROR(#REF!/GAMSlim2!BG71,"")</f>
        <v/>
      </c>
      <c r="BI71" s="2" t="str">
        <f>IFERROR(#REF!/GAMSlim2!BH71,"")</f>
        <v/>
      </c>
      <c r="BJ71" s="2" t="str">
        <f>IFERROR(#REF!/GAMSlim2!BI71,"")</f>
        <v/>
      </c>
    </row>
    <row r="72" spans="1:62" x14ac:dyDescent="0.25">
      <c r="A72" t="e">
        <f>#REF!</f>
        <v>#REF!</v>
      </c>
      <c r="B72" t="str">
        <f>GAMSbase!A72</f>
        <v>* TEMPERATURE DATA</v>
      </c>
      <c r="C72" s="2" t="str">
        <f>IFERROR(#REF!/GAMSlim2!B72,"")</f>
        <v/>
      </c>
      <c r="D72" s="2" t="str">
        <f>IFERROR(#REF!/GAMSlim2!C72,"")</f>
        <v/>
      </c>
      <c r="E72" s="2" t="str">
        <f>IFERROR(#REF!/GAMSlim2!D72,"")</f>
        <v/>
      </c>
      <c r="F72" s="2" t="str">
        <f>IFERROR(#REF!/GAMSlim2!E72,"")</f>
        <v/>
      </c>
      <c r="G72" s="2" t="str">
        <f>IFERROR(#REF!/GAMSlim2!F72,"")</f>
        <v/>
      </c>
      <c r="H72" s="2" t="str">
        <f>IFERROR(#REF!/GAMSlim2!G72,"")</f>
        <v/>
      </c>
      <c r="I72" s="2" t="str">
        <f>IFERROR(#REF!/GAMSlim2!H72,"")</f>
        <v/>
      </c>
      <c r="J72" s="2" t="str">
        <f>IFERROR(#REF!/GAMSlim2!I72,"")</f>
        <v/>
      </c>
      <c r="K72" s="2" t="str">
        <f>IFERROR(#REF!/GAMSlim2!J72,"")</f>
        <v/>
      </c>
      <c r="L72" s="2" t="str">
        <f>IFERROR(#REF!/GAMSlim2!K72,"")</f>
        <v/>
      </c>
      <c r="M72" s="2" t="str">
        <f>IFERROR(#REF!/GAMSlim2!L72,"")</f>
        <v/>
      </c>
      <c r="N72" s="2" t="str">
        <f>IFERROR(#REF!/GAMSlim2!M72,"")</f>
        <v/>
      </c>
      <c r="O72" s="2" t="str">
        <f>IFERROR(#REF!/GAMSlim2!N72,"")</f>
        <v/>
      </c>
      <c r="P72" s="2" t="str">
        <f>IFERROR(#REF!/GAMSlim2!O72,"")</f>
        <v/>
      </c>
      <c r="Q72" s="2" t="str">
        <f>IFERROR(#REF!/GAMSlim2!P72,"")</f>
        <v/>
      </c>
      <c r="R72" s="2" t="str">
        <f>IFERROR(#REF!/GAMSlim2!Q72,"")</f>
        <v/>
      </c>
      <c r="S72" s="2" t="str">
        <f>IFERROR(#REF!/GAMSlim2!R72,"")</f>
        <v/>
      </c>
      <c r="T72" s="2" t="str">
        <f>IFERROR(#REF!/GAMSlim2!S72,"")</f>
        <v/>
      </c>
      <c r="U72" s="2" t="str">
        <f>IFERROR(#REF!/GAMSlim2!T72,"")</f>
        <v/>
      </c>
      <c r="V72" s="2" t="str">
        <f>IFERROR(#REF!/GAMSlim2!U72,"")</f>
        <v/>
      </c>
      <c r="W72" s="2" t="str">
        <f>IFERROR(#REF!/GAMSlim2!V72,"")</f>
        <v/>
      </c>
      <c r="X72" s="2" t="str">
        <f>IFERROR(#REF!/GAMSlim2!W72,"")</f>
        <v/>
      </c>
      <c r="Y72" s="2" t="str">
        <f>IFERROR(#REF!/GAMSlim2!X72,"")</f>
        <v/>
      </c>
      <c r="Z72" s="2" t="str">
        <f>IFERROR(#REF!/GAMSlim2!Y72,"")</f>
        <v/>
      </c>
      <c r="AA72" s="2" t="str">
        <f>IFERROR(#REF!/GAMSlim2!Z72,"")</f>
        <v/>
      </c>
      <c r="AB72" s="2" t="str">
        <f>IFERROR(#REF!/GAMSlim2!AA72,"")</f>
        <v/>
      </c>
      <c r="AC72" s="2" t="str">
        <f>IFERROR(#REF!/GAMSlim2!AB72,"")</f>
        <v/>
      </c>
      <c r="AD72" s="2" t="str">
        <f>IFERROR(#REF!/GAMSlim2!AC72,"")</f>
        <v/>
      </c>
      <c r="AE72" s="2" t="str">
        <f>IFERROR(#REF!/GAMSlim2!AD72,"")</f>
        <v/>
      </c>
      <c r="AF72" s="2" t="str">
        <f>IFERROR(#REF!/GAMSlim2!AE72,"")</f>
        <v/>
      </c>
      <c r="AG72" s="2" t="str">
        <f>IFERROR(#REF!/GAMSlim2!AF72,"")</f>
        <v/>
      </c>
      <c r="AH72" s="2" t="str">
        <f>IFERROR(#REF!/GAMSlim2!AG72,"")</f>
        <v/>
      </c>
      <c r="AI72" s="2" t="str">
        <f>IFERROR(#REF!/GAMSlim2!AH72,"")</f>
        <v/>
      </c>
      <c r="AJ72" s="2" t="str">
        <f>IFERROR(#REF!/GAMSlim2!AI72,"")</f>
        <v/>
      </c>
      <c r="AK72" s="2" t="str">
        <f>IFERROR(#REF!/GAMSlim2!AJ72,"")</f>
        <v/>
      </c>
      <c r="AL72" s="2" t="str">
        <f>IFERROR(#REF!/GAMSlim2!AK72,"")</f>
        <v/>
      </c>
      <c r="AM72" s="2" t="str">
        <f>IFERROR(#REF!/GAMSlim2!AL72,"")</f>
        <v/>
      </c>
      <c r="AN72" s="2" t="str">
        <f>IFERROR(#REF!/GAMSlim2!AM72,"")</f>
        <v/>
      </c>
      <c r="AO72" s="2" t="str">
        <f>IFERROR(#REF!/GAMSlim2!AN72,"")</f>
        <v/>
      </c>
      <c r="AP72" s="2" t="str">
        <f>IFERROR(#REF!/GAMSlim2!AO72,"")</f>
        <v/>
      </c>
      <c r="AQ72" s="2" t="str">
        <f>IFERROR(#REF!/GAMSlim2!AP72,"")</f>
        <v/>
      </c>
      <c r="AR72" s="2" t="str">
        <f>IFERROR(#REF!/GAMSlim2!AQ72,"")</f>
        <v/>
      </c>
      <c r="AS72" s="2" t="str">
        <f>IFERROR(#REF!/GAMSlim2!AR72,"")</f>
        <v/>
      </c>
      <c r="AT72" s="2" t="str">
        <f>IFERROR(#REF!/GAMSlim2!AS72,"")</f>
        <v/>
      </c>
      <c r="AU72" s="2" t="str">
        <f>IFERROR(#REF!/GAMSlim2!AT72,"")</f>
        <v/>
      </c>
      <c r="AV72" s="2" t="str">
        <f>IFERROR(#REF!/GAMSlim2!AU72,"")</f>
        <v/>
      </c>
      <c r="AW72" s="2" t="str">
        <f>IFERROR(#REF!/GAMSlim2!AV72,"")</f>
        <v/>
      </c>
      <c r="AX72" s="2" t="str">
        <f>IFERROR(#REF!/GAMSlim2!AW72,"")</f>
        <v/>
      </c>
      <c r="AY72" s="2" t="str">
        <f>IFERROR(#REF!/GAMSlim2!AX72,"")</f>
        <v/>
      </c>
      <c r="AZ72" s="2" t="str">
        <f>IFERROR(#REF!/GAMSlim2!AY72,"")</f>
        <v/>
      </c>
      <c r="BA72" s="2" t="str">
        <f>IFERROR(#REF!/GAMSlim2!AZ72,"")</f>
        <v/>
      </c>
      <c r="BB72" s="2" t="str">
        <f>IFERROR(#REF!/GAMSlim2!BA72,"")</f>
        <v/>
      </c>
      <c r="BC72" s="2" t="str">
        <f>IFERROR(#REF!/GAMSlim2!BB72,"")</f>
        <v/>
      </c>
      <c r="BD72" s="2" t="str">
        <f>IFERROR(#REF!/GAMSlim2!BC72,"")</f>
        <v/>
      </c>
      <c r="BE72" s="2" t="str">
        <f>IFERROR(#REF!/GAMSlim2!BD72,"")</f>
        <v/>
      </c>
      <c r="BF72" s="2" t="str">
        <f>IFERROR(#REF!/GAMSlim2!BE72,"")</f>
        <v/>
      </c>
      <c r="BG72" s="2" t="str">
        <f>IFERROR(#REF!/GAMSlim2!BF72,"")</f>
        <v/>
      </c>
      <c r="BH72" s="2" t="str">
        <f>IFERROR(#REF!/GAMSlim2!BG72,"")</f>
        <v/>
      </c>
      <c r="BI72" s="2" t="str">
        <f>IFERROR(#REF!/GAMSlim2!BH72,"")</f>
        <v/>
      </c>
      <c r="BJ72" s="2" t="str">
        <f>IFERROR(#REF!/GAMSlim2!BI72,"")</f>
        <v/>
      </c>
    </row>
    <row r="73" spans="1:62" x14ac:dyDescent="0.25">
      <c r="A73" t="e">
        <f>#REF!</f>
        <v>#REF!</v>
      </c>
      <c r="B73" t="str">
        <f>GAMSbase!A73</f>
        <v>Exogenous Forcing (Watts per Square Meter)</v>
      </c>
      <c r="C73" s="2" t="str">
        <f>IFERROR(#REF!/GAMSlim2!B73,"")</f>
        <v/>
      </c>
      <c r="D73" s="2" t="str">
        <f>IFERROR(#REF!/GAMSlim2!C73,"")</f>
        <v/>
      </c>
      <c r="E73" s="2" t="str">
        <f>IFERROR(#REF!/GAMSlim2!D73,"")</f>
        <v/>
      </c>
      <c r="F73" s="2" t="str">
        <f>IFERROR(#REF!/GAMSlim2!E73,"")</f>
        <v/>
      </c>
      <c r="G73" s="2" t="str">
        <f>IFERROR(#REF!/GAMSlim2!F73,"")</f>
        <v/>
      </c>
      <c r="H73" s="2" t="str">
        <f>IFERROR(#REF!/GAMSlim2!G73,"")</f>
        <v/>
      </c>
      <c r="I73" s="2" t="str">
        <f>IFERROR(#REF!/GAMSlim2!H73,"")</f>
        <v/>
      </c>
      <c r="J73" s="2" t="str">
        <f>IFERROR(#REF!/GAMSlim2!I73,"")</f>
        <v/>
      </c>
      <c r="K73" s="2" t="str">
        <f>IFERROR(#REF!/GAMSlim2!J73,"")</f>
        <v/>
      </c>
      <c r="L73" s="2" t="str">
        <f>IFERROR(#REF!/GAMSlim2!K73,"")</f>
        <v/>
      </c>
      <c r="M73" s="2" t="str">
        <f>IFERROR(#REF!/GAMSlim2!L73,"")</f>
        <v/>
      </c>
      <c r="N73" s="2" t="str">
        <f>IFERROR(#REF!/GAMSlim2!M73,"")</f>
        <v/>
      </c>
      <c r="O73" s="2" t="str">
        <f>IFERROR(#REF!/GAMSlim2!N73,"")</f>
        <v/>
      </c>
      <c r="P73" s="2" t="str">
        <f>IFERROR(#REF!/GAMSlim2!O73,"")</f>
        <v/>
      </c>
      <c r="Q73" s="2" t="str">
        <f>IFERROR(#REF!/GAMSlim2!P73,"")</f>
        <v/>
      </c>
      <c r="R73" s="2" t="str">
        <f>IFERROR(#REF!/GAMSlim2!Q73,"")</f>
        <v/>
      </c>
      <c r="S73" s="2" t="str">
        <f>IFERROR(#REF!/GAMSlim2!R73,"")</f>
        <v/>
      </c>
      <c r="T73" s="2" t="str">
        <f>IFERROR(#REF!/GAMSlim2!S73,"")</f>
        <v/>
      </c>
      <c r="U73" s="2" t="str">
        <f>IFERROR(#REF!/GAMSlim2!T73,"")</f>
        <v/>
      </c>
      <c r="V73" s="2" t="str">
        <f>IFERROR(#REF!/GAMSlim2!U73,"")</f>
        <v/>
      </c>
      <c r="W73" s="2" t="str">
        <f>IFERROR(#REF!/GAMSlim2!V73,"")</f>
        <v/>
      </c>
      <c r="X73" s="2" t="str">
        <f>IFERROR(#REF!/GAMSlim2!W73,"")</f>
        <v/>
      </c>
      <c r="Y73" s="2" t="str">
        <f>IFERROR(#REF!/GAMSlim2!X73,"")</f>
        <v/>
      </c>
      <c r="Z73" s="2" t="str">
        <f>IFERROR(#REF!/GAMSlim2!Y73,"")</f>
        <v/>
      </c>
      <c r="AA73" s="2" t="str">
        <f>IFERROR(#REF!/GAMSlim2!Z73,"")</f>
        <v/>
      </c>
      <c r="AB73" s="2" t="str">
        <f>IFERROR(#REF!/GAMSlim2!AA73,"")</f>
        <v/>
      </c>
      <c r="AC73" s="2" t="str">
        <f>IFERROR(#REF!/GAMSlim2!AB73,"")</f>
        <v/>
      </c>
      <c r="AD73" s="2" t="str">
        <f>IFERROR(#REF!/GAMSlim2!AC73,"")</f>
        <v/>
      </c>
      <c r="AE73" s="2" t="str">
        <f>IFERROR(#REF!/GAMSlim2!AD73,"")</f>
        <v/>
      </c>
      <c r="AF73" s="2" t="str">
        <f>IFERROR(#REF!/GAMSlim2!AE73,"")</f>
        <v/>
      </c>
      <c r="AG73" s="2" t="str">
        <f>IFERROR(#REF!/GAMSlim2!AF73,"")</f>
        <v/>
      </c>
      <c r="AH73" s="2" t="str">
        <f>IFERROR(#REF!/GAMSlim2!AG73,"")</f>
        <v/>
      </c>
      <c r="AI73" s="2" t="str">
        <f>IFERROR(#REF!/GAMSlim2!AH73,"")</f>
        <v/>
      </c>
      <c r="AJ73" s="2" t="str">
        <f>IFERROR(#REF!/GAMSlim2!AI73,"")</f>
        <v/>
      </c>
      <c r="AK73" s="2" t="str">
        <f>IFERROR(#REF!/GAMSlim2!AJ73,"")</f>
        <v/>
      </c>
      <c r="AL73" s="2" t="str">
        <f>IFERROR(#REF!/GAMSlim2!AK73,"")</f>
        <v/>
      </c>
      <c r="AM73" s="2" t="str">
        <f>IFERROR(#REF!/GAMSlim2!AL73,"")</f>
        <v/>
      </c>
      <c r="AN73" s="2" t="str">
        <f>IFERROR(#REF!/GAMSlim2!AM73,"")</f>
        <v/>
      </c>
      <c r="AO73" s="2" t="str">
        <f>IFERROR(#REF!/GAMSlim2!AN73,"")</f>
        <v/>
      </c>
      <c r="AP73" s="2" t="str">
        <f>IFERROR(#REF!/GAMSlim2!AO73,"")</f>
        <v/>
      </c>
      <c r="AQ73" s="2" t="str">
        <f>IFERROR(#REF!/GAMSlim2!AP73,"")</f>
        <v/>
      </c>
      <c r="AR73" s="2" t="str">
        <f>IFERROR(#REF!/GAMSlim2!AQ73,"")</f>
        <v/>
      </c>
      <c r="AS73" s="2" t="str">
        <f>IFERROR(#REF!/GAMSlim2!AR73,"")</f>
        <v/>
      </c>
      <c r="AT73" s="2" t="str">
        <f>IFERROR(#REF!/GAMSlim2!AS73,"")</f>
        <v/>
      </c>
      <c r="AU73" s="2" t="str">
        <f>IFERROR(#REF!/GAMSlim2!AT73,"")</f>
        <v/>
      </c>
      <c r="AV73" s="2" t="str">
        <f>IFERROR(#REF!/GAMSlim2!AU73,"")</f>
        <v/>
      </c>
      <c r="AW73" s="2" t="str">
        <f>IFERROR(#REF!/GAMSlim2!AV73,"")</f>
        <v/>
      </c>
      <c r="AX73" s="2" t="str">
        <f>IFERROR(#REF!/GAMSlim2!AW73,"")</f>
        <v/>
      </c>
      <c r="AY73" s="2" t="str">
        <f>IFERROR(#REF!/GAMSlim2!AX73,"")</f>
        <v/>
      </c>
      <c r="AZ73" s="2" t="str">
        <f>IFERROR(#REF!/GAMSlim2!AY73,"")</f>
        <v/>
      </c>
      <c r="BA73" s="2" t="str">
        <f>IFERROR(#REF!/GAMSlim2!AZ73,"")</f>
        <v/>
      </c>
      <c r="BB73" s="2" t="str">
        <f>IFERROR(#REF!/GAMSlim2!BA73,"")</f>
        <v/>
      </c>
      <c r="BC73" s="2" t="str">
        <f>IFERROR(#REF!/GAMSlim2!BB73,"")</f>
        <v/>
      </c>
      <c r="BD73" s="2" t="str">
        <f>IFERROR(#REF!/GAMSlim2!BC73,"")</f>
        <v/>
      </c>
      <c r="BE73" s="2" t="str">
        <f>IFERROR(#REF!/GAMSlim2!BD73,"")</f>
        <v/>
      </c>
      <c r="BF73" s="2" t="str">
        <f>IFERROR(#REF!/GAMSlim2!BE73,"")</f>
        <v/>
      </c>
      <c r="BG73" s="2" t="str">
        <f>IFERROR(#REF!/GAMSlim2!BF73,"")</f>
        <v/>
      </c>
      <c r="BH73" s="2" t="str">
        <f>IFERROR(#REF!/GAMSlim2!BG73,"")</f>
        <v/>
      </c>
      <c r="BI73" s="2" t="str">
        <f>IFERROR(#REF!/GAMSlim2!BH73,"")</f>
        <v/>
      </c>
      <c r="BJ73" s="2" t="str">
        <f>IFERROR(#REF!/GAMSlim2!BI73,"")</f>
        <v/>
      </c>
    </row>
    <row r="74" spans="1:62" x14ac:dyDescent="0.25">
      <c r="A74" t="e">
        <f>#REF!</f>
        <v>#REF!</v>
      </c>
      <c r="B74" t="str">
        <f>GAMSbase!A74</f>
        <v>2000 Forcings, non-CO2 GHG</v>
      </c>
      <c r="C74" s="2" t="str">
        <f>IFERROR(#REF!/GAMSlim2!B74,"")</f>
        <v/>
      </c>
      <c r="D74" s="2" t="str">
        <f>IFERROR(#REF!/GAMSlim2!C74,"")</f>
        <v/>
      </c>
      <c r="E74" s="2" t="str">
        <f>IFERROR(#REF!/GAMSlim2!D74,"")</f>
        <v/>
      </c>
      <c r="F74" s="2" t="str">
        <f>IFERROR(#REF!/GAMSlim2!E74,"")</f>
        <v/>
      </c>
      <c r="G74" s="2" t="str">
        <f>IFERROR(#REF!/GAMSlim2!F74,"")</f>
        <v/>
      </c>
      <c r="H74" s="2" t="str">
        <f>IFERROR(#REF!/GAMSlim2!G74,"")</f>
        <v/>
      </c>
      <c r="I74" s="2" t="str">
        <f>IFERROR(#REF!/GAMSlim2!H74,"")</f>
        <v/>
      </c>
      <c r="J74" s="2" t="str">
        <f>IFERROR(#REF!/GAMSlim2!I74,"")</f>
        <v/>
      </c>
      <c r="K74" s="2" t="str">
        <f>IFERROR(#REF!/GAMSlim2!J74,"")</f>
        <v/>
      </c>
      <c r="L74" s="2" t="str">
        <f>IFERROR(#REF!/GAMSlim2!K74,"")</f>
        <v/>
      </c>
      <c r="M74" s="2" t="str">
        <f>IFERROR(#REF!/GAMSlim2!L74,"")</f>
        <v/>
      </c>
      <c r="N74" s="2" t="str">
        <f>IFERROR(#REF!/GAMSlim2!M74,"")</f>
        <v/>
      </c>
      <c r="O74" s="2" t="str">
        <f>IFERROR(#REF!/GAMSlim2!N74,"")</f>
        <v/>
      </c>
      <c r="P74" s="2" t="str">
        <f>IFERROR(#REF!/GAMSlim2!O74,"")</f>
        <v/>
      </c>
      <c r="Q74" s="2" t="str">
        <f>IFERROR(#REF!/GAMSlim2!P74,"")</f>
        <v/>
      </c>
      <c r="R74" s="2" t="str">
        <f>IFERROR(#REF!/GAMSlim2!Q74,"")</f>
        <v/>
      </c>
      <c r="S74" s="2" t="str">
        <f>IFERROR(#REF!/GAMSlim2!R74,"")</f>
        <v/>
      </c>
      <c r="T74" s="2" t="str">
        <f>IFERROR(#REF!/GAMSlim2!S74,"")</f>
        <v/>
      </c>
      <c r="U74" s="2" t="str">
        <f>IFERROR(#REF!/GAMSlim2!T74,"")</f>
        <v/>
      </c>
      <c r="V74" s="2" t="str">
        <f>IFERROR(#REF!/GAMSlim2!U74,"")</f>
        <v/>
      </c>
      <c r="W74" s="2" t="str">
        <f>IFERROR(#REF!/GAMSlim2!V74,"")</f>
        <v/>
      </c>
      <c r="X74" s="2" t="str">
        <f>IFERROR(#REF!/GAMSlim2!W74,"")</f>
        <v/>
      </c>
      <c r="Y74" s="2" t="str">
        <f>IFERROR(#REF!/GAMSlim2!X74,"")</f>
        <v/>
      </c>
      <c r="Z74" s="2" t="str">
        <f>IFERROR(#REF!/GAMSlim2!Y74,"")</f>
        <v/>
      </c>
      <c r="AA74" s="2" t="str">
        <f>IFERROR(#REF!/GAMSlim2!Z74,"")</f>
        <v/>
      </c>
      <c r="AB74" s="2" t="str">
        <f>IFERROR(#REF!/GAMSlim2!AA74,"")</f>
        <v/>
      </c>
      <c r="AC74" s="2" t="str">
        <f>IFERROR(#REF!/GAMSlim2!AB74,"")</f>
        <v/>
      </c>
      <c r="AD74" s="2" t="str">
        <f>IFERROR(#REF!/GAMSlim2!AC74,"")</f>
        <v/>
      </c>
      <c r="AE74" s="2" t="str">
        <f>IFERROR(#REF!/GAMSlim2!AD74,"")</f>
        <v/>
      </c>
      <c r="AF74" s="2" t="str">
        <f>IFERROR(#REF!/GAMSlim2!AE74,"")</f>
        <v/>
      </c>
      <c r="AG74" s="2" t="str">
        <f>IFERROR(#REF!/GAMSlim2!AF74,"")</f>
        <v/>
      </c>
      <c r="AH74" s="2" t="str">
        <f>IFERROR(#REF!/GAMSlim2!AG74,"")</f>
        <v/>
      </c>
      <c r="AI74" s="2" t="str">
        <f>IFERROR(#REF!/GAMSlim2!AH74,"")</f>
        <v/>
      </c>
      <c r="AJ74" s="2" t="str">
        <f>IFERROR(#REF!/GAMSlim2!AI74,"")</f>
        <v/>
      </c>
      <c r="AK74" s="2" t="str">
        <f>IFERROR(#REF!/GAMSlim2!AJ74,"")</f>
        <v/>
      </c>
      <c r="AL74" s="2" t="str">
        <f>IFERROR(#REF!/GAMSlim2!AK74,"")</f>
        <v/>
      </c>
      <c r="AM74" s="2" t="str">
        <f>IFERROR(#REF!/GAMSlim2!AL74,"")</f>
        <v/>
      </c>
      <c r="AN74" s="2" t="str">
        <f>IFERROR(#REF!/GAMSlim2!AM74,"")</f>
        <v/>
      </c>
      <c r="AO74" s="2" t="str">
        <f>IFERROR(#REF!/GAMSlim2!AN74,"")</f>
        <v/>
      </c>
      <c r="AP74" s="2" t="str">
        <f>IFERROR(#REF!/GAMSlim2!AO74,"")</f>
        <v/>
      </c>
      <c r="AQ74" s="2" t="str">
        <f>IFERROR(#REF!/GAMSlim2!AP74,"")</f>
        <v/>
      </c>
      <c r="AR74" s="2" t="str">
        <f>IFERROR(#REF!/GAMSlim2!AQ74,"")</f>
        <v/>
      </c>
      <c r="AS74" s="2" t="str">
        <f>IFERROR(#REF!/GAMSlim2!AR74,"")</f>
        <v/>
      </c>
      <c r="AT74" s="2" t="str">
        <f>IFERROR(#REF!/GAMSlim2!AS74,"")</f>
        <v/>
      </c>
      <c r="AU74" s="2" t="str">
        <f>IFERROR(#REF!/GAMSlim2!AT74,"")</f>
        <v/>
      </c>
      <c r="AV74" s="2" t="str">
        <f>IFERROR(#REF!/GAMSlim2!AU74,"")</f>
        <v/>
      </c>
      <c r="AW74" s="2" t="str">
        <f>IFERROR(#REF!/GAMSlim2!AV74,"")</f>
        <v/>
      </c>
      <c r="AX74" s="2" t="str">
        <f>IFERROR(#REF!/GAMSlim2!AW74,"")</f>
        <v/>
      </c>
      <c r="AY74" s="2" t="str">
        <f>IFERROR(#REF!/GAMSlim2!AX74,"")</f>
        <v/>
      </c>
      <c r="AZ74" s="2" t="str">
        <f>IFERROR(#REF!/GAMSlim2!AY74,"")</f>
        <v/>
      </c>
      <c r="BA74" s="2" t="str">
        <f>IFERROR(#REF!/GAMSlim2!AZ74,"")</f>
        <v/>
      </c>
      <c r="BB74" s="2" t="str">
        <f>IFERROR(#REF!/GAMSlim2!BA74,"")</f>
        <v/>
      </c>
      <c r="BC74" s="2" t="str">
        <f>IFERROR(#REF!/GAMSlim2!BB74,"")</f>
        <v/>
      </c>
      <c r="BD74" s="2" t="str">
        <f>IFERROR(#REF!/GAMSlim2!BC74,"")</f>
        <v/>
      </c>
      <c r="BE74" s="2" t="str">
        <f>IFERROR(#REF!/GAMSlim2!BD74,"")</f>
        <v/>
      </c>
      <c r="BF74" s="2" t="str">
        <f>IFERROR(#REF!/GAMSlim2!BE74,"")</f>
        <v/>
      </c>
      <c r="BG74" s="2" t="str">
        <f>IFERROR(#REF!/GAMSlim2!BF74,"")</f>
        <v/>
      </c>
      <c r="BH74" s="2" t="str">
        <f>IFERROR(#REF!/GAMSlim2!BG74,"")</f>
        <v/>
      </c>
      <c r="BI74" s="2" t="str">
        <f>IFERROR(#REF!/GAMSlim2!BH74,"")</f>
        <v/>
      </c>
      <c r="BJ74" s="2" t="str">
        <f>IFERROR(#REF!/GAMSlim2!BI74,"")</f>
        <v/>
      </c>
    </row>
    <row r="75" spans="1:62" x14ac:dyDescent="0.25">
      <c r="A75" t="e">
        <f>#REF!</f>
        <v>#REF!</v>
      </c>
      <c r="B75" t="str">
        <f>GAMSbase!A75</f>
        <v>2100 Forcings, non-CO2 GHG</v>
      </c>
      <c r="C75" s="2" t="str">
        <f>IFERROR(#REF!/GAMSlim2!B75,"")</f>
        <v/>
      </c>
      <c r="D75" s="2" t="str">
        <f>IFERROR(#REF!/GAMSlim2!C75,"")</f>
        <v/>
      </c>
      <c r="E75" s="2" t="str">
        <f>IFERROR(#REF!/GAMSlim2!D75,"")</f>
        <v/>
      </c>
      <c r="F75" s="2" t="str">
        <f>IFERROR(#REF!/GAMSlim2!E75,"")</f>
        <v/>
      </c>
      <c r="G75" s="2" t="str">
        <f>IFERROR(#REF!/GAMSlim2!F75,"")</f>
        <v/>
      </c>
      <c r="H75" s="2" t="str">
        <f>IFERROR(#REF!/GAMSlim2!G75,"")</f>
        <v/>
      </c>
      <c r="I75" s="2" t="str">
        <f>IFERROR(#REF!/GAMSlim2!H75,"")</f>
        <v/>
      </c>
      <c r="J75" s="2" t="str">
        <f>IFERROR(#REF!/GAMSlim2!I75,"")</f>
        <v/>
      </c>
      <c r="K75" s="2" t="str">
        <f>IFERROR(#REF!/GAMSlim2!J75,"")</f>
        <v/>
      </c>
      <c r="L75" s="2" t="str">
        <f>IFERROR(#REF!/GAMSlim2!K75,"")</f>
        <v/>
      </c>
      <c r="M75" s="2" t="str">
        <f>IFERROR(#REF!/GAMSlim2!L75,"")</f>
        <v/>
      </c>
      <c r="N75" s="2" t="str">
        <f>IFERROR(#REF!/GAMSlim2!M75,"")</f>
        <v/>
      </c>
      <c r="O75" s="2" t="str">
        <f>IFERROR(#REF!/GAMSlim2!N75,"")</f>
        <v/>
      </c>
      <c r="P75" s="2" t="str">
        <f>IFERROR(#REF!/GAMSlim2!O75,"")</f>
        <v/>
      </c>
      <c r="Q75" s="2" t="str">
        <f>IFERROR(#REF!/GAMSlim2!P75,"")</f>
        <v/>
      </c>
      <c r="R75" s="2" t="str">
        <f>IFERROR(#REF!/GAMSlim2!Q75,"")</f>
        <v/>
      </c>
      <c r="S75" s="2" t="str">
        <f>IFERROR(#REF!/GAMSlim2!R75,"")</f>
        <v/>
      </c>
      <c r="T75" s="2" t="str">
        <f>IFERROR(#REF!/GAMSlim2!S75,"")</f>
        <v/>
      </c>
      <c r="U75" s="2" t="str">
        <f>IFERROR(#REF!/GAMSlim2!T75,"")</f>
        <v/>
      </c>
      <c r="V75" s="2" t="str">
        <f>IFERROR(#REF!/GAMSlim2!U75,"")</f>
        <v/>
      </c>
      <c r="W75" s="2" t="str">
        <f>IFERROR(#REF!/GAMSlim2!V75,"")</f>
        <v/>
      </c>
      <c r="X75" s="2" t="str">
        <f>IFERROR(#REF!/GAMSlim2!W75,"")</f>
        <v/>
      </c>
      <c r="Y75" s="2" t="str">
        <f>IFERROR(#REF!/GAMSlim2!X75,"")</f>
        <v/>
      </c>
      <c r="Z75" s="2" t="str">
        <f>IFERROR(#REF!/GAMSlim2!Y75,"")</f>
        <v/>
      </c>
      <c r="AA75" s="2" t="str">
        <f>IFERROR(#REF!/GAMSlim2!Z75,"")</f>
        <v/>
      </c>
      <c r="AB75" s="2" t="str">
        <f>IFERROR(#REF!/GAMSlim2!AA75,"")</f>
        <v/>
      </c>
      <c r="AC75" s="2" t="str">
        <f>IFERROR(#REF!/GAMSlim2!AB75,"")</f>
        <v/>
      </c>
      <c r="AD75" s="2" t="str">
        <f>IFERROR(#REF!/GAMSlim2!AC75,"")</f>
        <v/>
      </c>
      <c r="AE75" s="2" t="str">
        <f>IFERROR(#REF!/GAMSlim2!AD75,"")</f>
        <v/>
      </c>
      <c r="AF75" s="2" t="str">
        <f>IFERROR(#REF!/GAMSlim2!AE75,"")</f>
        <v/>
      </c>
      <c r="AG75" s="2" t="str">
        <f>IFERROR(#REF!/GAMSlim2!AF75,"")</f>
        <v/>
      </c>
      <c r="AH75" s="2" t="str">
        <f>IFERROR(#REF!/GAMSlim2!AG75,"")</f>
        <v/>
      </c>
      <c r="AI75" s="2" t="str">
        <f>IFERROR(#REF!/GAMSlim2!AH75,"")</f>
        <v/>
      </c>
      <c r="AJ75" s="2" t="str">
        <f>IFERROR(#REF!/GAMSlim2!AI75,"")</f>
        <v/>
      </c>
      <c r="AK75" s="2" t="str">
        <f>IFERROR(#REF!/GAMSlim2!AJ75,"")</f>
        <v/>
      </c>
      <c r="AL75" s="2" t="str">
        <f>IFERROR(#REF!/GAMSlim2!AK75,"")</f>
        <v/>
      </c>
      <c r="AM75" s="2" t="str">
        <f>IFERROR(#REF!/GAMSlim2!AL75,"")</f>
        <v/>
      </c>
      <c r="AN75" s="2" t="str">
        <f>IFERROR(#REF!/GAMSlim2!AM75,"")</f>
        <v/>
      </c>
      <c r="AO75" s="2" t="str">
        <f>IFERROR(#REF!/GAMSlim2!AN75,"")</f>
        <v/>
      </c>
      <c r="AP75" s="2" t="str">
        <f>IFERROR(#REF!/GAMSlim2!AO75,"")</f>
        <v/>
      </c>
      <c r="AQ75" s="2" t="str">
        <f>IFERROR(#REF!/GAMSlim2!AP75,"")</f>
        <v/>
      </c>
      <c r="AR75" s="2" t="str">
        <f>IFERROR(#REF!/GAMSlim2!AQ75,"")</f>
        <v/>
      </c>
      <c r="AS75" s="2" t="str">
        <f>IFERROR(#REF!/GAMSlim2!AR75,"")</f>
        <v/>
      </c>
      <c r="AT75" s="2" t="str">
        <f>IFERROR(#REF!/GAMSlim2!AS75,"")</f>
        <v/>
      </c>
      <c r="AU75" s="2" t="str">
        <f>IFERROR(#REF!/GAMSlim2!AT75,"")</f>
        <v/>
      </c>
      <c r="AV75" s="2" t="str">
        <f>IFERROR(#REF!/GAMSlim2!AU75,"")</f>
        <v/>
      </c>
      <c r="AW75" s="2" t="str">
        <f>IFERROR(#REF!/GAMSlim2!AV75,"")</f>
        <v/>
      </c>
      <c r="AX75" s="2" t="str">
        <f>IFERROR(#REF!/GAMSlim2!AW75,"")</f>
        <v/>
      </c>
      <c r="AY75" s="2" t="str">
        <f>IFERROR(#REF!/GAMSlim2!AX75,"")</f>
        <v/>
      </c>
      <c r="AZ75" s="2" t="str">
        <f>IFERROR(#REF!/GAMSlim2!AY75,"")</f>
        <v/>
      </c>
      <c r="BA75" s="2" t="str">
        <f>IFERROR(#REF!/GAMSlim2!AZ75,"")</f>
        <v/>
      </c>
      <c r="BB75" s="2" t="str">
        <f>IFERROR(#REF!/GAMSlim2!BA75,"")</f>
        <v/>
      </c>
      <c r="BC75" s="2" t="str">
        <f>IFERROR(#REF!/GAMSlim2!BB75,"")</f>
        <v/>
      </c>
      <c r="BD75" s="2" t="str">
        <f>IFERROR(#REF!/GAMSlim2!BC75,"")</f>
        <v/>
      </c>
      <c r="BE75" s="2" t="str">
        <f>IFERROR(#REF!/GAMSlim2!BD75,"")</f>
        <v/>
      </c>
      <c r="BF75" s="2" t="str">
        <f>IFERROR(#REF!/GAMSlim2!BE75,"")</f>
        <v/>
      </c>
      <c r="BG75" s="2" t="str">
        <f>IFERROR(#REF!/GAMSlim2!BF75,"")</f>
        <v/>
      </c>
      <c r="BH75" s="2" t="str">
        <f>IFERROR(#REF!/GAMSlim2!BG75,"")</f>
        <v/>
      </c>
      <c r="BI75" s="2" t="str">
        <f>IFERROR(#REF!/GAMSlim2!BH75,"")</f>
        <v/>
      </c>
      <c r="BJ75" s="2" t="str">
        <f>IFERROR(#REF!/GAMSlim2!BI75,"")</f>
        <v/>
      </c>
    </row>
    <row r="76" spans="1:62" x14ac:dyDescent="0.25">
      <c r="A76" t="e">
        <f>#REF!</f>
        <v>#REF!</v>
      </c>
      <c r="B76" t="str">
        <f>GAMSbase!A76</f>
        <v>Initial Temperature (2008-2011)</v>
      </c>
      <c r="C76" s="2" t="str">
        <f>IFERROR(#REF!/GAMSlim2!B76,"")</f>
        <v/>
      </c>
      <c r="D76" s="2" t="str">
        <f>IFERROR(#REF!/GAMSlim2!C76,"")</f>
        <v/>
      </c>
      <c r="E76" s="2" t="str">
        <f>IFERROR(#REF!/GAMSlim2!D76,"")</f>
        <v/>
      </c>
      <c r="F76" s="2" t="str">
        <f>IFERROR(#REF!/GAMSlim2!E76,"")</f>
        <v/>
      </c>
      <c r="G76" s="2" t="str">
        <f>IFERROR(#REF!/GAMSlim2!F76,"")</f>
        <v/>
      </c>
      <c r="H76" s="2" t="str">
        <f>IFERROR(#REF!/GAMSlim2!G76,"")</f>
        <v/>
      </c>
      <c r="I76" s="2" t="str">
        <f>IFERROR(#REF!/GAMSlim2!H76,"")</f>
        <v/>
      </c>
      <c r="J76" s="2" t="str">
        <f>IFERROR(#REF!/GAMSlim2!I76,"")</f>
        <v/>
      </c>
      <c r="K76" s="2" t="str">
        <f>IFERROR(#REF!/GAMSlim2!J76,"")</f>
        <v/>
      </c>
      <c r="L76" s="2" t="str">
        <f>IFERROR(#REF!/GAMSlim2!K76,"")</f>
        <v/>
      </c>
      <c r="M76" s="2" t="str">
        <f>IFERROR(#REF!/GAMSlim2!L76,"")</f>
        <v/>
      </c>
      <c r="N76" s="2" t="str">
        <f>IFERROR(#REF!/GAMSlim2!M76,"")</f>
        <v/>
      </c>
      <c r="O76" s="2" t="str">
        <f>IFERROR(#REF!/GAMSlim2!N76,"")</f>
        <v/>
      </c>
      <c r="P76" s="2" t="str">
        <f>IFERROR(#REF!/GAMSlim2!O76,"")</f>
        <v/>
      </c>
      <c r="Q76" s="2" t="str">
        <f>IFERROR(#REF!/GAMSlim2!P76,"")</f>
        <v/>
      </c>
      <c r="R76" s="2" t="str">
        <f>IFERROR(#REF!/GAMSlim2!Q76,"")</f>
        <v/>
      </c>
      <c r="S76" s="2" t="str">
        <f>IFERROR(#REF!/GAMSlim2!R76,"")</f>
        <v/>
      </c>
      <c r="T76" s="2" t="str">
        <f>IFERROR(#REF!/GAMSlim2!S76,"")</f>
        <v/>
      </c>
      <c r="U76" s="2" t="str">
        <f>IFERROR(#REF!/GAMSlim2!T76,"")</f>
        <v/>
      </c>
      <c r="V76" s="2" t="str">
        <f>IFERROR(#REF!/GAMSlim2!U76,"")</f>
        <v/>
      </c>
      <c r="W76" s="2" t="str">
        <f>IFERROR(#REF!/GAMSlim2!V76,"")</f>
        <v/>
      </c>
      <c r="X76" s="2" t="str">
        <f>IFERROR(#REF!/GAMSlim2!W76,"")</f>
        <v/>
      </c>
      <c r="Y76" s="2" t="str">
        <f>IFERROR(#REF!/GAMSlim2!X76,"")</f>
        <v/>
      </c>
      <c r="Z76" s="2" t="str">
        <f>IFERROR(#REF!/GAMSlim2!Y76,"")</f>
        <v/>
      </c>
      <c r="AA76" s="2" t="str">
        <f>IFERROR(#REF!/GAMSlim2!Z76,"")</f>
        <v/>
      </c>
      <c r="AB76" s="2" t="str">
        <f>IFERROR(#REF!/GAMSlim2!AA76,"")</f>
        <v/>
      </c>
      <c r="AC76" s="2" t="str">
        <f>IFERROR(#REF!/GAMSlim2!AB76,"")</f>
        <v/>
      </c>
      <c r="AD76" s="2" t="str">
        <f>IFERROR(#REF!/GAMSlim2!AC76,"")</f>
        <v/>
      </c>
      <c r="AE76" s="2" t="str">
        <f>IFERROR(#REF!/GAMSlim2!AD76,"")</f>
        <v/>
      </c>
      <c r="AF76" s="2" t="str">
        <f>IFERROR(#REF!/GAMSlim2!AE76,"")</f>
        <v/>
      </c>
      <c r="AG76" s="2" t="str">
        <f>IFERROR(#REF!/GAMSlim2!AF76,"")</f>
        <v/>
      </c>
      <c r="AH76" s="2" t="str">
        <f>IFERROR(#REF!/GAMSlim2!AG76,"")</f>
        <v/>
      </c>
      <c r="AI76" s="2" t="str">
        <f>IFERROR(#REF!/GAMSlim2!AH76,"")</f>
        <v/>
      </c>
      <c r="AJ76" s="2" t="str">
        <f>IFERROR(#REF!/GAMSlim2!AI76,"")</f>
        <v/>
      </c>
      <c r="AK76" s="2" t="str">
        <f>IFERROR(#REF!/GAMSlim2!AJ76,"")</f>
        <v/>
      </c>
      <c r="AL76" s="2" t="str">
        <f>IFERROR(#REF!/GAMSlim2!AK76,"")</f>
        <v/>
      </c>
      <c r="AM76" s="2" t="str">
        <f>IFERROR(#REF!/GAMSlim2!AL76,"")</f>
        <v/>
      </c>
      <c r="AN76" s="2" t="str">
        <f>IFERROR(#REF!/GAMSlim2!AM76,"")</f>
        <v/>
      </c>
      <c r="AO76" s="2" t="str">
        <f>IFERROR(#REF!/GAMSlim2!AN76,"")</f>
        <v/>
      </c>
      <c r="AP76" s="2" t="str">
        <f>IFERROR(#REF!/GAMSlim2!AO76,"")</f>
        <v/>
      </c>
      <c r="AQ76" s="2" t="str">
        <f>IFERROR(#REF!/GAMSlim2!AP76,"")</f>
        <v/>
      </c>
      <c r="AR76" s="2" t="str">
        <f>IFERROR(#REF!/GAMSlim2!AQ76,"")</f>
        <v/>
      </c>
      <c r="AS76" s="2" t="str">
        <f>IFERROR(#REF!/GAMSlim2!AR76,"")</f>
        <v/>
      </c>
      <c r="AT76" s="2" t="str">
        <f>IFERROR(#REF!/GAMSlim2!AS76,"")</f>
        <v/>
      </c>
      <c r="AU76" s="2" t="str">
        <f>IFERROR(#REF!/GAMSlim2!AT76,"")</f>
        <v/>
      </c>
      <c r="AV76" s="2" t="str">
        <f>IFERROR(#REF!/GAMSlim2!AU76,"")</f>
        <v/>
      </c>
      <c r="AW76" s="2" t="str">
        <f>IFERROR(#REF!/GAMSlim2!AV76,"")</f>
        <v/>
      </c>
      <c r="AX76" s="2" t="str">
        <f>IFERROR(#REF!/GAMSlim2!AW76,"")</f>
        <v/>
      </c>
      <c r="AY76" s="2" t="str">
        <f>IFERROR(#REF!/GAMSlim2!AX76,"")</f>
        <v/>
      </c>
      <c r="AZ76" s="2" t="str">
        <f>IFERROR(#REF!/GAMSlim2!AY76,"")</f>
        <v/>
      </c>
      <c r="BA76" s="2" t="str">
        <f>IFERROR(#REF!/GAMSlim2!AZ76,"")</f>
        <v/>
      </c>
      <c r="BB76" s="2" t="str">
        <f>IFERROR(#REF!/GAMSlim2!BA76,"")</f>
        <v/>
      </c>
      <c r="BC76" s="2" t="str">
        <f>IFERROR(#REF!/GAMSlim2!BB76,"")</f>
        <v/>
      </c>
      <c r="BD76" s="2" t="str">
        <f>IFERROR(#REF!/GAMSlim2!BC76,"")</f>
        <v/>
      </c>
      <c r="BE76" s="2" t="str">
        <f>IFERROR(#REF!/GAMSlim2!BD76,"")</f>
        <v/>
      </c>
      <c r="BF76" s="2" t="str">
        <f>IFERROR(#REF!/GAMSlim2!BE76,"")</f>
        <v/>
      </c>
      <c r="BG76" s="2" t="str">
        <f>IFERROR(#REF!/GAMSlim2!BF76,"")</f>
        <v/>
      </c>
      <c r="BH76" s="2" t="str">
        <f>IFERROR(#REF!/GAMSlim2!BG76,"")</f>
        <v/>
      </c>
      <c r="BI76" s="2" t="str">
        <f>IFERROR(#REF!/GAMSlim2!BH76,"")</f>
        <v/>
      </c>
      <c r="BJ76" s="2" t="str">
        <f>IFERROR(#REF!/GAMSlim2!BI76,"")</f>
        <v/>
      </c>
    </row>
    <row r="77" spans="1:62" x14ac:dyDescent="0.25">
      <c r="A77" t="e">
        <f>#REF!</f>
        <v>#REF!</v>
      </c>
      <c r="B77" t="str">
        <f>GAMSbase!A77</f>
        <v>Initial Temperature of Deep Oceans (deg C above 1900 level)</v>
      </c>
      <c r="C77" s="2" t="str">
        <f>IFERROR(#REF!/GAMSlim2!B77,"")</f>
        <v/>
      </c>
      <c r="D77" s="2" t="str">
        <f>IFERROR(#REF!/GAMSlim2!C77,"")</f>
        <v/>
      </c>
      <c r="E77" s="2" t="str">
        <f>IFERROR(#REF!/GAMSlim2!D77,"")</f>
        <v/>
      </c>
      <c r="F77" s="2" t="str">
        <f>IFERROR(#REF!/GAMSlim2!E77,"")</f>
        <v/>
      </c>
      <c r="G77" s="2" t="str">
        <f>IFERROR(#REF!/GAMSlim2!F77,"")</f>
        <v/>
      </c>
      <c r="H77" s="2" t="str">
        <f>IFERROR(#REF!/GAMSlim2!G77,"")</f>
        <v/>
      </c>
      <c r="I77" s="2" t="str">
        <f>IFERROR(#REF!/GAMSlim2!H77,"")</f>
        <v/>
      </c>
      <c r="J77" s="2" t="str">
        <f>IFERROR(#REF!/GAMSlim2!I77,"")</f>
        <v/>
      </c>
      <c r="K77" s="2" t="str">
        <f>IFERROR(#REF!/GAMSlim2!J77,"")</f>
        <v/>
      </c>
      <c r="L77" s="2" t="str">
        <f>IFERROR(#REF!/GAMSlim2!K77,"")</f>
        <v/>
      </c>
      <c r="M77" s="2" t="str">
        <f>IFERROR(#REF!/GAMSlim2!L77,"")</f>
        <v/>
      </c>
      <c r="N77" s="2" t="str">
        <f>IFERROR(#REF!/GAMSlim2!M77,"")</f>
        <v/>
      </c>
      <c r="O77" s="2" t="str">
        <f>IFERROR(#REF!/GAMSlim2!N77,"")</f>
        <v/>
      </c>
      <c r="P77" s="2" t="str">
        <f>IFERROR(#REF!/GAMSlim2!O77,"")</f>
        <v/>
      </c>
      <c r="Q77" s="2" t="str">
        <f>IFERROR(#REF!/GAMSlim2!P77,"")</f>
        <v/>
      </c>
      <c r="R77" s="2" t="str">
        <f>IFERROR(#REF!/GAMSlim2!Q77,"")</f>
        <v/>
      </c>
      <c r="S77" s="2" t="str">
        <f>IFERROR(#REF!/GAMSlim2!R77,"")</f>
        <v/>
      </c>
      <c r="T77" s="2" t="str">
        <f>IFERROR(#REF!/GAMSlim2!S77,"")</f>
        <v/>
      </c>
      <c r="U77" s="2" t="str">
        <f>IFERROR(#REF!/GAMSlim2!T77,"")</f>
        <v/>
      </c>
      <c r="V77" s="2" t="str">
        <f>IFERROR(#REF!/GAMSlim2!U77,"")</f>
        <v/>
      </c>
      <c r="W77" s="2" t="str">
        <f>IFERROR(#REF!/GAMSlim2!V77,"")</f>
        <v/>
      </c>
      <c r="X77" s="2" t="str">
        <f>IFERROR(#REF!/GAMSlim2!W77,"")</f>
        <v/>
      </c>
      <c r="Y77" s="2" t="str">
        <f>IFERROR(#REF!/GAMSlim2!X77,"")</f>
        <v/>
      </c>
      <c r="Z77" s="2" t="str">
        <f>IFERROR(#REF!/GAMSlim2!Y77,"")</f>
        <v/>
      </c>
      <c r="AA77" s="2" t="str">
        <f>IFERROR(#REF!/GAMSlim2!Z77,"")</f>
        <v/>
      </c>
      <c r="AB77" s="2" t="str">
        <f>IFERROR(#REF!/GAMSlim2!AA77,"")</f>
        <v/>
      </c>
      <c r="AC77" s="2" t="str">
        <f>IFERROR(#REF!/GAMSlim2!AB77,"")</f>
        <v/>
      </c>
      <c r="AD77" s="2" t="str">
        <f>IFERROR(#REF!/GAMSlim2!AC77,"")</f>
        <v/>
      </c>
      <c r="AE77" s="2" t="str">
        <f>IFERROR(#REF!/GAMSlim2!AD77,"")</f>
        <v/>
      </c>
      <c r="AF77" s="2" t="str">
        <f>IFERROR(#REF!/GAMSlim2!AE77,"")</f>
        <v/>
      </c>
      <c r="AG77" s="2" t="str">
        <f>IFERROR(#REF!/GAMSlim2!AF77,"")</f>
        <v/>
      </c>
      <c r="AH77" s="2" t="str">
        <f>IFERROR(#REF!/GAMSlim2!AG77,"")</f>
        <v/>
      </c>
      <c r="AI77" s="2" t="str">
        <f>IFERROR(#REF!/GAMSlim2!AH77,"")</f>
        <v/>
      </c>
      <c r="AJ77" s="2" t="str">
        <f>IFERROR(#REF!/GAMSlim2!AI77,"")</f>
        <v/>
      </c>
      <c r="AK77" s="2" t="str">
        <f>IFERROR(#REF!/GAMSlim2!AJ77,"")</f>
        <v/>
      </c>
      <c r="AL77" s="2" t="str">
        <f>IFERROR(#REF!/GAMSlim2!AK77,"")</f>
        <v/>
      </c>
      <c r="AM77" s="2" t="str">
        <f>IFERROR(#REF!/GAMSlim2!AL77,"")</f>
        <v/>
      </c>
      <c r="AN77" s="2" t="str">
        <f>IFERROR(#REF!/GAMSlim2!AM77,"")</f>
        <v/>
      </c>
      <c r="AO77" s="2" t="str">
        <f>IFERROR(#REF!/GAMSlim2!AN77,"")</f>
        <v/>
      </c>
      <c r="AP77" s="2" t="str">
        <f>IFERROR(#REF!/GAMSlim2!AO77,"")</f>
        <v/>
      </c>
      <c r="AQ77" s="2" t="str">
        <f>IFERROR(#REF!/GAMSlim2!AP77,"")</f>
        <v/>
      </c>
      <c r="AR77" s="2" t="str">
        <f>IFERROR(#REF!/GAMSlim2!AQ77,"")</f>
        <v/>
      </c>
      <c r="AS77" s="2" t="str">
        <f>IFERROR(#REF!/GAMSlim2!AR77,"")</f>
        <v/>
      </c>
      <c r="AT77" s="2" t="str">
        <f>IFERROR(#REF!/GAMSlim2!AS77,"")</f>
        <v/>
      </c>
      <c r="AU77" s="2" t="str">
        <f>IFERROR(#REF!/GAMSlim2!AT77,"")</f>
        <v/>
      </c>
      <c r="AV77" s="2" t="str">
        <f>IFERROR(#REF!/GAMSlim2!AU77,"")</f>
        <v/>
      </c>
      <c r="AW77" s="2" t="str">
        <f>IFERROR(#REF!/GAMSlim2!AV77,"")</f>
        <v/>
      </c>
      <c r="AX77" s="2" t="str">
        <f>IFERROR(#REF!/GAMSlim2!AW77,"")</f>
        <v/>
      </c>
      <c r="AY77" s="2" t="str">
        <f>IFERROR(#REF!/GAMSlim2!AX77,"")</f>
        <v/>
      </c>
      <c r="AZ77" s="2" t="str">
        <f>IFERROR(#REF!/GAMSlim2!AY77,"")</f>
        <v/>
      </c>
      <c r="BA77" s="2" t="str">
        <f>IFERROR(#REF!/GAMSlim2!AZ77,"")</f>
        <v/>
      </c>
      <c r="BB77" s="2" t="str">
        <f>IFERROR(#REF!/GAMSlim2!BA77,"")</f>
        <v/>
      </c>
      <c r="BC77" s="2" t="str">
        <f>IFERROR(#REF!/GAMSlim2!BB77,"")</f>
        <v/>
      </c>
      <c r="BD77" s="2" t="str">
        <f>IFERROR(#REF!/GAMSlim2!BC77,"")</f>
        <v/>
      </c>
      <c r="BE77" s="2" t="str">
        <f>IFERROR(#REF!/GAMSlim2!BD77,"")</f>
        <v/>
      </c>
      <c r="BF77" s="2" t="str">
        <f>IFERROR(#REF!/GAMSlim2!BE77,"")</f>
        <v/>
      </c>
      <c r="BG77" s="2" t="str">
        <f>IFERROR(#REF!/GAMSlim2!BF77,"")</f>
        <v/>
      </c>
      <c r="BH77" s="2" t="str">
        <f>IFERROR(#REF!/GAMSlim2!BG77,"")</f>
        <v/>
      </c>
      <c r="BI77" s="2" t="str">
        <f>IFERROR(#REF!/GAMSlim2!BH77,"")</f>
        <v/>
      </c>
      <c r="BJ77" s="2" t="str">
        <f>IFERROR(#REF!/GAMSlim2!BI77,"")</f>
        <v/>
      </c>
    </row>
    <row r="78" spans="1:62" x14ac:dyDescent="0.25">
      <c r="A78" t="e">
        <f>#REF!</f>
        <v>#REF!</v>
      </c>
      <c r="B78" t="str">
        <f>GAMSbase!A78</f>
        <v>* CLIMATE MODEL PARAMETERS</v>
      </c>
      <c r="C78" s="2" t="str">
        <f>IFERROR(#REF!/GAMSlim2!B78,"")</f>
        <v/>
      </c>
      <c r="D78" s="2" t="str">
        <f>IFERROR(#REF!/GAMSlim2!C78,"")</f>
        <v/>
      </c>
      <c r="E78" s="2" t="str">
        <f>IFERROR(#REF!/GAMSlim2!D78,"")</f>
        <v/>
      </c>
      <c r="F78" s="2" t="str">
        <f>IFERROR(#REF!/GAMSlim2!E78,"")</f>
        <v/>
      </c>
      <c r="G78" s="2" t="str">
        <f>IFERROR(#REF!/GAMSlim2!F78,"")</f>
        <v/>
      </c>
      <c r="H78" s="2" t="str">
        <f>IFERROR(#REF!/GAMSlim2!G78,"")</f>
        <v/>
      </c>
      <c r="I78" s="2" t="str">
        <f>IFERROR(#REF!/GAMSlim2!H78,"")</f>
        <v/>
      </c>
      <c r="J78" s="2" t="str">
        <f>IFERROR(#REF!/GAMSlim2!I78,"")</f>
        <v/>
      </c>
      <c r="K78" s="2" t="str">
        <f>IFERROR(#REF!/GAMSlim2!J78,"")</f>
        <v/>
      </c>
      <c r="L78" s="2" t="str">
        <f>IFERROR(#REF!/GAMSlim2!K78,"")</f>
        <v/>
      </c>
      <c r="M78" s="2" t="str">
        <f>IFERROR(#REF!/GAMSlim2!L78,"")</f>
        <v/>
      </c>
      <c r="N78" s="2" t="str">
        <f>IFERROR(#REF!/GAMSlim2!M78,"")</f>
        <v/>
      </c>
      <c r="O78" s="2" t="str">
        <f>IFERROR(#REF!/GAMSlim2!N78,"")</f>
        <v/>
      </c>
      <c r="P78" s="2" t="str">
        <f>IFERROR(#REF!/GAMSlim2!O78,"")</f>
        <v/>
      </c>
      <c r="Q78" s="2" t="str">
        <f>IFERROR(#REF!/GAMSlim2!P78,"")</f>
        <v/>
      </c>
      <c r="R78" s="2" t="str">
        <f>IFERROR(#REF!/GAMSlim2!Q78,"")</f>
        <v/>
      </c>
      <c r="S78" s="2" t="str">
        <f>IFERROR(#REF!/GAMSlim2!R78,"")</f>
        <v/>
      </c>
      <c r="T78" s="2" t="str">
        <f>IFERROR(#REF!/GAMSlim2!S78,"")</f>
        <v/>
      </c>
      <c r="U78" s="2" t="str">
        <f>IFERROR(#REF!/GAMSlim2!T78,"")</f>
        <v/>
      </c>
      <c r="V78" s="2" t="str">
        <f>IFERROR(#REF!/GAMSlim2!U78,"")</f>
        <v/>
      </c>
      <c r="W78" s="2" t="str">
        <f>IFERROR(#REF!/GAMSlim2!V78,"")</f>
        <v/>
      </c>
      <c r="X78" s="2" t="str">
        <f>IFERROR(#REF!/GAMSlim2!W78,"")</f>
        <v/>
      </c>
      <c r="Y78" s="2" t="str">
        <f>IFERROR(#REF!/GAMSlim2!X78,"")</f>
        <v/>
      </c>
      <c r="Z78" s="2" t="str">
        <f>IFERROR(#REF!/GAMSlim2!Y78,"")</f>
        <v/>
      </c>
      <c r="AA78" s="2" t="str">
        <f>IFERROR(#REF!/GAMSlim2!Z78,"")</f>
        <v/>
      </c>
      <c r="AB78" s="2" t="str">
        <f>IFERROR(#REF!/GAMSlim2!AA78,"")</f>
        <v/>
      </c>
      <c r="AC78" s="2" t="str">
        <f>IFERROR(#REF!/GAMSlim2!AB78,"")</f>
        <v/>
      </c>
      <c r="AD78" s="2" t="str">
        <f>IFERROR(#REF!/GAMSlim2!AC78,"")</f>
        <v/>
      </c>
      <c r="AE78" s="2" t="str">
        <f>IFERROR(#REF!/GAMSlim2!AD78,"")</f>
        <v/>
      </c>
      <c r="AF78" s="2" t="str">
        <f>IFERROR(#REF!/GAMSlim2!AE78,"")</f>
        <v/>
      </c>
      <c r="AG78" s="2" t="str">
        <f>IFERROR(#REF!/GAMSlim2!AF78,"")</f>
        <v/>
      </c>
      <c r="AH78" s="2" t="str">
        <f>IFERROR(#REF!/GAMSlim2!AG78,"")</f>
        <v/>
      </c>
      <c r="AI78" s="2" t="str">
        <f>IFERROR(#REF!/GAMSlim2!AH78,"")</f>
        <v/>
      </c>
      <c r="AJ78" s="2" t="str">
        <f>IFERROR(#REF!/GAMSlim2!AI78,"")</f>
        <v/>
      </c>
      <c r="AK78" s="2" t="str">
        <f>IFERROR(#REF!/GAMSlim2!AJ78,"")</f>
        <v/>
      </c>
      <c r="AL78" s="2" t="str">
        <f>IFERROR(#REF!/GAMSlim2!AK78,"")</f>
        <v/>
      </c>
      <c r="AM78" s="2" t="str">
        <f>IFERROR(#REF!/GAMSlim2!AL78,"")</f>
        <v/>
      </c>
      <c r="AN78" s="2" t="str">
        <f>IFERROR(#REF!/GAMSlim2!AM78,"")</f>
        <v/>
      </c>
      <c r="AO78" s="2" t="str">
        <f>IFERROR(#REF!/GAMSlim2!AN78,"")</f>
        <v/>
      </c>
      <c r="AP78" s="2" t="str">
        <f>IFERROR(#REF!/GAMSlim2!AO78,"")</f>
        <v/>
      </c>
      <c r="AQ78" s="2" t="str">
        <f>IFERROR(#REF!/GAMSlim2!AP78,"")</f>
        <v/>
      </c>
      <c r="AR78" s="2" t="str">
        <f>IFERROR(#REF!/GAMSlim2!AQ78,"")</f>
        <v/>
      </c>
      <c r="AS78" s="2" t="str">
        <f>IFERROR(#REF!/GAMSlim2!AR78,"")</f>
        <v/>
      </c>
      <c r="AT78" s="2" t="str">
        <f>IFERROR(#REF!/GAMSlim2!AS78,"")</f>
        <v/>
      </c>
      <c r="AU78" s="2" t="str">
        <f>IFERROR(#REF!/GAMSlim2!AT78,"")</f>
        <v/>
      </c>
      <c r="AV78" s="2" t="str">
        <f>IFERROR(#REF!/GAMSlim2!AU78,"")</f>
        <v/>
      </c>
      <c r="AW78" s="2" t="str">
        <f>IFERROR(#REF!/GAMSlim2!AV78,"")</f>
        <v/>
      </c>
      <c r="AX78" s="2" t="str">
        <f>IFERROR(#REF!/GAMSlim2!AW78,"")</f>
        <v/>
      </c>
      <c r="AY78" s="2" t="str">
        <f>IFERROR(#REF!/GAMSlim2!AX78,"")</f>
        <v/>
      </c>
      <c r="AZ78" s="2" t="str">
        <f>IFERROR(#REF!/GAMSlim2!AY78,"")</f>
        <v/>
      </c>
      <c r="BA78" s="2" t="str">
        <f>IFERROR(#REF!/GAMSlim2!AZ78,"")</f>
        <v/>
      </c>
      <c r="BB78" s="2" t="str">
        <f>IFERROR(#REF!/GAMSlim2!BA78,"")</f>
        <v/>
      </c>
      <c r="BC78" s="2" t="str">
        <f>IFERROR(#REF!/GAMSlim2!BB78,"")</f>
        <v/>
      </c>
      <c r="BD78" s="2" t="str">
        <f>IFERROR(#REF!/GAMSlim2!BC78,"")</f>
        <v/>
      </c>
      <c r="BE78" s="2" t="str">
        <f>IFERROR(#REF!/GAMSlim2!BD78,"")</f>
        <v/>
      </c>
      <c r="BF78" s="2" t="str">
        <f>IFERROR(#REF!/GAMSlim2!BE78,"")</f>
        <v/>
      </c>
      <c r="BG78" s="2" t="str">
        <f>IFERROR(#REF!/GAMSlim2!BF78,"")</f>
        <v/>
      </c>
      <c r="BH78" s="2" t="str">
        <f>IFERROR(#REF!/GAMSlim2!BG78,"")</f>
        <v/>
      </c>
      <c r="BI78" s="2" t="str">
        <f>IFERROR(#REF!/GAMSlim2!BH78,"")</f>
        <v/>
      </c>
      <c r="BJ78" s="2" t="str">
        <f>IFERROR(#REF!/GAMSlim2!BI78,"")</f>
        <v/>
      </c>
    </row>
    <row r="79" spans="1:62" x14ac:dyDescent="0.25">
      <c r="A79" t="e">
        <f>#REF!</f>
        <v>#REF!</v>
      </c>
      <c r="B79" t="str">
        <f>GAMSbase!A79</f>
        <v>Temperature Sensitivity Coefficient (temp increase per doubling CO2)</v>
      </c>
      <c r="C79" s="2" t="str">
        <f>IFERROR(#REF!/GAMSlim2!B79,"")</f>
        <v/>
      </c>
      <c r="D79" s="2" t="str">
        <f>IFERROR(#REF!/GAMSlim2!C79,"")</f>
        <v/>
      </c>
      <c r="E79" s="2" t="str">
        <f>IFERROR(#REF!/GAMSlim2!D79,"")</f>
        <v/>
      </c>
      <c r="F79" s="2" t="str">
        <f>IFERROR(#REF!/GAMSlim2!E79,"")</f>
        <v/>
      </c>
      <c r="G79" s="2" t="str">
        <f>IFERROR(#REF!/GAMSlim2!F79,"")</f>
        <v/>
      </c>
      <c r="H79" s="2" t="str">
        <f>IFERROR(#REF!/GAMSlim2!G79,"")</f>
        <v/>
      </c>
      <c r="I79" s="2" t="str">
        <f>IFERROR(#REF!/GAMSlim2!H79,"")</f>
        <v/>
      </c>
      <c r="J79" s="2" t="str">
        <f>IFERROR(#REF!/GAMSlim2!I79,"")</f>
        <v/>
      </c>
      <c r="K79" s="2" t="str">
        <f>IFERROR(#REF!/GAMSlim2!J79,"")</f>
        <v/>
      </c>
      <c r="L79" s="2" t="str">
        <f>IFERROR(#REF!/GAMSlim2!K79,"")</f>
        <v/>
      </c>
      <c r="M79" s="2" t="str">
        <f>IFERROR(#REF!/GAMSlim2!L79,"")</f>
        <v/>
      </c>
      <c r="N79" s="2" t="str">
        <f>IFERROR(#REF!/GAMSlim2!M79,"")</f>
        <v/>
      </c>
      <c r="O79" s="2" t="str">
        <f>IFERROR(#REF!/GAMSlim2!N79,"")</f>
        <v/>
      </c>
      <c r="P79" s="2" t="str">
        <f>IFERROR(#REF!/GAMSlim2!O79,"")</f>
        <v/>
      </c>
      <c r="Q79" s="2" t="str">
        <f>IFERROR(#REF!/GAMSlim2!P79,"")</f>
        <v/>
      </c>
      <c r="R79" s="2" t="str">
        <f>IFERROR(#REF!/GAMSlim2!Q79,"")</f>
        <v/>
      </c>
      <c r="S79" s="2" t="str">
        <f>IFERROR(#REF!/GAMSlim2!R79,"")</f>
        <v/>
      </c>
      <c r="T79" s="2" t="str">
        <f>IFERROR(#REF!/GAMSlim2!S79,"")</f>
        <v/>
      </c>
      <c r="U79" s="2" t="str">
        <f>IFERROR(#REF!/GAMSlim2!T79,"")</f>
        <v/>
      </c>
      <c r="V79" s="2" t="str">
        <f>IFERROR(#REF!/GAMSlim2!U79,"")</f>
        <v/>
      </c>
      <c r="W79" s="2" t="str">
        <f>IFERROR(#REF!/GAMSlim2!V79,"")</f>
        <v/>
      </c>
      <c r="X79" s="2" t="str">
        <f>IFERROR(#REF!/GAMSlim2!W79,"")</f>
        <v/>
      </c>
      <c r="Y79" s="2" t="str">
        <f>IFERROR(#REF!/GAMSlim2!X79,"")</f>
        <v/>
      </c>
      <c r="Z79" s="2" t="str">
        <f>IFERROR(#REF!/GAMSlim2!Y79,"")</f>
        <v/>
      </c>
      <c r="AA79" s="2" t="str">
        <f>IFERROR(#REF!/GAMSlim2!Z79,"")</f>
        <v/>
      </c>
      <c r="AB79" s="2" t="str">
        <f>IFERROR(#REF!/GAMSlim2!AA79,"")</f>
        <v/>
      </c>
      <c r="AC79" s="2" t="str">
        <f>IFERROR(#REF!/GAMSlim2!AB79,"")</f>
        <v/>
      </c>
      <c r="AD79" s="2" t="str">
        <f>IFERROR(#REF!/GAMSlim2!AC79,"")</f>
        <v/>
      </c>
      <c r="AE79" s="2" t="str">
        <f>IFERROR(#REF!/GAMSlim2!AD79,"")</f>
        <v/>
      </c>
      <c r="AF79" s="2" t="str">
        <f>IFERROR(#REF!/GAMSlim2!AE79,"")</f>
        <v/>
      </c>
      <c r="AG79" s="2" t="str">
        <f>IFERROR(#REF!/GAMSlim2!AF79,"")</f>
        <v/>
      </c>
      <c r="AH79" s="2" t="str">
        <f>IFERROR(#REF!/GAMSlim2!AG79,"")</f>
        <v/>
      </c>
      <c r="AI79" s="2" t="str">
        <f>IFERROR(#REF!/GAMSlim2!AH79,"")</f>
        <v/>
      </c>
      <c r="AJ79" s="2" t="str">
        <f>IFERROR(#REF!/GAMSlim2!AI79,"")</f>
        <v/>
      </c>
      <c r="AK79" s="2" t="str">
        <f>IFERROR(#REF!/GAMSlim2!AJ79,"")</f>
        <v/>
      </c>
      <c r="AL79" s="2" t="str">
        <f>IFERROR(#REF!/GAMSlim2!AK79,"")</f>
        <v/>
      </c>
      <c r="AM79" s="2" t="str">
        <f>IFERROR(#REF!/GAMSlim2!AL79,"")</f>
        <v/>
      </c>
      <c r="AN79" s="2" t="str">
        <f>IFERROR(#REF!/GAMSlim2!AM79,"")</f>
        <v/>
      </c>
      <c r="AO79" s="2" t="str">
        <f>IFERROR(#REF!/GAMSlim2!AN79,"")</f>
        <v/>
      </c>
      <c r="AP79" s="2" t="str">
        <f>IFERROR(#REF!/GAMSlim2!AO79,"")</f>
        <v/>
      </c>
      <c r="AQ79" s="2" t="str">
        <f>IFERROR(#REF!/GAMSlim2!AP79,"")</f>
        <v/>
      </c>
      <c r="AR79" s="2" t="str">
        <f>IFERROR(#REF!/GAMSlim2!AQ79,"")</f>
        <v/>
      </c>
      <c r="AS79" s="2" t="str">
        <f>IFERROR(#REF!/GAMSlim2!AR79,"")</f>
        <v/>
      </c>
      <c r="AT79" s="2" t="str">
        <f>IFERROR(#REF!/GAMSlim2!AS79,"")</f>
        <v/>
      </c>
      <c r="AU79" s="2" t="str">
        <f>IFERROR(#REF!/GAMSlim2!AT79,"")</f>
        <v/>
      </c>
      <c r="AV79" s="2" t="str">
        <f>IFERROR(#REF!/GAMSlim2!AU79,"")</f>
        <v/>
      </c>
      <c r="AW79" s="2" t="str">
        <f>IFERROR(#REF!/GAMSlim2!AV79,"")</f>
        <v/>
      </c>
      <c r="AX79" s="2" t="str">
        <f>IFERROR(#REF!/GAMSlim2!AW79,"")</f>
        <v/>
      </c>
      <c r="AY79" s="2" t="str">
        <f>IFERROR(#REF!/GAMSlim2!AX79,"")</f>
        <v/>
      </c>
      <c r="AZ79" s="2" t="str">
        <f>IFERROR(#REF!/GAMSlim2!AY79,"")</f>
        <v/>
      </c>
      <c r="BA79" s="2" t="str">
        <f>IFERROR(#REF!/GAMSlim2!AZ79,"")</f>
        <v/>
      </c>
      <c r="BB79" s="2" t="str">
        <f>IFERROR(#REF!/GAMSlim2!BA79,"")</f>
        <v/>
      </c>
      <c r="BC79" s="2" t="str">
        <f>IFERROR(#REF!/GAMSlim2!BB79,"")</f>
        <v/>
      </c>
      <c r="BD79" s="2" t="str">
        <f>IFERROR(#REF!/GAMSlim2!BC79,"")</f>
        <v/>
      </c>
      <c r="BE79" s="2" t="str">
        <f>IFERROR(#REF!/GAMSlim2!BD79,"")</f>
        <v/>
      </c>
      <c r="BF79" s="2" t="str">
        <f>IFERROR(#REF!/GAMSlim2!BE79,"")</f>
        <v/>
      </c>
      <c r="BG79" s="2" t="str">
        <f>IFERROR(#REF!/GAMSlim2!BF79,"")</f>
        <v/>
      </c>
      <c r="BH79" s="2" t="str">
        <f>IFERROR(#REF!/GAMSlim2!BG79,"")</f>
        <v/>
      </c>
      <c r="BI79" s="2" t="str">
        <f>IFERROR(#REF!/GAMSlim2!BH79,"")</f>
        <v/>
      </c>
      <c r="BJ79" s="2" t="str">
        <f>IFERROR(#REF!/GAMSlim2!BI79,"")</f>
        <v/>
      </c>
    </row>
    <row r="80" spans="1:62" x14ac:dyDescent="0.25">
      <c r="A80" t="e">
        <f>#REF!</f>
        <v>#REF!</v>
      </c>
      <c r="B80" t="str">
        <f>GAMSbase!A80</f>
        <v>Forcings at CO2 doubling (Watts per Meter 2)</v>
      </c>
      <c r="C80" s="2" t="str">
        <f>IFERROR(#REF!/GAMSlim2!B80,"")</f>
        <v/>
      </c>
      <c r="D80" s="2" t="str">
        <f>IFERROR(#REF!/GAMSlim2!C80,"")</f>
        <v/>
      </c>
      <c r="E80" s="2" t="str">
        <f>IFERROR(#REF!/GAMSlim2!D80,"")</f>
        <v/>
      </c>
      <c r="F80" s="2" t="str">
        <f>IFERROR(#REF!/GAMSlim2!E80,"")</f>
        <v/>
      </c>
      <c r="G80" s="2" t="str">
        <f>IFERROR(#REF!/GAMSlim2!F80,"")</f>
        <v/>
      </c>
      <c r="H80" s="2" t="str">
        <f>IFERROR(#REF!/GAMSlim2!G80,"")</f>
        <v/>
      </c>
      <c r="I80" s="2" t="str">
        <f>IFERROR(#REF!/GAMSlim2!H80,"")</f>
        <v/>
      </c>
      <c r="J80" s="2" t="str">
        <f>IFERROR(#REF!/GAMSlim2!I80,"")</f>
        <v/>
      </c>
      <c r="K80" s="2" t="str">
        <f>IFERROR(#REF!/GAMSlim2!J80,"")</f>
        <v/>
      </c>
      <c r="L80" s="2" t="str">
        <f>IFERROR(#REF!/GAMSlim2!K80,"")</f>
        <v/>
      </c>
      <c r="M80" s="2" t="str">
        <f>IFERROR(#REF!/GAMSlim2!L80,"")</f>
        <v/>
      </c>
      <c r="N80" s="2" t="str">
        <f>IFERROR(#REF!/GAMSlim2!M80,"")</f>
        <v/>
      </c>
      <c r="O80" s="2" t="str">
        <f>IFERROR(#REF!/GAMSlim2!N80,"")</f>
        <v/>
      </c>
      <c r="P80" s="2" t="str">
        <f>IFERROR(#REF!/GAMSlim2!O80,"")</f>
        <v/>
      </c>
      <c r="Q80" s="2" t="str">
        <f>IFERROR(#REF!/GAMSlim2!P80,"")</f>
        <v/>
      </c>
      <c r="R80" s="2" t="str">
        <f>IFERROR(#REF!/GAMSlim2!Q80,"")</f>
        <v/>
      </c>
      <c r="S80" s="2" t="str">
        <f>IFERROR(#REF!/GAMSlim2!R80,"")</f>
        <v/>
      </c>
      <c r="T80" s="2" t="str">
        <f>IFERROR(#REF!/GAMSlim2!S80,"")</f>
        <v/>
      </c>
      <c r="U80" s="2" t="str">
        <f>IFERROR(#REF!/GAMSlim2!T80,"")</f>
        <v/>
      </c>
      <c r="V80" s="2" t="str">
        <f>IFERROR(#REF!/GAMSlim2!U80,"")</f>
        <v/>
      </c>
      <c r="W80" s="2" t="str">
        <f>IFERROR(#REF!/GAMSlim2!V80,"")</f>
        <v/>
      </c>
      <c r="X80" s="2" t="str">
        <f>IFERROR(#REF!/GAMSlim2!W80,"")</f>
        <v/>
      </c>
      <c r="Y80" s="2" t="str">
        <f>IFERROR(#REF!/GAMSlim2!X80,"")</f>
        <v/>
      </c>
      <c r="Z80" s="2" t="str">
        <f>IFERROR(#REF!/GAMSlim2!Y80,"")</f>
        <v/>
      </c>
      <c r="AA80" s="2" t="str">
        <f>IFERROR(#REF!/GAMSlim2!Z80,"")</f>
        <v/>
      </c>
      <c r="AB80" s="2" t="str">
        <f>IFERROR(#REF!/GAMSlim2!AA80,"")</f>
        <v/>
      </c>
      <c r="AC80" s="2" t="str">
        <f>IFERROR(#REF!/GAMSlim2!AB80,"")</f>
        <v/>
      </c>
      <c r="AD80" s="2" t="str">
        <f>IFERROR(#REF!/GAMSlim2!AC80,"")</f>
        <v/>
      </c>
      <c r="AE80" s="2" t="str">
        <f>IFERROR(#REF!/GAMSlim2!AD80,"")</f>
        <v/>
      </c>
      <c r="AF80" s="2" t="str">
        <f>IFERROR(#REF!/GAMSlim2!AE80,"")</f>
        <v/>
      </c>
      <c r="AG80" s="2" t="str">
        <f>IFERROR(#REF!/GAMSlim2!AF80,"")</f>
        <v/>
      </c>
      <c r="AH80" s="2" t="str">
        <f>IFERROR(#REF!/GAMSlim2!AG80,"")</f>
        <v/>
      </c>
      <c r="AI80" s="2" t="str">
        <f>IFERROR(#REF!/GAMSlim2!AH80,"")</f>
        <v/>
      </c>
      <c r="AJ80" s="2" t="str">
        <f>IFERROR(#REF!/GAMSlim2!AI80,"")</f>
        <v/>
      </c>
      <c r="AK80" s="2" t="str">
        <f>IFERROR(#REF!/GAMSlim2!AJ80,"")</f>
        <v/>
      </c>
      <c r="AL80" s="2" t="str">
        <f>IFERROR(#REF!/GAMSlim2!AK80,"")</f>
        <v/>
      </c>
      <c r="AM80" s="2" t="str">
        <f>IFERROR(#REF!/GAMSlim2!AL80,"")</f>
        <v/>
      </c>
      <c r="AN80" s="2" t="str">
        <f>IFERROR(#REF!/GAMSlim2!AM80,"")</f>
        <v/>
      </c>
      <c r="AO80" s="2" t="str">
        <f>IFERROR(#REF!/GAMSlim2!AN80,"")</f>
        <v/>
      </c>
      <c r="AP80" s="2" t="str">
        <f>IFERROR(#REF!/GAMSlim2!AO80,"")</f>
        <v/>
      </c>
      <c r="AQ80" s="2" t="str">
        <f>IFERROR(#REF!/GAMSlim2!AP80,"")</f>
        <v/>
      </c>
      <c r="AR80" s="2" t="str">
        <f>IFERROR(#REF!/GAMSlim2!AQ80,"")</f>
        <v/>
      </c>
      <c r="AS80" s="2" t="str">
        <f>IFERROR(#REF!/GAMSlim2!AR80,"")</f>
        <v/>
      </c>
      <c r="AT80" s="2" t="str">
        <f>IFERROR(#REF!/GAMSlim2!AS80,"")</f>
        <v/>
      </c>
      <c r="AU80" s="2" t="str">
        <f>IFERROR(#REF!/GAMSlim2!AT80,"")</f>
        <v/>
      </c>
      <c r="AV80" s="2" t="str">
        <f>IFERROR(#REF!/GAMSlim2!AU80,"")</f>
        <v/>
      </c>
      <c r="AW80" s="2" t="str">
        <f>IFERROR(#REF!/GAMSlim2!AV80,"")</f>
        <v/>
      </c>
      <c r="AX80" s="2" t="str">
        <f>IFERROR(#REF!/GAMSlim2!AW80,"")</f>
        <v/>
      </c>
      <c r="AY80" s="2" t="str">
        <f>IFERROR(#REF!/GAMSlim2!AX80,"")</f>
        <v/>
      </c>
      <c r="AZ80" s="2" t="str">
        <f>IFERROR(#REF!/GAMSlim2!AY80,"")</f>
        <v/>
      </c>
      <c r="BA80" s="2" t="str">
        <f>IFERROR(#REF!/GAMSlim2!AZ80,"")</f>
        <v/>
      </c>
      <c r="BB80" s="2" t="str">
        <f>IFERROR(#REF!/GAMSlim2!BA80,"")</f>
        <v/>
      </c>
      <c r="BC80" s="2" t="str">
        <f>IFERROR(#REF!/GAMSlim2!BB80,"")</f>
        <v/>
      </c>
      <c r="BD80" s="2" t="str">
        <f>IFERROR(#REF!/GAMSlim2!BC80,"")</f>
        <v/>
      </c>
      <c r="BE80" s="2" t="str">
        <f>IFERROR(#REF!/GAMSlim2!BD80,"")</f>
        <v/>
      </c>
      <c r="BF80" s="2" t="str">
        <f>IFERROR(#REF!/GAMSlim2!BE80,"")</f>
        <v/>
      </c>
      <c r="BG80" s="2" t="str">
        <f>IFERROR(#REF!/GAMSlim2!BF80,"")</f>
        <v/>
      </c>
      <c r="BH80" s="2" t="str">
        <f>IFERROR(#REF!/GAMSlim2!BG80,"")</f>
        <v/>
      </c>
      <c r="BI80" s="2" t="str">
        <f>IFERROR(#REF!/GAMSlim2!BH80,"")</f>
        <v/>
      </c>
      <c r="BJ80" s="2" t="str">
        <f>IFERROR(#REF!/GAMSlim2!BI80,"")</f>
        <v/>
      </c>
    </row>
    <row r="81" spans="1:62" x14ac:dyDescent="0.25">
      <c r="A81" t="e">
        <f>#REF!</f>
        <v>#REF!</v>
      </c>
      <c r="B81" t="str">
        <f>GAMSbase!A81</f>
        <v>* CLIMATE MODULE TRANSITION PARAMETERS</v>
      </c>
      <c r="C81" s="2" t="str">
        <f>IFERROR(#REF!/GAMSlim2!B81,"")</f>
        <v/>
      </c>
      <c r="D81" s="2" t="str">
        <f>IFERROR(#REF!/GAMSlim2!C81,"")</f>
        <v/>
      </c>
      <c r="E81" s="2" t="str">
        <f>IFERROR(#REF!/GAMSlim2!D81,"")</f>
        <v/>
      </c>
      <c r="F81" s="2" t="str">
        <f>IFERROR(#REF!/GAMSlim2!E81,"")</f>
        <v/>
      </c>
      <c r="G81" s="2" t="str">
        <f>IFERROR(#REF!/GAMSlim2!F81,"")</f>
        <v/>
      </c>
      <c r="H81" s="2" t="str">
        <f>IFERROR(#REF!/GAMSlim2!G81,"")</f>
        <v/>
      </c>
      <c r="I81" s="2" t="str">
        <f>IFERROR(#REF!/GAMSlim2!H81,"")</f>
        <v/>
      </c>
      <c r="J81" s="2" t="str">
        <f>IFERROR(#REF!/GAMSlim2!I81,"")</f>
        <v/>
      </c>
      <c r="K81" s="2" t="str">
        <f>IFERROR(#REF!/GAMSlim2!J81,"")</f>
        <v/>
      </c>
      <c r="L81" s="2" t="str">
        <f>IFERROR(#REF!/GAMSlim2!K81,"")</f>
        <v/>
      </c>
      <c r="M81" s="2" t="str">
        <f>IFERROR(#REF!/GAMSlim2!L81,"")</f>
        <v/>
      </c>
      <c r="N81" s="2" t="str">
        <f>IFERROR(#REF!/GAMSlim2!M81,"")</f>
        <v/>
      </c>
      <c r="O81" s="2" t="str">
        <f>IFERROR(#REF!/GAMSlim2!N81,"")</f>
        <v/>
      </c>
      <c r="P81" s="2" t="str">
        <f>IFERROR(#REF!/GAMSlim2!O81,"")</f>
        <v/>
      </c>
      <c r="Q81" s="2" t="str">
        <f>IFERROR(#REF!/GAMSlim2!P81,"")</f>
        <v/>
      </c>
      <c r="R81" s="2" t="str">
        <f>IFERROR(#REF!/GAMSlim2!Q81,"")</f>
        <v/>
      </c>
      <c r="S81" s="2" t="str">
        <f>IFERROR(#REF!/GAMSlim2!R81,"")</f>
        <v/>
      </c>
      <c r="T81" s="2" t="str">
        <f>IFERROR(#REF!/GAMSlim2!S81,"")</f>
        <v/>
      </c>
      <c r="U81" s="2" t="str">
        <f>IFERROR(#REF!/GAMSlim2!T81,"")</f>
        <v/>
      </c>
      <c r="V81" s="2" t="str">
        <f>IFERROR(#REF!/GAMSlim2!U81,"")</f>
        <v/>
      </c>
      <c r="W81" s="2" t="str">
        <f>IFERROR(#REF!/GAMSlim2!V81,"")</f>
        <v/>
      </c>
      <c r="X81" s="2" t="str">
        <f>IFERROR(#REF!/GAMSlim2!W81,"")</f>
        <v/>
      </c>
      <c r="Y81" s="2" t="str">
        <f>IFERROR(#REF!/GAMSlim2!X81,"")</f>
        <v/>
      </c>
      <c r="Z81" s="2" t="str">
        <f>IFERROR(#REF!/GAMSlim2!Y81,"")</f>
        <v/>
      </c>
      <c r="AA81" s="2" t="str">
        <f>IFERROR(#REF!/GAMSlim2!Z81,"")</f>
        <v/>
      </c>
      <c r="AB81" s="2" t="str">
        <f>IFERROR(#REF!/GAMSlim2!AA81,"")</f>
        <v/>
      </c>
      <c r="AC81" s="2" t="str">
        <f>IFERROR(#REF!/GAMSlim2!AB81,"")</f>
        <v/>
      </c>
      <c r="AD81" s="2" t="str">
        <f>IFERROR(#REF!/GAMSlim2!AC81,"")</f>
        <v/>
      </c>
      <c r="AE81" s="2" t="str">
        <f>IFERROR(#REF!/GAMSlim2!AD81,"")</f>
        <v/>
      </c>
      <c r="AF81" s="2" t="str">
        <f>IFERROR(#REF!/GAMSlim2!AE81,"")</f>
        <v/>
      </c>
      <c r="AG81" s="2" t="str">
        <f>IFERROR(#REF!/GAMSlim2!AF81,"")</f>
        <v/>
      </c>
      <c r="AH81" s="2" t="str">
        <f>IFERROR(#REF!/GAMSlim2!AG81,"")</f>
        <v/>
      </c>
      <c r="AI81" s="2" t="str">
        <f>IFERROR(#REF!/GAMSlim2!AH81,"")</f>
        <v/>
      </c>
      <c r="AJ81" s="2" t="str">
        <f>IFERROR(#REF!/GAMSlim2!AI81,"")</f>
        <v/>
      </c>
      <c r="AK81" s="2" t="str">
        <f>IFERROR(#REF!/GAMSlim2!AJ81,"")</f>
        <v/>
      </c>
      <c r="AL81" s="2" t="str">
        <f>IFERROR(#REF!/GAMSlim2!AK81,"")</f>
        <v/>
      </c>
      <c r="AM81" s="2" t="str">
        <f>IFERROR(#REF!/GAMSlim2!AL81,"")</f>
        <v/>
      </c>
      <c r="AN81" s="2" t="str">
        <f>IFERROR(#REF!/GAMSlim2!AM81,"")</f>
        <v/>
      </c>
      <c r="AO81" s="2" t="str">
        <f>IFERROR(#REF!/GAMSlim2!AN81,"")</f>
        <v/>
      </c>
      <c r="AP81" s="2" t="str">
        <f>IFERROR(#REF!/GAMSlim2!AO81,"")</f>
        <v/>
      </c>
      <c r="AQ81" s="2" t="str">
        <f>IFERROR(#REF!/GAMSlim2!AP81,"")</f>
        <v/>
      </c>
      <c r="AR81" s="2" t="str">
        <f>IFERROR(#REF!/GAMSlim2!AQ81,"")</f>
        <v/>
      </c>
      <c r="AS81" s="2" t="str">
        <f>IFERROR(#REF!/GAMSlim2!AR81,"")</f>
        <v/>
      </c>
      <c r="AT81" s="2" t="str">
        <f>IFERROR(#REF!/GAMSlim2!AS81,"")</f>
        <v/>
      </c>
      <c r="AU81" s="2" t="str">
        <f>IFERROR(#REF!/GAMSlim2!AT81,"")</f>
        <v/>
      </c>
      <c r="AV81" s="2" t="str">
        <f>IFERROR(#REF!/GAMSlim2!AU81,"")</f>
        <v/>
      </c>
      <c r="AW81" s="2" t="str">
        <f>IFERROR(#REF!/GAMSlim2!AV81,"")</f>
        <v/>
      </c>
      <c r="AX81" s="2" t="str">
        <f>IFERROR(#REF!/GAMSlim2!AW81,"")</f>
        <v/>
      </c>
      <c r="AY81" s="2" t="str">
        <f>IFERROR(#REF!/GAMSlim2!AX81,"")</f>
        <v/>
      </c>
      <c r="AZ81" s="2" t="str">
        <f>IFERROR(#REF!/GAMSlim2!AY81,"")</f>
        <v/>
      </c>
      <c r="BA81" s="2" t="str">
        <f>IFERROR(#REF!/GAMSlim2!AZ81,"")</f>
        <v/>
      </c>
      <c r="BB81" s="2" t="str">
        <f>IFERROR(#REF!/GAMSlim2!BA81,"")</f>
        <v/>
      </c>
      <c r="BC81" s="2" t="str">
        <f>IFERROR(#REF!/GAMSlim2!BB81,"")</f>
        <v/>
      </c>
      <c r="BD81" s="2" t="str">
        <f>IFERROR(#REF!/GAMSlim2!BC81,"")</f>
        <v/>
      </c>
      <c r="BE81" s="2" t="str">
        <f>IFERROR(#REF!/GAMSlim2!BD81,"")</f>
        <v/>
      </c>
      <c r="BF81" s="2" t="str">
        <f>IFERROR(#REF!/GAMSlim2!BE81,"")</f>
        <v/>
      </c>
      <c r="BG81" s="2" t="str">
        <f>IFERROR(#REF!/GAMSlim2!BF81,"")</f>
        <v/>
      </c>
      <c r="BH81" s="2" t="str">
        <f>IFERROR(#REF!/GAMSlim2!BG81,"")</f>
        <v/>
      </c>
      <c r="BI81" s="2" t="str">
        <f>IFERROR(#REF!/GAMSlim2!BH81,"")</f>
        <v/>
      </c>
      <c r="BJ81" s="2" t="str">
        <f>IFERROR(#REF!/GAMSlim2!BI81,"")</f>
        <v/>
      </c>
    </row>
    <row r="82" spans="1:62" x14ac:dyDescent="0.25">
      <c r="A82" t="e">
        <f>#REF!</f>
        <v>#REF!</v>
      </c>
      <c r="B82" t="str">
        <f>GAMSbase!A82</f>
        <v>Speed of Adjustment Parameter for Atmospheric Temperature</v>
      </c>
      <c r="C82" s="2" t="str">
        <f>IFERROR(#REF!/GAMSlim2!B82,"")</f>
        <v/>
      </c>
      <c r="D82" s="2" t="str">
        <f>IFERROR(#REF!/GAMSlim2!C82,"")</f>
        <v/>
      </c>
      <c r="E82" s="2" t="str">
        <f>IFERROR(#REF!/GAMSlim2!D82,"")</f>
        <v/>
      </c>
      <c r="F82" s="2" t="str">
        <f>IFERROR(#REF!/GAMSlim2!E82,"")</f>
        <v/>
      </c>
      <c r="G82" s="2" t="str">
        <f>IFERROR(#REF!/GAMSlim2!F82,"")</f>
        <v/>
      </c>
      <c r="H82" s="2" t="str">
        <f>IFERROR(#REF!/GAMSlim2!G82,"")</f>
        <v/>
      </c>
      <c r="I82" s="2" t="str">
        <f>IFERROR(#REF!/GAMSlim2!H82,"")</f>
        <v/>
      </c>
      <c r="J82" s="2" t="str">
        <f>IFERROR(#REF!/GAMSlim2!I82,"")</f>
        <v/>
      </c>
      <c r="K82" s="2" t="str">
        <f>IFERROR(#REF!/GAMSlim2!J82,"")</f>
        <v/>
      </c>
      <c r="L82" s="2" t="str">
        <f>IFERROR(#REF!/GAMSlim2!K82,"")</f>
        <v/>
      </c>
      <c r="M82" s="2" t="str">
        <f>IFERROR(#REF!/GAMSlim2!L82,"")</f>
        <v/>
      </c>
      <c r="N82" s="2" t="str">
        <f>IFERROR(#REF!/GAMSlim2!M82,"")</f>
        <v/>
      </c>
      <c r="O82" s="2" t="str">
        <f>IFERROR(#REF!/GAMSlim2!N82,"")</f>
        <v/>
      </c>
      <c r="P82" s="2" t="str">
        <f>IFERROR(#REF!/GAMSlim2!O82,"")</f>
        <v/>
      </c>
      <c r="Q82" s="2" t="str">
        <f>IFERROR(#REF!/GAMSlim2!P82,"")</f>
        <v/>
      </c>
      <c r="R82" s="2" t="str">
        <f>IFERROR(#REF!/GAMSlim2!Q82,"")</f>
        <v/>
      </c>
      <c r="S82" s="2" t="str">
        <f>IFERROR(#REF!/GAMSlim2!R82,"")</f>
        <v/>
      </c>
      <c r="T82" s="2" t="str">
        <f>IFERROR(#REF!/GAMSlim2!S82,"")</f>
        <v/>
      </c>
      <c r="U82" s="2" t="str">
        <f>IFERROR(#REF!/GAMSlim2!T82,"")</f>
        <v/>
      </c>
      <c r="V82" s="2" t="str">
        <f>IFERROR(#REF!/GAMSlim2!U82,"")</f>
        <v/>
      </c>
      <c r="W82" s="2" t="str">
        <f>IFERROR(#REF!/GAMSlim2!V82,"")</f>
        <v/>
      </c>
      <c r="X82" s="2" t="str">
        <f>IFERROR(#REF!/GAMSlim2!W82,"")</f>
        <v/>
      </c>
      <c r="Y82" s="2" t="str">
        <f>IFERROR(#REF!/GAMSlim2!X82,"")</f>
        <v/>
      </c>
      <c r="Z82" s="2" t="str">
        <f>IFERROR(#REF!/GAMSlim2!Y82,"")</f>
        <v/>
      </c>
      <c r="AA82" s="2" t="str">
        <f>IFERROR(#REF!/GAMSlim2!Z82,"")</f>
        <v/>
      </c>
      <c r="AB82" s="2" t="str">
        <f>IFERROR(#REF!/GAMSlim2!AA82,"")</f>
        <v/>
      </c>
      <c r="AC82" s="2" t="str">
        <f>IFERROR(#REF!/GAMSlim2!AB82,"")</f>
        <v/>
      </c>
      <c r="AD82" s="2" t="str">
        <f>IFERROR(#REF!/GAMSlim2!AC82,"")</f>
        <v/>
      </c>
      <c r="AE82" s="2" t="str">
        <f>IFERROR(#REF!/GAMSlim2!AD82,"")</f>
        <v/>
      </c>
      <c r="AF82" s="2" t="str">
        <f>IFERROR(#REF!/GAMSlim2!AE82,"")</f>
        <v/>
      </c>
      <c r="AG82" s="2" t="str">
        <f>IFERROR(#REF!/GAMSlim2!AF82,"")</f>
        <v/>
      </c>
      <c r="AH82" s="2" t="str">
        <f>IFERROR(#REF!/GAMSlim2!AG82,"")</f>
        <v/>
      </c>
      <c r="AI82" s="2" t="str">
        <f>IFERROR(#REF!/GAMSlim2!AH82,"")</f>
        <v/>
      </c>
      <c r="AJ82" s="2" t="str">
        <f>IFERROR(#REF!/GAMSlim2!AI82,"")</f>
        <v/>
      </c>
      <c r="AK82" s="2" t="str">
        <f>IFERROR(#REF!/GAMSlim2!AJ82,"")</f>
        <v/>
      </c>
      <c r="AL82" s="2" t="str">
        <f>IFERROR(#REF!/GAMSlim2!AK82,"")</f>
        <v/>
      </c>
      <c r="AM82" s="2" t="str">
        <f>IFERROR(#REF!/GAMSlim2!AL82,"")</f>
        <v/>
      </c>
      <c r="AN82" s="2" t="str">
        <f>IFERROR(#REF!/GAMSlim2!AM82,"")</f>
        <v/>
      </c>
      <c r="AO82" s="2" t="str">
        <f>IFERROR(#REF!/GAMSlim2!AN82,"")</f>
        <v/>
      </c>
      <c r="AP82" s="2" t="str">
        <f>IFERROR(#REF!/GAMSlim2!AO82,"")</f>
        <v/>
      </c>
      <c r="AQ82" s="2" t="str">
        <f>IFERROR(#REF!/GAMSlim2!AP82,"")</f>
        <v/>
      </c>
      <c r="AR82" s="2" t="str">
        <f>IFERROR(#REF!/GAMSlim2!AQ82,"")</f>
        <v/>
      </c>
      <c r="AS82" s="2" t="str">
        <f>IFERROR(#REF!/GAMSlim2!AR82,"")</f>
        <v/>
      </c>
      <c r="AT82" s="2" t="str">
        <f>IFERROR(#REF!/GAMSlim2!AS82,"")</f>
        <v/>
      </c>
      <c r="AU82" s="2" t="str">
        <f>IFERROR(#REF!/GAMSlim2!AT82,"")</f>
        <v/>
      </c>
      <c r="AV82" s="2" t="str">
        <f>IFERROR(#REF!/GAMSlim2!AU82,"")</f>
        <v/>
      </c>
      <c r="AW82" s="2" t="str">
        <f>IFERROR(#REF!/GAMSlim2!AV82,"")</f>
        <v/>
      </c>
      <c r="AX82" s="2" t="str">
        <f>IFERROR(#REF!/GAMSlim2!AW82,"")</f>
        <v/>
      </c>
      <c r="AY82" s="2" t="str">
        <f>IFERROR(#REF!/GAMSlim2!AX82,"")</f>
        <v/>
      </c>
      <c r="AZ82" s="2" t="str">
        <f>IFERROR(#REF!/GAMSlim2!AY82,"")</f>
        <v/>
      </c>
      <c r="BA82" s="2" t="str">
        <f>IFERROR(#REF!/GAMSlim2!AZ82,"")</f>
        <v/>
      </c>
      <c r="BB82" s="2" t="str">
        <f>IFERROR(#REF!/GAMSlim2!BA82,"")</f>
        <v/>
      </c>
      <c r="BC82" s="2" t="str">
        <f>IFERROR(#REF!/GAMSlim2!BB82,"")</f>
        <v/>
      </c>
      <c r="BD82" s="2" t="str">
        <f>IFERROR(#REF!/GAMSlim2!BC82,"")</f>
        <v/>
      </c>
      <c r="BE82" s="2" t="str">
        <f>IFERROR(#REF!/GAMSlim2!BD82,"")</f>
        <v/>
      </c>
      <c r="BF82" s="2" t="str">
        <f>IFERROR(#REF!/GAMSlim2!BE82,"")</f>
        <v/>
      </c>
      <c r="BG82" s="2" t="str">
        <f>IFERROR(#REF!/GAMSlim2!BF82,"")</f>
        <v/>
      </c>
      <c r="BH82" s="2" t="str">
        <f>IFERROR(#REF!/GAMSlim2!BG82,"")</f>
        <v/>
      </c>
      <c r="BI82" s="2" t="str">
        <f>IFERROR(#REF!/GAMSlim2!BH82,"")</f>
        <v/>
      </c>
      <c r="BJ82" s="2" t="str">
        <f>IFERROR(#REF!/GAMSlim2!BI82,"")</f>
        <v/>
      </c>
    </row>
    <row r="83" spans="1:62" x14ac:dyDescent="0.25">
      <c r="A83" t="e">
        <f>#REF!</f>
        <v>#REF!</v>
      </c>
      <c r="B83" t="str">
        <f>GAMSbase!A83</f>
        <v>Coefficient of Heat Loss from Atmosphere to Oceans</v>
      </c>
      <c r="C83" s="2" t="str">
        <f>IFERROR(#REF!/GAMSlim2!B83,"")</f>
        <v/>
      </c>
      <c r="D83" s="2" t="str">
        <f>IFERROR(#REF!/GAMSlim2!C83,"")</f>
        <v/>
      </c>
      <c r="E83" s="2" t="str">
        <f>IFERROR(#REF!/GAMSlim2!D83,"")</f>
        <v/>
      </c>
      <c r="F83" s="2" t="str">
        <f>IFERROR(#REF!/GAMSlim2!E83,"")</f>
        <v/>
      </c>
      <c r="G83" s="2" t="str">
        <f>IFERROR(#REF!/GAMSlim2!F83,"")</f>
        <v/>
      </c>
      <c r="H83" s="2" t="str">
        <f>IFERROR(#REF!/GAMSlim2!G83,"")</f>
        <v/>
      </c>
      <c r="I83" s="2" t="str">
        <f>IFERROR(#REF!/GAMSlim2!H83,"")</f>
        <v/>
      </c>
      <c r="J83" s="2" t="str">
        <f>IFERROR(#REF!/GAMSlim2!I83,"")</f>
        <v/>
      </c>
      <c r="K83" s="2" t="str">
        <f>IFERROR(#REF!/GAMSlim2!J83,"")</f>
        <v/>
      </c>
      <c r="L83" s="2" t="str">
        <f>IFERROR(#REF!/GAMSlim2!K83,"")</f>
        <v/>
      </c>
      <c r="M83" s="2" t="str">
        <f>IFERROR(#REF!/GAMSlim2!L83,"")</f>
        <v/>
      </c>
      <c r="N83" s="2" t="str">
        <f>IFERROR(#REF!/GAMSlim2!M83,"")</f>
        <v/>
      </c>
      <c r="O83" s="2" t="str">
        <f>IFERROR(#REF!/GAMSlim2!N83,"")</f>
        <v/>
      </c>
      <c r="P83" s="2" t="str">
        <f>IFERROR(#REF!/GAMSlim2!O83,"")</f>
        <v/>
      </c>
      <c r="Q83" s="2" t="str">
        <f>IFERROR(#REF!/GAMSlim2!P83,"")</f>
        <v/>
      </c>
      <c r="R83" s="2" t="str">
        <f>IFERROR(#REF!/GAMSlim2!Q83,"")</f>
        <v/>
      </c>
      <c r="S83" s="2" t="str">
        <f>IFERROR(#REF!/GAMSlim2!R83,"")</f>
        <v/>
      </c>
      <c r="T83" s="2" t="str">
        <f>IFERROR(#REF!/GAMSlim2!S83,"")</f>
        <v/>
      </c>
      <c r="U83" s="2" t="str">
        <f>IFERROR(#REF!/GAMSlim2!T83,"")</f>
        <v/>
      </c>
      <c r="V83" s="2" t="str">
        <f>IFERROR(#REF!/GAMSlim2!U83,"")</f>
        <v/>
      </c>
      <c r="W83" s="2" t="str">
        <f>IFERROR(#REF!/GAMSlim2!V83,"")</f>
        <v/>
      </c>
      <c r="X83" s="2" t="str">
        <f>IFERROR(#REF!/GAMSlim2!W83,"")</f>
        <v/>
      </c>
      <c r="Y83" s="2" t="str">
        <f>IFERROR(#REF!/GAMSlim2!X83,"")</f>
        <v/>
      </c>
      <c r="Z83" s="2" t="str">
        <f>IFERROR(#REF!/GAMSlim2!Y83,"")</f>
        <v/>
      </c>
      <c r="AA83" s="2" t="str">
        <f>IFERROR(#REF!/GAMSlim2!Z83,"")</f>
        <v/>
      </c>
      <c r="AB83" s="2" t="str">
        <f>IFERROR(#REF!/GAMSlim2!AA83,"")</f>
        <v/>
      </c>
      <c r="AC83" s="2" t="str">
        <f>IFERROR(#REF!/GAMSlim2!AB83,"")</f>
        <v/>
      </c>
      <c r="AD83" s="2" t="str">
        <f>IFERROR(#REF!/GAMSlim2!AC83,"")</f>
        <v/>
      </c>
      <c r="AE83" s="2" t="str">
        <f>IFERROR(#REF!/GAMSlim2!AD83,"")</f>
        <v/>
      </c>
      <c r="AF83" s="2" t="str">
        <f>IFERROR(#REF!/GAMSlim2!AE83,"")</f>
        <v/>
      </c>
      <c r="AG83" s="2" t="str">
        <f>IFERROR(#REF!/GAMSlim2!AF83,"")</f>
        <v/>
      </c>
      <c r="AH83" s="2" t="str">
        <f>IFERROR(#REF!/GAMSlim2!AG83,"")</f>
        <v/>
      </c>
      <c r="AI83" s="2" t="str">
        <f>IFERROR(#REF!/GAMSlim2!AH83,"")</f>
        <v/>
      </c>
      <c r="AJ83" s="2" t="str">
        <f>IFERROR(#REF!/GAMSlim2!AI83,"")</f>
        <v/>
      </c>
      <c r="AK83" s="2" t="str">
        <f>IFERROR(#REF!/GAMSlim2!AJ83,"")</f>
        <v/>
      </c>
      <c r="AL83" s="2" t="str">
        <f>IFERROR(#REF!/GAMSlim2!AK83,"")</f>
        <v/>
      </c>
      <c r="AM83" s="2" t="str">
        <f>IFERROR(#REF!/GAMSlim2!AL83,"")</f>
        <v/>
      </c>
      <c r="AN83" s="2" t="str">
        <f>IFERROR(#REF!/GAMSlim2!AM83,"")</f>
        <v/>
      </c>
      <c r="AO83" s="2" t="str">
        <f>IFERROR(#REF!/GAMSlim2!AN83,"")</f>
        <v/>
      </c>
      <c r="AP83" s="2" t="str">
        <f>IFERROR(#REF!/GAMSlim2!AO83,"")</f>
        <v/>
      </c>
      <c r="AQ83" s="2" t="str">
        <f>IFERROR(#REF!/GAMSlim2!AP83,"")</f>
        <v/>
      </c>
      <c r="AR83" s="2" t="str">
        <f>IFERROR(#REF!/GAMSlim2!AQ83,"")</f>
        <v/>
      </c>
      <c r="AS83" s="2" t="str">
        <f>IFERROR(#REF!/GAMSlim2!AR83,"")</f>
        <v/>
      </c>
      <c r="AT83" s="2" t="str">
        <f>IFERROR(#REF!/GAMSlim2!AS83,"")</f>
        <v/>
      </c>
      <c r="AU83" s="2" t="str">
        <f>IFERROR(#REF!/GAMSlim2!AT83,"")</f>
        <v/>
      </c>
      <c r="AV83" s="2" t="str">
        <f>IFERROR(#REF!/GAMSlim2!AU83,"")</f>
        <v/>
      </c>
      <c r="AW83" s="2" t="str">
        <f>IFERROR(#REF!/GAMSlim2!AV83,"")</f>
        <v/>
      </c>
      <c r="AX83" s="2" t="str">
        <f>IFERROR(#REF!/GAMSlim2!AW83,"")</f>
        <v/>
      </c>
      <c r="AY83" s="2" t="str">
        <f>IFERROR(#REF!/GAMSlim2!AX83,"")</f>
        <v/>
      </c>
      <c r="AZ83" s="2" t="str">
        <f>IFERROR(#REF!/GAMSlim2!AY83,"")</f>
        <v/>
      </c>
      <c r="BA83" s="2" t="str">
        <f>IFERROR(#REF!/GAMSlim2!AZ83,"")</f>
        <v/>
      </c>
      <c r="BB83" s="2" t="str">
        <f>IFERROR(#REF!/GAMSlim2!BA83,"")</f>
        <v/>
      </c>
      <c r="BC83" s="2" t="str">
        <f>IFERROR(#REF!/GAMSlim2!BB83,"")</f>
        <v/>
      </c>
      <c r="BD83" s="2" t="str">
        <f>IFERROR(#REF!/GAMSlim2!BC83,"")</f>
        <v/>
      </c>
      <c r="BE83" s="2" t="str">
        <f>IFERROR(#REF!/GAMSlim2!BD83,"")</f>
        <v/>
      </c>
      <c r="BF83" s="2" t="str">
        <f>IFERROR(#REF!/GAMSlim2!BE83,"")</f>
        <v/>
      </c>
      <c r="BG83" s="2" t="str">
        <f>IFERROR(#REF!/GAMSlim2!BF83,"")</f>
        <v/>
      </c>
      <c r="BH83" s="2" t="str">
        <f>IFERROR(#REF!/GAMSlim2!BG83,"")</f>
        <v/>
      </c>
      <c r="BI83" s="2" t="str">
        <f>IFERROR(#REF!/GAMSlim2!BH83,"")</f>
        <v/>
      </c>
      <c r="BJ83" s="2" t="str">
        <f>IFERROR(#REF!/GAMSlim2!BI83,"")</f>
        <v/>
      </c>
    </row>
    <row r="84" spans="1:62" x14ac:dyDescent="0.25">
      <c r="A84" t="e">
        <f>#REF!</f>
        <v>#REF!</v>
      </c>
      <c r="B84" t="str">
        <f>GAMSbase!A84</f>
        <v>Coefficient of Heat Gain by Deep Oceans</v>
      </c>
      <c r="C84" s="2" t="str">
        <f>IFERROR(#REF!/GAMSlim2!B84,"")</f>
        <v/>
      </c>
      <c r="D84" s="2" t="str">
        <f>IFERROR(#REF!/GAMSlim2!C84,"")</f>
        <v/>
      </c>
      <c r="E84" s="2" t="str">
        <f>IFERROR(#REF!/GAMSlim2!D84,"")</f>
        <v/>
      </c>
      <c r="F84" s="2" t="str">
        <f>IFERROR(#REF!/GAMSlim2!E84,"")</f>
        <v/>
      </c>
      <c r="G84" s="2" t="str">
        <f>IFERROR(#REF!/GAMSlim2!F84,"")</f>
        <v/>
      </c>
      <c r="H84" s="2" t="str">
        <f>IFERROR(#REF!/GAMSlim2!G84,"")</f>
        <v/>
      </c>
      <c r="I84" s="2" t="str">
        <f>IFERROR(#REF!/GAMSlim2!H84,"")</f>
        <v/>
      </c>
      <c r="J84" s="2" t="str">
        <f>IFERROR(#REF!/GAMSlim2!I84,"")</f>
        <v/>
      </c>
      <c r="K84" s="2" t="str">
        <f>IFERROR(#REF!/GAMSlim2!J84,"")</f>
        <v/>
      </c>
      <c r="L84" s="2" t="str">
        <f>IFERROR(#REF!/GAMSlim2!K84,"")</f>
        <v/>
      </c>
      <c r="M84" s="2" t="str">
        <f>IFERROR(#REF!/GAMSlim2!L84,"")</f>
        <v/>
      </c>
      <c r="N84" s="2" t="str">
        <f>IFERROR(#REF!/GAMSlim2!M84,"")</f>
        <v/>
      </c>
      <c r="O84" s="2" t="str">
        <f>IFERROR(#REF!/GAMSlim2!N84,"")</f>
        <v/>
      </c>
      <c r="P84" s="2" t="str">
        <f>IFERROR(#REF!/GAMSlim2!O84,"")</f>
        <v/>
      </c>
      <c r="Q84" s="2" t="str">
        <f>IFERROR(#REF!/GAMSlim2!P84,"")</f>
        <v/>
      </c>
      <c r="R84" s="2" t="str">
        <f>IFERROR(#REF!/GAMSlim2!Q84,"")</f>
        <v/>
      </c>
      <c r="S84" s="2" t="str">
        <f>IFERROR(#REF!/GAMSlim2!R84,"")</f>
        <v/>
      </c>
      <c r="T84" s="2" t="str">
        <f>IFERROR(#REF!/GAMSlim2!S84,"")</f>
        <v/>
      </c>
      <c r="U84" s="2" t="str">
        <f>IFERROR(#REF!/GAMSlim2!T84,"")</f>
        <v/>
      </c>
      <c r="V84" s="2" t="str">
        <f>IFERROR(#REF!/GAMSlim2!U84,"")</f>
        <v/>
      </c>
      <c r="W84" s="2" t="str">
        <f>IFERROR(#REF!/GAMSlim2!V84,"")</f>
        <v/>
      </c>
      <c r="X84" s="2" t="str">
        <f>IFERROR(#REF!/GAMSlim2!W84,"")</f>
        <v/>
      </c>
      <c r="Y84" s="2" t="str">
        <f>IFERROR(#REF!/GAMSlim2!X84,"")</f>
        <v/>
      </c>
      <c r="Z84" s="2" t="str">
        <f>IFERROR(#REF!/GAMSlim2!Y84,"")</f>
        <v/>
      </c>
      <c r="AA84" s="2" t="str">
        <f>IFERROR(#REF!/GAMSlim2!Z84,"")</f>
        <v/>
      </c>
      <c r="AB84" s="2" t="str">
        <f>IFERROR(#REF!/GAMSlim2!AA84,"")</f>
        <v/>
      </c>
      <c r="AC84" s="2" t="str">
        <f>IFERROR(#REF!/GAMSlim2!AB84,"")</f>
        <v/>
      </c>
      <c r="AD84" s="2" t="str">
        <f>IFERROR(#REF!/GAMSlim2!AC84,"")</f>
        <v/>
      </c>
      <c r="AE84" s="2" t="str">
        <f>IFERROR(#REF!/GAMSlim2!AD84,"")</f>
        <v/>
      </c>
      <c r="AF84" s="2" t="str">
        <f>IFERROR(#REF!/GAMSlim2!AE84,"")</f>
        <v/>
      </c>
      <c r="AG84" s="2" t="str">
        <f>IFERROR(#REF!/GAMSlim2!AF84,"")</f>
        <v/>
      </c>
      <c r="AH84" s="2" t="str">
        <f>IFERROR(#REF!/GAMSlim2!AG84,"")</f>
        <v/>
      </c>
      <c r="AI84" s="2" t="str">
        <f>IFERROR(#REF!/GAMSlim2!AH84,"")</f>
        <v/>
      </c>
      <c r="AJ84" s="2" t="str">
        <f>IFERROR(#REF!/GAMSlim2!AI84,"")</f>
        <v/>
      </c>
      <c r="AK84" s="2" t="str">
        <f>IFERROR(#REF!/GAMSlim2!AJ84,"")</f>
        <v/>
      </c>
      <c r="AL84" s="2" t="str">
        <f>IFERROR(#REF!/GAMSlim2!AK84,"")</f>
        <v/>
      </c>
      <c r="AM84" s="2" t="str">
        <f>IFERROR(#REF!/GAMSlim2!AL84,"")</f>
        <v/>
      </c>
      <c r="AN84" s="2" t="str">
        <f>IFERROR(#REF!/GAMSlim2!AM84,"")</f>
        <v/>
      </c>
      <c r="AO84" s="2" t="str">
        <f>IFERROR(#REF!/GAMSlim2!AN84,"")</f>
        <v/>
      </c>
      <c r="AP84" s="2" t="str">
        <f>IFERROR(#REF!/GAMSlim2!AO84,"")</f>
        <v/>
      </c>
      <c r="AQ84" s="2" t="str">
        <f>IFERROR(#REF!/GAMSlim2!AP84,"")</f>
        <v/>
      </c>
      <c r="AR84" s="2" t="str">
        <f>IFERROR(#REF!/GAMSlim2!AQ84,"")</f>
        <v/>
      </c>
      <c r="AS84" s="2" t="str">
        <f>IFERROR(#REF!/GAMSlim2!AR84,"")</f>
        <v/>
      </c>
      <c r="AT84" s="2" t="str">
        <f>IFERROR(#REF!/GAMSlim2!AS84,"")</f>
        <v/>
      </c>
      <c r="AU84" s="2" t="str">
        <f>IFERROR(#REF!/GAMSlim2!AT84,"")</f>
        <v/>
      </c>
      <c r="AV84" s="2" t="str">
        <f>IFERROR(#REF!/GAMSlim2!AU84,"")</f>
        <v/>
      </c>
      <c r="AW84" s="2" t="str">
        <f>IFERROR(#REF!/GAMSlim2!AV84,"")</f>
        <v/>
      </c>
      <c r="AX84" s="2" t="str">
        <f>IFERROR(#REF!/GAMSlim2!AW84,"")</f>
        <v/>
      </c>
      <c r="AY84" s="2" t="str">
        <f>IFERROR(#REF!/GAMSlim2!AX84,"")</f>
        <v/>
      </c>
      <c r="AZ84" s="2" t="str">
        <f>IFERROR(#REF!/GAMSlim2!AY84,"")</f>
        <v/>
      </c>
      <c r="BA84" s="2" t="str">
        <f>IFERROR(#REF!/GAMSlim2!AZ84,"")</f>
        <v/>
      </c>
      <c r="BB84" s="2" t="str">
        <f>IFERROR(#REF!/GAMSlim2!BA84,"")</f>
        <v/>
      </c>
      <c r="BC84" s="2" t="str">
        <f>IFERROR(#REF!/GAMSlim2!BB84,"")</f>
        <v/>
      </c>
      <c r="BD84" s="2" t="str">
        <f>IFERROR(#REF!/GAMSlim2!BC84,"")</f>
        <v/>
      </c>
      <c r="BE84" s="2" t="str">
        <f>IFERROR(#REF!/GAMSlim2!BD84,"")</f>
        <v/>
      </c>
      <c r="BF84" s="2" t="str">
        <f>IFERROR(#REF!/GAMSlim2!BE84,"")</f>
        <v/>
      </c>
      <c r="BG84" s="2" t="str">
        <f>IFERROR(#REF!/GAMSlim2!BF84,"")</f>
        <v/>
      </c>
      <c r="BH84" s="2" t="str">
        <f>IFERROR(#REF!/GAMSlim2!BG84,"")</f>
        <v/>
      </c>
      <c r="BI84" s="2" t="str">
        <f>IFERROR(#REF!/GAMSlim2!BH84,"")</f>
        <v/>
      </c>
      <c r="BJ84" s="2" t="str">
        <f>IFERROR(#REF!/GAMSlim2!BI84,"")</f>
        <v/>
      </c>
    </row>
    <row r="85" spans="1:62" x14ac:dyDescent="0.25">
      <c r="A85" t="e">
        <f>#REF!</f>
        <v>#REF!</v>
      </c>
      <c r="B85" t="str">
        <f>GAMSbase!A85</f>
        <v>** Global Environmental Variables</v>
      </c>
      <c r="C85" s="2" t="str">
        <f>IFERROR(#REF!/GAMSlim2!B85,"")</f>
        <v/>
      </c>
      <c r="D85" s="2" t="str">
        <f>IFERROR(#REF!/GAMSlim2!C85,"")</f>
        <v/>
      </c>
      <c r="E85" s="2" t="str">
        <f>IFERROR(#REF!/GAMSlim2!D85,"")</f>
        <v/>
      </c>
      <c r="F85" s="2" t="str">
        <f>IFERROR(#REF!/GAMSlim2!E85,"")</f>
        <v/>
      </c>
      <c r="G85" s="2" t="str">
        <f>IFERROR(#REF!/GAMSlim2!F85,"")</f>
        <v/>
      </c>
      <c r="H85" s="2" t="str">
        <f>IFERROR(#REF!/GAMSlim2!G85,"")</f>
        <v/>
      </c>
      <c r="I85" s="2" t="str">
        <f>IFERROR(#REF!/GAMSlim2!H85,"")</f>
        <v/>
      </c>
      <c r="J85" s="2" t="str">
        <f>IFERROR(#REF!/GAMSlim2!I85,"")</f>
        <v/>
      </c>
      <c r="K85" s="2" t="str">
        <f>IFERROR(#REF!/GAMSlim2!J85,"")</f>
        <v/>
      </c>
      <c r="L85" s="2" t="str">
        <f>IFERROR(#REF!/GAMSlim2!K85,"")</f>
        <v/>
      </c>
      <c r="M85" s="2" t="str">
        <f>IFERROR(#REF!/GAMSlim2!L85,"")</f>
        <v/>
      </c>
      <c r="N85" s="2" t="str">
        <f>IFERROR(#REF!/GAMSlim2!M85,"")</f>
        <v/>
      </c>
      <c r="O85" s="2" t="str">
        <f>IFERROR(#REF!/GAMSlim2!N85,"")</f>
        <v/>
      </c>
      <c r="P85" s="2" t="str">
        <f>IFERROR(#REF!/GAMSlim2!O85,"")</f>
        <v/>
      </c>
      <c r="Q85" s="2" t="str">
        <f>IFERROR(#REF!/GAMSlim2!P85,"")</f>
        <v/>
      </c>
      <c r="R85" s="2" t="str">
        <f>IFERROR(#REF!/GAMSlim2!Q85,"")</f>
        <v/>
      </c>
      <c r="S85" s="2" t="str">
        <f>IFERROR(#REF!/GAMSlim2!R85,"")</f>
        <v/>
      </c>
      <c r="T85" s="2" t="str">
        <f>IFERROR(#REF!/GAMSlim2!S85,"")</f>
        <v/>
      </c>
      <c r="U85" s="2" t="str">
        <f>IFERROR(#REF!/GAMSlim2!T85,"")</f>
        <v/>
      </c>
      <c r="V85" s="2" t="str">
        <f>IFERROR(#REF!/GAMSlim2!U85,"")</f>
        <v/>
      </c>
      <c r="W85" s="2" t="str">
        <f>IFERROR(#REF!/GAMSlim2!V85,"")</f>
        <v/>
      </c>
      <c r="X85" s="2" t="str">
        <f>IFERROR(#REF!/GAMSlim2!W85,"")</f>
        <v/>
      </c>
      <c r="Y85" s="2" t="str">
        <f>IFERROR(#REF!/GAMSlim2!X85,"")</f>
        <v/>
      </c>
      <c r="Z85" s="2" t="str">
        <f>IFERROR(#REF!/GAMSlim2!Y85,"")</f>
        <v/>
      </c>
      <c r="AA85" s="2" t="str">
        <f>IFERROR(#REF!/GAMSlim2!Z85,"")</f>
        <v/>
      </c>
      <c r="AB85" s="2" t="str">
        <f>IFERROR(#REF!/GAMSlim2!AA85,"")</f>
        <v/>
      </c>
      <c r="AC85" s="2" t="str">
        <f>IFERROR(#REF!/GAMSlim2!AB85,"")</f>
        <v/>
      </c>
      <c r="AD85" s="2" t="str">
        <f>IFERROR(#REF!/GAMSlim2!AC85,"")</f>
        <v/>
      </c>
      <c r="AE85" s="2" t="str">
        <f>IFERROR(#REF!/GAMSlim2!AD85,"")</f>
        <v/>
      </c>
      <c r="AF85" s="2" t="str">
        <f>IFERROR(#REF!/GAMSlim2!AE85,"")</f>
        <v/>
      </c>
      <c r="AG85" s="2" t="str">
        <f>IFERROR(#REF!/GAMSlim2!AF85,"")</f>
        <v/>
      </c>
      <c r="AH85" s="2" t="str">
        <f>IFERROR(#REF!/GAMSlim2!AG85,"")</f>
        <v/>
      </c>
      <c r="AI85" s="2" t="str">
        <f>IFERROR(#REF!/GAMSlim2!AH85,"")</f>
        <v/>
      </c>
      <c r="AJ85" s="2" t="str">
        <f>IFERROR(#REF!/GAMSlim2!AI85,"")</f>
        <v/>
      </c>
      <c r="AK85" s="2" t="str">
        <f>IFERROR(#REF!/GAMSlim2!AJ85,"")</f>
        <v/>
      </c>
      <c r="AL85" s="2" t="str">
        <f>IFERROR(#REF!/GAMSlim2!AK85,"")</f>
        <v/>
      </c>
      <c r="AM85" s="2" t="str">
        <f>IFERROR(#REF!/GAMSlim2!AL85,"")</f>
        <v/>
      </c>
      <c r="AN85" s="2" t="str">
        <f>IFERROR(#REF!/GAMSlim2!AM85,"")</f>
        <v/>
      </c>
      <c r="AO85" s="2" t="str">
        <f>IFERROR(#REF!/GAMSlim2!AN85,"")</f>
        <v/>
      </c>
      <c r="AP85" s="2" t="str">
        <f>IFERROR(#REF!/GAMSlim2!AO85,"")</f>
        <v/>
      </c>
      <c r="AQ85" s="2" t="str">
        <f>IFERROR(#REF!/GAMSlim2!AP85,"")</f>
        <v/>
      </c>
      <c r="AR85" s="2" t="str">
        <f>IFERROR(#REF!/GAMSlim2!AQ85,"")</f>
        <v/>
      </c>
      <c r="AS85" s="2" t="str">
        <f>IFERROR(#REF!/GAMSlim2!AR85,"")</f>
        <v/>
      </c>
      <c r="AT85" s="2" t="str">
        <f>IFERROR(#REF!/GAMSlim2!AS85,"")</f>
        <v/>
      </c>
      <c r="AU85" s="2" t="str">
        <f>IFERROR(#REF!/GAMSlim2!AT85,"")</f>
        <v/>
      </c>
      <c r="AV85" s="2" t="str">
        <f>IFERROR(#REF!/GAMSlim2!AU85,"")</f>
        <v/>
      </c>
      <c r="AW85" s="2" t="str">
        <f>IFERROR(#REF!/GAMSlim2!AV85,"")</f>
        <v/>
      </c>
      <c r="AX85" s="2" t="str">
        <f>IFERROR(#REF!/GAMSlim2!AW85,"")</f>
        <v/>
      </c>
      <c r="AY85" s="2" t="str">
        <f>IFERROR(#REF!/GAMSlim2!AX85,"")</f>
        <v/>
      </c>
      <c r="AZ85" s="2" t="str">
        <f>IFERROR(#REF!/GAMSlim2!AY85,"")</f>
        <v/>
      </c>
      <c r="BA85" s="2" t="str">
        <f>IFERROR(#REF!/GAMSlim2!AZ85,"")</f>
        <v/>
      </c>
      <c r="BB85" s="2" t="str">
        <f>IFERROR(#REF!/GAMSlim2!BA85,"")</f>
        <v/>
      </c>
      <c r="BC85" s="2" t="str">
        <f>IFERROR(#REF!/GAMSlim2!BB85,"")</f>
        <v/>
      </c>
      <c r="BD85" s="2" t="str">
        <f>IFERROR(#REF!/GAMSlim2!BC85,"")</f>
        <v/>
      </c>
      <c r="BE85" s="2" t="str">
        <f>IFERROR(#REF!/GAMSlim2!BD85,"")</f>
        <v/>
      </c>
      <c r="BF85" s="2" t="str">
        <f>IFERROR(#REF!/GAMSlim2!BE85,"")</f>
        <v/>
      </c>
      <c r="BG85" s="2" t="str">
        <f>IFERROR(#REF!/GAMSlim2!BF85,"")</f>
        <v/>
      </c>
      <c r="BH85" s="2" t="str">
        <f>IFERROR(#REF!/GAMSlim2!BG85,"")</f>
        <v/>
      </c>
      <c r="BI85" s="2" t="str">
        <f>IFERROR(#REF!/GAMSlim2!BH85,"")</f>
        <v/>
      </c>
      <c r="BJ85" s="2" t="str">
        <f>IFERROR(#REF!/GAMSlim2!BI85,"")</f>
        <v/>
      </c>
    </row>
    <row r="86" spans="1:62" x14ac:dyDescent="0.25">
      <c r="A86" t="e">
        <f>#REF!</f>
        <v>#REF!</v>
      </c>
      <c r="B86" t="str">
        <f>GAMSbase!A86</f>
        <v>* CARBON CYCLE</v>
      </c>
      <c r="C86" s="2" t="str">
        <f>IFERROR(#REF!/GAMSlim2!B86,"")</f>
        <v/>
      </c>
      <c r="D86" s="2" t="str">
        <f>IFERROR(#REF!/GAMSlim2!C86,"")</f>
        <v/>
      </c>
      <c r="E86" s="2" t="str">
        <f>IFERROR(#REF!/GAMSlim2!D86,"")</f>
        <v/>
      </c>
      <c r="F86" s="2" t="str">
        <f>IFERROR(#REF!/GAMSlim2!E86,"")</f>
        <v/>
      </c>
      <c r="G86" s="2" t="str">
        <f>IFERROR(#REF!/GAMSlim2!F86,"")</f>
        <v/>
      </c>
      <c r="H86" s="2" t="str">
        <f>IFERROR(#REF!/GAMSlim2!G86,"")</f>
        <v/>
      </c>
      <c r="I86" s="2" t="str">
        <f>IFERROR(#REF!/GAMSlim2!H86,"")</f>
        <v/>
      </c>
      <c r="J86" s="2" t="str">
        <f>IFERROR(#REF!/GAMSlim2!I86,"")</f>
        <v/>
      </c>
      <c r="K86" s="2" t="str">
        <f>IFERROR(#REF!/GAMSlim2!J86,"")</f>
        <v/>
      </c>
      <c r="L86" s="2" t="str">
        <f>IFERROR(#REF!/GAMSlim2!K86,"")</f>
        <v/>
      </c>
      <c r="M86" s="2" t="str">
        <f>IFERROR(#REF!/GAMSlim2!L86,"")</f>
        <v/>
      </c>
      <c r="N86" s="2" t="str">
        <f>IFERROR(#REF!/GAMSlim2!M86,"")</f>
        <v/>
      </c>
      <c r="O86" s="2" t="str">
        <f>IFERROR(#REF!/GAMSlim2!N86,"")</f>
        <v/>
      </c>
      <c r="P86" s="2" t="str">
        <f>IFERROR(#REF!/GAMSlim2!O86,"")</f>
        <v/>
      </c>
      <c r="Q86" s="2" t="str">
        <f>IFERROR(#REF!/GAMSlim2!P86,"")</f>
        <v/>
      </c>
      <c r="R86" s="2" t="str">
        <f>IFERROR(#REF!/GAMSlim2!Q86,"")</f>
        <v/>
      </c>
      <c r="S86" s="2" t="str">
        <f>IFERROR(#REF!/GAMSlim2!R86,"")</f>
        <v/>
      </c>
      <c r="T86" s="2" t="str">
        <f>IFERROR(#REF!/GAMSlim2!S86,"")</f>
        <v/>
      </c>
      <c r="U86" s="2" t="str">
        <f>IFERROR(#REF!/GAMSlim2!T86,"")</f>
        <v/>
      </c>
      <c r="V86" s="2" t="str">
        <f>IFERROR(#REF!/GAMSlim2!U86,"")</f>
        <v/>
      </c>
      <c r="W86" s="2" t="str">
        <f>IFERROR(#REF!/GAMSlim2!V86,"")</f>
        <v/>
      </c>
      <c r="X86" s="2" t="str">
        <f>IFERROR(#REF!/GAMSlim2!W86,"")</f>
        <v/>
      </c>
      <c r="Y86" s="2" t="str">
        <f>IFERROR(#REF!/GAMSlim2!X86,"")</f>
        <v/>
      </c>
      <c r="Z86" s="2" t="str">
        <f>IFERROR(#REF!/GAMSlim2!Y86,"")</f>
        <v/>
      </c>
      <c r="AA86" s="2" t="str">
        <f>IFERROR(#REF!/GAMSlim2!Z86,"")</f>
        <v/>
      </c>
      <c r="AB86" s="2" t="str">
        <f>IFERROR(#REF!/GAMSlim2!AA86,"")</f>
        <v/>
      </c>
      <c r="AC86" s="2" t="str">
        <f>IFERROR(#REF!/GAMSlim2!AB86,"")</f>
        <v/>
      </c>
      <c r="AD86" s="2" t="str">
        <f>IFERROR(#REF!/GAMSlim2!AC86,"")</f>
        <v/>
      </c>
      <c r="AE86" s="2" t="str">
        <f>IFERROR(#REF!/GAMSlim2!AD86,"")</f>
        <v/>
      </c>
      <c r="AF86" s="2" t="str">
        <f>IFERROR(#REF!/GAMSlim2!AE86,"")</f>
        <v/>
      </c>
      <c r="AG86" s="2" t="str">
        <f>IFERROR(#REF!/GAMSlim2!AF86,"")</f>
        <v/>
      </c>
      <c r="AH86" s="2" t="str">
        <f>IFERROR(#REF!/GAMSlim2!AG86,"")</f>
        <v/>
      </c>
      <c r="AI86" s="2" t="str">
        <f>IFERROR(#REF!/GAMSlim2!AH86,"")</f>
        <v/>
      </c>
      <c r="AJ86" s="2" t="str">
        <f>IFERROR(#REF!/GAMSlim2!AI86,"")</f>
        <v/>
      </c>
      <c r="AK86" s="2" t="str">
        <f>IFERROR(#REF!/GAMSlim2!AJ86,"")</f>
        <v/>
      </c>
      <c r="AL86" s="2" t="str">
        <f>IFERROR(#REF!/GAMSlim2!AK86,"")</f>
        <v/>
      </c>
      <c r="AM86" s="2" t="str">
        <f>IFERROR(#REF!/GAMSlim2!AL86,"")</f>
        <v/>
      </c>
      <c r="AN86" s="2" t="str">
        <f>IFERROR(#REF!/GAMSlim2!AM86,"")</f>
        <v/>
      </c>
      <c r="AO86" s="2" t="str">
        <f>IFERROR(#REF!/GAMSlim2!AN86,"")</f>
        <v/>
      </c>
      <c r="AP86" s="2" t="str">
        <f>IFERROR(#REF!/GAMSlim2!AO86,"")</f>
        <v/>
      </c>
      <c r="AQ86" s="2" t="str">
        <f>IFERROR(#REF!/GAMSlim2!AP86,"")</f>
        <v/>
      </c>
      <c r="AR86" s="2" t="str">
        <f>IFERROR(#REF!/GAMSlim2!AQ86,"")</f>
        <v/>
      </c>
      <c r="AS86" s="2" t="str">
        <f>IFERROR(#REF!/GAMSlim2!AR86,"")</f>
        <v/>
      </c>
      <c r="AT86" s="2" t="str">
        <f>IFERROR(#REF!/GAMSlim2!AS86,"")</f>
        <v/>
      </c>
      <c r="AU86" s="2" t="str">
        <f>IFERROR(#REF!/GAMSlim2!AT86,"")</f>
        <v/>
      </c>
      <c r="AV86" s="2" t="str">
        <f>IFERROR(#REF!/GAMSlim2!AU86,"")</f>
        <v/>
      </c>
      <c r="AW86" s="2" t="str">
        <f>IFERROR(#REF!/GAMSlim2!AV86,"")</f>
        <v/>
      </c>
      <c r="AX86" s="2" t="str">
        <f>IFERROR(#REF!/GAMSlim2!AW86,"")</f>
        <v/>
      </c>
      <c r="AY86" s="2" t="str">
        <f>IFERROR(#REF!/GAMSlim2!AX86,"")</f>
        <v/>
      </c>
      <c r="AZ86" s="2" t="str">
        <f>IFERROR(#REF!/GAMSlim2!AY86,"")</f>
        <v/>
      </c>
      <c r="BA86" s="2" t="str">
        <f>IFERROR(#REF!/GAMSlim2!AZ86,"")</f>
        <v/>
      </c>
      <c r="BB86" s="2" t="str">
        <f>IFERROR(#REF!/GAMSlim2!BA86,"")</f>
        <v/>
      </c>
      <c r="BC86" s="2" t="str">
        <f>IFERROR(#REF!/GAMSlim2!BB86,"")</f>
        <v/>
      </c>
      <c r="BD86" s="2" t="str">
        <f>IFERROR(#REF!/GAMSlim2!BC86,"")</f>
        <v/>
      </c>
      <c r="BE86" s="2" t="str">
        <f>IFERROR(#REF!/GAMSlim2!BD86,"")</f>
        <v/>
      </c>
      <c r="BF86" s="2" t="str">
        <f>IFERROR(#REF!/GAMSlim2!BE86,"")</f>
        <v/>
      </c>
      <c r="BG86" s="2" t="str">
        <f>IFERROR(#REF!/GAMSlim2!BF86,"")</f>
        <v/>
      </c>
      <c r="BH86" s="2" t="str">
        <f>IFERROR(#REF!/GAMSlim2!BG86,"")</f>
        <v/>
      </c>
      <c r="BI86" s="2" t="str">
        <f>IFERROR(#REF!/GAMSlim2!BH86,"")</f>
        <v/>
      </c>
      <c r="BJ86" s="2" t="str">
        <f>IFERROR(#REF!/GAMSlim2!BI86,"")</f>
        <v/>
      </c>
    </row>
    <row r="87" spans="1:62" x14ac:dyDescent="0.25">
      <c r="A87" t="e">
        <f>#REF!</f>
        <v>#REF!</v>
      </c>
      <c r="B87" t="str">
        <f>GAMSbase!A87</f>
        <v>Atmospheric concentration of carbon (GTC)</v>
      </c>
      <c r="C87" s="2" t="str">
        <f>IFERROR(#REF!/GAMSlim2!B87,"")</f>
        <v/>
      </c>
      <c r="D87" s="2" t="str">
        <f>IFERROR(#REF!/GAMSlim2!C87,"")</f>
        <v/>
      </c>
      <c r="E87" s="2" t="str">
        <f>IFERROR(#REF!/GAMSlim2!D87,"")</f>
        <v/>
      </c>
      <c r="F87" s="2" t="str">
        <f>IFERROR(#REF!/GAMSlim2!E87,"")</f>
        <v/>
      </c>
      <c r="G87" s="2" t="str">
        <f>IFERROR(#REF!/GAMSlim2!F87,"")</f>
        <v/>
      </c>
      <c r="H87" s="2" t="str">
        <f>IFERROR(#REF!/GAMSlim2!G87,"")</f>
        <v/>
      </c>
      <c r="I87" s="2" t="str">
        <f>IFERROR(#REF!/GAMSlim2!H87,"")</f>
        <v/>
      </c>
      <c r="J87" s="2" t="str">
        <f>IFERROR(#REF!/GAMSlim2!I87,"")</f>
        <v/>
      </c>
      <c r="K87" s="2" t="str">
        <f>IFERROR(#REF!/GAMSlim2!J87,"")</f>
        <v/>
      </c>
      <c r="L87" s="2" t="str">
        <f>IFERROR(#REF!/GAMSlim2!K87,"")</f>
        <v/>
      </c>
      <c r="M87" s="2" t="str">
        <f>IFERROR(#REF!/GAMSlim2!L87,"")</f>
        <v/>
      </c>
      <c r="N87" s="2" t="str">
        <f>IFERROR(#REF!/GAMSlim2!M87,"")</f>
        <v/>
      </c>
      <c r="O87" s="2" t="str">
        <f>IFERROR(#REF!/GAMSlim2!N87,"")</f>
        <v/>
      </c>
      <c r="P87" s="2" t="str">
        <f>IFERROR(#REF!/GAMSlim2!O87,"")</f>
        <v/>
      </c>
      <c r="Q87" s="2" t="str">
        <f>IFERROR(#REF!/GAMSlim2!P87,"")</f>
        <v/>
      </c>
      <c r="R87" s="2" t="str">
        <f>IFERROR(#REF!/GAMSlim2!Q87,"")</f>
        <v/>
      </c>
      <c r="S87" s="2" t="str">
        <f>IFERROR(#REF!/GAMSlim2!R87,"")</f>
        <v/>
      </c>
      <c r="T87" s="2" t="str">
        <f>IFERROR(#REF!/GAMSlim2!S87,"")</f>
        <v/>
      </c>
      <c r="U87" s="2" t="str">
        <f>IFERROR(#REF!/GAMSlim2!T87,"")</f>
        <v/>
      </c>
      <c r="V87" s="2" t="str">
        <f>IFERROR(#REF!/GAMSlim2!U87,"")</f>
        <v/>
      </c>
      <c r="W87" s="2" t="str">
        <f>IFERROR(#REF!/GAMSlim2!V87,"")</f>
        <v/>
      </c>
      <c r="X87" s="2" t="str">
        <f>IFERROR(#REF!/GAMSlim2!W87,"")</f>
        <v/>
      </c>
      <c r="Y87" s="2" t="str">
        <f>IFERROR(#REF!/GAMSlim2!X87,"")</f>
        <v/>
      </c>
      <c r="Z87" s="2" t="str">
        <f>IFERROR(#REF!/GAMSlim2!Y87,"")</f>
        <v/>
      </c>
      <c r="AA87" s="2" t="str">
        <f>IFERROR(#REF!/GAMSlim2!Z87,"")</f>
        <v/>
      </c>
      <c r="AB87" s="2" t="str">
        <f>IFERROR(#REF!/GAMSlim2!AA87,"")</f>
        <v/>
      </c>
      <c r="AC87" s="2" t="str">
        <f>IFERROR(#REF!/GAMSlim2!AB87,"")</f>
        <v/>
      </c>
      <c r="AD87" s="2" t="str">
        <f>IFERROR(#REF!/GAMSlim2!AC87,"")</f>
        <v/>
      </c>
      <c r="AE87" s="2" t="str">
        <f>IFERROR(#REF!/GAMSlim2!AD87,"")</f>
        <v/>
      </c>
      <c r="AF87" s="2" t="str">
        <f>IFERROR(#REF!/GAMSlim2!AE87,"")</f>
        <v/>
      </c>
      <c r="AG87" s="2" t="str">
        <f>IFERROR(#REF!/GAMSlim2!AF87,"")</f>
        <v/>
      </c>
      <c r="AH87" s="2" t="str">
        <f>IFERROR(#REF!/GAMSlim2!AG87,"")</f>
        <v/>
      </c>
      <c r="AI87" s="2" t="str">
        <f>IFERROR(#REF!/GAMSlim2!AH87,"")</f>
        <v/>
      </c>
      <c r="AJ87" s="2" t="str">
        <f>IFERROR(#REF!/GAMSlim2!AI87,"")</f>
        <v/>
      </c>
      <c r="AK87" s="2" t="str">
        <f>IFERROR(#REF!/GAMSlim2!AJ87,"")</f>
        <v/>
      </c>
      <c r="AL87" s="2" t="str">
        <f>IFERROR(#REF!/GAMSlim2!AK87,"")</f>
        <v/>
      </c>
      <c r="AM87" s="2" t="str">
        <f>IFERROR(#REF!/GAMSlim2!AL87,"")</f>
        <v/>
      </c>
      <c r="AN87" s="2" t="str">
        <f>IFERROR(#REF!/GAMSlim2!AM87,"")</f>
        <v/>
      </c>
      <c r="AO87" s="2" t="str">
        <f>IFERROR(#REF!/GAMSlim2!AN87,"")</f>
        <v/>
      </c>
      <c r="AP87" s="2" t="str">
        <f>IFERROR(#REF!/GAMSlim2!AO87,"")</f>
        <v/>
      </c>
      <c r="AQ87" s="2" t="str">
        <f>IFERROR(#REF!/GAMSlim2!AP87,"")</f>
        <v/>
      </c>
      <c r="AR87" s="2" t="str">
        <f>IFERROR(#REF!/GAMSlim2!AQ87,"")</f>
        <v/>
      </c>
      <c r="AS87" s="2" t="str">
        <f>IFERROR(#REF!/GAMSlim2!AR87,"")</f>
        <v/>
      </c>
      <c r="AT87" s="2" t="str">
        <f>IFERROR(#REF!/GAMSlim2!AS87,"")</f>
        <v/>
      </c>
      <c r="AU87" s="2" t="str">
        <f>IFERROR(#REF!/GAMSlim2!AT87,"")</f>
        <v/>
      </c>
      <c r="AV87" s="2" t="str">
        <f>IFERROR(#REF!/GAMSlim2!AU87,"")</f>
        <v/>
      </c>
      <c r="AW87" s="2" t="str">
        <f>IFERROR(#REF!/GAMSlim2!AV87,"")</f>
        <v/>
      </c>
      <c r="AX87" s="2" t="str">
        <f>IFERROR(#REF!/GAMSlim2!AW87,"")</f>
        <v/>
      </c>
      <c r="AY87" s="2" t="str">
        <f>IFERROR(#REF!/GAMSlim2!AX87,"")</f>
        <v/>
      </c>
      <c r="AZ87" s="2" t="str">
        <f>IFERROR(#REF!/GAMSlim2!AY87,"")</f>
        <v/>
      </c>
      <c r="BA87" s="2" t="str">
        <f>IFERROR(#REF!/GAMSlim2!AZ87,"")</f>
        <v/>
      </c>
      <c r="BB87" s="2" t="str">
        <f>IFERROR(#REF!/GAMSlim2!BA87,"")</f>
        <v/>
      </c>
      <c r="BC87" s="2" t="str">
        <f>IFERROR(#REF!/GAMSlim2!BB87,"")</f>
        <v/>
      </c>
      <c r="BD87" s="2" t="str">
        <f>IFERROR(#REF!/GAMSlim2!BC87,"")</f>
        <v/>
      </c>
      <c r="BE87" s="2" t="str">
        <f>IFERROR(#REF!/GAMSlim2!BD87,"")</f>
        <v/>
      </c>
      <c r="BF87" s="2" t="str">
        <f>IFERROR(#REF!/GAMSlim2!BE87,"")</f>
        <v/>
      </c>
      <c r="BG87" s="2" t="str">
        <f>IFERROR(#REF!/GAMSlim2!BF87,"")</f>
        <v/>
      </c>
      <c r="BH87" s="2" t="str">
        <f>IFERROR(#REF!/GAMSlim2!BG87,"")</f>
        <v/>
      </c>
      <c r="BI87" s="2" t="str">
        <f>IFERROR(#REF!/GAMSlim2!BH87,"")</f>
        <v/>
      </c>
      <c r="BJ87" s="2" t="str">
        <f>IFERROR(#REF!/GAMSlim2!BI87,"")</f>
        <v/>
      </c>
    </row>
    <row r="88" spans="1:62" x14ac:dyDescent="0.25">
      <c r="A88" t="e">
        <f>#REF!</f>
        <v>#REF!</v>
      </c>
      <c r="B88" t="str">
        <f>GAMSbase!A88</f>
        <v>Atmospheric concentration of carbon (ppm)</v>
      </c>
      <c r="C88" s="2" t="str">
        <f>IFERROR(#REF!/GAMSlim2!B88,"")</f>
        <v/>
      </c>
      <c r="D88" s="2" t="str">
        <f>IFERROR(#REF!/GAMSlim2!C88,"")</f>
        <v/>
      </c>
      <c r="E88" s="2" t="str">
        <f>IFERROR(#REF!/GAMSlim2!D88,"")</f>
        <v/>
      </c>
      <c r="F88" s="2" t="str">
        <f>IFERROR(#REF!/GAMSlim2!E88,"")</f>
        <v/>
      </c>
      <c r="G88" s="2" t="str">
        <f>IFERROR(#REF!/GAMSlim2!F88,"")</f>
        <v/>
      </c>
      <c r="H88" s="2" t="str">
        <f>IFERROR(#REF!/GAMSlim2!G88,"")</f>
        <v/>
      </c>
      <c r="I88" s="2" t="str">
        <f>IFERROR(#REF!/GAMSlim2!H88,"")</f>
        <v/>
      </c>
      <c r="J88" s="2" t="str">
        <f>IFERROR(#REF!/GAMSlim2!I88,"")</f>
        <v/>
      </c>
      <c r="K88" s="2" t="str">
        <f>IFERROR(#REF!/GAMSlim2!J88,"")</f>
        <v/>
      </c>
      <c r="L88" s="2" t="str">
        <f>IFERROR(#REF!/GAMSlim2!K88,"")</f>
        <v/>
      </c>
      <c r="M88" s="2" t="str">
        <f>IFERROR(#REF!/GAMSlim2!L88,"")</f>
        <v/>
      </c>
      <c r="N88" s="2" t="str">
        <f>IFERROR(#REF!/GAMSlim2!M88,"")</f>
        <v/>
      </c>
      <c r="O88" s="2" t="str">
        <f>IFERROR(#REF!/GAMSlim2!N88,"")</f>
        <v/>
      </c>
      <c r="P88" s="2" t="str">
        <f>IFERROR(#REF!/GAMSlim2!O88,"")</f>
        <v/>
      </c>
      <c r="Q88" s="2" t="str">
        <f>IFERROR(#REF!/GAMSlim2!P88,"")</f>
        <v/>
      </c>
      <c r="R88" s="2" t="str">
        <f>IFERROR(#REF!/GAMSlim2!Q88,"")</f>
        <v/>
      </c>
      <c r="S88" s="2" t="str">
        <f>IFERROR(#REF!/GAMSlim2!R88,"")</f>
        <v/>
      </c>
      <c r="T88" s="2" t="str">
        <f>IFERROR(#REF!/GAMSlim2!S88,"")</f>
        <v/>
      </c>
      <c r="U88" s="2" t="str">
        <f>IFERROR(#REF!/GAMSlim2!T88,"")</f>
        <v/>
      </c>
      <c r="V88" s="2" t="str">
        <f>IFERROR(#REF!/GAMSlim2!U88,"")</f>
        <v/>
      </c>
      <c r="W88" s="2" t="str">
        <f>IFERROR(#REF!/GAMSlim2!V88,"")</f>
        <v/>
      </c>
      <c r="X88" s="2" t="str">
        <f>IFERROR(#REF!/GAMSlim2!W88,"")</f>
        <v/>
      </c>
      <c r="Y88" s="2" t="str">
        <f>IFERROR(#REF!/GAMSlim2!X88,"")</f>
        <v/>
      </c>
      <c r="Z88" s="2" t="str">
        <f>IFERROR(#REF!/GAMSlim2!Y88,"")</f>
        <v/>
      </c>
      <c r="AA88" s="2" t="str">
        <f>IFERROR(#REF!/GAMSlim2!Z88,"")</f>
        <v/>
      </c>
      <c r="AB88" s="2" t="str">
        <f>IFERROR(#REF!/GAMSlim2!AA88,"")</f>
        <v/>
      </c>
      <c r="AC88" s="2" t="str">
        <f>IFERROR(#REF!/GAMSlim2!AB88,"")</f>
        <v/>
      </c>
      <c r="AD88" s="2" t="str">
        <f>IFERROR(#REF!/GAMSlim2!AC88,"")</f>
        <v/>
      </c>
      <c r="AE88" s="2" t="str">
        <f>IFERROR(#REF!/GAMSlim2!AD88,"")</f>
        <v/>
      </c>
      <c r="AF88" s="2" t="str">
        <f>IFERROR(#REF!/GAMSlim2!AE88,"")</f>
        <v/>
      </c>
      <c r="AG88" s="2" t="str">
        <f>IFERROR(#REF!/GAMSlim2!AF88,"")</f>
        <v/>
      </c>
      <c r="AH88" s="2" t="str">
        <f>IFERROR(#REF!/GAMSlim2!AG88,"")</f>
        <v/>
      </c>
      <c r="AI88" s="2" t="str">
        <f>IFERROR(#REF!/GAMSlim2!AH88,"")</f>
        <v/>
      </c>
      <c r="AJ88" s="2" t="str">
        <f>IFERROR(#REF!/GAMSlim2!AI88,"")</f>
        <v/>
      </c>
      <c r="AK88" s="2" t="str">
        <f>IFERROR(#REF!/GAMSlim2!AJ88,"")</f>
        <v/>
      </c>
      <c r="AL88" s="2" t="str">
        <f>IFERROR(#REF!/GAMSlim2!AK88,"")</f>
        <v/>
      </c>
      <c r="AM88" s="2" t="str">
        <f>IFERROR(#REF!/GAMSlim2!AL88,"")</f>
        <v/>
      </c>
      <c r="AN88" s="2" t="str">
        <f>IFERROR(#REF!/GAMSlim2!AM88,"")</f>
        <v/>
      </c>
      <c r="AO88" s="2" t="str">
        <f>IFERROR(#REF!/GAMSlim2!AN88,"")</f>
        <v/>
      </c>
      <c r="AP88" s="2" t="str">
        <f>IFERROR(#REF!/GAMSlim2!AO88,"")</f>
        <v/>
      </c>
      <c r="AQ88" s="2" t="str">
        <f>IFERROR(#REF!/GAMSlim2!AP88,"")</f>
        <v/>
      </c>
      <c r="AR88" s="2" t="str">
        <f>IFERROR(#REF!/GAMSlim2!AQ88,"")</f>
        <v/>
      </c>
      <c r="AS88" s="2" t="str">
        <f>IFERROR(#REF!/GAMSlim2!AR88,"")</f>
        <v/>
      </c>
      <c r="AT88" s="2" t="str">
        <f>IFERROR(#REF!/GAMSlim2!AS88,"")</f>
        <v/>
      </c>
      <c r="AU88" s="2" t="str">
        <f>IFERROR(#REF!/GAMSlim2!AT88,"")</f>
        <v/>
      </c>
      <c r="AV88" s="2" t="str">
        <f>IFERROR(#REF!/GAMSlim2!AU88,"")</f>
        <v/>
      </c>
      <c r="AW88" s="2" t="str">
        <f>IFERROR(#REF!/GAMSlim2!AV88,"")</f>
        <v/>
      </c>
      <c r="AX88" s="2" t="str">
        <f>IFERROR(#REF!/GAMSlim2!AW88,"")</f>
        <v/>
      </c>
      <c r="AY88" s="2" t="str">
        <f>IFERROR(#REF!/GAMSlim2!AX88,"")</f>
        <v/>
      </c>
      <c r="AZ88" s="2" t="str">
        <f>IFERROR(#REF!/GAMSlim2!AY88,"")</f>
        <v/>
      </c>
      <c r="BA88" s="2" t="str">
        <f>IFERROR(#REF!/GAMSlim2!AZ88,"")</f>
        <v/>
      </c>
      <c r="BB88" s="2" t="str">
        <f>IFERROR(#REF!/GAMSlim2!BA88,"")</f>
        <v/>
      </c>
      <c r="BC88" s="2" t="str">
        <f>IFERROR(#REF!/GAMSlim2!BB88,"")</f>
        <v/>
      </c>
      <c r="BD88" s="2" t="str">
        <f>IFERROR(#REF!/GAMSlim2!BC88,"")</f>
        <v/>
      </c>
      <c r="BE88" s="2" t="str">
        <f>IFERROR(#REF!/GAMSlim2!BD88,"")</f>
        <v/>
      </c>
      <c r="BF88" s="2" t="str">
        <f>IFERROR(#REF!/GAMSlim2!BE88,"")</f>
        <v/>
      </c>
      <c r="BG88" s="2" t="str">
        <f>IFERROR(#REF!/GAMSlim2!BF88,"")</f>
        <v/>
      </c>
      <c r="BH88" s="2" t="str">
        <f>IFERROR(#REF!/GAMSlim2!BG88,"")</f>
        <v/>
      </c>
      <c r="BI88" s="2" t="str">
        <f>IFERROR(#REF!/GAMSlim2!BH88,"")</f>
        <v/>
      </c>
      <c r="BJ88" s="2" t="str">
        <f>IFERROR(#REF!/GAMSlim2!BI88,"")</f>
        <v/>
      </c>
    </row>
    <row r="89" spans="1:62" x14ac:dyDescent="0.25">
      <c r="A89" t="e">
        <f>#REF!</f>
        <v>#REF!</v>
      </c>
      <c r="B89" t="str">
        <f>GAMSbase!A89</f>
        <v>Concentration in biosphere and upper oceans (GTC)</v>
      </c>
      <c r="C89" s="2" t="str">
        <f>IFERROR(#REF!/GAMSlim2!B89,"")</f>
        <v/>
      </c>
      <c r="D89" s="2" t="str">
        <f>IFERROR(#REF!/GAMSlim2!C89,"")</f>
        <v/>
      </c>
      <c r="E89" s="2" t="str">
        <f>IFERROR(#REF!/GAMSlim2!D89,"")</f>
        <v/>
      </c>
      <c r="F89" s="2" t="str">
        <f>IFERROR(#REF!/GAMSlim2!E89,"")</f>
        <v/>
      </c>
      <c r="G89" s="2" t="str">
        <f>IFERROR(#REF!/GAMSlim2!F89,"")</f>
        <v/>
      </c>
      <c r="H89" s="2" t="str">
        <f>IFERROR(#REF!/GAMSlim2!G89,"")</f>
        <v/>
      </c>
      <c r="I89" s="2" t="str">
        <f>IFERROR(#REF!/GAMSlim2!H89,"")</f>
        <v/>
      </c>
      <c r="J89" s="2" t="str">
        <f>IFERROR(#REF!/GAMSlim2!I89,"")</f>
        <v/>
      </c>
      <c r="K89" s="2" t="str">
        <f>IFERROR(#REF!/GAMSlim2!J89,"")</f>
        <v/>
      </c>
      <c r="L89" s="2" t="str">
        <f>IFERROR(#REF!/GAMSlim2!K89,"")</f>
        <v/>
      </c>
      <c r="M89" s="2" t="str">
        <f>IFERROR(#REF!/GAMSlim2!L89,"")</f>
        <v/>
      </c>
      <c r="N89" s="2" t="str">
        <f>IFERROR(#REF!/GAMSlim2!M89,"")</f>
        <v/>
      </c>
      <c r="O89" s="2" t="str">
        <f>IFERROR(#REF!/GAMSlim2!N89,"")</f>
        <v/>
      </c>
      <c r="P89" s="2" t="str">
        <f>IFERROR(#REF!/GAMSlim2!O89,"")</f>
        <v/>
      </c>
      <c r="Q89" s="2" t="str">
        <f>IFERROR(#REF!/GAMSlim2!P89,"")</f>
        <v/>
      </c>
      <c r="R89" s="2" t="str">
        <f>IFERROR(#REF!/GAMSlim2!Q89,"")</f>
        <v/>
      </c>
      <c r="S89" s="2" t="str">
        <f>IFERROR(#REF!/GAMSlim2!R89,"")</f>
        <v/>
      </c>
      <c r="T89" s="2" t="str">
        <f>IFERROR(#REF!/GAMSlim2!S89,"")</f>
        <v/>
      </c>
      <c r="U89" s="2" t="str">
        <f>IFERROR(#REF!/GAMSlim2!T89,"")</f>
        <v/>
      </c>
      <c r="V89" s="2" t="str">
        <f>IFERROR(#REF!/GAMSlim2!U89,"")</f>
        <v/>
      </c>
      <c r="W89" s="2" t="str">
        <f>IFERROR(#REF!/GAMSlim2!V89,"")</f>
        <v/>
      </c>
      <c r="X89" s="2" t="str">
        <f>IFERROR(#REF!/GAMSlim2!W89,"")</f>
        <v/>
      </c>
      <c r="Y89" s="2" t="str">
        <f>IFERROR(#REF!/GAMSlim2!X89,"")</f>
        <v/>
      </c>
      <c r="Z89" s="2" t="str">
        <f>IFERROR(#REF!/GAMSlim2!Y89,"")</f>
        <v/>
      </c>
      <c r="AA89" s="2" t="str">
        <f>IFERROR(#REF!/GAMSlim2!Z89,"")</f>
        <v/>
      </c>
      <c r="AB89" s="2" t="str">
        <f>IFERROR(#REF!/GAMSlim2!AA89,"")</f>
        <v/>
      </c>
      <c r="AC89" s="2" t="str">
        <f>IFERROR(#REF!/GAMSlim2!AB89,"")</f>
        <v/>
      </c>
      <c r="AD89" s="2" t="str">
        <f>IFERROR(#REF!/GAMSlim2!AC89,"")</f>
        <v/>
      </c>
      <c r="AE89" s="2" t="str">
        <f>IFERROR(#REF!/GAMSlim2!AD89,"")</f>
        <v/>
      </c>
      <c r="AF89" s="2" t="str">
        <f>IFERROR(#REF!/GAMSlim2!AE89,"")</f>
        <v/>
      </c>
      <c r="AG89" s="2" t="str">
        <f>IFERROR(#REF!/GAMSlim2!AF89,"")</f>
        <v/>
      </c>
      <c r="AH89" s="2" t="str">
        <f>IFERROR(#REF!/GAMSlim2!AG89,"")</f>
        <v/>
      </c>
      <c r="AI89" s="2" t="str">
        <f>IFERROR(#REF!/GAMSlim2!AH89,"")</f>
        <v/>
      </c>
      <c r="AJ89" s="2" t="str">
        <f>IFERROR(#REF!/GAMSlim2!AI89,"")</f>
        <v/>
      </c>
      <c r="AK89" s="2" t="str">
        <f>IFERROR(#REF!/GAMSlim2!AJ89,"")</f>
        <v/>
      </c>
      <c r="AL89" s="2" t="str">
        <f>IFERROR(#REF!/GAMSlim2!AK89,"")</f>
        <v/>
      </c>
      <c r="AM89" s="2" t="str">
        <f>IFERROR(#REF!/GAMSlim2!AL89,"")</f>
        <v/>
      </c>
      <c r="AN89" s="2" t="str">
        <f>IFERROR(#REF!/GAMSlim2!AM89,"")</f>
        <v/>
      </c>
      <c r="AO89" s="2" t="str">
        <f>IFERROR(#REF!/GAMSlim2!AN89,"")</f>
        <v/>
      </c>
      <c r="AP89" s="2" t="str">
        <f>IFERROR(#REF!/GAMSlim2!AO89,"")</f>
        <v/>
      </c>
      <c r="AQ89" s="2" t="str">
        <f>IFERROR(#REF!/GAMSlim2!AP89,"")</f>
        <v/>
      </c>
      <c r="AR89" s="2" t="str">
        <f>IFERROR(#REF!/GAMSlim2!AQ89,"")</f>
        <v/>
      </c>
      <c r="AS89" s="2" t="str">
        <f>IFERROR(#REF!/GAMSlim2!AR89,"")</f>
        <v/>
      </c>
      <c r="AT89" s="2" t="str">
        <f>IFERROR(#REF!/GAMSlim2!AS89,"")</f>
        <v/>
      </c>
      <c r="AU89" s="2" t="str">
        <f>IFERROR(#REF!/GAMSlim2!AT89,"")</f>
        <v/>
      </c>
      <c r="AV89" s="2" t="str">
        <f>IFERROR(#REF!/GAMSlim2!AU89,"")</f>
        <v/>
      </c>
      <c r="AW89" s="2" t="str">
        <f>IFERROR(#REF!/GAMSlim2!AV89,"")</f>
        <v/>
      </c>
      <c r="AX89" s="2" t="str">
        <f>IFERROR(#REF!/GAMSlim2!AW89,"")</f>
        <v/>
      </c>
      <c r="AY89" s="2" t="str">
        <f>IFERROR(#REF!/GAMSlim2!AX89,"")</f>
        <v/>
      </c>
      <c r="AZ89" s="2" t="str">
        <f>IFERROR(#REF!/GAMSlim2!AY89,"")</f>
        <v/>
      </c>
      <c r="BA89" s="2" t="str">
        <f>IFERROR(#REF!/GAMSlim2!AZ89,"")</f>
        <v/>
      </c>
      <c r="BB89" s="2" t="str">
        <f>IFERROR(#REF!/GAMSlim2!BA89,"")</f>
        <v/>
      </c>
      <c r="BC89" s="2" t="str">
        <f>IFERROR(#REF!/GAMSlim2!BB89,"")</f>
        <v/>
      </c>
      <c r="BD89" s="2" t="str">
        <f>IFERROR(#REF!/GAMSlim2!BC89,"")</f>
        <v/>
      </c>
      <c r="BE89" s="2" t="str">
        <f>IFERROR(#REF!/GAMSlim2!BD89,"")</f>
        <v/>
      </c>
      <c r="BF89" s="2" t="str">
        <f>IFERROR(#REF!/GAMSlim2!BE89,"")</f>
        <v/>
      </c>
      <c r="BG89" s="2" t="str">
        <f>IFERROR(#REF!/GAMSlim2!BF89,"")</f>
        <v/>
      </c>
      <c r="BH89" s="2" t="str">
        <f>IFERROR(#REF!/GAMSlim2!BG89,"")</f>
        <v/>
      </c>
      <c r="BI89" s="2" t="str">
        <f>IFERROR(#REF!/GAMSlim2!BH89,"")</f>
        <v/>
      </c>
      <c r="BJ89" s="2" t="str">
        <f>IFERROR(#REF!/GAMSlim2!BI89,"")</f>
        <v/>
      </c>
    </row>
    <row r="90" spans="1:62" x14ac:dyDescent="0.25">
      <c r="A90" t="e">
        <f>#REF!</f>
        <v>#REF!</v>
      </c>
      <c r="B90" t="str">
        <f>GAMSbase!A90</f>
        <v>Concentration in deep oceans (GTC)</v>
      </c>
      <c r="C90" s="2" t="str">
        <f>IFERROR(#REF!/GAMSlim2!B90,"")</f>
        <v/>
      </c>
      <c r="D90" s="2" t="str">
        <f>IFERROR(#REF!/GAMSlim2!C90,"")</f>
        <v/>
      </c>
      <c r="E90" s="2" t="str">
        <f>IFERROR(#REF!/GAMSlim2!D90,"")</f>
        <v/>
      </c>
      <c r="F90" s="2" t="str">
        <f>IFERROR(#REF!/GAMSlim2!E90,"")</f>
        <v/>
      </c>
      <c r="G90" s="2" t="str">
        <f>IFERROR(#REF!/GAMSlim2!F90,"")</f>
        <v/>
      </c>
      <c r="H90" s="2" t="str">
        <f>IFERROR(#REF!/GAMSlim2!G90,"")</f>
        <v/>
      </c>
      <c r="I90" s="2" t="str">
        <f>IFERROR(#REF!/GAMSlim2!H90,"")</f>
        <v/>
      </c>
      <c r="J90" s="2" t="str">
        <f>IFERROR(#REF!/GAMSlim2!I90,"")</f>
        <v/>
      </c>
      <c r="K90" s="2" t="str">
        <f>IFERROR(#REF!/GAMSlim2!J90,"")</f>
        <v/>
      </c>
      <c r="L90" s="2" t="str">
        <f>IFERROR(#REF!/GAMSlim2!K90,"")</f>
        <v/>
      </c>
      <c r="M90" s="2" t="str">
        <f>IFERROR(#REF!/GAMSlim2!L90,"")</f>
        <v/>
      </c>
      <c r="N90" s="2" t="str">
        <f>IFERROR(#REF!/GAMSlim2!M90,"")</f>
        <v/>
      </c>
      <c r="O90" s="2" t="str">
        <f>IFERROR(#REF!/GAMSlim2!N90,"")</f>
        <v/>
      </c>
      <c r="P90" s="2" t="str">
        <f>IFERROR(#REF!/GAMSlim2!O90,"")</f>
        <v/>
      </c>
      <c r="Q90" s="2" t="str">
        <f>IFERROR(#REF!/GAMSlim2!P90,"")</f>
        <v/>
      </c>
      <c r="R90" s="2" t="str">
        <f>IFERROR(#REF!/GAMSlim2!Q90,"")</f>
        <v/>
      </c>
      <c r="S90" s="2" t="str">
        <f>IFERROR(#REF!/GAMSlim2!R90,"")</f>
        <v/>
      </c>
      <c r="T90" s="2" t="str">
        <f>IFERROR(#REF!/GAMSlim2!S90,"")</f>
        <v/>
      </c>
      <c r="U90" s="2" t="str">
        <f>IFERROR(#REF!/GAMSlim2!T90,"")</f>
        <v/>
      </c>
      <c r="V90" s="2" t="str">
        <f>IFERROR(#REF!/GAMSlim2!U90,"")</f>
        <v/>
      </c>
      <c r="W90" s="2" t="str">
        <f>IFERROR(#REF!/GAMSlim2!V90,"")</f>
        <v/>
      </c>
      <c r="X90" s="2" t="str">
        <f>IFERROR(#REF!/GAMSlim2!W90,"")</f>
        <v/>
      </c>
      <c r="Y90" s="2" t="str">
        <f>IFERROR(#REF!/GAMSlim2!X90,"")</f>
        <v/>
      </c>
      <c r="Z90" s="2" t="str">
        <f>IFERROR(#REF!/GAMSlim2!Y90,"")</f>
        <v/>
      </c>
      <c r="AA90" s="2" t="str">
        <f>IFERROR(#REF!/GAMSlim2!Z90,"")</f>
        <v/>
      </c>
      <c r="AB90" s="2" t="str">
        <f>IFERROR(#REF!/GAMSlim2!AA90,"")</f>
        <v/>
      </c>
      <c r="AC90" s="2" t="str">
        <f>IFERROR(#REF!/GAMSlim2!AB90,"")</f>
        <v/>
      </c>
      <c r="AD90" s="2" t="str">
        <f>IFERROR(#REF!/GAMSlim2!AC90,"")</f>
        <v/>
      </c>
      <c r="AE90" s="2" t="str">
        <f>IFERROR(#REF!/GAMSlim2!AD90,"")</f>
        <v/>
      </c>
      <c r="AF90" s="2" t="str">
        <f>IFERROR(#REF!/GAMSlim2!AE90,"")</f>
        <v/>
      </c>
      <c r="AG90" s="2" t="str">
        <f>IFERROR(#REF!/GAMSlim2!AF90,"")</f>
        <v/>
      </c>
      <c r="AH90" s="2" t="str">
        <f>IFERROR(#REF!/GAMSlim2!AG90,"")</f>
        <v/>
      </c>
      <c r="AI90" s="2" t="str">
        <f>IFERROR(#REF!/GAMSlim2!AH90,"")</f>
        <v/>
      </c>
      <c r="AJ90" s="2" t="str">
        <f>IFERROR(#REF!/GAMSlim2!AI90,"")</f>
        <v/>
      </c>
      <c r="AK90" s="2" t="str">
        <f>IFERROR(#REF!/GAMSlim2!AJ90,"")</f>
        <v/>
      </c>
      <c r="AL90" s="2" t="str">
        <f>IFERROR(#REF!/GAMSlim2!AK90,"")</f>
        <v/>
      </c>
      <c r="AM90" s="2" t="str">
        <f>IFERROR(#REF!/GAMSlim2!AL90,"")</f>
        <v/>
      </c>
      <c r="AN90" s="2" t="str">
        <f>IFERROR(#REF!/GAMSlim2!AM90,"")</f>
        <v/>
      </c>
      <c r="AO90" s="2" t="str">
        <f>IFERROR(#REF!/GAMSlim2!AN90,"")</f>
        <v/>
      </c>
      <c r="AP90" s="2" t="str">
        <f>IFERROR(#REF!/GAMSlim2!AO90,"")</f>
        <v/>
      </c>
      <c r="AQ90" s="2" t="str">
        <f>IFERROR(#REF!/GAMSlim2!AP90,"")</f>
        <v/>
      </c>
      <c r="AR90" s="2" t="str">
        <f>IFERROR(#REF!/GAMSlim2!AQ90,"")</f>
        <v/>
      </c>
      <c r="AS90" s="2" t="str">
        <f>IFERROR(#REF!/GAMSlim2!AR90,"")</f>
        <v/>
      </c>
      <c r="AT90" s="2" t="str">
        <f>IFERROR(#REF!/GAMSlim2!AS90,"")</f>
        <v/>
      </c>
      <c r="AU90" s="2" t="str">
        <f>IFERROR(#REF!/GAMSlim2!AT90,"")</f>
        <v/>
      </c>
      <c r="AV90" s="2" t="str">
        <f>IFERROR(#REF!/GAMSlim2!AU90,"")</f>
        <v/>
      </c>
      <c r="AW90" s="2" t="str">
        <f>IFERROR(#REF!/GAMSlim2!AV90,"")</f>
        <v/>
      </c>
      <c r="AX90" s="2" t="str">
        <f>IFERROR(#REF!/GAMSlim2!AW90,"")</f>
        <v/>
      </c>
      <c r="AY90" s="2" t="str">
        <f>IFERROR(#REF!/GAMSlim2!AX90,"")</f>
        <v/>
      </c>
      <c r="AZ90" s="2" t="str">
        <f>IFERROR(#REF!/GAMSlim2!AY90,"")</f>
        <v/>
      </c>
      <c r="BA90" s="2" t="str">
        <f>IFERROR(#REF!/GAMSlim2!AZ90,"")</f>
        <v/>
      </c>
      <c r="BB90" s="2" t="str">
        <f>IFERROR(#REF!/GAMSlim2!BA90,"")</f>
        <v/>
      </c>
      <c r="BC90" s="2" t="str">
        <f>IFERROR(#REF!/GAMSlim2!BB90,"")</f>
        <v/>
      </c>
      <c r="BD90" s="2" t="str">
        <f>IFERROR(#REF!/GAMSlim2!BC90,"")</f>
        <v/>
      </c>
      <c r="BE90" s="2" t="str">
        <f>IFERROR(#REF!/GAMSlim2!BD90,"")</f>
        <v/>
      </c>
      <c r="BF90" s="2" t="str">
        <f>IFERROR(#REF!/GAMSlim2!BE90,"")</f>
        <v/>
      </c>
      <c r="BG90" s="2" t="str">
        <f>IFERROR(#REF!/GAMSlim2!BF90,"")</f>
        <v/>
      </c>
      <c r="BH90" s="2" t="str">
        <f>IFERROR(#REF!/GAMSlim2!BG90,"")</f>
        <v/>
      </c>
      <c r="BI90" s="2" t="str">
        <f>IFERROR(#REF!/GAMSlim2!BH90,"")</f>
        <v/>
      </c>
      <c r="BJ90" s="2" t="str">
        <f>IFERROR(#REF!/GAMSlim2!BI90,"")</f>
        <v/>
      </c>
    </row>
    <row r="91" spans="1:62" x14ac:dyDescent="0.25">
      <c r="A91" t="e">
        <f>#REF!</f>
        <v>#REF!</v>
      </c>
      <c r="B91" t="str">
        <f>GAMSbase!A91</f>
        <v>* CUMULATIVE EMISSIONS</v>
      </c>
      <c r="C91" s="2" t="str">
        <f>IFERROR(#REF!/GAMSlim2!B91,"")</f>
        <v/>
      </c>
      <c r="D91" s="2" t="str">
        <f>IFERROR(#REF!/GAMSlim2!C91,"")</f>
        <v/>
      </c>
      <c r="E91" s="2" t="str">
        <f>IFERROR(#REF!/GAMSlim2!D91,"")</f>
        <v/>
      </c>
      <c r="F91" s="2" t="str">
        <f>IFERROR(#REF!/GAMSlim2!E91,"")</f>
        <v/>
      </c>
      <c r="G91" s="2" t="str">
        <f>IFERROR(#REF!/GAMSlim2!F91,"")</f>
        <v/>
      </c>
      <c r="H91" s="2" t="str">
        <f>IFERROR(#REF!/GAMSlim2!G91,"")</f>
        <v/>
      </c>
      <c r="I91" s="2" t="str">
        <f>IFERROR(#REF!/GAMSlim2!H91,"")</f>
        <v/>
      </c>
      <c r="J91" s="2" t="str">
        <f>IFERROR(#REF!/GAMSlim2!I91,"")</f>
        <v/>
      </c>
      <c r="K91" s="2" t="str">
        <f>IFERROR(#REF!/GAMSlim2!J91,"")</f>
        <v/>
      </c>
      <c r="L91" s="2" t="str">
        <f>IFERROR(#REF!/GAMSlim2!K91,"")</f>
        <v/>
      </c>
      <c r="M91" s="2" t="str">
        <f>IFERROR(#REF!/GAMSlim2!L91,"")</f>
        <v/>
      </c>
      <c r="N91" s="2" t="str">
        <f>IFERROR(#REF!/GAMSlim2!M91,"")</f>
        <v/>
      </c>
      <c r="O91" s="2" t="str">
        <f>IFERROR(#REF!/GAMSlim2!N91,"")</f>
        <v/>
      </c>
      <c r="P91" s="2" t="str">
        <f>IFERROR(#REF!/GAMSlim2!O91,"")</f>
        <v/>
      </c>
      <c r="Q91" s="2" t="str">
        <f>IFERROR(#REF!/GAMSlim2!P91,"")</f>
        <v/>
      </c>
      <c r="R91" s="2" t="str">
        <f>IFERROR(#REF!/GAMSlim2!Q91,"")</f>
        <v/>
      </c>
      <c r="S91" s="2" t="str">
        <f>IFERROR(#REF!/GAMSlim2!R91,"")</f>
        <v/>
      </c>
      <c r="T91" s="2" t="str">
        <f>IFERROR(#REF!/GAMSlim2!S91,"")</f>
        <v/>
      </c>
      <c r="U91" s="2" t="str">
        <f>IFERROR(#REF!/GAMSlim2!T91,"")</f>
        <v/>
      </c>
      <c r="V91" s="2" t="str">
        <f>IFERROR(#REF!/GAMSlim2!U91,"")</f>
        <v/>
      </c>
      <c r="W91" s="2" t="str">
        <f>IFERROR(#REF!/GAMSlim2!V91,"")</f>
        <v/>
      </c>
      <c r="X91" s="2" t="str">
        <f>IFERROR(#REF!/GAMSlim2!W91,"")</f>
        <v/>
      </c>
      <c r="Y91" s="2" t="str">
        <f>IFERROR(#REF!/GAMSlim2!X91,"")</f>
        <v/>
      </c>
      <c r="Z91" s="2" t="str">
        <f>IFERROR(#REF!/GAMSlim2!Y91,"")</f>
        <v/>
      </c>
      <c r="AA91" s="2" t="str">
        <f>IFERROR(#REF!/GAMSlim2!Z91,"")</f>
        <v/>
      </c>
      <c r="AB91" s="2" t="str">
        <f>IFERROR(#REF!/GAMSlim2!AA91,"")</f>
        <v/>
      </c>
      <c r="AC91" s="2" t="str">
        <f>IFERROR(#REF!/GAMSlim2!AB91,"")</f>
        <v/>
      </c>
      <c r="AD91" s="2" t="str">
        <f>IFERROR(#REF!/GAMSlim2!AC91,"")</f>
        <v/>
      </c>
      <c r="AE91" s="2" t="str">
        <f>IFERROR(#REF!/GAMSlim2!AD91,"")</f>
        <v/>
      </c>
      <c r="AF91" s="2" t="str">
        <f>IFERROR(#REF!/GAMSlim2!AE91,"")</f>
        <v/>
      </c>
      <c r="AG91" s="2" t="str">
        <f>IFERROR(#REF!/GAMSlim2!AF91,"")</f>
        <v/>
      </c>
      <c r="AH91" s="2" t="str">
        <f>IFERROR(#REF!/GAMSlim2!AG91,"")</f>
        <v/>
      </c>
      <c r="AI91" s="2" t="str">
        <f>IFERROR(#REF!/GAMSlim2!AH91,"")</f>
        <v/>
      </c>
      <c r="AJ91" s="2" t="str">
        <f>IFERROR(#REF!/GAMSlim2!AI91,"")</f>
        <v/>
      </c>
      <c r="AK91" s="2" t="str">
        <f>IFERROR(#REF!/GAMSlim2!AJ91,"")</f>
        <v/>
      </c>
      <c r="AL91" s="2" t="str">
        <f>IFERROR(#REF!/GAMSlim2!AK91,"")</f>
        <v/>
      </c>
      <c r="AM91" s="2" t="str">
        <f>IFERROR(#REF!/GAMSlim2!AL91,"")</f>
        <v/>
      </c>
      <c r="AN91" s="2" t="str">
        <f>IFERROR(#REF!/GAMSlim2!AM91,"")</f>
        <v/>
      </c>
      <c r="AO91" s="2" t="str">
        <f>IFERROR(#REF!/GAMSlim2!AN91,"")</f>
        <v/>
      </c>
      <c r="AP91" s="2" t="str">
        <f>IFERROR(#REF!/GAMSlim2!AO91,"")</f>
        <v/>
      </c>
      <c r="AQ91" s="2" t="str">
        <f>IFERROR(#REF!/GAMSlim2!AP91,"")</f>
        <v/>
      </c>
      <c r="AR91" s="2" t="str">
        <f>IFERROR(#REF!/GAMSlim2!AQ91,"")</f>
        <v/>
      </c>
      <c r="AS91" s="2" t="str">
        <f>IFERROR(#REF!/GAMSlim2!AR91,"")</f>
        <v/>
      </c>
      <c r="AT91" s="2" t="str">
        <f>IFERROR(#REF!/GAMSlim2!AS91,"")</f>
        <v/>
      </c>
      <c r="AU91" s="2" t="str">
        <f>IFERROR(#REF!/GAMSlim2!AT91,"")</f>
        <v/>
      </c>
      <c r="AV91" s="2" t="str">
        <f>IFERROR(#REF!/GAMSlim2!AU91,"")</f>
        <v/>
      </c>
      <c r="AW91" s="2" t="str">
        <f>IFERROR(#REF!/GAMSlim2!AV91,"")</f>
        <v/>
      </c>
      <c r="AX91" s="2" t="str">
        <f>IFERROR(#REF!/GAMSlim2!AW91,"")</f>
        <v/>
      </c>
      <c r="AY91" s="2" t="str">
        <f>IFERROR(#REF!/GAMSlim2!AX91,"")</f>
        <v/>
      </c>
      <c r="AZ91" s="2" t="str">
        <f>IFERROR(#REF!/GAMSlim2!AY91,"")</f>
        <v/>
      </c>
      <c r="BA91" s="2" t="str">
        <f>IFERROR(#REF!/GAMSlim2!AZ91,"")</f>
        <v/>
      </c>
      <c r="BB91" s="2" t="str">
        <f>IFERROR(#REF!/GAMSlim2!BA91,"")</f>
        <v/>
      </c>
      <c r="BC91" s="2" t="str">
        <f>IFERROR(#REF!/GAMSlim2!BB91,"")</f>
        <v/>
      </c>
      <c r="BD91" s="2" t="str">
        <f>IFERROR(#REF!/GAMSlim2!BC91,"")</f>
        <v/>
      </c>
      <c r="BE91" s="2" t="str">
        <f>IFERROR(#REF!/GAMSlim2!BD91,"")</f>
        <v/>
      </c>
      <c r="BF91" s="2" t="str">
        <f>IFERROR(#REF!/GAMSlim2!BE91,"")</f>
        <v/>
      </c>
      <c r="BG91" s="2" t="str">
        <f>IFERROR(#REF!/GAMSlim2!BF91,"")</f>
        <v/>
      </c>
      <c r="BH91" s="2" t="str">
        <f>IFERROR(#REF!/GAMSlim2!BG91,"")</f>
        <v/>
      </c>
      <c r="BI91" s="2" t="str">
        <f>IFERROR(#REF!/GAMSlim2!BH91,"")</f>
        <v/>
      </c>
      <c r="BJ91" s="2" t="str">
        <f>IFERROR(#REF!/GAMSlim2!BI91,"")</f>
        <v/>
      </c>
    </row>
    <row r="92" spans="1:62" x14ac:dyDescent="0.25">
      <c r="A92" t="e">
        <f>#REF!</f>
        <v>#REF!</v>
      </c>
      <c r="B92" t="str">
        <f>GAMSbase!A92</f>
        <v xml:space="preserve"> Cumulative Emissions to date</v>
      </c>
      <c r="C92" s="2" t="str">
        <f>IFERROR(#REF!/GAMSlim2!B92,"")</f>
        <v/>
      </c>
      <c r="D92" s="2" t="str">
        <f>IFERROR(#REF!/GAMSlim2!C92,"")</f>
        <v/>
      </c>
      <c r="E92" s="2" t="str">
        <f>IFERROR(#REF!/GAMSlim2!D92,"")</f>
        <v/>
      </c>
      <c r="F92" s="2" t="str">
        <f>IFERROR(#REF!/GAMSlim2!E92,"")</f>
        <v/>
      </c>
      <c r="G92" s="2" t="str">
        <f>IFERROR(#REF!/GAMSlim2!F92,"")</f>
        <v/>
      </c>
      <c r="H92" s="2" t="str">
        <f>IFERROR(#REF!/GAMSlim2!G92,"")</f>
        <v/>
      </c>
      <c r="I92" s="2" t="str">
        <f>IFERROR(#REF!/GAMSlim2!H92,"")</f>
        <v/>
      </c>
      <c r="J92" s="2" t="str">
        <f>IFERROR(#REF!/GAMSlim2!I92,"")</f>
        <v/>
      </c>
      <c r="K92" s="2" t="str">
        <f>IFERROR(#REF!/GAMSlim2!J92,"")</f>
        <v/>
      </c>
      <c r="L92" s="2" t="str">
        <f>IFERROR(#REF!/GAMSlim2!K92,"")</f>
        <v/>
      </c>
      <c r="M92" s="2" t="str">
        <f>IFERROR(#REF!/GAMSlim2!L92,"")</f>
        <v/>
      </c>
      <c r="N92" s="2" t="str">
        <f>IFERROR(#REF!/GAMSlim2!M92,"")</f>
        <v/>
      </c>
      <c r="O92" s="2" t="str">
        <f>IFERROR(#REF!/GAMSlim2!N92,"")</f>
        <v/>
      </c>
      <c r="P92" s="2" t="str">
        <f>IFERROR(#REF!/GAMSlim2!O92,"")</f>
        <v/>
      </c>
      <c r="Q92" s="2" t="str">
        <f>IFERROR(#REF!/GAMSlim2!P92,"")</f>
        <v/>
      </c>
      <c r="R92" s="2" t="str">
        <f>IFERROR(#REF!/GAMSlim2!Q92,"")</f>
        <v/>
      </c>
      <c r="S92" s="2" t="str">
        <f>IFERROR(#REF!/GAMSlim2!R92,"")</f>
        <v/>
      </c>
      <c r="T92" s="2" t="str">
        <f>IFERROR(#REF!/GAMSlim2!S92,"")</f>
        <v/>
      </c>
      <c r="U92" s="2" t="str">
        <f>IFERROR(#REF!/GAMSlim2!T92,"")</f>
        <v/>
      </c>
      <c r="V92" s="2" t="str">
        <f>IFERROR(#REF!/GAMSlim2!U92,"")</f>
        <v/>
      </c>
      <c r="W92" s="2" t="str">
        <f>IFERROR(#REF!/GAMSlim2!V92,"")</f>
        <v/>
      </c>
      <c r="X92" s="2" t="str">
        <f>IFERROR(#REF!/GAMSlim2!W92,"")</f>
        <v/>
      </c>
      <c r="Y92" s="2" t="str">
        <f>IFERROR(#REF!/GAMSlim2!X92,"")</f>
        <v/>
      </c>
      <c r="Z92" s="2" t="str">
        <f>IFERROR(#REF!/GAMSlim2!Y92,"")</f>
        <v/>
      </c>
      <c r="AA92" s="2" t="str">
        <f>IFERROR(#REF!/GAMSlim2!Z92,"")</f>
        <v/>
      </c>
      <c r="AB92" s="2" t="str">
        <f>IFERROR(#REF!/GAMSlim2!AA92,"")</f>
        <v/>
      </c>
      <c r="AC92" s="2" t="str">
        <f>IFERROR(#REF!/GAMSlim2!AB92,"")</f>
        <v/>
      </c>
      <c r="AD92" s="2" t="str">
        <f>IFERROR(#REF!/GAMSlim2!AC92,"")</f>
        <v/>
      </c>
      <c r="AE92" s="2" t="str">
        <f>IFERROR(#REF!/GAMSlim2!AD92,"")</f>
        <v/>
      </c>
      <c r="AF92" s="2" t="str">
        <f>IFERROR(#REF!/GAMSlim2!AE92,"")</f>
        <v/>
      </c>
      <c r="AG92" s="2" t="str">
        <f>IFERROR(#REF!/GAMSlim2!AF92,"")</f>
        <v/>
      </c>
      <c r="AH92" s="2" t="str">
        <f>IFERROR(#REF!/GAMSlim2!AG92,"")</f>
        <v/>
      </c>
      <c r="AI92" s="2" t="str">
        <f>IFERROR(#REF!/GAMSlim2!AH92,"")</f>
        <v/>
      </c>
      <c r="AJ92" s="2" t="str">
        <f>IFERROR(#REF!/GAMSlim2!AI92,"")</f>
        <v/>
      </c>
      <c r="AK92" s="2" t="str">
        <f>IFERROR(#REF!/GAMSlim2!AJ92,"")</f>
        <v/>
      </c>
      <c r="AL92" s="2" t="str">
        <f>IFERROR(#REF!/GAMSlim2!AK92,"")</f>
        <v/>
      </c>
      <c r="AM92" s="2" t="str">
        <f>IFERROR(#REF!/GAMSlim2!AL92,"")</f>
        <v/>
      </c>
      <c r="AN92" s="2" t="str">
        <f>IFERROR(#REF!/GAMSlim2!AM92,"")</f>
        <v/>
      </c>
      <c r="AO92" s="2" t="str">
        <f>IFERROR(#REF!/GAMSlim2!AN92,"")</f>
        <v/>
      </c>
      <c r="AP92" s="2" t="str">
        <f>IFERROR(#REF!/GAMSlim2!AO92,"")</f>
        <v/>
      </c>
      <c r="AQ92" s="2" t="str">
        <f>IFERROR(#REF!/GAMSlim2!AP92,"")</f>
        <v/>
      </c>
      <c r="AR92" s="2" t="str">
        <f>IFERROR(#REF!/GAMSlim2!AQ92,"")</f>
        <v/>
      </c>
      <c r="AS92" s="2" t="str">
        <f>IFERROR(#REF!/GAMSlim2!AR92,"")</f>
        <v/>
      </c>
      <c r="AT92" s="2" t="str">
        <f>IFERROR(#REF!/GAMSlim2!AS92,"")</f>
        <v/>
      </c>
      <c r="AU92" s="2" t="str">
        <f>IFERROR(#REF!/GAMSlim2!AT92,"")</f>
        <v/>
      </c>
      <c r="AV92" s="2" t="str">
        <f>IFERROR(#REF!/GAMSlim2!AU92,"")</f>
        <v/>
      </c>
      <c r="AW92" s="2" t="str">
        <f>IFERROR(#REF!/GAMSlim2!AV92,"")</f>
        <v/>
      </c>
      <c r="AX92" s="2" t="str">
        <f>IFERROR(#REF!/GAMSlim2!AW92,"")</f>
        <v/>
      </c>
      <c r="AY92" s="2" t="str">
        <f>IFERROR(#REF!/GAMSlim2!AX92,"")</f>
        <v/>
      </c>
      <c r="AZ92" s="2" t="str">
        <f>IFERROR(#REF!/GAMSlim2!AY92,"")</f>
        <v/>
      </c>
      <c r="BA92" s="2" t="str">
        <f>IFERROR(#REF!/GAMSlim2!AZ92,"")</f>
        <v/>
      </c>
      <c r="BB92" s="2" t="str">
        <f>IFERROR(#REF!/GAMSlim2!BA92,"")</f>
        <v/>
      </c>
      <c r="BC92" s="2" t="str">
        <f>IFERROR(#REF!/GAMSlim2!BB92,"")</f>
        <v/>
      </c>
      <c r="BD92" s="2" t="str">
        <f>IFERROR(#REF!/GAMSlim2!BC92,"")</f>
        <v/>
      </c>
      <c r="BE92" s="2" t="str">
        <f>IFERROR(#REF!/GAMSlim2!BD92,"")</f>
        <v/>
      </c>
      <c r="BF92" s="2" t="str">
        <f>IFERROR(#REF!/GAMSlim2!BE92,"")</f>
        <v/>
      </c>
      <c r="BG92" s="2" t="str">
        <f>IFERROR(#REF!/GAMSlim2!BF92,"")</f>
        <v/>
      </c>
      <c r="BH92" s="2" t="str">
        <f>IFERROR(#REF!/GAMSlim2!BG92,"")</f>
        <v/>
      </c>
      <c r="BI92" s="2" t="str">
        <f>IFERROR(#REF!/GAMSlim2!BH92,"")</f>
        <v/>
      </c>
      <c r="BJ92" s="2" t="str">
        <f>IFERROR(#REF!/GAMSlim2!BI92,"")</f>
        <v/>
      </c>
    </row>
    <row r="93" spans="1:62" x14ac:dyDescent="0.25">
      <c r="A93" t="e">
        <f>#REF!</f>
        <v>#REF!</v>
      </c>
      <c r="B93" t="str">
        <f>GAMSbase!A93</f>
        <v>Ratio To Max</v>
      </c>
      <c r="C93" s="2" t="str">
        <f>IFERROR(#REF!/GAMSlim2!B93,"")</f>
        <v/>
      </c>
      <c r="D93" s="2" t="str">
        <f>IFERROR(#REF!/GAMSlim2!C93,"")</f>
        <v/>
      </c>
      <c r="E93" s="2" t="str">
        <f>IFERROR(#REF!/GAMSlim2!D93,"")</f>
        <v/>
      </c>
      <c r="F93" s="2" t="str">
        <f>IFERROR(#REF!/GAMSlim2!E93,"")</f>
        <v/>
      </c>
      <c r="G93" s="2" t="str">
        <f>IFERROR(#REF!/GAMSlim2!F93,"")</f>
        <v/>
      </c>
      <c r="H93" s="2" t="str">
        <f>IFERROR(#REF!/GAMSlim2!G93,"")</f>
        <v/>
      </c>
      <c r="I93" s="2" t="str">
        <f>IFERROR(#REF!/GAMSlim2!H93,"")</f>
        <v/>
      </c>
      <c r="J93" s="2" t="str">
        <f>IFERROR(#REF!/GAMSlim2!I93,"")</f>
        <v/>
      </c>
      <c r="K93" s="2" t="str">
        <f>IFERROR(#REF!/GAMSlim2!J93,"")</f>
        <v/>
      </c>
      <c r="L93" s="2" t="str">
        <f>IFERROR(#REF!/GAMSlim2!K93,"")</f>
        <v/>
      </c>
      <c r="M93" s="2" t="str">
        <f>IFERROR(#REF!/GAMSlim2!L93,"")</f>
        <v/>
      </c>
      <c r="N93" s="2" t="str">
        <f>IFERROR(#REF!/GAMSlim2!M93,"")</f>
        <v/>
      </c>
      <c r="O93" s="2" t="str">
        <f>IFERROR(#REF!/GAMSlim2!N93,"")</f>
        <v/>
      </c>
      <c r="P93" s="2" t="str">
        <f>IFERROR(#REF!/GAMSlim2!O93,"")</f>
        <v/>
      </c>
      <c r="Q93" s="2" t="str">
        <f>IFERROR(#REF!/GAMSlim2!P93,"")</f>
        <v/>
      </c>
      <c r="R93" s="2" t="str">
        <f>IFERROR(#REF!/GAMSlim2!Q93,"")</f>
        <v/>
      </c>
      <c r="S93" s="2" t="str">
        <f>IFERROR(#REF!/GAMSlim2!R93,"")</f>
        <v/>
      </c>
      <c r="T93" s="2" t="str">
        <f>IFERROR(#REF!/GAMSlim2!S93,"")</f>
        <v/>
      </c>
      <c r="U93" s="2" t="str">
        <f>IFERROR(#REF!/GAMSlim2!T93,"")</f>
        <v/>
      </c>
      <c r="V93" s="2" t="str">
        <f>IFERROR(#REF!/GAMSlim2!U93,"")</f>
        <v/>
      </c>
      <c r="W93" s="2" t="str">
        <f>IFERROR(#REF!/GAMSlim2!V93,"")</f>
        <v/>
      </c>
      <c r="X93" s="2" t="str">
        <f>IFERROR(#REF!/GAMSlim2!W93,"")</f>
        <v/>
      </c>
      <c r="Y93" s="2" t="str">
        <f>IFERROR(#REF!/GAMSlim2!X93,"")</f>
        <v/>
      </c>
      <c r="Z93" s="2" t="str">
        <f>IFERROR(#REF!/GAMSlim2!Y93,"")</f>
        <v/>
      </c>
      <c r="AA93" s="2" t="str">
        <f>IFERROR(#REF!/GAMSlim2!Z93,"")</f>
        <v/>
      </c>
      <c r="AB93" s="2" t="str">
        <f>IFERROR(#REF!/GAMSlim2!AA93,"")</f>
        <v/>
      </c>
      <c r="AC93" s="2" t="str">
        <f>IFERROR(#REF!/GAMSlim2!AB93,"")</f>
        <v/>
      </c>
      <c r="AD93" s="2" t="str">
        <f>IFERROR(#REF!/GAMSlim2!AC93,"")</f>
        <v/>
      </c>
      <c r="AE93" s="2" t="str">
        <f>IFERROR(#REF!/GAMSlim2!AD93,"")</f>
        <v/>
      </c>
      <c r="AF93" s="2" t="str">
        <f>IFERROR(#REF!/GAMSlim2!AE93,"")</f>
        <v/>
      </c>
      <c r="AG93" s="2" t="str">
        <f>IFERROR(#REF!/GAMSlim2!AF93,"")</f>
        <v/>
      </c>
      <c r="AH93" s="2" t="str">
        <f>IFERROR(#REF!/GAMSlim2!AG93,"")</f>
        <v/>
      </c>
      <c r="AI93" s="2" t="str">
        <f>IFERROR(#REF!/GAMSlim2!AH93,"")</f>
        <v/>
      </c>
      <c r="AJ93" s="2" t="str">
        <f>IFERROR(#REF!/GAMSlim2!AI93,"")</f>
        <v/>
      </c>
      <c r="AK93" s="2" t="str">
        <f>IFERROR(#REF!/GAMSlim2!AJ93,"")</f>
        <v/>
      </c>
      <c r="AL93" s="2" t="str">
        <f>IFERROR(#REF!/GAMSlim2!AK93,"")</f>
        <v/>
      </c>
      <c r="AM93" s="2" t="str">
        <f>IFERROR(#REF!/GAMSlim2!AL93,"")</f>
        <v/>
      </c>
      <c r="AN93" s="2" t="str">
        <f>IFERROR(#REF!/GAMSlim2!AM93,"")</f>
        <v/>
      </c>
      <c r="AO93" s="2" t="str">
        <f>IFERROR(#REF!/GAMSlim2!AN93,"")</f>
        <v/>
      </c>
      <c r="AP93" s="2" t="str">
        <f>IFERROR(#REF!/GAMSlim2!AO93,"")</f>
        <v/>
      </c>
      <c r="AQ93" s="2" t="str">
        <f>IFERROR(#REF!/GAMSlim2!AP93,"")</f>
        <v/>
      </c>
      <c r="AR93" s="2" t="str">
        <f>IFERROR(#REF!/GAMSlim2!AQ93,"")</f>
        <v/>
      </c>
      <c r="AS93" s="2" t="str">
        <f>IFERROR(#REF!/GAMSlim2!AR93,"")</f>
        <v/>
      </c>
      <c r="AT93" s="2" t="str">
        <f>IFERROR(#REF!/GAMSlim2!AS93,"")</f>
        <v/>
      </c>
      <c r="AU93" s="2" t="str">
        <f>IFERROR(#REF!/GAMSlim2!AT93,"")</f>
        <v/>
      </c>
      <c r="AV93" s="2" t="str">
        <f>IFERROR(#REF!/GAMSlim2!AU93,"")</f>
        <v/>
      </c>
      <c r="AW93" s="2" t="str">
        <f>IFERROR(#REF!/GAMSlim2!AV93,"")</f>
        <v/>
      </c>
      <c r="AX93" s="2" t="str">
        <f>IFERROR(#REF!/GAMSlim2!AW93,"")</f>
        <v/>
      </c>
      <c r="AY93" s="2" t="str">
        <f>IFERROR(#REF!/GAMSlim2!AX93,"")</f>
        <v/>
      </c>
      <c r="AZ93" s="2" t="str">
        <f>IFERROR(#REF!/GAMSlim2!AY93,"")</f>
        <v/>
      </c>
      <c r="BA93" s="2" t="str">
        <f>IFERROR(#REF!/GAMSlim2!AZ93,"")</f>
        <v/>
      </c>
      <c r="BB93" s="2" t="str">
        <f>IFERROR(#REF!/GAMSlim2!BA93,"")</f>
        <v/>
      </c>
      <c r="BC93" s="2" t="str">
        <f>IFERROR(#REF!/GAMSlim2!BB93,"")</f>
        <v/>
      </c>
      <c r="BD93" s="2" t="str">
        <f>IFERROR(#REF!/GAMSlim2!BC93,"")</f>
        <v/>
      </c>
      <c r="BE93" s="2" t="str">
        <f>IFERROR(#REF!/GAMSlim2!BD93,"")</f>
        <v/>
      </c>
      <c r="BF93" s="2" t="str">
        <f>IFERROR(#REF!/GAMSlim2!BE93,"")</f>
        <v/>
      </c>
      <c r="BG93" s="2" t="str">
        <f>IFERROR(#REF!/GAMSlim2!BF93,"")</f>
        <v/>
      </c>
      <c r="BH93" s="2" t="str">
        <f>IFERROR(#REF!/GAMSlim2!BG93,"")</f>
        <v/>
      </c>
      <c r="BI93" s="2" t="str">
        <f>IFERROR(#REF!/GAMSlim2!BH93,"")</f>
        <v/>
      </c>
      <c r="BJ93" s="2" t="str">
        <f>IFERROR(#REF!/GAMSlim2!BI93,"")</f>
        <v/>
      </c>
    </row>
    <row r="94" spans="1:62" x14ac:dyDescent="0.25">
      <c r="A94" t="e">
        <f>#REF!</f>
        <v>#REF!</v>
      </c>
      <c r="B94" t="str">
        <f>GAMSbase!A94</f>
        <v>Max Ratio</v>
      </c>
      <c r="C94" s="2" t="str">
        <f>IFERROR(#REF!/GAMSlim2!B94,"")</f>
        <v/>
      </c>
      <c r="D94" s="2" t="str">
        <f>IFERROR(#REF!/GAMSlim2!C94,"")</f>
        <v/>
      </c>
      <c r="E94" s="2" t="str">
        <f>IFERROR(#REF!/GAMSlim2!D94,"")</f>
        <v/>
      </c>
      <c r="F94" s="2" t="str">
        <f>IFERROR(#REF!/GAMSlim2!E94,"")</f>
        <v/>
      </c>
      <c r="G94" s="2" t="str">
        <f>IFERROR(#REF!/GAMSlim2!F94,"")</f>
        <v/>
      </c>
      <c r="H94" s="2" t="str">
        <f>IFERROR(#REF!/GAMSlim2!G94,"")</f>
        <v/>
      </c>
      <c r="I94" s="2" t="str">
        <f>IFERROR(#REF!/GAMSlim2!H94,"")</f>
        <v/>
      </c>
      <c r="J94" s="2" t="str">
        <f>IFERROR(#REF!/GAMSlim2!I94,"")</f>
        <v/>
      </c>
      <c r="K94" s="2" t="str">
        <f>IFERROR(#REF!/GAMSlim2!J94,"")</f>
        <v/>
      </c>
      <c r="L94" s="2" t="str">
        <f>IFERROR(#REF!/GAMSlim2!K94,"")</f>
        <v/>
      </c>
      <c r="M94" s="2" t="str">
        <f>IFERROR(#REF!/GAMSlim2!L94,"")</f>
        <v/>
      </c>
      <c r="N94" s="2" t="str">
        <f>IFERROR(#REF!/GAMSlim2!M94,"")</f>
        <v/>
      </c>
      <c r="O94" s="2" t="str">
        <f>IFERROR(#REF!/GAMSlim2!N94,"")</f>
        <v/>
      </c>
      <c r="P94" s="2" t="str">
        <f>IFERROR(#REF!/GAMSlim2!O94,"")</f>
        <v/>
      </c>
      <c r="Q94" s="2" t="str">
        <f>IFERROR(#REF!/GAMSlim2!P94,"")</f>
        <v/>
      </c>
      <c r="R94" s="2" t="str">
        <f>IFERROR(#REF!/GAMSlim2!Q94,"")</f>
        <v/>
      </c>
      <c r="S94" s="2" t="str">
        <f>IFERROR(#REF!/GAMSlim2!R94,"")</f>
        <v/>
      </c>
      <c r="T94" s="2" t="str">
        <f>IFERROR(#REF!/GAMSlim2!S94,"")</f>
        <v/>
      </c>
      <c r="U94" s="2" t="str">
        <f>IFERROR(#REF!/GAMSlim2!T94,"")</f>
        <v/>
      </c>
      <c r="V94" s="2" t="str">
        <f>IFERROR(#REF!/GAMSlim2!U94,"")</f>
        <v/>
      </c>
      <c r="W94" s="2" t="str">
        <f>IFERROR(#REF!/GAMSlim2!V94,"")</f>
        <v/>
      </c>
      <c r="X94" s="2" t="str">
        <f>IFERROR(#REF!/GAMSlim2!W94,"")</f>
        <v/>
      </c>
      <c r="Y94" s="2" t="str">
        <f>IFERROR(#REF!/GAMSlim2!X94,"")</f>
        <v/>
      </c>
      <c r="Z94" s="2" t="str">
        <f>IFERROR(#REF!/GAMSlim2!Y94,"")</f>
        <v/>
      </c>
      <c r="AA94" s="2" t="str">
        <f>IFERROR(#REF!/GAMSlim2!Z94,"")</f>
        <v/>
      </c>
      <c r="AB94" s="2" t="str">
        <f>IFERROR(#REF!/GAMSlim2!AA94,"")</f>
        <v/>
      </c>
      <c r="AC94" s="2" t="str">
        <f>IFERROR(#REF!/GAMSlim2!AB94,"")</f>
        <v/>
      </c>
      <c r="AD94" s="2" t="str">
        <f>IFERROR(#REF!/GAMSlim2!AC94,"")</f>
        <v/>
      </c>
      <c r="AE94" s="2" t="str">
        <f>IFERROR(#REF!/GAMSlim2!AD94,"")</f>
        <v/>
      </c>
      <c r="AF94" s="2" t="str">
        <f>IFERROR(#REF!/GAMSlim2!AE94,"")</f>
        <v/>
      </c>
      <c r="AG94" s="2" t="str">
        <f>IFERROR(#REF!/GAMSlim2!AF94,"")</f>
        <v/>
      </c>
      <c r="AH94" s="2" t="str">
        <f>IFERROR(#REF!/GAMSlim2!AG94,"")</f>
        <v/>
      </c>
      <c r="AI94" s="2" t="str">
        <f>IFERROR(#REF!/GAMSlim2!AH94,"")</f>
        <v/>
      </c>
      <c r="AJ94" s="2" t="str">
        <f>IFERROR(#REF!/GAMSlim2!AI94,"")</f>
        <v/>
      </c>
      <c r="AK94" s="2" t="str">
        <f>IFERROR(#REF!/GAMSlim2!AJ94,"")</f>
        <v/>
      </c>
      <c r="AL94" s="2" t="str">
        <f>IFERROR(#REF!/GAMSlim2!AK94,"")</f>
        <v/>
      </c>
      <c r="AM94" s="2" t="str">
        <f>IFERROR(#REF!/GAMSlim2!AL94,"")</f>
        <v/>
      </c>
      <c r="AN94" s="2" t="str">
        <f>IFERROR(#REF!/GAMSlim2!AM94,"")</f>
        <v/>
      </c>
      <c r="AO94" s="2" t="str">
        <f>IFERROR(#REF!/GAMSlim2!AN94,"")</f>
        <v/>
      </c>
      <c r="AP94" s="2" t="str">
        <f>IFERROR(#REF!/GAMSlim2!AO94,"")</f>
        <v/>
      </c>
      <c r="AQ94" s="2" t="str">
        <f>IFERROR(#REF!/GAMSlim2!AP94,"")</f>
        <v/>
      </c>
      <c r="AR94" s="2" t="str">
        <f>IFERROR(#REF!/GAMSlim2!AQ94,"")</f>
        <v/>
      </c>
      <c r="AS94" s="2" t="str">
        <f>IFERROR(#REF!/GAMSlim2!AR94,"")</f>
        <v/>
      </c>
      <c r="AT94" s="2" t="str">
        <f>IFERROR(#REF!/GAMSlim2!AS94,"")</f>
        <v/>
      </c>
      <c r="AU94" s="2" t="str">
        <f>IFERROR(#REF!/GAMSlim2!AT94,"")</f>
        <v/>
      </c>
      <c r="AV94" s="2" t="str">
        <f>IFERROR(#REF!/GAMSlim2!AU94,"")</f>
        <v/>
      </c>
      <c r="AW94" s="2" t="str">
        <f>IFERROR(#REF!/GAMSlim2!AV94,"")</f>
        <v/>
      </c>
      <c r="AX94" s="2" t="str">
        <f>IFERROR(#REF!/GAMSlim2!AW94,"")</f>
        <v/>
      </c>
      <c r="AY94" s="2" t="str">
        <f>IFERROR(#REF!/GAMSlim2!AX94,"")</f>
        <v/>
      </c>
      <c r="AZ94" s="2" t="str">
        <f>IFERROR(#REF!/GAMSlim2!AY94,"")</f>
        <v/>
      </c>
      <c r="BA94" s="2" t="str">
        <f>IFERROR(#REF!/GAMSlim2!AZ94,"")</f>
        <v/>
      </c>
      <c r="BB94" s="2" t="str">
        <f>IFERROR(#REF!/GAMSlim2!BA94,"")</f>
        <v/>
      </c>
      <c r="BC94" s="2" t="str">
        <f>IFERROR(#REF!/GAMSlim2!BB94,"")</f>
        <v/>
      </c>
      <c r="BD94" s="2" t="str">
        <f>IFERROR(#REF!/GAMSlim2!BC94,"")</f>
        <v/>
      </c>
      <c r="BE94" s="2" t="str">
        <f>IFERROR(#REF!/GAMSlim2!BD94,"")</f>
        <v/>
      </c>
      <c r="BF94" s="2" t="str">
        <f>IFERROR(#REF!/GAMSlim2!BE94,"")</f>
        <v/>
      </c>
      <c r="BG94" s="2" t="str">
        <f>IFERROR(#REF!/GAMSlim2!BF94,"")</f>
        <v/>
      </c>
      <c r="BH94" s="2" t="str">
        <f>IFERROR(#REF!/GAMSlim2!BG94,"")</f>
        <v/>
      </c>
      <c r="BI94" s="2" t="str">
        <f>IFERROR(#REF!/GAMSlim2!BH94,"")</f>
        <v/>
      </c>
      <c r="BJ94" s="2" t="str">
        <f>IFERROR(#REF!/GAMSlim2!BI94,"")</f>
        <v/>
      </c>
    </row>
    <row r="95" spans="1:62" x14ac:dyDescent="0.25">
      <c r="A95" t="e">
        <f>#REF!</f>
        <v>#REF!</v>
      </c>
      <c r="B95" t="str">
        <f>GAMSbase!A95</f>
        <v>Coefficient of Hotelling rent on ratio</v>
      </c>
      <c r="C95" s="2" t="str">
        <f>IFERROR(#REF!/GAMSlim2!B95,"")</f>
        <v/>
      </c>
      <c r="D95" s="2" t="str">
        <f>IFERROR(#REF!/GAMSlim2!C95,"")</f>
        <v/>
      </c>
      <c r="E95" s="2" t="str">
        <f>IFERROR(#REF!/GAMSlim2!D95,"")</f>
        <v/>
      </c>
      <c r="F95" s="2" t="str">
        <f>IFERROR(#REF!/GAMSlim2!E95,"")</f>
        <v/>
      </c>
      <c r="G95" s="2" t="str">
        <f>IFERROR(#REF!/GAMSlim2!F95,"")</f>
        <v/>
      </c>
      <c r="H95" s="2" t="str">
        <f>IFERROR(#REF!/GAMSlim2!G95,"")</f>
        <v/>
      </c>
      <c r="I95" s="2" t="str">
        <f>IFERROR(#REF!/GAMSlim2!H95,"")</f>
        <v/>
      </c>
      <c r="J95" s="2" t="str">
        <f>IFERROR(#REF!/GAMSlim2!I95,"")</f>
        <v/>
      </c>
      <c r="K95" s="2" t="str">
        <f>IFERROR(#REF!/GAMSlim2!J95,"")</f>
        <v/>
      </c>
      <c r="L95" s="2" t="str">
        <f>IFERROR(#REF!/GAMSlim2!K95,"")</f>
        <v/>
      </c>
      <c r="M95" s="2" t="str">
        <f>IFERROR(#REF!/GAMSlim2!L95,"")</f>
        <v/>
      </c>
      <c r="N95" s="2" t="str">
        <f>IFERROR(#REF!/GAMSlim2!M95,"")</f>
        <v/>
      </c>
      <c r="O95" s="2" t="str">
        <f>IFERROR(#REF!/GAMSlim2!N95,"")</f>
        <v/>
      </c>
      <c r="P95" s="2" t="str">
        <f>IFERROR(#REF!/GAMSlim2!O95,"")</f>
        <v/>
      </c>
      <c r="Q95" s="2" t="str">
        <f>IFERROR(#REF!/GAMSlim2!P95,"")</f>
        <v/>
      </c>
      <c r="R95" s="2" t="str">
        <f>IFERROR(#REF!/GAMSlim2!Q95,"")</f>
        <v/>
      </c>
      <c r="S95" s="2" t="str">
        <f>IFERROR(#REF!/GAMSlim2!R95,"")</f>
        <v/>
      </c>
      <c r="T95" s="2" t="str">
        <f>IFERROR(#REF!/GAMSlim2!S95,"")</f>
        <v/>
      </c>
      <c r="U95" s="2" t="str">
        <f>IFERROR(#REF!/GAMSlim2!T95,"")</f>
        <v/>
      </c>
      <c r="V95" s="2" t="str">
        <f>IFERROR(#REF!/GAMSlim2!U95,"")</f>
        <v/>
      </c>
      <c r="W95" s="2" t="str">
        <f>IFERROR(#REF!/GAMSlim2!V95,"")</f>
        <v/>
      </c>
      <c r="X95" s="2" t="str">
        <f>IFERROR(#REF!/GAMSlim2!W95,"")</f>
        <v/>
      </c>
      <c r="Y95" s="2" t="str">
        <f>IFERROR(#REF!/GAMSlim2!X95,"")</f>
        <v/>
      </c>
      <c r="Z95" s="2" t="str">
        <f>IFERROR(#REF!/GAMSlim2!Y95,"")</f>
        <v/>
      </c>
      <c r="AA95" s="2" t="str">
        <f>IFERROR(#REF!/GAMSlim2!Z95,"")</f>
        <v/>
      </c>
      <c r="AB95" s="2" t="str">
        <f>IFERROR(#REF!/GAMSlim2!AA95,"")</f>
        <v/>
      </c>
      <c r="AC95" s="2" t="str">
        <f>IFERROR(#REF!/GAMSlim2!AB95,"")</f>
        <v/>
      </c>
      <c r="AD95" s="2" t="str">
        <f>IFERROR(#REF!/GAMSlim2!AC95,"")</f>
        <v/>
      </c>
      <c r="AE95" s="2" t="str">
        <f>IFERROR(#REF!/GAMSlim2!AD95,"")</f>
        <v/>
      </c>
      <c r="AF95" s="2" t="str">
        <f>IFERROR(#REF!/GAMSlim2!AE95,"")</f>
        <v/>
      </c>
      <c r="AG95" s="2" t="str">
        <f>IFERROR(#REF!/GAMSlim2!AF95,"")</f>
        <v/>
      </c>
      <c r="AH95" s="2" t="str">
        <f>IFERROR(#REF!/GAMSlim2!AG95,"")</f>
        <v/>
      </c>
      <c r="AI95" s="2" t="str">
        <f>IFERROR(#REF!/GAMSlim2!AH95,"")</f>
        <v/>
      </c>
      <c r="AJ95" s="2" t="str">
        <f>IFERROR(#REF!/GAMSlim2!AI95,"")</f>
        <v/>
      </c>
      <c r="AK95" s="2" t="str">
        <f>IFERROR(#REF!/GAMSlim2!AJ95,"")</f>
        <v/>
      </c>
      <c r="AL95" s="2" t="str">
        <f>IFERROR(#REF!/GAMSlim2!AK95,"")</f>
        <v/>
      </c>
      <c r="AM95" s="2" t="str">
        <f>IFERROR(#REF!/GAMSlim2!AL95,"")</f>
        <v/>
      </c>
      <c r="AN95" s="2" t="str">
        <f>IFERROR(#REF!/GAMSlim2!AM95,"")</f>
        <v/>
      </c>
      <c r="AO95" s="2" t="str">
        <f>IFERROR(#REF!/GAMSlim2!AN95,"")</f>
        <v/>
      </c>
      <c r="AP95" s="2" t="str">
        <f>IFERROR(#REF!/GAMSlim2!AO95,"")</f>
        <v/>
      </c>
      <c r="AQ95" s="2" t="str">
        <f>IFERROR(#REF!/GAMSlim2!AP95,"")</f>
        <v/>
      </c>
      <c r="AR95" s="2" t="str">
        <f>IFERROR(#REF!/GAMSlim2!AQ95,"")</f>
        <v/>
      </c>
      <c r="AS95" s="2" t="str">
        <f>IFERROR(#REF!/GAMSlim2!AR95,"")</f>
        <v/>
      </c>
      <c r="AT95" s="2" t="str">
        <f>IFERROR(#REF!/GAMSlim2!AS95,"")</f>
        <v/>
      </c>
      <c r="AU95" s="2" t="str">
        <f>IFERROR(#REF!/GAMSlim2!AT95,"")</f>
        <v/>
      </c>
      <c r="AV95" s="2" t="str">
        <f>IFERROR(#REF!/GAMSlim2!AU95,"")</f>
        <v/>
      </c>
      <c r="AW95" s="2" t="str">
        <f>IFERROR(#REF!/GAMSlim2!AV95,"")</f>
        <v/>
      </c>
      <c r="AX95" s="2" t="str">
        <f>IFERROR(#REF!/GAMSlim2!AW95,"")</f>
        <v/>
      </c>
      <c r="AY95" s="2" t="str">
        <f>IFERROR(#REF!/GAMSlim2!AX95,"")</f>
        <v/>
      </c>
      <c r="AZ95" s="2" t="str">
        <f>IFERROR(#REF!/GAMSlim2!AY95,"")</f>
        <v/>
      </c>
      <c r="BA95" s="2" t="str">
        <f>IFERROR(#REF!/GAMSlim2!AZ95,"")</f>
        <v/>
      </c>
      <c r="BB95" s="2" t="str">
        <f>IFERROR(#REF!/GAMSlim2!BA95,"")</f>
        <v/>
      </c>
      <c r="BC95" s="2" t="str">
        <f>IFERROR(#REF!/GAMSlim2!BB95,"")</f>
        <v/>
      </c>
      <c r="BD95" s="2" t="str">
        <f>IFERROR(#REF!/GAMSlim2!BC95,"")</f>
        <v/>
      </c>
      <c r="BE95" s="2" t="str">
        <f>IFERROR(#REF!/GAMSlim2!BD95,"")</f>
        <v/>
      </c>
      <c r="BF95" s="2" t="str">
        <f>IFERROR(#REF!/GAMSlim2!BE95,"")</f>
        <v/>
      </c>
      <c r="BG95" s="2" t="str">
        <f>IFERROR(#REF!/GAMSlim2!BF95,"")</f>
        <v/>
      </c>
      <c r="BH95" s="2" t="str">
        <f>IFERROR(#REF!/GAMSlim2!BG95,"")</f>
        <v/>
      </c>
      <c r="BI95" s="2" t="str">
        <f>IFERROR(#REF!/GAMSlim2!BH95,"")</f>
        <v/>
      </c>
      <c r="BJ95" s="2" t="str">
        <f>IFERROR(#REF!/GAMSlim2!BI95,"")</f>
        <v/>
      </c>
    </row>
    <row r="96" spans="1:62" x14ac:dyDescent="0.25">
      <c r="A96" t="e">
        <f>#REF!</f>
        <v>#REF!</v>
      </c>
      <c r="B96" t="str">
        <f>GAMSbase!A96</f>
        <v>Exponent on Hotelling</v>
      </c>
      <c r="C96" s="2" t="str">
        <f>IFERROR(#REF!/GAMSlim2!B96,"")</f>
        <v/>
      </c>
      <c r="D96" s="2" t="str">
        <f>IFERROR(#REF!/GAMSlim2!C96,"")</f>
        <v/>
      </c>
      <c r="E96" s="2" t="str">
        <f>IFERROR(#REF!/GAMSlim2!D96,"")</f>
        <v/>
      </c>
      <c r="F96" s="2" t="str">
        <f>IFERROR(#REF!/GAMSlim2!E96,"")</f>
        <v/>
      </c>
      <c r="G96" s="2" t="str">
        <f>IFERROR(#REF!/GAMSlim2!F96,"")</f>
        <v/>
      </c>
      <c r="H96" s="2" t="str">
        <f>IFERROR(#REF!/GAMSlim2!G96,"")</f>
        <v/>
      </c>
      <c r="I96" s="2" t="str">
        <f>IFERROR(#REF!/GAMSlim2!H96,"")</f>
        <v/>
      </c>
      <c r="J96" s="2" t="str">
        <f>IFERROR(#REF!/GAMSlim2!I96,"")</f>
        <v/>
      </c>
      <c r="K96" s="2" t="str">
        <f>IFERROR(#REF!/GAMSlim2!J96,"")</f>
        <v/>
      </c>
      <c r="L96" s="2" t="str">
        <f>IFERROR(#REF!/GAMSlim2!K96,"")</f>
        <v/>
      </c>
      <c r="M96" s="2" t="str">
        <f>IFERROR(#REF!/GAMSlim2!L96,"")</f>
        <v/>
      </c>
      <c r="N96" s="2" t="str">
        <f>IFERROR(#REF!/GAMSlim2!M96,"")</f>
        <v/>
      </c>
      <c r="O96" s="2" t="str">
        <f>IFERROR(#REF!/GAMSlim2!N96,"")</f>
        <v/>
      </c>
      <c r="P96" s="2" t="str">
        <f>IFERROR(#REF!/GAMSlim2!O96,"")</f>
        <v/>
      </c>
      <c r="Q96" s="2" t="str">
        <f>IFERROR(#REF!/GAMSlim2!P96,"")</f>
        <v/>
      </c>
      <c r="R96" s="2" t="str">
        <f>IFERROR(#REF!/GAMSlim2!Q96,"")</f>
        <v/>
      </c>
      <c r="S96" s="2" t="str">
        <f>IFERROR(#REF!/GAMSlim2!R96,"")</f>
        <v/>
      </c>
      <c r="T96" s="2" t="str">
        <f>IFERROR(#REF!/GAMSlim2!S96,"")</f>
        <v/>
      </c>
      <c r="U96" s="2" t="str">
        <f>IFERROR(#REF!/GAMSlim2!T96,"")</f>
        <v/>
      </c>
      <c r="V96" s="2" t="str">
        <f>IFERROR(#REF!/GAMSlim2!U96,"")</f>
        <v/>
      </c>
      <c r="W96" s="2" t="str">
        <f>IFERROR(#REF!/GAMSlim2!V96,"")</f>
        <v/>
      </c>
      <c r="X96" s="2" t="str">
        <f>IFERROR(#REF!/GAMSlim2!W96,"")</f>
        <v/>
      </c>
      <c r="Y96" s="2" t="str">
        <f>IFERROR(#REF!/GAMSlim2!X96,"")</f>
        <v/>
      </c>
      <c r="Z96" s="2" t="str">
        <f>IFERROR(#REF!/GAMSlim2!Y96,"")</f>
        <v/>
      </c>
      <c r="AA96" s="2" t="str">
        <f>IFERROR(#REF!/GAMSlim2!Z96,"")</f>
        <v/>
      </c>
      <c r="AB96" s="2" t="str">
        <f>IFERROR(#REF!/GAMSlim2!AA96,"")</f>
        <v/>
      </c>
      <c r="AC96" s="2" t="str">
        <f>IFERROR(#REF!/GAMSlim2!AB96,"")</f>
        <v/>
      </c>
      <c r="AD96" s="2" t="str">
        <f>IFERROR(#REF!/GAMSlim2!AC96,"")</f>
        <v/>
      </c>
      <c r="AE96" s="2" t="str">
        <f>IFERROR(#REF!/GAMSlim2!AD96,"")</f>
        <v/>
      </c>
      <c r="AF96" s="2" t="str">
        <f>IFERROR(#REF!/GAMSlim2!AE96,"")</f>
        <v/>
      </c>
      <c r="AG96" s="2" t="str">
        <f>IFERROR(#REF!/GAMSlim2!AF96,"")</f>
        <v/>
      </c>
      <c r="AH96" s="2" t="str">
        <f>IFERROR(#REF!/GAMSlim2!AG96,"")</f>
        <v/>
      </c>
      <c r="AI96" s="2" t="str">
        <f>IFERROR(#REF!/GAMSlim2!AH96,"")</f>
        <v/>
      </c>
      <c r="AJ96" s="2" t="str">
        <f>IFERROR(#REF!/GAMSlim2!AI96,"")</f>
        <v/>
      </c>
      <c r="AK96" s="2" t="str">
        <f>IFERROR(#REF!/GAMSlim2!AJ96,"")</f>
        <v/>
      </c>
      <c r="AL96" s="2" t="str">
        <f>IFERROR(#REF!/GAMSlim2!AK96,"")</f>
        <v/>
      </c>
      <c r="AM96" s="2" t="str">
        <f>IFERROR(#REF!/GAMSlim2!AL96,"")</f>
        <v/>
      </c>
      <c r="AN96" s="2" t="str">
        <f>IFERROR(#REF!/GAMSlim2!AM96,"")</f>
        <v/>
      </c>
      <c r="AO96" s="2" t="str">
        <f>IFERROR(#REF!/GAMSlim2!AN96,"")</f>
        <v/>
      </c>
      <c r="AP96" s="2" t="str">
        <f>IFERROR(#REF!/GAMSlim2!AO96,"")</f>
        <v/>
      </c>
      <c r="AQ96" s="2" t="str">
        <f>IFERROR(#REF!/GAMSlim2!AP96,"")</f>
        <v/>
      </c>
      <c r="AR96" s="2" t="str">
        <f>IFERROR(#REF!/GAMSlim2!AQ96,"")</f>
        <v/>
      </c>
      <c r="AS96" s="2" t="str">
        <f>IFERROR(#REF!/GAMSlim2!AR96,"")</f>
        <v/>
      </c>
      <c r="AT96" s="2" t="str">
        <f>IFERROR(#REF!/GAMSlim2!AS96,"")</f>
        <v/>
      </c>
      <c r="AU96" s="2" t="str">
        <f>IFERROR(#REF!/GAMSlim2!AT96,"")</f>
        <v/>
      </c>
      <c r="AV96" s="2" t="str">
        <f>IFERROR(#REF!/GAMSlim2!AU96,"")</f>
        <v/>
      </c>
      <c r="AW96" s="2" t="str">
        <f>IFERROR(#REF!/GAMSlim2!AV96,"")</f>
        <v/>
      </c>
      <c r="AX96" s="2" t="str">
        <f>IFERROR(#REF!/GAMSlim2!AW96,"")</f>
        <v/>
      </c>
      <c r="AY96" s="2" t="str">
        <f>IFERROR(#REF!/GAMSlim2!AX96,"")</f>
        <v/>
      </c>
      <c r="AZ96" s="2" t="str">
        <f>IFERROR(#REF!/GAMSlim2!AY96,"")</f>
        <v/>
      </c>
      <c r="BA96" s="2" t="str">
        <f>IFERROR(#REF!/GAMSlim2!AZ96,"")</f>
        <v/>
      </c>
      <c r="BB96" s="2" t="str">
        <f>IFERROR(#REF!/GAMSlim2!BA96,"")</f>
        <v/>
      </c>
      <c r="BC96" s="2" t="str">
        <f>IFERROR(#REF!/GAMSlim2!BB96,"")</f>
        <v/>
      </c>
      <c r="BD96" s="2" t="str">
        <f>IFERROR(#REF!/GAMSlim2!BC96,"")</f>
        <v/>
      </c>
      <c r="BE96" s="2" t="str">
        <f>IFERROR(#REF!/GAMSlim2!BD96,"")</f>
        <v/>
      </c>
      <c r="BF96" s="2" t="str">
        <f>IFERROR(#REF!/GAMSlim2!BE96,"")</f>
        <v/>
      </c>
      <c r="BG96" s="2" t="str">
        <f>IFERROR(#REF!/GAMSlim2!BF96,"")</f>
        <v/>
      </c>
      <c r="BH96" s="2" t="str">
        <f>IFERROR(#REF!/GAMSlim2!BG96,"")</f>
        <v/>
      </c>
      <c r="BI96" s="2" t="str">
        <f>IFERROR(#REF!/GAMSlim2!BH96,"")</f>
        <v/>
      </c>
      <c r="BJ96" s="2" t="str">
        <f>IFERROR(#REF!/GAMSlim2!BI96,"")</f>
        <v/>
      </c>
    </row>
    <row r="97" spans="1:62" x14ac:dyDescent="0.25">
      <c r="A97" t="e">
        <f>#REF!</f>
        <v>#REF!</v>
      </c>
      <c r="B97" t="str">
        <f>GAMSbase!A97</f>
        <v>Hotelling Rent on Carbon Fuels (2005 USD / tCO2)</v>
      </c>
      <c r="C97" s="2" t="str">
        <f>IFERROR(#REF!/GAMSlim2!B97,"")</f>
        <v/>
      </c>
      <c r="D97" s="2" t="str">
        <f>IFERROR(#REF!/GAMSlim2!C97,"")</f>
        <v/>
      </c>
      <c r="E97" s="2" t="str">
        <f>IFERROR(#REF!/GAMSlim2!D97,"")</f>
        <v/>
      </c>
      <c r="F97" s="2" t="str">
        <f>IFERROR(#REF!/GAMSlim2!E97,"")</f>
        <v/>
      </c>
      <c r="G97" s="2" t="str">
        <f>IFERROR(#REF!/GAMSlim2!F97,"")</f>
        <v/>
      </c>
      <c r="H97" s="2" t="str">
        <f>IFERROR(#REF!/GAMSlim2!G97,"")</f>
        <v/>
      </c>
      <c r="I97" s="2" t="str">
        <f>IFERROR(#REF!/GAMSlim2!H97,"")</f>
        <v/>
      </c>
      <c r="J97" s="2" t="str">
        <f>IFERROR(#REF!/GAMSlim2!I97,"")</f>
        <v/>
      </c>
      <c r="K97" s="2" t="str">
        <f>IFERROR(#REF!/GAMSlim2!J97,"")</f>
        <v/>
      </c>
      <c r="L97" s="2" t="str">
        <f>IFERROR(#REF!/GAMSlim2!K97,"")</f>
        <v/>
      </c>
      <c r="M97" s="2" t="str">
        <f>IFERROR(#REF!/GAMSlim2!L97,"")</f>
        <v/>
      </c>
      <c r="N97" s="2" t="str">
        <f>IFERROR(#REF!/GAMSlim2!M97,"")</f>
        <v/>
      </c>
      <c r="O97" s="2" t="str">
        <f>IFERROR(#REF!/GAMSlim2!N97,"")</f>
        <v/>
      </c>
      <c r="P97" s="2" t="str">
        <f>IFERROR(#REF!/GAMSlim2!O97,"")</f>
        <v/>
      </c>
      <c r="Q97" s="2" t="str">
        <f>IFERROR(#REF!/GAMSlim2!P97,"")</f>
        <v/>
      </c>
      <c r="R97" s="2" t="str">
        <f>IFERROR(#REF!/GAMSlim2!Q97,"")</f>
        <v/>
      </c>
      <c r="S97" s="2" t="str">
        <f>IFERROR(#REF!/GAMSlim2!R97,"")</f>
        <v/>
      </c>
      <c r="T97" s="2" t="str">
        <f>IFERROR(#REF!/GAMSlim2!S97,"")</f>
        <v/>
      </c>
      <c r="U97" s="2" t="str">
        <f>IFERROR(#REF!/GAMSlim2!T97,"")</f>
        <v/>
      </c>
      <c r="V97" s="2" t="str">
        <f>IFERROR(#REF!/GAMSlim2!U97,"")</f>
        <v/>
      </c>
      <c r="W97" s="2" t="str">
        <f>IFERROR(#REF!/GAMSlim2!V97,"")</f>
        <v/>
      </c>
      <c r="X97" s="2" t="str">
        <f>IFERROR(#REF!/GAMSlim2!W97,"")</f>
        <v/>
      </c>
      <c r="Y97" s="2" t="str">
        <f>IFERROR(#REF!/GAMSlim2!X97,"")</f>
        <v/>
      </c>
      <c r="Z97" s="2" t="str">
        <f>IFERROR(#REF!/GAMSlim2!Y97,"")</f>
        <v/>
      </c>
      <c r="AA97" s="2" t="str">
        <f>IFERROR(#REF!/GAMSlim2!Z97,"")</f>
        <v/>
      </c>
      <c r="AB97" s="2" t="str">
        <f>IFERROR(#REF!/GAMSlim2!AA97,"")</f>
        <v/>
      </c>
      <c r="AC97" s="2" t="str">
        <f>IFERROR(#REF!/GAMSlim2!AB97,"")</f>
        <v/>
      </c>
      <c r="AD97" s="2" t="str">
        <f>IFERROR(#REF!/GAMSlim2!AC97,"")</f>
        <v/>
      </c>
      <c r="AE97" s="2" t="str">
        <f>IFERROR(#REF!/GAMSlim2!AD97,"")</f>
        <v/>
      </c>
      <c r="AF97" s="2" t="str">
        <f>IFERROR(#REF!/GAMSlim2!AE97,"")</f>
        <v/>
      </c>
      <c r="AG97" s="2" t="str">
        <f>IFERROR(#REF!/GAMSlim2!AF97,"")</f>
        <v/>
      </c>
      <c r="AH97" s="2" t="str">
        <f>IFERROR(#REF!/GAMSlim2!AG97,"")</f>
        <v/>
      </c>
      <c r="AI97" s="2" t="str">
        <f>IFERROR(#REF!/GAMSlim2!AH97,"")</f>
        <v/>
      </c>
      <c r="AJ97" s="2" t="str">
        <f>IFERROR(#REF!/GAMSlim2!AI97,"")</f>
        <v/>
      </c>
      <c r="AK97" s="2" t="str">
        <f>IFERROR(#REF!/GAMSlim2!AJ97,"")</f>
        <v/>
      </c>
      <c r="AL97" s="2" t="str">
        <f>IFERROR(#REF!/GAMSlim2!AK97,"")</f>
        <v/>
      </c>
      <c r="AM97" s="2" t="str">
        <f>IFERROR(#REF!/GAMSlim2!AL97,"")</f>
        <v/>
      </c>
      <c r="AN97" s="2" t="str">
        <f>IFERROR(#REF!/GAMSlim2!AM97,"")</f>
        <v/>
      </c>
      <c r="AO97" s="2" t="str">
        <f>IFERROR(#REF!/GAMSlim2!AN97,"")</f>
        <v/>
      </c>
      <c r="AP97" s="2" t="str">
        <f>IFERROR(#REF!/GAMSlim2!AO97,"")</f>
        <v/>
      </c>
      <c r="AQ97" s="2" t="str">
        <f>IFERROR(#REF!/GAMSlim2!AP97,"")</f>
        <v/>
      </c>
      <c r="AR97" s="2" t="str">
        <f>IFERROR(#REF!/GAMSlim2!AQ97,"")</f>
        <v/>
      </c>
      <c r="AS97" s="2" t="str">
        <f>IFERROR(#REF!/GAMSlim2!AR97,"")</f>
        <v/>
      </c>
      <c r="AT97" s="2" t="str">
        <f>IFERROR(#REF!/GAMSlim2!AS97,"")</f>
        <v/>
      </c>
      <c r="AU97" s="2" t="str">
        <f>IFERROR(#REF!/GAMSlim2!AT97,"")</f>
        <v/>
      </c>
      <c r="AV97" s="2" t="str">
        <f>IFERROR(#REF!/GAMSlim2!AU97,"")</f>
        <v/>
      </c>
      <c r="AW97" s="2" t="str">
        <f>IFERROR(#REF!/GAMSlim2!AV97,"")</f>
        <v/>
      </c>
      <c r="AX97" s="2" t="str">
        <f>IFERROR(#REF!/GAMSlim2!AW97,"")</f>
        <v/>
      </c>
      <c r="AY97" s="2" t="str">
        <f>IFERROR(#REF!/GAMSlim2!AX97,"")</f>
        <v/>
      </c>
      <c r="AZ97" s="2" t="str">
        <f>IFERROR(#REF!/GAMSlim2!AY97,"")</f>
        <v/>
      </c>
      <c r="BA97" s="2" t="str">
        <f>IFERROR(#REF!/GAMSlim2!AZ97,"")</f>
        <v/>
      </c>
      <c r="BB97" s="2" t="str">
        <f>IFERROR(#REF!/GAMSlim2!BA97,"")</f>
        <v/>
      </c>
      <c r="BC97" s="2" t="str">
        <f>IFERROR(#REF!/GAMSlim2!BB97,"")</f>
        <v/>
      </c>
      <c r="BD97" s="2" t="str">
        <f>IFERROR(#REF!/GAMSlim2!BC97,"")</f>
        <v/>
      </c>
      <c r="BE97" s="2" t="str">
        <f>IFERROR(#REF!/GAMSlim2!BD97,"")</f>
        <v/>
      </c>
      <c r="BF97" s="2" t="str">
        <f>IFERROR(#REF!/GAMSlim2!BE97,"")</f>
        <v/>
      </c>
      <c r="BG97" s="2" t="str">
        <f>IFERROR(#REF!/GAMSlim2!BF97,"")</f>
        <v/>
      </c>
      <c r="BH97" s="2" t="str">
        <f>IFERROR(#REF!/GAMSlim2!BG97,"")</f>
        <v/>
      </c>
      <c r="BI97" s="2" t="str">
        <f>IFERROR(#REF!/GAMSlim2!BH97,"")</f>
        <v/>
      </c>
      <c r="BJ97" s="2" t="str">
        <f>IFERROR(#REF!/GAMSlim2!BI97,"")</f>
        <v/>
      </c>
    </row>
    <row r="98" spans="1:62" x14ac:dyDescent="0.25">
      <c r="A98" t="e">
        <f>#REF!</f>
        <v>#REF!</v>
      </c>
      <c r="B98" t="str">
        <f>GAMSbase!A98</f>
        <v>* CLIMATE MODULE</v>
      </c>
      <c r="C98" s="2" t="str">
        <f>IFERROR(#REF!/GAMSlim2!B98,"")</f>
        <v/>
      </c>
      <c r="D98" s="2" t="str">
        <f>IFERROR(#REF!/GAMSlim2!C98,"")</f>
        <v/>
      </c>
      <c r="E98" s="2" t="str">
        <f>IFERROR(#REF!/GAMSlim2!D98,"")</f>
        <v/>
      </c>
      <c r="F98" s="2" t="str">
        <f>IFERROR(#REF!/GAMSlim2!E98,"")</f>
        <v/>
      </c>
      <c r="G98" s="2" t="str">
        <f>IFERROR(#REF!/GAMSlim2!F98,"")</f>
        <v/>
      </c>
      <c r="H98" s="2" t="str">
        <f>IFERROR(#REF!/GAMSlim2!G98,"")</f>
        <v/>
      </c>
      <c r="I98" s="2" t="str">
        <f>IFERROR(#REF!/GAMSlim2!H98,"")</f>
        <v/>
      </c>
      <c r="J98" s="2" t="str">
        <f>IFERROR(#REF!/GAMSlim2!I98,"")</f>
        <v/>
      </c>
      <c r="K98" s="2" t="str">
        <f>IFERROR(#REF!/GAMSlim2!J98,"")</f>
        <v/>
      </c>
      <c r="L98" s="2" t="str">
        <f>IFERROR(#REF!/GAMSlim2!K98,"")</f>
        <v/>
      </c>
      <c r="M98" s="2" t="str">
        <f>IFERROR(#REF!/GAMSlim2!L98,"")</f>
        <v/>
      </c>
      <c r="N98" s="2" t="str">
        <f>IFERROR(#REF!/GAMSlim2!M98,"")</f>
        <v/>
      </c>
      <c r="O98" s="2" t="str">
        <f>IFERROR(#REF!/GAMSlim2!N98,"")</f>
        <v/>
      </c>
      <c r="P98" s="2" t="str">
        <f>IFERROR(#REF!/GAMSlim2!O98,"")</f>
        <v/>
      </c>
      <c r="Q98" s="2" t="str">
        <f>IFERROR(#REF!/GAMSlim2!P98,"")</f>
        <v/>
      </c>
      <c r="R98" s="2" t="str">
        <f>IFERROR(#REF!/GAMSlim2!Q98,"")</f>
        <v/>
      </c>
      <c r="S98" s="2" t="str">
        <f>IFERROR(#REF!/GAMSlim2!R98,"")</f>
        <v/>
      </c>
      <c r="T98" s="2" t="str">
        <f>IFERROR(#REF!/GAMSlim2!S98,"")</f>
        <v/>
      </c>
      <c r="U98" s="2" t="str">
        <f>IFERROR(#REF!/GAMSlim2!T98,"")</f>
        <v/>
      </c>
      <c r="V98" s="2" t="str">
        <f>IFERROR(#REF!/GAMSlim2!U98,"")</f>
        <v/>
      </c>
      <c r="W98" s="2" t="str">
        <f>IFERROR(#REF!/GAMSlim2!V98,"")</f>
        <v/>
      </c>
      <c r="X98" s="2" t="str">
        <f>IFERROR(#REF!/GAMSlim2!W98,"")</f>
        <v/>
      </c>
      <c r="Y98" s="2" t="str">
        <f>IFERROR(#REF!/GAMSlim2!X98,"")</f>
        <v/>
      </c>
      <c r="Z98" s="2" t="str">
        <f>IFERROR(#REF!/GAMSlim2!Y98,"")</f>
        <v/>
      </c>
      <c r="AA98" s="2" t="str">
        <f>IFERROR(#REF!/GAMSlim2!Z98,"")</f>
        <v/>
      </c>
      <c r="AB98" s="2" t="str">
        <f>IFERROR(#REF!/GAMSlim2!AA98,"")</f>
        <v/>
      </c>
      <c r="AC98" s="2" t="str">
        <f>IFERROR(#REF!/GAMSlim2!AB98,"")</f>
        <v/>
      </c>
      <c r="AD98" s="2" t="str">
        <f>IFERROR(#REF!/GAMSlim2!AC98,"")</f>
        <v/>
      </c>
      <c r="AE98" s="2" t="str">
        <f>IFERROR(#REF!/GAMSlim2!AD98,"")</f>
        <v/>
      </c>
      <c r="AF98" s="2" t="str">
        <f>IFERROR(#REF!/GAMSlim2!AE98,"")</f>
        <v/>
      </c>
      <c r="AG98" s="2" t="str">
        <f>IFERROR(#REF!/GAMSlim2!AF98,"")</f>
        <v/>
      </c>
      <c r="AH98" s="2" t="str">
        <f>IFERROR(#REF!/GAMSlim2!AG98,"")</f>
        <v/>
      </c>
      <c r="AI98" s="2" t="str">
        <f>IFERROR(#REF!/GAMSlim2!AH98,"")</f>
        <v/>
      </c>
      <c r="AJ98" s="2" t="str">
        <f>IFERROR(#REF!/GAMSlim2!AI98,"")</f>
        <v/>
      </c>
      <c r="AK98" s="2" t="str">
        <f>IFERROR(#REF!/GAMSlim2!AJ98,"")</f>
        <v/>
      </c>
      <c r="AL98" s="2" t="str">
        <f>IFERROR(#REF!/GAMSlim2!AK98,"")</f>
        <v/>
      </c>
      <c r="AM98" s="2" t="str">
        <f>IFERROR(#REF!/GAMSlim2!AL98,"")</f>
        <v/>
      </c>
      <c r="AN98" s="2" t="str">
        <f>IFERROR(#REF!/GAMSlim2!AM98,"")</f>
        <v/>
      </c>
      <c r="AO98" s="2" t="str">
        <f>IFERROR(#REF!/GAMSlim2!AN98,"")</f>
        <v/>
      </c>
      <c r="AP98" s="2" t="str">
        <f>IFERROR(#REF!/GAMSlim2!AO98,"")</f>
        <v/>
      </c>
      <c r="AQ98" s="2" t="str">
        <f>IFERROR(#REF!/GAMSlim2!AP98,"")</f>
        <v/>
      </c>
      <c r="AR98" s="2" t="str">
        <f>IFERROR(#REF!/GAMSlim2!AQ98,"")</f>
        <v/>
      </c>
      <c r="AS98" s="2" t="str">
        <f>IFERROR(#REF!/GAMSlim2!AR98,"")</f>
        <v/>
      </c>
      <c r="AT98" s="2" t="str">
        <f>IFERROR(#REF!/GAMSlim2!AS98,"")</f>
        <v/>
      </c>
      <c r="AU98" s="2" t="str">
        <f>IFERROR(#REF!/GAMSlim2!AT98,"")</f>
        <v/>
      </c>
      <c r="AV98" s="2" t="str">
        <f>IFERROR(#REF!/GAMSlim2!AU98,"")</f>
        <v/>
      </c>
      <c r="AW98" s="2" t="str">
        <f>IFERROR(#REF!/GAMSlim2!AV98,"")</f>
        <v/>
      </c>
      <c r="AX98" s="2" t="str">
        <f>IFERROR(#REF!/GAMSlim2!AW98,"")</f>
        <v/>
      </c>
      <c r="AY98" s="2" t="str">
        <f>IFERROR(#REF!/GAMSlim2!AX98,"")</f>
        <v/>
      </c>
      <c r="AZ98" s="2" t="str">
        <f>IFERROR(#REF!/GAMSlim2!AY98,"")</f>
        <v/>
      </c>
      <c r="BA98" s="2" t="str">
        <f>IFERROR(#REF!/GAMSlim2!AZ98,"")</f>
        <v/>
      </c>
      <c r="BB98" s="2" t="str">
        <f>IFERROR(#REF!/GAMSlim2!BA98,"")</f>
        <v/>
      </c>
      <c r="BC98" s="2" t="str">
        <f>IFERROR(#REF!/GAMSlim2!BB98,"")</f>
        <v/>
      </c>
      <c r="BD98" s="2" t="str">
        <f>IFERROR(#REF!/GAMSlim2!BC98,"")</f>
        <v/>
      </c>
      <c r="BE98" s="2" t="str">
        <f>IFERROR(#REF!/GAMSlim2!BD98,"")</f>
        <v/>
      </c>
      <c r="BF98" s="2" t="str">
        <f>IFERROR(#REF!/GAMSlim2!BE98,"")</f>
        <v/>
      </c>
      <c r="BG98" s="2" t="str">
        <f>IFERROR(#REF!/GAMSlim2!BF98,"")</f>
        <v/>
      </c>
      <c r="BH98" s="2" t="str">
        <f>IFERROR(#REF!/GAMSlim2!BG98,"")</f>
        <v/>
      </c>
      <c r="BI98" s="2" t="str">
        <f>IFERROR(#REF!/GAMSlim2!BH98,"")</f>
        <v/>
      </c>
      <c r="BJ98" s="2" t="str">
        <f>IFERROR(#REF!/GAMSlim2!BI98,"")</f>
        <v/>
      </c>
    </row>
    <row r="99" spans="1:62" x14ac:dyDescent="0.25">
      <c r="A99" t="e">
        <f>#REF!</f>
        <v>#REF!</v>
      </c>
      <c r="B99" t="str">
        <f>GAMSbase!A99</f>
        <v>Atmospheric Temperature (deg C above preindustrial)</v>
      </c>
      <c r="C99" s="2" t="str">
        <f>IFERROR(#REF!/GAMSlim2!B99,"")</f>
        <v/>
      </c>
      <c r="D99" s="2" t="str">
        <f>IFERROR(#REF!/GAMSlim2!C99,"")</f>
        <v/>
      </c>
      <c r="E99" s="2" t="str">
        <f>IFERROR(#REF!/GAMSlim2!D99,"")</f>
        <v/>
      </c>
      <c r="F99" s="2" t="str">
        <f>IFERROR(#REF!/GAMSlim2!E99,"")</f>
        <v/>
      </c>
      <c r="G99" s="2" t="str">
        <f>IFERROR(#REF!/GAMSlim2!F99,"")</f>
        <v/>
      </c>
      <c r="H99" s="2" t="str">
        <f>IFERROR(#REF!/GAMSlim2!G99,"")</f>
        <v/>
      </c>
      <c r="I99" s="2" t="str">
        <f>IFERROR(#REF!/GAMSlim2!H99,"")</f>
        <v/>
      </c>
      <c r="J99" s="2" t="str">
        <f>IFERROR(#REF!/GAMSlim2!I99,"")</f>
        <v/>
      </c>
      <c r="K99" s="2" t="str">
        <f>IFERROR(#REF!/GAMSlim2!J99,"")</f>
        <v/>
      </c>
      <c r="L99" s="2" t="str">
        <f>IFERROR(#REF!/GAMSlim2!K99,"")</f>
        <v/>
      </c>
      <c r="M99" s="2" t="str">
        <f>IFERROR(#REF!/GAMSlim2!L99,"")</f>
        <v/>
      </c>
      <c r="N99" s="2" t="str">
        <f>IFERROR(#REF!/GAMSlim2!M99,"")</f>
        <v/>
      </c>
      <c r="O99" s="2" t="str">
        <f>IFERROR(#REF!/GAMSlim2!N99,"")</f>
        <v/>
      </c>
      <c r="P99" s="2" t="str">
        <f>IFERROR(#REF!/GAMSlim2!O99,"")</f>
        <v/>
      </c>
      <c r="Q99" s="2" t="str">
        <f>IFERROR(#REF!/GAMSlim2!P99,"")</f>
        <v/>
      </c>
      <c r="R99" s="2" t="str">
        <f>IFERROR(#REF!/GAMSlim2!Q99,"")</f>
        <v/>
      </c>
      <c r="S99" s="2" t="str">
        <f>IFERROR(#REF!/GAMSlim2!R99,"")</f>
        <v/>
      </c>
      <c r="T99" s="2" t="str">
        <f>IFERROR(#REF!/GAMSlim2!S99,"")</f>
        <v/>
      </c>
      <c r="U99" s="2" t="str">
        <f>IFERROR(#REF!/GAMSlim2!T99,"")</f>
        <v/>
      </c>
      <c r="V99" s="2" t="str">
        <f>IFERROR(#REF!/GAMSlim2!U99,"")</f>
        <v/>
      </c>
      <c r="W99" s="2" t="str">
        <f>IFERROR(#REF!/GAMSlim2!V99,"")</f>
        <v/>
      </c>
      <c r="X99" s="2" t="str">
        <f>IFERROR(#REF!/GAMSlim2!W99,"")</f>
        <v/>
      </c>
      <c r="Y99" s="2" t="str">
        <f>IFERROR(#REF!/GAMSlim2!X99,"")</f>
        <v/>
      </c>
      <c r="Z99" s="2" t="str">
        <f>IFERROR(#REF!/GAMSlim2!Y99,"")</f>
        <v/>
      </c>
      <c r="AA99" s="2" t="str">
        <f>IFERROR(#REF!/GAMSlim2!Z99,"")</f>
        <v/>
      </c>
      <c r="AB99" s="2" t="str">
        <f>IFERROR(#REF!/GAMSlim2!AA99,"")</f>
        <v/>
      </c>
      <c r="AC99" s="2" t="str">
        <f>IFERROR(#REF!/GAMSlim2!AB99,"")</f>
        <v/>
      </c>
      <c r="AD99" s="2" t="str">
        <f>IFERROR(#REF!/GAMSlim2!AC99,"")</f>
        <v/>
      </c>
      <c r="AE99" s="2" t="str">
        <f>IFERROR(#REF!/GAMSlim2!AD99,"")</f>
        <v/>
      </c>
      <c r="AF99" s="2" t="str">
        <f>IFERROR(#REF!/GAMSlim2!AE99,"")</f>
        <v/>
      </c>
      <c r="AG99" s="2" t="str">
        <f>IFERROR(#REF!/GAMSlim2!AF99,"")</f>
        <v/>
      </c>
      <c r="AH99" s="2" t="str">
        <f>IFERROR(#REF!/GAMSlim2!AG99,"")</f>
        <v/>
      </c>
      <c r="AI99" s="2" t="str">
        <f>IFERROR(#REF!/GAMSlim2!AH99,"")</f>
        <v/>
      </c>
      <c r="AJ99" s="2" t="str">
        <f>IFERROR(#REF!/GAMSlim2!AI99,"")</f>
        <v/>
      </c>
      <c r="AK99" s="2" t="str">
        <f>IFERROR(#REF!/GAMSlim2!AJ99,"")</f>
        <v/>
      </c>
      <c r="AL99" s="2" t="str">
        <f>IFERROR(#REF!/GAMSlim2!AK99,"")</f>
        <v/>
      </c>
      <c r="AM99" s="2" t="str">
        <f>IFERROR(#REF!/GAMSlim2!AL99,"")</f>
        <v/>
      </c>
      <c r="AN99" s="2" t="str">
        <f>IFERROR(#REF!/GAMSlim2!AM99,"")</f>
        <v/>
      </c>
      <c r="AO99" s="2" t="str">
        <f>IFERROR(#REF!/GAMSlim2!AN99,"")</f>
        <v/>
      </c>
      <c r="AP99" s="2" t="str">
        <f>IFERROR(#REF!/GAMSlim2!AO99,"")</f>
        <v/>
      </c>
      <c r="AQ99" s="2" t="str">
        <f>IFERROR(#REF!/GAMSlim2!AP99,"")</f>
        <v/>
      </c>
      <c r="AR99" s="2" t="str">
        <f>IFERROR(#REF!/GAMSlim2!AQ99,"")</f>
        <v/>
      </c>
      <c r="AS99" s="2" t="str">
        <f>IFERROR(#REF!/GAMSlim2!AR99,"")</f>
        <v/>
      </c>
      <c r="AT99" s="2" t="str">
        <f>IFERROR(#REF!/GAMSlim2!AS99,"")</f>
        <v/>
      </c>
      <c r="AU99" s="2" t="str">
        <f>IFERROR(#REF!/GAMSlim2!AT99,"")</f>
        <v/>
      </c>
      <c r="AV99" s="2" t="str">
        <f>IFERROR(#REF!/GAMSlim2!AU99,"")</f>
        <v/>
      </c>
      <c r="AW99" s="2" t="str">
        <f>IFERROR(#REF!/GAMSlim2!AV99,"")</f>
        <v/>
      </c>
      <c r="AX99" s="2" t="str">
        <f>IFERROR(#REF!/GAMSlim2!AW99,"")</f>
        <v/>
      </c>
      <c r="AY99" s="2" t="str">
        <f>IFERROR(#REF!/GAMSlim2!AX99,"")</f>
        <v/>
      </c>
      <c r="AZ99" s="2" t="str">
        <f>IFERROR(#REF!/GAMSlim2!AY99,"")</f>
        <v/>
      </c>
      <c r="BA99" s="2" t="str">
        <f>IFERROR(#REF!/GAMSlim2!AZ99,"")</f>
        <v/>
      </c>
      <c r="BB99" s="2" t="str">
        <f>IFERROR(#REF!/GAMSlim2!BA99,"")</f>
        <v/>
      </c>
      <c r="BC99" s="2" t="str">
        <f>IFERROR(#REF!/GAMSlim2!BB99,"")</f>
        <v/>
      </c>
      <c r="BD99" s="2" t="str">
        <f>IFERROR(#REF!/GAMSlim2!BC99,"")</f>
        <v/>
      </c>
      <c r="BE99" s="2" t="str">
        <f>IFERROR(#REF!/GAMSlim2!BD99,"")</f>
        <v/>
      </c>
      <c r="BF99" s="2" t="str">
        <f>IFERROR(#REF!/GAMSlim2!BE99,"")</f>
        <v/>
      </c>
      <c r="BG99" s="2" t="str">
        <f>IFERROR(#REF!/GAMSlim2!BF99,"")</f>
        <v/>
      </c>
      <c r="BH99" s="2" t="str">
        <f>IFERROR(#REF!/GAMSlim2!BG99,"")</f>
        <v/>
      </c>
      <c r="BI99" s="2" t="str">
        <f>IFERROR(#REF!/GAMSlim2!BH99,"")</f>
        <v/>
      </c>
      <c r="BJ99" s="2" t="str">
        <f>IFERROR(#REF!/GAMSlim2!BI99,"")</f>
        <v/>
      </c>
    </row>
    <row r="100" spans="1:62" x14ac:dyDescent="0.25">
      <c r="A100" t="e">
        <f>#REF!</f>
        <v>#REF!</v>
      </c>
      <c r="B100" t="str">
        <f>GAMSbase!A100</f>
        <v>Total Increase in Forcing (Watts per Meter2, preindustrial)</v>
      </c>
      <c r="C100" s="2" t="str">
        <f>IFERROR(#REF!/GAMSlim2!B100,"")</f>
        <v/>
      </c>
      <c r="D100" s="2" t="str">
        <f>IFERROR(#REF!/GAMSlim2!C100,"")</f>
        <v/>
      </c>
      <c r="E100" s="2" t="str">
        <f>IFERROR(#REF!/GAMSlim2!D100,"")</f>
        <v/>
      </c>
      <c r="F100" s="2" t="str">
        <f>IFERROR(#REF!/GAMSlim2!E100,"")</f>
        <v/>
      </c>
      <c r="G100" s="2" t="str">
        <f>IFERROR(#REF!/GAMSlim2!F100,"")</f>
        <v/>
      </c>
      <c r="H100" s="2" t="str">
        <f>IFERROR(#REF!/GAMSlim2!G100,"")</f>
        <v/>
      </c>
      <c r="I100" s="2" t="str">
        <f>IFERROR(#REF!/GAMSlim2!H100,"")</f>
        <v/>
      </c>
      <c r="J100" s="2" t="str">
        <f>IFERROR(#REF!/GAMSlim2!I100,"")</f>
        <v/>
      </c>
      <c r="K100" s="2" t="str">
        <f>IFERROR(#REF!/GAMSlim2!J100,"")</f>
        <v/>
      </c>
      <c r="L100" s="2" t="str">
        <f>IFERROR(#REF!/GAMSlim2!K100,"")</f>
        <v/>
      </c>
      <c r="M100" s="2" t="str">
        <f>IFERROR(#REF!/GAMSlim2!L100,"")</f>
        <v/>
      </c>
      <c r="N100" s="2" t="str">
        <f>IFERROR(#REF!/GAMSlim2!M100,"")</f>
        <v/>
      </c>
      <c r="O100" s="2" t="str">
        <f>IFERROR(#REF!/GAMSlim2!N100,"")</f>
        <v/>
      </c>
      <c r="P100" s="2" t="str">
        <f>IFERROR(#REF!/GAMSlim2!O100,"")</f>
        <v/>
      </c>
      <c r="Q100" s="2" t="str">
        <f>IFERROR(#REF!/GAMSlim2!P100,"")</f>
        <v/>
      </c>
      <c r="R100" s="2" t="str">
        <f>IFERROR(#REF!/GAMSlim2!Q100,"")</f>
        <v/>
      </c>
      <c r="S100" s="2" t="str">
        <f>IFERROR(#REF!/GAMSlim2!R100,"")</f>
        <v/>
      </c>
      <c r="T100" s="2" t="str">
        <f>IFERROR(#REF!/GAMSlim2!S100,"")</f>
        <v/>
      </c>
      <c r="U100" s="2" t="str">
        <f>IFERROR(#REF!/GAMSlim2!T100,"")</f>
        <v/>
      </c>
      <c r="V100" s="2" t="str">
        <f>IFERROR(#REF!/GAMSlim2!U100,"")</f>
        <v/>
      </c>
      <c r="W100" s="2" t="str">
        <f>IFERROR(#REF!/GAMSlim2!V100,"")</f>
        <v/>
      </c>
      <c r="X100" s="2" t="str">
        <f>IFERROR(#REF!/GAMSlim2!W100,"")</f>
        <v/>
      </c>
      <c r="Y100" s="2" t="str">
        <f>IFERROR(#REF!/GAMSlim2!X100,"")</f>
        <v/>
      </c>
      <c r="Z100" s="2" t="str">
        <f>IFERROR(#REF!/GAMSlim2!Y100,"")</f>
        <v/>
      </c>
      <c r="AA100" s="2" t="str">
        <f>IFERROR(#REF!/GAMSlim2!Z100,"")</f>
        <v/>
      </c>
      <c r="AB100" s="2" t="str">
        <f>IFERROR(#REF!/GAMSlim2!AA100,"")</f>
        <v/>
      </c>
      <c r="AC100" s="2" t="str">
        <f>IFERROR(#REF!/GAMSlim2!AB100,"")</f>
        <v/>
      </c>
      <c r="AD100" s="2" t="str">
        <f>IFERROR(#REF!/GAMSlim2!AC100,"")</f>
        <v/>
      </c>
      <c r="AE100" s="2" t="str">
        <f>IFERROR(#REF!/GAMSlim2!AD100,"")</f>
        <v/>
      </c>
      <c r="AF100" s="2" t="str">
        <f>IFERROR(#REF!/GAMSlim2!AE100,"")</f>
        <v/>
      </c>
      <c r="AG100" s="2" t="str">
        <f>IFERROR(#REF!/GAMSlim2!AF100,"")</f>
        <v/>
      </c>
      <c r="AH100" s="2" t="str">
        <f>IFERROR(#REF!/GAMSlim2!AG100,"")</f>
        <v/>
      </c>
      <c r="AI100" s="2" t="str">
        <f>IFERROR(#REF!/GAMSlim2!AH100,"")</f>
        <v/>
      </c>
      <c r="AJ100" s="2" t="str">
        <f>IFERROR(#REF!/GAMSlim2!AI100,"")</f>
        <v/>
      </c>
      <c r="AK100" s="2" t="str">
        <f>IFERROR(#REF!/GAMSlim2!AJ100,"")</f>
        <v/>
      </c>
      <c r="AL100" s="2" t="str">
        <f>IFERROR(#REF!/GAMSlim2!AK100,"")</f>
        <v/>
      </c>
      <c r="AM100" s="2" t="str">
        <f>IFERROR(#REF!/GAMSlim2!AL100,"")</f>
        <v/>
      </c>
      <c r="AN100" s="2" t="str">
        <f>IFERROR(#REF!/GAMSlim2!AM100,"")</f>
        <v/>
      </c>
      <c r="AO100" s="2" t="str">
        <f>IFERROR(#REF!/GAMSlim2!AN100,"")</f>
        <v/>
      </c>
      <c r="AP100" s="2" t="str">
        <f>IFERROR(#REF!/GAMSlim2!AO100,"")</f>
        <v/>
      </c>
      <c r="AQ100" s="2" t="str">
        <f>IFERROR(#REF!/GAMSlim2!AP100,"")</f>
        <v/>
      </c>
      <c r="AR100" s="2" t="str">
        <f>IFERROR(#REF!/GAMSlim2!AQ100,"")</f>
        <v/>
      </c>
      <c r="AS100" s="2" t="str">
        <f>IFERROR(#REF!/GAMSlim2!AR100,"")</f>
        <v/>
      </c>
      <c r="AT100" s="2" t="str">
        <f>IFERROR(#REF!/GAMSlim2!AS100,"")</f>
        <v/>
      </c>
      <c r="AU100" s="2" t="str">
        <f>IFERROR(#REF!/GAMSlim2!AT100,"")</f>
        <v/>
      </c>
      <c r="AV100" s="2" t="str">
        <f>IFERROR(#REF!/GAMSlim2!AU100,"")</f>
        <v/>
      </c>
      <c r="AW100" s="2" t="str">
        <f>IFERROR(#REF!/GAMSlim2!AV100,"")</f>
        <v/>
      </c>
      <c r="AX100" s="2" t="str">
        <f>IFERROR(#REF!/GAMSlim2!AW100,"")</f>
        <v/>
      </c>
      <c r="AY100" s="2" t="str">
        <f>IFERROR(#REF!/GAMSlim2!AX100,"")</f>
        <v/>
      </c>
      <c r="AZ100" s="2" t="str">
        <f>IFERROR(#REF!/GAMSlim2!AY100,"")</f>
        <v/>
      </c>
      <c r="BA100" s="2" t="str">
        <f>IFERROR(#REF!/GAMSlim2!AZ100,"")</f>
        <v/>
      </c>
      <c r="BB100" s="2" t="str">
        <f>IFERROR(#REF!/GAMSlim2!BA100,"")</f>
        <v/>
      </c>
      <c r="BC100" s="2" t="str">
        <f>IFERROR(#REF!/GAMSlim2!BB100,"")</f>
        <v/>
      </c>
      <c r="BD100" s="2" t="str">
        <f>IFERROR(#REF!/GAMSlim2!BC100,"")</f>
        <v/>
      </c>
      <c r="BE100" s="2" t="str">
        <f>IFERROR(#REF!/GAMSlim2!BD100,"")</f>
        <v/>
      </c>
      <c r="BF100" s="2" t="str">
        <f>IFERROR(#REF!/GAMSlim2!BE100,"")</f>
        <v/>
      </c>
      <c r="BG100" s="2" t="str">
        <f>IFERROR(#REF!/GAMSlim2!BF100,"")</f>
        <v/>
      </c>
      <c r="BH100" s="2" t="str">
        <f>IFERROR(#REF!/GAMSlim2!BG100,"")</f>
        <v/>
      </c>
      <c r="BI100" s="2" t="str">
        <f>IFERROR(#REF!/GAMSlim2!BH100,"")</f>
        <v/>
      </c>
      <c r="BJ100" s="2" t="str">
        <f>IFERROR(#REF!/GAMSlim2!BI100,"")</f>
        <v/>
      </c>
    </row>
    <row r="101" spans="1:62" x14ac:dyDescent="0.25">
      <c r="A101" t="e">
        <f>#REF!</f>
        <v>#REF!</v>
      </c>
      <c r="B101" t="str">
        <f>GAMSbase!A101</f>
        <v>Lower Ocean Temperature (deg C above preindustrial)</v>
      </c>
      <c r="C101" s="2" t="str">
        <f>IFERROR(#REF!/GAMSlim2!B101,"")</f>
        <v/>
      </c>
      <c r="D101" s="2" t="str">
        <f>IFERROR(#REF!/GAMSlim2!C101,"")</f>
        <v/>
      </c>
      <c r="E101" s="2" t="str">
        <f>IFERROR(#REF!/GAMSlim2!D101,"")</f>
        <v/>
      </c>
      <c r="F101" s="2" t="str">
        <f>IFERROR(#REF!/GAMSlim2!E101,"")</f>
        <v/>
      </c>
      <c r="G101" s="2" t="str">
        <f>IFERROR(#REF!/GAMSlim2!F101,"")</f>
        <v/>
      </c>
      <c r="H101" s="2" t="str">
        <f>IFERROR(#REF!/GAMSlim2!G101,"")</f>
        <v/>
      </c>
      <c r="I101" s="2" t="str">
        <f>IFERROR(#REF!/GAMSlim2!H101,"")</f>
        <v/>
      </c>
      <c r="J101" s="2" t="str">
        <f>IFERROR(#REF!/GAMSlim2!I101,"")</f>
        <v/>
      </c>
      <c r="K101" s="2" t="str">
        <f>IFERROR(#REF!/GAMSlim2!J101,"")</f>
        <v/>
      </c>
      <c r="L101" s="2" t="str">
        <f>IFERROR(#REF!/GAMSlim2!K101,"")</f>
        <v/>
      </c>
      <c r="M101" s="2" t="str">
        <f>IFERROR(#REF!/GAMSlim2!L101,"")</f>
        <v/>
      </c>
      <c r="N101" s="2" t="str">
        <f>IFERROR(#REF!/GAMSlim2!M101,"")</f>
        <v/>
      </c>
      <c r="O101" s="2" t="str">
        <f>IFERROR(#REF!/GAMSlim2!N101,"")</f>
        <v/>
      </c>
      <c r="P101" s="2" t="str">
        <f>IFERROR(#REF!/GAMSlim2!O101,"")</f>
        <v/>
      </c>
      <c r="Q101" s="2" t="str">
        <f>IFERROR(#REF!/GAMSlim2!P101,"")</f>
        <v/>
      </c>
      <c r="R101" s="2" t="str">
        <f>IFERROR(#REF!/GAMSlim2!Q101,"")</f>
        <v/>
      </c>
      <c r="S101" s="2" t="str">
        <f>IFERROR(#REF!/GAMSlim2!R101,"")</f>
        <v/>
      </c>
      <c r="T101" s="2" t="str">
        <f>IFERROR(#REF!/GAMSlim2!S101,"")</f>
        <v/>
      </c>
      <c r="U101" s="2" t="str">
        <f>IFERROR(#REF!/GAMSlim2!T101,"")</f>
        <v/>
      </c>
      <c r="V101" s="2" t="str">
        <f>IFERROR(#REF!/GAMSlim2!U101,"")</f>
        <v/>
      </c>
      <c r="W101" s="2" t="str">
        <f>IFERROR(#REF!/GAMSlim2!V101,"")</f>
        <v/>
      </c>
      <c r="X101" s="2" t="str">
        <f>IFERROR(#REF!/GAMSlim2!W101,"")</f>
        <v/>
      </c>
      <c r="Y101" s="2" t="str">
        <f>IFERROR(#REF!/GAMSlim2!X101,"")</f>
        <v/>
      </c>
      <c r="Z101" s="2" t="str">
        <f>IFERROR(#REF!/GAMSlim2!Y101,"")</f>
        <v/>
      </c>
      <c r="AA101" s="2" t="str">
        <f>IFERROR(#REF!/GAMSlim2!Z101,"")</f>
        <v/>
      </c>
      <c r="AB101" s="2" t="str">
        <f>IFERROR(#REF!/GAMSlim2!AA101,"")</f>
        <v/>
      </c>
      <c r="AC101" s="2" t="str">
        <f>IFERROR(#REF!/GAMSlim2!AB101,"")</f>
        <v/>
      </c>
      <c r="AD101" s="2" t="str">
        <f>IFERROR(#REF!/GAMSlim2!AC101,"")</f>
        <v/>
      </c>
      <c r="AE101" s="2" t="str">
        <f>IFERROR(#REF!/GAMSlim2!AD101,"")</f>
        <v/>
      </c>
      <c r="AF101" s="2" t="str">
        <f>IFERROR(#REF!/GAMSlim2!AE101,"")</f>
        <v/>
      </c>
      <c r="AG101" s="2" t="str">
        <f>IFERROR(#REF!/GAMSlim2!AF101,"")</f>
        <v/>
      </c>
      <c r="AH101" s="2" t="str">
        <f>IFERROR(#REF!/GAMSlim2!AG101,"")</f>
        <v/>
      </c>
      <c r="AI101" s="2" t="str">
        <f>IFERROR(#REF!/GAMSlim2!AH101,"")</f>
        <v/>
      </c>
      <c r="AJ101" s="2" t="str">
        <f>IFERROR(#REF!/GAMSlim2!AI101,"")</f>
        <v/>
      </c>
      <c r="AK101" s="2" t="str">
        <f>IFERROR(#REF!/GAMSlim2!AJ101,"")</f>
        <v/>
      </c>
      <c r="AL101" s="2" t="str">
        <f>IFERROR(#REF!/GAMSlim2!AK101,"")</f>
        <v/>
      </c>
      <c r="AM101" s="2" t="str">
        <f>IFERROR(#REF!/GAMSlim2!AL101,"")</f>
        <v/>
      </c>
      <c r="AN101" s="2" t="str">
        <f>IFERROR(#REF!/GAMSlim2!AM101,"")</f>
        <v/>
      </c>
      <c r="AO101" s="2" t="str">
        <f>IFERROR(#REF!/GAMSlim2!AN101,"")</f>
        <v/>
      </c>
      <c r="AP101" s="2" t="str">
        <f>IFERROR(#REF!/GAMSlim2!AO101,"")</f>
        <v/>
      </c>
      <c r="AQ101" s="2" t="str">
        <f>IFERROR(#REF!/GAMSlim2!AP101,"")</f>
        <v/>
      </c>
      <c r="AR101" s="2" t="str">
        <f>IFERROR(#REF!/GAMSlim2!AQ101,"")</f>
        <v/>
      </c>
      <c r="AS101" s="2" t="str">
        <f>IFERROR(#REF!/GAMSlim2!AR101,"")</f>
        <v/>
      </c>
      <c r="AT101" s="2" t="str">
        <f>IFERROR(#REF!/GAMSlim2!AS101,"")</f>
        <v/>
      </c>
      <c r="AU101" s="2" t="str">
        <f>IFERROR(#REF!/GAMSlim2!AT101,"")</f>
        <v/>
      </c>
      <c r="AV101" s="2" t="str">
        <f>IFERROR(#REF!/GAMSlim2!AU101,"")</f>
        <v/>
      </c>
      <c r="AW101" s="2" t="str">
        <f>IFERROR(#REF!/GAMSlim2!AV101,"")</f>
        <v/>
      </c>
      <c r="AX101" s="2" t="str">
        <f>IFERROR(#REF!/GAMSlim2!AW101,"")</f>
        <v/>
      </c>
      <c r="AY101" s="2" t="str">
        <f>IFERROR(#REF!/GAMSlim2!AX101,"")</f>
        <v/>
      </c>
      <c r="AZ101" s="2" t="str">
        <f>IFERROR(#REF!/GAMSlim2!AY101,"")</f>
        <v/>
      </c>
      <c r="BA101" s="2" t="str">
        <f>IFERROR(#REF!/GAMSlim2!AZ101,"")</f>
        <v/>
      </c>
      <c r="BB101" s="2" t="str">
        <f>IFERROR(#REF!/GAMSlim2!BA101,"")</f>
        <v/>
      </c>
      <c r="BC101" s="2" t="str">
        <f>IFERROR(#REF!/GAMSlim2!BB101,"")</f>
        <v/>
      </c>
      <c r="BD101" s="2" t="str">
        <f>IFERROR(#REF!/GAMSlim2!BC101,"")</f>
        <v/>
      </c>
      <c r="BE101" s="2" t="str">
        <f>IFERROR(#REF!/GAMSlim2!BD101,"")</f>
        <v/>
      </c>
      <c r="BF101" s="2" t="str">
        <f>IFERROR(#REF!/GAMSlim2!BE101,"")</f>
        <v/>
      </c>
      <c r="BG101" s="2" t="str">
        <f>IFERROR(#REF!/GAMSlim2!BF101,"")</f>
        <v/>
      </c>
      <c r="BH101" s="2" t="str">
        <f>IFERROR(#REF!/GAMSlim2!BG101,"")</f>
        <v/>
      </c>
      <c r="BI101" s="2" t="str">
        <f>IFERROR(#REF!/GAMSlim2!BH101,"")</f>
        <v/>
      </c>
      <c r="BJ101" s="2" t="str">
        <f>IFERROR(#REF!/GAMSlim2!BI101,"")</f>
        <v/>
      </c>
    </row>
    <row r="102" spans="1:62" x14ac:dyDescent="0.25">
      <c r="A102" t="e">
        <f>#REF!</f>
        <v>#REF!</v>
      </c>
      <c r="B102" t="str">
        <f>GAMSbase!A102</f>
        <v>** Economic Endogenous Variables</v>
      </c>
      <c r="C102" s="2" t="str">
        <f>IFERROR(#REF!/GAMSlim2!B102,"")</f>
        <v/>
      </c>
      <c r="D102" s="2" t="str">
        <f>IFERROR(#REF!/GAMSlim2!C102,"")</f>
        <v/>
      </c>
      <c r="E102" s="2" t="str">
        <f>IFERROR(#REF!/GAMSlim2!D102,"")</f>
        <v/>
      </c>
      <c r="F102" s="2" t="str">
        <f>IFERROR(#REF!/GAMSlim2!E102,"")</f>
        <v/>
      </c>
      <c r="G102" s="2" t="str">
        <f>IFERROR(#REF!/GAMSlim2!F102,"")</f>
        <v/>
      </c>
      <c r="H102" s="2" t="str">
        <f>IFERROR(#REF!/GAMSlim2!G102,"")</f>
        <v/>
      </c>
      <c r="I102" s="2" t="str">
        <f>IFERROR(#REF!/GAMSlim2!H102,"")</f>
        <v/>
      </c>
      <c r="J102" s="2" t="str">
        <f>IFERROR(#REF!/GAMSlim2!I102,"")</f>
        <v/>
      </c>
      <c r="K102" s="2" t="str">
        <f>IFERROR(#REF!/GAMSlim2!J102,"")</f>
        <v/>
      </c>
      <c r="L102" s="2" t="str">
        <f>IFERROR(#REF!/GAMSlim2!K102,"")</f>
        <v/>
      </c>
      <c r="M102" s="2" t="str">
        <f>IFERROR(#REF!/GAMSlim2!L102,"")</f>
        <v/>
      </c>
      <c r="N102" s="2" t="str">
        <f>IFERROR(#REF!/GAMSlim2!M102,"")</f>
        <v/>
      </c>
      <c r="O102" s="2" t="str">
        <f>IFERROR(#REF!/GAMSlim2!N102,"")</f>
        <v/>
      </c>
      <c r="P102" s="2" t="str">
        <f>IFERROR(#REF!/GAMSlim2!O102,"")</f>
        <v/>
      </c>
      <c r="Q102" s="2" t="str">
        <f>IFERROR(#REF!/GAMSlim2!P102,"")</f>
        <v/>
      </c>
      <c r="R102" s="2" t="str">
        <f>IFERROR(#REF!/GAMSlim2!Q102,"")</f>
        <v/>
      </c>
      <c r="S102" s="2" t="str">
        <f>IFERROR(#REF!/GAMSlim2!R102,"")</f>
        <v/>
      </c>
      <c r="T102" s="2" t="str">
        <f>IFERROR(#REF!/GAMSlim2!S102,"")</f>
        <v/>
      </c>
      <c r="U102" s="2" t="str">
        <f>IFERROR(#REF!/GAMSlim2!T102,"")</f>
        <v/>
      </c>
      <c r="V102" s="2" t="str">
        <f>IFERROR(#REF!/GAMSlim2!U102,"")</f>
        <v/>
      </c>
      <c r="W102" s="2" t="str">
        <f>IFERROR(#REF!/GAMSlim2!V102,"")</f>
        <v/>
      </c>
      <c r="X102" s="2" t="str">
        <f>IFERROR(#REF!/GAMSlim2!W102,"")</f>
        <v/>
      </c>
      <c r="Y102" s="2" t="str">
        <f>IFERROR(#REF!/GAMSlim2!X102,"")</f>
        <v/>
      </c>
      <c r="Z102" s="2" t="str">
        <f>IFERROR(#REF!/GAMSlim2!Y102,"")</f>
        <v/>
      </c>
      <c r="AA102" s="2" t="str">
        <f>IFERROR(#REF!/GAMSlim2!Z102,"")</f>
        <v/>
      </c>
      <c r="AB102" s="2" t="str">
        <f>IFERROR(#REF!/GAMSlim2!AA102,"")</f>
        <v/>
      </c>
      <c r="AC102" s="2" t="str">
        <f>IFERROR(#REF!/GAMSlim2!AB102,"")</f>
        <v/>
      </c>
      <c r="AD102" s="2" t="str">
        <f>IFERROR(#REF!/GAMSlim2!AC102,"")</f>
        <v/>
      </c>
      <c r="AE102" s="2" t="str">
        <f>IFERROR(#REF!/GAMSlim2!AD102,"")</f>
        <v/>
      </c>
      <c r="AF102" s="2" t="str">
        <f>IFERROR(#REF!/GAMSlim2!AE102,"")</f>
        <v/>
      </c>
      <c r="AG102" s="2" t="str">
        <f>IFERROR(#REF!/GAMSlim2!AF102,"")</f>
        <v/>
      </c>
      <c r="AH102" s="2" t="str">
        <f>IFERROR(#REF!/GAMSlim2!AG102,"")</f>
        <v/>
      </c>
      <c r="AI102" s="2" t="str">
        <f>IFERROR(#REF!/GAMSlim2!AH102,"")</f>
        <v/>
      </c>
      <c r="AJ102" s="2" t="str">
        <f>IFERROR(#REF!/GAMSlim2!AI102,"")</f>
        <v/>
      </c>
      <c r="AK102" s="2" t="str">
        <f>IFERROR(#REF!/GAMSlim2!AJ102,"")</f>
        <v/>
      </c>
      <c r="AL102" s="2" t="str">
        <f>IFERROR(#REF!/GAMSlim2!AK102,"")</f>
        <v/>
      </c>
      <c r="AM102" s="2" t="str">
        <f>IFERROR(#REF!/GAMSlim2!AL102,"")</f>
        <v/>
      </c>
      <c r="AN102" s="2" t="str">
        <f>IFERROR(#REF!/GAMSlim2!AM102,"")</f>
        <v/>
      </c>
      <c r="AO102" s="2" t="str">
        <f>IFERROR(#REF!/GAMSlim2!AN102,"")</f>
        <v/>
      </c>
      <c r="AP102" s="2" t="str">
        <f>IFERROR(#REF!/GAMSlim2!AO102,"")</f>
        <v/>
      </c>
      <c r="AQ102" s="2" t="str">
        <f>IFERROR(#REF!/GAMSlim2!AP102,"")</f>
        <v/>
      </c>
      <c r="AR102" s="2" t="str">
        <f>IFERROR(#REF!/GAMSlim2!AQ102,"")</f>
        <v/>
      </c>
      <c r="AS102" s="2" t="str">
        <f>IFERROR(#REF!/GAMSlim2!AR102,"")</f>
        <v/>
      </c>
      <c r="AT102" s="2" t="str">
        <f>IFERROR(#REF!/GAMSlim2!AS102,"")</f>
        <v/>
      </c>
      <c r="AU102" s="2" t="str">
        <f>IFERROR(#REF!/GAMSlim2!AT102,"")</f>
        <v/>
      </c>
      <c r="AV102" s="2" t="str">
        <f>IFERROR(#REF!/GAMSlim2!AU102,"")</f>
        <v/>
      </c>
      <c r="AW102" s="2" t="str">
        <f>IFERROR(#REF!/GAMSlim2!AV102,"")</f>
        <v/>
      </c>
      <c r="AX102" s="2" t="str">
        <f>IFERROR(#REF!/GAMSlim2!AW102,"")</f>
        <v/>
      </c>
      <c r="AY102" s="2" t="str">
        <f>IFERROR(#REF!/GAMSlim2!AX102,"")</f>
        <v/>
      </c>
      <c r="AZ102" s="2" t="str">
        <f>IFERROR(#REF!/GAMSlim2!AY102,"")</f>
        <v/>
      </c>
      <c r="BA102" s="2" t="str">
        <f>IFERROR(#REF!/GAMSlim2!AZ102,"")</f>
        <v/>
      </c>
      <c r="BB102" s="2" t="str">
        <f>IFERROR(#REF!/GAMSlim2!BA102,"")</f>
        <v/>
      </c>
      <c r="BC102" s="2" t="str">
        <f>IFERROR(#REF!/GAMSlim2!BB102,"")</f>
        <v/>
      </c>
      <c r="BD102" s="2" t="str">
        <f>IFERROR(#REF!/GAMSlim2!BC102,"")</f>
        <v/>
      </c>
      <c r="BE102" s="2" t="str">
        <f>IFERROR(#REF!/GAMSlim2!BD102,"")</f>
        <v/>
      </c>
      <c r="BF102" s="2" t="str">
        <f>IFERROR(#REF!/GAMSlim2!BE102,"")</f>
        <v/>
      </c>
      <c r="BG102" s="2" t="str">
        <f>IFERROR(#REF!/GAMSlim2!BF102,"")</f>
        <v/>
      </c>
      <c r="BH102" s="2" t="str">
        <f>IFERROR(#REF!/GAMSlim2!BG102,"")</f>
        <v/>
      </c>
      <c r="BI102" s="2" t="str">
        <f>IFERROR(#REF!/GAMSlim2!BH102,"")</f>
        <v/>
      </c>
      <c r="BJ102" s="2" t="str">
        <f>IFERROR(#REF!/GAMSlim2!BI102,"")</f>
        <v/>
      </c>
    </row>
    <row r="103" spans="1:62" x14ac:dyDescent="0.25">
      <c r="A103" t="e">
        <f>#REF!</f>
        <v>#REF!</v>
      </c>
      <c r="B103" t="str">
        <f>GAMSbase!A103</f>
        <v>* OUTPUT</v>
      </c>
      <c r="C103" s="2" t="str">
        <f>IFERROR(#REF!/GAMSlim2!B103,"")</f>
        <v/>
      </c>
      <c r="D103" s="2" t="str">
        <f>IFERROR(#REF!/GAMSlim2!C103,"")</f>
        <v/>
      </c>
      <c r="E103" s="2" t="str">
        <f>IFERROR(#REF!/GAMSlim2!D103,"")</f>
        <v/>
      </c>
      <c r="F103" s="2" t="str">
        <f>IFERROR(#REF!/GAMSlim2!E103,"")</f>
        <v/>
      </c>
      <c r="G103" s="2" t="str">
        <f>IFERROR(#REF!/GAMSlim2!F103,"")</f>
        <v/>
      </c>
      <c r="H103" s="2" t="str">
        <f>IFERROR(#REF!/GAMSlim2!G103,"")</f>
        <v/>
      </c>
      <c r="I103" s="2" t="str">
        <f>IFERROR(#REF!/GAMSlim2!H103,"")</f>
        <v/>
      </c>
      <c r="J103" s="2" t="str">
        <f>IFERROR(#REF!/GAMSlim2!I103,"")</f>
        <v/>
      </c>
      <c r="K103" s="2" t="str">
        <f>IFERROR(#REF!/GAMSlim2!J103,"")</f>
        <v/>
      </c>
      <c r="L103" s="2" t="str">
        <f>IFERROR(#REF!/GAMSlim2!K103,"")</f>
        <v/>
      </c>
      <c r="M103" s="2" t="str">
        <f>IFERROR(#REF!/GAMSlim2!L103,"")</f>
        <v/>
      </c>
      <c r="N103" s="2" t="str">
        <f>IFERROR(#REF!/GAMSlim2!M103,"")</f>
        <v/>
      </c>
      <c r="O103" s="2" t="str">
        <f>IFERROR(#REF!/GAMSlim2!N103,"")</f>
        <v/>
      </c>
      <c r="P103" s="2" t="str">
        <f>IFERROR(#REF!/GAMSlim2!O103,"")</f>
        <v/>
      </c>
      <c r="Q103" s="2" t="str">
        <f>IFERROR(#REF!/GAMSlim2!P103,"")</f>
        <v/>
      </c>
      <c r="R103" s="2" t="str">
        <f>IFERROR(#REF!/GAMSlim2!Q103,"")</f>
        <v/>
      </c>
      <c r="S103" s="2" t="str">
        <f>IFERROR(#REF!/GAMSlim2!R103,"")</f>
        <v/>
      </c>
      <c r="T103" s="2" t="str">
        <f>IFERROR(#REF!/GAMSlim2!S103,"")</f>
        <v/>
      </c>
      <c r="U103" s="2" t="str">
        <f>IFERROR(#REF!/GAMSlim2!T103,"")</f>
        <v/>
      </c>
      <c r="V103" s="2" t="str">
        <f>IFERROR(#REF!/GAMSlim2!U103,"")</f>
        <v/>
      </c>
      <c r="W103" s="2" t="str">
        <f>IFERROR(#REF!/GAMSlim2!V103,"")</f>
        <v/>
      </c>
      <c r="X103" s="2" t="str">
        <f>IFERROR(#REF!/GAMSlim2!W103,"")</f>
        <v/>
      </c>
      <c r="Y103" s="2" t="str">
        <f>IFERROR(#REF!/GAMSlim2!X103,"")</f>
        <v/>
      </c>
      <c r="Z103" s="2" t="str">
        <f>IFERROR(#REF!/GAMSlim2!Y103,"")</f>
        <v/>
      </c>
      <c r="AA103" s="2" t="str">
        <f>IFERROR(#REF!/GAMSlim2!Z103,"")</f>
        <v/>
      </c>
      <c r="AB103" s="2" t="str">
        <f>IFERROR(#REF!/GAMSlim2!AA103,"")</f>
        <v/>
      </c>
      <c r="AC103" s="2" t="str">
        <f>IFERROR(#REF!/GAMSlim2!AB103,"")</f>
        <v/>
      </c>
      <c r="AD103" s="2" t="str">
        <f>IFERROR(#REF!/GAMSlim2!AC103,"")</f>
        <v/>
      </c>
      <c r="AE103" s="2" t="str">
        <f>IFERROR(#REF!/GAMSlim2!AD103,"")</f>
        <v/>
      </c>
      <c r="AF103" s="2" t="str">
        <f>IFERROR(#REF!/GAMSlim2!AE103,"")</f>
        <v/>
      </c>
      <c r="AG103" s="2" t="str">
        <f>IFERROR(#REF!/GAMSlim2!AF103,"")</f>
        <v/>
      </c>
      <c r="AH103" s="2" t="str">
        <f>IFERROR(#REF!/GAMSlim2!AG103,"")</f>
        <v/>
      </c>
      <c r="AI103" s="2" t="str">
        <f>IFERROR(#REF!/GAMSlim2!AH103,"")</f>
        <v/>
      </c>
      <c r="AJ103" s="2" t="str">
        <f>IFERROR(#REF!/GAMSlim2!AI103,"")</f>
        <v/>
      </c>
      <c r="AK103" s="2" t="str">
        <f>IFERROR(#REF!/GAMSlim2!AJ103,"")</f>
        <v/>
      </c>
      <c r="AL103" s="2" t="str">
        <f>IFERROR(#REF!/GAMSlim2!AK103,"")</f>
        <v/>
      </c>
      <c r="AM103" s="2" t="str">
        <f>IFERROR(#REF!/GAMSlim2!AL103,"")</f>
        <v/>
      </c>
      <c r="AN103" s="2" t="str">
        <f>IFERROR(#REF!/GAMSlim2!AM103,"")</f>
        <v/>
      </c>
      <c r="AO103" s="2" t="str">
        <f>IFERROR(#REF!/GAMSlim2!AN103,"")</f>
        <v/>
      </c>
      <c r="AP103" s="2" t="str">
        <f>IFERROR(#REF!/GAMSlim2!AO103,"")</f>
        <v/>
      </c>
      <c r="AQ103" s="2" t="str">
        <f>IFERROR(#REF!/GAMSlim2!AP103,"")</f>
        <v/>
      </c>
      <c r="AR103" s="2" t="str">
        <f>IFERROR(#REF!/GAMSlim2!AQ103,"")</f>
        <v/>
      </c>
      <c r="AS103" s="2" t="str">
        <f>IFERROR(#REF!/GAMSlim2!AR103,"")</f>
        <v/>
      </c>
      <c r="AT103" s="2" t="str">
        <f>IFERROR(#REF!/GAMSlim2!AS103,"")</f>
        <v/>
      </c>
      <c r="AU103" s="2" t="str">
        <f>IFERROR(#REF!/GAMSlim2!AT103,"")</f>
        <v/>
      </c>
      <c r="AV103" s="2" t="str">
        <f>IFERROR(#REF!/GAMSlim2!AU103,"")</f>
        <v/>
      </c>
      <c r="AW103" s="2" t="str">
        <f>IFERROR(#REF!/GAMSlim2!AV103,"")</f>
        <v/>
      </c>
      <c r="AX103" s="2" t="str">
        <f>IFERROR(#REF!/GAMSlim2!AW103,"")</f>
        <v/>
      </c>
      <c r="AY103" s="2" t="str">
        <f>IFERROR(#REF!/GAMSlim2!AX103,"")</f>
        <v/>
      </c>
      <c r="AZ103" s="2" t="str">
        <f>IFERROR(#REF!/GAMSlim2!AY103,"")</f>
        <v/>
      </c>
      <c r="BA103" s="2" t="str">
        <f>IFERROR(#REF!/GAMSlim2!AZ103,"")</f>
        <v/>
      </c>
      <c r="BB103" s="2" t="str">
        <f>IFERROR(#REF!/GAMSlim2!BA103,"")</f>
        <v/>
      </c>
      <c r="BC103" s="2" t="str">
        <f>IFERROR(#REF!/GAMSlim2!BB103,"")</f>
        <v/>
      </c>
      <c r="BD103" s="2" t="str">
        <f>IFERROR(#REF!/GAMSlim2!BC103,"")</f>
        <v/>
      </c>
      <c r="BE103" s="2" t="str">
        <f>IFERROR(#REF!/GAMSlim2!BD103,"")</f>
        <v/>
      </c>
      <c r="BF103" s="2" t="str">
        <f>IFERROR(#REF!/GAMSlim2!BE103,"")</f>
        <v/>
      </c>
      <c r="BG103" s="2" t="str">
        <f>IFERROR(#REF!/GAMSlim2!BF103,"")</f>
        <v/>
      </c>
      <c r="BH103" s="2" t="str">
        <f>IFERROR(#REF!/GAMSlim2!BG103,"")</f>
        <v/>
      </c>
      <c r="BI103" s="2" t="str">
        <f>IFERROR(#REF!/GAMSlim2!BH103,"")</f>
        <v/>
      </c>
      <c r="BJ103" s="2" t="str">
        <f>IFERROR(#REF!/GAMSlim2!BI103,"")</f>
        <v/>
      </c>
    </row>
    <row r="104" spans="1:62" x14ac:dyDescent="0.25">
      <c r="A104" t="e">
        <f>#REF!</f>
        <v>#REF!</v>
      </c>
      <c r="B104" t="str">
        <f>GAMSbase!A104</f>
        <v>Gross Output (trillion USD)</v>
      </c>
      <c r="C104" s="2" t="str">
        <f>IFERROR(#REF!/GAMSlim2!B104,"")</f>
        <v/>
      </c>
      <c r="D104" s="2" t="str">
        <f>IFERROR(#REF!/GAMSlim2!C104,"")</f>
        <v/>
      </c>
      <c r="E104" s="2" t="str">
        <f>IFERROR(#REF!/GAMSlim2!D104,"")</f>
        <v/>
      </c>
      <c r="F104" s="2" t="str">
        <f>IFERROR(#REF!/GAMSlim2!E104,"")</f>
        <v/>
      </c>
      <c r="G104" s="2" t="str">
        <f>IFERROR(#REF!/GAMSlim2!F104,"")</f>
        <v/>
      </c>
      <c r="H104" s="2" t="str">
        <f>IFERROR(#REF!/GAMSlim2!G104,"")</f>
        <v/>
      </c>
      <c r="I104" s="2" t="str">
        <f>IFERROR(#REF!/GAMSlim2!H104,"")</f>
        <v/>
      </c>
      <c r="J104" s="2" t="str">
        <f>IFERROR(#REF!/GAMSlim2!I104,"")</f>
        <v/>
      </c>
      <c r="K104" s="2" t="str">
        <f>IFERROR(#REF!/GAMSlim2!J104,"")</f>
        <v/>
      </c>
      <c r="L104" s="2" t="str">
        <f>IFERROR(#REF!/GAMSlim2!K104,"")</f>
        <v/>
      </c>
      <c r="M104" s="2" t="str">
        <f>IFERROR(#REF!/GAMSlim2!L104,"")</f>
        <v/>
      </c>
      <c r="N104" s="2" t="str">
        <f>IFERROR(#REF!/GAMSlim2!M104,"")</f>
        <v/>
      </c>
      <c r="O104" s="2" t="str">
        <f>IFERROR(#REF!/GAMSlim2!N104,"")</f>
        <v/>
      </c>
      <c r="P104" s="2" t="str">
        <f>IFERROR(#REF!/GAMSlim2!O104,"")</f>
        <v/>
      </c>
      <c r="Q104" s="2" t="str">
        <f>IFERROR(#REF!/GAMSlim2!P104,"")</f>
        <v/>
      </c>
      <c r="R104" s="2" t="str">
        <f>IFERROR(#REF!/GAMSlim2!Q104,"")</f>
        <v/>
      </c>
      <c r="S104" s="2" t="str">
        <f>IFERROR(#REF!/GAMSlim2!R104,"")</f>
        <v/>
      </c>
      <c r="T104" s="2" t="str">
        <f>IFERROR(#REF!/GAMSlim2!S104,"")</f>
        <v/>
      </c>
      <c r="U104" s="2" t="str">
        <f>IFERROR(#REF!/GAMSlim2!T104,"")</f>
        <v/>
      </c>
      <c r="V104" s="2" t="str">
        <f>IFERROR(#REF!/GAMSlim2!U104,"")</f>
        <v/>
      </c>
      <c r="W104" s="2" t="str">
        <f>IFERROR(#REF!/GAMSlim2!V104,"")</f>
        <v/>
      </c>
      <c r="X104" s="2" t="str">
        <f>IFERROR(#REF!/GAMSlim2!W104,"")</f>
        <v/>
      </c>
      <c r="Y104" s="2" t="str">
        <f>IFERROR(#REF!/GAMSlim2!X104,"")</f>
        <v/>
      </c>
      <c r="Z104" s="2" t="str">
        <f>IFERROR(#REF!/GAMSlim2!Y104,"")</f>
        <v/>
      </c>
      <c r="AA104" s="2" t="str">
        <f>IFERROR(#REF!/GAMSlim2!Z104,"")</f>
        <v/>
      </c>
      <c r="AB104" s="2" t="str">
        <f>IFERROR(#REF!/GAMSlim2!AA104,"")</f>
        <v/>
      </c>
      <c r="AC104" s="2" t="str">
        <f>IFERROR(#REF!/GAMSlim2!AB104,"")</f>
        <v/>
      </c>
      <c r="AD104" s="2" t="str">
        <f>IFERROR(#REF!/GAMSlim2!AC104,"")</f>
        <v/>
      </c>
      <c r="AE104" s="2" t="str">
        <f>IFERROR(#REF!/GAMSlim2!AD104,"")</f>
        <v/>
      </c>
      <c r="AF104" s="2" t="str">
        <f>IFERROR(#REF!/GAMSlim2!AE104,"")</f>
        <v/>
      </c>
      <c r="AG104" s="2" t="str">
        <f>IFERROR(#REF!/GAMSlim2!AF104,"")</f>
        <v/>
      </c>
      <c r="AH104" s="2" t="str">
        <f>IFERROR(#REF!/GAMSlim2!AG104,"")</f>
        <v/>
      </c>
      <c r="AI104" s="2" t="str">
        <f>IFERROR(#REF!/GAMSlim2!AH104,"")</f>
        <v/>
      </c>
      <c r="AJ104" s="2" t="str">
        <f>IFERROR(#REF!/GAMSlim2!AI104,"")</f>
        <v/>
      </c>
      <c r="AK104" s="2" t="str">
        <f>IFERROR(#REF!/GAMSlim2!AJ104,"")</f>
        <v/>
      </c>
      <c r="AL104" s="2" t="str">
        <f>IFERROR(#REF!/GAMSlim2!AK104,"")</f>
        <v/>
      </c>
      <c r="AM104" s="2" t="str">
        <f>IFERROR(#REF!/GAMSlim2!AL104,"")</f>
        <v/>
      </c>
      <c r="AN104" s="2" t="str">
        <f>IFERROR(#REF!/GAMSlim2!AM104,"")</f>
        <v/>
      </c>
      <c r="AO104" s="2" t="str">
        <f>IFERROR(#REF!/GAMSlim2!AN104,"")</f>
        <v/>
      </c>
      <c r="AP104" s="2" t="str">
        <f>IFERROR(#REF!/GAMSlim2!AO104,"")</f>
        <v/>
      </c>
      <c r="AQ104" s="2" t="str">
        <f>IFERROR(#REF!/GAMSlim2!AP104,"")</f>
        <v/>
      </c>
      <c r="AR104" s="2" t="str">
        <f>IFERROR(#REF!/GAMSlim2!AQ104,"")</f>
        <v/>
      </c>
      <c r="AS104" s="2" t="str">
        <f>IFERROR(#REF!/GAMSlim2!AR104,"")</f>
        <v/>
      </c>
      <c r="AT104" s="2" t="str">
        <f>IFERROR(#REF!/GAMSlim2!AS104,"")</f>
        <v/>
      </c>
      <c r="AU104" s="2" t="str">
        <f>IFERROR(#REF!/GAMSlim2!AT104,"")</f>
        <v/>
      </c>
      <c r="AV104" s="2" t="str">
        <f>IFERROR(#REF!/GAMSlim2!AU104,"")</f>
        <v/>
      </c>
      <c r="AW104" s="2" t="str">
        <f>IFERROR(#REF!/GAMSlim2!AV104,"")</f>
        <v/>
      </c>
      <c r="AX104" s="2" t="str">
        <f>IFERROR(#REF!/GAMSlim2!AW104,"")</f>
        <v/>
      </c>
      <c r="AY104" s="2" t="str">
        <f>IFERROR(#REF!/GAMSlim2!AX104,"")</f>
        <v/>
      </c>
      <c r="AZ104" s="2" t="str">
        <f>IFERROR(#REF!/GAMSlim2!AY104,"")</f>
        <v/>
      </c>
      <c r="BA104" s="2" t="str">
        <f>IFERROR(#REF!/GAMSlim2!AZ104,"")</f>
        <v/>
      </c>
      <c r="BB104" s="2" t="str">
        <f>IFERROR(#REF!/GAMSlim2!BA104,"")</f>
        <v/>
      </c>
      <c r="BC104" s="2" t="str">
        <f>IFERROR(#REF!/GAMSlim2!BB104,"")</f>
        <v/>
      </c>
      <c r="BD104" s="2" t="str">
        <f>IFERROR(#REF!/GAMSlim2!BC104,"")</f>
        <v/>
      </c>
      <c r="BE104" s="2" t="str">
        <f>IFERROR(#REF!/GAMSlim2!BD104,"")</f>
        <v/>
      </c>
      <c r="BF104" s="2" t="str">
        <f>IFERROR(#REF!/GAMSlim2!BE104,"")</f>
        <v/>
      </c>
      <c r="BG104" s="2" t="str">
        <f>IFERROR(#REF!/GAMSlim2!BF104,"")</f>
        <v/>
      </c>
      <c r="BH104" s="2" t="str">
        <f>IFERROR(#REF!/GAMSlim2!BG104,"")</f>
        <v/>
      </c>
      <c r="BI104" s="2" t="str">
        <f>IFERROR(#REF!/GAMSlim2!BH104,"")</f>
        <v/>
      </c>
      <c r="BJ104" s="2" t="str">
        <f>IFERROR(#REF!/GAMSlim2!BI104,"")</f>
        <v/>
      </c>
    </row>
    <row r="105" spans="1:62" x14ac:dyDescent="0.25">
      <c r="A105" t="e">
        <f>#REF!</f>
        <v>#REF!</v>
      </c>
      <c r="B105" t="str">
        <f>GAMSbase!A105</f>
        <v>Climate Damages (fraction of gross output)</v>
      </c>
      <c r="C105" s="2" t="str">
        <f>IFERROR(#REF!/GAMSlim2!B105,"")</f>
        <v/>
      </c>
      <c r="D105" s="2" t="str">
        <f>IFERROR(#REF!/GAMSlim2!C105,"")</f>
        <v/>
      </c>
      <c r="E105" s="2" t="str">
        <f>IFERROR(#REF!/GAMSlim2!D105,"")</f>
        <v/>
      </c>
      <c r="F105" s="2" t="str">
        <f>IFERROR(#REF!/GAMSlim2!E105,"")</f>
        <v/>
      </c>
      <c r="G105" s="2" t="str">
        <f>IFERROR(#REF!/GAMSlim2!F105,"")</f>
        <v/>
      </c>
      <c r="H105" s="2" t="str">
        <f>IFERROR(#REF!/GAMSlim2!G105,"")</f>
        <v/>
      </c>
      <c r="I105" s="2" t="str">
        <f>IFERROR(#REF!/GAMSlim2!H105,"")</f>
        <v/>
      </c>
      <c r="J105" s="2" t="str">
        <f>IFERROR(#REF!/GAMSlim2!I105,"")</f>
        <v/>
      </c>
      <c r="K105" s="2" t="str">
        <f>IFERROR(#REF!/GAMSlim2!J105,"")</f>
        <v/>
      </c>
      <c r="L105" s="2" t="str">
        <f>IFERROR(#REF!/GAMSlim2!K105,"")</f>
        <v/>
      </c>
      <c r="M105" s="2" t="str">
        <f>IFERROR(#REF!/GAMSlim2!L105,"")</f>
        <v/>
      </c>
      <c r="N105" s="2" t="str">
        <f>IFERROR(#REF!/GAMSlim2!M105,"")</f>
        <v/>
      </c>
      <c r="O105" s="2" t="str">
        <f>IFERROR(#REF!/GAMSlim2!N105,"")</f>
        <v/>
      </c>
      <c r="P105" s="2" t="str">
        <f>IFERROR(#REF!/GAMSlim2!O105,"")</f>
        <v/>
      </c>
      <c r="Q105" s="2" t="str">
        <f>IFERROR(#REF!/GAMSlim2!P105,"")</f>
        <v/>
      </c>
      <c r="R105" s="2" t="str">
        <f>IFERROR(#REF!/GAMSlim2!Q105,"")</f>
        <v/>
      </c>
      <c r="S105" s="2" t="str">
        <f>IFERROR(#REF!/GAMSlim2!R105,"")</f>
        <v/>
      </c>
      <c r="T105" s="2" t="str">
        <f>IFERROR(#REF!/GAMSlim2!S105,"")</f>
        <v/>
      </c>
      <c r="U105" s="2" t="str">
        <f>IFERROR(#REF!/GAMSlim2!T105,"")</f>
        <v/>
      </c>
      <c r="V105" s="2" t="str">
        <f>IFERROR(#REF!/GAMSlim2!U105,"")</f>
        <v/>
      </c>
      <c r="W105" s="2" t="str">
        <f>IFERROR(#REF!/GAMSlim2!V105,"")</f>
        <v/>
      </c>
      <c r="X105" s="2" t="str">
        <f>IFERROR(#REF!/GAMSlim2!W105,"")</f>
        <v/>
      </c>
      <c r="Y105" s="2" t="str">
        <f>IFERROR(#REF!/GAMSlim2!X105,"")</f>
        <v/>
      </c>
      <c r="Z105" s="2" t="str">
        <f>IFERROR(#REF!/GAMSlim2!Y105,"")</f>
        <v/>
      </c>
      <c r="AA105" s="2" t="str">
        <f>IFERROR(#REF!/GAMSlim2!Z105,"")</f>
        <v/>
      </c>
      <c r="AB105" s="2" t="str">
        <f>IFERROR(#REF!/GAMSlim2!AA105,"")</f>
        <v/>
      </c>
      <c r="AC105" s="2" t="str">
        <f>IFERROR(#REF!/GAMSlim2!AB105,"")</f>
        <v/>
      </c>
      <c r="AD105" s="2" t="str">
        <f>IFERROR(#REF!/GAMSlim2!AC105,"")</f>
        <v/>
      </c>
      <c r="AE105" s="2" t="str">
        <f>IFERROR(#REF!/GAMSlim2!AD105,"")</f>
        <v/>
      </c>
      <c r="AF105" s="2" t="str">
        <f>IFERROR(#REF!/GAMSlim2!AE105,"")</f>
        <v/>
      </c>
      <c r="AG105" s="2" t="str">
        <f>IFERROR(#REF!/GAMSlim2!AF105,"")</f>
        <v/>
      </c>
      <c r="AH105" s="2" t="str">
        <f>IFERROR(#REF!/GAMSlim2!AG105,"")</f>
        <v/>
      </c>
      <c r="AI105" s="2" t="str">
        <f>IFERROR(#REF!/GAMSlim2!AH105,"")</f>
        <v/>
      </c>
      <c r="AJ105" s="2" t="str">
        <f>IFERROR(#REF!/GAMSlim2!AI105,"")</f>
        <v/>
      </c>
      <c r="AK105" s="2" t="str">
        <f>IFERROR(#REF!/GAMSlim2!AJ105,"")</f>
        <v/>
      </c>
      <c r="AL105" s="2" t="str">
        <f>IFERROR(#REF!/GAMSlim2!AK105,"")</f>
        <v/>
      </c>
      <c r="AM105" s="2" t="str">
        <f>IFERROR(#REF!/GAMSlim2!AL105,"")</f>
        <v/>
      </c>
      <c r="AN105" s="2" t="str">
        <f>IFERROR(#REF!/GAMSlim2!AM105,"")</f>
        <v/>
      </c>
      <c r="AO105" s="2" t="str">
        <f>IFERROR(#REF!/GAMSlim2!AN105,"")</f>
        <v/>
      </c>
      <c r="AP105" s="2" t="str">
        <f>IFERROR(#REF!/GAMSlim2!AO105,"")</f>
        <v/>
      </c>
      <c r="AQ105" s="2" t="str">
        <f>IFERROR(#REF!/GAMSlim2!AP105,"")</f>
        <v/>
      </c>
      <c r="AR105" s="2" t="str">
        <f>IFERROR(#REF!/GAMSlim2!AQ105,"")</f>
        <v/>
      </c>
      <c r="AS105" s="2" t="str">
        <f>IFERROR(#REF!/GAMSlim2!AR105,"")</f>
        <v/>
      </c>
      <c r="AT105" s="2" t="str">
        <f>IFERROR(#REF!/GAMSlim2!AS105,"")</f>
        <v/>
      </c>
      <c r="AU105" s="2" t="str">
        <f>IFERROR(#REF!/GAMSlim2!AT105,"")</f>
        <v/>
      </c>
      <c r="AV105" s="2" t="str">
        <f>IFERROR(#REF!/GAMSlim2!AU105,"")</f>
        <v/>
      </c>
      <c r="AW105" s="2" t="str">
        <f>IFERROR(#REF!/GAMSlim2!AV105,"")</f>
        <v/>
      </c>
      <c r="AX105" s="2" t="str">
        <f>IFERROR(#REF!/GAMSlim2!AW105,"")</f>
        <v/>
      </c>
      <c r="AY105" s="2" t="str">
        <f>IFERROR(#REF!/GAMSlim2!AX105,"")</f>
        <v/>
      </c>
      <c r="AZ105" s="2" t="str">
        <f>IFERROR(#REF!/GAMSlim2!AY105,"")</f>
        <v/>
      </c>
      <c r="BA105" s="2" t="str">
        <f>IFERROR(#REF!/GAMSlim2!AZ105,"")</f>
        <v/>
      </c>
      <c r="BB105" s="2" t="str">
        <f>IFERROR(#REF!/GAMSlim2!BA105,"")</f>
        <v/>
      </c>
      <c r="BC105" s="2" t="str">
        <f>IFERROR(#REF!/GAMSlim2!BB105,"")</f>
        <v/>
      </c>
      <c r="BD105" s="2" t="str">
        <f>IFERROR(#REF!/GAMSlim2!BC105,"")</f>
        <v/>
      </c>
      <c r="BE105" s="2" t="str">
        <f>IFERROR(#REF!/GAMSlim2!BD105,"")</f>
        <v/>
      </c>
      <c r="BF105" s="2" t="str">
        <f>IFERROR(#REF!/GAMSlim2!BE105,"")</f>
        <v/>
      </c>
      <c r="BG105" s="2" t="str">
        <f>IFERROR(#REF!/GAMSlim2!BF105,"")</f>
        <v/>
      </c>
      <c r="BH105" s="2" t="str">
        <f>IFERROR(#REF!/GAMSlim2!BG105,"")</f>
        <v/>
      </c>
      <c r="BI105" s="2" t="str">
        <f>IFERROR(#REF!/GAMSlim2!BH105,"")</f>
        <v/>
      </c>
      <c r="BJ105" s="2" t="str">
        <f>IFERROR(#REF!/GAMSlim2!BI105,"")</f>
        <v/>
      </c>
    </row>
    <row r="106" spans="1:62" x14ac:dyDescent="0.25">
      <c r="A106" t="e">
        <f>#REF!</f>
        <v>#REF!</v>
      </c>
      <c r="B106" t="str">
        <f>GAMSbase!A106</f>
        <v>Climate damages (trillion USD)</v>
      </c>
      <c r="C106" s="2" t="str">
        <f>IFERROR(#REF!/GAMSlim2!B106,"")</f>
        <v/>
      </c>
      <c r="D106" s="2" t="str">
        <f>IFERROR(#REF!/GAMSlim2!C106,"")</f>
        <v/>
      </c>
      <c r="E106" s="2" t="str">
        <f>IFERROR(#REF!/GAMSlim2!D106,"")</f>
        <v/>
      </c>
      <c r="F106" s="2" t="str">
        <f>IFERROR(#REF!/GAMSlim2!E106,"")</f>
        <v/>
      </c>
      <c r="G106" s="2" t="str">
        <f>IFERROR(#REF!/GAMSlim2!F106,"")</f>
        <v/>
      </c>
      <c r="H106" s="2" t="str">
        <f>IFERROR(#REF!/GAMSlim2!G106,"")</f>
        <v/>
      </c>
      <c r="I106" s="2" t="str">
        <f>IFERROR(#REF!/GAMSlim2!H106,"")</f>
        <v/>
      </c>
      <c r="J106" s="2" t="str">
        <f>IFERROR(#REF!/GAMSlim2!I106,"")</f>
        <v/>
      </c>
      <c r="K106" s="2" t="str">
        <f>IFERROR(#REF!/GAMSlim2!J106,"")</f>
        <v/>
      </c>
      <c r="L106" s="2" t="str">
        <f>IFERROR(#REF!/GAMSlim2!K106,"")</f>
        <v/>
      </c>
      <c r="M106" s="2" t="str">
        <f>IFERROR(#REF!/GAMSlim2!L106,"")</f>
        <v/>
      </c>
      <c r="N106" s="2" t="str">
        <f>IFERROR(#REF!/GAMSlim2!M106,"")</f>
        <v/>
      </c>
      <c r="O106" s="2" t="str">
        <f>IFERROR(#REF!/GAMSlim2!N106,"")</f>
        <v/>
      </c>
      <c r="P106" s="2" t="str">
        <f>IFERROR(#REF!/GAMSlim2!O106,"")</f>
        <v/>
      </c>
      <c r="Q106" s="2" t="str">
        <f>IFERROR(#REF!/GAMSlim2!P106,"")</f>
        <v/>
      </c>
      <c r="R106" s="2" t="str">
        <f>IFERROR(#REF!/GAMSlim2!Q106,"")</f>
        <v/>
      </c>
      <c r="S106" s="2" t="str">
        <f>IFERROR(#REF!/GAMSlim2!R106,"")</f>
        <v/>
      </c>
      <c r="T106" s="2" t="str">
        <f>IFERROR(#REF!/GAMSlim2!S106,"")</f>
        <v/>
      </c>
      <c r="U106" s="2" t="str">
        <f>IFERROR(#REF!/GAMSlim2!T106,"")</f>
        <v/>
      </c>
      <c r="V106" s="2" t="str">
        <f>IFERROR(#REF!/GAMSlim2!U106,"")</f>
        <v/>
      </c>
      <c r="W106" s="2" t="str">
        <f>IFERROR(#REF!/GAMSlim2!V106,"")</f>
        <v/>
      </c>
      <c r="X106" s="2" t="str">
        <f>IFERROR(#REF!/GAMSlim2!W106,"")</f>
        <v/>
      </c>
      <c r="Y106" s="2" t="str">
        <f>IFERROR(#REF!/GAMSlim2!X106,"")</f>
        <v/>
      </c>
      <c r="Z106" s="2" t="str">
        <f>IFERROR(#REF!/GAMSlim2!Y106,"")</f>
        <v/>
      </c>
      <c r="AA106" s="2" t="str">
        <f>IFERROR(#REF!/GAMSlim2!Z106,"")</f>
        <v/>
      </c>
      <c r="AB106" s="2" t="str">
        <f>IFERROR(#REF!/GAMSlim2!AA106,"")</f>
        <v/>
      </c>
      <c r="AC106" s="2" t="str">
        <f>IFERROR(#REF!/GAMSlim2!AB106,"")</f>
        <v/>
      </c>
      <c r="AD106" s="2" t="str">
        <f>IFERROR(#REF!/GAMSlim2!AC106,"")</f>
        <v/>
      </c>
      <c r="AE106" s="2" t="str">
        <f>IFERROR(#REF!/GAMSlim2!AD106,"")</f>
        <v/>
      </c>
      <c r="AF106" s="2" t="str">
        <f>IFERROR(#REF!/GAMSlim2!AE106,"")</f>
        <v/>
      </c>
      <c r="AG106" s="2" t="str">
        <f>IFERROR(#REF!/GAMSlim2!AF106,"")</f>
        <v/>
      </c>
      <c r="AH106" s="2" t="str">
        <f>IFERROR(#REF!/GAMSlim2!AG106,"")</f>
        <v/>
      </c>
      <c r="AI106" s="2" t="str">
        <f>IFERROR(#REF!/GAMSlim2!AH106,"")</f>
        <v/>
      </c>
      <c r="AJ106" s="2" t="str">
        <f>IFERROR(#REF!/GAMSlim2!AI106,"")</f>
        <v/>
      </c>
      <c r="AK106" s="2" t="str">
        <f>IFERROR(#REF!/GAMSlim2!AJ106,"")</f>
        <v/>
      </c>
      <c r="AL106" s="2" t="str">
        <f>IFERROR(#REF!/GAMSlim2!AK106,"")</f>
        <v/>
      </c>
      <c r="AM106" s="2" t="str">
        <f>IFERROR(#REF!/GAMSlim2!AL106,"")</f>
        <v/>
      </c>
      <c r="AN106" s="2" t="str">
        <f>IFERROR(#REF!/GAMSlim2!AM106,"")</f>
        <v/>
      </c>
      <c r="AO106" s="2" t="str">
        <f>IFERROR(#REF!/GAMSlim2!AN106,"")</f>
        <v/>
      </c>
      <c r="AP106" s="2" t="str">
        <f>IFERROR(#REF!/GAMSlim2!AO106,"")</f>
        <v/>
      </c>
      <c r="AQ106" s="2" t="str">
        <f>IFERROR(#REF!/GAMSlim2!AP106,"")</f>
        <v/>
      </c>
      <c r="AR106" s="2" t="str">
        <f>IFERROR(#REF!/GAMSlim2!AQ106,"")</f>
        <v/>
      </c>
      <c r="AS106" s="2" t="str">
        <f>IFERROR(#REF!/GAMSlim2!AR106,"")</f>
        <v/>
      </c>
      <c r="AT106" s="2" t="str">
        <f>IFERROR(#REF!/GAMSlim2!AS106,"")</f>
        <v/>
      </c>
      <c r="AU106" s="2" t="str">
        <f>IFERROR(#REF!/GAMSlim2!AT106,"")</f>
        <v/>
      </c>
      <c r="AV106" s="2" t="str">
        <f>IFERROR(#REF!/GAMSlim2!AU106,"")</f>
        <v/>
      </c>
      <c r="AW106" s="2" t="str">
        <f>IFERROR(#REF!/GAMSlim2!AV106,"")</f>
        <v/>
      </c>
      <c r="AX106" s="2" t="str">
        <f>IFERROR(#REF!/GAMSlim2!AW106,"")</f>
        <v/>
      </c>
      <c r="AY106" s="2" t="str">
        <f>IFERROR(#REF!/GAMSlim2!AX106,"")</f>
        <v/>
      </c>
      <c r="AZ106" s="2" t="str">
        <f>IFERROR(#REF!/GAMSlim2!AY106,"")</f>
        <v/>
      </c>
      <c r="BA106" s="2" t="str">
        <f>IFERROR(#REF!/GAMSlim2!AZ106,"")</f>
        <v/>
      </c>
      <c r="BB106" s="2" t="str">
        <f>IFERROR(#REF!/GAMSlim2!BA106,"")</f>
        <v/>
      </c>
      <c r="BC106" s="2" t="str">
        <f>IFERROR(#REF!/GAMSlim2!BB106,"")</f>
        <v/>
      </c>
      <c r="BD106" s="2" t="str">
        <f>IFERROR(#REF!/GAMSlim2!BC106,"")</f>
        <v/>
      </c>
      <c r="BE106" s="2" t="str">
        <f>IFERROR(#REF!/GAMSlim2!BD106,"")</f>
        <v/>
      </c>
      <c r="BF106" s="2" t="str">
        <f>IFERROR(#REF!/GAMSlim2!BE106,"")</f>
        <v/>
      </c>
      <c r="BG106" s="2" t="str">
        <f>IFERROR(#REF!/GAMSlim2!BF106,"")</f>
        <v/>
      </c>
      <c r="BH106" s="2" t="str">
        <f>IFERROR(#REF!/GAMSlim2!BG106,"")</f>
        <v/>
      </c>
      <c r="BI106" s="2" t="str">
        <f>IFERROR(#REF!/GAMSlim2!BH106,"")</f>
        <v/>
      </c>
      <c r="BJ106" s="2" t="str">
        <f>IFERROR(#REF!/GAMSlim2!BI106,"")</f>
        <v/>
      </c>
    </row>
    <row r="107" spans="1:62" x14ac:dyDescent="0.25">
      <c r="A107" t="e">
        <f>#REF!</f>
        <v>#REF!</v>
      </c>
      <c r="B107" t="str">
        <f>GAMSbase!A107</f>
        <v>Output post-damages yet pre-abatement</v>
      </c>
      <c r="C107" s="2" t="str">
        <f>IFERROR(#REF!/GAMSlim2!B107,"")</f>
        <v/>
      </c>
      <c r="D107" s="2" t="str">
        <f>IFERROR(#REF!/GAMSlim2!C107,"")</f>
        <v/>
      </c>
      <c r="E107" s="2" t="str">
        <f>IFERROR(#REF!/GAMSlim2!D107,"")</f>
        <v/>
      </c>
      <c r="F107" s="2" t="str">
        <f>IFERROR(#REF!/GAMSlim2!E107,"")</f>
        <v/>
      </c>
      <c r="G107" s="2" t="str">
        <f>IFERROR(#REF!/GAMSlim2!F107,"")</f>
        <v/>
      </c>
      <c r="H107" s="2" t="str">
        <f>IFERROR(#REF!/GAMSlim2!G107,"")</f>
        <v/>
      </c>
      <c r="I107" s="2" t="str">
        <f>IFERROR(#REF!/GAMSlim2!H107,"")</f>
        <v/>
      </c>
      <c r="J107" s="2" t="str">
        <f>IFERROR(#REF!/GAMSlim2!I107,"")</f>
        <v/>
      </c>
      <c r="K107" s="2" t="str">
        <f>IFERROR(#REF!/GAMSlim2!J107,"")</f>
        <v/>
      </c>
      <c r="L107" s="2" t="str">
        <f>IFERROR(#REF!/GAMSlim2!K107,"")</f>
        <v/>
      </c>
      <c r="M107" s="2" t="str">
        <f>IFERROR(#REF!/GAMSlim2!L107,"")</f>
        <v/>
      </c>
      <c r="N107" s="2" t="str">
        <f>IFERROR(#REF!/GAMSlim2!M107,"")</f>
        <v/>
      </c>
      <c r="O107" s="2" t="str">
        <f>IFERROR(#REF!/GAMSlim2!N107,"")</f>
        <v/>
      </c>
      <c r="P107" s="2" t="str">
        <f>IFERROR(#REF!/GAMSlim2!O107,"")</f>
        <v/>
      </c>
      <c r="Q107" s="2" t="str">
        <f>IFERROR(#REF!/GAMSlim2!P107,"")</f>
        <v/>
      </c>
      <c r="R107" s="2" t="str">
        <f>IFERROR(#REF!/GAMSlim2!Q107,"")</f>
        <v/>
      </c>
      <c r="S107" s="2" t="str">
        <f>IFERROR(#REF!/GAMSlim2!R107,"")</f>
        <v/>
      </c>
      <c r="T107" s="2" t="str">
        <f>IFERROR(#REF!/GAMSlim2!S107,"")</f>
        <v/>
      </c>
      <c r="U107" s="2" t="str">
        <f>IFERROR(#REF!/GAMSlim2!T107,"")</f>
        <v/>
      </c>
      <c r="V107" s="2" t="str">
        <f>IFERROR(#REF!/GAMSlim2!U107,"")</f>
        <v/>
      </c>
      <c r="W107" s="2" t="str">
        <f>IFERROR(#REF!/GAMSlim2!V107,"")</f>
        <v/>
      </c>
      <c r="X107" s="2" t="str">
        <f>IFERROR(#REF!/GAMSlim2!W107,"")</f>
        <v/>
      </c>
      <c r="Y107" s="2" t="str">
        <f>IFERROR(#REF!/GAMSlim2!X107,"")</f>
        <v/>
      </c>
      <c r="Z107" s="2" t="str">
        <f>IFERROR(#REF!/GAMSlim2!Y107,"")</f>
        <v/>
      </c>
      <c r="AA107" s="2" t="str">
        <f>IFERROR(#REF!/GAMSlim2!Z107,"")</f>
        <v/>
      </c>
      <c r="AB107" s="2" t="str">
        <f>IFERROR(#REF!/GAMSlim2!AA107,"")</f>
        <v/>
      </c>
      <c r="AC107" s="2" t="str">
        <f>IFERROR(#REF!/GAMSlim2!AB107,"")</f>
        <v/>
      </c>
      <c r="AD107" s="2" t="str">
        <f>IFERROR(#REF!/GAMSlim2!AC107,"")</f>
        <v/>
      </c>
      <c r="AE107" s="2" t="str">
        <f>IFERROR(#REF!/GAMSlim2!AD107,"")</f>
        <v/>
      </c>
      <c r="AF107" s="2" t="str">
        <f>IFERROR(#REF!/GAMSlim2!AE107,"")</f>
        <v/>
      </c>
      <c r="AG107" s="2" t="str">
        <f>IFERROR(#REF!/GAMSlim2!AF107,"")</f>
        <v/>
      </c>
      <c r="AH107" s="2" t="str">
        <f>IFERROR(#REF!/GAMSlim2!AG107,"")</f>
        <v/>
      </c>
      <c r="AI107" s="2" t="str">
        <f>IFERROR(#REF!/GAMSlim2!AH107,"")</f>
        <v/>
      </c>
      <c r="AJ107" s="2" t="str">
        <f>IFERROR(#REF!/GAMSlim2!AI107,"")</f>
        <v/>
      </c>
      <c r="AK107" s="2" t="str">
        <f>IFERROR(#REF!/GAMSlim2!AJ107,"")</f>
        <v/>
      </c>
      <c r="AL107" s="2" t="str">
        <f>IFERROR(#REF!/GAMSlim2!AK107,"")</f>
        <v/>
      </c>
      <c r="AM107" s="2" t="str">
        <f>IFERROR(#REF!/GAMSlim2!AL107,"")</f>
        <v/>
      </c>
      <c r="AN107" s="2" t="str">
        <f>IFERROR(#REF!/GAMSlim2!AM107,"")</f>
        <v/>
      </c>
      <c r="AO107" s="2" t="str">
        <f>IFERROR(#REF!/GAMSlim2!AN107,"")</f>
        <v/>
      </c>
      <c r="AP107" s="2" t="str">
        <f>IFERROR(#REF!/GAMSlim2!AO107,"")</f>
        <v/>
      </c>
      <c r="AQ107" s="2" t="str">
        <f>IFERROR(#REF!/GAMSlim2!AP107,"")</f>
        <v/>
      </c>
      <c r="AR107" s="2" t="str">
        <f>IFERROR(#REF!/GAMSlim2!AQ107,"")</f>
        <v/>
      </c>
      <c r="AS107" s="2" t="str">
        <f>IFERROR(#REF!/GAMSlim2!AR107,"")</f>
        <v/>
      </c>
      <c r="AT107" s="2" t="str">
        <f>IFERROR(#REF!/GAMSlim2!AS107,"")</f>
        <v/>
      </c>
      <c r="AU107" s="2" t="str">
        <f>IFERROR(#REF!/GAMSlim2!AT107,"")</f>
        <v/>
      </c>
      <c r="AV107" s="2" t="str">
        <f>IFERROR(#REF!/GAMSlim2!AU107,"")</f>
        <v/>
      </c>
      <c r="AW107" s="2" t="str">
        <f>IFERROR(#REF!/GAMSlim2!AV107,"")</f>
        <v/>
      </c>
      <c r="AX107" s="2" t="str">
        <f>IFERROR(#REF!/GAMSlim2!AW107,"")</f>
        <v/>
      </c>
      <c r="AY107" s="2" t="str">
        <f>IFERROR(#REF!/GAMSlim2!AX107,"")</f>
        <v/>
      </c>
      <c r="AZ107" s="2" t="str">
        <f>IFERROR(#REF!/GAMSlim2!AY107,"")</f>
        <v/>
      </c>
      <c r="BA107" s="2" t="str">
        <f>IFERROR(#REF!/GAMSlim2!AZ107,"")</f>
        <v/>
      </c>
      <c r="BB107" s="2" t="str">
        <f>IFERROR(#REF!/GAMSlim2!BA107,"")</f>
        <v/>
      </c>
      <c r="BC107" s="2" t="str">
        <f>IFERROR(#REF!/GAMSlim2!BB107,"")</f>
        <v/>
      </c>
      <c r="BD107" s="2" t="str">
        <f>IFERROR(#REF!/GAMSlim2!BC107,"")</f>
        <v/>
      </c>
      <c r="BE107" s="2" t="str">
        <f>IFERROR(#REF!/GAMSlim2!BD107,"")</f>
        <v/>
      </c>
      <c r="BF107" s="2" t="str">
        <f>IFERROR(#REF!/GAMSlim2!BE107,"")</f>
        <v/>
      </c>
      <c r="BG107" s="2" t="str">
        <f>IFERROR(#REF!/GAMSlim2!BF107,"")</f>
        <v/>
      </c>
      <c r="BH107" s="2" t="str">
        <f>IFERROR(#REF!/GAMSlim2!BG107,"")</f>
        <v/>
      </c>
      <c r="BI107" s="2" t="str">
        <f>IFERROR(#REF!/GAMSlim2!BH107,"")</f>
        <v/>
      </c>
      <c r="BJ107" s="2" t="str">
        <f>IFERROR(#REF!/GAMSlim2!BI107,"")</f>
        <v/>
      </c>
    </row>
    <row r="108" spans="1:62" x14ac:dyDescent="0.25">
      <c r="A108" t="e">
        <f>#REF!</f>
        <v>#REF!</v>
      </c>
      <c r="B108" t="str">
        <f>GAMSbase!A108</f>
        <v>Abatement cost (fraction of gross output)</v>
      </c>
      <c r="C108" s="2" t="str">
        <f>IFERROR(#REF!/GAMSlim2!B108,"")</f>
        <v/>
      </c>
      <c r="D108" s="2" t="str">
        <f>IFERROR(#REF!/GAMSlim2!C108,"")</f>
        <v/>
      </c>
      <c r="E108" s="2" t="str">
        <f>IFERROR(#REF!/GAMSlim2!D108,"")</f>
        <v/>
      </c>
      <c r="F108" s="2" t="str">
        <f>IFERROR(#REF!/GAMSlim2!E108,"")</f>
        <v/>
      </c>
      <c r="G108" s="2" t="str">
        <f>IFERROR(#REF!/GAMSlim2!F108,"")</f>
        <v/>
      </c>
      <c r="H108" s="2" t="str">
        <f>IFERROR(#REF!/GAMSlim2!G108,"")</f>
        <v/>
      </c>
      <c r="I108" s="2" t="str">
        <f>IFERROR(#REF!/GAMSlim2!H108,"")</f>
        <v/>
      </c>
      <c r="J108" s="2" t="str">
        <f>IFERROR(#REF!/GAMSlim2!I108,"")</f>
        <v/>
      </c>
      <c r="K108" s="2" t="str">
        <f>IFERROR(#REF!/GAMSlim2!J108,"")</f>
        <v/>
      </c>
      <c r="L108" s="2" t="str">
        <f>IFERROR(#REF!/GAMSlim2!K108,"")</f>
        <v/>
      </c>
      <c r="M108" s="2" t="str">
        <f>IFERROR(#REF!/GAMSlim2!L108,"")</f>
        <v/>
      </c>
      <c r="N108" s="2" t="str">
        <f>IFERROR(#REF!/GAMSlim2!M108,"")</f>
        <v/>
      </c>
      <c r="O108" s="2" t="str">
        <f>IFERROR(#REF!/GAMSlim2!N108,"")</f>
        <v/>
      </c>
      <c r="P108" s="2" t="str">
        <f>IFERROR(#REF!/GAMSlim2!O108,"")</f>
        <v/>
      </c>
      <c r="Q108" s="2" t="str">
        <f>IFERROR(#REF!/GAMSlim2!P108,"")</f>
        <v/>
      </c>
      <c r="R108" s="2" t="str">
        <f>IFERROR(#REF!/GAMSlim2!Q108,"")</f>
        <v/>
      </c>
      <c r="S108" s="2" t="str">
        <f>IFERROR(#REF!/GAMSlim2!R108,"")</f>
        <v/>
      </c>
      <c r="T108" s="2" t="str">
        <f>IFERROR(#REF!/GAMSlim2!S108,"")</f>
        <v/>
      </c>
      <c r="U108" s="2" t="str">
        <f>IFERROR(#REF!/GAMSlim2!T108,"")</f>
        <v/>
      </c>
      <c r="V108" s="2" t="str">
        <f>IFERROR(#REF!/GAMSlim2!U108,"")</f>
        <v/>
      </c>
      <c r="W108" s="2" t="str">
        <f>IFERROR(#REF!/GAMSlim2!V108,"")</f>
        <v/>
      </c>
      <c r="X108" s="2" t="str">
        <f>IFERROR(#REF!/GAMSlim2!W108,"")</f>
        <v/>
      </c>
      <c r="Y108" s="2" t="str">
        <f>IFERROR(#REF!/GAMSlim2!X108,"")</f>
        <v/>
      </c>
      <c r="Z108" s="2" t="str">
        <f>IFERROR(#REF!/GAMSlim2!Y108,"")</f>
        <v/>
      </c>
      <c r="AA108" s="2" t="str">
        <f>IFERROR(#REF!/GAMSlim2!Z108,"")</f>
        <v/>
      </c>
      <c r="AB108" s="2" t="str">
        <f>IFERROR(#REF!/GAMSlim2!AA108,"")</f>
        <v/>
      </c>
      <c r="AC108" s="2" t="str">
        <f>IFERROR(#REF!/GAMSlim2!AB108,"")</f>
        <v/>
      </c>
      <c r="AD108" s="2" t="str">
        <f>IFERROR(#REF!/GAMSlim2!AC108,"")</f>
        <v/>
      </c>
      <c r="AE108" s="2" t="str">
        <f>IFERROR(#REF!/GAMSlim2!AD108,"")</f>
        <v/>
      </c>
      <c r="AF108" s="2" t="str">
        <f>IFERROR(#REF!/GAMSlim2!AE108,"")</f>
        <v/>
      </c>
      <c r="AG108" s="2" t="str">
        <f>IFERROR(#REF!/GAMSlim2!AF108,"")</f>
        <v/>
      </c>
      <c r="AH108" s="2" t="str">
        <f>IFERROR(#REF!/GAMSlim2!AG108,"")</f>
        <v/>
      </c>
      <c r="AI108" s="2" t="str">
        <f>IFERROR(#REF!/GAMSlim2!AH108,"")</f>
        <v/>
      </c>
      <c r="AJ108" s="2" t="str">
        <f>IFERROR(#REF!/GAMSlim2!AI108,"")</f>
        <v/>
      </c>
      <c r="AK108" s="2" t="str">
        <f>IFERROR(#REF!/GAMSlim2!AJ108,"")</f>
        <v/>
      </c>
      <c r="AL108" s="2" t="str">
        <f>IFERROR(#REF!/GAMSlim2!AK108,"")</f>
        <v/>
      </c>
      <c r="AM108" s="2" t="str">
        <f>IFERROR(#REF!/GAMSlim2!AL108,"")</f>
        <v/>
      </c>
      <c r="AN108" s="2" t="str">
        <f>IFERROR(#REF!/GAMSlim2!AM108,"")</f>
        <v/>
      </c>
      <c r="AO108" s="2" t="str">
        <f>IFERROR(#REF!/GAMSlim2!AN108,"")</f>
        <v/>
      </c>
      <c r="AP108" s="2" t="str">
        <f>IFERROR(#REF!/GAMSlim2!AO108,"")</f>
        <v/>
      </c>
      <c r="AQ108" s="2" t="str">
        <f>IFERROR(#REF!/GAMSlim2!AP108,"")</f>
        <v/>
      </c>
      <c r="AR108" s="2" t="str">
        <f>IFERROR(#REF!/GAMSlim2!AQ108,"")</f>
        <v/>
      </c>
      <c r="AS108" s="2" t="str">
        <f>IFERROR(#REF!/GAMSlim2!AR108,"")</f>
        <v/>
      </c>
      <c r="AT108" s="2" t="str">
        <f>IFERROR(#REF!/GAMSlim2!AS108,"")</f>
        <v/>
      </c>
      <c r="AU108" s="2" t="str">
        <f>IFERROR(#REF!/GAMSlim2!AT108,"")</f>
        <v/>
      </c>
      <c r="AV108" s="2" t="str">
        <f>IFERROR(#REF!/GAMSlim2!AU108,"")</f>
        <v/>
      </c>
      <c r="AW108" s="2" t="str">
        <f>IFERROR(#REF!/GAMSlim2!AV108,"")</f>
        <v/>
      </c>
      <c r="AX108" s="2" t="str">
        <f>IFERROR(#REF!/GAMSlim2!AW108,"")</f>
        <v/>
      </c>
      <c r="AY108" s="2" t="str">
        <f>IFERROR(#REF!/GAMSlim2!AX108,"")</f>
        <v/>
      </c>
      <c r="AZ108" s="2" t="str">
        <f>IFERROR(#REF!/GAMSlim2!AY108,"")</f>
        <v/>
      </c>
      <c r="BA108" s="2" t="str">
        <f>IFERROR(#REF!/GAMSlim2!AZ108,"")</f>
        <v/>
      </c>
      <c r="BB108" s="2" t="str">
        <f>IFERROR(#REF!/GAMSlim2!BA108,"")</f>
        <v/>
      </c>
      <c r="BC108" s="2" t="str">
        <f>IFERROR(#REF!/GAMSlim2!BB108,"")</f>
        <v/>
      </c>
      <c r="BD108" s="2" t="str">
        <f>IFERROR(#REF!/GAMSlim2!BC108,"")</f>
        <v/>
      </c>
      <c r="BE108" s="2" t="str">
        <f>IFERROR(#REF!/GAMSlim2!BD108,"")</f>
        <v/>
      </c>
      <c r="BF108" s="2" t="str">
        <f>IFERROR(#REF!/GAMSlim2!BE108,"")</f>
        <v/>
      </c>
      <c r="BG108" s="2" t="str">
        <f>IFERROR(#REF!/GAMSlim2!BF108,"")</f>
        <v/>
      </c>
      <c r="BH108" s="2" t="str">
        <f>IFERROR(#REF!/GAMSlim2!BG108,"")</f>
        <v/>
      </c>
      <c r="BI108" s="2" t="str">
        <f>IFERROR(#REF!/GAMSlim2!BH108,"")</f>
        <v/>
      </c>
      <c r="BJ108" s="2" t="str">
        <f>IFERROR(#REF!/GAMSlim2!BI108,"")</f>
        <v/>
      </c>
    </row>
    <row r="109" spans="1:62" x14ac:dyDescent="0.25">
      <c r="A109" t="e">
        <f>#REF!</f>
        <v>#REF!</v>
      </c>
      <c r="B109" t="str">
        <f>GAMSbase!A109</f>
        <v>Abatement cost (trillion USD)</v>
      </c>
      <c r="C109" s="2" t="str">
        <f>IFERROR(#REF!/GAMSlim2!B109,"")</f>
        <v/>
      </c>
      <c r="D109" s="2" t="str">
        <f>IFERROR(#REF!/GAMSlim2!C109,"")</f>
        <v/>
      </c>
      <c r="E109" s="2" t="str">
        <f>IFERROR(#REF!/GAMSlim2!D109,"")</f>
        <v/>
      </c>
      <c r="F109" s="2" t="str">
        <f>IFERROR(#REF!/GAMSlim2!E109,"")</f>
        <v/>
      </c>
      <c r="G109" s="2" t="str">
        <f>IFERROR(#REF!/GAMSlim2!F109,"")</f>
        <v/>
      </c>
      <c r="H109" s="2" t="str">
        <f>IFERROR(#REF!/GAMSlim2!G109,"")</f>
        <v/>
      </c>
      <c r="I109" s="2" t="str">
        <f>IFERROR(#REF!/GAMSlim2!H109,"")</f>
        <v/>
      </c>
      <c r="J109" s="2" t="str">
        <f>IFERROR(#REF!/GAMSlim2!I109,"")</f>
        <v/>
      </c>
      <c r="K109" s="2" t="str">
        <f>IFERROR(#REF!/GAMSlim2!J109,"")</f>
        <v/>
      </c>
      <c r="L109" s="2" t="str">
        <f>IFERROR(#REF!/GAMSlim2!K109,"")</f>
        <v/>
      </c>
      <c r="M109" s="2" t="str">
        <f>IFERROR(#REF!/GAMSlim2!L109,"")</f>
        <v/>
      </c>
      <c r="N109" s="2" t="str">
        <f>IFERROR(#REF!/GAMSlim2!M109,"")</f>
        <v/>
      </c>
      <c r="O109" s="2" t="str">
        <f>IFERROR(#REF!/GAMSlim2!N109,"")</f>
        <v/>
      </c>
      <c r="P109" s="2" t="str">
        <f>IFERROR(#REF!/GAMSlim2!O109,"")</f>
        <v/>
      </c>
      <c r="Q109" s="2" t="str">
        <f>IFERROR(#REF!/GAMSlim2!P109,"")</f>
        <v/>
      </c>
      <c r="R109" s="2" t="str">
        <f>IFERROR(#REF!/GAMSlim2!Q109,"")</f>
        <v/>
      </c>
      <c r="S109" s="2" t="str">
        <f>IFERROR(#REF!/GAMSlim2!R109,"")</f>
        <v/>
      </c>
      <c r="T109" s="2" t="str">
        <f>IFERROR(#REF!/GAMSlim2!S109,"")</f>
        <v/>
      </c>
      <c r="U109" s="2" t="str">
        <f>IFERROR(#REF!/GAMSlim2!T109,"")</f>
        <v/>
      </c>
      <c r="V109" s="2" t="str">
        <f>IFERROR(#REF!/GAMSlim2!U109,"")</f>
        <v/>
      </c>
      <c r="W109" s="2" t="str">
        <f>IFERROR(#REF!/GAMSlim2!V109,"")</f>
        <v/>
      </c>
      <c r="X109" s="2" t="str">
        <f>IFERROR(#REF!/GAMSlim2!W109,"")</f>
        <v/>
      </c>
      <c r="Y109" s="2" t="str">
        <f>IFERROR(#REF!/GAMSlim2!X109,"")</f>
        <v/>
      </c>
      <c r="Z109" s="2" t="str">
        <f>IFERROR(#REF!/GAMSlim2!Y109,"")</f>
        <v/>
      </c>
      <c r="AA109" s="2" t="str">
        <f>IFERROR(#REF!/GAMSlim2!Z109,"")</f>
        <v/>
      </c>
      <c r="AB109" s="2" t="str">
        <f>IFERROR(#REF!/GAMSlim2!AA109,"")</f>
        <v/>
      </c>
      <c r="AC109" s="2" t="str">
        <f>IFERROR(#REF!/GAMSlim2!AB109,"")</f>
        <v/>
      </c>
      <c r="AD109" s="2" t="str">
        <f>IFERROR(#REF!/GAMSlim2!AC109,"")</f>
        <v/>
      </c>
      <c r="AE109" s="2" t="str">
        <f>IFERROR(#REF!/GAMSlim2!AD109,"")</f>
        <v/>
      </c>
      <c r="AF109" s="2" t="str">
        <f>IFERROR(#REF!/GAMSlim2!AE109,"")</f>
        <v/>
      </c>
      <c r="AG109" s="2" t="str">
        <f>IFERROR(#REF!/GAMSlim2!AF109,"")</f>
        <v/>
      </c>
      <c r="AH109" s="2" t="str">
        <f>IFERROR(#REF!/GAMSlim2!AG109,"")</f>
        <v/>
      </c>
      <c r="AI109" s="2" t="str">
        <f>IFERROR(#REF!/GAMSlim2!AH109,"")</f>
        <v/>
      </c>
      <c r="AJ109" s="2" t="str">
        <f>IFERROR(#REF!/GAMSlim2!AI109,"")</f>
        <v/>
      </c>
      <c r="AK109" s="2" t="str">
        <f>IFERROR(#REF!/GAMSlim2!AJ109,"")</f>
        <v/>
      </c>
      <c r="AL109" s="2" t="str">
        <f>IFERROR(#REF!/GAMSlim2!AK109,"")</f>
        <v/>
      </c>
      <c r="AM109" s="2" t="str">
        <f>IFERROR(#REF!/GAMSlim2!AL109,"")</f>
        <v/>
      </c>
      <c r="AN109" s="2" t="str">
        <f>IFERROR(#REF!/GAMSlim2!AM109,"")</f>
        <v/>
      </c>
      <c r="AO109" s="2" t="str">
        <f>IFERROR(#REF!/GAMSlim2!AN109,"")</f>
        <v/>
      </c>
      <c r="AP109" s="2" t="str">
        <f>IFERROR(#REF!/GAMSlim2!AO109,"")</f>
        <v/>
      </c>
      <c r="AQ109" s="2" t="str">
        <f>IFERROR(#REF!/GAMSlim2!AP109,"")</f>
        <v/>
      </c>
      <c r="AR109" s="2" t="str">
        <f>IFERROR(#REF!/GAMSlim2!AQ109,"")</f>
        <v/>
      </c>
      <c r="AS109" s="2" t="str">
        <f>IFERROR(#REF!/GAMSlim2!AR109,"")</f>
        <v/>
      </c>
      <c r="AT109" s="2" t="str">
        <f>IFERROR(#REF!/GAMSlim2!AS109,"")</f>
        <v/>
      </c>
      <c r="AU109" s="2" t="str">
        <f>IFERROR(#REF!/GAMSlim2!AT109,"")</f>
        <v/>
      </c>
      <c r="AV109" s="2" t="str">
        <f>IFERROR(#REF!/GAMSlim2!AU109,"")</f>
        <v/>
      </c>
      <c r="AW109" s="2" t="str">
        <f>IFERROR(#REF!/GAMSlim2!AV109,"")</f>
        <v/>
      </c>
      <c r="AX109" s="2" t="str">
        <f>IFERROR(#REF!/GAMSlim2!AW109,"")</f>
        <v/>
      </c>
      <c r="AY109" s="2" t="str">
        <f>IFERROR(#REF!/GAMSlim2!AX109,"")</f>
        <v/>
      </c>
      <c r="AZ109" s="2" t="str">
        <f>IFERROR(#REF!/GAMSlim2!AY109,"")</f>
        <v/>
      </c>
      <c r="BA109" s="2" t="str">
        <f>IFERROR(#REF!/GAMSlim2!AZ109,"")</f>
        <v/>
      </c>
      <c r="BB109" s="2" t="str">
        <f>IFERROR(#REF!/GAMSlim2!BA109,"")</f>
        <v/>
      </c>
      <c r="BC109" s="2" t="str">
        <f>IFERROR(#REF!/GAMSlim2!BB109,"")</f>
        <v/>
      </c>
      <c r="BD109" s="2" t="str">
        <f>IFERROR(#REF!/GAMSlim2!BC109,"")</f>
        <v/>
      </c>
      <c r="BE109" s="2" t="str">
        <f>IFERROR(#REF!/GAMSlim2!BD109,"")</f>
        <v/>
      </c>
      <c r="BF109" s="2" t="str">
        <f>IFERROR(#REF!/GAMSlim2!BE109,"")</f>
        <v/>
      </c>
      <c r="BG109" s="2" t="str">
        <f>IFERROR(#REF!/GAMSlim2!BF109,"")</f>
        <v/>
      </c>
      <c r="BH109" s="2" t="str">
        <f>IFERROR(#REF!/GAMSlim2!BG109,"")</f>
        <v/>
      </c>
      <c r="BI109" s="2" t="str">
        <f>IFERROR(#REF!/GAMSlim2!BH109,"")</f>
        <v/>
      </c>
      <c r="BJ109" s="2" t="str">
        <f>IFERROR(#REF!/GAMSlim2!BI109,"")</f>
        <v/>
      </c>
    </row>
    <row r="110" spans="1:62" x14ac:dyDescent="0.25">
      <c r="A110" t="e">
        <f>#REF!</f>
        <v>#REF!</v>
      </c>
      <c r="B110" t="str">
        <f>GAMSbase!A110</f>
        <v xml:space="preserve">Output (Net of Damages and Abatement, trillion USD pa) </v>
      </c>
      <c r="C110" s="2" t="str">
        <f>IFERROR(#REF!/GAMSlim2!B110,"")</f>
        <v/>
      </c>
      <c r="D110" s="2" t="str">
        <f>IFERROR(#REF!/GAMSlim2!C110,"")</f>
        <v/>
      </c>
      <c r="E110" s="2" t="str">
        <f>IFERROR(#REF!/GAMSlim2!D110,"")</f>
        <v/>
      </c>
      <c r="F110" s="2" t="str">
        <f>IFERROR(#REF!/GAMSlim2!E110,"")</f>
        <v/>
      </c>
      <c r="G110" s="2" t="str">
        <f>IFERROR(#REF!/GAMSlim2!F110,"")</f>
        <v/>
      </c>
      <c r="H110" s="2" t="str">
        <f>IFERROR(#REF!/GAMSlim2!G110,"")</f>
        <v/>
      </c>
      <c r="I110" s="2" t="str">
        <f>IFERROR(#REF!/GAMSlim2!H110,"")</f>
        <v/>
      </c>
      <c r="J110" s="2" t="str">
        <f>IFERROR(#REF!/GAMSlim2!I110,"")</f>
        <v/>
      </c>
      <c r="K110" s="2" t="str">
        <f>IFERROR(#REF!/GAMSlim2!J110,"")</f>
        <v/>
      </c>
      <c r="L110" s="2" t="str">
        <f>IFERROR(#REF!/GAMSlim2!K110,"")</f>
        <v/>
      </c>
      <c r="M110" s="2" t="str">
        <f>IFERROR(#REF!/GAMSlim2!L110,"")</f>
        <v/>
      </c>
      <c r="N110" s="2" t="str">
        <f>IFERROR(#REF!/GAMSlim2!M110,"")</f>
        <v/>
      </c>
      <c r="O110" s="2" t="str">
        <f>IFERROR(#REF!/GAMSlim2!N110,"")</f>
        <v/>
      </c>
      <c r="P110" s="2" t="str">
        <f>IFERROR(#REF!/GAMSlim2!O110,"")</f>
        <v/>
      </c>
      <c r="Q110" s="2" t="str">
        <f>IFERROR(#REF!/GAMSlim2!P110,"")</f>
        <v/>
      </c>
      <c r="R110" s="2" t="str">
        <f>IFERROR(#REF!/GAMSlim2!Q110,"")</f>
        <v/>
      </c>
      <c r="S110" s="2" t="str">
        <f>IFERROR(#REF!/GAMSlim2!R110,"")</f>
        <v/>
      </c>
      <c r="T110" s="2" t="str">
        <f>IFERROR(#REF!/GAMSlim2!S110,"")</f>
        <v/>
      </c>
      <c r="U110" s="2" t="str">
        <f>IFERROR(#REF!/GAMSlim2!T110,"")</f>
        <v/>
      </c>
      <c r="V110" s="2" t="str">
        <f>IFERROR(#REF!/GAMSlim2!U110,"")</f>
        <v/>
      </c>
      <c r="W110" s="2" t="str">
        <f>IFERROR(#REF!/GAMSlim2!V110,"")</f>
        <v/>
      </c>
      <c r="X110" s="2" t="str">
        <f>IFERROR(#REF!/GAMSlim2!W110,"")</f>
        <v/>
      </c>
      <c r="Y110" s="2" t="str">
        <f>IFERROR(#REF!/GAMSlim2!X110,"")</f>
        <v/>
      </c>
      <c r="Z110" s="2" t="str">
        <f>IFERROR(#REF!/GAMSlim2!Y110,"")</f>
        <v/>
      </c>
      <c r="AA110" s="2" t="str">
        <f>IFERROR(#REF!/GAMSlim2!Z110,"")</f>
        <v/>
      </c>
      <c r="AB110" s="2" t="str">
        <f>IFERROR(#REF!/GAMSlim2!AA110,"")</f>
        <v/>
      </c>
      <c r="AC110" s="2" t="str">
        <f>IFERROR(#REF!/GAMSlim2!AB110,"")</f>
        <v/>
      </c>
      <c r="AD110" s="2" t="str">
        <f>IFERROR(#REF!/GAMSlim2!AC110,"")</f>
        <v/>
      </c>
      <c r="AE110" s="2" t="str">
        <f>IFERROR(#REF!/GAMSlim2!AD110,"")</f>
        <v/>
      </c>
      <c r="AF110" s="2" t="str">
        <f>IFERROR(#REF!/GAMSlim2!AE110,"")</f>
        <v/>
      </c>
      <c r="AG110" s="2" t="str">
        <f>IFERROR(#REF!/GAMSlim2!AF110,"")</f>
        <v/>
      </c>
      <c r="AH110" s="2" t="str">
        <f>IFERROR(#REF!/GAMSlim2!AG110,"")</f>
        <v/>
      </c>
      <c r="AI110" s="2" t="str">
        <f>IFERROR(#REF!/GAMSlim2!AH110,"")</f>
        <v/>
      </c>
      <c r="AJ110" s="2" t="str">
        <f>IFERROR(#REF!/GAMSlim2!AI110,"")</f>
        <v/>
      </c>
      <c r="AK110" s="2" t="str">
        <f>IFERROR(#REF!/GAMSlim2!AJ110,"")</f>
        <v/>
      </c>
      <c r="AL110" s="2" t="str">
        <f>IFERROR(#REF!/GAMSlim2!AK110,"")</f>
        <v/>
      </c>
      <c r="AM110" s="2" t="str">
        <f>IFERROR(#REF!/GAMSlim2!AL110,"")</f>
        <v/>
      </c>
      <c r="AN110" s="2" t="str">
        <f>IFERROR(#REF!/GAMSlim2!AM110,"")</f>
        <v/>
      </c>
      <c r="AO110" s="2" t="str">
        <f>IFERROR(#REF!/GAMSlim2!AN110,"")</f>
        <v/>
      </c>
      <c r="AP110" s="2" t="str">
        <f>IFERROR(#REF!/GAMSlim2!AO110,"")</f>
        <v/>
      </c>
      <c r="AQ110" s="2" t="str">
        <f>IFERROR(#REF!/GAMSlim2!AP110,"")</f>
        <v/>
      </c>
      <c r="AR110" s="2" t="str">
        <f>IFERROR(#REF!/GAMSlim2!AQ110,"")</f>
        <v/>
      </c>
      <c r="AS110" s="2" t="str">
        <f>IFERROR(#REF!/GAMSlim2!AR110,"")</f>
        <v/>
      </c>
      <c r="AT110" s="2" t="str">
        <f>IFERROR(#REF!/GAMSlim2!AS110,"")</f>
        <v/>
      </c>
      <c r="AU110" s="2" t="str">
        <f>IFERROR(#REF!/GAMSlim2!AT110,"")</f>
        <v/>
      </c>
      <c r="AV110" s="2" t="str">
        <f>IFERROR(#REF!/GAMSlim2!AU110,"")</f>
        <v/>
      </c>
      <c r="AW110" s="2" t="str">
        <f>IFERROR(#REF!/GAMSlim2!AV110,"")</f>
        <v/>
      </c>
      <c r="AX110" s="2" t="str">
        <f>IFERROR(#REF!/GAMSlim2!AW110,"")</f>
        <v/>
      </c>
      <c r="AY110" s="2" t="str">
        <f>IFERROR(#REF!/GAMSlim2!AX110,"")</f>
        <v/>
      </c>
      <c r="AZ110" s="2" t="str">
        <f>IFERROR(#REF!/GAMSlim2!AY110,"")</f>
        <v/>
      </c>
      <c r="BA110" s="2" t="str">
        <f>IFERROR(#REF!/GAMSlim2!AZ110,"")</f>
        <v/>
      </c>
      <c r="BB110" s="2" t="str">
        <f>IFERROR(#REF!/GAMSlim2!BA110,"")</f>
        <v/>
      </c>
      <c r="BC110" s="2" t="str">
        <f>IFERROR(#REF!/GAMSlim2!BB110,"")</f>
        <v/>
      </c>
      <c r="BD110" s="2" t="str">
        <f>IFERROR(#REF!/GAMSlim2!BC110,"")</f>
        <v/>
      </c>
      <c r="BE110" s="2" t="str">
        <f>IFERROR(#REF!/GAMSlim2!BD110,"")</f>
        <v/>
      </c>
      <c r="BF110" s="2" t="str">
        <f>IFERROR(#REF!/GAMSlim2!BE110,"")</f>
        <v/>
      </c>
      <c r="BG110" s="2" t="str">
        <f>IFERROR(#REF!/GAMSlim2!BF110,"")</f>
        <v/>
      </c>
      <c r="BH110" s="2" t="str">
        <f>IFERROR(#REF!/GAMSlim2!BG110,"")</f>
        <v/>
      </c>
      <c r="BI110" s="2" t="str">
        <f>IFERROR(#REF!/GAMSlim2!BH110,"")</f>
        <v/>
      </c>
      <c r="BJ110" s="2" t="str">
        <f>IFERROR(#REF!/GAMSlim2!BI110,"")</f>
        <v/>
      </c>
    </row>
    <row r="111" spans="1:62" x14ac:dyDescent="0.25">
      <c r="A111" t="e">
        <f>#REF!</f>
        <v>#REF!</v>
      </c>
      <c r="B111" t="str">
        <f>GAMSbase!A111</f>
        <v>* EMISSIONS</v>
      </c>
      <c r="C111" s="2" t="str">
        <f>IFERROR(#REF!/GAMSlim2!B111,"")</f>
        <v/>
      </c>
      <c r="D111" s="2" t="str">
        <f>IFERROR(#REF!/GAMSlim2!C111,"")</f>
        <v/>
      </c>
      <c r="E111" s="2" t="str">
        <f>IFERROR(#REF!/GAMSlim2!D111,"")</f>
        <v/>
      </c>
      <c r="F111" s="2" t="str">
        <f>IFERROR(#REF!/GAMSlim2!E111,"")</f>
        <v/>
      </c>
      <c r="G111" s="2" t="str">
        <f>IFERROR(#REF!/GAMSlim2!F111,"")</f>
        <v/>
      </c>
      <c r="H111" s="2" t="str">
        <f>IFERROR(#REF!/GAMSlim2!G111,"")</f>
        <v/>
      </c>
      <c r="I111" s="2" t="str">
        <f>IFERROR(#REF!/GAMSlim2!H111,"")</f>
        <v/>
      </c>
      <c r="J111" s="2" t="str">
        <f>IFERROR(#REF!/GAMSlim2!I111,"")</f>
        <v/>
      </c>
      <c r="K111" s="2" t="str">
        <f>IFERROR(#REF!/GAMSlim2!J111,"")</f>
        <v/>
      </c>
      <c r="L111" s="2" t="str">
        <f>IFERROR(#REF!/GAMSlim2!K111,"")</f>
        <v/>
      </c>
      <c r="M111" s="2" t="str">
        <f>IFERROR(#REF!/GAMSlim2!L111,"")</f>
        <v/>
      </c>
      <c r="N111" s="2" t="str">
        <f>IFERROR(#REF!/GAMSlim2!M111,"")</f>
        <v/>
      </c>
      <c r="O111" s="2" t="str">
        <f>IFERROR(#REF!/GAMSlim2!N111,"")</f>
        <v/>
      </c>
      <c r="P111" s="2" t="str">
        <f>IFERROR(#REF!/GAMSlim2!O111,"")</f>
        <v/>
      </c>
      <c r="Q111" s="2" t="str">
        <f>IFERROR(#REF!/GAMSlim2!P111,"")</f>
        <v/>
      </c>
      <c r="R111" s="2" t="str">
        <f>IFERROR(#REF!/GAMSlim2!Q111,"")</f>
        <v/>
      </c>
      <c r="S111" s="2" t="str">
        <f>IFERROR(#REF!/GAMSlim2!R111,"")</f>
        <v/>
      </c>
      <c r="T111" s="2" t="str">
        <f>IFERROR(#REF!/GAMSlim2!S111,"")</f>
        <v/>
      </c>
      <c r="U111" s="2" t="str">
        <f>IFERROR(#REF!/GAMSlim2!T111,"")</f>
        <v/>
      </c>
      <c r="V111" s="2" t="str">
        <f>IFERROR(#REF!/GAMSlim2!U111,"")</f>
        <v/>
      </c>
      <c r="W111" s="2" t="str">
        <f>IFERROR(#REF!/GAMSlim2!V111,"")</f>
        <v/>
      </c>
      <c r="X111" s="2" t="str">
        <f>IFERROR(#REF!/GAMSlim2!W111,"")</f>
        <v/>
      </c>
      <c r="Y111" s="2" t="str">
        <f>IFERROR(#REF!/GAMSlim2!X111,"")</f>
        <v/>
      </c>
      <c r="Z111" s="2" t="str">
        <f>IFERROR(#REF!/GAMSlim2!Y111,"")</f>
        <v/>
      </c>
      <c r="AA111" s="2" t="str">
        <f>IFERROR(#REF!/GAMSlim2!Z111,"")</f>
        <v/>
      </c>
      <c r="AB111" s="2" t="str">
        <f>IFERROR(#REF!/GAMSlim2!AA111,"")</f>
        <v/>
      </c>
      <c r="AC111" s="2" t="str">
        <f>IFERROR(#REF!/GAMSlim2!AB111,"")</f>
        <v/>
      </c>
      <c r="AD111" s="2" t="str">
        <f>IFERROR(#REF!/GAMSlim2!AC111,"")</f>
        <v/>
      </c>
      <c r="AE111" s="2" t="str">
        <f>IFERROR(#REF!/GAMSlim2!AD111,"")</f>
        <v/>
      </c>
      <c r="AF111" s="2" t="str">
        <f>IFERROR(#REF!/GAMSlim2!AE111,"")</f>
        <v/>
      </c>
      <c r="AG111" s="2" t="str">
        <f>IFERROR(#REF!/GAMSlim2!AF111,"")</f>
        <v/>
      </c>
      <c r="AH111" s="2" t="str">
        <f>IFERROR(#REF!/GAMSlim2!AG111,"")</f>
        <v/>
      </c>
      <c r="AI111" s="2" t="str">
        <f>IFERROR(#REF!/GAMSlim2!AH111,"")</f>
        <v/>
      </c>
      <c r="AJ111" s="2" t="str">
        <f>IFERROR(#REF!/GAMSlim2!AI111,"")</f>
        <v/>
      </c>
      <c r="AK111" s="2" t="str">
        <f>IFERROR(#REF!/GAMSlim2!AJ111,"")</f>
        <v/>
      </c>
      <c r="AL111" s="2" t="str">
        <f>IFERROR(#REF!/GAMSlim2!AK111,"")</f>
        <v/>
      </c>
      <c r="AM111" s="2" t="str">
        <f>IFERROR(#REF!/GAMSlim2!AL111,"")</f>
        <v/>
      </c>
      <c r="AN111" s="2" t="str">
        <f>IFERROR(#REF!/GAMSlim2!AM111,"")</f>
        <v/>
      </c>
      <c r="AO111" s="2" t="str">
        <f>IFERROR(#REF!/GAMSlim2!AN111,"")</f>
        <v/>
      </c>
      <c r="AP111" s="2" t="str">
        <f>IFERROR(#REF!/GAMSlim2!AO111,"")</f>
        <v/>
      </c>
      <c r="AQ111" s="2" t="str">
        <f>IFERROR(#REF!/GAMSlim2!AP111,"")</f>
        <v/>
      </c>
      <c r="AR111" s="2" t="str">
        <f>IFERROR(#REF!/GAMSlim2!AQ111,"")</f>
        <v/>
      </c>
      <c r="AS111" s="2" t="str">
        <f>IFERROR(#REF!/GAMSlim2!AR111,"")</f>
        <v/>
      </c>
      <c r="AT111" s="2" t="str">
        <f>IFERROR(#REF!/GAMSlim2!AS111,"")</f>
        <v/>
      </c>
      <c r="AU111" s="2" t="str">
        <f>IFERROR(#REF!/GAMSlim2!AT111,"")</f>
        <v/>
      </c>
      <c r="AV111" s="2" t="str">
        <f>IFERROR(#REF!/GAMSlim2!AU111,"")</f>
        <v/>
      </c>
      <c r="AW111" s="2" t="str">
        <f>IFERROR(#REF!/GAMSlim2!AV111,"")</f>
        <v/>
      </c>
      <c r="AX111" s="2" t="str">
        <f>IFERROR(#REF!/GAMSlim2!AW111,"")</f>
        <v/>
      </c>
      <c r="AY111" s="2" t="str">
        <f>IFERROR(#REF!/GAMSlim2!AX111,"")</f>
        <v/>
      </c>
      <c r="AZ111" s="2" t="str">
        <f>IFERROR(#REF!/GAMSlim2!AY111,"")</f>
        <v/>
      </c>
      <c r="BA111" s="2" t="str">
        <f>IFERROR(#REF!/GAMSlim2!AZ111,"")</f>
        <v/>
      </c>
      <c r="BB111" s="2" t="str">
        <f>IFERROR(#REF!/GAMSlim2!BA111,"")</f>
        <v/>
      </c>
      <c r="BC111" s="2" t="str">
        <f>IFERROR(#REF!/GAMSlim2!BB111,"")</f>
        <v/>
      </c>
      <c r="BD111" s="2" t="str">
        <f>IFERROR(#REF!/GAMSlim2!BC111,"")</f>
        <v/>
      </c>
      <c r="BE111" s="2" t="str">
        <f>IFERROR(#REF!/GAMSlim2!BD111,"")</f>
        <v/>
      </c>
      <c r="BF111" s="2" t="str">
        <f>IFERROR(#REF!/GAMSlim2!BE111,"")</f>
        <v/>
      </c>
      <c r="BG111" s="2" t="str">
        <f>IFERROR(#REF!/GAMSlim2!BF111,"")</f>
        <v/>
      </c>
      <c r="BH111" s="2" t="str">
        <f>IFERROR(#REF!/GAMSlim2!BG111,"")</f>
        <v/>
      </c>
      <c r="BI111" s="2" t="str">
        <f>IFERROR(#REF!/GAMSlim2!BH111,"")</f>
        <v/>
      </c>
      <c r="BJ111" s="2" t="str">
        <f>IFERROR(#REF!/GAMSlim2!BI111,"")</f>
        <v/>
      </c>
    </row>
    <row r="112" spans="1:62" x14ac:dyDescent="0.25">
      <c r="A112" t="e">
        <f>#REF!</f>
        <v>#REF!</v>
      </c>
      <c r="B112" t="str">
        <f>GAMSbase!A112</f>
        <v>Total Carbon Emissions (GTCO2 per year)</v>
      </c>
      <c r="C112" s="2" t="str">
        <f>IFERROR(#REF!/GAMSlim2!B112,"")</f>
        <v/>
      </c>
      <c r="D112" s="2" t="str">
        <f>IFERROR(#REF!/GAMSlim2!C112,"")</f>
        <v/>
      </c>
      <c r="E112" s="2" t="str">
        <f>IFERROR(#REF!/GAMSlim2!D112,"")</f>
        <v/>
      </c>
      <c r="F112" s="2" t="str">
        <f>IFERROR(#REF!/GAMSlim2!E112,"")</f>
        <v/>
      </c>
      <c r="G112" s="2" t="str">
        <f>IFERROR(#REF!/GAMSlim2!F112,"")</f>
        <v/>
      </c>
      <c r="H112" s="2" t="str">
        <f>IFERROR(#REF!/GAMSlim2!G112,"")</f>
        <v/>
      </c>
      <c r="I112" s="2" t="str">
        <f>IFERROR(#REF!/GAMSlim2!H112,"")</f>
        <v/>
      </c>
      <c r="J112" s="2" t="str">
        <f>IFERROR(#REF!/GAMSlim2!I112,"")</f>
        <v/>
      </c>
      <c r="K112" s="2" t="str">
        <f>IFERROR(#REF!/GAMSlim2!J112,"")</f>
        <v/>
      </c>
      <c r="L112" s="2" t="str">
        <f>IFERROR(#REF!/GAMSlim2!K112,"")</f>
        <v/>
      </c>
      <c r="M112" s="2" t="str">
        <f>IFERROR(#REF!/GAMSlim2!L112,"")</f>
        <v/>
      </c>
      <c r="N112" s="2" t="str">
        <f>IFERROR(#REF!/GAMSlim2!M112,"")</f>
        <v/>
      </c>
      <c r="O112" s="2" t="str">
        <f>IFERROR(#REF!/GAMSlim2!N112,"")</f>
        <v/>
      </c>
      <c r="P112" s="2" t="str">
        <f>IFERROR(#REF!/GAMSlim2!O112,"")</f>
        <v/>
      </c>
      <c r="Q112" s="2" t="str">
        <f>IFERROR(#REF!/GAMSlim2!P112,"")</f>
        <v/>
      </c>
      <c r="R112" s="2" t="str">
        <f>IFERROR(#REF!/GAMSlim2!Q112,"")</f>
        <v/>
      </c>
      <c r="S112" s="2" t="str">
        <f>IFERROR(#REF!/GAMSlim2!R112,"")</f>
        <v/>
      </c>
      <c r="T112" s="2" t="str">
        <f>IFERROR(#REF!/GAMSlim2!S112,"")</f>
        <v/>
      </c>
      <c r="U112" s="2" t="str">
        <f>IFERROR(#REF!/GAMSlim2!T112,"")</f>
        <v/>
      </c>
      <c r="V112" s="2" t="str">
        <f>IFERROR(#REF!/GAMSlim2!U112,"")</f>
        <v/>
      </c>
      <c r="W112" s="2" t="str">
        <f>IFERROR(#REF!/GAMSlim2!V112,"")</f>
        <v/>
      </c>
      <c r="X112" s="2" t="str">
        <f>IFERROR(#REF!/GAMSlim2!W112,"")</f>
        <v/>
      </c>
      <c r="Y112" s="2" t="str">
        <f>IFERROR(#REF!/GAMSlim2!X112,"")</f>
        <v/>
      </c>
      <c r="Z112" s="2" t="str">
        <f>IFERROR(#REF!/GAMSlim2!Y112,"")</f>
        <v/>
      </c>
      <c r="AA112" s="2" t="str">
        <f>IFERROR(#REF!/GAMSlim2!Z112,"")</f>
        <v/>
      </c>
      <c r="AB112" s="2" t="str">
        <f>IFERROR(#REF!/GAMSlim2!AA112,"")</f>
        <v/>
      </c>
      <c r="AC112" s="2" t="str">
        <f>IFERROR(#REF!/GAMSlim2!AB112,"")</f>
        <v/>
      </c>
      <c r="AD112" s="2" t="str">
        <f>IFERROR(#REF!/GAMSlim2!AC112,"")</f>
        <v/>
      </c>
      <c r="AE112" s="2" t="str">
        <f>IFERROR(#REF!/GAMSlim2!AD112,"")</f>
        <v/>
      </c>
      <c r="AF112" s="2" t="str">
        <f>IFERROR(#REF!/GAMSlim2!AE112,"")</f>
        <v/>
      </c>
      <c r="AG112" s="2" t="str">
        <f>IFERROR(#REF!/GAMSlim2!AF112,"")</f>
        <v/>
      </c>
      <c r="AH112" s="2" t="str">
        <f>IFERROR(#REF!/GAMSlim2!AG112,"")</f>
        <v/>
      </c>
      <c r="AI112" s="2" t="str">
        <f>IFERROR(#REF!/GAMSlim2!AH112,"")</f>
        <v/>
      </c>
      <c r="AJ112" s="2" t="str">
        <f>IFERROR(#REF!/GAMSlim2!AI112,"")</f>
        <v/>
      </c>
      <c r="AK112" s="2" t="str">
        <f>IFERROR(#REF!/GAMSlim2!AJ112,"")</f>
        <v/>
      </c>
      <c r="AL112" s="2" t="str">
        <f>IFERROR(#REF!/GAMSlim2!AK112,"")</f>
        <v/>
      </c>
      <c r="AM112" s="2" t="str">
        <f>IFERROR(#REF!/GAMSlim2!AL112,"")</f>
        <v/>
      </c>
      <c r="AN112" s="2" t="str">
        <f>IFERROR(#REF!/GAMSlim2!AM112,"")</f>
        <v/>
      </c>
      <c r="AO112" s="2" t="str">
        <f>IFERROR(#REF!/GAMSlim2!AN112,"")</f>
        <v/>
      </c>
      <c r="AP112" s="2" t="str">
        <f>IFERROR(#REF!/GAMSlim2!AO112,"")</f>
        <v/>
      </c>
      <c r="AQ112" s="2" t="str">
        <f>IFERROR(#REF!/GAMSlim2!AP112,"")</f>
        <v/>
      </c>
      <c r="AR112" s="2" t="str">
        <f>IFERROR(#REF!/GAMSlim2!AQ112,"")</f>
        <v/>
      </c>
      <c r="AS112" s="2" t="str">
        <f>IFERROR(#REF!/GAMSlim2!AR112,"")</f>
        <v/>
      </c>
      <c r="AT112" s="2" t="str">
        <f>IFERROR(#REF!/GAMSlim2!AS112,"")</f>
        <v/>
      </c>
      <c r="AU112" s="2" t="str">
        <f>IFERROR(#REF!/GAMSlim2!AT112,"")</f>
        <v/>
      </c>
      <c r="AV112" s="2" t="str">
        <f>IFERROR(#REF!/GAMSlim2!AU112,"")</f>
        <v/>
      </c>
      <c r="AW112" s="2" t="str">
        <f>IFERROR(#REF!/GAMSlim2!AV112,"")</f>
        <v/>
      </c>
      <c r="AX112" s="2" t="str">
        <f>IFERROR(#REF!/GAMSlim2!AW112,"")</f>
        <v/>
      </c>
      <c r="AY112" s="2" t="str">
        <f>IFERROR(#REF!/GAMSlim2!AX112,"")</f>
        <v/>
      </c>
      <c r="AZ112" s="2" t="str">
        <f>IFERROR(#REF!/GAMSlim2!AY112,"")</f>
        <v/>
      </c>
      <c r="BA112" s="2" t="str">
        <f>IFERROR(#REF!/GAMSlim2!AZ112,"")</f>
        <v/>
      </c>
      <c r="BB112" s="2" t="str">
        <f>IFERROR(#REF!/GAMSlim2!BA112,"")</f>
        <v/>
      </c>
      <c r="BC112" s="2" t="str">
        <f>IFERROR(#REF!/GAMSlim2!BB112,"")</f>
        <v/>
      </c>
      <c r="BD112" s="2" t="str">
        <f>IFERROR(#REF!/GAMSlim2!BC112,"")</f>
        <v/>
      </c>
      <c r="BE112" s="2" t="str">
        <f>IFERROR(#REF!/GAMSlim2!BD112,"")</f>
        <v/>
      </c>
      <c r="BF112" s="2" t="str">
        <f>IFERROR(#REF!/GAMSlim2!BE112,"")</f>
        <v/>
      </c>
      <c r="BG112" s="2" t="str">
        <f>IFERROR(#REF!/GAMSlim2!BF112,"")</f>
        <v/>
      </c>
      <c r="BH112" s="2" t="str">
        <f>IFERROR(#REF!/GAMSlim2!BG112,"")</f>
        <v/>
      </c>
      <c r="BI112" s="2" t="str">
        <f>IFERROR(#REF!/GAMSlim2!BH112,"")</f>
        <v/>
      </c>
      <c r="BJ112" s="2" t="str">
        <f>IFERROR(#REF!/GAMSlim2!BI112,"")</f>
        <v/>
      </c>
    </row>
    <row r="113" spans="1:62" x14ac:dyDescent="0.25">
      <c r="A113" t="e">
        <f>#REF!</f>
        <v>#REF!</v>
      </c>
      <c r="B113" t="str">
        <f>GAMSbase!A113</f>
        <v>Industrial Emissions (GTCO2 per year)</v>
      </c>
      <c r="C113" s="2" t="str">
        <f>IFERROR(#REF!/GAMSlim2!B113,"")</f>
        <v/>
      </c>
      <c r="D113" s="2" t="str">
        <f>IFERROR(#REF!/GAMSlim2!C113,"")</f>
        <v/>
      </c>
      <c r="E113" s="2" t="str">
        <f>IFERROR(#REF!/GAMSlim2!D113,"")</f>
        <v/>
      </c>
      <c r="F113" s="2" t="str">
        <f>IFERROR(#REF!/GAMSlim2!E113,"")</f>
        <v/>
      </c>
      <c r="G113" s="2" t="str">
        <f>IFERROR(#REF!/GAMSlim2!F113,"")</f>
        <v/>
      </c>
      <c r="H113" s="2" t="str">
        <f>IFERROR(#REF!/GAMSlim2!G113,"")</f>
        <v/>
      </c>
      <c r="I113" s="2" t="str">
        <f>IFERROR(#REF!/GAMSlim2!H113,"")</f>
        <v/>
      </c>
      <c r="J113" s="2" t="str">
        <f>IFERROR(#REF!/GAMSlim2!I113,"")</f>
        <v/>
      </c>
      <c r="K113" s="2" t="str">
        <f>IFERROR(#REF!/GAMSlim2!J113,"")</f>
        <v/>
      </c>
      <c r="L113" s="2" t="str">
        <f>IFERROR(#REF!/GAMSlim2!K113,"")</f>
        <v/>
      </c>
      <c r="M113" s="2" t="str">
        <f>IFERROR(#REF!/GAMSlim2!L113,"")</f>
        <v/>
      </c>
      <c r="N113" s="2" t="str">
        <f>IFERROR(#REF!/GAMSlim2!M113,"")</f>
        <v/>
      </c>
      <c r="O113" s="2" t="str">
        <f>IFERROR(#REF!/GAMSlim2!N113,"")</f>
        <v/>
      </c>
      <c r="P113" s="2" t="str">
        <f>IFERROR(#REF!/GAMSlim2!O113,"")</f>
        <v/>
      </c>
      <c r="Q113" s="2" t="str">
        <f>IFERROR(#REF!/GAMSlim2!P113,"")</f>
        <v/>
      </c>
      <c r="R113" s="2" t="str">
        <f>IFERROR(#REF!/GAMSlim2!Q113,"")</f>
        <v/>
      </c>
      <c r="S113" s="2" t="str">
        <f>IFERROR(#REF!/GAMSlim2!R113,"")</f>
        <v/>
      </c>
      <c r="T113" s="2" t="str">
        <f>IFERROR(#REF!/GAMSlim2!S113,"")</f>
        <v/>
      </c>
      <c r="U113" s="2" t="str">
        <f>IFERROR(#REF!/GAMSlim2!T113,"")</f>
        <v/>
      </c>
      <c r="V113" s="2" t="str">
        <f>IFERROR(#REF!/GAMSlim2!U113,"")</f>
        <v/>
      </c>
      <c r="W113" s="2" t="str">
        <f>IFERROR(#REF!/GAMSlim2!V113,"")</f>
        <v/>
      </c>
      <c r="X113" s="2" t="str">
        <f>IFERROR(#REF!/GAMSlim2!W113,"")</f>
        <v/>
      </c>
      <c r="Y113" s="2" t="str">
        <f>IFERROR(#REF!/GAMSlim2!X113,"")</f>
        <v/>
      </c>
      <c r="Z113" s="2" t="str">
        <f>IFERROR(#REF!/GAMSlim2!Y113,"")</f>
        <v/>
      </c>
      <c r="AA113" s="2" t="str">
        <f>IFERROR(#REF!/GAMSlim2!Z113,"")</f>
        <v/>
      </c>
      <c r="AB113" s="2" t="str">
        <f>IFERROR(#REF!/GAMSlim2!AA113,"")</f>
        <v/>
      </c>
      <c r="AC113" s="2" t="str">
        <f>IFERROR(#REF!/GAMSlim2!AB113,"")</f>
        <v/>
      </c>
      <c r="AD113" s="2" t="str">
        <f>IFERROR(#REF!/GAMSlim2!AC113,"")</f>
        <v/>
      </c>
      <c r="AE113" s="2" t="str">
        <f>IFERROR(#REF!/GAMSlim2!AD113,"")</f>
        <v/>
      </c>
      <c r="AF113" s="2" t="str">
        <f>IFERROR(#REF!/GAMSlim2!AE113,"")</f>
        <v/>
      </c>
      <c r="AG113" s="2" t="str">
        <f>IFERROR(#REF!/GAMSlim2!AF113,"")</f>
        <v/>
      </c>
      <c r="AH113" s="2" t="str">
        <f>IFERROR(#REF!/GAMSlim2!AG113,"")</f>
        <v/>
      </c>
      <c r="AI113" s="2" t="str">
        <f>IFERROR(#REF!/GAMSlim2!AH113,"")</f>
        <v/>
      </c>
      <c r="AJ113" s="2" t="str">
        <f>IFERROR(#REF!/GAMSlim2!AI113,"")</f>
        <v/>
      </c>
      <c r="AK113" s="2" t="str">
        <f>IFERROR(#REF!/GAMSlim2!AJ113,"")</f>
        <v/>
      </c>
      <c r="AL113" s="2" t="str">
        <f>IFERROR(#REF!/GAMSlim2!AK113,"")</f>
        <v/>
      </c>
      <c r="AM113" s="2" t="str">
        <f>IFERROR(#REF!/GAMSlim2!AL113,"")</f>
        <v/>
      </c>
      <c r="AN113" s="2" t="str">
        <f>IFERROR(#REF!/GAMSlim2!AM113,"")</f>
        <v/>
      </c>
      <c r="AO113" s="2" t="str">
        <f>IFERROR(#REF!/GAMSlim2!AN113,"")</f>
        <v/>
      </c>
      <c r="AP113" s="2" t="str">
        <f>IFERROR(#REF!/GAMSlim2!AO113,"")</f>
        <v/>
      </c>
      <c r="AQ113" s="2" t="str">
        <f>IFERROR(#REF!/GAMSlim2!AP113,"")</f>
        <v/>
      </c>
      <c r="AR113" s="2" t="str">
        <f>IFERROR(#REF!/GAMSlim2!AQ113,"")</f>
        <v/>
      </c>
      <c r="AS113" s="2" t="str">
        <f>IFERROR(#REF!/GAMSlim2!AR113,"")</f>
        <v/>
      </c>
      <c r="AT113" s="2" t="str">
        <f>IFERROR(#REF!/GAMSlim2!AS113,"")</f>
        <v/>
      </c>
      <c r="AU113" s="2" t="str">
        <f>IFERROR(#REF!/GAMSlim2!AT113,"")</f>
        <v/>
      </c>
      <c r="AV113" s="2" t="str">
        <f>IFERROR(#REF!/GAMSlim2!AU113,"")</f>
        <v/>
      </c>
      <c r="AW113" s="2" t="str">
        <f>IFERROR(#REF!/GAMSlim2!AV113,"")</f>
        <v/>
      </c>
      <c r="AX113" s="2" t="str">
        <f>IFERROR(#REF!/GAMSlim2!AW113,"")</f>
        <v/>
      </c>
      <c r="AY113" s="2" t="str">
        <f>IFERROR(#REF!/GAMSlim2!AX113,"")</f>
        <v/>
      </c>
      <c r="AZ113" s="2" t="str">
        <f>IFERROR(#REF!/GAMSlim2!AY113,"")</f>
        <v/>
      </c>
      <c r="BA113" s="2" t="str">
        <f>IFERROR(#REF!/GAMSlim2!AZ113,"")</f>
        <v/>
      </c>
      <c r="BB113" s="2" t="str">
        <f>IFERROR(#REF!/GAMSlim2!BA113,"")</f>
        <v/>
      </c>
      <c r="BC113" s="2" t="str">
        <f>IFERROR(#REF!/GAMSlim2!BB113,"")</f>
        <v/>
      </c>
      <c r="BD113" s="2" t="str">
        <f>IFERROR(#REF!/GAMSlim2!BC113,"")</f>
        <v/>
      </c>
      <c r="BE113" s="2" t="str">
        <f>IFERROR(#REF!/GAMSlim2!BD113,"")</f>
        <v/>
      </c>
      <c r="BF113" s="2" t="str">
        <f>IFERROR(#REF!/GAMSlim2!BE113,"")</f>
        <v/>
      </c>
      <c r="BG113" s="2" t="str">
        <f>IFERROR(#REF!/GAMSlim2!BF113,"")</f>
        <v/>
      </c>
      <c r="BH113" s="2" t="str">
        <f>IFERROR(#REF!/GAMSlim2!BG113,"")</f>
        <v/>
      </c>
      <c r="BI113" s="2" t="str">
        <f>IFERROR(#REF!/GAMSlim2!BH113,"")</f>
        <v/>
      </c>
      <c r="BJ113" s="2" t="str">
        <f>IFERROR(#REF!/GAMSlim2!BI113,"")</f>
        <v/>
      </c>
    </row>
    <row r="114" spans="1:62" x14ac:dyDescent="0.25">
      <c r="A114" t="e">
        <f>#REF!</f>
        <v>#REF!</v>
      </c>
      <c r="B114" t="str">
        <f>GAMSbase!A114</f>
        <v>World Emissions Intensity (sigma)</v>
      </c>
      <c r="C114" s="2" t="str">
        <f>IFERROR(#REF!/GAMSlim2!B114,"")</f>
        <v/>
      </c>
      <c r="D114" s="2" t="str">
        <f>IFERROR(#REF!/GAMSlim2!C114,"")</f>
        <v/>
      </c>
      <c r="E114" s="2" t="str">
        <f>IFERROR(#REF!/GAMSlim2!D114,"")</f>
        <v/>
      </c>
      <c r="F114" s="2" t="str">
        <f>IFERROR(#REF!/GAMSlim2!E114,"")</f>
        <v/>
      </c>
      <c r="G114" s="2" t="str">
        <f>IFERROR(#REF!/GAMSlim2!F114,"")</f>
        <v/>
      </c>
      <c r="H114" s="2" t="str">
        <f>IFERROR(#REF!/GAMSlim2!G114,"")</f>
        <v/>
      </c>
      <c r="I114" s="2" t="str">
        <f>IFERROR(#REF!/GAMSlim2!H114,"")</f>
        <v/>
      </c>
      <c r="J114" s="2" t="str">
        <f>IFERROR(#REF!/GAMSlim2!I114,"")</f>
        <v/>
      </c>
      <c r="K114" s="2" t="str">
        <f>IFERROR(#REF!/GAMSlim2!J114,"")</f>
        <v/>
      </c>
      <c r="L114" s="2" t="str">
        <f>IFERROR(#REF!/GAMSlim2!K114,"")</f>
        <v/>
      </c>
      <c r="M114" s="2" t="str">
        <f>IFERROR(#REF!/GAMSlim2!L114,"")</f>
        <v/>
      </c>
      <c r="N114" s="2" t="str">
        <f>IFERROR(#REF!/GAMSlim2!M114,"")</f>
        <v/>
      </c>
      <c r="O114" s="2" t="str">
        <f>IFERROR(#REF!/GAMSlim2!N114,"")</f>
        <v/>
      </c>
      <c r="P114" s="2" t="str">
        <f>IFERROR(#REF!/GAMSlim2!O114,"")</f>
        <v/>
      </c>
      <c r="Q114" s="2" t="str">
        <f>IFERROR(#REF!/GAMSlim2!P114,"")</f>
        <v/>
      </c>
      <c r="R114" s="2" t="str">
        <f>IFERROR(#REF!/GAMSlim2!Q114,"")</f>
        <v/>
      </c>
      <c r="S114" s="2" t="str">
        <f>IFERROR(#REF!/GAMSlim2!R114,"")</f>
        <v/>
      </c>
      <c r="T114" s="2" t="str">
        <f>IFERROR(#REF!/GAMSlim2!S114,"")</f>
        <v/>
      </c>
      <c r="U114" s="2" t="str">
        <f>IFERROR(#REF!/GAMSlim2!T114,"")</f>
        <v/>
      </c>
      <c r="V114" s="2" t="str">
        <f>IFERROR(#REF!/GAMSlim2!U114,"")</f>
        <v/>
      </c>
      <c r="W114" s="2" t="str">
        <f>IFERROR(#REF!/GAMSlim2!V114,"")</f>
        <v/>
      </c>
      <c r="X114" s="2" t="str">
        <f>IFERROR(#REF!/GAMSlim2!W114,"")</f>
        <v/>
      </c>
      <c r="Y114" s="2" t="str">
        <f>IFERROR(#REF!/GAMSlim2!X114,"")</f>
        <v/>
      </c>
      <c r="Z114" s="2" t="str">
        <f>IFERROR(#REF!/GAMSlim2!Y114,"")</f>
        <v/>
      </c>
      <c r="AA114" s="2" t="str">
        <f>IFERROR(#REF!/GAMSlim2!Z114,"")</f>
        <v/>
      </c>
      <c r="AB114" s="2" t="str">
        <f>IFERROR(#REF!/GAMSlim2!AA114,"")</f>
        <v/>
      </c>
      <c r="AC114" s="2" t="str">
        <f>IFERROR(#REF!/GAMSlim2!AB114,"")</f>
        <v/>
      </c>
      <c r="AD114" s="2" t="str">
        <f>IFERROR(#REF!/GAMSlim2!AC114,"")</f>
        <v/>
      </c>
      <c r="AE114" s="2" t="str">
        <f>IFERROR(#REF!/GAMSlim2!AD114,"")</f>
        <v/>
      </c>
      <c r="AF114" s="2" t="str">
        <f>IFERROR(#REF!/GAMSlim2!AE114,"")</f>
        <v/>
      </c>
      <c r="AG114" s="2" t="str">
        <f>IFERROR(#REF!/GAMSlim2!AF114,"")</f>
        <v/>
      </c>
      <c r="AH114" s="2" t="str">
        <f>IFERROR(#REF!/GAMSlim2!AG114,"")</f>
        <v/>
      </c>
      <c r="AI114" s="2" t="str">
        <f>IFERROR(#REF!/GAMSlim2!AH114,"")</f>
        <v/>
      </c>
      <c r="AJ114" s="2" t="str">
        <f>IFERROR(#REF!/GAMSlim2!AI114,"")</f>
        <v/>
      </c>
      <c r="AK114" s="2" t="str">
        <f>IFERROR(#REF!/GAMSlim2!AJ114,"")</f>
        <v/>
      </c>
      <c r="AL114" s="2" t="str">
        <f>IFERROR(#REF!/GAMSlim2!AK114,"")</f>
        <v/>
      </c>
      <c r="AM114" s="2" t="str">
        <f>IFERROR(#REF!/GAMSlim2!AL114,"")</f>
        <v/>
      </c>
      <c r="AN114" s="2" t="str">
        <f>IFERROR(#REF!/GAMSlim2!AM114,"")</f>
        <v/>
      </c>
      <c r="AO114" s="2" t="str">
        <f>IFERROR(#REF!/GAMSlim2!AN114,"")</f>
        <v/>
      </c>
      <c r="AP114" s="2" t="str">
        <f>IFERROR(#REF!/GAMSlim2!AO114,"")</f>
        <v/>
      </c>
      <c r="AQ114" s="2" t="str">
        <f>IFERROR(#REF!/GAMSlim2!AP114,"")</f>
        <v/>
      </c>
      <c r="AR114" s="2" t="str">
        <f>IFERROR(#REF!/GAMSlim2!AQ114,"")</f>
        <v/>
      </c>
      <c r="AS114" s="2" t="str">
        <f>IFERROR(#REF!/GAMSlim2!AR114,"")</f>
        <v/>
      </c>
      <c r="AT114" s="2" t="str">
        <f>IFERROR(#REF!/GAMSlim2!AS114,"")</f>
        <v/>
      </c>
      <c r="AU114" s="2" t="str">
        <f>IFERROR(#REF!/GAMSlim2!AT114,"")</f>
        <v/>
      </c>
      <c r="AV114" s="2" t="str">
        <f>IFERROR(#REF!/GAMSlim2!AU114,"")</f>
        <v/>
      </c>
      <c r="AW114" s="2" t="str">
        <f>IFERROR(#REF!/GAMSlim2!AV114,"")</f>
        <v/>
      </c>
      <c r="AX114" s="2" t="str">
        <f>IFERROR(#REF!/GAMSlim2!AW114,"")</f>
        <v/>
      </c>
      <c r="AY114" s="2" t="str">
        <f>IFERROR(#REF!/GAMSlim2!AX114,"")</f>
        <v/>
      </c>
      <c r="AZ114" s="2" t="str">
        <f>IFERROR(#REF!/GAMSlim2!AY114,"")</f>
        <v/>
      </c>
      <c r="BA114" s="2" t="str">
        <f>IFERROR(#REF!/GAMSlim2!AZ114,"")</f>
        <v/>
      </c>
      <c r="BB114" s="2" t="str">
        <f>IFERROR(#REF!/GAMSlim2!BA114,"")</f>
        <v/>
      </c>
      <c r="BC114" s="2" t="str">
        <f>IFERROR(#REF!/GAMSlim2!BB114,"")</f>
        <v/>
      </c>
      <c r="BD114" s="2" t="str">
        <f>IFERROR(#REF!/GAMSlim2!BC114,"")</f>
        <v/>
      </c>
      <c r="BE114" s="2" t="str">
        <f>IFERROR(#REF!/GAMSlim2!BD114,"")</f>
        <v/>
      </c>
      <c r="BF114" s="2" t="str">
        <f>IFERROR(#REF!/GAMSlim2!BE114,"")</f>
        <v/>
      </c>
      <c r="BG114" s="2" t="str">
        <f>IFERROR(#REF!/GAMSlim2!BF114,"")</f>
        <v/>
      </c>
      <c r="BH114" s="2" t="str">
        <f>IFERROR(#REF!/GAMSlim2!BG114,"")</f>
        <v/>
      </c>
      <c r="BI114" s="2" t="str">
        <f>IFERROR(#REF!/GAMSlim2!BH114,"")</f>
        <v/>
      </c>
      <c r="BJ114" s="2" t="str">
        <f>IFERROR(#REF!/GAMSlim2!BI114,"")</f>
        <v/>
      </c>
    </row>
    <row r="115" spans="1:62" x14ac:dyDescent="0.25">
      <c r="A115" t="e">
        <f>#REF!</f>
        <v>#REF!</v>
      </c>
      <c r="B115" t="str">
        <f>GAMSbase!A115</f>
        <v>* CAPITAL ACCUMULATION</v>
      </c>
      <c r="C115" s="2" t="str">
        <f>IFERROR(#REF!/GAMSlim2!B115,"")</f>
        <v/>
      </c>
      <c r="D115" s="2" t="str">
        <f>IFERROR(#REF!/GAMSlim2!C115,"")</f>
        <v/>
      </c>
      <c r="E115" s="2" t="str">
        <f>IFERROR(#REF!/GAMSlim2!D115,"")</f>
        <v/>
      </c>
      <c r="F115" s="2" t="str">
        <f>IFERROR(#REF!/GAMSlim2!E115,"")</f>
        <v/>
      </c>
      <c r="G115" s="2" t="str">
        <f>IFERROR(#REF!/GAMSlim2!F115,"")</f>
        <v/>
      </c>
      <c r="H115" s="2" t="str">
        <f>IFERROR(#REF!/GAMSlim2!G115,"")</f>
        <v/>
      </c>
      <c r="I115" s="2" t="str">
        <f>IFERROR(#REF!/GAMSlim2!H115,"")</f>
        <v/>
      </c>
      <c r="J115" s="2" t="str">
        <f>IFERROR(#REF!/GAMSlim2!I115,"")</f>
        <v/>
      </c>
      <c r="K115" s="2" t="str">
        <f>IFERROR(#REF!/GAMSlim2!J115,"")</f>
        <v/>
      </c>
      <c r="L115" s="2" t="str">
        <f>IFERROR(#REF!/GAMSlim2!K115,"")</f>
        <v/>
      </c>
      <c r="M115" s="2" t="str">
        <f>IFERROR(#REF!/GAMSlim2!L115,"")</f>
        <v/>
      </c>
      <c r="N115" s="2" t="str">
        <f>IFERROR(#REF!/GAMSlim2!M115,"")</f>
        <v/>
      </c>
      <c r="O115" s="2" t="str">
        <f>IFERROR(#REF!/GAMSlim2!N115,"")</f>
        <v/>
      </c>
      <c r="P115" s="2" t="str">
        <f>IFERROR(#REF!/GAMSlim2!O115,"")</f>
        <v/>
      </c>
      <c r="Q115" s="2" t="str">
        <f>IFERROR(#REF!/GAMSlim2!P115,"")</f>
        <v/>
      </c>
      <c r="R115" s="2" t="str">
        <f>IFERROR(#REF!/GAMSlim2!Q115,"")</f>
        <v/>
      </c>
      <c r="S115" s="2" t="str">
        <f>IFERROR(#REF!/GAMSlim2!R115,"")</f>
        <v/>
      </c>
      <c r="T115" s="2" t="str">
        <f>IFERROR(#REF!/GAMSlim2!S115,"")</f>
        <v/>
      </c>
      <c r="U115" s="2" t="str">
        <f>IFERROR(#REF!/GAMSlim2!T115,"")</f>
        <v/>
      </c>
      <c r="V115" s="2" t="str">
        <f>IFERROR(#REF!/GAMSlim2!U115,"")</f>
        <v/>
      </c>
      <c r="W115" s="2" t="str">
        <f>IFERROR(#REF!/GAMSlim2!V115,"")</f>
        <v/>
      </c>
      <c r="X115" s="2" t="str">
        <f>IFERROR(#REF!/GAMSlim2!W115,"")</f>
        <v/>
      </c>
      <c r="Y115" s="2" t="str">
        <f>IFERROR(#REF!/GAMSlim2!X115,"")</f>
        <v/>
      </c>
      <c r="Z115" s="2" t="str">
        <f>IFERROR(#REF!/GAMSlim2!Y115,"")</f>
        <v/>
      </c>
      <c r="AA115" s="2" t="str">
        <f>IFERROR(#REF!/GAMSlim2!Z115,"")</f>
        <v/>
      </c>
      <c r="AB115" s="2" t="str">
        <f>IFERROR(#REF!/GAMSlim2!AA115,"")</f>
        <v/>
      </c>
      <c r="AC115" s="2" t="str">
        <f>IFERROR(#REF!/GAMSlim2!AB115,"")</f>
        <v/>
      </c>
      <c r="AD115" s="2" t="str">
        <f>IFERROR(#REF!/GAMSlim2!AC115,"")</f>
        <v/>
      </c>
      <c r="AE115" s="2" t="str">
        <f>IFERROR(#REF!/GAMSlim2!AD115,"")</f>
        <v/>
      </c>
      <c r="AF115" s="2" t="str">
        <f>IFERROR(#REF!/GAMSlim2!AE115,"")</f>
        <v/>
      </c>
      <c r="AG115" s="2" t="str">
        <f>IFERROR(#REF!/GAMSlim2!AF115,"")</f>
        <v/>
      </c>
      <c r="AH115" s="2" t="str">
        <f>IFERROR(#REF!/GAMSlim2!AG115,"")</f>
        <v/>
      </c>
      <c r="AI115" s="2" t="str">
        <f>IFERROR(#REF!/GAMSlim2!AH115,"")</f>
        <v/>
      </c>
      <c r="AJ115" s="2" t="str">
        <f>IFERROR(#REF!/GAMSlim2!AI115,"")</f>
        <v/>
      </c>
      <c r="AK115" s="2" t="str">
        <f>IFERROR(#REF!/GAMSlim2!AJ115,"")</f>
        <v/>
      </c>
      <c r="AL115" s="2" t="str">
        <f>IFERROR(#REF!/GAMSlim2!AK115,"")</f>
        <v/>
      </c>
      <c r="AM115" s="2" t="str">
        <f>IFERROR(#REF!/GAMSlim2!AL115,"")</f>
        <v/>
      </c>
      <c r="AN115" s="2" t="str">
        <f>IFERROR(#REF!/GAMSlim2!AM115,"")</f>
        <v/>
      </c>
      <c r="AO115" s="2" t="str">
        <f>IFERROR(#REF!/GAMSlim2!AN115,"")</f>
        <v/>
      </c>
      <c r="AP115" s="2" t="str">
        <f>IFERROR(#REF!/GAMSlim2!AO115,"")</f>
        <v/>
      </c>
      <c r="AQ115" s="2" t="str">
        <f>IFERROR(#REF!/GAMSlim2!AP115,"")</f>
        <v/>
      </c>
      <c r="AR115" s="2" t="str">
        <f>IFERROR(#REF!/GAMSlim2!AQ115,"")</f>
        <v/>
      </c>
      <c r="AS115" s="2" t="str">
        <f>IFERROR(#REF!/GAMSlim2!AR115,"")</f>
        <v/>
      </c>
      <c r="AT115" s="2" t="str">
        <f>IFERROR(#REF!/GAMSlim2!AS115,"")</f>
        <v/>
      </c>
      <c r="AU115" s="2" t="str">
        <f>IFERROR(#REF!/GAMSlim2!AT115,"")</f>
        <v/>
      </c>
      <c r="AV115" s="2" t="str">
        <f>IFERROR(#REF!/GAMSlim2!AU115,"")</f>
        <v/>
      </c>
      <c r="AW115" s="2" t="str">
        <f>IFERROR(#REF!/GAMSlim2!AV115,"")</f>
        <v/>
      </c>
      <c r="AX115" s="2" t="str">
        <f>IFERROR(#REF!/GAMSlim2!AW115,"")</f>
        <v/>
      </c>
      <c r="AY115" s="2" t="str">
        <f>IFERROR(#REF!/GAMSlim2!AX115,"")</f>
        <v/>
      </c>
      <c r="AZ115" s="2" t="str">
        <f>IFERROR(#REF!/GAMSlim2!AY115,"")</f>
        <v/>
      </c>
      <c r="BA115" s="2" t="str">
        <f>IFERROR(#REF!/GAMSlim2!AZ115,"")</f>
        <v/>
      </c>
      <c r="BB115" s="2" t="str">
        <f>IFERROR(#REF!/GAMSlim2!BA115,"")</f>
        <v/>
      </c>
      <c r="BC115" s="2" t="str">
        <f>IFERROR(#REF!/GAMSlim2!BB115,"")</f>
        <v/>
      </c>
      <c r="BD115" s="2" t="str">
        <f>IFERROR(#REF!/GAMSlim2!BC115,"")</f>
        <v/>
      </c>
      <c r="BE115" s="2" t="str">
        <f>IFERROR(#REF!/GAMSlim2!BD115,"")</f>
        <v/>
      </c>
      <c r="BF115" s="2" t="str">
        <f>IFERROR(#REF!/GAMSlim2!BE115,"")</f>
        <v/>
      </c>
      <c r="BG115" s="2" t="str">
        <f>IFERROR(#REF!/GAMSlim2!BF115,"")</f>
        <v/>
      </c>
      <c r="BH115" s="2" t="str">
        <f>IFERROR(#REF!/GAMSlim2!BG115,"")</f>
        <v/>
      </c>
      <c r="BI115" s="2" t="str">
        <f>IFERROR(#REF!/GAMSlim2!BH115,"")</f>
        <v/>
      </c>
      <c r="BJ115" s="2" t="str">
        <f>IFERROR(#REF!/GAMSlim2!BI115,"")</f>
        <v/>
      </c>
    </row>
    <row r="116" spans="1:62" x14ac:dyDescent="0.25">
      <c r="A116" t="e">
        <f>#REF!</f>
        <v>#REF!</v>
      </c>
      <c r="B116" t="str">
        <f>GAMSbase!A116</f>
        <v>Gross Investment (trillion 2005USD per year)</v>
      </c>
      <c r="C116" s="2" t="str">
        <f>IFERROR(#REF!/GAMSlim2!B116,"")</f>
        <v/>
      </c>
      <c r="D116" s="2" t="str">
        <f>IFERROR(#REF!/GAMSlim2!C116,"")</f>
        <v/>
      </c>
      <c r="E116" s="2" t="str">
        <f>IFERROR(#REF!/GAMSlim2!D116,"")</f>
        <v/>
      </c>
      <c r="F116" s="2" t="str">
        <f>IFERROR(#REF!/GAMSlim2!E116,"")</f>
        <v/>
      </c>
      <c r="G116" s="2" t="str">
        <f>IFERROR(#REF!/GAMSlim2!F116,"")</f>
        <v/>
      </c>
      <c r="H116" s="2" t="str">
        <f>IFERROR(#REF!/GAMSlim2!G116,"")</f>
        <v/>
      </c>
      <c r="I116" s="2" t="str">
        <f>IFERROR(#REF!/GAMSlim2!H116,"")</f>
        <v/>
      </c>
      <c r="J116" s="2" t="str">
        <f>IFERROR(#REF!/GAMSlim2!I116,"")</f>
        <v/>
      </c>
      <c r="K116" s="2" t="str">
        <f>IFERROR(#REF!/GAMSlim2!J116,"")</f>
        <v/>
      </c>
      <c r="L116" s="2" t="str">
        <f>IFERROR(#REF!/GAMSlim2!K116,"")</f>
        <v/>
      </c>
      <c r="M116" s="2" t="str">
        <f>IFERROR(#REF!/GAMSlim2!L116,"")</f>
        <v/>
      </c>
      <c r="N116" s="2" t="str">
        <f>IFERROR(#REF!/GAMSlim2!M116,"")</f>
        <v/>
      </c>
      <c r="O116" s="2" t="str">
        <f>IFERROR(#REF!/GAMSlim2!N116,"")</f>
        <v/>
      </c>
      <c r="P116" s="2" t="str">
        <f>IFERROR(#REF!/GAMSlim2!O116,"")</f>
        <v/>
      </c>
      <c r="Q116" s="2" t="str">
        <f>IFERROR(#REF!/GAMSlim2!P116,"")</f>
        <v/>
      </c>
      <c r="R116" s="2" t="str">
        <f>IFERROR(#REF!/GAMSlim2!Q116,"")</f>
        <v/>
      </c>
      <c r="S116" s="2" t="str">
        <f>IFERROR(#REF!/GAMSlim2!R116,"")</f>
        <v/>
      </c>
      <c r="T116" s="2" t="str">
        <f>IFERROR(#REF!/GAMSlim2!S116,"")</f>
        <v/>
      </c>
      <c r="U116" s="2" t="str">
        <f>IFERROR(#REF!/GAMSlim2!T116,"")</f>
        <v/>
      </c>
      <c r="V116" s="2" t="str">
        <f>IFERROR(#REF!/GAMSlim2!U116,"")</f>
        <v/>
      </c>
      <c r="W116" s="2" t="str">
        <f>IFERROR(#REF!/GAMSlim2!V116,"")</f>
        <v/>
      </c>
      <c r="X116" s="2" t="str">
        <f>IFERROR(#REF!/GAMSlim2!W116,"")</f>
        <v/>
      </c>
      <c r="Y116" s="2" t="str">
        <f>IFERROR(#REF!/GAMSlim2!X116,"")</f>
        <v/>
      </c>
      <c r="Z116" s="2" t="str">
        <f>IFERROR(#REF!/GAMSlim2!Y116,"")</f>
        <v/>
      </c>
      <c r="AA116" s="2" t="str">
        <f>IFERROR(#REF!/GAMSlim2!Z116,"")</f>
        <v/>
      </c>
      <c r="AB116" s="2" t="str">
        <f>IFERROR(#REF!/GAMSlim2!AA116,"")</f>
        <v/>
      </c>
      <c r="AC116" s="2" t="str">
        <f>IFERROR(#REF!/GAMSlim2!AB116,"")</f>
        <v/>
      </c>
      <c r="AD116" s="2" t="str">
        <f>IFERROR(#REF!/GAMSlim2!AC116,"")</f>
        <v/>
      </c>
      <c r="AE116" s="2" t="str">
        <f>IFERROR(#REF!/GAMSlim2!AD116,"")</f>
        <v/>
      </c>
      <c r="AF116" s="2" t="str">
        <f>IFERROR(#REF!/GAMSlim2!AE116,"")</f>
        <v/>
      </c>
      <c r="AG116" s="2" t="str">
        <f>IFERROR(#REF!/GAMSlim2!AF116,"")</f>
        <v/>
      </c>
      <c r="AH116" s="2" t="str">
        <f>IFERROR(#REF!/GAMSlim2!AG116,"")</f>
        <v/>
      </c>
      <c r="AI116" s="2" t="str">
        <f>IFERROR(#REF!/GAMSlim2!AH116,"")</f>
        <v/>
      </c>
      <c r="AJ116" s="2" t="str">
        <f>IFERROR(#REF!/GAMSlim2!AI116,"")</f>
        <v/>
      </c>
      <c r="AK116" s="2" t="str">
        <f>IFERROR(#REF!/GAMSlim2!AJ116,"")</f>
        <v/>
      </c>
      <c r="AL116" s="2" t="str">
        <f>IFERROR(#REF!/GAMSlim2!AK116,"")</f>
        <v/>
      </c>
      <c r="AM116" s="2" t="str">
        <f>IFERROR(#REF!/GAMSlim2!AL116,"")</f>
        <v/>
      </c>
      <c r="AN116" s="2" t="str">
        <f>IFERROR(#REF!/GAMSlim2!AM116,"")</f>
        <v/>
      </c>
      <c r="AO116" s="2" t="str">
        <f>IFERROR(#REF!/GAMSlim2!AN116,"")</f>
        <v/>
      </c>
      <c r="AP116" s="2" t="str">
        <f>IFERROR(#REF!/GAMSlim2!AO116,"")</f>
        <v/>
      </c>
      <c r="AQ116" s="2" t="str">
        <f>IFERROR(#REF!/GAMSlim2!AP116,"")</f>
        <v/>
      </c>
      <c r="AR116" s="2" t="str">
        <f>IFERROR(#REF!/GAMSlim2!AQ116,"")</f>
        <v/>
      </c>
      <c r="AS116" s="2" t="str">
        <f>IFERROR(#REF!/GAMSlim2!AR116,"")</f>
        <v/>
      </c>
      <c r="AT116" s="2" t="str">
        <f>IFERROR(#REF!/GAMSlim2!AS116,"")</f>
        <v/>
      </c>
      <c r="AU116" s="2" t="str">
        <f>IFERROR(#REF!/GAMSlim2!AT116,"")</f>
        <v/>
      </c>
      <c r="AV116" s="2" t="str">
        <f>IFERROR(#REF!/GAMSlim2!AU116,"")</f>
        <v/>
      </c>
      <c r="AW116" s="2" t="str">
        <f>IFERROR(#REF!/GAMSlim2!AV116,"")</f>
        <v/>
      </c>
      <c r="AX116" s="2" t="str">
        <f>IFERROR(#REF!/GAMSlim2!AW116,"")</f>
        <v/>
      </c>
      <c r="AY116" s="2" t="str">
        <f>IFERROR(#REF!/GAMSlim2!AX116,"")</f>
        <v/>
      </c>
      <c r="AZ116" s="2" t="str">
        <f>IFERROR(#REF!/GAMSlim2!AY116,"")</f>
        <v/>
      </c>
      <c r="BA116" s="2" t="str">
        <f>IFERROR(#REF!/GAMSlim2!AZ116,"")</f>
        <v/>
      </c>
      <c r="BB116" s="2" t="str">
        <f>IFERROR(#REF!/GAMSlim2!BA116,"")</f>
        <v/>
      </c>
      <c r="BC116" s="2" t="str">
        <f>IFERROR(#REF!/GAMSlim2!BB116,"")</f>
        <v/>
      </c>
      <c r="BD116" s="2" t="str">
        <f>IFERROR(#REF!/GAMSlim2!BC116,"")</f>
        <v/>
      </c>
      <c r="BE116" s="2" t="str">
        <f>IFERROR(#REF!/GAMSlim2!BD116,"")</f>
        <v/>
      </c>
      <c r="BF116" s="2" t="str">
        <f>IFERROR(#REF!/GAMSlim2!BE116,"")</f>
        <v/>
      </c>
      <c r="BG116" s="2" t="str">
        <f>IFERROR(#REF!/GAMSlim2!BF116,"")</f>
        <v/>
      </c>
      <c r="BH116" s="2" t="str">
        <f>IFERROR(#REF!/GAMSlim2!BG116,"")</f>
        <v/>
      </c>
      <c r="BI116" s="2" t="str">
        <f>IFERROR(#REF!/GAMSlim2!BH116,"")</f>
        <v/>
      </c>
      <c r="BJ116" s="2" t="str">
        <f>IFERROR(#REF!/GAMSlim2!BI116,"")</f>
        <v/>
      </c>
    </row>
    <row r="117" spans="1:62" x14ac:dyDescent="0.25">
      <c r="A117" t="e">
        <f>#REF!</f>
        <v>#REF!</v>
      </c>
      <c r="B117" t="str">
        <f>GAMSbase!A117</f>
        <v>Capital (trillion 2005USD per year)</v>
      </c>
      <c r="C117" s="2" t="str">
        <f>IFERROR(#REF!/GAMSlim2!B117,"")</f>
        <v/>
      </c>
      <c r="D117" s="2" t="str">
        <f>IFERROR(#REF!/GAMSlim2!C117,"")</f>
        <v/>
      </c>
      <c r="E117" s="2" t="str">
        <f>IFERROR(#REF!/GAMSlim2!D117,"")</f>
        <v/>
      </c>
      <c r="F117" s="2" t="str">
        <f>IFERROR(#REF!/GAMSlim2!E117,"")</f>
        <v/>
      </c>
      <c r="G117" s="2" t="str">
        <f>IFERROR(#REF!/GAMSlim2!F117,"")</f>
        <v/>
      </c>
      <c r="H117" s="2" t="str">
        <f>IFERROR(#REF!/GAMSlim2!G117,"")</f>
        <v/>
      </c>
      <c r="I117" s="2" t="str">
        <f>IFERROR(#REF!/GAMSlim2!H117,"")</f>
        <v/>
      </c>
      <c r="J117" s="2" t="str">
        <f>IFERROR(#REF!/GAMSlim2!I117,"")</f>
        <v/>
      </c>
      <c r="K117" s="2" t="str">
        <f>IFERROR(#REF!/GAMSlim2!J117,"")</f>
        <v/>
      </c>
      <c r="L117" s="2" t="str">
        <f>IFERROR(#REF!/GAMSlim2!K117,"")</f>
        <v/>
      </c>
      <c r="M117" s="2" t="str">
        <f>IFERROR(#REF!/GAMSlim2!L117,"")</f>
        <v/>
      </c>
      <c r="N117" s="2" t="str">
        <f>IFERROR(#REF!/GAMSlim2!M117,"")</f>
        <v/>
      </c>
      <c r="O117" s="2" t="str">
        <f>IFERROR(#REF!/GAMSlim2!N117,"")</f>
        <v/>
      </c>
      <c r="P117" s="2" t="str">
        <f>IFERROR(#REF!/GAMSlim2!O117,"")</f>
        <v/>
      </c>
      <c r="Q117" s="2" t="str">
        <f>IFERROR(#REF!/GAMSlim2!P117,"")</f>
        <v/>
      </c>
      <c r="R117" s="2" t="str">
        <f>IFERROR(#REF!/GAMSlim2!Q117,"")</f>
        <v/>
      </c>
      <c r="S117" s="2" t="str">
        <f>IFERROR(#REF!/GAMSlim2!R117,"")</f>
        <v/>
      </c>
      <c r="T117" s="2" t="str">
        <f>IFERROR(#REF!/GAMSlim2!S117,"")</f>
        <v/>
      </c>
      <c r="U117" s="2" t="str">
        <f>IFERROR(#REF!/GAMSlim2!T117,"")</f>
        <v/>
      </c>
      <c r="V117" s="2" t="str">
        <f>IFERROR(#REF!/GAMSlim2!U117,"")</f>
        <v/>
      </c>
      <c r="W117" s="2" t="str">
        <f>IFERROR(#REF!/GAMSlim2!V117,"")</f>
        <v/>
      </c>
      <c r="X117" s="2" t="str">
        <f>IFERROR(#REF!/GAMSlim2!W117,"")</f>
        <v/>
      </c>
      <c r="Y117" s="2" t="str">
        <f>IFERROR(#REF!/GAMSlim2!X117,"")</f>
        <v/>
      </c>
      <c r="Z117" s="2" t="str">
        <f>IFERROR(#REF!/GAMSlim2!Y117,"")</f>
        <v/>
      </c>
      <c r="AA117" s="2" t="str">
        <f>IFERROR(#REF!/GAMSlim2!Z117,"")</f>
        <v/>
      </c>
      <c r="AB117" s="2" t="str">
        <f>IFERROR(#REF!/GAMSlim2!AA117,"")</f>
        <v/>
      </c>
      <c r="AC117" s="2" t="str">
        <f>IFERROR(#REF!/GAMSlim2!AB117,"")</f>
        <v/>
      </c>
      <c r="AD117" s="2" t="str">
        <f>IFERROR(#REF!/GAMSlim2!AC117,"")</f>
        <v/>
      </c>
      <c r="AE117" s="2" t="str">
        <f>IFERROR(#REF!/GAMSlim2!AD117,"")</f>
        <v/>
      </c>
      <c r="AF117" s="2" t="str">
        <f>IFERROR(#REF!/GAMSlim2!AE117,"")</f>
        <v/>
      </c>
      <c r="AG117" s="2" t="str">
        <f>IFERROR(#REF!/GAMSlim2!AF117,"")</f>
        <v/>
      </c>
      <c r="AH117" s="2" t="str">
        <f>IFERROR(#REF!/GAMSlim2!AG117,"")</f>
        <v/>
      </c>
      <c r="AI117" s="2" t="str">
        <f>IFERROR(#REF!/GAMSlim2!AH117,"")</f>
        <v/>
      </c>
      <c r="AJ117" s="2" t="str">
        <f>IFERROR(#REF!/GAMSlim2!AI117,"")</f>
        <v/>
      </c>
      <c r="AK117" s="2" t="str">
        <f>IFERROR(#REF!/GAMSlim2!AJ117,"")</f>
        <v/>
      </c>
      <c r="AL117" s="2" t="str">
        <f>IFERROR(#REF!/GAMSlim2!AK117,"")</f>
        <v/>
      </c>
      <c r="AM117" s="2" t="str">
        <f>IFERROR(#REF!/GAMSlim2!AL117,"")</f>
        <v/>
      </c>
      <c r="AN117" s="2" t="str">
        <f>IFERROR(#REF!/GAMSlim2!AM117,"")</f>
        <v/>
      </c>
      <c r="AO117" s="2" t="str">
        <f>IFERROR(#REF!/GAMSlim2!AN117,"")</f>
        <v/>
      </c>
      <c r="AP117" s="2" t="str">
        <f>IFERROR(#REF!/GAMSlim2!AO117,"")</f>
        <v/>
      </c>
      <c r="AQ117" s="2" t="str">
        <f>IFERROR(#REF!/GAMSlim2!AP117,"")</f>
        <v/>
      </c>
      <c r="AR117" s="2" t="str">
        <f>IFERROR(#REF!/GAMSlim2!AQ117,"")</f>
        <v/>
      </c>
      <c r="AS117" s="2" t="str">
        <f>IFERROR(#REF!/GAMSlim2!AR117,"")</f>
        <v/>
      </c>
      <c r="AT117" s="2" t="str">
        <f>IFERROR(#REF!/GAMSlim2!AS117,"")</f>
        <v/>
      </c>
      <c r="AU117" s="2" t="str">
        <f>IFERROR(#REF!/GAMSlim2!AT117,"")</f>
        <v/>
      </c>
      <c r="AV117" s="2" t="str">
        <f>IFERROR(#REF!/GAMSlim2!AU117,"")</f>
        <v/>
      </c>
      <c r="AW117" s="2" t="str">
        <f>IFERROR(#REF!/GAMSlim2!AV117,"")</f>
        <v/>
      </c>
      <c r="AX117" s="2" t="str">
        <f>IFERROR(#REF!/GAMSlim2!AW117,"")</f>
        <v/>
      </c>
      <c r="AY117" s="2" t="str">
        <f>IFERROR(#REF!/GAMSlim2!AX117,"")</f>
        <v/>
      </c>
      <c r="AZ117" s="2" t="str">
        <f>IFERROR(#REF!/GAMSlim2!AY117,"")</f>
        <v/>
      </c>
      <c r="BA117" s="2" t="str">
        <f>IFERROR(#REF!/GAMSlim2!AZ117,"")</f>
        <v/>
      </c>
      <c r="BB117" s="2" t="str">
        <f>IFERROR(#REF!/GAMSlim2!BA117,"")</f>
        <v/>
      </c>
      <c r="BC117" s="2" t="str">
        <f>IFERROR(#REF!/GAMSlim2!BB117,"")</f>
        <v/>
      </c>
      <c r="BD117" s="2" t="str">
        <f>IFERROR(#REF!/GAMSlim2!BC117,"")</f>
        <v/>
      </c>
      <c r="BE117" s="2" t="str">
        <f>IFERROR(#REF!/GAMSlim2!BD117,"")</f>
        <v/>
      </c>
      <c r="BF117" s="2" t="str">
        <f>IFERROR(#REF!/GAMSlim2!BE117,"")</f>
        <v/>
      </c>
      <c r="BG117" s="2" t="str">
        <f>IFERROR(#REF!/GAMSlim2!BF117,"")</f>
        <v/>
      </c>
      <c r="BH117" s="2" t="str">
        <f>IFERROR(#REF!/GAMSlim2!BG117,"")</f>
        <v/>
      </c>
      <c r="BI117" s="2" t="str">
        <f>IFERROR(#REF!/GAMSlim2!BH117,"")</f>
        <v/>
      </c>
      <c r="BJ117" s="2" t="str">
        <f>IFERROR(#REF!/GAMSlim2!BI117,"")</f>
        <v/>
      </c>
    </row>
    <row r="118" spans="1:62" x14ac:dyDescent="0.25">
      <c r="A118" t="e">
        <f>#REF!</f>
        <v>#REF!</v>
      </c>
      <c r="B118" t="str">
        <f>GAMSbase!A118</f>
        <v>* DISCOUNT RATES</v>
      </c>
      <c r="C118" s="2" t="str">
        <f>IFERROR(#REF!/GAMSlim2!B118,"")</f>
        <v/>
      </c>
      <c r="D118" s="2" t="str">
        <f>IFERROR(#REF!/GAMSlim2!C118,"")</f>
        <v/>
      </c>
      <c r="E118" s="2" t="str">
        <f>IFERROR(#REF!/GAMSlim2!D118,"")</f>
        <v/>
      </c>
      <c r="F118" s="2" t="str">
        <f>IFERROR(#REF!/GAMSlim2!E118,"")</f>
        <v/>
      </c>
      <c r="G118" s="2" t="str">
        <f>IFERROR(#REF!/GAMSlim2!F118,"")</f>
        <v/>
      </c>
      <c r="H118" s="2" t="str">
        <f>IFERROR(#REF!/GAMSlim2!G118,"")</f>
        <v/>
      </c>
      <c r="I118" s="2" t="str">
        <f>IFERROR(#REF!/GAMSlim2!H118,"")</f>
        <v/>
      </c>
      <c r="J118" s="2" t="str">
        <f>IFERROR(#REF!/GAMSlim2!I118,"")</f>
        <v/>
      </c>
      <c r="K118" s="2" t="str">
        <f>IFERROR(#REF!/GAMSlim2!J118,"")</f>
        <v/>
      </c>
      <c r="L118" s="2" t="str">
        <f>IFERROR(#REF!/GAMSlim2!K118,"")</f>
        <v/>
      </c>
      <c r="M118" s="2" t="str">
        <f>IFERROR(#REF!/GAMSlim2!L118,"")</f>
        <v/>
      </c>
      <c r="N118" s="2" t="str">
        <f>IFERROR(#REF!/GAMSlim2!M118,"")</f>
        <v/>
      </c>
      <c r="O118" s="2" t="str">
        <f>IFERROR(#REF!/GAMSlim2!N118,"")</f>
        <v/>
      </c>
      <c r="P118" s="2" t="str">
        <f>IFERROR(#REF!/GAMSlim2!O118,"")</f>
        <v/>
      </c>
      <c r="Q118" s="2" t="str">
        <f>IFERROR(#REF!/GAMSlim2!P118,"")</f>
        <v/>
      </c>
      <c r="R118" s="2" t="str">
        <f>IFERROR(#REF!/GAMSlim2!Q118,"")</f>
        <v/>
      </c>
      <c r="S118" s="2" t="str">
        <f>IFERROR(#REF!/GAMSlim2!R118,"")</f>
        <v/>
      </c>
      <c r="T118" s="2" t="str">
        <f>IFERROR(#REF!/GAMSlim2!S118,"")</f>
        <v/>
      </c>
      <c r="U118" s="2" t="str">
        <f>IFERROR(#REF!/GAMSlim2!T118,"")</f>
        <v/>
      </c>
      <c r="V118" s="2" t="str">
        <f>IFERROR(#REF!/GAMSlim2!U118,"")</f>
        <v/>
      </c>
      <c r="W118" s="2" t="str">
        <f>IFERROR(#REF!/GAMSlim2!V118,"")</f>
        <v/>
      </c>
      <c r="X118" s="2" t="str">
        <f>IFERROR(#REF!/GAMSlim2!W118,"")</f>
        <v/>
      </c>
      <c r="Y118" s="2" t="str">
        <f>IFERROR(#REF!/GAMSlim2!X118,"")</f>
        <v/>
      </c>
      <c r="Z118" s="2" t="str">
        <f>IFERROR(#REF!/GAMSlim2!Y118,"")</f>
        <v/>
      </c>
      <c r="AA118" s="2" t="str">
        <f>IFERROR(#REF!/GAMSlim2!Z118,"")</f>
        <v/>
      </c>
      <c r="AB118" s="2" t="str">
        <f>IFERROR(#REF!/GAMSlim2!AA118,"")</f>
        <v/>
      </c>
      <c r="AC118" s="2" t="str">
        <f>IFERROR(#REF!/GAMSlim2!AB118,"")</f>
        <v/>
      </c>
      <c r="AD118" s="2" t="str">
        <f>IFERROR(#REF!/GAMSlim2!AC118,"")</f>
        <v/>
      </c>
      <c r="AE118" s="2" t="str">
        <f>IFERROR(#REF!/GAMSlim2!AD118,"")</f>
        <v/>
      </c>
      <c r="AF118" s="2" t="str">
        <f>IFERROR(#REF!/GAMSlim2!AE118,"")</f>
        <v/>
      </c>
      <c r="AG118" s="2" t="str">
        <f>IFERROR(#REF!/GAMSlim2!AF118,"")</f>
        <v/>
      </c>
      <c r="AH118" s="2" t="str">
        <f>IFERROR(#REF!/GAMSlim2!AG118,"")</f>
        <v/>
      </c>
      <c r="AI118" s="2" t="str">
        <f>IFERROR(#REF!/GAMSlim2!AH118,"")</f>
        <v/>
      </c>
      <c r="AJ118" s="2" t="str">
        <f>IFERROR(#REF!/GAMSlim2!AI118,"")</f>
        <v/>
      </c>
      <c r="AK118" s="2" t="str">
        <f>IFERROR(#REF!/GAMSlim2!AJ118,"")</f>
        <v/>
      </c>
      <c r="AL118" s="2" t="str">
        <f>IFERROR(#REF!/GAMSlim2!AK118,"")</f>
        <v/>
      </c>
      <c r="AM118" s="2" t="str">
        <f>IFERROR(#REF!/GAMSlim2!AL118,"")</f>
        <v/>
      </c>
      <c r="AN118" s="2" t="str">
        <f>IFERROR(#REF!/GAMSlim2!AM118,"")</f>
        <v/>
      </c>
      <c r="AO118" s="2" t="str">
        <f>IFERROR(#REF!/GAMSlim2!AN118,"")</f>
        <v/>
      </c>
      <c r="AP118" s="2" t="str">
        <f>IFERROR(#REF!/GAMSlim2!AO118,"")</f>
        <v/>
      </c>
      <c r="AQ118" s="2" t="str">
        <f>IFERROR(#REF!/GAMSlim2!AP118,"")</f>
        <v/>
      </c>
      <c r="AR118" s="2" t="str">
        <f>IFERROR(#REF!/GAMSlim2!AQ118,"")</f>
        <v/>
      </c>
      <c r="AS118" s="2" t="str">
        <f>IFERROR(#REF!/GAMSlim2!AR118,"")</f>
        <v/>
      </c>
      <c r="AT118" s="2" t="str">
        <f>IFERROR(#REF!/GAMSlim2!AS118,"")</f>
        <v/>
      </c>
      <c r="AU118" s="2" t="str">
        <f>IFERROR(#REF!/GAMSlim2!AT118,"")</f>
        <v/>
      </c>
      <c r="AV118" s="2" t="str">
        <f>IFERROR(#REF!/GAMSlim2!AU118,"")</f>
        <v/>
      </c>
      <c r="AW118" s="2" t="str">
        <f>IFERROR(#REF!/GAMSlim2!AV118,"")</f>
        <v/>
      </c>
      <c r="AX118" s="2" t="str">
        <f>IFERROR(#REF!/GAMSlim2!AW118,"")</f>
        <v/>
      </c>
      <c r="AY118" s="2" t="str">
        <f>IFERROR(#REF!/GAMSlim2!AX118,"")</f>
        <v/>
      </c>
      <c r="AZ118" s="2" t="str">
        <f>IFERROR(#REF!/GAMSlim2!AY118,"")</f>
        <v/>
      </c>
      <c r="BA118" s="2" t="str">
        <f>IFERROR(#REF!/GAMSlim2!AZ118,"")</f>
        <v/>
      </c>
      <c r="BB118" s="2" t="str">
        <f>IFERROR(#REF!/GAMSlim2!BA118,"")</f>
        <v/>
      </c>
      <c r="BC118" s="2" t="str">
        <f>IFERROR(#REF!/GAMSlim2!BB118,"")</f>
        <v/>
      </c>
      <c r="BD118" s="2" t="str">
        <f>IFERROR(#REF!/GAMSlim2!BC118,"")</f>
        <v/>
      </c>
      <c r="BE118" s="2" t="str">
        <f>IFERROR(#REF!/GAMSlim2!BD118,"")</f>
        <v/>
      </c>
      <c r="BF118" s="2" t="str">
        <f>IFERROR(#REF!/GAMSlim2!BE118,"")</f>
        <v/>
      </c>
      <c r="BG118" s="2" t="str">
        <f>IFERROR(#REF!/GAMSlim2!BF118,"")</f>
        <v/>
      </c>
      <c r="BH118" s="2" t="str">
        <f>IFERROR(#REF!/GAMSlim2!BG118,"")</f>
        <v/>
      </c>
      <c r="BI118" s="2" t="str">
        <f>IFERROR(#REF!/GAMSlim2!BH118,"")</f>
        <v/>
      </c>
      <c r="BJ118" s="2" t="str">
        <f>IFERROR(#REF!/GAMSlim2!BI118,"")</f>
        <v/>
      </c>
    </row>
    <row r="119" spans="1:62" x14ac:dyDescent="0.25">
      <c r="A119" t="e">
        <f>#REF!</f>
        <v>#REF!</v>
      </c>
      <c r="B119" t="str">
        <f>GAMSbase!A119</f>
        <v>Utility Discount Rate (per year)</v>
      </c>
      <c r="C119" s="2" t="str">
        <f>IFERROR(#REF!/GAMSlim2!B119,"")</f>
        <v/>
      </c>
      <c r="D119" s="2" t="str">
        <f>IFERROR(#REF!/GAMSlim2!C119,"")</f>
        <v/>
      </c>
      <c r="E119" s="2" t="str">
        <f>IFERROR(#REF!/GAMSlim2!D119,"")</f>
        <v/>
      </c>
      <c r="F119" s="2" t="str">
        <f>IFERROR(#REF!/GAMSlim2!E119,"")</f>
        <v/>
      </c>
      <c r="G119" s="2" t="str">
        <f>IFERROR(#REF!/GAMSlim2!F119,"")</f>
        <v/>
      </c>
      <c r="H119" s="2" t="str">
        <f>IFERROR(#REF!/GAMSlim2!G119,"")</f>
        <v/>
      </c>
      <c r="I119" s="2" t="str">
        <f>IFERROR(#REF!/GAMSlim2!H119,"")</f>
        <v/>
      </c>
      <c r="J119" s="2" t="str">
        <f>IFERROR(#REF!/GAMSlim2!I119,"")</f>
        <v/>
      </c>
      <c r="K119" s="2" t="str">
        <f>IFERROR(#REF!/GAMSlim2!J119,"")</f>
        <v/>
      </c>
      <c r="L119" s="2" t="str">
        <f>IFERROR(#REF!/GAMSlim2!K119,"")</f>
        <v/>
      </c>
      <c r="M119" s="2" t="str">
        <f>IFERROR(#REF!/GAMSlim2!L119,"")</f>
        <v/>
      </c>
      <c r="N119" s="2" t="str">
        <f>IFERROR(#REF!/GAMSlim2!M119,"")</f>
        <v/>
      </c>
      <c r="O119" s="2" t="str">
        <f>IFERROR(#REF!/GAMSlim2!N119,"")</f>
        <v/>
      </c>
      <c r="P119" s="2" t="str">
        <f>IFERROR(#REF!/GAMSlim2!O119,"")</f>
        <v/>
      </c>
      <c r="Q119" s="2" t="str">
        <f>IFERROR(#REF!/GAMSlim2!P119,"")</f>
        <v/>
      </c>
      <c r="R119" s="2" t="str">
        <f>IFERROR(#REF!/GAMSlim2!Q119,"")</f>
        <v/>
      </c>
      <c r="S119" s="2" t="str">
        <f>IFERROR(#REF!/GAMSlim2!R119,"")</f>
        <v/>
      </c>
      <c r="T119" s="2" t="str">
        <f>IFERROR(#REF!/GAMSlim2!S119,"")</f>
        <v/>
      </c>
      <c r="U119" s="2" t="str">
        <f>IFERROR(#REF!/GAMSlim2!T119,"")</f>
        <v/>
      </c>
      <c r="V119" s="2" t="str">
        <f>IFERROR(#REF!/GAMSlim2!U119,"")</f>
        <v/>
      </c>
      <c r="W119" s="2" t="str">
        <f>IFERROR(#REF!/GAMSlim2!V119,"")</f>
        <v/>
      </c>
      <c r="X119" s="2" t="str">
        <f>IFERROR(#REF!/GAMSlim2!W119,"")</f>
        <v/>
      </c>
      <c r="Y119" s="2" t="str">
        <f>IFERROR(#REF!/GAMSlim2!X119,"")</f>
        <v/>
      </c>
      <c r="Z119" s="2" t="str">
        <f>IFERROR(#REF!/GAMSlim2!Y119,"")</f>
        <v/>
      </c>
      <c r="AA119" s="2" t="str">
        <f>IFERROR(#REF!/GAMSlim2!Z119,"")</f>
        <v/>
      </c>
      <c r="AB119" s="2" t="str">
        <f>IFERROR(#REF!/GAMSlim2!AA119,"")</f>
        <v/>
      </c>
      <c r="AC119" s="2" t="str">
        <f>IFERROR(#REF!/GAMSlim2!AB119,"")</f>
        <v/>
      </c>
      <c r="AD119" s="2" t="str">
        <f>IFERROR(#REF!/GAMSlim2!AC119,"")</f>
        <v/>
      </c>
      <c r="AE119" s="2" t="str">
        <f>IFERROR(#REF!/GAMSlim2!AD119,"")</f>
        <v/>
      </c>
      <c r="AF119" s="2" t="str">
        <f>IFERROR(#REF!/GAMSlim2!AE119,"")</f>
        <v/>
      </c>
      <c r="AG119" s="2" t="str">
        <f>IFERROR(#REF!/GAMSlim2!AF119,"")</f>
        <v/>
      </c>
      <c r="AH119" s="2" t="str">
        <f>IFERROR(#REF!/GAMSlim2!AG119,"")</f>
        <v/>
      </c>
      <c r="AI119" s="2" t="str">
        <f>IFERROR(#REF!/GAMSlim2!AH119,"")</f>
        <v/>
      </c>
      <c r="AJ119" s="2" t="str">
        <f>IFERROR(#REF!/GAMSlim2!AI119,"")</f>
        <v/>
      </c>
      <c r="AK119" s="2" t="str">
        <f>IFERROR(#REF!/GAMSlim2!AJ119,"")</f>
        <v/>
      </c>
      <c r="AL119" s="2" t="str">
        <f>IFERROR(#REF!/GAMSlim2!AK119,"")</f>
        <v/>
      </c>
      <c r="AM119" s="2" t="str">
        <f>IFERROR(#REF!/GAMSlim2!AL119,"")</f>
        <v/>
      </c>
      <c r="AN119" s="2" t="str">
        <f>IFERROR(#REF!/GAMSlim2!AM119,"")</f>
        <v/>
      </c>
      <c r="AO119" s="2" t="str">
        <f>IFERROR(#REF!/GAMSlim2!AN119,"")</f>
        <v/>
      </c>
      <c r="AP119" s="2" t="str">
        <f>IFERROR(#REF!/GAMSlim2!AO119,"")</f>
        <v/>
      </c>
      <c r="AQ119" s="2" t="str">
        <f>IFERROR(#REF!/GAMSlim2!AP119,"")</f>
        <v/>
      </c>
      <c r="AR119" s="2" t="str">
        <f>IFERROR(#REF!/GAMSlim2!AQ119,"")</f>
        <v/>
      </c>
      <c r="AS119" s="2" t="str">
        <f>IFERROR(#REF!/GAMSlim2!AR119,"")</f>
        <v/>
      </c>
      <c r="AT119" s="2" t="str">
        <f>IFERROR(#REF!/GAMSlim2!AS119,"")</f>
        <v/>
      </c>
      <c r="AU119" s="2" t="str">
        <f>IFERROR(#REF!/GAMSlim2!AT119,"")</f>
        <v/>
      </c>
      <c r="AV119" s="2" t="str">
        <f>IFERROR(#REF!/GAMSlim2!AU119,"")</f>
        <v/>
      </c>
      <c r="AW119" s="2" t="str">
        <f>IFERROR(#REF!/GAMSlim2!AV119,"")</f>
        <v/>
      </c>
      <c r="AX119" s="2" t="str">
        <f>IFERROR(#REF!/GAMSlim2!AW119,"")</f>
        <v/>
      </c>
      <c r="AY119" s="2" t="str">
        <f>IFERROR(#REF!/GAMSlim2!AX119,"")</f>
        <v/>
      </c>
      <c r="AZ119" s="2" t="str">
        <f>IFERROR(#REF!/GAMSlim2!AY119,"")</f>
        <v/>
      </c>
      <c r="BA119" s="2" t="str">
        <f>IFERROR(#REF!/GAMSlim2!AZ119,"")</f>
        <v/>
      </c>
      <c r="BB119" s="2" t="str">
        <f>IFERROR(#REF!/GAMSlim2!BA119,"")</f>
        <v/>
      </c>
      <c r="BC119" s="2" t="str">
        <f>IFERROR(#REF!/GAMSlim2!BB119,"")</f>
        <v/>
      </c>
      <c r="BD119" s="2" t="str">
        <f>IFERROR(#REF!/GAMSlim2!BC119,"")</f>
        <v/>
      </c>
      <c r="BE119" s="2" t="str">
        <f>IFERROR(#REF!/GAMSlim2!BD119,"")</f>
        <v/>
      </c>
      <c r="BF119" s="2" t="str">
        <f>IFERROR(#REF!/GAMSlim2!BE119,"")</f>
        <v/>
      </c>
      <c r="BG119" s="2" t="str">
        <f>IFERROR(#REF!/GAMSlim2!BF119,"")</f>
        <v/>
      </c>
      <c r="BH119" s="2" t="str">
        <f>IFERROR(#REF!/GAMSlim2!BG119,"")</f>
        <v/>
      </c>
      <c r="BI119" s="2" t="str">
        <f>IFERROR(#REF!/GAMSlim2!BH119,"")</f>
        <v/>
      </c>
      <c r="BJ119" s="2" t="str">
        <f>IFERROR(#REF!/GAMSlim2!BI119,"")</f>
        <v/>
      </c>
    </row>
    <row r="120" spans="1:62" x14ac:dyDescent="0.25">
      <c r="A120" t="e">
        <f>#REF!</f>
        <v>#REF!</v>
      </c>
      <c r="B120" t="str">
        <f>GAMSbase!A120</f>
        <v>First Period gross MPK</v>
      </c>
      <c r="C120" s="2" t="str">
        <f>IFERROR(#REF!/GAMSlim2!B120,"")</f>
        <v/>
      </c>
      <c r="D120" s="2" t="str">
        <f>IFERROR(#REF!/GAMSlim2!C120,"")</f>
        <v/>
      </c>
      <c r="E120" s="2" t="str">
        <f>IFERROR(#REF!/GAMSlim2!D120,"")</f>
        <v/>
      </c>
      <c r="F120" s="2" t="str">
        <f>IFERROR(#REF!/GAMSlim2!E120,"")</f>
        <v/>
      </c>
      <c r="G120" s="2" t="str">
        <f>IFERROR(#REF!/GAMSlim2!F120,"")</f>
        <v/>
      </c>
      <c r="H120" s="2" t="str">
        <f>IFERROR(#REF!/GAMSlim2!G120,"")</f>
        <v/>
      </c>
      <c r="I120" s="2" t="str">
        <f>IFERROR(#REF!/GAMSlim2!H120,"")</f>
        <v/>
      </c>
      <c r="J120" s="2" t="str">
        <f>IFERROR(#REF!/GAMSlim2!I120,"")</f>
        <v/>
      </c>
      <c r="K120" s="2" t="str">
        <f>IFERROR(#REF!/GAMSlim2!J120,"")</f>
        <v/>
      </c>
      <c r="L120" s="2" t="str">
        <f>IFERROR(#REF!/GAMSlim2!K120,"")</f>
        <v/>
      </c>
      <c r="M120" s="2" t="str">
        <f>IFERROR(#REF!/GAMSlim2!L120,"")</f>
        <v/>
      </c>
      <c r="N120" s="2" t="str">
        <f>IFERROR(#REF!/GAMSlim2!M120,"")</f>
        <v/>
      </c>
      <c r="O120" s="2" t="str">
        <f>IFERROR(#REF!/GAMSlim2!N120,"")</f>
        <v/>
      </c>
      <c r="P120" s="2" t="str">
        <f>IFERROR(#REF!/GAMSlim2!O120,"")</f>
        <v/>
      </c>
      <c r="Q120" s="2" t="str">
        <f>IFERROR(#REF!/GAMSlim2!P120,"")</f>
        <v/>
      </c>
      <c r="R120" s="2" t="str">
        <f>IFERROR(#REF!/GAMSlim2!Q120,"")</f>
        <v/>
      </c>
      <c r="S120" s="2" t="str">
        <f>IFERROR(#REF!/GAMSlim2!R120,"")</f>
        <v/>
      </c>
      <c r="T120" s="2" t="str">
        <f>IFERROR(#REF!/GAMSlim2!S120,"")</f>
        <v/>
      </c>
      <c r="U120" s="2" t="str">
        <f>IFERROR(#REF!/GAMSlim2!T120,"")</f>
        <v/>
      </c>
      <c r="V120" s="2" t="str">
        <f>IFERROR(#REF!/GAMSlim2!U120,"")</f>
        <v/>
      </c>
      <c r="W120" s="2" t="str">
        <f>IFERROR(#REF!/GAMSlim2!V120,"")</f>
        <v/>
      </c>
      <c r="X120" s="2" t="str">
        <f>IFERROR(#REF!/GAMSlim2!W120,"")</f>
        <v/>
      </c>
      <c r="Y120" s="2" t="str">
        <f>IFERROR(#REF!/GAMSlim2!X120,"")</f>
        <v/>
      </c>
      <c r="Z120" s="2" t="str">
        <f>IFERROR(#REF!/GAMSlim2!Y120,"")</f>
        <v/>
      </c>
      <c r="AA120" s="2" t="str">
        <f>IFERROR(#REF!/GAMSlim2!Z120,"")</f>
        <v/>
      </c>
      <c r="AB120" s="2" t="str">
        <f>IFERROR(#REF!/GAMSlim2!AA120,"")</f>
        <v/>
      </c>
      <c r="AC120" s="2" t="str">
        <f>IFERROR(#REF!/GAMSlim2!AB120,"")</f>
        <v/>
      </c>
      <c r="AD120" s="2" t="str">
        <f>IFERROR(#REF!/GAMSlim2!AC120,"")</f>
        <v/>
      </c>
      <c r="AE120" s="2" t="str">
        <f>IFERROR(#REF!/GAMSlim2!AD120,"")</f>
        <v/>
      </c>
      <c r="AF120" s="2" t="str">
        <f>IFERROR(#REF!/GAMSlim2!AE120,"")</f>
        <v/>
      </c>
      <c r="AG120" s="2" t="str">
        <f>IFERROR(#REF!/GAMSlim2!AF120,"")</f>
        <v/>
      </c>
      <c r="AH120" s="2" t="str">
        <f>IFERROR(#REF!/GAMSlim2!AG120,"")</f>
        <v/>
      </c>
      <c r="AI120" s="2" t="str">
        <f>IFERROR(#REF!/GAMSlim2!AH120,"")</f>
        <v/>
      </c>
      <c r="AJ120" s="2" t="str">
        <f>IFERROR(#REF!/GAMSlim2!AI120,"")</f>
        <v/>
      </c>
      <c r="AK120" s="2" t="str">
        <f>IFERROR(#REF!/GAMSlim2!AJ120,"")</f>
        <v/>
      </c>
      <c r="AL120" s="2" t="str">
        <f>IFERROR(#REF!/GAMSlim2!AK120,"")</f>
        <v/>
      </c>
      <c r="AM120" s="2" t="str">
        <f>IFERROR(#REF!/GAMSlim2!AL120,"")</f>
        <v/>
      </c>
      <c r="AN120" s="2" t="str">
        <f>IFERROR(#REF!/GAMSlim2!AM120,"")</f>
        <v/>
      </c>
      <c r="AO120" s="2" t="str">
        <f>IFERROR(#REF!/GAMSlim2!AN120,"")</f>
        <v/>
      </c>
      <c r="AP120" s="2" t="str">
        <f>IFERROR(#REF!/GAMSlim2!AO120,"")</f>
        <v/>
      </c>
      <c r="AQ120" s="2" t="str">
        <f>IFERROR(#REF!/GAMSlim2!AP120,"")</f>
        <v/>
      </c>
      <c r="AR120" s="2" t="str">
        <f>IFERROR(#REF!/GAMSlim2!AQ120,"")</f>
        <v/>
      </c>
      <c r="AS120" s="2" t="str">
        <f>IFERROR(#REF!/GAMSlim2!AR120,"")</f>
        <v/>
      </c>
      <c r="AT120" s="2" t="str">
        <f>IFERROR(#REF!/GAMSlim2!AS120,"")</f>
        <v/>
      </c>
      <c r="AU120" s="2" t="str">
        <f>IFERROR(#REF!/GAMSlim2!AT120,"")</f>
        <v/>
      </c>
      <c r="AV120" s="2" t="str">
        <f>IFERROR(#REF!/GAMSlim2!AU120,"")</f>
        <v/>
      </c>
      <c r="AW120" s="2" t="str">
        <f>IFERROR(#REF!/GAMSlim2!AV120,"")</f>
        <v/>
      </c>
      <c r="AX120" s="2" t="str">
        <f>IFERROR(#REF!/GAMSlim2!AW120,"")</f>
        <v/>
      </c>
      <c r="AY120" s="2" t="str">
        <f>IFERROR(#REF!/GAMSlim2!AX120,"")</f>
        <v/>
      </c>
      <c r="AZ120" s="2" t="str">
        <f>IFERROR(#REF!/GAMSlim2!AY120,"")</f>
        <v/>
      </c>
      <c r="BA120" s="2" t="str">
        <f>IFERROR(#REF!/GAMSlim2!AZ120,"")</f>
        <v/>
      </c>
      <c r="BB120" s="2" t="str">
        <f>IFERROR(#REF!/GAMSlim2!BA120,"")</f>
        <v/>
      </c>
      <c r="BC120" s="2" t="str">
        <f>IFERROR(#REF!/GAMSlim2!BB120,"")</f>
        <v/>
      </c>
      <c r="BD120" s="2" t="str">
        <f>IFERROR(#REF!/GAMSlim2!BC120,"")</f>
        <v/>
      </c>
      <c r="BE120" s="2" t="str">
        <f>IFERROR(#REF!/GAMSlim2!BD120,"")</f>
        <v/>
      </c>
      <c r="BF120" s="2" t="str">
        <f>IFERROR(#REF!/GAMSlim2!BE120,"")</f>
        <v/>
      </c>
      <c r="BG120" s="2" t="str">
        <f>IFERROR(#REF!/GAMSlim2!BF120,"")</f>
        <v/>
      </c>
      <c r="BH120" s="2" t="str">
        <f>IFERROR(#REF!/GAMSlim2!BG120,"")</f>
        <v/>
      </c>
      <c r="BI120" s="2" t="str">
        <f>IFERROR(#REF!/GAMSlim2!BH120,"")</f>
        <v/>
      </c>
      <c r="BJ120" s="2" t="str">
        <f>IFERROR(#REF!/GAMSlim2!BI120,"")</f>
        <v/>
      </c>
    </row>
    <row r="121" spans="1:62" x14ac:dyDescent="0.25">
      <c r="A121" t="e">
        <f>#REF!</f>
        <v>#REF!</v>
      </c>
      <c r="B121" t="str">
        <f>GAMSbase!A121</f>
        <v>All Periods gross MPK</v>
      </c>
      <c r="C121" s="2" t="str">
        <f>IFERROR(#REF!/GAMSlim2!B121,"")</f>
        <v/>
      </c>
      <c r="D121" s="2" t="str">
        <f>IFERROR(#REF!/GAMSlim2!C121,"")</f>
        <v/>
      </c>
      <c r="E121" s="2" t="str">
        <f>IFERROR(#REF!/GAMSlim2!D121,"")</f>
        <v/>
      </c>
      <c r="F121" s="2" t="str">
        <f>IFERROR(#REF!/GAMSlim2!E121,"")</f>
        <v/>
      </c>
      <c r="G121" s="2" t="str">
        <f>IFERROR(#REF!/GAMSlim2!F121,"")</f>
        <v/>
      </c>
      <c r="H121" s="2" t="str">
        <f>IFERROR(#REF!/GAMSlim2!G121,"")</f>
        <v/>
      </c>
      <c r="I121" s="2" t="str">
        <f>IFERROR(#REF!/GAMSlim2!H121,"")</f>
        <v/>
      </c>
      <c r="J121" s="2" t="str">
        <f>IFERROR(#REF!/GAMSlim2!I121,"")</f>
        <v/>
      </c>
      <c r="K121" s="2" t="str">
        <f>IFERROR(#REF!/GAMSlim2!J121,"")</f>
        <v/>
      </c>
      <c r="L121" s="2" t="str">
        <f>IFERROR(#REF!/GAMSlim2!K121,"")</f>
        <v/>
      </c>
      <c r="M121" s="2" t="str">
        <f>IFERROR(#REF!/GAMSlim2!L121,"")</f>
        <v/>
      </c>
      <c r="N121" s="2" t="str">
        <f>IFERROR(#REF!/GAMSlim2!M121,"")</f>
        <v/>
      </c>
      <c r="O121" s="2" t="str">
        <f>IFERROR(#REF!/GAMSlim2!N121,"")</f>
        <v/>
      </c>
      <c r="P121" s="2" t="str">
        <f>IFERROR(#REF!/GAMSlim2!O121,"")</f>
        <v/>
      </c>
      <c r="Q121" s="2" t="str">
        <f>IFERROR(#REF!/GAMSlim2!P121,"")</f>
        <v/>
      </c>
      <c r="R121" s="2" t="str">
        <f>IFERROR(#REF!/GAMSlim2!Q121,"")</f>
        <v/>
      </c>
      <c r="S121" s="2" t="str">
        <f>IFERROR(#REF!/GAMSlim2!R121,"")</f>
        <v/>
      </c>
      <c r="T121" s="2" t="str">
        <f>IFERROR(#REF!/GAMSlim2!S121,"")</f>
        <v/>
      </c>
      <c r="U121" s="2" t="str">
        <f>IFERROR(#REF!/GAMSlim2!T121,"")</f>
        <v/>
      </c>
      <c r="V121" s="2" t="str">
        <f>IFERROR(#REF!/GAMSlim2!U121,"")</f>
        <v/>
      </c>
      <c r="W121" s="2" t="str">
        <f>IFERROR(#REF!/GAMSlim2!V121,"")</f>
        <v/>
      </c>
      <c r="X121" s="2" t="str">
        <f>IFERROR(#REF!/GAMSlim2!W121,"")</f>
        <v/>
      </c>
      <c r="Y121" s="2" t="str">
        <f>IFERROR(#REF!/GAMSlim2!X121,"")</f>
        <v/>
      </c>
      <c r="Z121" s="2" t="str">
        <f>IFERROR(#REF!/GAMSlim2!Y121,"")</f>
        <v/>
      </c>
      <c r="AA121" s="2" t="str">
        <f>IFERROR(#REF!/GAMSlim2!Z121,"")</f>
        <v/>
      </c>
      <c r="AB121" s="2" t="str">
        <f>IFERROR(#REF!/GAMSlim2!AA121,"")</f>
        <v/>
      </c>
      <c r="AC121" s="2" t="str">
        <f>IFERROR(#REF!/GAMSlim2!AB121,"")</f>
        <v/>
      </c>
      <c r="AD121" s="2" t="str">
        <f>IFERROR(#REF!/GAMSlim2!AC121,"")</f>
        <v/>
      </c>
      <c r="AE121" s="2" t="str">
        <f>IFERROR(#REF!/GAMSlim2!AD121,"")</f>
        <v/>
      </c>
      <c r="AF121" s="2" t="str">
        <f>IFERROR(#REF!/GAMSlim2!AE121,"")</f>
        <v/>
      </c>
      <c r="AG121" s="2" t="str">
        <f>IFERROR(#REF!/GAMSlim2!AF121,"")</f>
        <v/>
      </c>
      <c r="AH121" s="2" t="str">
        <f>IFERROR(#REF!/GAMSlim2!AG121,"")</f>
        <v/>
      </c>
      <c r="AI121" s="2" t="str">
        <f>IFERROR(#REF!/GAMSlim2!AH121,"")</f>
        <v/>
      </c>
      <c r="AJ121" s="2" t="str">
        <f>IFERROR(#REF!/GAMSlim2!AI121,"")</f>
        <v/>
      </c>
      <c r="AK121" s="2" t="str">
        <f>IFERROR(#REF!/GAMSlim2!AJ121,"")</f>
        <v/>
      </c>
      <c r="AL121" s="2" t="str">
        <f>IFERROR(#REF!/GAMSlim2!AK121,"")</f>
        <v/>
      </c>
      <c r="AM121" s="2" t="str">
        <f>IFERROR(#REF!/GAMSlim2!AL121,"")</f>
        <v/>
      </c>
      <c r="AN121" s="2" t="str">
        <f>IFERROR(#REF!/GAMSlim2!AM121,"")</f>
        <v/>
      </c>
      <c r="AO121" s="2" t="str">
        <f>IFERROR(#REF!/GAMSlim2!AN121,"")</f>
        <v/>
      </c>
      <c r="AP121" s="2" t="str">
        <f>IFERROR(#REF!/GAMSlim2!AO121,"")</f>
        <v/>
      </c>
      <c r="AQ121" s="2" t="str">
        <f>IFERROR(#REF!/GAMSlim2!AP121,"")</f>
        <v/>
      </c>
      <c r="AR121" s="2" t="str">
        <f>IFERROR(#REF!/GAMSlim2!AQ121,"")</f>
        <v/>
      </c>
      <c r="AS121" s="2" t="str">
        <f>IFERROR(#REF!/GAMSlim2!AR121,"")</f>
        <v/>
      </c>
      <c r="AT121" s="2" t="str">
        <f>IFERROR(#REF!/GAMSlim2!AS121,"")</f>
        <v/>
      </c>
      <c r="AU121" s="2" t="str">
        <f>IFERROR(#REF!/GAMSlim2!AT121,"")</f>
        <v/>
      </c>
      <c r="AV121" s="2" t="str">
        <f>IFERROR(#REF!/GAMSlim2!AU121,"")</f>
        <v/>
      </c>
      <c r="AW121" s="2" t="str">
        <f>IFERROR(#REF!/GAMSlim2!AV121,"")</f>
        <v/>
      </c>
      <c r="AX121" s="2" t="str">
        <f>IFERROR(#REF!/GAMSlim2!AW121,"")</f>
        <v/>
      </c>
      <c r="AY121" s="2" t="str">
        <f>IFERROR(#REF!/GAMSlim2!AX121,"")</f>
        <v/>
      </c>
      <c r="AZ121" s="2" t="str">
        <f>IFERROR(#REF!/GAMSlim2!AY121,"")</f>
        <v/>
      </c>
      <c r="BA121" s="2" t="str">
        <f>IFERROR(#REF!/GAMSlim2!AZ121,"")</f>
        <v/>
      </c>
      <c r="BB121" s="2" t="str">
        <f>IFERROR(#REF!/GAMSlim2!BA121,"")</f>
        <v/>
      </c>
      <c r="BC121" s="2" t="str">
        <f>IFERROR(#REF!/GAMSlim2!BB121,"")</f>
        <v/>
      </c>
      <c r="BD121" s="2" t="str">
        <f>IFERROR(#REF!/GAMSlim2!BC121,"")</f>
        <v/>
      </c>
      <c r="BE121" s="2" t="str">
        <f>IFERROR(#REF!/GAMSlim2!BD121,"")</f>
        <v/>
      </c>
      <c r="BF121" s="2" t="str">
        <f>IFERROR(#REF!/GAMSlim2!BE121,"")</f>
        <v/>
      </c>
      <c r="BG121" s="2" t="str">
        <f>IFERROR(#REF!/GAMSlim2!BF121,"")</f>
        <v/>
      </c>
      <c r="BH121" s="2" t="str">
        <f>IFERROR(#REF!/GAMSlim2!BG121,"")</f>
        <v/>
      </c>
      <c r="BI121" s="2" t="str">
        <f>IFERROR(#REF!/GAMSlim2!BH121,"")</f>
        <v/>
      </c>
      <c r="BJ121" s="2" t="str">
        <f>IFERROR(#REF!/GAMSlim2!BI121,"")</f>
        <v/>
      </c>
    </row>
    <row r="122" spans="1:62" x14ac:dyDescent="0.25">
      <c r="A122" t="e">
        <f>#REF!</f>
        <v>#REF!</v>
      </c>
      <c r="B122" t="str">
        <f>GAMSbase!A122</f>
        <v>* WELFARE</v>
      </c>
      <c r="C122" s="2" t="str">
        <f>IFERROR(#REF!/GAMSlim2!B122,"")</f>
        <v/>
      </c>
      <c r="D122" s="2" t="str">
        <f>IFERROR(#REF!/GAMSlim2!C122,"")</f>
        <v/>
      </c>
      <c r="E122" s="2" t="str">
        <f>IFERROR(#REF!/GAMSlim2!D122,"")</f>
        <v/>
      </c>
      <c r="F122" s="2" t="str">
        <f>IFERROR(#REF!/GAMSlim2!E122,"")</f>
        <v/>
      </c>
      <c r="G122" s="2" t="str">
        <f>IFERROR(#REF!/GAMSlim2!F122,"")</f>
        <v/>
      </c>
      <c r="H122" s="2" t="str">
        <f>IFERROR(#REF!/GAMSlim2!G122,"")</f>
        <v/>
      </c>
      <c r="I122" s="2" t="str">
        <f>IFERROR(#REF!/GAMSlim2!H122,"")</f>
        <v/>
      </c>
      <c r="J122" s="2" t="str">
        <f>IFERROR(#REF!/GAMSlim2!I122,"")</f>
        <v/>
      </c>
      <c r="K122" s="2" t="str">
        <f>IFERROR(#REF!/GAMSlim2!J122,"")</f>
        <v/>
      </c>
      <c r="L122" s="2" t="str">
        <f>IFERROR(#REF!/GAMSlim2!K122,"")</f>
        <v/>
      </c>
      <c r="M122" s="2" t="str">
        <f>IFERROR(#REF!/GAMSlim2!L122,"")</f>
        <v/>
      </c>
      <c r="N122" s="2" t="str">
        <f>IFERROR(#REF!/GAMSlim2!M122,"")</f>
        <v/>
      </c>
      <c r="O122" s="2" t="str">
        <f>IFERROR(#REF!/GAMSlim2!N122,"")</f>
        <v/>
      </c>
      <c r="P122" s="2" t="str">
        <f>IFERROR(#REF!/GAMSlim2!O122,"")</f>
        <v/>
      </c>
      <c r="Q122" s="2" t="str">
        <f>IFERROR(#REF!/GAMSlim2!P122,"")</f>
        <v/>
      </c>
      <c r="R122" s="2" t="str">
        <f>IFERROR(#REF!/GAMSlim2!Q122,"")</f>
        <v/>
      </c>
      <c r="S122" s="2" t="str">
        <f>IFERROR(#REF!/GAMSlim2!R122,"")</f>
        <v/>
      </c>
      <c r="T122" s="2" t="str">
        <f>IFERROR(#REF!/GAMSlim2!S122,"")</f>
        <v/>
      </c>
      <c r="U122" s="2" t="str">
        <f>IFERROR(#REF!/GAMSlim2!T122,"")</f>
        <v/>
      </c>
      <c r="V122" s="2" t="str">
        <f>IFERROR(#REF!/GAMSlim2!U122,"")</f>
        <v/>
      </c>
      <c r="W122" s="2" t="str">
        <f>IFERROR(#REF!/GAMSlim2!V122,"")</f>
        <v/>
      </c>
      <c r="X122" s="2" t="str">
        <f>IFERROR(#REF!/GAMSlim2!W122,"")</f>
        <v/>
      </c>
      <c r="Y122" s="2" t="str">
        <f>IFERROR(#REF!/GAMSlim2!X122,"")</f>
        <v/>
      </c>
      <c r="Z122" s="2" t="str">
        <f>IFERROR(#REF!/GAMSlim2!Y122,"")</f>
        <v/>
      </c>
      <c r="AA122" s="2" t="str">
        <f>IFERROR(#REF!/GAMSlim2!Z122,"")</f>
        <v/>
      </c>
      <c r="AB122" s="2" t="str">
        <f>IFERROR(#REF!/GAMSlim2!AA122,"")</f>
        <v/>
      </c>
      <c r="AC122" s="2" t="str">
        <f>IFERROR(#REF!/GAMSlim2!AB122,"")</f>
        <v/>
      </c>
      <c r="AD122" s="2" t="str">
        <f>IFERROR(#REF!/GAMSlim2!AC122,"")</f>
        <v/>
      </c>
      <c r="AE122" s="2" t="str">
        <f>IFERROR(#REF!/GAMSlim2!AD122,"")</f>
        <v/>
      </c>
      <c r="AF122" s="2" t="str">
        <f>IFERROR(#REF!/GAMSlim2!AE122,"")</f>
        <v/>
      </c>
      <c r="AG122" s="2" t="str">
        <f>IFERROR(#REF!/GAMSlim2!AF122,"")</f>
        <v/>
      </c>
      <c r="AH122" s="2" t="str">
        <f>IFERROR(#REF!/GAMSlim2!AG122,"")</f>
        <v/>
      </c>
      <c r="AI122" s="2" t="str">
        <f>IFERROR(#REF!/GAMSlim2!AH122,"")</f>
        <v/>
      </c>
      <c r="AJ122" s="2" t="str">
        <f>IFERROR(#REF!/GAMSlim2!AI122,"")</f>
        <v/>
      </c>
      <c r="AK122" s="2" t="str">
        <f>IFERROR(#REF!/GAMSlim2!AJ122,"")</f>
        <v/>
      </c>
      <c r="AL122" s="2" t="str">
        <f>IFERROR(#REF!/GAMSlim2!AK122,"")</f>
        <v/>
      </c>
      <c r="AM122" s="2" t="str">
        <f>IFERROR(#REF!/GAMSlim2!AL122,"")</f>
        <v/>
      </c>
      <c r="AN122" s="2" t="str">
        <f>IFERROR(#REF!/GAMSlim2!AM122,"")</f>
        <v/>
      </c>
      <c r="AO122" s="2" t="str">
        <f>IFERROR(#REF!/GAMSlim2!AN122,"")</f>
        <v/>
      </c>
      <c r="AP122" s="2" t="str">
        <f>IFERROR(#REF!/GAMSlim2!AO122,"")</f>
        <v/>
      </c>
      <c r="AQ122" s="2" t="str">
        <f>IFERROR(#REF!/GAMSlim2!AP122,"")</f>
        <v/>
      </c>
      <c r="AR122" s="2" t="str">
        <f>IFERROR(#REF!/GAMSlim2!AQ122,"")</f>
        <v/>
      </c>
      <c r="AS122" s="2" t="str">
        <f>IFERROR(#REF!/GAMSlim2!AR122,"")</f>
        <v/>
      </c>
      <c r="AT122" s="2" t="str">
        <f>IFERROR(#REF!/GAMSlim2!AS122,"")</f>
        <v/>
      </c>
      <c r="AU122" s="2" t="str">
        <f>IFERROR(#REF!/GAMSlim2!AT122,"")</f>
        <v/>
      </c>
      <c r="AV122" s="2" t="str">
        <f>IFERROR(#REF!/GAMSlim2!AU122,"")</f>
        <v/>
      </c>
      <c r="AW122" s="2" t="str">
        <f>IFERROR(#REF!/GAMSlim2!AV122,"")</f>
        <v/>
      </c>
      <c r="AX122" s="2" t="str">
        <f>IFERROR(#REF!/GAMSlim2!AW122,"")</f>
        <v/>
      </c>
      <c r="AY122" s="2" t="str">
        <f>IFERROR(#REF!/GAMSlim2!AX122,"")</f>
        <v/>
      </c>
      <c r="AZ122" s="2" t="str">
        <f>IFERROR(#REF!/GAMSlim2!AY122,"")</f>
        <v/>
      </c>
      <c r="BA122" s="2" t="str">
        <f>IFERROR(#REF!/GAMSlim2!AZ122,"")</f>
        <v/>
      </c>
      <c r="BB122" s="2" t="str">
        <f>IFERROR(#REF!/GAMSlim2!BA122,"")</f>
        <v/>
      </c>
      <c r="BC122" s="2" t="str">
        <f>IFERROR(#REF!/GAMSlim2!BB122,"")</f>
        <v/>
      </c>
      <c r="BD122" s="2" t="str">
        <f>IFERROR(#REF!/GAMSlim2!BC122,"")</f>
        <v/>
      </c>
      <c r="BE122" s="2" t="str">
        <f>IFERROR(#REF!/GAMSlim2!BD122,"")</f>
        <v/>
      </c>
      <c r="BF122" s="2" t="str">
        <f>IFERROR(#REF!/GAMSlim2!BE122,"")</f>
        <v/>
      </c>
      <c r="BG122" s="2" t="str">
        <f>IFERROR(#REF!/GAMSlim2!BF122,"")</f>
        <v/>
      </c>
      <c r="BH122" s="2" t="str">
        <f>IFERROR(#REF!/GAMSlim2!BG122,"")</f>
        <v/>
      </c>
      <c r="BI122" s="2" t="str">
        <f>IFERROR(#REF!/GAMSlim2!BH122,"")</f>
        <v/>
      </c>
      <c r="BJ122" s="2" t="str">
        <f>IFERROR(#REF!/GAMSlim2!BI122,"")</f>
        <v/>
      </c>
    </row>
    <row r="123" spans="1:62" x14ac:dyDescent="0.25">
      <c r="A123" t="e">
        <f>#REF!</f>
        <v>#REF!</v>
      </c>
      <c r="B123" t="str">
        <f>GAMSbase!A123</f>
        <v>Consumption (trillion USD per year)</v>
      </c>
      <c r="C123" s="2" t="str">
        <f>IFERROR(#REF!/GAMSlim2!B123,"")</f>
        <v/>
      </c>
      <c r="D123" s="2" t="str">
        <f>IFERROR(#REF!/GAMSlim2!C123,"")</f>
        <v/>
      </c>
      <c r="E123" s="2" t="str">
        <f>IFERROR(#REF!/GAMSlim2!D123,"")</f>
        <v/>
      </c>
      <c r="F123" s="2" t="str">
        <f>IFERROR(#REF!/GAMSlim2!E123,"")</f>
        <v/>
      </c>
      <c r="G123" s="2" t="str">
        <f>IFERROR(#REF!/GAMSlim2!F123,"")</f>
        <v/>
      </c>
      <c r="H123" s="2" t="str">
        <f>IFERROR(#REF!/GAMSlim2!G123,"")</f>
        <v/>
      </c>
      <c r="I123" s="2" t="str">
        <f>IFERROR(#REF!/GAMSlim2!H123,"")</f>
        <v/>
      </c>
      <c r="J123" s="2" t="str">
        <f>IFERROR(#REF!/GAMSlim2!I123,"")</f>
        <v/>
      </c>
      <c r="K123" s="2" t="str">
        <f>IFERROR(#REF!/GAMSlim2!J123,"")</f>
        <v/>
      </c>
      <c r="L123" s="2" t="str">
        <f>IFERROR(#REF!/GAMSlim2!K123,"")</f>
        <v/>
      </c>
      <c r="M123" s="2" t="str">
        <f>IFERROR(#REF!/GAMSlim2!L123,"")</f>
        <v/>
      </c>
      <c r="N123" s="2" t="str">
        <f>IFERROR(#REF!/GAMSlim2!M123,"")</f>
        <v/>
      </c>
      <c r="O123" s="2" t="str">
        <f>IFERROR(#REF!/GAMSlim2!N123,"")</f>
        <v/>
      </c>
      <c r="P123" s="2" t="str">
        <f>IFERROR(#REF!/GAMSlim2!O123,"")</f>
        <v/>
      </c>
      <c r="Q123" s="2" t="str">
        <f>IFERROR(#REF!/GAMSlim2!P123,"")</f>
        <v/>
      </c>
      <c r="R123" s="2" t="str">
        <f>IFERROR(#REF!/GAMSlim2!Q123,"")</f>
        <v/>
      </c>
      <c r="S123" s="2" t="str">
        <f>IFERROR(#REF!/GAMSlim2!R123,"")</f>
        <v/>
      </c>
      <c r="T123" s="2" t="str">
        <f>IFERROR(#REF!/GAMSlim2!S123,"")</f>
        <v/>
      </c>
      <c r="U123" s="2" t="str">
        <f>IFERROR(#REF!/GAMSlim2!T123,"")</f>
        <v/>
      </c>
      <c r="V123" s="2" t="str">
        <f>IFERROR(#REF!/GAMSlim2!U123,"")</f>
        <v/>
      </c>
      <c r="W123" s="2" t="str">
        <f>IFERROR(#REF!/GAMSlim2!V123,"")</f>
        <v/>
      </c>
      <c r="X123" s="2" t="str">
        <f>IFERROR(#REF!/GAMSlim2!W123,"")</f>
        <v/>
      </c>
      <c r="Y123" s="2" t="str">
        <f>IFERROR(#REF!/GAMSlim2!X123,"")</f>
        <v/>
      </c>
      <c r="Z123" s="2" t="str">
        <f>IFERROR(#REF!/GAMSlim2!Y123,"")</f>
        <v/>
      </c>
      <c r="AA123" s="2" t="str">
        <f>IFERROR(#REF!/GAMSlim2!Z123,"")</f>
        <v/>
      </c>
      <c r="AB123" s="2" t="str">
        <f>IFERROR(#REF!/GAMSlim2!AA123,"")</f>
        <v/>
      </c>
      <c r="AC123" s="2" t="str">
        <f>IFERROR(#REF!/GAMSlim2!AB123,"")</f>
        <v/>
      </c>
      <c r="AD123" s="2" t="str">
        <f>IFERROR(#REF!/GAMSlim2!AC123,"")</f>
        <v/>
      </c>
      <c r="AE123" s="2" t="str">
        <f>IFERROR(#REF!/GAMSlim2!AD123,"")</f>
        <v/>
      </c>
      <c r="AF123" s="2" t="str">
        <f>IFERROR(#REF!/GAMSlim2!AE123,"")</f>
        <v/>
      </c>
      <c r="AG123" s="2" t="str">
        <f>IFERROR(#REF!/GAMSlim2!AF123,"")</f>
        <v/>
      </c>
      <c r="AH123" s="2" t="str">
        <f>IFERROR(#REF!/GAMSlim2!AG123,"")</f>
        <v/>
      </c>
      <c r="AI123" s="2" t="str">
        <f>IFERROR(#REF!/GAMSlim2!AH123,"")</f>
        <v/>
      </c>
      <c r="AJ123" s="2" t="str">
        <f>IFERROR(#REF!/GAMSlim2!AI123,"")</f>
        <v/>
      </c>
      <c r="AK123" s="2" t="str">
        <f>IFERROR(#REF!/GAMSlim2!AJ123,"")</f>
        <v/>
      </c>
      <c r="AL123" s="2" t="str">
        <f>IFERROR(#REF!/GAMSlim2!AK123,"")</f>
        <v/>
      </c>
      <c r="AM123" s="2" t="str">
        <f>IFERROR(#REF!/GAMSlim2!AL123,"")</f>
        <v/>
      </c>
      <c r="AN123" s="2" t="str">
        <f>IFERROR(#REF!/GAMSlim2!AM123,"")</f>
        <v/>
      </c>
      <c r="AO123" s="2" t="str">
        <f>IFERROR(#REF!/GAMSlim2!AN123,"")</f>
        <v/>
      </c>
      <c r="AP123" s="2" t="str">
        <f>IFERROR(#REF!/GAMSlim2!AO123,"")</f>
        <v/>
      </c>
      <c r="AQ123" s="2" t="str">
        <f>IFERROR(#REF!/GAMSlim2!AP123,"")</f>
        <v/>
      </c>
      <c r="AR123" s="2" t="str">
        <f>IFERROR(#REF!/GAMSlim2!AQ123,"")</f>
        <v/>
      </c>
      <c r="AS123" s="2" t="str">
        <f>IFERROR(#REF!/GAMSlim2!AR123,"")</f>
        <v/>
      </c>
      <c r="AT123" s="2" t="str">
        <f>IFERROR(#REF!/GAMSlim2!AS123,"")</f>
        <v/>
      </c>
      <c r="AU123" s="2" t="str">
        <f>IFERROR(#REF!/GAMSlim2!AT123,"")</f>
        <v/>
      </c>
      <c r="AV123" s="2" t="str">
        <f>IFERROR(#REF!/GAMSlim2!AU123,"")</f>
        <v/>
      </c>
      <c r="AW123" s="2" t="str">
        <f>IFERROR(#REF!/GAMSlim2!AV123,"")</f>
        <v/>
      </c>
      <c r="AX123" s="2" t="str">
        <f>IFERROR(#REF!/GAMSlim2!AW123,"")</f>
        <v/>
      </c>
      <c r="AY123" s="2" t="str">
        <f>IFERROR(#REF!/GAMSlim2!AX123,"")</f>
        <v/>
      </c>
      <c r="AZ123" s="2" t="str">
        <f>IFERROR(#REF!/GAMSlim2!AY123,"")</f>
        <v/>
      </c>
      <c r="BA123" s="2" t="str">
        <f>IFERROR(#REF!/GAMSlim2!AZ123,"")</f>
        <v/>
      </c>
      <c r="BB123" s="2" t="str">
        <f>IFERROR(#REF!/GAMSlim2!BA123,"")</f>
        <v/>
      </c>
      <c r="BC123" s="2" t="str">
        <f>IFERROR(#REF!/GAMSlim2!BB123,"")</f>
        <v/>
      </c>
      <c r="BD123" s="2" t="str">
        <f>IFERROR(#REF!/GAMSlim2!BC123,"")</f>
        <v/>
      </c>
      <c r="BE123" s="2" t="str">
        <f>IFERROR(#REF!/GAMSlim2!BD123,"")</f>
        <v/>
      </c>
      <c r="BF123" s="2" t="str">
        <f>IFERROR(#REF!/GAMSlim2!BE123,"")</f>
        <v/>
      </c>
      <c r="BG123" s="2" t="str">
        <f>IFERROR(#REF!/GAMSlim2!BF123,"")</f>
        <v/>
      </c>
      <c r="BH123" s="2" t="str">
        <f>IFERROR(#REF!/GAMSlim2!BG123,"")</f>
        <v/>
      </c>
      <c r="BI123" s="2" t="str">
        <f>IFERROR(#REF!/GAMSlim2!BH123,"")</f>
        <v/>
      </c>
      <c r="BJ123" s="2" t="str">
        <f>IFERROR(#REF!/GAMSlim2!BI123,"")</f>
        <v/>
      </c>
    </row>
    <row r="124" spans="1:62" x14ac:dyDescent="0.25">
      <c r="A124" t="e">
        <f>#REF!</f>
        <v>#REF!</v>
      </c>
      <c r="B124" t="str">
        <f>GAMSbase!A124</f>
        <v>Net Capial Accumulation (trillion USD per year)</v>
      </c>
      <c r="C124" s="2" t="str">
        <f>IFERROR(#REF!/GAMSlim2!B124,"")</f>
        <v/>
      </c>
      <c r="D124" s="2" t="str">
        <f>IFERROR(#REF!/GAMSlim2!C124,"")</f>
        <v/>
      </c>
      <c r="E124" s="2" t="str">
        <f>IFERROR(#REF!/GAMSlim2!D124,"")</f>
        <v/>
      </c>
      <c r="F124" s="2" t="str">
        <f>IFERROR(#REF!/GAMSlim2!E124,"")</f>
        <v/>
      </c>
      <c r="G124" s="2" t="str">
        <f>IFERROR(#REF!/GAMSlim2!F124,"")</f>
        <v/>
      </c>
      <c r="H124" s="2" t="str">
        <f>IFERROR(#REF!/GAMSlim2!G124,"")</f>
        <v/>
      </c>
      <c r="I124" s="2" t="str">
        <f>IFERROR(#REF!/GAMSlim2!H124,"")</f>
        <v/>
      </c>
      <c r="J124" s="2" t="str">
        <f>IFERROR(#REF!/GAMSlim2!I124,"")</f>
        <v/>
      </c>
      <c r="K124" s="2" t="str">
        <f>IFERROR(#REF!/GAMSlim2!J124,"")</f>
        <v/>
      </c>
      <c r="L124" s="2" t="str">
        <f>IFERROR(#REF!/GAMSlim2!K124,"")</f>
        <v/>
      </c>
      <c r="M124" s="2" t="str">
        <f>IFERROR(#REF!/GAMSlim2!L124,"")</f>
        <v/>
      </c>
      <c r="N124" s="2" t="str">
        <f>IFERROR(#REF!/GAMSlim2!M124,"")</f>
        <v/>
      </c>
      <c r="O124" s="2" t="str">
        <f>IFERROR(#REF!/GAMSlim2!N124,"")</f>
        <v/>
      </c>
      <c r="P124" s="2" t="str">
        <f>IFERROR(#REF!/GAMSlim2!O124,"")</f>
        <v/>
      </c>
      <c r="Q124" s="2" t="str">
        <f>IFERROR(#REF!/GAMSlim2!P124,"")</f>
        <v/>
      </c>
      <c r="R124" s="2" t="str">
        <f>IFERROR(#REF!/GAMSlim2!Q124,"")</f>
        <v/>
      </c>
      <c r="S124" s="2" t="str">
        <f>IFERROR(#REF!/GAMSlim2!R124,"")</f>
        <v/>
      </c>
      <c r="T124" s="2" t="str">
        <f>IFERROR(#REF!/GAMSlim2!S124,"")</f>
        <v/>
      </c>
      <c r="U124" s="2" t="str">
        <f>IFERROR(#REF!/GAMSlim2!T124,"")</f>
        <v/>
      </c>
      <c r="V124" s="2" t="str">
        <f>IFERROR(#REF!/GAMSlim2!U124,"")</f>
        <v/>
      </c>
      <c r="W124" s="2" t="str">
        <f>IFERROR(#REF!/GAMSlim2!V124,"")</f>
        <v/>
      </c>
      <c r="X124" s="2" t="str">
        <f>IFERROR(#REF!/GAMSlim2!W124,"")</f>
        <v/>
      </c>
      <c r="Y124" s="2" t="str">
        <f>IFERROR(#REF!/GAMSlim2!X124,"")</f>
        <v/>
      </c>
      <c r="Z124" s="2" t="str">
        <f>IFERROR(#REF!/GAMSlim2!Y124,"")</f>
        <v/>
      </c>
      <c r="AA124" s="2" t="str">
        <f>IFERROR(#REF!/GAMSlim2!Z124,"")</f>
        <v/>
      </c>
      <c r="AB124" s="2" t="str">
        <f>IFERROR(#REF!/GAMSlim2!AA124,"")</f>
        <v/>
      </c>
      <c r="AC124" s="2" t="str">
        <f>IFERROR(#REF!/GAMSlim2!AB124,"")</f>
        <v/>
      </c>
      <c r="AD124" s="2" t="str">
        <f>IFERROR(#REF!/GAMSlim2!AC124,"")</f>
        <v/>
      </c>
      <c r="AE124" s="2" t="str">
        <f>IFERROR(#REF!/GAMSlim2!AD124,"")</f>
        <v/>
      </c>
      <c r="AF124" s="2" t="str">
        <f>IFERROR(#REF!/GAMSlim2!AE124,"")</f>
        <v/>
      </c>
      <c r="AG124" s="2" t="str">
        <f>IFERROR(#REF!/GAMSlim2!AF124,"")</f>
        <v/>
      </c>
      <c r="AH124" s="2" t="str">
        <f>IFERROR(#REF!/GAMSlim2!AG124,"")</f>
        <v/>
      </c>
      <c r="AI124" s="2" t="str">
        <f>IFERROR(#REF!/GAMSlim2!AH124,"")</f>
        <v/>
      </c>
      <c r="AJ124" s="2" t="str">
        <f>IFERROR(#REF!/GAMSlim2!AI124,"")</f>
        <v/>
      </c>
      <c r="AK124" s="2" t="str">
        <f>IFERROR(#REF!/GAMSlim2!AJ124,"")</f>
        <v/>
      </c>
      <c r="AL124" s="2" t="str">
        <f>IFERROR(#REF!/GAMSlim2!AK124,"")</f>
        <v/>
      </c>
      <c r="AM124" s="2" t="str">
        <f>IFERROR(#REF!/GAMSlim2!AL124,"")</f>
        <v/>
      </c>
      <c r="AN124" s="2" t="str">
        <f>IFERROR(#REF!/GAMSlim2!AM124,"")</f>
        <v/>
      </c>
      <c r="AO124" s="2" t="str">
        <f>IFERROR(#REF!/GAMSlim2!AN124,"")</f>
        <v/>
      </c>
      <c r="AP124" s="2" t="str">
        <f>IFERROR(#REF!/GAMSlim2!AO124,"")</f>
        <v/>
      </c>
      <c r="AQ124" s="2" t="str">
        <f>IFERROR(#REF!/GAMSlim2!AP124,"")</f>
        <v/>
      </c>
      <c r="AR124" s="2" t="str">
        <f>IFERROR(#REF!/GAMSlim2!AQ124,"")</f>
        <v/>
      </c>
      <c r="AS124" s="2" t="str">
        <f>IFERROR(#REF!/GAMSlim2!AR124,"")</f>
        <v/>
      </c>
      <c r="AT124" s="2" t="str">
        <f>IFERROR(#REF!/GAMSlim2!AS124,"")</f>
        <v/>
      </c>
      <c r="AU124" s="2" t="str">
        <f>IFERROR(#REF!/GAMSlim2!AT124,"")</f>
        <v/>
      </c>
      <c r="AV124" s="2" t="str">
        <f>IFERROR(#REF!/GAMSlim2!AU124,"")</f>
        <v/>
      </c>
      <c r="AW124" s="2" t="str">
        <f>IFERROR(#REF!/GAMSlim2!AV124,"")</f>
        <v/>
      </c>
      <c r="AX124" s="2" t="str">
        <f>IFERROR(#REF!/GAMSlim2!AW124,"")</f>
        <v/>
      </c>
      <c r="AY124" s="2" t="str">
        <f>IFERROR(#REF!/GAMSlim2!AX124,"")</f>
        <v/>
      </c>
      <c r="AZ124" s="2" t="str">
        <f>IFERROR(#REF!/GAMSlim2!AY124,"")</f>
        <v/>
      </c>
      <c r="BA124" s="2" t="str">
        <f>IFERROR(#REF!/GAMSlim2!AZ124,"")</f>
        <v/>
      </c>
      <c r="BB124" s="2" t="str">
        <f>IFERROR(#REF!/GAMSlim2!BA124,"")</f>
        <v/>
      </c>
      <c r="BC124" s="2" t="str">
        <f>IFERROR(#REF!/GAMSlim2!BB124,"")</f>
        <v/>
      </c>
      <c r="BD124" s="2" t="str">
        <f>IFERROR(#REF!/GAMSlim2!BC124,"")</f>
        <v/>
      </c>
      <c r="BE124" s="2" t="str">
        <f>IFERROR(#REF!/GAMSlim2!BD124,"")</f>
        <v/>
      </c>
      <c r="BF124" s="2" t="str">
        <f>IFERROR(#REF!/GAMSlim2!BE124,"")</f>
        <v/>
      </c>
      <c r="BG124" s="2" t="str">
        <f>IFERROR(#REF!/GAMSlim2!BF124,"")</f>
        <v/>
      </c>
      <c r="BH124" s="2" t="str">
        <f>IFERROR(#REF!/GAMSlim2!BG124,"")</f>
        <v/>
      </c>
      <c r="BI124" s="2" t="str">
        <f>IFERROR(#REF!/GAMSlim2!BH124,"")</f>
        <v/>
      </c>
      <c r="BJ124" s="2" t="str">
        <f>IFERROR(#REF!/GAMSlim2!BI124,"")</f>
        <v/>
      </c>
    </row>
    <row r="125" spans="1:62" x14ac:dyDescent="0.25">
      <c r="A125" t="e">
        <f>#REF!</f>
        <v>#REF!</v>
      </c>
      <c r="B125" t="str">
        <f>GAMSbase!A125</f>
        <v>Net National Income (consumption basis)</v>
      </c>
      <c r="C125" s="2" t="str">
        <f>IFERROR(#REF!/GAMSlim2!B125,"")</f>
        <v/>
      </c>
      <c r="D125" s="2" t="str">
        <f>IFERROR(#REF!/GAMSlim2!C125,"")</f>
        <v/>
      </c>
      <c r="E125" s="2" t="str">
        <f>IFERROR(#REF!/GAMSlim2!D125,"")</f>
        <v/>
      </c>
      <c r="F125" s="2" t="str">
        <f>IFERROR(#REF!/GAMSlim2!E125,"")</f>
        <v/>
      </c>
      <c r="G125" s="2" t="str">
        <f>IFERROR(#REF!/GAMSlim2!F125,"")</f>
        <v/>
      </c>
      <c r="H125" s="2" t="str">
        <f>IFERROR(#REF!/GAMSlim2!G125,"")</f>
        <v/>
      </c>
      <c r="I125" s="2" t="str">
        <f>IFERROR(#REF!/GAMSlim2!H125,"")</f>
        <v/>
      </c>
      <c r="J125" s="2" t="str">
        <f>IFERROR(#REF!/GAMSlim2!I125,"")</f>
        <v/>
      </c>
      <c r="K125" s="2" t="str">
        <f>IFERROR(#REF!/GAMSlim2!J125,"")</f>
        <v/>
      </c>
      <c r="L125" s="2" t="str">
        <f>IFERROR(#REF!/GAMSlim2!K125,"")</f>
        <v/>
      </c>
      <c r="M125" s="2" t="str">
        <f>IFERROR(#REF!/GAMSlim2!L125,"")</f>
        <v/>
      </c>
      <c r="N125" s="2" t="str">
        <f>IFERROR(#REF!/GAMSlim2!M125,"")</f>
        <v/>
      </c>
      <c r="O125" s="2" t="str">
        <f>IFERROR(#REF!/GAMSlim2!N125,"")</f>
        <v/>
      </c>
      <c r="P125" s="2" t="str">
        <f>IFERROR(#REF!/GAMSlim2!O125,"")</f>
        <v/>
      </c>
      <c r="Q125" s="2" t="str">
        <f>IFERROR(#REF!/GAMSlim2!P125,"")</f>
        <v/>
      </c>
      <c r="R125" s="2" t="str">
        <f>IFERROR(#REF!/GAMSlim2!Q125,"")</f>
        <v/>
      </c>
      <c r="S125" s="2" t="str">
        <f>IFERROR(#REF!/GAMSlim2!R125,"")</f>
        <v/>
      </c>
      <c r="T125" s="2" t="str">
        <f>IFERROR(#REF!/GAMSlim2!S125,"")</f>
        <v/>
      </c>
      <c r="U125" s="2" t="str">
        <f>IFERROR(#REF!/GAMSlim2!T125,"")</f>
        <v/>
      </c>
      <c r="V125" s="2" t="str">
        <f>IFERROR(#REF!/GAMSlim2!U125,"")</f>
        <v/>
      </c>
      <c r="W125" s="2" t="str">
        <f>IFERROR(#REF!/GAMSlim2!V125,"")</f>
        <v/>
      </c>
      <c r="X125" s="2" t="str">
        <f>IFERROR(#REF!/GAMSlim2!W125,"")</f>
        <v/>
      </c>
      <c r="Y125" s="2" t="str">
        <f>IFERROR(#REF!/GAMSlim2!X125,"")</f>
        <v/>
      </c>
      <c r="Z125" s="2" t="str">
        <f>IFERROR(#REF!/GAMSlim2!Y125,"")</f>
        <v/>
      </c>
      <c r="AA125" s="2" t="str">
        <f>IFERROR(#REF!/GAMSlim2!Z125,"")</f>
        <v/>
      </c>
      <c r="AB125" s="2" t="str">
        <f>IFERROR(#REF!/GAMSlim2!AA125,"")</f>
        <v/>
      </c>
      <c r="AC125" s="2" t="str">
        <f>IFERROR(#REF!/GAMSlim2!AB125,"")</f>
        <v/>
      </c>
      <c r="AD125" s="2" t="str">
        <f>IFERROR(#REF!/GAMSlim2!AC125,"")</f>
        <v/>
      </c>
      <c r="AE125" s="2" t="str">
        <f>IFERROR(#REF!/GAMSlim2!AD125,"")</f>
        <v/>
      </c>
      <c r="AF125" s="2" t="str">
        <f>IFERROR(#REF!/GAMSlim2!AE125,"")</f>
        <v/>
      </c>
      <c r="AG125" s="2" t="str">
        <f>IFERROR(#REF!/GAMSlim2!AF125,"")</f>
        <v/>
      </c>
      <c r="AH125" s="2" t="str">
        <f>IFERROR(#REF!/GAMSlim2!AG125,"")</f>
        <v/>
      </c>
      <c r="AI125" s="2" t="str">
        <f>IFERROR(#REF!/GAMSlim2!AH125,"")</f>
        <v/>
      </c>
      <c r="AJ125" s="2" t="str">
        <f>IFERROR(#REF!/GAMSlim2!AI125,"")</f>
        <v/>
      </c>
      <c r="AK125" s="2" t="str">
        <f>IFERROR(#REF!/GAMSlim2!AJ125,"")</f>
        <v/>
      </c>
      <c r="AL125" s="2" t="str">
        <f>IFERROR(#REF!/GAMSlim2!AK125,"")</f>
        <v/>
      </c>
      <c r="AM125" s="2" t="str">
        <f>IFERROR(#REF!/GAMSlim2!AL125,"")</f>
        <v/>
      </c>
      <c r="AN125" s="2" t="str">
        <f>IFERROR(#REF!/GAMSlim2!AM125,"")</f>
        <v/>
      </c>
      <c r="AO125" s="2" t="str">
        <f>IFERROR(#REF!/GAMSlim2!AN125,"")</f>
        <v/>
      </c>
      <c r="AP125" s="2" t="str">
        <f>IFERROR(#REF!/GAMSlim2!AO125,"")</f>
        <v/>
      </c>
      <c r="AQ125" s="2" t="str">
        <f>IFERROR(#REF!/GAMSlim2!AP125,"")</f>
        <v/>
      </c>
      <c r="AR125" s="2" t="str">
        <f>IFERROR(#REF!/GAMSlim2!AQ125,"")</f>
        <v/>
      </c>
      <c r="AS125" s="2" t="str">
        <f>IFERROR(#REF!/GAMSlim2!AR125,"")</f>
        <v/>
      </c>
      <c r="AT125" s="2" t="str">
        <f>IFERROR(#REF!/GAMSlim2!AS125,"")</f>
        <v/>
      </c>
      <c r="AU125" s="2" t="str">
        <f>IFERROR(#REF!/GAMSlim2!AT125,"")</f>
        <v/>
      </c>
      <c r="AV125" s="2" t="str">
        <f>IFERROR(#REF!/GAMSlim2!AU125,"")</f>
        <v/>
      </c>
      <c r="AW125" s="2" t="str">
        <f>IFERROR(#REF!/GAMSlim2!AV125,"")</f>
        <v/>
      </c>
      <c r="AX125" s="2" t="str">
        <f>IFERROR(#REF!/GAMSlim2!AW125,"")</f>
        <v/>
      </c>
      <c r="AY125" s="2" t="str">
        <f>IFERROR(#REF!/GAMSlim2!AX125,"")</f>
        <v/>
      </c>
      <c r="AZ125" s="2" t="str">
        <f>IFERROR(#REF!/GAMSlim2!AY125,"")</f>
        <v/>
      </c>
      <c r="BA125" s="2" t="str">
        <f>IFERROR(#REF!/GAMSlim2!AZ125,"")</f>
        <v/>
      </c>
      <c r="BB125" s="2" t="str">
        <f>IFERROR(#REF!/GAMSlim2!BA125,"")</f>
        <v/>
      </c>
      <c r="BC125" s="2" t="str">
        <f>IFERROR(#REF!/GAMSlim2!BB125,"")</f>
        <v/>
      </c>
      <c r="BD125" s="2" t="str">
        <f>IFERROR(#REF!/GAMSlim2!BC125,"")</f>
        <v/>
      </c>
      <c r="BE125" s="2" t="str">
        <f>IFERROR(#REF!/GAMSlim2!BD125,"")</f>
        <v/>
      </c>
      <c r="BF125" s="2" t="str">
        <f>IFERROR(#REF!/GAMSlim2!BE125,"")</f>
        <v/>
      </c>
      <c r="BG125" s="2" t="str">
        <f>IFERROR(#REF!/GAMSlim2!BF125,"")</f>
        <v/>
      </c>
      <c r="BH125" s="2" t="str">
        <f>IFERROR(#REF!/GAMSlim2!BG125,"")</f>
        <v/>
      </c>
      <c r="BI125" s="2" t="str">
        <f>IFERROR(#REF!/GAMSlim2!BH125,"")</f>
        <v/>
      </c>
      <c r="BJ125" s="2" t="str">
        <f>IFERROR(#REF!/GAMSlim2!BI125,"")</f>
        <v/>
      </c>
    </row>
    <row r="126" spans="1:62" x14ac:dyDescent="0.25">
      <c r="A126" t="e">
        <f>#REF!</f>
        <v>#REF!</v>
      </c>
      <c r="B126" t="str">
        <f>GAMSbase!A126</f>
        <v>Consumption Per Capita (thousand USD per year)</v>
      </c>
      <c r="C126" s="2" t="str">
        <f>IFERROR(#REF!/GAMSlim2!B126,"")</f>
        <v/>
      </c>
      <c r="D126" s="2" t="str">
        <f>IFERROR(#REF!/GAMSlim2!C126,"")</f>
        <v/>
      </c>
      <c r="E126" s="2" t="str">
        <f>IFERROR(#REF!/GAMSlim2!D126,"")</f>
        <v/>
      </c>
      <c r="F126" s="2" t="str">
        <f>IFERROR(#REF!/GAMSlim2!E126,"")</f>
        <v/>
      </c>
      <c r="G126" s="2" t="str">
        <f>IFERROR(#REF!/GAMSlim2!F126,"")</f>
        <v/>
      </c>
      <c r="H126" s="2" t="str">
        <f>IFERROR(#REF!/GAMSlim2!G126,"")</f>
        <v/>
      </c>
      <c r="I126" s="2" t="str">
        <f>IFERROR(#REF!/GAMSlim2!H126,"")</f>
        <v/>
      </c>
      <c r="J126" s="2" t="str">
        <f>IFERROR(#REF!/GAMSlim2!I126,"")</f>
        <v/>
      </c>
      <c r="K126" s="2" t="str">
        <f>IFERROR(#REF!/GAMSlim2!J126,"")</f>
        <v/>
      </c>
      <c r="L126" s="2" t="str">
        <f>IFERROR(#REF!/GAMSlim2!K126,"")</f>
        <v/>
      </c>
      <c r="M126" s="2" t="str">
        <f>IFERROR(#REF!/GAMSlim2!L126,"")</f>
        <v/>
      </c>
      <c r="N126" s="2" t="str">
        <f>IFERROR(#REF!/GAMSlim2!M126,"")</f>
        <v/>
      </c>
      <c r="O126" s="2" t="str">
        <f>IFERROR(#REF!/GAMSlim2!N126,"")</f>
        <v/>
      </c>
      <c r="P126" s="2" t="str">
        <f>IFERROR(#REF!/GAMSlim2!O126,"")</f>
        <v/>
      </c>
      <c r="Q126" s="2" t="str">
        <f>IFERROR(#REF!/GAMSlim2!P126,"")</f>
        <v/>
      </c>
      <c r="R126" s="2" t="str">
        <f>IFERROR(#REF!/GAMSlim2!Q126,"")</f>
        <v/>
      </c>
      <c r="S126" s="2" t="str">
        <f>IFERROR(#REF!/GAMSlim2!R126,"")</f>
        <v/>
      </c>
      <c r="T126" s="2" t="str">
        <f>IFERROR(#REF!/GAMSlim2!S126,"")</f>
        <v/>
      </c>
      <c r="U126" s="2" t="str">
        <f>IFERROR(#REF!/GAMSlim2!T126,"")</f>
        <v/>
      </c>
      <c r="V126" s="2" t="str">
        <f>IFERROR(#REF!/GAMSlim2!U126,"")</f>
        <v/>
      </c>
      <c r="W126" s="2" t="str">
        <f>IFERROR(#REF!/GAMSlim2!V126,"")</f>
        <v/>
      </c>
      <c r="X126" s="2" t="str">
        <f>IFERROR(#REF!/GAMSlim2!W126,"")</f>
        <v/>
      </c>
      <c r="Y126" s="2" t="str">
        <f>IFERROR(#REF!/GAMSlim2!X126,"")</f>
        <v/>
      </c>
      <c r="Z126" s="2" t="str">
        <f>IFERROR(#REF!/GAMSlim2!Y126,"")</f>
        <v/>
      </c>
      <c r="AA126" s="2" t="str">
        <f>IFERROR(#REF!/GAMSlim2!Z126,"")</f>
        <v/>
      </c>
      <c r="AB126" s="2" t="str">
        <f>IFERROR(#REF!/GAMSlim2!AA126,"")</f>
        <v/>
      </c>
      <c r="AC126" s="2" t="str">
        <f>IFERROR(#REF!/GAMSlim2!AB126,"")</f>
        <v/>
      </c>
      <c r="AD126" s="2" t="str">
        <f>IFERROR(#REF!/GAMSlim2!AC126,"")</f>
        <v/>
      </c>
      <c r="AE126" s="2" t="str">
        <f>IFERROR(#REF!/GAMSlim2!AD126,"")</f>
        <v/>
      </c>
      <c r="AF126" s="2" t="str">
        <f>IFERROR(#REF!/GAMSlim2!AE126,"")</f>
        <v/>
      </c>
      <c r="AG126" s="2" t="str">
        <f>IFERROR(#REF!/GAMSlim2!AF126,"")</f>
        <v/>
      </c>
      <c r="AH126" s="2" t="str">
        <f>IFERROR(#REF!/GAMSlim2!AG126,"")</f>
        <v/>
      </c>
      <c r="AI126" s="2" t="str">
        <f>IFERROR(#REF!/GAMSlim2!AH126,"")</f>
        <v/>
      </c>
      <c r="AJ126" s="2" t="str">
        <f>IFERROR(#REF!/GAMSlim2!AI126,"")</f>
        <v/>
      </c>
      <c r="AK126" s="2" t="str">
        <f>IFERROR(#REF!/GAMSlim2!AJ126,"")</f>
        <v/>
      </c>
      <c r="AL126" s="2" t="str">
        <f>IFERROR(#REF!/GAMSlim2!AK126,"")</f>
        <v/>
      </c>
      <c r="AM126" s="2" t="str">
        <f>IFERROR(#REF!/GAMSlim2!AL126,"")</f>
        <v/>
      </c>
      <c r="AN126" s="2" t="str">
        <f>IFERROR(#REF!/GAMSlim2!AM126,"")</f>
        <v/>
      </c>
      <c r="AO126" s="2" t="str">
        <f>IFERROR(#REF!/GAMSlim2!AN126,"")</f>
        <v/>
      </c>
      <c r="AP126" s="2" t="str">
        <f>IFERROR(#REF!/GAMSlim2!AO126,"")</f>
        <v/>
      </c>
      <c r="AQ126" s="2" t="str">
        <f>IFERROR(#REF!/GAMSlim2!AP126,"")</f>
        <v/>
      </c>
      <c r="AR126" s="2" t="str">
        <f>IFERROR(#REF!/GAMSlim2!AQ126,"")</f>
        <v/>
      </c>
      <c r="AS126" s="2" t="str">
        <f>IFERROR(#REF!/GAMSlim2!AR126,"")</f>
        <v/>
      </c>
      <c r="AT126" s="2" t="str">
        <f>IFERROR(#REF!/GAMSlim2!AS126,"")</f>
        <v/>
      </c>
      <c r="AU126" s="2" t="str">
        <f>IFERROR(#REF!/GAMSlim2!AT126,"")</f>
        <v/>
      </c>
      <c r="AV126" s="2" t="str">
        <f>IFERROR(#REF!/GAMSlim2!AU126,"")</f>
        <v/>
      </c>
      <c r="AW126" s="2" t="str">
        <f>IFERROR(#REF!/GAMSlim2!AV126,"")</f>
        <v/>
      </c>
      <c r="AX126" s="2" t="str">
        <f>IFERROR(#REF!/GAMSlim2!AW126,"")</f>
        <v/>
      </c>
      <c r="AY126" s="2" t="str">
        <f>IFERROR(#REF!/GAMSlim2!AX126,"")</f>
        <v/>
      </c>
      <c r="AZ126" s="2" t="str">
        <f>IFERROR(#REF!/GAMSlim2!AY126,"")</f>
        <v/>
      </c>
      <c r="BA126" s="2" t="str">
        <f>IFERROR(#REF!/GAMSlim2!AZ126,"")</f>
        <v/>
      </c>
      <c r="BB126" s="2" t="str">
        <f>IFERROR(#REF!/GAMSlim2!BA126,"")</f>
        <v/>
      </c>
      <c r="BC126" s="2" t="str">
        <f>IFERROR(#REF!/GAMSlim2!BB126,"")</f>
        <v/>
      </c>
      <c r="BD126" s="2" t="str">
        <f>IFERROR(#REF!/GAMSlim2!BC126,"")</f>
        <v/>
      </c>
      <c r="BE126" s="2" t="str">
        <f>IFERROR(#REF!/GAMSlim2!BD126,"")</f>
        <v/>
      </c>
      <c r="BF126" s="2" t="str">
        <f>IFERROR(#REF!/GAMSlim2!BE126,"")</f>
        <v/>
      </c>
      <c r="BG126" s="2" t="str">
        <f>IFERROR(#REF!/GAMSlim2!BF126,"")</f>
        <v/>
      </c>
      <c r="BH126" s="2" t="str">
        <f>IFERROR(#REF!/GAMSlim2!BG126,"")</f>
        <v/>
      </c>
      <c r="BI126" s="2" t="str">
        <f>IFERROR(#REF!/GAMSlim2!BH126,"")</f>
        <v/>
      </c>
      <c r="BJ126" s="2" t="str">
        <f>IFERROR(#REF!/GAMSlim2!BI126,"")</f>
        <v/>
      </c>
    </row>
    <row r="127" spans="1:62" x14ac:dyDescent="0.25">
      <c r="A127" t="e">
        <f>#REF!</f>
        <v>#REF!</v>
      </c>
      <c r="B127" t="str">
        <f>GAMSbase!A127</f>
        <v>Utility of Per Capita Consumption</v>
      </c>
      <c r="C127" s="2" t="str">
        <f>IFERROR(#REF!/GAMSlim2!B127,"")</f>
        <v/>
      </c>
      <c r="D127" s="2" t="str">
        <f>IFERROR(#REF!/GAMSlim2!C127,"")</f>
        <v/>
      </c>
      <c r="E127" s="2" t="str">
        <f>IFERROR(#REF!/GAMSlim2!D127,"")</f>
        <v/>
      </c>
      <c r="F127" s="2" t="str">
        <f>IFERROR(#REF!/GAMSlim2!E127,"")</f>
        <v/>
      </c>
      <c r="G127" s="2" t="str">
        <f>IFERROR(#REF!/GAMSlim2!F127,"")</f>
        <v/>
      </c>
      <c r="H127" s="2" t="str">
        <f>IFERROR(#REF!/GAMSlim2!G127,"")</f>
        <v/>
      </c>
      <c r="I127" s="2" t="str">
        <f>IFERROR(#REF!/GAMSlim2!H127,"")</f>
        <v/>
      </c>
      <c r="J127" s="2" t="str">
        <f>IFERROR(#REF!/GAMSlim2!I127,"")</f>
        <v/>
      </c>
      <c r="K127" s="2" t="str">
        <f>IFERROR(#REF!/GAMSlim2!J127,"")</f>
        <v/>
      </c>
      <c r="L127" s="2" t="str">
        <f>IFERROR(#REF!/GAMSlim2!K127,"")</f>
        <v/>
      </c>
      <c r="M127" s="2" t="str">
        <f>IFERROR(#REF!/GAMSlim2!L127,"")</f>
        <v/>
      </c>
      <c r="N127" s="2" t="str">
        <f>IFERROR(#REF!/GAMSlim2!M127,"")</f>
        <v/>
      </c>
      <c r="O127" s="2" t="str">
        <f>IFERROR(#REF!/GAMSlim2!N127,"")</f>
        <v/>
      </c>
      <c r="P127" s="2" t="str">
        <f>IFERROR(#REF!/GAMSlim2!O127,"")</f>
        <v/>
      </c>
      <c r="Q127" s="2" t="str">
        <f>IFERROR(#REF!/GAMSlim2!P127,"")</f>
        <v/>
      </c>
      <c r="R127" s="2" t="str">
        <f>IFERROR(#REF!/GAMSlim2!Q127,"")</f>
        <v/>
      </c>
      <c r="S127" s="2" t="str">
        <f>IFERROR(#REF!/GAMSlim2!R127,"")</f>
        <v/>
      </c>
      <c r="T127" s="2" t="str">
        <f>IFERROR(#REF!/GAMSlim2!S127,"")</f>
        <v/>
      </c>
      <c r="U127" s="2" t="str">
        <f>IFERROR(#REF!/GAMSlim2!T127,"")</f>
        <v/>
      </c>
      <c r="V127" s="2" t="str">
        <f>IFERROR(#REF!/GAMSlim2!U127,"")</f>
        <v/>
      </c>
      <c r="W127" s="2" t="str">
        <f>IFERROR(#REF!/GAMSlim2!V127,"")</f>
        <v/>
      </c>
      <c r="X127" s="2" t="str">
        <f>IFERROR(#REF!/GAMSlim2!W127,"")</f>
        <v/>
      </c>
      <c r="Y127" s="2" t="str">
        <f>IFERROR(#REF!/GAMSlim2!X127,"")</f>
        <v/>
      </c>
      <c r="Z127" s="2" t="str">
        <f>IFERROR(#REF!/GAMSlim2!Y127,"")</f>
        <v/>
      </c>
      <c r="AA127" s="2" t="str">
        <f>IFERROR(#REF!/GAMSlim2!Z127,"")</f>
        <v/>
      </c>
      <c r="AB127" s="2" t="str">
        <f>IFERROR(#REF!/GAMSlim2!AA127,"")</f>
        <v/>
      </c>
      <c r="AC127" s="2" t="str">
        <f>IFERROR(#REF!/GAMSlim2!AB127,"")</f>
        <v/>
      </c>
      <c r="AD127" s="2" t="str">
        <f>IFERROR(#REF!/GAMSlim2!AC127,"")</f>
        <v/>
      </c>
      <c r="AE127" s="2" t="str">
        <f>IFERROR(#REF!/GAMSlim2!AD127,"")</f>
        <v/>
      </c>
      <c r="AF127" s="2" t="str">
        <f>IFERROR(#REF!/GAMSlim2!AE127,"")</f>
        <v/>
      </c>
      <c r="AG127" s="2" t="str">
        <f>IFERROR(#REF!/GAMSlim2!AF127,"")</f>
        <v/>
      </c>
      <c r="AH127" s="2" t="str">
        <f>IFERROR(#REF!/GAMSlim2!AG127,"")</f>
        <v/>
      </c>
      <c r="AI127" s="2" t="str">
        <f>IFERROR(#REF!/GAMSlim2!AH127,"")</f>
        <v/>
      </c>
      <c r="AJ127" s="2" t="str">
        <f>IFERROR(#REF!/GAMSlim2!AI127,"")</f>
        <v/>
      </c>
      <c r="AK127" s="2" t="str">
        <f>IFERROR(#REF!/GAMSlim2!AJ127,"")</f>
        <v/>
      </c>
      <c r="AL127" s="2" t="str">
        <f>IFERROR(#REF!/GAMSlim2!AK127,"")</f>
        <v/>
      </c>
      <c r="AM127" s="2" t="str">
        <f>IFERROR(#REF!/GAMSlim2!AL127,"")</f>
        <v/>
      </c>
      <c r="AN127" s="2" t="str">
        <f>IFERROR(#REF!/GAMSlim2!AM127,"")</f>
        <v/>
      </c>
      <c r="AO127" s="2" t="str">
        <f>IFERROR(#REF!/GAMSlim2!AN127,"")</f>
        <v/>
      </c>
      <c r="AP127" s="2" t="str">
        <f>IFERROR(#REF!/GAMSlim2!AO127,"")</f>
        <v/>
      </c>
      <c r="AQ127" s="2" t="str">
        <f>IFERROR(#REF!/GAMSlim2!AP127,"")</f>
        <v/>
      </c>
      <c r="AR127" s="2" t="str">
        <f>IFERROR(#REF!/GAMSlim2!AQ127,"")</f>
        <v/>
      </c>
      <c r="AS127" s="2" t="str">
        <f>IFERROR(#REF!/GAMSlim2!AR127,"")</f>
        <v/>
      </c>
      <c r="AT127" s="2" t="str">
        <f>IFERROR(#REF!/GAMSlim2!AS127,"")</f>
        <v/>
      </c>
      <c r="AU127" s="2" t="str">
        <f>IFERROR(#REF!/GAMSlim2!AT127,"")</f>
        <v/>
      </c>
      <c r="AV127" s="2" t="str">
        <f>IFERROR(#REF!/GAMSlim2!AU127,"")</f>
        <v/>
      </c>
      <c r="AW127" s="2" t="str">
        <f>IFERROR(#REF!/GAMSlim2!AV127,"")</f>
        <v/>
      </c>
      <c r="AX127" s="2" t="str">
        <f>IFERROR(#REF!/GAMSlim2!AW127,"")</f>
        <v/>
      </c>
      <c r="AY127" s="2" t="str">
        <f>IFERROR(#REF!/GAMSlim2!AX127,"")</f>
        <v/>
      </c>
      <c r="AZ127" s="2" t="str">
        <f>IFERROR(#REF!/GAMSlim2!AY127,"")</f>
        <v/>
      </c>
      <c r="BA127" s="2" t="str">
        <f>IFERROR(#REF!/GAMSlim2!AZ127,"")</f>
        <v/>
      </c>
      <c r="BB127" s="2" t="str">
        <f>IFERROR(#REF!/GAMSlim2!BA127,"")</f>
        <v/>
      </c>
      <c r="BC127" s="2" t="str">
        <f>IFERROR(#REF!/GAMSlim2!BB127,"")</f>
        <v/>
      </c>
      <c r="BD127" s="2" t="str">
        <f>IFERROR(#REF!/GAMSlim2!BC127,"")</f>
        <v/>
      </c>
      <c r="BE127" s="2" t="str">
        <f>IFERROR(#REF!/GAMSlim2!BD127,"")</f>
        <v/>
      </c>
      <c r="BF127" s="2" t="str">
        <f>IFERROR(#REF!/GAMSlim2!BE127,"")</f>
        <v/>
      </c>
      <c r="BG127" s="2" t="str">
        <f>IFERROR(#REF!/GAMSlim2!BF127,"")</f>
        <v/>
      </c>
      <c r="BH127" s="2" t="str">
        <f>IFERROR(#REF!/GAMSlim2!BG127,"")</f>
        <v/>
      </c>
      <c r="BI127" s="2" t="str">
        <f>IFERROR(#REF!/GAMSlim2!BH127,"")</f>
        <v/>
      </c>
      <c r="BJ127" s="2" t="str">
        <f>IFERROR(#REF!/GAMSlim2!BI127,"")</f>
        <v/>
      </c>
    </row>
    <row r="128" spans="1:62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25">
      <c r="A129" t="e">
        <f>#REF!</f>
        <v>#REF!</v>
      </c>
      <c r="B129" t="str">
        <f>GAMSbase!A129</f>
        <v>Total Discounted Utility (trillions 2000USD)</v>
      </c>
      <c r="C129" s="2" t="str">
        <f>IFERROR(#REF!/GAMSlim2!B129,"")</f>
        <v/>
      </c>
      <c r="D129" s="2" t="str">
        <f>IFERROR(#REF!/GAMSlim2!C129,"")</f>
        <v/>
      </c>
      <c r="E129" s="2" t="str">
        <f>IFERROR(#REF!/GAMSlim2!D129,"")</f>
        <v/>
      </c>
      <c r="F129" s="2" t="str">
        <f>IFERROR(#REF!/GAMSlim2!E129,"")</f>
        <v/>
      </c>
      <c r="G129" s="2" t="str">
        <f>IFERROR(#REF!/GAMSlim2!F129,"")</f>
        <v/>
      </c>
      <c r="H129" s="2" t="str">
        <f>IFERROR(#REF!/GAMSlim2!G129,"")</f>
        <v/>
      </c>
      <c r="I129" s="2" t="str">
        <f>IFERROR(#REF!/GAMSlim2!H129,"")</f>
        <v/>
      </c>
      <c r="J129" s="2" t="str">
        <f>IFERROR(#REF!/GAMSlim2!I129,"")</f>
        <v/>
      </c>
      <c r="K129" s="2" t="str">
        <f>IFERROR(#REF!/GAMSlim2!J129,"")</f>
        <v/>
      </c>
      <c r="L129" s="2" t="str">
        <f>IFERROR(#REF!/GAMSlim2!K129,"")</f>
        <v/>
      </c>
      <c r="M129" s="2" t="str">
        <f>IFERROR(#REF!/GAMSlim2!L129,"")</f>
        <v/>
      </c>
      <c r="N129" s="2" t="str">
        <f>IFERROR(#REF!/GAMSlim2!M129,"")</f>
        <v/>
      </c>
      <c r="O129" s="2" t="str">
        <f>IFERROR(#REF!/GAMSlim2!N129,"")</f>
        <v/>
      </c>
      <c r="P129" s="2" t="str">
        <f>IFERROR(#REF!/GAMSlim2!O129,"")</f>
        <v/>
      </c>
      <c r="Q129" s="2" t="str">
        <f>IFERROR(#REF!/GAMSlim2!P129,"")</f>
        <v/>
      </c>
      <c r="R129" s="2" t="str">
        <f>IFERROR(#REF!/GAMSlim2!Q129,"")</f>
        <v/>
      </c>
      <c r="S129" s="2" t="str">
        <f>IFERROR(#REF!/GAMSlim2!R129,"")</f>
        <v/>
      </c>
      <c r="T129" s="2" t="str">
        <f>IFERROR(#REF!/GAMSlim2!S129,"")</f>
        <v/>
      </c>
      <c r="U129" s="2" t="str">
        <f>IFERROR(#REF!/GAMSlim2!T129,"")</f>
        <v/>
      </c>
      <c r="V129" s="2" t="str">
        <f>IFERROR(#REF!/GAMSlim2!U129,"")</f>
        <v/>
      </c>
      <c r="W129" s="2" t="str">
        <f>IFERROR(#REF!/GAMSlim2!V129,"")</f>
        <v/>
      </c>
      <c r="X129" s="2" t="str">
        <f>IFERROR(#REF!/GAMSlim2!W129,"")</f>
        <v/>
      </c>
      <c r="Y129" s="2" t="str">
        <f>IFERROR(#REF!/GAMSlim2!X129,"")</f>
        <v/>
      </c>
      <c r="Z129" s="2" t="str">
        <f>IFERROR(#REF!/GAMSlim2!Y129,"")</f>
        <v/>
      </c>
      <c r="AA129" s="2" t="str">
        <f>IFERROR(#REF!/GAMSlim2!Z129,"")</f>
        <v/>
      </c>
      <c r="AB129" s="2" t="str">
        <f>IFERROR(#REF!/GAMSlim2!AA129,"")</f>
        <v/>
      </c>
      <c r="AC129" s="2" t="str">
        <f>IFERROR(#REF!/GAMSlim2!AB129,"")</f>
        <v/>
      </c>
      <c r="AD129" s="2" t="str">
        <f>IFERROR(#REF!/GAMSlim2!AC129,"")</f>
        <v/>
      </c>
      <c r="AE129" s="2" t="str">
        <f>IFERROR(#REF!/GAMSlim2!AD129,"")</f>
        <v/>
      </c>
      <c r="AF129" s="2" t="str">
        <f>IFERROR(#REF!/GAMSlim2!AE129,"")</f>
        <v/>
      </c>
      <c r="AG129" s="2" t="str">
        <f>IFERROR(#REF!/GAMSlim2!AF129,"")</f>
        <v/>
      </c>
      <c r="AH129" s="2" t="str">
        <f>IFERROR(#REF!/GAMSlim2!AG129,"")</f>
        <v/>
      </c>
      <c r="AI129" s="2" t="str">
        <f>IFERROR(#REF!/GAMSlim2!AH129,"")</f>
        <v/>
      </c>
      <c r="AJ129" s="2" t="str">
        <f>IFERROR(#REF!/GAMSlim2!AI129,"")</f>
        <v/>
      </c>
      <c r="AK129" s="2" t="str">
        <f>IFERROR(#REF!/GAMSlim2!AJ129,"")</f>
        <v/>
      </c>
      <c r="AL129" s="2" t="str">
        <f>IFERROR(#REF!/GAMSlim2!AK129,"")</f>
        <v/>
      </c>
      <c r="AM129" s="2" t="str">
        <f>IFERROR(#REF!/GAMSlim2!AL129,"")</f>
        <v/>
      </c>
      <c r="AN129" s="2" t="str">
        <f>IFERROR(#REF!/GAMSlim2!AM129,"")</f>
        <v/>
      </c>
      <c r="AO129" s="2" t="str">
        <f>IFERROR(#REF!/GAMSlim2!AN129,"")</f>
        <v/>
      </c>
      <c r="AP129" s="2" t="str">
        <f>IFERROR(#REF!/GAMSlim2!AO129,"")</f>
        <v/>
      </c>
      <c r="AQ129" s="2" t="str">
        <f>IFERROR(#REF!/GAMSlim2!AP129,"")</f>
        <v/>
      </c>
      <c r="AR129" s="2" t="str">
        <f>IFERROR(#REF!/GAMSlim2!AQ129,"")</f>
        <v/>
      </c>
      <c r="AS129" s="2" t="str">
        <f>IFERROR(#REF!/GAMSlim2!AR129,"")</f>
        <v/>
      </c>
      <c r="AT129" s="2" t="str">
        <f>IFERROR(#REF!/GAMSlim2!AS129,"")</f>
        <v/>
      </c>
      <c r="AU129" s="2" t="str">
        <f>IFERROR(#REF!/GAMSlim2!AT129,"")</f>
        <v/>
      </c>
      <c r="AV129" s="2" t="str">
        <f>IFERROR(#REF!/GAMSlim2!AU129,"")</f>
        <v/>
      </c>
      <c r="AW129" s="2" t="str">
        <f>IFERROR(#REF!/GAMSlim2!AV129,"")</f>
        <v/>
      </c>
      <c r="AX129" s="2" t="str">
        <f>IFERROR(#REF!/GAMSlim2!AW129,"")</f>
        <v/>
      </c>
      <c r="AY129" s="2" t="str">
        <f>IFERROR(#REF!/GAMSlim2!AX129,"")</f>
        <v/>
      </c>
      <c r="AZ129" s="2" t="str">
        <f>IFERROR(#REF!/GAMSlim2!AY129,"")</f>
        <v/>
      </c>
      <c r="BA129" s="2" t="str">
        <f>IFERROR(#REF!/GAMSlim2!AZ129,"")</f>
        <v/>
      </c>
      <c r="BB129" s="2" t="str">
        <f>IFERROR(#REF!/GAMSlim2!BA129,"")</f>
        <v/>
      </c>
      <c r="BC129" s="2" t="str">
        <f>IFERROR(#REF!/GAMSlim2!BB129,"")</f>
        <v/>
      </c>
      <c r="BD129" s="2" t="str">
        <f>IFERROR(#REF!/GAMSlim2!BC129,"")</f>
        <v/>
      </c>
      <c r="BE129" s="2" t="str">
        <f>IFERROR(#REF!/GAMSlim2!BD129,"")</f>
        <v/>
      </c>
      <c r="BF129" s="2" t="str">
        <f>IFERROR(#REF!/GAMSlim2!BE129,"")</f>
        <v/>
      </c>
      <c r="BG129" s="2" t="str">
        <f>IFERROR(#REF!/GAMSlim2!BF129,"")</f>
        <v/>
      </c>
      <c r="BH129" s="2" t="str">
        <f>IFERROR(#REF!/GAMSlim2!BG129,"")</f>
        <v/>
      </c>
      <c r="BI129" s="2" t="str">
        <f>IFERROR(#REF!/GAMSlim2!BH129,"")</f>
        <v/>
      </c>
      <c r="BJ129" s="2" t="str">
        <f>IFERROR(#REF!/GAMSlim2!BI129,"")</f>
        <v/>
      </c>
    </row>
    <row r="130" spans="1:62" x14ac:dyDescent="0.25">
      <c r="A130" t="e">
        <f>#REF!</f>
        <v>#REF!</v>
      </c>
      <c r="B130" t="str">
        <f>GAMSbase!A130</f>
        <v>** CONTROL VARIABLES</v>
      </c>
      <c r="C130" s="2" t="str">
        <f>IFERROR(#REF!/GAMSlim2!B130,"")</f>
        <v/>
      </c>
      <c r="D130" s="2" t="str">
        <f>IFERROR(#REF!/GAMSlim2!C130,"")</f>
        <v/>
      </c>
      <c r="E130" s="2" t="str">
        <f>IFERROR(#REF!/GAMSlim2!D130,"")</f>
        <v/>
      </c>
      <c r="F130" s="2" t="str">
        <f>IFERROR(#REF!/GAMSlim2!E130,"")</f>
        <v/>
      </c>
      <c r="G130" s="2" t="str">
        <f>IFERROR(#REF!/GAMSlim2!F130,"")</f>
        <v/>
      </c>
      <c r="H130" s="2" t="str">
        <f>IFERROR(#REF!/GAMSlim2!G130,"")</f>
        <v/>
      </c>
      <c r="I130" s="2" t="str">
        <f>IFERROR(#REF!/GAMSlim2!H130,"")</f>
        <v/>
      </c>
      <c r="J130" s="2" t="str">
        <f>IFERROR(#REF!/GAMSlim2!I130,"")</f>
        <v/>
      </c>
      <c r="K130" s="2" t="str">
        <f>IFERROR(#REF!/GAMSlim2!J130,"")</f>
        <v/>
      </c>
      <c r="L130" s="2" t="str">
        <f>IFERROR(#REF!/GAMSlim2!K130,"")</f>
        <v/>
      </c>
      <c r="M130" s="2" t="str">
        <f>IFERROR(#REF!/GAMSlim2!L130,"")</f>
        <v/>
      </c>
      <c r="N130" s="2" t="str">
        <f>IFERROR(#REF!/GAMSlim2!M130,"")</f>
        <v/>
      </c>
      <c r="O130" s="2" t="str">
        <f>IFERROR(#REF!/GAMSlim2!N130,"")</f>
        <v/>
      </c>
      <c r="P130" s="2" t="str">
        <f>IFERROR(#REF!/GAMSlim2!O130,"")</f>
        <v/>
      </c>
      <c r="Q130" s="2" t="str">
        <f>IFERROR(#REF!/GAMSlim2!P130,"")</f>
        <v/>
      </c>
      <c r="R130" s="2" t="str">
        <f>IFERROR(#REF!/GAMSlim2!Q130,"")</f>
        <v/>
      </c>
      <c r="S130" s="2" t="str">
        <f>IFERROR(#REF!/GAMSlim2!R130,"")</f>
        <v/>
      </c>
      <c r="T130" s="2" t="str">
        <f>IFERROR(#REF!/GAMSlim2!S130,"")</f>
        <v/>
      </c>
      <c r="U130" s="2" t="str">
        <f>IFERROR(#REF!/GAMSlim2!T130,"")</f>
        <v/>
      </c>
      <c r="V130" s="2" t="str">
        <f>IFERROR(#REF!/GAMSlim2!U130,"")</f>
        <v/>
      </c>
      <c r="W130" s="2" t="str">
        <f>IFERROR(#REF!/GAMSlim2!V130,"")</f>
        <v/>
      </c>
      <c r="X130" s="2" t="str">
        <f>IFERROR(#REF!/GAMSlim2!W130,"")</f>
        <v/>
      </c>
      <c r="Y130" s="2" t="str">
        <f>IFERROR(#REF!/GAMSlim2!X130,"")</f>
        <v/>
      </c>
      <c r="Z130" s="2" t="str">
        <f>IFERROR(#REF!/GAMSlim2!Y130,"")</f>
        <v/>
      </c>
      <c r="AA130" s="2" t="str">
        <f>IFERROR(#REF!/GAMSlim2!Z130,"")</f>
        <v/>
      </c>
      <c r="AB130" s="2" t="str">
        <f>IFERROR(#REF!/GAMSlim2!AA130,"")</f>
        <v/>
      </c>
      <c r="AC130" s="2" t="str">
        <f>IFERROR(#REF!/GAMSlim2!AB130,"")</f>
        <v/>
      </c>
      <c r="AD130" s="2" t="str">
        <f>IFERROR(#REF!/GAMSlim2!AC130,"")</f>
        <v/>
      </c>
      <c r="AE130" s="2" t="str">
        <f>IFERROR(#REF!/GAMSlim2!AD130,"")</f>
        <v/>
      </c>
      <c r="AF130" s="2" t="str">
        <f>IFERROR(#REF!/GAMSlim2!AE130,"")</f>
        <v/>
      </c>
      <c r="AG130" s="2" t="str">
        <f>IFERROR(#REF!/GAMSlim2!AF130,"")</f>
        <v/>
      </c>
      <c r="AH130" s="2" t="str">
        <f>IFERROR(#REF!/GAMSlim2!AG130,"")</f>
        <v/>
      </c>
      <c r="AI130" s="2" t="str">
        <f>IFERROR(#REF!/GAMSlim2!AH130,"")</f>
        <v/>
      </c>
      <c r="AJ130" s="2" t="str">
        <f>IFERROR(#REF!/GAMSlim2!AI130,"")</f>
        <v/>
      </c>
      <c r="AK130" s="2" t="str">
        <f>IFERROR(#REF!/GAMSlim2!AJ130,"")</f>
        <v/>
      </c>
      <c r="AL130" s="2" t="str">
        <f>IFERROR(#REF!/GAMSlim2!AK130,"")</f>
        <v/>
      </c>
      <c r="AM130" s="2" t="str">
        <f>IFERROR(#REF!/GAMSlim2!AL130,"")</f>
        <v/>
      </c>
      <c r="AN130" s="2" t="str">
        <f>IFERROR(#REF!/GAMSlim2!AM130,"")</f>
        <v/>
      </c>
      <c r="AO130" s="2" t="str">
        <f>IFERROR(#REF!/GAMSlim2!AN130,"")</f>
        <v/>
      </c>
      <c r="AP130" s="2" t="str">
        <f>IFERROR(#REF!/GAMSlim2!AO130,"")</f>
        <v/>
      </c>
      <c r="AQ130" s="2" t="str">
        <f>IFERROR(#REF!/GAMSlim2!AP130,"")</f>
        <v/>
      </c>
      <c r="AR130" s="2" t="str">
        <f>IFERROR(#REF!/GAMSlim2!AQ130,"")</f>
        <v/>
      </c>
      <c r="AS130" s="2" t="str">
        <f>IFERROR(#REF!/GAMSlim2!AR130,"")</f>
        <v/>
      </c>
      <c r="AT130" s="2" t="str">
        <f>IFERROR(#REF!/GAMSlim2!AS130,"")</f>
        <v/>
      </c>
      <c r="AU130" s="2" t="str">
        <f>IFERROR(#REF!/GAMSlim2!AT130,"")</f>
        <v/>
      </c>
      <c r="AV130" s="2" t="str">
        <f>IFERROR(#REF!/GAMSlim2!AU130,"")</f>
        <v/>
      </c>
      <c r="AW130" s="2" t="str">
        <f>IFERROR(#REF!/GAMSlim2!AV130,"")</f>
        <v/>
      </c>
      <c r="AX130" s="2" t="str">
        <f>IFERROR(#REF!/GAMSlim2!AW130,"")</f>
        <v/>
      </c>
      <c r="AY130" s="2" t="str">
        <f>IFERROR(#REF!/GAMSlim2!AX130,"")</f>
        <v/>
      </c>
      <c r="AZ130" s="2" t="str">
        <f>IFERROR(#REF!/GAMSlim2!AY130,"")</f>
        <v/>
      </c>
      <c r="BA130" s="2" t="str">
        <f>IFERROR(#REF!/GAMSlim2!AZ130,"")</f>
        <v/>
      </c>
      <c r="BB130" s="2" t="str">
        <f>IFERROR(#REF!/GAMSlim2!BA130,"")</f>
        <v/>
      </c>
      <c r="BC130" s="2" t="str">
        <f>IFERROR(#REF!/GAMSlim2!BB130,"")</f>
        <v/>
      </c>
      <c r="BD130" s="2" t="str">
        <f>IFERROR(#REF!/GAMSlim2!BC130,"")</f>
        <v/>
      </c>
      <c r="BE130" s="2" t="str">
        <f>IFERROR(#REF!/GAMSlim2!BD130,"")</f>
        <v/>
      </c>
      <c r="BF130" s="2" t="str">
        <f>IFERROR(#REF!/GAMSlim2!BE130,"")</f>
        <v/>
      </c>
      <c r="BG130" s="2" t="str">
        <f>IFERROR(#REF!/GAMSlim2!BF130,"")</f>
        <v/>
      </c>
      <c r="BH130" s="2" t="str">
        <f>IFERROR(#REF!/GAMSlim2!BG130,"")</f>
        <v/>
      </c>
      <c r="BI130" s="2" t="str">
        <f>IFERROR(#REF!/GAMSlim2!BH130,"")</f>
        <v/>
      </c>
      <c r="BJ130" s="2" t="str">
        <f>IFERROR(#REF!/GAMSlim2!BI130,"")</f>
        <v/>
      </c>
    </row>
    <row r="131" spans="1:62" x14ac:dyDescent="0.25">
      <c r="A131" t="e">
        <f>#REF!</f>
        <v>#REF!</v>
      </c>
      <c r="B131" t="str">
        <f>GAMSbase!A131</f>
        <v>Savings Rate (proportion of gross output)</v>
      </c>
      <c r="C131" s="2" t="str">
        <f>IFERROR(#REF!/GAMSlim2!B131,"")</f>
        <v/>
      </c>
      <c r="D131" s="2" t="str">
        <f>IFERROR(#REF!/GAMSlim2!C131,"")</f>
        <v/>
      </c>
      <c r="E131" s="2" t="str">
        <f>IFERROR(#REF!/GAMSlim2!D131,"")</f>
        <v/>
      </c>
      <c r="F131" s="2" t="str">
        <f>IFERROR(#REF!/GAMSlim2!E131,"")</f>
        <v/>
      </c>
      <c r="G131" s="2" t="str">
        <f>IFERROR(#REF!/GAMSlim2!F131,"")</f>
        <v/>
      </c>
      <c r="H131" s="2" t="str">
        <f>IFERROR(#REF!/GAMSlim2!G131,"")</f>
        <v/>
      </c>
      <c r="I131" s="2" t="str">
        <f>IFERROR(#REF!/GAMSlim2!H131,"")</f>
        <v/>
      </c>
      <c r="J131" s="2" t="str">
        <f>IFERROR(#REF!/GAMSlim2!I131,"")</f>
        <v/>
      </c>
      <c r="K131" s="2" t="str">
        <f>IFERROR(#REF!/GAMSlim2!J131,"")</f>
        <v/>
      </c>
      <c r="L131" s="2" t="str">
        <f>IFERROR(#REF!/GAMSlim2!K131,"")</f>
        <v/>
      </c>
      <c r="M131" s="2" t="str">
        <f>IFERROR(#REF!/GAMSlim2!L131,"")</f>
        <v/>
      </c>
      <c r="N131" s="2" t="str">
        <f>IFERROR(#REF!/GAMSlim2!M131,"")</f>
        <v/>
      </c>
      <c r="O131" s="2" t="str">
        <f>IFERROR(#REF!/GAMSlim2!N131,"")</f>
        <v/>
      </c>
      <c r="P131" s="2" t="str">
        <f>IFERROR(#REF!/GAMSlim2!O131,"")</f>
        <v/>
      </c>
      <c r="Q131" s="2" t="str">
        <f>IFERROR(#REF!/GAMSlim2!P131,"")</f>
        <v/>
      </c>
      <c r="R131" s="2" t="str">
        <f>IFERROR(#REF!/GAMSlim2!Q131,"")</f>
        <v/>
      </c>
      <c r="S131" s="2" t="str">
        <f>IFERROR(#REF!/GAMSlim2!R131,"")</f>
        <v/>
      </c>
      <c r="T131" s="2" t="str">
        <f>IFERROR(#REF!/GAMSlim2!S131,"")</f>
        <v/>
      </c>
      <c r="U131" s="2" t="str">
        <f>IFERROR(#REF!/GAMSlim2!T131,"")</f>
        <v/>
      </c>
      <c r="V131" s="2" t="str">
        <f>IFERROR(#REF!/GAMSlim2!U131,"")</f>
        <v/>
      </c>
      <c r="W131" s="2" t="str">
        <f>IFERROR(#REF!/GAMSlim2!V131,"")</f>
        <v/>
      </c>
      <c r="X131" s="2" t="str">
        <f>IFERROR(#REF!/GAMSlim2!W131,"")</f>
        <v/>
      </c>
      <c r="Y131" s="2" t="str">
        <f>IFERROR(#REF!/GAMSlim2!X131,"")</f>
        <v/>
      </c>
      <c r="Z131" s="2" t="str">
        <f>IFERROR(#REF!/GAMSlim2!Y131,"")</f>
        <v/>
      </c>
      <c r="AA131" s="2" t="str">
        <f>IFERROR(#REF!/GAMSlim2!Z131,"")</f>
        <v/>
      </c>
      <c r="AB131" s="2" t="str">
        <f>IFERROR(#REF!/GAMSlim2!AA131,"")</f>
        <v/>
      </c>
      <c r="AC131" s="2" t="str">
        <f>IFERROR(#REF!/GAMSlim2!AB131,"")</f>
        <v/>
      </c>
      <c r="AD131" s="2" t="str">
        <f>IFERROR(#REF!/GAMSlim2!AC131,"")</f>
        <v/>
      </c>
      <c r="AE131" s="2" t="str">
        <f>IFERROR(#REF!/GAMSlim2!AD131,"")</f>
        <v/>
      </c>
      <c r="AF131" s="2" t="str">
        <f>IFERROR(#REF!/GAMSlim2!AE131,"")</f>
        <v/>
      </c>
      <c r="AG131" s="2" t="str">
        <f>IFERROR(#REF!/GAMSlim2!AF131,"")</f>
        <v/>
      </c>
      <c r="AH131" s="2" t="str">
        <f>IFERROR(#REF!/GAMSlim2!AG131,"")</f>
        <v/>
      </c>
      <c r="AI131" s="2" t="str">
        <f>IFERROR(#REF!/GAMSlim2!AH131,"")</f>
        <v/>
      </c>
      <c r="AJ131" s="2" t="str">
        <f>IFERROR(#REF!/GAMSlim2!AI131,"")</f>
        <v/>
      </c>
      <c r="AK131" s="2" t="str">
        <f>IFERROR(#REF!/GAMSlim2!AJ131,"")</f>
        <v/>
      </c>
      <c r="AL131" s="2" t="str">
        <f>IFERROR(#REF!/GAMSlim2!AK131,"")</f>
        <v/>
      </c>
      <c r="AM131" s="2" t="str">
        <f>IFERROR(#REF!/GAMSlim2!AL131,"")</f>
        <v/>
      </c>
      <c r="AN131" s="2" t="str">
        <f>IFERROR(#REF!/GAMSlim2!AM131,"")</f>
        <v/>
      </c>
      <c r="AO131" s="2" t="str">
        <f>IFERROR(#REF!/GAMSlim2!AN131,"")</f>
        <v/>
      </c>
      <c r="AP131" s="2" t="str">
        <f>IFERROR(#REF!/GAMSlim2!AO131,"")</f>
        <v/>
      </c>
      <c r="AQ131" s="2" t="str">
        <f>IFERROR(#REF!/GAMSlim2!AP131,"")</f>
        <v/>
      </c>
      <c r="AR131" s="2" t="str">
        <f>IFERROR(#REF!/GAMSlim2!AQ131,"")</f>
        <v/>
      </c>
      <c r="AS131" s="2" t="str">
        <f>IFERROR(#REF!/GAMSlim2!AR131,"")</f>
        <v/>
      </c>
      <c r="AT131" s="2" t="str">
        <f>IFERROR(#REF!/GAMSlim2!AS131,"")</f>
        <v/>
      </c>
      <c r="AU131" s="2" t="str">
        <f>IFERROR(#REF!/GAMSlim2!AT131,"")</f>
        <v/>
      </c>
      <c r="AV131" s="2" t="str">
        <f>IFERROR(#REF!/GAMSlim2!AU131,"")</f>
        <v/>
      </c>
      <c r="AW131" s="2" t="str">
        <f>IFERROR(#REF!/GAMSlim2!AV131,"")</f>
        <v/>
      </c>
      <c r="AX131" s="2" t="str">
        <f>IFERROR(#REF!/GAMSlim2!AW131,"")</f>
        <v/>
      </c>
      <c r="AY131" s="2" t="str">
        <f>IFERROR(#REF!/GAMSlim2!AX131,"")</f>
        <v/>
      </c>
      <c r="AZ131" s="2" t="str">
        <f>IFERROR(#REF!/GAMSlim2!AY131,"")</f>
        <v/>
      </c>
      <c r="BA131" s="2" t="str">
        <f>IFERROR(#REF!/GAMSlim2!AZ131,"")</f>
        <v/>
      </c>
      <c r="BB131" s="2" t="str">
        <f>IFERROR(#REF!/GAMSlim2!BA131,"")</f>
        <v/>
      </c>
      <c r="BC131" s="2" t="str">
        <f>IFERROR(#REF!/GAMSlim2!BB131,"")</f>
        <v/>
      </c>
      <c r="BD131" s="2" t="str">
        <f>IFERROR(#REF!/GAMSlim2!BC131,"")</f>
        <v/>
      </c>
      <c r="BE131" s="2" t="str">
        <f>IFERROR(#REF!/GAMSlim2!BD131,"")</f>
        <v/>
      </c>
      <c r="BF131" s="2" t="str">
        <f>IFERROR(#REF!/GAMSlim2!BE131,"")</f>
        <v/>
      </c>
      <c r="BG131" s="2" t="str">
        <f>IFERROR(#REF!/GAMSlim2!BF131,"")</f>
        <v/>
      </c>
      <c r="BH131" s="2" t="str">
        <f>IFERROR(#REF!/GAMSlim2!BG131,"")</f>
        <v/>
      </c>
      <c r="BI131" s="2" t="str">
        <f>IFERROR(#REF!/GAMSlim2!BH131,"")</f>
        <v/>
      </c>
      <c r="BJ131" s="2" t="str">
        <f>IFERROR(#REF!/GAMSlim2!BI131,"")</f>
        <v/>
      </c>
    </row>
    <row r="132" spans="1:62" x14ac:dyDescent="0.25">
      <c r="A132" t="e">
        <f>#REF!</f>
        <v>#REF!</v>
      </c>
      <c r="B132" t="str">
        <f>GAMSbase!A132</f>
        <v>Carbon Price (per t CO2)</v>
      </c>
      <c r="C132" s="2" t="str">
        <f>IFERROR(#REF!/GAMSlim2!B132,"")</f>
        <v/>
      </c>
      <c r="D132" s="2" t="str">
        <f>IFERROR(#REF!/GAMSlim2!C132,"")</f>
        <v/>
      </c>
      <c r="E132" s="2" t="str">
        <f>IFERROR(#REF!/GAMSlim2!D132,"")</f>
        <v/>
      </c>
      <c r="F132" s="2" t="str">
        <f>IFERROR(#REF!/GAMSlim2!E132,"")</f>
        <v/>
      </c>
      <c r="G132" s="2" t="str">
        <f>IFERROR(#REF!/GAMSlim2!F132,"")</f>
        <v/>
      </c>
      <c r="H132" s="2" t="str">
        <f>IFERROR(#REF!/GAMSlim2!G132,"")</f>
        <v/>
      </c>
      <c r="I132" s="2" t="str">
        <f>IFERROR(#REF!/GAMSlim2!H132,"")</f>
        <v/>
      </c>
      <c r="J132" s="2" t="str">
        <f>IFERROR(#REF!/GAMSlim2!I132,"")</f>
        <v/>
      </c>
      <c r="K132" s="2" t="str">
        <f>IFERROR(#REF!/GAMSlim2!J132,"")</f>
        <v/>
      </c>
      <c r="L132" s="2" t="str">
        <f>IFERROR(#REF!/GAMSlim2!K132,"")</f>
        <v/>
      </c>
      <c r="M132" s="2" t="str">
        <f>IFERROR(#REF!/GAMSlim2!L132,"")</f>
        <v/>
      </c>
      <c r="N132" s="2" t="str">
        <f>IFERROR(#REF!/GAMSlim2!M132,"")</f>
        <v/>
      </c>
      <c r="O132" s="2" t="str">
        <f>IFERROR(#REF!/GAMSlim2!N132,"")</f>
        <v/>
      </c>
      <c r="P132" s="2" t="str">
        <f>IFERROR(#REF!/GAMSlim2!O132,"")</f>
        <v/>
      </c>
      <c r="Q132" s="2" t="str">
        <f>IFERROR(#REF!/GAMSlim2!P132,"")</f>
        <v/>
      </c>
      <c r="R132" s="2" t="str">
        <f>IFERROR(#REF!/GAMSlim2!Q132,"")</f>
        <v/>
      </c>
      <c r="S132" s="2" t="str">
        <f>IFERROR(#REF!/GAMSlim2!R132,"")</f>
        <v/>
      </c>
      <c r="T132" s="2" t="str">
        <f>IFERROR(#REF!/GAMSlim2!S132,"")</f>
        <v/>
      </c>
      <c r="U132" s="2" t="str">
        <f>IFERROR(#REF!/GAMSlim2!T132,"")</f>
        <v/>
      </c>
      <c r="V132" s="2" t="str">
        <f>IFERROR(#REF!/GAMSlim2!U132,"")</f>
        <v/>
      </c>
      <c r="W132" s="2" t="str">
        <f>IFERROR(#REF!/GAMSlim2!V132,"")</f>
        <v/>
      </c>
      <c r="X132" s="2" t="str">
        <f>IFERROR(#REF!/GAMSlim2!W132,"")</f>
        <v/>
      </c>
      <c r="Y132" s="2" t="str">
        <f>IFERROR(#REF!/GAMSlim2!X132,"")</f>
        <v/>
      </c>
      <c r="Z132" s="2" t="str">
        <f>IFERROR(#REF!/GAMSlim2!Y132,"")</f>
        <v/>
      </c>
      <c r="AA132" s="2" t="str">
        <f>IFERROR(#REF!/GAMSlim2!Z132,"")</f>
        <v/>
      </c>
      <c r="AB132" s="2" t="str">
        <f>IFERROR(#REF!/GAMSlim2!AA132,"")</f>
        <v/>
      </c>
      <c r="AC132" s="2" t="str">
        <f>IFERROR(#REF!/GAMSlim2!AB132,"")</f>
        <v/>
      </c>
      <c r="AD132" s="2" t="str">
        <f>IFERROR(#REF!/GAMSlim2!AC132,"")</f>
        <v/>
      </c>
      <c r="AE132" s="2" t="str">
        <f>IFERROR(#REF!/GAMSlim2!AD132,"")</f>
        <v/>
      </c>
      <c r="AF132" s="2" t="str">
        <f>IFERROR(#REF!/GAMSlim2!AE132,"")</f>
        <v/>
      </c>
      <c r="AG132" s="2" t="str">
        <f>IFERROR(#REF!/GAMSlim2!AF132,"")</f>
        <v/>
      </c>
      <c r="AH132" s="2" t="str">
        <f>IFERROR(#REF!/GAMSlim2!AG132,"")</f>
        <v/>
      </c>
      <c r="AI132" s="2" t="str">
        <f>IFERROR(#REF!/GAMSlim2!AH132,"")</f>
        <v/>
      </c>
      <c r="AJ132" s="2" t="str">
        <f>IFERROR(#REF!/GAMSlim2!AI132,"")</f>
        <v/>
      </c>
      <c r="AK132" s="2" t="str">
        <f>IFERROR(#REF!/GAMSlim2!AJ132,"")</f>
        <v/>
      </c>
      <c r="AL132" s="2" t="str">
        <f>IFERROR(#REF!/GAMSlim2!AK132,"")</f>
        <v/>
      </c>
      <c r="AM132" s="2" t="str">
        <f>IFERROR(#REF!/GAMSlim2!AL132,"")</f>
        <v/>
      </c>
      <c r="AN132" s="2" t="str">
        <f>IFERROR(#REF!/GAMSlim2!AM132,"")</f>
        <v/>
      </c>
      <c r="AO132" s="2" t="str">
        <f>IFERROR(#REF!/GAMSlim2!AN132,"")</f>
        <v/>
      </c>
      <c r="AP132" s="2" t="str">
        <f>IFERROR(#REF!/GAMSlim2!AO132,"")</f>
        <v/>
      </c>
      <c r="AQ132" s="2" t="str">
        <f>IFERROR(#REF!/GAMSlim2!AP132,"")</f>
        <v/>
      </c>
      <c r="AR132" s="2" t="str">
        <f>IFERROR(#REF!/GAMSlim2!AQ132,"")</f>
        <v/>
      </c>
      <c r="AS132" s="2" t="str">
        <f>IFERROR(#REF!/GAMSlim2!AR132,"")</f>
        <v/>
      </c>
      <c r="AT132" s="2" t="str">
        <f>IFERROR(#REF!/GAMSlim2!AS132,"")</f>
        <v/>
      </c>
      <c r="AU132" s="2" t="str">
        <f>IFERROR(#REF!/GAMSlim2!AT132,"")</f>
        <v/>
      </c>
      <c r="AV132" s="2" t="str">
        <f>IFERROR(#REF!/GAMSlim2!AU132,"")</f>
        <v/>
      </c>
      <c r="AW132" s="2" t="str">
        <f>IFERROR(#REF!/GAMSlim2!AV132,"")</f>
        <v/>
      </c>
      <c r="AX132" s="2" t="str">
        <f>IFERROR(#REF!/GAMSlim2!AW132,"")</f>
        <v/>
      </c>
      <c r="AY132" s="2" t="str">
        <f>IFERROR(#REF!/GAMSlim2!AX132,"")</f>
        <v/>
      </c>
      <c r="AZ132" s="2" t="str">
        <f>IFERROR(#REF!/GAMSlim2!AY132,"")</f>
        <v/>
      </c>
      <c r="BA132" s="2" t="str">
        <f>IFERROR(#REF!/GAMSlim2!AZ132,"")</f>
        <v/>
      </c>
      <c r="BB132" s="2" t="str">
        <f>IFERROR(#REF!/GAMSlim2!BA132,"")</f>
        <v/>
      </c>
      <c r="BC132" s="2" t="str">
        <f>IFERROR(#REF!/GAMSlim2!BB132,"")</f>
        <v/>
      </c>
      <c r="BD132" s="2" t="str">
        <f>IFERROR(#REF!/GAMSlim2!BC132,"")</f>
        <v/>
      </c>
      <c r="BE132" s="2" t="str">
        <f>IFERROR(#REF!/GAMSlim2!BD132,"")</f>
        <v/>
      </c>
      <c r="BF132" s="2" t="str">
        <f>IFERROR(#REF!/GAMSlim2!BE132,"")</f>
        <v/>
      </c>
      <c r="BG132" s="2" t="str">
        <f>IFERROR(#REF!/GAMSlim2!BF132,"")</f>
        <v/>
      </c>
      <c r="BH132" s="2" t="str">
        <f>IFERROR(#REF!/GAMSlim2!BG132,"")</f>
        <v/>
      </c>
      <c r="BI132" s="2" t="str">
        <f>IFERROR(#REF!/GAMSlim2!BH132,"")</f>
        <v/>
      </c>
      <c r="BJ132" s="2" t="str">
        <f>IFERROR(#REF!/GAMSlim2!BI132,"")</f>
        <v/>
      </c>
    </row>
    <row r="133" spans="1:62" x14ac:dyDescent="0.25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x14ac:dyDescent="0.25">
      <c r="A134" t="e">
        <f>#REF!</f>
        <v>#REF!</v>
      </c>
      <c r="B134" t="str">
        <f>GAMSbase!A134</f>
        <v>Carbon Price (per t C)</v>
      </c>
      <c r="C134" s="2" t="str">
        <f>IFERROR(#REF!/GAMSlim2!B134,"")</f>
        <v/>
      </c>
      <c r="D134" s="2" t="str">
        <f>IFERROR(#REF!/GAMSlim2!C134,"")</f>
        <v/>
      </c>
      <c r="E134" s="2" t="str">
        <f>IFERROR(#REF!/GAMSlim2!D134,"")</f>
        <v/>
      </c>
      <c r="F134" s="2" t="str">
        <f>IFERROR(#REF!/GAMSlim2!E134,"")</f>
        <v/>
      </c>
      <c r="G134" s="2" t="str">
        <f>IFERROR(#REF!/GAMSlim2!F134,"")</f>
        <v/>
      </c>
      <c r="H134" s="2" t="str">
        <f>IFERROR(#REF!/GAMSlim2!G134,"")</f>
        <v/>
      </c>
      <c r="I134" s="2" t="str">
        <f>IFERROR(#REF!/GAMSlim2!H134,"")</f>
        <v/>
      </c>
      <c r="J134" s="2" t="str">
        <f>IFERROR(#REF!/GAMSlim2!I134,"")</f>
        <v/>
      </c>
      <c r="K134" s="2" t="str">
        <f>IFERROR(#REF!/GAMSlim2!J134,"")</f>
        <v/>
      </c>
      <c r="L134" s="2" t="str">
        <f>IFERROR(#REF!/GAMSlim2!K134,"")</f>
        <v/>
      </c>
      <c r="M134" s="2" t="str">
        <f>IFERROR(#REF!/GAMSlim2!L134,"")</f>
        <v/>
      </c>
      <c r="N134" s="2" t="str">
        <f>IFERROR(#REF!/GAMSlim2!M134,"")</f>
        <v/>
      </c>
      <c r="O134" s="2" t="str">
        <f>IFERROR(#REF!/GAMSlim2!N134,"")</f>
        <v/>
      </c>
      <c r="P134" s="2" t="str">
        <f>IFERROR(#REF!/GAMSlim2!O134,"")</f>
        <v/>
      </c>
      <c r="Q134" s="2" t="str">
        <f>IFERROR(#REF!/GAMSlim2!P134,"")</f>
        <v/>
      </c>
      <c r="R134" s="2" t="str">
        <f>IFERROR(#REF!/GAMSlim2!Q134,"")</f>
        <v/>
      </c>
      <c r="S134" s="2" t="str">
        <f>IFERROR(#REF!/GAMSlim2!R134,"")</f>
        <v/>
      </c>
      <c r="T134" s="2" t="str">
        <f>IFERROR(#REF!/GAMSlim2!S134,"")</f>
        <v/>
      </c>
      <c r="U134" s="2" t="str">
        <f>IFERROR(#REF!/GAMSlim2!T134,"")</f>
        <v/>
      </c>
      <c r="V134" s="2" t="str">
        <f>IFERROR(#REF!/GAMSlim2!U134,"")</f>
        <v/>
      </c>
      <c r="W134" s="2" t="str">
        <f>IFERROR(#REF!/GAMSlim2!V134,"")</f>
        <v/>
      </c>
      <c r="X134" s="2" t="str">
        <f>IFERROR(#REF!/GAMSlim2!W134,"")</f>
        <v/>
      </c>
      <c r="Y134" s="2" t="str">
        <f>IFERROR(#REF!/GAMSlim2!X134,"")</f>
        <v/>
      </c>
      <c r="Z134" s="2" t="str">
        <f>IFERROR(#REF!/GAMSlim2!Y134,"")</f>
        <v/>
      </c>
      <c r="AA134" s="2" t="str">
        <f>IFERROR(#REF!/GAMSlim2!Z134,"")</f>
        <v/>
      </c>
      <c r="AB134" s="2" t="str">
        <f>IFERROR(#REF!/GAMSlim2!AA134,"")</f>
        <v/>
      </c>
      <c r="AC134" s="2" t="str">
        <f>IFERROR(#REF!/GAMSlim2!AB134,"")</f>
        <v/>
      </c>
      <c r="AD134" s="2" t="str">
        <f>IFERROR(#REF!/GAMSlim2!AC134,"")</f>
        <v/>
      </c>
      <c r="AE134" s="2" t="str">
        <f>IFERROR(#REF!/GAMSlim2!AD134,"")</f>
        <v/>
      </c>
      <c r="AF134" s="2" t="str">
        <f>IFERROR(#REF!/GAMSlim2!AE134,"")</f>
        <v/>
      </c>
      <c r="AG134" s="2" t="str">
        <f>IFERROR(#REF!/GAMSlim2!AF134,"")</f>
        <v/>
      </c>
      <c r="AH134" s="2" t="str">
        <f>IFERROR(#REF!/GAMSlim2!AG134,"")</f>
        <v/>
      </c>
      <c r="AI134" s="2" t="str">
        <f>IFERROR(#REF!/GAMSlim2!AH134,"")</f>
        <v/>
      </c>
      <c r="AJ134" s="2" t="str">
        <f>IFERROR(#REF!/GAMSlim2!AI134,"")</f>
        <v/>
      </c>
      <c r="AK134" s="2" t="str">
        <f>IFERROR(#REF!/GAMSlim2!AJ134,"")</f>
        <v/>
      </c>
      <c r="AL134" s="2" t="str">
        <f>IFERROR(#REF!/GAMSlim2!AK134,"")</f>
        <v/>
      </c>
      <c r="AM134" s="2" t="str">
        <f>IFERROR(#REF!/GAMSlim2!AL134,"")</f>
        <v/>
      </c>
      <c r="AN134" s="2" t="str">
        <f>IFERROR(#REF!/GAMSlim2!AM134,"")</f>
        <v/>
      </c>
      <c r="AO134" s="2" t="str">
        <f>IFERROR(#REF!/GAMSlim2!AN134,"")</f>
        <v/>
      </c>
      <c r="AP134" s="2" t="str">
        <f>IFERROR(#REF!/GAMSlim2!AO134,"")</f>
        <v/>
      </c>
      <c r="AQ134" s="2" t="str">
        <f>IFERROR(#REF!/GAMSlim2!AP134,"")</f>
        <v/>
      </c>
      <c r="AR134" s="2" t="str">
        <f>IFERROR(#REF!/GAMSlim2!AQ134,"")</f>
        <v/>
      </c>
      <c r="AS134" s="2" t="str">
        <f>IFERROR(#REF!/GAMSlim2!AR134,"")</f>
        <v/>
      </c>
      <c r="AT134" s="2" t="str">
        <f>IFERROR(#REF!/GAMSlim2!AS134,"")</f>
        <v/>
      </c>
      <c r="AU134" s="2" t="str">
        <f>IFERROR(#REF!/GAMSlim2!AT134,"")</f>
        <v/>
      </c>
      <c r="AV134" s="2" t="str">
        <f>IFERROR(#REF!/GAMSlim2!AU134,"")</f>
        <v/>
      </c>
      <c r="AW134" s="2" t="str">
        <f>IFERROR(#REF!/GAMSlim2!AV134,"")</f>
        <v/>
      </c>
      <c r="AX134" s="2" t="str">
        <f>IFERROR(#REF!/GAMSlim2!AW134,"")</f>
        <v/>
      </c>
      <c r="AY134" s="2" t="str">
        <f>IFERROR(#REF!/GAMSlim2!AX134,"")</f>
        <v/>
      </c>
      <c r="AZ134" s="2" t="str">
        <f>IFERROR(#REF!/GAMSlim2!AY134,"")</f>
        <v/>
      </c>
      <c r="BA134" s="2" t="str">
        <f>IFERROR(#REF!/GAMSlim2!AZ134,"")</f>
        <v/>
      </c>
      <c r="BB134" s="2" t="str">
        <f>IFERROR(#REF!/GAMSlim2!BA134,"")</f>
        <v/>
      </c>
      <c r="BC134" s="2" t="str">
        <f>IFERROR(#REF!/GAMSlim2!BB134,"")</f>
        <v/>
      </c>
      <c r="BD134" s="2" t="str">
        <f>IFERROR(#REF!/GAMSlim2!BC134,"")</f>
        <v/>
      </c>
      <c r="BE134" s="2" t="str">
        <f>IFERROR(#REF!/GAMSlim2!BD134,"")</f>
        <v/>
      </c>
      <c r="BF134" s="2" t="str">
        <f>IFERROR(#REF!/GAMSlim2!BE134,"")</f>
        <v/>
      </c>
      <c r="BG134" s="2" t="str">
        <f>IFERROR(#REF!/GAMSlim2!BF134,"")</f>
        <v/>
      </c>
      <c r="BH134" s="2" t="str">
        <f>IFERROR(#REF!/GAMSlim2!BG134,"")</f>
        <v/>
      </c>
      <c r="BI134" s="2" t="str">
        <f>IFERROR(#REF!/GAMSlim2!BH134,"")</f>
        <v/>
      </c>
      <c r="BJ134" s="2" t="str">
        <f>IFERROR(#REF!/GAMSlim2!BI134,"")</f>
        <v/>
      </c>
    </row>
    <row r="135" spans="1:62" x14ac:dyDescent="0.25">
      <c r="A135" t="e">
        <f>#REF!</f>
        <v>#REF!</v>
      </c>
      <c r="B135" t="str">
        <f>GAMSbase!A135</f>
        <v>Emissions Control Rate (total)</v>
      </c>
      <c r="C135" s="2" t="str">
        <f>IFERROR(#REF!/GAMSlim2!B135,"")</f>
        <v/>
      </c>
      <c r="D135" s="2" t="str">
        <f>IFERROR(#REF!/GAMSlim2!C135,"")</f>
        <v/>
      </c>
      <c r="E135" s="2" t="str">
        <f>IFERROR(#REF!/GAMSlim2!D135,"")</f>
        <v/>
      </c>
      <c r="F135" s="2" t="str">
        <f>IFERROR(#REF!/GAMSlim2!E135,"")</f>
        <v/>
      </c>
      <c r="G135" s="2" t="str">
        <f>IFERROR(#REF!/GAMSlim2!F135,"")</f>
        <v/>
      </c>
      <c r="H135" s="2" t="str">
        <f>IFERROR(#REF!/GAMSlim2!G135,"")</f>
        <v/>
      </c>
      <c r="I135" s="2" t="str">
        <f>IFERROR(#REF!/GAMSlim2!H135,"")</f>
        <v/>
      </c>
      <c r="J135" s="2" t="str">
        <f>IFERROR(#REF!/GAMSlim2!I135,"")</f>
        <v/>
      </c>
      <c r="K135" s="2" t="str">
        <f>IFERROR(#REF!/GAMSlim2!J135,"")</f>
        <v/>
      </c>
      <c r="L135" s="2" t="str">
        <f>IFERROR(#REF!/GAMSlim2!K135,"")</f>
        <v/>
      </c>
      <c r="M135" s="2" t="str">
        <f>IFERROR(#REF!/GAMSlim2!L135,"")</f>
        <v/>
      </c>
      <c r="N135" s="2" t="str">
        <f>IFERROR(#REF!/GAMSlim2!M135,"")</f>
        <v/>
      </c>
      <c r="O135" s="2" t="str">
        <f>IFERROR(#REF!/GAMSlim2!N135,"")</f>
        <v/>
      </c>
      <c r="P135" s="2" t="str">
        <f>IFERROR(#REF!/GAMSlim2!O135,"")</f>
        <v/>
      </c>
      <c r="Q135" s="2" t="str">
        <f>IFERROR(#REF!/GAMSlim2!P135,"")</f>
        <v/>
      </c>
      <c r="R135" s="2" t="str">
        <f>IFERROR(#REF!/GAMSlim2!Q135,"")</f>
        <v/>
      </c>
      <c r="S135" s="2" t="str">
        <f>IFERROR(#REF!/GAMSlim2!R135,"")</f>
        <v/>
      </c>
      <c r="T135" s="2" t="str">
        <f>IFERROR(#REF!/GAMSlim2!S135,"")</f>
        <v/>
      </c>
      <c r="U135" s="2" t="str">
        <f>IFERROR(#REF!/GAMSlim2!T135,"")</f>
        <v/>
      </c>
      <c r="V135" s="2" t="str">
        <f>IFERROR(#REF!/GAMSlim2!U135,"")</f>
        <v/>
      </c>
      <c r="W135" s="2" t="str">
        <f>IFERROR(#REF!/GAMSlim2!V135,"")</f>
        <v/>
      </c>
      <c r="X135" s="2" t="str">
        <f>IFERROR(#REF!/GAMSlim2!W135,"")</f>
        <v/>
      </c>
      <c r="Y135" s="2" t="str">
        <f>IFERROR(#REF!/GAMSlim2!X135,"")</f>
        <v/>
      </c>
      <c r="Z135" s="2" t="str">
        <f>IFERROR(#REF!/GAMSlim2!Y135,"")</f>
        <v/>
      </c>
      <c r="AA135" s="2" t="str">
        <f>IFERROR(#REF!/GAMSlim2!Z135,"")</f>
        <v/>
      </c>
      <c r="AB135" s="2" t="str">
        <f>IFERROR(#REF!/GAMSlim2!AA135,"")</f>
        <v/>
      </c>
      <c r="AC135" s="2" t="str">
        <f>IFERROR(#REF!/GAMSlim2!AB135,"")</f>
        <v/>
      </c>
      <c r="AD135" s="2" t="str">
        <f>IFERROR(#REF!/GAMSlim2!AC135,"")</f>
        <v/>
      </c>
      <c r="AE135" s="2" t="str">
        <f>IFERROR(#REF!/GAMSlim2!AD135,"")</f>
        <v/>
      </c>
      <c r="AF135" s="2" t="str">
        <f>IFERROR(#REF!/GAMSlim2!AE135,"")</f>
        <v/>
      </c>
      <c r="AG135" s="2" t="str">
        <f>IFERROR(#REF!/GAMSlim2!AF135,"")</f>
        <v/>
      </c>
      <c r="AH135" s="2" t="str">
        <f>IFERROR(#REF!/GAMSlim2!AG135,"")</f>
        <v/>
      </c>
      <c r="AI135" s="2" t="str">
        <f>IFERROR(#REF!/GAMSlim2!AH135,"")</f>
        <v/>
      </c>
      <c r="AJ135" s="2" t="str">
        <f>IFERROR(#REF!/GAMSlim2!AI135,"")</f>
        <v/>
      </c>
      <c r="AK135" s="2" t="str">
        <f>IFERROR(#REF!/GAMSlim2!AJ135,"")</f>
        <v/>
      </c>
      <c r="AL135" s="2" t="str">
        <f>IFERROR(#REF!/GAMSlim2!AK135,"")</f>
        <v/>
      </c>
      <c r="AM135" s="2" t="str">
        <f>IFERROR(#REF!/GAMSlim2!AL135,"")</f>
        <v/>
      </c>
      <c r="AN135" s="2" t="str">
        <f>IFERROR(#REF!/GAMSlim2!AM135,"")</f>
        <v/>
      </c>
      <c r="AO135" s="2" t="str">
        <f>IFERROR(#REF!/GAMSlim2!AN135,"")</f>
        <v/>
      </c>
      <c r="AP135" s="2" t="str">
        <f>IFERROR(#REF!/GAMSlim2!AO135,"")</f>
        <v/>
      </c>
      <c r="AQ135" s="2" t="str">
        <f>IFERROR(#REF!/GAMSlim2!AP135,"")</f>
        <v/>
      </c>
      <c r="AR135" s="2" t="str">
        <f>IFERROR(#REF!/GAMSlim2!AQ135,"")</f>
        <v/>
      </c>
      <c r="AS135" s="2" t="str">
        <f>IFERROR(#REF!/GAMSlim2!AR135,"")</f>
        <v/>
      </c>
      <c r="AT135" s="2" t="str">
        <f>IFERROR(#REF!/GAMSlim2!AS135,"")</f>
        <v/>
      </c>
      <c r="AU135" s="2" t="str">
        <f>IFERROR(#REF!/GAMSlim2!AT135,"")</f>
        <v/>
      </c>
      <c r="AV135" s="2" t="str">
        <f>IFERROR(#REF!/GAMSlim2!AU135,"")</f>
        <v/>
      </c>
      <c r="AW135" s="2" t="str">
        <f>IFERROR(#REF!/GAMSlim2!AV135,"")</f>
        <v/>
      </c>
      <c r="AX135" s="2" t="str">
        <f>IFERROR(#REF!/GAMSlim2!AW135,"")</f>
        <v/>
      </c>
      <c r="AY135" s="2" t="str">
        <f>IFERROR(#REF!/GAMSlim2!AX135,"")</f>
        <v/>
      </c>
      <c r="AZ135" s="2" t="str">
        <f>IFERROR(#REF!/GAMSlim2!AY135,"")</f>
        <v/>
      </c>
      <c r="BA135" s="2" t="str">
        <f>IFERROR(#REF!/GAMSlim2!AZ135,"")</f>
        <v/>
      </c>
      <c r="BB135" s="2" t="str">
        <f>IFERROR(#REF!/GAMSlim2!BA135,"")</f>
        <v/>
      </c>
      <c r="BC135" s="2" t="str">
        <f>IFERROR(#REF!/GAMSlim2!BB135,"")</f>
        <v/>
      </c>
      <c r="BD135" s="2" t="str">
        <f>IFERROR(#REF!/GAMSlim2!BC135,"")</f>
        <v/>
      </c>
      <c r="BE135" s="2" t="str">
        <f>IFERROR(#REF!/GAMSlim2!BD135,"")</f>
        <v/>
      </c>
      <c r="BF135" s="2" t="str">
        <f>IFERROR(#REF!/GAMSlim2!BE135,"")</f>
        <v/>
      </c>
      <c r="BG135" s="2" t="str">
        <f>IFERROR(#REF!/GAMSlim2!BF135,"")</f>
        <v/>
      </c>
      <c r="BH135" s="2" t="str">
        <f>IFERROR(#REF!/GAMSlim2!BG135,"")</f>
        <v/>
      </c>
      <c r="BI135" s="2" t="str">
        <f>IFERROR(#REF!/GAMSlim2!BH135,"")</f>
        <v/>
      </c>
      <c r="BJ135" s="2" t="str">
        <f>IFERROR(#REF!/GAMSlim2!BI135,"")</f>
        <v/>
      </c>
    </row>
    <row r="136" spans="1:62" x14ac:dyDescent="0.25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x14ac:dyDescent="0.25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25">
      <c r="A138" t="e">
        <f>#REF!</f>
        <v>#REF!</v>
      </c>
      <c r="B138" t="str">
        <f>GAMSbase!A138</f>
        <v>Interest Rate (Real Rate of Return)</v>
      </c>
      <c r="C138" s="2" t="str">
        <f>IFERROR(#REF!/GAMSlim2!B138,"")</f>
        <v/>
      </c>
      <c r="D138" s="2" t="str">
        <f>IFERROR(#REF!/GAMSlim2!C138,"")</f>
        <v/>
      </c>
      <c r="E138" s="2" t="str">
        <f>IFERROR(#REF!/GAMSlim2!D138,"")</f>
        <v/>
      </c>
      <c r="F138" s="2" t="str">
        <f>IFERROR(#REF!/GAMSlim2!E138,"")</f>
        <v/>
      </c>
      <c r="G138" s="2" t="str">
        <f>IFERROR(#REF!/GAMSlim2!F138,"")</f>
        <v/>
      </c>
      <c r="H138" s="2" t="str">
        <f>IFERROR(#REF!/GAMSlim2!G138,"")</f>
        <v/>
      </c>
      <c r="I138" s="2" t="str">
        <f>IFERROR(#REF!/GAMSlim2!H138,"")</f>
        <v/>
      </c>
      <c r="J138" s="2" t="str">
        <f>IFERROR(#REF!/GAMSlim2!I138,"")</f>
        <v/>
      </c>
      <c r="K138" s="2" t="str">
        <f>IFERROR(#REF!/GAMSlim2!J138,"")</f>
        <v/>
      </c>
      <c r="L138" s="2" t="str">
        <f>IFERROR(#REF!/GAMSlim2!K138,"")</f>
        <v/>
      </c>
      <c r="M138" s="2" t="str">
        <f>IFERROR(#REF!/GAMSlim2!L138,"")</f>
        <v/>
      </c>
      <c r="N138" s="2" t="str">
        <f>IFERROR(#REF!/GAMSlim2!M138,"")</f>
        <v/>
      </c>
      <c r="O138" s="2" t="str">
        <f>IFERROR(#REF!/GAMSlim2!N138,"")</f>
        <v/>
      </c>
      <c r="P138" s="2" t="str">
        <f>IFERROR(#REF!/GAMSlim2!O138,"")</f>
        <v/>
      </c>
      <c r="Q138" s="2" t="str">
        <f>IFERROR(#REF!/GAMSlim2!P138,"")</f>
        <v/>
      </c>
      <c r="R138" s="2" t="str">
        <f>IFERROR(#REF!/GAMSlim2!Q138,"")</f>
        <v/>
      </c>
      <c r="S138" s="2" t="str">
        <f>IFERROR(#REF!/GAMSlim2!R138,"")</f>
        <v/>
      </c>
      <c r="T138" s="2" t="str">
        <f>IFERROR(#REF!/GAMSlim2!S138,"")</f>
        <v/>
      </c>
      <c r="U138" s="2" t="str">
        <f>IFERROR(#REF!/GAMSlim2!T138,"")</f>
        <v/>
      </c>
      <c r="V138" s="2" t="str">
        <f>IFERROR(#REF!/GAMSlim2!U138,"")</f>
        <v/>
      </c>
      <c r="W138" s="2" t="str">
        <f>IFERROR(#REF!/GAMSlim2!V138,"")</f>
        <v/>
      </c>
      <c r="X138" s="2" t="str">
        <f>IFERROR(#REF!/GAMSlim2!W138,"")</f>
        <v/>
      </c>
      <c r="Y138" s="2" t="str">
        <f>IFERROR(#REF!/GAMSlim2!X138,"")</f>
        <v/>
      </c>
      <c r="Z138" s="2" t="str">
        <f>IFERROR(#REF!/GAMSlim2!Y138,"")</f>
        <v/>
      </c>
      <c r="AA138" s="2" t="str">
        <f>IFERROR(#REF!/GAMSlim2!Z138,"")</f>
        <v/>
      </c>
      <c r="AB138" s="2" t="str">
        <f>IFERROR(#REF!/GAMSlim2!AA138,"")</f>
        <v/>
      </c>
      <c r="AC138" s="2" t="str">
        <f>IFERROR(#REF!/GAMSlim2!AB138,"")</f>
        <v/>
      </c>
      <c r="AD138" s="2" t="str">
        <f>IFERROR(#REF!/GAMSlim2!AC138,"")</f>
        <v/>
      </c>
      <c r="AE138" s="2" t="str">
        <f>IFERROR(#REF!/GAMSlim2!AD138,"")</f>
        <v/>
      </c>
      <c r="AF138" s="2" t="str">
        <f>IFERROR(#REF!/GAMSlim2!AE138,"")</f>
        <v/>
      </c>
      <c r="AG138" s="2" t="str">
        <f>IFERROR(#REF!/GAMSlim2!AF138,"")</f>
        <v/>
      </c>
      <c r="AH138" s="2" t="str">
        <f>IFERROR(#REF!/GAMSlim2!AG138,"")</f>
        <v/>
      </c>
      <c r="AI138" s="2" t="str">
        <f>IFERROR(#REF!/GAMSlim2!AH138,"")</f>
        <v/>
      </c>
      <c r="AJ138" s="2" t="str">
        <f>IFERROR(#REF!/GAMSlim2!AI138,"")</f>
        <v/>
      </c>
      <c r="AK138" s="2" t="str">
        <f>IFERROR(#REF!/GAMSlim2!AJ138,"")</f>
        <v/>
      </c>
      <c r="AL138" s="2" t="str">
        <f>IFERROR(#REF!/GAMSlim2!AK138,"")</f>
        <v/>
      </c>
      <c r="AM138" s="2" t="str">
        <f>IFERROR(#REF!/GAMSlim2!AL138,"")</f>
        <v/>
      </c>
      <c r="AN138" s="2" t="str">
        <f>IFERROR(#REF!/GAMSlim2!AM138,"")</f>
        <v/>
      </c>
      <c r="AO138" s="2" t="str">
        <f>IFERROR(#REF!/GAMSlim2!AN138,"")</f>
        <v/>
      </c>
      <c r="AP138" s="2" t="str">
        <f>IFERROR(#REF!/GAMSlim2!AO138,"")</f>
        <v/>
      </c>
      <c r="AQ138" s="2" t="str">
        <f>IFERROR(#REF!/GAMSlim2!AP138,"")</f>
        <v/>
      </c>
      <c r="AR138" s="2" t="str">
        <f>IFERROR(#REF!/GAMSlim2!AQ138,"")</f>
        <v/>
      </c>
      <c r="AS138" s="2" t="str">
        <f>IFERROR(#REF!/GAMSlim2!AR138,"")</f>
        <v/>
      </c>
      <c r="AT138" s="2" t="str">
        <f>IFERROR(#REF!/GAMSlim2!AS138,"")</f>
        <v/>
      </c>
      <c r="AU138" s="2" t="str">
        <f>IFERROR(#REF!/GAMSlim2!AT138,"")</f>
        <v/>
      </c>
      <c r="AV138" s="2" t="str">
        <f>IFERROR(#REF!/GAMSlim2!AU138,"")</f>
        <v/>
      </c>
      <c r="AW138" s="2" t="str">
        <f>IFERROR(#REF!/GAMSlim2!AV138,"")</f>
        <v/>
      </c>
      <c r="AX138" s="2" t="str">
        <f>IFERROR(#REF!/GAMSlim2!AW138,"")</f>
        <v/>
      </c>
      <c r="AY138" s="2" t="str">
        <f>IFERROR(#REF!/GAMSlim2!AX138,"")</f>
        <v/>
      </c>
      <c r="AZ138" s="2" t="str">
        <f>IFERROR(#REF!/GAMSlim2!AY138,"")</f>
        <v/>
      </c>
      <c r="BA138" s="2" t="str">
        <f>IFERROR(#REF!/GAMSlim2!AZ138,"")</f>
        <v/>
      </c>
      <c r="BB138" s="2" t="str">
        <f>IFERROR(#REF!/GAMSlim2!BA138,"")</f>
        <v/>
      </c>
      <c r="BC138" s="2" t="str">
        <f>IFERROR(#REF!/GAMSlim2!BB138,"")</f>
        <v/>
      </c>
      <c r="BD138" s="2" t="str">
        <f>IFERROR(#REF!/GAMSlim2!BC138,"")</f>
        <v/>
      </c>
      <c r="BE138" s="2" t="str">
        <f>IFERROR(#REF!/GAMSlim2!BD138,"")</f>
        <v/>
      </c>
      <c r="BF138" s="2" t="str">
        <f>IFERROR(#REF!/GAMSlim2!BE138,"")</f>
        <v/>
      </c>
      <c r="BG138" s="2" t="str">
        <f>IFERROR(#REF!/GAMSlim2!BF138,"")</f>
        <v/>
      </c>
      <c r="BH138" s="2" t="str">
        <f>IFERROR(#REF!/GAMSlim2!BG138,"")</f>
        <v/>
      </c>
      <c r="BI138" s="2" t="str">
        <f>IFERROR(#REF!/GAMSlim2!BH138,"")</f>
        <v/>
      </c>
      <c r="BJ138" s="2" t="str">
        <f>IFERROR(#REF!/GAMSlim2!BI138,"")</f>
        <v/>
      </c>
    </row>
    <row r="143" spans="1:62" x14ac:dyDescent="0.25">
      <c r="C143" s="2" t="e">
        <f>+AVERAGE(C3:C138)</f>
        <v>#DIV/0!</v>
      </c>
      <c r="D143" s="2" t="e">
        <f t="shared" ref="D143:BI143" si="0">+AVERAGE(D3:D138)</f>
        <v>#DIV/0!</v>
      </c>
      <c r="E143" s="2" t="e">
        <f t="shared" si="0"/>
        <v>#DIV/0!</v>
      </c>
      <c r="F143" s="2" t="e">
        <f t="shared" si="0"/>
        <v>#DIV/0!</v>
      </c>
      <c r="G143" s="2" t="e">
        <f t="shared" si="0"/>
        <v>#DIV/0!</v>
      </c>
      <c r="H143" s="2" t="e">
        <f t="shared" si="0"/>
        <v>#DIV/0!</v>
      </c>
      <c r="I143" s="2" t="e">
        <f t="shared" si="0"/>
        <v>#DIV/0!</v>
      </c>
      <c r="J143" s="2" t="e">
        <f t="shared" si="0"/>
        <v>#DIV/0!</v>
      </c>
      <c r="K143" s="2" t="e">
        <f t="shared" si="0"/>
        <v>#DIV/0!</v>
      </c>
      <c r="L143" s="2" t="e">
        <f t="shared" si="0"/>
        <v>#DIV/0!</v>
      </c>
      <c r="M143" s="2" t="e">
        <f t="shared" si="0"/>
        <v>#DIV/0!</v>
      </c>
      <c r="N143" s="2" t="e">
        <f t="shared" si="0"/>
        <v>#DIV/0!</v>
      </c>
      <c r="O143" s="2" t="e">
        <f t="shared" si="0"/>
        <v>#DIV/0!</v>
      </c>
      <c r="P143" s="2" t="e">
        <f t="shared" si="0"/>
        <v>#DIV/0!</v>
      </c>
      <c r="Q143" s="2" t="e">
        <f t="shared" si="0"/>
        <v>#DIV/0!</v>
      </c>
      <c r="R143" s="2" t="e">
        <f t="shared" si="0"/>
        <v>#DIV/0!</v>
      </c>
      <c r="S143" s="2" t="e">
        <f t="shared" si="0"/>
        <v>#DIV/0!</v>
      </c>
      <c r="T143" s="2" t="e">
        <f t="shared" si="0"/>
        <v>#DIV/0!</v>
      </c>
      <c r="U143" s="2" t="e">
        <f t="shared" si="0"/>
        <v>#DIV/0!</v>
      </c>
      <c r="V143" s="2" t="e">
        <f t="shared" si="0"/>
        <v>#DIV/0!</v>
      </c>
      <c r="W143" s="2" t="e">
        <f t="shared" si="0"/>
        <v>#DIV/0!</v>
      </c>
      <c r="X143" s="2" t="e">
        <f t="shared" si="0"/>
        <v>#DIV/0!</v>
      </c>
      <c r="Y143" s="2" t="e">
        <f t="shared" si="0"/>
        <v>#DIV/0!</v>
      </c>
      <c r="Z143" s="2" t="e">
        <f t="shared" si="0"/>
        <v>#DIV/0!</v>
      </c>
      <c r="AA143" s="2" t="e">
        <f t="shared" si="0"/>
        <v>#DIV/0!</v>
      </c>
      <c r="AB143" s="2" t="e">
        <f t="shared" si="0"/>
        <v>#DIV/0!</v>
      </c>
      <c r="AC143" s="2" t="e">
        <f t="shared" si="0"/>
        <v>#DIV/0!</v>
      </c>
      <c r="AD143" s="2" t="e">
        <f t="shared" si="0"/>
        <v>#DIV/0!</v>
      </c>
      <c r="AE143" s="2" t="e">
        <f t="shared" si="0"/>
        <v>#DIV/0!</v>
      </c>
      <c r="AF143" s="2" t="e">
        <f t="shared" si="0"/>
        <v>#DIV/0!</v>
      </c>
      <c r="AG143" s="2" t="e">
        <f t="shared" si="0"/>
        <v>#DIV/0!</v>
      </c>
      <c r="AH143" s="2" t="e">
        <f t="shared" si="0"/>
        <v>#DIV/0!</v>
      </c>
      <c r="AI143" s="2" t="e">
        <f t="shared" si="0"/>
        <v>#DIV/0!</v>
      </c>
      <c r="AJ143" s="2" t="e">
        <f t="shared" si="0"/>
        <v>#DIV/0!</v>
      </c>
      <c r="AK143" s="2" t="e">
        <f t="shared" si="0"/>
        <v>#DIV/0!</v>
      </c>
      <c r="AL143" s="2" t="e">
        <f t="shared" si="0"/>
        <v>#DIV/0!</v>
      </c>
      <c r="AM143" s="2" t="e">
        <f t="shared" si="0"/>
        <v>#DIV/0!</v>
      </c>
      <c r="AN143" s="2" t="e">
        <f t="shared" si="0"/>
        <v>#DIV/0!</v>
      </c>
      <c r="AO143" s="2" t="e">
        <f t="shared" si="0"/>
        <v>#DIV/0!</v>
      </c>
      <c r="AP143" s="2" t="e">
        <f t="shared" si="0"/>
        <v>#DIV/0!</v>
      </c>
      <c r="AQ143" s="2" t="e">
        <f t="shared" si="0"/>
        <v>#DIV/0!</v>
      </c>
      <c r="AR143" s="2" t="e">
        <f t="shared" si="0"/>
        <v>#DIV/0!</v>
      </c>
      <c r="AS143" s="2" t="e">
        <f t="shared" si="0"/>
        <v>#DIV/0!</v>
      </c>
      <c r="AT143" s="2" t="e">
        <f t="shared" si="0"/>
        <v>#DIV/0!</v>
      </c>
      <c r="AU143" s="2" t="e">
        <f t="shared" si="0"/>
        <v>#DIV/0!</v>
      </c>
      <c r="AV143" s="2" t="e">
        <f t="shared" si="0"/>
        <v>#DIV/0!</v>
      </c>
      <c r="AW143" s="2" t="e">
        <f t="shared" si="0"/>
        <v>#DIV/0!</v>
      </c>
      <c r="AX143" s="2" t="e">
        <f t="shared" si="0"/>
        <v>#DIV/0!</v>
      </c>
      <c r="AY143" s="2" t="e">
        <f t="shared" si="0"/>
        <v>#DIV/0!</v>
      </c>
      <c r="AZ143" s="2" t="e">
        <f t="shared" si="0"/>
        <v>#DIV/0!</v>
      </c>
      <c r="BA143" s="2" t="e">
        <f t="shared" si="0"/>
        <v>#DIV/0!</v>
      </c>
      <c r="BB143" s="2" t="e">
        <f t="shared" si="0"/>
        <v>#DIV/0!</v>
      </c>
      <c r="BC143" s="2" t="e">
        <f t="shared" si="0"/>
        <v>#DIV/0!</v>
      </c>
      <c r="BD143" s="2" t="e">
        <f t="shared" si="0"/>
        <v>#DIV/0!</v>
      </c>
      <c r="BE143" s="2" t="e">
        <f t="shared" si="0"/>
        <v>#DIV/0!</v>
      </c>
      <c r="BF143" s="2" t="e">
        <f t="shared" si="0"/>
        <v>#DIV/0!</v>
      </c>
      <c r="BG143" s="2" t="e">
        <f t="shared" si="0"/>
        <v>#DIV/0!</v>
      </c>
      <c r="BH143" s="2" t="e">
        <f t="shared" si="0"/>
        <v>#DIV/0!</v>
      </c>
      <c r="BI143" s="2" t="e">
        <f t="shared" si="0"/>
        <v>#DIV/0!</v>
      </c>
    </row>
    <row r="145" spans="4:4" x14ac:dyDescent="0.25">
      <c r="D145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rgb="FFFF0000"/>
  </sheetPr>
  <dimension ref="A1:BI1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05" sqref="B105"/>
    </sheetView>
  </sheetViews>
  <sheetFormatPr defaultRowHeight="13.2" x14ac:dyDescent="0.25"/>
  <sheetData>
    <row r="1" spans="1:61" x14ac:dyDescent="0.25">
      <c r="A1" t="s">
        <v>48</v>
      </c>
      <c r="B1">
        <v>2010</v>
      </c>
      <c r="C1">
        <v>2015</v>
      </c>
      <c r="D1">
        <v>2020</v>
      </c>
      <c r="E1">
        <v>2025</v>
      </c>
      <c r="F1">
        <v>2030</v>
      </c>
      <c r="G1">
        <v>2035</v>
      </c>
      <c r="H1">
        <v>2040</v>
      </c>
      <c r="I1">
        <v>2045</v>
      </c>
      <c r="J1">
        <v>2050</v>
      </c>
      <c r="K1">
        <v>2055</v>
      </c>
      <c r="L1">
        <v>2060</v>
      </c>
      <c r="M1">
        <v>2065</v>
      </c>
      <c r="N1">
        <v>2070</v>
      </c>
      <c r="O1">
        <v>2075</v>
      </c>
      <c r="P1">
        <v>2080</v>
      </c>
      <c r="Q1">
        <v>2085</v>
      </c>
      <c r="R1">
        <v>2090</v>
      </c>
      <c r="S1">
        <v>2095</v>
      </c>
      <c r="T1">
        <v>2100</v>
      </c>
      <c r="U1">
        <v>2105</v>
      </c>
      <c r="V1">
        <v>2110</v>
      </c>
      <c r="W1">
        <v>2115</v>
      </c>
      <c r="X1">
        <v>2120</v>
      </c>
      <c r="Y1">
        <v>2125</v>
      </c>
      <c r="Z1">
        <v>2130</v>
      </c>
      <c r="AA1">
        <v>2135</v>
      </c>
      <c r="AB1">
        <v>2140</v>
      </c>
      <c r="AC1">
        <v>2145</v>
      </c>
      <c r="AD1">
        <v>2150</v>
      </c>
      <c r="AE1">
        <v>2155</v>
      </c>
      <c r="AF1">
        <v>2160</v>
      </c>
      <c r="AG1">
        <v>2165</v>
      </c>
      <c r="AH1">
        <v>2170</v>
      </c>
      <c r="AI1">
        <v>2175</v>
      </c>
      <c r="AJ1">
        <v>2180</v>
      </c>
      <c r="AK1">
        <v>2185</v>
      </c>
      <c r="AL1">
        <v>2190</v>
      </c>
      <c r="AM1">
        <v>2195</v>
      </c>
      <c r="AN1">
        <v>2200</v>
      </c>
      <c r="AO1">
        <v>2205</v>
      </c>
      <c r="AP1">
        <v>2210</v>
      </c>
      <c r="AQ1">
        <v>2215</v>
      </c>
      <c r="AR1">
        <v>2220</v>
      </c>
      <c r="AS1">
        <v>2225</v>
      </c>
      <c r="AT1">
        <v>2230</v>
      </c>
      <c r="AU1">
        <v>2235</v>
      </c>
      <c r="AV1">
        <v>2240</v>
      </c>
      <c r="AW1">
        <v>2245</v>
      </c>
      <c r="AX1">
        <v>2250</v>
      </c>
      <c r="AY1">
        <v>2255</v>
      </c>
      <c r="AZ1">
        <v>2260</v>
      </c>
      <c r="BA1">
        <v>2265</v>
      </c>
      <c r="BB1">
        <v>2270</v>
      </c>
      <c r="BC1">
        <v>2275</v>
      </c>
      <c r="BD1">
        <v>2280</v>
      </c>
      <c r="BE1">
        <v>2285</v>
      </c>
      <c r="BF1">
        <v>2290</v>
      </c>
      <c r="BG1">
        <v>2295</v>
      </c>
      <c r="BH1">
        <v>2300</v>
      </c>
      <c r="BI1">
        <v>2305</v>
      </c>
    </row>
    <row r="2" spans="1:61" x14ac:dyDescent="0.25">
      <c r="A2" t="s">
        <v>63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</row>
    <row r="3" spans="1:61" x14ac:dyDescent="0.25">
      <c r="A3" t="s">
        <v>64</v>
      </c>
    </row>
    <row r="4" spans="1:61" x14ac:dyDescent="0.25">
      <c r="A4" t="s">
        <v>65</v>
      </c>
    </row>
    <row r="5" spans="1:61" x14ac:dyDescent="0.25">
      <c r="A5" t="s">
        <v>66</v>
      </c>
      <c r="B5">
        <v>0.3</v>
      </c>
    </row>
    <row r="6" spans="1:61" x14ac:dyDescent="0.25">
      <c r="A6" t="s">
        <v>45</v>
      </c>
      <c r="B6">
        <v>0.1</v>
      </c>
    </row>
    <row r="7" spans="1:61" x14ac:dyDescent="0.25">
      <c r="A7" t="s">
        <v>67</v>
      </c>
      <c r="B7" t="s">
        <v>68</v>
      </c>
    </row>
    <row r="8" spans="1:61" x14ac:dyDescent="0.25">
      <c r="A8" t="s">
        <v>69</v>
      </c>
      <c r="B8" t="s">
        <v>68</v>
      </c>
    </row>
    <row r="9" spans="1:61" x14ac:dyDescent="0.25">
      <c r="A9" t="s">
        <v>70</v>
      </c>
      <c r="B9" t="s">
        <v>68</v>
      </c>
    </row>
    <row r="10" spans="1:61" x14ac:dyDescent="0.25">
      <c r="A10" t="s">
        <v>71</v>
      </c>
      <c r="B10" t="s">
        <v>68</v>
      </c>
    </row>
    <row r="11" spans="1:61" x14ac:dyDescent="0.25">
      <c r="A11" t="s">
        <v>72</v>
      </c>
      <c r="B11">
        <v>63.581986819100003</v>
      </c>
    </row>
    <row r="12" spans="1:61" x14ac:dyDescent="0.25">
      <c r="A12" t="s">
        <v>73</v>
      </c>
      <c r="B12">
        <v>135</v>
      </c>
    </row>
    <row r="13" spans="1:61" x14ac:dyDescent="0.25">
      <c r="A13" t="s">
        <v>74</v>
      </c>
      <c r="B13">
        <v>3.8</v>
      </c>
    </row>
    <row r="14" spans="1:61" x14ac:dyDescent="0.25">
      <c r="A14" t="s">
        <v>75</v>
      </c>
    </row>
    <row r="15" spans="1:61" x14ac:dyDescent="0.25">
      <c r="A15" t="s">
        <v>76</v>
      </c>
      <c r="B15">
        <v>1E-3</v>
      </c>
      <c r="C15">
        <v>1E-3</v>
      </c>
      <c r="D15">
        <v>1E-3</v>
      </c>
      <c r="E15">
        <v>1E-3</v>
      </c>
      <c r="F15">
        <v>1E-3</v>
      </c>
      <c r="G15">
        <v>1E-3</v>
      </c>
      <c r="H15">
        <v>1E-3</v>
      </c>
      <c r="I15">
        <v>1E-3</v>
      </c>
      <c r="J15">
        <v>1E-3</v>
      </c>
      <c r="K15">
        <v>1E-3</v>
      </c>
      <c r="L15">
        <v>1E-3</v>
      </c>
      <c r="M15">
        <v>1E-3</v>
      </c>
      <c r="N15">
        <v>1E-3</v>
      </c>
      <c r="O15">
        <v>1E-3</v>
      </c>
      <c r="P15">
        <v>1E-3</v>
      </c>
      <c r="Q15">
        <v>1E-3</v>
      </c>
      <c r="R15">
        <v>1E-3</v>
      </c>
      <c r="S15">
        <v>1E-3</v>
      </c>
      <c r="T15">
        <v>1E-3</v>
      </c>
      <c r="U15">
        <v>1E-3</v>
      </c>
      <c r="V15">
        <v>1E-3</v>
      </c>
      <c r="W15">
        <v>1E-3</v>
      </c>
      <c r="X15">
        <v>1E-3</v>
      </c>
      <c r="Y15">
        <v>1E-3</v>
      </c>
      <c r="Z15">
        <v>1E-3</v>
      </c>
      <c r="AA15">
        <v>1E-3</v>
      </c>
      <c r="AB15">
        <v>1E-3</v>
      </c>
      <c r="AC15">
        <v>1E-3</v>
      </c>
      <c r="AD15">
        <v>1E-3</v>
      </c>
      <c r="AE15">
        <v>1E-3</v>
      </c>
      <c r="AF15">
        <v>1E-3</v>
      </c>
      <c r="AG15">
        <v>1E-3</v>
      </c>
      <c r="AH15">
        <v>1E-3</v>
      </c>
      <c r="AI15">
        <v>1E-3</v>
      </c>
      <c r="AJ15">
        <v>1E-3</v>
      </c>
      <c r="AK15">
        <v>1E-3</v>
      </c>
      <c r="AL15">
        <v>1E-3</v>
      </c>
      <c r="AM15">
        <v>1E-3</v>
      </c>
      <c r="AN15">
        <v>1E-3</v>
      </c>
      <c r="AO15">
        <v>1E-3</v>
      </c>
      <c r="AP15">
        <v>1E-3</v>
      </c>
      <c r="AQ15">
        <v>1E-3</v>
      </c>
      <c r="AR15">
        <v>1E-3</v>
      </c>
      <c r="AS15">
        <v>1E-3</v>
      </c>
      <c r="AT15">
        <v>1E-3</v>
      </c>
      <c r="AU15">
        <v>1E-3</v>
      </c>
      <c r="AV15">
        <v>1E-3</v>
      </c>
      <c r="AW15">
        <v>1E-3</v>
      </c>
      <c r="AX15">
        <v>1E-3</v>
      </c>
      <c r="AY15">
        <v>1E-3</v>
      </c>
      <c r="AZ15">
        <v>1E-3</v>
      </c>
      <c r="BA15">
        <v>1E-3</v>
      </c>
      <c r="BB15">
        <v>1E-3</v>
      </c>
      <c r="BC15">
        <v>1E-3</v>
      </c>
      <c r="BD15">
        <v>1E-3</v>
      </c>
      <c r="BE15">
        <v>1E-3</v>
      </c>
      <c r="BF15">
        <v>1E-3</v>
      </c>
      <c r="BG15">
        <v>1E-3</v>
      </c>
      <c r="BH15">
        <v>1E-3</v>
      </c>
      <c r="BI15">
        <v>1E-3</v>
      </c>
    </row>
    <row r="16" spans="1:61" x14ac:dyDescent="0.25">
      <c r="A16" t="s">
        <v>77</v>
      </c>
      <c r="B16">
        <v>1E-3</v>
      </c>
    </row>
    <row r="17" spans="1:61" x14ac:dyDescent="0.25">
      <c r="A17" t="s">
        <v>78</v>
      </c>
      <c r="B17" t="s">
        <v>68</v>
      </c>
    </row>
    <row r="18" spans="1:61" x14ac:dyDescent="0.25">
      <c r="A18" t="s">
        <v>79</v>
      </c>
      <c r="B18">
        <v>1</v>
      </c>
      <c r="C18">
        <v>0.99501496509999998</v>
      </c>
      <c r="D18">
        <v>0.99005478069999997</v>
      </c>
      <c r="E18">
        <v>0.98511932300000005</v>
      </c>
      <c r="F18">
        <v>0.98020846880000001</v>
      </c>
      <c r="G18">
        <v>0.97532209540000003</v>
      </c>
      <c r="H18">
        <v>0.9704600806</v>
      </c>
      <c r="I18">
        <v>0.96562230319999998</v>
      </c>
      <c r="J18">
        <v>0.96080864229999996</v>
      </c>
      <c r="K18">
        <v>0.95601897769999999</v>
      </c>
      <c r="L18">
        <v>0.95125318969999995</v>
      </c>
      <c r="M18">
        <v>0.94651115929999996</v>
      </c>
      <c r="N18">
        <v>0.94179276810000001</v>
      </c>
      <c r="O18">
        <v>0.93709789830000001</v>
      </c>
      <c r="P18">
        <v>0.93242643250000001</v>
      </c>
      <c r="Q18">
        <v>0.92777825420000004</v>
      </c>
      <c r="R18">
        <v>0.92315324720000003</v>
      </c>
      <c r="S18">
        <v>0.91855129599999996</v>
      </c>
      <c r="T18">
        <v>0.9139722857</v>
      </c>
      <c r="U18">
        <v>0.9094161019</v>
      </c>
      <c r="V18">
        <v>0.90488263089999998</v>
      </c>
      <c r="W18">
        <v>0.90037175940000003</v>
      </c>
      <c r="X18">
        <v>0.89588337470000001</v>
      </c>
      <c r="Y18">
        <v>0.8914173648</v>
      </c>
      <c r="Z18">
        <v>0.88697361809999997</v>
      </c>
      <c r="AA18">
        <v>0.88255202359999996</v>
      </c>
      <c r="AB18">
        <v>0.87815247100000005</v>
      </c>
      <c r="AC18">
        <v>0.87377485020000001</v>
      </c>
      <c r="AD18">
        <v>0.86941905210000003</v>
      </c>
      <c r="AE18">
        <v>0.86508496769999998</v>
      </c>
      <c r="AF18">
        <v>0.86077248890000002</v>
      </c>
      <c r="AG18">
        <v>0.856481508</v>
      </c>
      <c r="AH18">
        <v>0.85221191780000005</v>
      </c>
      <c r="AI18">
        <v>0.8479636116</v>
      </c>
      <c r="AJ18">
        <v>0.84373648339999996</v>
      </c>
      <c r="AK18">
        <v>0.83953042749999995</v>
      </c>
      <c r="AL18">
        <v>0.83534533899999996</v>
      </c>
      <c r="AM18">
        <v>0.8311811133</v>
      </c>
      <c r="AN18">
        <v>0.8270376465</v>
      </c>
      <c r="AO18">
        <v>0.82291483489999995</v>
      </c>
      <c r="AP18">
        <v>0.81881257569999999</v>
      </c>
      <c r="AQ18">
        <v>0.81473076639999997</v>
      </c>
      <c r="AR18">
        <v>0.81066930510000001</v>
      </c>
      <c r="AS18">
        <v>0.80662809030000004</v>
      </c>
      <c r="AT18">
        <v>0.80260702110000004</v>
      </c>
      <c r="AU18">
        <v>0.79860599700000001</v>
      </c>
      <c r="AV18">
        <v>0.79462491820000003</v>
      </c>
      <c r="AW18">
        <v>0.79066368529999997</v>
      </c>
      <c r="AX18">
        <v>0.78672219919999997</v>
      </c>
      <c r="AY18">
        <v>0.78280036149999999</v>
      </c>
      <c r="AZ18">
        <v>0.77889807440000003</v>
      </c>
      <c r="BA18">
        <v>0.77501524030000002</v>
      </c>
      <c r="BB18">
        <v>0.77115176220000003</v>
      </c>
      <c r="BC18">
        <v>0.76730754379999999</v>
      </c>
      <c r="BD18">
        <v>0.76348248890000003</v>
      </c>
      <c r="BE18">
        <v>0.75967650200000003</v>
      </c>
      <c r="BF18">
        <v>0.75588948810000001</v>
      </c>
      <c r="BG18">
        <v>0.75212135260000001</v>
      </c>
      <c r="BH18">
        <v>0.74837200140000004</v>
      </c>
      <c r="BI18">
        <v>0.7446413408</v>
      </c>
    </row>
    <row r="19" spans="1:61" x14ac:dyDescent="0.25">
      <c r="A19" t="s">
        <v>80</v>
      </c>
      <c r="B19">
        <v>1.01</v>
      </c>
    </row>
    <row r="20" spans="1:61" x14ac:dyDescent="0.25">
      <c r="A20" t="s">
        <v>81</v>
      </c>
    </row>
    <row r="21" spans="1:61" x14ac:dyDescent="0.25">
      <c r="A21" t="s">
        <v>82</v>
      </c>
      <c r="B21">
        <v>3.8</v>
      </c>
      <c r="C21">
        <v>4.1259500542999996</v>
      </c>
      <c r="D21">
        <v>4.4685308530999999</v>
      </c>
      <c r="E21">
        <v>4.8277095370999996</v>
      </c>
      <c r="F21">
        <v>5.2033977904000004</v>
      </c>
      <c r="G21">
        <v>5.5954527830999998</v>
      </c>
      <c r="H21">
        <v>6.0036784860000001</v>
      </c>
      <c r="I21">
        <v>6.4278273286000003</v>
      </c>
      <c r="J21">
        <v>6.8676021685000004</v>
      </c>
      <c r="K21">
        <v>7.3226585391999999</v>
      </c>
      <c r="L21">
        <v>7.7926071427999997</v>
      </c>
      <c r="M21">
        <v>8.2770165519999992</v>
      </c>
      <c r="N21">
        <v>8.7754160889000001</v>
      </c>
      <c r="O21">
        <v>9.2872988433000003</v>
      </c>
      <c r="P21">
        <v>9.8121248006999995</v>
      </c>
      <c r="Q21">
        <v>10.3493240464</v>
      </c>
      <c r="R21">
        <v>10.8983000151</v>
      </c>
      <c r="S21">
        <v>11.458432758100001</v>
      </c>
      <c r="T21">
        <v>12.0290822018</v>
      </c>
      <c r="U21">
        <v>12.609591371200001</v>
      </c>
      <c r="V21">
        <v>13.1992895587</v>
      </c>
      <c r="W21">
        <v>13.7974954153</v>
      </c>
      <c r="X21">
        <v>14.4035199491</v>
      </c>
      <c r="Y21">
        <v>15.016669413500001</v>
      </c>
      <c r="Z21">
        <v>15.636248073200001</v>
      </c>
      <c r="AA21">
        <v>16.261560835499999</v>
      </c>
      <c r="AB21">
        <v>16.8919157401</v>
      </c>
      <c r="AC21">
        <v>17.526626297499998</v>
      </c>
      <c r="AD21">
        <v>18.165013673000001</v>
      </c>
      <c r="AE21">
        <v>18.8064087124</v>
      </c>
      <c r="AF21">
        <v>19.450153805999999</v>
      </c>
      <c r="AG21">
        <v>20.095604592499999</v>
      </c>
      <c r="AH21">
        <v>20.742131503300001</v>
      </c>
      <c r="AI21">
        <v>21.389121146899999</v>
      </c>
      <c r="AJ21">
        <v>22.035977540699999</v>
      </c>
      <c r="AK21">
        <v>22.682123190199999</v>
      </c>
      <c r="AL21">
        <v>23.327000022899998</v>
      </c>
      <c r="AM21">
        <v>23.970070180899999</v>
      </c>
      <c r="AN21">
        <v>24.610816679799999</v>
      </c>
      <c r="AO21">
        <v>25.248743938299999</v>
      </c>
      <c r="AP21">
        <v>25.883378186800002</v>
      </c>
      <c r="AQ21">
        <v>26.514267761399999</v>
      </c>
      <c r="AR21">
        <v>27.140983290800001</v>
      </c>
      <c r="AS21">
        <v>27.7631177825</v>
      </c>
      <c r="AT21">
        <v>28.380286616399999</v>
      </c>
      <c r="AU21">
        <v>28.9921274535</v>
      </c>
      <c r="AV21">
        <v>29.598300064299998</v>
      </c>
      <c r="AW21">
        <v>30.198486087599999</v>
      </c>
      <c r="AX21">
        <v>30.7923887231</v>
      </c>
      <c r="AY21">
        <v>31.379732365999999</v>
      </c>
      <c r="AZ21">
        <v>31.9602621905</v>
      </c>
      <c r="BA21">
        <v>32.533743686199998</v>
      </c>
      <c r="BB21">
        <v>33.099962155299998</v>
      </c>
      <c r="BC21">
        <v>33.658722174799998</v>
      </c>
      <c r="BD21">
        <v>34.209847029400002</v>
      </c>
      <c r="BE21">
        <v>34.753178119799998</v>
      </c>
      <c r="BF21">
        <v>35.288574350700003</v>
      </c>
      <c r="BG21">
        <v>35.815911503400002</v>
      </c>
      <c r="BH21">
        <v>36.3350815967</v>
      </c>
      <c r="BI21">
        <v>36.845992238900003</v>
      </c>
    </row>
    <row r="22" spans="1:61" x14ac:dyDescent="0.25">
      <c r="A22" t="s">
        <v>83</v>
      </c>
      <c r="B22">
        <v>3.8</v>
      </c>
    </row>
    <row r="23" spans="1:61" x14ac:dyDescent="0.25">
      <c r="A23" t="s">
        <v>84</v>
      </c>
      <c r="B23">
        <v>7.9000000000000001E-2</v>
      </c>
      <c r="C23">
        <v>7.6665197199999993E-2</v>
      </c>
      <c r="D23">
        <v>7.4399398199999994E-2</v>
      </c>
      <c r="E23">
        <v>7.2200563600000003E-2</v>
      </c>
      <c r="F23">
        <v>7.0066714500000002E-2</v>
      </c>
      <c r="G23">
        <v>6.7995930100000004E-2</v>
      </c>
      <c r="H23">
        <v>6.5986346700000004E-2</v>
      </c>
      <c r="I23">
        <v>6.4036155400000003E-2</v>
      </c>
      <c r="J23">
        <v>6.2143601E-2</v>
      </c>
      <c r="K23">
        <v>6.0306980099999997E-2</v>
      </c>
      <c r="L23">
        <v>5.8524639400000002E-2</v>
      </c>
      <c r="M23">
        <v>5.6794974900000003E-2</v>
      </c>
      <c r="N23">
        <v>5.5116429799999998E-2</v>
      </c>
      <c r="O23">
        <v>5.3487493099999998E-2</v>
      </c>
      <c r="P23">
        <v>5.1906698799999998E-2</v>
      </c>
      <c r="Q23">
        <v>5.0372623999999998E-2</v>
      </c>
      <c r="R23">
        <v>4.8883888E-2</v>
      </c>
      <c r="S23">
        <v>4.7439150700000002E-2</v>
      </c>
      <c r="T23">
        <v>4.6037111899999997E-2</v>
      </c>
      <c r="U23">
        <v>4.4676509699999999E-2</v>
      </c>
      <c r="V23">
        <v>4.3356119300000003E-2</v>
      </c>
      <c r="W23">
        <v>4.2074752299999997E-2</v>
      </c>
      <c r="X23">
        <v>4.0831255400000002E-2</v>
      </c>
      <c r="Y23">
        <v>3.9624509500000002E-2</v>
      </c>
      <c r="Z23">
        <v>3.8453428200000001E-2</v>
      </c>
      <c r="AA23">
        <v>3.73169577E-2</v>
      </c>
      <c r="AB23">
        <v>3.6214074899999997E-2</v>
      </c>
      <c r="AC23">
        <v>3.5143787199999998E-2</v>
      </c>
      <c r="AD23">
        <v>3.4105131400000002E-2</v>
      </c>
      <c r="AE23">
        <v>3.3097172399999999E-2</v>
      </c>
      <c r="AF23">
        <v>3.2119003100000001E-2</v>
      </c>
      <c r="AG23">
        <v>3.1169743100000001E-2</v>
      </c>
      <c r="AH23">
        <v>3.0248537999999998E-2</v>
      </c>
      <c r="AI23">
        <v>2.93545586E-2</v>
      </c>
      <c r="AJ23">
        <v>2.8487000299999999E-2</v>
      </c>
      <c r="AK23">
        <v>2.7645082200000001E-2</v>
      </c>
      <c r="AL23">
        <v>2.6828046500000001E-2</v>
      </c>
      <c r="AM23">
        <v>2.6035157900000001E-2</v>
      </c>
      <c r="AN23">
        <v>2.52657027E-2</v>
      </c>
      <c r="AO23">
        <v>2.45189884E-2</v>
      </c>
      <c r="AP23">
        <v>2.3794342699999999E-2</v>
      </c>
      <c r="AQ23">
        <v>2.3091113600000001E-2</v>
      </c>
      <c r="AR23">
        <v>2.2408668100000001E-2</v>
      </c>
      <c r="AS23">
        <v>2.1746391899999998E-2</v>
      </c>
      <c r="AT23">
        <v>2.1103688900000001E-2</v>
      </c>
      <c r="AU23">
        <v>2.0479980599999999E-2</v>
      </c>
      <c r="AV23">
        <v>1.9874705699999998E-2</v>
      </c>
      <c r="AW23">
        <v>1.9287319399999999E-2</v>
      </c>
      <c r="AX23">
        <v>1.8717292900000002E-2</v>
      </c>
      <c r="AY23">
        <v>1.81641133E-2</v>
      </c>
      <c r="AZ23">
        <v>1.76272827E-2</v>
      </c>
      <c r="BA23">
        <v>1.7106317699999998E-2</v>
      </c>
      <c r="BB23">
        <v>1.6600749599999999E-2</v>
      </c>
      <c r="BC23">
        <v>1.6110123300000001E-2</v>
      </c>
      <c r="BD23">
        <v>1.5633997199999999E-2</v>
      </c>
      <c r="BE23">
        <v>1.5171942799999999E-2</v>
      </c>
      <c r="BF23">
        <v>1.4723544099999999E-2</v>
      </c>
      <c r="BG23">
        <v>1.4288397600000001E-2</v>
      </c>
      <c r="BH23">
        <v>1.38661116E-2</v>
      </c>
      <c r="BI23">
        <v>1.3456306100000001E-2</v>
      </c>
    </row>
    <row r="24" spans="1:61" x14ac:dyDescent="0.25">
      <c r="A24" t="s">
        <v>85</v>
      </c>
    </row>
    <row r="25" spans="1:61" x14ac:dyDescent="0.25">
      <c r="A25" t="s">
        <v>86</v>
      </c>
      <c r="B25">
        <v>0</v>
      </c>
    </row>
    <row r="26" spans="1:61" x14ac:dyDescent="0.25">
      <c r="A26" t="s">
        <v>87</v>
      </c>
      <c r="B26">
        <v>2.6700000000000001E-3</v>
      </c>
    </row>
    <row r="27" spans="1:61" x14ac:dyDescent="0.25">
      <c r="A27" t="s">
        <v>88</v>
      </c>
      <c r="B27">
        <v>2</v>
      </c>
    </row>
    <row r="28" spans="1:61" x14ac:dyDescent="0.25">
      <c r="A28" t="s">
        <v>89</v>
      </c>
      <c r="B28" t="s">
        <v>90</v>
      </c>
    </row>
    <row r="29" spans="1:61" x14ac:dyDescent="0.25">
      <c r="A29" t="s">
        <v>91</v>
      </c>
      <c r="B29" t="s">
        <v>92</v>
      </c>
    </row>
    <row r="30" spans="1:61" x14ac:dyDescent="0.25">
      <c r="A30" t="s">
        <v>93</v>
      </c>
      <c r="B30" t="s">
        <v>94</v>
      </c>
    </row>
    <row r="31" spans="1:61" x14ac:dyDescent="0.25">
      <c r="A31" t="s">
        <v>95</v>
      </c>
    </row>
    <row r="32" spans="1:61" x14ac:dyDescent="0.25">
      <c r="A32" t="s">
        <v>15</v>
      </c>
      <c r="B32">
        <v>6.74643417E-2</v>
      </c>
      <c r="C32">
        <v>6.2569715299999995E-2</v>
      </c>
      <c r="D32">
        <v>5.8044680799999998E-2</v>
      </c>
      <c r="E32">
        <v>5.38602657E-2</v>
      </c>
      <c r="F32">
        <v>4.9989850000000002E-2</v>
      </c>
      <c r="G32">
        <v>4.6408968799999999E-2</v>
      </c>
      <c r="H32">
        <v>4.3095131799999999E-2</v>
      </c>
      <c r="I32">
        <v>4.0027658700000003E-2</v>
      </c>
      <c r="J32">
        <v>3.7187528499999997E-2</v>
      </c>
      <c r="K32">
        <v>3.4557241799999999E-2</v>
      </c>
      <c r="L32">
        <v>3.2120694999999998E-2</v>
      </c>
      <c r="M32">
        <v>2.9863065099999999E-2</v>
      </c>
      <c r="N32">
        <v>2.7770704600000001E-2</v>
      </c>
      <c r="O32">
        <v>2.58310447E-2</v>
      </c>
      <c r="P32">
        <v>2.4032507500000001E-2</v>
      </c>
      <c r="Q32">
        <v>2.2364425E-2</v>
      </c>
      <c r="R32">
        <v>2.0816965199999999E-2</v>
      </c>
      <c r="S32">
        <v>1.9381064E-2</v>
      </c>
      <c r="T32">
        <v>1.8048363899999999E-2</v>
      </c>
      <c r="U32">
        <v>1.6811156300000001E-2</v>
      </c>
      <c r="V32">
        <v>1.5662329499999999E-2</v>
      </c>
      <c r="W32">
        <v>1.45953213E-2</v>
      </c>
      <c r="X32">
        <v>1.36040746E-2</v>
      </c>
      <c r="Y32">
        <v>1.26829973E-2</v>
      </c>
      <c r="Z32">
        <v>1.18269255E-2</v>
      </c>
      <c r="AA32">
        <v>1.10310893E-2</v>
      </c>
      <c r="AB32">
        <v>1.0291082E-2</v>
      </c>
      <c r="AC32">
        <v>9.6028312000000001E-3</v>
      </c>
      <c r="AD32">
        <v>8.9625726999999992E-3</v>
      </c>
      <c r="AE32">
        <v>8.3668262999999996E-3</v>
      </c>
      <c r="AF32">
        <v>7.8123736999999999E-3</v>
      </c>
      <c r="AG32">
        <v>7.296238E-3</v>
      </c>
      <c r="AH32">
        <v>6.8156648999999998E-3</v>
      </c>
      <c r="AI32">
        <v>6.3681056999999996E-3</v>
      </c>
      <c r="AJ32">
        <v>5.9512009999999997E-3</v>
      </c>
      <c r="AK32">
        <v>5.5627667E-3</v>
      </c>
      <c r="AL32">
        <v>5.2007800000000003E-3</v>
      </c>
      <c r="AM32">
        <v>4.8633673000000001E-3</v>
      </c>
      <c r="AN32">
        <v>4.5487927999999997E-3</v>
      </c>
      <c r="AO32">
        <v>4.2554480000000002E-3</v>
      </c>
      <c r="AP32">
        <v>3.9818418999999997E-3</v>
      </c>
      <c r="AQ32">
        <v>3.7265924000000001E-3</v>
      </c>
      <c r="AR32">
        <v>3.4884177E-3</v>
      </c>
      <c r="AS32">
        <v>3.266129E-3</v>
      </c>
      <c r="AT32">
        <v>3.0586234E-3</v>
      </c>
      <c r="AU32">
        <v>2.8648775999999998E-3</v>
      </c>
      <c r="AV32">
        <v>2.6839416999999998E-3</v>
      </c>
      <c r="AW32">
        <v>2.5149341E-3</v>
      </c>
      <c r="AX32">
        <v>2.3570359999999999E-3</v>
      </c>
      <c r="AY32">
        <v>2.2094871E-3</v>
      </c>
      <c r="AZ32">
        <v>2.0715811999999999E-3</v>
      </c>
      <c r="BA32">
        <v>1.9426619999999999E-3</v>
      </c>
      <c r="BB32">
        <v>1.8221197000000001E-3</v>
      </c>
      <c r="BC32">
        <v>1.7093875000000001E-3</v>
      </c>
      <c r="BD32">
        <v>1.6039384E-3</v>
      </c>
      <c r="BE32">
        <v>1.5052823E-3</v>
      </c>
      <c r="BF32">
        <v>1.4129635000000001E-3</v>
      </c>
      <c r="BG32">
        <v>1.326558E-3</v>
      </c>
      <c r="BH32">
        <v>1.2456711000000001E-3</v>
      </c>
      <c r="BI32">
        <v>1.1699358E-3</v>
      </c>
    </row>
    <row r="33" spans="1:61" x14ac:dyDescent="0.25">
      <c r="A33" t="s">
        <v>96</v>
      </c>
      <c r="B33">
        <v>344</v>
      </c>
    </row>
    <row r="34" spans="1:61" x14ac:dyDescent="0.25">
      <c r="A34" t="s">
        <v>97</v>
      </c>
      <c r="B34">
        <v>344</v>
      </c>
      <c r="C34">
        <v>335.4</v>
      </c>
      <c r="D34">
        <v>327.01499999999999</v>
      </c>
      <c r="E34">
        <v>318.83962500000001</v>
      </c>
      <c r="F34">
        <v>310.868634375</v>
      </c>
      <c r="G34">
        <v>303.09691851560001</v>
      </c>
      <c r="H34">
        <v>295.51949555269999</v>
      </c>
      <c r="I34">
        <v>288.13150816389998</v>
      </c>
      <c r="J34">
        <v>280.9282204598</v>
      </c>
      <c r="K34">
        <v>273.90501494829999</v>
      </c>
      <c r="L34">
        <v>267.05738957459999</v>
      </c>
      <c r="M34">
        <v>260.38095483519999</v>
      </c>
      <c r="N34">
        <v>253.87143096439999</v>
      </c>
      <c r="O34">
        <v>247.52464519029999</v>
      </c>
      <c r="P34">
        <v>241.3365290605</v>
      </c>
      <c r="Q34">
        <v>235.30311583400001</v>
      </c>
      <c r="R34">
        <v>229.42053793810001</v>
      </c>
      <c r="S34">
        <v>223.6850244897</v>
      </c>
      <c r="T34">
        <v>218.09289887739999</v>
      </c>
      <c r="U34">
        <v>212.64057640550001</v>
      </c>
      <c r="V34">
        <v>207.32456199539999</v>
      </c>
      <c r="W34">
        <v>202.1414479455</v>
      </c>
      <c r="X34">
        <v>197.08791174679999</v>
      </c>
      <c r="Y34">
        <v>192.1607139532</v>
      </c>
      <c r="Z34">
        <v>187.3566961043</v>
      </c>
      <c r="AA34">
        <v>182.6727787017</v>
      </c>
      <c r="AB34">
        <v>178.10595923419999</v>
      </c>
      <c r="AC34">
        <v>173.65331025329999</v>
      </c>
      <c r="AD34">
        <v>169.31197749699999</v>
      </c>
      <c r="AE34">
        <v>165.0791780596</v>
      </c>
      <c r="AF34">
        <v>160.95219860809999</v>
      </c>
      <c r="AG34">
        <v>156.92839364290001</v>
      </c>
      <c r="AH34">
        <v>153.0051838018</v>
      </c>
      <c r="AI34">
        <v>149.18005420680001</v>
      </c>
      <c r="AJ34">
        <v>145.45055285160001</v>
      </c>
      <c r="AK34">
        <v>141.81428903029999</v>
      </c>
      <c r="AL34">
        <v>138.26893180459999</v>
      </c>
      <c r="AM34">
        <v>134.81220850939999</v>
      </c>
      <c r="AN34">
        <v>131.44190329669999</v>
      </c>
      <c r="AO34">
        <v>128.1558557143</v>
      </c>
      <c r="AP34">
        <v>124.9519593214</v>
      </c>
      <c r="AQ34">
        <v>121.8281603384</v>
      </c>
      <c r="AR34">
        <v>118.7824563299</v>
      </c>
      <c r="AS34">
        <v>115.81289492170001</v>
      </c>
      <c r="AT34">
        <v>112.91757254860001</v>
      </c>
      <c r="AU34">
        <v>110.0946332349</v>
      </c>
      <c r="AV34">
        <v>107.3422674041</v>
      </c>
      <c r="AW34">
        <v>104.658710719</v>
      </c>
      <c r="AX34">
        <v>102.04224295100001</v>
      </c>
      <c r="AY34">
        <v>99.491186877199993</v>
      </c>
      <c r="AZ34">
        <v>97.003907205299996</v>
      </c>
      <c r="BA34">
        <v>94.578809525099999</v>
      </c>
      <c r="BB34">
        <v>92.214339287000001</v>
      </c>
      <c r="BC34">
        <v>89.908980804799995</v>
      </c>
      <c r="BD34">
        <v>87.661256284700002</v>
      </c>
      <c r="BE34">
        <v>85.469724877600001</v>
      </c>
      <c r="BF34">
        <v>83.332981755700004</v>
      </c>
      <c r="BG34">
        <v>81.249657211799999</v>
      </c>
      <c r="BH34">
        <v>79.218415781499999</v>
      </c>
      <c r="BI34">
        <v>77.237955386899998</v>
      </c>
    </row>
    <row r="35" spans="1:61" x14ac:dyDescent="0.25">
      <c r="A35" t="s">
        <v>98</v>
      </c>
      <c r="B35" t="s">
        <v>68</v>
      </c>
    </row>
    <row r="36" spans="1:61" x14ac:dyDescent="0.25">
      <c r="A36" t="s">
        <v>99</v>
      </c>
      <c r="B36" t="s">
        <v>68</v>
      </c>
    </row>
    <row r="37" spans="1:61" x14ac:dyDescent="0.25">
      <c r="A37" t="s">
        <v>100</v>
      </c>
      <c r="B37">
        <v>1.2</v>
      </c>
    </row>
    <row r="38" spans="1:61" x14ac:dyDescent="0.25">
      <c r="A38" t="s">
        <v>101</v>
      </c>
      <c r="B38" t="s">
        <v>68</v>
      </c>
    </row>
    <row r="39" spans="1:61" x14ac:dyDescent="0.25">
      <c r="A39" t="s">
        <v>16</v>
      </c>
      <c r="B39">
        <v>2.8</v>
      </c>
    </row>
    <row r="40" spans="1:61" x14ac:dyDescent="0.25">
      <c r="A40" t="s">
        <v>102</v>
      </c>
    </row>
    <row r="41" spans="1:61" x14ac:dyDescent="0.25">
      <c r="A41" t="s">
        <v>103</v>
      </c>
      <c r="B41">
        <v>0.5491283629</v>
      </c>
      <c r="C41">
        <v>0.52234705660000003</v>
      </c>
      <c r="D41">
        <v>0.4969958753</v>
      </c>
      <c r="E41">
        <v>0.4729924767</v>
      </c>
      <c r="F41">
        <v>0.45025957760000002</v>
      </c>
      <c r="G41">
        <v>0.4287246247</v>
      </c>
      <c r="H41">
        <v>0.4083194879</v>
      </c>
      <c r="I41">
        <v>0.38898017499999998</v>
      </c>
      <c r="J41">
        <v>0.37064656480000002</v>
      </c>
      <c r="K41">
        <v>0.3532621594</v>
      </c>
      <c r="L41">
        <v>0.33677385259999998</v>
      </c>
      <c r="M41">
        <v>0.32113171400000001</v>
      </c>
      <c r="N41">
        <v>0.30628878780000002</v>
      </c>
      <c r="O41">
        <v>0.29220090450000002</v>
      </c>
      <c r="P41">
        <v>0.27882650580000001</v>
      </c>
      <c r="Q41">
        <v>0.2661264807</v>
      </c>
      <c r="R41">
        <v>0.2540640126</v>
      </c>
      <c r="S41">
        <v>0.24260443649999999</v>
      </c>
      <c r="T41">
        <v>0.2317151053</v>
      </c>
      <c r="U41">
        <v>0.22136526519999999</v>
      </c>
      <c r="V41">
        <v>0.21152593929999999</v>
      </c>
      <c r="W41">
        <v>0.20216981810000001</v>
      </c>
      <c r="X41">
        <v>0.193271158</v>
      </c>
      <c r="Y41">
        <v>0.18480568559999999</v>
      </c>
      <c r="Z41">
        <v>0.17675050859999999</v>
      </c>
      <c r="AA41">
        <v>0.1690840321</v>
      </c>
      <c r="AB41">
        <v>0.1617858808</v>
      </c>
      <c r="AC41">
        <v>0.15483682509999999</v>
      </c>
      <c r="AD41">
        <v>0.14821871340000001</v>
      </c>
      <c r="AE41">
        <v>0.1419144071</v>
      </c>
      <c r="AF41">
        <v>0.1359077209</v>
      </c>
      <c r="AG41">
        <v>0.13018336589999999</v>
      </c>
      <c r="AH41">
        <v>0.12472689720000001</v>
      </c>
      <c r="AI41">
        <v>0.1195246643</v>
      </c>
      <c r="AJ41">
        <v>0.1145637642</v>
      </c>
      <c r="AK41">
        <v>0.109831998</v>
      </c>
      <c r="AL41">
        <v>0.1053178301</v>
      </c>
      <c r="AM41">
        <v>0.1010103495</v>
      </c>
      <c r="AN41">
        <v>9.6899234000000001E-2</v>
      </c>
      <c r="AO41">
        <v>9.2974716299999996E-2</v>
      </c>
      <c r="AP41">
        <v>8.9227551799999999E-2</v>
      </c>
      <c r="AQ41">
        <v>8.5648989600000003E-2</v>
      </c>
      <c r="AR41">
        <v>8.22307434E-2</v>
      </c>
      <c r="AS41">
        <v>7.8964965900000003E-2</v>
      </c>
      <c r="AT41">
        <v>7.5844223899999993E-2</v>
      </c>
      <c r="AU41">
        <v>7.2861474400000001E-2</v>
      </c>
      <c r="AV41">
        <v>7.0010043499999994E-2</v>
      </c>
      <c r="AW41">
        <v>6.7283605400000002E-2</v>
      </c>
      <c r="AX41">
        <v>6.4676162800000006E-2</v>
      </c>
      <c r="AY41">
        <v>6.2182029100000001E-2</v>
      </c>
      <c r="AZ41">
        <v>5.9795810900000003E-2</v>
      </c>
      <c r="BA41">
        <v>5.7512392000000002E-2</v>
      </c>
      <c r="BB41">
        <v>5.5326918199999998E-2</v>
      </c>
      <c r="BC41">
        <v>5.3234782600000002E-2</v>
      </c>
      <c r="BD41">
        <v>5.1231612900000001E-2</v>
      </c>
      <c r="BE41">
        <v>4.93132576E-2</v>
      </c>
      <c r="BF41">
        <v>4.7475774999999998E-2</v>
      </c>
      <c r="BG41">
        <v>4.5715421300000003E-2</v>
      </c>
      <c r="BH41">
        <v>4.4028640199999997E-2</v>
      </c>
      <c r="BI41">
        <v>4.2412052800000002E-2</v>
      </c>
    </row>
    <row r="42" spans="1:61" x14ac:dyDescent="0.25">
      <c r="A42" t="s">
        <v>104</v>
      </c>
      <c r="B42">
        <v>0.5491283629</v>
      </c>
    </row>
    <row r="43" spans="1:61" x14ac:dyDescent="0.25">
      <c r="A43" t="s">
        <v>105</v>
      </c>
      <c r="B43">
        <v>-0.01</v>
      </c>
      <c r="C43">
        <v>-9.9500999000000003E-3</v>
      </c>
      <c r="D43">
        <v>-9.9004487999999995E-3</v>
      </c>
      <c r="E43">
        <v>-9.8510455000000007E-3</v>
      </c>
      <c r="F43">
        <v>-9.8018885999999993E-3</v>
      </c>
      <c r="G43">
        <v>-9.7529771000000008E-3</v>
      </c>
      <c r="H43">
        <v>-9.7043097000000002E-3</v>
      </c>
      <c r="I43">
        <v>-9.6558851000000008E-3</v>
      </c>
      <c r="J43">
        <v>-9.6077021000000006E-3</v>
      </c>
      <c r="K43">
        <v>-9.5597596000000003E-3</v>
      </c>
      <c r="L43">
        <v>-9.5120563000000002E-3</v>
      </c>
      <c r="M43">
        <v>-9.4645909999999996E-3</v>
      </c>
      <c r="N43">
        <v>-9.4173625999999996E-3</v>
      </c>
      <c r="O43">
        <v>-9.3703698999999998E-3</v>
      </c>
      <c r="P43">
        <v>-9.3236116000000001E-3</v>
      </c>
      <c r="Q43">
        <v>-9.2770866999999993E-3</v>
      </c>
      <c r="R43">
        <v>-9.2307940000000005E-3</v>
      </c>
      <c r="S43">
        <v>-9.1847322000000002E-3</v>
      </c>
      <c r="T43">
        <v>-9.1389003000000007E-3</v>
      </c>
      <c r="U43">
        <v>-9.0932970999999998E-3</v>
      </c>
      <c r="V43">
        <v>-9.0479215000000002E-3</v>
      </c>
      <c r="W43">
        <v>-9.0027722999999997E-3</v>
      </c>
      <c r="X43">
        <v>-8.9578482999999997E-3</v>
      </c>
      <c r="Y43">
        <v>-8.9131486000000003E-3</v>
      </c>
      <c r="Z43">
        <v>-8.8686718999999997E-3</v>
      </c>
      <c r="AA43">
        <v>-8.8244171000000007E-3</v>
      </c>
      <c r="AB43">
        <v>-8.7803832000000002E-3</v>
      </c>
      <c r="AC43">
        <v>-8.7365689999999996E-3</v>
      </c>
      <c r="AD43">
        <v>-8.6929733999999998E-3</v>
      </c>
      <c r="AE43">
        <v>-8.6495953999999996E-3</v>
      </c>
      <c r="AF43">
        <v>-8.6064338000000004E-3</v>
      </c>
      <c r="AG43">
        <v>-8.5634875999999992E-3</v>
      </c>
      <c r="AH43">
        <v>-8.5207557000000003E-3</v>
      </c>
      <c r="AI43">
        <v>-8.4782370999999992E-3</v>
      </c>
      <c r="AJ43">
        <v>-8.4359306000000005E-3</v>
      </c>
      <c r="AK43">
        <v>-8.3938351999999997E-3</v>
      </c>
      <c r="AL43">
        <v>-8.3519499000000007E-3</v>
      </c>
      <c r="AM43">
        <v>-8.3102735999999993E-3</v>
      </c>
      <c r="AN43">
        <v>-8.2688051999999998E-3</v>
      </c>
      <c r="AO43">
        <v>-8.2275438000000006E-3</v>
      </c>
      <c r="AP43">
        <v>-8.1864882999999992E-3</v>
      </c>
      <c r="AQ43">
        <v>-8.1456376E-3</v>
      </c>
      <c r="AR43">
        <v>-8.1049907999999997E-3</v>
      </c>
      <c r="AS43">
        <v>-8.0645468000000008E-3</v>
      </c>
      <c r="AT43">
        <v>-8.0243047000000001E-3</v>
      </c>
      <c r="AU43">
        <v>-7.9842633000000007E-3</v>
      </c>
      <c r="AV43">
        <v>-7.9444218000000004E-3</v>
      </c>
      <c r="AW43">
        <v>-7.9047790000000007E-3</v>
      </c>
      <c r="AX43">
        <v>-7.8653340999999995E-3</v>
      </c>
      <c r="AY43">
        <v>-7.8260859999999995E-3</v>
      </c>
      <c r="AZ43">
        <v>-7.7870337000000003E-3</v>
      </c>
      <c r="BA43">
        <v>-7.7481764E-3</v>
      </c>
      <c r="BB43">
        <v>-7.7095128999999998E-3</v>
      </c>
      <c r="BC43">
        <v>-7.6710423E-3</v>
      </c>
      <c r="BD43">
        <v>-7.6327638000000001E-3</v>
      </c>
      <c r="BE43">
        <v>-7.5946761999999999E-3</v>
      </c>
      <c r="BF43">
        <v>-7.5567786999999999E-3</v>
      </c>
      <c r="BG43">
        <v>-7.5190702999999998E-3</v>
      </c>
      <c r="BH43">
        <v>-7.48155E-3</v>
      </c>
      <c r="BI43">
        <v>-7.4442170000000004E-3</v>
      </c>
    </row>
    <row r="44" spans="1:61" x14ac:dyDescent="0.25">
      <c r="A44" t="s">
        <v>106</v>
      </c>
      <c r="B44">
        <v>3.3</v>
      </c>
      <c r="C44">
        <v>2.64</v>
      </c>
      <c r="D44">
        <v>2.1120000000000001</v>
      </c>
      <c r="E44">
        <v>1.6896</v>
      </c>
      <c r="F44">
        <v>1.35168</v>
      </c>
      <c r="G44">
        <v>1.0813440000000001</v>
      </c>
      <c r="H44">
        <v>0.86507520000000004</v>
      </c>
      <c r="I44">
        <v>0.69206016000000004</v>
      </c>
      <c r="J44">
        <v>0.55364812799999996</v>
      </c>
      <c r="K44">
        <v>0.44291850240000002</v>
      </c>
      <c r="L44">
        <v>0.3543348019</v>
      </c>
      <c r="M44">
        <v>0.28346784149999998</v>
      </c>
      <c r="N44">
        <v>0.22677427319999999</v>
      </c>
      <c r="O44">
        <v>0.18141941859999999</v>
      </c>
      <c r="P44">
        <v>0.1451355349</v>
      </c>
      <c r="Q44">
        <v>0.11610842790000001</v>
      </c>
      <c r="R44">
        <v>9.2886742300000005E-2</v>
      </c>
      <c r="S44">
        <v>7.4309393900000006E-2</v>
      </c>
      <c r="T44">
        <v>5.9447515100000001E-2</v>
      </c>
      <c r="U44">
        <v>4.7558012099999998E-2</v>
      </c>
      <c r="V44">
        <v>3.8046409699999999E-2</v>
      </c>
      <c r="W44">
        <v>3.04371277E-2</v>
      </c>
      <c r="X44">
        <v>2.43497022E-2</v>
      </c>
      <c r="Y44">
        <v>1.9479761700000001E-2</v>
      </c>
      <c r="Z44">
        <v>1.5583809400000001E-2</v>
      </c>
      <c r="AA44">
        <v>1.24670475E-2</v>
      </c>
      <c r="AB44">
        <v>9.9736379999999999E-3</v>
      </c>
      <c r="AC44">
        <v>7.9789104000000007E-3</v>
      </c>
      <c r="AD44">
        <v>6.3831282999999997E-3</v>
      </c>
      <c r="AE44">
        <v>5.1065027000000004E-3</v>
      </c>
      <c r="AF44">
        <v>4.0852021000000001E-3</v>
      </c>
      <c r="AG44">
        <v>3.2681617000000001E-3</v>
      </c>
      <c r="AH44">
        <v>2.6145294000000001E-3</v>
      </c>
      <c r="AI44">
        <v>2.0916235000000001E-3</v>
      </c>
      <c r="AJ44">
        <v>1.6732988E-3</v>
      </c>
      <c r="AK44">
        <v>1.338639E-3</v>
      </c>
      <c r="AL44">
        <v>1.0709112E-3</v>
      </c>
      <c r="AM44">
        <v>8.5672899999999998E-4</v>
      </c>
      <c r="AN44">
        <v>6.8538319999999998E-4</v>
      </c>
      <c r="AO44">
        <v>5.4830649999999999E-4</v>
      </c>
      <c r="AP44">
        <v>4.386452E-4</v>
      </c>
      <c r="AQ44">
        <v>3.5091620000000001E-4</v>
      </c>
      <c r="AR44">
        <v>2.8073300000000002E-4</v>
      </c>
      <c r="AS44">
        <v>2.2458640000000001E-4</v>
      </c>
      <c r="AT44">
        <v>1.7966910000000001E-4</v>
      </c>
      <c r="AU44">
        <v>1.437353E-4</v>
      </c>
      <c r="AV44">
        <v>1.149882E-4</v>
      </c>
      <c r="AW44">
        <v>9.1990600000000007E-5</v>
      </c>
      <c r="AX44">
        <v>7.3592500000000004E-5</v>
      </c>
      <c r="AY44">
        <v>5.8873999999999999E-5</v>
      </c>
      <c r="AZ44">
        <v>4.7099199999999998E-5</v>
      </c>
      <c r="BA44">
        <v>3.7679299999999997E-5</v>
      </c>
      <c r="BB44">
        <v>3.01435E-5</v>
      </c>
      <c r="BC44">
        <v>2.4114800000000002E-5</v>
      </c>
      <c r="BD44">
        <v>1.9291800000000001E-5</v>
      </c>
      <c r="BE44">
        <v>1.5433500000000001E-5</v>
      </c>
      <c r="BF44">
        <v>1.23468E-5</v>
      </c>
      <c r="BG44">
        <v>9.8773999999999997E-6</v>
      </c>
      <c r="BH44">
        <v>7.9018999999999997E-6</v>
      </c>
      <c r="BI44">
        <v>6.3215000000000004E-6</v>
      </c>
    </row>
    <row r="45" spans="1:61" x14ac:dyDescent="0.25">
      <c r="A45" t="s">
        <v>107</v>
      </c>
      <c r="B45">
        <v>3.3</v>
      </c>
    </row>
    <row r="46" spans="1:61" x14ac:dyDescent="0.25">
      <c r="A46" t="s">
        <v>108</v>
      </c>
    </row>
    <row r="47" spans="1:61" x14ac:dyDescent="0.25">
      <c r="A47" t="s">
        <v>109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</row>
    <row r="48" spans="1:61" x14ac:dyDescent="0.25">
      <c r="A48" t="s">
        <v>110</v>
      </c>
    </row>
    <row r="49" spans="1:61" x14ac:dyDescent="0.25">
      <c r="A49" t="s">
        <v>111</v>
      </c>
      <c r="B49">
        <v>1.6408662000000001E-2</v>
      </c>
    </row>
    <row r="50" spans="1:61" x14ac:dyDescent="0.25">
      <c r="A50" t="s">
        <v>112</v>
      </c>
      <c r="B50">
        <v>-3855.1068949999999</v>
      </c>
    </row>
    <row r="51" spans="1:61" x14ac:dyDescent="0.25">
      <c r="A51" t="s">
        <v>113</v>
      </c>
      <c r="B51" t="s">
        <v>68</v>
      </c>
    </row>
    <row r="52" spans="1:61" x14ac:dyDescent="0.25">
      <c r="A52" t="s">
        <v>114</v>
      </c>
    </row>
    <row r="53" spans="1:61" x14ac:dyDescent="0.25">
      <c r="A53" t="s">
        <v>10</v>
      </c>
      <c r="B53">
        <v>6838</v>
      </c>
      <c r="C53">
        <v>7242.4909902816999</v>
      </c>
      <c r="D53">
        <v>7612.0624490151004</v>
      </c>
      <c r="E53">
        <v>7947.3144083379002</v>
      </c>
      <c r="F53">
        <v>8249.5494073663995</v>
      </c>
      <c r="G53">
        <v>8520.5561633234993</v>
      </c>
      <c r="H53">
        <v>8762.4308785045996</v>
      </c>
      <c r="I53">
        <v>8977.4350979825995</v>
      </c>
      <c r="J53">
        <v>9167.8866567271998</v>
      </c>
      <c r="K53">
        <v>9336.0791290479992</v>
      </c>
      <c r="L53">
        <v>9484.2248989408999</v>
      </c>
      <c r="M53">
        <v>9614.4171827132996</v>
      </c>
      <c r="N53">
        <v>9728.6068217838001</v>
      </c>
      <c r="O53">
        <v>9828.5902665064004</v>
      </c>
      <c r="P53">
        <v>9916.0057923349996</v>
      </c>
      <c r="Q53">
        <v>9992.3355707250994</v>
      </c>
      <c r="R53">
        <v>10058.9117304096</v>
      </c>
      <c r="S53">
        <v>10116.9249798906</v>
      </c>
      <c r="T53">
        <v>10167.4347198162</v>
      </c>
      <c r="U53">
        <v>10211.379860932801</v>
      </c>
      <c r="V53">
        <v>10249.5897887346</v>
      </c>
      <c r="W53">
        <v>10282.7950896782</v>
      </c>
      <c r="X53">
        <v>10311.6377853629</v>
      </c>
      <c r="Y53">
        <v>10336.6809188678</v>
      </c>
      <c r="Z53">
        <v>10358.417408748201</v>
      </c>
      <c r="AA53">
        <v>10377.278137043701</v>
      </c>
      <c r="AB53">
        <v>10393.63927294</v>
      </c>
      <c r="AC53">
        <v>10407.8288573315</v>
      </c>
      <c r="AD53">
        <v>10420.132688511099</v>
      </c>
      <c r="AE53">
        <v>10430.799557918001</v>
      </c>
      <c r="AF53">
        <v>10440.0458890952</v>
      </c>
      <c r="AG53">
        <v>10448.0598341152</v>
      </c>
      <c r="AH53">
        <v>10455.0048807149</v>
      </c>
      <c r="AI53">
        <v>10461.0230210058</v>
      </c>
      <c r="AJ53">
        <v>10466.2375294065</v>
      </c>
      <c r="AK53">
        <v>10470.755393793501</v>
      </c>
      <c r="AL53">
        <v>10474.6694400288</v>
      </c>
      <c r="AM53">
        <v>10478.060186201001</v>
      </c>
      <c r="AN53">
        <v>10480.997459222601</v>
      </c>
      <c r="AO53">
        <v>10483.5418029352</v>
      </c>
      <c r="AP53">
        <v>10485.745703640099</v>
      </c>
      <c r="AQ53">
        <v>10487.654655995</v>
      </c>
      <c r="AR53">
        <v>10489.3080895277</v>
      </c>
      <c r="AS53">
        <v>10490.740173583101</v>
      </c>
      <c r="AT53">
        <v>10491.9805163496</v>
      </c>
      <c r="AU53">
        <v>10493.0547716735</v>
      </c>
      <c r="AV53">
        <v>10493.985165654</v>
      </c>
      <c r="AW53">
        <v>10494.7909534956</v>
      </c>
      <c r="AX53">
        <v>10495.488815758201</v>
      </c>
      <c r="AY53">
        <v>10496.0932019719</v>
      </c>
      <c r="AZ53">
        <v>10496.6166285535</v>
      </c>
      <c r="BA53">
        <v>10497.069937063499</v>
      </c>
      <c r="BB53">
        <v>10497.462518050599</v>
      </c>
      <c r="BC53">
        <v>10497.802505048299</v>
      </c>
      <c r="BD53">
        <v>10498.096942685201</v>
      </c>
      <c r="BE53">
        <v>10498.351932351199</v>
      </c>
      <c r="BF53">
        <v>10498.572758406201</v>
      </c>
      <c r="BG53">
        <v>10498.763997522799</v>
      </c>
      <c r="BH53">
        <v>10498.9296134125</v>
      </c>
      <c r="BI53">
        <v>10499.0730388838</v>
      </c>
    </row>
    <row r="54" spans="1:61" x14ac:dyDescent="0.25">
      <c r="A54" t="s">
        <v>115</v>
      </c>
      <c r="B54" t="s">
        <v>116</v>
      </c>
      <c r="C54" t="s">
        <v>116</v>
      </c>
      <c r="D54" t="s">
        <v>116</v>
      </c>
      <c r="E54" t="s">
        <v>116</v>
      </c>
      <c r="F54" t="s">
        <v>116</v>
      </c>
      <c r="G54" t="s">
        <v>116</v>
      </c>
      <c r="H54" t="s">
        <v>116</v>
      </c>
      <c r="I54" t="s">
        <v>116</v>
      </c>
      <c r="J54" t="s">
        <v>116</v>
      </c>
      <c r="K54" t="s">
        <v>116</v>
      </c>
      <c r="L54" t="s">
        <v>116</v>
      </c>
      <c r="M54" t="s">
        <v>116</v>
      </c>
      <c r="N54" t="s">
        <v>116</v>
      </c>
      <c r="O54" t="s">
        <v>116</v>
      </c>
      <c r="P54" t="s">
        <v>116</v>
      </c>
      <c r="Q54" t="s">
        <v>116</v>
      </c>
      <c r="R54" t="s">
        <v>116</v>
      </c>
      <c r="S54" t="s">
        <v>116</v>
      </c>
      <c r="T54" t="s">
        <v>116</v>
      </c>
      <c r="U54" t="s">
        <v>116</v>
      </c>
      <c r="V54" t="s">
        <v>116</v>
      </c>
      <c r="W54" t="s">
        <v>116</v>
      </c>
      <c r="X54" t="s">
        <v>116</v>
      </c>
      <c r="Y54" t="s">
        <v>116</v>
      </c>
      <c r="Z54" t="s">
        <v>116</v>
      </c>
      <c r="AA54" t="s">
        <v>116</v>
      </c>
      <c r="AB54" t="s">
        <v>116</v>
      </c>
      <c r="AC54" t="s">
        <v>116</v>
      </c>
      <c r="AD54" t="s">
        <v>116</v>
      </c>
      <c r="AE54" t="s">
        <v>116</v>
      </c>
      <c r="AF54" t="s">
        <v>116</v>
      </c>
      <c r="AG54" t="s">
        <v>116</v>
      </c>
      <c r="AH54" t="s">
        <v>116</v>
      </c>
      <c r="AI54" t="s">
        <v>116</v>
      </c>
      <c r="AJ54" t="s">
        <v>116</v>
      </c>
      <c r="AK54" t="s">
        <v>116</v>
      </c>
      <c r="AL54" t="s">
        <v>116</v>
      </c>
      <c r="AM54" t="s">
        <v>116</v>
      </c>
      <c r="AN54" t="s">
        <v>116</v>
      </c>
      <c r="AO54" t="s">
        <v>116</v>
      </c>
      <c r="AP54" t="s">
        <v>116</v>
      </c>
      <c r="AQ54" t="s">
        <v>116</v>
      </c>
      <c r="AR54" t="s">
        <v>116</v>
      </c>
      <c r="AS54" t="s">
        <v>116</v>
      </c>
      <c r="AT54" t="s">
        <v>116</v>
      </c>
      <c r="AU54" t="s">
        <v>116</v>
      </c>
      <c r="AV54" t="s">
        <v>116</v>
      </c>
      <c r="AW54" t="s">
        <v>116</v>
      </c>
      <c r="AX54" t="s">
        <v>116</v>
      </c>
      <c r="AY54" t="s">
        <v>116</v>
      </c>
      <c r="AZ54" t="s">
        <v>116</v>
      </c>
      <c r="BA54" t="s">
        <v>116</v>
      </c>
      <c r="BB54" t="s">
        <v>116</v>
      </c>
      <c r="BC54" t="s">
        <v>116</v>
      </c>
      <c r="BD54" t="s">
        <v>116</v>
      </c>
      <c r="BE54" t="s">
        <v>116</v>
      </c>
      <c r="BF54" t="s">
        <v>116</v>
      </c>
      <c r="BG54" t="s">
        <v>116</v>
      </c>
      <c r="BH54" t="s">
        <v>116</v>
      </c>
      <c r="BI54" t="s">
        <v>116</v>
      </c>
    </row>
    <row r="55" spans="1:61" x14ac:dyDescent="0.25">
      <c r="A55" t="s">
        <v>117</v>
      </c>
    </row>
    <row r="56" spans="1:61" x14ac:dyDescent="0.25">
      <c r="A56" t="s">
        <v>118</v>
      </c>
    </row>
    <row r="57" spans="1:61" x14ac:dyDescent="0.25">
      <c r="A57" t="s">
        <v>119</v>
      </c>
      <c r="B57">
        <v>6000</v>
      </c>
    </row>
    <row r="58" spans="1:61" x14ac:dyDescent="0.25">
      <c r="A58" t="s">
        <v>120</v>
      </c>
    </row>
    <row r="59" spans="1:61" x14ac:dyDescent="0.25">
      <c r="A59" t="s">
        <v>121</v>
      </c>
    </row>
    <row r="60" spans="1:61" x14ac:dyDescent="0.25">
      <c r="A60" t="s">
        <v>122</v>
      </c>
      <c r="B60">
        <v>830.4</v>
      </c>
    </row>
    <row r="61" spans="1:61" x14ac:dyDescent="0.25">
      <c r="A61" t="s">
        <v>123</v>
      </c>
      <c r="B61" t="s">
        <v>68</v>
      </c>
    </row>
    <row r="62" spans="1:61" x14ac:dyDescent="0.25">
      <c r="A62" t="s">
        <v>124</v>
      </c>
      <c r="B62">
        <v>1527</v>
      </c>
    </row>
    <row r="63" spans="1:61" x14ac:dyDescent="0.25">
      <c r="A63" t="s">
        <v>125</v>
      </c>
      <c r="B63">
        <v>10010</v>
      </c>
    </row>
    <row r="64" spans="1:61" x14ac:dyDescent="0.25">
      <c r="A64" t="s">
        <v>126</v>
      </c>
    </row>
    <row r="65" spans="1:61" x14ac:dyDescent="0.25">
      <c r="A65" t="s">
        <v>127</v>
      </c>
      <c r="B65">
        <v>0.91200000000000003</v>
      </c>
    </row>
    <row r="66" spans="1:61" x14ac:dyDescent="0.25">
      <c r="A66" t="s">
        <v>128</v>
      </c>
      <c r="B66">
        <v>3.8328888899999997E-2</v>
      </c>
    </row>
    <row r="67" spans="1:61" x14ac:dyDescent="0.25">
      <c r="A67" t="s">
        <v>129</v>
      </c>
      <c r="B67">
        <v>8.7999999999999995E-2</v>
      </c>
    </row>
    <row r="68" spans="1:61" x14ac:dyDescent="0.25">
      <c r="A68" t="s">
        <v>130</v>
      </c>
      <c r="B68">
        <v>0.95917111109999997</v>
      </c>
    </row>
    <row r="69" spans="1:61" x14ac:dyDescent="0.25">
      <c r="A69" t="s">
        <v>131</v>
      </c>
      <c r="B69">
        <v>3.3750000000000002E-4</v>
      </c>
    </row>
    <row r="70" spans="1:61" x14ac:dyDescent="0.25">
      <c r="A70" t="s">
        <v>132</v>
      </c>
      <c r="B70">
        <v>2.5000000000000001E-3</v>
      </c>
    </row>
    <row r="71" spans="1:61" x14ac:dyDescent="0.25">
      <c r="A71" t="s">
        <v>133</v>
      </c>
      <c r="B71">
        <v>0.99966250000000001</v>
      </c>
    </row>
    <row r="72" spans="1:61" x14ac:dyDescent="0.25">
      <c r="A72" t="s">
        <v>134</v>
      </c>
    </row>
    <row r="73" spans="1:61" x14ac:dyDescent="0.25">
      <c r="A73" t="s">
        <v>135</v>
      </c>
      <c r="B73">
        <v>0.25</v>
      </c>
      <c r="C73">
        <v>0.27500000000000002</v>
      </c>
      <c r="D73">
        <v>0.3</v>
      </c>
      <c r="E73">
        <v>0.32500000000000001</v>
      </c>
      <c r="F73">
        <v>0.35</v>
      </c>
      <c r="G73">
        <v>0.375</v>
      </c>
      <c r="H73">
        <v>0.4</v>
      </c>
      <c r="I73">
        <v>0.42499999999999999</v>
      </c>
      <c r="J73">
        <v>0.45</v>
      </c>
      <c r="K73">
        <v>0.47499999999999998</v>
      </c>
      <c r="L73">
        <v>0.5</v>
      </c>
      <c r="M73">
        <v>0.52500000000000002</v>
      </c>
      <c r="N73">
        <v>0.55000000000000004</v>
      </c>
      <c r="O73">
        <v>0.57499999999999996</v>
      </c>
      <c r="P73">
        <v>0.6</v>
      </c>
      <c r="Q73">
        <v>0.625</v>
      </c>
      <c r="R73">
        <v>0.65</v>
      </c>
      <c r="S73">
        <v>0.67500000000000004</v>
      </c>
      <c r="T73">
        <v>0.7</v>
      </c>
      <c r="U73">
        <v>0.7</v>
      </c>
      <c r="V73">
        <v>0.7</v>
      </c>
      <c r="W73">
        <v>0.7</v>
      </c>
      <c r="X73">
        <v>0.7</v>
      </c>
      <c r="Y73">
        <v>0.7</v>
      </c>
      <c r="Z73">
        <v>0.7</v>
      </c>
      <c r="AA73">
        <v>0.7</v>
      </c>
      <c r="AB73">
        <v>0.7</v>
      </c>
      <c r="AC73">
        <v>0.7</v>
      </c>
      <c r="AD73">
        <v>0.7</v>
      </c>
      <c r="AE73">
        <v>0.7</v>
      </c>
      <c r="AF73">
        <v>0.7</v>
      </c>
      <c r="AG73">
        <v>0.7</v>
      </c>
      <c r="AH73">
        <v>0.7</v>
      </c>
      <c r="AI73">
        <v>0.7</v>
      </c>
      <c r="AJ73">
        <v>0.7</v>
      </c>
      <c r="AK73">
        <v>0.7</v>
      </c>
      <c r="AL73">
        <v>0.7</v>
      </c>
      <c r="AM73">
        <v>0.7</v>
      </c>
      <c r="AN73">
        <v>0.7</v>
      </c>
      <c r="AO73">
        <v>0.7</v>
      </c>
      <c r="AP73">
        <v>0.7</v>
      </c>
      <c r="AQ73">
        <v>0.7</v>
      </c>
      <c r="AR73">
        <v>0.7</v>
      </c>
      <c r="AS73">
        <v>0.7</v>
      </c>
      <c r="AT73">
        <v>0.7</v>
      </c>
      <c r="AU73">
        <v>0.7</v>
      </c>
      <c r="AV73">
        <v>0.7</v>
      </c>
      <c r="AW73">
        <v>0.7</v>
      </c>
      <c r="AX73">
        <v>0.7</v>
      </c>
      <c r="AY73">
        <v>0.7</v>
      </c>
      <c r="AZ73">
        <v>0.7</v>
      </c>
      <c r="BA73">
        <v>0.7</v>
      </c>
      <c r="BB73">
        <v>0.7</v>
      </c>
      <c r="BC73">
        <v>0.7</v>
      </c>
      <c r="BD73">
        <v>0.7</v>
      </c>
      <c r="BE73">
        <v>0.7</v>
      </c>
      <c r="BF73">
        <v>0.7</v>
      </c>
      <c r="BG73">
        <v>0.7</v>
      </c>
      <c r="BH73">
        <v>0.7</v>
      </c>
      <c r="BI73">
        <v>0.7</v>
      </c>
    </row>
    <row r="74" spans="1:61" x14ac:dyDescent="0.25">
      <c r="A74" t="s">
        <v>136</v>
      </c>
      <c r="B74">
        <v>0.25</v>
      </c>
    </row>
    <row r="75" spans="1:61" x14ac:dyDescent="0.25">
      <c r="A75" t="s">
        <v>137</v>
      </c>
      <c r="B75">
        <v>0.7</v>
      </c>
    </row>
    <row r="76" spans="1:61" x14ac:dyDescent="0.25">
      <c r="A76" t="s">
        <v>138</v>
      </c>
      <c r="B76">
        <v>0.8</v>
      </c>
    </row>
    <row r="77" spans="1:61" x14ac:dyDescent="0.25">
      <c r="A77" t="s">
        <v>139</v>
      </c>
      <c r="B77">
        <v>6.7999999999999996E-3</v>
      </c>
    </row>
    <row r="78" spans="1:61" x14ac:dyDescent="0.25">
      <c r="A78" t="s">
        <v>140</v>
      </c>
    </row>
    <row r="79" spans="1:61" x14ac:dyDescent="0.25">
      <c r="A79" t="s">
        <v>141</v>
      </c>
      <c r="B79">
        <v>2.9</v>
      </c>
    </row>
    <row r="80" spans="1:61" x14ac:dyDescent="0.25">
      <c r="A80" t="s">
        <v>142</v>
      </c>
      <c r="B80">
        <v>3.8</v>
      </c>
    </row>
    <row r="81" spans="1:61" x14ac:dyDescent="0.25">
      <c r="A81" t="s">
        <v>143</v>
      </c>
    </row>
    <row r="82" spans="1:61" x14ac:dyDescent="0.25">
      <c r="A82" t="s">
        <v>144</v>
      </c>
      <c r="B82">
        <v>9.8000000000000004E-2</v>
      </c>
    </row>
    <row r="83" spans="1:61" x14ac:dyDescent="0.25">
      <c r="A83" t="s">
        <v>145</v>
      </c>
      <c r="B83">
        <v>8.7999999999999995E-2</v>
      </c>
    </row>
    <row r="84" spans="1:61" x14ac:dyDescent="0.25">
      <c r="A84" t="s">
        <v>146</v>
      </c>
      <c r="B84">
        <v>2.5000000000000001E-2</v>
      </c>
    </row>
    <row r="85" spans="1:61" x14ac:dyDescent="0.25">
      <c r="A85" t="s">
        <v>147</v>
      </c>
    </row>
    <row r="86" spans="1:61" x14ac:dyDescent="0.25">
      <c r="A86" t="s">
        <v>148</v>
      </c>
    </row>
    <row r="87" spans="1:61" x14ac:dyDescent="0.25">
      <c r="A87" t="s">
        <v>44</v>
      </c>
      <c r="B87">
        <v>830.4</v>
      </c>
      <c r="C87">
        <v>847.62005840790005</v>
      </c>
      <c r="D87">
        <v>865.17730849229997</v>
      </c>
      <c r="E87">
        <v>882.38073274579995</v>
      </c>
      <c r="F87">
        <v>898.65677405910003</v>
      </c>
      <c r="G87">
        <v>913.47241954909998</v>
      </c>
      <c r="H87">
        <v>926.30597171509999</v>
      </c>
      <c r="I87">
        <v>936.64018309469998</v>
      </c>
      <c r="J87">
        <v>943.96574896660002</v>
      </c>
      <c r="K87">
        <v>947.78920044129995</v>
      </c>
      <c r="L87">
        <v>947.64214061999996</v>
      </c>
      <c r="M87">
        <v>943.09014071850004</v>
      </c>
      <c r="N87">
        <v>933.74008392179996</v>
      </c>
      <c r="O87">
        <v>919.24446686090005</v>
      </c>
      <c r="P87">
        <v>905.57012291909996</v>
      </c>
      <c r="Q87">
        <v>893.54541622529996</v>
      </c>
      <c r="R87">
        <v>882.96872387120004</v>
      </c>
      <c r="S87">
        <v>873.66245991669996</v>
      </c>
      <c r="T87">
        <v>865.4703381114</v>
      </c>
      <c r="U87">
        <v>858.25491895940002</v>
      </c>
      <c r="V87">
        <v>851.89541770189999</v>
      </c>
      <c r="W87">
        <v>846.28575022400003</v>
      </c>
      <c r="X87">
        <v>841.3327947821</v>
      </c>
      <c r="Y87">
        <v>836.95484862980004</v>
      </c>
      <c r="Z87">
        <v>833.08025997790003</v>
      </c>
      <c r="AA87">
        <v>829.64621717030002</v>
      </c>
      <c r="AB87">
        <v>826.59767842400004</v>
      </c>
      <c r="AC87">
        <v>823.88642693600002</v>
      </c>
      <c r="AD87">
        <v>821.47023755409998</v>
      </c>
      <c r="AE87">
        <v>819.3121425388</v>
      </c>
      <c r="AF87">
        <v>773.64868980680001</v>
      </c>
      <c r="AG87">
        <v>731.73780637870004</v>
      </c>
      <c r="AH87">
        <v>693.13963178639995</v>
      </c>
      <c r="AI87">
        <v>657.47451281190001</v>
      </c>
      <c r="AJ87">
        <v>624.41401184790004</v>
      </c>
      <c r="AK87">
        <v>593.6735683439</v>
      </c>
      <c r="AL87">
        <v>565.00639490890001</v>
      </c>
      <c r="AM87">
        <v>538.1983508239</v>
      </c>
      <c r="AN87">
        <v>513.06363544709995</v>
      </c>
      <c r="AO87">
        <v>489.44121266709999</v>
      </c>
      <c r="AP87">
        <v>473.36265704729999</v>
      </c>
      <c r="AQ87">
        <v>467.62807795650002</v>
      </c>
      <c r="AR87">
        <v>469.24566266660003</v>
      </c>
      <c r="AS87">
        <v>475.27891616580001</v>
      </c>
      <c r="AT87">
        <v>483.2367206596</v>
      </c>
      <c r="AU87">
        <v>491.27250551219998</v>
      </c>
      <c r="AV87">
        <v>498.22180572460002</v>
      </c>
      <c r="AW87">
        <v>503.55087443550002</v>
      </c>
      <c r="AX87">
        <v>507.2827022569</v>
      </c>
      <c r="AY87">
        <v>509.94253136629999</v>
      </c>
      <c r="AZ87">
        <v>512.54101596989995</v>
      </c>
      <c r="BA87">
        <v>511.61774465920001</v>
      </c>
      <c r="BB87">
        <v>516.49969906089996</v>
      </c>
      <c r="BC87">
        <v>528.1864723612</v>
      </c>
      <c r="BD87">
        <v>548.59554394819997</v>
      </c>
      <c r="BE87">
        <v>580.37113246909996</v>
      </c>
      <c r="BF87">
        <v>626.61328065600003</v>
      </c>
      <c r="BG87">
        <v>690.56018034119995</v>
      </c>
      <c r="BH87">
        <v>775.33242274630004</v>
      </c>
      <c r="BI87">
        <v>884.05113559649999</v>
      </c>
    </row>
    <row r="88" spans="1:61" x14ac:dyDescent="0.25">
      <c r="A88" t="s">
        <v>27</v>
      </c>
      <c r="B88">
        <v>389.85915492959998</v>
      </c>
      <c r="C88">
        <v>397.94368939340001</v>
      </c>
      <c r="D88">
        <v>406.18652980860003</v>
      </c>
      <c r="E88">
        <v>414.26325481020001</v>
      </c>
      <c r="F88">
        <v>421.90458876010001</v>
      </c>
      <c r="G88">
        <v>428.86029086809998</v>
      </c>
      <c r="H88">
        <v>434.88543273009998</v>
      </c>
      <c r="I88">
        <v>439.7371751618</v>
      </c>
      <c r="J88">
        <v>443.17640796559999</v>
      </c>
      <c r="K88">
        <v>444.97145560619998</v>
      </c>
      <c r="L88">
        <v>444.9024134366</v>
      </c>
      <c r="M88">
        <v>442.76532428100001</v>
      </c>
      <c r="N88">
        <v>438.3756262544</v>
      </c>
      <c r="O88">
        <v>431.5701722352</v>
      </c>
      <c r="P88">
        <v>425.15029245030001</v>
      </c>
      <c r="Q88">
        <v>419.50489024659998</v>
      </c>
      <c r="R88">
        <v>414.5393069818</v>
      </c>
      <c r="S88">
        <v>410.17016897500002</v>
      </c>
      <c r="T88">
        <v>406.3241023997</v>
      </c>
      <c r="U88">
        <v>402.93658167109999</v>
      </c>
      <c r="V88">
        <v>399.95090032949997</v>
      </c>
      <c r="W88">
        <v>397.31725362629999</v>
      </c>
      <c r="X88">
        <v>394.99192243290003</v>
      </c>
      <c r="Y88">
        <v>392.93654865249999</v>
      </c>
      <c r="Z88">
        <v>391.11749294740002</v>
      </c>
      <c r="AA88">
        <v>389.50526627710002</v>
      </c>
      <c r="AB88">
        <v>388.0740274291</v>
      </c>
      <c r="AC88">
        <v>386.80113940659999</v>
      </c>
      <c r="AD88">
        <v>385.66677819440002</v>
      </c>
      <c r="AE88">
        <v>384.65358804639999</v>
      </c>
      <c r="AF88">
        <v>363.21534732710001</v>
      </c>
      <c r="AG88">
        <v>343.53887623409997</v>
      </c>
      <c r="AH88">
        <v>325.41766750530002</v>
      </c>
      <c r="AI88">
        <v>308.6734801934</v>
      </c>
      <c r="AJ88">
        <v>293.15211823840002</v>
      </c>
      <c r="AK88">
        <v>278.71998513800003</v>
      </c>
      <c r="AL88">
        <v>265.26121826709999</v>
      </c>
      <c r="AM88">
        <v>252.67528207699999</v>
      </c>
      <c r="AN88">
        <v>240.8749462193</v>
      </c>
      <c r="AO88">
        <v>229.78460688600001</v>
      </c>
      <c r="AP88">
        <v>222.2359892241</v>
      </c>
      <c r="AQ88">
        <v>219.54369857110001</v>
      </c>
      <c r="AR88">
        <v>220.3031280125</v>
      </c>
      <c r="AS88">
        <v>223.1356413924</v>
      </c>
      <c r="AT88">
        <v>226.87169984019999</v>
      </c>
      <c r="AU88">
        <v>230.6443687851</v>
      </c>
      <c r="AV88">
        <v>233.90695104439999</v>
      </c>
      <c r="AW88">
        <v>236.40886123729999</v>
      </c>
      <c r="AX88">
        <v>238.16089307830001</v>
      </c>
      <c r="AY88">
        <v>239.40963913909999</v>
      </c>
      <c r="AZ88">
        <v>240.6295849624</v>
      </c>
      <c r="BA88">
        <v>240.19612425310001</v>
      </c>
      <c r="BB88">
        <v>242.48812162479999</v>
      </c>
      <c r="BC88">
        <v>247.9748696531</v>
      </c>
      <c r="BD88">
        <v>257.55659340289998</v>
      </c>
      <c r="BE88">
        <v>272.47471007939998</v>
      </c>
      <c r="BF88">
        <v>294.18463880569999</v>
      </c>
      <c r="BG88">
        <v>324.20665743720002</v>
      </c>
      <c r="BH88">
        <v>364.00583227520002</v>
      </c>
      <c r="BI88">
        <v>415.04748150069997</v>
      </c>
    </row>
    <row r="89" spans="1:61" x14ac:dyDescent="0.25">
      <c r="A89" t="s">
        <v>0</v>
      </c>
      <c r="B89">
        <v>1527</v>
      </c>
      <c r="C89">
        <v>1541.1078616667</v>
      </c>
      <c r="D89">
        <v>1556.1552283614999</v>
      </c>
      <c r="E89">
        <v>1572.133425859</v>
      </c>
      <c r="F89">
        <v>1588.973325341</v>
      </c>
      <c r="G89">
        <v>1606.5581481974</v>
      </c>
      <c r="H89">
        <v>1624.7289793478999</v>
      </c>
      <c r="I89">
        <v>1643.287483282</v>
      </c>
      <c r="J89">
        <v>1661.9979050208001</v>
      </c>
      <c r="K89">
        <v>1680.5892967052</v>
      </c>
      <c r="L89">
        <v>1698.7583478372001</v>
      </c>
      <c r="M89">
        <v>1716.1729127164001</v>
      </c>
      <c r="N89">
        <v>1732.4761766877</v>
      </c>
      <c r="O89">
        <v>1747.2912985204</v>
      </c>
      <c r="P89">
        <v>1760.2262417536999</v>
      </c>
      <c r="Q89">
        <v>1771.4300564171001</v>
      </c>
      <c r="R89">
        <v>1781.118601446</v>
      </c>
      <c r="S89">
        <v>1789.4811782149</v>
      </c>
      <c r="T89">
        <v>1796.6837302894</v>
      </c>
      <c r="U89">
        <v>1802.8716716317999</v>
      </c>
      <c r="V89">
        <v>1808.1723834574</v>
      </c>
      <c r="W89">
        <v>1812.6974162311001</v>
      </c>
      <c r="X89">
        <v>1816.5444297838001</v>
      </c>
      <c r="Y89">
        <v>1819.7989012347</v>
      </c>
      <c r="Z89">
        <v>1822.5356273520999</v>
      </c>
      <c r="AA89">
        <v>1824.8200451768</v>
      </c>
      <c r="AB89">
        <v>1826.7093921648</v>
      </c>
      <c r="AC89">
        <v>1828.2537247708001</v>
      </c>
      <c r="AD89">
        <v>1829.4968122876001</v>
      </c>
      <c r="AE89">
        <v>1830.4769208513001</v>
      </c>
      <c r="AF89">
        <v>1831.2275008187</v>
      </c>
      <c r="AG89">
        <v>1827.9294528</v>
      </c>
      <c r="AH89">
        <v>1821.0783043741001</v>
      </c>
      <c r="AI89">
        <v>1811.110640142</v>
      </c>
      <c r="AJ89">
        <v>1798.4118069603001</v>
      </c>
      <c r="AK89">
        <v>1783.3225132647999</v>
      </c>
      <c r="AL89">
        <v>1766.1445131143</v>
      </c>
      <c r="AM89">
        <v>1747.1455209809001</v>
      </c>
      <c r="AN89">
        <v>1726.5634747112999</v>
      </c>
      <c r="AO89">
        <v>1704.6102454259001</v>
      </c>
      <c r="AP89">
        <v>1681.4748812748001</v>
      </c>
      <c r="AQ89">
        <v>1657.8694891928999</v>
      </c>
      <c r="AR89">
        <v>1634.7235102131001</v>
      </c>
      <c r="AS89">
        <v>1612.6651574139</v>
      </c>
      <c r="AT89">
        <v>1592.0385834650999</v>
      </c>
      <c r="AU89">
        <v>1572.9546722236</v>
      </c>
      <c r="AV89">
        <v>1555.3572832804</v>
      </c>
      <c r="AW89">
        <v>1539.0900967642999</v>
      </c>
      <c r="AX89">
        <v>1523.9562067069</v>
      </c>
      <c r="AY89">
        <v>1509.7687708927001</v>
      </c>
      <c r="AZ89">
        <v>1496.3947979389</v>
      </c>
      <c r="BA89">
        <v>1483.7956647262999</v>
      </c>
      <c r="BB89">
        <v>1471.6298095607999</v>
      </c>
      <c r="BC89">
        <v>1460.3903913739</v>
      </c>
      <c r="BD89">
        <v>1450.6383985353</v>
      </c>
      <c r="BE89">
        <v>1443.0806538541001</v>
      </c>
      <c r="BF89">
        <v>1438.6278138487</v>
      </c>
      <c r="BG89">
        <v>1438.4261595584001</v>
      </c>
      <c r="BH89">
        <v>1443.8601341443</v>
      </c>
      <c r="BI89">
        <v>1456.5322711074</v>
      </c>
    </row>
    <row r="90" spans="1:61" x14ac:dyDescent="0.25">
      <c r="A90" t="s">
        <v>1</v>
      </c>
      <c r="B90">
        <v>10010</v>
      </c>
      <c r="C90">
        <v>10010.439125000001</v>
      </c>
      <c r="D90">
        <v>10010.9133714495</v>
      </c>
      <c r="E90">
        <v>10011.425076257499</v>
      </c>
      <c r="F90">
        <v>10011.9765538589</v>
      </c>
      <c r="G90">
        <v>10012.569945085401</v>
      </c>
      <c r="H90">
        <v>10013.207098099399</v>
      </c>
      <c r="I90">
        <v>10013.8894631521</v>
      </c>
      <c r="J90">
        <v>10014.6179941665</v>
      </c>
      <c r="K90">
        <v>10015.3930553561</v>
      </c>
      <c r="L90">
        <v>10016.2143334416</v>
      </c>
      <c r="M90">
        <v>10017.080756973701</v>
      </c>
      <c r="N90">
        <v>10017.9904245</v>
      </c>
      <c r="O90">
        <v>10018.940543173499</v>
      </c>
      <c r="P90">
        <v>10019.9273789864</v>
      </c>
      <c r="Q90">
        <v>10020.9462191004</v>
      </c>
      <c r="R90">
        <v>10021.9927248925</v>
      </c>
      <c r="S90">
        <v>10023.0630988515</v>
      </c>
      <c r="T90">
        <v>10024.1540180011</v>
      </c>
      <c r="U90">
        <v>10025.2625753458</v>
      </c>
      <c r="V90">
        <v>10026.3862284057</v>
      </c>
      <c r="W90">
        <v>10027.5227540122</v>
      </c>
      <c r="X90">
        <v>10028.6702086233</v>
      </c>
      <c r="Y90">
        <v>10029.826893502401</v>
      </c>
      <c r="Z90">
        <v>10030.9913241789</v>
      </c>
      <c r="AA90">
        <v>10032.1622036754</v>
      </c>
      <c r="AB90">
        <v>10033.3383990446</v>
      </c>
      <c r="AC90">
        <v>10034.518920815301</v>
      </c>
      <c r="AD90">
        <v>10035.7029049915</v>
      </c>
      <c r="AE90">
        <v>10036.8895972918</v>
      </c>
      <c r="AF90">
        <v>10038.078339354801</v>
      </c>
      <c r="AG90">
        <v>10039.268556667301</v>
      </c>
      <c r="AH90">
        <v>10040.450127161501</v>
      </c>
      <c r="AI90">
        <v>10041.614171004499</v>
      </c>
      <c r="AJ90">
        <v>10042.7529028221</v>
      </c>
      <c r="AK90">
        <v>10043.8595032348</v>
      </c>
      <c r="AL90">
        <v>10044.928006935599</v>
      </c>
      <c r="AM90">
        <v>10045.9532050161</v>
      </c>
      <c r="AN90">
        <v>10046.930559611799</v>
      </c>
      <c r="AO90">
        <v>10047.8561292347</v>
      </c>
      <c r="AP90">
        <v>10048.7265034047</v>
      </c>
      <c r="AQ90">
        <v>10049.538745413</v>
      </c>
      <c r="AR90">
        <v>10050.291699809401</v>
      </c>
      <c r="AS90">
        <v>10050.9865351362</v>
      </c>
      <c r="AT90">
        <v>10051.625990074201</v>
      </c>
      <c r="AU90">
        <v>10052.2136627612</v>
      </c>
      <c r="AV90">
        <v>10052.753427330499</v>
      </c>
      <c r="AW90">
        <v>10053.249016256999</v>
      </c>
      <c r="AX90">
        <v>10053.703769956001</v>
      </c>
      <c r="AY90">
        <v>10054.1205354504</v>
      </c>
      <c r="AZ90">
        <v>10054.5016916969</v>
      </c>
      <c r="BA90">
        <v>10054.849284370801</v>
      </c>
      <c r="BB90">
        <v>10055.165261899099</v>
      </c>
      <c r="BC90">
        <v>10055.4507181471</v>
      </c>
      <c r="BD90">
        <v>10055.707979508201</v>
      </c>
      <c r="BE90">
        <v>10055.940774061401</v>
      </c>
      <c r="BF90">
        <v>10056.1545956848</v>
      </c>
      <c r="BG90">
        <v>10056.3572130434</v>
      </c>
      <c r="BH90">
        <v>10056.5592578829</v>
      </c>
      <c r="BI90">
        <v>10056.774819468699</v>
      </c>
    </row>
    <row r="91" spans="1:61" x14ac:dyDescent="0.25">
      <c r="A91" t="s">
        <v>149</v>
      </c>
    </row>
    <row r="92" spans="1:61" x14ac:dyDescent="0.25">
      <c r="A92" t="s">
        <v>150</v>
      </c>
      <c r="B92">
        <v>90</v>
      </c>
      <c r="C92">
        <v>117.26622674399999</v>
      </c>
      <c r="D92">
        <v>146.74443530810001</v>
      </c>
      <c r="E92">
        <v>177.55723813559999</v>
      </c>
      <c r="F92">
        <v>208.92023754709999</v>
      </c>
      <c r="G92">
        <v>240.07056193170001</v>
      </c>
      <c r="H92">
        <v>270.23727011160003</v>
      </c>
      <c r="I92">
        <v>298.63248795769999</v>
      </c>
      <c r="J92">
        <v>324.45311656640001</v>
      </c>
      <c r="K92">
        <v>346.8879089019</v>
      </c>
      <c r="L92">
        <v>365.1270886877</v>
      </c>
      <c r="M92">
        <v>378.37280550909998</v>
      </c>
      <c r="N92">
        <v>385.84906285919999</v>
      </c>
      <c r="O92">
        <v>386.80939242400001</v>
      </c>
      <c r="P92">
        <v>386.80939242400001</v>
      </c>
      <c r="Q92">
        <v>386.80939242400001</v>
      </c>
      <c r="R92">
        <v>386.80939242400001</v>
      </c>
      <c r="S92">
        <v>386.80939242400001</v>
      </c>
      <c r="T92">
        <v>386.80939242400001</v>
      </c>
      <c r="U92">
        <v>386.80939242400001</v>
      </c>
      <c r="V92">
        <v>386.80939242400001</v>
      </c>
      <c r="W92">
        <v>386.80939242400001</v>
      </c>
      <c r="X92">
        <v>386.80939242400001</v>
      </c>
      <c r="Y92">
        <v>386.80939242400001</v>
      </c>
      <c r="Z92">
        <v>386.80939242400001</v>
      </c>
      <c r="AA92">
        <v>386.80939242400001</v>
      </c>
      <c r="AB92">
        <v>386.80939242400001</v>
      </c>
      <c r="AC92">
        <v>386.80939242400001</v>
      </c>
      <c r="AD92">
        <v>386.80939242400001</v>
      </c>
      <c r="AE92">
        <v>386.80939242400001</v>
      </c>
      <c r="AF92">
        <v>343.07829704340003</v>
      </c>
      <c r="AG92">
        <v>299.05401116590002</v>
      </c>
      <c r="AH92">
        <v>254.78180124720001</v>
      </c>
      <c r="AI92">
        <v>210.30949596799999</v>
      </c>
      <c r="AJ92">
        <v>165.68604090740001</v>
      </c>
      <c r="AK92">
        <v>120.9606219345</v>
      </c>
      <c r="AL92">
        <v>76.182126300999997</v>
      </c>
      <c r="AM92">
        <v>31.398827564099999</v>
      </c>
      <c r="AN92">
        <v>-13.3417479659</v>
      </c>
      <c r="AO92">
        <v>-57.992765191700002</v>
      </c>
      <c r="AP92">
        <v>-96.337058619299995</v>
      </c>
      <c r="AQ92">
        <v>-124.8653860451</v>
      </c>
      <c r="AR92">
        <v>-145.6413045276</v>
      </c>
      <c r="AS92">
        <v>-160.97195138800001</v>
      </c>
      <c r="AT92">
        <v>-173.00157221489999</v>
      </c>
      <c r="AU92">
        <v>-183.46227096460001</v>
      </c>
      <c r="AV92">
        <v>-193.5707911643</v>
      </c>
      <c r="AW92">
        <v>-204.0134768737</v>
      </c>
      <c r="AX92">
        <v>-214.96091087529999</v>
      </c>
      <c r="AY92">
        <v>-226.0718524573</v>
      </c>
      <c r="AZ92">
        <v>-236.46626485819999</v>
      </c>
      <c r="BA92">
        <v>-249.64114094550001</v>
      </c>
      <c r="BB92">
        <v>-256.60911557119999</v>
      </c>
      <c r="BC92">
        <v>-255.87634532199999</v>
      </c>
      <c r="BD92">
        <v>-244.9620381023</v>
      </c>
      <c r="BE92">
        <v>-220.51142602120001</v>
      </c>
      <c r="BF92">
        <v>-178.50831726569999</v>
      </c>
      <c r="BG92">
        <v>-114.5604713518</v>
      </c>
      <c r="BH92">
        <v>-24.152222992999999</v>
      </c>
      <c r="BI92">
        <v>97.454177628899998</v>
      </c>
    </row>
    <row r="93" spans="1:61" x14ac:dyDescent="0.25">
      <c r="A93" t="s">
        <v>151</v>
      </c>
      <c r="B93">
        <v>1.4999999999999999E-2</v>
      </c>
      <c r="C93">
        <v>1.9544371099999999E-2</v>
      </c>
      <c r="D93">
        <v>2.44574059E-2</v>
      </c>
      <c r="E93">
        <v>2.9592872999999999E-2</v>
      </c>
      <c r="F93">
        <v>3.4820039599999998E-2</v>
      </c>
      <c r="G93">
        <v>4.0011760299999997E-2</v>
      </c>
      <c r="H93">
        <v>4.5039545E-2</v>
      </c>
      <c r="I93">
        <v>4.97720813E-2</v>
      </c>
      <c r="J93">
        <v>5.4075519400000001E-2</v>
      </c>
      <c r="K93">
        <v>5.7814651500000001E-2</v>
      </c>
      <c r="L93">
        <v>6.0854514800000002E-2</v>
      </c>
      <c r="M93">
        <v>6.3062134300000003E-2</v>
      </c>
      <c r="N93">
        <v>6.4308177100000002E-2</v>
      </c>
      <c r="O93">
        <v>6.4468232099999995E-2</v>
      </c>
      <c r="P93">
        <v>6.4468232099999995E-2</v>
      </c>
      <c r="Q93">
        <v>6.4468232099999995E-2</v>
      </c>
      <c r="R93">
        <v>6.4468232099999995E-2</v>
      </c>
      <c r="S93">
        <v>6.4468232099999995E-2</v>
      </c>
      <c r="T93">
        <v>6.4468232099999995E-2</v>
      </c>
      <c r="U93">
        <v>6.4468232099999995E-2</v>
      </c>
      <c r="V93">
        <v>6.4468232099999995E-2</v>
      </c>
      <c r="W93">
        <v>6.4468232099999995E-2</v>
      </c>
      <c r="X93">
        <v>6.4468232099999995E-2</v>
      </c>
      <c r="Y93">
        <v>6.4468232099999995E-2</v>
      </c>
      <c r="Z93">
        <v>6.4468232099999995E-2</v>
      </c>
      <c r="AA93">
        <v>6.4468232099999995E-2</v>
      </c>
      <c r="AB93">
        <v>6.4468232099999995E-2</v>
      </c>
      <c r="AC93">
        <v>6.4468232099999995E-2</v>
      </c>
      <c r="AD93">
        <v>6.4468232099999995E-2</v>
      </c>
      <c r="AE93">
        <v>6.4468232099999995E-2</v>
      </c>
      <c r="AF93">
        <v>5.7179716200000001E-2</v>
      </c>
      <c r="AG93">
        <v>4.9842335199999997E-2</v>
      </c>
      <c r="AH93">
        <v>4.24636335E-2</v>
      </c>
      <c r="AI93">
        <v>3.50515827E-2</v>
      </c>
      <c r="AJ93">
        <v>2.76143402E-2</v>
      </c>
      <c r="AK93">
        <v>2.0160103700000001E-2</v>
      </c>
      <c r="AL93">
        <v>1.2697021100000001E-2</v>
      </c>
      <c r="AM93">
        <v>5.2331379000000004E-3</v>
      </c>
      <c r="AN93">
        <v>-2.2236246999999998E-3</v>
      </c>
      <c r="AO93">
        <v>-9.6654609000000006E-3</v>
      </c>
      <c r="AP93">
        <v>-1.60561764E-2</v>
      </c>
      <c r="AQ93">
        <v>-2.0810897700000001E-2</v>
      </c>
      <c r="AR93">
        <v>-2.4273550800000002E-2</v>
      </c>
      <c r="AS93">
        <v>-2.6828658599999999E-2</v>
      </c>
      <c r="AT93">
        <v>-2.8833595399999998E-2</v>
      </c>
      <c r="AU93">
        <v>-3.05770452E-2</v>
      </c>
      <c r="AV93">
        <v>-3.2261798500000001E-2</v>
      </c>
      <c r="AW93">
        <v>-3.4002246100000001E-2</v>
      </c>
      <c r="AX93">
        <v>-3.5826818500000003E-2</v>
      </c>
      <c r="AY93">
        <v>-3.76786421E-2</v>
      </c>
      <c r="AZ93">
        <v>-3.9411044100000001E-2</v>
      </c>
      <c r="BA93">
        <v>-4.1606856800000001E-2</v>
      </c>
      <c r="BB93">
        <v>-4.2768185899999998E-2</v>
      </c>
      <c r="BC93">
        <v>-4.2646057600000002E-2</v>
      </c>
      <c r="BD93">
        <v>-4.0827006399999997E-2</v>
      </c>
      <c r="BE93">
        <v>-3.6751904299999999E-2</v>
      </c>
      <c r="BF93">
        <v>-2.97513862E-2</v>
      </c>
      <c r="BG93">
        <v>-1.9093411899999999E-2</v>
      </c>
      <c r="BH93">
        <v>-4.0253705000000001E-3</v>
      </c>
      <c r="BI93">
        <v>1.6242362900000001E-2</v>
      </c>
    </row>
    <row r="94" spans="1:61" x14ac:dyDescent="0.25">
      <c r="A94" t="s">
        <v>152</v>
      </c>
      <c r="B94" t="s">
        <v>68</v>
      </c>
    </row>
    <row r="95" spans="1:61" x14ac:dyDescent="0.25">
      <c r="A95" t="s">
        <v>38</v>
      </c>
      <c r="B95" t="s">
        <v>68</v>
      </c>
    </row>
    <row r="96" spans="1:61" x14ac:dyDescent="0.25">
      <c r="A96" t="s">
        <v>33</v>
      </c>
      <c r="B96" t="s">
        <v>68</v>
      </c>
    </row>
    <row r="97" spans="1:61" x14ac:dyDescent="0.25">
      <c r="A97" t="s">
        <v>153</v>
      </c>
      <c r="B97" t="s">
        <v>68</v>
      </c>
    </row>
    <row r="98" spans="1:61" x14ac:dyDescent="0.25">
      <c r="A98" t="s">
        <v>154</v>
      </c>
    </row>
    <row r="99" spans="1:61" x14ac:dyDescent="0.25">
      <c r="A99" t="s">
        <v>155</v>
      </c>
      <c r="B99">
        <v>0.8</v>
      </c>
      <c r="C99">
        <v>0.91385723470000002</v>
      </c>
      <c r="D99">
        <v>1.0257476231</v>
      </c>
      <c r="E99">
        <v>1.1355242799</v>
      </c>
      <c r="F99">
        <v>1.2427377992999999</v>
      </c>
      <c r="G99">
        <v>1.3467233182</v>
      </c>
      <c r="H99">
        <v>1.446650845</v>
      </c>
      <c r="I99">
        <v>1.5415578806000001</v>
      </c>
      <c r="J99">
        <v>1.6303723408999999</v>
      </c>
      <c r="K99">
        <v>1.7119287678999999</v>
      </c>
      <c r="L99">
        <v>1.784978559</v>
      </c>
      <c r="M99">
        <v>1.8481938751</v>
      </c>
      <c r="N99">
        <v>1.9001641585</v>
      </c>
      <c r="O99">
        <v>1.9393831568</v>
      </c>
      <c r="P99">
        <v>1.9679551737000001</v>
      </c>
      <c r="Q99">
        <v>1.9882097339</v>
      </c>
      <c r="R99">
        <v>2.0020690478000001</v>
      </c>
      <c r="S99">
        <v>2.0111104039000001</v>
      </c>
      <c r="T99">
        <v>2.0166200444000002</v>
      </c>
      <c r="U99">
        <v>2.0171895433000002</v>
      </c>
      <c r="V99">
        <v>2.0139913482999998</v>
      </c>
      <c r="W99">
        <v>2.0079805420999999</v>
      </c>
      <c r="X99">
        <v>1.9999303247</v>
      </c>
      <c r="Y99">
        <v>1.9904622325000001</v>
      </c>
      <c r="Z99">
        <v>1.9800718011</v>
      </c>
      <c r="AA99">
        <v>1.9691502976999999</v>
      </c>
      <c r="AB99">
        <v>1.9580030703</v>
      </c>
      <c r="AC99">
        <v>1.9468649951000001</v>
      </c>
      <c r="AD99">
        <v>1.9359134414000001</v>
      </c>
      <c r="AE99">
        <v>1.9252791172999999</v>
      </c>
      <c r="AF99">
        <v>1.8855133785</v>
      </c>
      <c r="AG99">
        <v>1.8214878535000001</v>
      </c>
      <c r="AH99">
        <v>1.7373216132</v>
      </c>
      <c r="AI99">
        <v>1.6364894297999999</v>
      </c>
      <c r="AJ99">
        <v>1.5219149875</v>
      </c>
      <c r="AK99">
        <v>1.3960512732000001</v>
      </c>
      <c r="AL99">
        <v>1.2609499834</v>
      </c>
      <c r="AM99">
        <v>1.1183214978</v>
      </c>
      <c r="AN99">
        <v>0.96958677640000002</v>
      </c>
      <c r="AO99">
        <v>0.81592241259999998</v>
      </c>
      <c r="AP99">
        <v>0.66534975939999996</v>
      </c>
      <c r="AQ99">
        <v>0.52880994339999998</v>
      </c>
      <c r="AR99">
        <v>0.41275244560000002</v>
      </c>
      <c r="AS99">
        <v>0.31935153710000003</v>
      </c>
      <c r="AT99">
        <v>0.24753756599999999</v>
      </c>
      <c r="AU99">
        <v>0.1942750791</v>
      </c>
      <c r="AV99">
        <v>0.155695994</v>
      </c>
      <c r="AW99">
        <v>0.1279502464</v>
      </c>
      <c r="AX99">
        <v>0.1078000355</v>
      </c>
      <c r="AY99">
        <v>9.3045529299999999E-2</v>
      </c>
      <c r="AZ99">
        <v>8.2868434099999999E-2</v>
      </c>
      <c r="BA99">
        <v>7.2943269199999994E-2</v>
      </c>
      <c r="BB99">
        <v>6.9308667800000001E-2</v>
      </c>
      <c r="BC99">
        <v>7.8023427100000001E-2</v>
      </c>
      <c r="BD99">
        <v>0.1057462871</v>
      </c>
      <c r="BE99">
        <v>0.15976094830000001</v>
      </c>
      <c r="BF99">
        <v>0.24741059239999999</v>
      </c>
      <c r="BG99">
        <v>0.37512149820000001</v>
      </c>
      <c r="BH99">
        <v>0.54742722030000002</v>
      </c>
      <c r="BI99">
        <v>0.76653915399999994</v>
      </c>
    </row>
    <row r="100" spans="1:61" x14ac:dyDescent="0.25">
      <c r="A100" t="s">
        <v>156</v>
      </c>
      <c r="B100">
        <v>2.1423630968</v>
      </c>
      <c r="C100">
        <v>2.2798859794999999</v>
      </c>
      <c r="D100">
        <v>2.4172827549</v>
      </c>
      <c r="E100">
        <v>2.5502235098999999</v>
      </c>
      <c r="F100">
        <v>2.675425406</v>
      </c>
      <c r="G100">
        <v>2.7900710577000001</v>
      </c>
      <c r="H100">
        <v>2.8915561054999999</v>
      </c>
      <c r="I100">
        <v>2.9773793557000001</v>
      </c>
      <c r="J100">
        <v>3.0450897620999999</v>
      </c>
      <c r="K100">
        <v>3.0922502556000002</v>
      </c>
      <c r="L100">
        <v>3.1163995601000001</v>
      </c>
      <c r="M100">
        <v>3.1150021587999999</v>
      </c>
      <c r="N100">
        <v>3.0853784751000002</v>
      </c>
      <c r="O100">
        <v>3.0246032435000001</v>
      </c>
      <c r="P100">
        <v>2.9674387815999999</v>
      </c>
      <c r="Q100">
        <v>2.9191546348999999</v>
      </c>
      <c r="R100">
        <v>2.8788754885999999</v>
      </c>
      <c r="S100">
        <v>2.8457874151999998</v>
      </c>
      <c r="T100">
        <v>2.819139238</v>
      </c>
      <c r="U100">
        <v>2.7732422498</v>
      </c>
      <c r="V100">
        <v>2.7324686645999998</v>
      </c>
      <c r="W100">
        <v>2.6962491346999999</v>
      </c>
      <c r="X100">
        <v>2.6640696185000001</v>
      </c>
      <c r="Y100">
        <v>2.6354678336999999</v>
      </c>
      <c r="Z100">
        <v>2.6100294853000001</v>
      </c>
      <c r="AA100">
        <v>2.5873844167</v>
      </c>
      <c r="AB100">
        <v>2.5672027955000001</v>
      </c>
      <c r="AC100">
        <v>2.5491914159000002</v>
      </c>
      <c r="AD100">
        <v>2.5330901745999999</v>
      </c>
      <c r="AE100">
        <v>2.5186687566999999</v>
      </c>
      <c r="AF100">
        <v>2.2042772683999998</v>
      </c>
      <c r="AG100">
        <v>1.8989404503</v>
      </c>
      <c r="AH100">
        <v>1.601853449</v>
      </c>
      <c r="AI100">
        <v>1.312251493</v>
      </c>
      <c r="AJ100">
        <v>1.0294096753999999</v>
      </c>
      <c r="AK100">
        <v>0.75264416450000005</v>
      </c>
      <c r="AL100">
        <v>0.48131395729999998</v>
      </c>
      <c r="AM100">
        <v>0.2148228975</v>
      </c>
      <c r="AN100">
        <v>-4.7377844799999999E-2</v>
      </c>
      <c r="AO100">
        <v>-0.30578616050000001</v>
      </c>
      <c r="AP100">
        <v>-0.48890697579999998</v>
      </c>
      <c r="AQ100">
        <v>-0.55572747369999997</v>
      </c>
      <c r="AR100">
        <v>-0.53679643129999999</v>
      </c>
      <c r="AS100">
        <v>-0.46675865509999998</v>
      </c>
      <c r="AT100">
        <v>-0.37572705579999999</v>
      </c>
      <c r="AU100">
        <v>-0.2853120904</v>
      </c>
      <c r="AV100">
        <v>-0.20830636020000001</v>
      </c>
      <c r="AW100">
        <v>-0.1499787256</v>
      </c>
      <c r="AX100">
        <v>-0.10949951419999999</v>
      </c>
      <c r="AY100">
        <v>-8.0829643800000003E-2</v>
      </c>
      <c r="AZ100">
        <v>-5.29650391E-2</v>
      </c>
      <c r="BA100">
        <v>-6.2849439000000007E-2</v>
      </c>
      <c r="BB100">
        <v>-1.0784856900000001E-2</v>
      </c>
      <c r="BC100">
        <v>0.11187854999999999</v>
      </c>
      <c r="BD100">
        <v>0.31972164489999999</v>
      </c>
      <c r="BE100">
        <v>0.62840650580000001</v>
      </c>
      <c r="BF100">
        <v>1.0486849294</v>
      </c>
      <c r="BG100">
        <v>1.5814137682</v>
      </c>
      <c r="BH100">
        <v>2.2161955979000001</v>
      </c>
      <c r="BI100">
        <v>2.9355919302000002</v>
      </c>
    </row>
    <row r="101" spans="1:61" x14ac:dyDescent="0.25">
      <c r="A101" t="s">
        <v>157</v>
      </c>
      <c r="B101">
        <v>6.7999999999999996E-3</v>
      </c>
      <c r="C101">
        <v>2.6630000000000001E-2</v>
      </c>
      <c r="D101">
        <v>4.88106809E-2</v>
      </c>
      <c r="E101">
        <v>7.32341044E-2</v>
      </c>
      <c r="F101">
        <v>9.9791358799999993E-2</v>
      </c>
      <c r="G101">
        <v>0.12836501980000001</v>
      </c>
      <c r="H101">
        <v>0.1588239773</v>
      </c>
      <c r="I101">
        <v>0.19101964900000001</v>
      </c>
      <c r="J101">
        <v>0.22478310479999999</v>
      </c>
      <c r="K101">
        <v>0.25992283570000002</v>
      </c>
      <c r="L101">
        <v>0.29622298400000002</v>
      </c>
      <c r="M101">
        <v>0.33344187330000002</v>
      </c>
      <c r="N101">
        <v>0.37131067340000001</v>
      </c>
      <c r="O101">
        <v>0.40953201049999999</v>
      </c>
      <c r="P101">
        <v>0.44777828920000001</v>
      </c>
      <c r="Q101">
        <v>0.4857827113</v>
      </c>
      <c r="R101">
        <v>0.52334338690000004</v>
      </c>
      <c r="S101">
        <v>0.56031152839999998</v>
      </c>
      <c r="T101">
        <v>0.59658150030000001</v>
      </c>
      <c r="U101">
        <v>0.6320824639</v>
      </c>
      <c r="V101">
        <v>0.66671014090000003</v>
      </c>
      <c r="W101">
        <v>0.70039217099999995</v>
      </c>
      <c r="X101">
        <v>0.73308188029999999</v>
      </c>
      <c r="Y101">
        <v>0.76475309140000003</v>
      </c>
      <c r="Z101">
        <v>0.79539581999999998</v>
      </c>
      <c r="AA101">
        <v>0.82501271949999999</v>
      </c>
      <c r="AB101">
        <v>0.85361615889999998</v>
      </c>
      <c r="AC101">
        <v>0.88122583170000002</v>
      </c>
      <c r="AD101">
        <v>0.90786681079999998</v>
      </c>
      <c r="AE101">
        <v>0.93356797660000002</v>
      </c>
      <c r="AF101">
        <v>0.95836075509999996</v>
      </c>
      <c r="AG101">
        <v>0.98153957069999997</v>
      </c>
      <c r="AH101">
        <v>1.0025382777</v>
      </c>
      <c r="AI101">
        <v>1.0209078611</v>
      </c>
      <c r="AJ101">
        <v>1.0362974003000001</v>
      </c>
      <c r="AK101">
        <v>1.0484378400000001</v>
      </c>
      <c r="AL101">
        <v>1.0571281759</v>
      </c>
      <c r="AM101">
        <v>1.0622237210000001</v>
      </c>
      <c r="AN101">
        <v>1.0636261655000001</v>
      </c>
      <c r="AO101">
        <v>1.0612751807</v>
      </c>
      <c r="AP101">
        <v>1.0551413615</v>
      </c>
      <c r="AQ101">
        <v>1.0453965715</v>
      </c>
      <c r="AR101">
        <v>1.0324819058000001</v>
      </c>
      <c r="AS101">
        <v>1.0169886693000001</v>
      </c>
      <c r="AT101">
        <v>0.99954774099999999</v>
      </c>
      <c r="AU101">
        <v>0.9807474866</v>
      </c>
      <c r="AV101">
        <v>0.96108567639999998</v>
      </c>
      <c r="AW101">
        <v>0.94095093429999999</v>
      </c>
      <c r="AX101">
        <v>0.92062591719999998</v>
      </c>
      <c r="AY101">
        <v>0.90030527010000005</v>
      </c>
      <c r="AZ101">
        <v>0.88012377659999996</v>
      </c>
      <c r="BA101">
        <v>0.86019239300000006</v>
      </c>
      <c r="BB101">
        <v>0.8405111649</v>
      </c>
      <c r="BC101">
        <v>0.82123110249999998</v>
      </c>
      <c r="BD101">
        <v>0.80265091060000004</v>
      </c>
      <c r="BE101">
        <v>0.78522829500000002</v>
      </c>
      <c r="BF101">
        <v>0.76959161139999999</v>
      </c>
      <c r="BG101">
        <v>0.75653708590000002</v>
      </c>
      <c r="BH101">
        <v>0.74700169620000001</v>
      </c>
      <c r="BI101">
        <v>0.74201233430000002</v>
      </c>
    </row>
    <row r="102" spans="1:61" x14ac:dyDescent="0.25">
      <c r="A102" t="s">
        <v>158</v>
      </c>
    </row>
    <row r="103" spans="1:61" x14ac:dyDescent="0.25">
      <c r="A103" t="s">
        <v>159</v>
      </c>
    </row>
    <row r="104" spans="1:61" x14ac:dyDescent="0.25">
      <c r="A104" t="s">
        <v>160</v>
      </c>
      <c r="B104">
        <v>63.581986819100003</v>
      </c>
      <c r="C104">
        <v>79.292479218699995</v>
      </c>
      <c r="D104">
        <v>95.781268053999995</v>
      </c>
      <c r="E104">
        <v>113.3525855593</v>
      </c>
      <c r="F104">
        <v>132.21229754140001</v>
      </c>
      <c r="G104">
        <v>152.5014679377</v>
      </c>
      <c r="H104">
        <v>174.31741912140001</v>
      </c>
      <c r="I104">
        <v>197.72703334319999</v>
      </c>
      <c r="J104">
        <v>222.77474792180001</v>
      </c>
      <c r="K104">
        <v>249.48634155670001</v>
      </c>
      <c r="L104">
        <v>277.8685764709</v>
      </c>
      <c r="M104">
        <v>307.90353823639998</v>
      </c>
      <c r="N104">
        <v>339.53454357869998</v>
      </c>
      <c r="O104">
        <v>372.63676205749999</v>
      </c>
      <c r="P104">
        <v>407.58116920190002</v>
      </c>
      <c r="Q104">
        <v>444.36562729780002</v>
      </c>
      <c r="R104">
        <v>482.92747759150001</v>
      </c>
      <c r="S104">
        <v>523.21777989600002</v>
      </c>
      <c r="T104">
        <v>565.19448331779995</v>
      </c>
      <c r="U104">
        <v>608.81818895430001</v>
      </c>
      <c r="V104">
        <v>654.05506355930004</v>
      </c>
      <c r="W104">
        <v>700.86967715829996</v>
      </c>
      <c r="X104">
        <v>749.22558312379999</v>
      </c>
      <c r="Y104">
        <v>799.08694328490003</v>
      </c>
      <c r="Z104">
        <v>850.42177430250001</v>
      </c>
      <c r="AA104">
        <v>903.20796451249998</v>
      </c>
      <c r="AB104">
        <v>957.44418860710005</v>
      </c>
      <c r="AC104">
        <v>1013.169530672</v>
      </c>
      <c r="AD104">
        <v>1070.4984594083001</v>
      </c>
      <c r="AE104">
        <v>1129.6823126766999</v>
      </c>
      <c r="AF104">
        <v>1187.5192300496001</v>
      </c>
      <c r="AG104">
        <v>1246.7178160656999</v>
      </c>
      <c r="AH104">
        <v>1307.1396368013</v>
      </c>
      <c r="AI104">
        <v>1368.6680247166</v>
      </c>
      <c r="AJ104">
        <v>1431.1976134899</v>
      </c>
      <c r="AK104">
        <v>1494.6278672502001</v>
      </c>
      <c r="AL104">
        <v>1558.8582957443</v>
      </c>
      <c r="AM104">
        <v>1623.7836089314001</v>
      </c>
      <c r="AN104">
        <v>1689.2871318904999</v>
      </c>
      <c r="AO104">
        <v>1755.2303497434</v>
      </c>
      <c r="AP104">
        <v>1821.793239435</v>
      </c>
      <c r="AQ104">
        <v>1888.9755652121</v>
      </c>
      <c r="AR104">
        <v>1956.5394856083001</v>
      </c>
      <c r="AS104">
        <v>2024.3155950982</v>
      </c>
      <c r="AT104">
        <v>2092.2039150269002</v>
      </c>
      <c r="AU104">
        <v>2160.1680703872998</v>
      </c>
      <c r="AV104">
        <v>2228.2346561714999</v>
      </c>
      <c r="AW104">
        <v>2296.5084110758999</v>
      </c>
      <c r="AX104">
        <v>2365.2133863243998</v>
      </c>
      <c r="AY104">
        <v>2434.7736022661002</v>
      </c>
      <c r="AZ104">
        <v>2505.9537366324998</v>
      </c>
      <c r="BA104">
        <v>2526.1782613690002</v>
      </c>
      <c r="BB104">
        <v>2557.5843460063002</v>
      </c>
      <c r="BC104">
        <v>2597.1707093156001</v>
      </c>
      <c r="BD104">
        <v>2642.6533620805999</v>
      </c>
      <c r="BE104">
        <v>2692.3118934523</v>
      </c>
      <c r="BF104">
        <v>2744.8519629076</v>
      </c>
      <c r="BG104">
        <v>2799.2906664280999</v>
      </c>
      <c r="BH104">
        <v>2854.8662499700999</v>
      </c>
      <c r="BI104">
        <v>2910.9709381112998</v>
      </c>
    </row>
    <row r="105" spans="1:61" x14ac:dyDescent="0.25">
      <c r="A105" t="s">
        <v>161</v>
      </c>
      <c r="B105">
        <v>1.7087999999999999E-3</v>
      </c>
      <c r="C105">
        <v>2.2298105999999998E-3</v>
      </c>
      <c r="D105">
        <v>2.8092624E-3</v>
      </c>
      <c r="E105">
        <v>3.4427390999999998E-3</v>
      </c>
      <c r="F105">
        <v>4.1235406000000004E-3</v>
      </c>
      <c r="G105">
        <v>4.8424821E-3</v>
      </c>
      <c r="H105">
        <v>5.5877723999999997E-3</v>
      </c>
      <c r="I105">
        <v>6.3449899000000004E-3</v>
      </c>
      <c r="J105">
        <v>7.0971643000000001E-3</v>
      </c>
      <c r="K105">
        <v>7.8249692999999999E-3</v>
      </c>
      <c r="L105">
        <v>8.5070163999999993E-3</v>
      </c>
      <c r="M105">
        <v>9.1202409999999994E-3</v>
      </c>
      <c r="N105">
        <v>9.6403656000000008E-3</v>
      </c>
      <c r="O105">
        <v>1.0042422800000001E-2</v>
      </c>
      <c r="P105">
        <v>1.0340502999999999E-2</v>
      </c>
      <c r="Q105">
        <v>1.0554451100000001E-2</v>
      </c>
      <c r="R105">
        <v>1.07021089E-2</v>
      </c>
      <c r="S105">
        <v>1.07989887E-2</v>
      </c>
      <c r="T105">
        <v>1.08582396E-2</v>
      </c>
      <c r="U105">
        <v>1.0864373300000001E-2</v>
      </c>
      <c r="V105">
        <v>1.08299503E-2</v>
      </c>
      <c r="W105">
        <v>1.07654022E-2</v>
      </c>
      <c r="X105">
        <v>1.06792559E-2</v>
      </c>
      <c r="Y105">
        <v>1.05783795E-2</v>
      </c>
      <c r="Z105">
        <v>1.0468227199999999E-2</v>
      </c>
      <c r="AA105">
        <v>1.03530662E-2</v>
      </c>
      <c r="AB105">
        <v>1.0236182E-2</v>
      </c>
      <c r="AC105">
        <v>1.0120056400000001E-2</v>
      </c>
      <c r="AD105">
        <v>1.0006521500000001E-2</v>
      </c>
      <c r="AE105">
        <v>9.8968881000000009E-3</v>
      </c>
      <c r="AF105">
        <v>9.4922791000000006E-3</v>
      </c>
      <c r="AG105">
        <v>8.8585741000000006E-3</v>
      </c>
      <c r="AH105">
        <v>8.0588246999999998E-3</v>
      </c>
      <c r="AI105">
        <v>7.1505207000000003E-3</v>
      </c>
      <c r="AJ105">
        <v>6.1843213999999997E-3</v>
      </c>
      <c r="AK105">
        <v>5.2037209999999997E-3</v>
      </c>
      <c r="AL105">
        <v>4.2452862999999997E-3</v>
      </c>
      <c r="AM105">
        <v>3.3392167000000001E-3</v>
      </c>
      <c r="AN105">
        <v>2.5100629999999999E-3</v>
      </c>
      <c r="AO105">
        <v>1.7774975E-3</v>
      </c>
      <c r="AP105">
        <v>1.1819831E-3</v>
      </c>
      <c r="AQ105">
        <v>7.4663870000000001E-4</v>
      </c>
      <c r="AR105">
        <v>4.5487339999999998E-4</v>
      </c>
      <c r="AS105">
        <v>2.7230100000000002E-4</v>
      </c>
      <c r="AT105">
        <v>1.6360379999999999E-4</v>
      </c>
      <c r="AU105">
        <v>1.007733E-4</v>
      </c>
      <c r="AV105">
        <v>6.4724100000000006E-5</v>
      </c>
      <c r="AW105">
        <v>4.3711300000000003E-5</v>
      </c>
      <c r="AX105">
        <v>3.1027700000000001E-5</v>
      </c>
      <c r="AY105">
        <v>2.3115399999999999E-5</v>
      </c>
      <c r="AZ105">
        <v>1.8335400000000001E-5</v>
      </c>
      <c r="BA105">
        <v>1.42063E-5</v>
      </c>
      <c r="BB105">
        <v>1.28259E-5</v>
      </c>
      <c r="BC105">
        <v>1.6254000000000001E-5</v>
      </c>
      <c r="BD105">
        <v>2.9856700000000002E-5</v>
      </c>
      <c r="BE105">
        <v>6.8147900000000005E-5</v>
      </c>
      <c r="BF105">
        <v>1.6343600000000001E-4</v>
      </c>
      <c r="BG105">
        <v>3.7571209999999998E-4</v>
      </c>
      <c r="BH105">
        <v>8.0013640000000004E-4</v>
      </c>
      <c r="BI105">
        <v>1.5688447E-3</v>
      </c>
    </row>
    <row r="106" spans="1:61" x14ac:dyDescent="0.25">
      <c r="A106" t="s">
        <v>162</v>
      </c>
      <c r="B106">
        <v>0.1086488991</v>
      </c>
      <c r="C106">
        <v>0.1768072084</v>
      </c>
      <c r="D106">
        <v>0.26907471090000001</v>
      </c>
      <c r="E106">
        <v>0.39024337749999999</v>
      </c>
      <c r="F106">
        <v>0.54518277999999998</v>
      </c>
      <c r="G106">
        <v>0.73848562380000005</v>
      </c>
      <c r="H106">
        <v>0.97404607070000004</v>
      </c>
      <c r="I106">
        <v>1.2545760231</v>
      </c>
      <c r="J106">
        <v>1.5810689877999999</v>
      </c>
      <c r="K106">
        <v>1.9522229594</v>
      </c>
      <c r="L106">
        <v>2.3638325308999999</v>
      </c>
      <c r="M106">
        <v>2.8081544741000002</v>
      </c>
      <c r="N106">
        <v>3.2732371422000002</v>
      </c>
      <c r="O106">
        <v>3.7421759032000002</v>
      </c>
      <c r="P106">
        <v>4.2145943029000001</v>
      </c>
      <c r="Q106">
        <v>4.6900352910000001</v>
      </c>
      <c r="R106">
        <v>5.1683424367999997</v>
      </c>
      <c r="S106">
        <v>5.6502228931999996</v>
      </c>
      <c r="T106">
        <v>6.1370171188000002</v>
      </c>
      <c r="U106">
        <v>6.6144280492999998</v>
      </c>
      <c r="V106">
        <v>7.0833838144000003</v>
      </c>
      <c r="W106">
        <v>7.5451439917999998</v>
      </c>
      <c r="X106">
        <v>8.0011717144999999</v>
      </c>
      <c r="Y106">
        <v>8.4530449636</v>
      </c>
      <c r="Z106">
        <v>8.9024083332000004</v>
      </c>
      <c r="AA106">
        <v>9.3509718754000009</v>
      </c>
      <c r="AB106">
        <v>9.8005729518999996</v>
      </c>
      <c r="AC106">
        <v>10.2533328294</v>
      </c>
      <c r="AD106">
        <v>10.7119658246</v>
      </c>
      <c r="AE106">
        <v>11.180339487099999</v>
      </c>
      <c r="AF106">
        <v>11.2722639328</v>
      </c>
      <c r="AG106">
        <v>11.044142107200001</v>
      </c>
      <c r="AH106">
        <v>10.5340091323</v>
      </c>
      <c r="AI106">
        <v>9.7866890911999995</v>
      </c>
      <c r="AJ106">
        <v>8.8509859741000003</v>
      </c>
      <c r="AK106">
        <v>7.7776263458999999</v>
      </c>
      <c r="AL106">
        <v>6.6177997324</v>
      </c>
      <c r="AM106">
        <v>5.4221654036000002</v>
      </c>
      <c r="AN106">
        <v>4.2402171940000004</v>
      </c>
      <c r="AO106">
        <v>3.1199174775</v>
      </c>
      <c r="AP106">
        <v>2.1533288338999999</v>
      </c>
      <c r="AQ106">
        <v>1.4103822285000001</v>
      </c>
      <c r="AR106">
        <v>0.88997783090000004</v>
      </c>
      <c r="AS106">
        <v>0.55122322020000003</v>
      </c>
      <c r="AT106">
        <v>0.34229259540000001</v>
      </c>
      <c r="AU106">
        <v>0.21768724989999999</v>
      </c>
      <c r="AV106">
        <v>0.14422052199999999</v>
      </c>
      <c r="AW106">
        <v>0.1003833199</v>
      </c>
      <c r="AX106">
        <v>7.3387044400000004E-2</v>
      </c>
      <c r="AY106">
        <v>5.6280878499999999E-2</v>
      </c>
      <c r="AZ106">
        <v>4.5947572899999997E-2</v>
      </c>
      <c r="BA106">
        <v>3.5887706399999997E-2</v>
      </c>
      <c r="BB106">
        <v>3.2803208899999999E-2</v>
      </c>
      <c r="BC106">
        <v>4.22145149E-2</v>
      </c>
      <c r="BD106">
        <v>7.8900856300000002E-2</v>
      </c>
      <c r="BE106">
        <v>0.18347542</v>
      </c>
      <c r="BF106">
        <v>0.4486077443</v>
      </c>
      <c r="BG106">
        <v>1.0517273455</v>
      </c>
      <c r="BH106">
        <v>2.2842824591999999</v>
      </c>
      <c r="BI106">
        <v>4.5668612498999996</v>
      </c>
    </row>
    <row r="107" spans="1:61" x14ac:dyDescent="0.25">
      <c r="A107" t="s">
        <v>163</v>
      </c>
      <c r="B107">
        <v>63.473337920100001</v>
      </c>
      <c r="C107">
        <v>79.115672010300003</v>
      </c>
      <c r="D107">
        <v>95.512193343099995</v>
      </c>
      <c r="E107">
        <v>112.9623421818</v>
      </c>
      <c r="F107">
        <v>131.6671147614</v>
      </c>
      <c r="G107">
        <v>151.76298231390001</v>
      </c>
      <c r="H107">
        <v>173.3433730507</v>
      </c>
      <c r="I107">
        <v>196.47245732019999</v>
      </c>
      <c r="J107">
        <v>221.19367893399999</v>
      </c>
      <c r="K107">
        <v>247.53411859729999</v>
      </c>
      <c r="L107">
        <v>275.50474393989998</v>
      </c>
      <c r="M107">
        <v>305.0953837623</v>
      </c>
      <c r="N107">
        <v>336.26130643649998</v>
      </c>
      <c r="O107">
        <v>368.89458615429999</v>
      </c>
      <c r="P107">
        <v>403.366574899</v>
      </c>
      <c r="Q107">
        <v>439.6755920068</v>
      </c>
      <c r="R107">
        <v>477.7591351547</v>
      </c>
      <c r="S107">
        <v>517.56755700270003</v>
      </c>
      <c r="T107">
        <v>559.05746619900003</v>
      </c>
      <c r="U107">
        <v>602.20376090490004</v>
      </c>
      <c r="V107">
        <v>646.97167974490003</v>
      </c>
      <c r="W107">
        <v>693.32453316650003</v>
      </c>
      <c r="X107">
        <v>741.22441140930005</v>
      </c>
      <c r="Y107">
        <v>790.63389832129997</v>
      </c>
      <c r="Z107">
        <v>841.5193659693</v>
      </c>
      <c r="AA107">
        <v>893.85699263710001</v>
      </c>
      <c r="AB107">
        <v>947.64361565520005</v>
      </c>
      <c r="AC107">
        <v>1002.9161978426</v>
      </c>
      <c r="AD107">
        <v>1059.7864935836999</v>
      </c>
      <c r="AE107">
        <v>1118.5019731896</v>
      </c>
      <c r="AF107">
        <v>1176.2469661166999</v>
      </c>
      <c r="AG107">
        <v>1235.6736739585001</v>
      </c>
      <c r="AH107">
        <v>1296.6056276689999</v>
      </c>
      <c r="AI107">
        <v>1358.8813356254</v>
      </c>
      <c r="AJ107">
        <v>1422.3466275158</v>
      </c>
      <c r="AK107">
        <v>1486.8502409043001</v>
      </c>
      <c r="AL107">
        <v>1552.2404960118999</v>
      </c>
      <c r="AM107">
        <v>1618.3614435278</v>
      </c>
      <c r="AN107">
        <v>1685.0469146964999</v>
      </c>
      <c r="AO107">
        <v>1752.1104322659</v>
      </c>
      <c r="AP107">
        <v>1819.6399106010999</v>
      </c>
      <c r="AQ107">
        <v>1887.5651829835999</v>
      </c>
      <c r="AR107">
        <v>1955.6495077774</v>
      </c>
      <c r="AS107">
        <v>2023.764371878</v>
      </c>
      <c r="AT107">
        <v>2091.8616224315001</v>
      </c>
      <c r="AU107">
        <v>2159.9503831375</v>
      </c>
      <c r="AV107">
        <v>2228.0904356494998</v>
      </c>
      <c r="AW107">
        <v>2296.4080277560001</v>
      </c>
      <c r="AX107">
        <v>2365.1399992800998</v>
      </c>
      <c r="AY107">
        <v>2434.7173213875999</v>
      </c>
      <c r="AZ107">
        <v>2505.9077890594999</v>
      </c>
      <c r="BA107">
        <v>2526.1423736626002</v>
      </c>
      <c r="BB107">
        <v>2557.5515427975001</v>
      </c>
      <c r="BC107">
        <v>2597.1284948007001</v>
      </c>
      <c r="BD107">
        <v>2642.5744612242001</v>
      </c>
      <c r="BE107">
        <v>2692.1284180323</v>
      </c>
      <c r="BF107">
        <v>2744.4033551633001</v>
      </c>
      <c r="BG107">
        <v>2798.2389390826002</v>
      </c>
      <c r="BH107">
        <v>2852.5819675109001</v>
      </c>
      <c r="BI107">
        <v>2906.4040768614</v>
      </c>
    </row>
    <row r="108" spans="1:61" x14ac:dyDescent="0.25">
      <c r="A108" t="s">
        <v>164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</row>
    <row r="109" spans="1:61" x14ac:dyDescent="0.25">
      <c r="A109" t="s">
        <v>165</v>
      </c>
      <c r="B109">
        <v>0.39699894730000002</v>
      </c>
      <c r="C109">
        <v>0.62866089329999997</v>
      </c>
      <c r="D109">
        <v>0.91713658369999995</v>
      </c>
      <c r="E109">
        <v>1.2720303377</v>
      </c>
      <c r="F109">
        <v>1.7046853784</v>
      </c>
      <c r="G109">
        <v>2.2270652895</v>
      </c>
      <c r="H109">
        <v>2.8510314493000002</v>
      </c>
      <c r="I109">
        <v>3.5877965528</v>
      </c>
      <c r="J109">
        <v>4.4474420083000004</v>
      </c>
      <c r="K109">
        <v>5.4384499223000002</v>
      </c>
      <c r="L109">
        <v>6.5672453932000003</v>
      </c>
      <c r="M109">
        <v>7.8377998329</v>
      </c>
      <c r="N109">
        <v>9.2514464521999997</v>
      </c>
      <c r="O109">
        <v>9.6255968649000003</v>
      </c>
      <c r="P109">
        <v>9.7951975234000006</v>
      </c>
      <c r="Q109">
        <v>9.9379817628999998</v>
      </c>
      <c r="R109">
        <v>10.0530844759</v>
      </c>
      <c r="S109">
        <v>10.140517300100001</v>
      </c>
      <c r="T109">
        <v>10.2008357292</v>
      </c>
      <c r="U109">
        <v>10.2349377216</v>
      </c>
      <c r="V109">
        <v>10.2440259428</v>
      </c>
      <c r="W109">
        <v>10.2294181588</v>
      </c>
      <c r="X109">
        <v>10.192520739800001</v>
      </c>
      <c r="Y109">
        <v>10.1348175586</v>
      </c>
      <c r="Z109">
        <v>10.0578749447</v>
      </c>
      <c r="AA109">
        <v>9.9633676938000004</v>
      </c>
      <c r="AB109">
        <v>9.8531366149000004</v>
      </c>
      <c r="AC109">
        <v>9.7292959339999996</v>
      </c>
      <c r="AD109">
        <v>9.5944202345999994</v>
      </c>
      <c r="AE109">
        <v>15.747969745900001</v>
      </c>
      <c r="AF109">
        <v>15.457211582499999</v>
      </c>
      <c r="AG109">
        <v>15.1556528343</v>
      </c>
      <c r="AH109">
        <v>14.8435474595</v>
      </c>
      <c r="AI109">
        <v>14.5216468906</v>
      </c>
      <c r="AJ109">
        <v>14.1909579158</v>
      </c>
      <c r="AK109">
        <v>13.8526036786</v>
      </c>
      <c r="AL109">
        <v>13.50773732</v>
      </c>
      <c r="AM109">
        <v>13.1574796828</v>
      </c>
      <c r="AN109">
        <v>12.802863483099999</v>
      </c>
      <c r="AO109">
        <v>11.6563564278</v>
      </c>
      <c r="AP109">
        <v>10.180711285699999</v>
      </c>
      <c r="AQ109">
        <v>9.0564246940000004</v>
      </c>
      <c r="AR109">
        <v>8.2459050266999991</v>
      </c>
      <c r="AS109">
        <v>7.6846302768000001</v>
      </c>
      <c r="AT109">
        <v>7.3034759886999998</v>
      </c>
      <c r="AU109">
        <v>7.0396055747000004</v>
      </c>
      <c r="AV109">
        <v>6.8391048925</v>
      </c>
      <c r="AW109">
        <v>6.6554440921999998</v>
      </c>
      <c r="AX109">
        <v>6.4465920564000001</v>
      </c>
      <c r="AY109">
        <v>6.1726531151000001</v>
      </c>
      <c r="AZ109">
        <v>6.1836242264000001</v>
      </c>
      <c r="BA109">
        <v>5.4061412759999996</v>
      </c>
      <c r="BB109">
        <v>4.6108502543999998</v>
      </c>
      <c r="BC109">
        <v>3.7569849958999999</v>
      </c>
      <c r="BD109">
        <v>2.8477572209000002</v>
      </c>
      <c r="BE109">
        <v>1.9356045040000001</v>
      </c>
      <c r="BF109">
        <v>1.1126016292000001</v>
      </c>
      <c r="BG109">
        <v>0.48121143440000003</v>
      </c>
      <c r="BH109">
        <v>0.1118007394</v>
      </c>
      <c r="BI109">
        <v>0</v>
      </c>
    </row>
    <row r="110" spans="1:61" x14ac:dyDescent="0.25">
      <c r="A110" t="s">
        <v>166</v>
      </c>
      <c r="B110">
        <v>63.076338972800002</v>
      </c>
      <c r="C110">
        <v>78.487011116999994</v>
      </c>
      <c r="D110">
        <v>94.595056759399995</v>
      </c>
      <c r="E110">
        <v>111.69031184409999</v>
      </c>
      <c r="F110">
        <v>129.962429383</v>
      </c>
      <c r="G110">
        <v>149.53591702439999</v>
      </c>
      <c r="H110">
        <v>170.4923416014</v>
      </c>
      <c r="I110">
        <v>192.88466076739999</v>
      </c>
      <c r="J110">
        <v>216.7462369257</v>
      </c>
      <c r="K110">
        <v>242.09566867500001</v>
      </c>
      <c r="L110">
        <v>268.93749854679999</v>
      </c>
      <c r="M110">
        <v>297.25758392940003</v>
      </c>
      <c r="N110">
        <v>327.00985998430002</v>
      </c>
      <c r="O110">
        <v>359.2689892894</v>
      </c>
      <c r="P110">
        <v>393.57137737559998</v>
      </c>
      <c r="Q110">
        <v>429.73761024390001</v>
      </c>
      <c r="R110">
        <v>467.70605067880001</v>
      </c>
      <c r="S110">
        <v>507.42703970269997</v>
      </c>
      <c r="T110">
        <v>548.85663046980005</v>
      </c>
      <c r="U110">
        <v>591.96882318329995</v>
      </c>
      <c r="V110">
        <v>636.72765380210001</v>
      </c>
      <c r="W110">
        <v>683.09511500780002</v>
      </c>
      <c r="X110">
        <v>731.03189066949994</v>
      </c>
      <c r="Y110">
        <v>780.49908076270003</v>
      </c>
      <c r="Z110">
        <v>831.46149102460004</v>
      </c>
      <c r="AA110">
        <v>883.89362494320005</v>
      </c>
      <c r="AB110">
        <v>937.79047904030006</v>
      </c>
      <c r="AC110">
        <v>993.18690190860002</v>
      </c>
      <c r="AD110">
        <v>1050.1920733490999</v>
      </c>
      <c r="AE110">
        <v>1102.7540034437</v>
      </c>
      <c r="AF110">
        <v>1160.7897545343001</v>
      </c>
      <c r="AG110">
        <v>1220.5180211242</v>
      </c>
      <c r="AH110">
        <v>1281.7620802095</v>
      </c>
      <c r="AI110">
        <v>1344.3596887348001</v>
      </c>
      <c r="AJ110">
        <v>1408.1556696</v>
      </c>
      <c r="AK110">
        <v>1472.9976372256999</v>
      </c>
      <c r="AL110">
        <v>1538.7327586919</v>
      </c>
      <c r="AM110">
        <v>1605.2039638450001</v>
      </c>
      <c r="AN110">
        <v>1672.2440512134001</v>
      </c>
      <c r="AO110">
        <v>1740.4540758380999</v>
      </c>
      <c r="AP110">
        <v>1809.4591993153999</v>
      </c>
      <c r="AQ110">
        <v>1878.5087582896001</v>
      </c>
      <c r="AR110">
        <v>1947.4036027507</v>
      </c>
      <c r="AS110">
        <v>2016.0797416012999</v>
      </c>
      <c r="AT110">
        <v>2084.5581464427</v>
      </c>
      <c r="AU110">
        <v>2152.9107775626999</v>
      </c>
      <c r="AV110">
        <v>2221.2513307569002</v>
      </c>
      <c r="AW110">
        <v>2289.7525836638001</v>
      </c>
      <c r="AX110">
        <v>2358.6934072235999</v>
      </c>
      <c r="AY110">
        <v>2428.5446682725001</v>
      </c>
      <c r="AZ110">
        <v>2499.7241648331001</v>
      </c>
      <c r="BA110">
        <v>2520.7362323866</v>
      </c>
      <c r="BB110">
        <v>2552.9406925430999</v>
      </c>
      <c r="BC110">
        <v>2593.3715098048001</v>
      </c>
      <c r="BD110">
        <v>2639.7267040032998</v>
      </c>
      <c r="BE110">
        <v>2690.1928135283001</v>
      </c>
      <c r="BF110">
        <v>2743.2907535341001</v>
      </c>
      <c r="BG110">
        <v>2797.7577276481002</v>
      </c>
      <c r="BH110">
        <v>2852.4701667714999</v>
      </c>
      <c r="BI110">
        <v>2906.4040768614</v>
      </c>
    </row>
    <row r="111" spans="1:61" x14ac:dyDescent="0.25">
      <c r="A111" t="s">
        <v>102</v>
      </c>
    </row>
    <row r="112" spans="1:61" x14ac:dyDescent="0.25">
      <c r="A112" t="s">
        <v>167</v>
      </c>
      <c r="B112">
        <v>23.291597448699999</v>
      </c>
      <c r="C112">
        <v>24.253422519299999</v>
      </c>
      <c r="D112">
        <v>24.7039470331</v>
      </c>
      <c r="E112">
        <v>24.6849511685</v>
      </c>
      <c r="F112">
        <v>24.191097838800001</v>
      </c>
      <c r="G112">
        <v>23.199574437500001</v>
      </c>
      <c r="H112">
        <v>21.6844489247</v>
      </c>
      <c r="I112">
        <v>19.623745055899999</v>
      </c>
      <c r="J112">
        <v>17.0028378684</v>
      </c>
      <c r="K112">
        <v>13.815885121299999</v>
      </c>
      <c r="L112">
        <v>10.066094375400001</v>
      </c>
      <c r="M112">
        <v>5.7650597307</v>
      </c>
      <c r="N112">
        <v>0.93088791010000005</v>
      </c>
      <c r="O112">
        <v>0.18141941859999999</v>
      </c>
      <c r="P112">
        <v>0.1451355349</v>
      </c>
      <c r="Q112">
        <v>0.11610842790000001</v>
      </c>
      <c r="R112">
        <v>9.2886742300000005E-2</v>
      </c>
      <c r="S112">
        <v>7.4309393900000006E-2</v>
      </c>
      <c r="T112">
        <v>5.9447515100000001E-2</v>
      </c>
      <c r="U112">
        <v>4.7558012099999998E-2</v>
      </c>
      <c r="V112">
        <v>3.8046409699999999E-2</v>
      </c>
      <c r="W112">
        <v>3.04371277E-2</v>
      </c>
      <c r="X112">
        <v>2.43497022E-2</v>
      </c>
      <c r="Y112">
        <v>1.9479761700000001E-2</v>
      </c>
      <c r="Z112">
        <v>1.5583809400000001E-2</v>
      </c>
      <c r="AA112">
        <v>1.24670475E-2</v>
      </c>
      <c r="AB112">
        <v>9.9736379999999999E-3</v>
      </c>
      <c r="AC112">
        <v>7.9789104000000007E-3</v>
      </c>
      <c r="AD112">
        <v>6.3831282999999997E-3</v>
      </c>
      <c r="AE112">
        <v>-32.058532630400002</v>
      </c>
      <c r="AF112">
        <v>-32.274521203200003</v>
      </c>
      <c r="AG112">
        <v>-32.457116150700003</v>
      </c>
      <c r="AH112">
        <v>-32.604479701400003</v>
      </c>
      <c r="AI112">
        <v>-32.715825626899999</v>
      </c>
      <c r="AJ112">
        <v>-32.791003892100001</v>
      </c>
      <c r="AK112">
        <v>-32.830254359500003</v>
      </c>
      <c r="AL112">
        <v>-32.834043722600001</v>
      </c>
      <c r="AM112">
        <v>-32.802933249600002</v>
      </c>
      <c r="AN112">
        <v>-32.737440446800001</v>
      </c>
      <c r="AO112">
        <v>-28.113487634599998</v>
      </c>
      <c r="AP112">
        <v>-20.916531023400001</v>
      </c>
      <c r="AQ112">
        <v>-15.2325525151</v>
      </c>
      <c r="AR112">
        <v>-11.2401495451</v>
      </c>
      <c r="AS112">
        <v>-8.8198934040000001</v>
      </c>
      <c r="AT112">
        <v>-7.6696046541999996</v>
      </c>
      <c r="AU112">
        <v>-7.4114232751999998</v>
      </c>
      <c r="AV112">
        <v>-7.6564621738999996</v>
      </c>
      <c r="AW112">
        <v>-8.0265666195000005</v>
      </c>
      <c r="AX112">
        <v>-8.1464687755000007</v>
      </c>
      <c r="AY112">
        <v>-7.6211242982999998</v>
      </c>
      <c r="AZ112">
        <v>-9.6597720481000007</v>
      </c>
      <c r="BA112">
        <v>-5.1088813161999997</v>
      </c>
      <c r="BB112">
        <v>0.53729729020000006</v>
      </c>
      <c r="BC112">
        <v>8.0023941683000004</v>
      </c>
      <c r="BD112">
        <v>17.927208069599999</v>
      </c>
      <c r="BE112">
        <v>30.796694772999999</v>
      </c>
      <c r="BF112">
        <v>46.886572970800003</v>
      </c>
      <c r="BG112">
        <v>66.287337574099993</v>
      </c>
      <c r="BH112">
        <v>89.161820837899995</v>
      </c>
      <c r="BI112">
        <v>123.44791333649999</v>
      </c>
    </row>
    <row r="113" spans="1:61" x14ac:dyDescent="0.25">
      <c r="A113" t="s">
        <v>168</v>
      </c>
      <c r="B113">
        <v>19.991597448699999</v>
      </c>
      <c r="C113">
        <v>21.613422519299998</v>
      </c>
      <c r="D113">
        <v>22.591947033099999</v>
      </c>
      <c r="E113">
        <v>22.995351168500001</v>
      </c>
      <c r="F113">
        <v>22.839417838799999</v>
      </c>
      <c r="G113">
        <v>22.118230437499999</v>
      </c>
      <c r="H113">
        <v>20.8193737247</v>
      </c>
      <c r="I113">
        <v>18.931684895899998</v>
      </c>
      <c r="J113">
        <v>16.449189740400001</v>
      </c>
      <c r="K113">
        <v>13.3729666189</v>
      </c>
      <c r="L113">
        <v>9.7117595735000002</v>
      </c>
      <c r="M113">
        <v>5.4815918890999997</v>
      </c>
      <c r="N113">
        <v>0.70411363689999995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-32.063639133099997</v>
      </c>
      <c r="AF113">
        <v>-32.278606405399998</v>
      </c>
      <c r="AG113">
        <v>-32.460384312400002</v>
      </c>
      <c r="AH113">
        <v>-32.6070942307</v>
      </c>
      <c r="AI113">
        <v>-32.717917250399999</v>
      </c>
      <c r="AJ113">
        <v>-32.792677190900001</v>
      </c>
      <c r="AK113">
        <v>-32.8315929985</v>
      </c>
      <c r="AL113">
        <v>-32.835114633899998</v>
      </c>
      <c r="AM113">
        <v>-32.803789978600001</v>
      </c>
      <c r="AN113">
        <v>-32.738125830000001</v>
      </c>
      <c r="AO113">
        <v>-28.114035941099999</v>
      </c>
      <c r="AP113">
        <v>-20.9169696686</v>
      </c>
      <c r="AQ113">
        <v>-15.2329034313</v>
      </c>
      <c r="AR113">
        <v>-11.240430278</v>
      </c>
      <c r="AS113">
        <v>-8.8201179903</v>
      </c>
      <c r="AT113">
        <v>-7.6697843233</v>
      </c>
      <c r="AU113">
        <v>-7.4115670103999998</v>
      </c>
      <c r="AV113">
        <v>-7.6565771620999996</v>
      </c>
      <c r="AW113">
        <v>-8.0266586100000001</v>
      </c>
      <c r="AX113">
        <v>-8.1465423679000004</v>
      </c>
      <c r="AY113">
        <v>-7.6211831723000003</v>
      </c>
      <c r="AZ113">
        <v>-9.6598191472000003</v>
      </c>
      <c r="BA113">
        <v>-5.1089189954999998</v>
      </c>
      <c r="BB113">
        <v>0.53726714669999998</v>
      </c>
      <c r="BC113">
        <v>8.0023700535</v>
      </c>
      <c r="BD113">
        <v>17.927188777800001</v>
      </c>
      <c r="BE113">
        <v>30.796679339600001</v>
      </c>
      <c r="BF113">
        <v>46.886560624099999</v>
      </c>
      <c r="BG113">
        <v>66.287327696700004</v>
      </c>
      <c r="BH113">
        <v>89.161812936000004</v>
      </c>
      <c r="BI113">
        <v>123.4479070149</v>
      </c>
    </row>
    <row r="114" spans="1:61" x14ac:dyDescent="0.25">
      <c r="A114" t="s">
        <v>169</v>
      </c>
      <c r="B114">
        <v>0.3144223458</v>
      </c>
      <c r="C114">
        <v>0.27257846810000003</v>
      </c>
      <c r="D114">
        <v>0.23587020189999999</v>
      </c>
      <c r="E114">
        <v>0.20286569600000001</v>
      </c>
      <c r="F114">
        <v>0.1727480595</v>
      </c>
      <c r="G114">
        <v>0.1450361805</v>
      </c>
      <c r="H114">
        <v>0.11943369650000001</v>
      </c>
      <c r="I114">
        <v>9.5746568300000001E-2</v>
      </c>
      <c r="J114">
        <v>7.3837766099999994E-2</v>
      </c>
      <c r="K114">
        <v>5.3601998999999997E-2</v>
      </c>
      <c r="L114">
        <v>3.49509099E-2</v>
      </c>
      <c r="M114">
        <v>1.7802951899999999E-2</v>
      </c>
      <c r="N114">
        <v>2.0737614000000001E-3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-2.8382881400000001E-2</v>
      </c>
      <c r="AF114">
        <v>-2.7181544200000001E-2</v>
      </c>
      <c r="AG114">
        <v>-2.6036673199999999E-2</v>
      </c>
      <c r="AH114">
        <v>-2.4945379399999999E-2</v>
      </c>
      <c r="AI114">
        <v>-2.3904932899999998E-2</v>
      </c>
      <c r="AJ114">
        <v>-2.2912752799999998E-2</v>
      </c>
      <c r="AK114">
        <v>-2.1966399599999999E-2</v>
      </c>
      <c r="AL114">
        <v>-2.1063565999999999E-2</v>
      </c>
      <c r="AM114">
        <v>-2.0202069900000001E-2</v>
      </c>
      <c r="AN114">
        <v>-1.9379846799999999E-2</v>
      </c>
      <c r="AO114">
        <v>-1.6017291400000001E-2</v>
      </c>
      <c r="AP114">
        <v>-1.14815278E-2</v>
      </c>
      <c r="AQ114">
        <v>-8.0641081999999996E-3</v>
      </c>
      <c r="AR114">
        <v>-5.7450566999999999E-3</v>
      </c>
      <c r="AS114">
        <v>-4.3570863999999997E-3</v>
      </c>
      <c r="AT114">
        <v>-3.6658875999999998E-3</v>
      </c>
      <c r="AU114">
        <v>-3.4310141000000001E-3</v>
      </c>
      <c r="AV114">
        <v>-3.4361628999999999E-3</v>
      </c>
      <c r="AW114">
        <v>-3.4951575000000002E-3</v>
      </c>
      <c r="AX114">
        <v>-3.4443159999999998E-3</v>
      </c>
      <c r="AY114">
        <v>-3.1301404000000001E-3</v>
      </c>
      <c r="AZ114">
        <v>-3.8547476000000002E-3</v>
      </c>
      <c r="BA114">
        <v>-2.0223904999999999E-3</v>
      </c>
      <c r="BB114">
        <v>2.1006820000000001E-4</v>
      </c>
      <c r="BC114">
        <v>3.0811875000000002E-3</v>
      </c>
      <c r="BD114">
        <v>6.7837836999999996E-3</v>
      </c>
      <c r="BE114">
        <v>1.1438748800000001E-2</v>
      </c>
      <c r="BF114">
        <v>1.7081635500000001E-2</v>
      </c>
      <c r="BG114">
        <v>2.3680044599999998E-2</v>
      </c>
      <c r="BH114">
        <v>3.1231520200000001E-2</v>
      </c>
      <c r="BI114">
        <v>4.2407811599999998E-2</v>
      </c>
    </row>
    <row r="115" spans="1:61" x14ac:dyDescent="0.25">
      <c r="A115" t="s">
        <v>170</v>
      </c>
    </row>
    <row r="116" spans="1:61" x14ac:dyDescent="0.25">
      <c r="A116" t="s">
        <v>171</v>
      </c>
      <c r="B116">
        <v>21.523993930700001</v>
      </c>
      <c r="C116">
        <v>25.8762770652</v>
      </c>
      <c r="D116">
        <v>30.4706675549</v>
      </c>
      <c r="E116">
        <v>35.412286400900001</v>
      </c>
      <c r="F116">
        <v>40.756034589400002</v>
      </c>
      <c r="G116">
        <v>46.534042968500003</v>
      </c>
      <c r="H116">
        <v>52.766399106100003</v>
      </c>
      <c r="I116">
        <v>59.464577889200001</v>
      </c>
      <c r="J116">
        <v>66.630710841699994</v>
      </c>
      <c r="K116">
        <v>74.252901096499997</v>
      </c>
      <c r="L116">
        <v>82.2946911011</v>
      </c>
      <c r="M116">
        <v>90.674061159100006</v>
      </c>
      <c r="N116">
        <v>99.222436149000004</v>
      </c>
      <c r="O116">
        <v>108.7999786541</v>
      </c>
      <c r="P116">
        <v>119.0023326016</v>
      </c>
      <c r="Q116">
        <v>129.72720528490001</v>
      </c>
      <c r="R116">
        <v>140.9678395734</v>
      </c>
      <c r="S116">
        <v>152.7167966984</v>
      </c>
      <c r="T116">
        <v>164.96561188710001</v>
      </c>
      <c r="U116">
        <v>177.71557903089999</v>
      </c>
      <c r="V116">
        <v>190.96021885479999</v>
      </c>
      <c r="W116">
        <v>204.69465431910001</v>
      </c>
      <c r="X116">
        <v>218.91820435560001</v>
      </c>
      <c r="Y116">
        <v>233.6391010497</v>
      </c>
      <c r="Z116">
        <v>248.88307589350001</v>
      </c>
      <c r="AA116">
        <v>264.7089735733</v>
      </c>
      <c r="AB116">
        <v>281.23704929259998</v>
      </c>
      <c r="AC116">
        <v>298.69993019060001</v>
      </c>
      <c r="AD116">
        <v>317.53343130669998</v>
      </c>
      <c r="AE116">
        <v>330.70224357529997</v>
      </c>
      <c r="AF116">
        <v>347.91847783920002</v>
      </c>
      <c r="AG116">
        <v>365.57672748260001</v>
      </c>
      <c r="AH116">
        <v>383.64416691920002</v>
      </c>
      <c r="AI116">
        <v>402.08447775529999</v>
      </c>
      <c r="AJ116">
        <v>420.85707544799999</v>
      </c>
      <c r="AK116">
        <v>439.91482642659997</v>
      </c>
      <c r="AL116">
        <v>459.1994233639</v>
      </c>
      <c r="AM116">
        <v>478.63296917410003</v>
      </c>
      <c r="AN116">
        <v>498.10322139559997</v>
      </c>
      <c r="AO116">
        <v>518.22139513469995</v>
      </c>
      <c r="AP116">
        <v>538.79938313000002</v>
      </c>
      <c r="AQ116">
        <v>559.35561830179995</v>
      </c>
      <c r="AR116">
        <v>579.86155594759998</v>
      </c>
      <c r="AS116">
        <v>600.35244353589997</v>
      </c>
      <c r="AT116">
        <v>620.91406608310001</v>
      </c>
      <c r="AU116">
        <v>641.68954172890005</v>
      </c>
      <c r="AV116">
        <v>662.91491061249997</v>
      </c>
      <c r="AW116">
        <v>684.99345825520004</v>
      </c>
      <c r="AX116">
        <v>708.62784581250003</v>
      </c>
      <c r="AY116">
        <v>735.04412492680001</v>
      </c>
      <c r="AZ116">
        <v>645.62412204300006</v>
      </c>
      <c r="BA116">
        <v>651.05107988789996</v>
      </c>
      <c r="BB116">
        <v>659.36878814030001</v>
      </c>
      <c r="BC116">
        <v>669.8111846516</v>
      </c>
      <c r="BD116">
        <v>681.78371825249997</v>
      </c>
      <c r="BE116">
        <v>694.8180114411</v>
      </c>
      <c r="BF116">
        <v>708.53204892600002</v>
      </c>
      <c r="BG116">
        <v>722.59967800180004</v>
      </c>
      <c r="BH116">
        <v>736.73070532509996</v>
      </c>
      <c r="BI116">
        <v>750.66065561319999</v>
      </c>
    </row>
    <row r="117" spans="1:61" x14ac:dyDescent="0.25">
      <c r="A117" t="s">
        <v>172</v>
      </c>
      <c r="B117">
        <v>135</v>
      </c>
      <c r="C117">
        <v>187.3361196537</v>
      </c>
      <c r="D117">
        <v>240.00149062029999</v>
      </c>
      <c r="E117">
        <v>294.0718179708</v>
      </c>
      <c r="F117">
        <v>350.70789979789998</v>
      </c>
      <c r="G117">
        <v>410.86968069850002</v>
      </c>
      <c r="H117">
        <v>475.28465259839999</v>
      </c>
      <c r="I117">
        <v>544.48283004350003</v>
      </c>
      <c r="J117">
        <v>618.83455575820005</v>
      </c>
      <c r="K117">
        <v>698.56917103820001</v>
      </c>
      <c r="L117">
        <v>783.762615289</v>
      </c>
      <c r="M117">
        <v>874.27744220750003</v>
      </c>
      <c r="N117">
        <v>969.62239264460004</v>
      </c>
      <c r="O117">
        <v>1068.6645073779</v>
      </c>
      <c r="P117">
        <v>1175.0355982318999</v>
      </c>
      <c r="Q117">
        <v>1288.8584334082</v>
      </c>
      <c r="R117">
        <v>1409.6940427676</v>
      </c>
      <c r="S117">
        <v>1537.2494331807</v>
      </c>
      <c r="T117">
        <v>1671.3144012907001</v>
      </c>
      <c r="U117">
        <v>1811.7225002539001</v>
      </c>
      <c r="V117">
        <v>1958.3819143292001</v>
      </c>
      <c r="W117">
        <v>2111.2060308663999</v>
      </c>
      <c r="X117">
        <v>2270.1193207616998</v>
      </c>
      <c r="Y117">
        <v>2435.0737794944998</v>
      </c>
      <c r="Z117">
        <v>2606.0822213022002</v>
      </c>
      <c r="AA117">
        <v>2783.2808703242999</v>
      </c>
      <c r="AB117">
        <v>2967.0443889845001</v>
      </c>
      <c r="AC117">
        <v>3158.1952877143999</v>
      </c>
      <c r="AD117">
        <v>3358.3823863951998</v>
      </c>
      <c r="AE117">
        <v>3570.7583718761998</v>
      </c>
      <c r="AF117">
        <v>3762.0083288856999</v>
      </c>
      <c r="AG117">
        <v>3961.0206873195002</v>
      </c>
      <c r="AH117">
        <v>4166.8267430685</v>
      </c>
      <c r="AI117">
        <v>4378.6903581105998</v>
      </c>
      <c r="AJ117">
        <v>4595.9952583370996</v>
      </c>
      <c r="AK117">
        <v>4818.1746173353004</v>
      </c>
      <c r="AL117">
        <v>5044.6580619234001</v>
      </c>
      <c r="AM117">
        <v>5274.8172558046999</v>
      </c>
      <c r="AN117">
        <v>5507.8916872504997</v>
      </c>
      <c r="AO117">
        <v>5742.8710693825997</v>
      </c>
      <c r="AP117">
        <v>5982.2149134330002</v>
      </c>
      <c r="AQ117">
        <v>6226.4349998832004</v>
      </c>
      <c r="AR117">
        <v>6473.4256945901998</v>
      </c>
      <c r="AS117">
        <v>6721.8009181364996</v>
      </c>
      <c r="AT117">
        <v>6970.9184418299001</v>
      </c>
      <c r="AU117">
        <v>7220.8279611314001</v>
      </c>
      <c r="AV117">
        <v>7472.2744114130001</v>
      </c>
      <c r="AW117">
        <v>7726.8778702578002</v>
      </c>
      <c r="AX117">
        <v>7987.6114048847003</v>
      </c>
      <c r="AY117">
        <v>8259.7438875329008</v>
      </c>
      <c r="AZ117">
        <v>8552.5167927834991</v>
      </c>
      <c r="BA117">
        <v>8278.2962511857004</v>
      </c>
      <c r="BB117">
        <v>8143.5065528022997</v>
      </c>
      <c r="BC117">
        <v>8105.5031250656002</v>
      </c>
      <c r="BD117">
        <v>8135.2744635777999</v>
      </c>
      <c r="BE117">
        <v>8212.7168092606007</v>
      </c>
      <c r="BF117">
        <v>8323.6172059057008</v>
      </c>
      <c r="BG117">
        <v>8457.6729685453993</v>
      </c>
      <c r="BH117">
        <v>8607.1697012054992</v>
      </c>
      <c r="BI117">
        <v>8766.1011634904007</v>
      </c>
    </row>
    <row r="118" spans="1:61" x14ac:dyDescent="0.25">
      <c r="A118" t="s">
        <v>173</v>
      </c>
    </row>
    <row r="119" spans="1:61" x14ac:dyDescent="0.25">
      <c r="A119" t="s">
        <v>174</v>
      </c>
      <c r="B119">
        <v>1E-3</v>
      </c>
      <c r="C119">
        <v>1E-3</v>
      </c>
      <c r="D119">
        <v>1E-3</v>
      </c>
      <c r="E119">
        <v>1E-3</v>
      </c>
      <c r="F119">
        <v>1E-3</v>
      </c>
      <c r="G119">
        <v>1E-3</v>
      </c>
      <c r="H119">
        <v>1E-3</v>
      </c>
      <c r="I119">
        <v>1E-3</v>
      </c>
      <c r="J119">
        <v>1E-3</v>
      </c>
      <c r="K119">
        <v>1E-3</v>
      </c>
      <c r="L119">
        <v>1E-3</v>
      </c>
      <c r="M119">
        <v>1E-3</v>
      </c>
      <c r="N119">
        <v>1E-3</v>
      </c>
      <c r="O119">
        <v>1E-3</v>
      </c>
      <c r="P119">
        <v>1E-3</v>
      </c>
      <c r="Q119">
        <v>1E-3</v>
      </c>
      <c r="R119">
        <v>1E-3</v>
      </c>
      <c r="S119">
        <v>1E-3</v>
      </c>
      <c r="T119">
        <v>1E-3</v>
      </c>
      <c r="U119">
        <v>1E-3</v>
      </c>
      <c r="V119">
        <v>1E-3</v>
      </c>
      <c r="W119">
        <v>1E-3</v>
      </c>
      <c r="X119">
        <v>1E-3</v>
      </c>
      <c r="Y119">
        <v>1E-3</v>
      </c>
      <c r="Z119">
        <v>1E-3</v>
      </c>
      <c r="AA119">
        <v>1E-3</v>
      </c>
      <c r="AB119">
        <v>1E-3</v>
      </c>
      <c r="AC119">
        <v>1E-3</v>
      </c>
      <c r="AD119">
        <v>1E-3</v>
      </c>
      <c r="AE119">
        <v>1E-3</v>
      </c>
      <c r="AF119">
        <v>1E-3</v>
      </c>
      <c r="AG119">
        <v>1E-3</v>
      </c>
      <c r="AH119">
        <v>1E-3</v>
      </c>
      <c r="AI119">
        <v>1E-3</v>
      </c>
      <c r="AJ119">
        <v>1E-3</v>
      </c>
      <c r="AK119">
        <v>1E-3</v>
      </c>
      <c r="AL119">
        <v>1E-3</v>
      </c>
      <c r="AM119">
        <v>1E-3</v>
      </c>
      <c r="AN119">
        <v>1E-3</v>
      </c>
      <c r="AO119">
        <v>1E-3</v>
      </c>
      <c r="AP119">
        <v>1E-3</v>
      </c>
      <c r="AQ119">
        <v>1E-3</v>
      </c>
      <c r="AR119">
        <v>1E-3</v>
      </c>
      <c r="AS119">
        <v>1E-3</v>
      </c>
      <c r="AT119">
        <v>1E-3</v>
      </c>
      <c r="AU119">
        <v>1E-3</v>
      </c>
      <c r="AV119">
        <v>1E-3</v>
      </c>
      <c r="AW119">
        <v>1E-3</v>
      </c>
      <c r="AX119">
        <v>1E-3</v>
      </c>
      <c r="AY119">
        <v>1E-3</v>
      </c>
      <c r="AZ119">
        <v>1E-3</v>
      </c>
      <c r="BA119">
        <v>1E-3</v>
      </c>
      <c r="BB119">
        <v>1E-3</v>
      </c>
      <c r="BC119">
        <v>1E-3</v>
      </c>
      <c r="BD119">
        <v>1E-3</v>
      </c>
      <c r="BE119">
        <v>1E-3</v>
      </c>
      <c r="BF119">
        <v>1E-3</v>
      </c>
      <c r="BG119">
        <v>1E-3</v>
      </c>
      <c r="BH119">
        <v>1E-3</v>
      </c>
      <c r="BI119">
        <v>1E-3</v>
      </c>
    </row>
    <row r="120" spans="1:61" x14ac:dyDescent="0.25">
      <c r="A120" t="s">
        <v>175</v>
      </c>
      <c r="B120">
        <v>0.14129330400000001</v>
      </c>
      <c r="C120">
        <v>0.12697895000000001</v>
      </c>
      <c r="D120">
        <v>0.1197258415</v>
      </c>
      <c r="E120">
        <v>0.1156376558</v>
      </c>
      <c r="F120">
        <v>0.1130960816</v>
      </c>
      <c r="G120">
        <v>0.11135024690000001</v>
      </c>
      <c r="H120">
        <v>0.110029275</v>
      </c>
      <c r="I120">
        <v>0.10894394960000001</v>
      </c>
      <c r="J120">
        <v>0.10799724049999999</v>
      </c>
      <c r="K120">
        <v>0.1071417199</v>
      </c>
      <c r="L120">
        <v>0.10635946559999999</v>
      </c>
      <c r="M120">
        <v>0.1056541745</v>
      </c>
      <c r="N120">
        <v>0.1050515787</v>
      </c>
      <c r="O120">
        <v>0.1046081608</v>
      </c>
      <c r="P120">
        <v>0.1040601246</v>
      </c>
      <c r="Q120">
        <v>0.10343237449999999</v>
      </c>
      <c r="R120">
        <v>0.1027728279</v>
      </c>
      <c r="S120">
        <v>0.1021079147</v>
      </c>
      <c r="T120">
        <v>0.1014520936</v>
      </c>
      <c r="U120">
        <v>0.1008131525</v>
      </c>
      <c r="V120">
        <v>0.1001931838</v>
      </c>
      <c r="W120">
        <v>9.9592791999999999E-2</v>
      </c>
      <c r="X120">
        <v>9.9011392399999995E-2</v>
      </c>
      <c r="Y120">
        <v>9.8447153800000006E-2</v>
      </c>
      <c r="Z120">
        <v>9.7896578299999995E-2</v>
      </c>
      <c r="AA120">
        <v>9.7353591700000006E-2</v>
      </c>
      <c r="AB120">
        <v>9.6807873099999997E-2</v>
      </c>
      <c r="AC120">
        <v>9.6241945600000003E-2</v>
      </c>
      <c r="AD120">
        <v>9.5626257199999995E-2</v>
      </c>
      <c r="AE120">
        <v>9.4911124900000005E-2</v>
      </c>
      <c r="AF120">
        <v>9.4698293500000003E-2</v>
      </c>
      <c r="AG120">
        <v>9.4423981700000006E-2</v>
      </c>
      <c r="AH120">
        <v>9.4110438300000002E-2</v>
      </c>
      <c r="AI120">
        <v>9.3772423699999996E-2</v>
      </c>
      <c r="AJ120">
        <v>9.3420306100000003E-2</v>
      </c>
      <c r="AK120">
        <v>9.3061874200000005E-2</v>
      </c>
      <c r="AL120">
        <v>9.2703506000000005E-2</v>
      </c>
      <c r="AM120">
        <v>9.2351082299999998E-2</v>
      </c>
      <c r="AN120">
        <v>9.2010912400000006E-2</v>
      </c>
      <c r="AO120">
        <v>9.1690915299999995E-2</v>
      </c>
      <c r="AP120">
        <v>9.1360470999999999E-2</v>
      </c>
      <c r="AQ120">
        <v>9.1013986300000002E-2</v>
      </c>
      <c r="AR120">
        <v>9.0672523800000002E-2</v>
      </c>
      <c r="AS120">
        <v>9.03470195E-2</v>
      </c>
      <c r="AT120">
        <v>9.0039953800000003E-2</v>
      </c>
      <c r="AU120">
        <v>8.9747384200000002E-2</v>
      </c>
      <c r="AV120">
        <v>8.9460097399999994E-2</v>
      </c>
      <c r="AW120">
        <v>8.9163118E-2</v>
      </c>
      <c r="AX120">
        <v>8.8833066599999996E-2</v>
      </c>
      <c r="AY120">
        <v>8.8432776000000005E-2</v>
      </c>
      <c r="AZ120">
        <v>8.7902326200000006E-2</v>
      </c>
      <c r="BA120">
        <v>9.1547035200000001E-2</v>
      </c>
      <c r="BB120">
        <v>9.4219277500000004E-2</v>
      </c>
      <c r="BC120">
        <v>9.6126199800000006E-2</v>
      </c>
      <c r="BD120">
        <v>9.7451660900000001E-2</v>
      </c>
      <c r="BE120">
        <v>9.8346696600000005E-2</v>
      </c>
      <c r="BF120">
        <v>9.8930016699999998E-2</v>
      </c>
      <c r="BG120">
        <v>9.9292938299999994E-2</v>
      </c>
      <c r="BH120">
        <v>9.9505401300000004E-2</v>
      </c>
      <c r="BI120">
        <v>9.9621401299999995E-2</v>
      </c>
    </row>
    <row r="121" spans="1:61" x14ac:dyDescent="0.25">
      <c r="A121" t="s">
        <v>176</v>
      </c>
      <c r="B121" t="s">
        <v>68</v>
      </c>
    </row>
    <row r="122" spans="1:61" x14ac:dyDescent="0.25">
      <c r="A122" t="s">
        <v>75</v>
      </c>
    </row>
    <row r="123" spans="1:61" x14ac:dyDescent="0.25">
      <c r="A123" t="s">
        <v>177</v>
      </c>
      <c r="B123">
        <v>41.552345041999999</v>
      </c>
      <c r="C123">
        <v>52.610734051800002</v>
      </c>
      <c r="D123">
        <v>64.124389204600007</v>
      </c>
      <c r="E123">
        <v>76.278025443199994</v>
      </c>
      <c r="F123">
        <v>89.206394793699999</v>
      </c>
      <c r="G123">
        <v>103.0018740558</v>
      </c>
      <c r="H123">
        <v>117.7259424953</v>
      </c>
      <c r="I123">
        <v>133.42008287819999</v>
      </c>
      <c r="J123">
        <v>150.11552608400001</v>
      </c>
      <c r="K123">
        <v>167.84276757839999</v>
      </c>
      <c r="L123">
        <v>186.64280744569999</v>
      </c>
      <c r="M123">
        <v>206.58352277029999</v>
      </c>
      <c r="N123">
        <v>227.7874238352</v>
      </c>
      <c r="O123">
        <v>250.46901063530001</v>
      </c>
      <c r="P123">
        <v>274.56904477400002</v>
      </c>
      <c r="Q123">
        <v>300.01040495900003</v>
      </c>
      <c r="R123">
        <v>326.7382111055</v>
      </c>
      <c r="S123">
        <v>354.71024300430003</v>
      </c>
      <c r="T123">
        <v>383.89101858269999</v>
      </c>
      <c r="U123">
        <v>414.25324415249997</v>
      </c>
      <c r="V123">
        <v>445.76743494729999</v>
      </c>
      <c r="W123">
        <v>478.40046068869998</v>
      </c>
      <c r="X123">
        <v>512.11368631389996</v>
      </c>
      <c r="Y123">
        <v>546.85997971300003</v>
      </c>
      <c r="Z123">
        <v>582.57841513109997</v>
      </c>
      <c r="AA123">
        <v>619.18465136990005</v>
      </c>
      <c r="AB123">
        <v>656.55342974769997</v>
      </c>
      <c r="AC123">
        <v>694.48697171809999</v>
      </c>
      <c r="AD123">
        <v>732.65864204230002</v>
      </c>
      <c r="AE123">
        <v>772.05175986840004</v>
      </c>
      <c r="AF123">
        <v>812.87127669510005</v>
      </c>
      <c r="AG123">
        <v>854.94129364160005</v>
      </c>
      <c r="AH123">
        <v>898.11791329020002</v>
      </c>
      <c r="AI123">
        <v>942.27521097960005</v>
      </c>
      <c r="AJ123">
        <v>987.29859415210001</v>
      </c>
      <c r="AK123">
        <v>1033.0828107990999</v>
      </c>
      <c r="AL123">
        <v>1079.533335328</v>
      </c>
      <c r="AM123">
        <v>1126.5709946709001</v>
      </c>
      <c r="AN123">
        <v>1174.1408298178001</v>
      </c>
      <c r="AO123">
        <v>1222.2326807034999</v>
      </c>
      <c r="AP123">
        <v>1270.6598161853999</v>
      </c>
      <c r="AQ123">
        <v>1319.1531399877999</v>
      </c>
      <c r="AR123">
        <v>1367.5420468031</v>
      </c>
      <c r="AS123">
        <v>1415.7272980654</v>
      </c>
      <c r="AT123">
        <v>1463.6440803597</v>
      </c>
      <c r="AU123">
        <v>1511.2212358337999</v>
      </c>
      <c r="AV123">
        <v>1558.3364201444001</v>
      </c>
      <c r="AW123">
        <v>1604.7591254086001</v>
      </c>
      <c r="AX123">
        <v>1650.0655614110999</v>
      </c>
      <c r="AY123">
        <v>1693.5005433455999</v>
      </c>
      <c r="AZ123">
        <v>1854.1000427902</v>
      </c>
      <c r="BA123">
        <v>1869.6851524987001</v>
      </c>
      <c r="BB123">
        <v>1893.5719044028001</v>
      </c>
      <c r="BC123">
        <v>1923.5603251532</v>
      </c>
      <c r="BD123">
        <v>1957.9429857508001</v>
      </c>
      <c r="BE123">
        <v>1995.3748020871999</v>
      </c>
      <c r="BF123">
        <v>2034.7587046081001</v>
      </c>
      <c r="BG123">
        <v>2075.1580496462998</v>
      </c>
      <c r="BH123">
        <v>2115.7394614464001</v>
      </c>
      <c r="BI123">
        <v>2155.7434212481999</v>
      </c>
    </row>
    <row r="124" spans="1:61" x14ac:dyDescent="0.25">
      <c r="A124" t="s">
        <v>178</v>
      </c>
      <c r="B124" t="s">
        <v>68</v>
      </c>
    </row>
    <row r="125" spans="1:61" x14ac:dyDescent="0.25">
      <c r="A125" t="s">
        <v>179</v>
      </c>
      <c r="B125" t="s">
        <v>68</v>
      </c>
    </row>
    <row r="126" spans="1:61" x14ac:dyDescent="0.25">
      <c r="A126" t="s">
        <v>180</v>
      </c>
      <c r="B126">
        <v>6.0766810531999997</v>
      </c>
      <c r="C126">
        <v>7.2641766655</v>
      </c>
      <c r="D126">
        <v>8.4240492815000003</v>
      </c>
      <c r="E126">
        <v>9.5979624719000007</v>
      </c>
      <c r="F126">
        <v>10.813486942000001</v>
      </c>
      <c r="G126">
        <v>12.0886327232</v>
      </c>
      <c r="H126">
        <v>13.4353062669</v>
      </c>
      <c r="I126">
        <v>14.861715113700001</v>
      </c>
      <c r="J126">
        <v>16.374059988399999</v>
      </c>
      <c r="K126">
        <v>17.977864717999999</v>
      </c>
      <c r="L126">
        <v>19.679289497500001</v>
      </c>
      <c r="M126">
        <v>21.486848224300001</v>
      </c>
      <c r="N126">
        <v>23.414187458499999</v>
      </c>
      <c r="O126">
        <v>25.483716773600001</v>
      </c>
      <c r="P126">
        <v>27.6894800713</v>
      </c>
      <c r="Q126">
        <v>30.024052218400001</v>
      </c>
      <c r="R126">
        <v>32.482461310200001</v>
      </c>
      <c r="S126">
        <v>35.061072777500002</v>
      </c>
      <c r="T126">
        <v>37.756919927299997</v>
      </c>
      <c r="U126">
        <v>40.567802764600003</v>
      </c>
      <c r="V126">
        <v>43.491246394800001</v>
      </c>
      <c r="W126">
        <v>46.524360012700001</v>
      </c>
      <c r="X126">
        <v>49.663661289700002</v>
      </c>
      <c r="Y126">
        <v>52.9047944892</v>
      </c>
      <c r="Z126">
        <v>56.242029273599996</v>
      </c>
      <c r="AA126">
        <v>59.667346600199998</v>
      </c>
      <c r="AB126">
        <v>63.168772025499997</v>
      </c>
      <c r="AC126">
        <v>66.727362760999995</v>
      </c>
      <c r="AD126">
        <v>70.311834210100002</v>
      </c>
      <c r="AE126">
        <v>74.016546438399999</v>
      </c>
      <c r="AF126">
        <v>77.860891161799998</v>
      </c>
      <c r="AG126">
        <v>81.827756273899993</v>
      </c>
      <c r="AH126">
        <v>85.903155812700007</v>
      </c>
      <c r="AI126">
        <v>90.074862572000001</v>
      </c>
      <c r="AJ126">
        <v>94.331758798500005</v>
      </c>
      <c r="AK126">
        <v>98.663637144199996</v>
      </c>
      <c r="AL126">
        <v>103.0613272818</v>
      </c>
      <c r="AM126">
        <v>107.5171333864</v>
      </c>
      <c r="AN126">
        <v>112.0256764097</v>
      </c>
      <c r="AO126">
        <v>116.5858546356</v>
      </c>
      <c r="AP126">
        <v>121.1797283759</v>
      </c>
      <c r="AQ126">
        <v>125.78151963019999</v>
      </c>
      <c r="AR126">
        <v>130.37485743869999</v>
      </c>
      <c r="AS126">
        <v>134.9501822217</v>
      </c>
      <c r="AT126">
        <v>139.5012198201</v>
      </c>
      <c r="AU126">
        <v>144.02109478290001</v>
      </c>
      <c r="AV126">
        <v>148.49805822530001</v>
      </c>
      <c r="AW126">
        <v>152.9100610502</v>
      </c>
      <c r="AX126">
        <v>157.2166471116</v>
      </c>
      <c r="AY126">
        <v>161.34579893279999</v>
      </c>
      <c r="AZ126">
        <v>176.63787374559999</v>
      </c>
      <c r="BA126">
        <v>178.11495624099999</v>
      </c>
      <c r="BB126">
        <v>180.3837738069</v>
      </c>
      <c r="BC126">
        <v>183.23456973290001</v>
      </c>
      <c r="BD126">
        <v>186.5045632975</v>
      </c>
      <c r="BE126">
        <v>190.06552789860001</v>
      </c>
      <c r="BF126">
        <v>193.81288784980001</v>
      </c>
      <c r="BG126">
        <v>197.65736710869999</v>
      </c>
      <c r="BH126">
        <v>201.51953954839999</v>
      </c>
      <c r="BI126">
        <v>205.32702394430001</v>
      </c>
    </row>
    <row r="127" spans="1:61" x14ac:dyDescent="0.25">
      <c r="A127" t="s">
        <v>181</v>
      </c>
      <c r="B127" t="s">
        <v>68</v>
      </c>
    </row>
    <row r="128" spans="1:61" x14ac:dyDescent="0.25">
      <c r="A128" t="s">
        <v>182</v>
      </c>
      <c r="B128">
        <v>0.78827579599999997</v>
      </c>
      <c r="C128">
        <v>0.96342372139999999</v>
      </c>
      <c r="D128">
        <v>1.1085433404</v>
      </c>
      <c r="E128">
        <v>1.2361694700999999</v>
      </c>
      <c r="F128">
        <v>1.3526768226999999</v>
      </c>
      <c r="G128">
        <v>1.4614650360000001</v>
      </c>
      <c r="H128">
        <v>1.56443131</v>
      </c>
      <c r="I128">
        <v>1.6626965654000001</v>
      </c>
      <c r="J128">
        <v>1.7569803794000001</v>
      </c>
      <c r="K128">
        <v>1.847804625</v>
      </c>
      <c r="L128">
        <v>1.9356153</v>
      </c>
      <c r="M128">
        <v>2.0208724343000002</v>
      </c>
      <c r="N128">
        <v>2.1041428041999999</v>
      </c>
      <c r="O128">
        <v>2.1861764762</v>
      </c>
      <c r="P128">
        <v>2.2665110609000001</v>
      </c>
      <c r="Q128">
        <v>2.3447815010999999</v>
      </c>
      <c r="R128">
        <v>2.4208206729000001</v>
      </c>
      <c r="S128">
        <v>2.4945704803000002</v>
      </c>
      <c r="T128">
        <v>2.5660326161999998</v>
      </c>
      <c r="U128">
        <v>2.6352530859000001</v>
      </c>
      <c r="V128">
        <v>2.7022851401999999</v>
      </c>
      <c r="W128">
        <v>2.7671836769000002</v>
      </c>
      <c r="X128">
        <v>2.8300007482999998</v>
      </c>
      <c r="Y128">
        <v>2.8907806527000002</v>
      </c>
      <c r="Z128">
        <v>2.9495530320999999</v>
      </c>
      <c r="AA128">
        <v>3.006321834</v>
      </c>
      <c r="AB128">
        <v>3.0610467708</v>
      </c>
      <c r="AC128">
        <v>3.1136117466000002</v>
      </c>
      <c r="AD128">
        <v>3.1637711927000001</v>
      </c>
      <c r="AE128">
        <v>3.2129690698000002</v>
      </c>
      <c r="AF128">
        <v>3.2614586696000001</v>
      </c>
      <c r="AG128">
        <v>3.3090219332999999</v>
      </c>
      <c r="AH128">
        <v>3.3555203343</v>
      </c>
      <c r="AI128">
        <v>3.4008647342999998</v>
      </c>
      <c r="AJ128">
        <v>3.4449991523999999</v>
      </c>
      <c r="AK128">
        <v>3.4878923254999998</v>
      </c>
      <c r="AL128">
        <v>3.5295339370000001</v>
      </c>
      <c r="AM128">
        <v>3.5699342099</v>
      </c>
      <c r="AN128">
        <v>3.6091268107999999</v>
      </c>
      <c r="AO128">
        <v>3.6471800365</v>
      </c>
      <c r="AP128">
        <v>3.6840237785999999</v>
      </c>
      <c r="AQ128">
        <v>3.7195429756</v>
      </c>
      <c r="AR128">
        <v>3.7537114598999999</v>
      </c>
      <c r="AS128">
        <v>3.7865580207999998</v>
      </c>
      <c r="AT128">
        <v>3.8181328508000001</v>
      </c>
      <c r="AU128">
        <v>3.8484781167</v>
      </c>
      <c r="AV128">
        <v>3.8776015396000001</v>
      </c>
      <c r="AW128">
        <v>3.9054474273999999</v>
      </c>
      <c r="AX128">
        <v>3.9318561384000001</v>
      </c>
      <c r="AY128">
        <v>3.9564994639000002</v>
      </c>
      <c r="AZ128">
        <v>4.0425241525000004</v>
      </c>
      <c r="BA128">
        <v>4.0504313478</v>
      </c>
      <c r="BB128">
        <v>4.0624488236999996</v>
      </c>
      <c r="BC128">
        <v>4.0773343164</v>
      </c>
      <c r="BD128">
        <v>4.0941232965000003</v>
      </c>
      <c r="BE128">
        <v>4.1120713274999998</v>
      </c>
      <c r="BF128">
        <v>4.1305957245</v>
      </c>
      <c r="BG128">
        <v>4.1492280145000002</v>
      </c>
      <c r="BH128">
        <v>4.1675810814999998</v>
      </c>
      <c r="BI128">
        <v>4.1853297729000003</v>
      </c>
    </row>
    <row r="129" spans="1:61" x14ac:dyDescent="0.25">
      <c r="A129" t="s">
        <v>183</v>
      </c>
      <c r="B129">
        <v>123452.43002689299</v>
      </c>
    </row>
    <row r="130" spans="1:61" x14ac:dyDescent="0.25">
      <c r="A130" t="s">
        <v>184</v>
      </c>
    </row>
    <row r="131" spans="1:61" x14ac:dyDescent="0.25">
      <c r="A131" t="s">
        <v>185</v>
      </c>
      <c r="B131">
        <v>0.34123721000000001</v>
      </c>
      <c r="C131">
        <v>0.32968865419999999</v>
      </c>
      <c r="D131">
        <v>0.32211691180000002</v>
      </c>
      <c r="E131">
        <v>0.31705781649999998</v>
      </c>
      <c r="F131">
        <v>0.3135985899</v>
      </c>
      <c r="G131">
        <v>0.31118973890000001</v>
      </c>
      <c r="H131">
        <v>0.3094942483</v>
      </c>
      <c r="I131">
        <v>0.30829085969999998</v>
      </c>
      <c r="J131">
        <v>0.307413461</v>
      </c>
      <c r="K131">
        <v>0.3067089201</v>
      </c>
      <c r="L131">
        <v>0.30599931790000001</v>
      </c>
      <c r="M131">
        <v>0.30503531639999998</v>
      </c>
      <c r="N131">
        <v>0.30342337740000003</v>
      </c>
      <c r="O131">
        <v>0.30283709949999998</v>
      </c>
      <c r="P131">
        <v>0.3023653127</v>
      </c>
      <c r="Q131">
        <v>0.30187538209999998</v>
      </c>
      <c r="R131">
        <v>0.30140264249999998</v>
      </c>
      <c r="S131">
        <v>0.30096306410000001</v>
      </c>
      <c r="T131">
        <v>0.30056230119999999</v>
      </c>
      <c r="U131">
        <v>0.30021104500000001</v>
      </c>
      <c r="V131">
        <v>0.29990878789999997</v>
      </c>
      <c r="W131">
        <v>0.29965761699999999</v>
      </c>
      <c r="X131">
        <v>0.2994646433</v>
      </c>
      <c r="Y131">
        <v>0.29934577350000002</v>
      </c>
      <c r="Z131">
        <v>0.29933205400000001</v>
      </c>
      <c r="AA131">
        <v>0.29948057789999999</v>
      </c>
      <c r="AB131">
        <v>0.29989326570000002</v>
      </c>
      <c r="AC131">
        <v>0.30074896239999999</v>
      </c>
      <c r="AD131">
        <v>0.30235748239999999</v>
      </c>
      <c r="AE131">
        <v>0.29988759279999999</v>
      </c>
      <c r="AF131">
        <v>0.29972566220000002</v>
      </c>
      <c r="AG131">
        <v>0.2995258744</v>
      </c>
      <c r="AH131">
        <v>0.29930996780000002</v>
      </c>
      <c r="AI131">
        <v>0.29908995420000001</v>
      </c>
      <c r="AJ131">
        <v>0.2988711295</v>
      </c>
      <c r="AK131">
        <v>0.29865277130000001</v>
      </c>
      <c r="AL131">
        <v>0.29842701449999998</v>
      </c>
      <c r="AM131">
        <v>0.29817579570000002</v>
      </c>
      <c r="AN131">
        <v>0.29786514780000001</v>
      </c>
      <c r="AO131">
        <v>0.29775068609999999</v>
      </c>
      <c r="AP131">
        <v>0.29776818579999997</v>
      </c>
      <c r="AQ131">
        <v>0.29776577609999999</v>
      </c>
      <c r="AR131">
        <v>0.29776136549999999</v>
      </c>
      <c r="AS131">
        <v>0.29778209220000001</v>
      </c>
      <c r="AT131">
        <v>0.29786363459999998</v>
      </c>
      <c r="AU131">
        <v>0.29805672789999998</v>
      </c>
      <c r="AV131">
        <v>0.2984420995</v>
      </c>
      <c r="AW131">
        <v>0.2991561023</v>
      </c>
      <c r="AX131">
        <v>0.30043236800000001</v>
      </c>
      <c r="AY131">
        <v>0.302668563</v>
      </c>
      <c r="AZ131">
        <v>0.25827814570000002</v>
      </c>
      <c r="BA131">
        <v>0.25827814570000002</v>
      </c>
      <c r="BB131">
        <v>0.25827814570000002</v>
      </c>
      <c r="BC131">
        <v>0.25827814570000002</v>
      </c>
      <c r="BD131">
        <v>0.25827814570000002</v>
      </c>
      <c r="BE131">
        <v>0.25827814570000002</v>
      </c>
      <c r="BF131">
        <v>0.25827814570000002</v>
      </c>
      <c r="BG131">
        <v>0.25827814570000002</v>
      </c>
      <c r="BH131">
        <v>0.25827814570000002</v>
      </c>
      <c r="BI131">
        <v>0.25827814570000002</v>
      </c>
    </row>
    <row r="132" spans="1:61" x14ac:dyDescent="0.25">
      <c r="A132" t="s">
        <v>187</v>
      </c>
      <c r="B132">
        <v>74.488472464899999</v>
      </c>
      <c r="C132">
        <v>88.880125692899995</v>
      </c>
      <c r="D132">
        <v>102.6743337371</v>
      </c>
      <c r="E132">
        <v>116.3205446801</v>
      </c>
      <c r="F132">
        <v>130.0916439712</v>
      </c>
      <c r="G132">
        <v>144.13694436270001</v>
      </c>
      <c r="H132">
        <v>158.52328738720001</v>
      </c>
      <c r="I132">
        <v>173.26308668460001</v>
      </c>
      <c r="J132">
        <v>188.3326395512</v>
      </c>
      <c r="K132">
        <v>203.6842193729</v>
      </c>
      <c r="L132">
        <v>219.2550427207</v>
      </c>
      <c r="M132">
        <v>234.9762274862</v>
      </c>
      <c r="N132">
        <v>250.78585869130001</v>
      </c>
      <c r="O132">
        <v>247.52464519029999</v>
      </c>
      <c r="P132">
        <v>241.3365290605</v>
      </c>
      <c r="Q132">
        <v>235.30311583400001</v>
      </c>
      <c r="R132">
        <v>229.42053793810001</v>
      </c>
      <c r="S132">
        <v>223.6850244897</v>
      </c>
      <c r="T132">
        <v>218.09289887739999</v>
      </c>
      <c r="U132">
        <v>212.64057640550001</v>
      </c>
      <c r="V132">
        <v>207.32456199539999</v>
      </c>
      <c r="W132">
        <v>202.1414479455</v>
      </c>
      <c r="X132">
        <v>197.08791174679999</v>
      </c>
      <c r="Y132">
        <v>192.1607139532</v>
      </c>
      <c r="Z132">
        <v>187.3566961043</v>
      </c>
      <c r="AA132">
        <v>182.6727787017</v>
      </c>
      <c r="AB132">
        <v>178.10595923419999</v>
      </c>
      <c r="AC132">
        <v>173.65331025329999</v>
      </c>
      <c r="AD132">
        <v>169.31197749699999</v>
      </c>
      <c r="AE132">
        <v>229.20207271480001</v>
      </c>
      <c r="AF132">
        <v>223.47202089699999</v>
      </c>
      <c r="AG132">
        <v>217.88522037449999</v>
      </c>
      <c r="AH132">
        <v>212.4380898652</v>
      </c>
      <c r="AI132">
        <v>207.1271376185</v>
      </c>
      <c r="AJ132">
        <v>201.94895917810001</v>
      </c>
      <c r="AK132">
        <v>196.9002351986</v>
      </c>
      <c r="AL132">
        <v>191.9777293187</v>
      </c>
      <c r="AM132">
        <v>187.17828608569999</v>
      </c>
      <c r="AN132">
        <v>182.49882893360001</v>
      </c>
      <c r="AO132">
        <v>170.60512688989999</v>
      </c>
      <c r="AP132">
        <v>155.37045581929999</v>
      </c>
      <c r="AQ132">
        <v>143.2478713555</v>
      </c>
      <c r="AR132">
        <v>134.13574251790001</v>
      </c>
      <c r="AS132">
        <v>127.5683179426</v>
      </c>
      <c r="AT132">
        <v>122.93095756149999</v>
      </c>
      <c r="AU132">
        <v>119.6016124379</v>
      </c>
      <c r="AV132">
        <v>117.01108395519999</v>
      </c>
      <c r="AW132">
        <v>114.6473611255</v>
      </c>
      <c r="AX132">
        <v>112.0315126055</v>
      </c>
      <c r="AY132">
        <v>108.6869016405</v>
      </c>
      <c r="AZ132">
        <v>108.54900665149999</v>
      </c>
      <c r="BA132">
        <v>100.6492763408</v>
      </c>
      <c r="BB132">
        <v>91.585072870900007</v>
      </c>
      <c r="BC132">
        <v>80.759742628200001</v>
      </c>
      <c r="BD132">
        <v>67.884439718300001</v>
      </c>
      <c r="BE132">
        <v>53.149878525600002</v>
      </c>
      <c r="BF132">
        <v>37.341257878699999</v>
      </c>
      <c r="BG132">
        <v>21.843664313200001</v>
      </c>
      <c r="BH132">
        <v>8.5684979739999996</v>
      </c>
      <c r="BI132">
        <v>4.8733999999999998E-6</v>
      </c>
    </row>
    <row r="133" spans="1:61" x14ac:dyDescent="0.25">
      <c r="A133" t="s">
        <v>190</v>
      </c>
      <c r="B133">
        <v>74.488472464899999</v>
      </c>
      <c r="C133">
        <v>88.880125692899995</v>
      </c>
      <c r="D133">
        <v>102.6743337371</v>
      </c>
      <c r="E133">
        <v>116.3205446801</v>
      </c>
      <c r="F133">
        <v>130.0916439712</v>
      </c>
      <c r="G133">
        <v>144.13694436270001</v>
      </c>
      <c r="H133">
        <v>158.52328738720001</v>
      </c>
      <c r="I133">
        <v>173.26308668460001</v>
      </c>
      <c r="J133">
        <v>188.3326395512</v>
      </c>
      <c r="K133">
        <v>203.6842193729</v>
      </c>
      <c r="L133">
        <v>219.2550427207</v>
      </c>
      <c r="M133">
        <v>234.9762274862</v>
      </c>
      <c r="N133">
        <v>250.78585869130001</v>
      </c>
      <c r="O133">
        <v>247.52464519029999</v>
      </c>
      <c r="P133">
        <v>241.3365290605</v>
      </c>
      <c r="Q133">
        <v>235.30311583400001</v>
      </c>
      <c r="R133">
        <v>229.42053793810001</v>
      </c>
      <c r="S133">
        <v>223.6850244897</v>
      </c>
      <c r="T133">
        <v>218.09289887739999</v>
      </c>
      <c r="U133">
        <v>212.64057640550001</v>
      </c>
      <c r="V133">
        <v>207.32456199539999</v>
      </c>
      <c r="W133">
        <v>202.1414479455</v>
      </c>
      <c r="X133">
        <v>197.08791174679999</v>
      </c>
      <c r="Y133">
        <v>192.1607139532</v>
      </c>
      <c r="Z133">
        <v>187.3566961043</v>
      </c>
      <c r="AA133">
        <v>182.6727787017</v>
      </c>
      <c r="AB133">
        <v>178.10595923419999</v>
      </c>
      <c r="AC133">
        <v>173.65331025329999</v>
      </c>
      <c r="AD133">
        <v>169.31197749699999</v>
      </c>
      <c r="AE133">
        <v>229.20207271480001</v>
      </c>
      <c r="AF133">
        <v>223.47202089699999</v>
      </c>
      <c r="AG133">
        <v>217.88522037449999</v>
      </c>
      <c r="AH133">
        <v>212.4380898652</v>
      </c>
      <c r="AI133">
        <v>207.1271376185</v>
      </c>
      <c r="AJ133">
        <v>201.94895917810001</v>
      </c>
      <c r="AK133">
        <v>196.9002351986</v>
      </c>
      <c r="AL133">
        <v>191.9777293187</v>
      </c>
      <c r="AM133">
        <v>187.17828608569999</v>
      </c>
      <c r="AN133">
        <v>182.49882893360001</v>
      </c>
      <c r="AO133">
        <v>170.60512688989999</v>
      </c>
      <c r="AP133">
        <v>155.37045581929999</v>
      </c>
      <c r="AQ133">
        <v>143.2478713555</v>
      </c>
      <c r="AR133">
        <v>134.13574251790001</v>
      </c>
      <c r="AS133">
        <v>127.5683179426</v>
      </c>
      <c r="AT133">
        <v>122.93095756149999</v>
      </c>
      <c r="AU133">
        <v>119.6016124379</v>
      </c>
      <c r="AV133">
        <v>117.01108395519999</v>
      </c>
      <c r="AW133">
        <v>114.6473611255</v>
      </c>
      <c r="AX133">
        <v>112.0315126055</v>
      </c>
      <c r="AY133">
        <v>108.6869016405</v>
      </c>
      <c r="AZ133">
        <v>108.54900665149999</v>
      </c>
      <c r="BA133">
        <v>100.6492763408</v>
      </c>
      <c r="BB133">
        <v>91.585072870900007</v>
      </c>
      <c r="BC133">
        <v>80.759742628200001</v>
      </c>
      <c r="BD133">
        <v>67.884439718300001</v>
      </c>
      <c r="BE133">
        <v>53.149878525600002</v>
      </c>
      <c r="BF133">
        <v>37.341257878699999</v>
      </c>
      <c r="BG133">
        <v>21.843664313200001</v>
      </c>
      <c r="BH133">
        <v>8.5684979739999996</v>
      </c>
      <c r="BI133">
        <v>4.8733999999999998E-6</v>
      </c>
    </row>
    <row r="134" spans="1:61" x14ac:dyDescent="0.25">
      <c r="A134" t="s">
        <v>191</v>
      </c>
      <c r="B134">
        <v>273.07474005620003</v>
      </c>
      <c r="C134">
        <v>325.83454079030003</v>
      </c>
      <c r="D134">
        <v>376.40410748030001</v>
      </c>
      <c r="E134">
        <v>426.43111679719999</v>
      </c>
      <c r="F134">
        <v>476.91596679859998</v>
      </c>
      <c r="G134">
        <v>528.40603803349995</v>
      </c>
      <c r="H134">
        <v>581.14637156159995</v>
      </c>
      <c r="I134">
        <v>635.18247578579997</v>
      </c>
      <c r="J134">
        <v>690.42745659479999</v>
      </c>
      <c r="K134">
        <v>746.70634822099998</v>
      </c>
      <c r="L134">
        <v>803.78898661389997</v>
      </c>
      <c r="M134">
        <v>861.42284996429999</v>
      </c>
      <c r="N134">
        <v>919.38095796230004</v>
      </c>
      <c r="O134">
        <v>907.4253492675</v>
      </c>
      <c r="P134">
        <v>884.73971553579997</v>
      </c>
      <c r="Q134">
        <v>862.62122264740003</v>
      </c>
      <c r="R134">
        <v>841.05569208120005</v>
      </c>
      <c r="S134">
        <v>820.02929977919996</v>
      </c>
      <c r="T134">
        <v>799.52856728469999</v>
      </c>
      <c r="U134">
        <v>779.54035310259997</v>
      </c>
      <c r="V134">
        <v>760.05184427500001</v>
      </c>
      <c r="W134">
        <v>741.05054816819995</v>
      </c>
      <c r="X134">
        <v>722.52428446390002</v>
      </c>
      <c r="Y134">
        <v>704.4611773524</v>
      </c>
      <c r="Z134">
        <v>686.84964791849995</v>
      </c>
      <c r="AA134">
        <v>669.67840672060004</v>
      </c>
      <c r="AB134">
        <v>652.93644655260005</v>
      </c>
      <c r="AC134">
        <v>636.61303538870004</v>
      </c>
      <c r="AD134">
        <v>620.69770950400004</v>
      </c>
      <c r="AE134">
        <v>840.25479857259995</v>
      </c>
      <c r="AF134">
        <v>819.24842860820002</v>
      </c>
      <c r="AG134">
        <v>798.76721789299995</v>
      </c>
      <c r="AH134">
        <v>778.79803744569995</v>
      </c>
      <c r="AI134">
        <v>759.32808650959998</v>
      </c>
      <c r="AJ134">
        <v>740.34488434679997</v>
      </c>
      <c r="AK134">
        <v>721.83626223819999</v>
      </c>
      <c r="AL134">
        <v>703.79035568220002</v>
      </c>
      <c r="AM134">
        <v>686.19559679020006</v>
      </c>
      <c r="AN134">
        <v>669.04070687039996</v>
      </c>
      <c r="AO134">
        <v>625.43839517840001</v>
      </c>
      <c r="AP134">
        <v>569.58809103349995</v>
      </c>
      <c r="AQ134">
        <v>525.14669638910004</v>
      </c>
      <c r="AR134">
        <v>491.74163207070001</v>
      </c>
      <c r="AS134">
        <v>467.66545357770002</v>
      </c>
      <c r="AT134">
        <v>450.66489042030003</v>
      </c>
      <c r="AU134">
        <v>438.4595111973</v>
      </c>
      <c r="AV134">
        <v>428.9626337798</v>
      </c>
      <c r="AW134">
        <v>420.29722588610002</v>
      </c>
      <c r="AX134">
        <v>410.70752521169999</v>
      </c>
      <c r="AY134">
        <v>398.4461814142</v>
      </c>
      <c r="AZ134">
        <v>397.94065838450001</v>
      </c>
      <c r="BA134">
        <v>368.98024706540002</v>
      </c>
      <c r="BB134">
        <v>335.75087714479997</v>
      </c>
      <c r="BC134">
        <v>296.06521647519997</v>
      </c>
      <c r="BD134">
        <v>248.8643560074</v>
      </c>
      <c r="BE134">
        <v>194.84745467479999</v>
      </c>
      <c r="BF134">
        <v>136.89305138329999</v>
      </c>
      <c r="BG134">
        <v>80.078873372100006</v>
      </c>
      <c r="BH134">
        <v>31.412113572799999</v>
      </c>
      <c r="BI134">
        <v>1.7865800000000001E-5</v>
      </c>
    </row>
    <row r="135" spans="1:61" x14ac:dyDescent="0.25">
      <c r="A135" t="s">
        <v>188</v>
      </c>
      <c r="B135">
        <v>0.42741557879999997</v>
      </c>
      <c r="C135">
        <v>0.47816597280000001</v>
      </c>
      <c r="D135">
        <v>0.52540812989999996</v>
      </c>
      <c r="E135">
        <v>0.57110164320000001</v>
      </c>
      <c r="F135">
        <v>0.6163367354</v>
      </c>
      <c r="G135">
        <v>0.66170317209999996</v>
      </c>
      <c r="H135">
        <v>0.70749939689999997</v>
      </c>
      <c r="I135">
        <v>0.7538523184</v>
      </c>
      <c r="J135">
        <v>0.80078658979999995</v>
      </c>
      <c r="K135">
        <v>0.84826566469999998</v>
      </c>
      <c r="L135">
        <v>0.89621845759999996</v>
      </c>
      <c r="M135">
        <v>0.94456183819999995</v>
      </c>
      <c r="N135">
        <v>0.99322939170000002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1.2</v>
      </c>
      <c r="AF135">
        <v>1.2</v>
      </c>
      <c r="AG135">
        <v>1.2</v>
      </c>
      <c r="AH135">
        <v>1.2</v>
      </c>
      <c r="AI135">
        <v>1.2</v>
      </c>
      <c r="AJ135">
        <v>1.2</v>
      </c>
      <c r="AK135">
        <v>1.2</v>
      </c>
      <c r="AL135">
        <v>1.2</v>
      </c>
      <c r="AM135">
        <v>1.2</v>
      </c>
      <c r="AN135">
        <v>1.2</v>
      </c>
      <c r="AO135">
        <v>1.1722757758</v>
      </c>
      <c r="AP135">
        <v>1.1286769337</v>
      </c>
      <c r="AQ135">
        <v>1.0941529875</v>
      </c>
      <c r="AR135">
        <v>1.0698650706999999</v>
      </c>
      <c r="AS135">
        <v>1.0551774622000001</v>
      </c>
      <c r="AT135">
        <v>1.0483344332</v>
      </c>
      <c r="AU135">
        <v>1.0470895501999999</v>
      </c>
      <c r="AV135">
        <v>1.0490809987</v>
      </c>
      <c r="AW135">
        <v>1.0519466441000001</v>
      </c>
      <c r="AX135">
        <v>1.0532547986</v>
      </c>
      <c r="AY135">
        <v>1.0503383442000001</v>
      </c>
      <c r="AZ135">
        <v>1.0644651781000001</v>
      </c>
      <c r="BA135">
        <v>1.0351644308000001</v>
      </c>
      <c r="BB135">
        <v>0.99620314649999997</v>
      </c>
      <c r="BC135">
        <v>0.9421207828</v>
      </c>
      <c r="BD135">
        <v>0.86758598229999995</v>
      </c>
      <c r="BE135">
        <v>0.76803907660000004</v>
      </c>
      <c r="BF135">
        <v>0.64020312530000001</v>
      </c>
      <c r="BG135">
        <v>0.48201189249999998</v>
      </c>
      <c r="BH135">
        <v>0.29065444540000002</v>
      </c>
      <c r="BI135">
        <v>1E-4</v>
      </c>
    </row>
    <row r="136" spans="1:61" x14ac:dyDescent="0.25">
      <c r="A136" t="s">
        <v>192</v>
      </c>
      <c r="B136">
        <v>0.42741557879999997</v>
      </c>
      <c r="C136">
        <v>0.47816597280000001</v>
      </c>
      <c r="D136">
        <v>0.52540812989999996</v>
      </c>
      <c r="E136">
        <v>0.57110164320000001</v>
      </c>
      <c r="F136">
        <v>0.6163367354</v>
      </c>
      <c r="G136">
        <v>0.66170317209999996</v>
      </c>
      <c r="H136">
        <v>0.70749939689999997</v>
      </c>
      <c r="I136">
        <v>0.7538523184</v>
      </c>
      <c r="J136">
        <v>0.80078658979999995</v>
      </c>
      <c r="K136">
        <v>0.84826566469999998</v>
      </c>
      <c r="L136">
        <v>0.89621845759999996</v>
      </c>
      <c r="M136">
        <v>0.94456183819999995</v>
      </c>
      <c r="N136">
        <v>0.99322939170000002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1.2</v>
      </c>
      <c r="AF136">
        <v>1.2</v>
      </c>
      <c r="AG136">
        <v>1.2</v>
      </c>
      <c r="AH136">
        <v>1.2</v>
      </c>
      <c r="AI136">
        <v>1.2</v>
      </c>
      <c r="AJ136">
        <v>1.2</v>
      </c>
      <c r="AK136">
        <v>1.2</v>
      </c>
      <c r="AL136">
        <v>1.2</v>
      </c>
      <c r="AM136">
        <v>1.2</v>
      </c>
      <c r="AN136">
        <v>1.2</v>
      </c>
      <c r="AO136">
        <v>1.1722757758</v>
      </c>
      <c r="AP136">
        <v>1.1286769337</v>
      </c>
      <c r="AQ136">
        <v>1.0941529875</v>
      </c>
      <c r="AR136">
        <v>1.0698650706999999</v>
      </c>
      <c r="AS136">
        <v>1.0551774622000001</v>
      </c>
      <c r="AT136">
        <v>1.0483344332</v>
      </c>
      <c r="AU136">
        <v>1.0470895501999999</v>
      </c>
      <c r="AV136">
        <v>1.0490809987</v>
      </c>
      <c r="AW136">
        <v>1.0519466441000001</v>
      </c>
      <c r="AX136">
        <v>1.0532547986</v>
      </c>
      <c r="AY136">
        <v>1.0503383442000001</v>
      </c>
      <c r="AZ136">
        <v>1.0644651781000001</v>
      </c>
      <c r="BA136">
        <v>1.0351644308000001</v>
      </c>
      <c r="BB136">
        <v>0.99620314649999997</v>
      </c>
      <c r="BC136">
        <v>0.9421207828</v>
      </c>
      <c r="BD136">
        <v>0.86758598229999995</v>
      </c>
      <c r="BE136">
        <v>0.76803907660000004</v>
      </c>
      <c r="BF136">
        <v>0.64020312530000001</v>
      </c>
      <c r="BG136">
        <v>0.48201189249999998</v>
      </c>
      <c r="BH136">
        <v>0.29065444540000002</v>
      </c>
      <c r="BI136">
        <v>1E-4</v>
      </c>
    </row>
    <row r="137" spans="1:61" x14ac:dyDescent="0.25">
      <c r="A137" t="s">
        <v>193</v>
      </c>
      <c r="B137">
        <v>74.488472464899999</v>
      </c>
      <c r="C137">
        <v>88.880125692899995</v>
      </c>
      <c r="D137">
        <v>102.6743337371</v>
      </c>
      <c r="E137">
        <v>116.3205446801</v>
      </c>
      <c r="F137">
        <v>130.0916439712</v>
      </c>
      <c r="G137">
        <v>144.13694436270001</v>
      </c>
      <c r="H137">
        <v>158.52328738720001</v>
      </c>
      <c r="I137">
        <v>173.26308668460001</v>
      </c>
      <c r="J137">
        <v>188.3326395512</v>
      </c>
      <c r="K137">
        <v>203.6842193729</v>
      </c>
      <c r="L137">
        <v>219.2550427207</v>
      </c>
      <c r="M137">
        <v>234.9762274862</v>
      </c>
      <c r="N137">
        <v>250.78585869130001</v>
      </c>
      <c r="O137">
        <v>247.52464519029999</v>
      </c>
      <c r="P137">
        <v>241.3365290605</v>
      </c>
      <c r="Q137">
        <v>235.30311583400001</v>
      </c>
      <c r="R137">
        <v>229.42053793810001</v>
      </c>
      <c r="S137">
        <v>223.6850244897</v>
      </c>
      <c r="T137">
        <v>218.09289887739999</v>
      </c>
      <c r="U137">
        <v>212.64057640550001</v>
      </c>
      <c r="V137">
        <v>207.32456199539999</v>
      </c>
      <c r="W137">
        <v>202.1414479455</v>
      </c>
      <c r="X137">
        <v>197.08791174679999</v>
      </c>
      <c r="Y137">
        <v>192.1607139532</v>
      </c>
      <c r="Z137">
        <v>187.3566961043</v>
      </c>
      <c r="AA137">
        <v>182.6727787017</v>
      </c>
      <c r="AB137">
        <v>178.10595923419999</v>
      </c>
      <c r="AC137">
        <v>173.65331025329999</v>
      </c>
      <c r="AD137">
        <v>169.31197749699999</v>
      </c>
      <c r="AE137">
        <v>229.20207271480001</v>
      </c>
      <c r="AF137">
        <v>223.47202089699999</v>
      </c>
      <c r="AG137">
        <v>217.88522037449999</v>
      </c>
      <c r="AH137">
        <v>212.4380898652</v>
      </c>
      <c r="AI137">
        <v>207.1271376185</v>
      </c>
      <c r="AJ137">
        <v>201.94895917810001</v>
      </c>
      <c r="AK137">
        <v>196.9002351986</v>
      </c>
      <c r="AL137">
        <v>191.9777293187</v>
      </c>
      <c r="AM137">
        <v>187.17828608569999</v>
      </c>
      <c r="AN137">
        <v>182.49882893360001</v>
      </c>
      <c r="AO137">
        <v>170.60512688989999</v>
      </c>
      <c r="AP137">
        <v>155.37045581929999</v>
      </c>
      <c r="AQ137">
        <v>143.2478713555</v>
      </c>
      <c r="AR137">
        <v>134.13574251790001</v>
      </c>
      <c r="AS137">
        <v>127.5683179426</v>
      </c>
      <c r="AT137">
        <v>122.93095756149999</v>
      </c>
      <c r="AU137">
        <v>119.6016124379</v>
      </c>
      <c r="AV137">
        <v>117.01108395519999</v>
      </c>
      <c r="AW137">
        <v>114.6473611255</v>
      </c>
      <c r="AX137">
        <v>112.0315126055</v>
      </c>
      <c r="AY137">
        <v>108.6869016405</v>
      </c>
      <c r="AZ137">
        <v>108.54900665149999</v>
      </c>
      <c r="BA137">
        <v>100.6492763408</v>
      </c>
      <c r="BB137">
        <v>91.585072870900007</v>
      </c>
      <c r="BC137">
        <v>80.759742628200001</v>
      </c>
      <c r="BD137">
        <v>67.884439718300001</v>
      </c>
      <c r="BE137">
        <v>53.149878525600002</v>
      </c>
      <c r="BF137">
        <v>37.341257878699999</v>
      </c>
      <c r="BG137">
        <v>21.843664313200001</v>
      </c>
      <c r="BH137">
        <v>8.5684979739999996</v>
      </c>
      <c r="BI137">
        <v>4.8733999999999998E-6</v>
      </c>
    </row>
    <row r="138" spans="1:61" x14ac:dyDescent="0.25">
      <c r="A138" t="s">
        <v>189</v>
      </c>
      <c r="B138">
        <v>3.7750875699999999E-2</v>
      </c>
      <c r="C138">
        <v>3.1405983899999997E-2</v>
      </c>
      <c r="D138">
        <v>2.77299752E-2</v>
      </c>
      <c r="E138">
        <v>2.5403967400000001E-2</v>
      </c>
      <c r="F138">
        <v>2.3795426000000001E-2</v>
      </c>
      <c r="G138">
        <v>2.2586125299999999E-2</v>
      </c>
      <c r="H138">
        <v>2.1612016099999999E-2</v>
      </c>
      <c r="I138">
        <v>2.0788435800000001E-2</v>
      </c>
      <c r="J138">
        <v>2.0073785899999998E-2</v>
      </c>
      <c r="K138">
        <v>1.94522328E-2</v>
      </c>
      <c r="L138">
        <v>1.8926985600000001E-2</v>
      </c>
      <c r="M138">
        <v>1.8520947100000001E-2</v>
      </c>
      <c r="N138">
        <v>1.8273356800000001E-2</v>
      </c>
      <c r="O138">
        <v>1.7926891800000001E-2</v>
      </c>
      <c r="P138">
        <v>1.75020377E-2</v>
      </c>
      <c r="Q138">
        <v>1.70407666E-2</v>
      </c>
      <c r="R138">
        <v>1.6566243099999999E-2</v>
      </c>
      <c r="S138">
        <v>1.6091204200000001E-2</v>
      </c>
      <c r="T138">
        <v>1.56251172E-2</v>
      </c>
      <c r="U138">
        <v>1.5169571499999999E-2</v>
      </c>
      <c r="V138">
        <v>1.47249649E-2</v>
      </c>
      <c r="W138">
        <v>1.42907369E-2</v>
      </c>
      <c r="X138">
        <v>1.38652775E-2</v>
      </c>
      <c r="Y138">
        <v>1.3445502E-2</v>
      </c>
      <c r="Z138">
        <v>1.30259665E-2</v>
      </c>
      <c r="AA138">
        <v>1.25972667E-2</v>
      </c>
      <c r="AB138">
        <v>1.2143256200000001E-2</v>
      </c>
      <c r="AC138">
        <v>1.1636335500000001E-2</v>
      </c>
      <c r="AD138">
        <v>1.1436812399999999E-2</v>
      </c>
      <c r="AE138">
        <v>1.12910626E-2</v>
      </c>
      <c r="AF138">
        <v>1.1098566299999999E-2</v>
      </c>
      <c r="AG138">
        <v>1.0876241700000001E-2</v>
      </c>
      <c r="AH138">
        <v>1.0634604000000001E-2</v>
      </c>
      <c r="AI138">
        <v>1.0380720899999999E-2</v>
      </c>
      <c r="AJ138">
        <v>1.0119869E-2</v>
      </c>
      <c r="AK138">
        <v>9.8565267999999994E-3</v>
      </c>
      <c r="AL138">
        <v>9.5950915999999994E-3</v>
      </c>
      <c r="AM138">
        <v>9.3405863000000002E-3</v>
      </c>
      <c r="AN138">
        <v>9.1004299E-3</v>
      </c>
      <c r="AO138">
        <v>8.8450525000000006E-3</v>
      </c>
      <c r="AP138">
        <v>8.5648394999999992E-3</v>
      </c>
      <c r="AQ138">
        <v>8.2787942E-3</v>
      </c>
      <c r="AR138">
        <v>7.9986779000000008E-3</v>
      </c>
      <c r="AS138">
        <v>7.7290830999999999E-3</v>
      </c>
      <c r="AT138">
        <v>7.4683099000000001E-3</v>
      </c>
      <c r="AU138">
        <v>7.2090056000000003E-3</v>
      </c>
      <c r="AV138">
        <v>6.9376168999999996E-3</v>
      </c>
      <c r="AW138">
        <v>6.6319164E-3</v>
      </c>
      <c r="AX138">
        <v>6.2558589999999999E-3</v>
      </c>
      <c r="AY138">
        <v>1.9478246099999999E-2</v>
      </c>
      <c r="AZ138">
        <v>2.6852415999999999E-3</v>
      </c>
      <c r="BA138">
        <v>3.5626453999999998E-3</v>
      </c>
      <c r="BB138">
        <v>4.1756503E-3</v>
      </c>
      <c r="BC138">
        <v>4.5830623000000003E-3</v>
      </c>
      <c r="BD138">
        <v>4.8315993000000003E-3</v>
      </c>
      <c r="BE138">
        <v>4.9556480999999996E-3</v>
      </c>
      <c r="BF138">
        <v>4.9795137000000003E-3</v>
      </c>
      <c r="BG138">
        <v>4.9205259999999997E-3</v>
      </c>
      <c r="BH138">
        <v>4.7919000999999996E-3</v>
      </c>
      <c r="BI138">
        <v>0</v>
      </c>
    </row>
    <row r="139" spans="1:61" x14ac:dyDescent="0.25">
      <c r="A139" t="s">
        <v>186</v>
      </c>
      <c r="B139">
        <v>74.488472464599994</v>
      </c>
      <c r="C139">
        <v>88.880125692700005</v>
      </c>
      <c r="D139">
        <v>102.6743337372</v>
      </c>
      <c r="E139">
        <v>116.3205446807</v>
      </c>
      <c r="F139">
        <v>130.09164397160001</v>
      </c>
      <c r="G139">
        <v>144.1369443637</v>
      </c>
      <c r="H139">
        <v>158.52328738809999</v>
      </c>
      <c r="I139">
        <v>173.26308668569999</v>
      </c>
      <c r="J139">
        <v>188.33263955320001</v>
      </c>
      <c r="K139">
        <v>203.68421937479999</v>
      </c>
      <c r="L139">
        <v>219.25504272200001</v>
      </c>
      <c r="M139">
        <v>234.9762274874</v>
      </c>
      <c r="N139">
        <v>250.7858586925</v>
      </c>
      <c r="O139">
        <v>266.63797966089999</v>
      </c>
      <c r="P139">
        <v>282.25984244469998</v>
      </c>
      <c r="Q139">
        <v>297.38440545579999</v>
      </c>
      <c r="R139">
        <v>311.77323555269999</v>
      </c>
      <c r="S139">
        <v>325.20552972230001</v>
      </c>
      <c r="T139">
        <v>337.47373728999997</v>
      </c>
      <c r="U139">
        <v>348.38834925999998</v>
      </c>
      <c r="V139">
        <v>357.7652460356</v>
      </c>
      <c r="W139">
        <v>365.42940263359998</v>
      </c>
      <c r="X139">
        <v>371.22051564869997</v>
      </c>
      <c r="Y139">
        <v>375.00071198310002</v>
      </c>
      <c r="Z139">
        <v>376.66459756440003</v>
      </c>
      <c r="AA139">
        <v>376.15196387010002</v>
      </c>
      <c r="AB139">
        <v>373.46349195599998</v>
      </c>
      <c r="AC139">
        <v>368.67976842489998</v>
      </c>
      <c r="AD139">
        <v>361.9838251182</v>
      </c>
      <c r="AE139">
        <v>354.39984730359998</v>
      </c>
      <c r="AF139">
        <v>343.49541131490002</v>
      </c>
      <c r="AG139">
        <v>329.475850186</v>
      </c>
      <c r="AH139">
        <v>312.69523541119997</v>
      </c>
      <c r="AI139">
        <v>293.64462335799999</v>
      </c>
      <c r="AJ139">
        <v>272.93755072689999</v>
      </c>
      <c r="AK139">
        <v>251.28798021989999</v>
      </c>
      <c r="AL139">
        <v>229.4760264196</v>
      </c>
      <c r="AM139">
        <v>208.29634735639999</v>
      </c>
      <c r="AN139">
        <v>188.48315644940001</v>
      </c>
      <c r="AO139">
        <v>170.6051268997</v>
      </c>
      <c r="AP139">
        <v>155.37045582490001</v>
      </c>
      <c r="AQ139">
        <v>143.24787136929999</v>
      </c>
      <c r="AR139">
        <v>134.1357425221</v>
      </c>
      <c r="AS139">
        <v>127.56831795239999</v>
      </c>
      <c r="AT139">
        <v>122.93095756949999</v>
      </c>
      <c r="AU139">
        <v>119.60161244139999</v>
      </c>
      <c r="AV139">
        <v>117.01108395599999</v>
      </c>
      <c r="AW139">
        <v>114.6473611186</v>
      </c>
      <c r="AX139">
        <v>112.0315125926</v>
      </c>
      <c r="AY139">
        <v>108.68690163479999</v>
      </c>
      <c r="AZ139">
        <v>108.5490066525</v>
      </c>
      <c r="BA139">
        <v>100.6492763418</v>
      </c>
      <c r="BB139">
        <v>91.585072868699996</v>
      </c>
      <c r="BC139">
        <v>80.759742630600002</v>
      </c>
      <c r="BD139">
        <v>67.884439719400007</v>
      </c>
      <c r="BE139">
        <v>53.149878527799999</v>
      </c>
      <c r="BF139">
        <v>37.3412578772</v>
      </c>
      <c r="BG139">
        <v>21.843664306000001</v>
      </c>
      <c r="BH139">
        <v>8.5684979768999998</v>
      </c>
      <c r="BI13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>
    <tabColor rgb="FF92D050"/>
  </sheetPr>
  <dimension ref="A1:BJ145"/>
  <sheetViews>
    <sheetView workbookViewId="0">
      <pane xSplit="2" ySplit="2" topLeftCell="C108" activePane="bottomRight" state="frozen"/>
      <selection pane="topRight" activeCell="C1" sqref="C1"/>
      <selection pane="bottomLeft" activeCell="A3" sqref="A3"/>
      <selection pane="bottomRight" activeCell="D146" sqref="D146"/>
    </sheetView>
  </sheetViews>
  <sheetFormatPr defaultRowHeight="13.2" x14ac:dyDescent="0.25"/>
  <cols>
    <col min="1" max="1" width="20.5546875" customWidth="1"/>
    <col min="2" max="2" width="28.77734375" customWidth="1"/>
    <col min="3" max="3" width="12.5546875" bestFit="1" customWidth="1"/>
    <col min="4" max="4" width="13.21875" customWidth="1"/>
    <col min="5" max="5" width="10.21875" bestFit="1" customWidth="1"/>
    <col min="6" max="6" width="12.21875" customWidth="1"/>
    <col min="7" max="36" width="9.77734375" bestFit="1" customWidth="1"/>
    <col min="37" max="37" width="13" customWidth="1"/>
    <col min="38" max="40" width="9.77734375" bestFit="1" customWidth="1"/>
    <col min="41" max="41" width="13" customWidth="1"/>
    <col min="42" max="46" width="9.77734375" bestFit="1" customWidth="1"/>
    <col min="47" max="47" width="11.44140625" customWidth="1"/>
    <col min="48" max="48" width="12.77734375" customWidth="1"/>
    <col min="49" max="49" width="13.5546875" customWidth="1"/>
    <col min="50" max="50" width="11.77734375" customWidth="1"/>
    <col min="51" max="51" width="12.21875" customWidth="1"/>
    <col min="52" max="52" width="11" customWidth="1"/>
    <col min="53" max="62" width="9.77734375" bestFit="1" customWidth="1"/>
  </cols>
  <sheetData>
    <row r="1" spans="1:62" x14ac:dyDescent="0.25">
      <c r="A1" t="e">
        <f>#REF!</f>
        <v>#REF!</v>
      </c>
      <c r="B1" t="str">
        <f>GAMSbase!A1</f>
        <v>Year</v>
      </c>
      <c r="C1">
        <f>Base!B1</f>
        <v>1</v>
      </c>
      <c r="D1">
        <f>Base!C1</f>
        <v>2</v>
      </c>
      <c r="E1">
        <f>Base!D1</f>
        <v>3</v>
      </c>
      <c r="F1">
        <f>Base!E1</f>
        <v>4</v>
      </c>
      <c r="G1">
        <f>Base!F1</f>
        <v>5</v>
      </c>
      <c r="H1">
        <f>Base!G1</f>
        <v>6</v>
      </c>
      <c r="I1">
        <f>Base!H1</f>
        <v>7</v>
      </c>
      <c r="J1">
        <f>Base!I1</f>
        <v>8</v>
      </c>
      <c r="K1">
        <f>Base!J1</f>
        <v>9</v>
      </c>
      <c r="L1">
        <f>Base!K1</f>
        <v>10</v>
      </c>
      <c r="M1">
        <f>Base!L1</f>
        <v>11</v>
      </c>
      <c r="N1">
        <f>Base!M1</f>
        <v>12</v>
      </c>
      <c r="O1">
        <f>Base!N1</f>
        <v>13</v>
      </c>
      <c r="P1">
        <f>Base!O1</f>
        <v>14</v>
      </c>
      <c r="Q1">
        <f>Base!P1</f>
        <v>15</v>
      </c>
      <c r="R1">
        <f>Base!Q1</f>
        <v>16</v>
      </c>
      <c r="S1">
        <f>Base!R1</f>
        <v>17</v>
      </c>
      <c r="T1">
        <f>Base!S1</f>
        <v>18</v>
      </c>
      <c r="U1">
        <f>Base!T1</f>
        <v>19</v>
      </c>
      <c r="V1">
        <f>Base!U1</f>
        <v>20</v>
      </c>
      <c r="W1">
        <f>Base!V1</f>
        <v>21</v>
      </c>
      <c r="X1">
        <f>Base!W1</f>
        <v>22</v>
      </c>
      <c r="Y1">
        <f>Base!X1</f>
        <v>23</v>
      </c>
      <c r="Z1">
        <f>Base!Y1</f>
        <v>24</v>
      </c>
      <c r="AA1">
        <f>Base!Z1</f>
        <v>25</v>
      </c>
      <c r="AB1">
        <f>Base!AA1</f>
        <v>26</v>
      </c>
      <c r="AC1">
        <f>Base!AB1</f>
        <v>27</v>
      </c>
      <c r="AD1">
        <f>Base!AC1</f>
        <v>28</v>
      </c>
      <c r="AE1">
        <f>Base!AD1</f>
        <v>29</v>
      </c>
      <c r="AF1">
        <f>Base!AE1</f>
        <v>30</v>
      </c>
      <c r="AG1">
        <f>Base!AF1</f>
        <v>31</v>
      </c>
      <c r="AH1">
        <f>Base!AG1</f>
        <v>32</v>
      </c>
      <c r="AI1">
        <f>Base!AH1</f>
        <v>33</v>
      </c>
      <c r="AJ1">
        <f>Base!AI1</f>
        <v>34</v>
      </c>
      <c r="AK1">
        <f>Base!AJ1</f>
        <v>35</v>
      </c>
      <c r="AL1">
        <f>Base!AK1</f>
        <v>36</v>
      </c>
      <c r="AM1">
        <f>Base!AL1</f>
        <v>37</v>
      </c>
      <c r="AN1">
        <f>Base!AM1</f>
        <v>38</v>
      </c>
      <c r="AO1">
        <f>Base!AN1</f>
        <v>39</v>
      </c>
      <c r="AP1">
        <f>Base!AO1</f>
        <v>40</v>
      </c>
      <c r="AQ1">
        <f>Base!AP1</f>
        <v>41</v>
      </c>
      <c r="AR1">
        <f>Base!AQ1</f>
        <v>42</v>
      </c>
      <c r="AS1">
        <f>Base!AR1</f>
        <v>43</v>
      </c>
      <c r="AT1">
        <f>Base!AS1</f>
        <v>44</v>
      </c>
      <c r="AU1">
        <f>Base!AT1</f>
        <v>45</v>
      </c>
      <c r="AV1">
        <f>Base!AU1</f>
        <v>46</v>
      </c>
      <c r="AW1">
        <f>Base!AV1</f>
        <v>47</v>
      </c>
      <c r="AX1">
        <f>Base!AW1</f>
        <v>48</v>
      </c>
      <c r="AY1">
        <f>Base!AX1</f>
        <v>49</v>
      </c>
      <c r="AZ1">
        <f>Base!AY1</f>
        <v>50</v>
      </c>
      <c r="BA1">
        <f>Base!AZ1</f>
        <v>51</v>
      </c>
      <c r="BB1">
        <f>Base!BA1</f>
        <v>52</v>
      </c>
      <c r="BC1">
        <f>Base!BB1</f>
        <v>53</v>
      </c>
      <c r="BD1">
        <f>Base!BC1</f>
        <v>54</v>
      </c>
      <c r="BE1">
        <f>Base!BD1</f>
        <v>55</v>
      </c>
      <c r="BF1">
        <f>Base!BE1</f>
        <v>56</v>
      </c>
      <c r="BG1">
        <f>Base!BF1</f>
        <v>57</v>
      </c>
      <c r="BH1">
        <f>Base!BG1</f>
        <v>58</v>
      </c>
      <c r="BI1">
        <f>Base!BH1</f>
        <v>59</v>
      </c>
      <c r="BJ1">
        <f>Base!BI1</f>
        <v>60</v>
      </c>
    </row>
    <row r="2" spans="1:62" x14ac:dyDescent="0.25">
      <c r="A2" t="e">
        <f>#REF!</f>
        <v>#REF!</v>
      </c>
      <c r="B2" t="str">
        <f>GAMSbase!A2</f>
        <v>Period</v>
      </c>
      <c r="C2">
        <f>Base!B2</f>
        <v>2020</v>
      </c>
      <c r="D2">
        <f>Base!C2</f>
        <v>2025</v>
      </c>
      <c r="E2">
        <f>Base!D2</f>
        <v>2030</v>
      </c>
      <c r="F2">
        <f>Base!E2</f>
        <v>2035</v>
      </c>
      <c r="G2">
        <f>Base!F2</f>
        <v>2040</v>
      </c>
      <c r="H2">
        <f>Base!G2</f>
        <v>2045</v>
      </c>
      <c r="I2">
        <f>Base!H2</f>
        <v>2050</v>
      </c>
      <c r="J2">
        <f>Base!I2</f>
        <v>2055</v>
      </c>
      <c r="K2">
        <f>Base!J2</f>
        <v>2060</v>
      </c>
      <c r="L2">
        <f>Base!K2</f>
        <v>2065</v>
      </c>
      <c r="M2">
        <f>Base!L2</f>
        <v>2070</v>
      </c>
      <c r="N2">
        <f>Base!M2</f>
        <v>2075</v>
      </c>
      <c r="O2">
        <f>Base!N2</f>
        <v>2080</v>
      </c>
      <c r="P2">
        <f>Base!O2</f>
        <v>2085</v>
      </c>
      <c r="Q2">
        <f>Base!P2</f>
        <v>2090</v>
      </c>
      <c r="R2">
        <f>Base!Q2</f>
        <v>2095</v>
      </c>
      <c r="S2">
        <f>Base!R2</f>
        <v>2100</v>
      </c>
      <c r="T2">
        <f>Base!S2</f>
        <v>2105</v>
      </c>
      <c r="U2">
        <f>Base!T2</f>
        <v>2110</v>
      </c>
      <c r="V2">
        <f>Base!U2</f>
        <v>2115</v>
      </c>
      <c r="W2">
        <f>Base!V2</f>
        <v>2120</v>
      </c>
      <c r="X2">
        <f>Base!W2</f>
        <v>2125</v>
      </c>
      <c r="Y2">
        <f>Base!X2</f>
        <v>2130</v>
      </c>
      <c r="Z2">
        <f>Base!Y2</f>
        <v>2135</v>
      </c>
      <c r="AA2">
        <f>Base!Z2</f>
        <v>2140</v>
      </c>
      <c r="AB2">
        <f>Base!AA2</f>
        <v>2145</v>
      </c>
      <c r="AC2">
        <f>Base!AB2</f>
        <v>2150</v>
      </c>
      <c r="AD2">
        <f>Base!AC2</f>
        <v>2155</v>
      </c>
      <c r="AE2">
        <f>Base!AD2</f>
        <v>2160</v>
      </c>
      <c r="AF2">
        <f>Base!AE2</f>
        <v>2165</v>
      </c>
      <c r="AG2">
        <f>Base!AF2</f>
        <v>2170</v>
      </c>
      <c r="AH2">
        <f>Base!AG2</f>
        <v>2175</v>
      </c>
      <c r="AI2">
        <f>Base!AH2</f>
        <v>2180</v>
      </c>
      <c r="AJ2">
        <f>Base!AI2</f>
        <v>2185</v>
      </c>
      <c r="AK2">
        <f>Base!AJ2</f>
        <v>2190</v>
      </c>
      <c r="AL2">
        <f>Base!AK2</f>
        <v>2195</v>
      </c>
      <c r="AM2">
        <f>Base!AL2</f>
        <v>2200</v>
      </c>
      <c r="AN2">
        <f>Base!AM2</f>
        <v>2205</v>
      </c>
      <c r="AO2">
        <f>Base!AN2</f>
        <v>2210</v>
      </c>
      <c r="AP2">
        <f>Base!AO2</f>
        <v>2215</v>
      </c>
      <c r="AQ2">
        <f>Base!AP2</f>
        <v>2220</v>
      </c>
      <c r="AR2">
        <f>Base!AQ2</f>
        <v>2225</v>
      </c>
      <c r="AS2">
        <f>Base!AR2</f>
        <v>2230</v>
      </c>
      <c r="AT2">
        <f>Base!AS2</f>
        <v>2235</v>
      </c>
      <c r="AU2">
        <f>Base!AT2</f>
        <v>2240</v>
      </c>
      <c r="AV2">
        <f>Base!AU2</f>
        <v>2245</v>
      </c>
      <c r="AW2">
        <f>Base!AV2</f>
        <v>2250</v>
      </c>
      <c r="AX2">
        <f>Base!AW2</f>
        <v>2255</v>
      </c>
      <c r="AY2">
        <f>Base!AX2</f>
        <v>2260</v>
      </c>
      <c r="AZ2">
        <f>Base!AY2</f>
        <v>2265</v>
      </c>
      <c r="BA2">
        <f>Base!AZ2</f>
        <v>2270</v>
      </c>
      <c r="BB2">
        <f>Base!BA2</f>
        <v>2275</v>
      </c>
      <c r="BC2">
        <f>Base!BB2</f>
        <v>2280</v>
      </c>
      <c r="BD2">
        <f>Base!BC2</f>
        <v>2285</v>
      </c>
      <c r="BE2">
        <f>Base!BD2</f>
        <v>2290</v>
      </c>
      <c r="BF2">
        <f>Base!BE2</f>
        <v>2295</v>
      </c>
      <c r="BG2">
        <f>Base!BF2</f>
        <v>2300</v>
      </c>
      <c r="BH2">
        <f>Base!BG2</f>
        <v>2305</v>
      </c>
      <c r="BI2">
        <f>Base!BH2</f>
        <v>2310</v>
      </c>
      <c r="BJ2">
        <f>Base!BI2</f>
        <v>2315</v>
      </c>
    </row>
    <row r="3" spans="1:62" x14ac:dyDescent="0.25">
      <c r="A3" t="e">
        <f>#REF!</f>
        <v>#REF!</v>
      </c>
      <c r="B3" t="str">
        <f>GAMSbase!A3</f>
        <v>** World Economic Parameters</v>
      </c>
      <c r="C3" s="2" t="str">
        <f>IFERROR(#REF!/GAMSstern!B3,"")</f>
        <v/>
      </c>
      <c r="D3" s="2" t="str">
        <f>IFERROR(#REF!/GAMSstern!C3,"")</f>
        <v/>
      </c>
      <c r="E3" s="2" t="str">
        <f>IFERROR(#REF!/GAMSstern!D3,"")</f>
        <v/>
      </c>
      <c r="F3" s="2" t="str">
        <f>IFERROR(#REF!/GAMSstern!E3,"")</f>
        <v/>
      </c>
      <c r="G3" s="2" t="str">
        <f>IFERROR(#REF!/GAMSstern!F3,"")</f>
        <v/>
      </c>
      <c r="H3" s="2" t="str">
        <f>IFERROR(#REF!/GAMSstern!G3,"")</f>
        <v/>
      </c>
      <c r="I3" s="2" t="str">
        <f>IFERROR(#REF!/GAMSstern!H3,"")</f>
        <v/>
      </c>
      <c r="J3" s="2" t="str">
        <f>IFERROR(#REF!/GAMSstern!I3,"")</f>
        <v/>
      </c>
      <c r="K3" s="2" t="str">
        <f>IFERROR(#REF!/GAMSstern!J3,"")</f>
        <v/>
      </c>
      <c r="L3" s="2" t="str">
        <f>IFERROR(#REF!/GAMSstern!K3,"")</f>
        <v/>
      </c>
      <c r="M3" s="2" t="str">
        <f>IFERROR(#REF!/GAMSstern!L3,"")</f>
        <v/>
      </c>
      <c r="N3" s="2" t="str">
        <f>IFERROR(#REF!/GAMSstern!M3,"")</f>
        <v/>
      </c>
      <c r="O3" s="2" t="str">
        <f>IFERROR(#REF!/GAMSstern!N3,"")</f>
        <v/>
      </c>
      <c r="P3" s="2" t="str">
        <f>IFERROR(#REF!/GAMSstern!O3,"")</f>
        <v/>
      </c>
      <c r="Q3" s="2" t="str">
        <f>IFERROR(#REF!/GAMSstern!P3,"")</f>
        <v/>
      </c>
      <c r="R3" s="2" t="str">
        <f>IFERROR(#REF!/GAMSstern!Q3,"")</f>
        <v/>
      </c>
      <c r="S3" s="2" t="str">
        <f>IFERROR(#REF!/GAMSstern!R3,"")</f>
        <v/>
      </c>
      <c r="T3" s="2" t="str">
        <f>IFERROR(#REF!/GAMSstern!S3,"")</f>
        <v/>
      </c>
      <c r="U3" s="2" t="str">
        <f>IFERROR(#REF!/GAMSstern!T3,"")</f>
        <v/>
      </c>
      <c r="V3" s="2" t="str">
        <f>IFERROR(#REF!/GAMSstern!U3,"")</f>
        <v/>
      </c>
      <c r="W3" s="2" t="str">
        <f>IFERROR(#REF!/GAMSstern!V3,"")</f>
        <v/>
      </c>
      <c r="X3" s="2" t="str">
        <f>IFERROR(#REF!/GAMSstern!W3,"")</f>
        <v/>
      </c>
      <c r="Y3" s="2" t="str">
        <f>IFERROR(#REF!/GAMSstern!X3,"")</f>
        <v/>
      </c>
      <c r="Z3" s="2" t="str">
        <f>IFERROR(#REF!/GAMSstern!Y3,"")</f>
        <v/>
      </c>
      <c r="AA3" s="2" t="str">
        <f>IFERROR(#REF!/GAMSstern!Z3,"")</f>
        <v/>
      </c>
      <c r="AB3" s="2" t="str">
        <f>IFERROR(#REF!/GAMSstern!AA3,"")</f>
        <v/>
      </c>
      <c r="AC3" s="2" t="str">
        <f>IFERROR(#REF!/GAMSstern!AB3,"")</f>
        <v/>
      </c>
      <c r="AD3" s="2" t="str">
        <f>IFERROR(#REF!/GAMSstern!AC3,"")</f>
        <v/>
      </c>
      <c r="AE3" s="2" t="str">
        <f>IFERROR(#REF!/GAMSstern!AD3,"")</f>
        <v/>
      </c>
      <c r="AF3" s="2" t="str">
        <f>IFERROR(#REF!/GAMSstern!AE3,"")</f>
        <v/>
      </c>
      <c r="AG3" s="2" t="str">
        <f>IFERROR(#REF!/GAMSstern!AF3,"")</f>
        <v/>
      </c>
      <c r="AH3" s="2" t="str">
        <f>IFERROR(#REF!/GAMSstern!AG3,"")</f>
        <v/>
      </c>
      <c r="AI3" s="2" t="str">
        <f>IFERROR(#REF!/GAMSstern!AH3,"")</f>
        <v/>
      </c>
      <c r="AJ3" s="2" t="str">
        <f>IFERROR(#REF!/GAMSstern!AI3,"")</f>
        <v/>
      </c>
      <c r="AK3" s="2" t="str">
        <f>IFERROR(#REF!/GAMSstern!AJ3,"")</f>
        <v/>
      </c>
      <c r="AL3" s="2" t="str">
        <f>IFERROR(#REF!/GAMSstern!AK3,"")</f>
        <v/>
      </c>
      <c r="AM3" s="2" t="str">
        <f>IFERROR(#REF!/GAMSstern!AL3,"")</f>
        <v/>
      </c>
      <c r="AN3" s="2" t="str">
        <f>IFERROR(#REF!/GAMSstern!AM3,"")</f>
        <v/>
      </c>
      <c r="AO3" s="2" t="str">
        <f>IFERROR(#REF!/GAMSstern!AN3,"")</f>
        <v/>
      </c>
      <c r="AP3" s="2" t="str">
        <f>IFERROR(#REF!/GAMSstern!AO3,"")</f>
        <v/>
      </c>
      <c r="AQ3" s="2" t="str">
        <f>IFERROR(#REF!/GAMSstern!AP3,"")</f>
        <v/>
      </c>
      <c r="AR3" s="2" t="str">
        <f>IFERROR(#REF!/GAMSstern!AQ3,"")</f>
        <v/>
      </c>
      <c r="AS3" s="2" t="str">
        <f>IFERROR(#REF!/GAMSstern!AR3,"")</f>
        <v/>
      </c>
      <c r="AT3" s="2" t="str">
        <f>IFERROR(#REF!/GAMSstern!AS3,"")</f>
        <v/>
      </c>
      <c r="AU3" s="2" t="str">
        <f>IFERROR(#REF!/GAMSstern!AT3,"")</f>
        <v/>
      </c>
      <c r="AV3" s="2" t="str">
        <f>IFERROR(#REF!/GAMSstern!AU3,"")</f>
        <v/>
      </c>
      <c r="AW3" s="2" t="str">
        <f>IFERROR(#REF!/GAMSstern!AV3,"")</f>
        <v/>
      </c>
      <c r="AX3" s="2" t="str">
        <f>IFERROR(#REF!/GAMSstern!AW3,"")</f>
        <v/>
      </c>
      <c r="AY3" s="2" t="str">
        <f>IFERROR(#REF!/GAMSstern!AX3,"")</f>
        <v/>
      </c>
      <c r="AZ3" s="2" t="str">
        <f>IFERROR(#REF!/GAMSstern!AY3,"")</f>
        <v/>
      </c>
      <c r="BA3" s="2" t="str">
        <f>IFERROR(#REF!/GAMSstern!AZ3,"")</f>
        <v/>
      </c>
      <c r="BB3" s="2" t="str">
        <f>IFERROR(#REF!/GAMSstern!BA3,"")</f>
        <v/>
      </c>
      <c r="BC3" s="2" t="str">
        <f>IFERROR(#REF!/GAMSstern!BB3,"")</f>
        <v/>
      </c>
      <c r="BD3" s="2" t="str">
        <f>IFERROR(#REF!/GAMSstern!BC3,"")</f>
        <v/>
      </c>
      <c r="BE3" s="2" t="str">
        <f>IFERROR(#REF!/GAMSstern!BD3,"")</f>
        <v/>
      </c>
      <c r="BF3" s="2" t="str">
        <f>IFERROR(#REF!/GAMSstern!BE3,"")</f>
        <v/>
      </c>
      <c r="BG3" s="2" t="str">
        <f>IFERROR(#REF!/GAMSstern!BF3,"")</f>
        <v/>
      </c>
      <c r="BH3" s="2" t="str">
        <f>IFERROR(#REF!/GAMSstern!BG3,"")</f>
        <v/>
      </c>
      <c r="BI3" s="2" t="str">
        <f>IFERROR(#REF!/GAMSstern!BH3,"")</f>
        <v/>
      </c>
      <c r="BJ3" s="2" t="str">
        <f>IFERROR(#REF!/GAMSstern!BI3,"")</f>
        <v/>
      </c>
    </row>
    <row r="4" spans="1:62" x14ac:dyDescent="0.25">
      <c r="A4" t="e">
        <f>#REF!</f>
        <v>#REF!</v>
      </c>
      <c r="B4" t="str">
        <f>GAMSbase!A4</f>
        <v>* OUTPUT AND CAPTIAL ACCUMULATION</v>
      </c>
      <c r="C4" s="2" t="str">
        <f>IFERROR(#REF!/GAMSstern!B4,"")</f>
        <v/>
      </c>
      <c r="D4" s="2" t="str">
        <f>IFERROR(#REF!/GAMSstern!C4,"")</f>
        <v/>
      </c>
      <c r="E4" s="2" t="str">
        <f>IFERROR(#REF!/GAMSstern!D4,"")</f>
        <v/>
      </c>
      <c r="F4" s="2" t="str">
        <f>IFERROR(#REF!/GAMSstern!E4,"")</f>
        <v/>
      </c>
      <c r="G4" s="2" t="str">
        <f>IFERROR(#REF!/GAMSstern!F4,"")</f>
        <v/>
      </c>
      <c r="H4" s="2" t="str">
        <f>IFERROR(#REF!/GAMSstern!G4,"")</f>
        <v/>
      </c>
      <c r="I4" s="2" t="str">
        <f>IFERROR(#REF!/GAMSstern!H4,"")</f>
        <v/>
      </c>
      <c r="J4" s="2" t="str">
        <f>IFERROR(#REF!/GAMSstern!I4,"")</f>
        <v/>
      </c>
      <c r="K4" s="2" t="str">
        <f>IFERROR(#REF!/GAMSstern!J4,"")</f>
        <v/>
      </c>
      <c r="L4" s="2" t="str">
        <f>IFERROR(#REF!/GAMSstern!K4,"")</f>
        <v/>
      </c>
      <c r="M4" s="2" t="str">
        <f>IFERROR(#REF!/GAMSstern!L4,"")</f>
        <v/>
      </c>
      <c r="N4" s="2" t="str">
        <f>IFERROR(#REF!/GAMSstern!M4,"")</f>
        <v/>
      </c>
      <c r="O4" s="2" t="str">
        <f>IFERROR(#REF!/GAMSstern!N4,"")</f>
        <v/>
      </c>
      <c r="P4" s="2" t="str">
        <f>IFERROR(#REF!/GAMSstern!O4,"")</f>
        <v/>
      </c>
      <c r="Q4" s="2" t="str">
        <f>IFERROR(#REF!/GAMSstern!P4,"")</f>
        <v/>
      </c>
      <c r="R4" s="2" t="str">
        <f>IFERROR(#REF!/GAMSstern!Q4,"")</f>
        <v/>
      </c>
      <c r="S4" s="2" t="str">
        <f>IFERROR(#REF!/GAMSstern!R4,"")</f>
        <v/>
      </c>
      <c r="T4" s="2" t="str">
        <f>IFERROR(#REF!/GAMSstern!S4,"")</f>
        <v/>
      </c>
      <c r="U4" s="2" t="str">
        <f>IFERROR(#REF!/GAMSstern!T4,"")</f>
        <v/>
      </c>
      <c r="V4" s="2" t="str">
        <f>IFERROR(#REF!/GAMSstern!U4,"")</f>
        <v/>
      </c>
      <c r="W4" s="2" t="str">
        <f>IFERROR(#REF!/GAMSstern!V4,"")</f>
        <v/>
      </c>
      <c r="X4" s="2" t="str">
        <f>IFERROR(#REF!/GAMSstern!W4,"")</f>
        <v/>
      </c>
      <c r="Y4" s="2" t="str">
        <f>IFERROR(#REF!/GAMSstern!X4,"")</f>
        <v/>
      </c>
      <c r="Z4" s="2" t="str">
        <f>IFERROR(#REF!/GAMSstern!Y4,"")</f>
        <v/>
      </c>
      <c r="AA4" s="2" t="str">
        <f>IFERROR(#REF!/GAMSstern!Z4,"")</f>
        <v/>
      </c>
      <c r="AB4" s="2" t="str">
        <f>IFERROR(#REF!/GAMSstern!AA4,"")</f>
        <v/>
      </c>
      <c r="AC4" s="2" t="str">
        <f>IFERROR(#REF!/GAMSstern!AB4,"")</f>
        <v/>
      </c>
      <c r="AD4" s="2" t="str">
        <f>IFERROR(#REF!/GAMSstern!AC4,"")</f>
        <v/>
      </c>
      <c r="AE4" s="2" t="str">
        <f>IFERROR(#REF!/GAMSstern!AD4,"")</f>
        <v/>
      </c>
      <c r="AF4" s="2" t="str">
        <f>IFERROR(#REF!/GAMSstern!AE4,"")</f>
        <v/>
      </c>
      <c r="AG4" s="2" t="str">
        <f>IFERROR(#REF!/GAMSstern!AF4,"")</f>
        <v/>
      </c>
      <c r="AH4" s="2" t="str">
        <f>IFERROR(#REF!/GAMSstern!AG4,"")</f>
        <v/>
      </c>
      <c r="AI4" s="2" t="str">
        <f>IFERROR(#REF!/GAMSstern!AH4,"")</f>
        <v/>
      </c>
      <c r="AJ4" s="2" t="str">
        <f>IFERROR(#REF!/GAMSstern!AI4,"")</f>
        <v/>
      </c>
      <c r="AK4" s="2" t="str">
        <f>IFERROR(#REF!/GAMSstern!AJ4,"")</f>
        <v/>
      </c>
      <c r="AL4" s="2" t="str">
        <f>IFERROR(#REF!/GAMSstern!AK4,"")</f>
        <v/>
      </c>
      <c r="AM4" s="2" t="str">
        <f>IFERROR(#REF!/GAMSstern!AL4,"")</f>
        <v/>
      </c>
      <c r="AN4" s="2" t="str">
        <f>IFERROR(#REF!/GAMSstern!AM4,"")</f>
        <v/>
      </c>
      <c r="AO4" s="2" t="str">
        <f>IFERROR(#REF!/GAMSstern!AN4,"")</f>
        <v/>
      </c>
      <c r="AP4" s="2" t="str">
        <f>IFERROR(#REF!/GAMSstern!AO4,"")</f>
        <v/>
      </c>
      <c r="AQ4" s="2" t="str">
        <f>IFERROR(#REF!/GAMSstern!AP4,"")</f>
        <v/>
      </c>
      <c r="AR4" s="2" t="str">
        <f>IFERROR(#REF!/GAMSstern!AQ4,"")</f>
        <v/>
      </c>
      <c r="AS4" s="2" t="str">
        <f>IFERROR(#REF!/GAMSstern!AR4,"")</f>
        <v/>
      </c>
      <c r="AT4" s="2" t="str">
        <f>IFERROR(#REF!/GAMSstern!AS4,"")</f>
        <v/>
      </c>
      <c r="AU4" s="2" t="str">
        <f>IFERROR(#REF!/GAMSstern!AT4,"")</f>
        <v/>
      </c>
      <c r="AV4" s="2" t="str">
        <f>IFERROR(#REF!/GAMSstern!AU4,"")</f>
        <v/>
      </c>
      <c r="AW4" s="2" t="str">
        <f>IFERROR(#REF!/GAMSstern!AV4,"")</f>
        <v/>
      </c>
      <c r="AX4" s="2" t="str">
        <f>IFERROR(#REF!/GAMSstern!AW4,"")</f>
        <v/>
      </c>
      <c r="AY4" s="2" t="str">
        <f>IFERROR(#REF!/GAMSstern!AX4,"")</f>
        <v/>
      </c>
      <c r="AZ4" s="2" t="str">
        <f>IFERROR(#REF!/GAMSstern!AY4,"")</f>
        <v/>
      </c>
      <c r="BA4" s="2" t="str">
        <f>IFERROR(#REF!/GAMSstern!AZ4,"")</f>
        <v/>
      </c>
      <c r="BB4" s="2" t="str">
        <f>IFERROR(#REF!/GAMSstern!BA4,"")</f>
        <v/>
      </c>
      <c r="BC4" s="2" t="str">
        <f>IFERROR(#REF!/GAMSstern!BB4,"")</f>
        <v/>
      </c>
      <c r="BD4" s="2" t="str">
        <f>IFERROR(#REF!/GAMSstern!BC4,"")</f>
        <v/>
      </c>
      <c r="BE4" s="2" t="str">
        <f>IFERROR(#REF!/GAMSstern!BD4,"")</f>
        <v/>
      </c>
      <c r="BF4" s="2" t="str">
        <f>IFERROR(#REF!/GAMSstern!BE4,"")</f>
        <v/>
      </c>
      <c r="BG4" s="2" t="str">
        <f>IFERROR(#REF!/GAMSstern!BF4,"")</f>
        <v/>
      </c>
      <c r="BH4" s="2" t="str">
        <f>IFERROR(#REF!/GAMSstern!BG4,"")</f>
        <v/>
      </c>
      <c r="BI4" s="2" t="str">
        <f>IFERROR(#REF!/GAMSstern!BH4,"")</f>
        <v/>
      </c>
      <c r="BJ4" s="2" t="str">
        <f>IFERROR(#REF!/GAMSstern!BI4,"")</f>
        <v/>
      </c>
    </row>
    <row r="5" spans="1:62" x14ac:dyDescent="0.25">
      <c r="A5" t="e">
        <f>#REF!</f>
        <v>#REF!</v>
      </c>
      <c r="B5" t="str">
        <f>GAMSbase!A5</f>
        <v>Capital Share</v>
      </c>
      <c r="C5" s="2" t="str">
        <f>IFERROR(#REF!/GAMSstern!B5,"")</f>
        <v/>
      </c>
      <c r="D5" s="2" t="str">
        <f>IFERROR(#REF!/GAMSstern!C5,"")</f>
        <v/>
      </c>
      <c r="E5" s="2" t="str">
        <f>IFERROR(#REF!/GAMSstern!D5,"")</f>
        <v/>
      </c>
      <c r="F5" s="2" t="str">
        <f>IFERROR(#REF!/GAMSstern!E5,"")</f>
        <v/>
      </c>
      <c r="G5" s="2" t="str">
        <f>IFERROR(#REF!/GAMSstern!F5,"")</f>
        <v/>
      </c>
      <c r="H5" s="2" t="str">
        <f>IFERROR(#REF!/GAMSstern!G5,"")</f>
        <v/>
      </c>
      <c r="I5" s="2" t="str">
        <f>IFERROR(#REF!/GAMSstern!H5,"")</f>
        <v/>
      </c>
      <c r="J5" s="2" t="str">
        <f>IFERROR(#REF!/GAMSstern!I5,"")</f>
        <v/>
      </c>
      <c r="K5" s="2" t="str">
        <f>IFERROR(#REF!/GAMSstern!J5,"")</f>
        <v/>
      </c>
      <c r="L5" s="2" t="str">
        <f>IFERROR(#REF!/GAMSstern!K5,"")</f>
        <v/>
      </c>
      <c r="M5" s="2" t="str">
        <f>IFERROR(#REF!/GAMSstern!L5,"")</f>
        <v/>
      </c>
      <c r="N5" s="2" t="str">
        <f>IFERROR(#REF!/GAMSstern!M5,"")</f>
        <v/>
      </c>
      <c r="O5" s="2" t="str">
        <f>IFERROR(#REF!/GAMSstern!N5,"")</f>
        <v/>
      </c>
      <c r="P5" s="2" t="str">
        <f>IFERROR(#REF!/GAMSstern!O5,"")</f>
        <v/>
      </c>
      <c r="Q5" s="2" t="str">
        <f>IFERROR(#REF!/GAMSstern!P5,"")</f>
        <v/>
      </c>
      <c r="R5" s="2" t="str">
        <f>IFERROR(#REF!/GAMSstern!Q5,"")</f>
        <v/>
      </c>
      <c r="S5" s="2" t="str">
        <f>IFERROR(#REF!/GAMSstern!R5,"")</f>
        <v/>
      </c>
      <c r="T5" s="2" t="str">
        <f>IFERROR(#REF!/GAMSstern!S5,"")</f>
        <v/>
      </c>
      <c r="U5" s="2" t="str">
        <f>IFERROR(#REF!/GAMSstern!T5,"")</f>
        <v/>
      </c>
      <c r="V5" s="2" t="str">
        <f>IFERROR(#REF!/GAMSstern!U5,"")</f>
        <v/>
      </c>
      <c r="W5" s="2" t="str">
        <f>IFERROR(#REF!/GAMSstern!V5,"")</f>
        <v/>
      </c>
      <c r="X5" s="2" t="str">
        <f>IFERROR(#REF!/GAMSstern!W5,"")</f>
        <v/>
      </c>
      <c r="Y5" s="2" t="str">
        <f>IFERROR(#REF!/GAMSstern!X5,"")</f>
        <v/>
      </c>
      <c r="Z5" s="2" t="str">
        <f>IFERROR(#REF!/GAMSstern!Y5,"")</f>
        <v/>
      </c>
      <c r="AA5" s="2" t="str">
        <f>IFERROR(#REF!/GAMSstern!Z5,"")</f>
        <v/>
      </c>
      <c r="AB5" s="2" t="str">
        <f>IFERROR(#REF!/GAMSstern!AA5,"")</f>
        <v/>
      </c>
      <c r="AC5" s="2" t="str">
        <f>IFERROR(#REF!/GAMSstern!AB5,"")</f>
        <v/>
      </c>
      <c r="AD5" s="2" t="str">
        <f>IFERROR(#REF!/GAMSstern!AC5,"")</f>
        <v/>
      </c>
      <c r="AE5" s="2" t="str">
        <f>IFERROR(#REF!/GAMSstern!AD5,"")</f>
        <v/>
      </c>
      <c r="AF5" s="2" t="str">
        <f>IFERROR(#REF!/GAMSstern!AE5,"")</f>
        <v/>
      </c>
      <c r="AG5" s="2" t="str">
        <f>IFERROR(#REF!/GAMSstern!AF5,"")</f>
        <v/>
      </c>
      <c r="AH5" s="2" t="str">
        <f>IFERROR(#REF!/GAMSstern!AG5,"")</f>
        <v/>
      </c>
      <c r="AI5" s="2" t="str">
        <f>IFERROR(#REF!/GAMSstern!AH5,"")</f>
        <v/>
      </c>
      <c r="AJ5" s="2" t="str">
        <f>IFERROR(#REF!/GAMSstern!AI5,"")</f>
        <v/>
      </c>
      <c r="AK5" s="2" t="str">
        <f>IFERROR(#REF!/GAMSstern!AJ5,"")</f>
        <v/>
      </c>
      <c r="AL5" s="2" t="str">
        <f>IFERROR(#REF!/GAMSstern!AK5,"")</f>
        <v/>
      </c>
      <c r="AM5" s="2" t="str">
        <f>IFERROR(#REF!/GAMSstern!AL5,"")</f>
        <v/>
      </c>
      <c r="AN5" s="2" t="str">
        <f>IFERROR(#REF!/GAMSstern!AM5,"")</f>
        <v/>
      </c>
      <c r="AO5" s="2" t="str">
        <f>IFERROR(#REF!/GAMSstern!AN5,"")</f>
        <v/>
      </c>
      <c r="AP5" s="2" t="str">
        <f>IFERROR(#REF!/GAMSstern!AO5,"")</f>
        <v/>
      </c>
      <c r="AQ5" s="2" t="str">
        <f>IFERROR(#REF!/GAMSstern!AP5,"")</f>
        <v/>
      </c>
      <c r="AR5" s="2" t="str">
        <f>IFERROR(#REF!/GAMSstern!AQ5,"")</f>
        <v/>
      </c>
      <c r="AS5" s="2" t="str">
        <f>IFERROR(#REF!/GAMSstern!AR5,"")</f>
        <v/>
      </c>
      <c r="AT5" s="2" t="str">
        <f>IFERROR(#REF!/GAMSstern!AS5,"")</f>
        <v/>
      </c>
      <c r="AU5" s="2" t="str">
        <f>IFERROR(#REF!/GAMSstern!AT5,"")</f>
        <v/>
      </c>
      <c r="AV5" s="2" t="str">
        <f>IFERROR(#REF!/GAMSstern!AU5,"")</f>
        <v/>
      </c>
      <c r="AW5" s="2" t="str">
        <f>IFERROR(#REF!/GAMSstern!AV5,"")</f>
        <v/>
      </c>
      <c r="AX5" s="2" t="str">
        <f>IFERROR(#REF!/GAMSstern!AW5,"")</f>
        <v/>
      </c>
      <c r="AY5" s="2" t="str">
        <f>IFERROR(#REF!/GAMSstern!AX5,"")</f>
        <v/>
      </c>
      <c r="AZ5" s="2" t="str">
        <f>IFERROR(#REF!/GAMSstern!AY5,"")</f>
        <v/>
      </c>
      <c r="BA5" s="2" t="str">
        <f>IFERROR(#REF!/GAMSstern!AZ5,"")</f>
        <v/>
      </c>
      <c r="BB5" s="2" t="str">
        <f>IFERROR(#REF!/GAMSstern!BA5,"")</f>
        <v/>
      </c>
      <c r="BC5" s="2" t="str">
        <f>IFERROR(#REF!/GAMSstern!BB5,"")</f>
        <v/>
      </c>
      <c r="BD5" s="2" t="str">
        <f>IFERROR(#REF!/GAMSstern!BC5,"")</f>
        <v/>
      </c>
      <c r="BE5" s="2" t="str">
        <f>IFERROR(#REF!/GAMSstern!BD5,"")</f>
        <v/>
      </c>
      <c r="BF5" s="2" t="str">
        <f>IFERROR(#REF!/GAMSstern!BE5,"")</f>
        <v/>
      </c>
      <c r="BG5" s="2" t="str">
        <f>IFERROR(#REF!/GAMSstern!BF5,"")</f>
        <v/>
      </c>
      <c r="BH5" s="2" t="str">
        <f>IFERROR(#REF!/GAMSstern!BG5,"")</f>
        <v/>
      </c>
      <c r="BI5" s="2" t="str">
        <f>IFERROR(#REF!/GAMSstern!BH5,"")</f>
        <v/>
      </c>
      <c r="BJ5" s="2" t="str">
        <f>IFERROR(#REF!/GAMSstern!BI5,"")</f>
        <v/>
      </c>
    </row>
    <row r="6" spans="1:62" x14ac:dyDescent="0.25">
      <c r="A6" t="e">
        <f>#REF!</f>
        <v>#REF!</v>
      </c>
      <c r="B6" t="str">
        <f>GAMSbase!A6</f>
        <v>Depreciation</v>
      </c>
      <c r="C6" s="2" t="str">
        <f>IFERROR(#REF!/GAMSstern!B6,"")</f>
        <v/>
      </c>
      <c r="D6" s="2" t="str">
        <f>IFERROR(#REF!/GAMSstern!C6,"")</f>
        <v/>
      </c>
      <c r="E6" s="2" t="str">
        <f>IFERROR(#REF!/GAMSstern!D6,"")</f>
        <v/>
      </c>
      <c r="F6" s="2" t="str">
        <f>IFERROR(#REF!/GAMSstern!E6,"")</f>
        <v/>
      </c>
      <c r="G6" s="2" t="str">
        <f>IFERROR(#REF!/GAMSstern!F6,"")</f>
        <v/>
      </c>
      <c r="H6" s="2" t="str">
        <f>IFERROR(#REF!/GAMSstern!G6,"")</f>
        <v/>
      </c>
      <c r="I6" s="2" t="str">
        <f>IFERROR(#REF!/GAMSstern!H6,"")</f>
        <v/>
      </c>
      <c r="J6" s="2" t="str">
        <f>IFERROR(#REF!/GAMSstern!I6,"")</f>
        <v/>
      </c>
      <c r="K6" s="2" t="str">
        <f>IFERROR(#REF!/GAMSstern!J6,"")</f>
        <v/>
      </c>
      <c r="L6" s="2" t="str">
        <f>IFERROR(#REF!/GAMSstern!K6,"")</f>
        <v/>
      </c>
      <c r="M6" s="2" t="str">
        <f>IFERROR(#REF!/GAMSstern!L6,"")</f>
        <v/>
      </c>
      <c r="N6" s="2" t="str">
        <f>IFERROR(#REF!/GAMSstern!M6,"")</f>
        <v/>
      </c>
      <c r="O6" s="2" t="str">
        <f>IFERROR(#REF!/GAMSstern!N6,"")</f>
        <v/>
      </c>
      <c r="P6" s="2" t="str">
        <f>IFERROR(#REF!/GAMSstern!O6,"")</f>
        <v/>
      </c>
      <c r="Q6" s="2" t="str">
        <f>IFERROR(#REF!/GAMSstern!P6,"")</f>
        <v/>
      </c>
      <c r="R6" s="2" t="str">
        <f>IFERROR(#REF!/GAMSstern!Q6,"")</f>
        <v/>
      </c>
      <c r="S6" s="2" t="str">
        <f>IFERROR(#REF!/GAMSstern!R6,"")</f>
        <v/>
      </c>
      <c r="T6" s="2" t="str">
        <f>IFERROR(#REF!/GAMSstern!S6,"")</f>
        <v/>
      </c>
      <c r="U6" s="2" t="str">
        <f>IFERROR(#REF!/GAMSstern!T6,"")</f>
        <v/>
      </c>
      <c r="V6" s="2" t="str">
        <f>IFERROR(#REF!/GAMSstern!U6,"")</f>
        <v/>
      </c>
      <c r="W6" s="2" t="str">
        <f>IFERROR(#REF!/GAMSstern!V6,"")</f>
        <v/>
      </c>
      <c r="X6" s="2" t="str">
        <f>IFERROR(#REF!/GAMSstern!W6,"")</f>
        <v/>
      </c>
      <c r="Y6" s="2" t="str">
        <f>IFERROR(#REF!/GAMSstern!X6,"")</f>
        <v/>
      </c>
      <c r="Z6" s="2" t="str">
        <f>IFERROR(#REF!/GAMSstern!Y6,"")</f>
        <v/>
      </c>
      <c r="AA6" s="2" t="str">
        <f>IFERROR(#REF!/GAMSstern!Z6,"")</f>
        <v/>
      </c>
      <c r="AB6" s="2" t="str">
        <f>IFERROR(#REF!/GAMSstern!AA6,"")</f>
        <v/>
      </c>
      <c r="AC6" s="2" t="str">
        <f>IFERROR(#REF!/GAMSstern!AB6,"")</f>
        <v/>
      </c>
      <c r="AD6" s="2" t="str">
        <f>IFERROR(#REF!/GAMSstern!AC6,"")</f>
        <v/>
      </c>
      <c r="AE6" s="2" t="str">
        <f>IFERROR(#REF!/GAMSstern!AD6,"")</f>
        <v/>
      </c>
      <c r="AF6" s="2" t="str">
        <f>IFERROR(#REF!/GAMSstern!AE6,"")</f>
        <v/>
      </c>
      <c r="AG6" s="2" t="str">
        <f>IFERROR(#REF!/GAMSstern!AF6,"")</f>
        <v/>
      </c>
      <c r="AH6" s="2" t="str">
        <f>IFERROR(#REF!/GAMSstern!AG6,"")</f>
        <v/>
      </c>
      <c r="AI6" s="2" t="str">
        <f>IFERROR(#REF!/GAMSstern!AH6,"")</f>
        <v/>
      </c>
      <c r="AJ6" s="2" t="str">
        <f>IFERROR(#REF!/GAMSstern!AI6,"")</f>
        <v/>
      </c>
      <c r="AK6" s="2" t="str">
        <f>IFERROR(#REF!/GAMSstern!AJ6,"")</f>
        <v/>
      </c>
      <c r="AL6" s="2" t="str">
        <f>IFERROR(#REF!/GAMSstern!AK6,"")</f>
        <v/>
      </c>
      <c r="AM6" s="2" t="str">
        <f>IFERROR(#REF!/GAMSstern!AL6,"")</f>
        <v/>
      </c>
      <c r="AN6" s="2" t="str">
        <f>IFERROR(#REF!/GAMSstern!AM6,"")</f>
        <v/>
      </c>
      <c r="AO6" s="2" t="str">
        <f>IFERROR(#REF!/GAMSstern!AN6,"")</f>
        <v/>
      </c>
      <c r="AP6" s="2" t="str">
        <f>IFERROR(#REF!/GAMSstern!AO6,"")</f>
        <v/>
      </c>
      <c r="AQ6" s="2" t="str">
        <f>IFERROR(#REF!/GAMSstern!AP6,"")</f>
        <v/>
      </c>
      <c r="AR6" s="2" t="str">
        <f>IFERROR(#REF!/GAMSstern!AQ6,"")</f>
        <v/>
      </c>
      <c r="AS6" s="2" t="str">
        <f>IFERROR(#REF!/GAMSstern!AR6,"")</f>
        <v/>
      </c>
      <c r="AT6" s="2" t="str">
        <f>IFERROR(#REF!/GAMSstern!AS6,"")</f>
        <v/>
      </c>
      <c r="AU6" s="2" t="str">
        <f>IFERROR(#REF!/GAMSstern!AT6,"")</f>
        <v/>
      </c>
      <c r="AV6" s="2" t="str">
        <f>IFERROR(#REF!/GAMSstern!AU6,"")</f>
        <v/>
      </c>
      <c r="AW6" s="2" t="str">
        <f>IFERROR(#REF!/GAMSstern!AV6,"")</f>
        <v/>
      </c>
      <c r="AX6" s="2" t="str">
        <f>IFERROR(#REF!/GAMSstern!AW6,"")</f>
        <v/>
      </c>
      <c r="AY6" s="2" t="str">
        <f>IFERROR(#REF!/GAMSstern!AX6,"")</f>
        <v/>
      </c>
      <c r="AZ6" s="2" t="str">
        <f>IFERROR(#REF!/GAMSstern!AY6,"")</f>
        <v/>
      </c>
      <c r="BA6" s="2" t="str">
        <f>IFERROR(#REF!/GAMSstern!AZ6,"")</f>
        <v/>
      </c>
      <c r="BB6" s="2" t="str">
        <f>IFERROR(#REF!/GAMSstern!BA6,"")</f>
        <v/>
      </c>
      <c r="BC6" s="2" t="str">
        <f>IFERROR(#REF!/GAMSstern!BB6,"")</f>
        <v/>
      </c>
      <c r="BD6" s="2" t="str">
        <f>IFERROR(#REF!/GAMSstern!BC6,"")</f>
        <v/>
      </c>
      <c r="BE6" s="2" t="str">
        <f>IFERROR(#REF!/GAMSstern!BD6,"")</f>
        <v/>
      </c>
      <c r="BF6" s="2" t="str">
        <f>IFERROR(#REF!/GAMSstern!BE6,"")</f>
        <v/>
      </c>
      <c r="BG6" s="2" t="str">
        <f>IFERROR(#REF!/GAMSstern!BF6,"")</f>
        <v/>
      </c>
      <c r="BH6" s="2" t="str">
        <f>IFERROR(#REF!/GAMSstern!BG6,"")</f>
        <v/>
      </c>
      <c r="BI6" s="2" t="str">
        <f>IFERROR(#REF!/GAMSstern!BH6,"")</f>
        <v/>
      </c>
      <c r="BJ6" s="2" t="str">
        <f>IFERROR(#REF!/GAMSstern!BI6,"")</f>
        <v/>
      </c>
    </row>
    <row r="7" spans="1:62" x14ac:dyDescent="0.25">
      <c r="A7" t="e">
        <f>#REF!</f>
        <v>#REF!</v>
      </c>
      <c r="B7" t="str">
        <f>GAMSbase!A7</f>
        <v>World Capital Risk Premium</v>
      </c>
      <c r="C7" s="2" t="str">
        <f>IFERROR(#REF!/GAMSstern!B7,"")</f>
        <v/>
      </c>
      <c r="D7" s="2" t="str">
        <f>IFERROR(#REF!/GAMSstern!C7,"")</f>
        <v/>
      </c>
      <c r="E7" s="2" t="str">
        <f>IFERROR(#REF!/GAMSstern!D7,"")</f>
        <v/>
      </c>
      <c r="F7" s="2" t="str">
        <f>IFERROR(#REF!/GAMSstern!E7,"")</f>
        <v/>
      </c>
      <c r="G7" s="2" t="str">
        <f>IFERROR(#REF!/GAMSstern!F7,"")</f>
        <v/>
      </c>
      <c r="H7" s="2" t="str">
        <f>IFERROR(#REF!/GAMSstern!G7,"")</f>
        <v/>
      </c>
      <c r="I7" s="2" t="str">
        <f>IFERROR(#REF!/GAMSstern!H7,"")</f>
        <v/>
      </c>
      <c r="J7" s="2" t="str">
        <f>IFERROR(#REF!/GAMSstern!I7,"")</f>
        <v/>
      </c>
      <c r="K7" s="2" t="str">
        <f>IFERROR(#REF!/GAMSstern!J7,"")</f>
        <v/>
      </c>
      <c r="L7" s="2" t="str">
        <f>IFERROR(#REF!/GAMSstern!K7,"")</f>
        <v/>
      </c>
      <c r="M7" s="2" t="str">
        <f>IFERROR(#REF!/GAMSstern!L7,"")</f>
        <v/>
      </c>
      <c r="N7" s="2" t="str">
        <f>IFERROR(#REF!/GAMSstern!M7,"")</f>
        <v/>
      </c>
      <c r="O7" s="2" t="str">
        <f>IFERROR(#REF!/GAMSstern!N7,"")</f>
        <v/>
      </c>
      <c r="P7" s="2" t="str">
        <f>IFERROR(#REF!/GAMSstern!O7,"")</f>
        <v/>
      </c>
      <c r="Q7" s="2" t="str">
        <f>IFERROR(#REF!/GAMSstern!P7,"")</f>
        <v/>
      </c>
      <c r="R7" s="2" t="str">
        <f>IFERROR(#REF!/GAMSstern!Q7,"")</f>
        <v/>
      </c>
      <c r="S7" s="2" t="str">
        <f>IFERROR(#REF!/GAMSstern!R7,"")</f>
        <v/>
      </c>
      <c r="T7" s="2" t="str">
        <f>IFERROR(#REF!/GAMSstern!S7,"")</f>
        <v/>
      </c>
      <c r="U7" s="2" t="str">
        <f>IFERROR(#REF!/GAMSstern!T7,"")</f>
        <v/>
      </c>
      <c r="V7" s="2" t="str">
        <f>IFERROR(#REF!/GAMSstern!U7,"")</f>
        <v/>
      </c>
      <c r="W7" s="2" t="str">
        <f>IFERROR(#REF!/GAMSstern!V7,"")</f>
        <v/>
      </c>
      <c r="X7" s="2" t="str">
        <f>IFERROR(#REF!/GAMSstern!W7,"")</f>
        <v/>
      </c>
      <c r="Y7" s="2" t="str">
        <f>IFERROR(#REF!/GAMSstern!X7,"")</f>
        <v/>
      </c>
      <c r="Z7" s="2" t="str">
        <f>IFERROR(#REF!/GAMSstern!Y7,"")</f>
        <v/>
      </c>
      <c r="AA7" s="2" t="str">
        <f>IFERROR(#REF!/GAMSstern!Z7,"")</f>
        <v/>
      </c>
      <c r="AB7" s="2" t="str">
        <f>IFERROR(#REF!/GAMSstern!AA7,"")</f>
        <v/>
      </c>
      <c r="AC7" s="2" t="str">
        <f>IFERROR(#REF!/GAMSstern!AB7,"")</f>
        <v/>
      </c>
      <c r="AD7" s="2" t="str">
        <f>IFERROR(#REF!/GAMSstern!AC7,"")</f>
        <v/>
      </c>
      <c r="AE7" s="2" t="str">
        <f>IFERROR(#REF!/GAMSstern!AD7,"")</f>
        <v/>
      </c>
      <c r="AF7" s="2" t="str">
        <f>IFERROR(#REF!/GAMSstern!AE7,"")</f>
        <v/>
      </c>
      <c r="AG7" s="2" t="str">
        <f>IFERROR(#REF!/GAMSstern!AF7,"")</f>
        <v/>
      </c>
      <c r="AH7" s="2" t="str">
        <f>IFERROR(#REF!/GAMSstern!AG7,"")</f>
        <v/>
      </c>
      <c r="AI7" s="2" t="str">
        <f>IFERROR(#REF!/GAMSstern!AH7,"")</f>
        <v/>
      </c>
      <c r="AJ7" s="2" t="str">
        <f>IFERROR(#REF!/GAMSstern!AI7,"")</f>
        <v/>
      </c>
      <c r="AK7" s="2" t="str">
        <f>IFERROR(#REF!/GAMSstern!AJ7,"")</f>
        <v/>
      </c>
      <c r="AL7" s="2" t="str">
        <f>IFERROR(#REF!/GAMSstern!AK7,"")</f>
        <v/>
      </c>
      <c r="AM7" s="2" t="str">
        <f>IFERROR(#REF!/GAMSstern!AL7,"")</f>
        <v/>
      </c>
      <c r="AN7" s="2" t="str">
        <f>IFERROR(#REF!/GAMSstern!AM7,"")</f>
        <v/>
      </c>
      <c r="AO7" s="2" t="str">
        <f>IFERROR(#REF!/GAMSstern!AN7,"")</f>
        <v/>
      </c>
      <c r="AP7" s="2" t="str">
        <f>IFERROR(#REF!/GAMSstern!AO7,"")</f>
        <v/>
      </c>
      <c r="AQ7" s="2" t="str">
        <f>IFERROR(#REF!/GAMSstern!AP7,"")</f>
        <v/>
      </c>
      <c r="AR7" s="2" t="str">
        <f>IFERROR(#REF!/GAMSstern!AQ7,"")</f>
        <v/>
      </c>
      <c r="AS7" s="2" t="str">
        <f>IFERROR(#REF!/GAMSstern!AR7,"")</f>
        <v/>
      </c>
      <c r="AT7" s="2" t="str">
        <f>IFERROR(#REF!/GAMSstern!AS7,"")</f>
        <v/>
      </c>
      <c r="AU7" s="2" t="str">
        <f>IFERROR(#REF!/GAMSstern!AT7,"")</f>
        <v/>
      </c>
      <c r="AV7" s="2" t="str">
        <f>IFERROR(#REF!/GAMSstern!AU7,"")</f>
        <v/>
      </c>
      <c r="AW7" s="2" t="str">
        <f>IFERROR(#REF!/GAMSstern!AV7,"")</f>
        <v/>
      </c>
      <c r="AX7" s="2" t="str">
        <f>IFERROR(#REF!/GAMSstern!AW7,"")</f>
        <v/>
      </c>
      <c r="AY7" s="2" t="str">
        <f>IFERROR(#REF!/GAMSstern!AX7,"")</f>
        <v/>
      </c>
      <c r="AZ7" s="2" t="str">
        <f>IFERROR(#REF!/GAMSstern!AY7,"")</f>
        <v/>
      </c>
      <c r="BA7" s="2" t="str">
        <f>IFERROR(#REF!/GAMSstern!AZ7,"")</f>
        <v/>
      </c>
      <c r="BB7" s="2" t="str">
        <f>IFERROR(#REF!/GAMSstern!BA7,"")</f>
        <v/>
      </c>
      <c r="BC7" s="2" t="str">
        <f>IFERROR(#REF!/GAMSstern!BB7,"")</f>
        <v/>
      </c>
      <c r="BD7" s="2" t="str">
        <f>IFERROR(#REF!/GAMSstern!BC7,"")</f>
        <v/>
      </c>
      <c r="BE7" s="2" t="str">
        <f>IFERROR(#REF!/GAMSstern!BD7,"")</f>
        <v/>
      </c>
      <c r="BF7" s="2" t="str">
        <f>IFERROR(#REF!/GAMSstern!BE7,"")</f>
        <v/>
      </c>
      <c r="BG7" s="2" t="str">
        <f>IFERROR(#REF!/GAMSstern!BF7,"")</f>
        <v/>
      </c>
      <c r="BH7" s="2" t="str">
        <f>IFERROR(#REF!/GAMSstern!BG7,"")</f>
        <v/>
      </c>
      <c r="BI7" s="2" t="str">
        <f>IFERROR(#REF!/GAMSstern!BH7,"")</f>
        <v/>
      </c>
      <c r="BJ7" s="2" t="str">
        <f>IFERROR(#REF!/GAMSstern!BI7,"")</f>
        <v/>
      </c>
    </row>
    <row r="8" spans="1:62" x14ac:dyDescent="0.25">
      <c r="A8" t="e">
        <f>#REF!</f>
        <v>#REF!</v>
      </c>
      <c r="B8" t="str">
        <f>GAMSbase!A8</f>
        <v>Fraction Diversifiable Risk</v>
      </c>
      <c r="C8" s="2" t="str">
        <f>IFERROR(#REF!/GAMSstern!B8,"")</f>
        <v/>
      </c>
      <c r="D8" s="2" t="str">
        <f>IFERROR(#REF!/GAMSstern!C8,"")</f>
        <v/>
      </c>
      <c r="E8" s="2" t="str">
        <f>IFERROR(#REF!/GAMSstern!D8,"")</f>
        <v/>
      </c>
      <c r="F8" s="2" t="str">
        <f>IFERROR(#REF!/GAMSstern!E8,"")</f>
        <v/>
      </c>
      <c r="G8" s="2" t="str">
        <f>IFERROR(#REF!/GAMSstern!F8,"")</f>
        <v/>
      </c>
      <c r="H8" s="2" t="str">
        <f>IFERROR(#REF!/GAMSstern!G8,"")</f>
        <v/>
      </c>
      <c r="I8" s="2" t="str">
        <f>IFERROR(#REF!/GAMSstern!H8,"")</f>
        <v/>
      </c>
      <c r="J8" s="2" t="str">
        <f>IFERROR(#REF!/GAMSstern!I8,"")</f>
        <v/>
      </c>
      <c r="K8" s="2" t="str">
        <f>IFERROR(#REF!/GAMSstern!J8,"")</f>
        <v/>
      </c>
      <c r="L8" s="2" t="str">
        <f>IFERROR(#REF!/GAMSstern!K8,"")</f>
        <v/>
      </c>
      <c r="M8" s="2" t="str">
        <f>IFERROR(#REF!/GAMSstern!L8,"")</f>
        <v/>
      </c>
      <c r="N8" s="2" t="str">
        <f>IFERROR(#REF!/GAMSstern!M8,"")</f>
        <v/>
      </c>
      <c r="O8" s="2" t="str">
        <f>IFERROR(#REF!/GAMSstern!N8,"")</f>
        <v/>
      </c>
      <c r="P8" s="2" t="str">
        <f>IFERROR(#REF!/GAMSstern!O8,"")</f>
        <v/>
      </c>
      <c r="Q8" s="2" t="str">
        <f>IFERROR(#REF!/GAMSstern!P8,"")</f>
        <v/>
      </c>
      <c r="R8" s="2" t="str">
        <f>IFERROR(#REF!/GAMSstern!Q8,"")</f>
        <v/>
      </c>
      <c r="S8" s="2" t="str">
        <f>IFERROR(#REF!/GAMSstern!R8,"")</f>
        <v/>
      </c>
      <c r="T8" s="2" t="str">
        <f>IFERROR(#REF!/GAMSstern!S8,"")</f>
        <v/>
      </c>
      <c r="U8" s="2" t="str">
        <f>IFERROR(#REF!/GAMSstern!T8,"")</f>
        <v/>
      </c>
      <c r="V8" s="2" t="str">
        <f>IFERROR(#REF!/GAMSstern!U8,"")</f>
        <v/>
      </c>
      <c r="W8" s="2" t="str">
        <f>IFERROR(#REF!/GAMSstern!V8,"")</f>
        <v/>
      </c>
      <c r="X8" s="2" t="str">
        <f>IFERROR(#REF!/GAMSstern!W8,"")</f>
        <v/>
      </c>
      <c r="Y8" s="2" t="str">
        <f>IFERROR(#REF!/GAMSstern!X8,"")</f>
        <v/>
      </c>
      <c r="Z8" s="2" t="str">
        <f>IFERROR(#REF!/GAMSstern!Y8,"")</f>
        <v/>
      </c>
      <c r="AA8" s="2" t="str">
        <f>IFERROR(#REF!/GAMSstern!Z8,"")</f>
        <v/>
      </c>
      <c r="AB8" s="2" t="str">
        <f>IFERROR(#REF!/GAMSstern!AA8,"")</f>
        <v/>
      </c>
      <c r="AC8" s="2" t="str">
        <f>IFERROR(#REF!/GAMSstern!AB8,"")</f>
        <v/>
      </c>
      <c r="AD8" s="2" t="str">
        <f>IFERROR(#REF!/GAMSstern!AC8,"")</f>
        <v/>
      </c>
      <c r="AE8" s="2" t="str">
        <f>IFERROR(#REF!/GAMSstern!AD8,"")</f>
        <v/>
      </c>
      <c r="AF8" s="2" t="str">
        <f>IFERROR(#REF!/GAMSstern!AE8,"")</f>
        <v/>
      </c>
      <c r="AG8" s="2" t="str">
        <f>IFERROR(#REF!/GAMSstern!AF8,"")</f>
        <v/>
      </c>
      <c r="AH8" s="2" t="str">
        <f>IFERROR(#REF!/GAMSstern!AG8,"")</f>
        <v/>
      </c>
      <c r="AI8" s="2" t="str">
        <f>IFERROR(#REF!/GAMSstern!AH8,"")</f>
        <v/>
      </c>
      <c r="AJ8" s="2" t="str">
        <f>IFERROR(#REF!/GAMSstern!AI8,"")</f>
        <v/>
      </c>
      <c r="AK8" s="2" t="str">
        <f>IFERROR(#REF!/GAMSstern!AJ8,"")</f>
        <v/>
      </c>
      <c r="AL8" s="2" t="str">
        <f>IFERROR(#REF!/GAMSstern!AK8,"")</f>
        <v/>
      </c>
      <c r="AM8" s="2" t="str">
        <f>IFERROR(#REF!/GAMSstern!AL8,"")</f>
        <v/>
      </c>
      <c r="AN8" s="2" t="str">
        <f>IFERROR(#REF!/GAMSstern!AM8,"")</f>
        <v/>
      </c>
      <c r="AO8" s="2" t="str">
        <f>IFERROR(#REF!/GAMSstern!AN8,"")</f>
        <v/>
      </c>
      <c r="AP8" s="2" t="str">
        <f>IFERROR(#REF!/GAMSstern!AO8,"")</f>
        <v/>
      </c>
      <c r="AQ8" s="2" t="str">
        <f>IFERROR(#REF!/GAMSstern!AP8,"")</f>
        <v/>
      </c>
      <c r="AR8" s="2" t="str">
        <f>IFERROR(#REF!/GAMSstern!AQ8,"")</f>
        <v/>
      </c>
      <c r="AS8" s="2" t="str">
        <f>IFERROR(#REF!/GAMSstern!AR8,"")</f>
        <v/>
      </c>
      <c r="AT8" s="2" t="str">
        <f>IFERROR(#REF!/GAMSstern!AS8,"")</f>
        <v/>
      </c>
      <c r="AU8" s="2" t="str">
        <f>IFERROR(#REF!/GAMSstern!AT8,"")</f>
        <v/>
      </c>
      <c r="AV8" s="2" t="str">
        <f>IFERROR(#REF!/GAMSstern!AU8,"")</f>
        <v/>
      </c>
      <c r="AW8" s="2" t="str">
        <f>IFERROR(#REF!/GAMSstern!AV8,"")</f>
        <v/>
      </c>
      <c r="AX8" s="2" t="str">
        <f>IFERROR(#REF!/GAMSstern!AW8,"")</f>
        <v/>
      </c>
      <c r="AY8" s="2" t="str">
        <f>IFERROR(#REF!/GAMSstern!AX8,"")</f>
        <v/>
      </c>
      <c r="AZ8" s="2" t="str">
        <f>IFERROR(#REF!/GAMSstern!AY8,"")</f>
        <v/>
      </c>
      <c r="BA8" s="2" t="str">
        <f>IFERROR(#REF!/GAMSstern!AZ8,"")</f>
        <v/>
      </c>
      <c r="BB8" s="2" t="str">
        <f>IFERROR(#REF!/GAMSstern!BA8,"")</f>
        <v/>
      </c>
      <c r="BC8" s="2" t="str">
        <f>IFERROR(#REF!/GAMSstern!BB8,"")</f>
        <v/>
      </c>
      <c r="BD8" s="2" t="str">
        <f>IFERROR(#REF!/GAMSstern!BC8,"")</f>
        <v/>
      </c>
      <c r="BE8" s="2" t="str">
        <f>IFERROR(#REF!/GAMSstern!BD8,"")</f>
        <v/>
      </c>
      <c r="BF8" s="2" t="str">
        <f>IFERROR(#REF!/GAMSstern!BE8,"")</f>
        <v/>
      </c>
      <c r="BG8" s="2" t="str">
        <f>IFERROR(#REF!/GAMSstern!BF8,"")</f>
        <v/>
      </c>
      <c r="BH8" s="2" t="str">
        <f>IFERROR(#REF!/GAMSstern!BG8,"")</f>
        <v/>
      </c>
      <c r="BI8" s="2" t="str">
        <f>IFERROR(#REF!/GAMSstern!BH8,"")</f>
        <v/>
      </c>
      <c r="BJ8" s="2" t="str">
        <f>IFERROR(#REF!/GAMSstern!BI8,"")</f>
        <v/>
      </c>
    </row>
    <row r="9" spans="1:62" x14ac:dyDescent="0.25">
      <c r="A9" t="e">
        <f>#REF!</f>
        <v>#REF!</v>
      </c>
      <c r="B9" t="str">
        <f>GAMSbase!A9</f>
        <v>Diversifiable Risk ( per year)</v>
      </c>
      <c r="C9" s="2" t="str">
        <f>IFERROR(#REF!/GAMSstern!B9,"")</f>
        <v/>
      </c>
      <c r="D9" s="2" t="str">
        <f>IFERROR(#REF!/GAMSstern!C9,"")</f>
        <v/>
      </c>
      <c r="E9" s="2" t="str">
        <f>IFERROR(#REF!/GAMSstern!D9,"")</f>
        <v/>
      </c>
      <c r="F9" s="2" t="str">
        <f>IFERROR(#REF!/GAMSstern!E9,"")</f>
        <v/>
      </c>
      <c r="G9" s="2" t="str">
        <f>IFERROR(#REF!/GAMSstern!F9,"")</f>
        <v/>
      </c>
      <c r="H9" s="2" t="str">
        <f>IFERROR(#REF!/GAMSstern!G9,"")</f>
        <v/>
      </c>
      <c r="I9" s="2" t="str">
        <f>IFERROR(#REF!/GAMSstern!H9,"")</f>
        <v/>
      </c>
      <c r="J9" s="2" t="str">
        <f>IFERROR(#REF!/GAMSstern!I9,"")</f>
        <v/>
      </c>
      <c r="K9" s="2" t="str">
        <f>IFERROR(#REF!/GAMSstern!J9,"")</f>
        <v/>
      </c>
      <c r="L9" s="2" t="str">
        <f>IFERROR(#REF!/GAMSstern!K9,"")</f>
        <v/>
      </c>
      <c r="M9" s="2" t="str">
        <f>IFERROR(#REF!/GAMSstern!L9,"")</f>
        <v/>
      </c>
      <c r="N9" s="2" t="str">
        <f>IFERROR(#REF!/GAMSstern!M9,"")</f>
        <v/>
      </c>
      <c r="O9" s="2" t="str">
        <f>IFERROR(#REF!/GAMSstern!N9,"")</f>
        <v/>
      </c>
      <c r="P9" s="2" t="str">
        <f>IFERROR(#REF!/GAMSstern!O9,"")</f>
        <v/>
      </c>
      <c r="Q9" s="2" t="str">
        <f>IFERROR(#REF!/GAMSstern!P9,"")</f>
        <v/>
      </c>
      <c r="R9" s="2" t="str">
        <f>IFERROR(#REF!/GAMSstern!Q9,"")</f>
        <v/>
      </c>
      <c r="S9" s="2" t="str">
        <f>IFERROR(#REF!/GAMSstern!R9,"")</f>
        <v/>
      </c>
      <c r="T9" s="2" t="str">
        <f>IFERROR(#REF!/GAMSstern!S9,"")</f>
        <v/>
      </c>
      <c r="U9" s="2" t="str">
        <f>IFERROR(#REF!/GAMSstern!T9,"")</f>
        <v/>
      </c>
      <c r="V9" s="2" t="str">
        <f>IFERROR(#REF!/GAMSstern!U9,"")</f>
        <v/>
      </c>
      <c r="W9" s="2" t="str">
        <f>IFERROR(#REF!/GAMSstern!V9,"")</f>
        <v/>
      </c>
      <c r="X9" s="2" t="str">
        <f>IFERROR(#REF!/GAMSstern!W9,"")</f>
        <v/>
      </c>
      <c r="Y9" s="2" t="str">
        <f>IFERROR(#REF!/GAMSstern!X9,"")</f>
        <v/>
      </c>
      <c r="Z9" s="2" t="str">
        <f>IFERROR(#REF!/GAMSstern!Y9,"")</f>
        <v/>
      </c>
      <c r="AA9" s="2" t="str">
        <f>IFERROR(#REF!/GAMSstern!Z9,"")</f>
        <v/>
      </c>
      <c r="AB9" s="2" t="str">
        <f>IFERROR(#REF!/GAMSstern!AA9,"")</f>
        <v/>
      </c>
      <c r="AC9" s="2" t="str">
        <f>IFERROR(#REF!/GAMSstern!AB9,"")</f>
        <v/>
      </c>
      <c r="AD9" s="2" t="str">
        <f>IFERROR(#REF!/GAMSstern!AC9,"")</f>
        <v/>
      </c>
      <c r="AE9" s="2" t="str">
        <f>IFERROR(#REF!/GAMSstern!AD9,"")</f>
        <v/>
      </c>
      <c r="AF9" s="2" t="str">
        <f>IFERROR(#REF!/GAMSstern!AE9,"")</f>
        <v/>
      </c>
      <c r="AG9" s="2" t="str">
        <f>IFERROR(#REF!/GAMSstern!AF9,"")</f>
        <v/>
      </c>
      <c r="AH9" s="2" t="str">
        <f>IFERROR(#REF!/GAMSstern!AG9,"")</f>
        <v/>
      </c>
      <c r="AI9" s="2" t="str">
        <f>IFERROR(#REF!/GAMSstern!AH9,"")</f>
        <v/>
      </c>
      <c r="AJ9" s="2" t="str">
        <f>IFERROR(#REF!/GAMSstern!AI9,"")</f>
        <v/>
      </c>
      <c r="AK9" s="2" t="str">
        <f>IFERROR(#REF!/GAMSstern!AJ9,"")</f>
        <v/>
      </c>
      <c r="AL9" s="2" t="str">
        <f>IFERROR(#REF!/GAMSstern!AK9,"")</f>
        <v/>
      </c>
      <c r="AM9" s="2" t="str">
        <f>IFERROR(#REF!/GAMSstern!AL9,"")</f>
        <v/>
      </c>
      <c r="AN9" s="2" t="str">
        <f>IFERROR(#REF!/GAMSstern!AM9,"")</f>
        <v/>
      </c>
      <c r="AO9" s="2" t="str">
        <f>IFERROR(#REF!/GAMSstern!AN9,"")</f>
        <v/>
      </c>
      <c r="AP9" s="2" t="str">
        <f>IFERROR(#REF!/GAMSstern!AO9,"")</f>
        <v/>
      </c>
      <c r="AQ9" s="2" t="str">
        <f>IFERROR(#REF!/GAMSstern!AP9,"")</f>
        <v/>
      </c>
      <c r="AR9" s="2" t="str">
        <f>IFERROR(#REF!/GAMSstern!AQ9,"")</f>
        <v/>
      </c>
      <c r="AS9" s="2" t="str">
        <f>IFERROR(#REF!/GAMSstern!AR9,"")</f>
        <v/>
      </c>
      <c r="AT9" s="2" t="str">
        <f>IFERROR(#REF!/GAMSstern!AS9,"")</f>
        <v/>
      </c>
      <c r="AU9" s="2" t="str">
        <f>IFERROR(#REF!/GAMSstern!AT9,"")</f>
        <v/>
      </c>
      <c r="AV9" s="2" t="str">
        <f>IFERROR(#REF!/GAMSstern!AU9,"")</f>
        <v/>
      </c>
      <c r="AW9" s="2" t="str">
        <f>IFERROR(#REF!/GAMSstern!AV9,"")</f>
        <v/>
      </c>
      <c r="AX9" s="2" t="str">
        <f>IFERROR(#REF!/GAMSstern!AW9,"")</f>
        <v/>
      </c>
      <c r="AY9" s="2" t="str">
        <f>IFERROR(#REF!/GAMSstern!AX9,"")</f>
        <v/>
      </c>
      <c r="AZ9" s="2" t="str">
        <f>IFERROR(#REF!/GAMSstern!AY9,"")</f>
        <v/>
      </c>
      <c r="BA9" s="2" t="str">
        <f>IFERROR(#REF!/GAMSstern!AZ9,"")</f>
        <v/>
      </c>
      <c r="BB9" s="2" t="str">
        <f>IFERROR(#REF!/GAMSstern!BA9,"")</f>
        <v/>
      </c>
      <c r="BC9" s="2" t="str">
        <f>IFERROR(#REF!/GAMSstern!BB9,"")</f>
        <v/>
      </c>
      <c r="BD9" s="2" t="str">
        <f>IFERROR(#REF!/GAMSstern!BC9,"")</f>
        <v/>
      </c>
      <c r="BE9" s="2" t="str">
        <f>IFERROR(#REF!/GAMSstern!BD9,"")</f>
        <v/>
      </c>
      <c r="BF9" s="2" t="str">
        <f>IFERROR(#REF!/GAMSstern!BE9,"")</f>
        <v/>
      </c>
      <c r="BG9" s="2" t="str">
        <f>IFERROR(#REF!/GAMSstern!BF9,"")</f>
        <v/>
      </c>
      <c r="BH9" s="2" t="str">
        <f>IFERROR(#REF!/GAMSstern!BG9,"")</f>
        <v/>
      </c>
      <c r="BI9" s="2" t="str">
        <f>IFERROR(#REF!/GAMSstern!BH9,"")</f>
        <v/>
      </c>
      <c r="BJ9" s="2" t="str">
        <f>IFERROR(#REF!/GAMSstern!BI9,"")</f>
        <v/>
      </c>
    </row>
    <row r="10" spans="1:62" x14ac:dyDescent="0.25">
      <c r="A10" t="e">
        <f>#REF!</f>
        <v>#REF!</v>
      </c>
      <c r="B10" t="str">
        <f>GAMSbase!A10</f>
        <v>Depreciation with no Risk (per year)</v>
      </c>
      <c r="C10" s="2" t="str">
        <f>IFERROR(#REF!/GAMSstern!B10,"")</f>
        <v/>
      </c>
      <c r="D10" s="2" t="str">
        <f>IFERROR(#REF!/GAMSstern!C10,"")</f>
        <v/>
      </c>
      <c r="E10" s="2" t="str">
        <f>IFERROR(#REF!/GAMSstern!D10,"")</f>
        <v/>
      </c>
      <c r="F10" s="2" t="str">
        <f>IFERROR(#REF!/GAMSstern!E10,"")</f>
        <v/>
      </c>
      <c r="G10" s="2" t="str">
        <f>IFERROR(#REF!/GAMSstern!F10,"")</f>
        <v/>
      </c>
      <c r="H10" s="2" t="str">
        <f>IFERROR(#REF!/GAMSstern!G10,"")</f>
        <v/>
      </c>
      <c r="I10" s="2" t="str">
        <f>IFERROR(#REF!/GAMSstern!H10,"")</f>
        <v/>
      </c>
      <c r="J10" s="2" t="str">
        <f>IFERROR(#REF!/GAMSstern!I10,"")</f>
        <v/>
      </c>
      <c r="K10" s="2" t="str">
        <f>IFERROR(#REF!/GAMSstern!J10,"")</f>
        <v/>
      </c>
      <c r="L10" s="2" t="str">
        <f>IFERROR(#REF!/GAMSstern!K10,"")</f>
        <v/>
      </c>
      <c r="M10" s="2" t="str">
        <f>IFERROR(#REF!/GAMSstern!L10,"")</f>
        <v/>
      </c>
      <c r="N10" s="2" t="str">
        <f>IFERROR(#REF!/GAMSstern!M10,"")</f>
        <v/>
      </c>
      <c r="O10" s="2" t="str">
        <f>IFERROR(#REF!/GAMSstern!N10,"")</f>
        <v/>
      </c>
      <c r="P10" s="2" t="str">
        <f>IFERROR(#REF!/GAMSstern!O10,"")</f>
        <v/>
      </c>
      <c r="Q10" s="2" t="str">
        <f>IFERROR(#REF!/GAMSstern!P10,"")</f>
        <v/>
      </c>
      <c r="R10" s="2" t="str">
        <f>IFERROR(#REF!/GAMSstern!Q10,"")</f>
        <v/>
      </c>
      <c r="S10" s="2" t="str">
        <f>IFERROR(#REF!/GAMSstern!R10,"")</f>
        <v/>
      </c>
      <c r="T10" s="2" t="str">
        <f>IFERROR(#REF!/GAMSstern!S10,"")</f>
        <v/>
      </c>
      <c r="U10" s="2" t="str">
        <f>IFERROR(#REF!/GAMSstern!T10,"")</f>
        <v/>
      </c>
      <c r="V10" s="2" t="str">
        <f>IFERROR(#REF!/GAMSstern!U10,"")</f>
        <v/>
      </c>
      <c r="W10" s="2" t="str">
        <f>IFERROR(#REF!/GAMSstern!V10,"")</f>
        <v/>
      </c>
      <c r="X10" s="2" t="str">
        <f>IFERROR(#REF!/GAMSstern!W10,"")</f>
        <v/>
      </c>
      <c r="Y10" s="2" t="str">
        <f>IFERROR(#REF!/GAMSstern!X10,"")</f>
        <v/>
      </c>
      <c r="Z10" s="2" t="str">
        <f>IFERROR(#REF!/GAMSstern!Y10,"")</f>
        <v/>
      </c>
      <c r="AA10" s="2" t="str">
        <f>IFERROR(#REF!/GAMSstern!Z10,"")</f>
        <v/>
      </c>
      <c r="AB10" s="2" t="str">
        <f>IFERROR(#REF!/GAMSstern!AA10,"")</f>
        <v/>
      </c>
      <c r="AC10" s="2" t="str">
        <f>IFERROR(#REF!/GAMSstern!AB10,"")</f>
        <v/>
      </c>
      <c r="AD10" s="2" t="str">
        <f>IFERROR(#REF!/GAMSstern!AC10,"")</f>
        <v/>
      </c>
      <c r="AE10" s="2" t="str">
        <f>IFERROR(#REF!/GAMSstern!AD10,"")</f>
        <v/>
      </c>
      <c r="AF10" s="2" t="str">
        <f>IFERROR(#REF!/GAMSstern!AE10,"")</f>
        <v/>
      </c>
      <c r="AG10" s="2" t="str">
        <f>IFERROR(#REF!/GAMSstern!AF10,"")</f>
        <v/>
      </c>
      <c r="AH10" s="2" t="str">
        <f>IFERROR(#REF!/GAMSstern!AG10,"")</f>
        <v/>
      </c>
      <c r="AI10" s="2" t="str">
        <f>IFERROR(#REF!/GAMSstern!AH10,"")</f>
        <v/>
      </c>
      <c r="AJ10" s="2" t="str">
        <f>IFERROR(#REF!/GAMSstern!AI10,"")</f>
        <v/>
      </c>
      <c r="AK10" s="2" t="str">
        <f>IFERROR(#REF!/GAMSstern!AJ10,"")</f>
        <v/>
      </c>
      <c r="AL10" s="2" t="str">
        <f>IFERROR(#REF!/GAMSstern!AK10,"")</f>
        <v/>
      </c>
      <c r="AM10" s="2" t="str">
        <f>IFERROR(#REF!/GAMSstern!AL10,"")</f>
        <v/>
      </c>
      <c r="AN10" s="2" t="str">
        <f>IFERROR(#REF!/GAMSstern!AM10,"")</f>
        <v/>
      </c>
      <c r="AO10" s="2" t="str">
        <f>IFERROR(#REF!/GAMSstern!AN10,"")</f>
        <v/>
      </c>
      <c r="AP10" s="2" t="str">
        <f>IFERROR(#REF!/GAMSstern!AO10,"")</f>
        <v/>
      </c>
      <c r="AQ10" s="2" t="str">
        <f>IFERROR(#REF!/GAMSstern!AP10,"")</f>
        <v/>
      </c>
      <c r="AR10" s="2" t="str">
        <f>IFERROR(#REF!/GAMSstern!AQ10,"")</f>
        <v/>
      </c>
      <c r="AS10" s="2" t="str">
        <f>IFERROR(#REF!/GAMSstern!AR10,"")</f>
        <v/>
      </c>
      <c r="AT10" s="2" t="str">
        <f>IFERROR(#REF!/GAMSstern!AS10,"")</f>
        <v/>
      </c>
      <c r="AU10" s="2" t="str">
        <f>IFERROR(#REF!/GAMSstern!AT10,"")</f>
        <v/>
      </c>
      <c r="AV10" s="2" t="str">
        <f>IFERROR(#REF!/GAMSstern!AU10,"")</f>
        <v/>
      </c>
      <c r="AW10" s="2" t="str">
        <f>IFERROR(#REF!/GAMSstern!AV10,"")</f>
        <v/>
      </c>
      <c r="AX10" s="2" t="str">
        <f>IFERROR(#REF!/GAMSstern!AW10,"")</f>
        <v/>
      </c>
      <c r="AY10" s="2" t="str">
        <f>IFERROR(#REF!/GAMSstern!AX10,"")</f>
        <v/>
      </c>
      <c r="AZ10" s="2" t="str">
        <f>IFERROR(#REF!/GAMSstern!AY10,"")</f>
        <v/>
      </c>
      <c r="BA10" s="2" t="str">
        <f>IFERROR(#REF!/GAMSstern!AZ10,"")</f>
        <v/>
      </c>
      <c r="BB10" s="2" t="str">
        <f>IFERROR(#REF!/GAMSstern!BA10,"")</f>
        <v/>
      </c>
      <c r="BC10" s="2" t="str">
        <f>IFERROR(#REF!/GAMSstern!BB10,"")</f>
        <v/>
      </c>
      <c r="BD10" s="2" t="str">
        <f>IFERROR(#REF!/GAMSstern!BC10,"")</f>
        <v/>
      </c>
      <c r="BE10" s="2" t="str">
        <f>IFERROR(#REF!/GAMSstern!BD10,"")</f>
        <v/>
      </c>
      <c r="BF10" s="2" t="str">
        <f>IFERROR(#REF!/GAMSstern!BE10,"")</f>
        <v/>
      </c>
      <c r="BG10" s="2" t="str">
        <f>IFERROR(#REF!/GAMSstern!BF10,"")</f>
        <v/>
      </c>
      <c r="BH10" s="2" t="str">
        <f>IFERROR(#REF!/GAMSstern!BG10,"")</f>
        <v/>
      </c>
      <c r="BI10" s="2" t="str">
        <f>IFERROR(#REF!/GAMSstern!BH10,"")</f>
        <v/>
      </c>
      <c r="BJ10" s="2" t="str">
        <f>IFERROR(#REF!/GAMSstern!BI10,"")</f>
        <v/>
      </c>
    </row>
    <row r="11" spans="1:62" x14ac:dyDescent="0.25">
      <c r="A11" t="e">
        <f>#REF!</f>
        <v>#REF!</v>
      </c>
      <c r="B11" t="str">
        <f>GAMSbase!A11</f>
        <v>Initial Output (2005 US International $, trillions)</v>
      </c>
      <c r="C11" s="2" t="str">
        <f>IFERROR(#REF!/GAMSstern!B11,"")</f>
        <v/>
      </c>
      <c r="D11" s="2" t="str">
        <f>IFERROR(#REF!/GAMSstern!C11,"")</f>
        <v/>
      </c>
      <c r="E11" s="2" t="str">
        <f>IFERROR(#REF!/GAMSstern!D11,"")</f>
        <v/>
      </c>
      <c r="F11" s="2" t="str">
        <f>IFERROR(#REF!/GAMSstern!E11,"")</f>
        <v/>
      </c>
      <c r="G11" s="2" t="str">
        <f>IFERROR(#REF!/GAMSstern!F11,"")</f>
        <v/>
      </c>
      <c r="H11" s="2" t="str">
        <f>IFERROR(#REF!/GAMSstern!G11,"")</f>
        <v/>
      </c>
      <c r="I11" s="2" t="str">
        <f>IFERROR(#REF!/GAMSstern!H11,"")</f>
        <v/>
      </c>
      <c r="J11" s="2" t="str">
        <f>IFERROR(#REF!/GAMSstern!I11,"")</f>
        <v/>
      </c>
      <c r="K11" s="2" t="str">
        <f>IFERROR(#REF!/GAMSstern!J11,"")</f>
        <v/>
      </c>
      <c r="L11" s="2" t="str">
        <f>IFERROR(#REF!/GAMSstern!K11,"")</f>
        <v/>
      </c>
      <c r="M11" s="2" t="str">
        <f>IFERROR(#REF!/GAMSstern!L11,"")</f>
        <v/>
      </c>
      <c r="N11" s="2" t="str">
        <f>IFERROR(#REF!/GAMSstern!M11,"")</f>
        <v/>
      </c>
      <c r="O11" s="2" t="str">
        <f>IFERROR(#REF!/GAMSstern!N11,"")</f>
        <v/>
      </c>
      <c r="P11" s="2" t="str">
        <f>IFERROR(#REF!/GAMSstern!O11,"")</f>
        <v/>
      </c>
      <c r="Q11" s="2" t="str">
        <f>IFERROR(#REF!/GAMSstern!P11,"")</f>
        <v/>
      </c>
      <c r="R11" s="2" t="str">
        <f>IFERROR(#REF!/GAMSstern!Q11,"")</f>
        <v/>
      </c>
      <c r="S11" s="2" t="str">
        <f>IFERROR(#REF!/GAMSstern!R11,"")</f>
        <v/>
      </c>
      <c r="T11" s="2" t="str">
        <f>IFERROR(#REF!/GAMSstern!S11,"")</f>
        <v/>
      </c>
      <c r="U11" s="2" t="str">
        <f>IFERROR(#REF!/GAMSstern!T11,"")</f>
        <v/>
      </c>
      <c r="V11" s="2" t="str">
        <f>IFERROR(#REF!/GAMSstern!U11,"")</f>
        <v/>
      </c>
      <c r="W11" s="2" t="str">
        <f>IFERROR(#REF!/GAMSstern!V11,"")</f>
        <v/>
      </c>
      <c r="X11" s="2" t="str">
        <f>IFERROR(#REF!/GAMSstern!W11,"")</f>
        <v/>
      </c>
      <c r="Y11" s="2" t="str">
        <f>IFERROR(#REF!/GAMSstern!X11,"")</f>
        <v/>
      </c>
      <c r="Z11" s="2" t="str">
        <f>IFERROR(#REF!/GAMSstern!Y11,"")</f>
        <v/>
      </c>
      <c r="AA11" s="2" t="str">
        <f>IFERROR(#REF!/GAMSstern!Z11,"")</f>
        <v/>
      </c>
      <c r="AB11" s="2" t="str">
        <f>IFERROR(#REF!/GAMSstern!AA11,"")</f>
        <v/>
      </c>
      <c r="AC11" s="2" t="str">
        <f>IFERROR(#REF!/GAMSstern!AB11,"")</f>
        <v/>
      </c>
      <c r="AD11" s="2" t="str">
        <f>IFERROR(#REF!/GAMSstern!AC11,"")</f>
        <v/>
      </c>
      <c r="AE11" s="2" t="str">
        <f>IFERROR(#REF!/GAMSstern!AD11,"")</f>
        <v/>
      </c>
      <c r="AF11" s="2" t="str">
        <f>IFERROR(#REF!/GAMSstern!AE11,"")</f>
        <v/>
      </c>
      <c r="AG11" s="2" t="str">
        <f>IFERROR(#REF!/GAMSstern!AF11,"")</f>
        <v/>
      </c>
      <c r="AH11" s="2" t="str">
        <f>IFERROR(#REF!/GAMSstern!AG11,"")</f>
        <v/>
      </c>
      <c r="AI11" s="2" t="str">
        <f>IFERROR(#REF!/GAMSstern!AH11,"")</f>
        <v/>
      </c>
      <c r="AJ11" s="2" t="str">
        <f>IFERROR(#REF!/GAMSstern!AI11,"")</f>
        <v/>
      </c>
      <c r="AK11" s="2" t="str">
        <f>IFERROR(#REF!/GAMSstern!AJ11,"")</f>
        <v/>
      </c>
      <c r="AL11" s="2" t="str">
        <f>IFERROR(#REF!/GAMSstern!AK11,"")</f>
        <v/>
      </c>
      <c r="AM11" s="2" t="str">
        <f>IFERROR(#REF!/GAMSstern!AL11,"")</f>
        <v/>
      </c>
      <c r="AN11" s="2" t="str">
        <f>IFERROR(#REF!/GAMSstern!AM11,"")</f>
        <v/>
      </c>
      <c r="AO11" s="2" t="str">
        <f>IFERROR(#REF!/GAMSstern!AN11,"")</f>
        <v/>
      </c>
      <c r="AP11" s="2" t="str">
        <f>IFERROR(#REF!/GAMSstern!AO11,"")</f>
        <v/>
      </c>
      <c r="AQ11" s="2" t="str">
        <f>IFERROR(#REF!/GAMSstern!AP11,"")</f>
        <v/>
      </c>
      <c r="AR11" s="2" t="str">
        <f>IFERROR(#REF!/GAMSstern!AQ11,"")</f>
        <v/>
      </c>
      <c r="AS11" s="2" t="str">
        <f>IFERROR(#REF!/GAMSstern!AR11,"")</f>
        <v/>
      </c>
      <c r="AT11" s="2" t="str">
        <f>IFERROR(#REF!/GAMSstern!AS11,"")</f>
        <v/>
      </c>
      <c r="AU11" s="2" t="str">
        <f>IFERROR(#REF!/GAMSstern!AT11,"")</f>
        <v/>
      </c>
      <c r="AV11" s="2" t="str">
        <f>IFERROR(#REF!/GAMSstern!AU11,"")</f>
        <v/>
      </c>
      <c r="AW11" s="2" t="str">
        <f>IFERROR(#REF!/GAMSstern!AV11,"")</f>
        <v/>
      </c>
      <c r="AX11" s="2" t="str">
        <f>IFERROR(#REF!/GAMSstern!AW11,"")</f>
        <v/>
      </c>
      <c r="AY11" s="2" t="str">
        <f>IFERROR(#REF!/GAMSstern!AX11,"")</f>
        <v/>
      </c>
      <c r="AZ11" s="2" t="str">
        <f>IFERROR(#REF!/GAMSstern!AY11,"")</f>
        <v/>
      </c>
      <c r="BA11" s="2" t="str">
        <f>IFERROR(#REF!/GAMSstern!AZ11,"")</f>
        <v/>
      </c>
      <c r="BB11" s="2" t="str">
        <f>IFERROR(#REF!/GAMSstern!BA11,"")</f>
        <v/>
      </c>
      <c r="BC11" s="2" t="str">
        <f>IFERROR(#REF!/GAMSstern!BB11,"")</f>
        <v/>
      </c>
      <c r="BD11" s="2" t="str">
        <f>IFERROR(#REF!/GAMSstern!BC11,"")</f>
        <v/>
      </c>
      <c r="BE11" s="2" t="str">
        <f>IFERROR(#REF!/GAMSstern!BD11,"")</f>
        <v/>
      </c>
      <c r="BF11" s="2" t="str">
        <f>IFERROR(#REF!/GAMSstern!BE11,"")</f>
        <v/>
      </c>
      <c r="BG11" s="2" t="str">
        <f>IFERROR(#REF!/GAMSstern!BF11,"")</f>
        <v/>
      </c>
      <c r="BH11" s="2" t="str">
        <f>IFERROR(#REF!/GAMSstern!BG11,"")</f>
        <v/>
      </c>
      <c r="BI11" s="2" t="str">
        <f>IFERROR(#REF!/GAMSstern!BH11,"")</f>
        <v/>
      </c>
      <c r="BJ11" s="2" t="str">
        <f>IFERROR(#REF!/GAMSstern!BI11,"")</f>
        <v/>
      </c>
    </row>
    <row r="12" spans="1:62" x14ac:dyDescent="0.25">
      <c r="A12" t="e">
        <f>#REF!</f>
        <v>#REF!</v>
      </c>
      <c r="B12" t="str">
        <f>GAMSbase!A12</f>
        <v>Initial K (Capital Stock)</v>
      </c>
      <c r="C12" s="2" t="str">
        <f>IFERROR(#REF!/GAMSstern!B12,"")</f>
        <v/>
      </c>
      <c r="D12" s="2" t="str">
        <f>IFERROR(#REF!/GAMSstern!C12,"")</f>
        <v/>
      </c>
      <c r="E12" s="2" t="str">
        <f>IFERROR(#REF!/GAMSstern!D12,"")</f>
        <v/>
      </c>
      <c r="F12" s="2" t="str">
        <f>IFERROR(#REF!/GAMSstern!E12,"")</f>
        <v/>
      </c>
      <c r="G12" s="2" t="str">
        <f>IFERROR(#REF!/GAMSstern!F12,"")</f>
        <v/>
      </c>
      <c r="H12" s="2" t="str">
        <f>IFERROR(#REF!/GAMSstern!G12,"")</f>
        <v/>
      </c>
      <c r="I12" s="2" t="str">
        <f>IFERROR(#REF!/GAMSstern!H12,"")</f>
        <v/>
      </c>
      <c r="J12" s="2" t="str">
        <f>IFERROR(#REF!/GAMSstern!I12,"")</f>
        <v/>
      </c>
      <c r="K12" s="2" t="str">
        <f>IFERROR(#REF!/GAMSstern!J12,"")</f>
        <v/>
      </c>
      <c r="L12" s="2" t="str">
        <f>IFERROR(#REF!/GAMSstern!K12,"")</f>
        <v/>
      </c>
      <c r="M12" s="2" t="str">
        <f>IFERROR(#REF!/GAMSstern!L12,"")</f>
        <v/>
      </c>
      <c r="N12" s="2" t="str">
        <f>IFERROR(#REF!/GAMSstern!M12,"")</f>
        <v/>
      </c>
      <c r="O12" s="2" t="str">
        <f>IFERROR(#REF!/GAMSstern!N12,"")</f>
        <v/>
      </c>
      <c r="P12" s="2" t="str">
        <f>IFERROR(#REF!/GAMSstern!O12,"")</f>
        <v/>
      </c>
      <c r="Q12" s="2" t="str">
        <f>IFERROR(#REF!/GAMSstern!P12,"")</f>
        <v/>
      </c>
      <c r="R12" s="2" t="str">
        <f>IFERROR(#REF!/GAMSstern!Q12,"")</f>
        <v/>
      </c>
      <c r="S12" s="2" t="str">
        <f>IFERROR(#REF!/GAMSstern!R12,"")</f>
        <v/>
      </c>
      <c r="T12" s="2" t="str">
        <f>IFERROR(#REF!/GAMSstern!S12,"")</f>
        <v/>
      </c>
      <c r="U12" s="2" t="str">
        <f>IFERROR(#REF!/GAMSstern!T12,"")</f>
        <v/>
      </c>
      <c r="V12" s="2" t="str">
        <f>IFERROR(#REF!/GAMSstern!U12,"")</f>
        <v/>
      </c>
      <c r="W12" s="2" t="str">
        <f>IFERROR(#REF!/GAMSstern!V12,"")</f>
        <v/>
      </c>
      <c r="X12" s="2" t="str">
        <f>IFERROR(#REF!/GAMSstern!W12,"")</f>
        <v/>
      </c>
      <c r="Y12" s="2" t="str">
        <f>IFERROR(#REF!/GAMSstern!X12,"")</f>
        <v/>
      </c>
      <c r="Z12" s="2" t="str">
        <f>IFERROR(#REF!/GAMSstern!Y12,"")</f>
        <v/>
      </c>
      <c r="AA12" s="2" t="str">
        <f>IFERROR(#REF!/GAMSstern!Z12,"")</f>
        <v/>
      </c>
      <c r="AB12" s="2" t="str">
        <f>IFERROR(#REF!/GAMSstern!AA12,"")</f>
        <v/>
      </c>
      <c r="AC12" s="2" t="str">
        <f>IFERROR(#REF!/GAMSstern!AB12,"")</f>
        <v/>
      </c>
      <c r="AD12" s="2" t="str">
        <f>IFERROR(#REF!/GAMSstern!AC12,"")</f>
        <v/>
      </c>
      <c r="AE12" s="2" t="str">
        <f>IFERROR(#REF!/GAMSstern!AD12,"")</f>
        <v/>
      </c>
      <c r="AF12" s="2" t="str">
        <f>IFERROR(#REF!/GAMSstern!AE12,"")</f>
        <v/>
      </c>
      <c r="AG12" s="2" t="str">
        <f>IFERROR(#REF!/GAMSstern!AF12,"")</f>
        <v/>
      </c>
      <c r="AH12" s="2" t="str">
        <f>IFERROR(#REF!/GAMSstern!AG12,"")</f>
        <v/>
      </c>
      <c r="AI12" s="2" t="str">
        <f>IFERROR(#REF!/GAMSstern!AH12,"")</f>
        <v/>
      </c>
      <c r="AJ12" s="2" t="str">
        <f>IFERROR(#REF!/GAMSstern!AI12,"")</f>
        <v/>
      </c>
      <c r="AK12" s="2" t="str">
        <f>IFERROR(#REF!/GAMSstern!AJ12,"")</f>
        <v/>
      </c>
      <c r="AL12" s="2" t="str">
        <f>IFERROR(#REF!/GAMSstern!AK12,"")</f>
        <v/>
      </c>
      <c r="AM12" s="2" t="str">
        <f>IFERROR(#REF!/GAMSstern!AL12,"")</f>
        <v/>
      </c>
      <c r="AN12" s="2" t="str">
        <f>IFERROR(#REF!/GAMSstern!AM12,"")</f>
        <v/>
      </c>
      <c r="AO12" s="2" t="str">
        <f>IFERROR(#REF!/GAMSstern!AN12,"")</f>
        <v/>
      </c>
      <c r="AP12" s="2" t="str">
        <f>IFERROR(#REF!/GAMSstern!AO12,"")</f>
        <v/>
      </c>
      <c r="AQ12" s="2" t="str">
        <f>IFERROR(#REF!/GAMSstern!AP12,"")</f>
        <v/>
      </c>
      <c r="AR12" s="2" t="str">
        <f>IFERROR(#REF!/GAMSstern!AQ12,"")</f>
        <v/>
      </c>
      <c r="AS12" s="2" t="str">
        <f>IFERROR(#REF!/GAMSstern!AR12,"")</f>
        <v/>
      </c>
      <c r="AT12" s="2" t="str">
        <f>IFERROR(#REF!/GAMSstern!AS12,"")</f>
        <v/>
      </c>
      <c r="AU12" s="2" t="str">
        <f>IFERROR(#REF!/GAMSstern!AT12,"")</f>
        <v/>
      </c>
      <c r="AV12" s="2" t="str">
        <f>IFERROR(#REF!/GAMSstern!AU12,"")</f>
        <v/>
      </c>
      <c r="AW12" s="2" t="str">
        <f>IFERROR(#REF!/GAMSstern!AV12,"")</f>
        <v/>
      </c>
      <c r="AX12" s="2" t="str">
        <f>IFERROR(#REF!/GAMSstern!AW12,"")</f>
        <v/>
      </c>
      <c r="AY12" s="2" t="str">
        <f>IFERROR(#REF!/GAMSstern!AX12,"")</f>
        <v/>
      </c>
      <c r="AZ12" s="2" t="str">
        <f>IFERROR(#REF!/GAMSstern!AY12,"")</f>
        <v/>
      </c>
      <c r="BA12" s="2" t="str">
        <f>IFERROR(#REF!/GAMSstern!AZ12,"")</f>
        <v/>
      </c>
      <c r="BB12" s="2" t="str">
        <f>IFERROR(#REF!/GAMSstern!BA12,"")</f>
        <v/>
      </c>
      <c r="BC12" s="2" t="str">
        <f>IFERROR(#REF!/GAMSstern!BB12,"")</f>
        <v/>
      </c>
      <c r="BD12" s="2" t="str">
        <f>IFERROR(#REF!/GAMSstern!BC12,"")</f>
        <v/>
      </c>
      <c r="BE12" s="2" t="str">
        <f>IFERROR(#REF!/GAMSstern!BD12,"")</f>
        <v/>
      </c>
      <c r="BF12" s="2" t="str">
        <f>IFERROR(#REF!/GAMSstern!BE12,"")</f>
        <v/>
      </c>
      <c r="BG12" s="2" t="str">
        <f>IFERROR(#REF!/GAMSstern!BF12,"")</f>
        <v/>
      </c>
      <c r="BH12" s="2" t="str">
        <f>IFERROR(#REF!/GAMSstern!BG12,"")</f>
        <v/>
      </c>
      <c r="BI12" s="2" t="str">
        <f>IFERROR(#REF!/GAMSstern!BH12,"")</f>
        <v/>
      </c>
      <c r="BJ12" s="2" t="str">
        <f>IFERROR(#REF!/GAMSstern!BI12,"")</f>
        <v/>
      </c>
    </row>
    <row r="13" spans="1:62" x14ac:dyDescent="0.25">
      <c r="A13" t="e">
        <f>#REF!</f>
        <v>#REF!</v>
      </c>
      <c r="B13" t="str">
        <f>GAMSbase!A13</f>
        <v>Initial A (Total Factor Productivity)</v>
      </c>
      <c r="C13" s="2" t="str">
        <f>IFERROR(#REF!/GAMSstern!B13,"")</f>
        <v/>
      </c>
      <c r="D13" s="2" t="str">
        <f>IFERROR(#REF!/GAMSstern!C13,"")</f>
        <v/>
      </c>
      <c r="E13" s="2" t="str">
        <f>IFERROR(#REF!/GAMSstern!D13,"")</f>
        <v/>
      </c>
      <c r="F13" s="2" t="str">
        <f>IFERROR(#REF!/GAMSstern!E13,"")</f>
        <v/>
      </c>
      <c r="G13" s="2" t="str">
        <f>IFERROR(#REF!/GAMSstern!F13,"")</f>
        <v/>
      </c>
      <c r="H13" s="2" t="str">
        <f>IFERROR(#REF!/GAMSstern!G13,"")</f>
        <v/>
      </c>
      <c r="I13" s="2" t="str">
        <f>IFERROR(#REF!/GAMSstern!H13,"")</f>
        <v/>
      </c>
      <c r="J13" s="2" t="str">
        <f>IFERROR(#REF!/GAMSstern!I13,"")</f>
        <v/>
      </c>
      <c r="K13" s="2" t="str">
        <f>IFERROR(#REF!/GAMSstern!J13,"")</f>
        <v/>
      </c>
      <c r="L13" s="2" t="str">
        <f>IFERROR(#REF!/GAMSstern!K13,"")</f>
        <v/>
      </c>
      <c r="M13" s="2" t="str">
        <f>IFERROR(#REF!/GAMSstern!L13,"")</f>
        <v/>
      </c>
      <c r="N13" s="2" t="str">
        <f>IFERROR(#REF!/GAMSstern!M13,"")</f>
        <v/>
      </c>
      <c r="O13" s="2" t="str">
        <f>IFERROR(#REF!/GAMSstern!N13,"")</f>
        <v/>
      </c>
      <c r="P13" s="2" t="str">
        <f>IFERROR(#REF!/GAMSstern!O13,"")</f>
        <v/>
      </c>
      <c r="Q13" s="2" t="str">
        <f>IFERROR(#REF!/GAMSstern!P13,"")</f>
        <v/>
      </c>
      <c r="R13" s="2" t="str">
        <f>IFERROR(#REF!/GAMSstern!Q13,"")</f>
        <v/>
      </c>
      <c r="S13" s="2" t="str">
        <f>IFERROR(#REF!/GAMSstern!R13,"")</f>
        <v/>
      </c>
      <c r="T13" s="2" t="str">
        <f>IFERROR(#REF!/GAMSstern!S13,"")</f>
        <v/>
      </c>
      <c r="U13" s="2" t="str">
        <f>IFERROR(#REF!/GAMSstern!T13,"")</f>
        <v/>
      </c>
      <c r="V13" s="2" t="str">
        <f>IFERROR(#REF!/GAMSstern!U13,"")</f>
        <v/>
      </c>
      <c r="W13" s="2" t="str">
        <f>IFERROR(#REF!/GAMSstern!V13,"")</f>
        <v/>
      </c>
      <c r="X13" s="2" t="str">
        <f>IFERROR(#REF!/GAMSstern!W13,"")</f>
        <v/>
      </c>
      <c r="Y13" s="2" t="str">
        <f>IFERROR(#REF!/GAMSstern!X13,"")</f>
        <v/>
      </c>
      <c r="Z13" s="2" t="str">
        <f>IFERROR(#REF!/GAMSstern!Y13,"")</f>
        <v/>
      </c>
      <c r="AA13" s="2" t="str">
        <f>IFERROR(#REF!/GAMSstern!Z13,"")</f>
        <v/>
      </c>
      <c r="AB13" s="2" t="str">
        <f>IFERROR(#REF!/GAMSstern!AA13,"")</f>
        <v/>
      </c>
      <c r="AC13" s="2" t="str">
        <f>IFERROR(#REF!/GAMSstern!AB13,"")</f>
        <v/>
      </c>
      <c r="AD13" s="2" t="str">
        <f>IFERROR(#REF!/GAMSstern!AC13,"")</f>
        <v/>
      </c>
      <c r="AE13" s="2" t="str">
        <f>IFERROR(#REF!/GAMSstern!AD13,"")</f>
        <v/>
      </c>
      <c r="AF13" s="2" t="str">
        <f>IFERROR(#REF!/GAMSstern!AE13,"")</f>
        <v/>
      </c>
      <c r="AG13" s="2" t="str">
        <f>IFERROR(#REF!/GAMSstern!AF13,"")</f>
        <v/>
      </c>
      <c r="AH13" s="2" t="str">
        <f>IFERROR(#REF!/GAMSstern!AG13,"")</f>
        <v/>
      </c>
      <c r="AI13" s="2" t="str">
        <f>IFERROR(#REF!/GAMSstern!AH13,"")</f>
        <v/>
      </c>
      <c r="AJ13" s="2" t="str">
        <f>IFERROR(#REF!/GAMSstern!AI13,"")</f>
        <v/>
      </c>
      <c r="AK13" s="2" t="str">
        <f>IFERROR(#REF!/GAMSstern!AJ13,"")</f>
        <v/>
      </c>
      <c r="AL13" s="2" t="str">
        <f>IFERROR(#REF!/GAMSstern!AK13,"")</f>
        <v/>
      </c>
      <c r="AM13" s="2" t="str">
        <f>IFERROR(#REF!/GAMSstern!AL13,"")</f>
        <v/>
      </c>
      <c r="AN13" s="2" t="str">
        <f>IFERROR(#REF!/GAMSstern!AM13,"")</f>
        <v/>
      </c>
      <c r="AO13" s="2" t="str">
        <f>IFERROR(#REF!/GAMSstern!AN13,"")</f>
        <v/>
      </c>
      <c r="AP13" s="2" t="str">
        <f>IFERROR(#REF!/GAMSstern!AO13,"")</f>
        <v/>
      </c>
      <c r="AQ13" s="2" t="str">
        <f>IFERROR(#REF!/GAMSstern!AP13,"")</f>
        <v/>
      </c>
      <c r="AR13" s="2" t="str">
        <f>IFERROR(#REF!/GAMSstern!AQ13,"")</f>
        <v/>
      </c>
      <c r="AS13" s="2" t="str">
        <f>IFERROR(#REF!/GAMSstern!AR13,"")</f>
        <v/>
      </c>
      <c r="AT13" s="2" t="str">
        <f>IFERROR(#REF!/GAMSstern!AS13,"")</f>
        <v/>
      </c>
      <c r="AU13" s="2" t="str">
        <f>IFERROR(#REF!/GAMSstern!AT13,"")</f>
        <v/>
      </c>
      <c r="AV13" s="2" t="str">
        <f>IFERROR(#REF!/GAMSstern!AU13,"")</f>
        <v/>
      </c>
      <c r="AW13" s="2" t="str">
        <f>IFERROR(#REF!/GAMSstern!AV13,"")</f>
        <v/>
      </c>
      <c r="AX13" s="2" t="str">
        <f>IFERROR(#REF!/GAMSstern!AW13,"")</f>
        <v/>
      </c>
      <c r="AY13" s="2" t="str">
        <f>IFERROR(#REF!/GAMSstern!AX13,"")</f>
        <v/>
      </c>
      <c r="AZ13" s="2" t="str">
        <f>IFERROR(#REF!/GAMSstern!AY13,"")</f>
        <v/>
      </c>
      <c r="BA13" s="2" t="str">
        <f>IFERROR(#REF!/GAMSstern!AZ13,"")</f>
        <v/>
      </c>
      <c r="BB13" s="2" t="str">
        <f>IFERROR(#REF!/GAMSstern!BA13,"")</f>
        <v/>
      </c>
      <c r="BC13" s="2" t="str">
        <f>IFERROR(#REF!/GAMSstern!BB13,"")</f>
        <v/>
      </c>
      <c r="BD13" s="2" t="str">
        <f>IFERROR(#REF!/GAMSstern!BC13,"")</f>
        <v/>
      </c>
      <c r="BE13" s="2" t="str">
        <f>IFERROR(#REF!/GAMSstern!BD13,"")</f>
        <v/>
      </c>
      <c r="BF13" s="2" t="str">
        <f>IFERROR(#REF!/GAMSstern!BE13,"")</f>
        <v/>
      </c>
      <c r="BG13" s="2" t="str">
        <f>IFERROR(#REF!/GAMSstern!BF13,"")</f>
        <v/>
      </c>
      <c r="BH13" s="2" t="str">
        <f>IFERROR(#REF!/GAMSstern!BG13,"")</f>
        <v/>
      </c>
      <c r="BI13" s="2" t="str">
        <f>IFERROR(#REF!/GAMSstern!BH13,"")</f>
        <v/>
      </c>
      <c r="BJ13" s="2" t="str">
        <f>IFERROR(#REF!/GAMSstern!BI13,"")</f>
        <v/>
      </c>
    </row>
    <row r="14" spans="1:62" x14ac:dyDescent="0.25">
      <c r="A14" t="e">
        <f>#REF!</f>
        <v>#REF!</v>
      </c>
      <c r="B14" t="str">
        <f>GAMSbase!A14</f>
        <v>* WELFARE</v>
      </c>
      <c r="C14" s="2" t="str">
        <f>IFERROR(#REF!/GAMSstern!B14,"")</f>
        <v/>
      </c>
      <c r="D14" s="2" t="str">
        <f>IFERROR(#REF!/GAMSstern!C14,"")</f>
        <v/>
      </c>
      <c r="E14" s="2" t="str">
        <f>IFERROR(#REF!/GAMSstern!D14,"")</f>
        <v/>
      </c>
      <c r="F14" s="2" t="str">
        <f>IFERROR(#REF!/GAMSstern!E14,"")</f>
        <v/>
      </c>
      <c r="G14" s="2" t="str">
        <f>IFERROR(#REF!/GAMSstern!F14,"")</f>
        <v/>
      </c>
      <c r="H14" s="2" t="str">
        <f>IFERROR(#REF!/GAMSstern!G14,"")</f>
        <v/>
      </c>
      <c r="I14" s="2" t="str">
        <f>IFERROR(#REF!/GAMSstern!H14,"")</f>
        <v/>
      </c>
      <c r="J14" s="2" t="str">
        <f>IFERROR(#REF!/GAMSstern!I14,"")</f>
        <v/>
      </c>
      <c r="K14" s="2" t="str">
        <f>IFERROR(#REF!/GAMSstern!J14,"")</f>
        <v/>
      </c>
      <c r="L14" s="2" t="str">
        <f>IFERROR(#REF!/GAMSstern!K14,"")</f>
        <v/>
      </c>
      <c r="M14" s="2" t="str">
        <f>IFERROR(#REF!/GAMSstern!L14,"")</f>
        <v/>
      </c>
      <c r="N14" s="2" t="str">
        <f>IFERROR(#REF!/GAMSstern!M14,"")</f>
        <v/>
      </c>
      <c r="O14" s="2" t="str">
        <f>IFERROR(#REF!/GAMSstern!N14,"")</f>
        <v/>
      </c>
      <c r="P14" s="2" t="str">
        <f>IFERROR(#REF!/GAMSstern!O14,"")</f>
        <v/>
      </c>
      <c r="Q14" s="2" t="str">
        <f>IFERROR(#REF!/GAMSstern!P14,"")</f>
        <v/>
      </c>
      <c r="R14" s="2" t="str">
        <f>IFERROR(#REF!/GAMSstern!Q14,"")</f>
        <v/>
      </c>
      <c r="S14" s="2" t="str">
        <f>IFERROR(#REF!/GAMSstern!R14,"")</f>
        <v/>
      </c>
      <c r="T14" s="2" t="str">
        <f>IFERROR(#REF!/GAMSstern!S14,"")</f>
        <v/>
      </c>
      <c r="U14" s="2" t="str">
        <f>IFERROR(#REF!/GAMSstern!T14,"")</f>
        <v/>
      </c>
      <c r="V14" s="2" t="str">
        <f>IFERROR(#REF!/GAMSstern!U14,"")</f>
        <v/>
      </c>
      <c r="W14" s="2" t="str">
        <f>IFERROR(#REF!/GAMSstern!V14,"")</f>
        <v/>
      </c>
      <c r="X14" s="2" t="str">
        <f>IFERROR(#REF!/GAMSstern!W14,"")</f>
        <v/>
      </c>
      <c r="Y14" s="2" t="str">
        <f>IFERROR(#REF!/GAMSstern!X14,"")</f>
        <v/>
      </c>
      <c r="Z14" s="2" t="str">
        <f>IFERROR(#REF!/GAMSstern!Y14,"")</f>
        <v/>
      </c>
      <c r="AA14" s="2" t="str">
        <f>IFERROR(#REF!/GAMSstern!Z14,"")</f>
        <v/>
      </c>
      <c r="AB14" s="2" t="str">
        <f>IFERROR(#REF!/GAMSstern!AA14,"")</f>
        <v/>
      </c>
      <c r="AC14" s="2" t="str">
        <f>IFERROR(#REF!/GAMSstern!AB14,"")</f>
        <v/>
      </c>
      <c r="AD14" s="2" t="str">
        <f>IFERROR(#REF!/GAMSstern!AC14,"")</f>
        <v/>
      </c>
      <c r="AE14" s="2" t="str">
        <f>IFERROR(#REF!/GAMSstern!AD14,"")</f>
        <v/>
      </c>
      <c r="AF14" s="2" t="str">
        <f>IFERROR(#REF!/GAMSstern!AE14,"")</f>
        <v/>
      </c>
      <c r="AG14" s="2" t="str">
        <f>IFERROR(#REF!/GAMSstern!AF14,"")</f>
        <v/>
      </c>
      <c r="AH14" s="2" t="str">
        <f>IFERROR(#REF!/GAMSstern!AG14,"")</f>
        <v/>
      </c>
      <c r="AI14" s="2" t="str">
        <f>IFERROR(#REF!/GAMSstern!AH14,"")</f>
        <v/>
      </c>
      <c r="AJ14" s="2" t="str">
        <f>IFERROR(#REF!/GAMSstern!AI14,"")</f>
        <v/>
      </c>
      <c r="AK14" s="2" t="str">
        <f>IFERROR(#REF!/GAMSstern!AJ14,"")</f>
        <v/>
      </c>
      <c r="AL14" s="2" t="str">
        <f>IFERROR(#REF!/GAMSstern!AK14,"")</f>
        <v/>
      </c>
      <c r="AM14" s="2" t="str">
        <f>IFERROR(#REF!/GAMSstern!AL14,"")</f>
        <v/>
      </c>
      <c r="AN14" s="2" t="str">
        <f>IFERROR(#REF!/GAMSstern!AM14,"")</f>
        <v/>
      </c>
      <c r="AO14" s="2" t="str">
        <f>IFERROR(#REF!/GAMSstern!AN14,"")</f>
        <v/>
      </c>
      <c r="AP14" s="2" t="str">
        <f>IFERROR(#REF!/GAMSstern!AO14,"")</f>
        <v/>
      </c>
      <c r="AQ14" s="2" t="str">
        <f>IFERROR(#REF!/GAMSstern!AP14,"")</f>
        <v/>
      </c>
      <c r="AR14" s="2" t="str">
        <f>IFERROR(#REF!/GAMSstern!AQ14,"")</f>
        <v/>
      </c>
      <c r="AS14" s="2" t="str">
        <f>IFERROR(#REF!/GAMSstern!AR14,"")</f>
        <v/>
      </c>
      <c r="AT14" s="2" t="str">
        <f>IFERROR(#REF!/GAMSstern!AS14,"")</f>
        <v/>
      </c>
      <c r="AU14" s="2" t="str">
        <f>IFERROR(#REF!/GAMSstern!AT14,"")</f>
        <v/>
      </c>
      <c r="AV14" s="2" t="str">
        <f>IFERROR(#REF!/GAMSstern!AU14,"")</f>
        <v/>
      </c>
      <c r="AW14" s="2" t="str">
        <f>IFERROR(#REF!/GAMSstern!AV14,"")</f>
        <v/>
      </c>
      <c r="AX14" s="2" t="str">
        <f>IFERROR(#REF!/GAMSstern!AW14,"")</f>
        <v/>
      </c>
      <c r="AY14" s="2" t="str">
        <f>IFERROR(#REF!/GAMSstern!AX14,"")</f>
        <v/>
      </c>
      <c r="AZ14" s="2" t="str">
        <f>IFERROR(#REF!/GAMSstern!AY14,"")</f>
        <v/>
      </c>
      <c r="BA14" s="2" t="str">
        <f>IFERROR(#REF!/GAMSstern!AZ14,"")</f>
        <v/>
      </c>
      <c r="BB14" s="2" t="str">
        <f>IFERROR(#REF!/GAMSstern!BA14,"")</f>
        <v/>
      </c>
      <c r="BC14" s="2" t="str">
        <f>IFERROR(#REF!/GAMSstern!BB14,"")</f>
        <v/>
      </c>
      <c r="BD14" s="2" t="str">
        <f>IFERROR(#REF!/GAMSstern!BC14,"")</f>
        <v/>
      </c>
      <c r="BE14" s="2" t="str">
        <f>IFERROR(#REF!/GAMSstern!BD14,"")</f>
        <v/>
      </c>
      <c r="BF14" s="2" t="str">
        <f>IFERROR(#REF!/GAMSstern!BE14,"")</f>
        <v/>
      </c>
      <c r="BG14" s="2" t="str">
        <f>IFERROR(#REF!/GAMSstern!BF14,"")</f>
        <v/>
      </c>
      <c r="BH14" s="2" t="str">
        <f>IFERROR(#REF!/GAMSstern!BG14,"")</f>
        <v/>
      </c>
      <c r="BI14" s="2" t="str">
        <f>IFERROR(#REF!/GAMSstern!BH14,"")</f>
        <v/>
      </c>
      <c r="BJ14" s="2" t="str">
        <f>IFERROR(#REF!/GAMSstern!BI14,"")</f>
        <v/>
      </c>
    </row>
    <row r="15" spans="1:62" x14ac:dyDescent="0.25">
      <c r="A15" t="e">
        <f>#REF!</f>
        <v>#REF!</v>
      </c>
      <c r="B15" t="str">
        <f>GAMSbase!A15</f>
        <v>Time Preference plus Risk (per year)</v>
      </c>
      <c r="C15" s="2" t="str">
        <f>IFERROR(#REF!/GAMSstern!B15,"")</f>
        <v/>
      </c>
      <c r="D15" s="2" t="str">
        <f>IFERROR(#REF!/GAMSstern!C15,"")</f>
        <v/>
      </c>
      <c r="E15" s="2" t="str">
        <f>IFERROR(#REF!/GAMSstern!D15,"")</f>
        <v/>
      </c>
      <c r="F15" s="2" t="str">
        <f>IFERROR(#REF!/GAMSstern!E15,"")</f>
        <v/>
      </c>
      <c r="G15" s="2" t="str">
        <f>IFERROR(#REF!/GAMSstern!F15,"")</f>
        <v/>
      </c>
      <c r="H15" s="2" t="str">
        <f>IFERROR(#REF!/GAMSstern!G15,"")</f>
        <v/>
      </c>
      <c r="I15" s="2" t="str">
        <f>IFERROR(#REF!/GAMSstern!H15,"")</f>
        <v/>
      </c>
      <c r="J15" s="2" t="str">
        <f>IFERROR(#REF!/GAMSstern!I15,"")</f>
        <v/>
      </c>
      <c r="K15" s="2" t="str">
        <f>IFERROR(#REF!/GAMSstern!J15,"")</f>
        <v/>
      </c>
      <c r="L15" s="2" t="str">
        <f>IFERROR(#REF!/GAMSstern!K15,"")</f>
        <v/>
      </c>
      <c r="M15" s="2" t="str">
        <f>IFERROR(#REF!/GAMSstern!L15,"")</f>
        <v/>
      </c>
      <c r="N15" s="2" t="str">
        <f>IFERROR(#REF!/GAMSstern!M15,"")</f>
        <v/>
      </c>
      <c r="O15" s="2" t="str">
        <f>IFERROR(#REF!/GAMSstern!N15,"")</f>
        <v/>
      </c>
      <c r="P15" s="2" t="str">
        <f>IFERROR(#REF!/GAMSstern!O15,"")</f>
        <v/>
      </c>
      <c r="Q15" s="2" t="str">
        <f>IFERROR(#REF!/GAMSstern!P15,"")</f>
        <v/>
      </c>
      <c r="R15" s="2" t="str">
        <f>IFERROR(#REF!/GAMSstern!Q15,"")</f>
        <v/>
      </c>
      <c r="S15" s="2" t="str">
        <f>IFERROR(#REF!/GAMSstern!R15,"")</f>
        <v/>
      </c>
      <c r="T15" s="2" t="str">
        <f>IFERROR(#REF!/GAMSstern!S15,"")</f>
        <v/>
      </c>
      <c r="U15" s="2" t="str">
        <f>IFERROR(#REF!/GAMSstern!T15,"")</f>
        <v/>
      </c>
      <c r="V15" s="2" t="str">
        <f>IFERROR(#REF!/GAMSstern!U15,"")</f>
        <v/>
      </c>
      <c r="W15" s="2" t="str">
        <f>IFERROR(#REF!/GAMSstern!V15,"")</f>
        <v/>
      </c>
      <c r="X15" s="2" t="str">
        <f>IFERROR(#REF!/GAMSstern!W15,"")</f>
        <v/>
      </c>
      <c r="Y15" s="2" t="str">
        <f>IFERROR(#REF!/GAMSstern!X15,"")</f>
        <v/>
      </c>
      <c r="Z15" s="2" t="str">
        <f>IFERROR(#REF!/GAMSstern!Y15,"")</f>
        <v/>
      </c>
      <c r="AA15" s="2" t="str">
        <f>IFERROR(#REF!/GAMSstern!Z15,"")</f>
        <v/>
      </c>
      <c r="AB15" s="2" t="str">
        <f>IFERROR(#REF!/GAMSstern!AA15,"")</f>
        <v/>
      </c>
      <c r="AC15" s="2" t="str">
        <f>IFERROR(#REF!/GAMSstern!AB15,"")</f>
        <v/>
      </c>
      <c r="AD15" s="2" t="str">
        <f>IFERROR(#REF!/GAMSstern!AC15,"")</f>
        <v/>
      </c>
      <c r="AE15" s="2" t="str">
        <f>IFERROR(#REF!/GAMSstern!AD15,"")</f>
        <v/>
      </c>
      <c r="AF15" s="2" t="str">
        <f>IFERROR(#REF!/GAMSstern!AE15,"")</f>
        <v/>
      </c>
      <c r="AG15" s="2" t="str">
        <f>IFERROR(#REF!/GAMSstern!AF15,"")</f>
        <v/>
      </c>
      <c r="AH15" s="2" t="str">
        <f>IFERROR(#REF!/GAMSstern!AG15,"")</f>
        <v/>
      </c>
      <c r="AI15" s="2" t="str">
        <f>IFERROR(#REF!/GAMSstern!AH15,"")</f>
        <v/>
      </c>
      <c r="AJ15" s="2" t="str">
        <f>IFERROR(#REF!/GAMSstern!AI15,"")</f>
        <v/>
      </c>
      <c r="AK15" s="2" t="str">
        <f>IFERROR(#REF!/GAMSstern!AJ15,"")</f>
        <v/>
      </c>
      <c r="AL15" s="2" t="str">
        <f>IFERROR(#REF!/GAMSstern!AK15,"")</f>
        <v/>
      </c>
      <c r="AM15" s="2" t="str">
        <f>IFERROR(#REF!/GAMSstern!AL15,"")</f>
        <v/>
      </c>
      <c r="AN15" s="2" t="str">
        <f>IFERROR(#REF!/GAMSstern!AM15,"")</f>
        <v/>
      </c>
      <c r="AO15" s="2" t="str">
        <f>IFERROR(#REF!/GAMSstern!AN15,"")</f>
        <v/>
      </c>
      <c r="AP15" s="2" t="str">
        <f>IFERROR(#REF!/GAMSstern!AO15,"")</f>
        <v/>
      </c>
      <c r="AQ15" s="2" t="str">
        <f>IFERROR(#REF!/GAMSstern!AP15,"")</f>
        <v/>
      </c>
      <c r="AR15" s="2" t="str">
        <f>IFERROR(#REF!/GAMSstern!AQ15,"")</f>
        <v/>
      </c>
      <c r="AS15" s="2" t="str">
        <f>IFERROR(#REF!/GAMSstern!AR15,"")</f>
        <v/>
      </c>
      <c r="AT15" s="2" t="str">
        <f>IFERROR(#REF!/GAMSstern!AS15,"")</f>
        <v/>
      </c>
      <c r="AU15" s="2" t="str">
        <f>IFERROR(#REF!/GAMSstern!AT15,"")</f>
        <v/>
      </c>
      <c r="AV15" s="2" t="str">
        <f>IFERROR(#REF!/GAMSstern!AU15,"")</f>
        <v/>
      </c>
      <c r="AW15" s="2" t="str">
        <f>IFERROR(#REF!/GAMSstern!AV15,"")</f>
        <v/>
      </c>
      <c r="AX15" s="2" t="str">
        <f>IFERROR(#REF!/GAMSstern!AW15,"")</f>
        <v/>
      </c>
      <c r="AY15" s="2" t="str">
        <f>IFERROR(#REF!/GAMSstern!AX15,"")</f>
        <v/>
      </c>
      <c r="AZ15" s="2" t="str">
        <f>IFERROR(#REF!/GAMSstern!AY15,"")</f>
        <v/>
      </c>
      <c r="BA15" s="2" t="str">
        <f>IFERROR(#REF!/GAMSstern!AZ15,"")</f>
        <v/>
      </c>
      <c r="BB15" s="2" t="str">
        <f>IFERROR(#REF!/GAMSstern!BA15,"")</f>
        <v/>
      </c>
      <c r="BC15" s="2" t="str">
        <f>IFERROR(#REF!/GAMSstern!BB15,"")</f>
        <v/>
      </c>
      <c r="BD15" s="2" t="str">
        <f>IFERROR(#REF!/GAMSstern!BC15,"")</f>
        <v/>
      </c>
      <c r="BE15" s="2" t="str">
        <f>IFERROR(#REF!/GAMSstern!BD15,"")</f>
        <v/>
      </c>
      <c r="BF15" s="2" t="str">
        <f>IFERROR(#REF!/GAMSstern!BE15,"")</f>
        <v/>
      </c>
      <c r="BG15" s="2" t="str">
        <f>IFERROR(#REF!/GAMSstern!BF15,"")</f>
        <v/>
      </c>
      <c r="BH15" s="2" t="str">
        <f>IFERROR(#REF!/GAMSstern!BG15,"")</f>
        <v/>
      </c>
      <c r="BI15" s="2" t="str">
        <f>IFERROR(#REF!/GAMSstern!BH15,"")</f>
        <v/>
      </c>
      <c r="BJ15" s="2" t="str">
        <f>IFERROR(#REF!/GAMSstern!BI15,"")</f>
        <v/>
      </c>
    </row>
    <row r="16" spans="1:62" x14ac:dyDescent="0.25">
      <c r="A16" t="e">
        <f>#REF!</f>
        <v>#REF!</v>
      </c>
      <c r="B16" t="str">
        <f>GAMSbase!A16</f>
        <v>Time Premium</v>
      </c>
      <c r="C16" s="2" t="str">
        <f>IFERROR(#REF!/GAMSstern!B16,"")</f>
        <v/>
      </c>
      <c r="D16" s="2" t="str">
        <f>IFERROR(#REF!/GAMSstern!C16,"")</f>
        <v/>
      </c>
      <c r="E16" s="2" t="str">
        <f>IFERROR(#REF!/GAMSstern!D16,"")</f>
        <v/>
      </c>
      <c r="F16" s="2" t="str">
        <f>IFERROR(#REF!/GAMSstern!E16,"")</f>
        <v/>
      </c>
      <c r="G16" s="2" t="str">
        <f>IFERROR(#REF!/GAMSstern!F16,"")</f>
        <v/>
      </c>
      <c r="H16" s="2" t="str">
        <f>IFERROR(#REF!/GAMSstern!G16,"")</f>
        <v/>
      </c>
      <c r="I16" s="2" t="str">
        <f>IFERROR(#REF!/GAMSstern!H16,"")</f>
        <v/>
      </c>
      <c r="J16" s="2" t="str">
        <f>IFERROR(#REF!/GAMSstern!I16,"")</f>
        <v/>
      </c>
      <c r="K16" s="2" t="str">
        <f>IFERROR(#REF!/GAMSstern!J16,"")</f>
        <v/>
      </c>
      <c r="L16" s="2" t="str">
        <f>IFERROR(#REF!/GAMSstern!K16,"")</f>
        <v/>
      </c>
      <c r="M16" s="2" t="str">
        <f>IFERROR(#REF!/GAMSstern!L16,"")</f>
        <v/>
      </c>
      <c r="N16" s="2" t="str">
        <f>IFERROR(#REF!/GAMSstern!M16,"")</f>
        <v/>
      </c>
      <c r="O16" s="2" t="str">
        <f>IFERROR(#REF!/GAMSstern!N16,"")</f>
        <v/>
      </c>
      <c r="P16" s="2" t="str">
        <f>IFERROR(#REF!/GAMSstern!O16,"")</f>
        <v/>
      </c>
      <c r="Q16" s="2" t="str">
        <f>IFERROR(#REF!/GAMSstern!P16,"")</f>
        <v/>
      </c>
      <c r="R16" s="2" t="str">
        <f>IFERROR(#REF!/GAMSstern!Q16,"")</f>
        <v/>
      </c>
      <c r="S16" s="2" t="str">
        <f>IFERROR(#REF!/GAMSstern!R16,"")</f>
        <v/>
      </c>
      <c r="T16" s="2" t="str">
        <f>IFERROR(#REF!/GAMSstern!S16,"")</f>
        <v/>
      </c>
      <c r="U16" s="2" t="str">
        <f>IFERROR(#REF!/GAMSstern!T16,"")</f>
        <v/>
      </c>
      <c r="V16" s="2" t="str">
        <f>IFERROR(#REF!/GAMSstern!U16,"")</f>
        <v/>
      </c>
      <c r="W16" s="2" t="str">
        <f>IFERROR(#REF!/GAMSstern!V16,"")</f>
        <v/>
      </c>
      <c r="X16" s="2" t="str">
        <f>IFERROR(#REF!/GAMSstern!W16,"")</f>
        <v/>
      </c>
      <c r="Y16" s="2" t="str">
        <f>IFERROR(#REF!/GAMSstern!X16,"")</f>
        <v/>
      </c>
      <c r="Z16" s="2" t="str">
        <f>IFERROR(#REF!/GAMSstern!Y16,"")</f>
        <v/>
      </c>
      <c r="AA16" s="2" t="str">
        <f>IFERROR(#REF!/GAMSstern!Z16,"")</f>
        <v/>
      </c>
      <c r="AB16" s="2" t="str">
        <f>IFERROR(#REF!/GAMSstern!AA16,"")</f>
        <v/>
      </c>
      <c r="AC16" s="2" t="str">
        <f>IFERROR(#REF!/GAMSstern!AB16,"")</f>
        <v/>
      </c>
      <c r="AD16" s="2" t="str">
        <f>IFERROR(#REF!/GAMSstern!AC16,"")</f>
        <v/>
      </c>
      <c r="AE16" s="2" t="str">
        <f>IFERROR(#REF!/GAMSstern!AD16,"")</f>
        <v/>
      </c>
      <c r="AF16" s="2" t="str">
        <f>IFERROR(#REF!/GAMSstern!AE16,"")</f>
        <v/>
      </c>
      <c r="AG16" s="2" t="str">
        <f>IFERROR(#REF!/GAMSstern!AF16,"")</f>
        <v/>
      </c>
      <c r="AH16" s="2" t="str">
        <f>IFERROR(#REF!/GAMSstern!AG16,"")</f>
        <v/>
      </c>
      <c r="AI16" s="2" t="str">
        <f>IFERROR(#REF!/GAMSstern!AH16,"")</f>
        <v/>
      </c>
      <c r="AJ16" s="2" t="str">
        <f>IFERROR(#REF!/GAMSstern!AI16,"")</f>
        <v/>
      </c>
      <c r="AK16" s="2" t="str">
        <f>IFERROR(#REF!/GAMSstern!AJ16,"")</f>
        <v/>
      </c>
      <c r="AL16" s="2" t="str">
        <f>IFERROR(#REF!/GAMSstern!AK16,"")</f>
        <v/>
      </c>
      <c r="AM16" s="2" t="str">
        <f>IFERROR(#REF!/GAMSstern!AL16,"")</f>
        <v/>
      </c>
      <c r="AN16" s="2" t="str">
        <f>IFERROR(#REF!/GAMSstern!AM16,"")</f>
        <v/>
      </c>
      <c r="AO16" s="2" t="str">
        <f>IFERROR(#REF!/GAMSstern!AN16,"")</f>
        <v/>
      </c>
      <c r="AP16" s="2" t="str">
        <f>IFERROR(#REF!/GAMSstern!AO16,"")</f>
        <v/>
      </c>
      <c r="AQ16" s="2" t="str">
        <f>IFERROR(#REF!/GAMSstern!AP16,"")</f>
        <v/>
      </c>
      <c r="AR16" s="2" t="str">
        <f>IFERROR(#REF!/GAMSstern!AQ16,"")</f>
        <v/>
      </c>
      <c r="AS16" s="2" t="str">
        <f>IFERROR(#REF!/GAMSstern!AR16,"")</f>
        <v/>
      </c>
      <c r="AT16" s="2" t="str">
        <f>IFERROR(#REF!/GAMSstern!AS16,"")</f>
        <v/>
      </c>
      <c r="AU16" s="2" t="str">
        <f>IFERROR(#REF!/GAMSstern!AT16,"")</f>
        <v/>
      </c>
      <c r="AV16" s="2" t="str">
        <f>IFERROR(#REF!/GAMSstern!AU16,"")</f>
        <v/>
      </c>
      <c r="AW16" s="2" t="str">
        <f>IFERROR(#REF!/GAMSstern!AV16,"")</f>
        <v/>
      </c>
      <c r="AX16" s="2" t="str">
        <f>IFERROR(#REF!/GAMSstern!AW16,"")</f>
        <v/>
      </c>
      <c r="AY16" s="2" t="str">
        <f>IFERROR(#REF!/GAMSstern!AX16,"")</f>
        <v/>
      </c>
      <c r="AZ16" s="2" t="str">
        <f>IFERROR(#REF!/GAMSstern!AY16,"")</f>
        <v/>
      </c>
      <c r="BA16" s="2" t="str">
        <f>IFERROR(#REF!/GAMSstern!AZ16,"")</f>
        <v/>
      </c>
      <c r="BB16" s="2" t="str">
        <f>IFERROR(#REF!/GAMSstern!BA16,"")</f>
        <v/>
      </c>
      <c r="BC16" s="2" t="str">
        <f>IFERROR(#REF!/GAMSstern!BB16,"")</f>
        <v/>
      </c>
      <c r="BD16" s="2" t="str">
        <f>IFERROR(#REF!/GAMSstern!BC16,"")</f>
        <v/>
      </c>
      <c r="BE16" s="2" t="str">
        <f>IFERROR(#REF!/GAMSstern!BD16,"")</f>
        <v/>
      </c>
      <c r="BF16" s="2" t="str">
        <f>IFERROR(#REF!/GAMSstern!BE16,"")</f>
        <v/>
      </c>
      <c r="BG16" s="2" t="str">
        <f>IFERROR(#REF!/GAMSstern!BF16,"")</f>
        <v/>
      </c>
      <c r="BH16" s="2" t="str">
        <f>IFERROR(#REF!/GAMSstern!BG16,"")</f>
        <v/>
      </c>
      <c r="BI16" s="2" t="str">
        <f>IFERROR(#REF!/GAMSstern!BH16,"")</f>
        <v/>
      </c>
      <c r="BJ16" s="2" t="str">
        <f>IFERROR(#REF!/GAMSstern!BI16,"")</f>
        <v/>
      </c>
    </row>
    <row r="17" spans="1:62" x14ac:dyDescent="0.25">
      <c r="A17" t="e">
        <f>#REF!</f>
        <v>#REF!</v>
      </c>
      <c r="B17" t="str">
        <f>GAMSbase!A17</f>
        <v>Non-Diversifiable Global Risk (per year)</v>
      </c>
      <c r="C17" s="2" t="str">
        <f>IFERROR(#REF!/GAMSstern!B17,"")</f>
        <v/>
      </c>
      <c r="D17" s="2" t="str">
        <f>IFERROR(#REF!/GAMSstern!C17,"")</f>
        <v/>
      </c>
      <c r="E17" s="2" t="str">
        <f>IFERROR(#REF!/GAMSstern!D17,"")</f>
        <v/>
      </c>
      <c r="F17" s="2" t="str">
        <f>IFERROR(#REF!/GAMSstern!E17,"")</f>
        <v/>
      </c>
      <c r="G17" s="2" t="str">
        <f>IFERROR(#REF!/GAMSstern!F17,"")</f>
        <v/>
      </c>
      <c r="H17" s="2" t="str">
        <f>IFERROR(#REF!/GAMSstern!G17,"")</f>
        <v/>
      </c>
      <c r="I17" s="2" t="str">
        <f>IFERROR(#REF!/GAMSstern!H17,"")</f>
        <v/>
      </c>
      <c r="J17" s="2" t="str">
        <f>IFERROR(#REF!/GAMSstern!I17,"")</f>
        <v/>
      </c>
      <c r="K17" s="2" t="str">
        <f>IFERROR(#REF!/GAMSstern!J17,"")</f>
        <v/>
      </c>
      <c r="L17" s="2" t="str">
        <f>IFERROR(#REF!/GAMSstern!K17,"")</f>
        <v/>
      </c>
      <c r="M17" s="2" t="str">
        <f>IFERROR(#REF!/GAMSstern!L17,"")</f>
        <v/>
      </c>
      <c r="N17" s="2" t="str">
        <f>IFERROR(#REF!/GAMSstern!M17,"")</f>
        <v/>
      </c>
      <c r="O17" s="2" t="str">
        <f>IFERROR(#REF!/GAMSstern!N17,"")</f>
        <v/>
      </c>
      <c r="P17" s="2" t="str">
        <f>IFERROR(#REF!/GAMSstern!O17,"")</f>
        <v/>
      </c>
      <c r="Q17" s="2" t="str">
        <f>IFERROR(#REF!/GAMSstern!P17,"")</f>
        <v/>
      </c>
      <c r="R17" s="2" t="str">
        <f>IFERROR(#REF!/GAMSstern!Q17,"")</f>
        <v/>
      </c>
      <c r="S17" s="2" t="str">
        <f>IFERROR(#REF!/GAMSstern!R17,"")</f>
        <v/>
      </c>
      <c r="T17" s="2" t="str">
        <f>IFERROR(#REF!/GAMSstern!S17,"")</f>
        <v/>
      </c>
      <c r="U17" s="2" t="str">
        <f>IFERROR(#REF!/GAMSstern!T17,"")</f>
        <v/>
      </c>
      <c r="V17" s="2" t="str">
        <f>IFERROR(#REF!/GAMSstern!U17,"")</f>
        <v/>
      </c>
      <c r="W17" s="2" t="str">
        <f>IFERROR(#REF!/GAMSstern!V17,"")</f>
        <v/>
      </c>
      <c r="X17" s="2" t="str">
        <f>IFERROR(#REF!/GAMSstern!W17,"")</f>
        <v/>
      </c>
      <c r="Y17" s="2" t="str">
        <f>IFERROR(#REF!/GAMSstern!X17,"")</f>
        <v/>
      </c>
      <c r="Z17" s="2" t="str">
        <f>IFERROR(#REF!/GAMSstern!Y17,"")</f>
        <v/>
      </c>
      <c r="AA17" s="2" t="str">
        <f>IFERROR(#REF!/GAMSstern!Z17,"")</f>
        <v/>
      </c>
      <c r="AB17" s="2" t="str">
        <f>IFERROR(#REF!/GAMSstern!AA17,"")</f>
        <v/>
      </c>
      <c r="AC17" s="2" t="str">
        <f>IFERROR(#REF!/GAMSstern!AB17,"")</f>
        <v/>
      </c>
      <c r="AD17" s="2" t="str">
        <f>IFERROR(#REF!/GAMSstern!AC17,"")</f>
        <v/>
      </c>
      <c r="AE17" s="2" t="str">
        <f>IFERROR(#REF!/GAMSstern!AD17,"")</f>
        <v/>
      </c>
      <c r="AF17" s="2" t="str">
        <f>IFERROR(#REF!/GAMSstern!AE17,"")</f>
        <v/>
      </c>
      <c r="AG17" s="2" t="str">
        <f>IFERROR(#REF!/GAMSstern!AF17,"")</f>
        <v/>
      </c>
      <c r="AH17" s="2" t="str">
        <f>IFERROR(#REF!/GAMSstern!AG17,"")</f>
        <v/>
      </c>
      <c r="AI17" s="2" t="str">
        <f>IFERROR(#REF!/GAMSstern!AH17,"")</f>
        <v/>
      </c>
      <c r="AJ17" s="2" t="str">
        <f>IFERROR(#REF!/GAMSstern!AI17,"")</f>
        <v/>
      </c>
      <c r="AK17" s="2" t="str">
        <f>IFERROR(#REF!/GAMSstern!AJ17,"")</f>
        <v/>
      </c>
      <c r="AL17" s="2" t="str">
        <f>IFERROR(#REF!/GAMSstern!AK17,"")</f>
        <v/>
      </c>
      <c r="AM17" s="2" t="str">
        <f>IFERROR(#REF!/GAMSstern!AL17,"")</f>
        <v/>
      </c>
      <c r="AN17" s="2" t="str">
        <f>IFERROR(#REF!/GAMSstern!AM17,"")</f>
        <v/>
      </c>
      <c r="AO17" s="2" t="str">
        <f>IFERROR(#REF!/GAMSstern!AN17,"")</f>
        <v/>
      </c>
      <c r="AP17" s="2" t="str">
        <f>IFERROR(#REF!/GAMSstern!AO17,"")</f>
        <v/>
      </c>
      <c r="AQ17" s="2" t="str">
        <f>IFERROR(#REF!/GAMSstern!AP17,"")</f>
        <v/>
      </c>
      <c r="AR17" s="2" t="str">
        <f>IFERROR(#REF!/GAMSstern!AQ17,"")</f>
        <v/>
      </c>
      <c r="AS17" s="2" t="str">
        <f>IFERROR(#REF!/GAMSstern!AR17,"")</f>
        <v/>
      </c>
      <c r="AT17" s="2" t="str">
        <f>IFERROR(#REF!/GAMSstern!AS17,"")</f>
        <v/>
      </c>
      <c r="AU17" s="2" t="str">
        <f>IFERROR(#REF!/GAMSstern!AT17,"")</f>
        <v/>
      </c>
      <c r="AV17" s="2" t="str">
        <f>IFERROR(#REF!/GAMSstern!AU17,"")</f>
        <v/>
      </c>
      <c r="AW17" s="2" t="str">
        <f>IFERROR(#REF!/GAMSstern!AV17,"")</f>
        <v/>
      </c>
      <c r="AX17" s="2" t="str">
        <f>IFERROR(#REF!/GAMSstern!AW17,"")</f>
        <v/>
      </c>
      <c r="AY17" s="2" t="str">
        <f>IFERROR(#REF!/GAMSstern!AX17,"")</f>
        <v/>
      </c>
      <c r="AZ17" s="2" t="str">
        <f>IFERROR(#REF!/GAMSstern!AY17,"")</f>
        <v/>
      </c>
      <c r="BA17" s="2" t="str">
        <f>IFERROR(#REF!/GAMSstern!AZ17,"")</f>
        <v/>
      </c>
      <c r="BB17" s="2" t="str">
        <f>IFERROR(#REF!/GAMSstern!BA17,"")</f>
        <v/>
      </c>
      <c r="BC17" s="2" t="str">
        <f>IFERROR(#REF!/GAMSstern!BB17,"")</f>
        <v/>
      </c>
      <c r="BD17" s="2" t="str">
        <f>IFERROR(#REF!/GAMSstern!BC17,"")</f>
        <v/>
      </c>
      <c r="BE17" s="2" t="str">
        <f>IFERROR(#REF!/GAMSstern!BD17,"")</f>
        <v/>
      </c>
      <c r="BF17" s="2" t="str">
        <f>IFERROR(#REF!/GAMSstern!BE17,"")</f>
        <v/>
      </c>
      <c r="BG17" s="2" t="str">
        <f>IFERROR(#REF!/GAMSstern!BF17,"")</f>
        <v/>
      </c>
      <c r="BH17" s="2" t="str">
        <f>IFERROR(#REF!/GAMSstern!BG17,"")</f>
        <v/>
      </c>
      <c r="BI17" s="2" t="str">
        <f>IFERROR(#REF!/GAMSstern!BH17,"")</f>
        <v/>
      </c>
      <c r="BJ17" s="2" t="str">
        <f>IFERROR(#REF!/GAMSstern!BI17,"")</f>
        <v/>
      </c>
    </row>
    <row r="18" spans="1:62" x14ac:dyDescent="0.25">
      <c r="A18" t="e">
        <f>#REF!</f>
        <v>#REF!</v>
      </c>
      <c r="B18" t="str">
        <f>GAMSbase!A18</f>
        <v>Social Time Preference Factor</v>
      </c>
      <c r="C18" s="2" t="str">
        <f>IFERROR(#REF!/GAMSstern!B18,"")</f>
        <v/>
      </c>
      <c r="D18" s="2" t="str">
        <f>IFERROR(#REF!/GAMSstern!C18,"")</f>
        <v/>
      </c>
      <c r="E18" s="2" t="str">
        <f>IFERROR(#REF!/GAMSstern!D18,"")</f>
        <v/>
      </c>
      <c r="F18" s="2" t="str">
        <f>IFERROR(#REF!/GAMSstern!E18,"")</f>
        <v/>
      </c>
      <c r="G18" s="2" t="str">
        <f>IFERROR(#REF!/GAMSstern!F18,"")</f>
        <v/>
      </c>
      <c r="H18" s="2" t="str">
        <f>IFERROR(#REF!/GAMSstern!G18,"")</f>
        <v/>
      </c>
      <c r="I18" s="2" t="str">
        <f>IFERROR(#REF!/GAMSstern!H18,"")</f>
        <v/>
      </c>
      <c r="J18" s="2" t="str">
        <f>IFERROR(#REF!/GAMSstern!I18,"")</f>
        <v/>
      </c>
      <c r="K18" s="2" t="str">
        <f>IFERROR(#REF!/GAMSstern!J18,"")</f>
        <v/>
      </c>
      <c r="L18" s="2" t="str">
        <f>IFERROR(#REF!/GAMSstern!K18,"")</f>
        <v/>
      </c>
      <c r="M18" s="2" t="str">
        <f>IFERROR(#REF!/GAMSstern!L18,"")</f>
        <v/>
      </c>
      <c r="N18" s="2" t="str">
        <f>IFERROR(#REF!/GAMSstern!M18,"")</f>
        <v/>
      </c>
      <c r="O18" s="2" t="str">
        <f>IFERROR(#REF!/GAMSstern!N18,"")</f>
        <v/>
      </c>
      <c r="P18" s="2" t="str">
        <f>IFERROR(#REF!/GAMSstern!O18,"")</f>
        <v/>
      </c>
      <c r="Q18" s="2" t="str">
        <f>IFERROR(#REF!/GAMSstern!P18,"")</f>
        <v/>
      </c>
      <c r="R18" s="2" t="str">
        <f>IFERROR(#REF!/GAMSstern!Q18,"")</f>
        <v/>
      </c>
      <c r="S18" s="2" t="str">
        <f>IFERROR(#REF!/GAMSstern!R18,"")</f>
        <v/>
      </c>
      <c r="T18" s="2" t="str">
        <f>IFERROR(#REF!/GAMSstern!S18,"")</f>
        <v/>
      </c>
      <c r="U18" s="2" t="str">
        <f>IFERROR(#REF!/GAMSstern!T18,"")</f>
        <v/>
      </c>
      <c r="V18" s="2" t="str">
        <f>IFERROR(#REF!/GAMSstern!U18,"")</f>
        <v/>
      </c>
      <c r="W18" s="2" t="str">
        <f>IFERROR(#REF!/GAMSstern!V18,"")</f>
        <v/>
      </c>
      <c r="X18" s="2" t="str">
        <f>IFERROR(#REF!/GAMSstern!W18,"")</f>
        <v/>
      </c>
      <c r="Y18" s="2" t="str">
        <f>IFERROR(#REF!/GAMSstern!X18,"")</f>
        <v/>
      </c>
      <c r="Z18" s="2" t="str">
        <f>IFERROR(#REF!/GAMSstern!Y18,"")</f>
        <v/>
      </c>
      <c r="AA18" s="2" t="str">
        <f>IFERROR(#REF!/GAMSstern!Z18,"")</f>
        <v/>
      </c>
      <c r="AB18" s="2" t="str">
        <f>IFERROR(#REF!/GAMSstern!AA18,"")</f>
        <v/>
      </c>
      <c r="AC18" s="2" t="str">
        <f>IFERROR(#REF!/GAMSstern!AB18,"")</f>
        <v/>
      </c>
      <c r="AD18" s="2" t="str">
        <f>IFERROR(#REF!/GAMSstern!AC18,"")</f>
        <v/>
      </c>
      <c r="AE18" s="2" t="str">
        <f>IFERROR(#REF!/GAMSstern!AD18,"")</f>
        <v/>
      </c>
      <c r="AF18" s="2" t="str">
        <f>IFERROR(#REF!/GAMSstern!AE18,"")</f>
        <v/>
      </c>
      <c r="AG18" s="2" t="str">
        <f>IFERROR(#REF!/GAMSstern!AF18,"")</f>
        <v/>
      </c>
      <c r="AH18" s="2" t="str">
        <f>IFERROR(#REF!/GAMSstern!AG18,"")</f>
        <v/>
      </c>
      <c r="AI18" s="2" t="str">
        <f>IFERROR(#REF!/GAMSstern!AH18,"")</f>
        <v/>
      </c>
      <c r="AJ18" s="2" t="str">
        <f>IFERROR(#REF!/GAMSstern!AI18,"")</f>
        <v/>
      </c>
      <c r="AK18" s="2" t="str">
        <f>IFERROR(#REF!/GAMSstern!AJ18,"")</f>
        <v/>
      </c>
      <c r="AL18" s="2" t="str">
        <f>IFERROR(#REF!/GAMSstern!AK18,"")</f>
        <v/>
      </c>
      <c r="AM18" s="2" t="str">
        <f>IFERROR(#REF!/GAMSstern!AL18,"")</f>
        <v/>
      </c>
      <c r="AN18" s="2" t="str">
        <f>IFERROR(#REF!/GAMSstern!AM18,"")</f>
        <v/>
      </c>
      <c r="AO18" s="2" t="str">
        <f>IFERROR(#REF!/GAMSstern!AN18,"")</f>
        <v/>
      </c>
      <c r="AP18" s="2" t="str">
        <f>IFERROR(#REF!/GAMSstern!AO18,"")</f>
        <v/>
      </c>
      <c r="AQ18" s="2" t="str">
        <f>IFERROR(#REF!/GAMSstern!AP18,"")</f>
        <v/>
      </c>
      <c r="AR18" s="2" t="str">
        <f>IFERROR(#REF!/GAMSstern!AQ18,"")</f>
        <v/>
      </c>
      <c r="AS18" s="2" t="str">
        <f>IFERROR(#REF!/GAMSstern!AR18,"")</f>
        <v/>
      </c>
      <c r="AT18" s="2" t="str">
        <f>IFERROR(#REF!/GAMSstern!AS18,"")</f>
        <v/>
      </c>
      <c r="AU18" s="2" t="str">
        <f>IFERROR(#REF!/GAMSstern!AT18,"")</f>
        <v/>
      </c>
      <c r="AV18" s="2" t="str">
        <f>IFERROR(#REF!/GAMSstern!AU18,"")</f>
        <v/>
      </c>
      <c r="AW18" s="2" t="str">
        <f>IFERROR(#REF!/GAMSstern!AV18,"")</f>
        <v/>
      </c>
      <c r="AX18" s="2" t="str">
        <f>IFERROR(#REF!/GAMSstern!AW18,"")</f>
        <v/>
      </c>
      <c r="AY18" s="2" t="str">
        <f>IFERROR(#REF!/GAMSstern!AX18,"")</f>
        <v/>
      </c>
      <c r="AZ18" s="2" t="str">
        <f>IFERROR(#REF!/GAMSstern!AY18,"")</f>
        <v/>
      </c>
      <c r="BA18" s="2" t="str">
        <f>IFERROR(#REF!/GAMSstern!AZ18,"")</f>
        <v/>
      </c>
      <c r="BB18" s="2" t="str">
        <f>IFERROR(#REF!/GAMSstern!BA18,"")</f>
        <v/>
      </c>
      <c r="BC18" s="2" t="str">
        <f>IFERROR(#REF!/GAMSstern!BB18,"")</f>
        <v/>
      </c>
      <c r="BD18" s="2" t="str">
        <f>IFERROR(#REF!/GAMSstern!BC18,"")</f>
        <v/>
      </c>
      <c r="BE18" s="2" t="str">
        <f>IFERROR(#REF!/GAMSstern!BD18,"")</f>
        <v/>
      </c>
      <c r="BF18" s="2" t="str">
        <f>IFERROR(#REF!/GAMSstern!BE18,"")</f>
        <v/>
      </c>
      <c r="BG18" s="2" t="str">
        <f>IFERROR(#REF!/GAMSstern!BF18,"")</f>
        <v/>
      </c>
      <c r="BH18" s="2" t="str">
        <f>IFERROR(#REF!/GAMSstern!BG18,"")</f>
        <v/>
      </c>
      <c r="BI18" s="2" t="str">
        <f>IFERROR(#REF!/GAMSstern!BH18,"")</f>
        <v/>
      </c>
      <c r="BJ18" s="2" t="str">
        <f>IFERROR(#REF!/GAMSstern!BI18,"")</f>
        <v/>
      </c>
    </row>
    <row r="19" spans="1:62" x14ac:dyDescent="0.25">
      <c r="A19" t="e">
        <f>#REF!</f>
        <v>#REF!</v>
      </c>
      <c r="B19" t="str">
        <f>GAMSbase!A19</f>
        <v>Elasticity of MU of Consumption</v>
      </c>
      <c r="C19" s="2" t="str">
        <f>IFERROR(#REF!/GAMSstern!B19,"")</f>
        <v/>
      </c>
      <c r="D19" s="2" t="str">
        <f>IFERROR(#REF!/GAMSstern!C19,"")</f>
        <v/>
      </c>
      <c r="E19" s="2" t="str">
        <f>IFERROR(#REF!/GAMSstern!D19,"")</f>
        <v/>
      </c>
      <c r="F19" s="2" t="str">
        <f>IFERROR(#REF!/GAMSstern!E19,"")</f>
        <v/>
      </c>
      <c r="G19" s="2" t="str">
        <f>IFERROR(#REF!/GAMSstern!F19,"")</f>
        <v/>
      </c>
      <c r="H19" s="2" t="str">
        <f>IFERROR(#REF!/GAMSstern!G19,"")</f>
        <v/>
      </c>
      <c r="I19" s="2" t="str">
        <f>IFERROR(#REF!/GAMSstern!H19,"")</f>
        <v/>
      </c>
      <c r="J19" s="2" t="str">
        <f>IFERROR(#REF!/GAMSstern!I19,"")</f>
        <v/>
      </c>
      <c r="K19" s="2" t="str">
        <f>IFERROR(#REF!/GAMSstern!J19,"")</f>
        <v/>
      </c>
      <c r="L19" s="2" t="str">
        <f>IFERROR(#REF!/GAMSstern!K19,"")</f>
        <v/>
      </c>
      <c r="M19" s="2" t="str">
        <f>IFERROR(#REF!/GAMSstern!L19,"")</f>
        <v/>
      </c>
      <c r="N19" s="2" t="str">
        <f>IFERROR(#REF!/GAMSstern!M19,"")</f>
        <v/>
      </c>
      <c r="O19" s="2" t="str">
        <f>IFERROR(#REF!/GAMSstern!N19,"")</f>
        <v/>
      </c>
      <c r="P19" s="2" t="str">
        <f>IFERROR(#REF!/GAMSstern!O19,"")</f>
        <v/>
      </c>
      <c r="Q19" s="2" t="str">
        <f>IFERROR(#REF!/GAMSstern!P19,"")</f>
        <v/>
      </c>
      <c r="R19" s="2" t="str">
        <f>IFERROR(#REF!/GAMSstern!Q19,"")</f>
        <v/>
      </c>
      <c r="S19" s="2" t="str">
        <f>IFERROR(#REF!/GAMSstern!R19,"")</f>
        <v/>
      </c>
      <c r="T19" s="2" t="str">
        <f>IFERROR(#REF!/GAMSstern!S19,"")</f>
        <v/>
      </c>
      <c r="U19" s="2" t="str">
        <f>IFERROR(#REF!/GAMSstern!T19,"")</f>
        <v/>
      </c>
      <c r="V19" s="2" t="str">
        <f>IFERROR(#REF!/GAMSstern!U19,"")</f>
        <v/>
      </c>
      <c r="W19" s="2" t="str">
        <f>IFERROR(#REF!/GAMSstern!V19,"")</f>
        <v/>
      </c>
      <c r="X19" s="2" t="str">
        <f>IFERROR(#REF!/GAMSstern!W19,"")</f>
        <v/>
      </c>
      <c r="Y19" s="2" t="str">
        <f>IFERROR(#REF!/GAMSstern!X19,"")</f>
        <v/>
      </c>
      <c r="Z19" s="2" t="str">
        <f>IFERROR(#REF!/GAMSstern!Y19,"")</f>
        <v/>
      </c>
      <c r="AA19" s="2" t="str">
        <f>IFERROR(#REF!/GAMSstern!Z19,"")</f>
        <v/>
      </c>
      <c r="AB19" s="2" t="str">
        <f>IFERROR(#REF!/GAMSstern!AA19,"")</f>
        <v/>
      </c>
      <c r="AC19" s="2" t="str">
        <f>IFERROR(#REF!/GAMSstern!AB19,"")</f>
        <v/>
      </c>
      <c r="AD19" s="2" t="str">
        <f>IFERROR(#REF!/GAMSstern!AC19,"")</f>
        <v/>
      </c>
      <c r="AE19" s="2" t="str">
        <f>IFERROR(#REF!/GAMSstern!AD19,"")</f>
        <v/>
      </c>
      <c r="AF19" s="2" t="str">
        <f>IFERROR(#REF!/GAMSstern!AE19,"")</f>
        <v/>
      </c>
      <c r="AG19" s="2" t="str">
        <f>IFERROR(#REF!/GAMSstern!AF19,"")</f>
        <v/>
      </c>
      <c r="AH19" s="2" t="str">
        <f>IFERROR(#REF!/GAMSstern!AG19,"")</f>
        <v/>
      </c>
      <c r="AI19" s="2" t="str">
        <f>IFERROR(#REF!/GAMSstern!AH19,"")</f>
        <v/>
      </c>
      <c r="AJ19" s="2" t="str">
        <f>IFERROR(#REF!/GAMSstern!AI19,"")</f>
        <v/>
      </c>
      <c r="AK19" s="2" t="str">
        <f>IFERROR(#REF!/GAMSstern!AJ19,"")</f>
        <v/>
      </c>
      <c r="AL19" s="2" t="str">
        <f>IFERROR(#REF!/GAMSstern!AK19,"")</f>
        <v/>
      </c>
      <c r="AM19" s="2" t="str">
        <f>IFERROR(#REF!/GAMSstern!AL19,"")</f>
        <v/>
      </c>
      <c r="AN19" s="2" t="str">
        <f>IFERROR(#REF!/GAMSstern!AM19,"")</f>
        <v/>
      </c>
      <c r="AO19" s="2" t="str">
        <f>IFERROR(#REF!/GAMSstern!AN19,"")</f>
        <v/>
      </c>
      <c r="AP19" s="2" t="str">
        <f>IFERROR(#REF!/GAMSstern!AO19,"")</f>
        <v/>
      </c>
      <c r="AQ19" s="2" t="str">
        <f>IFERROR(#REF!/GAMSstern!AP19,"")</f>
        <v/>
      </c>
      <c r="AR19" s="2" t="str">
        <f>IFERROR(#REF!/GAMSstern!AQ19,"")</f>
        <v/>
      </c>
      <c r="AS19" s="2" t="str">
        <f>IFERROR(#REF!/GAMSstern!AR19,"")</f>
        <v/>
      </c>
      <c r="AT19" s="2" t="str">
        <f>IFERROR(#REF!/GAMSstern!AS19,"")</f>
        <v/>
      </c>
      <c r="AU19" s="2" t="str">
        <f>IFERROR(#REF!/GAMSstern!AT19,"")</f>
        <v/>
      </c>
      <c r="AV19" s="2" t="str">
        <f>IFERROR(#REF!/GAMSstern!AU19,"")</f>
        <v/>
      </c>
      <c r="AW19" s="2" t="str">
        <f>IFERROR(#REF!/GAMSstern!AV19,"")</f>
        <v/>
      </c>
      <c r="AX19" s="2" t="str">
        <f>IFERROR(#REF!/GAMSstern!AW19,"")</f>
        <v/>
      </c>
      <c r="AY19" s="2" t="str">
        <f>IFERROR(#REF!/GAMSstern!AX19,"")</f>
        <v/>
      </c>
      <c r="AZ19" s="2" t="str">
        <f>IFERROR(#REF!/GAMSstern!AY19,"")</f>
        <v/>
      </c>
      <c r="BA19" s="2" t="str">
        <f>IFERROR(#REF!/GAMSstern!AZ19,"")</f>
        <v/>
      </c>
      <c r="BB19" s="2" t="str">
        <f>IFERROR(#REF!/GAMSstern!BA19,"")</f>
        <v/>
      </c>
      <c r="BC19" s="2" t="str">
        <f>IFERROR(#REF!/GAMSstern!BB19,"")</f>
        <v/>
      </c>
      <c r="BD19" s="2" t="str">
        <f>IFERROR(#REF!/GAMSstern!BC19,"")</f>
        <v/>
      </c>
      <c r="BE19" s="2" t="str">
        <f>IFERROR(#REF!/GAMSstern!BD19,"")</f>
        <v/>
      </c>
      <c r="BF19" s="2" t="str">
        <f>IFERROR(#REF!/GAMSstern!BE19,"")</f>
        <v/>
      </c>
      <c r="BG19" s="2" t="str">
        <f>IFERROR(#REF!/GAMSstern!BF19,"")</f>
        <v/>
      </c>
      <c r="BH19" s="2" t="str">
        <f>IFERROR(#REF!/GAMSstern!BG19,"")</f>
        <v/>
      </c>
      <c r="BI19" s="2" t="str">
        <f>IFERROR(#REF!/GAMSstern!BH19,"")</f>
        <v/>
      </c>
      <c r="BJ19" s="2" t="str">
        <f>IFERROR(#REF!/GAMSstern!BI19,"")</f>
        <v/>
      </c>
    </row>
    <row r="20" spans="1:62" x14ac:dyDescent="0.25">
      <c r="A20" t="e">
        <f>#REF!</f>
        <v>#REF!</v>
      </c>
      <c r="B20" t="str">
        <f>GAMSbase!A20</f>
        <v>* PRODUCTIVITY</v>
      </c>
      <c r="C20" s="2" t="str">
        <f>IFERROR(#REF!/GAMSstern!B20,"")</f>
        <v/>
      </c>
      <c r="D20" s="2" t="str">
        <f>IFERROR(#REF!/GAMSstern!C20,"")</f>
        <v/>
      </c>
      <c r="E20" s="2" t="str">
        <f>IFERROR(#REF!/GAMSstern!D20,"")</f>
        <v/>
      </c>
      <c r="F20" s="2" t="str">
        <f>IFERROR(#REF!/GAMSstern!E20,"")</f>
        <v/>
      </c>
      <c r="G20" s="2" t="str">
        <f>IFERROR(#REF!/GAMSstern!F20,"")</f>
        <v/>
      </c>
      <c r="H20" s="2" t="str">
        <f>IFERROR(#REF!/GAMSstern!G20,"")</f>
        <v/>
      </c>
      <c r="I20" s="2" t="str">
        <f>IFERROR(#REF!/GAMSstern!H20,"")</f>
        <v/>
      </c>
      <c r="J20" s="2" t="str">
        <f>IFERROR(#REF!/GAMSstern!I20,"")</f>
        <v/>
      </c>
      <c r="K20" s="2" t="str">
        <f>IFERROR(#REF!/GAMSstern!J20,"")</f>
        <v/>
      </c>
      <c r="L20" s="2" t="str">
        <f>IFERROR(#REF!/GAMSstern!K20,"")</f>
        <v/>
      </c>
      <c r="M20" s="2" t="str">
        <f>IFERROR(#REF!/GAMSstern!L20,"")</f>
        <v/>
      </c>
      <c r="N20" s="2" t="str">
        <f>IFERROR(#REF!/GAMSstern!M20,"")</f>
        <v/>
      </c>
      <c r="O20" s="2" t="str">
        <f>IFERROR(#REF!/GAMSstern!N20,"")</f>
        <v/>
      </c>
      <c r="P20" s="2" t="str">
        <f>IFERROR(#REF!/GAMSstern!O20,"")</f>
        <v/>
      </c>
      <c r="Q20" s="2" t="str">
        <f>IFERROR(#REF!/GAMSstern!P20,"")</f>
        <v/>
      </c>
      <c r="R20" s="2" t="str">
        <f>IFERROR(#REF!/GAMSstern!Q20,"")</f>
        <v/>
      </c>
      <c r="S20" s="2" t="str">
        <f>IFERROR(#REF!/GAMSstern!R20,"")</f>
        <v/>
      </c>
      <c r="T20" s="2" t="str">
        <f>IFERROR(#REF!/GAMSstern!S20,"")</f>
        <v/>
      </c>
      <c r="U20" s="2" t="str">
        <f>IFERROR(#REF!/GAMSstern!T20,"")</f>
        <v/>
      </c>
      <c r="V20" s="2" t="str">
        <f>IFERROR(#REF!/GAMSstern!U20,"")</f>
        <v/>
      </c>
      <c r="W20" s="2" t="str">
        <f>IFERROR(#REF!/GAMSstern!V20,"")</f>
        <v/>
      </c>
      <c r="X20" s="2" t="str">
        <f>IFERROR(#REF!/GAMSstern!W20,"")</f>
        <v/>
      </c>
      <c r="Y20" s="2" t="str">
        <f>IFERROR(#REF!/GAMSstern!X20,"")</f>
        <v/>
      </c>
      <c r="Z20" s="2" t="str">
        <f>IFERROR(#REF!/GAMSstern!Y20,"")</f>
        <v/>
      </c>
      <c r="AA20" s="2" t="str">
        <f>IFERROR(#REF!/GAMSstern!Z20,"")</f>
        <v/>
      </c>
      <c r="AB20" s="2" t="str">
        <f>IFERROR(#REF!/GAMSstern!AA20,"")</f>
        <v/>
      </c>
      <c r="AC20" s="2" t="str">
        <f>IFERROR(#REF!/GAMSstern!AB20,"")</f>
        <v/>
      </c>
      <c r="AD20" s="2" t="str">
        <f>IFERROR(#REF!/GAMSstern!AC20,"")</f>
        <v/>
      </c>
      <c r="AE20" s="2" t="str">
        <f>IFERROR(#REF!/GAMSstern!AD20,"")</f>
        <v/>
      </c>
      <c r="AF20" s="2" t="str">
        <f>IFERROR(#REF!/GAMSstern!AE20,"")</f>
        <v/>
      </c>
      <c r="AG20" s="2" t="str">
        <f>IFERROR(#REF!/GAMSstern!AF20,"")</f>
        <v/>
      </c>
      <c r="AH20" s="2" t="str">
        <f>IFERROR(#REF!/GAMSstern!AG20,"")</f>
        <v/>
      </c>
      <c r="AI20" s="2" t="str">
        <f>IFERROR(#REF!/GAMSstern!AH20,"")</f>
        <v/>
      </c>
      <c r="AJ20" s="2" t="str">
        <f>IFERROR(#REF!/GAMSstern!AI20,"")</f>
        <v/>
      </c>
      <c r="AK20" s="2" t="str">
        <f>IFERROR(#REF!/GAMSstern!AJ20,"")</f>
        <v/>
      </c>
      <c r="AL20" s="2" t="str">
        <f>IFERROR(#REF!/GAMSstern!AK20,"")</f>
        <v/>
      </c>
      <c r="AM20" s="2" t="str">
        <f>IFERROR(#REF!/GAMSstern!AL20,"")</f>
        <v/>
      </c>
      <c r="AN20" s="2" t="str">
        <f>IFERROR(#REF!/GAMSstern!AM20,"")</f>
        <v/>
      </c>
      <c r="AO20" s="2" t="str">
        <f>IFERROR(#REF!/GAMSstern!AN20,"")</f>
        <v/>
      </c>
      <c r="AP20" s="2" t="str">
        <f>IFERROR(#REF!/GAMSstern!AO20,"")</f>
        <v/>
      </c>
      <c r="AQ20" s="2" t="str">
        <f>IFERROR(#REF!/GAMSstern!AP20,"")</f>
        <v/>
      </c>
      <c r="AR20" s="2" t="str">
        <f>IFERROR(#REF!/GAMSstern!AQ20,"")</f>
        <v/>
      </c>
      <c r="AS20" s="2" t="str">
        <f>IFERROR(#REF!/GAMSstern!AR20,"")</f>
        <v/>
      </c>
      <c r="AT20" s="2" t="str">
        <f>IFERROR(#REF!/GAMSstern!AS20,"")</f>
        <v/>
      </c>
      <c r="AU20" s="2" t="str">
        <f>IFERROR(#REF!/GAMSstern!AT20,"")</f>
        <v/>
      </c>
      <c r="AV20" s="2" t="str">
        <f>IFERROR(#REF!/GAMSstern!AU20,"")</f>
        <v/>
      </c>
      <c r="AW20" s="2" t="str">
        <f>IFERROR(#REF!/GAMSstern!AV20,"")</f>
        <v/>
      </c>
      <c r="AX20" s="2" t="str">
        <f>IFERROR(#REF!/GAMSstern!AW20,"")</f>
        <v/>
      </c>
      <c r="AY20" s="2" t="str">
        <f>IFERROR(#REF!/GAMSstern!AX20,"")</f>
        <v/>
      </c>
      <c r="AZ20" s="2" t="str">
        <f>IFERROR(#REF!/GAMSstern!AY20,"")</f>
        <v/>
      </c>
      <c r="BA20" s="2" t="str">
        <f>IFERROR(#REF!/GAMSstern!AZ20,"")</f>
        <v/>
      </c>
      <c r="BB20" s="2" t="str">
        <f>IFERROR(#REF!/GAMSstern!BA20,"")</f>
        <v/>
      </c>
      <c r="BC20" s="2" t="str">
        <f>IFERROR(#REF!/GAMSstern!BB20,"")</f>
        <v/>
      </c>
      <c r="BD20" s="2" t="str">
        <f>IFERROR(#REF!/GAMSstern!BC20,"")</f>
        <v/>
      </c>
      <c r="BE20" s="2" t="str">
        <f>IFERROR(#REF!/GAMSstern!BD20,"")</f>
        <v/>
      </c>
      <c r="BF20" s="2" t="str">
        <f>IFERROR(#REF!/GAMSstern!BE20,"")</f>
        <v/>
      </c>
      <c r="BG20" s="2" t="str">
        <f>IFERROR(#REF!/GAMSstern!BF20,"")</f>
        <v/>
      </c>
      <c r="BH20" s="2" t="str">
        <f>IFERROR(#REF!/GAMSstern!BG20,"")</f>
        <v/>
      </c>
      <c r="BI20" s="2" t="str">
        <f>IFERROR(#REF!/GAMSstern!BH20,"")</f>
        <v/>
      </c>
      <c r="BJ20" s="2" t="str">
        <f>IFERROR(#REF!/GAMSstern!BI20,"")</f>
        <v/>
      </c>
    </row>
    <row r="21" spans="1:62" x14ac:dyDescent="0.25">
      <c r="A21" t="e">
        <f>#REF!</f>
        <v>#REF!</v>
      </c>
      <c r="B21" t="str">
        <f>GAMSbase!A21</f>
        <v>Total Factor Productivity</v>
      </c>
      <c r="C21" s="2" t="str">
        <f>IFERROR(#REF!/GAMSstern!B21,"")</f>
        <v/>
      </c>
      <c r="D21" s="2" t="str">
        <f>IFERROR(#REF!/GAMSstern!C21,"")</f>
        <v/>
      </c>
      <c r="E21" s="2" t="str">
        <f>IFERROR(#REF!/GAMSstern!D21,"")</f>
        <v/>
      </c>
      <c r="F21" s="2" t="str">
        <f>IFERROR(#REF!/GAMSstern!E21,"")</f>
        <v/>
      </c>
      <c r="G21" s="2" t="str">
        <f>IFERROR(#REF!/GAMSstern!F21,"")</f>
        <v/>
      </c>
      <c r="H21" s="2" t="str">
        <f>IFERROR(#REF!/GAMSstern!G21,"")</f>
        <v/>
      </c>
      <c r="I21" s="2" t="str">
        <f>IFERROR(#REF!/GAMSstern!H21,"")</f>
        <v/>
      </c>
      <c r="J21" s="2" t="str">
        <f>IFERROR(#REF!/GAMSstern!I21,"")</f>
        <v/>
      </c>
      <c r="K21" s="2" t="str">
        <f>IFERROR(#REF!/GAMSstern!J21,"")</f>
        <v/>
      </c>
      <c r="L21" s="2" t="str">
        <f>IFERROR(#REF!/GAMSstern!K21,"")</f>
        <v/>
      </c>
      <c r="M21" s="2" t="str">
        <f>IFERROR(#REF!/GAMSstern!L21,"")</f>
        <v/>
      </c>
      <c r="N21" s="2" t="str">
        <f>IFERROR(#REF!/GAMSstern!M21,"")</f>
        <v/>
      </c>
      <c r="O21" s="2" t="str">
        <f>IFERROR(#REF!/GAMSstern!N21,"")</f>
        <v/>
      </c>
      <c r="P21" s="2" t="str">
        <f>IFERROR(#REF!/GAMSstern!O21,"")</f>
        <v/>
      </c>
      <c r="Q21" s="2" t="str">
        <f>IFERROR(#REF!/GAMSstern!P21,"")</f>
        <v/>
      </c>
      <c r="R21" s="2" t="str">
        <f>IFERROR(#REF!/GAMSstern!Q21,"")</f>
        <v/>
      </c>
      <c r="S21" s="2" t="str">
        <f>IFERROR(#REF!/GAMSstern!R21,"")</f>
        <v/>
      </c>
      <c r="T21" s="2" t="str">
        <f>IFERROR(#REF!/GAMSstern!S21,"")</f>
        <v/>
      </c>
      <c r="U21" s="2" t="str">
        <f>IFERROR(#REF!/GAMSstern!T21,"")</f>
        <v/>
      </c>
      <c r="V21" s="2" t="str">
        <f>IFERROR(#REF!/GAMSstern!U21,"")</f>
        <v/>
      </c>
      <c r="W21" s="2" t="str">
        <f>IFERROR(#REF!/GAMSstern!V21,"")</f>
        <v/>
      </c>
      <c r="X21" s="2" t="str">
        <f>IFERROR(#REF!/GAMSstern!W21,"")</f>
        <v/>
      </c>
      <c r="Y21" s="2" t="str">
        <f>IFERROR(#REF!/GAMSstern!X21,"")</f>
        <v/>
      </c>
      <c r="Z21" s="2" t="str">
        <f>IFERROR(#REF!/GAMSstern!Y21,"")</f>
        <v/>
      </c>
      <c r="AA21" s="2" t="str">
        <f>IFERROR(#REF!/GAMSstern!Z21,"")</f>
        <v/>
      </c>
      <c r="AB21" s="2" t="str">
        <f>IFERROR(#REF!/GAMSstern!AA21,"")</f>
        <v/>
      </c>
      <c r="AC21" s="2" t="str">
        <f>IFERROR(#REF!/GAMSstern!AB21,"")</f>
        <v/>
      </c>
      <c r="AD21" s="2" t="str">
        <f>IFERROR(#REF!/GAMSstern!AC21,"")</f>
        <v/>
      </c>
      <c r="AE21" s="2" t="str">
        <f>IFERROR(#REF!/GAMSstern!AD21,"")</f>
        <v/>
      </c>
      <c r="AF21" s="2" t="str">
        <f>IFERROR(#REF!/GAMSstern!AE21,"")</f>
        <v/>
      </c>
      <c r="AG21" s="2" t="str">
        <f>IFERROR(#REF!/GAMSstern!AF21,"")</f>
        <v/>
      </c>
      <c r="AH21" s="2" t="str">
        <f>IFERROR(#REF!/GAMSstern!AG21,"")</f>
        <v/>
      </c>
      <c r="AI21" s="2" t="str">
        <f>IFERROR(#REF!/GAMSstern!AH21,"")</f>
        <v/>
      </c>
      <c r="AJ21" s="2" t="str">
        <f>IFERROR(#REF!/GAMSstern!AI21,"")</f>
        <v/>
      </c>
      <c r="AK21" s="2" t="str">
        <f>IFERROR(#REF!/GAMSstern!AJ21,"")</f>
        <v/>
      </c>
      <c r="AL21" s="2" t="str">
        <f>IFERROR(#REF!/GAMSstern!AK21,"")</f>
        <v/>
      </c>
      <c r="AM21" s="2" t="str">
        <f>IFERROR(#REF!/GAMSstern!AL21,"")</f>
        <v/>
      </c>
      <c r="AN21" s="2" t="str">
        <f>IFERROR(#REF!/GAMSstern!AM21,"")</f>
        <v/>
      </c>
      <c r="AO21" s="2" t="str">
        <f>IFERROR(#REF!/GAMSstern!AN21,"")</f>
        <v/>
      </c>
      <c r="AP21" s="2" t="str">
        <f>IFERROR(#REF!/GAMSstern!AO21,"")</f>
        <v/>
      </c>
      <c r="AQ21" s="2" t="str">
        <f>IFERROR(#REF!/GAMSstern!AP21,"")</f>
        <v/>
      </c>
      <c r="AR21" s="2" t="str">
        <f>IFERROR(#REF!/GAMSstern!AQ21,"")</f>
        <v/>
      </c>
      <c r="AS21" s="2" t="str">
        <f>IFERROR(#REF!/GAMSstern!AR21,"")</f>
        <v/>
      </c>
      <c r="AT21" s="2" t="str">
        <f>IFERROR(#REF!/GAMSstern!AS21,"")</f>
        <v/>
      </c>
      <c r="AU21" s="2" t="str">
        <f>IFERROR(#REF!/GAMSstern!AT21,"")</f>
        <v/>
      </c>
      <c r="AV21" s="2" t="str">
        <f>IFERROR(#REF!/GAMSstern!AU21,"")</f>
        <v/>
      </c>
      <c r="AW21" s="2" t="str">
        <f>IFERROR(#REF!/GAMSstern!AV21,"")</f>
        <v/>
      </c>
      <c r="AX21" s="2" t="str">
        <f>IFERROR(#REF!/GAMSstern!AW21,"")</f>
        <v/>
      </c>
      <c r="AY21" s="2" t="str">
        <f>IFERROR(#REF!/GAMSstern!AX21,"")</f>
        <v/>
      </c>
      <c r="AZ21" s="2" t="str">
        <f>IFERROR(#REF!/GAMSstern!AY21,"")</f>
        <v/>
      </c>
      <c r="BA21" s="2" t="str">
        <f>IFERROR(#REF!/GAMSstern!AZ21,"")</f>
        <v/>
      </c>
      <c r="BB21" s="2" t="str">
        <f>IFERROR(#REF!/GAMSstern!BA21,"")</f>
        <v/>
      </c>
      <c r="BC21" s="2" t="str">
        <f>IFERROR(#REF!/GAMSstern!BB21,"")</f>
        <v/>
      </c>
      <c r="BD21" s="2" t="str">
        <f>IFERROR(#REF!/GAMSstern!BC21,"")</f>
        <v/>
      </c>
      <c r="BE21" s="2" t="str">
        <f>IFERROR(#REF!/GAMSstern!BD21,"")</f>
        <v/>
      </c>
      <c r="BF21" s="2" t="str">
        <f>IFERROR(#REF!/GAMSstern!BE21,"")</f>
        <v/>
      </c>
      <c r="BG21" s="2" t="str">
        <f>IFERROR(#REF!/GAMSstern!BF21,"")</f>
        <v/>
      </c>
      <c r="BH21" s="2" t="str">
        <f>IFERROR(#REF!/GAMSstern!BG21,"")</f>
        <v/>
      </c>
      <c r="BI21" s="2" t="str">
        <f>IFERROR(#REF!/GAMSstern!BH21,"")</f>
        <v/>
      </c>
      <c r="BJ21" s="2" t="str">
        <f>IFERROR(#REF!/GAMSstern!BI21,"")</f>
        <v/>
      </c>
    </row>
    <row r="22" spans="1:62" x14ac:dyDescent="0.25">
      <c r="A22" t="e">
        <f>#REF!</f>
        <v>#REF!</v>
      </c>
      <c r="B22" t="str">
        <f>GAMSbase!A22</f>
        <v>Initial Total Factor Productivity</v>
      </c>
      <c r="C22" s="2" t="str">
        <f>IFERROR(#REF!/GAMSstern!B22,"")</f>
        <v/>
      </c>
      <c r="D22" s="2" t="str">
        <f>IFERROR(#REF!/GAMSstern!C22,"")</f>
        <v/>
      </c>
      <c r="E22" s="2" t="str">
        <f>IFERROR(#REF!/GAMSstern!D22,"")</f>
        <v/>
      </c>
      <c r="F22" s="2" t="str">
        <f>IFERROR(#REF!/GAMSstern!E22,"")</f>
        <v/>
      </c>
      <c r="G22" s="2" t="str">
        <f>IFERROR(#REF!/GAMSstern!F22,"")</f>
        <v/>
      </c>
      <c r="H22" s="2" t="str">
        <f>IFERROR(#REF!/GAMSstern!G22,"")</f>
        <v/>
      </c>
      <c r="I22" s="2" t="str">
        <f>IFERROR(#REF!/GAMSstern!H22,"")</f>
        <v/>
      </c>
      <c r="J22" s="2" t="str">
        <f>IFERROR(#REF!/GAMSstern!I22,"")</f>
        <v/>
      </c>
      <c r="K22" s="2" t="str">
        <f>IFERROR(#REF!/GAMSstern!J22,"")</f>
        <v/>
      </c>
      <c r="L22" s="2" t="str">
        <f>IFERROR(#REF!/GAMSstern!K22,"")</f>
        <v/>
      </c>
      <c r="M22" s="2" t="str">
        <f>IFERROR(#REF!/GAMSstern!L22,"")</f>
        <v/>
      </c>
      <c r="N22" s="2" t="str">
        <f>IFERROR(#REF!/GAMSstern!M22,"")</f>
        <v/>
      </c>
      <c r="O22" s="2" t="str">
        <f>IFERROR(#REF!/GAMSstern!N22,"")</f>
        <v/>
      </c>
      <c r="P22" s="2" t="str">
        <f>IFERROR(#REF!/GAMSstern!O22,"")</f>
        <v/>
      </c>
      <c r="Q22" s="2" t="str">
        <f>IFERROR(#REF!/GAMSstern!P22,"")</f>
        <v/>
      </c>
      <c r="R22" s="2" t="str">
        <f>IFERROR(#REF!/GAMSstern!Q22,"")</f>
        <v/>
      </c>
      <c r="S22" s="2" t="str">
        <f>IFERROR(#REF!/GAMSstern!R22,"")</f>
        <v/>
      </c>
      <c r="T22" s="2" t="str">
        <f>IFERROR(#REF!/GAMSstern!S22,"")</f>
        <v/>
      </c>
      <c r="U22" s="2" t="str">
        <f>IFERROR(#REF!/GAMSstern!T22,"")</f>
        <v/>
      </c>
      <c r="V22" s="2" t="str">
        <f>IFERROR(#REF!/GAMSstern!U22,"")</f>
        <v/>
      </c>
      <c r="W22" s="2" t="str">
        <f>IFERROR(#REF!/GAMSstern!V22,"")</f>
        <v/>
      </c>
      <c r="X22" s="2" t="str">
        <f>IFERROR(#REF!/GAMSstern!W22,"")</f>
        <v/>
      </c>
      <c r="Y22" s="2" t="str">
        <f>IFERROR(#REF!/GAMSstern!X22,"")</f>
        <v/>
      </c>
      <c r="Z22" s="2" t="str">
        <f>IFERROR(#REF!/GAMSstern!Y22,"")</f>
        <v/>
      </c>
      <c r="AA22" s="2" t="str">
        <f>IFERROR(#REF!/GAMSstern!Z22,"")</f>
        <v/>
      </c>
      <c r="AB22" s="2" t="str">
        <f>IFERROR(#REF!/GAMSstern!AA22,"")</f>
        <v/>
      </c>
      <c r="AC22" s="2" t="str">
        <f>IFERROR(#REF!/GAMSstern!AB22,"")</f>
        <v/>
      </c>
      <c r="AD22" s="2" t="str">
        <f>IFERROR(#REF!/GAMSstern!AC22,"")</f>
        <v/>
      </c>
      <c r="AE22" s="2" t="str">
        <f>IFERROR(#REF!/GAMSstern!AD22,"")</f>
        <v/>
      </c>
      <c r="AF22" s="2" t="str">
        <f>IFERROR(#REF!/GAMSstern!AE22,"")</f>
        <v/>
      </c>
      <c r="AG22" s="2" t="str">
        <f>IFERROR(#REF!/GAMSstern!AF22,"")</f>
        <v/>
      </c>
      <c r="AH22" s="2" t="str">
        <f>IFERROR(#REF!/GAMSstern!AG22,"")</f>
        <v/>
      </c>
      <c r="AI22" s="2" t="str">
        <f>IFERROR(#REF!/GAMSstern!AH22,"")</f>
        <v/>
      </c>
      <c r="AJ22" s="2" t="str">
        <f>IFERROR(#REF!/GAMSstern!AI22,"")</f>
        <v/>
      </c>
      <c r="AK22" s="2" t="str">
        <f>IFERROR(#REF!/GAMSstern!AJ22,"")</f>
        <v/>
      </c>
      <c r="AL22" s="2" t="str">
        <f>IFERROR(#REF!/GAMSstern!AK22,"")</f>
        <v/>
      </c>
      <c r="AM22" s="2" t="str">
        <f>IFERROR(#REF!/GAMSstern!AL22,"")</f>
        <v/>
      </c>
      <c r="AN22" s="2" t="str">
        <f>IFERROR(#REF!/GAMSstern!AM22,"")</f>
        <v/>
      </c>
      <c r="AO22" s="2" t="str">
        <f>IFERROR(#REF!/GAMSstern!AN22,"")</f>
        <v/>
      </c>
      <c r="AP22" s="2" t="str">
        <f>IFERROR(#REF!/GAMSstern!AO22,"")</f>
        <v/>
      </c>
      <c r="AQ22" s="2" t="str">
        <f>IFERROR(#REF!/GAMSstern!AP22,"")</f>
        <v/>
      </c>
      <c r="AR22" s="2" t="str">
        <f>IFERROR(#REF!/GAMSstern!AQ22,"")</f>
        <v/>
      </c>
      <c r="AS22" s="2" t="str">
        <f>IFERROR(#REF!/GAMSstern!AR22,"")</f>
        <v/>
      </c>
      <c r="AT22" s="2" t="str">
        <f>IFERROR(#REF!/GAMSstern!AS22,"")</f>
        <v/>
      </c>
      <c r="AU22" s="2" t="str">
        <f>IFERROR(#REF!/GAMSstern!AT22,"")</f>
        <v/>
      </c>
      <c r="AV22" s="2" t="str">
        <f>IFERROR(#REF!/GAMSstern!AU22,"")</f>
        <v/>
      </c>
      <c r="AW22" s="2" t="str">
        <f>IFERROR(#REF!/GAMSstern!AV22,"")</f>
        <v/>
      </c>
      <c r="AX22" s="2" t="str">
        <f>IFERROR(#REF!/GAMSstern!AW22,"")</f>
        <v/>
      </c>
      <c r="AY22" s="2" t="str">
        <f>IFERROR(#REF!/GAMSstern!AX22,"")</f>
        <v/>
      </c>
      <c r="AZ22" s="2" t="str">
        <f>IFERROR(#REF!/GAMSstern!AY22,"")</f>
        <v/>
      </c>
      <c r="BA22" s="2" t="str">
        <f>IFERROR(#REF!/GAMSstern!AZ22,"")</f>
        <v/>
      </c>
      <c r="BB22" s="2" t="str">
        <f>IFERROR(#REF!/GAMSstern!BA22,"")</f>
        <v/>
      </c>
      <c r="BC22" s="2" t="str">
        <f>IFERROR(#REF!/GAMSstern!BB22,"")</f>
        <v/>
      </c>
      <c r="BD22" s="2" t="str">
        <f>IFERROR(#REF!/GAMSstern!BC22,"")</f>
        <v/>
      </c>
      <c r="BE22" s="2" t="str">
        <f>IFERROR(#REF!/GAMSstern!BD22,"")</f>
        <v/>
      </c>
      <c r="BF22" s="2" t="str">
        <f>IFERROR(#REF!/GAMSstern!BE22,"")</f>
        <v/>
      </c>
      <c r="BG22" s="2" t="str">
        <f>IFERROR(#REF!/GAMSstern!BF22,"")</f>
        <v/>
      </c>
      <c r="BH22" s="2" t="str">
        <f>IFERROR(#REF!/GAMSstern!BG22,"")</f>
        <v/>
      </c>
      <c r="BI22" s="2" t="str">
        <f>IFERROR(#REF!/GAMSstern!BH22,"")</f>
        <v/>
      </c>
      <c r="BJ22" s="2" t="str">
        <f>IFERROR(#REF!/GAMSstern!BI22,"")</f>
        <v/>
      </c>
    </row>
    <row r="23" spans="1:62" x14ac:dyDescent="0.25">
      <c r="A23" t="e">
        <f>#REF!</f>
        <v>#REF!</v>
      </c>
      <c r="B23" t="str">
        <f>GAMSbase!A23</f>
        <v>Rate of Growth of Productivity</v>
      </c>
      <c r="C23" s="2" t="str">
        <f>IFERROR(#REF!/GAMSstern!B23,"")</f>
        <v/>
      </c>
      <c r="D23" s="2" t="str">
        <f>IFERROR(#REF!/GAMSstern!C23,"")</f>
        <v/>
      </c>
      <c r="E23" s="2" t="str">
        <f>IFERROR(#REF!/GAMSstern!D23,"")</f>
        <v/>
      </c>
      <c r="F23" s="2" t="str">
        <f>IFERROR(#REF!/GAMSstern!E23,"")</f>
        <v/>
      </c>
      <c r="G23" s="2" t="str">
        <f>IFERROR(#REF!/GAMSstern!F23,"")</f>
        <v/>
      </c>
      <c r="H23" s="2" t="str">
        <f>IFERROR(#REF!/GAMSstern!G23,"")</f>
        <v/>
      </c>
      <c r="I23" s="2" t="str">
        <f>IFERROR(#REF!/GAMSstern!H23,"")</f>
        <v/>
      </c>
      <c r="J23" s="2" t="str">
        <f>IFERROR(#REF!/GAMSstern!I23,"")</f>
        <v/>
      </c>
      <c r="K23" s="2" t="str">
        <f>IFERROR(#REF!/GAMSstern!J23,"")</f>
        <v/>
      </c>
      <c r="L23" s="2" t="str">
        <f>IFERROR(#REF!/GAMSstern!K23,"")</f>
        <v/>
      </c>
      <c r="M23" s="2" t="str">
        <f>IFERROR(#REF!/GAMSstern!L23,"")</f>
        <v/>
      </c>
      <c r="N23" s="2" t="str">
        <f>IFERROR(#REF!/GAMSstern!M23,"")</f>
        <v/>
      </c>
      <c r="O23" s="2" t="str">
        <f>IFERROR(#REF!/GAMSstern!N23,"")</f>
        <v/>
      </c>
      <c r="P23" s="2" t="str">
        <f>IFERROR(#REF!/GAMSstern!O23,"")</f>
        <v/>
      </c>
      <c r="Q23" s="2" t="str">
        <f>IFERROR(#REF!/GAMSstern!P23,"")</f>
        <v/>
      </c>
      <c r="R23" s="2" t="str">
        <f>IFERROR(#REF!/GAMSstern!Q23,"")</f>
        <v/>
      </c>
      <c r="S23" s="2" t="str">
        <f>IFERROR(#REF!/GAMSstern!R23,"")</f>
        <v/>
      </c>
      <c r="T23" s="2" t="str">
        <f>IFERROR(#REF!/GAMSstern!S23,"")</f>
        <v/>
      </c>
      <c r="U23" s="2" t="str">
        <f>IFERROR(#REF!/GAMSstern!T23,"")</f>
        <v/>
      </c>
      <c r="V23" s="2" t="str">
        <f>IFERROR(#REF!/GAMSstern!U23,"")</f>
        <v/>
      </c>
      <c r="W23" s="2" t="str">
        <f>IFERROR(#REF!/GAMSstern!V23,"")</f>
        <v/>
      </c>
      <c r="X23" s="2" t="str">
        <f>IFERROR(#REF!/GAMSstern!W23,"")</f>
        <v/>
      </c>
      <c r="Y23" s="2" t="str">
        <f>IFERROR(#REF!/GAMSstern!X23,"")</f>
        <v/>
      </c>
      <c r="Z23" s="2" t="str">
        <f>IFERROR(#REF!/GAMSstern!Y23,"")</f>
        <v/>
      </c>
      <c r="AA23" s="2" t="str">
        <f>IFERROR(#REF!/GAMSstern!Z23,"")</f>
        <v/>
      </c>
      <c r="AB23" s="2" t="str">
        <f>IFERROR(#REF!/GAMSstern!AA23,"")</f>
        <v/>
      </c>
      <c r="AC23" s="2" t="str">
        <f>IFERROR(#REF!/GAMSstern!AB23,"")</f>
        <v/>
      </c>
      <c r="AD23" s="2" t="str">
        <f>IFERROR(#REF!/GAMSstern!AC23,"")</f>
        <v/>
      </c>
      <c r="AE23" s="2" t="str">
        <f>IFERROR(#REF!/GAMSstern!AD23,"")</f>
        <v/>
      </c>
      <c r="AF23" s="2" t="str">
        <f>IFERROR(#REF!/GAMSstern!AE23,"")</f>
        <v/>
      </c>
      <c r="AG23" s="2" t="str">
        <f>IFERROR(#REF!/GAMSstern!AF23,"")</f>
        <v/>
      </c>
      <c r="AH23" s="2" t="str">
        <f>IFERROR(#REF!/GAMSstern!AG23,"")</f>
        <v/>
      </c>
      <c r="AI23" s="2" t="str">
        <f>IFERROR(#REF!/GAMSstern!AH23,"")</f>
        <v/>
      </c>
      <c r="AJ23" s="2" t="str">
        <f>IFERROR(#REF!/GAMSstern!AI23,"")</f>
        <v/>
      </c>
      <c r="AK23" s="2" t="str">
        <f>IFERROR(#REF!/GAMSstern!AJ23,"")</f>
        <v/>
      </c>
      <c r="AL23" s="2" t="str">
        <f>IFERROR(#REF!/GAMSstern!AK23,"")</f>
        <v/>
      </c>
      <c r="AM23" s="2" t="str">
        <f>IFERROR(#REF!/GAMSstern!AL23,"")</f>
        <v/>
      </c>
      <c r="AN23" s="2" t="str">
        <f>IFERROR(#REF!/GAMSstern!AM23,"")</f>
        <v/>
      </c>
      <c r="AO23" s="2" t="str">
        <f>IFERROR(#REF!/GAMSstern!AN23,"")</f>
        <v/>
      </c>
      <c r="AP23" s="2" t="str">
        <f>IFERROR(#REF!/GAMSstern!AO23,"")</f>
        <v/>
      </c>
      <c r="AQ23" s="2" t="str">
        <f>IFERROR(#REF!/GAMSstern!AP23,"")</f>
        <v/>
      </c>
      <c r="AR23" s="2" t="str">
        <f>IFERROR(#REF!/GAMSstern!AQ23,"")</f>
        <v/>
      </c>
      <c r="AS23" s="2" t="str">
        <f>IFERROR(#REF!/GAMSstern!AR23,"")</f>
        <v/>
      </c>
      <c r="AT23" s="2" t="str">
        <f>IFERROR(#REF!/GAMSstern!AS23,"")</f>
        <v/>
      </c>
      <c r="AU23" s="2" t="str">
        <f>IFERROR(#REF!/GAMSstern!AT23,"")</f>
        <v/>
      </c>
      <c r="AV23" s="2" t="str">
        <f>IFERROR(#REF!/GAMSstern!AU23,"")</f>
        <v/>
      </c>
      <c r="AW23" s="2" t="str">
        <f>IFERROR(#REF!/GAMSstern!AV23,"")</f>
        <v/>
      </c>
      <c r="AX23" s="2" t="str">
        <f>IFERROR(#REF!/GAMSstern!AW23,"")</f>
        <v/>
      </c>
      <c r="AY23" s="2" t="str">
        <f>IFERROR(#REF!/GAMSstern!AX23,"")</f>
        <v/>
      </c>
      <c r="AZ23" s="2" t="str">
        <f>IFERROR(#REF!/GAMSstern!AY23,"")</f>
        <v/>
      </c>
      <c r="BA23" s="2" t="str">
        <f>IFERROR(#REF!/GAMSstern!AZ23,"")</f>
        <v/>
      </c>
      <c r="BB23" s="2" t="str">
        <f>IFERROR(#REF!/GAMSstern!BA23,"")</f>
        <v/>
      </c>
      <c r="BC23" s="2" t="str">
        <f>IFERROR(#REF!/GAMSstern!BB23,"")</f>
        <v/>
      </c>
      <c r="BD23" s="2" t="str">
        <f>IFERROR(#REF!/GAMSstern!BC23,"")</f>
        <v/>
      </c>
      <c r="BE23" s="2" t="str">
        <f>IFERROR(#REF!/GAMSstern!BD23,"")</f>
        <v/>
      </c>
      <c r="BF23" s="2" t="str">
        <f>IFERROR(#REF!/GAMSstern!BE23,"")</f>
        <v/>
      </c>
      <c r="BG23" s="2" t="str">
        <f>IFERROR(#REF!/GAMSstern!BF23,"")</f>
        <v/>
      </c>
      <c r="BH23" s="2" t="str">
        <f>IFERROR(#REF!/GAMSstern!BG23,"")</f>
        <v/>
      </c>
      <c r="BI23" s="2" t="str">
        <f>IFERROR(#REF!/GAMSstern!BH23,"")</f>
        <v/>
      </c>
      <c r="BJ23" s="2" t="str">
        <f>IFERROR(#REF!/GAMSstern!BI23,"")</f>
        <v/>
      </c>
    </row>
    <row r="24" spans="1:62" x14ac:dyDescent="0.25">
      <c r="A24" t="e">
        <f>#REF!</f>
        <v>#REF!</v>
      </c>
      <c r="B24" t="str">
        <f>GAMSbase!A24</f>
        <v>* DAMAGE FUNCTION</v>
      </c>
      <c r="C24" s="2" t="str">
        <f>IFERROR(#REF!/GAMSstern!B24,"")</f>
        <v/>
      </c>
      <c r="D24" s="2" t="str">
        <f>IFERROR(#REF!/GAMSstern!C24,"")</f>
        <v/>
      </c>
      <c r="E24" s="2" t="str">
        <f>IFERROR(#REF!/GAMSstern!D24,"")</f>
        <v/>
      </c>
      <c r="F24" s="2" t="str">
        <f>IFERROR(#REF!/GAMSstern!E24,"")</f>
        <v/>
      </c>
      <c r="G24" s="2" t="str">
        <f>IFERROR(#REF!/GAMSstern!F24,"")</f>
        <v/>
      </c>
      <c r="H24" s="2" t="str">
        <f>IFERROR(#REF!/GAMSstern!G24,"")</f>
        <v/>
      </c>
      <c r="I24" s="2" t="str">
        <f>IFERROR(#REF!/GAMSstern!H24,"")</f>
        <v/>
      </c>
      <c r="J24" s="2" t="str">
        <f>IFERROR(#REF!/GAMSstern!I24,"")</f>
        <v/>
      </c>
      <c r="K24" s="2" t="str">
        <f>IFERROR(#REF!/GAMSstern!J24,"")</f>
        <v/>
      </c>
      <c r="L24" s="2" t="str">
        <f>IFERROR(#REF!/GAMSstern!K24,"")</f>
        <v/>
      </c>
      <c r="M24" s="2" t="str">
        <f>IFERROR(#REF!/GAMSstern!L24,"")</f>
        <v/>
      </c>
      <c r="N24" s="2" t="str">
        <f>IFERROR(#REF!/GAMSstern!M24,"")</f>
        <v/>
      </c>
      <c r="O24" s="2" t="str">
        <f>IFERROR(#REF!/GAMSstern!N24,"")</f>
        <v/>
      </c>
      <c r="P24" s="2" t="str">
        <f>IFERROR(#REF!/GAMSstern!O24,"")</f>
        <v/>
      </c>
      <c r="Q24" s="2" t="str">
        <f>IFERROR(#REF!/GAMSstern!P24,"")</f>
        <v/>
      </c>
      <c r="R24" s="2" t="str">
        <f>IFERROR(#REF!/GAMSstern!Q24,"")</f>
        <v/>
      </c>
      <c r="S24" s="2" t="str">
        <f>IFERROR(#REF!/GAMSstern!R24,"")</f>
        <v/>
      </c>
      <c r="T24" s="2" t="str">
        <f>IFERROR(#REF!/GAMSstern!S24,"")</f>
        <v/>
      </c>
      <c r="U24" s="2" t="str">
        <f>IFERROR(#REF!/GAMSstern!T24,"")</f>
        <v/>
      </c>
      <c r="V24" s="2" t="str">
        <f>IFERROR(#REF!/GAMSstern!U24,"")</f>
        <v/>
      </c>
      <c r="W24" s="2" t="str">
        <f>IFERROR(#REF!/GAMSstern!V24,"")</f>
        <v/>
      </c>
      <c r="X24" s="2" t="str">
        <f>IFERROR(#REF!/GAMSstern!W24,"")</f>
        <v/>
      </c>
      <c r="Y24" s="2" t="str">
        <f>IFERROR(#REF!/GAMSstern!X24,"")</f>
        <v/>
      </c>
      <c r="Z24" s="2" t="str">
        <f>IFERROR(#REF!/GAMSstern!Y24,"")</f>
        <v/>
      </c>
      <c r="AA24" s="2" t="str">
        <f>IFERROR(#REF!/GAMSstern!Z24,"")</f>
        <v/>
      </c>
      <c r="AB24" s="2" t="str">
        <f>IFERROR(#REF!/GAMSstern!AA24,"")</f>
        <v/>
      </c>
      <c r="AC24" s="2" t="str">
        <f>IFERROR(#REF!/GAMSstern!AB24,"")</f>
        <v/>
      </c>
      <c r="AD24" s="2" t="str">
        <f>IFERROR(#REF!/GAMSstern!AC24,"")</f>
        <v/>
      </c>
      <c r="AE24" s="2" t="str">
        <f>IFERROR(#REF!/GAMSstern!AD24,"")</f>
        <v/>
      </c>
      <c r="AF24" s="2" t="str">
        <f>IFERROR(#REF!/GAMSstern!AE24,"")</f>
        <v/>
      </c>
      <c r="AG24" s="2" t="str">
        <f>IFERROR(#REF!/GAMSstern!AF24,"")</f>
        <v/>
      </c>
      <c r="AH24" s="2" t="str">
        <f>IFERROR(#REF!/GAMSstern!AG24,"")</f>
        <v/>
      </c>
      <c r="AI24" s="2" t="str">
        <f>IFERROR(#REF!/GAMSstern!AH24,"")</f>
        <v/>
      </c>
      <c r="AJ24" s="2" t="str">
        <f>IFERROR(#REF!/GAMSstern!AI24,"")</f>
        <v/>
      </c>
      <c r="AK24" s="2" t="str">
        <f>IFERROR(#REF!/GAMSstern!AJ24,"")</f>
        <v/>
      </c>
      <c r="AL24" s="2" t="str">
        <f>IFERROR(#REF!/GAMSstern!AK24,"")</f>
        <v/>
      </c>
      <c r="AM24" s="2" t="str">
        <f>IFERROR(#REF!/GAMSstern!AL24,"")</f>
        <v/>
      </c>
      <c r="AN24" s="2" t="str">
        <f>IFERROR(#REF!/GAMSstern!AM24,"")</f>
        <v/>
      </c>
      <c r="AO24" s="2" t="str">
        <f>IFERROR(#REF!/GAMSstern!AN24,"")</f>
        <v/>
      </c>
      <c r="AP24" s="2" t="str">
        <f>IFERROR(#REF!/GAMSstern!AO24,"")</f>
        <v/>
      </c>
      <c r="AQ24" s="2" t="str">
        <f>IFERROR(#REF!/GAMSstern!AP24,"")</f>
        <v/>
      </c>
      <c r="AR24" s="2" t="str">
        <f>IFERROR(#REF!/GAMSstern!AQ24,"")</f>
        <v/>
      </c>
      <c r="AS24" s="2" t="str">
        <f>IFERROR(#REF!/GAMSstern!AR24,"")</f>
        <v/>
      </c>
      <c r="AT24" s="2" t="str">
        <f>IFERROR(#REF!/GAMSstern!AS24,"")</f>
        <v/>
      </c>
      <c r="AU24" s="2" t="str">
        <f>IFERROR(#REF!/GAMSstern!AT24,"")</f>
        <v/>
      </c>
      <c r="AV24" s="2" t="str">
        <f>IFERROR(#REF!/GAMSstern!AU24,"")</f>
        <v/>
      </c>
      <c r="AW24" s="2" t="str">
        <f>IFERROR(#REF!/GAMSstern!AV24,"")</f>
        <v/>
      </c>
      <c r="AX24" s="2" t="str">
        <f>IFERROR(#REF!/GAMSstern!AW24,"")</f>
        <v/>
      </c>
      <c r="AY24" s="2" t="str">
        <f>IFERROR(#REF!/GAMSstern!AX24,"")</f>
        <v/>
      </c>
      <c r="AZ24" s="2" t="str">
        <f>IFERROR(#REF!/GAMSstern!AY24,"")</f>
        <v/>
      </c>
      <c r="BA24" s="2" t="str">
        <f>IFERROR(#REF!/GAMSstern!AZ24,"")</f>
        <v/>
      </c>
      <c r="BB24" s="2" t="str">
        <f>IFERROR(#REF!/GAMSstern!BA24,"")</f>
        <v/>
      </c>
      <c r="BC24" s="2" t="str">
        <f>IFERROR(#REF!/GAMSstern!BB24,"")</f>
        <v/>
      </c>
      <c r="BD24" s="2" t="str">
        <f>IFERROR(#REF!/GAMSstern!BC24,"")</f>
        <v/>
      </c>
      <c r="BE24" s="2" t="str">
        <f>IFERROR(#REF!/GAMSstern!BD24,"")</f>
        <v/>
      </c>
      <c r="BF24" s="2" t="str">
        <f>IFERROR(#REF!/GAMSstern!BE24,"")</f>
        <v/>
      </c>
      <c r="BG24" s="2" t="str">
        <f>IFERROR(#REF!/GAMSstern!BF24,"")</f>
        <v/>
      </c>
      <c r="BH24" s="2" t="str">
        <f>IFERROR(#REF!/GAMSstern!BG24,"")</f>
        <v/>
      </c>
      <c r="BI24" s="2" t="str">
        <f>IFERROR(#REF!/GAMSstern!BH24,"")</f>
        <v/>
      </c>
      <c r="BJ24" s="2" t="str">
        <f>IFERROR(#REF!/GAMSstern!BI24,"")</f>
        <v/>
      </c>
    </row>
    <row r="25" spans="1:62" x14ac:dyDescent="0.25">
      <c r="A25" t="e">
        <f>#REF!</f>
        <v>#REF!</v>
      </c>
      <c r="B25" t="str">
        <f>GAMSbase!A25</f>
        <v>Damage Coefficient on Temperature</v>
      </c>
      <c r="C25" s="2" t="str">
        <f>IFERROR(#REF!/GAMSstern!B25,"")</f>
        <v/>
      </c>
      <c r="D25" s="2" t="str">
        <f>IFERROR(#REF!/GAMSstern!C25,"")</f>
        <v/>
      </c>
      <c r="E25" s="2" t="str">
        <f>IFERROR(#REF!/GAMSstern!D25,"")</f>
        <v/>
      </c>
      <c r="F25" s="2" t="str">
        <f>IFERROR(#REF!/GAMSstern!E25,"")</f>
        <v/>
      </c>
      <c r="G25" s="2" t="str">
        <f>IFERROR(#REF!/GAMSstern!F25,"")</f>
        <v/>
      </c>
      <c r="H25" s="2" t="str">
        <f>IFERROR(#REF!/GAMSstern!G25,"")</f>
        <v/>
      </c>
      <c r="I25" s="2" t="str">
        <f>IFERROR(#REF!/GAMSstern!H25,"")</f>
        <v/>
      </c>
      <c r="J25" s="2" t="str">
        <f>IFERROR(#REF!/GAMSstern!I25,"")</f>
        <v/>
      </c>
      <c r="K25" s="2" t="str">
        <f>IFERROR(#REF!/GAMSstern!J25,"")</f>
        <v/>
      </c>
      <c r="L25" s="2" t="str">
        <f>IFERROR(#REF!/GAMSstern!K25,"")</f>
        <v/>
      </c>
      <c r="M25" s="2" t="str">
        <f>IFERROR(#REF!/GAMSstern!L25,"")</f>
        <v/>
      </c>
      <c r="N25" s="2" t="str">
        <f>IFERROR(#REF!/GAMSstern!M25,"")</f>
        <v/>
      </c>
      <c r="O25" s="2" t="str">
        <f>IFERROR(#REF!/GAMSstern!N25,"")</f>
        <v/>
      </c>
      <c r="P25" s="2" t="str">
        <f>IFERROR(#REF!/GAMSstern!O25,"")</f>
        <v/>
      </c>
      <c r="Q25" s="2" t="str">
        <f>IFERROR(#REF!/GAMSstern!P25,"")</f>
        <v/>
      </c>
      <c r="R25" s="2" t="str">
        <f>IFERROR(#REF!/GAMSstern!Q25,"")</f>
        <v/>
      </c>
      <c r="S25" s="2" t="str">
        <f>IFERROR(#REF!/GAMSstern!R25,"")</f>
        <v/>
      </c>
      <c r="T25" s="2" t="str">
        <f>IFERROR(#REF!/GAMSstern!S25,"")</f>
        <v/>
      </c>
      <c r="U25" s="2" t="str">
        <f>IFERROR(#REF!/GAMSstern!T25,"")</f>
        <v/>
      </c>
      <c r="V25" s="2" t="str">
        <f>IFERROR(#REF!/GAMSstern!U25,"")</f>
        <v/>
      </c>
      <c r="W25" s="2" t="str">
        <f>IFERROR(#REF!/GAMSstern!V25,"")</f>
        <v/>
      </c>
      <c r="X25" s="2" t="str">
        <f>IFERROR(#REF!/GAMSstern!W25,"")</f>
        <v/>
      </c>
      <c r="Y25" s="2" t="str">
        <f>IFERROR(#REF!/GAMSstern!X25,"")</f>
        <v/>
      </c>
      <c r="Z25" s="2" t="str">
        <f>IFERROR(#REF!/GAMSstern!Y25,"")</f>
        <v/>
      </c>
      <c r="AA25" s="2" t="str">
        <f>IFERROR(#REF!/GAMSstern!Z25,"")</f>
        <v/>
      </c>
      <c r="AB25" s="2" t="str">
        <f>IFERROR(#REF!/GAMSstern!AA25,"")</f>
        <v/>
      </c>
      <c r="AC25" s="2" t="str">
        <f>IFERROR(#REF!/GAMSstern!AB25,"")</f>
        <v/>
      </c>
      <c r="AD25" s="2" t="str">
        <f>IFERROR(#REF!/GAMSstern!AC25,"")</f>
        <v/>
      </c>
      <c r="AE25" s="2" t="str">
        <f>IFERROR(#REF!/GAMSstern!AD25,"")</f>
        <v/>
      </c>
      <c r="AF25" s="2" t="str">
        <f>IFERROR(#REF!/GAMSstern!AE25,"")</f>
        <v/>
      </c>
      <c r="AG25" s="2" t="str">
        <f>IFERROR(#REF!/GAMSstern!AF25,"")</f>
        <v/>
      </c>
      <c r="AH25" s="2" t="str">
        <f>IFERROR(#REF!/GAMSstern!AG25,"")</f>
        <v/>
      </c>
      <c r="AI25" s="2" t="str">
        <f>IFERROR(#REF!/GAMSstern!AH25,"")</f>
        <v/>
      </c>
      <c r="AJ25" s="2" t="str">
        <f>IFERROR(#REF!/GAMSstern!AI25,"")</f>
        <v/>
      </c>
      <c r="AK25" s="2" t="str">
        <f>IFERROR(#REF!/GAMSstern!AJ25,"")</f>
        <v/>
      </c>
      <c r="AL25" s="2" t="str">
        <f>IFERROR(#REF!/GAMSstern!AK25,"")</f>
        <v/>
      </c>
      <c r="AM25" s="2" t="str">
        <f>IFERROR(#REF!/GAMSstern!AL25,"")</f>
        <v/>
      </c>
      <c r="AN25" s="2" t="str">
        <f>IFERROR(#REF!/GAMSstern!AM25,"")</f>
        <v/>
      </c>
      <c r="AO25" s="2" t="str">
        <f>IFERROR(#REF!/GAMSstern!AN25,"")</f>
        <v/>
      </c>
      <c r="AP25" s="2" t="str">
        <f>IFERROR(#REF!/GAMSstern!AO25,"")</f>
        <v/>
      </c>
      <c r="AQ25" s="2" t="str">
        <f>IFERROR(#REF!/GAMSstern!AP25,"")</f>
        <v/>
      </c>
      <c r="AR25" s="2" t="str">
        <f>IFERROR(#REF!/GAMSstern!AQ25,"")</f>
        <v/>
      </c>
      <c r="AS25" s="2" t="str">
        <f>IFERROR(#REF!/GAMSstern!AR25,"")</f>
        <v/>
      </c>
      <c r="AT25" s="2" t="str">
        <f>IFERROR(#REF!/GAMSstern!AS25,"")</f>
        <v/>
      </c>
      <c r="AU25" s="2" t="str">
        <f>IFERROR(#REF!/GAMSstern!AT25,"")</f>
        <v/>
      </c>
      <c r="AV25" s="2" t="str">
        <f>IFERROR(#REF!/GAMSstern!AU25,"")</f>
        <v/>
      </c>
      <c r="AW25" s="2" t="str">
        <f>IFERROR(#REF!/GAMSstern!AV25,"")</f>
        <v/>
      </c>
      <c r="AX25" s="2" t="str">
        <f>IFERROR(#REF!/GAMSstern!AW25,"")</f>
        <v/>
      </c>
      <c r="AY25" s="2" t="str">
        <f>IFERROR(#REF!/GAMSstern!AX25,"")</f>
        <v/>
      </c>
      <c r="AZ25" s="2" t="str">
        <f>IFERROR(#REF!/GAMSstern!AY25,"")</f>
        <v/>
      </c>
      <c r="BA25" s="2" t="str">
        <f>IFERROR(#REF!/GAMSstern!AZ25,"")</f>
        <v/>
      </c>
      <c r="BB25" s="2" t="str">
        <f>IFERROR(#REF!/GAMSstern!BA25,"")</f>
        <v/>
      </c>
      <c r="BC25" s="2" t="str">
        <f>IFERROR(#REF!/GAMSstern!BB25,"")</f>
        <v/>
      </c>
      <c r="BD25" s="2" t="str">
        <f>IFERROR(#REF!/GAMSstern!BC25,"")</f>
        <v/>
      </c>
      <c r="BE25" s="2" t="str">
        <f>IFERROR(#REF!/GAMSstern!BD25,"")</f>
        <v/>
      </c>
      <c r="BF25" s="2" t="str">
        <f>IFERROR(#REF!/GAMSstern!BE25,"")</f>
        <v/>
      </c>
      <c r="BG25" s="2" t="str">
        <f>IFERROR(#REF!/GAMSstern!BF25,"")</f>
        <v/>
      </c>
      <c r="BH25" s="2" t="str">
        <f>IFERROR(#REF!/GAMSstern!BG25,"")</f>
        <v/>
      </c>
      <c r="BI25" s="2" t="str">
        <f>IFERROR(#REF!/GAMSstern!BH25,"")</f>
        <v/>
      </c>
      <c r="BJ25" s="2" t="str">
        <f>IFERROR(#REF!/GAMSstern!BI25,"")</f>
        <v/>
      </c>
    </row>
    <row r="26" spans="1:62" x14ac:dyDescent="0.25">
      <c r="A26" t="e">
        <f>#REF!</f>
        <v>#REF!</v>
      </c>
      <c r="B26" t="str">
        <f>GAMSbase!A26</f>
        <v>Damage Coefficient on Temperature ^2</v>
      </c>
      <c r="C26" s="2" t="str">
        <f>IFERROR(#REF!/GAMSstern!B26,"")</f>
        <v/>
      </c>
      <c r="D26" s="2" t="str">
        <f>IFERROR(#REF!/GAMSstern!C26,"")</f>
        <v/>
      </c>
      <c r="E26" s="2" t="str">
        <f>IFERROR(#REF!/GAMSstern!D26,"")</f>
        <v/>
      </c>
      <c r="F26" s="2" t="str">
        <f>IFERROR(#REF!/GAMSstern!E26,"")</f>
        <v/>
      </c>
      <c r="G26" s="2" t="str">
        <f>IFERROR(#REF!/GAMSstern!F26,"")</f>
        <v/>
      </c>
      <c r="H26" s="2" t="str">
        <f>IFERROR(#REF!/GAMSstern!G26,"")</f>
        <v/>
      </c>
      <c r="I26" s="2" t="str">
        <f>IFERROR(#REF!/GAMSstern!H26,"")</f>
        <v/>
      </c>
      <c r="J26" s="2" t="str">
        <f>IFERROR(#REF!/GAMSstern!I26,"")</f>
        <v/>
      </c>
      <c r="K26" s="2" t="str">
        <f>IFERROR(#REF!/GAMSstern!J26,"")</f>
        <v/>
      </c>
      <c r="L26" s="2" t="str">
        <f>IFERROR(#REF!/GAMSstern!K26,"")</f>
        <v/>
      </c>
      <c r="M26" s="2" t="str">
        <f>IFERROR(#REF!/GAMSstern!L26,"")</f>
        <v/>
      </c>
      <c r="N26" s="2" t="str">
        <f>IFERROR(#REF!/GAMSstern!M26,"")</f>
        <v/>
      </c>
      <c r="O26" s="2" t="str">
        <f>IFERROR(#REF!/GAMSstern!N26,"")</f>
        <v/>
      </c>
      <c r="P26" s="2" t="str">
        <f>IFERROR(#REF!/GAMSstern!O26,"")</f>
        <v/>
      </c>
      <c r="Q26" s="2" t="str">
        <f>IFERROR(#REF!/GAMSstern!P26,"")</f>
        <v/>
      </c>
      <c r="R26" s="2" t="str">
        <f>IFERROR(#REF!/GAMSstern!Q26,"")</f>
        <v/>
      </c>
      <c r="S26" s="2" t="str">
        <f>IFERROR(#REF!/GAMSstern!R26,"")</f>
        <v/>
      </c>
      <c r="T26" s="2" t="str">
        <f>IFERROR(#REF!/GAMSstern!S26,"")</f>
        <v/>
      </c>
      <c r="U26" s="2" t="str">
        <f>IFERROR(#REF!/GAMSstern!T26,"")</f>
        <v/>
      </c>
      <c r="V26" s="2" t="str">
        <f>IFERROR(#REF!/GAMSstern!U26,"")</f>
        <v/>
      </c>
      <c r="W26" s="2" t="str">
        <f>IFERROR(#REF!/GAMSstern!V26,"")</f>
        <v/>
      </c>
      <c r="X26" s="2" t="str">
        <f>IFERROR(#REF!/GAMSstern!W26,"")</f>
        <v/>
      </c>
      <c r="Y26" s="2" t="str">
        <f>IFERROR(#REF!/GAMSstern!X26,"")</f>
        <v/>
      </c>
      <c r="Z26" s="2" t="str">
        <f>IFERROR(#REF!/GAMSstern!Y26,"")</f>
        <v/>
      </c>
      <c r="AA26" s="2" t="str">
        <f>IFERROR(#REF!/GAMSstern!Z26,"")</f>
        <v/>
      </c>
      <c r="AB26" s="2" t="str">
        <f>IFERROR(#REF!/GAMSstern!AA26,"")</f>
        <v/>
      </c>
      <c r="AC26" s="2" t="str">
        <f>IFERROR(#REF!/GAMSstern!AB26,"")</f>
        <v/>
      </c>
      <c r="AD26" s="2" t="str">
        <f>IFERROR(#REF!/GAMSstern!AC26,"")</f>
        <v/>
      </c>
      <c r="AE26" s="2" t="str">
        <f>IFERROR(#REF!/GAMSstern!AD26,"")</f>
        <v/>
      </c>
      <c r="AF26" s="2" t="str">
        <f>IFERROR(#REF!/GAMSstern!AE26,"")</f>
        <v/>
      </c>
      <c r="AG26" s="2" t="str">
        <f>IFERROR(#REF!/GAMSstern!AF26,"")</f>
        <v/>
      </c>
      <c r="AH26" s="2" t="str">
        <f>IFERROR(#REF!/GAMSstern!AG26,"")</f>
        <v/>
      </c>
      <c r="AI26" s="2" t="str">
        <f>IFERROR(#REF!/GAMSstern!AH26,"")</f>
        <v/>
      </c>
      <c r="AJ26" s="2" t="str">
        <f>IFERROR(#REF!/GAMSstern!AI26,"")</f>
        <v/>
      </c>
      <c r="AK26" s="2" t="str">
        <f>IFERROR(#REF!/GAMSstern!AJ26,"")</f>
        <v/>
      </c>
      <c r="AL26" s="2" t="str">
        <f>IFERROR(#REF!/GAMSstern!AK26,"")</f>
        <v/>
      </c>
      <c r="AM26" s="2" t="str">
        <f>IFERROR(#REF!/GAMSstern!AL26,"")</f>
        <v/>
      </c>
      <c r="AN26" s="2" t="str">
        <f>IFERROR(#REF!/GAMSstern!AM26,"")</f>
        <v/>
      </c>
      <c r="AO26" s="2" t="str">
        <f>IFERROR(#REF!/GAMSstern!AN26,"")</f>
        <v/>
      </c>
      <c r="AP26" s="2" t="str">
        <f>IFERROR(#REF!/GAMSstern!AO26,"")</f>
        <v/>
      </c>
      <c r="AQ26" s="2" t="str">
        <f>IFERROR(#REF!/GAMSstern!AP26,"")</f>
        <v/>
      </c>
      <c r="AR26" s="2" t="str">
        <f>IFERROR(#REF!/GAMSstern!AQ26,"")</f>
        <v/>
      </c>
      <c r="AS26" s="2" t="str">
        <f>IFERROR(#REF!/GAMSstern!AR26,"")</f>
        <v/>
      </c>
      <c r="AT26" s="2" t="str">
        <f>IFERROR(#REF!/GAMSstern!AS26,"")</f>
        <v/>
      </c>
      <c r="AU26" s="2" t="str">
        <f>IFERROR(#REF!/GAMSstern!AT26,"")</f>
        <v/>
      </c>
      <c r="AV26" s="2" t="str">
        <f>IFERROR(#REF!/GAMSstern!AU26,"")</f>
        <v/>
      </c>
      <c r="AW26" s="2" t="str">
        <f>IFERROR(#REF!/GAMSstern!AV26,"")</f>
        <v/>
      </c>
      <c r="AX26" s="2" t="str">
        <f>IFERROR(#REF!/GAMSstern!AW26,"")</f>
        <v/>
      </c>
      <c r="AY26" s="2" t="str">
        <f>IFERROR(#REF!/GAMSstern!AX26,"")</f>
        <v/>
      </c>
      <c r="AZ26" s="2" t="str">
        <f>IFERROR(#REF!/GAMSstern!AY26,"")</f>
        <v/>
      </c>
      <c r="BA26" s="2" t="str">
        <f>IFERROR(#REF!/GAMSstern!AZ26,"")</f>
        <v/>
      </c>
      <c r="BB26" s="2" t="str">
        <f>IFERROR(#REF!/GAMSstern!BA26,"")</f>
        <v/>
      </c>
      <c r="BC26" s="2" t="str">
        <f>IFERROR(#REF!/GAMSstern!BB26,"")</f>
        <v/>
      </c>
      <c r="BD26" s="2" t="str">
        <f>IFERROR(#REF!/GAMSstern!BC26,"")</f>
        <v/>
      </c>
      <c r="BE26" s="2" t="str">
        <f>IFERROR(#REF!/GAMSstern!BD26,"")</f>
        <v/>
      </c>
      <c r="BF26" s="2" t="str">
        <f>IFERROR(#REF!/GAMSstern!BE26,"")</f>
        <v/>
      </c>
      <c r="BG26" s="2" t="str">
        <f>IFERROR(#REF!/GAMSstern!BF26,"")</f>
        <v/>
      </c>
      <c r="BH26" s="2" t="str">
        <f>IFERROR(#REF!/GAMSstern!BG26,"")</f>
        <v/>
      </c>
      <c r="BI26" s="2" t="str">
        <f>IFERROR(#REF!/GAMSstern!BH26,"")</f>
        <v/>
      </c>
      <c r="BJ26" s="2" t="str">
        <f>IFERROR(#REF!/GAMSstern!BI26,"")</f>
        <v/>
      </c>
    </row>
    <row r="27" spans="1:62" x14ac:dyDescent="0.25">
      <c r="A27" t="e">
        <f>#REF!</f>
        <v>#REF!</v>
      </c>
      <c r="B27" t="str">
        <f>GAMSbase!A27</f>
        <v>Exponent on Damages</v>
      </c>
      <c r="C27" s="2" t="str">
        <f>IFERROR(#REF!/GAMSstern!B27,"")</f>
        <v/>
      </c>
      <c r="D27" s="2" t="str">
        <f>IFERROR(#REF!/GAMSstern!C27,"")</f>
        <v/>
      </c>
      <c r="E27" s="2" t="str">
        <f>IFERROR(#REF!/GAMSstern!D27,"")</f>
        <v/>
      </c>
      <c r="F27" s="2" t="str">
        <f>IFERROR(#REF!/GAMSstern!E27,"")</f>
        <v/>
      </c>
      <c r="G27" s="2" t="str">
        <f>IFERROR(#REF!/GAMSstern!F27,"")</f>
        <v/>
      </c>
      <c r="H27" s="2" t="str">
        <f>IFERROR(#REF!/GAMSstern!G27,"")</f>
        <v/>
      </c>
      <c r="I27" s="2" t="str">
        <f>IFERROR(#REF!/GAMSstern!H27,"")</f>
        <v/>
      </c>
      <c r="J27" s="2" t="str">
        <f>IFERROR(#REF!/GAMSstern!I27,"")</f>
        <v/>
      </c>
      <c r="K27" s="2" t="str">
        <f>IFERROR(#REF!/GAMSstern!J27,"")</f>
        <v/>
      </c>
      <c r="L27" s="2" t="str">
        <f>IFERROR(#REF!/GAMSstern!K27,"")</f>
        <v/>
      </c>
      <c r="M27" s="2" t="str">
        <f>IFERROR(#REF!/GAMSstern!L27,"")</f>
        <v/>
      </c>
      <c r="N27" s="2" t="str">
        <f>IFERROR(#REF!/GAMSstern!M27,"")</f>
        <v/>
      </c>
      <c r="O27" s="2" t="str">
        <f>IFERROR(#REF!/GAMSstern!N27,"")</f>
        <v/>
      </c>
      <c r="P27" s="2" t="str">
        <f>IFERROR(#REF!/GAMSstern!O27,"")</f>
        <v/>
      </c>
      <c r="Q27" s="2" t="str">
        <f>IFERROR(#REF!/GAMSstern!P27,"")</f>
        <v/>
      </c>
      <c r="R27" s="2" t="str">
        <f>IFERROR(#REF!/GAMSstern!Q27,"")</f>
        <v/>
      </c>
      <c r="S27" s="2" t="str">
        <f>IFERROR(#REF!/GAMSstern!R27,"")</f>
        <v/>
      </c>
      <c r="T27" s="2" t="str">
        <f>IFERROR(#REF!/GAMSstern!S27,"")</f>
        <v/>
      </c>
      <c r="U27" s="2" t="str">
        <f>IFERROR(#REF!/GAMSstern!T27,"")</f>
        <v/>
      </c>
      <c r="V27" s="2" t="str">
        <f>IFERROR(#REF!/GAMSstern!U27,"")</f>
        <v/>
      </c>
      <c r="W27" s="2" t="str">
        <f>IFERROR(#REF!/GAMSstern!V27,"")</f>
        <v/>
      </c>
      <c r="X27" s="2" t="str">
        <f>IFERROR(#REF!/GAMSstern!W27,"")</f>
        <v/>
      </c>
      <c r="Y27" s="2" t="str">
        <f>IFERROR(#REF!/GAMSstern!X27,"")</f>
        <v/>
      </c>
      <c r="Z27" s="2" t="str">
        <f>IFERROR(#REF!/GAMSstern!Y27,"")</f>
        <v/>
      </c>
      <c r="AA27" s="2" t="str">
        <f>IFERROR(#REF!/GAMSstern!Z27,"")</f>
        <v/>
      </c>
      <c r="AB27" s="2" t="str">
        <f>IFERROR(#REF!/GAMSstern!AA27,"")</f>
        <v/>
      </c>
      <c r="AC27" s="2" t="str">
        <f>IFERROR(#REF!/GAMSstern!AB27,"")</f>
        <v/>
      </c>
      <c r="AD27" s="2" t="str">
        <f>IFERROR(#REF!/GAMSstern!AC27,"")</f>
        <v/>
      </c>
      <c r="AE27" s="2" t="str">
        <f>IFERROR(#REF!/GAMSstern!AD27,"")</f>
        <v/>
      </c>
      <c r="AF27" s="2" t="str">
        <f>IFERROR(#REF!/GAMSstern!AE27,"")</f>
        <v/>
      </c>
      <c r="AG27" s="2" t="str">
        <f>IFERROR(#REF!/GAMSstern!AF27,"")</f>
        <v/>
      </c>
      <c r="AH27" s="2" t="str">
        <f>IFERROR(#REF!/GAMSstern!AG27,"")</f>
        <v/>
      </c>
      <c r="AI27" s="2" t="str">
        <f>IFERROR(#REF!/GAMSstern!AH27,"")</f>
        <v/>
      </c>
      <c r="AJ27" s="2" t="str">
        <f>IFERROR(#REF!/GAMSstern!AI27,"")</f>
        <v/>
      </c>
      <c r="AK27" s="2" t="str">
        <f>IFERROR(#REF!/GAMSstern!AJ27,"")</f>
        <v/>
      </c>
      <c r="AL27" s="2" t="str">
        <f>IFERROR(#REF!/GAMSstern!AK27,"")</f>
        <v/>
      </c>
      <c r="AM27" s="2" t="str">
        <f>IFERROR(#REF!/GAMSstern!AL27,"")</f>
        <v/>
      </c>
      <c r="AN27" s="2" t="str">
        <f>IFERROR(#REF!/GAMSstern!AM27,"")</f>
        <v/>
      </c>
      <c r="AO27" s="2" t="str">
        <f>IFERROR(#REF!/GAMSstern!AN27,"")</f>
        <v/>
      </c>
      <c r="AP27" s="2" t="str">
        <f>IFERROR(#REF!/GAMSstern!AO27,"")</f>
        <v/>
      </c>
      <c r="AQ27" s="2" t="str">
        <f>IFERROR(#REF!/GAMSstern!AP27,"")</f>
        <v/>
      </c>
      <c r="AR27" s="2" t="str">
        <f>IFERROR(#REF!/GAMSstern!AQ27,"")</f>
        <v/>
      </c>
      <c r="AS27" s="2" t="str">
        <f>IFERROR(#REF!/GAMSstern!AR27,"")</f>
        <v/>
      </c>
      <c r="AT27" s="2" t="str">
        <f>IFERROR(#REF!/GAMSstern!AS27,"")</f>
        <v/>
      </c>
      <c r="AU27" s="2" t="str">
        <f>IFERROR(#REF!/GAMSstern!AT27,"")</f>
        <v/>
      </c>
      <c r="AV27" s="2" t="str">
        <f>IFERROR(#REF!/GAMSstern!AU27,"")</f>
        <v/>
      </c>
      <c r="AW27" s="2" t="str">
        <f>IFERROR(#REF!/GAMSstern!AV27,"")</f>
        <v/>
      </c>
      <c r="AX27" s="2" t="str">
        <f>IFERROR(#REF!/GAMSstern!AW27,"")</f>
        <v/>
      </c>
      <c r="AY27" s="2" t="str">
        <f>IFERROR(#REF!/GAMSstern!AX27,"")</f>
        <v/>
      </c>
      <c r="AZ27" s="2" t="str">
        <f>IFERROR(#REF!/GAMSstern!AY27,"")</f>
        <v/>
      </c>
      <c r="BA27" s="2" t="str">
        <f>IFERROR(#REF!/GAMSstern!AZ27,"")</f>
        <v/>
      </c>
      <c r="BB27" s="2" t="str">
        <f>IFERROR(#REF!/GAMSstern!BA27,"")</f>
        <v/>
      </c>
      <c r="BC27" s="2" t="str">
        <f>IFERROR(#REF!/GAMSstern!BB27,"")</f>
        <v/>
      </c>
      <c r="BD27" s="2" t="str">
        <f>IFERROR(#REF!/GAMSstern!BC27,"")</f>
        <v/>
      </c>
      <c r="BE27" s="2" t="str">
        <f>IFERROR(#REF!/GAMSstern!BD27,"")</f>
        <v/>
      </c>
      <c r="BF27" s="2" t="str">
        <f>IFERROR(#REF!/GAMSstern!BE27,"")</f>
        <v/>
      </c>
      <c r="BG27" s="2" t="str">
        <f>IFERROR(#REF!/GAMSstern!BF27,"")</f>
        <v/>
      </c>
      <c r="BH27" s="2" t="str">
        <f>IFERROR(#REF!/GAMSstern!BG27,"")</f>
        <v/>
      </c>
      <c r="BI27" s="2" t="str">
        <f>IFERROR(#REF!/GAMSstern!BH27,"")</f>
        <v/>
      </c>
      <c r="BJ27" s="2" t="str">
        <f>IFERROR(#REF!/GAMSstern!BI27,"")</f>
        <v/>
      </c>
    </row>
    <row r="28" spans="1:62" x14ac:dyDescent="0.25">
      <c r="A28" t="e">
        <f>#REF!</f>
        <v>#REF!</v>
      </c>
      <c r="B28" t="str">
        <f>GAMSbase!A28</f>
        <v>Threshold for Catastrophic Damages</v>
      </c>
      <c r="C28" s="2" t="str">
        <f>IFERROR(#REF!/GAMSstern!B28,"")</f>
        <v/>
      </c>
      <c r="D28" s="2" t="str">
        <f>IFERROR(#REF!/GAMSstern!C28,"")</f>
        <v/>
      </c>
      <c r="E28" s="2" t="str">
        <f>IFERROR(#REF!/GAMSstern!D28,"")</f>
        <v/>
      </c>
      <c r="F28" s="2" t="str">
        <f>IFERROR(#REF!/GAMSstern!E28,"")</f>
        <v/>
      </c>
      <c r="G28" s="2" t="str">
        <f>IFERROR(#REF!/GAMSstern!F28,"")</f>
        <v/>
      </c>
      <c r="H28" s="2" t="str">
        <f>IFERROR(#REF!/GAMSstern!G28,"")</f>
        <v/>
      </c>
      <c r="I28" s="2" t="str">
        <f>IFERROR(#REF!/GAMSstern!H28,"")</f>
        <v/>
      </c>
      <c r="J28" s="2" t="str">
        <f>IFERROR(#REF!/GAMSstern!I28,"")</f>
        <v/>
      </c>
      <c r="K28" s="2" t="str">
        <f>IFERROR(#REF!/GAMSstern!J28,"")</f>
        <v/>
      </c>
      <c r="L28" s="2" t="str">
        <f>IFERROR(#REF!/GAMSstern!K28,"")</f>
        <v/>
      </c>
      <c r="M28" s="2" t="str">
        <f>IFERROR(#REF!/GAMSstern!L28,"")</f>
        <v/>
      </c>
      <c r="N28" s="2" t="str">
        <f>IFERROR(#REF!/GAMSstern!M28,"")</f>
        <v/>
      </c>
      <c r="O28" s="2" t="str">
        <f>IFERROR(#REF!/GAMSstern!N28,"")</f>
        <v/>
      </c>
      <c r="P28" s="2" t="str">
        <f>IFERROR(#REF!/GAMSstern!O28,"")</f>
        <v/>
      </c>
      <c r="Q28" s="2" t="str">
        <f>IFERROR(#REF!/GAMSstern!P28,"")</f>
        <v/>
      </c>
      <c r="R28" s="2" t="str">
        <f>IFERROR(#REF!/GAMSstern!Q28,"")</f>
        <v/>
      </c>
      <c r="S28" s="2" t="str">
        <f>IFERROR(#REF!/GAMSstern!R28,"")</f>
        <v/>
      </c>
      <c r="T28" s="2" t="str">
        <f>IFERROR(#REF!/GAMSstern!S28,"")</f>
        <v/>
      </c>
      <c r="U28" s="2" t="str">
        <f>IFERROR(#REF!/GAMSstern!T28,"")</f>
        <v/>
      </c>
      <c r="V28" s="2" t="str">
        <f>IFERROR(#REF!/GAMSstern!U28,"")</f>
        <v/>
      </c>
      <c r="W28" s="2" t="str">
        <f>IFERROR(#REF!/GAMSstern!V28,"")</f>
        <v/>
      </c>
      <c r="X28" s="2" t="str">
        <f>IFERROR(#REF!/GAMSstern!W28,"")</f>
        <v/>
      </c>
      <c r="Y28" s="2" t="str">
        <f>IFERROR(#REF!/GAMSstern!X28,"")</f>
        <v/>
      </c>
      <c r="Z28" s="2" t="str">
        <f>IFERROR(#REF!/GAMSstern!Y28,"")</f>
        <v/>
      </c>
      <c r="AA28" s="2" t="str">
        <f>IFERROR(#REF!/GAMSstern!Z28,"")</f>
        <v/>
      </c>
      <c r="AB28" s="2" t="str">
        <f>IFERROR(#REF!/GAMSstern!AA28,"")</f>
        <v/>
      </c>
      <c r="AC28" s="2" t="str">
        <f>IFERROR(#REF!/GAMSstern!AB28,"")</f>
        <v/>
      </c>
      <c r="AD28" s="2" t="str">
        <f>IFERROR(#REF!/GAMSstern!AC28,"")</f>
        <v/>
      </c>
      <c r="AE28" s="2" t="str">
        <f>IFERROR(#REF!/GAMSstern!AD28,"")</f>
        <v/>
      </c>
      <c r="AF28" s="2" t="str">
        <f>IFERROR(#REF!/GAMSstern!AE28,"")</f>
        <v/>
      </c>
      <c r="AG28" s="2" t="str">
        <f>IFERROR(#REF!/GAMSstern!AF28,"")</f>
        <v/>
      </c>
      <c r="AH28" s="2" t="str">
        <f>IFERROR(#REF!/GAMSstern!AG28,"")</f>
        <v/>
      </c>
      <c r="AI28" s="2" t="str">
        <f>IFERROR(#REF!/GAMSstern!AH28,"")</f>
        <v/>
      </c>
      <c r="AJ28" s="2" t="str">
        <f>IFERROR(#REF!/GAMSstern!AI28,"")</f>
        <v/>
      </c>
      <c r="AK28" s="2" t="str">
        <f>IFERROR(#REF!/GAMSstern!AJ28,"")</f>
        <v/>
      </c>
      <c r="AL28" s="2" t="str">
        <f>IFERROR(#REF!/GAMSstern!AK28,"")</f>
        <v/>
      </c>
      <c r="AM28" s="2" t="str">
        <f>IFERROR(#REF!/GAMSstern!AL28,"")</f>
        <v/>
      </c>
      <c r="AN28" s="2" t="str">
        <f>IFERROR(#REF!/GAMSstern!AM28,"")</f>
        <v/>
      </c>
      <c r="AO28" s="2" t="str">
        <f>IFERROR(#REF!/GAMSstern!AN28,"")</f>
        <v/>
      </c>
      <c r="AP28" s="2" t="str">
        <f>IFERROR(#REF!/GAMSstern!AO28,"")</f>
        <v/>
      </c>
      <c r="AQ28" s="2" t="str">
        <f>IFERROR(#REF!/GAMSstern!AP28,"")</f>
        <v/>
      </c>
      <c r="AR28" s="2" t="str">
        <f>IFERROR(#REF!/GAMSstern!AQ28,"")</f>
        <v/>
      </c>
      <c r="AS28" s="2" t="str">
        <f>IFERROR(#REF!/GAMSstern!AR28,"")</f>
        <v/>
      </c>
      <c r="AT28" s="2" t="str">
        <f>IFERROR(#REF!/GAMSstern!AS28,"")</f>
        <v/>
      </c>
      <c r="AU28" s="2" t="str">
        <f>IFERROR(#REF!/GAMSstern!AT28,"")</f>
        <v/>
      </c>
      <c r="AV28" s="2" t="str">
        <f>IFERROR(#REF!/GAMSstern!AU28,"")</f>
        <v/>
      </c>
      <c r="AW28" s="2" t="str">
        <f>IFERROR(#REF!/GAMSstern!AV28,"")</f>
        <v/>
      </c>
      <c r="AX28" s="2" t="str">
        <f>IFERROR(#REF!/GAMSstern!AW28,"")</f>
        <v/>
      </c>
      <c r="AY28" s="2" t="str">
        <f>IFERROR(#REF!/GAMSstern!AX28,"")</f>
        <v/>
      </c>
      <c r="AZ28" s="2" t="str">
        <f>IFERROR(#REF!/GAMSstern!AY28,"")</f>
        <v/>
      </c>
      <c r="BA28" s="2" t="str">
        <f>IFERROR(#REF!/GAMSstern!AZ28,"")</f>
        <v/>
      </c>
      <c r="BB28" s="2" t="str">
        <f>IFERROR(#REF!/GAMSstern!BA28,"")</f>
        <v/>
      </c>
      <c r="BC28" s="2" t="str">
        <f>IFERROR(#REF!/GAMSstern!BB28,"")</f>
        <v/>
      </c>
      <c r="BD28" s="2" t="str">
        <f>IFERROR(#REF!/GAMSstern!BC28,"")</f>
        <v/>
      </c>
      <c r="BE28" s="2" t="str">
        <f>IFERROR(#REF!/GAMSstern!BD28,"")</f>
        <v/>
      </c>
      <c r="BF28" s="2" t="str">
        <f>IFERROR(#REF!/GAMSstern!BE28,"")</f>
        <v/>
      </c>
      <c r="BG28" s="2" t="str">
        <f>IFERROR(#REF!/GAMSstern!BF28,"")</f>
        <v/>
      </c>
      <c r="BH28" s="2" t="str">
        <f>IFERROR(#REF!/GAMSstern!BG28,"")</f>
        <v/>
      </c>
      <c r="BI28" s="2" t="str">
        <f>IFERROR(#REF!/GAMSstern!BH28,"")</f>
        <v/>
      </c>
      <c r="BJ28" s="2" t="str">
        <f>IFERROR(#REF!/GAMSstern!BI28,"")</f>
        <v/>
      </c>
    </row>
    <row r="29" spans="1:62" x14ac:dyDescent="0.25">
      <c r="A29" t="e">
        <f>#REF!</f>
        <v>#REF!</v>
      </c>
      <c r="B29" t="str">
        <f>GAMSbase!A29</f>
        <v>Exponent for Catastrophic Damages</v>
      </c>
      <c r="C29" s="2" t="str">
        <f>IFERROR(#REF!/GAMSstern!B29,"")</f>
        <v/>
      </c>
      <c r="D29" s="2" t="str">
        <f>IFERROR(#REF!/GAMSstern!C29,"")</f>
        <v/>
      </c>
      <c r="E29" s="2" t="str">
        <f>IFERROR(#REF!/GAMSstern!D29,"")</f>
        <v/>
      </c>
      <c r="F29" s="2" t="str">
        <f>IFERROR(#REF!/GAMSstern!E29,"")</f>
        <v/>
      </c>
      <c r="G29" s="2" t="str">
        <f>IFERROR(#REF!/GAMSstern!F29,"")</f>
        <v/>
      </c>
      <c r="H29" s="2" t="str">
        <f>IFERROR(#REF!/GAMSstern!G29,"")</f>
        <v/>
      </c>
      <c r="I29" s="2" t="str">
        <f>IFERROR(#REF!/GAMSstern!H29,"")</f>
        <v/>
      </c>
      <c r="J29" s="2" t="str">
        <f>IFERROR(#REF!/GAMSstern!I29,"")</f>
        <v/>
      </c>
      <c r="K29" s="2" t="str">
        <f>IFERROR(#REF!/GAMSstern!J29,"")</f>
        <v/>
      </c>
      <c r="L29" s="2" t="str">
        <f>IFERROR(#REF!/GAMSstern!K29,"")</f>
        <v/>
      </c>
      <c r="M29" s="2" t="str">
        <f>IFERROR(#REF!/GAMSstern!L29,"")</f>
        <v/>
      </c>
      <c r="N29" s="2" t="str">
        <f>IFERROR(#REF!/GAMSstern!M29,"")</f>
        <v/>
      </c>
      <c r="O29" s="2" t="str">
        <f>IFERROR(#REF!/GAMSstern!N29,"")</f>
        <v/>
      </c>
      <c r="P29" s="2" t="str">
        <f>IFERROR(#REF!/GAMSstern!O29,"")</f>
        <v/>
      </c>
      <c r="Q29" s="2" t="str">
        <f>IFERROR(#REF!/GAMSstern!P29,"")</f>
        <v/>
      </c>
      <c r="R29" s="2" t="str">
        <f>IFERROR(#REF!/GAMSstern!Q29,"")</f>
        <v/>
      </c>
      <c r="S29" s="2" t="str">
        <f>IFERROR(#REF!/GAMSstern!R29,"")</f>
        <v/>
      </c>
      <c r="T29" s="2" t="str">
        <f>IFERROR(#REF!/GAMSstern!S29,"")</f>
        <v/>
      </c>
      <c r="U29" s="2" t="str">
        <f>IFERROR(#REF!/GAMSstern!T29,"")</f>
        <v/>
      </c>
      <c r="V29" s="2" t="str">
        <f>IFERROR(#REF!/GAMSstern!U29,"")</f>
        <v/>
      </c>
      <c r="W29" s="2" t="str">
        <f>IFERROR(#REF!/GAMSstern!V29,"")</f>
        <v/>
      </c>
      <c r="X29" s="2" t="str">
        <f>IFERROR(#REF!/GAMSstern!W29,"")</f>
        <v/>
      </c>
      <c r="Y29" s="2" t="str">
        <f>IFERROR(#REF!/GAMSstern!X29,"")</f>
        <v/>
      </c>
      <c r="Z29" s="2" t="str">
        <f>IFERROR(#REF!/GAMSstern!Y29,"")</f>
        <v/>
      </c>
      <c r="AA29" s="2" t="str">
        <f>IFERROR(#REF!/GAMSstern!Z29,"")</f>
        <v/>
      </c>
      <c r="AB29" s="2" t="str">
        <f>IFERROR(#REF!/GAMSstern!AA29,"")</f>
        <v/>
      </c>
      <c r="AC29" s="2" t="str">
        <f>IFERROR(#REF!/GAMSstern!AB29,"")</f>
        <v/>
      </c>
      <c r="AD29" s="2" t="str">
        <f>IFERROR(#REF!/GAMSstern!AC29,"")</f>
        <v/>
      </c>
      <c r="AE29" s="2" t="str">
        <f>IFERROR(#REF!/GAMSstern!AD29,"")</f>
        <v/>
      </c>
      <c r="AF29" s="2" t="str">
        <f>IFERROR(#REF!/GAMSstern!AE29,"")</f>
        <v/>
      </c>
      <c r="AG29" s="2" t="str">
        <f>IFERROR(#REF!/GAMSstern!AF29,"")</f>
        <v/>
      </c>
      <c r="AH29" s="2" t="str">
        <f>IFERROR(#REF!/GAMSstern!AG29,"")</f>
        <v/>
      </c>
      <c r="AI29" s="2" t="str">
        <f>IFERROR(#REF!/GAMSstern!AH29,"")</f>
        <v/>
      </c>
      <c r="AJ29" s="2" t="str">
        <f>IFERROR(#REF!/GAMSstern!AI29,"")</f>
        <v/>
      </c>
      <c r="AK29" s="2" t="str">
        <f>IFERROR(#REF!/GAMSstern!AJ29,"")</f>
        <v/>
      </c>
      <c r="AL29" s="2" t="str">
        <f>IFERROR(#REF!/GAMSstern!AK29,"")</f>
        <v/>
      </c>
      <c r="AM29" s="2" t="str">
        <f>IFERROR(#REF!/GAMSstern!AL29,"")</f>
        <v/>
      </c>
      <c r="AN29" s="2" t="str">
        <f>IFERROR(#REF!/GAMSstern!AM29,"")</f>
        <v/>
      </c>
      <c r="AO29" s="2" t="str">
        <f>IFERROR(#REF!/GAMSstern!AN29,"")</f>
        <v/>
      </c>
      <c r="AP29" s="2" t="str">
        <f>IFERROR(#REF!/GAMSstern!AO29,"")</f>
        <v/>
      </c>
      <c r="AQ29" s="2" t="str">
        <f>IFERROR(#REF!/GAMSstern!AP29,"")</f>
        <v/>
      </c>
      <c r="AR29" s="2" t="str">
        <f>IFERROR(#REF!/GAMSstern!AQ29,"")</f>
        <v/>
      </c>
      <c r="AS29" s="2" t="str">
        <f>IFERROR(#REF!/GAMSstern!AR29,"")</f>
        <v/>
      </c>
      <c r="AT29" s="2" t="str">
        <f>IFERROR(#REF!/GAMSstern!AS29,"")</f>
        <v/>
      </c>
      <c r="AU29" s="2" t="str">
        <f>IFERROR(#REF!/GAMSstern!AT29,"")</f>
        <v/>
      </c>
      <c r="AV29" s="2" t="str">
        <f>IFERROR(#REF!/GAMSstern!AU29,"")</f>
        <v/>
      </c>
      <c r="AW29" s="2" t="str">
        <f>IFERROR(#REF!/GAMSstern!AV29,"")</f>
        <v/>
      </c>
      <c r="AX29" s="2" t="str">
        <f>IFERROR(#REF!/GAMSstern!AW29,"")</f>
        <v/>
      </c>
      <c r="AY29" s="2" t="str">
        <f>IFERROR(#REF!/GAMSstern!AX29,"")</f>
        <v/>
      </c>
      <c r="AZ29" s="2" t="str">
        <f>IFERROR(#REF!/GAMSstern!AY29,"")</f>
        <v/>
      </c>
      <c r="BA29" s="2" t="str">
        <f>IFERROR(#REF!/GAMSstern!AZ29,"")</f>
        <v/>
      </c>
      <c r="BB29" s="2" t="str">
        <f>IFERROR(#REF!/GAMSstern!BA29,"")</f>
        <v/>
      </c>
      <c r="BC29" s="2" t="str">
        <f>IFERROR(#REF!/GAMSstern!BB29,"")</f>
        <v/>
      </c>
      <c r="BD29" s="2" t="str">
        <f>IFERROR(#REF!/GAMSstern!BC29,"")</f>
        <v/>
      </c>
      <c r="BE29" s="2" t="str">
        <f>IFERROR(#REF!/GAMSstern!BD29,"")</f>
        <v/>
      </c>
      <c r="BF29" s="2" t="str">
        <f>IFERROR(#REF!/GAMSstern!BE29,"")</f>
        <v/>
      </c>
      <c r="BG29" s="2" t="str">
        <f>IFERROR(#REF!/GAMSstern!BF29,"")</f>
        <v/>
      </c>
      <c r="BH29" s="2" t="str">
        <f>IFERROR(#REF!/GAMSstern!BG29,"")</f>
        <v/>
      </c>
      <c r="BI29" s="2" t="str">
        <f>IFERROR(#REF!/GAMSstern!BH29,"")</f>
        <v/>
      </c>
      <c r="BJ29" s="2" t="str">
        <f>IFERROR(#REF!/GAMSstern!BI29,"")</f>
        <v/>
      </c>
    </row>
    <row r="30" spans="1:62" x14ac:dyDescent="0.25">
      <c r="A30" t="e">
        <f>#REF!</f>
        <v>#REF!</v>
      </c>
      <c r="B30" t="str">
        <f>GAMSbase!A30</f>
        <v>Damage Rate at Threshold for Catastrophic Damages</v>
      </c>
      <c r="C30" s="2" t="str">
        <f>IFERROR(#REF!/GAMSstern!B30,"")</f>
        <v/>
      </c>
      <c r="D30" s="2" t="str">
        <f>IFERROR(#REF!/GAMSstern!C30,"")</f>
        <v/>
      </c>
      <c r="E30" s="2" t="str">
        <f>IFERROR(#REF!/GAMSstern!D30,"")</f>
        <v/>
      </c>
      <c r="F30" s="2" t="str">
        <f>IFERROR(#REF!/GAMSstern!E30,"")</f>
        <v/>
      </c>
      <c r="G30" s="2" t="str">
        <f>IFERROR(#REF!/GAMSstern!F30,"")</f>
        <v/>
      </c>
      <c r="H30" s="2" t="str">
        <f>IFERROR(#REF!/GAMSstern!G30,"")</f>
        <v/>
      </c>
      <c r="I30" s="2" t="str">
        <f>IFERROR(#REF!/GAMSstern!H30,"")</f>
        <v/>
      </c>
      <c r="J30" s="2" t="str">
        <f>IFERROR(#REF!/GAMSstern!I30,"")</f>
        <v/>
      </c>
      <c r="K30" s="2" t="str">
        <f>IFERROR(#REF!/GAMSstern!J30,"")</f>
        <v/>
      </c>
      <c r="L30" s="2" t="str">
        <f>IFERROR(#REF!/GAMSstern!K30,"")</f>
        <v/>
      </c>
      <c r="M30" s="2" t="str">
        <f>IFERROR(#REF!/GAMSstern!L30,"")</f>
        <v/>
      </c>
      <c r="N30" s="2" t="str">
        <f>IFERROR(#REF!/GAMSstern!M30,"")</f>
        <v/>
      </c>
      <c r="O30" s="2" t="str">
        <f>IFERROR(#REF!/GAMSstern!N30,"")</f>
        <v/>
      </c>
      <c r="P30" s="2" t="str">
        <f>IFERROR(#REF!/GAMSstern!O30,"")</f>
        <v/>
      </c>
      <c r="Q30" s="2" t="str">
        <f>IFERROR(#REF!/GAMSstern!P30,"")</f>
        <v/>
      </c>
      <c r="R30" s="2" t="str">
        <f>IFERROR(#REF!/GAMSstern!Q30,"")</f>
        <v/>
      </c>
      <c r="S30" s="2" t="str">
        <f>IFERROR(#REF!/GAMSstern!R30,"")</f>
        <v/>
      </c>
      <c r="T30" s="2" t="str">
        <f>IFERROR(#REF!/GAMSstern!S30,"")</f>
        <v/>
      </c>
      <c r="U30" s="2" t="str">
        <f>IFERROR(#REF!/GAMSstern!T30,"")</f>
        <v/>
      </c>
      <c r="V30" s="2" t="str">
        <f>IFERROR(#REF!/GAMSstern!U30,"")</f>
        <v/>
      </c>
      <c r="W30" s="2" t="str">
        <f>IFERROR(#REF!/GAMSstern!V30,"")</f>
        <v/>
      </c>
      <c r="X30" s="2" t="str">
        <f>IFERROR(#REF!/GAMSstern!W30,"")</f>
        <v/>
      </c>
      <c r="Y30" s="2" t="str">
        <f>IFERROR(#REF!/GAMSstern!X30,"")</f>
        <v/>
      </c>
      <c r="Z30" s="2" t="str">
        <f>IFERROR(#REF!/GAMSstern!Y30,"")</f>
        <v/>
      </c>
      <c r="AA30" s="2" t="str">
        <f>IFERROR(#REF!/GAMSstern!Z30,"")</f>
        <v/>
      </c>
      <c r="AB30" s="2" t="str">
        <f>IFERROR(#REF!/GAMSstern!AA30,"")</f>
        <v/>
      </c>
      <c r="AC30" s="2" t="str">
        <f>IFERROR(#REF!/GAMSstern!AB30,"")</f>
        <v/>
      </c>
      <c r="AD30" s="2" t="str">
        <f>IFERROR(#REF!/GAMSstern!AC30,"")</f>
        <v/>
      </c>
      <c r="AE30" s="2" t="str">
        <f>IFERROR(#REF!/GAMSstern!AD30,"")</f>
        <v/>
      </c>
      <c r="AF30" s="2" t="str">
        <f>IFERROR(#REF!/GAMSstern!AE30,"")</f>
        <v/>
      </c>
      <c r="AG30" s="2" t="str">
        <f>IFERROR(#REF!/GAMSstern!AF30,"")</f>
        <v/>
      </c>
      <c r="AH30" s="2" t="str">
        <f>IFERROR(#REF!/GAMSstern!AG30,"")</f>
        <v/>
      </c>
      <c r="AI30" s="2" t="str">
        <f>IFERROR(#REF!/GAMSstern!AH30,"")</f>
        <v/>
      </c>
      <c r="AJ30" s="2" t="str">
        <f>IFERROR(#REF!/GAMSstern!AI30,"")</f>
        <v/>
      </c>
      <c r="AK30" s="2" t="str">
        <f>IFERROR(#REF!/GAMSstern!AJ30,"")</f>
        <v/>
      </c>
      <c r="AL30" s="2" t="str">
        <f>IFERROR(#REF!/GAMSstern!AK30,"")</f>
        <v/>
      </c>
      <c r="AM30" s="2" t="str">
        <f>IFERROR(#REF!/GAMSstern!AL30,"")</f>
        <v/>
      </c>
      <c r="AN30" s="2" t="str">
        <f>IFERROR(#REF!/GAMSstern!AM30,"")</f>
        <v/>
      </c>
      <c r="AO30" s="2" t="str">
        <f>IFERROR(#REF!/GAMSstern!AN30,"")</f>
        <v/>
      </c>
      <c r="AP30" s="2" t="str">
        <f>IFERROR(#REF!/GAMSstern!AO30,"")</f>
        <v/>
      </c>
      <c r="AQ30" s="2" t="str">
        <f>IFERROR(#REF!/GAMSstern!AP30,"")</f>
        <v/>
      </c>
      <c r="AR30" s="2" t="str">
        <f>IFERROR(#REF!/GAMSstern!AQ30,"")</f>
        <v/>
      </c>
      <c r="AS30" s="2" t="str">
        <f>IFERROR(#REF!/GAMSstern!AR30,"")</f>
        <v/>
      </c>
      <c r="AT30" s="2" t="str">
        <f>IFERROR(#REF!/GAMSstern!AS30,"")</f>
        <v/>
      </c>
      <c r="AU30" s="2" t="str">
        <f>IFERROR(#REF!/GAMSstern!AT30,"")</f>
        <v/>
      </c>
      <c r="AV30" s="2" t="str">
        <f>IFERROR(#REF!/GAMSstern!AU30,"")</f>
        <v/>
      </c>
      <c r="AW30" s="2" t="str">
        <f>IFERROR(#REF!/GAMSstern!AV30,"")</f>
        <v/>
      </c>
      <c r="AX30" s="2" t="str">
        <f>IFERROR(#REF!/GAMSstern!AW30,"")</f>
        <v/>
      </c>
      <c r="AY30" s="2" t="str">
        <f>IFERROR(#REF!/GAMSstern!AX30,"")</f>
        <v/>
      </c>
      <c r="AZ30" s="2" t="str">
        <f>IFERROR(#REF!/GAMSstern!AY30,"")</f>
        <v/>
      </c>
      <c r="BA30" s="2" t="str">
        <f>IFERROR(#REF!/GAMSstern!AZ30,"")</f>
        <v/>
      </c>
      <c r="BB30" s="2" t="str">
        <f>IFERROR(#REF!/GAMSstern!BA30,"")</f>
        <v/>
      </c>
      <c r="BC30" s="2" t="str">
        <f>IFERROR(#REF!/GAMSstern!BB30,"")</f>
        <v/>
      </c>
      <c r="BD30" s="2" t="str">
        <f>IFERROR(#REF!/GAMSstern!BC30,"")</f>
        <v/>
      </c>
      <c r="BE30" s="2" t="str">
        <f>IFERROR(#REF!/GAMSstern!BD30,"")</f>
        <v/>
      </c>
      <c r="BF30" s="2" t="str">
        <f>IFERROR(#REF!/GAMSstern!BE30,"")</f>
        <v/>
      </c>
      <c r="BG30" s="2" t="str">
        <f>IFERROR(#REF!/GAMSstern!BF30,"")</f>
        <v/>
      </c>
      <c r="BH30" s="2" t="str">
        <f>IFERROR(#REF!/GAMSstern!BG30,"")</f>
        <v/>
      </c>
      <c r="BI30" s="2" t="str">
        <f>IFERROR(#REF!/GAMSstern!BH30,"")</f>
        <v/>
      </c>
      <c r="BJ30" s="2" t="str">
        <f>IFERROR(#REF!/GAMSstern!BI30,"")</f>
        <v/>
      </c>
    </row>
    <row r="31" spans="1:62" x14ac:dyDescent="0.25">
      <c r="A31" t="e">
        <f>#REF!</f>
        <v>#REF!</v>
      </c>
      <c r="B31" t="str">
        <f>GAMSbase!A31</f>
        <v>* ABATEMENT COST</v>
      </c>
      <c r="C31" s="2" t="str">
        <f>IFERROR(#REF!/GAMSstern!B31,"")</f>
        <v/>
      </c>
      <c r="D31" s="2" t="str">
        <f>IFERROR(#REF!/GAMSstern!C31,"")</f>
        <v/>
      </c>
      <c r="E31" s="2" t="str">
        <f>IFERROR(#REF!/GAMSstern!D31,"")</f>
        <v/>
      </c>
      <c r="F31" s="2" t="str">
        <f>IFERROR(#REF!/GAMSstern!E31,"")</f>
        <v/>
      </c>
      <c r="G31" s="2" t="str">
        <f>IFERROR(#REF!/GAMSstern!F31,"")</f>
        <v/>
      </c>
      <c r="H31" s="2" t="str">
        <f>IFERROR(#REF!/GAMSstern!G31,"")</f>
        <v/>
      </c>
      <c r="I31" s="2" t="str">
        <f>IFERROR(#REF!/GAMSstern!H31,"")</f>
        <v/>
      </c>
      <c r="J31" s="2" t="str">
        <f>IFERROR(#REF!/GAMSstern!I31,"")</f>
        <v/>
      </c>
      <c r="K31" s="2" t="str">
        <f>IFERROR(#REF!/GAMSstern!J31,"")</f>
        <v/>
      </c>
      <c r="L31" s="2" t="str">
        <f>IFERROR(#REF!/GAMSstern!K31,"")</f>
        <v/>
      </c>
      <c r="M31" s="2" t="str">
        <f>IFERROR(#REF!/GAMSstern!L31,"")</f>
        <v/>
      </c>
      <c r="N31" s="2" t="str">
        <f>IFERROR(#REF!/GAMSstern!M31,"")</f>
        <v/>
      </c>
      <c r="O31" s="2" t="str">
        <f>IFERROR(#REF!/GAMSstern!N31,"")</f>
        <v/>
      </c>
      <c r="P31" s="2" t="str">
        <f>IFERROR(#REF!/GAMSstern!O31,"")</f>
        <v/>
      </c>
      <c r="Q31" s="2" t="str">
        <f>IFERROR(#REF!/GAMSstern!P31,"")</f>
        <v/>
      </c>
      <c r="R31" s="2" t="str">
        <f>IFERROR(#REF!/GAMSstern!Q31,"")</f>
        <v/>
      </c>
      <c r="S31" s="2" t="str">
        <f>IFERROR(#REF!/GAMSstern!R31,"")</f>
        <v/>
      </c>
      <c r="T31" s="2" t="str">
        <f>IFERROR(#REF!/GAMSstern!S31,"")</f>
        <v/>
      </c>
      <c r="U31" s="2" t="str">
        <f>IFERROR(#REF!/GAMSstern!T31,"")</f>
        <v/>
      </c>
      <c r="V31" s="2" t="str">
        <f>IFERROR(#REF!/GAMSstern!U31,"")</f>
        <v/>
      </c>
      <c r="W31" s="2" t="str">
        <f>IFERROR(#REF!/GAMSstern!V31,"")</f>
        <v/>
      </c>
      <c r="X31" s="2" t="str">
        <f>IFERROR(#REF!/GAMSstern!W31,"")</f>
        <v/>
      </c>
      <c r="Y31" s="2" t="str">
        <f>IFERROR(#REF!/GAMSstern!X31,"")</f>
        <v/>
      </c>
      <c r="Z31" s="2" t="str">
        <f>IFERROR(#REF!/GAMSstern!Y31,"")</f>
        <v/>
      </c>
      <c r="AA31" s="2" t="str">
        <f>IFERROR(#REF!/GAMSstern!Z31,"")</f>
        <v/>
      </c>
      <c r="AB31" s="2" t="str">
        <f>IFERROR(#REF!/GAMSstern!AA31,"")</f>
        <v/>
      </c>
      <c r="AC31" s="2" t="str">
        <f>IFERROR(#REF!/GAMSstern!AB31,"")</f>
        <v/>
      </c>
      <c r="AD31" s="2" t="str">
        <f>IFERROR(#REF!/GAMSstern!AC31,"")</f>
        <v/>
      </c>
      <c r="AE31" s="2" t="str">
        <f>IFERROR(#REF!/GAMSstern!AD31,"")</f>
        <v/>
      </c>
      <c r="AF31" s="2" t="str">
        <f>IFERROR(#REF!/GAMSstern!AE31,"")</f>
        <v/>
      </c>
      <c r="AG31" s="2" t="str">
        <f>IFERROR(#REF!/GAMSstern!AF31,"")</f>
        <v/>
      </c>
      <c r="AH31" s="2" t="str">
        <f>IFERROR(#REF!/GAMSstern!AG31,"")</f>
        <v/>
      </c>
      <c r="AI31" s="2" t="str">
        <f>IFERROR(#REF!/GAMSstern!AH31,"")</f>
        <v/>
      </c>
      <c r="AJ31" s="2" t="str">
        <f>IFERROR(#REF!/GAMSstern!AI31,"")</f>
        <v/>
      </c>
      <c r="AK31" s="2" t="str">
        <f>IFERROR(#REF!/GAMSstern!AJ31,"")</f>
        <v/>
      </c>
      <c r="AL31" s="2" t="str">
        <f>IFERROR(#REF!/GAMSstern!AK31,"")</f>
        <v/>
      </c>
      <c r="AM31" s="2" t="str">
        <f>IFERROR(#REF!/GAMSstern!AL31,"")</f>
        <v/>
      </c>
      <c r="AN31" s="2" t="str">
        <f>IFERROR(#REF!/GAMSstern!AM31,"")</f>
        <v/>
      </c>
      <c r="AO31" s="2" t="str">
        <f>IFERROR(#REF!/GAMSstern!AN31,"")</f>
        <v/>
      </c>
      <c r="AP31" s="2" t="str">
        <f>IFERROR(#REF!/GAMSstern!AO31,"")</f>
        <v/>
      </c>
      <c r="AQ31" s="2" t="str">
        <f>IFERROR(#REF!/GAMSstern!AP31,"")</f>
        <v/>
      </c>
      <c r="AR31" s="2" t="str">
        <f>IFERROR(#REF!/GAMSstern!AQ31,"")</f>
        <v/>
      </c>
      <c r="AS31" s="2" t="str">
        <f>IFERROR(#REF!/GAMSstern!AR31,"")</f>
        <v/>
      </c>
      <c r="AT31" s="2" t="str">
        <f>IFERROR(#REF!/GAMSstern!AS31,"")</f>
        <v/>
      </c>
      <c r="AU31" s="2" t="str">
        <f>IFERROR(#REF!/GAMSstern!AT31,"")</f>
        <v/>
      </c>
      <c r="AV31" s="2" t="str">
        <f>IFERROR(#REF!/GAMSstern!AU31,"")</f>
        <v/>
      </c>
      <c r="AW31" s="2" t="str">
        <f>IFERROR(#REF!/GAMSstern!AV31,"")</f>
        <v/>
      </c>
      <c r="AX31" s="2" t="str">
        <f>IFERROR(#REF!/GAMSstern!AW31,"")</f>
        <v/>
      </c>
      <c r="AY31" s="2" t="str">
        <f>IFERROR(#REF!/GAMSstern!AX31,"")</f>
        <v/>
      </c>
      <c r="AZ31" s="2" t="str">
        <f>IFERROR(#REF!/GAMSstern!AY31,"")</f>
        <v/>
      </c>
      <c r="BA31" s="2" t="str">
        <f>IFERROR(#REF!/GAMSstern!AZ31,"")</f>
        <v/>
      </c>
      <c r="BB31" s="2" t="str">
        <f>IFERROR(#REF!/GAMSstern!BA31,"")</f>
        <v/>
      </c>
      <c r="BC31" s="2" t="str">
        <f>IFERROR(#REF!/GAMSstern!BB31,"")</f>
        <v/>
      </c>
      <c r="BD31" s="2" t="str">
        <f>IFERROR(#REF!/GAMSstern!BC31,"")</f>
        <v/>
      </c>
      <c r="BE31" s="2" t="str">
        <f>IFERROR(#REF!/GAMSstern!BD31,"")</f>
        <v/>
      </c>
      <c r="BF31" s="2" t="str">
        <f>IFERROR(#REF!/GAMSstern!BE31,"")</f>
        <v/>
      </c>
      <c r="BG31" s="2" t="str">
        <f>IFERROR(#REF!/GAMSstern!BF31,"")</f>
        <v/>
      </c>
      <c r="BH31" s="2" t="str">
        <f>IFERROR(#REF!/GAMSstern!BG31,"")</f>
        <v/>
      </c>
      <c r="BI31" s="2" t="str">
        <f>IFERROR(#REF!/GAMSstern!BH31,"")</f>
        <v/>
      </c>
      <c r="BJ31" s="2" t="str">
        <f>IFERROR(#REF!/GAMSstern!BI31,"")</f>
        <v/>
      </c>
    </row>
    <row r="32" spans="1:62" x14ac:dyDescent="0.25">
      <c r="A32" t="e">
        <f>#REF!</f>
        <v>#REF!</v>
      </c>
      <c r="B32" t="str">
        <f>GAMSbase!A32</f>
        <v>Abatement cost function coefficient</v>
      </c>
      <c r="C32" s="2" t="str">
        <f>IFERROR(#REF!/GAMSstern!B32,"")</f>
        <v/>
      </c>
      <c r="D32" s="2" t="str">
        <f>IFERROR(#REF!/GAMSstern!C32,"")</f>
        <v/>
      </c>
      <c r="E32" s="2" t="str">
        <f>IFERROR(#REF!/GAMSstern!D32,"")</f>
        <v/>
      </c>
      <c r="F32" s="2" t="str">
        <f>IFERROR(#REF!/GAMSstern!E32,"")</f>
        <v/>
      </c>
      <c r="G32" s="2" t="str">
        <f>IFERROR(#REF!/GAMSstern!F32,"")</f>
        <v/>
      </c>
      <c r="H32" s="2" t="str">
        <f>IFERROR(#REF!/GAMSstern!G32,"")</f>
        <v/>
      </c>
      <c r="I32" s="2" t="str">
        <f>IFERROR(#REF!/GAMSstern!H32,"")</f>
        <v/>
      </c>
      <c r="J32" s="2" t="str">
        <f>IFERROR(#REF!/GAMSstern!I32,"")</f>
        <v/>
      </c>
      <c r="K32" s="2" t="str">
        <f>IFERROR(#REF!/GAMSstern!J32,"")</f>
        <v/>
      </c>
      <c r="L32" s="2" t="str">
        <f>IFERROR(#REF!/GAMSstern!K32,"")</f>
        <v/>
      </c>
      <c r="M32" s="2" t="str">
        <f>IFERROR(#REF!/GAMSstern!L32,"")</f>
        <v/>
      </c>
      <c r="N32" s="2" t="str">
        <f>IFERROR(#REF!/GAMSstern!M32,"")</f>
        <v/>
      </c>
      <c r="O32" s="2" t="str">
        <f>IFERROR(#REF!/GAMSstern!N32,"")</f>
        <v/>
      </c>
      <c r="P32" s="2" t="str">
        <f>IFERROR(#REF!/GAMSstern!O32,"")</f>
        <v/>
      </c>
      <c r="Q32" s="2" t="str">
        <f>IFERROR(#REF!/GAMSstern!P32,"")</f>
        <v/>
      </c>
      <c r="R32" s="2" t="str">
        <f>IFERROR(#REF!/GAMSstern!Q32,"")</f>
        <v/>
      </c>
      <c r="S32" s="2" t="str">
        <f>IFERROR(#REF!/GAMSstern!R32,"")</f>
        <v/>
      </c>
      <c r="T32" s="2" t="str">
        <f>IFERROR(#REF!/GAMSstern!S32,"")</f>
        <v/>
      </c>
      <c r="U32" s="2" t="str">
        <f>IFERROR(#REF!/GAMSstern!T32,"")</f>
        <v/>
      </c>
      <c r="V32" s="2" t="str">
        <f>IFERROR(#REF!/GAMSstern!U32,"")</f>
        <v/>
      </c>
      <c r="W32" s="2" t="str">
        <f>IFERROR(#REF!/GAMSstern!V32,"")</f>
        <v/>
      </c>
      <c r="X32" s="2" t="str">
        <f>IFERROR(#REF!/GAMSstern!W32,"")</f>
        <v/>
      </c>
      <c r="Y32" s="2" t="str">
        <f>IFERROR(#REF!/GAMSstern!X32,"")</f>
        <v/>
      </c>
      <c r="Z32" s="2" t="str">
        <f>IFERROR(#REF!/GAMSstern!Y32,"")</f>
        <v/>
      </c>
      <c r="AA32" s="2" t="str">
        <f>IFERROR(#REF!/GAMSstern!Z32,"")</f>
        <v/>
      </c>
      <c r="AB32" s="2" t="str">
        <f>IFERROR(#REF!/GAMSstern!AA32,"")</f>
        <v/>
      </c>
      <c r="AC32" s="2" t="str">
        <f>IFERROR(#REF!/GAMSstern!AB32,"")</f>
        <v/>
      </c>
      <c r="AD32" s="2" t="str">
        <f>IFERROR(#REF!/GAMSstern!AC32,"")</f>
        <v/>
      </c>
      <c r="AE32" s="2" t="str">
        <f>IFERROR(#REF!/GAMSstern!AD32,"")</f>
        <v/>
      </c>
      <c r="AF32" s="2" t="str">
        <f>IFERROR(#REF!/GAMSstern!AE32,"")</f>
        <v/>
      </c>
      <c r="AG32" s="2" t="str">
        <f>IFERROR(#REF!/GAMSstern!AF32,"")</f>
        <v/>
      </c>
      <c r="AH32" s="2" t="str">
        <f>IFERROR(#REF!/GAMSstern!AG32,"")</f>
        <v/>
      </c>
      <c r="AI32" s="2" t="str">
        <f>IFERROR(#REF!/GAMSstern!AH32,"")</f>
        <v/>
      </c>
      <c r="AJ32" s="2" t="str">
        <f>IFERROR(#REF!/GAMSstern!AI32,"")</f>
        <v/>
      </c>
      <c r="AK32" s="2" t="str">
        <f>IFERROR(#REF!/GAMSstern!AJ32,"")</f>
        <v/>
      </c>
      <c r="AL32" s="2" t="str">
        <f>IFERROR(#REF!/GAMSstern!AK32,"")</f>
        <v/>
      </c>
      <c r="AM32" s="2" t="str">
        <f>IFERROR(#REF!/GAMSstern!AL32,"")</f>
        <v/>
      </c>
      <c r="AN32" s="2" t="str">
        <f>IFERROR(#REF!/GAMSstern!AM32,"")</f>
        <v/>
      </c>
      <c r="AO32" s="2" t="str">
        <f>IFERROR(#REF!/GAMSstern!AN32,"")</f>
        <v/>
      </c>
      <c r="AP32" s="2" t="str">
        <f>IFERROR(#REF!/GAMSstern!AO32,"")</f>
        <v/>
      </c>
      <c r="AQ32" s="2" t="str">
        <f>IFERROR(#REF!/GAMSstern!AP32,"")</f>
        <v/>
      </c>
      <c r="AR32" s="2" t="str">
        <f>IFERROR(#REF!/GAMSstern!AQ32,"")</f>
        <v/>
      </c>
      <c r="AS32" s="2" t="str">
        <f>IFERROR(#REF!/GAMSstern!AR32,"")</f>
        <v/>
      </c>
      <c r="AT32" s="2" t="str">
        <f>IFERROR(#REF!/GAMSstern!AS32,"")</f>
        <v/>
      </c>
      <c r="AU32" s="2" t="str">
        <f>IFERROR(#REF!/GAMSstern!AT32,"")</f>
        <v/>
      </c>
      <c r="AV32" s="2" t="str">
        <f>IFERROR(#REF!/GAMSstern!AU32,"")</f>
        <v/>
      </c>
      <c r="AW32" s="2" t="str">
        <f>IFERROR(#REF!/GAMSstern!AV32,"")</f>
        <v/>
      </c>
      <c r="AX32" s="2" t="str">
        <f>IFERROR(#REF!/GAMSstern!AW32,"")</f>
        <v/>
      </c>
      <c r="AY32" s="2" t="str">
        <f>IFERROR(#REF!/GAMSstern!AX32,"")</f>
        <v/>
      </c>
      <c r="AZ32" s="2" t="str">
        <f>IFERROR(#REF!/GAMSstern!AY32,"")</f>
        <v/>
      </c>
      <c r="BA32" s="2" t="str">
        <f>IFERROR(#REF!/GAMSstern!AZ32,"")</f>
        <v/>
      </c>
      <c r="BB32" s="2" t="str">
        <f>IFERROR(#REF!/GAMSstern!BA32,"")</f>
        <v/>
      </c>
      <c r="BC32" s="2" t="str">
        <f>IFERROR(#REF!/GAMSstern!BB32,"")</f>
        <v/>
      </c>
      <c r="BD32" s="2" t="str">
        <f>IFERROR(#REF!/GAMSstern!BC32,"")</f>
        <v/>
      </c>
      <c r="BE32" s="2" t="str">
        <f>IFERROR(#REF!/GAMSstern!BD32,"")</f>
        <v/>
      </c>
      <c r="BF32" s="2" t="str">
        <f>IFERROR(#REF!/GAMSstern!BE32,"")</f>
        <v/>
      </c>
      <c r="BG32" s="2" t="str">
        <f>IFERROR(#REF!/GAMSstern!BF32,"")</f>
        <v/>
      </c>
      <c r="BH32" s="2" t="str">
        <f>IFERROR(#REF!/GAMSstern!BG32,"")</f>
        <v/>
      </c>
      <c r="BI32" s="2" t="str">
        <f>IFERROR(#REF!/GAMSstern!BH32,"")</f>
        <v/>
      </c>
      <c r="BJ32" s="2" t="str">
        <f>IFERROR(#REF!/GAMSstern!BI32,"")</f>
        <v/>
      </c>
    </row>
    <row r="33" spans="1:62" x14ac:dyDescent="0.25">
      <c r="A33" t="e">
        <f>#REF!</f>
        <v>#REF!</v>
      </c>
      <c r="B33" t="str">
        <f>GAMSbase!A33</f>
        <v xml:space="preserve"> Price of Backstop Technology (1000 USD per ton C)</v>
      </c>
      <c r="C33" s="2" t="str">
        <f>IFERROR(#REF!/GAMSstern!B33,"")</f>
        <v/>
      </c>
      <c r="D33" s="2" t="str">
        <f>IFERROR(#REF!/GAMSstern!C33,"")</f>
        <v/>
      </c>
      <c r="E33" s="2" t="str">
        <f>IFERROR(#REF!/GAMSstern!D33,"")</f>
        <v/>
      </c>
      <c r="F33" s="2" t="str">
        <f>IFERROR(#REF!/GAMSstern!E33,"")</f>
        <v/>
      </c>
      <c r="G33" s="2" t="str">
        <f>IFERROR(#REF!/GAMSstern!F33,"")</f>
        <v/>
      </c>
      <c r="H33" s="2" t="str">
        <f>IFERROR(#REF!/GAMSstern!G33,"")</f>
        <v/>
      </c>
      <c r="I33" s="2" t="str">
        <f>IFERROR(#REF!/GAMSstern!H33,"")</f>
        <v/>
      </c>
      <c r="J33" s="2" t="str">
        <f>IFERROR(#REF!/GAMSstern!I33,"")</f>
        <v/>
      </c>
      <c r="K33" s="2" t="str">
        <f>IFERROR(#REF!/GAMSstern!J33,"")</f>
        <v/>
      </c>
      <c r="L33" s="2" t="str">
        <f>IFERROR(#REF!/GAMSstern!K33,"")</f>
        <v/>
      </c>
      <c r="M33" s="2" t="str">
        <f>IFERROR(#REF!/GAMSstern!L33,"")</f>
        <v/>
      </c>
      <c r="N33" s="2" t="str">
        <f>IFERROR(#REF!/GAMSstern!M33,"")</f>
        <v/>
      </c>
      <c r="O33" s="2" t="str">
        <f>IFERROR(#REF!/GAMSstern!N33,"")</f>
        <v/>
      </c>
      <c r="P33" s="2" t="str">
        <f>IFERROR(#REF!/GAMSstern!O33,"")</f>
        <v/>
      </c>
      <c r="Q33" s="2" t="str">
        <f>IFERROR(#REF!/GAMSstern!P33,"")</f>
        <v/>
      </c>
      <c r="R33" s="2" t="str">
        <f>IFERROR(#REF!/GAMSstern!Q33,"")</f>
        <v/>
      </c>
      <c r="S33" s="2" t="str">
        <f>IFERROR(#REF!/GAMSstern!R33,"")</f>
        <v/>
      </c>
      <c r="T33" s="2" t="str">
        <f>IFERROR(#REF!/GAMSstern!S33,"")</f>
        <v/>
      </c>
      <c r="U33" s="2" t="str">
        <f>IFERROR(#REF!/GAMSstern!T33,"")</f>
        <v/>
      </c>
      <c r="V33" s="2" t="str">
        <f>IFERROR(#REF!/GAMSstern!U33,"")</f>
        <v/>
      </c>
      <c r="W33" s="2" t="str">
        <f>IFERROR(#REF!/GAMSstern!V33,"")</f>
        <v/>
      </c>
      <c r="X33" s="2" t="str">
        <f>IFERROR(#REF!/GAMSstern!W33,"")</f>
        <v/>
      </c>
      <c r="Y33" s="2" t="str">
        <f>IFERROR(#REF!/GAMSstern!X33,"")</f>
        <v/>
      </c>
      <c r="Z33" s="2" t="str">
        <f>IFERROR(#REF!/GAMSstern!Y33,"")</f>
        <v/>
      </c>
      <c r="AA33" s="2" t="str">
        <f>IFERROR(#REF!/GAMSstern!Z33,"")</f>
        <v/>
      </c>
      <c r="AB33" s="2" t="str">
        <f>IFERROR(#REF!/GAMSstern!AA33,"")</f>
        <v/>
      </c>
      <c r="AC33" s="2" t="str">
        <f>IFERROR(#REF!/GAMSstern!AB33,"")</f>
        <v/>
      </c>
      <c r="AD33" s="2" t="str">
        <f>IFERROR(#REF!/GAMSstern!AC33,"")</f>
        <v/>
      </c>
      <c r="AE33" s="2" t="str">
        <f>IFERROR(#REF!/GAMSstern!AD33,"")</f>
        <v/>
      </c>
      <c r="AF33" s="2" t="str">
        <f>IFERROR(#REF!/GAMSstern!AE33,"")</f>
        <v/>
      </c>
      <c r="AG33" s="2" t="str">
        <f>IFERROR(#REF!/GAMSstern!AF33,"")</f>
        <v/>
      </c>
      <c r="AH33" s="2" t="str">
        <f>IFERROR(#REF!/GAMSstern!AG33,"")</f>
        <v/>
      </c>
      <c r="AI33" s="2" t="str">
        <f>IFERROR(#REF!/GAMSstern!AH33,"")</f>
        <v/>
      </c>
      <c r="AJ33" s="2" t="str">
        <f>IFERROR(#REF!/GAMSstern!AI33,"")</f>
        <v/>
      </c>
      <c r="AK33" s="2" t="str">
        <f>IFERROR(#REF!/GAMSstern!AJ33,"")</f>
        <v/>
      </c>
      <c r="AL33" s="2" t="str">
        <f>IFERROR(#REF!/GAMSstern!AK33,"")</f>
        <v/>
      </c>
      <c r="AM33" s="2" t="str">
        <f>IFERROR(#REF!/GAMSstern!AL33,"")</f>
        <v/>
      </c>
      <c r="AN33" s="2" t="str">
        <f>IFERROR(#REF!/GAMSstern!AM33,"")</f>
        <v/>
      </c>
      <c r="AO33" s="2" t="str">
        <f>IFERROR(#REF!/GAMSstern!AN33,"")</f>
        <v/>
      </c>
      <c r="AP33" s="2" t="str">
        <f>IFERROR(#REF!/GAMSstern!AO33,"")</f>
        <v/>
      </c>
      <c r="AQ33" s="2" t="str">
        <f>IFERROR(#REF!/GAMSstern!AP33,"")</f>
        <v/>
      </c>
      <c r="AR33" s="2" t="str">
        <f>IFERROR(#REF!/GAMSstern!AQ33,"")</f>
        <v/>
      </c>
      <c r="AS33" s="2" t="str">
        <f>IFERROR(#REF!/GAMSstern!AR33,"")</f>
        <v/>
      </c>
      <c r="AT33" s="2" t="str">
        <f>IFERROR(#REF!/GAMSstern!AS33,"")</f>
        <v/>
      </c>
      <c r="AU33" s="2" t="str">
        <f>IFERROR(#REF!/GAMSstern!AT33,"")</f>
        <v/>
      </c>
      <c r="AV33" s="2" t="str">
        <f>IFERROR(#REF!/GAMSstern!AU33,"")</f>
        <v/>
      </c>
      <c r="AW33" s="2" t="str">
        <f>IFERROR(#REF!/GAMSstern!AV33,"")</f>
        <v/>
      </c>
      <c r="AX33" s="2" t="str">
        <f>IFERROR(#REF!/GAMSstern!AW33,"")</f>
        <v/>
      </c>
      <c r="AY33" s="2" t="str">
        <f>IFERROR(#REF!/GAMSstern!AX33,"")</f>
        <v/>
      </c>
      <c r="AZ33" s="2" t="str">
        <f>IFERROR(#REF!/GAMSstern!AY33,"")</f>
        <v/>
      </c>
      <c r="BA33" s="2" t="str">
        <f>IFERROR(#REF!/GAMSstern!AZ33,"")</f>
        <v/>
      </c>
      <c r="BB33" s="2" t="str">
        <f>IFERROR(#REF!/GAMSstern!BA33,"")</f>
        <v/>
      </c>
      <c r="BC33" s="2" t="str">
        <f>IFERROR(#REF!/GAMSstern!BB33,"")</f>
        <v/>
      </c>
      <c r="BD33" s="2" t="str">
        <f>IFERROR(#REF!/GAMSstern!BC33,"")</f>
        <v/>
      </c>
      <c r="BE33" s="2" t="str">
        <f>IFERROR(#REF!/GAMSstern!BD33,"")</f>
        <v/>
      </c>
      <c r="BF33" s="2" t="str">
        <f>IFERROR(#REF!/GAMSstern!BE33,"")</f>
        <v/>
      </c>
      <c r="BG33" s="2" t="str">
        <f>IFERROR(#REF!/GAMSstern!BF33,"")</f>
        <v/>
      </c>
      <c r="BH33" s="2" t="str">
        <f>IFERROR(#REF!/GAMSstern!BG33,"")</f>
        <v/>
      </c>
      <c r="BI33" s="2" t="str">
        <f>IFERROR(#REF!/GAMSstern!BH33,"")</f>
        <v/>
      </c>
      <c r="BJ33" s="2" t="str">
        <f>IFERROR(#REF!/GAMSstern!BI33,"")</f>
        <v/>
      </c>
    </row>
    <row r="34" spans="1:62" x14ac:dyDescent="0.25">
      <c r="A34" t="e">
        <f>#REF!</f>
        <v>#REF!</v>
      </c>
      <c r="B34" t="str">
        <f>GAMSbase!A34</f>
        <v xml:space="preserve"> Backstop Price (1000 USD per ton CO2)</v>
      </c>
      <c r="C34" s="2" t="str">
        <f>IFERROR(#REF!/GAMSstern!B34,"")</f>
        <v/>
      </c>
      <c r="D34" s="2" t="str">
        <f>IFERROR(#REF!/GAMSstern!C34,"")</f>
        <v/>
      </c>
      <c r="E34" s="2" t="str">
        <f>IFERROR(#REF!/GAMSstern!D34,"")</f>
        <v/>
      </c>
      <c r="F34" s="2" t="str">
        <f>IFERROR(#REF!/GAMSstern!E34,"")</f>
        <v/>
      </c>
      <c r="G34" s="2" t="str">
        <f>IFERROR(#REF!/GAMSstern!F34,"")</f>
        <v/>
      </c>
      <c r="H34" s="2" t="str">
        <f>IFERROR(#REF!/GAMSstern!G34,"")</f>
        <v/>
      </c>
      <c r="I34" s="2" t="str">
        <f>IFERROR(#REF!/GAMSstern!H34,"")</f>
        <v/>
      </c>
      <c r="J34" s="2" t="str">
        <f>IFERROR(#REF!/GAMSstern!I34,"")</f>
        <v/>
      </c>
      <c r="K34" s="2" t="str">
        <f>IFERROR(#REF!/GAMSstern!J34,"")</f>
        <v/>
      </c>
      <c r="L34" s="2" t="str">
        <f>IFERROR(#REF!/GAMSstern!K34,"")</f>
        <v/>
      </c>
      <c r="M34" s="2" t="str">
        <f>IFERROR(#REF!/GAMSstern!L34,"")</f>
        <v/>
      </c>
      <c r="N34" s="2" t="str">
        <f>IFERROR(#REF!/GAMSstern!M34,"")</f>
        <v/>
      </c>
      <c r="O34" s="2" t="str">
        <f>IFERROR(#REF!/GAMSstern!N34,"")</f>
        <v/>
      </c>
      <c r="P34" s="2" t="str">
        <f>IFERROR(#REF!/GAMSstern!O34,"")</f>
        <v/>
      </c>
      <c r="Q34" s="2" t="str">
        <f>IFERROR(#REF!/GAMSstern!P34,"")</f>
        <v/>
      </c>
      <c r="R34" s="2" t="str">
        <f>IFERROR(#REF!/GAMSstern!Q34,"")</f>
        <v/>
      </c>
      <c r="S34" s="2" t="str">
        <f>IFERROR(#REF!/GAMSstern!R34,"")</f>
        <v/>
      </c>
      <c r="T34" s="2" t="str">
        <f>IFERROR(#REF!/GAMSstern!S34,"")</f>
        <v/>
      </c>
      <c r="U34" s="2" t="str">
        <f>IFERROR(#REF!/GAMSstern!T34,"")</f>
        <v/>
      </c>
      <c r="V34" s="2" t="str">
        <f>IFERROR(#REF!/GAMSstern!U34,"")</f>
        <v/>
      </c>
      <c r="W34" s="2" t="str">
        <f>IFERROR(#REF!/GAMSstern!V34,"")</f>
        <v/>
      </c>
      <c r="X34" s="2" t="str">
        <f>IFERROR(#REF!/GAMSstern!W34,"")</f>
        <v/>
      </c>
      <c r="Y34" s="2" t="str">
        <f>IFERROR(#REF!/GAMSstern!X34,"")</f>
        <v/>
      </c>
      <c r="Z34" s="2" t="str">
        <f>IFERROR(#REF!/GAMSstern!Y34,"")</f>
        <v/>
      </c>
      <c r="AA34" s="2" t="str">
        <f>IFERROR(#REF!/GAMSstern!Z34,"")</f>
        <v/>
      </c>
      <c r="AB34" s="2" t="str">
        <f>IFERROR(#REF!/GAMSstern!AA34,"")</f>
        <v/>
      </c>
      <c r="AC34" s="2" t="str">
        <f>IFERROR(#REF!/GAMSstern!AB34,"")</f>
        <v/>
      </c>
      <c r="AD34" s="2" t="str">
        <f>IFERROR(#REF!/GAMSstern!AC34,"")</f>
        <v/>
      </c>
      <c r="AE34" s="2" t="str">
        <f>IFERROR(#REF!/GAMSstern!AD34,"")</f>
        <v/>
      </c>
      <c r="AF34" s="2" t="str">
        <f>IFERROR(#REF!/GAMSstern!AE34,"")</f>
        <v/>
      </c>
      <c r="AG34" s="2" t="str">
        <f>IFERROR(#REF!/GAMSstern!AF34,"")</f>
        <v/>
      </c>
      <c r="AH34" s="2" t="str">
        <f>IFERROR(#REF!/GAMSstern!AG34,"")</f>
        <v/>
      </c>
      <c r="AI34" s="2" t="str">
        <f>IFERROR(#REF!/GAMSstern!AH34,"")</f>
        <v/>
      </c>
      <c r="AJ34" s="2" t="str">
        <f>IFERROR(#REF!/GAMSstern!AI34,"")</f>
        <v/>
      </c>
      <c r="AK34" s="2" t="str">
        <f>IFERROR(#REF!/GAMSstern!AJ34,"")</f>
        <v/>
      </c>
      <c r="AL34" s="2" t="str">
        <f>IFERROR(#REF!/GAMSstern!AK34,"")</f>
        <v/>
      </c>
      <c r="AM34" s="2" t="str">
        <f>IFERROR(#REF!/GAMSstern!AL34,"")</f>
        <v/>
      </c>
      <c r="AN34" s="2" t="str">
        <f>IFERROR(#REF!/GAMSstern!AM34,"")</f>
        <v/>
      </c>
      <c r="AO34" s="2" t="str">
        <f>IFERROR(#REF!/GAMSstern!AN34,"")</f>
        <v/>
      </c>
      <c r="AP34" s="2" t="str">
        <f>IFERROR(#REF!/GAMSstern!AO34,"")</f>
        <v/>
      </c>
      <c r="AQ34" s="2" t="str">
        <f>IFERROR(#REF!/GAMSstern!AP34,"")</f>
        <v/>
      </c>
      <c r="AR34" s="2" t="str">
        <f>IFERROR(#REF!/GAMSstern!AQ34,"")</f>
        <v/>
      </c>
      <c r="AS34" s="2" t="str">
        <f>IFERROR(#REF!/GAMSstern!AR34,"")</f>
        <v/>
      </c>
      <c r="AT34" s="2" t="str">
        <f>IFERROR(#REF!/GAMSstern!AS34,"")</f>
        <v/>
      </c>
      <c r="AU34" s="2" t="str">
        <f>IFERROR(#REF!/GAMSstern!AT34,"")</f>
        <v/>
      </c>
      <c r="AV34" s="2" t="str">
        <f>IFERROR(#REF!/GAMSstern!AU34,"")</f>
        <v/>
      </c>
      <c r="AW34" s="2" t="str">
        <f>IFERROR(#REF!/GAMSstern!AV34,"")</f>
        <v/>
      </c>
      <c r="AX34" s="2" t="str">
        <f>IFERROR(#REF!/GAMSstern!AW34,"")</f>
        <v/>
      </c>
      <c r="AY34" s="2" t="str">
        <f>IFERROR(#REF!/GAMSstern!AX34,"")</f>
        <v/>
      </c>
      <c r="AZ34" s="2" t="str">
        <f>IFERROR(#REF!/GAMSstern!AY34,"")</f>
        <v/>
      </c>
      <c r="BA34" s="2" t="str">
        <f>IFERROR(#REF!/GAMSstern!AZ34,"")</f>
        <v/>
      </c>
      <c r="BB34" s="2" t="str">
        <f>IFERROR(#REF!/GAMSstern!BA34,"")</f>
        <v/>
      </c>
      <c r="BC34" s="2" t="str">
        <f>IFERROR(#REF!/GAMSstern!BB34,"")</f>
        <v/>
      </c>
      <c r="BD34" s="2" t="str">
        <f>IFERROR(#REF!/GAMSstern!BC34,"")</f>
        <v/>
      </c>
      <c r="BE34" s="2" t="str">
        <f>IFERROR(#REF!/GAMSstern!BD34,"")</f>
        <v/>
      </c>
      <c r="BF34" s="2" t="str">
        <f>IFERROR(#REF!/GAMSstern!BE34,"")</f>
        <v/>
      </c>
      <c r="BG34" s="2" t="str">
        <f>IFERROR(#REF!/GAMSstern!BF34,"")</f>
        <v/>
      </c>
      <c r="BH34" s="2" t="str">
        <f>IFERROR(#REF!/GAMSstern!BG34,"")</f>
        <v/>
      </c>
      <c r="BI34" s="2" t="str">
        <f>IFERROR(#REF!/GAMSstern!BH34,"")</f>
        <v/>
      </c>
      <c r="BJ34" s="2" t="str">
        <f>IFERROR(#REF!/GAMSstern!BI34,"")</f>
        <v/>
      </c>
    </row>
    <row r="35" spans="1:62" x14ac:dyDescent="0.25">
      <c r="A35" t="e">
        <f>#REF!</f>
        <v>#REF!</v>
      </c>
      <c r="B35" t="str">
        <f>GAMSbase!A35</f>
        <v>Ratio of Asymptotic to Initial Backstop Price</v>
      </c>
      <c r="C35" s="2" t="str">
        <f>IFERROR(#REF!/GAMSstern!B35,"")</f>
        <v/>
      </c>
      <c r="D35" s="2" t="str">
        <f>IFERROR(#REF!/GAMSstern!C35,"")</f>
        <v/>
      </c>
      <c r="E35" s="2" t="str">
        <f>IFERROR(#REF!/GAMSstern!D35,"")</f>
        <v/>
      </c>
      <c r="F35" s="2" t="str">
        <f>IFERROR(#REF!/GAMSstern!E35,"")</f>
        <v/>
      </c>
      <c r="G35" s="2" t="str">
        <f>IFERROR(#REF!/GAMSstern!F35,"")</f>
        <v/>
      </c>
      <c r="H35" s="2" t="str">
        <f>IFERROR(#REF!/GAMSstern!G35,"")</f>
        <v/>
      </c>
      <c r="I35" s="2" t="str">
        <f>IFERROR(#REF!/GAMSstern!H35,"")</f>
        <v/>
      </c>
      <c r="J35" s="2" t="str">
        <f>IFERROR(#REF!/GAMSstern!I35,"")</f>
        <v/>
      </c>
      <c r="K35" s="2" t="str">
        <f>IFERROR(#REF!/GAMSstern!J35,"")</f>
        <v/>
      </c>
      <c r="L35" s="2" t="str">
        <f>IFERROR(#REF!/GAMSstern!K35,"")</f>
        <v/>
      </c>
      <c r="M35" s="2" t="str">
        <f>IFERROR(#REF!/GAMSstern!L35,"")</f>
        <v/>
      </c>
      <c r="N35" s="2" t="str">
        <f>IFERROR(#REF!/GAMSstern!M35,"")</f>
        <v/>
      </c>
      <c r="O35" s="2" t="str">
        <f>IFERROR(#REF!/GAMSstern!N35,"")</f>
        <v/>
      </c>
      <c r="P35" s="2" t="str">
        <f>IFERROR(#REF!/GAMSstern!O35,"")</f>
        <v/>
      </c>
      <c r="Q35" s="2" t="str">
        <f>IFERROR(#REF!/GAMSstern!P35,"")</f>
        <v/>
      </c>
      <c r="R35" s="2" t="str">
        <f>IFERROR(#REF!/GAMSstern!Q35,"")</f>
        <v/>
      </c>
      <c r="S35" s="2" t="str">
        <f>IFERROR(#REF!/GAMSstern!R35,"")</f>
        <v/>
      </c>
      <c r="T35" s="2" t="str">
        <f>IFERROR(#REF!/GAMSstern!S35,"")</f>
        <v/>
      </c>
      <c r="U35" s="2" t="str">
        <f>IFERROR(#REF!/GAMSstern!T35,"")</f>
        <v/>
      </c>
      <c r="V35" s="2" t="str">
        <f>IFERROR(#REF!/GAMSstern!U35,"")</f>
        <v/>
      </c>
      <c r="W35" s="2" t="str">
        <f>IFERROR(#REF!/GAMSstern!V35,"")</f>
        <v/>
      </c>
      <c r="X35" s="2" t="str">
        <f>IFERROR(#REF!/GAMSstern!W35,"")</f>
        <v/>
      </c>
      <c r="Y35" s="2" t="str">
        <f>IFERROR(#REF!/GAMSstern!X35,"")</f>
        <v/>
      </c>
      <c r="Z35" s="2" t="str">
        <f>IFERROR(#REF!/GAMSstern!Y35,"")</f>
        <v/>
      </c>
      <c r="AA35" s="2" t="str">
        <f>IFERROR(#REF!/GAMSstern!Z35,"")</f>
        <v/>
      </c>
      <c r="AB35" s="2" t="str">
        <f>IFERROR(#REF!/GAMSstern!AA35,"")</f>
        <v/>
      </c>
      <c r="AC35" s="2" t="str">
        <f>IFERROR(#REF!/GAMSstern!AB35,"")</f>
        <v/>
      </c>
      <c r="AD35" s="2" t="str">
        <f>IFERROR(#REF!/GAMSstern!AC35,"")</f>
        <v/>
      </c>
      <c r="AE35" s="2" t="str">
        <f>IFERROR(#REF!/GAMSstern!AD35,"")</f>
        <v/>
      </c>
      <c r="AF35" s="2" t="str">
        <f>IFERROR(#REF!/GAMSstern!AE35,"")</f>
        <v/>
      </c>
      <c r="AG35" s="2" t="str">
        <f>IFERROR(#REF!/GAMSstern!AF35,"")</f>
        <v/>
      </c>
      <c r="AH35" s="2" t="str">
        <f>IFERROR(#REF!/GAMSstern!AG35,"")</f>
        <v/>
      </c>
      <c r="AI35" s="2" t="str">
        <f>IFERROR(#REF!/GAMSstern!AH35,"")</f>
        <v/>
      </c>
      <c r="AJ35" s="2" t="str">
        <f>IFERROR(#REF!/GAMSstern!AI35,"")</f>
        <v/>
      </c>
      <c r="AK35" s="2" t="str">
        <f>IFERROR(#REF!/GAMSstern!AJ35,"")</f>
        <v/>
      </c>
      <c r="AL35" s="2" t="str">
        <f>IFERROR(#REF!/GAMSstern!AK35,"")</f>
        <v/>
      </c>
      <c r="AM35" s="2" t="str">
        <f>IFERROR(#REF!/GAMSstern!AL35,"")</f>
        <v/>
      </c>
      <c r="AN35" s="2" t="str">
        <f>IFERROR(#REF!/GAMSstern!AM35,"")</f>
        <v/>
      </c>
      <c r="AO35" s="2" t="str">
        <f>IFERROR(#REF!/GAMSstern!AN35,"")</f>
        <v/>
      </c>
      <c r="AP35" s="2" t="str">
        <f>IFERROR(#REF!/GAMSstern!AO35,"")</f>
        <v/>
      </c>
      <c r="AQ35" s="2" t="str">
        <f>IFERROR(#REF!/GAMSstern!AP35,"")</f>
        <v/>
      </c>
      <c r="AR35" s="2" t="str">
        <f>IFERROR(#REF!/GAMSstern!AQ35,"")</f>
        <v/>
      </c>
      <c r="AS35" s="2" t="str">
        <f>IFERROR(#REF!/GAMSstern!AR35,"")</f>
        <v/>
      </c>
      <c r="AT35" s="2" t="str">
        <f>IFERROR(#REF!/GAMSstern!AS35,"")</f>
        <v/>
      </c>
      <c r="AU35" s="2" t="str">
        <f>IFERROR(#REF!/GAMSstern!AT35,"")</f>
        <v/>
      </c>
      <c r="AV35" s="2" t="str">
        <f>IFERROR(#REF!/GAMSstern!AU35,"")</f>
        <v/>
      </c>
      <c r="AW35" s="2" t="str">
        <f>IFERROR(#REF!/GAMSstern!AV35,"")</f>
        <v/>
      </c>
      <c r="AX35" s="2" t="str">
        <f>IFERROR(#REF!/GAMSstern!AW35,"")</f>
        <v/>
      </c>
      <c r="AY35" s="2" t="str">
        <f>IFERROR(#REF!/GAMSstern!AX35,"")</f>
        <v/>
      </c>
      <c r="AZ35" s="2" t="str">
        <f>IFERROR(#REF!/GAMSstern!AY35,"")</f>
        <v/>
      </c>
      <c r="BA35" s="2" t="str">
        <f>IFERROR(#REF!/GAMSstern!AZ35,"")</f>
        <v/>
      </c>
      <c r="BB35" s="2" t="str">
        <f>IFERROR(#REF!/GAMSstern!BA35,"")</f>
        <v/>
      </c>
      <c r="BC35" s="2" t="str">
        <f>IFERROR(#REF!/GAMSstern!BB35,"")</f>
        <v/>
      </c>
      <c r="BD35" s="2" t="str">
        <f>IFERROR(#REF!/GAMSstern!BC35,"")</f>
        <v/>
      </c>
      <c r="BE35" s="2" t="str">
        <f>IFERROR(#REF!/GAMSstern!BD35,"")</f>
        <v/>
      </c>
      <c r="BF35" s="2" t="str">
        <f>IFERROR(#REF!/GAMSstern!BE35,"")</f>
        <v/>
      </c>
      <c r="BG35" s="2" t="str">
        <f>IFERROR(#REF!/GAMSstern!BF35,"")</f>
        <v/>
      </c>
      <c r="BH35" s="2" t="str">
        <f>IFERROR(#REF!/GAMSstern!BG35,"")</f>
        <v/>
      </c>
      <c r="BI35" s="2" t="str">
        <f>IFERROR(#REF!/GAMSstern!BH35,"")</f>
        <v/>
      </c>
      <c r="BJ35" s="2" t="str">
        <f>IFERROR(#REF!/GAMSstern!BI35,"")</f>
        <v/>
      </c>
    </row>
    <row r="36" spans="1:62" x14ac:dyDescent="0.25">
      <c r="A36" t="e">
        <f>#REF!</f>
        <v>#REF!</v>
      </c>
      <c r="B36" t="str">
        <f>GAMSbase!A36</f>
        <v>Decline Rate of Backstop Price (per period)</v>
      </c>
      <c r="C36" s="2" t="str">
        <f>IFERROR(#REF!/GAMSstern!B36,"")</f>
        <v/>
      </c>
      <c r="D36" s="2" t="str">
        <f>IFERROR(#REF!/GAMSstern!C36,"")</f>
        <v/>
      </c>
      <c r="E36" s="2" t="str">
        <f>IFERROR(#REF!/GAMSstern!D36,"")</f>
        <v/>
      </c>
      <c r="F36" s="2" t="str">
        <f>IFERROR(#REF!/GAMSstern!E36,"")</f>
        <v/>
      </c>
      <c r="G36" s="2" t="str">
        <f>IFERROR(#REF!/GAMSstern!F36,"")</f>
        <v/>
      </c>
      <c r="H36" s="2" t="str">
        <f>IFERROR(#REF!/GAMSstern!G36,"")</f>
        <v/>
      </c>
      <c r="I36" s="2" t="str">
        <f>IFERROR(#REF!/GAMSstern!H36,"")</f>
        <v/>
      </c>
      <c r="J36" s="2" t="str">
        <f>IFERROR(#REF!/GAMSstern!I36,"")</f>
        <v/>
      </c>
      <c r="K36" s="2" t="str">
        <f>IFERROR(#REF!/GAMSstern!J36,"")</f>
        <v/>
      </c>
      <c r="L36" s="2" t="str">
        <f>IFERROR(#REF!/GAMSstern!K36,"")</f>
        <v/>
      </c>
      <c r="M36" s="2" t="str">
        <f>IFERROR(#REF!/GAMSstern!L36,"")</f>
        <v/>
      </c>
      <c r="N36" s="2" t="str">
        <f>IFERROR(#REF!/GAMSstern!M36,"")</f>
        <v/>
      </c>
      <c r="O36" s="2" t="str">
        <f>IFERROR(#REF!/GAMSstern!N36,"")</f>
        <v/>
      </c>
      <c r="P36" s="2" t="str">
        <f>IFERROR(#REF!/GAMSstern!O36,"")</f>
        <v/>
      </c>
      <c r="Q36" s="2" t="str">
        <f>IFERROR(#REF!/GAMSstern!P36,"")</f>
        <v/>
      </c>
      <c r="R36" s="2" t="str">
        <f>IFERROR(#REF!/GAMSstern!Q36,"")</f>
        <v/>
      </c>
      <c r="S36" s="2" t="str">
        <f>IFERROR(#REF!/GAMSstern!R36,"")</f>
        <v/>
      </c>
      <c r="T36" s="2" t="str">
        <f>IFERROR(#REF!/GAMSstern!S36,"")</f>
        <v/>
      </c>
      <c r="U36" s="2" t="str">
        <f>IFERROR(#REF!/GAMSstern!T36,"")</f>
        <v/>
      </c>
      <c r="V36" s="2" t="str">
        <f>IFERROR(#REF!/GAMSstern!U36,"")</f>
        <v/>
      </c>
      <c r="W36" s="2" t="str">
        <f>IFERROR(#REF!/GAMSstern!V36,"")</f>
        <v/>
      </c>
      <c r="X36" s="2" t="str">
        <f>IFERROR(#REF!/GAMSstern!W36,"")</f>
        <v/>
      </c>
      <c r="Y36" s="2" t="str">
        <f>IFERROR(#REF!/GAMSstern!X36,"")</f>
        <v/>
      </c>
      <c r="Z36" s="2" t="str">
        <f>IFERROR(#REF!/GAMSstern!Y36,"")</f>
        <v/>
      </c>
      <c r="AA36" s="2" t="str">
        <f>IFERROR(#REF!/GAMSstern!Z36,"")</f>
        <v/>
      </c>
      <c r="AB36" s="2" t="str">
        <f>IFERROR(#REF!/GAMSstern!AA36,"")</f>
        <v/>
      </c>
      <c r="AC36" s="2" t="str">
        <f>IFERROR(#REF!/GAMSstern!AB36,"")</f>
        <v/>
      </c>
      <c r="AD36" s="2" t="str">
        <f>IFERROR(#REF!/GAMSstern!AC36,"")</f>
        <v/>
      </c>
      <c r="AE36" s="2" t="str">
        <f>IFERROR(#REF!/GAMSstern!AD36,"")</f>
        <v/>
      </c>
      <c r="AF36" s="2" t="str">
        <f>IFERROR(#REF!/GAMSstern!AE36,"")</f>
        <v/>
      </c>
      <c r="AG36" s="2" t="str">
        <f>IFERROR(#REF!/GAMSstern!AF36,"")</f>
        <v/>
      </c>
      <c r="AH36" s="2" t="str">
        <f>IFERROR(#REF!/GAMSstern!AG36,"")</f>
        <v/>
      </c>
      <c r="AI36" s="2" t="str">
        <f>IFERROR(#REF!/GAMSstern!AH36,"")</f>
        <v/>
      </c>
      <c r="AJ36" s="2" t="str">
        <f>IFERROR(#REF!/GAMSstern!AI36,"")</f>
        <v/>
      </c>
      <c r="AK36" s="2" t="str">
        <f>IFERROR(#REF!/GAMSstern!AJ36,"")</f>
        <v/>
      </c>
      <c r="AL36" s="2" t="str">
        <f>IFERROR(#REF!/GAMSstern!AK36,"")</f>
        <v/>
      </c>
      <c r="AM36" s="2" t="str">
        <f>IFERROR(#REF!/GAMSstern!AL36,"")</f>
        <v/>
      </c>
      <c r="AN36" s="2" t="str">
        <f>IFERROR(#REF!/GAMSstern!AM36,"")</f>
        <v/>
      </c>
      <c r="AO36" s="2" t="str">
        <f>IFERROR(#REF!/GAMSstern!AN36,"")</f>
        <v/>
      </c>
      <c r="AP36" s="2" t="str">
        <f>IFERROR(#REF!/GAMSstern!AO36,"")</f>
        <v/>
      </c>
      <c r="AQ36" s="2" t="str">
        <f>IFERROR(#REF!/GAMSstern!AP36,"")</f>
        <v/>
      </c>
      <c r="AR36" s="2" t="str">
        <f>IFERROR(#REF!/GAMSstern!AQ36,"")</f>
        <v/>
      </c>
      <c r="AS36" s="2" t="str">
        <f>IFERROR(#REF!/GAMSstern!AR36,"")</f>
        <v/>
      </c>
      <c r="AT36" s="2" t="str">
        <f>IFERROR(#REF!/GAMSstern!AS36,"")</f>
        <v/>
      </c>
      <c r="AU36" s="2" t="str">
        <f>IFERROR(#REF!/GAMSstern!AT36,"")</f>
        <v/>
      </c>
      <c r="AV36" s="2" t="str">
        <f>IFERROR(#REF!/GAMSstern!AU36,"")</f>
        <v/>
      </c>
      <c r="AW36" s="2" t="str">
        <f>IFERROR(#REF!/GAMSstern!AV36,"")</f>
        <v/>
      </c>
      <c r="AX36" s="2" t="str">
        <f>IFERROR(#REF!/GAMSstern!AW36,"")</f>
        <v/>
      </c>
      <c r="AY36" s="2" t="str">
        <f>IFERROR(#REF!/GAMSstern!AX36,"")</f>
        <v/>
      </c>
      <c r="AZ36" s="2" t="str">
        <f>IFERROR(#REF!/GAMSstern!AY36,"")</f>
        <v/>
      </c>
      <c r="BA36" s="2" t="str">
        <f>IFERROR(#REF!/GAMSstern!AZ36,"")</f>
        <v/>
      </c>
      <c r="BB36" s="2" t="str">
        <f>IFERROR(#REF!/GAMSstern!BA36,"")</f>
        <v/>
      </c>
      <c r="BC36" s="2" t="str">
        <f>IFERROR(#REF!/GAMSstern!BB36,"")</f>
        <v/>
      </c>
      <c r="BD36" s="2" t="str">
        <f>IFERROR(#REF!/GAMSstern!BC36,"")</f>
        <v/>
      </c>
      <c r="BE36" s="2" t="str">
        <f>IFERROR(#REF!/GAMSstern!BD36,"")</f>
        <v/>
      </c>
      <c r="BF36" s="2" t="str">
        <f>IFERROR(#REF!/GAMSstern!BE36,"")</f>
        <v/>
      </c>
      <c r="BG36" s="2" t="str">
        <f>IFERROR(#REF!/GAMSstern!BF36,"")</f>
        <v/>
      </c>
      <c r="BH36" s="2" t="str">
        <f>IFERROR(#REF!/GAMSstern!BG36,"")</f>
        <v/>
      </c>
      <c r="BI36" s="2" t="str">
        <f>IFERROR(#REF!/GAMSstern!BH36,"")</f>
        <v/>
      </c>
      <c r="BJ36" s="2" t="str">
        <f>IFERROR(#REF!/GAMSstern!BI36,"")</f>
        <v/>
      </c>
    </row>
    <row r="37" spans="1:62" x14ac:dyDescent="0.25">
      <c r="A37" t="e">
        <f>#REF!</f>
        <v>#REF!</v>
      </c>
      <c r="B37" t="str">
        <f>GAMSbase!A37</f>
        <v>Upper limit of Control Rate</v>
      </c>
      <c r="C37" s="2" t="str">
        <f>IFERROR(#REF!/GAMSstern!B37,"")</f>
        <v/>
      </c>
      <c r="D37" s="2" t="str">
        <f>IFERROR(#REF!/GAMSstern!C37,"")</f>
        <v/>
      </c>
      <c r="E37" s="2" t="str">
        <f>IFERROR(#REF!/GAMSstern!D37,"")</f>
        <v/>
      </c>
      <c r="F37" s="2" t="str">
        <f>IFERROR(#REF!/GAMSstern!E37,"")</f>
        <v/>
      </c>
      <c r="G37" s="2" t="str">
        <f>IFERROR(#REF!/GAMSstern!F37,"")</f>
        <v/>
      </c>
      <c r="H37" s="2" t="str">
        <f>IFERROR(#REF!/GAMSstern!G37,"")</f>
        <v/>
      </c>
      <c r="I37" s="2" t="str">
        <f>IFERROR(#REF!/GAMSstern!H37,"")</f>
        <v/>
      </c>
      <c r="J37" s="2" t="str">
        <f>IFERROR(#REF!/GAMSstern!I37,"")</f>
        <v/>
      </c>
      <c r="K37" s="2" t="str">
        <f>IFERROR(#REF!/GAMSstern!J37,"")</f>
        <v/>
      </c>
      <c r="L37" s="2" t="str">
        <f>IFERROR(#REF!/GAMSstern!K37,"")</f>
        <v/>
      </c>
      <c r="M37" s="2" t="str">
        <f>IFERROR(#REF!/GAMSstern!L37,"")</f>
        <v/>
      </c>
      <c r="N37" s="2" t="str">
        <f>IFERROR(#REF!/GAMSstern!M37,"")</f>
        <v/>
      </c>
      <c r="O37" s="2" t="str">
        <f>IFERROR(#REF!/GAMSstern!N37,"")</f>
        <v/>
      </c>
      <c r="P37" s="2" t="str">
        <f>IFERROR(#REF!/GAMSstern!O37,"")</f>
        <v/>
      </c>
      <c r="Q37" s="2" t="str">
        <f>IFERROR(#REF!/GAMSstern!P37,"")</f>
        <v/>
      </c>
      <c r="R37" s="2" t="str">
        <f>IFERROR(#REF!/GAMSstern!Q37,"")</f>
        <v/>
      </c>
      <c r="S37" s="2" t="str">
        <f>IFERROR(#REF!/GAMSstern!R37,"")</f>
        <v/>
      </c>
      <c r="T37" s="2" t="str">
        <f>IFERROR(#REF!/GAMSstern!S37,"")</f>
        <v/>
      </c>
      <c r="U37" s="2" t="str">
        <f>IFERROR(#REF!/GAMSstern!T37,"")</f>
        <v/>
      </c>
      <c r="V37" s="2" t="str">
        <f>IFERROR(#REF!/GAMSstern!U37,"")</f>
        <v/>
      </c>
      <c r="W37" s="2" t="str">
        <f>IFERROR(#REF!/GAMSstern!V37,"")</f>
        <v/>
      </c>
      <c r="X37" s="2" t="str">
        <f>IFERROR(#REF!/GAMSstern!W37,"")</f>
        <v/>
      </c>
      <c r="Y37" s="2" t="str">
        <f>IFERROR(#REF!/GAMSstern!X37,"")</f>
        <v/>
      </c>
      <c r="Z37" s="2" t="str">
        <f>IFERROR(#REF!/GAMSstern!Y37,"")</f>
        <v/>
      </c>
      <c r="AA37" s="2" t="str">
        <f>IFERROR(#REF!/GAMSstern!Z37,"")</f>
        <v/>
      </c>
      <c r="AB37" s="2" t="str">
        <f>IFERROR(#REF!/GAMSstern!AA37,"")</f>
        <v/>
      </c>
      <c r="AC37" s="2" t="str">
        <f>IFERROR(#REF!/GAMSstern!AB37,"")</f>
        <v/>
      </c>
      <c r="AD37" s="2" t="str">
        <f>IFERROR(#REF!/GAMSstern!AC37,"")</f>
        <v/>
      </c>
      <c r="AE37" s="2" t="str">
        <f>IFERROR(#REF!/GAMSstern!AD37,"")</f>
        <v/>
      </c>
      <c r="AF37" s="2" t="str">
        <f>IFERROR(#REF!/GAMSstern!AE37,"")</f>
        <v/>
      </c>
      <c r="AG37" s="2" t="str">
        <f>IFERROR(#REF!/GAMSstern!AF37,"")</f>
        <v/>
      </c>
      <c r="AH37" s="2" t="str">
        <f>IFERROR(#REF!/GAMSstern!AG37,"")</f>
        <v/>
      </c>
      <c r="AI37" s="2" t="str">
        <f>IFERROR(#REF!/GAMSstern!AH37,"")</f>
        <v/>
      </c>
      <c r="AJ37" s="2" t="str">
        <f>IFERROR(#REF!/GAMSstern!AI37,"")</f>
        <v/>
      </c>
      <c r="AK37" s="2" t="str">
        <f>IFERROR(#REF!/GAMSstern!AJ37,"")</f>
        <v/>
      </c>
      <c r="AL37" s="2" t="str">
        <f>IFERROR(#REF!/GAMSstern!AK37,"")</f>
        <v/>
      </c>
      <c r="AM37" s="2" t="str">
        <f>IFERROR(#REF!/GAMSstern!AL37,"")</f>
        <v/>
      </c>
      <c r="AN37" s="2" t="str">
        <f>IFERROR(#REF!/GAMSstern!AM37,"")</f>
        <v/>
      </c>
      <c r="AO37" s="2" t="str">
        <f>IFERROR(#REF!/GAMSstern!AN37,"")</f>
        <v/>
      </c>
      <c r="AP37" s="2" t="str">
        <f>IFERROR(#REF!/GAMSstern!AO37,"")</f>
        <v/>
      </c>
      <c r="AQ37" s="2" t="str">
        <f>IFERROR(#REF!/GAMSstern!AP37,"")</f>
        <v/>
      </c>
      <c r="AR37" s="2" t="str">
        <f>IFERROR(#REF!/GAMSstern!AQ37,"")</f>
        <v/>
      </c>
      <c r="AS37" s="2" t="str">
        <f>IFERROR(#REF!/GAMSstern!AR37,"")</f>
        <v/>
      </c>
      <c r="AT37" s="2" t="str">
        <f>IFERROR(#REF!/GAMSstern!AS37,"")</f>
        <v/>
      </c>
      <c r="AU37" s="2" t="str">
        <f>IFERROR(#REF!/GAMSstern!AT37,"")</f>
        <v/>
      </c>
      <c r="AV37" s="2" t="str">
        <f>IFERROR(#REF!/GAMSstern!AU37,"")</f>
        <v/>
      </c>
      <c r="AW37" s="2" t="str">
        <f>IFERROR(#REF!/GAMSstern!AV37,"")</f>
        <v/>
      </c>
      <c r="AX37" s="2" t="str">
        <f>IFERROR(#REF!/GAMSstern!AW37,"")</f>
        <v/>
      </c>
      <c r="AY37" s="2" t="str">
        <f>IFERROR(#REF!/GAMSstern!AX37,"")</f>
        <v/>
      </c>
      <c r="AZ37" s="2" t="str">
        <f>IFERROR(#REF!/GAMSstern!AY37,"")</f>
        <v/>
      </c>
      <c r="BA37" s="2" t="str">
        <f>IFERROR(#REF!/GAMSstern!AZ37,"")</f>
        <v/>
      </c>
      <c r="BB37" s="2" t="str">
        <f>IFERROR(#REF!/GAMSstern!BA37,"")</f>
        <v/>
      </c>
      <c r="BC37" s="2" t="str">
        <f>IFERROR(#REF!/GAMSstern!BB37,"")</f>
        <v/>
      </c>
      <c r="BD37" s="2" t="str">
        <f>IFERROR(#REF!/GAMSstern!BC37,"")</f>
        <v/>
      </c>
      <c r="BE37" s="2" t="str">
        <f>IFERROR(#REF!/GAMSstern!BD37,"")</f>
        <v/>
      </c>
      <c r="BF37" s="2" t="str">
        <f>IFERROR(#REF!/GAMSstern!BE37,"")</f>
        <v/>
      </c>
      <c r="BG37" s="2" t="str">
        <f>IFERROR(#REF!/GAMSstern!BF37,"")</f>
        <v/>
      </c>
      <c r="BH37" s="2" t="str">
        <f>IFERROR(#REF!/GAMSstern!BG37,"")</f>
        <v/>
      </c>
      <c r="BI37" s="2" t="str">
        <f>IFERROR(#REF!/GAMSstern!BH37,"")</f>
        <v/>
      </c>
      <c r="BJ37" s="2" t="str">
        <f>IFERROR(#REF!/GAMSstern!BI37,"")</f>
        <v/>
      </c>
    </row>
    <row r="38" spans="1:62" x14ac:dyDescent="0.25">
      <c r="A38" t="e">
        <f>#REF!</f>
        <v>#REF!</v>
      </c>
      <c r="B38" t="str">
        <f>GAMSbase!A38</f>
        <v>Backstop Competitive Year (Henceforth pBack declines rapidly)</v>
      </c>
      <c r="C38" s="2" t="str">
        <f>IFERROR(#REF!/GAMSstern!B38,"")</f>
        <v/>
      </c>
      <c r="D38" s="2" t="str">
        <f>IFERROR(#REF!/GAMSstern!C38,"")</f>
        <v/>
      </c>
      <c r="E38" s="2" t="str">
        <f>IFERROR(#REF!/GAMSstern!D38,"")</f>
        <v/>
      </c>
      <c r="F38" s="2" t="str">
        <f>IFERROR(#REF!/GAMSstern!E38,"")</f>
        <v/>
      </c>
      <c r="G38" s="2" t="str">
        <f>IFERROR(#REF!/GAMSstern!F38,"")</f>
        <v/>
      </c>
      <c r="H38" s="2" t="str">
        <f>IFERROR(#REF!/GAMSstern!G38,"")</f>
        <v/>
      </c>
      <c r="I38" s="2" t="str">
        <f>IFERROR(#REF!/GAMSstern!H38,"")</f>
        <v/>
      </c>
      <c r="J38" s="2" t="str">
        <f>IFERROR(#REF!/GAMSstern!I38,"")</f>
        <v/>
      </c>
      <c r="K38" s="2" t="str">
        <f>IFERROR(#REF!/GAMSstern!J38,"")</f>
        <v/>
      </c>
      <c r="L38" s="2" t="str">
        <f>IFERROR(#REF!/GAMSstern!K38,"")</f>
        <v/>
      </c>
      <c r="M38" s="2" t="str">
        <f>IFERROR(#REF!/GAMSstern!L38,"")</f>
        <v/>
      </c>
      <c r="N38" s="2" t="str">
        <f>IFERROR(#REF!/GAMSstern!M38,"")</f>
        <v/>
      </c>
      <c r="O38" s="2" t="str">
        <f>IFERROR(#REF!/GAMSstern!N38,"")</f>
        <v/>
      </c>
      <c r="P38" s="2" t="str">
        <f>IFERROR(#REF!/GAMSstern!O38,"")</f>
        <v/>
      </c>
      <c r="Q38" s="2" t="str">
        <f>IFERROR(#REF!/GAMSstern!P38,"")</f>
        <v/>
      </c>
      <c r="R38" s="2" t="str">
        <f>IFERROR(#REF!/GAMSstern!Q38,"")</f>
        <v/>
      </c>
      <c r="S38" s="2" t="str">
        <f>IFERROR(#REF!/GAMSstern!R38,"")</f>
        <v/>
      </c>
      <c r="T38" s="2" t="str">
        <f>IFERROR(#REF!/GAMSstern!S38,"")</f>
        <v/>
      </c>
      <c r="U38" s="2" t="str">
        <f>IFERROR(#REF!/GAMSstern!T38,"")</f>
        <v/>
      </c>
      <c r="V38" s="2" t="str">
        <f>IFERROR(#REF!/GAMSstern!U38,"")</f>
        <v/>
      </c>
      <c r="W38" s="2" t="str">
        <f>IFERROR(#REF!/GAMSstern!V38,"")</f>
        <v/>
      </c>
      <c r="X38" s="2" t="str">
        <f>IFERROR(#REF!/GAMSstern!W38,"")</f>
        <v/>
      </c>
      <c r="Y38" s="2" t="str">
        <f>IFERROR(#REF!/GAMSstern!X38,"")</f>
        <v/>
      </c>
      <c r="Z38" s="2" t="str">
        <f>IFERROR(#REF!/GAMSstern!Y38,"")</f>
        <v/>
      </c>
      <c r="AA38" s="2" t="str">
        <f>IFERROR(#REF!/GAMSstern!Z38,"")</f>
        <v/>
      </c>
      <c r="AB38" s="2" t="str">
        <f>IFERROR(#REF!/GAMSstern!AA38,"")</f>
        <v/>
      </c>
      <c r="AC38" s="2" t="str">
        <f>IFERROR(#REF!/GAMSstern!AB38,"")</f>
        <v/>
      </c>
      <c r="AD38" s="2" t="str">
        <f>IFERROR(#REF!/GAMSstern!AC38,"")</f>
        <v/>
      </c>
      <c r="AE38" s="2" t="str">
        <f>IFERROR(#REF!/GAMSstern!AD38,"")</f>
        <v/>
      </c>
      <c r="AF38" s="2" t="str">
        <f>IFERROR(#REF!/GAMSstern!AE38,"")</f>
        <v/>
      </c>
      <c r="AG38" s="2" t="str">
        <f>IFERROR(#REF!/GAMSstern!AF38,"")</f>
        <v/>
      </c>
      <c r="AH38" s="2" t="str">
        <f>IFERROR(#REF!/GAMSstern!AG38,"")</f>
        <v/>
      </c>
      <c r="AI38" s="2" t="str">
        <f>IFERROR(#REF!/GAMSstern!AH38,"")</f>
        <v/>
      </c>
      <c r="AJ38" s="2" t="str">
        <f>IFERROR(#REF!/GAMSstern!AI38,"")</f>
        <v/>
      </c>
      <c r="AK38" s="2" t="str">
        <f>IFERROR(#REF!/GAMSstern!AJ38,"")</f>
        <v/>
      </c>
      <c r="AL38" s="2" t="str">
        <f>IFERROR(#REF!/GAMSstern!AK38,"")</f>
        <v/>
      </c>
      <c r="AM38" s="2" t="str">
        <f>IFERROR(#REF!/GAMSstern!AL38,"")</f>
        <v/>
      </c>
      <c r="AN38" s="2" t="str">
        <f>IFERROR(#REF!/GAMSstern!AM38,"")</f>
        <v/>
      </c>
      <c r="AO38" s="2" t="str">
        <f>IFERROR(#REF!/GAMSstern!AN38,"")</f>
        <v/>
      </c>
      <c r="AP38" s="2" t="str">
        <f>IFERROR(#REF!/GAMSstern!AO38,"")</f>
        <v/>
      </c>
      <c r="AQ38" s="2" t="str">
        <f>IFERROR(#REF!/GAMSstern!AP38,"")</f>
        <v/>
      </c>
      <c r="AR38" s="2" t="str">
        <f>IFERROR(#REF!/GAMSstern!AQ38,"")</f>
        <v/>
      </c>
      <c r="AS38" s="2" t="str">
        <f>IFERROR(#REF!/GAMSstern!AR38,"")</f>
        <v/>
      </c>
      <c r="AT38" s="2" t="str">
        <f>IFERROR(#REF!/GAMSstern!AS38,"")</f>
        <v/>
      </c>
      <c r="AU38" s="2" t="str">
        <f>IFERROR(#REF!/GAMSstern!AT38,"")</f>
        <v/>
      </c>
      <c r="AV38" s="2" t="str">
        <f>IFERROR(#REF!/GAMSstern!AU38,"")</f>
        <v/>
      </c>
      <c r="AW38" s="2" t="str">
        <f>IFERROR(#REF!/GAMSstern!AV38,"")</f>
        <v/>
      </c>
      <c r="AX38" s="2" t="str">
        <f>IFERROR(#REF!/GAMSstern!AW38,"")</f>
        <v/>
      </c>
      <c r="AY38" s="2" t="str">
        <f>IFERROR(#REF!/GAMSstern!AX38,"")</f>
        <v/>
      </c>
      <c r="AZ38" s="2" t="str">
        <f>IFERROR(#REF!/GAMSstern!AY38,"")</f>
        <v/>
      </c>
      <c r="BA38" s="2" t="str">
        <f>IFERROR(#REF!/GAMSstern!AZ38,"")</f>
        <v/>
      </c>
      <c r="BB38" s="2" t="str">
        <f>IFERROR(#REF!/GAMSstern!BA38,"")</f>
        <v/>
      </c>
      <c r="BC38" s="2" t="str">
        <f>IFERROR(#REF!/GAMSstern!BB38,"")</f>
        <v/>
      </c>
      <c r="BD38" s="2" t="str">
        <f>IFERROR(#REF!/GAMSstern!BC38,"")</f>
        <v/>
      </c>
      <c r="BE38" s="2" t="str">
        <f>IFERROR(#REF!/GAMSstern!BD38,"")</f>
        <v/>
      </c>
      <c r="BF38" s="2" t="str">
        <f>IFERROR(#REF!/GAMSstern!BE38,"")</f>
        <v/>
      </c>
      <c r="BG38" s="2" t="str">
        <f>IFERROR(#REF!/GAMSstern!BF38,"")</f>
        <v/>
      </c>
      <c r="BH38" s="2" t="str">
        <f>IFERROR(#REF!/GAMSstern!BG38,"")</f>
        <v/>
      </c>
      <c r="BI38" s="2" t="str">
        <f>IFERROR(#REF!/GAMSstern!BH38,"")</f>
        <v/>
      </c>
      <c r="BJ38" s="2" t="str">
        <f>IFERROR(#REF!/GAMSstern!BI38,"")</f>
        <v/>
      </c>
    </row>
    <row r="39" spans="1:62" x14ac:dyDescent="0.25">
      <c r="A39" t="e">
        <f>#REF!</f>
        <v>#REF!</v>
      </c>
      <c r="B39" t="str">
        <f>GAMSbase!A39</f>
        <v>Exponent of control cost function</v>
      </c>
      <c r="C39" s="2" t="str">
        <f>IFERROR(#REF!/GAMSstern!B39,"")</f>
        <v/>
      </c>
      <c r="D39" s="2" t="str">
        <f>IFERROR(#REF!/GAMSstern!C39,"")</f>
        <v/>
      </c>
      <c r="E39" s="2" t="str">
        <f>IFERROR(#REF!/GAMSstern!D39,"")</f>
        <v/>
      </c>
      <c r="F39" s="2" t="str">
        <f>IFERROR(#REF!/GAMSstern!E39,"")</f>
        <v/>
      </c>
      <c r="G39" s="2" t="str">
        <f>IFERROR(#REF!/GAMSstern!F39,"")</f>
        <v/>
      </c>
      <c r="H39" s="2" t="str">
        <f>IFERROR(#REF!/GAMSstern!G39,"")</f>
        <v/>
      </c>
      <c r="I39" s="2" t="str">
        <f>IFERROR(#REF!/GAMSstern!H39,"")</f>
        <v/>
      </c>
      <c r="J39" s="2" t="str">
        <f>IFERROR(#REF!/GAMSstern!I39,"")</f>
        <v/>
      </c>
      <c r="K39" s="2" t="str">
        <f>IFERROR(#REF!/GAMSstern!J39,"")</f>
        <v/>
      </c>
      <c r="L39" s="2" t="str">
        <f>IFERROR(#REF!/GAMSstern!K39,"")</f>
        <v/>
      </c>
      <c r="M39" s="2" t="str">
        <f>IFERROR(#REF!/GAMSstern!L39,"")</f>
        <v/>
      </c>
      <c r="N39" s="2" t="str">
        <f>IFERROR(#REF!/GAMSstern!M39,"")</f>
        <v/>
      </c>
      <c r="O39" s="2" t="str">
        <f>IFERROR(#REF!/GAMSstern!N39,"")</f>
        <v/>
      </c>
      <c r="P39" s="2" t="str">
        <f>IFERROR(#REF!/GAMSstern!O39,"")</f>
        <v/>
      </c>
      <c r="Q39" s="2" t="str">
        <f>IFERROR(#REF!/GAMSstern!P39,"")</f>
        <v/>
      </c>
      <c r="R39" s="2" t="str">
        <f>IFERROR(#REF!/GAMSstern!Q39,"")</f>
        <v/>
      </c>
      <c r="S39" s="2" t="str">
        <f>IFERROR(#REF!/GAMSstern!R39,"")</f>
        <v/>
      </c>
      <c r="T39" s="2" t="str">
        <f>IFERROR(#REF!/GAMSstern!S39,"")</f>
        <v/>
      </c>
      <c r="U39" s="2" t="str">
        <f>IFERROR(#REF!/GAMSstern!T39,"")</f>
        <v/>
      </c>
      <c r="V39" s="2" t="str">
        <f>IFERROR(#REF!/GAMSstern!U39,"")</f>
        <v/>
      </c>
      <c r="W39" s="2" t="str">
        <f>IFERROR(#REF!/GAMSstern!V39,"")</f>
        <v/>
      </c>
      <c r="X39" s="2" t="str">
        <f>IFERROR(#REF!/GAMSstern!W39,"")</f>
        <v/>
      </c>
      <c r="Y39" s="2" t="str">
        <f>IFERROR(#REF!/GAMSstern!X39,"")</f>
        <v/>
      </c>
      <c r="Z39" s="2" t="str">
        <f>IFERROR(#REF!/GAMSstern!Y39,"")</f>
        <v/>
      </c>
      <c r="AA39" s="2" t="str">
        <f>IFERROR(#REF!/GAMSstern!Z39,"")</f>
        <v/>
      </c>
      <c r="AB39" s="2" t="str">
        <f>IFERROR(#REF!/GAMSstern!AA39,"")</f>
        <v/>
      </c>
      <c r="AC39" s="2" t="str">
        <f>IFERROR(#REF!/GAMSstern!AB39,"")</f>
        <v/>
      </c>
      <c r="AD39" s="2" t="str">
        <f>IFERROR(#REF!/GAMSstern!AC39,"")</f>
        <v/>
      </c>
      <c r="AE39" s="2" t="str">
        <f>IFERROR(#REF!/GAMSstern!AD39,"")</f>
        <v/>
      </c>
      <c r="AF39" s="2" t="str">
        <f>IFERROR(#REF!/GAMSstern!AE39,"")</f>
        <v/>
      </c>
      <c r="AG39" s="2" t="str">
        <f>IFERROR(#REF!/GAMSstern!AF39,"")</f>
        <v/>
      </c>
      <c r="AH39" s="2" t="str">
        <f>IFERROR(#REF!/GAMSstern!AG39,"")</f>
        <v/>
      </c>
      <c r="AI39" s="2" t="str">
        <f>IFERROR(#REF!/GAMSstern!AH39,"")</f>
        <v/>
      </c>
      <c r="AJ39" s="2" t="str">
        <f>IFERROR(#REF!/GAMSstern!AI39,"")</f>
        <v/>
      </c>
      <c r="AK39" s="2" t="str">
        <f>IFERROR(#REF!/GAMSstern!AJ39,"")</f>
        <v/>
      </c>
      <c r="AL39" s="2" t="str">
        <f>IFERROR(#REF!/GAMSstern!AK39,"")</f>
        <v/>
      </c>
      <c r="AM39" s="2" t="str">
        <f>IFERROR(#REF!/GAMSstern!AL39,"")</f>
        <v/>
      </c>
      <c r="AN39" s="2" t="str">
        <f>IFERROR(#REF!/GAMSstern!AM39,"")</f>
        <v/>
      </c>
      <c r="AO39" s="2" t="str">
        <f>IFERROR(#REF!/GAMSstern!AN39,"")</f>
        <v/>
      </c>
      <c r="AP39" s="2" t="str">
        <f>IFERROR(#REF!/GAMSstern!AO39,"")</f>
        <v/>
      </c>
      <c r="AQ39" s="2" t="str">
        <f>IFERROR(#REF!/GAMSstern!AP39,"")</f>
        <v/>
      </c>
      <c r="AR39" s="2" t="str">
        <f>IFERROR(#REF!/GAMSstern!AQ39,"")</f>
        <v/>
      </c>
      <c r="AS39" s="2" t="str">
        <f>IFERROR(#REF!/GAMSstern!AR39,"")</f>
        <v/>
      </c>
      <c r="AT39" s="2" t="str">
        <f>IFERROR(#REF!/GAMSstern!AS39,"")</f>
        <v/>
      </c>
      <c r="AU39" s="2" t="str">
        <f>IFERROR(#REF!/GAMSstern!AT39,"")</f>
        <v/>
      </c>
      <c r="AV39" s="2" t="str">
        <f>IFERROR(#REF!/GAMSstern!AU39,"")</f>
        <v/>
      </c>
      <c r="AW39" s="2" t="str">
        <f>IFERROR(#REF!/GAMSstern!AV39,"")</f>
        <v/>
      </c>
      <c r="AX39" s="2" t="str">
        <f>IFERROR(#REF!/GAMSstern!AW39,"")</f>
        <v/>
      </c>
      <c r="AY39" s="2" t="str">
        <f>IFERROR(#REF!/GAMSstern!AX39,"")</f>
        <v/>
      </c>
      <c r="AZ39" s="2" t="str">
        <f>IFERROR(#REF!/GAMSstern!AY39,"")</f>
        <v/>
      </c>
      <c r="BA39" s="2" t="str">
        <f>IFERROR(#REF!/GAMSstern!AZ39,"")</f>
        <v/>
      </c>
      <c r="BB39" s="2" t="str">
        <f>IFERROR(#REF!/GAMSstern!BA39,"")</f>
        <v/>
      </c>
      <c r="BC39" s="2" t="str">
        <f>IFERROR(#REF!/GAMSstern!BB39,"")</f>
        <v/>
      </c>
      <c r="BD39" s="2" t="str">
        <f>IFERROR(#REF!/GAMSstern!BC39,"")</f>
        <v/>
      </c>
      <c r="BE39" s="2" t="str">
        <f>IFERROR(#REF!/GAMSstern!BD39,"")</f>
        <v/>
      </c>
      <c r="BF39" s="2" t="str">
        <f>IFERROR(#REF!/GAMSstern!BE39,"")</f>
        <v/>
      </c>
      <c r="BG39" s="2" t="str">
        <f>IFERROR(#REF!/GAMSstern!BF39,"")</f>
        <v/>
      </c>
      <c r="BH39" s="2" t="str">
        <f>IFERROR(#REF!/GAMSstern!BG39,"")</f>
        <v/>
      </c>
      <c r="BI39" s="2" t="str">
        <f>IFERROR(#REF!/GAMSstern!BH39,"")</f>
        <v/>
      </c>
      <c r="BJ39" s="2" t="str">
        <f>IFERROR(#REF!/GAMSstern!BI39,"")</f>
        <v/>
      </c>
    </row>
    <row r="40" spans="1:62" x14ac:dyDescent="0.25">
      <c r="A40" t="e">
        <f>#REF!</f>
        <v>#REF!</v>
      </c>
      <c r="B40" t="str">
        <f>GAMSbase!A40</f>
        <v>* EMISSIONS</v>
      </c>
      <c r="C40" s="2" t="str">
        <f>IFERROR(#REF!/GAMSstern!B40,"")</f>
        <v/>
      </c>
      <c r="D40" s="2" t="str">
        <f>IFERROR(#REF!/GAMSstern!C40,"")</f>
        <v/>
      </c>
      <c r="E40" s="2" t="str">
        <f>IFERROR(#REF!/GAMSstern!D40,"")</f>
        <v/>
      </c>
      <c r="F40" s="2" t="str">
        <f>IFERROR(#REF!/GAMSstern!E40,"")</f>
        <v/>
      </c>
      <c r="G40" s="2" t="str">
        <f>IFERROR(#REF!/GAMSstern!F40,"")</f>
        <v/>
      </c>
      <c r="H40" s="2" t="str">
        <f>IFERROR(#REF!/GAMSstern!G40,"")</f>
        <v/>
      </c>
      <c r="I40" s="2" t="str">
        <f>IFERROR(#REF!/GAMSstern!H40,"")</f>
        <v/>
      </c>
      <c r="J40" s="2" t="str">
        <f>IFERROR(#REF!/GAMSstern!I40,"")</f>
        <v/>
      </c>
      <c r="K40" s="2" t="str">
        <f>IFERROR(#REF!/GAMSstern!J40,"")</f>
        <v/>
      </c>
      <c r="L40" s="2" t="str">
        <f>IFERROR(#REF!/GAMSstern!K40,"")</f>
        <v/>
      </c>
      <c r="M40" s="2" t="str">
        <f>IFERROR(#REF!/GAMSstern!L40,"")</f>
        <v/>
      </c>
      <c r="N40" s="2" t="str">
        <f>IFERROR(#REF!/GAMSstern!M40,"")</f>
        <v/>
      </c>
      <c r="O40" s="2" t="str">
        <f>IFERROR(#REF!/GAMSstern!N40,"")</f>
        <v/>
      </c>
      <c r="P40" s="2" t="str">
        <f>IFERROR(#REF!/GAMSstern!O40,"")</f>
        <v/>
      </c>
      <c r="Q40" s="2" t="str">
        <f>IFERROR(#REF!/GAMSstern!P40,"")</f>
        <v/>
      </c>
      <c r="R40" s="2" t="str">
        <f>IFERROR(#REF!/GAMSstern!Q40,"")</f>
        <v/>
      </c>
      <c r="S40" s="2" t="str">
        <f>IFERROR(#REF!/GAMSstern!R40,"")</f>
        <v/>
      </c>
      <c r="T40" s="2" t="str">
        <f>IFERROR(#REF!/GAMSstern!S40,"")</f>
        <v/>
      </c>
      <c r="U40" s="2" t="str">
        <f>IFERROR(#REF!/GAMSstern!T40,"")</f>
        <v/>
      </c>
      <c r="V40" s="2" t="str">
        <f>IFERROR(#REF!/GAMSstern!U40,"")</f>
        <v/>
      </c>
      <c r="W40" s="2" t="str">
        <f>IFERROR(#REF!/GAMSstern!V40,"")</f>
        <v/>
      </c>
      <c r="X40" s="2" t="str">
        <f>IFERROR(#REF!/GAMSstern!W40,"")</f>
        <v/>
      </c>
      <c r="Y40" s="2" t="str">
        <f>IFERROR(#REF!/GAMSstern!X40,"")</f>
        <v/>
      </c>
      <c r="Z40" s="2" t="str">
        <f>IFERROR(#REF!/GAMSstern!Y40,"")</f>
        <v/>
      </c>
      <c r="AA40" s="2" t="str">
        <f>IFERROR(#REF!/GAMSstern!Z40,"")</f>
        <v/>
      </c>
      <c r="AB40" s="2" t="str">
        <f>IFERROR(#REF!/GAMSstern!AA40,"")</f>
        <v/>
      </c>
      <c r="AC40" s="2" t="str">
        <f>IFERROR(#REF!/GAMSstern!AB40,"")</f>
        <v/>
      </c>
      <c r="AD40" s="2" t="str">
        <f>IFERROR(#REF!/GAMSstern!AC40,"")</f>
        <v/>
      </c>
      <c r="AE40" s="2" t="str">
        <f>IFERROR(#REF!/GAMSstern!AD40,"")</f>
        <v/>
      </c>
      <c r="AF40" s="2" t="str">
        <f>IFERROR(#REF!/GAMSstern!AE40,"")</f>
        <v/>
      </c>
      <c r="AG40" s="2" t="str">
        <f>IFERROR(#REF!/GAMSstern!AF40,"")</f>
        <v/>
      </c>
      <c r="AH40" s="2" t="str">
        <f>IFERROR(#REF!/GAMSstern!AG40,"")</f>
        <v/>
      </c>
      <c r="AI40" s="2" t="str">
        <f>IFERROR(#REF!/GAMSstern!AH40,"")</f>
        <v/>
      </c>
      <c r="AJ40" s="2" t="str">
        <f>IFERROR(#REF!/GAMSstern!AI40,"")</f>
        <v/>
      </c>
      <c r="AK40" s="2" t="str">
        <f>IFERROR(#REF!/GAMSstern!AJ40,"")</f>
        <v/>
      </c>
      <c r="AL40" s="2" t="str">
        <f>IFERROR(#REF!/GAMSstern!AK40,"")</f>
        <v/>
      </c>
      <c r="AM40" s="2" t="str">
        <f>IFERROR(#REF!/GAMSstern!AL40,"")</f>
        <v/>
      </c>
      <c r="AN40" s="2" t="str">
        <f>IFERROR(#REF!/GAMSstern!AM40,"")</f>
        <v/>
      </c>
      <c r="AO40" s="2" t="str">
        <f>IFERROR(#REF!/GAMSstern!AN40,"")</f>
        <v/>
      </c>
      <c r="AP40" s="2" t="str">
        <f>IFERROR(#REF!/GAMSstern!AO40,"")</f>
        <v/>
      </c>
      <c r="AQ40" s="2" t="str">
        <f>IFERROR(#REF!/GAMSstern!AP40,"")</f>
        <v/>
      </c>
      <c r="AR40" s="2" t="str">
        <f>IFERROR(#REF!/GAMSstern!AQ40,"")</f>
        <v/>
      </c>
      <c r="AS40" s="2" t="str">
        <f>IFERROR(#REF!/GAMSstern!AR40,"")</f>
        <v/>
      </c>
      <c r="AT40" s="2" t="str">
        <f>IFERROR(#REF!/GAMSstern!AS40,"")</f>
        <v/>
      </c>
      <c r="AU40" s="2" t="str">
        <f>IFERROR(#REF!/GAMSstern!AT40,"")</f>
        <v/>
      </c>
      <c r="AV40" s="2" t="str">
        <f>IFERROR(#REF!/GAMSstern!AU40,"")</f>
        <v/>
      </c>
      <c r="AW40" s="2" t="str">
        <f>IFERROR(#REF!/GAMSstern!AV40,"")</f>
        <v/>
      </c>
      <c r="AX40" s="2" t="str">
        <f>IFERROR(#REF!/GAMSstern!AW40,"")</f>
        <v/>
      </c>
      <c r="AY40" s="2" t="str">
        <f>IFERROR(#REF!/GAMSstern!AX40,"")</f>
        <v/>
      </c>
      <c r="AZ40" s="2" t="str">
        <f>IFERROR(#REF!/GAMSstern!AY40,"")</f>
        <v/>
      </c>
      <c r="BA40" s="2" t="str">
        <f>IFERROR(#REF!/GAMSstern!AZ40,"")</f>
        <v/>
      </c>
      <c r="BB40" s="2" t="str">
        <f>IFERROR(#REF!/GAMSstern!BA40,"")</f>
        <v/>
      </c>
      <c r="BC40" s="2" t="str">
        <f>IFERROR(#REF!/GAMSstern!BB40,"")</f>
        <v/>
      </c>
      <c r="BD40" s="2" t="str">
        <f>IFERROR(#REF!/GAMSstern!BC40,"")</f>
        <v/>
      </c>
      <c r="BE40" s="2" t="str">
        <f>IFERROR(#REF!/GAMSstern!BD40,"")</f>
        <v/>
      </c>
      <c r="BF40" s="2" t="str">
        <f>IFERROR(#REF!/GAMSstern!BE40,"")</f>
        <v/>
      </c>
      <c r="BG40" s="2" t="str">
        <f>IFERROR(#REF!/GAMSstern!BF40,"")</f>
        <v/>
      </c>
      <c r="BH40" s="2" t="str">
        <f>IFERROR(#REF!/GAMSstern!BG40,"")</f>
        <v/>
      </c>
      <c r="BI40" s="2" t="str">
        <f>IFERROR(#REF!/GAMSstern!BH40,"")</f>
        <v/>
      </c>
      <c r="BJ40" s="2" t="str">
        <f>IFERROR(#REF!/GAMSstern!BI40,"")</f>
        <v/>
      </c>
    </row>
    <row r="41" spans="1:62" x14ac:dyDescent="0.25">
      <c r="A41" t="e">
        <f>#REF!</f>
        <v>#REF!</v>
      </c>
      <c r="B41" t="str">
        <f>GAMSbase!A41</f>
        <v>Sigma (Industrial MTCO2 per 1000 USD [2000]</v>
      </c>
      <c r="C41" s="2" t="str">
        <f>IFERROR(#REF!/GAMSstern!B41,"")</f>
        <v/>
      </c>
      <c r="D41" s="2" t="str">
        <f>IFERROR(#REF!/GAMSstern!C41,"")</f>
        <v/>
      </c>
      <c r="E41" s="2" t="str">
        <f>IFERROR(#REF!/GAMSstern!D41,"")</f>
        <v/>
      </c>
      <c r="F41" s="2" t="str">
        <f>IFERROR(#REF!/GAMSstern!E41,"")</f>
        <v/>
      </c>
      <c r="G41" s="2" t="str">
        <f>IFERROR(#REF!/GAMSstern!F41,"")</f>
        <v/>
      </c>
      <c r="H41" s="2" t="str">
        <f>IFERROR(#REF!/GAMSstern!G41,"")</f>
        <v/>
      </c>
      <c r="I41" s="2" t="str">
        <f>IFERROR(#REF!/GAMSstern!H41,"")</f>
        <v/>
      </c>
      <c r="J41" s="2" t="str">
        <f>IFERROR(#REF!/GAMSstern!I41,"")</f>
        <v/>
      </c>
      <c r="K41" s="2" t="str">
        <f>IFERROR(#REF!/GAMSstern!J41,"")</f>
        <v/>
      </c>
      <c r="L41" s="2" t="str">
        <f>IFERROR(#REF!/GAMSstern!K41,"")</f>
        <v/>
      </c>
      <c r="M41" s="2" t="str">
        <f>IFERROR(#REF!/GAMSstern!L41,"")</f>
        <v/>
      </c>
      <c r="N41" s="2" t="str">
        <f>IFERROR(#REF!/GAMSstern!M41,"")</f>
        <v/>
      </c>
      <c r="O41" s="2" t="str">
        <f>IFERROR(#REF!/GAMSstern!N41,"")</f>
        <v/>
      </c>
      <c r="P41" s="2" t="str">
        <f>IFERROR(#REF!/GAMSstern!O41,"")</f>
        <v/>
      </c>
      <c r="Q41" s="2" t="str">
        <f>IFERROR(#REF!/GAMSstern!P41,"")</f>
        <v/>
      </c>
      <c r="R41" s="2" t="str">
        <f>IFERROR(#REF!/GAMSstern!Q41,"")</f>
        <v/>
      </c>
      <c r="S41" s="2" t="str">
        <f>IFERROR(#REF!/GAMSstern!R41,"")</f>
        <v/>
      </c>
      <c r="T41" s="2" t="str">
        <f>IFERROR(#REF!/GAMSstern!S41,"")</f>
        <v/>
      </c>
      <c r="U41" s="2" t="str">
        <f>IFERROR(#REF!/GAMSstern!T41,"")</f>
        <v/>
      </c>
      <c r="V41" s="2" t="str">
        <f>IFERROR(#REF!/GAMSstern!U41,"")</f>
        <v/>
      </c>
      <c r="W41" s="2" t="str">
        <f>IFERROR(#REF!/GAMSstern!V41,"")</f>
        <v/>
      </c>
      <c r="X41" s="2" t="str">
        <f>IFERROR(#REF!/GAMSstern!W41,"")</f>
        <v/>
      </c>
      <c r="Y41" s="2" t="str">
        <f>IFERROR(#REF!/GAMSstern!X41,"")</f>
        <v/>
      </c>
      <c r="Z41" s="2" t="str">
        <f>IFERROR(#REF!/GAMSstern!Y41,"")</f>
        <v/>
      </c>
      <c r="AA41" s="2" t="str">
        <f>IFERROR(#REF!/GAMSstern!Z41,"")</f>
        <v/>
      </c>
      <c r="AB41" s="2" t="str">
        <f>IFERROR(#REF!/GAMSstern!AA41,"")</f>
        <v/>
      </c>
      <c r="AC41" s="2" t="str">
        <f>IFERROR(#REF!/GAMSstern!AB41,"")</f>
        <v/>
      </c>
      <c r="AD41" s="2" t="str">
        <f>IFERROR(#REF!/GAMSstern!AC41,"")</f>
        <v/>
      </c>
      <c r="AE41" s="2" t="str">
        <f>IFERROR(#REF!/GAMSstern!AD41,"")</f>
        <v/>
      </c>
      <c r="AF41" s="2" t="str">
        <f>IFERROR(#REF!/GAMSstern!AE41,"")</f>
        <v/>
      </c>
      <c r="AG41" s="2" t="str">
        <f>IFERROR(#REF!/GAMSstern!AF41,"")</f>
        <v/>
      </c>
      <c r="AH41" s="2" t="str">
        <f>IFERROR(#REF!/GAMSstern!AG41,"")</f>
        <v/>
      </c>
      <c r="AI41" s="2" t="str">
        <f>IFERROR(#REF!/GAMSstern!AH41,"")</f>
        <v/>
      </c>
      <c r="AJ41" s="2" t="str">
        <f>IFERROR(#REF!/GAMSstern!AI41,"")</f>
        <v/>
      </c>
      <c r="AK41" s="2" t="str">
        <f>IFERROR(#REF!/GAMSstern!AJ41,"")</f>
        <v/>
      </c>
      <c r="AL41" s="2" t="str">
        <f>IFERROR(#REF!/GAMSstern!AK41,"")</f>
        <v/>
      </c>
      <c r="AM41" s="2" t="str">
        <f>IFERROR(#REF!/GAMSstern!AL41,"")</f>
        <v/>
      </c>
      <c r="AN41" s="2" t="str">
        <f>IFERROR(#REF!/GAMSstern!AM41,"")</f>
        <v/>
      </c>
      <c r="AO41" s="2" t="str">
        <f>IFERROR(#REF!/GAMSstern!AN41,"")</f>
        <v/>
      </c>
      <c r="AP41" s="2" t="str">
        <f>IFERROR(#REF!/GAMSstern!AO41,"")</f>
        <v/>
      </c>
      <c r="AQ41" s="2" t="str">
        <f>IFERROR(#REF!/GAMSstern!AP41,"")</f>
        <v/>
      </c>
      <c r="AR41" s="2" t="str">
        <f>IFERROR(#REF!/GAMSstern!AQ41,"")</f>
        <v/>
      </c>
      <c r="AS41" s="2" t="str">
        <f>IFERROR(#REF!/GAMSstern!AR41,"")</f>
        <v/>
      </c>
      <c r="AT41" s="2" t="str">
        <f>IFERROR(#REF!/GAMSstern!AS41,"")</f>
        <v/>
      </c>
      <c r="AU41" s="2" t="str">
        <f>IFERROR(#REF!/GAMSstern!AT41,"")</f>
        <v/>
      </c>
      <c r="AV41" s="2" t="str">
        <f>IFERROR(#REF!/GAMSstern!AU41,"")</f>
        <v/>
      </c>
      <c r="AW41" s="2" t="str">
        <f>IFERROR(#REF!/GAMSstern!AV41,"")</f>
        <v/>
      </c>
      <c r="AX41" s="2" t="str">
        <f>IFERROR(#REF!/GAMSstern!AW41,"")</f>
        <v/>
      </c>
      <c r="AY41" s="2" t="str">
        <f>IFERROR(#REF!/GAMSstern!AX41,"")</f>
        <v/>
      </c>
      <c r="AZ41" s="2" t="str">
        <f>IFERROR(#REF!/GAMSstern!AY41,"")</f>
        <v/>
      </c>
      <c r="BA41" s="2" t="str">
        <f>IFERROR(#REF!/GAMSstern!AZ41,"")</f>
        <v/>
      </c>
      <c r="BB41" s="2" t="str">
        <f>IFERROR(#REF!/GAMSstern!BA41,"")</f>
        <v/>
      </c>
      <c r="BC41" s="2" t="str">
        <f>IFERROR(#REF!/GAMSstern!BB41,"")</f>
        <v/>
      </c>
      <c r="BD41" s="2" t="str">
        <f>IFERROR(#REF!/GAMSstern!BC41,"")</f>
        <v/>
      </c>
      <c r="BE41" s="2" t="str">
        <f>IFERROR(#REF!/GAMSstern!BD41,"")</f>
        <v/>
      </c>
      <c r="BF41" s="2" t="str">
        <f>IFERROR(#REF!/GAMSstern!BE41,"")</f>
        <v/>
      </c>
      <c r="BG41" s="2" t="str">
        <f>IFERROR(#REF!/GAMSstern!BF41,"")</f>
        <v/>
      </c>
      <c r="BH41" s="2" t="str">
        <f>IFERROR(#REF!/GAMSstern!BG41,"")</f>
        <v/>
      </c>
      <c r="BI41" s="2" t="str">
        <f>IFERROR(#REF!/GAMSstern!BH41,"")</f>
        <v/>
      </c>
      <c r="BJ41" s="2" t="str">
        <f>IFERROR(#REF!/GAMSstern!BI41,"")</f>
        <v/>
      </c>
    </row>
    <row r="42" spans="1:62" x14ac:dyDescent="0.25">
      <c r="A42" t="e">
        <f>#REF!</f>
        <v>#REF!</v>
      </c>
      <c r="B42" t="str">
        <f>GAMSbase!A42</f>
        <v>Initial Sigma</v>
      </c>
      <c r="C42" s="2" t="str">
        <f>IFERROR(#REF!/GAMSstern!B42,"")</f>
        <v/>
      </c>
      <c r="D42" s="2" t="str">
        <f>IFERROR(#REF!/GAMSstern!C42,"")</f>
        <v/>
      </c>
      <c r="E42" s="2" t="str">
        <f>IFERROR(#REF!/GAMSstern!D42,"")</f>
        <v/>
      </c>
      <c r="F42" s="2" t="str">
        <f>IFERROR(#REF!/GAMSstern!E42,"")</f>
        <v/>
      </c>
      <c r="G42" s="2" t="str">
        <f>IFERROR(#REF!/GAMSstern!F42,"")</f>
        <v/>
      </c>
      <c r="H42" s="2" t="str">
        <f>IFERROR(#REF!/GAMSstern!G42,"")</f>
        <v/>
      </c>
      <c r="I42" s="2" t="str">
        <f>IFERROR(#REF!/GAMSstern!H42,"")</f>
        <v/>
      </c>
      <c r="J42" s="2" t="str">
        <f>IFERROR(#REF!/GAMSstern!I42,"")</f>
        <v/>
      </c>
      <c r="K42" s="2" t="str">
        <f>IFERROR(#REF!/GAMSstern!J42,"")</f>
        <v/>
      </c>
      <c r="L42" s="2" t="str">
        <f>IFERROR(#REF!/GAMSstern!K42,"")</f>
        <v/>
      </c>
      <c r="M42" s="2" t="str">
        <f>IFERROR(#REF!/GAMSstern!L42,"")</f>
        <v/>
      </c>
      <c r="N42" s="2" t="str">
        <f>IFERROR(#REF!/GAMSstern!M42,"")</f>
        <v/>
      </c>
      <c r="O42" s="2" t="str">
        <f>IFERROR(#REF!/GAMSstern!N42,"")</f>
        <v/>
      </c>
      <c r="P42" s="2" t="str">
        <f>IFERROR(#REF!/GAMSstern!O42,"")</f>
        <v/>
      </c>
      <c r="Q42" s="2" t="str">
        <f>IFERROR(#REF!/GAMSstern!P42,"")</f>
        <v/>
      </c>
      <c r="R42" s="2" t="str">
        <f>IFERROR(#REF!/GAMSstern!Q42,"")</f>
        <v/>
      </c>
      <c r="S42" s="2" t="str">
        <f>IFERROR(#REF!/GAMSstern!R42,"")</f>
        <v/>
      </c>
      <c r="T42" s="2" t="str">
        <f>IFERROR(#REF!/GAMSstern!S42,"")</f>
        <v/>
      </c>
      <c r="U42" s="2" t="str">
        <f>IFERROR(#REF!/GAMSstern!T42,"")</f>
        <v/>
      </c>
      <c r="V42" s="2" t="str">
        <f>IFERROR(#REF!/GAMSstern!U42,"")</f>
        <v/>
      </c>
      <c r="W42" s="2" t="str">
        <f>IFERROR(#REF!/GAMSstern!V42,"")</f>
        <v/>
      </c>
      <c r="X42" s="2" t="str">
        <f>IFERROR(#REF!/GAMSstern!W42,"")</f>
        <v/>
      </c>
      <c r="Y42" s="2" t="str">
        <f>IFERROR(#REF!/GAMSstern!X42,"")</f>
        <v/>
      </c>
      <c r="Z42" s="2" t="str">
        <f>IFERROR(#REF!/GAMSstern!Y42,"")</f>
        <v/>
      </c>
      <c r="AA42" s="2" t="str">
        <f>IFERROR(#REF!/GAMSstern!Z42,"")</f>
        <v/>
      </c>
      <c r="AB42" s="2" t="str">
        <f>IFERROR(#REF!/GAMSstern!AA42,"")</f>
        <v/>
      </c>
      <c r="AC42" s="2" t="str">
        <f>IFERROR(#REF!/GAMSstern!AB42,"")</f>
        <v/>
      </c>
      <c r="AD42" s="2" t="str">
        <f>IFERROR(#REF!/GAMSstern!AC42,"")</f>
        <v/>
      </c>
      <c r="AE42" s="2" t="str">
        <f>IFERROR(#REF!/GAMSstern!AD42,"")</f>
        <v/>
      </c>
      <c r="AF42" s="2" t="str">
        <f>IFERROR(#REF!/GAMSstern!AE42,"")</f>
        <v/>
      </c>
      <c r="AG42" s="2" t="str">
        <f>IFERROR(#REF!/GAMSstern!AF42,"")</f>
        <v/>
      </c>
      <c r="AH42" s="2" t="str">
        <f>IFERROR(#REF!/GAMSstern!AG42,"")</f>
        <v/>
      </c>
      <c r="AI42" s="2" t="str">
        <f>IFERROR(#REF!/GAMSstern!AH42,"")</f>
        <v/>
      </c>
      <c r="AJ42" s="2" t="str">
        <f>IFERROR(#REF!/GAMSstern!AI42,"")</f>
        <v/>
      </c>
      <c r="AK42" s="2" t="str">
        <f>IFERROR(#REF!/GAMSstern!AJ42,"")</f>
        <v/>
      </c>
      <c r="AL42" s="2" t="str">
        <f>IFERROR(#REF!/GAMSstern!AK42,"")</f>
        <v/>
      </c>
      <c r="AM42" s="2" t="str">
        <f>IFERROR(#REF!/GAMSstern!AL42,"")</f>
        <v/>
      </c>
      <c r="AN42" s="2" t="str">
        <f>IFERROR(#REF!/GAMSstern!AM42,"")</f>
        <v/>
      </c>
      <c r="AO42" s="2" t="str">
        <f>IFERROR(#REF!/GAMSstern!AN42,"")</f>
        <v/>
      </c>
      <c r="AP42" s="2" t="str">
        <f>IFERROR(#REF!/GAMSstern!AO42,"")</f>
        <v/>
      </c>
      <c r="AQ42" s="2" t="str">
        <f>IFERROR(#REF!/GAMSstern!AP42,"")</f>
        <v/>
      </c>
      <c r="AR42" s="2" t="str">
        <f>IFERROR(#REF!/GAMSstern!AQ42,"")</f>
        <v/>
      </c>
      <c r="AS42" s="2" t="str">
        <f>IFERROR(#REF!/GAMSstern!AR42,"")</f>
        <v/>
      </c>
      <c r="AT42" s="2" t="str">
        <f>IFERROR(#REF!/GAMSstern!AS42,"")</f>
        <v/>
      </c>
      <c r="AU42" s="2" t="str">
        <f>IFERROR(#REF!/GAMSstern!AT42,"")</f>
        <v/>
      </c>
      <c r="AV42" s="2" t="str">
        <f>IFERROR(#REF!/GAMSstern!AU42,"")</f>
        <v/>
      </c>
      <c r="AW42" s="2" t="str">
        <f>IFERROR(#REF!/GAMSstern!AV42,"")</f>
        <v/>
      </c>
      <c r="AX42" s="2" t="str">
        <f>IFERROR(#REF!/GAMSstern!AW42,"")</f>
        <v/>
      </c>
      <c r="AY42" s="2" t="str">
        <f>IFERROR(#REF!/GAMSstern!AX42,"")</f>
        <v/>
      </c>
      <c r="AZ42" s="2" t="str">
        <f>IFERROR(#REF!/GAMSstern!AY42,"")</f>
        <v/>
      </c>
      <c r="BA42" s="2" t="str">
        <f>IFERROR(#REF!/GAMSstern!AZ42,"")</f>
        <v/>
      </c>
      <c r="BB42" s="2" t="str">
        <f>IFERROR(#REF!/GAMSstern!BA42,"")</f>
        <v/>
      </c>
      <c r="BC42" s="2" t="str">
        <f>IFERROR(#REF!/GAMSstern!BB42,"")</f>
        <v/>
      </c>
      <c r="BD42" s="2" t="str">
        <f>IFERROR(#REF!/GAMSstern!BC42,"")</f>
        <v/>
      </c>
      <c r="BE42" s="2" t="str">
        <f>IFERROR(#REF!/GAMSstern!BD42,"")</f>
        <v/>
      </c>
      <c r="BF42" s="2" t="str">
        <f>IFERROR(#REF!/GAMSstern!BE42,"")</f>
        <v/>
      </c>
      <c r="BG42" s="2" t="str">
        <f>IFERROR(#REF!/GAMSstern!BF42,"")</f>
        <v/>
      </c>
      <c r="BH42" s="2" t="str">
        <f>IFERROR(#REF!/GAMSstern!BG42,"")</f>
        <v/>
      </c>
      <c r="BI42" s="2" t="str">
        <f>IFERROR(#REF!/GAMSstern!BH42,"")</f>
        <v/>
      </c>
      <c r="BJ42" s="2" t="str">
        <f>IFERROR(#REF!/GAMSstern!BI42,"")</f>
        <v/>
      </c>
    </row>
    <row r="43" spans="1:62" x14ac:dyDescent="0.25">
      <c r="A43" t="e">
        <f>#REF!</f>
        <v>#REF!</v>
      </c>
      <c r="B43" t="str">
        <f>GAMSbase!A43</f>
        <v>Growth Rate of Sigma</v>
      </c>
      <c r="C43" s="2" t="str">
        <f>IFERROR(#REF!/GAMSstern!B43,"")</f>
        <v/>
      </c>
      <c r="D43" s="2" t="str">
        <f>IFERROR(#REF!/GAMSstern!C43,"")</f>
        <v/>
      </c>
      <c r="E43" s="2" t="str">
        <f>IFERROR(#REF!/GAMSstern!D43,"")</f>
        <v/>
      </c>
      <c r="F43" s="2" t="str">
        <f>IFERROR(#REF!/GAMSstern!E43,"")</f>
        <v/>
      </c>
      <c r="G43" s="2" t="str">
        <f>IFERROR(#REF!/GAMSstern!F43,"")</f>
        <v/>
      </c>
      <c r="H43" s="2" t="str">
        <f>IFERROR(#REF!/GAMSstern!G43,"")</f>
        <v/>
      </c>
      <c r="I43" s="2" t="str">
        <f>IFERROR(#REF!/GAMSstern!H43,"")</f>
        <v/>
      </c>
      <c r="J43" s="2" t="str">
        <f>IFERROR(#REF!/GAMSstern!I43,"")</f>
        <v/>
      </c>
      <c r="K43" s="2" t="str">
        <f>IFERROR(#REF!/GAMSstern!J43,"")</f>
        <v/>
      </c>
      <c r="L43" s="2" t="str">
        <f>IFERROR(#REF!/GAMSstern!K43,"")</f>
        <v/>
      </c>
      <c r="M43" s="2" t="str">
        <f>IFERROR(#REF!/GAMSstern!L43,"")</f>
        <v/>
      </c>
      <c r="N43" s="2" t="str">
        <f>IFERROR(#REF!/GAMSstern!M43,"")</f>
        <v/>
      </c>
      <c r="O43" s="2" t="str">
        <f>IFERROR(#REF!/GAMSstern!N43,"")</f>
        <v/>
      </c>
      <c r="P43" s="2" t="str">
        <f>IFERROR(#REF!/GAMSstern!O43,"")</f>
        <v/>
      </c>
      <c r="Q43" s="2" t="str">
        <f>IFERROR(#REF!/GAMSstern!P43,"")</f>
        <v/>
      </c>
      <c r="R43" s="2" t="str">
        <f>IFERROR(#REF!/GAMSstern!Q43,"")</f>
        <v/>
      </c>
      <c r="S43" s="2" t="str">
        <f>IFERROR(#REF!/GAMSstern!R43,"")</f>
        <v/>
      </c>
      <c r="T43" s="2" t="str">
        <f>IFERROR(#REF!/GAMSstern!S43,"")</f>
        <v/>
      </c>
      <c r="U43" s="2" t="str">
        <f>IFERROR(#REF!/GAMSstern!T43,"")</f>
        <v/>
      </c>
      <c r="V43" s="2" t="str">
        <f>IFERROR(#REF!/GAMSstern!U43,"")</f>
        <v/>
      </c>
      <c r="W43" s="2" t="str">
        <f>IFERROR(#REF!/GAMSstern!V43,"")</f>
        <v/>
      </c>
      <c r="X43" s="2" t="str">
        <f>IFERROR(#REF!/GAMSstern!W43,"")</f>
        <v/>
      </c>
      <c r="Y43" s="2" t="str">
        <f>IFERROR(#REF!/GAMSstern!X43,"")</f>
        <v/>
      </c>
      <c r="Z43" s="2" t="str">
        <f>IFERROR(#REF!/GAMSstern!Y43,"")</f>
        <v/>
      </c>
      <c r="AA43" s="2" t="str">
        <f>IFERROR(#REF!/GAMSstern!Z43,"")</f>
        <v/>
      </c>
      <c r="AB43" s="2" t="str">
        <f>IFERROR(#REF!/GAMSstern!AA43,"")</f>
        <v/>
      </c>
      <c r="AC43" s="2" t="str">
        <f>IFERROR(#REF!/GAMSstern!AB43,"")</f>
        <v/>
      </c>
      <c r="AD43" s="2" t="str">
        <f>IFERROR(#REF!/GAMSstern!AC43,"")</f>
        <v/>
      </c>
      <c r="AE43" s="2" t="str">
        <f>IFERROR(#REF!/GAMSstern!AD43,"")</f>
        <v/>
      </c>
      <c r="AF43" s="2" t="str">
        <f>IFERROR(#REF!/GAMSstern!AE43,"")</f>
        <v/>
      </c>
      <c r="AG43" s="2" t="str">
        <f>IFERROR(#REF!/GAMSstern!AF43,"")</f>
        <v/>
      </c>
      <c r="AH43" s="2" t="str">
        <f>IFERROR(#REF!/GAMSstern!AG43,"")</f>
        <v/>
      </c>
      <c r="AI43" s="2" t="str">
        <f>IFERROR(#REF!/GAMSstern!AH43,"")</f>
        <v/>
      </c>
      <c r="AJ43" s="2" t="str">
        <f>IFERROR(#REF!/GAMSstern!AI43,"")</f>
        <v/>
      </c>
      <c r="AK43" s="2" t="str">
        <f>IFERROR(#REF!/GAMSstern!AJ43,"")</f>
        <v/>
      </c>
      <c r="AL43" s="2" t="str">
        <f>IFERROR(#REF!/GAMSstern!AK43,"")</f>
        <v/>
      </c>
      <c r="AM43" s="2" t="str">
        <f>IFERROR(#REF!/GAMSstern!AL43,"")</f>
        <v/>
      </c>
      <c r="AN43" s="2" t="str">
        <f>IFERROR(#REF!/GAMSstern!AM43,"")</f>
        <v/>
      </c>
      <c r="AO43" s="2" t="str">
        <f>IFERROR(#REF!/GAMSstern!AN43,"")</f>
        <v/>
      </c>
      <c r="AP43" s="2" t="str">
        <f>IFERROR(#REF!/GAMSstern!AO43,"")</f>
        <v/>
      </c>
      <c r="AQ43" s="2" t="str">
        <f>IFERROR(#REF!/GAMSstern!AP43,"")</f>
        <v/>
      </c>
      <c r="AR43" s="2" t="str">
        <f>IFERROR(#REF!/GAMSstern!AQ43,"")</f>
        <v/>
      </c>
      <c r="AS43" s="2" t="str">
        <f>IFERROR(#REF!/GAMSstern!AR43,"")</f>
        <v/>
      </c>
      <c r="AT43" s="2" t="str">
        <f>IFERROR(#REF!/GAMSstern!AS43,"")</f>
        <v/>
      </c>
      <c r="AU43" s="2" t="str">
        <f>IFERROR(#REF!/GAMSstern!AT43,"")</f>
        <v/>
      </c>
      <c r="AV43" s="2" t="str">
        <f>IFERROR(#REF!/GAMSstern!AU43,"")</f>
        <v/>
      </c>
      <c r="AW43" s="2" t="str">
        <f>IFERROR(#REF!/GAMSstern!AV43,"")</f>
        <v/>
      </c>
      <c r="AX43" s="2" t="str">
        <f>IFERROR(#REF!/GAMSstern!AW43,"")</f>
        <v/>
      </c>
      <c r="AY43" s="2" t="str">
        <f>IFERROR(#REF!/GAMSstern!AX43,"")</f>
        <v/>
      </c>
      <c r="AZ43" s="2" t="str">
        <f>IFERROR(#REF!/GAMSstern!AY43,"")</f>
        <v/>
      </c>
      <c r="BA43" s="2" t="str">
        <f>IFERROR(#REF!/GAMSstern!AZ43,"")</f>
        <v/>
      </c>
      <c r="BB43" s="2" t="str">
        <f>IFERROR(#REF!/GAMSstern!BA43,"")</f>
        <v/>
      </c>
      <c r="BC43" s="2" t="str">
        <f>IFERROR(#REF!/GAMSstern!BB43,"")</f>
        <v/>
      </c>
      <c r="BD43" s="2" t="str">
        <f>IFERROR(#REF!/GAMSstern!BC43,"")</f>
        <v/>
      </c>
      <c r="BE43" s="2" t="str">
        <f>IFERROR(#REF!/GAMSstern!BD43,"")</f>
        <v/>
      </c>
      <c r="BF43" s="2" t="str">
        <f>IFERROR(#REF!/GAMSstern!BE43,"")</f>
        <v/>
      </c>
      <c r="BG43" s="2" t="str">
        <f>IFERROR(#REF!/GAMSstern!BF43,"")</f>
        <v/>
      </c>
      <c r="BH43" s="2" t="str">
        <f>IFERROR(#REF!/GAMSstern!BG43,"")</f>
        <v/>
      </c>
      <c r="BI43" s="2" t="str">
        <f>IFERROR(#REF!/GAMSstern!BH43,"")</f>
        <v/>
      </c>
      <c r="BJ43" s="2" t="str">
        <f>IFERROR(#REF!/GAMSstern!BI43,"")</f>
        <v/>
      </c>
    </row>
    <row r="44" spans="1:62" x14ac:dyDescent="0.25">
      <c r="A44" t="e">
        <f>#REF!</f>
        <v>#REF!</v>
      </c>
      <c r="B44" t="str">
        <f>GAMSbase!A44</f>
        <v>Carbon Emissions from Land Use Change</v>
      </c>
      <c r="C44" s="2" t="str">
        <f>IFERROR(#REF!/GAMSstern!B44,"")</f>
        <v/>
      </c>
      <c r="D44" s="2" t="str">
        <f>IFERROR(#REF!/GAMSstern!C44,"")</f>
        <v/>
      </c>
      <c r="E44" s="2" t="str">
        <f>IFERROR(#REF!/GAMSstern!D44,"")</f>
        <v/>
      </c>
      <c r="F44" s="2" t="str">
        <f>IFERROR(#REF!/GAMSstern!E44,"")</f>
        <v/>
      </c>
      <c r="G44" s="2" t="str">
        <f>IFERROR(#REF!/GAMSstern!F44,"")</f>
        <v/>
      </c>
      <c r="H44" s="2" t="str">
        <f>IFERROR(#REF!/GAMSstern!G44,"")</f>
        <v/>
      </c>
      <c r="I44" s="2" t="str">
        <f>IFERROR(#REF!/GAMSstern!H44,"")</f>
        <v/>
      </c>
      <c r="J44" s="2" t="str">
        <f>IFERROR(#REF!/GAMSstern!I44,"")</f>
        <v/>
      </c>
      <c r="K44" s="2" t="str">
        <f>IFERROR(#REF!/GAMSstern!J44,"")</f>
        <v/>
      </c>
      <c r="L44" s="2" t="str">
        <f>IFERROR(#REF!/GAMSstern!K44,"")</f>
        <v/>
      </c>
      <c r="M44" s="2" t="str">
        <f>IFERROR(#REF!/GAMSstern!L44,"")</f>
        <v/>
      </c>
      <c r="N44" s="2" t="str">
        <f>IFERROR(#REF!/GAMSstern!M44,"")</f>
        <v/>
      </c>
      <c r="O44" s="2" t="str">
        <f>IFERROR(#REF!/GAMSstern!N44,"")</f>
        <v/>
      </c>
      <c r="P44" s="2" t="str">
        <f>IFERROR(#REF!/GAMSstern!O44,"")</f>
        <v/>
      </c>
      <c r="Q44" s="2" t="str">
        <f>IFERROR(#REF!/GAMSstern!P44,"")</f>
        <v/>
      </c>
      <c r="R44" s="2" t="str">
        <f>IFERROR(#REF!/GAMSstern!Q44,"")</f>
        <v/>
      </c>
      <c r="S44" s="2" t="str">
        <f>IFERROR(#REF!/GAMSstern!R44,"")</f>
        <v/>
      </c>
      <c r="T44" s="2" t="str">
        <f>IFERROR(#REF!/GAMSstern!S44,"")</f>
        <v/>
      </c>
      <c r="U44" s="2" t="str">
        <f>IFERROR(#REF!/GAMSstern!T44,"")</f>
        <v/>
      </c>
      <c r="V44" s="2" t="str">
        <f>IFERROR(#REF!/GAMSstern!U44,"")</f>
        <v/>
      </c>
      <c r="W44" s="2" t="str">
        <f>IFERROR(#REF!/GAMSstern!V44,"")</f>
        <v/>
      </c>
      <c r="X44" s="2" t="str">
        <f>IFERROR(#REF!/GAMSstern!W44,"")</f>
        <v/>
      </c>
      <c r="Y44" s="2" t="str">
        <f>IFERROR(#REF!/GAMSstern!X44,"")</f>
        <v/>
      </c>
      <c r="Z44" s="2" t="str">
        <f>IFERROR(#REF!/GAMSstern!Y44,"")</f>
        <v/>
      </c>
      <c r="AA44" s="2" t="str">
        <f>IFERROR(#REF!/GAMSstern!Z44,"")</f>
        <v/>
      </c>
      <c r="AB44" s="2" t="str">
        <f>IFERROR(#REF!/GAMSstern!AA44,"")</f>
        <v/>
      </c>
      <c r="AC44" s="2" t="str">
        <f>IFERROR(#REF!/GAMSstern!AB44,"")</f>
        <v/>
      </c>
      <c r="AD44" s="2" t="str">
        <f>IFERROR(#REF!/GAMSstern!AC44,"")</f>
        <v/>
      </c>
      <c r="AE44" s="2" t="str">
        <f>IFERROR(#REF!/GAMSstern!AD44,"")</f>
        <v/>
      </c>
      <c r="AF44" s="2" t="str">
        <f>IFERROR(#REF!/GAMSstern!AE44,"")</f>
        <v/>
      </c>
      <c r="AG44" s="2" t="str">
        <f>IFERROR(#REF!/GAMSstern!AF44,"")</f>
        <v/>
      </c>
      <c r="AH44" s="2" t="str">
        <f>IFERROR(#REF!/GAMSstern!AG44,"")</f>
        <v/>
      </c>
      <c r="AI44" s="2" t="str">
        <f>IFERROR(#REF!/GAMSstern!AH44,"")</f>
        <v/>
      </c>
      <c r="AJ44" s="2" t="str">
        <f>IFERROR(#REF!/GAMSstern!AI44,"")</f>
        <v/>
      </c>
      <c r="AK44" s="2" t="str">
        <f>IFERROR(#REF!/GAMSstern!AJ44,"")</f>
        <v/>
      </c>
      <c r="AL44" s="2" t="str">
        <f>IFERROR(#REF!/GAMSstern!AK44,"")</f>
        <v/>
      </c>
      <c r="AM44" s="2" t="str">
        <f>IFERROR(#REF!/GAMSstern!AL44,"")</f>
        <v/>
      </c>
      <c r="AN44" s="2" t="str">
        <f>IFERROR(#REF!/GAMSstern!AM44,"")</f>
        <v/>
      </c>
      <c r="AO44" s="2" t="str">
        <f>IFERROR(#REF!/GAMSstern!AN44,"")</f>
        <v/>
      </c>
      <c r="AP44" s="2" t="str">
        <f>IFERROR(#REF!/GAMSstern!AO44,"")</f>
        <v/>
      </c>
      <c r="AQ44" s="2" t="str">
        <f>IFERROR(#REF!/GAMSstern!AP44,"")</f>
        <v/>
      </c>
      <c r="AR44" s="2" t="str">
        <f>IFERROR(#REF!/GAMSstern!AQ44,"")</f>
        <v/>
      </c>
      <c r="AS44" s="2" t="str">
        <f>IFERROR(#REF!/GAMSstern!AR44,"")</f>
        <v/>
      </c>
      <c r="AT44" s="2" t="str">
        <f>IFERROR(#REF!/GAMSstern!AS44,"")</f>
        <v/>
      </c>
      <c r="AU44" s="2" t="str">
        <f>IFERROR(#REF!/GAMSstern!AT44,"")</f>
        <v/>
      </c>
      <c r="AV44" s="2" t="str">
        <f>IFERROR(#REF!/GAMSstern!AU44,"")</f>
        <v/>
      </c>
      <c r="AW44" s="2" t="str">
        <f>IFERROR(#REF!/GAMSstern!AV44,"")</f>
        <v/>
      </c>
      <c r="AX44" s="2" t="str">
        <f>IFERROR(#REF!/GAMSstern!AW44,"")</f>
        <v/>
      </c>
      <c r="AY44" s="2" t="str">
        <f>IFERROR(#REF!/GAMSstern!AX44,"")</f>
        <v/>
      </c>
      <c r="AZ44" s="2" t="str">
        <f>IFERROR(#REF!/GAMSstern!AY44,"")</f>
        <v/>
      </c>
      <c r="BA44" s="2" t="str">
        <f>IFERROR(#REF!/GAMSstern!AZ44,"")</f>
        <v/>
      </c>
      <c r="BB44" s="2" t="str">
        <f>IFERROR(#REF!/GAMSstern!BA44,"")</f>
        <v/>
      </c>
      <c r="BC44" s="2" t="str">
        <f>IFERROR(#REF!/GAMSstern!BB44,"")</f>
        <v/>
      </c>
      <c r="BD44" s="2" t="str">
        <f>IFERROR(#REF!/GAMSstern!BC44,"")</f>
        <v/>
      </c>
      <c r="BE44" s="2" t="str">
        <f>IFERROR(#REF!/GAMSstern!BD44,"")</f>
        <v/>
      </c>
      <c r="BF44" s="2" t="str">
        <f>IFERROR(#REF!/GAMSstern!BE44,"")</f>
        <v/>
      </c>
      <c r="BG44" s="2" t="str">
        <f>IFERROR(#REF!/GAMSstern!BF44,"")</f>
        <v/>
      </c>
      <c r="BH44" s="2" t="str">
        <f>IFERROR(#REF!/GAMSstern!BG44,"")</f>
        <v/>
      </c>
      <c r="BI44" s="2" t="str">
        <f>IFERROR(#REF!/GAMSstern!BH44,"")</f>
        <v/>
      </c>
      <c r="BJ44" s="2" t="str">
        <f>IFERROR(#REF!/GAMSstern!BI44,"")</f>
        <v/>
      </c>
    </row>
    <row r="45" spans="1:62" x14ac:dyDescent="0.25">
      <c r="A45" t="e">
        <f>#REF!</f>
        <v>#REF!</v>
      </c>
      <c r="B45" t="str">
        <f>GAMSbase!A45</f>
        <v>Initial Carbon Emissions from Land</v>
      </c>
      <c r="C45" s="2" t="str">
        <f>IFERROR(#REF!/GAMSstern!B45,"")</f>
        <v/>
      </c>
      <c r="D45" s="2" t="str">
        <f>IFERROR(#REF!/GAMSstern!C45,"")</f>
        <v/>
      </c>
      <c r="E45" s="2" t="str">
        <f>IFERROR(#REF!/GAMSstern!D45,"")</f>
        <v/>
      </c>
      <c r="F45" s="2" t="str">
        <f>IFERROR(#REF!/GAMSstern!E45,"")</f>
        <v/>
      </c>
      <c r="G45" s="2" t="str">
        <f>IFERROR(#REF!/GAMSstern!F45,"")</f>
        <v/>
      </c>
      <c r="H45" s="2" t="str">
        <f>IFERROR(#REF!/GAMSstern!G45,"")</f>
        <v/>
      </c>
      <c r="I45" s="2" t="str">
        <f>IFERROR(#REF!/GAMSstern!H45,"")</f>
        <v/>
      </c>
      <c r="J45" s="2" t="str">
        <f>IFERROR(#REF!/GAMSstern!I45,"")</f>
        <v/>
      </c>
      <c r="K45" s="2" t="str">
        <f>IFERROR(#REF!/GAMSstern!J45,"")</f>
        <v/>
      </c>
      <c r="L45" s="2" t="str">
        <f>IFERROR(#REF!/GAMSstern!K45,"")</f>
        <v/>
      </c>
      <c r="M45" s="2" t="str">
        <f>IFERROR(#REF!/GAMSstern!L45,"")</f>
        <v/>
      </c>
      <c r="N45" s="2" t="str">
        <f>IFERROR(#REF!/GAMSstern!M45,"")</f>
        <v/>
      </c>
      <c r="O45" s="2" t="str">
        <f>IFERROR(#REF!/GAMSstern!N45,"")</f>
        <v/>
      </c>
      <c r="P45" s="2" t="str">
        <f>IFERROR(#REF!/GAMSstern!O45,"")</f>
        <v/>
      </c>
      <c r="Q45" s="2" t="str">
        <f>IFERROR(#REF!/GAMSstern!P45,"")</f>
        <v/>
      </c>
      <c r="R45" s="2" t="str">
        <f>IFERROR(#REF!/GAMSstern!Q45,"")</f>
        <v/>
      </c>
      <c r="S45" s="2" t="str">
        <f>IFERROR(#REF!/GAMSstern!R45,"")</f>
        <v/>
      </c>
      <c r="T45" s="2" t="str">
        <f>IFERROR(#REF!/GAMSstern!S45,"")</f>
        <v/>
      </c>
      <c r="U45" s="2" t="str">
        <f>IFERROR(#REF!/GAMSstern!T45,"")</f>
        <v/>
      </c>
      <c r="V45" s="2" t="str">
        <f>IFERROR(#REF!/GAMSstern!U45,"")</f>
        <v/>
      </c>
      <c r="W45" s="2" t="str">
        <f>IFERROR(#REF!/GAMSstern!V45,"")</f>
        <v/>
      </c>
      <c r="X45" s="2" t="str">
        <f>IFERROR(#REF!/GAMSstern!W45,"")</f>
        <v/>
      </c>
      <c r="Y45" s="2" t="str">
        <f>IFERROR(#REF!/GAMSstern!X45,"")</f>
        <v/>
      </c>
      <c r="Z45" s="2" t="str">
        <f>IFERROR(#REF!/GAMSstern!Y45,"")</f>
        <v/>
      </c>
      <c r="AA45" s="2" t="str">
        <f>IFERROR(#REF!/GAMSstern!Z45,"")</f>
        <v/>
      </c>
      <c r="AB45" s="2" t="str">
        <f>IFERROR(#REF!/GAMSstern!AA45,"")</f>
        <v/>
      </c>
      <c r="AC45" s="2" t="str">
        <f>IFERROR(#REF!/GAMSstern!AB45,"")</f>
        <v/>
      </c>
      <c r="AD45" s="2" t="str">
        <f>IFERROR(#REF!/GAMSstern!AC45,"")</f>
        <v/>
      </c>
      <c r="AE45" s="2" t="str">
        <f>IFERROR(#REF!/GAMSstern!AD45,"")</f>
        <v/>
      </c>
      <c r="AF45" s="2" t="str">
        <f>IFERROR(#REF!/GAMSstern!AE45,"")</f>
        <v/>
      </c>
      <c r="AG45" s="2" t="str">
        <f>IFERROR(#REF!/GAMSstern!AF45,"")</f>
        <v/>
      </c>
      <c r="AH45" s="2" t="str">
        <f>IFERROR(#REF!/GAMSstern!AG45,"")</f>
        <v/>
      </c>
      <c r="AI45" s="2" t="str">
        <f>IFERROR(#REF!/GAMSstern!AH45,"")</f>
        <v/>
      </c>
      <c r="AJ45" s="2" t="str">
        <f>IFERROR(#REF!/GAMSstern!AI45,"")</f>
        <v/>
      </c>
      <c r="AK45" s="2" t="str">
        <f>IFERROR(#REF!/GAMSstern!AJ45,"")</f>
        <v/>
      </c>
      <c r="AL45" s="2" t="str">
        <f>IFERROR(#REF!/GAMSstern!AK45,"")</f>
        <v/>
      </c>
      <c r="AM45" s="2" t="str">
        <f>IFERROR(#REF!/GAMSstern!AL45,"")</f>
        <v/>
      </c>
      <c r="AN45" s="2" t="str">
        <f>IFERROR(#REF!/GAMSstern!AM45,"")</f>
        <v/>
      </c>
      <c r="AO45" s="2" t="str">
        <f>IFERROR(#REF!/GAMSstern!AN45,"")</f>
        <v/>
      </c>
      <c r="AP45" s="2" t="str">
        <f>IFERROR(#REF!/GAMSstern!AO45,"")</f>
        <v/>
      </c>
      <c r="AQ45" s="2" t="str">
        <f>IFERROR(#REF!/GAMSstern!AP45,"")</f>
        <v/>
      </c>
      <c r="AR45" s="2" t="str">
        <f>IFERROR(#REF!/GAMSstern!AQ45,"")</f>
        <v/>
      </c>
      <c r="AS45" s="2" t="str">
        <f>IFERROR(#REF!/GAMSstern!AR45,"")</f>
        <v/>
      </c>
      <c r="AT45" s="2" t="str">
        <f>IFERROR(#REF!/GAMSstern!AS45,"")</f>
        <v/>
      </c>
      <c r="AU45" s="2" t="str">
        <f>IFERROR(#REF!/GAMSstern!AT45,"")</f>
        <v/>
      </c>
      <c r="AV45" s="2" t="str">
        <f>IFERROR(#REF!/GAMSstern!AU45,"")</f>
        <v/>
      </c>
      <c r="AW45" s="2" t="str">
        <f>IFERROR(#REF!/GAMSstern!AV45,"")</f>
        <v/>
      </c>
      <c r="AX45" s="2" t="str">
        <f>IFERROR(#REF!/GAMSstern!AW45,"")</f>
        <v/>
      </c>
      <c r="AY45" s="2" t="str">
        <f>IFERROR(#REF!/GAMSstern!AX45,"")</f>
        <v/>
      </c>
      <c r="AZ45" s="2" t="str">
        <f>IFERROR(#REF!/GAMSstern!AY45,"")</f>
        <v/>
      </c>
      <c r="BA45" s="2" t="str">
        <f>IFERROR(#REF!/GAMSstern!AZ45,"")</f>
        <v/>
      </c>
      <c r="BB45" s="2" t="str">
        <f>IFERROR(#REF!/GAMSstern!BA45,"")</f>
        <v/>
      </c>
      <c r="BC45" s="2" t="str">
        <f>IFERROR(#REF!/GAMSstern!BB45,"")</f>
        <v/>
      </c>
      <c r="BD45" s="2" t="str">
        <f>IFERROR(#REF!/GAMSstern!BC45,"")</f>
        <v/>
      </c>
      <c r="BE45" s="2" t="str">
        <f>IFERROR(#REF!/GAMSstern!BD45,"")</f>
        <v/>
      </c>
      <c r="BF45" s="2" t="str">
        <f>IFERROR(#REF!/GAMSstern!BE45,"")</f>
        <v/>
      </c>
      <c r="BG45" s="2" t="str">
        <f>IFERROR(#REF!/GAMSstern!BF45,"")</f>
        <v/>
      </c>
      <c r="BH45" s="2" t="str">
        <f>IFERROR(#REF!/GAMSstern!BG45,"")</f>
        <v/>
      </c>
      <c r="BI45" s="2" t="str">
        <f>IFERROR(#REF!/GAMSstern!BH45,"")</f>
        <v/>
      </c>
      <c r="BJ45" s="2" t="str">
        <f>IFERROR(#REF!/GAMSstern!BI45,"")</f>
        <v/>
      </c>
    </row>
    <row r="46" spans="1:62" x14ac:dyDescent="0.25">
      <c r="A46" t="e">
        <f>#REF!</f>
        <v>#REF!</v>
      </c>
      <c r="B46" t="str">
        <f>GAMSbase!A46</f>
        <v>* PARTICIPATION</v>
      </c>
      <c r="C46" s="2" t="str">
        <f>IFERROR(#REF!/GAMSstern!B46,"")</f>
        <v/>
      </c>
      <c r="D46" s="2" t="str">
        <f>IFERROR(#REF!/GAMSstern!C46,"")</f>
        <v/>
      </c>
      <c r="E46" s="2" t="str">
        <f>IFERROR(#REF!/GAMSstern!D46,"")</f>
        <v/>
      </c>
      <c r="F46" s="2" t="str">
        <f>IFERROR(#REF!/GAMSstern!E46,"")</f>
        <v/>
      </c>
      <c r="G46" s="2" t="str">
        <f>IFERROR(#REF!/GAMSstern!F46,"")</f>
        <v/>
      </c>
      <c r="H46" s="2" t="str">
        <f>IFERROR(#REF!/GAMSstern!G46,"")</f>
        <v/>
      </c>
      <c r="I46" s="2" t="str">
        <f>IFERROR(#REF!/GAMSstern!H46,"")</f>
        <v/>
      </c>
      <c r="J46" s="2" t="str">
        <f>IFERROR(#REF!/GAMSstern!I46,"")</f>
        <v/>
      </c>
      <c r="K46" s="2" t="str">
        <f>IFERROR(#REF!/GAMSstern!J46,"")</f>
        <v/>
      </c>
      <c r="L46" s="2" t="str">
        <f>IFERROR(#REF!/GAMSstern!K46,"")</f>
        <v/>
      </c>
      <c r="M46" s="2" t="str">
        <f>IFERROR(#REF!/GAMSstern!L46,"")</f>
        <v/>
      </c>
      <c r="N46" s="2" t="str">
        <f>IFERROR(#REF!/GAMSstern!M46,"")</f>
        <v/>
      </c>
      <c r="O46" s="2" t="str">
        <f>IFERROR(#REF!/GAMSstern!N46,"")</f>
        <v/>
      </c>
      <c r="P46" s="2" t="str">
        <f>IFERROR(#REF!/GAMSstern!O46,"")</f>
        <v/>
      </c>
      <c r="Q46" s="2" t="str">
        <f>IFERROR(#REF!/GAMSstern!P46,"")</f>
        <v/>
      </c>
      <c r="R46" s="2" t="str">
        <f>IFERROR(#REF!/GAMSstern!Q46,"")</f>
        <v/>
      </c>
      <c r="S46" s="2" t="str">
        <f>IFERROR(#REF!/GAMSstern!R46,"")</f>
        <v/>
      </c>
      <c r="T46" s="2" t="str">
        <f>IFERROR(#REF!/GAMSstern!S46,"")</f>
        <v/>
      </c>
      <c r="U46" s="2" t="str">
        <f>IFERROR(#REF!/GAMSstern!T46,"")</f>
        <v/>
      </c>
      <c r="V46" s="2" t="str">
        <f>IFERROR(#REF!/GAMSstern!U46,"")</f>
        <v/>
      </c>
      <c r="W46" s="2" t="str">
        <f>IFERROR(#REF!/GAMSstern!V46,"")</f>
        <v/>
      </c>
      <c r="X46" s="2" t="str">
        <f>IFERROR(#REF!/GAMSstern!W46,"")</f>
        <v/>
      </c>
      <c r="Y46" s="2" t="str">
        <f>IFERROR(#REF!/GAMSstern!X46,"")</f>
        <v/>
      </c>
      <c r="Z46" s="2" t="str">
        <f>IFERROR(#REF!/GAMSstern!Y46,"")</f>
        <v/>
      </c>
      <c r="AA46" s="2" t="str">
        <f>IFERROR(#REF!/GAMSstern!Z46,"")</f>
        <v/>
      </c>
      <c r="AB46" s="2" t="str">
        <f>IFERROR(#REF!/GAMSstern!AA46,"")</f>
        <v/>
      </c>
      <c r="AC46" s="2" t="str">
        <f>IFERROR(#REF!/GAMSstern!AB46,"")</f>
        <v/>
      </c>
      <c r="AD46" s="2" t="str">
        <f>IFERROR(#REF!/GAMSstern!AC46,"")</f>
        <v/>
      </c>
      <c r="AE46" s="2" t="str">
        <f>IFERROR(#REF!/GAMSstern!AD46,"")</f>
        <v/>
      </c>
      <c r="AF46" s="2" t="str">
        <f>IFERROR(#REF!/GAMSstern!AE46,"")</f>
        <v/>
      </c>
      <c r="AG46" s="2" t="str">
        <f>IFERROR(#REF!/GAMSstern!AF46,"")</f>
        <v/>
      </c>
      <c r="AH46" s="2" t="str">
        <f>IFERROR(#REF!/GAMSstern!AG46,"")</f>
        <v/>
      </c>
      <c r="AI46" s="2" t="str">
        <f>IFERROR(#REF!/GAMSstern!AH46,"")</f>
        <v/>
      </c>
      <c r="AJ46" s="2" t="str">
        <f>IFERROR(#REF!/GAMSstern!AI46,"")</f>
        <v/>
      </c>
      <c r="AK46" s="2" t="str">
        <f>IFERROR(#REF!/GAMSstern!AJ46,"")</f>
        <v/>
      </c>
      <c r="AL46" s="2" t="str">
        <f>IFERROR(#REF!/GAMSstern!AK46,"")</f>
        <v/>
      </c>
      <c r="AM46" s="2" t="str">
        <f>IFERROR(#REF!/GAMSstern!AL46,"")</f>
        <v/>
      </c>
      <c r="AN46" s="2" t="str">
        <f>IFERROR(#REF!/GAMSstern!AM46,"")</f>
        <v/>
      </c>
      <c r="AO46" s="2" t="str">
        <f>IFERROR(#REF!/GAMSstern!AN46,"")</f>
        <v/>
      </c>
      <c r="AP46" s="2" t="str">
        <f>IFERROR(#REF!/GAMSstern!AO46,"")</f>
        <v/>
      </c>
      <c r="AQ46" s="2" t="str">
        <f>IFERROR(#REF!/GAMSstern!AP46,"")</f>
        <v/>
      </c>
      <c r="AR46" s="2" t="str">
        <f>IFERROR(#REF!/GAMSstern!AQ46,"")</f>
        <v/>
      </c>
      <c r="AS46" s="2" t="str">
        <f>IFERROR(#REF!/GAMSstern!AR46,"")</f>
        <v/>
      </c>
      <c r="AT46" s="2" t="str">
        <f>IFERROR(#REF!/GAMSstern!AS46,"")</f>
        <v/>
      </c>
      <c r="AU46" s="2" t="str">
        <f>IFERROR(#REF!/GAMSstern!AT46,"")</f>
        <v/>
      </c>
      <c r="AV46" s="2" t="str">
        <f>IFERROR(#REF!/GAMSstern!AU46,"")</f>
        <v/>
      </c>
      <c r="AW46" s="2" t="str">
        <f>IFERROR(#REF!/GAMSstern!AV46,"")</f>
        <v/>
      </c>
      <c r="AX46" s="2" t="str">
        <f>IFERROR(#REF!/GAMSstern!AW46,"")</f>
        <v/>
      </c>
      <c r="AY46" s="2" t="str">
        <f>IFERROR(#REF!/GAMSstern!AX46,"")</f>
        <v/>
      </c>
      <c r="AZ46" s="2" t="str">
        <f>IFERROR(#REF!/GAMSstern!AY46,"")</f>
        <v/>
      </c>
      <c r="BA46" s="2" t="str">
        <f>IFERROR(#REF!/GAMSstern!AZ46,"")</f>
        <v/>
      </c>
      <c r="BB46" s="2" t="str">
        <f>IFERROR(#REF!/GAMSstern!BA46,"")</f>
        <v/>
      </c>
      <c r="BC46" s="2" t="str">
        <f>IFERROR(#REF!/GAMSstern!BB46,"")</f>
        <v/>
      </c>
      <c r="BD46" s="2" t="str">
        <f>IFERROR(#REF!/GAMSstern!BC46,"")</f>
        <v/>
      </c>
      <c r="BE46" s="2" t="str">
        <f>IFERROR(#REF!/GAMSstern!BD46,"")</f>
        <v/>
      </c>
      <c r="BF46" s="2" t="str">
        <f>IFERROR(#REF!/GAMSstern!BE46,"")</f>
        <v/>
      </c>
      <c r="BG46" s="2" t="str">
        <f>IFERROR(#REF!/GAMSstern!BF46,"")</f>
        <v/>
      </c>
      <c r="BH46" s="2" t="str">
        <f>IFERROR(#REF!/GAMSstern!BG46,"")</f>
        <v/>
      </c>
      <c r="BI46" s="2" t="str">
        <f>IFERROR(#REF!/GAMSstern!BH46,"")</f>
        <v/>
      </c>
      <c r="BJ46" s="2" t="str">
        <f>IFERROR(#REF!/GAMSstern!BI46,"")</f>
        <v/>
      </c>
    </row>
    <row r="47" spans="1:62" x14ac:dyDescent="0.25">
      <c r="A47" t="e">
        <f>#REF!</f>
        <v>#REF!</v>
      </c>
      <c r="B47" t="str">
        <f>GAMSbase!A47</f>
        <v>Proportion of World in Participation</v>
      </c>
      <c r="C47" s="2" t="str">
        <f>IFERROR(#REF!/GAMSstern!B47,"")</f>
        <v/>
      </c>
      <c r="D47" s="2" t="str">
        <f>IFERROR(#REF!/GAMSstern!C47,"")</f>
        <v/>
      </c>
      <c r="E47" s="2" t="str">
        <f>IFERROR(#REF!/GAMSstern!D47,"")</f>
        <v/>
      </c>
      <c r="F47" s="2" t="str">
        <f>IFERROR(#REF!/GAMSstern!E47,"")</f>
        <v/>
      </c>
      <c r="G47" s="2" t="str">
        <f>IFERROR(#REF!/GAMSstern!F47,"")</f>
        <v/>
      </c>
      <c r="H47" s="2" t="str">
        <f>IFERROR(#REF!/GAMSstern!G47,"")</f>
        <v/>
      </c>
      <c r="I47" s="2" t="str">
        <f>IFERROR(#REF!/GAMSstern!H47,"")</f>
        <v/>
      </c>
      <c r="J47" s="2" t="str">
        <f>IFERROR(#REF!/GAMSstern!I47,"")</f>
        <v/>
      </c>
      <c r="K47" s="2" t="str">
        <f>IFERROR(#REF!/GAMSstern!J47,"")</f>
        <v/>
      </c>
      <c r="L47" s="2" t="str">
        <f>IFERROR(#REF!/GAMSstern!K47,"")</f>
        <v/>
      </c>
      <c r="M47" s="2" t="str">
        <f>IFERROR(#REF!/GAMSstern!L47,"")</f>
        <v/>
      </c>
      <c r="N47" s="2" t="str">
        <f>IFERROR(#REF!/GAMSstern!M47,"")</f>
        <v/>
      </c>
      <c r="O47" s="2" t="str">
        <f>IFERROR(#REF!/GAMSstern!N47,"")</f>
        <v/>
      </c>
      <c r="P47" s="2" t="str">
        <f>IFERROR(#REF!/GAMSstern!O47,"")</f>
        <v/>
      </c>
      <c r="Q47" s="2" t="str">
        <f>IFERROR(#REF!/GAMSstern!P47,"")</f>
        <v/>
      </c>
      <c r="R47" s="2" t="str">
        <f>IFERROR(#REF!/GAMSstern!Q47,"")</f>
        <v/>
      </c>
      <c r="S47" s="2" t="str">
        <f>IFERROR(#REF!/GAMSstern!R47,"")</f>
        <v/>
      </c>
      <c r="T47" s="2" t="str">
        <f>IFERROR(#REF!/GAMSstern!S47,"")</f>
        <v/>
      </c>
      <c r="U47" s="2" t="str">
        <f>IFERROR(#REF!/GAMSstern!T47,"")</f>
        <v/>
      </c>
      <c r="V47" s="2" t="str">
        <f>IFERROR(#REF!/GAMSstern!U47,"")</f>
        <v/>
      </c>
      <c r="W47" s="2" t="str">
        <f>IFERROR(#REF!/GAMSstern!V47,"")</f>
        <v/>
      </c>
      <c r="X47" s="2" t="str">
        <f>IFERROR(#REF!/GAMSstern!W47,"")</f>
        <v/>
      </c>
      <c r="Y47" s="2" t="str">
        <f>IFERROR(#REF!/GAMSstern!X47,"")</f>
        <v/>
      </c>
      <c r="Z47" s="2" t="str">
        <f>IFERROR(#REF!/GAMSstern!Y47,"")</f>
        <v/>
      </c>
      <c r="AA47" s="2" t="str">
        <f>IFERROR(#REF!/GAMSstern!Z47,"")</f>
        <v/>
      </c>
      <c r="AB47" s="2" t="str">
        <f>IFERROR(#REF!/GAMSstern!AA47,"")</f>
        <v/>
      </c>
      <c r="AC47" s="2" t="str">
        <f>IFERROR(#REF!/GAMSstern!AB47,"")</f>
        <v/>
      </c>
      <c r="AD47" s="2" t="str">
        <f>IFERROR(#REF!/GAMSstern!AC47,"")</f>
        <v/>
      </c>
      <c r="AE47" s="2" t="str">
        <f>IFERROR(#REF!/GAMSstern!AD47,"")</f>
        <v/>
      </c>
      <c r="AF47" s="2" t="str">
        <f>IFERROR(#REF!/GAMSstern!AE47,"")</f>
        <v/>
      </c>
      <c r="AG47" s="2" t="str">
        <f>IFERROR(#REF!/GAMSstern!AF47,"")</f>
        <v/>
      </c>
      <c r="AH47" s="2" t="str">
        <f>IFERROR(#REF!/GAMSstern!AG47,"")</f>
        <v/>
      </c>
      <c r="AI47" s="2" t="str">
        <f>IFERROR(#REF!/GAMSstern!AH47,"")</f>
        <v/>
      </c>
      <c r="AJ47" s="2" t="str">
        <f>IFERROR(#REF!/GAMSstern!AI47,"")</f>
        <v/>
      </c>
      <c r="AK47" s="2" t="str">
        <f>IFERROR(#REF!/GAMSstern!AJ47,"")</f>
        <v/>
      </c>
      <c r="AL47" s="2" t="str">
        <f>IFERROR(#REF!/GAMSstern!AK47,"")</f>
        <v/>
      </c>
      <c r="AM47" s="2" t="str">
        <f>IFERROR(#REF!/GAMSstern!AL47,"")</f>
        <v/>
      </c>
      <c r="AN47" s="2" t="str">
        <f>IFERROR(#REF!/GAMSstern!AM47,"")</f>
        <v/>
      </c>
      <c r="AO47" s="2" t="str">
        <f>IFERROR(#REF!/GAMSstern!AN47,"")</f>
        <v/>
      </c>
      <c r="AP47" s="2" t="str">
        <f>IFERROR(#REF!/GAMSstern!AO47,"")</f>
        <v/>
      </c>
      <c r="AQ47" s="2" t="str">
        <f>IFERROR(#REF!/GAMSstern!AP47,"")</f>
        <v/>
      </c>
      <c r="AR47" s="2" t="str">
        <f>IFERROR(#REF!/GAMSstern!AQ47,"")</f>
        <v/>
      </c>
      <c r="AS47" s="2" t="str">
        <f>IFERROR(#REF!/GAMSstern!AR47,"")</f>
        <v/>
      </c>
      <c r="AT47" s="2" t="str">
        <f>IFERROR(#REF!/GAMSstern!AS47,"")</f>
        <v/>
      </c>
      <c r="AU47" s="2" t="str">
        <f>IFERROR(#REF!/GAMSstern!AT47,"")</f>
        <v/>
      </c>
      <c r="AV47" s="2" t="str">
        <f>IFERROR(#REF!/GAMSstern!AU47,"")</f>
        <v/>
      </c>
      <c r="AW47" s="2" t="str">
        <f>IFERROR(#REF!/GAMSstern!AV47,"")</f>
        <v/>
      </c>
      <c r="AX47" s="2" t="str">
        <f>IFERROR(#REF!/GAMSstern!AW47,"")</f>
        <v/>
      </c>
      <c r="AY47" s="2" t="str">
        <f>IFERROR(#REF!/GAMSstern!AX47,"")</f>
        <v/>
      </c>
      <c r="AZ47" s="2" t="str">
        <f>IFERROR(#REF!/GAMSstern!AY47,"")</f>
        <v/>
      </c>
      <c r="BA47" s="2" t="str">
        <f>IFERROR(#REF!/GAMSstern!AZ47,"")</f>
        <v/>
      </c>
      <c r="BB47" s="2" t="str">
        <f>IFERROR(#REF!/GAMSstern!BA47,"")</f>
        <v/>
      </c>
      <c r="BC47" s="2" t="str">
        <f>IFERROR(#REF!/GAMSstern!BB47,"")</f>
        <v/>
      </c>
      <c r="BD47" s="2" t="str">
        <f>IFERROR(#REF!/GAMSstern!BC47,"")</f>
        <v/>
      </c>
      <c r="BE47" s="2" t="str">
        <f>IFERROR(#REF!/GAMSstern!BD47,"")</f>
        <v/>
      </c>
      <c r="BF47" s="2" t="str">
        <f>IFERROR(#REF!/GAMSstern!BE47,"")</f>
        <v/>
      </c>
      <c r="BG47" s="2" t="str">
        <f>IFERROR(#REF!/GAMSstern!BF47,"")</f>
        <v/>
      </c>
      <c r="BH47" s="2" t="str">
        <f>IFERROR(#REF!/GAMSstern!BG47,"")</f>
        <v/>
      </c>
      <c r="BI47" s="2" t="str">
        <f>IFERROR(#REF!/GAMSstern!BH47,"")</f>
        <v/>
      </c>
      <c r="BJ47" s="2" t="str">
        <f>IFERROR(#REF!/GAMSstern!BI47,"")</f>
        <v/>
      </c>
    </row>
    <row r="48" spans="1:62" x14ac:dyDescent="0.25">
      <c r="A48" t="e">
        <f>#REF!</f>
        <v>#REF!</v>
      </c>
      <c r="B48" t="str">
        <f>GAMSbase!A48</f>
        <v>* SCALING</v>
      </c>
      <c r="C48" s="2" t="str">
        <f>IFERROR(#REF!/GAMSstern!B48,"")</f>
        <v/>
      </c>
      <c r="D48" s="2" t="str">
        <f>IFERROR(#REF!/GAMSstern!C48,"")</f>
        <v/>
      </c>
      <c r="E48" s="2" t="str">
        <f>IFERROR(#REF!/GAMSstern!D48,"")</f>
        <v/>
      </c>
      <c r="F48" s="2" t="str">
        <f>IFERROR(#REF!/GAMSstern!E48,"")</f>
        <v/>
      </c>
      <c r="G48" s="2" t="str">
        <f>IFERROR(#REF!/GAMSstern!F48,"")</f>
        <v/>
      </c>
      <c r="H48" s="2" t="str">
        <f>IFERROR(#REF!/GAMSstern!G48,"")</f>
        <v/>
      </c>
      <c r="I48" s="2" t="str">
        <f>IFERROR(#REF!/GAMSstern!H48,"")</f>
        <v/>
      </c>
      <c r="J48" s="2" t="str">
        <f>IFERROR(#REF!/GAMSstern!I48,"")</f>
        <v/>
      </c>
      <c r="K48" s="2" t="str">
        <f>IFERROR(#REF!/GAMSstern!J48,"")</f>
        <v/>
      </c>
      <c r="L48" s="2" t="str">
        <f>IFERROR(#REF!/GAMSstern!K48,"")</f>
        <v/>
      </c>
      <c r="M48" s="2" t="str">
        <f>IFERROR(#REF!/GAMSstern!L48,"")</f>
        <v/>
      </c>
      <c r="N48" s="2" t="str">
        <f>IFERROR(#REF!/GAMSstern!M48,"")</f>
        <v/>
      </c>
      <c r="O48" s="2" t="str">
        <f>IFERROR(#REF!/GAMSstern!N48,"")</f>
        <v/>
      </c>
      <c r="P48" s="2" t="str">
        <f>IFERROR(#REF!/GAMSstern!O48,"")</f>
        <v/>
      </c>
      <c r="Q48" s="2" t="str">
        <f>IFERROR(#REF!/GAMSstern!P48,"")</f>
        <v/>
      </c>
      <c r="R48" s="2" t="str">
        <f>IFERROR(#REF!/GAMSstern!Q48,"")</f>
        <v/>
      </c>
      <c r="S48" s="2" t="str">
        <f>IFERROR(#REF!/GAMSstern!R48,"")</f>
        <v/>
      </c>
      <c r="T48" s="2" t="str">
        <f>IFERROR(#REF!/GAMSstern!S48,"")</f>
        <v/>
      </c>
      <c r="U48" s="2" t="str">
        <f>IFERROR(#REF!/GAMSstern!T48,"")</f>
        <v/>
      </c>
      <c r="V48" s="2" t="str">
        <f>IFERROR(#REF!/GAMSstern!U48,"")</f>
        <v/>
      </c>
      <c r="W48" s="2" t="str">
        <f>IFERROR(#REF!/GAMSstern!V48,"")</f>
        <v/>
      </c>
      <c r="X48" s="2" t="str">
        <f>IFERROR(#REF!/GAMSstern!W48,"")</f>
        <v/>
      </c>
      <c r="Y48" s="2" t="str">
        <f>IFERROR(#REF!/GAMSstern!X48,"")</f>
        <v/>
      </c>
      <c r="Z48" s="2" t="str">
        <f>IFERROR(#REF!/GAMSstern!Y48,"")</f>
        <v/>
      </c>
      <c r="AA48" s="2" t="str">
        <f>IFERROR(#REF!/GAMSstern!Z48,"")</f>
        <v/>
      </c>
      <c r="AB48" s="2" t="str">
        <f>IFERROR(#REF!/GAMSstern!AA48,"")</f>
        <v/>
      </c>
      <c r="AC48" s="2" t="str">
        <f>IFERROR(#REF!/GAMSstern!AB48,"")</f>
        <v/>
      </c>
      <c r="AD48" s="2" t="str">
        <f>IFERROR(#REF!/GAMSstern!AC48,"")</f>
        <v/>
      </c>
      <c r="AE48" s="2" t="str">
        <f>IFERROR(#REF!/GAMSstern!AD48,"")</f>
        <v/>
      </c>
      <c r="AF48" s="2" t="str">
        <f>IFERROR(#REF!/GAMSstern!AE48,"")</f>
        <v/>
      </c>
      <c r="AG48" s="2" t="str">
        <f>IFERROR(#REF!/GAMSstern!AF48,"")</f>
        <v/>
      </c>
      <c r="AH48" s="2" t="str">
        <f>IFERROR(#REF!/GAMSstern!AG48,"")</f>
        <v/>
      </c>
      <c r="AI48" s="2" t="str">
        <f>IFERROR(#REF!/GAMSstern!AH48,"")</f>
        <v/>
      </c>
      <c r="AJ48" s="2" t="str">
        <f>IFERROR(#REF!/GAMSstern!AI48,"")</f>
        <v/>
      </c>
      <c r="AK48" s="2" t="str">
        <f>IFERROR(#REF!/GAMSstern!AJ48,"")</f>
        <v/>
      </c>
      <c r="AL48" s="2" t="str">
        <f>IFERROR(#REF!/GAMSstern!AK48,"")</f>
        <v/>
      </c>
      <c r="AM48" s="2" t="str">
        <f>IFERROR(#REF!/GAMSstern!AL48,"")</f>
        <v/>
      </c>
      <c r="AN48" s="2" t="str">
        <f>IFERROR(#REF!/GAMSstern!AM48,"")</f>
        <v/>
      </c>
      <c r="AO48" s="2" t="str">
        <f>IFERROR(#REF!/GAMSstern!AN48,"")</f>
        <v/>
      </c>
      <c r="AP48" s="2" t="str">
        <f>IFERROR(#REF!/GAMSstern!AO48,"")</f>
        <v/>
      </c>
      <c r="AQ48" s="2" t="str">
        <f>IFERROR(#REF!/GAMSstern!AP48,"")</f>
        <v/>
      </c>
      <c r="AR48" s="2" t="str">
        <f>IFERROR(#REF!/GAMSstern!AQ48,"")</f>
        <v/>
      </c>
      <c r="AS48" s="2" t="str">
        <f>IFERROR(#REF!/GAMSstern!AR48,"")</f>
        <v/>
      </c>
      <c r="AT48" s="2" t="str">
        <f>IFERROR(#REF!/GAMSstern!AS48,"")</f>
        <v/>
      </c>
      <c r="AU48" s="2" t="str">
        <f>IFERROR(#REF!/GAMSstern!AT48,"")</f>
        <v/>
      </c>
      <c r="AV48" s="2" t="str">
        <f>IFERROR(#REF!/GAMSstern!AU48,"")</f>
        <v/>
      </c>
      <c r="AW48" s="2" t="str">
        <f>IFERROR(#REF!/GAMSstern!AV48,"")</f>
        <v/>
      </c>
      <c r="AX48" s="2" t="str">
        <f>IFERROR(#REF!/GAMSstern!AW48,"")</f>
        <v/>
      </c>
      <c r="AY48" s="2" t="str">
        <f>IFERROR(#REF!/GAMSstern!AX48,"")</f>
        <v/>
      </c>
      <c r="AZ48" s="2" t="str">
        <f>IFERROR(#REF!/GAMSstern!AY48,"")</f>
        <v/>
      </c>
      <c r="BA48" s="2" t="str">
        <f>IFERROR(#REF!/GAMSstern!AZ48,"")</f>
        <v/>
      </c>
      <c r="BB48" s="2" t="str">
        <f>IFERROR(#REF!/GAMSstern!BA48,"")</f>
        <v/>
      </c>
      <c r="BC48" s="2" t="str">
        <f>IFERROR(#REF!/GAMSstern!BB48,"")</f>
        <v/>
      </c>
      <c r="BD48" s="2" t="str">
        <f>IFERROR(#REF!/GAMSstern!BC48,"")</f>
        <v/>
      </c>
      <c r="BE48" s="2" t="str">
        <f>IFERROR(#REF!/GAMSstern!BD48,"")</f>
        <v/>
      </c>
      <c r="BF48" s="2" t="str">
        <f>IFERROR(#REF!/GAMSstern!BE48,"")</f>
        <v/>
      </c>
      <c r="BG48" s="2" t="str">
        <f>IFERROR(#REF!/GAMSstern!BF48,"")</f>
        <v/>
      </c>
      <c r="BH48" s="2" t="str">
        <f>IFERROR(#REF!/GAMSstern!BG48,"")</f>
        <v/>
      </c>
      <c r="BI48" s="2" t="str">
        <f>IFERROR(#REF!/GAMSstern!BH48,"")</f>
        <v/>
      </c>
      <c r="BJ48" s="2" t="str">
        <f>IFERROR(#REF!/GAMSstern!BI48,"")</f>
        <v/>
      </c>
    </row>
    <row r="49" spans="1:62" x14ac:dyDescent="0.25">
      <c r="A49" t="e">
        <f>#REF!</f>
        <v>#REF!</v>
      </c>
      <c r="B49" t="str">
        <f>GAMSbase!A49</f>
        <v>Multiplicative Scaling Coefficient in Utility Function</v>
      </c>
      <c r="C49" s="2" t="str">
        <f>IFERROR(#REF!/GAMSstern!B49,"")</f>
        <v/>
      </c>
      <c r="D49" s="2" t="str">
        <f>IFERROR(#REF!/GAMSstern!C49,"")</f>
        <v/>
      </c>
      <c r="E49" s="2" t="str">
        <f>IFERROR(#REF!/GAMSstern!D49,"")</f>
        <v/>
      </c>
      <c r="F49" s="2" t="str">
        <f>IFERROR(#REF!/GAMSstern!E49,"")</f>
        <v/>
      </c>
      <c r="G49" s="2" t="str">
        <f>IFERROR(#REF!/GAMSstern!F49,"")</f>
        <v/>
      </c>
      <c r="H49" s="2" t="str">
        <f>IFERROR(#REF!/GAMSstern!G49,"")</f>
        <v/>
      </c>
      <c r="I49" s="2" t="str">
        <f>IFERROR(#REF!/GAMSstern!H49,"")</f>
        <v/>
      </c>
      <c r="J49" s="2" t="str">
        <f>IFERROR(#REF!/GAMSstern!I49,"")</f>
        <v/>
      </c>
      <c r="K49" s="2" t="str">
        <f>IFERROR(#REF!/GAMSstern!J49,"")</f>
        <v/>
      </c>
      <c r="L49" s="2" t="str">
        <f>IFERROR(#REF!/GAMSstern!K49,"")</f>
        <v/>
      </c>
      <c r="M49" s="2" t="str">
        <f>IFERROR(#REF!/GAMSstern!L49,"")</f>
        <v/>
      </c>
      <c r="N49" s="2" t="str">
        <f>IFERROR(#REF!/GAMSstern!M49,"")</f>
        <v/>
      </c>
      <c r="O49" s="2" t="str">
        <f>IFERROR(#REF!/GAMSstern!N49,"")</f>
        <v/>
      </c>
      <c r="P49" s="2" t="str">
        <f>IFERROR(#REF!/GAMSstern!O49,"")</f>
        <v/>
      </c>
      <c r="Q49" s="2" t="str">
        <f>IFERROR(#REF!/GAMSstern!P49,"")</f>
        <v/>
      </c>
      <c r="R49" s="2" t="str">
        <f>IFERROR(#REF!/GAMSstern!Q49,"")</f>
        <v/>
      </c>
      <c r="S49" s="2" t="str">
        <f>IFERROR(#REF!/GAMSstern!R49,"")</f>
        <v/>
      </c>
      <c r="T49" s="2" t="str">
        <f>IFERROR(#REF!/GAMSstern!S49,"")</f>
        <v/>
      </c>
      <c r="U49" s="2" t="str">
        <f>IFERROR(#REF!/GAMSstern!T49,"")</f>
        <v/>
      </c>
      <c r="V49" s="2" t="str">
        <f>IFERROR(#REF!/GAMSstern!U49,"")</f>
        <v/>
      </c>
      <c r="W49" s="2" t="str">
        <f>IFERROR(#REF!/GAMSstern!V49,"")</f>
        <v/>
      </c>
      <c r="X49" s="2" t="str">
        <f>IFERROR(#REF!/GAMSstern!W49,"")</f>
        <v/>
      </c>
      <c r="Y49" s="2" t="str">
        <f>IFERROR(#REF!/GAMSstern!X49,"")</f>
        <v/>
      </c>
      <c r="Z49" s="2" t="str">
        <f>IFERROR(#REF!/GAMSstern!Y49,"")</f>
        <v/>
      </c>
      <c r="AA49" s="2" t="str">
        <f>IFERROR(#REF!/GAMSstern!Z49,"")</f>
        <v/>
      </c>
      <c r="AB49" s="2" t="str">
        <f>IFERROR(#REF!/GAMSstern!AA49,"")</f>
        <v/>
      </c>
      <c r="AC49" s="2" t="str">
        <f>IFERROR(#REF!/GAMSstern!AB49,"")</f>
        <v/>
      </c>
      <c r="AD49" s="2" t="str">
        <f>IFERROR(#REF!/GAMSstern!AC49,"")</f>
        <v/>
      </c>
      <c r="AE49" s="2" t="str">
        <f>IFERROR(#REF!/GAMSstern!AD49,"")</f>
        <v/>
      </c>
      <c r="AF49" s="2" t="str">
        <f>IFERROR(#REF!/GAMSstern!AE49,"")</f>
        <v/>
      </c>
      <c r="AG49" s="2" t="str">
        <f>IFERROR(#REF!/GAMSstern!AF49,"")</f>
        <v/>
      </c>
      <c r="AH49" s="2" t="str">
        <f>IFERROR(#REF!/GAMSstern!AG49,"")</f>
        <v/>
      </c>
      <c r="AI49" s="2" t="str">
        <f>IFERROR(#REF!/GAMSstern!AH49,"")</f>
        <v/>
      </c>
      <c r="AJ49" s="2" t="str">
        <f>IFERROR(#REF!/GAMSstern!AI49,"")</f>
        <v/>
      </c>
      <c r="AK49" s="2" t="str">
        <f>IFERROR(#REF!/GAMSstern!AJ49,"")</f>
        <v/>
      </c>
      <c r="AL49" s="2" t="str">
        <f>IFERROR(#REF!/GAMSstern!AK49,"")</f>
        <v/>
      </c>
      <c r="AM49" s="2" t="str">
        <f>IFERROR(#REF!/GAMSstern!AL49,"")</f>
        <v/>
      </c>
      <c r="AN49" s="2" t="str">
        <f>IFERROR(#REF!/GAMSstern!AM49,"")</f>
        <v/>
      </c>
      <c r="AO49" s="2" t="str">
        <f>IFERROR(#REF!/GAMSstern!AN49,"")</f>
        <v/>
      </c>
      <c r="AP49" s="2" t="str">
        <f>IFERROR(#REF!/GAMSstern!AO49,"")</f>
        <v/>
      </c>
      <c r="AQ49" s="2" t="str">
        <f>IFERROR(#REF!/GAMSstern!AP49,"")</f>
        <v/>
      </c>
      <c r="AR49" s="2" t="str">
        <f>IFERROR(#REF!/GAMSstern!AQ49,"")</f>
        <v/>
      </c>
      <c r="AS49" s="2" t="str">
        <f>IFERROR(#REF!/GAMSstern!AR49,"")</f>
        <v/>
      </c>
      <c r="AT49" s="2" t="str">
        <f>IFERROR(#REF!/GAMSstern!AS49,"")</f>
        <v/>
      </c>
      <c r="AU49" s="2" t="str">
        <f>IFERROR(#REF!/GAMSstern!AT49,"")</f>
        <v/>
      </c>
      <c r="AV49" s="2" t="str">
        <f>IFERROR(#REF!/GAMSstern!AU49,"")</f>
        <v/>
      </c>
      <c r="AW49" s="2" t="str">
        <f>IFERROR(#REF!/GAMSstern!AV49,"")</f>
        <v/>
      </c>
      <c r="AX49" s="2" t="str">
        <f>IFERROR(#REF!/GAMSstern!AW49,"")</f>
        <v/>
      </c>
      <c r="AY49" s="2" t="str">
        <f>IFERROR(#REF!/GAMSstern!AX49,"")</f>
        <v/>
      </c>
      <c r="AZ49" s="2" t="str">
        <f>IFERROR(#REF!/GAMSstern!AY49,"")</f>
        <v/>
      </c>
      <c r="BA49" s="2" t="str">
        <f>IFERROR(#REF!/GAMSstern!AZ49,"")</f>
        <v/>
      </c>
      <c r="BB49" s="2" t="str">
        <f>IFERROR(#REF!/GAMSstern!BA49,"")</f>
        <v/>
      </c>
      <c r="BC49" s="2" t="str">
        <f>IFERROR(#REF!/GAMSstern!BB49,"")</f>
        <v/>
      </c>
      <c r="BD49" s="2" t="str">
        <f>IFERROR(#REF!/GAMSstern!BC49,"")</f>
        <v/>
      </c>
      <c r="BE49" s="2" t="str">
        <f>IFERROR(#REF!/GAMSstern!BD49,"")</f>
        <v/>
      </c>
      <c r="BF49" s="2" t="str">
        <f>IFERROR(#REF!/GAMSstern!BE49,"")</f>
        <v/>
      </c>
      <c r="BG49" s="2" t="str">
        <f>IFERROR(#REF!/GAMSstern!BF49,"")</f>
        <v/>
      </c>
      <c r="BH49" s="2" t="str">
        <f>IFERROR(#REF!/GAMSstern!BG49,"")</f>
        <v/>
      </c>
      <c r="BI49" s="2" t="str">
        <f>IFERROR(#REF!/GAMSstern!BH49,"")</f>
        <v/>
      </c>
      <c r="BJ49" s="2" t="str">
        <f>IFERROR(#REF!/GAMSstern!BI49,"")</f>
        <v/>
      </c>
    </row>
    <row r="50" spans="1:62" x14ac:dyDescent="0.25">
      <c r="A50" t="e">
        <f>#REF!</f>
        <v>#REF!</v>
      </c>
      <c r="B50" t="str">
        <f>GAMSbase!A50</f>
        <v>Additive Scaling Coefficient in Utility Function</v>
      </c>
      <c r="C50" s="2" t="str">
        <f>IFERROR(#REF!/GAMSstern!B50,"")</f>
        <v/>
      </c>
      <c r="D50" s="2" t="str">
        <f>IFERROR(#REF!/GAMSstern!C50,"")</f>
        <v/>
      </c>
      <c r="E50" s="2" t="str">
        <f>IFERROR(#REF!/GAMSstern!D50,"")</f>
        <v/>
      </c>
      <c r="F50" s="2" t="str">
        <f>IFERROR(#REF!/GAMSstern!E50,"")</f>
        <v/>
      </c>
      <c r="G50" s="2" t="str">
        <f>IFERROR(#REF!/GAMSstern!F50,"")</f>
        <v/>
      </c>
      <c r="H50" s="2" t="str">
        <f>IFERROR(#REF!/GAMSstern!G50,"")</f>
        <v/>
      </c>
      <c r="I50" s="2" t="str">
        <f>IFERROR(#REF!/GAMSstern!H50,"")</f>
        <v/>
      </c>
      <c r="J50" s="2" t="str">
        <f>IFERROR(#REF!/GAMSstern!I50,"")</f>
        <v/>
      </c>
      <c r="K50" s="2" t="str">
        <f>IFERROR(#REF!/GAMSstern!J50,"")</f>
        <v/>
      </c>
      <c r="L50" s="2" t="str">
        <f>IFERROR(#REF!/GAMSstern!K50,"")</f>
        <v/>
      </c>
      <c r="M50" s="2" t="str">
        <f>IFERROR(#REF!/GAMSstern!L50,"")</f>
        <v/>
      </c>
      <c r="N50" s="2" t="str">
        <f>IFERROR(#REF!/GAMSstern!M50,"")</f>
        <v/>
      </c>
      <c r="O50" s="2" t="str">
        <f>IFERROR(#REF!/GAMSstern!N50,"")</f>
        <v/>
      </c>
      <c r="P50" s="2" t="str">
        <f>IFERROR(#REF!/GAMSstern!O50,"")</f>
        <v/>
      </c>
      <c r="Q50" s="2" t="str">
        <f>IFERROR(#REF!/GAMSstern!P50,"")</f>
        <v/>
      </c>
      <c r="R50" s="2" t="str">
        <f>IFERROR(#REF!/GAMSstern!Q50,"")</f>
        <v/>
      </c>
      <c r="S50" s="2" t="str">
        <f>IFERROR(#REF!/GAMSstern!R50,"")</f>
        <v/>
      </c>
      <c r="T50" s="2" t="str">
        <f>IFERROR(#REF!/GAMSstern!S50,"")</f>
        <v/>
      </c>
      <c r="U50" s="2" t="str">
        <f>IFERROR(#REF!/GAMSstern!T50,"")</f>
        <v/>
      </c>
      <c r="V50" s="2" t="str">
        <f>IFERROR(#REF!/GAMSstern!U50,"")</f>
        <v/>
      </c>
      <c r="W50" s="2" t="str">
        <f>IFERROR(#REF!/GAMSstern!V50,"")</f>
        <v/>
      </c>
      <c r="X50" s="2" t="str">
        <f>IFERROR(#REF!/GAMSstern!W50,"")</f>
        <v/>
      </c>
      <c r="Y50" s="2" t="str">
        <f>IFERROR(#REF!/GAMSstern!X50,"")</f>
        <v/>
      </c>
      <c r="Z50" s="2" t="str">
        <f>IFERROR(#REF!/GAMSstern!Y50,"")</f>
        <v/>
      </c>
      <c r="AA50" s="2" t="str">
        <f>IFERROR(#REF!/GAMSstern!Z50,"")</f>
        <v/>
      </c>
      <c r="AB50" s="2" t="str">
        <f>IFERROR(#REF!/GAMSstern!AA50,"")</f>
        <v/>
      </c>
      <c r="AC50" s="2" t="str">
        <f>IFERROR(#REF!/GAMSstern!AB50,"")</f>
        <v/>
      </c>
      <c r="AD50" s="2" t="str">
        <f>IFERROR(#REF!/GAMSstern!AC50,"")</f>
        <v/>
      </c>
      <c r="AE50" s="2" t="str">
        <f>IFERROR(#REF!/GAMSstern!AD50,"")</f>
        <v/>
      </c>
      <c r="AF50" s="2" t="str">
        <f>IFERROR(#REF!/GAMSstern!AE50,"")</f>
        <v/>
      </c>
      <c r="AG50" s="2" t="str">
        <f>IFERROR(#REF!/GAMSstern!AF50,"")</f>
        <v/>
      </c>
      <c r="AH50" s="2" t="str">
        <f>IFERROR(#REF!/GAMSstern!AG50,"")</f>
        <v/>
      </c>
      <c r="AI50" s="2" t="str">
        <f>IFERROR(#REF!/GAMSstern!AH50,"")</f>
        <v/>
      </c>
      <c r="AJ50" s="2" t="str">
        <f>IFERROR(#REF!/GAMSstern!AI50,"")</f>
        <v/>
      </c>
      <c r="AK50" s="2" t="str">
        <f>IFERROR(#REF!/GAMSstern!AJ50,"")</f>
        <v/>
      </c>
      <c r="AL50" s="2" t="str">
        <f>IFERROR(#REF!/GAMSstern!AK50,"")</f>
        <v/>
      </c>
      <c r="AM50" s="2" t="str">
        <f>IFERROR(#REF!/GAMSstern!AL50,"")</f>
        <v/>
      </c>
      <c r="AN50" s="2" t="str">
        <f>IFERROR(#REF!/GAMSstern!AM50,"")</f>
        <v/>
      </c>
      <c r="AO50" s="2" t="str">
        <f>IFERROR(#REF!/GAMSstern!AN50,"")</f>
        <v/>
      </c>
      <c r="AP50" s="2" t="str">
        <f>IFERROR(#REF!/GAMSstern!AO50,"")</f>
        <v/>
      </c>
      <c r="AQ50" s="2" t="str">
        <f>IFERROR(#REF!/GAMSstern!AP50,"")</f>
        <v/>
      </c>
      <c r="AR50" s="2" t="str">
        <f>IFERROR(#REF!/GAMSstern!AQ50,"")</f>
        <v/>
      </c>
      <c r="AS50" s="2" t="str">
        <f>IFERROR(#REF!/GAMSstern!AR50,"")</f>
        <v/>
      </c>
      <c r="AT50" s="2" t="str">
        <f>IFERROR(#REF!/GAMSstern!AS50,"")</f>
        <v/>
      </c>
      <c r="AU50" s="2" t="str">
        <f>IFERROR(#REF!/GAMSstern!AT50,"")</f>
        <v/>
      </c>
      <c r="AV50" s="2" t="str">
        <f>IFERROR(#REF!/GAMSstern!AU50,"")</f>
        <v/>
      </c>
      <c r="AW50" s="2" t="str">
        <f>IFERROR(#REF!/GAMSstern!AV50,"")</f>
        <v/>
      </c>
      <c r="AX50" s="2" t="str">
        <f>IFERROR(#REF!/GAMSstern!AW50,"")</f>
        <v/>
      </c>
      <c r="AY50" s="2" t="str">
        <f>IFERROR(#REF!/GAMSstern!AX50,"")</f>
        <v/>
      </c>
      <c r="AZ50" s="2" t="str">
        <f>IFERROR(#REF!/GAMSstern!AY50,"")</f>
        <v/>
      </c>
      <c r="BA50" s="2" t="str">
        <f>IFERROR(#REF!/GAMSstern!AZ50,"")</f>
        <v/>
      </c>
      <c r="BB50" s="2" t="str">
        <f>IFERROR(#REF!/GAMSstern!BA50,"")</f>
        <v/>
      </c>
      <c r="BC50" s="2" t="str">
        <f>IFERROR(#REF!/GAMSstern!BB50,"")</f>
        <v/>
      </c>
      <c r="BD50" s="2" t="str">
        <f>IFERROR(#REF!/GAMSstern!BC50,"")</f>
        <v/>
      </c>
      <c r="BE50" s="2" t="str">
        <f>IFERROR(#REF!/GAMSstern!BD50,"")</f>
        <v/>
      </c>
      <c r="BF50" s="2" t="str">
        <f>IFERROR(#REF!/GAMSstern!BE50,"")</f>
        <v/>
      </c>
      <c r="BG50" s="2" t="str">
        <f>IFERROR(#REF!/GAMSstern!BF50,"")</f>
        <v/>
      </c>
      <c r="BH50" s="2" t="str">
        <f>IFERROR(#REF!/GAMSstern!BG50,"")</f>
        <v/>
      </c>
      <c r="BI50" s="2" t="str">
        <f>IFERROR(#REF!/GAMSstern!BH50,"")</f>
        <v/>
      </c>
      <c r="BJ50" s="2" t="str">
        <f>IFERROR(#REF!/GAMSstern!BI50,"")</f>
        <v/>
      </c>
    </row>
    <row r="51" spans="1:62" x14ac:dyDescent="0.25">
      <c r="A51" t="e">
        <f>#REF!</f>
        <v>#REF!</v>
      </c>
      <c r="B51" t="str">
        <f>GAMSbase!A51</f>
        <v>Hotelling</v>
      </c>
      <c r="C51" s="2" t="str">
        <f>IFERROR(#REF!/GAMSstern!B51,"")</f>
        <v/>
      </c>
      <c r="D51" s="2" t="str">
        <f>IFERROR(#REF!/GAMSstern!C51,"")</f>
        <v/>
      </c>
      <c r="E51" s="2" t="str">
        <f>IFERROR(#REF!/GAMSstern!D51,"")</f>
        <v/>
      </c>
      <c r="F51" s="2" t="str">
        <f>IFERROR(#REF!/GAMSstern!E51,"")</f>
        <v/>
      </c>
      <c r="G51" s="2" t="str">
        <f>IFERROR(#REF!/GAMSstern!F51,"")</f>
        <v/>
      </c>
      <c r="H51" s="2" t="str">
        <f>IFERROR(#REF!/GAMSstern!G51,"")</f>
        <v/>
      </c>
      <c r="I51" s="2" t="str">
        <f>IFERROR(#REF!/GAMSstern!H51,"")</f>
        <v/>
      </c>
      <c r="J51" s="2" t="str">
        <f>IFERROR(#REF!/GAMSstern!I51,"")</f>
        <v/>
      </c>
      <c r="K51" s="2" t="str">
        <f>IFERROR(#REF!/GAMSstern!J51,"")</f>
        <v/>
      </c>
      <c r="L51" s="2" t="str">
        <f>IFERROR(#REF!/GAMSstern!K51,"")</f>
        <v/>
      </c>
      <c r="M51" s="2" t="str">
        <f>IFERROR(#REF!/GAMSstern!L51,"")</f>
        <v/>
      </c>
      <c r="N51" s="2" t="str">
        <f>IFERROR(#REF!/GAMSstern!M51,"")</f>
        <v/>
      </c>
      <c r="O51" s="2" t="str">
        <f>IFERROR(#REF!/GAMSstern!N51,"")</f>
        <v/>
      </c>
      <c r="P51" s="2" t="str">
        <f>IFERROR(#REF!/GAMSstern!O51,"")</f>
        <v/>
      </c>
      <c r="Q51" s="2" t="str">
        <f>IFERROR(#REF!/GAMSstern!P51,"")</f>
        <v/>
      </c>
      <c r="R51" s="2" t="str">
        <f>IFERROR(#REF!/GAMSstern!Q51,"")</f>
        <v/>
      </c>
      <c r="S51" s="2" t="str">
        <f>IFERROR(#REF!/GAMSstern!R51,"")</f>
        <v/>
      </c>
      <c r="T51" s="2" t="str">
        <f>IFERROR(#REF!/GAMSstern!S51,"")</f>
        <v/>
      </c>
      <c r="U51" s="2" t="str">
        <f>IFERROR(#REF!/GAMSstern!T51,"")</f>
        <v/>
      </c>
      <c r="V51" s="2" t="str">
        <f>IFERROR(#REF!/GAMSstern!U51,"")</f>
        <v/>
      </c>
      <c r="W51" s="2" t="str">
        <f>IFERROR(#REF!/GAMSstern!V51,"")</f>
        <v/>
      </c>
      <c r="X51" s="2" t="str">
        <f>IFERROR(#REF!/GAMSstern!W51,"")</f>
        <v/>
      </c>
      <c r="Y51" s="2" t="str">
        <f>IFERROR(#REF!/GAMSstern!X51,"")</f>
        <v/>
      </c>
      <c r="Z51" s="2" t="str">
        <f>IFERROR(#REF!/GAMSstern!Y51,"")</f>
        <v/>
      </c>
      <c r="AA51" s="2" t="str">
        <f>IFERROR(#REF!/GAMSstern!Z51,"")</f>
        <v/>
      </c>
      <c r="AB51" s="2" t="str">
        <f>IFERROR(#REF!/GAMSstern!AA51,"")</f>
        <v/>
      </c>
      <c r="AC51" s="2" t="str">
        <f>IFERROR(#REF!/GAMSstern!AB51,"")</f>
        <v/>
      </c>
      <c r="AD51" s="2" t="str">
        <f>IFERROR(#REF!/GAMSstern!AC51,"")</f>
        <v/>
      </c>
      <c r="AE51" s="2" t="str">
        <f>IFERROR(#REF!/GAMSstern!AD51,"")</f>
        <v/>
      </c>
      <c r="AF51" s="2" t="str">
        <f>IFERROR(#REF!/GAMSstern!AE51,"")</f>
        <v/>
      </c>
      <c r="AG51" s="2" t="str">
        <f>IFERROR(#REF!/GAMSstern!AF51,"")</f>
        <v/>
      </c>
      <c r="AH51" s="2" t="str">
        <f>IFERROR(#REF!/GAMSstern!AG51,"")</f>
        <v/>
      </c>
      <c r="AI51" s="2" t="str">
        <f>IFERROR(#REF!/GAMSstern!AH51,"")</f>
        <v/>
      </c>
      <c r="AJ51" s="2" t="str">
        <f>IFERROR(#REF!/GAMSstern!AI51,"")</f>
        <v/>
      </c>
      <c r="AK51" s="2" t="str">
        <f>IFERROR(#REF!/GAMSstern!AJ51,"")</f>
        <v/>
      </c>
      <c r="AL51" s="2" t="str">
        <f>IFERROR(#REF!/GAMSstern!AK51,"")</f>
        <v/>
      </c>
      <c r="AM51" s="2" t="str">
        <f>IFERROR(#REF!/GAMSstern!AL51,"")</f>
        <v/>
      </c>
      <c r="AN51" s="2" t="str">
        <f>IFERROR(#REF!/GAMSstern!AM51,"")</f>
        <v/>
      </c>
      <c r="AO51" s="2" t="str">
        <f>IFERROR(#REF!/GAMSstern!AN51,"")</f>
        <v/>
      </c>
      <c r="AP51" s="2" t="str">
        <f>IFERROR(#REF!/GAMSstern!AO51,"")</f>
        <v/>
      </c>
      <c r="AQ51" s="2" t="str">
        <f>IFERROR(#REF!/GAMSstern!AP51,"")</f>
        <v/>
      </c>
      <c r="AR51" s="2" t="str">
        <f>IFERROR(#REF!/GAMSstern!AQ51,"")</f>
        <v/>
      </c>
      <c r="AS51" s="2" t="str">
        <f>IFERROR(#REF!/GAMSstern!AR51,"")</f>
        <v/>
      </c>
      <c r="AT51" s="2" t="str">
        <f>IFERROR(#REF!/GAMSstern!AS51,"")</f>
        <v/>
      </c>
      <c r="AU51" s="2" t="str">
        <f>IFERROR(#REF!/GAMSstern!AT51,"")</f>
        <v/>
      </c>
      <c r="AV51" s="2" t="str">
        <f>IFERROR(#REF!/GAMSstern!AU51,"")</f>
        <v/>
      </c>
      <c r="AW51" s="2" t="str">
        <f>IFERROR(#REF!/GAMSstern!AV51,"")</f>
        <v/>
      </c>
      <c r="AX51" s="2" t="str">
        <f>IFERROR(#REF!/GAMSstern!AW51,"")</f>
        <v/>
      </c>
      <c r="AY51" s="2" t="str">
        <f>IFERROR(#REF!/GAMSstern!AX51,"")</f>
        <v/>
      </c>
      <c r="AZ51" s="2" t="str">
        <f>IFERROR(#REF!/GAMSstern!AY51,"")</f>
        <v/>
      </c>
      <c r="BA51" s="2" t="str">
        <f>IFERROR(#REF!/GAMSstern!AZ51,"")</f>
        <v/>
      </c>
      <c r="BB51" s="2" t="str">
        <f>IFERROR(#REF!/GAMSstern!BA51,"")</f>
        <v/>
      </c>
      <c r="BC51" s="2" t="str">
        <f>IFERROR(#REF!/GAMSstern!BB51,"")</f>
        <v/>
      </c>
      <c r="BD51" s="2" t="str">
        <f>IFERROR(#REF!/GAMSstern!BC51,"")</f>
        <v/>
      </c>
      <c r="BE51" s="2" t="str">
        <f>IFERROR(#REF!/GAMSstern!BD51,"")</f>
        <v/>
      </c>
      <c r="BF51" s="2" t="str">
        <f>IFERROR(#REF!/GAMSstern!BE51,"")</f>
        <v/>
      </c>
      <c r="BG51" s="2" t="str">
        <f>IFERROR(#REF!/GAMSstern!BF51,"")</f>
        <v/>
      </c>
      <c r="BH51" s="2" t="str">
        <f>IFERROR(#REF!/GAMSstern!BG51,"")</f>
        <v/>
      </c>
      <c r="BI51" s="2" t="str">
        <f>IFERROR(#REF!/GAMSstern!BH51,"")</f>
        <v/>
      </c>
      <c r="BJ51" s="2" t="str">
        <f>IFERROR(#REF!/GAMSstern!BI51,"")</f>
        <v/>
      </c>
    </row>
    <row r="52" spans="1:62" x14ac:dyDescent="0.25">
      <c r="A52" t="e">
        <f>#REF!</f>
        <v>#REF!</v>
      </c>
      <c r="B52" t="str">
        <f>GAMSbase!A52</f>
        <v>* POPULATION</v>
      </c>
      <c r="C52" s="2" t="str">
        <f>IFERROR(#REF!/GAMSstern!B52,"")</f>
        <v/>
      </c>
      <c r="D52" s="2" t="str">
        <f>IFERROR(#REF!/GAMSstern!C52,"")</f>
        <v/>
      </c>
      <c r="E52" s="2" t="str">
        <f>IFERROR(#REF!/GAMSstern!D52,"")</f>
        <v/>
      </c>
      <c r="F52" s="2" t="str">
        <f>IFERROR(#REF!/GAMSstern!E52,"")</f>
        <v/>
      </c>
      <c r="G52" s="2" t="str">
        <f>IFERROR(#REF!/GAMSstern!F52,"")</f>
        <v/>
      </c>
      <c r="H52" s="2" t="str">
        <f>IFERROR(#REF!/GAMSstern!G52,"")</f>
        <v/>
      </c>
      <c r="I52" s="2" t="str">
        <f>IFERROR(#REF!/GAMSstern!H52,"")</f>
        <v/>
      </c>
      <c r="J52" s="2" t="str">
        <f>IFERROR(#REF!/GAMSstern!I52,"")</f>
        <v/>
      </c>
      <c r="K52" s="2" t="str">
        <f>IFERROR(#REF!/GAMSstern!J52,"")</f>
        <v/>
      </c>
      <c r="L52" s="2" t="str">
        <f>IFERROR(#REF!/GAMSstern!K52,"")</f>
        <v/>
      </c>
      <c r="M52" s="2" t="str">
        <f>IFERROR(#REF!/GAMSstern!L52,"")</f>
        <v/>
      </c>
      <c r="N52" s="2" t="str">
        <f>IFERROR(#REF!/GAMSstern!M52,"")</f>
        <v/>
      </c>
      <c r="O52" s="2" t="str">
        <f>IFERROR(#REF!/GAMSstern!N52,"")</f>
        <v/>
      </c>
      <c r="P52" s="2" t="str">
        <f>IFERROR(#REF!/GAMSstern!O52,"")</f>
        <v/>
      </c>
      <c r="Q52" s="2" t="str">
        <f>IFERROR(#REF!/GAMSstern!P52,"")</f>
        <v/>
      </c>
      <c r="R52" s="2" t="str">
        <f>IFERROR(#REF!/GAMSstern!Q52,"")</f>
        <v/>
      </c>
      <c r="S52" s="2" t="str">
        <f>IFERROR(#REF!/GAMSstern!R52,"")</f>
        <v/>
      </c>
      <c r="T52" s="2" t="str">
        <f>IFERROR(#REF!/GAMSstern!S52,"")</f>
        <v/>
      </c>
      <c r="U52" s="2" t="str">
        <f>IFERROR(#REF!/GAMSstern!T52,"")</f>
        <v/>
      </c>
      <c r="V52" s="2" t="str">
        <f>IFERROR(#REF!/GAMSstern!U52,"")</f>
        <v/>
      </c>
      <c r="W52" s="2" t="str">
        <f>IFERROR(#REF!/GAMSstern!V52,"")</f>
        <v/>
      </c>
      <c r="X52" s="2" t="str">
        <f>IFERROR(#REF!/GAMSstern!W52,"")</f>
        <v/>
      </c>
      <c r="Y52" s="2" t="str">
        <f>IFERROR(#REF!/GAMSstern!X52,"")</f>
        <v/>
      </c>
      <c r="Z52" s="2" t="str">
        <f>IFERROR(#REF!/GAMSstern!Y52,"")</f>
        <v/>
      </c>
      <c r="AA52" s="2" t="str">
        <f>IFERROR(#REF!/GAMSstern!Z52,"")</f>
        <v/>
      </c>
      <c r="AB52" s="2" t="str">
        <f>IFERROR(#REF!/GAMSstern!AA52,"")</f>
        <v/>
      </c>
      <c r="AC52" s="2" t="str">
        <f>IFERROR(#REF!/GAMSstern!AB52,"")</f>
        <v/>
      </c>
      <c r="AD52" s="2" t="str">
        <f>IFERROR(#REF!/GAMSstern!AC52,"")</f>
        <v/>
      </c>
      <c r="AE52" s="2" t="str">
        <f>IFERROR(#REF!/GAMSstern!AD52,"")</f>
        <v/>
      </c>
      <c r="AF52" s="2" t="str">
        <f>IFERROR(#REF!/GAMSstern!AE52,"")</f>
        <v/>
      </c>
      <c r="AG52" s="2" t="str">
        <f>IFERROR(#REF!/GAMSstern!AF52,"")</f>
        <v/>
      </c>
      <c r="AH52" s="2" t="str">
        <f>IFERROR(#REF!/GAMSstern!AG52,"")</f>
        <v/>
      </c>
      <c r="AI52" s="2" t="str">
        <f>IFERROR(#REF!/GAMSstern!AH52,"")</f>
        <v/>
      </c>
      <c r="AJ52" s="2" t="str">
        <f>IFERROR(#REF!/GAMSstern!AI52,"")</f>
        <v/>
      </c>
      <c r="AK52" s="2" t="str">
        <f>IFERROR(#REF!/GAMSstern!AJ52,"")</f>
        <v/>
      </c>
      <c r="AL52" s="2" t="str">
        <f>IFERROR(#REF!/GAMSstern!AK52,"")</f>
        <v/>
      </c>
      <c r="AM52" s="2" t="str">
        <f>IFERROR(#REF!/GAMSstern!AL52,"")</f>
        <v/>
      </c>
      <c r="AN52" s="2" t="str">
        <f>IFERROR(#REF!/GAMSstern!AM52,"")</f>
        <v/>
      </c>
      <c r="AO52" s="2" t="str">
        <f>IFERROR(#REF!/GAMSstern!AN52,"")</f>
        <v/>
      </c>
      <c r="AP52" s="2" t="str">
        <f>IFERROR(#REF!/GAMSstern!AO52,"")</f>
        <v/>
      </c>
      <c r="AQ52" s="2" t="str">
        <f>IFERROR(#REF!/GAMSstern!AP52,"")</f>
        <v/>
      </c>
      <c r="AR52" s="2" t="str">
        <f>IFERROR(#REF!/GAMSstern!AQ52,"")</f>
        <v/>
      </c>
      <c r="AS52" s="2" t="str">
        <f>IFERROR(#REF!/GAMSstern!AR52,"")</f>
        <v/>
      </c>
      <c r="AT52" s="2" t="str">
        <f>IFERROR(#REF!/GAMSstern!AS52,"")</f>
        <v/>
      </c>
      <c r="AU52" s="2" t="str">
        <f>IFERROR(#REF!/GAMSstern!AT52,"")</f>
        <v/>
      </c>
      <c r="AV52" s="2" t="str">
        <f>IFERROR(#REF!/GAMSstern!AU52,"")</f>
        <v/>
      </c>
      <c r="AW52" s="2" t="str">
        <f>IFERROR(#REF!/GAMSstern!AV52,"")</f>
        <v/>
      </c>
      <c r="AX52" s="2" t="str">
        <f>IFERROR(#REF!/GAMSstern!AW52,"")</f>
        <v/>
      </c>
      <c r="AY52" s="2" t="str">
        <f>IFERROR(#REF!/GAMSstern!AX52,"")</f>
        <v/>
      </c>
      <c r="AZ52" s="2" t="str">
        <f>IFERROR(#REF!/GAMSstern!AY52,"")</f>
        <v/>
      </c>
      <c r="BA52" s="2" t="str">
        <f>IFERROR(#REF!/GAMSstern!AZ52,"")</f>
        <v/>
      </c>
      <c r="BB52" s="2" t="str">
        <f>IFERROR(#REF!/GAMSstern!BA52,"")</f>
        <v/>
      </c>
      <c r="BC52" s="2" t="str">
        <f>IFERROR(#REF!/GAMSstern!BB52,"")</f>
        <v/>
      </c>
      <c r="BD52" s="2" t="str">
        <f>IFERROR(#REF!/GAMSstern!BC52,"")</f>
        <v/>
      </c>
      <c r="BE52" s="2" t="str">
        <f>IFERROR(#REF!/GAMSstern!BD52,"")</f>
        <v/>
      </c>
      <c r="BF52" s="2" t="str">
        <f>IFERROR(#REF!/GAMSstern!BE52,"")</f>
        <v/>
      </c>
      <c r="BG52" s="2" t="str">
        <f>IFERROR(#REF!/GAMSstern!BF52,"")</f>
        <v/>
      </c>
      <c r="BH52" s="2" t="str">
        <f>IFERROR(#REF!/GAMSstern!BG52,"")</f>
        <v/>
      </c>
      <c r="BI52" s="2" t="str">
        <f>IFERROR(#REF!/GAMSstern!BH52,"")</f>
        <v/>
      </c>
      <c r="BJ52" s="2" t="str">
        <f>IFERROR(#REF!/GAMSstern!BI52,"")</f>
        <v/>
      </c>
    </row>
    <row r="53" spans="1:62" x14ac:dyDescent="0.25">
      <c r="A53" t="e">
        <f>#REF!</f>
        <v>#REF!</v>
      </c>
      <c r="B53" t="str">
        <f>GAMSbase!A53</f>
        <v>Population (millions)</v>
      </c>
      <c r="C53" s="2" t="str">
        <f>IFERROR(#REF!/GAMSstern!B53,"")</f>
        <v/>
      </c>
      <c r="D53" s="2" t="str">
        <f>IFERROR(#REF!/GAMSstern!C53,"")</f>
        <v/>
      </c>
      <c r="E53" s="2" t="str">
        <f>IFERROR(#REF!/GAMSstern!D53,"")</f>
        <v/>
      </c>
      <c r="F53" s="2" t="str">
        <f>IFERROR(#REF!/GAMSstern!E53,"")</f>
        <v/>
      </c>
      <c r="G53" s="2" t="str">
        <f>IFERROR(#REF!/GAMSstern!F53,"")</f>
        <v/>
      </c>
      <c r="H53" s="2" t="str">
        <f>IFERROR(#REF!/GAMSstern!G53,"")</f>
        <v/>
      </c>
      <c r="I53" s="2" t="str">
        <f>IFERROR(#REF!/GAMSstern!H53,"")</f>
        <v/>
      </c>
      <c r="J53" s="2" t="str">
        <f>IFERROR(#REF!/GAMSstern!I53,"")</f>
        <v/>
      </c>
      <c r="K53" s="2" t="str">
        <f>IFERROR(#REF!/GAMSstern!J53,"")</f>
        <v/>
      </c>
      <c r="L53" s="2" t="str">
        <f>IFERROR(#REF!/GAMSstern!K53,"")</f>
        <v/>
      </c>
      <c r="M53" s="2" t="str">
        <f>IFERROR(#REF!/GAMSstern!L53,"")</f>
        <v/>
      </c>
      <c r="N53" s="2" t="str">
        <f>IFERROR(#REF!/GAMSstern!M53,"")</f>
        <v/>
      </c>
      <c r="O53" s="2" t="str">
        <f>IFERROR(#REF!/GAMSstern!N53,"")</f>
        <v/>
      </c>
      <c r="P53" s="2" t="str">
        <f>IFERROR(#REF!/GAMSstern!O53,"")</f>
        <v/>
      </c>
      <c r="Q53" s="2" t="str">
        <f>IFERROR(#REF!/GAMSstern!P53,"")</f>
        <v/>
      </c>
      <c r="R53" s="2" t="str">
        <f>IFERROR(#REF!/GAMSstern!Q53,"")</f>
        <v/>
      </c>
      <c r="S53" s="2" t="str">
        <f>IFERROR(#REF!/GAMSstern!R53,"")</f>
        <v/>
      </c>
      <c r="T53" s="2" t="str">
        <f>IFERROR(#REF!/GAMSstern!S53,"")</f>
        <v/>
      </c>
      <c r="U53" s="2" t="str">
        <f>IFERROR(#REF!/GAMSstern!T53,"")</f>
        <v/>
      </c>
      <c r="V53" s="2" t="str">
        <f>IFERROR(#REF!/GAMSstern!U53,"")</f>
        <v/>
      </c>
      <c r="W53" s="2" t="str">
        <f>IFERROR(#REF!/GAMSstern!V53,"")</f>
        <v/>
      </c>
      <c r="X53" s="2" t="str">
        <f>IFERROR(#REF!/GAMSstern!W53,"")</f>
        <v/>
      </c>
      <c r="Y53" s="2" t="str">
        <f>IFERROR(#REF!/GAMSstern!X53,"")</f>
        <v/>
      </c>
      <c r="Z53" s="2" t="str">
        <f>IFERROR(#REF!/GAMSstern!Y53,"")</f>
        <v/>
      </c>
      <c r="AA53" s="2" t="str">
        <f>IFERROR(#REF!/GAMSstern!Z53,"")</f>
        <v/>
      </c>
      <c r="AB53" s="2" t="str">
        <f>IFERROR(#REF!/GAMSstern!AA53,"")</f>
        <v/>
      </c>
      <c r="AC53" s="2" t="str">
        <f>IFERROR(#REF!/GAMSstern!AB53,"")</f>
        <v/>
      </c>
      <c r="AD53" s="2" t="str">
        <f>IFERROR(#REF!/GAMSstern!AC53,"")</f>
        <v/>
      </c>
      <c r="AE53" s="2" t="str">
        <f>IFERROR(#REF!/GAMSstern!AD53,"")</f>
        <v/>
      </c>
      <c r="AF53" s="2" t="str">
        <f>IFERROR(#REF!/GAMSstern!AE53,"")</f>
        <v/>
      </c>
      <c r="AG53" s="2" t="str">
        <f>IFERROR(#REF!/GAMSstern!AF53,"")</f>
        <v/>
      </c>
      <c r="AH53" s="2" t="str">
        <f>IFERROR(#REF!/GAMSstern!AG53,"")</f>
        <v/>
      </c>
      <c r="AI53" s="2" t="str">
        <f>IFERROR(#REF!/GAMSstern!AH53,"")</f>
        <v/>
      </c>
      <c r="AJ53" s="2" t="str">
        <f>IFERROR(#REF!/GAMSstern!AI53,"")</f>
        <v/>
      </c>
      <c r="AK53" s="2" t="str">
        <f>IFERROR(#REF!/GAMSstern!AJ53,"")</f>
        <v/>
      </c>
      <c r="AL53" s="2" t="str">
        <f>IFERROR(#REF!/GAMSstern!AK53,"")</f>
        <v/>
      </c>
      <c r="AM53" s="2" t="str">
        <f>IFERROR(#REF!/GAMSstern!AL53,"")</f>
        <v/>
      </c>
      <c r="AN53" s="2" t="str">
        <f>IFERROR(#REF!/GAMSstern!AM53,"")</f>
        <v/>
      </c>
      <c r="AO53" s="2" t="str">
        <f>IFERROR(#REF!/GAMSstern!AN53,"")</f>
        <v/>
      </c>
      <c r="AP53" s="2" t="str">
        <f>IFERROR(#REF!/GAMSstern!AO53,"")</f>
        <v/>
      </c>
      <c r="AQ53" s="2" t="str">
        <f>IFERROR(#REF!/GAMSstern!AP53,"")</f>
        <v/>
      </c>
      <c r="AR53" s="2" t="str">
        <f>IFERROR(#REF!/GAMSstern!AQ53,"")</f>
        <v/>
      </c>
      <c r="AS53" s="2" t="str">
        <f>IFERROR(#REF!/GAMSstern!AR53,"")</f>
        <v/>
      </c>
      <c r="AT53" s="2" t="str">
        <f>IFERROR(#REF!/GAMSstern!AS53,"")</f>
        <v/>
      </c>
      <c r="AU53" s="2" t="str">
        <f>IFERROR(#REF!/GAMSstern!AT53,"")</f>
        <v/>
      </c>
      <c r="AV53" s="2" t="str">
        <f>IFERROR(#REF!/GAMSstern!AU53,"")</f>
        <v/>
      </c>
      <c r="AW53" s="2" t="str">
        <f>IFERROR(#REF!/GAMSstern!AV53,"")</f>
        <v/>
      </c>
      <c r="AX53" s="2" t="str">
        <f>IFERROR(#REF!/GAMSstern!AW53,"")</f>
        <v/>
      </c>
      <c r="AY53" s="2" t="str">
        <f>IFERROR(#REF!/GAMSstern!AX53,"")</f>
        <v/>
      </c>
      <c r="AZ53" s="2" t="str">
        <f>IFERROR(#REF!/GAMSstern!AY53,"")</f>
        <v/>
      </c>
      <c r="BA53" s="2" t="str">
        <f>IFERROR(#REF!/GAMSstern!AZ53,"")</f>
        <v/>
      </c>
      <c r="BB53" s="2" t="str">
        <f>IFERROR(#REF!/GAMSstern!BA53,"")</f>
        <v/>
      </c>
      <c r="BC53" s="2" t="str">
        <f>IFERROR(#REF!/GAMSstern!BB53,"")</f>
        <v/>
      </c>
      <c r="BD53" s="2" t="str">
        <f>IFERROR(#REF!/GAMSstern!BC53,"")</f>
        <v/>
      </c>
      <c r="BE53" s="2" t="str">
        <f>IFERROR(#REF!/GAMSstern!BD53,"")</f>
        <v/>
      </c>
      <c r="BF53" s="2" t="str">
        <f>IFERROR(#REF!/GAMSstern!BE53,"")</f>
        <v/>
      </c>
      <c r="BG53" s="2" t="str">
        <f>IFERROR(#REF!/GAMSstern!BF53,"")</f>
        <v/>
      </c>
      <c r="BH53" s="2" t="str">
        <f>IFERROR(#REF!/GAMSstern!BG53,"")</f>
        <v/>
      </c>
      <c r="BI53" s="2" t="str">
        <f>IFERROR(#REF!/GAMSstern!BH53,"")</f>
        <v/>
      </c>
      <c r="BJ53" s="2" t="str">
        <f>IFERROR(#REF!/GAMSstern!BI53,"")</f>
        <v/>
      </c>
    </row>
    <row r="54" spans="1:62" x14ac:dyDescent="0.25">
      <c r="A54" t="e">
        <f>#REF!</f>
        <v>#REF!</v>
      </c>
      <c r="B54" t="str">
        <f>GAMSbase!A54</f>
        <v>Rate of Population Growth (per period)</v>
      </c>
      <c r="C54" s="2" t="str">
        <f>IFERROR(#REF!/GAMSstern!B54,"")</f>
        <v/>
      </c>
      <c r="D54" s="2" t="str">
        <f>IFERROR(#REF!/GAMSstern!C54,"")</f>
        <v/>
      </c>
      <c r="E54" s="2" t="str">
        <f>IFERROR(#REF!/GAMSstern!D54,"")</f>
        <v/>
      </c>
      <c r="F54" s="2" t="str">
        <f>IFERROR(#REF!/GAMSstern!E54,"")</f>
        <v/>
      </c>
      <c r="G54" s="2" t="str">
        <f>IFERROR(#REF!/GAMSstern!F54,"")</f>
        <v/>
      </c>
      <c r="H54" s="2" t="str">
        <f>IFERROR(#REF!/GAMSstern!G54,"")</f>
        <v/>
      </c>
      <c r="I54" s="2" t="str">
        <f>IFERROR(#REF!/GAMSstern!H54,"")</f>
        <v/>
      </c>
      <c r="J54" s="2" t="str">
        <f>IFERROR(#REF!/GAMSstern!I54,"")</f>
        <v/>
      </c>
      <c r="K54" s="2" t="str">
        <f>IFERROR(#REF!/GAMSstern!J54,"")</f>
        <v/>
      </c>
      <c r="L54" s="2" t="str">
        <f>IFERROR(#REF!/GAMSstern!K54,"")</f>
        <v/>
      </c>
      <c r="M54" s="2" t="str">
        <f>IFERROR(#REF!/GAMSstern!L54,"")</f>
        <v/>
      </c>
      <c r="N54" s="2" t="str">
        <f>IFERROR(#REF!/GAMSstern!M54,"")</f>
        <v/>
      </c>
      <c r="O54" s="2" t="str">
        <f>IFERROR(#REF!/GAMSstern!N54,"")</f>
        <v/>
      </c>
      <c r="P54" s="2" t="str">
        <f>IFERROR(#REF!/GAMSstern!O54,"")</f>
        <v/>
      </c>
      <c r="Q54" s="2" t="str">
        <f>IFERROR(#REF!/GAMSstern!P54,"")</f>
        <v/>
      </c>
      <c r="R54" s="2" t="str">
        <f>IFERROR(#REF!/GAMSstern!Q54,"")</f>
        <v/>
      </c>
      <c r="S54" s="2" t="str">
        <f>IFERROR(#REF!/GAMSstern!R54,"")</f>
        <v/>
      </c>
      <c r="T54" s="2" t="str">
        <f>IFERROR(#REF!/GAMSstern!S54,"")</f>
        <v/>
      </c>
      <c r="U54" s="2" t="str">
        <f>IFERROR(#REF!/GAMSstern!T54,"")</f>
        <v/>
      </c>
      <c r="V54" s="2" t="str">
        <f>IFERROR(#REF!/GAMSstern!U54,"")</f>
        <v/>
      </c>
      <c r="W54" s="2" t="str">
        <f>IFERROR(#REF!/GAMSstern!V54,"")</f>
        <v/>
      </c>
      <c r="X54" s="2" t="str">
        <f>IFERROR(#REF!/GAMSstern!W54,"")</f>
        <v/>
      </c>
      <c r="Y54" s="2" t="str">
        <f>IFERROR(#REF!/GAMSstern!X54,"")</f>
        <v/>
      </c>
      <c r="Z54" s="2" t="str">
        <f>IFERROR(#REF!/GAMSstern!Y54,"")</f>
        <v/>
      </c>
      <c r="AA54" s="2" t="str">
        <f>IFERROR(#REF!/GAMSstern!Z54,"")</f>
        <v/>
      </c>
      <c r="AB54" s="2" t="str">
        <f>IFERROR(#REF!/GAMSstern!AA54,"")</f>
        <v/>
      </c>
      <c r="AC54" s="2" t="str">
        <f>IFERROR(#REF!/GAMSstern!AB54,"")</f>
        <v/>
      </c>
      <c r="AD54" s="2" t="str">
        <f>IFERROR(#REF!/GAMSstern!AC54,"")</f>
        <v/>
      </c>
      <c r="AE54" s="2" t="str">
        <f>IFERROR(#REF!/GAMSstern!AD54,"")</f>
        <v/>
      </c>
      <c r="AF54" s="2" t="str">
        <f>IFERROR(#REF!/GAMSstern!AE54,"")</f>
        <v/>
      </c>
      <c r="AG54" s="2" t="str">
        <f>IFERROR(#REF!/GAMSstern!AF54,"")</f>
        <v/>
      </c>
      <c r="AH54" s="2" t="str">
        <f>IFERROR(#REF!/GAMSstern!AG54,"")</f>
        <v/>
      </c>
      <c r="AI54" s="2" t="str">
        <f>IFERROR(#REF!/GAMSstern!AH54,"")</f>
        <v/>
      </c>
      <c r="AJ54" s="2" t="str">
        <f>IFERROR(#REF!/GAMSstern!AI54,"")</f>
        <v/>
      </c>
      <c r="AK54" s="2" t="str">
        <f>IFERROR(#REF!/GAMSstern!AJ54,"")</f>
        <v/>
      </c>
      <c r="AL54" s="2" t="str">
        <f>IFERROR(#REF!/GAMSstern!AK54,"")</f>
        <v/>
      </c>
      <c r="AM54" s="2" t="str">
        <f>IFERROR(#REF!/GAMSstern!AL54,"")</f>
        <v/>
      </c>
      <c r="AN54" s="2" t="str">
        <f>IFERROR(#REF!/GAMSstern!AM54,"")</f>
        <v/>
      </c>
      <c r="AO54" s="2" t="str">
        <f>IFERROR(#REF!/GAMSstern!AN54,"")</f>
        <v/>
      </c>
      <c r="AP54" s="2" t="str">
        <f>IFERROR(#REF!/GAMSstern!AO54,"")</f>
        <v/>
      </c>
      <c r="AQ54" s="2" t="str">
        <f>IFERROR(#REF!/GAMSstern!AP54,"")</f>
        <v/>
      </c>
      <c r="AR54" s="2" t="str">
        <f>IFERROR(#REF!/GAMSstern!AQ54,"")</f>
        <v/>
      </c>
      <c r="AS54" s="2" t="str">
        <f>IFERROR(#REF!/GAMSstern!AR54,"")</f>
        <v/>
      </c>
      <c r="AT54" s="2" t="str">
        <f>IFERROR(#REF!/GAMSstern!AS54,"")</f>
        <v/>
      </c>
      <c r="AU54" s="2" t="str">
        <f>IFERROR(#REF!/GAMSstern!AT54,"")</f>
        <v/>
      </c>
      <c r="AV54" s="2" t="str">
        <f>IFERROR(#REF!/GAMSstern!AU54,"")</f>
        <v/>
      </c>
      <c r="AW54" s="2" t="str">
        <f>IFERROR(#REF!/GAMSstern!AV54,"")</f>
        <v/>
      </c>
      <c r="AX54" s="2" t="str">
        <f>IFERROR(#REF!/GAMSstern!AW54,"")</f>
        <v/>
      </c>
      <c r="AY54" s="2" t="str">
        <f>IFERROR(#REF!/GAMSstern!AX54,"")</f>
        <v/>
      </c>
      <c r="AZ54" s="2" t="str">
        <f>IFERROR(#REF!/GAMSstern!AY54,"")</f>
        <v/>
      </c>
      <c r="BA54" s="2" t="str">
        <f>IFERROR(#REF!/GAMSstern!AZ54,"")</f>
        <v/>
      </c>
      <c r="BB54" s="2" t="str">
        <f>IFERROR(#REF!/GAMSstern!BA54,"")</f>
        <v/>
      </c>
      <c r="BC54" s="2" t="str">
        <f>IFERROR(#REF!/GAMSstern!BB54,"")</f>
        <v/>
      </c>
      <c r="BD54" s="2" t="str">
        <f>IFERROR(#REF!/GAMSstern!BC54,"")</f>
        <v/>
      </c>
      <c r="BE54" s="2" t="str">
        <f>IFERROR(#REF!/GAMSstern!BD54,"")</f>
        <v/>
      </c>
      <c r="BF54" s="2" t="str">
        <f>IFERROR(#REF!/GAMSstern!BE54,"")</f>
        <v/>
      </c>
      <c r="BG54" s="2" t="str">
        <f>IFERROR(#REF!/GAMSstern!BF54,"")</f>
        <v/>
      </c>
      <c r="BH54" s="2" t="str">
        <f>IFERROR(#REF!/GAMSstern!BG54,"")</f>
        <v/>
      </c>
      <c r="BI54" s="2" t="str">
        <f>IFERROR(#REF!/GAMSstern!BH54,"")</f>
        <v/>
      </c>
      <c r="BJ54" s="2" t="str">
        <f>IFERROR(#REF!/GAMSstern!BI54,"")</f>
        <v/>
      </c>
    </row>
    <row r="55" spans="1:62" x14ac:dyDescent="0.25">
      <c r="A55" t="e">
        <f>#REF!</f>
        <v>#REF!</v>
      </c>
      <c r="B55" t="str">
        <f>GAMSbase!A55</f>
        <v>** Global Parameters</v>
      </c>
      <c r="C55" s="2" t="str">
        <f>IFERROR(#REF!/GAMSstern!B55,"")</f>
        <v/>
      </c>
      <c r="D55" s="2" t="str">
        <f>IFERROR(#REF!/GAMSstern!C55,"")</f>
        <v/>
      </c>
      <c r="E55" s="2" t="str">
        <f>IFERROR(#REF!/GAMSstern!D55,"")</f>
        <v/>
      </c>
      <c r="F55" s="2" t="str">
        <f>IFERROR(#REF!/GAMSstern!E55,"")</f>
        <v/>
      </c>
      <c r="G55" s="2" t="str">
        <f>IFERROR(#REF!/GAMSstern!F55,"")</f>
        <v/>
      </c>
      <c r="H55" s="2" t="str">
        <f>IFERROR(#REF!/GAMSstern!G55,"")</f>
        <v/>
      </c>
      <c r="I55" s="2" t="str">
        <f>IFERROR(#REF!/GAMSstern!H55,"")</f>
        <v/>
      </c>
      <c r="J55" s="2" t="str">
        <f>IFERROR(#REF!/GAMSstern!I55,"")</f>
        <v/>
      </c>
      <c r="K55" s="2" t="str">
        <f>IFERROR(#REF!/GAMSstern!J55,"")</f>
        <v/>
      </c>
      <c r="L55" s="2" t="str">
        <f>IFERROR(#REF!/GAMSstern!K55,"")</f>
        <v/>
      </c>
      <c r="M55" s="2" t="str">
        <f>IFERROR(#REF!/GAMSstern!L55,"")</f>
        <v/>
      </c>
      <c r="N55" s="2" t="str">
        <f>IFERROR(#REF!/GAMSstern!M55,"")</f>
        <v/>
      </c>
      <c r="O55" s="2" t="str">
        <f>IFERROR(#REF!/GAMSstern!N55,"")</f>
        <v/>
      </c>
      <c r="P55" s="2" t="str">
        <f>IFERROR(#REF!/GAMSstern!O55,"")</f>
        <v/>
      </c>
      <c r="Q55" s="2" t="str">
        <f>IFERROR(#REF!/GAMSstern!P55,"")</f>
        <v/>
      </c>
      <c r="R55" s="2" t="str">
        <f>IFERROR(#REF!/GAMSstern!Q55,"")</f>
        <v/>
      </c>
      <c r="S55" s="2" t="str">
        <f>IFERROR(#REF!/GAMSstern!R55,"")</f>
        <v/>
      </c>
      <c r="T55" s="2" t="str">
        <f>IFERROR(#REF!/GAMSstern!S55,"")</f>
        <v/>
      </c>
      <c r="U55" s="2" t="str">
        <f>IFERROR(#REF!/GAMSstern!T55,"")</f>
        <v/>
      </c>
      <c r="V55" s="2" t="str">
        <f>IFERROR(#REF!/GAMSstern!U55,"")</f>
        <v/>
      </c>
      <c r="W55" s="2" t="str">
        <f>IFERROR(#REF!/GAMSstern!V55,"")</f>
        <v/>
      </c>
      <c r="X55" s="2" t="str">
        <f>IFERROR(#REF!/GAMSstern!W55,"")</f>
        <v/>
      </c>
      <c r="Y55" s="2" t="str">
        <f>IFERROR(#REF!/GAMSstern!X55,"")</f>
        <v/>
      </c>
      <c r="Z55" s="2" t="str">
        <f>IFERROR(#REF!/GAMSstern!Y55,"")</f>
        <v/>
      </c>
      <c r="AA55" s="2" t="str">
        <f>IFERROR(#REF!/GAMSstern!Z55,"")</f>
        <v/>
      </c>
      <c r="AB55" s="2" t="str">
        <f>IFERROR(#REF!/GAMSstern!AA55,"")</f>
        <v/>
      </c>
      <c r="AC55" s="2" t="str">
        <f>IFERROR(#REF!/GAMSstern!AB55,"")</f>
        <v/>
      </c>
      <c r="AD55" s="2" t="str">
        <f>IFERROR(#REF!/GAMSstern!AC55,"")</f>
        <v/>
      </c>
      <c r="AE55" s="2" t="str">
        <f>IFERROR(#REF!/GAMSstern!AD55,"")</f>
        <v/>
      </c>
      <c r="AF55" s="2" t="str">
        <f>IFERROR(#REF!/GAMSstern!AE55,"")</f>
        <v/>
      </c>
      <c r="AG55" s="2" t="str">
        <f>IFERROR(#REF!/GAMSstern!AF55,"")</f>
        <v/>
      </c>
      <c r="AH55" s="2" t="str">
        <f>IFERROR(#REF!/GAMSstern!AG55,"")</f>
        <v/>
      </c>
      <c r="AI55" s="2" t="str">
        <f>IFERROR(#REF!/GAMSstern!AH55,"")</f>
        <v/>
      </c>
      <c r="AJ55" s="2" t="str">
        <f>IFERROR(#REF!/GAMSstern!AI55,"")</f>
        <v/>
      </c>
      <c r="AK55" s="2" t="str">
        <f>IFERROR(#REF!/GAMSstern!AJ55,"")</f>
        <v/>
      </c>
      <c r="AL55" s="2" t="str">
        <f>IFERROR(#REF!/GAMSstern!AK55,"")</f>
        <v/>
      </c>
      <c r="AM55" s="2" t="str">
        <f>IFERROR(#REF!/GAMSstern!AL55,"")</f>
        <v/>
      </c>
      <c r="AN55" s="2" t="str">
        <f>IFERROR(#REF!/GAMSstern!AM55,"")</f>
        <v/>
      </c>
      <c r="AO55" s="2" t="str">
        <f>IFERROR(#REF!/GAMSstern!AN55,"")</f>
        <v/>
      </c>
      <c r="AP55" s="2" t="str">
        <f>IFERROR(#REF!/GAMSstern!AO55,"")</f>
        <v/>
      </c>
      <c r="AQ55" s="2" t="str">
        <f>IFERROR(#REF!/GAMSstern!AP55,"")</f>
        <v/>
      </c>
      <c r="AR55" s="2" t="str">
        <f>IFERROR(#REF!/GAMSstern!AQ55,"")</f>
        <v/>
      </c>
      <c r="AS55" s="2" t="str">
        <f>IFERROR(#REF!/GAMSstern!AR55,"")</f>
        <v/>
      </c>
      <c r="AT55" s="2" t="str">
        <f>IFERROR(#REF!/GAMSstern!AS55,"")</f>
        <v/>
      </c>
      <c r="AU55" s="2" t="str">
        <f>IFERROR(#REF!/GAMSstern!AT55,"")</f>
        <v/>
      </c>
      <c r="AV55" s="2" t="str">
        <f>IFERROR(#REF!/GAMSstern!AU55,"")</f>
        <v/>
      </c>
      <c r="AW55" s="2" t="str">
        <f>IFERROR(#REF!/GAMSstern!AV55,"")</f>
        <v/>
      </c>
      <c r="AX55" s="2" t="str">
        <f>IFERROR(#REF!/GAMSstern!AW55,"")</f>
        <v/>
      </c>
      <c r="AY55" s="2" t="str">
        <f>IFERROR(#REF!/GAMSstern!AX55,"")</f>
        <v/>
      </c>
      <c r="AZ55" s="2" t="str">
        <f>IFERROR(#REF!/GAMSstern!AY55,"")</f>
        <v/>
      </c>
      <c r="BA55" s="2" t="str">
        <f>IFERROR(#REF!/GAMSstern!AZ55,"")</f>
        <v/>
      </c>
      <c r="BB55" s="2" t="str">
        <f>IFERROR(#REF!/GAMSstern!BA55,"")</f>
        <v/>
      </c>
      <c r="BC55" s="2" t="str">
        <f>IFERROR(#REF!/GAMSstern!BB55,"")</f>
        <v/>
      </c>
      <c r="BD55" s="2" t="str">
        <f>IFERROR(#REF!/GAMSstern!BC55,"")</f>
        <v/>
      </c>
      <c r="BE55" s="2" t="str">
        <f>IFERROR(#REF!/GAMSstern!BD55,"")</f>
        <v/>
      </c>
      <c r="BF55" s="2" t="str">
        <f>IFERROR(#REF!/GAMSstern!BE55,"")</f>
        <v/>
      </c>
      <c r="BG55" s="2" t="str">
        <f>IFERROR(#REF!/GAMSstern!BF55,"")</f>
        <v/>
      </c>
      <c r="BH55" s="2" t="str">
        <f>IFERROR(#REF!/GAMSstern!BG55,"")</f>
        <v/>
      </c>
      <c r="BI55" s="2" t="str">
        <f>IFERROR(#REF!/GAMSstern!BH55,"")</f>
        <v/>
      </c>
      <c r="BJ55" s="2" t="str">
        <f>IFERROR(#REF!/GAMSstern!BI55,"")</f>
        <v/>
      </c>
    </row>
    <row r="56" spans="1:62" x14ac:dyDescent="0.25">
      <c r="A56" t="e">
        <f>#REF!</f>
        <v>#REF!</v>
      </c>
      <c r="B56" t="str">
        <f>GAMSbase!A56</f>
        <v>* CARBON LIMITS</v>
      </c>
      <c r="C56" s="2" t="str">
        <f>IFERROR(#REF!/GAMSstern!B56,"")</f>
        <v/>
      </c>
      <c r="D56" s="2" t="str">
        <f>IFERROR(#REF!/GAMSstern!C56,"")</f>
        <v/>
      </c>
      <c r="E56" s="2" t="str">
        <f>IFERROR(#REF!/GAMSstern!D56,"")</f>
        <v/>
      </c>
      <c r="F56" s="2" t="str">
        <f>IFERROR(#REF!/GAMSstern!E56,"")</f>
        <v/>
      </c>
      <c r="G56" s="2" t="str">
        <f>IFERROR(#REF!/GAMSstern!F56,"")</f>
        <v/>
      </c>
      <c r="H56" s="2" t="str">
        <f>IFERROR(#REF!/GAMSstern!G56,"")</f>
        <v/>
      </c>
      <c r="I56" s="2" t="str">
        <f>IFERROR(#REF!/GAMSstern!H56,"")</f>
        <v/>
      </c>
      <c r="J56" s="2" t="str">
        <f>IFERROR(#REF!/GAMSstern!I56,"")</f>
        <v/>
      </c>
      <c r="K56" s="2" t="str">
        <f>IFERROR(#REF!/GAMSstern!J56,"")</f>
        <v/>
      </c>
      <c r="L56" s="2" t="str">
        <f>IFERROR(#REF!/GAMSstern!K56,"")</f>
        <v/>
      </c>
      <c r="M56" s="2" t="str">
        <f>IFERROR(#REF!/GAMSstern!L56,"")</f>
        <v/>
      </c>
      <c r="N56" s="2" t="str">
        <f>IFERROR(#REF!/GAMSstern!M56,"")</f>
        <v/>
      </c>
      <c r="O56" s="2" t="str">
        <f>IFERROR(#REF!/GAMSstern!N56,"")</f>
        <v/>
      </c>
      <c r="P56" s="2" t="str">
        <f>IFERROR(#REF!/GAMSstern!O56,"")</f>
        <v/>
      </c>
      <c r="Q56" s="2" t="str">
        <f>IFERROR(#REF!/GAMSstern!P56,"")</f>
        <v/>
      </c>
      <c r="R56" s="2" t="str">
        <f>IFERROR(#REF!/GAMSstern!Q56,"")</f>
        <v/>
      </c>
      <c r="S56" s="2" t="str">
        <f>IFERROR(#REF!/GAMSstern!R56,"")</f>
        <v/>
      </c>
      <c r="T56" s="2" t="str">
        <f>IFERROR(#REF!/GAMSstern!S56,"")</f>
        <v/>
      </c>
      <c r="U56" s="2" t="str">
        <f>IFERROR(#REF!/GAMSstern!T56,"")</f>
        <v/>
      </c>
      <c r="V56" s="2" t="str">
        <f>IFERROR(#REF!/GAMSstern!U56,"")</f>
        <v/>
      </c>
      <c r="W56" s="2" t="str">
        <f>IFERROR(#REF!/GAMSstern!V56,"")</f>
        <v/>
      </c>
      <c r="X56" s="2" t="str">
        <f>IFERROR(#REF!/GAMSstern!W56,"")</f>
        <v/>
      </c>
      <c r="Y56" s="2" t="str">
        <f>IFERROR(#REF!/GAMSstern!X56,"")</f>
        <v/>
      </c>
      <c r="Z56" s="2" t="str">
        <f>IFERROR(#REF!/GAMSstern!Y56,"")</f>
        <v/>
      </c>
      <c r="AA56" s="2" t="str">
        <f>IFERROR(#REF!/GAMSstern!Z56,"")</f>
        <v/>
      </c>
      <c r="AB56" s="2" t="str">
        <f>IFERROR(#REF!/GAMSstern!AA56,"")</f>
        <v/>
      </c>
      <c r="AC56" s="2" t="str">
        <f>IFERROR(#REF!/GAMSstern!AB56,"")</f>
        <v/>
      </c>
      <c r="AD56" s="2" t="str">
        <f>IFERROR(#REF!/GAMSstern!AC56,"")</f>
        <v/>
      </c>
      <c r="AE56" s="2" t="str">
        <f>IFERROR(#REF!/GAMSstern!AD56,"")</f>
        <v/>
      </c>
      <c r="AF56" s="2" t="str">
        <f>IFERROR(#REF!/GAMSstern!AE56,"")</f>
        <v/>
      </c>
      <c r="AG56" s="2" t="str">
        <f>IFERROR(#REF!/GAMSstern!AF56,"")</f>
        <v/>
      </c>
      <c r="AH56" s="2" t="str">
        <f>IFERROR(#REF!/GAMSstern!AG56,"")</f>
        <v/>
      </c>
      <c r="AI56" s="2" t="str">
        <f>IFERROR(#REF!/GAMSstern!AH56,"")</f>
        <v/>
      </c>
      <c r="AJ56" s="2" t="str">
        <f>IFERROR(#REF!/GAMSstern!AI56,"")</f>
        <v/>
      </c>
      <c r="AK56" s="2" t="str">
        <f>IFERROR(#REF!/GAMSstern!AJ56,"")</f>
        <v/>
      </c>
      <c r="AL56" s="2" t="str">
        <f>IFERROR(#REF!/GAMSstern!AK56,"")</f>
        <v/>
      </c>
      <c r="AM56" s="2" t="str">
        <f>IFERROR(#REF!/GAMSstern!AL56,"")</f>
        <v/>
      </c>
      <c r="AN56" s="2" t="str">
        <f>IFERROR(#REF!/GAMSstern!AM56,"")</f>
        <v/>
      </c>
      <c r="AO56" s="2" t="str">
        <f>IFERROR(#REF!/GAMSstern!AN56,"")</f>
        <v/>
      </c>
      <c r="AP56" s="2" t="str">
        <f>IFERROR(#REF!/GAMSstern!AO56,"")</f>
        <v/>
      </c>
      <c r="AQ56" s="2" t="str">
        <f>IFERROR(#REF!/GAMSstern!AP56,"")</f>
        <v/>
      </c>
      <c r="AR56" s="2" t="str">
        <f>IFERROR(#REF!/GAMSstern!AQ56,"")</f>
        <v/>
      </c>
      <c r="AS56" s="2" t="str">
        <f>IFERROR(#REF!/GAMSstern!AR56,"")</f>
        <v/>
      </c>
      <c r="AT56" s="2" t="str">
        <f>IFERROR(#REF!/GAMSstern!AS56,"")</f>
        <v/>
      </c>
      <c r="AU56" s="2" t="str">
        <f>IFERROR(#REF!/GAMSstern!AT56,"")</f>
        <v/>
      </c>
      <c r="AV56" s="2" t="str">
        <f>IFERROR(#REF!/GAMSstern!AU56,"")</f>
        <v/>
      </c>
      <c r="AW56" s="2" t="str">
        <f>IFERROR(#REF!/GAMSstern!AV56,"")</f>
        <v/>
      </c>
      <c r="AX56" s="2" t="str">
        <f>IFERROR(#REF!/GAMSstern!AW56,"")</f>
        <v/>
      </c>
      <c r="AY56" s="2" t="str">
        <f>IFERROR(#REF!/GAMSstern!AX56,"")</f>
        <v/>
      </c>
      <c r="AZ56" s="2" t="str">
        <f>IFERROR(#REF!/GAMSstern!AY56,"")</f>
        <v/>
      </c>
      <c r="BA56" s="2" t="str">
        <f>IFERROR(#REF!/GAMSstern!AZ56,"")</f>
        <v/>
      </c>
      <c r="BB56" s="2" t="str">
        <f>IFERROR(#REF!/GAMSstern!BA56,"")</f>
        <v/>
      </c>
      <c r="BC56" s="2" t="str">
        <f>IFERROR(#REF!/GAMSstern!BB56,"")</f>
        <v/>
      </c>
      <c r="BD56" s="2" t="str">
        <f>IFERROR(#REF!/GAMSstern!BC56,"")</f>
        <v/>
      </c>
      <c r="BE56" s="2" t="str">
        <f>IFERROR(#REF!/GAMSstern!BD56,"")</f>
        <v/>
      </c>
      <c r="BF56" s="2" t="str">
        <f>IFERROR(#REF!/GAMSstern!BE56,"")</f>
        <v/>
      </c>
      <c r="BG56" s="2" t="str">
        <f>IFERROR(#REF!/GAMSstern!BF56,"")</f>
        <v/>
      </c>
      <c r="BH56" s="2" t="str">
        <f>IFERROR(#REF!/GAMSstern!BG56,"")</f>
        <v/>
      </c>
      <c r="BI56" s="2" t="str">
        <f>IFERROR(#REF!/GAMSstern!BH56,"")</f>
        <v/>
      </c>
      <c r="BJ56" s="2" t="str">
        <f>IFERROR(#REF!/GAMSstern!BI56,"")</f>
        <v/>
      </c>
    </row>
    <row r="57" spans="1:62" x14ac:dyDescent="0.25">
      <c r="A57" t="e">
        <f>#REF!</f>
        <v>#REF!</v>
      </c>
      <c r="B57" t="str">
        <f>GAMSbase!A57</f>
        <v>Maximum Carbon Resources (GtC)</v>
      </c>
      <c r="C57" s="2" t="str">
        <f>IFERROR(#REF!/GAMSstern!B57,"")</f>
        <v/>
      </c>
      <c r="D57" s="2" t="str">
        <f>IFERROR(#REF!/GAMSstern!C57,"")</f>
        <v/>
      </c>
      <c r="E57" s="2" t="str">
        <f>IFERROR(#REF!/GAMSstern!D57,"")</f>
        <v/>
      </c>
      <c r="F57" s="2" t="str">
        <f>IFERROR(#REF!/GAMSstern!E57,"")</f>
        <v/>
      </c>
      <c r="G57" s="2" t="str">
        <f>IFERROR(#REF!/GAMSstern!F57,"")</f>
        <v/>
      </c>
      <c r="H57" s="2" t="str">
        <f>IFERROR(#REF!/GAMSstern!G57,"")</f>
        <v/>
      </c>
      <c r="I57" s="2" t="str">
        <f>IFERROR(#REF!/GAMSstern!H57,"")</f>
        <v/>
      </c>
      <c r="J57" s="2" t="str">
        <f>IFERROR(#REF!/GAMSstern!I57,"")</f>
        <v/>
      </c>
      <c r="K57" s="2" t="str">
        <f>IFERROR(#REF!/GAMSstern!J57,"")</f>
        <v/>
      </c>
      <c r="L57" s="2" t="str">
        <f>IFERROR(#REF!/GAMSstern!K57,"")</f>
        <v/>
      </c>
      <c r="M57" s="2" t="str">
        <f>IFERROR(#REF!/GAMSstern!L57,"")</f>
        <v/>
      </c>
      <c r="N57" s="2" t="str">
        <f>IFERROR(#REF!/GAMSstern!M57,"")</f>
        <v/>
      </c>
      <c r="O57" s="2" t="str">
        <f>IFERROR(#REF!/GAMSstern!N57,"")</f>
        <v/>
      </c>
      <c r="P57" s="2" t="str">
        <f>IFERROR(#REF!/GAMSstern!O57,"")</f>
        <v/>
      </c>
      <c r="Q57" s="2" t="str">
        <f>IFERROR(#REF!/GAMSstern!P57,"")</f>
        <v/>
      </c>
      <c r="R57" s="2" t="str">
        <f>IFERROR(#REF!/GAMSstern!Q57,"")</f>
        <v/>
      </c>
      <c r="S57" s="2" t="str">
        <f>IFERROR(#REF!/GAMSstern!R57,"")</f>
        <v/>
      </c>
      <c r="T57" s="2" t="str">
        <f>IFERROR(#REF!/GAMSstern!S57,"")</f>
        <v/>
      </c>
      <c r="U57" s="2" t="str">
        <f>IFERROR(#REF!/GAMSstern!T57,"")</f>
        <v/>
      </c>
      <c r="V57" s="2" t="str">
        <f>IFERROR(#REF!/GAMSstern!U57,"")</f>
        <v/>
      </c>
      <c r="W57" s="2" t="str">
        <f>IFERROR(#REF!/GAMSstern!V57,"")</f>
        <v/>
      </c>
      <c r="X57" s="2" t="str">
        <f>IFERROR(#REF!/GAMSstern!W57,"")</f>
        <v/>
      </c>
      <c r="Y57" s="2" t="str">
        <f>IFERROR(#REF!/GAMSstern!X57,"")</f>
        <v/>
      </c>
      <c r="Z57" s="2" t="str">
        <f>IFERROR(#REF!/GAMSstern!Y57,"")</f>
        <v/>
      </c>
      <c r="AA57" s="2" t="str">
        <f>IFERROR(#REF!/GAMSstern!Z57,"")</f>
        <v/>
      </c>
      <c r="AB57" s="2" t="str">
        <f>IFERROR(#REF!/GAMSstern!AA57,"")</f>
        <v/>
      </c>
      <c r="AC57" s="2" t="str">
        <f>IFERROR(#REF!/GAMSstern!AB57,"")</f>
        <v/>
      </c>
      <c r="AD57" s="2" t="str">
        <f>IFERROR(#REF!/GAMSstern!AC57,"")</f>
        <v/>
      </c>
      <c r="AE57" s="2" t="str">
        <f>IFERROR(#REF!/GAMSstern!AD57,"")</f>
        <v/>
      </c>
      <c r="AF57" s="2" t="str">
        <f>IFERROR(#REF!/GAMSstern!AE57,"")</f>
        <v/>
      </c>
      <c r="AG57" s="2" t="str">
        <f>IFERROR(#REF!/GAMSstern!AF57,"")</f>
        <v/>
      </c>
      <c r="AH57" s="2" t="str">
        <f>IFERROR(#REF!/GAMSstern!AG57,"")</f>
        <v/>
      </c>
      <c r="AI57" s="2" t="str">
        <f>IFERROR(#REF!/GAMSstern!AH57,"")</f>
        <v/>
      </c>
      <c r="AJ57" s="2" t="str">
        <f>IFERROR(#REF!/GAMSstern!AI57,"")</f>
        <v/>
      </c>
      <c r="AK57" s="2" t="str">
        <f>IFERROR(#REF!/GAMSstern!AJ57,"")</f>
        <v/>
      </c>
      <c r="AL57" s="2" t="str">
        <f>IFERROR(#REF!/GAMSstern!AK57,"")</f>
        <v/>
      </c>
      <c r="AM57" s="2" t="str">
        <f>IFERROR(#REF!/GAMSstern!AL57,"")</f>
        <v/>
      </c>
      <c r="AN57" s="2" t="str">
        <f>IFERROR(#REF!/GAMSstern!AM57,"")</f>
        <v/>
      </c>
      <c r="AO57" s="2" t="str">
        <f>IFERROR(#REF!/GAMSstern!AN57,"")</f>
        <v/>
      </c>
      <c r="AP57" s="2" t="str">
        <f>IFERROR(#REF!/GAMSstern!AO57,"")</f>
        <v/>
      </c>
      <c r="AQ57" s="2" t="str">
        <f>IFERROR(#REF!/GAMSstern!AP57,"")</f>
        <v/>
      </c>
      <c r="AR57" s="2" t="str">
        <f>IFERROR(#REF!/GAMSstern!AQ57,"")</f>
        <v/>
      </c>
      <c r="AS57" s="2" t="str">
        <f>IFERROR(#REF!/GAMSstern!AR57,"")</f>
        <v/>
      </c>
      <c r="AT57" s="2" t="str">
        <f>IFERROR(#REF!/GAMSstern!AS57,"")</f>
        <v/>
      </c>
      <c r="AU57" s="2" t="str">
        <f>IFERROR(#REF!/GAMSstern!AT57,"")</f>
        <v/>
      </c>
      <c r="AV57" s="2" t="str">
        <f>IFERROR(#REF!/GAMSstern!AU57,"")</f>
        <v/>
      </c>
      <c r="AW57" s="2" t="str">
        <f>IFERROR(#REF!/GAMSstern!AV57,"")</f>
        <v/>
      </c>
      <c r="AX57" s="2" t="str">
        <f>IFERROR(#REF!/GAMSstern!AW57,"")</f>
        <v/>
      </c>
      <c r="AY57" s="2" t="str">
        <f>IFERROR(#REF!/GAMSstern!AX57,"")</f>
        <v/>
      </c>
      <c r="AZ57" s="2" t="str">
        <f>IFERROR(#REF!/GAMSstern!AY57,"")</f>
        <v/>
      </c>
      <c r="BA57" s="2" t="str">
        <f>IFERROR(#REF!/GAMSstern!AZ57,"")</f>
        <v/>
      </c>
      <c r="BB57" s="2" t="str">
        <f>IFERROR(#REF!/GAMSstern!BA57,"")</f>
        <v/>
      </c>
      <c r="BC57" s="2" t="str">
        <f>IFERROR(#REF!/GAMSstern!BB57,"")</f>
        <v/>
      </c>
      <c r="BD57" s="2" t="str">
        <f>IFERROR(#REF!/GAMSstern!BC57,"")</f>
        <v/>
      </c>
      <c r="BE57" s="2" t="str">
        <f>IFERROR(#REF!/GAMSstern!BD57,"")</f>
        <v/>
      </c>
      <c r="BF57" s="2" t="str">
        <f>IFERROR(#REF!/GAMSstern!BE57,"")</f>
        <v/>
      </c>
      <c r="BG57" s="2" t="str">
        <f>IFERROR(#REF!/GAMSstern!BF57,"")</f>
        <v/>
      </c>
      <c r="BH57" s="2" t="str">
        <f>IFERROR(#REF!/GAMSstern!BG57,"")</f>
        <v/>
      </c>
      <c r="BI57" s="2" t="str">
        <f>IFERROR(#REF!/GAMSstern!BH57,"")</f>
        <v/>
      </c>
      <c r="BJ57" s="2" t="str">
        <f>IFERROR(#REF!/GAMSstern!BI57,"")</f>
        <v/>
      </c>
    </row>
    <row r="58" spans="1:62" x14ac:dyDescent="0.25">
      <c r="A58" t="e">
        <f>#REF!</f>
        <v>#REF!</v>
      </c>
      <c r="B58" t="str">
        <f>GAMSbase!A58</f>
        <v>* CARBON CYCLE INITIAL CONDITIONS</v>
      </c>
      <c r="C58" s="2" t="str">
        <f>IFERROR(#REF!/GAMSstern!B58,"")</f>
        <v/>
      </c>
      <c r="D58" s="2" t="str">
        <f>IFERROR(#REF!/GAMSstern!C58,"")</f>
        <v/>
      </c>
      <c r="E58" s="2" t="str">
        <f>IFERROR(#REF!/GAMSstern!D58,"")</f>
        <v/>
      </c>
      <c r="F58" s="2" t="str">
        <f>IFERROR(#REF!/GAMSstern!E58,"")</f>
        <v/>
      </c>
      <c r="G58" s="2" t="str">
        <f>IFERROR(#REF!/GAMSstern!F58,"")</f>
        <v/>
      </c>
      <c r="H58" s="2" t="str">
        <f>IFERROR(#REF!/GAMSstern!G58,"")</f>
        <v/>
      </c>
      <c r="I58" s="2" t="str">
        <f>IFERROR(#REF!/GAMSstern!H58,"")</f>
        <v/>
      </c>
      <c r="J58" s="2" t="str">
        <f>IFERROR(#REF!/GAMSstern!I58,"")</f>
        <v/>
      </c>
      <c r="K58" s="2" t="str">
        <f>IFERROR(#REF!/GAMSstern!J58,"")</f>
        <v/>
      </c>
      <c r="L58" s="2" t="str">
        <f>IFERROR(#REF!/GAMSstern!K58,"")</f>
        <v/>
      </c>
      <c r="M58" s="2" t="str">
        <f>IFERROR(#REF!/GAMSstern!L58,"")</f>
        <v/>
      </c>
      <c r="N58" s="2" t="str">
        <f>IFERROR(#REF!/GAMSstern!M58,"")</f>
        <v/>
      </c>
      <c r="O58" s="2" t="str">
        <f>IFERROR(#REF!/GAMSstern!N58,"")</f>
        <v/>
      </c>
      <c r="P58" s="2" t="str">
        <f>IFERROR(#REF!/GAMSstern!O58,"")</f>
        <v/>
      </c>
      <c r="Q58" s="2" t="str">
        <f>IFERROR(#REF!/GAMSstern!P58,"")</f>
        <v/>
      </c>
      <c r="R58" s="2" t="str">
        <f>IFERROR(#REF!/GAMSstern!Q58,"")</f>
        <v/>
      </c>
      <c r="S58" s="2" t="str">
        <f>IFERROR(#REF!/GAMSstern!R58,"")</f>
        <v/>
      </c>
      <c r="T58" s="2" t="str">
        <f>IFERROR(#REF!/GAMSstern!S58,"")</f>
        <v/>
      </c>
      <c r="U58" s="2" t="str">
        <f>IFERROR(#REF!/GAMSstern!T58,"")</f>
        <v/>
      </c>
      <c r="V58" s="2" t="str">
        <f>IFERROR(#REF!/GAMSstern!U58,"")</f>
        <v/>
      </c>
      <c r="W58" s="2" t="str">
        <f>IFERROR(#REF!/GAMSstern!V58,"")</f>
        <v/>
      </c>
      <c r="X58" s="2" t="str">
        <f>IFERROR(#REF!/GAMSstern!W58,"")</f>
        <v/>
      </c>
      <c r="Y58" s="2" t="str">
        <f>IFERROR(#REF!/GAMSstern!X58,"")</f>
        <v/>
      </c>
      <c r="Z58" s="2" t="str">
        <f>IFERROR(#REF!/GAMSstern!Y58,"")</f>
        <v/>
      </c>
      <c r="AA58" s="2" t="str">
        <f>IFERROR(#REF!/GAMSstern!Z58,"")</f>
        <v/>
      </c>
      <c r="AB58" s="2" t="str">
        <f>IFERROR(#REF!/GAMSstern!AA58,"")</f>
        <v/>
      </c>
      <c r="AC58" s="2" t="str">
        <f>IFERROR(#REF!/GAMSstern!AB58,"")</f>
        <v/>
      </c>
      <c r="AD58" s="2" t="str">
        <f>IFERROR(#REF!/GAMSstern!AC58,"")</f>
        <v/>
      </c>
      <c r="AE58" s="2" t="str">
        <f>IFERROR(#REF!/GAMSstern!AD58,"")</f>
        <v/>
      </c>
      <c r="AF58" s="2" t="str">
        <f>IFERROR(#REF!/GAMSstern!AE58,"")</f>
        <v/>
      </c>
      <c r="AG58" s="2" t="str">
        <f>IFERROR(#REF!/GAMSstern!AF58,"")</f>
        <v/>
      </c>
      <c r="AH58" s="2" t="str">
        <f>IFERROR(#REF!/GAMSstern!AG58,"")</f>
        <v/>
      </c>
      <c r="AI58" s="2" t="str">
        <f>IFERROR(#REF!/GAMSstern!AH58,"")</f>
        <v/>
      </c>
      <c r="AJ58" s="2" t="str">
        <f>IFERROR(#REF!/GAMSstern!AI58,"")</f>
        <v/>
      </c>
      <c r="AK58" s="2" t="str">
        <f>IFERROR(#REF!/GAMSstern!AJ58,"")</f>
        <v/>
      </c>
      <c r="AL58" s="2" t="str">
        <f>IFERROR(#REF!/GAMSstern!AK58,"")</f>
        <v/>
      </c>
      <c r="AM58" s="2" t="str">
        <f>IFERROR(#REF!/GAMSstern!AL58,"")</f>
        <v/>
      </c>
      <c r="AN58" s="2" t="str">
        <f>IFERROR(#REF!/GAMSstern!AM58,"")</f>
        <v/>
      </c>
      <c r="AO58" s="2" t="str">
        <f>IFERROR(#REF!/GAMSstern!AN58,"")</f>
        <v/>
      </c>
      <c r="AP58" s="2" t="str">
        <f>IFERROR(#REF!/GAMSstern!AO58,"")</f>
        <v/>
      </c>
      <c r="AQ58" s="2" t="str">
        <f>IFERROR(#REF!/GAMSstern!AP58,"")</f>
        <v/>
      </c>
      <c r="AR58" s="2" t="str">
        <f>IFERROR(#REF!/GAMSstern!AQ58,"")</f>
        <v/>
      </c>
      <c r="AS58" s="2" t="str">
        <f>IFERROR(#REF!/GAMSstern!AR58,"")</f>
        <v/>
      </c>
      <c r="AT58" s="2" t="str">
        <f>IFERROR(#REF!/GAMSstern!AS58,"")</f>
        <v/>
      </c>
      <c r="AU58" s="2" t="str">
        <f>IFERROR(#REF!/GAMSstern!AT58,"")</f>
        <v/>
      </c>
      <c r="AV58" s="2" t="str">
        <f>IFERROR(#REF!/GAMSstern!AU58,"")</f>
        <v/>
      </c>
      <c r="AW58" s="2" t="str">
        <f>IFERROR(#REF!/GAMSstern!AV58,"")</f>
        <v/>
      </c>
      <c r="AX58" s="2" t="str">
        <f>IFERROR(#REF!/GAMSstern!AW58,"")</f>
        <v/>
      </c>
      <c r="AY58" s="2" t="str">
        <f>IFERROR(#REF!/GAMSstern!AX58,"")</f>
        <v/>
      </c>
      <c r="AZ58" s="2" t="str">
        <f>IFERROR(#REF!/GAMSstern!AY58,"")</f>
        <v/>
      </c>
      <c r="BA58" s="2" t="str">
        <f>IFERROR(#REF!/GAMSstern!AZ58,"")</f>
        <v/>
      </c>
      <c r="BB58" s="2" t="str">
        <f>IFERROR(#REF!/GAMSstern!BA58,"")</f>
        <v/>
      </c>
      <c r="BC58" s="2" t="str">
        <f>IFERROR(#REF!/GAMSstern!BB58,"")</f>
        <v/>
      </c>
      <c r="BD58" s="2" t="str">
        <f>IFERROR(#REF!/GAMSstern!BC58,"")</f>
        <v/>
      </c>
      <c r="BE58" s="2" t="str">
        <f>IFERROR(#REF!/GAMSstern!BD58,"")</f>
        <v/>
      </c>
      <c r="BF58" s="2" t="str">
        <f>IFERROR(#REF!/GAMSstern!BE58,"")</f>
        <v/>
      </c>
      <c r="BG58" s="2" t="str">
        <f>IFERROR(#REF!/GAMSstern!BF58,"")</f>
        <v/>
      </c>
      <c r="BH58" s="2" t="str">
        <f>IFERROR(#REF!/GAMSstern!BG58,"")</f>
        <v/>
      </c>
      <c r="BI58" s="2" t="str">
        <f>IFERROR(#REF!/GAMSstern!BH58,"")</f>
        <v/>
      </c>
      <c r="BJ58" s="2" t="str">
        <f>IFERROR(#REF!/GAMSstern!BI58,"")</f>
        <v/>
      </c>
    </row>
    <row r="59" spans="1:62" x14ac:dyDescent="0.25">
      <c r="A59" t="e">
        <f>#REF!</f>
        <v>#REF!</v>
      </c>
      <c r="B59" t="str">
        <f>GAMSbase!A59</f>
        <v>Initial Concentration of CO2 (GtC)..</v>
      </c>
      <c r="C59" s="2" t="str">
        <f>IFERROR(#REF!/GAMSstern!B59,"")</f>
        <v/>
      </c>
      <c r="D59" s="2" t="str">
        <f>IFERROR(#REF!/GAMSstern!C59,"")</f>
        <v/>
      </c>
      <c r="E59" s="2" t="str">
        <f>IFERROR(#REF!/GAMSstern!D59,"")</f>
        <v/>
      </c>
      <c r="F59" s="2" t="str">
        <f>IFERROR(#REF!/GAMSstern!E59,"")</f>
        <v/>
      </c>
      <c r="G59" s="2" t="str">
        <f>IFERROR(#REF!/GAMSstern!F59,"")</f>
        <v/>
      </c>
      <c r="H59" s="2" t="str">
        <f>IFERROR(#REF!/GAMSstern!G59,"")</f>
        <v/>
      </c>
      <c r="I59" s="2" t="str">
        <f>IFERROR(#REF!/GAMSstern!H59,"")</f>
        <v/>
      </c>
      <c r="J59" s="2" t="str">
        <f>IFERROR(#REF!/GAMSstern!I59,"")</f>
        <v/>
      </c>
      <c r="K59" s="2" t="str">
        <f>IFERROR(#REF!/GAMSstern!J59,"")</f>
        <v/>
      </c>
      <c r="L59" s="2" t="str">
        <f>IFERROR(#REF!/GAMSstern!K59,"")</f>
        <v/>
      </c>
      <c r="M59" s="2" t="str">
        <f>IFERROR(#REF!/GAMSstern!L59,"")</f>
        <v/>
      </c>
      <c r="N59" s="2" t="str">
        <f>IFERROR(#REF!/GAMSstern!M59,"")</f>
        <v/>
      </c>
      <c r="O59" s="2" t="str">
        <f>IFERROR(#REF!/GAMSstern!N59,"")</f>
        <v/>
      </c>
      <c r="P59" s="2" t="str">
        <f>IFERROR(#REF!/GAMSstern!O59,"")</f>
        <v/>
      </c>
      <c r="Q59" s="2" t="str">
        <f>IFERROR(#REF!/GAMSstern!P59,"")</f>
        <v/>
      </c>
      <c r="R59" s="2" t="str">
        <f>IFERROR(#REF!/GAMSstern!Q59,"")</f>
        <v/>
      </c>
      <c r="S59" s="2" t="str">
        <f>IFERROR(#REF!/GAMSstern!R59,"")</f>
        <v/>
      </c>
      <c r="T59" s="2" t="str">
        <f>IFERROR(#REF!/GAMSstern!S59,"")</f>
        <v/>
      </c>
      <c r="U59" s="2" t="str">
        <f>IFERROR(#REF!/GAMSstern!T59,"")</f>
        <v/>
      </c>
      <c r="V59" s="2" t="str">
        <f>IFERROR(#REF!/GAMSstern!U59,"")</f>
        <v/>
      </c>
      <c r="W59" s="2" t="str">
        <f>IFERROR(#REF!/GAMSstern!V59,"")</f>
        <v/>
      </c>
      <c r="X59" s="2" t="str">
        <f>IFERROR(#REF!/GAMSstern!W59,"")</f>
        <v/>
      </c>
      <c r="Y59" s="2" t="str">
        <f>IFERROR(#REF!/GAMSstern!X59,"")</f>
        <v/>
      </c>
      <c r="Z59" s="2" t="str">
        <f>IFERROR(#REF!/GAMSstern!Y59,"")</f>
        <v/>
      </c>
      <c r="AA59" s="2" t="str">
        <f>IFERROR(#REF!/GAMSstern!Z59,"")</f>
        <v/>
      </c>
      <c r="AB59" s="2" t="str">
        <f>IFERROR(#REF!/GAMSstern!AA59,"")</f>
        <v/>
      </c>
      <c r="AC59" s="2" t="str">
        <f>IFERROR(#REF!/GAMSstern!AB59,"")</f>
        <v/>
      </c>
      <c r="AD59" s="2" t="str">
        <f>IFERROR(#REF!/GAMSstern!AC59,"")</f>
        <v/>
      </c>
      <c r="AE59" s="2" t="str">
        <f>IFERROR(#REF!/GAMSstern!AD59,"")</f>
        <v/>
      </c>
      <c r="AF59" s="2" t="str">
        <f>IFERROR(#REF!/GAMSstern!AE59,"")</f>
        <v/>
      </c>
      <c r="AG59" s="2" t="str">
        <f>IFERROR(#REF!/GAMSstern!AF59,"")</f>
        <v/>
      </c>
      <c r="AH59" s="2" t="str">
        <f>IFERROR(#REF!/GAMSstern!AG59,"")</f>
        <v/>
      </c>
      <c r="AI59" s="2" t="str">
        <f>IFERROR(#REF!/GAMSstern!AH59,"")</f>
        <v/>
      </c>
      <c r="AJ59" s="2" t="str">
        <f>IFERROR(#REF!/GAMSstern!AI59,"")</f>
        <v/>
      </c>
      <c r="AK59" s="2" t="str">
        <f>IFERROR(#REF!/GAMSstern!AJ59,"")</f>
        <v/>
      </c>
      <c r="AL59" s="2" t="str">
        <f>IFERROR(#REF!/GAMSstern!AK59,"")</f>
        <v/>
      </c>
      <c r="AM59" s="2" t="str">
        <f>IFERROR(#REF!/GAMSstern!AL59,"")</f>
        <v/>
      </c>
      <c r="AN59" s="2" t="str">
        <f>IFERROR(#REF!/GAMSstern!AM59,"")</f>
        <v/>
      </c>
      <c r="AO59" s="2" t="str">
        <f>IFERROR(#REF!/GAMSstern!AN59,"")</f>
        <v/>
      </c>
      <c r="AP59" s="2" t="str">
        <f>IFERROR(#REF!/GAMSstern!AO59,"")</f>
        <v/>
      </c>
      <c r="AQ59" s="2" t="str">
        <f>IFERROR(#REF!/GAMSstern!AP59,"")</f>
        <v/>
      </c>
      <c r="AR59" s="2" t="str">
        <f>IFERROR(#REF!/GAMSstern!AQ59,"")</f>
        <v/>
      </c>
      <c r="AS59" s="2" t="str">
        <f>IFERROR(#REF!/GAMSstern!AR59,"")</f>
        <v/>
      </c>
      <c r="AT59" s="2" t="str">
        <f>IFERROR(#REF!/GAMSstern!AS59,"")</f>
        <v/>
      </c>
      <c r="AU59" s="2" t="str">
        <f>IFERROR(#REF!/GAMSstern!AT59,"")</f>
        <v/>
      </c>
      <c r="AV59" s="2" t="str">
        <f>IFERROR(#REF!/GAMSstern!AU59,"")</f>
        <v/>
      </c>
      <c r="AW59" s="2" t="str">
        <f>IFERROR(#REF!/GAMSstern!AV59,"")</f>
        <v/>
      </c>
      <c r="AX59" s="2" t="str">
        <f>IFERROR(#REF!/GAMSstern!AW59,"")</f>
        <v/>
      </c>
      <c r="AY59" s="2" t="str">
        <f>IFERROR(#REF!/GAMSstern!AX59,"")</f>
        <v/>
      </c>
      <c r="AZ59" s="2" t="str">
        <f>IFERROR(#REF!/GAMSstern!AY59,"")</f>
        <v/>
      </c>
      <c r="BA59" s="2" t="str">
        <f>IFERROR(#REF!/GAMSstern!AZ59,"")</f>
        <v/>
      </c>
      <c r="BB59" s="2" t="str">
        <f>IFERROR(#REF!/GAMSstern!BA59,"")</f>
        <v/>
      </c>
      <c r="BC59" s="2" t="str">
        <f>IFERROR(#REF!/GAMSstern!BB59,"")</f>
        <v/>
      </c>
      <c r="BD59" s="2" t="str">
        <f>IFERROR(#REF!/GAMSstern!BC59,"")</f>
        <v/>
      </c>
      <c r="BE59" s="2" t="str">
        <f>IFERROR(#REF!/GAMSstern!BD59,"")</f>
        <v/>
      </c>
      <c r="BF59" s="2" t="str">
        <f>IFERROR(#REF!/GAMSstern!BE59,"")</f>
        <v/>
      </c>
      <c r="BG59" s="2" t="str">
        <f>IFERROR(#REF!/GAMSstern!BF59,"")</f>
        <v/>
      </c>
      <c r="BH59" s="2" t="str">
        <f>IFERROR(#REF!/GAMSstern!BG59,"")</f>
        <v/>
      </c>
      <c r="BI59" s="2" t="str">
        <f>IFERROR(#REF!/GAMSstern!BH59,"")</f>
        <v/>
      </c>
      <c r="BJ59" s="2" t="str">
        <f>IFERROR(#REF!/GAMSstern!BI59,"")</f>
        <v/>
      </c>
    </row>
    <row r="60" spans="1:62" x14ac:dyDescent="0.25">
      <c r="A60" t="e">
        <f>#REF!</f>
        <v>#REF!</v>
      </c>
      <c r="B60" t="str">
        <f>GAMSbase!A60</f>
        <v>...Atmospheric, Year 2007</v>
      </c>
      <c r="C60" s="2" t="str">
        <f>IFERROR(#REF!/GAMSstern!B60,"")</f>
        <v/>
      </c>
      <c r="D60" s="2" t="str">
        <f>IFERROR(#REF!/GAMSstern!C60,"")</f>
        <v/>
      </c>
      <c r="E60" s="2" t="str">
        <f>IFERROR(#REF!/GAMSstern!D60,"")</f>
        <v/>
      </c>
      <c r="F60" s="2" t="str">
        <f>IFERROR(#REF!/GAMSstern!E60,"")</f>
        <v/>
      </c>
      <c r="G60" s="2" t="str">
        <f>IFERROR(#REF!/GAMSstern!F60,"")</f>
        <v/>
      </c>
      <c r="H60" s="2" t="str">
        <f>IFERROR(#REF!/GAMSstern!G60,"")</f>
        <v/>
      </c>
      <c r="I60" s="2" t="str">
        <f>IFERROR(#REF!/GAMSstern!H60,"")</f>
        <v/>
      </c>
      <c r="J60" s="2" t="str">
        <f>IFERROR(#REF!/GAMSstern!I60,"")</f>
        <v/>
      </c>
      <c r="K60" s="2" t="str">
        <f>IFERROR(#REF!/GAMSstern!J60,"")</f>
        <v/>
      </c>
      <c r="L60" s="2" t="str">
        <f>IFERROR(#REF!/GAMSstern!K60,"")</f>
        <v/>
      </c>
      <c r="M60" s="2" t="str">
        <f>IFERROR(#REF!/GAMSstern!L60,"")</f>
        <v/>
      </c>
      <c r="N60" s="2" t="str">
        <f>IFERROR(#REF!/GAMSstern!M60,"")</f>
        <v/>
      </c>
      <c r="O60" s="2" t="str">
        <f>IFERROR(#REF!/GAMSstern!N60,"")</f>
        <v/>
      </c>
      <c r="P60" s="2" t="str">
        <f>IFERROR(#REF!/GAMSstern!O60,"")</f>
        <v/>
      </c>
      <c r="Q60" s="2" t="str">
        <f>IFERROR(#REF!/GAMSstern!P60,"")</f>
        <v/>
      </c>
      <c r="R60" s="2" t="str">
        <f>IFERROR(#REF!/GAMSstern!Q60,"")</f>
        <v/>
      </c>
      <c r="S60" s="2" t="str">
        <f>IFERROR(#REF!/GAMSstern!R60,"")</f>
        <v/>
      </c>
      <c r="T60" s="2" t="str">
        <f>IFERROR(#REF!/GAMSstern!S60,"")</f>
        <v/>
      </c>
      <c r="U60" s="2" t="str">
        <f>IFERROR(#REF!/GAMSstern!T60,"")</f>
        <v/>
      </c>
      <c r="V60" s="2" t="str">
        <f>IFERROR(#REF!/GAMSstern!U60,"")</f>
        <v/>
      </c>
      <c r="W60" s="2" t="str">
        <f>IFERROR(#REF!/GAMSstern!V60,"")</f>
        <v/>
      </c>
      <c r="X60" s="2" t="str">
        <f>IFERROR(#REF!/GAMSstern!W60,"")</f>
        <v/>
      </c>
      <c r="Y60" s="2" t="str">
        <f>IFERROR(#REF!/GAMSstern!X60,"")</f>
        <v/>
      </c>
      <c r="Z60" s="2" t="str">
        <f>IFERROR(#REF!/GAMSstern!Y60,"")</f>
        <v/>
      </c>
      <c r="AA60" s="2" t="str">
        <f>IFERROR(#REF!/GAMSstern!Z60,"")</f>
        <v/>
      </c>
      <c r="AB60" s="2" t="str">
        <f>IFERROR(#REF!/GAMSstern!AA60,"")</f>
        <v/>
      </c>
      <c r="AC60" s="2" t="str">
        <f>IFERROR(#REF!/GAMSstern!AB60,"")</f>
        <v/>
      </c>
      <c r="AD60" s="2" t="str">
        <f>IFERROR(#REF!/GAMSstern!AC60,"")</f>
        <v/>
      </c>
      <c r="AE60" s="2" t="str">
        <f>IFERROR(#REF!/GAMSstern!AD60,"")</f>
        <v/>
      </c>
      <c r="AF60" s="2" t="str">
        <f>IFERROR(#REF!/GAMSstern!AE60,"")</f>
        <v/>
      </c>
      <c r="AG60" s="2" t="str">
        <f>IFERROR(#REF!/GAMSstern!AF60,"")</f>
        <v/>
      </c>
      <c r="AH60" s="2" t="str">
        <f>IFERROR(#REF!/GAMSstern!AG60,"")</f>
        <v/>
      </c>
      <c r="AI60" s="2" t="str">
        <f>IFERROR(#REF!/GAMSstern!AH60,"")</f>
        <v/>
      </c>
      <c r="AJ60" s="2" t="str">
        <f>IFERROR(#REF!/GAMSstern!AI60,"")</f>
        <v/>
      </c>
      <c r="AK60" s="2" t="str">
        <f>IFERROR(#REF!/GAMSstern!AJ60,"")</f>
        <v/>
      </c>
      <c r="AL60" s="2" t="str">
        <f>IFERROR(#REF!/GAMSstern!AK60,"")</f>
        <v/>
      </c>
      <c r="AM60" s="2" t="str">
        <f>IFERROR(#REF!/GAMSstern!AL60,"")</f>
        <v/>
      </c>
      <c r="AN60" s="2" t="str">
        <f>IFERROR(#REF!/GAMSstern!AM60,"")</f>
        <v/>
      </c>
      <c r="AO60" s="2" t="str">
        <f>IFERROR(#REF!/GAMSstern!AN60,"")</f>
        <v/>
      </c>
      <c r="AP60" s="2" t="str">
        <f>IFERROR(#REF!/GAMSstern!AO60,"")</f>
        <v/>
      </c>
      <c r="AQ60" s="2" t="str">
        <f>IFERROR(#REF!/GAMSstern!AP60,"")</f>
        <v/>
      </c>
      <c r="AR60" s="2" t="str">
        <f>IFERROR(#REF!/GAMSstern!AQ60,"")</f>
        <v/>
      </c>
      <c r="AS60" s="2" t="str">
        <f>IFERROR(#REF!/GAMSstern!AR60,"")</f>
        <v/>
      </c>
      <c r="AT60" s="2" t="str">
        <f>IFERROR(#REF!/GAMSstern!AS60,"")</f>
        <v/>
      </c>
      <c r="AU60" s="2" t="str">
        <f>IFERROR(#REF!/GAMSstern!AT60,"")</f>
        <v/>
      </c>
      <c r="AV60" s="2" t="str">
        <f>IFERROR(#REF!/GAMSstern!AU60,"")</f>
        <v/>
      </c>
      <c r="AW60" s="2" t="str">
        <f>IFERROR(#REF!/GAMSstern!AV60,"")</f>
        <v/>
      </c>
      <c r="AX60" s="2" t="str">
        <f>IFERROR(#REF!/GAMSstern!AW60,"")</f>
        <v/>
      </c>
      <c r="AY60" s="2" t="str">
        <f>IFERROR(#REF!/GAMSstern!AX60,"")</f>
        <v/>
      </c>
      <c r="AZ60" s="2" t="str">
        <f>IFERROR(#REF!/GAMSstern!AY60,"")</f>
        <v/>
      </c>
      <c r="BA60" s="2" t="str">
        <f>IFERROR(#REF!/GAMSstern!AZ60,"")</f>
        <v/>
      </c>
      <c r="BB60" s="2" t="str">
        <f>IFERROR(#REF!/GAMSstern!BA60,"")</f>
        <v/>
      </c>
      <c r="BC60" s="2" t="str">
        <f>IFERROR(#REF!/GAMSstern!BB60,"")</f>
        <v/>
      </c>
      <c r="BD60" s="2" t="str">
        <f>IFERROR(#REF!/GAMSstern!BC60,"")</f>
        <v/>
      </c>
      <c r="BE60" s="2" t="str">
        <f>IFERROR(#REF!/GAMSstern!BD60,"")</f>
        <v/>
      </c>
      <c r="BF60" s="2" t="str">
        <f>IFERROR(#REF!/GAMSstern!BE60,"")</f>
        <v/>
      </c>
      <c r="BG60" s="2" t="str">
        <f>IFERROR(#REF!/GAMSstern!BF60,"")</f>
        <v/>
      </c>
      <c r="BH60" s="2" t="str">
        <f>IFERROR(#REF!/GAMSstern!BG60,"")</f>
        <v/>
      </c>
      <c r="BI60" s="2" t="str">
        <f>IFERROR(#REF!/GAMSstern!BH60,"")</f>
        <v/>
      </c>
      <c r="BJ60" s="2" t="str">
        <f>IFERROR(#REF!/GAMSstern!BI60,"")</f>
        <v/>
      </c>
    </row>
    <row r="61" spans="1:62" x14ac:dyDescent="0.25">
      <c r="A61" t="e">
        <f>#REF!</f>
        <v>#REF!</v>
      </c>
      <c r="B61" t="str">
        <f>GAMSbase!A61</f>
        <v>...Atmospheric, Year 2012</v>
      </c>
      <c r="C61" s="2" t="str">
        <f>IFERROR(#REF!/GAMSstern!B61,"")</f>
        <v/>
      </c>
      <c r="D61" s="2" t="str">
        <f>IFERROR(#REF!/GAMSstern!C61,"")</f>
        <v/>
      </c>
      <c r="E61" s="2" t="str">
        <f>IFERROR(#REF!/GAMSstern!D61,"")</f>
        <v/>
      </c>
      <c r="F61" s="2" t="str">
        <f>IFERROR(#REF!/GAMSstern!E61,"")</f>
        <v/>
      </c>
      <c r="G61" s="2" t="str">
        <f>IFERROR(#REF!/GAMSstern!F61,"")</f>
        <v/>
      </c>
      <c r="H61" s="2" t="str">
        <f>IFERROR(#REF!/GAMSstern!G61,"")</f>
        <v/>
      </c>
      <c r="I61" s="2" t="str">
        <f>IFERROR(#REF!/GAMSstern!H61,"")</f>
        <v/>
      </c>
      <c r="J61" s="2" t="str">
        <f>IFERROR(#REF!/GAMSstern!I61,"")</f>
        <v/>
      </c>
      <c r="K61" s="2" t="str">
        <f>IFERROR(#REF!/GAMSstern!J61,"")</f>
        <v/>
      </c>
      <c r="L61" s="2" t="str">
        <f>IFERROR(#REF!/GAMSstern!K61,"")</f>
        <v/>
      </c>
      <c r="M61" s="2" t="str">
        <f>IFERROR(#REF!/GAMSstern!L61,"")</f>
        <v/>
      </c>
      <c r="N61" s="2" t="str">
        <f>IFERROR(#REF!/GAMSstern!M61,"")</f>
        <v/>
      </c>
      <c r="O61" s="2" t="str">
        <f>IFERROR(#REF!/GAMSstern!N61,"")</f>
        <v/>
      </c>
      <c r="P61" s="2" t="str">
        <f>IFERROR(#REF!/GAMSstern!O61,"")</f>
        <v/>
      </c>
      <c r="Q61" s="2" t="str">
        <f>IFERROR(#REF!/GAMSstern!P61,"")</f>
        <v/>
      </c>
      <c r="R61" s="2" t="str">
        <f>IFERROR(#REF!/GAMSstern!Q61,"")</f>
        <v/>
      </c>
      <c r="S61" s="2" t="str">
        <f>IFERROR(#REF!/GAMSstern!R61,"")</f>
        <v/>
      </c>
      <c r="T61" s="2" t="str">
        <f>IFERROR(#REF!/GAMSstern!S61,"")</f>
        <v/>
      </c>
      <c r="U61" s="2" t="str">
        <f>IFERROR(#REF!/GAMSstern!T61,"")</f>
        <v/>
      </c>
      <c r="V61" s="2" t="str">
        <f>IFERROR(#REF!/GAMSstern!U61,"")</f>
        <v/>
      </c>
      <c r="W61" s="2" t="str">
        <f>IFERROR(#REF!/GAMSstern!V61,"")</f>
        <v/>
      </c>
      <c r="X61" s="2" t="str">
        <f>IFERROR(#REF!/GAMSstern!W61,"")</f>
        <v/>
      </c>
      <c r="Y61" s="2" t="str">
        <f>IFERROR(#REF!/GAMSstern!X61,"")</f>
        <v/>
      </c>
      <c r="Z61" s="2" t="str">
        <f>IFERROR(#REF!/GAMSstern!Y61,"")</f>
        <v/>
      </c>
      <c r="AA61" s="2" t="str">
        <f>IFERROR(#REF!/GAMSstern!Z61,"")</f>
        <v/>
      </c>
      <c r="AB61" s="2" t="str">
        <f>IFERROR(#REF!/GAMSstern!AA61,"")</f>
        <v/>
      </c>
      <c r="AC61" s="2" t="str">
        <f>IFERROR(#REF!/GAMSstern!AB61,"")</f>
        <v/>
      </c>
      <c r="AD61" s="2" t="str">
        <f>IFERROR(#REF!/GAMSstern!AC61,"")</f>
        <v/>
      </c>
      <c r="AE61" s="2" t="str">
        <f>IFERROR(#REF!/GAMSstern!AD61,"")</f>
        <v/>
      </c>
      <c r="AF61" s="2" t="str">
        <f>IFERROR(#REF!/GAMSstern!AE61,"")</f>
        <v/>
      </c>
      <c r="AG61" s="2" t="str">
        <f>IFERROR(#REF!/GAMSstern!AF61,"")</f>
        <v/>
      </c>
      <c r="AH61" s="2" t="str">
        <f>IFERROR(#REF!/GAMSstern!AG61,"")</f>
        <v/>
      </c>
      <c r="AI61" s="2" t="str">
        <f>IFERROR(#REF!/GAMSstern!AH61,"")</f>
        <v/>
      </c>
      <c r="AJ61" s="2" t="str">
        <f>IFERROR(#REF!/GAMSstern!AI61,"")</f>
        <v/>
      </c>
      <c r="AK61" s="2" t="str">
        <f>IFERROR(#REF!/GAMSstern!AJ61,"")</f>
        <v/>
      </c>
      <c r="AL61" s="2" t="str">
        <f>IFERROR(#REF!/GAMSstern!AK61,"")</f>
        <v/>
      </c>
      <c r="AM61" s="2" t="str">
        <f>IFERROR(#REF!/GAMSstern!AL61,"")</f>
        <v/>
      </c>
      <c r="AN61" s="2" t="str">
        <f>IFERROR(#REF!/GAMSstern!AM61,"")</f>
        <v/>
      </c>
      <c r="AO61" s="2" t="str">
        <f>IFERROR(#REF!/GAMSstern!AN61,"")</f>
        <v/>
      </c>
      <c r="AP61" s="2" t="str">
        <f>IFERROR(#REF!/GAMSstern!AO61,"")</f>
        <v/>
      </c>
      <c r="AQ61" s="2" t="str">
        <f>IFERROR(#REF!/GAMSstern!AP61,"")</f>
        <v/>
      </c>
      <c r="AR61" s="2" t="str">
        <f>IFERROR(#REF!/GAMSstern!AQ61,"")</f>
        <v/>
      </c>
      <c r="AS61" s="2" t="str">
        <f>IFERROR(#REF!/GAMSstern!AR61,"")</f>
        <v/>
      </c>
      <c r="AT61" s="2" t="str">
        <f>IFERROR(#REF!/GAMSstern!AS61,"")</f>
        <v/>
      </c>
      <c r="AU61" s="2" t="str">
        <f>IFERROR(#REF!/GAMSstern!AT61,"")</f>
        <v/>
      </c>
      <c r="AV61" s="2" t="str">
        <f>IFERROR(#REF!/GAMSstern!AU61,"")</f>
        <v/>
      </c>
      <c r="AW61" s="2" t="str">
        <f>IFERROR(#REF!/GAMSstern!AV61,"")</f>
        <v/>
      </c>
      <c r="AX61" s="2" t="str">
        <f>IFERROR(#REF!/GAMSstern!AW61,"")</f>
        <v/>
      </c>
      <c r="AY61" s="2" t="str">
        <f>IFERROR(#REF!/GAMSstern!AX61,"")</f>
        <v/>
      </c>
      <c r="AZ61" s="2" t="str">
        <f>IFERROR(#REF!/GAMSstern!AY61,"")</f>
        <v/>
      </c>
      <c r="BA61" s="2" t="str">
        <f>IFERROR(#REF!/GAMSstern!AZ61,"")</f>
        <v/>
      </c>
      <c r="BB61" s="2" t="str">
        <f>IFERROR(#REF!/GAMSstern!BA61,"")</f>
        <v/>
      </c>
      <c r="BC61" s="2" t="str">
        <f>IFERROR(#REF!/GAMSstern!BB61,"")</f>
        <v/>
      </c>
      <c r="BD61" s="2" t="str">
        <f>IFERROR(#REF!/GAMSstern!BC61,"")</f>
        <v/>
      </c>
      <c r="BE61" s="2" t="str">
        <f>IFERROR(#REF!/GAMSstern!BD61,"")</f>
        <v/>
      </c>
      <c r="BF61" s="2" t="str">
        <f>IFERROR(#REF!/GAMSstern!BE61,"")</f>
        <v/>
      </c>
      <c r="BG61" s="2" t="str">
        <f>IFERROR(#REF!/GAMSstern!BF61,"")</f>
        <v/>
      </c>
      <c r="BH61" s="2" t="str">
        <f>IFERROR(#REF!/GAMSstern!BG61,"")</f>
        <v/>
      </c>
      <c r="BI61" s="2" t="str">
        <f>IFERROR(#REF!/GAMSstern!BH61,"")</f>
        <v/>
      </c>
      <c r="BJ61" s="2" t="str">
        <f>IFERROR(#REF!/GAMSstern!BI61,"")</f>
        <v/>
      </c>
    </row>
    <row r="62" spans="1:62" x14ac:dyDescent="0.25">
      <c r="A62" t="e">
        <f>#REF!</f>
        <v>#REF!</v>
      </c>
      <c r="B62" t="str">
        <f>GAMSbase!A62</f>
        <v>...Biosphere and Shallow Oceans, Year 2008</v>
      </c>
      <c r="C62" s="2" t="str">
        <f>IFERROR(#REF!/GAMSstern!B62,"")</f>
        <v/>
      </c>
      <c r="D62" s="2" t="str">
        <f>IFERROR(#REF!/GAMSstern!C62,"")</f>
        <v/>
      </c>
      <c r="E62" s="2" t="str">
        <f>IFERROR(#REF!/GAMSstern!D62,"")</f>
        <v/>
      </c>
      <c r="F62" s="2" t="str">
        <f>IFERROR(#REF!/GAMSstern!E62,"")</f>
        <v/>
      </c>
      <c r="G62" s="2" t="str">
        <f>IFERROR(#REF!/GAMSstern!F62,"")</f>
        <v/>
      </c>
      <c r="H62" s="2" t="str">
        <f>IFERROR(#REF!/GAMSstern!G62,"")</f>
        <v/>
      </c>
      <c r="I62" s="2" t="str">
        <f>IFERROR(#REF!/GAMSstern!H62,"")</f>
        <v/>
      </c>
      <c r="J62" s="2" t="str">
        <f>IFERROR(#REF!/GAMSstern!I62,"")</f>
        <v/>
      </c>
      <c r="K62" s="2" t="str">
        <f>IFERROR(#REF!/GAMSstern!J62,"")</f>
        <v/>
      </c>
      <c r="L62" s="2" t="str">
        <f>IFERROR(#REF!/GAMSstern!K62,"")</f>
        <v/>
      </c>
      <c r="M62" s="2" t="str">
        <f>IFERROR(#REF!/GAMSstern!L62,"")</f>
        <v/>
      </c>
      <c r="N62" s="2" t="str">
        <f>IFERROR(#REF!/GAMSstern!M62,"")</f>
        <v/>
      </c>
      <c r="O62" s="2" t="str">
        <f>IFERROR(#REF!/GAMSstern!N62,"")</f>
        <v/>
      </c>
      <c r="P62" s="2" t="str">
        <f>IFERROR(#REF!/GAMSstern!O62,"")</f>
        <v/>
      </c>
      <c r="Q62" s="2" t="str">
        <f>IFERROR(#REF!/GAMSstern!P62,"")</f>
        <v/>
      </c>
      <c r="R62" s="2" t="str">
        <f>IFERROR(#REF!/GAMSstern!Q62,"")</f>
        <v/>
      </c>
      <c r="S62" s="2" t="str">
        <f>IFERROR(#REF!/GAMSstern!R62,"")</f>
        <v/>
      </c>
      <c r="T62" s="2" t="str">
        <f>IFERROR(#REF!/GAMSstern!S62,"")</f>
        <v/>
      </c>
      <c r="U62" s="2" t="str">
        <f>IFERROR(#REF!/GAMSstern!T62,"")</f>
        <v/>
      </c>
      <c r="V62" s="2" t="str">
        <f>IFERROR(#REF!/GAMSstern!U62,"")</f>
        <v/>
      </c>
      <c r="W62" s="2" t="str">
        <f>IFERROR(#REF!/GAMSstern!V62,"")</f>
        <v/>
      </c>
      <c r="X62" s="2" t="str">
        <f>IFERROR(#REF!/GAMSstern!W62,"")</f>
        <v/>
      </c>
      <c r="Y62" s="2" t="str">
        <f>IFERROR(#REF!/GAMSstern!X62,"")</f>
        <v/>
      </c>
      <c r="Z62" s="2" t="str">
        <f>IFERROR(#REF!/GAMSstern!Y62,"")</f>
        <v/>
      </c>
      <c r="AA62" s="2" t="str">
        <f>IFERROR(#REF!/GAMSstern!Z62,"")</f>
        <v/>
      </c>
      <c r="AB62" s="2" t="str">
        <f>IFERROR(#REF!/GAMSstern!AA62,"")</f>
        <v/>
      </c>
      <c r="AC62" s="2" t="str">
        <f>IFERROR(#REF!/GAMSstern!AB62,"")</f>
        <v/>
      </c>
      <c r="AD62" s="2" t="str">
        <f>IFERROR(#REF!/GAMSstern!AC62,"")</f>
        <v/>
      </c>
      <c r="AE62" s="2" t="str">
        <f>IFERROR(#REF!/GAMSstern!AD62,"")</f>
        <v/>
      </c>
      <c r="AF62" s="2" t="str">
        <f>IFERROR(#REF!/GAMSstern!AE62,"")</f>
        <v/>
      </c>
      <c r="AG62" s="2" t="str">
        <f>IFERROR(#REF!/GAMSstern!AF62,"")</f>
        <v/>
      </c>
      <c r="AH62" s="2" t="str">
        <f>IFERROR(#REF!/GAMSstern!AG62,"")</f>
        <v/>
      </c>
      <c r="AI62" s="2" t="str">
        <f>IFERROR(#REF!/GAMSstern!AH62,"")</f>
        <v/>
      </c>
      <c r="AJ62" s="2" t="str">
        <f>IFERROR(#REF!/GAMSstern!AI62,"")</f>
        <v/>
      </c>
      <c r="AK62" s="2" t="str">
        <f>IFERROR(#REF!/GAMSstern!AJ62,"")</f>
        <v/>
      </c>
      <c r="AL62" s="2" t="str">
        <f>IFERROR(#REF!/GAMSstern!AK62,"")</f>
        <v/>
      </c>
      <c r="AM62" s="2" t="str">
        <f>IFERROR(#REF!/GAMSstern!AL62,"")</f>
        <v/>
      </c>
      <c r="AN62" s="2" t="str">
        <f>IFERROR(#REF!/GAMSstern!AM62,"")</f>
        <v/>
      </c>
      <c r="AO62" s="2" t="str">
        <f>IFERROR(#REF!/GAMSstern!AN62,"")</f>
        <v/>
      </c>
      <c r="AP62" s="2" t="str">
        <f>IFERROR(#REF!/GAMSstern!AO62,"")</f>
        <v/>
      </c>
      <c r="AQ62" s="2" t="str">
        <f>IFERROR(#REF!/GAMSstern!AP62,"")</f>
        <v/>
      </c>
      <c r="AR62" s="2" t="str">
        <f>IFERROR(#REF!/GAMSstern!AQ62,"")</f>
        <v/>
      </c>
      <c r="AS62" s="2" t="str">
        <f>IFERROR(#REF!/GAMSstern!AR62,"")</f>
        <v/>
      </c>
      <c r="AT62" s="2" t="str">
        <f>IFERROR(#REF!/GAMSstern!AS62,"")</f>
        <v/>
      </c>
      <c r="AU62" s="2" t="str">
        <f>IFERROR(#REF!/GAMSstern!AT62,"")</f>
        <v/>
      </c>
      <c r="AV62" s="2" t="str">
        <f>IFERROR(#REF!/GAMSstern!AU62,"")</f>
        <v/>
      </c>
      <c r="AW62" s="2" t="str">
        <f>IFERROR(#REF!/GAMSstern!AV62,"")</f>
        <v/>
      </c>
      <c r="AX62" s="2" t="str">
        <f>IFERROR(#REF!/GAMSstern!AW62,"")</f>
        <v/>
      </c>
      <c r="AY62" s="2" t="str">
        <f>IFERROR(#REF!/GAMSstern!AX62,"")</f>
        <v/>
      </c>
      <c r="AZ62" s="2" t="str">
        <f>IFERROR(#REF!/GAMSstern!AY62,"")</f>
        <v/>
      </c>
      <c r="BA62" s="2" t="str">
        <f>IFERROR(#REF!/GAMSstern!AZ62,"")</f>
        <v/>
      </c>
      <c r="BB62" s="2" t="str">
        <f>IFERROR(#REF!/GAMSstern!BA62,"")</f>
        <v/>
      </c>
      <c r="BC62" s="2" t="str">
        <f>IFERROR(#REF!/GAMSstern!BB62,"")</f>
        <v/>
      </c>
      <c r="BD62" s="2" t="str">
        <f>IFERROR(#REF!/GAMSstern!BC62,"")</f>
        <v/>
      </c>
      <c r="BE62" s="2" t="str">
        <f>IFERROR(#REF!/GAMSstern!BD62,"")</f>
        <v/>
      </c>
      <c r="BF62" s="2" t="str">
        <f>IFERROR(#REF!/GAMSstern!BE62,"")</f>
        <v/>
      </c>
      <c r="BG62" s="2" t="str">
        <f>IFERROR(#REF!/GAMSstern!BF62,"")</f>
        <v/>
      </c>
      <c r="BH62" s="2" t="str">
        <f>IFERROR(#REF!/GAMSstern!BG62,"")</f>
        <v/>
      </c>
      <c r="BI62" s="2" t="str">
        <f>IFERROR(#REF!/GAMSstern!BH62,"")</f>
        <v/>
      </c>
      <c r="BJ62" s="2" t="str">
        <f>IFERROR(#REF!/GAMSstern!BI62,"")</f>
        <v/>
      </c>
    </row>
    <row r="63" spans="1:62" x14ac:dyDescent="0.25">
      <c r="A63" t="e">
        <f>#REF!</f>
        <v>#REF!</v>
      </c>
      <c r="B63" t="str">
        <f>GAMSbase!A63</f>
        <v>...Deep Oceans, Year 2008</v>
      </c>
      <c r="C63" s="2" t="str">
        <f>IFERROR(#REF!/GAMSstern!B63,"")</f>
        <v/>
      </c>
      <c r="D63" s="2" t="str">
        <f>IFERROR(#REF!/GAMSstern!C63,"")</f>
        <v/>
      </c>
      <c r="E63" s="2" t="str">
        <f>IFERROR(#REF!/GAMSstern!D63,"")</f>
        <v/>
      </c>
      <c r="F63" s="2" t="str">
        <f>IFERROR(#REF!/GAMSstern!E63,"")</f>
        <v/>
      </c>
      <c r="G63" s="2" t="str">
        <f>IFERROR(#REF!/GAMSstern!F63,"")</f>
        <v/>
      </c>
      <c r="H63" s="2" t="str">
        <f>IFERROR(#REF!/GAMSstern!G63,"")</f>
        <v/>
      </c>
      <c r="I63" s="2" t="str">
        <f>IFERROR(#REF!/GAMSstern!H63,"")</f>
        <v/>
      </c>
      <c r="J63" s="2" t="str">
        <f>IFERROR(#REF!/GAMSstern!I63,"")</f>
        <v/>
      </c>
      <c r="K63" s="2" t="str">
        <f>IFERROR(#REF!/GAMSstern!J63,"")</f>
        <v/>
      </c>
      <c r="L63" s="2" t="str">
        <f>IFERROR(#REF!/GAMSstern!K63,"")</f>
        <v/>
      </c>
      <c r="M63" s="2" t="str">
        <f>IFERROR(#REF!/GAMSstern!L63,"")</f>
        <v/>
      </c>
      <c r="N63" s="2" t="str">
        <f>IFERROR(#REF!/GAMSstern!M63,"")</f>
        <v/>
      </c>
      <c r="O63" s="2" t="str">
        <f>IFERROR(#REF!/GAMSstern!N63,"")</f>
        <v/>
      </c>
      <c r="P63" s="2" t="str">
        <f>IFERROR(#REF!/GAMSstern!O63,"")</f>
        <v/>
      </c>
      <c r="Q63" s="2" t="str">
        <f>IFERROR(#REF!/GAMSstern!P63,"")</f>
        <v/>
      </c>
      <c r="R63" s="2" t="str">
        <f>IFERROR(#REF!/GAMSstern!Q63,"")</f>
        <v/>
      </c>
      <c r="S63" s="2" t="str">
        <f>IFERROR(#REF!/GAMSstern!R63,"")</f>
        <v/>
      </c>
      <c r="T63" s="2" t="str">
        <f>IFERROR(#REF!/GAMSstern!S63,"")</f>
        <v/>
      </c>
      <c r="U63" s="2" t="str">
        <f>IFERROR(#REF!/GAMSstern!T63,"")</f>
        <v/>
      </c>
      <c r="V63" s="2" t="str">
        <f>IFERROR(#REF!/GAMSstern!U63,"")</f>
        <v/>
      </c>
      <c r="W63" s="2" t="str">
        <f>IFERROR(#REF!/GAMSstern!V63,"")</f>
        <v/>
      </c>
      <c r="X63" s="2" t="str">
        <f>IFERROR(#REF!/GAMSstern!W63,"")</f>
        <v/>
      </c>
      <c r="Y63" s="2" t="str">
        <f>IFERROR(#REF!/GAMSstern!X63,"")</f>
        <v/>
      </c>
      <c r="Z63" s="2" t="str">
        <f>IFERROR(#REF!/GAMSstern!Y63,"")</f>
        <v/>
      </c>
      <c r="AA63" s="2" t="str">
        <f>IFERROR(#REF!/GAMSstern!Z63,"")</f>
        <v/>
      </c>
      <c r="AB63" s="2" t="str">
        <f>IFERROR(#REF!/GAMSstern!AA63,"")</f>
        <v/>
      </c>
      <c r="AC63" s="2" t="str">
        <f>IFERROR(#REF!/GAMSstern!AB63,"")</f>
        <v/>
      </c>
      <c r="AD63" s="2" t="str">
        <f>IFERROR(#REF!/GAMSstern!AC63,"")</f>
        <v/>
      </c>
      <c r="AE63" s="2" t="str">
        <f>IFERROR(#REF!/GAMSstern!AD63,"")</f>
        <v/>
      </c>
      <c r="AF63" s="2" t="str">
        <f>IFERROR(#REF!/GAMSstern!AE63,"")</f>
        <v/>
      </c>
      <c r="AG63" s="2" t="str">
        <f>IFERROR(#REF!/GAMSstern!AF63,"")</f>
        <v/>
      </c>
      <c r="AH63" s="2" t="str">
        <f>IFERROR(#REF!/GAMSstern!AG63,"")</f>
        <v/>
      </c>
      <c r="AI63" s="2" t="str">
        <f>IFERROR(#REF!/GAMSstern!AH63,"")</f>
        <v/>
      </c>
      <c r="AJ63" s="2" t="str">
        <f>IFERROR(#REF!/GAMSstern!AI63,"")</f>
        <v/>
      </c>
      <c r="AK63" s="2" t="str">
        <f>IFERROR(#REF!/GAMSstern!AJ63,"")</f>
        <v/>
      </c>
      <c r="AL63" s="2" t="str">
        <f>IFERROR(#REF!/GAMSstern!AK63,"")</f>
        <v/>
      </c>
      <c r="AM63" s="2" t="str">
        <f>IFERROR(#REF!/GAMSstern!AL63,"")</f>
        <v/>
      </c>
      <c r="AN63" s="2" t="str">
        <f>IFERROR(#REF!/GAMSstern!AM63,"")</f>
        <v/>
      </c>
      <c r="AO63" s="2" t="str">
        <f>IFERROR(#REF!/GAMSstern!AN63,"")</f>
        <v/>
      </c>
      <c r="AP63" s="2" t="str">
        <f>IFERROR(#REF!/GAMSstern!AO63,"")</f>
        <v/>
      </c>
      <c r="AQ63" s="2" t="str">
        <f>IFERROR(#REF!/GAMSstern!AP63,"")</f>
        <v/>
      </c>
      <c r="AR63" s="2" t="str">
        <f>IFERROR(#REF!/GAMSstern!AQ63,"")</f>
        <v/>
      </c>
      <c r="AS63" s="2" t="str">
        <f>IFERROR(#REF!/GAMSstern!AR63,"")</f>
        <v/>
      </c>
      <c r="AT63" s="2" t="str">
        <f>IFERROR(#REF!/GAMSstern!AS63,"")</f>
        <v/>
      </c>
      <c r="AU63" s="2" t="str">
        <f>IFERROR(#REF!/GAMSstern!AT63,"")</f>
        <v/>
      </c>
      <c r="AV63" s="2" t="str">
        <f>IFERROR(#REF!/GAMSstern!AU63,"")</f>
        <v/>
      </c>
      <c r="AW63" s="2" t="str">
        <f>IFERROR(#REF!/GAMSstern!AV63,"")</f>
        <v/>
      </c>
      <c r="AX63" s="2" t="str">
        <f>IFERROR(#REF!/GAMSstern!AW63,"")</f>
        <v/>
      </c>
      <c r="AY63" s="2" t="str">
        <f>IFERROR(#REF!/GAMSstern!AX63,"")</f>
        <v/>
      </c>
      <c r="AZ63" s="2" t="str">
        <f>IFERROR(#REF!/GAMSstern!AY63,"")</f>
        <v/>
      </c>
      <c r="BA63" s="2" t="str">
        <f>IFERROR(#REF!/GAMSstern!AZ63,"")</f>
        <v/>
      </c>
      <c r="BB63" s="2" t="str">
        <f>IFERROR(#REF!/GAMSstern!BA63,"")</f>
        <v/>
      </c>
      <c r="BC63" s="2" t="str">
        <f>IFERROR(#REF!/GAMSstern!BB63,"")</f>
        <v/>
      </c>
      <c r="BD63" s="2" t="str">
        <f>IFERROR(#REF!/GAMSstern!BC63,"")</f>
        <v/>
      </c>
      <c r="BE63" s="2" t="str">
        <f>IFERROR(#REF!/GAMSstern!BD63,"")</f>
        <v/>
      </c>
      <c r="BF63" s="2" t="str">
        <f>IFERROR(#REF!/GAMSstern!BE63,"")</f>
        <v/>
      </c>
      <c r="BG63" s="2" t="str">
        <f>IFERROR(#REF!/GAMSstern!BF63,"")</f>
        <v/>
      </c>
      <c r="BH63" s="2" t="str">
        <f>IFERROR(#REF!/GAMSstern!BG63,"")</f>
        <v/>
      </c>
      <c r="BI63" s="2" t="str">
        <f>IFERROR(#REF!/GAMSstern!BH63,"")</f>
        <v/>
      </c>
      <c r="BJ63" s="2" t="str">
        <f>IFERROR(#REF!/GAMSstern!BI63,"")</f>
        <v/>
      </c>
    </row>
    <row r="64" spans="1:62" x14ac:dyDescent="0.25">
      <c r="A64" t="e">
        <f>#REF!</f>
        <v>#REF!</v>
      </c>
      <c r="B64" t="str">
        <f>GAMSbase!A64</f>
        <v>* CARBON CYCLE PARAMETERS</v>
      </c>
      <c r="C64" s="2" t="str">
        <f>IFERROR(#REF!/GAMSstern!B64,"")</f>
        <v/>
      </c>
      <c r="D64" s="2" t="str">
        <f>IFERROR(#REF!/GAMSstern!C64,"")</f>
        <v/>
      </c>
      <c r="E64" s="2" t="str">
        <f>IFERROR(#REF!/GAMSstern!D64,"")</f>
        <v/>
      </c>
      <c r="F64" s="2" t="str">
        <f>IFERROR(#REF!/GAMSstern!E64,"")</f>
        <v/>
      </c>
      <c r="G64" s="2" t="str">
        <f>IFERROR(#REF!/GAMSstern!F64,"")</f>
        <v/>
      </c>
      <c r="H64" s="2" t="str">
        <f>IFERROR(#REF!/GAMSstern!G64,"")</f>
        <v/>
      </c>
      <c r="I64" s="2" t="str">
        <f>IFERROR(#REF!/GAMSstern!H64,"")</f>
        <v/>
      </c>
      <c r="J64" s="2" t="str">
        <f>IFERROR(#REF!/GAMSstern!I64,"")</f>
        <v/>
      </c>
      <c r="K64" s="2" t="str">
        <f>IFERROR(#REF!/GAMSstern!J64,"")</f>
        <v/>
      </c>
      <c r="L64" s="2" t="str">
        <f>IFERROR(#REF!/GAMSstern!K64,"")</f>
        <v/>
      </c>
      <c r="M64" s="2" t="str">
        <f>IFERROR(#REF!/GAMSstern!L64,"")</f>
        <v/>
      </c>
      <c r="N64" s="2" t="str">
        <f>IFERROR(#REF!/GAMSstern!M64,"")</f>
        <v/>
      </c>
      <c r="O64" s="2" t="str">
        <f>IFERROR(#REF!/GAMSstern!N64,"")</f>
        <v/>
      </c>
      <c r="P64" s="2" t="str">
        <f>IFERROR(#REF!/GAMSstern!O64,"")</f>
        <v/>
      </c>
      <c r="Q64" s="2" t="str">
        <f>IFERROR(#REF!/GAMSstern!P64,"")</f>
        <v/>
      </c>
      <c r="R64" s="2" t="str">
        <f>IFERROR(#REF!/GAMSstern!Q64,"")</f>
        <v/>
      </c>
      <c r="S64" s="2" t="str">
        <f>IFERROR(#REF!/GAMSstern!R64,"")</f>
        <v/>
      </c>
      <c r="T64" s="2" t="str">
        <f>IFERROR(#REF!/GAMSstern!S64,"")</f>
        <v/>
      </c>
      <c r="U64" s="2" t="str">
        <f>IFERROR(#REF!/GAMSstern!T64,"")</f>
        <v/>
      </c>
      <c r="V64" s="2" t="str">
        <f>IFERROR(#REF!/GAMSstern!U64,"")</f>
        <v/>
      </c>
      <c r="W64" s="2" t="str">
        <f>IFERROR(#REF!/GAMSstern!V64,"")</f>
        <v/>
      </c>
      <c r="X64" s="2" t="str">
        <f>IFERROR(#REF!/GAMSstern!W64,"")</f>
        <v/>
      </c>
      <c r="Y64" s="2" t="str">
        <f>IFERROR(#REF!/GAMSstern!X64,"")</f>
        <v/>
      </c>
      <c r="Z64" s="2" t="str">
        <f>IFERROR(#REF!/GAMSstern!Y64,"")</f>
        <v/>
      </c>
      <c r="AA64" s="2" t="str">
        <f>IFERROR(#REF!/GAMSstern!Z64,"")</f>
        <v/>
      </c>
      <c r="AB64" s="2" t="str">
        <f>IFERROR(#REF!/GAMSstern!AA64,"")</f>
        <v/>
      </c>
      <c r="AC64" s="2" t="str">
        <f>IFERROR(#REF!/GAMSstern!AB64,"")</f>
        <v/>
      </c>
      <c r="AD64" s="2" t="str">
        <f>IFERROR(#REF!/GAMSstern!AC64,"")</f>
        <v/>
      </c>
      <c r="AE64" s="2" t="str">
        <f>IFERROR(#REF!/GAMSstern!AD64,"")</f>
        <v/>
      </c>
      <c r="AF64" s="2" t="str">
        <f>IFERROR(#REF!/GAMSstern!AE64,"")</f>
        <v/>
      </c>
      <c r="AG64" s="2" t="str">
        <f>IFERROR(#REF!/GAMSstern!AF64,"")</f>
        <v/>
      </c>
      <c r="AH64" s="2" t="str">
        <f>IFERROR(#REF!/GAMSstern!AG64,"")</f>
        <v/>
      </c>
      <c r="AI64" s="2" t="str">
        <f>IFERROR(#REF!/GAMSstern!AH64,"")</f>
        <v/>
      </c>
      <c r="AJ64" s="2" t="str">
        <f>IFERROR(#REF!/GAMSstern!AI64,"")</f>
        <v/>
      </c>
      <c r="AK64" s="2" t="str">
        <f>IFERROR(#REF!/GAMSstern!AJ64,"")</f>
        <v/>
      </c>
      <c r="AL64" s="2" t="str">
        <f>IFERROR(#REF!/GAMSstern!AK64,"")</f>
        <v/>
      </c>
      <c r="AM64" s="2" t="str">
        <f>IFERROR(#REF!/GAMSstern!AL64,"")</f>
        <v/>
      </c>
      <c r="AN64" s="2" t="str">
        <f>IFERROR(#REF!/GAMSstern!AM64,"")</f>
        <v/>
      </c>
      <c r="AO64" s="2" t="str">
        <f>IFERROR(#REF!/GAMSstern!AN64,"")</f>
        <v/>
      </c>
      <c r="AP64" s="2" t="str">
        <f>IFERROR(#REF!/GAMSstern!AO64,"")</f>
        <v/>
      </c>
      <c r="AQ64" s="2" t="str">
        <f>IFERROR(#REF!/GAMSstern!AP64,"")</f>
        <v/>
      </c>
      <c r="AR64" s="2" t="str">
        <f>IFERROR(#REF!/GAMSstern!AQ64,"")</f>
        <v/>
      </c>
      <c r="AS64" s="2" t="str">
        <f>IFERROR(#REF!/GAMSstern!AR64,"")</f>
        <v/>
      </c>
      <c r="AT64" s="2" t="str">
        <f>IFERROR(#REF!/GAMSstern!AS64,"")</f>
        <v/>
      </c>
      <c r="AU64" s="2" t="str">
        <f>IFERROR(#REF!/GAMSstern!AT64,"")</f>
        <v/>
      </c>
      <c r="AV64" s="2" t="str">
        <f>IFERROR(#REF!/GAMSstern!AU64,"")</f>
        <v/>
      </c>
      <c r="AW64" s="2" t="str">
        <f>IFERROR(#REF!/GAMSstern!AV64,"")</f>
        <v/>
      </c>
      <c r="AX64" s="2" t="str">
        <f>IFERROR(#REF!/GAMSstern!AW64,"")</f>
        <v/>
      </c>
      <c r="AY64" s="2" t="str">
        <f>IFERROR(#REF!/GAMSstern!AX64,"")</f>
        <v/>
      </c>
      <c r="AZ64" s="2" t="str">
        <f>IFERROR(#REF!/GAMSstern!AY64,"")</f>
        <v/>
      </c>
      <c r="BA64" s="2" t="str">
        <f>IFERROR(#REF!/GAMSstern!AZ64,"")</f>
        <v/>
      </c>
      <c r="BB64" s="2" t="str">
        <f>IFERROR(#REF!/GAMSstern!BA64,"")</f>
        <v/>
      </c>
      <c r="BC64" s="2" t="str">
        <f>IFERROR(#REF!/GAMSstern!BB64,"")</f>
        <v/>
      </c>
      <c r="BD64" s="2" t="str">
        <f>IFERROR(#REF!/GAMSstern!BC64,"")</f>
        <v/>
      </c>
      <c r="BE64" s="2" t="str">
        <f>IFERROR(#REF!/GAMSstern!BD64,"")</f>
        <v/>
      </c>
      <c r="BF64" s="2" t="str">
        <f>IFERROR(#REF!/GAMSstern!BE64,"")</f>
        <v/>
      </c>
      <c r="BG64" s="2" t="str">
        <f>IFERROR(#REF!/GAMSstern!BF64,"")</f>
        <v/>
      </c>
      <c r="BH64" s="2" t="str">
        <f>IFERROR(#REF!/GAMSstern!BG64,"")</f>
        <v/>
      </c>
      <c r="BI64" s="2" t="str">
        <f>IFERROR(#REF!/GAMSstern!BH64,"")</f>
        <v/>
      </c>
      <c r="BJ64" s="2" t="str">
        <f>IFERROR(#REF!/GAMSstern!BI64,"")</f>
        <v/>
      </c>
    </row>
    <row r="65" spans="1:62" x14ac:dyDescent="0.25">
      <c r="A65" t="e">
        <f>#REF!</f>
        <v>#REF!</v>
      </c>
      <c r="B65" t="str">
        <f>GAMSbase!A65</f>
        <v>AtA b11</v>
      </c>
      <c r="C65" s="2" t="str">
        <f>IFERROR(#REF!/GAMSstern!B65,"")</f>
        <v/>
      </c>
      <c r="D65" s="2" t="str">
        <f>IFERROR(#REF!/GAMSstern!C65,"")</f>
        <v/>
      </c>
      <c r="E65" s="2" t="str">
        <f>IFERROR(#REF!/GAMSstern!D65,"")</f>
        <v/>
      </c>
      <c r="F65" s="2" t="str">
        <f>IFERROR(#REF!/GAMSstern!E65,"")</f>
        <v/>
      </c>
      <c r="G65" s="2" t="str">
        <f>IFERROR(#REF!/GAMSstern!F65,"")</f>
        <v/>
      </c>
      <c r="H65" s="2" t="str">
        <f>IFERROR(#REF!/GAMSstern!G65,"")</f>
        <v/>
      </c>
      <c r="I65" s="2" t="str">
        <f>IFERROR(#REF!/GAMSstern!H65,"")</f>
        <v/>
      </c>
      <c r="J65" s="2" t="str">
        <f>IFERROR(#REF!/GAMSstern!I65,"")</f>
        <v/>
      </c>
      <c r="K65" s="2" t="str">
        <f>IFERROR(#REF!/GAMSstern!J65,"")</f>
        <v/>
      </c>
      <c r="L65" s="2" t="str">
        <f>IFERROR(#REF!/GAMSstern!K65,"")</f>
        <v/>
      </c>
      <c r="M65" s="2" t="str">
        <f>IFERROR(#REF!/GAMSstern!L65,"")</f>
        <v/>
      </c>
      <c r="N65" s="2" t="str">
        <f>IFERROR(#REF!/GAMSstern!M65,"")</f>
        <v/>
      </c>
      <c r="O65" s="2" t="str">
        <f>IFERROR(#REF!/GAMSstern!N65,"")</f>
        <v/>
      </c>
      <c r="P65" s="2" t="str">
        <f>IFERROR(#REF!/GAMSstern!O65,"")</f>
        <v/>
      </c>
      <c r="Q65" s="2" t="str">
        <f>IFERROR(#REF!/GAMSstern!P65,"")</f>
        <v/>
      </c>
      <c r="R65" s="2" t="str">
        <f>IFERROR(#REF!/GAMSstern!Q65,"")</f>
        <v/>
      </c>
      <c r="S65" s="2" t="str">
        <f>IFERROR(#REF!/GAMSstern!R65,"")</f>
        <v/>
      </c>
      <c r="T65" s="2" t="str">
        <f>IFERROR(#REF!/GAMSstern!S65,"")</f>
        <v/>
      </c>
      <c r="U65" s="2" t="str">
        <f>IFERROR(#REF!/GAMSstern!T65,"")</f>
        <v/>
      </c>
      <c r="V65" s="2" t="str">
        <f>IFERROR(#REF!/GAMSstern!U65,"")</f>
        <v/>
      </c>
      <c r="W65" s="2" t="str">
        <f>IFERROR(#REF!/GAMSstern!V65,"")</f>
        <v/>
      </c>
      <c r="X65" s="2" t="str">
        <f>IFERROR(#REF!/GAMSstern!W65,"")</f>
        <v/>
      </c>
      <c r="Y65" s="2" t="str">
        <f>IFERROR(#REF!/GAMSstern!X65,"")</f>
        <v/>
      </c>
      <c r="Z65" s="2" t="str">
        <f>IFERROR(#REF!/GAMSstern!Y65,"")</f>
        <v/>
      </c>
      <c r="AA65" s="2" t="str">
        <f>IFERROR(#REF!/GAMSstern!Z65,"")</f>
        <v/>
      </c>
      <c r="AB65" s="2" t="str">
        <f>IFERROR(#REF!/GAMSstern!AA65,"")</f>
        <v/>
      </c>
      <c r="AC65" s="2" t="str">
        <f>IFERROR(#REF!/GAMSstern!AB65,"")</f>
        <v/>
      </c>
      <c r="AD65" s="2" t="str">
        <f>IFERROR(#REF!/GAMSstern!AC65,"")</f>
        <v/>
      </c>
      <c r="AE65" s="2" t="str">
        <f>IFERROR(#REF!/GAMSstern!AD65,"")</f>
        <v/>
      </c>
      <c r="AF65" s="2" t="str">
        <f>IFERROR(#REF!/GAMSstern!AE65,"")</f>
        <v/>
      </c>
      <c r="AG65" s="2" t="str">
        <f>IFERROR(#REF!/GAMSstern!AF65,"")</f>
        <v/>
      </c>
      <c r="AH65" s="2" t="str">
        <f>IFERROR(#REF!/GAMSstern!AG65,"")</f>
        <v/>
      </c>
      <c r="AI65" s="2" t="str">
        <f>IFERROR(#REF!/GAMSstern!AH65,"")</f>
        <v/>
      </c>
      <c r="AJ65" s="2" t="str">
        <f>IFERROR(#REF!/GAMSstern!AI65,"")</f>
        <v/>
      </c>
      <c r="AK65" s="2" t="str">
        <f>IFERROR(#REF!/GAMSstern!AJ65,"")</f>
        <v/>
      </c>
      <c r="AL65" s="2" t="str">
        <f>IFERROR(#REF!/GAMSstern!AK65,"")</f>
        <v/>
      </c>
      <c r="AM65" s="2" t="str">
        <f>IFERROR(#REF!/GAMSstern!AL65,"")</f>
        <v/>
      </c>
      <c r="AN65" s="2" t="str">
        <f>IFERROR(#REF!/GAMSstern!AM65,"")</f>
        <v/>
      </c>
      <c r="AO65" s="2" t="str">
        <f>IFERROR(#REF!/GAMSstern!AN65,"")</f>
        <v/>
      </c>
      <c r="AP65" s="2" t="str">
        <f>IFERROR(#REF!/GAMSstern!AO65,"")</f>
        <v/>
      </c>
      <c r="AQ65" s="2" t="str">
        <f>IFERROR(#REF!/GAMSstern!AP65,"")</f>
        <v/>
      </c>
      <c r="AR65" s="2" t="str">
        <f>IFERROR(#REF!/GAMSstern!AQ65,"")</f>
        <v/>
      </c>
      <c r="AS65" s="2" t="str">
        <f>IFERROR(#REF!/GAMSstern!AR65,"")</f>
        <v/>
      </c>
      <c r="AT65" s="2" t="str">
        <f>IFERROR(#REF!/GAMSstern!AS65,"")</f>
        <v/>
      </c>
      <c r="AU65" s="2" t="str">
        <f>IFERROR(#REF!/GAMSstern!AT65,"")</f>
        <v/>
      </c>
      <c r="AV65" s="2" t="str">
        <f>IFERROR(#REF!/GAMSstern!AU65,"")</f>
        <v/>
      </c>
      <c r="AW65" s="2" t="str">
        <f>IFERROR(#REF!/GAMSstern!AV65,"")</f>
        <v/>
      </c>
      <c r="AX65" s="2" t="str">
        <f>IFERROR(#REF!/GAMSstern!AW65,"")</f>
        <v/>
      </c>
      <c r="AY65" s="2" t="str">
        <f>IFERROR(#REF!/GAMSstern!AX65,"")</f>
        <v/>
      </c>
      <c r="AZ65" s="2" t="str">
        <f>IFERROR(#REF!/GAMSstern!AY65,"")</f>
        <v/>
      </c>
      <c r="BA65" s="2" t="str">
        <f>IFERROR(#REF!/GAMSstern!AZ65,"")</f>
        <v/>
      </c>
      <c r="BB65" s="2" t="str">
        <f>IFERROR(#REF!/GAMSstern!BA65,"")</f>
        <v/>
      </c>
      <c r="BC65" s="2" t="str">
        <f>IFERROR(#REF!/GAMSstern!BB65,"")</f>
        <v/>
      </c>
      <c r="BD65" s="2" t="str">
        <f>IFERROR(#REF!/GAMSstern!BC65,"")</f>
        <v/>
      </c>
      <c r="BE65" s="2" t="str">
        <f>IFERROR(#REF!/GAMSstern!BD65,"")</f>
        <v/>
      </c>
      <c r="BF65" s="2" t="str">
        <f>IFERROR(#REF!/GAMSstern!BE65,"")</f>
        <v/>
      </c>
      <c r="BG65" s="2" t="str">
        <f>IFERROR(#REF!/GAMSstern!BF65,"")</f>
        <v/>
      </c>
      <c r="BH65" s="2" t="str">
        <f>IFERROR(#REF!/GAMSstern!BG65,"")</f>
        <v/>
      </c>
      <c r="BI65" s="2" t="str">
        <f>IFERROR(#REF!/GAMSstern!BH65,"")</f>
        <v/>
      </c>
      <c r="BJ65" s="2" t="str">
        <f>IFERROR(#REF!/GAMSstern!BI65,"")</f>
        <v/>
      </c>
    </row>
    <row r="66" spans="1:62" x14ac:dyDescent="0.25">
      <c r="A66" t="e">
        <f>#REF!</f>
        <v>#REF!</v>
      </c>
      <c r="B66" t="str">
        <f>GAMSbase!A66</f>
        <v>BtA b21</v>
      </c>
      <c r="C66" s="2" t="str">
        <f>IFERROR(#REF!/GAMSstern!B66,"")</f>
        <v/>
      </c>
      <c r="D66" s="2" t="str">
        <f>IFERROR(#REF!/GAMSstern!C66,"")</f>
        <v/>
      </c>
      <c r="E66" s="2" t="str">
        <f>IFERROR(#REF!/GAMSstern!D66,"")</f>
        <v/>
      </c>
      <c r="F66" s="2" t="str">
        <f>IFERROR(#REF!/GAMSstern!E66,"")</f>
        <v/>
      </c>
      <c r="G66" s="2" t="str">
        <f>IFERROR(#REF!/GAMSstern!F66,"")</f>
        <v/>
      </c>
      <c r="H66" s="2" t="str">
        <f>IFERROR(#REF!/GAMSstern!G66,"")</f>
        <v/>
      </c>
      <c r="I66" s="2" t="str">
        <f>IFERROR(#REF!/GAMSstern!H66,"")</f>
        <v/>
      </c>
      <c r="J66" s="2" t="str">
        <f>IFERROR(#REF!/GAMSstern!I66,"")</f>
        <v/>
      </c>
      <c r="K66" s="2" t="str">
        <f>IFERROR(#REF!/GAMSstern!J66,"")</f>
        <v/>
      </c>
      <c r="L66" s="2" t="str">
        <f>IFERROR(#REF!/GAMSstern!K66,"")</f>
        <v/>
      </c>
      <c r="M66" s="2" t="str">
        <f>IFERROR(#REF!/GAMSstern!L66,"")</f>
        <v/>
      </c>
      <c r="N66" s="2" t="str">
        <f>IFERROR(#REF!/GAMSstern!M66,"")</f>
        <v/>
      </c>
      <c r="O66" s="2" t="str">
        <f>IFERROR(#REF!/GAMSstern!N66,"")</f>
        <v/>
      </c>
      <c r="P66" s="2" t="str">
        <f>IFERROR(#REF!/GAMSstern!O66,"")</f>
        <v/>
      </c>
      <c r="Q66" s="2" t="str">
        <f>IFERROR(#REF!/GAMSstern!P66,"")</f>
        <v/>
      </c>
      <c r="R66" s="2" t="str">
        <f>IFERROR(#REF!/GAMSstern!Q66,"")</f>
        <v/>
      </c>
      <c r="S66" s="2" t="str">
        <f>IFERROR(#REF!/GAMSstern!R66,"")</f>
        <v/>
      </c>
      <c r="T66" s="2" t="str">
        <f>IFERROR(#REF!/GAMSstern!S66,"")</f>
        <v/>
      </c>
      <c r="U66" s="2" t="str">
        <f>IFERROR(#REF!/GAMSstern!T66,"")</f>
        <v/>
      </c>
      <c r="V66" s="2" t="str">
        <f>IFERROR(#REF!/GAMSstern!U66,"")</f>
        <v/>
      </c>
      <c r="W66" s="2" t="str">
        <f>IFERROR(#REF!/GAMSstern!V66,"")</f>
        <v/>
      </c>
      <c r="X66" s="2" t="str">
        <f>IFERROR(#REF!/GAMSstern!W66,"")</f>
        <v/>
      </c>
      <c r="Y66" s="2" t="str">
        <f>IFERROR(#REF!/GAMSstern!X66,"")</f>
        <v/>
      </c>
      <c r="Z66" s="2" t="str">
        <f>IFERROR(#REF!/GAMSstern!Y66,"")</f>
        <v/>
      </c>
      <c r="AA66" s="2" t="str">
        <f>IFERROR(#REF!/GAMSstern!Z66,"")</f>
        <v/>
      </c>
      <c r="AB66" s="2" t="str">
        <f>IFERROR(#REF!/GAMSstern!AA66,"")</f>
        <v/>
      </c>
      <c r="AC66" s="2" t="str">
        <f>IFERROR(#REF!/GAMSstern!AB66,"")</f>
        <v/>
      </c>
      <c r="AD66" s="2" t="str">
        <f>IFERROR(#REF!/GAMSstern!AC66,"")</f>
        <v/>
      </c>
      <c r="AE66" s="2" t="str">
        <f>IFERROR(#REF!/GAMSstern!AD66,"")</f>
        <v/>
      </c>
      <c r="AF66" s="2" t="str">
        <f>IFERROR(#REF!/GAMSstern!AE66,"")</f>
        <v/>
      </c>
      <c r="AG66" s="2" t="str">
        <f>IFERROR(#REF!/GAMSstern!AF66,"")</f>
        <v/>
      </c>
      <c r="AH66" s="2" t="str">
        <f>IFERROR(#REF!/GAMSstern!AG66,"")</f>
        <v/>
      </c>
      <c r="AI66" s="2" t="str">
        <f>IFERROR(#REF!/GAMSstern!AH66,"")</f>
        <v/>
      </c>
      <c r="AJ66" s="2" t="str">
        <f>IFERROR(#REF!/GAMSstern!AI66,"")</f>
        <v/>
      </c>
      <c r="AK66" s="2" t="str">
        <f>IFERROR(#REF!/GAMSstern!AJ66,"")</f>
        <v/>
      </c>
      <c r="AL66" s="2" t="str">
        <f>IFERROR(#REF!/GAMSstern!AK66,"")</f>
        <v/>
      </c>
      <c r="AM66" s="2" t="str">
        <f>IFERROR(#REF!/GAMSstern!AL66,"")</f>
        <v/>
      </c>
      <c r="AN66" s="2" t="str">
        <f>IFERROR(#REF!/GAMSstern!AM66,"")</f>
        <v/>
      </c>
      <c r="AO66" s="2" t="str">
        <f>IFERROR(#REF!/GAMSstern!AN66,"")</f>
        <v/>
      </c>
      <c r="AP66" s="2" t="str">
        <f>IFERROR(#REF!/GAMSstern!AO66,"")</f>
        <v/>
      </c>
      <c r="AQ66" s="2" t="str">
        <f>IFERROR(#REF!/GAMSstern!AP66,"")</f>
        <v/>
      </c>
      <c r="AR66" s="2" t="str">
        <f>IFERROR(#REF!/GAMSstern!AQ66,"")</f>
        <v/>
      </c>
      <c r="AS66" s="2" t="str">
        <f>IFERROR(#REF!/GAMSstern!AR66,"")</f>
        <v/>
      </c>
      <c r="AT66" s="2" t="str">
        <f>IFERROR(#REF!/GAMSstern!AS66,"")</f>
        <v/>
      </c>
      <c r="AU66" s="2" t="str">
        <f>IFERROR(#REF!/GAMSstern!AT66,"")</f>
        <v/>
      </c>
      <c r="AV66" s="2" t="str">
        <f>IFERROR(#REF!/GAMSstern!AU66,"")</f>
        <v/>
      </c>
      <c r="AW66" s="2" t="str">
        <f>IFERROR(#REF!/GAMSstern!AV66,"")</f>
        <v/>
      </c>
      <c r="AX66" s="2" t="str">
        <f>IFERROR(#REF!/GAMSstern!AW66,"")</f>
        <v/>
      </c>
      <c r="AY66" s="2" t="str">
        <f>IFERROR(#REF!/GAMSstern!AX66,"")</f>
        <v/>
      </c>
      <c r="AZ66" s="2" t="str">
        <f>IFERROR(#REF!/GAMSstern!AY66,"")</f>
        <v/>
      </c>
      <c r="BA66" s="2" t="str">
        <f>IFERROR(#REF!/GAMSstern!AZ66,"")</f>
        <v/>
      </c>
      <c r="BB66" s="2" t="str">
        <f>IFERROR(#REF!/GAMSstern!BA66,"")</f>
        <v/>
      </c>
      <c r="BC66" s="2" t="str">
        <f>IFERROR(#REF!/GAMSstern!BB66,"")</f>
        <v/>
      </c>
      <c r="BD66" s="2" t="str">
        <f>IFERROR(#REF!/GAMSstern!BC66,"")</f>
        <v/>
      </c>
      <c r="BE66" s="2" t="str">
        <f>IFERROR(#REF!/GAMSstern!BD66,"")</f>
        <v/>
      </c>
      <c r="BF66" s="2" t="str">
        <f>IFERROR(#REF!/GAMSstern!BE66,"")</f>
        <v/>
      </c>
      <c r="BG66" s="2" t="str">
        <f>IFERROR(#REF!/GAMSstern!BF66,"")</f>
        <v/>
      </c>
      <c r="BH66" s="2" t="str">
        <f>IFERROR(#REF!/GAMSstern!BG66,"")</f>
        <v/>
      </c>
      <c r="BI66" s="2" t="str">
        <f>IFERROR(#REF!/GAMSstern!BH66,"")</f>
        <v/>
      </c>
      <c r="BJ66" s="2" t="str">
        <f>IFERROR(#REF!/GAMSstern!BI66,"")</f>
        <v/>
      </c>
    </row>
    <row r="67" spans="1:62" x14ac:dyDescent="0.25">
      <c r="A67" t="e">
        <f>#REF!</f>
        <v>#REF!</v>
      </c>
      <c r="B67" t="str">
        <f>GAMSbase!A67</f>
        <v>AtB b12</v>
      </c>
      <c r="C67" s="2" t="str">
        <f>IFERROR(#REF!/GAMSstern!B67,"")</f>
        <v/>
      </c>
      <c r="D67" s="2" t="str">
        <f>IFERROR(#REF!/GAMSstern!C67,"")</f>
        <v/>
      </c>
      <c r="E67" s="2" t="str">
        <f>IFERROR(#REF!/GAMSstern!D67,"")</f>
        <v/>
      </c>
      <c r="F67" s="2" t="str">
        <f>IFERROR(#REF!/GAMSstern!E67,"")</f>
        <v/>
      </c>
      <c r="G67" s="2" t="str">
        <f>IFERROR(#REF!/GAMSstern!F67,"")</f>
        <v/>
      </c>
      <c r="H67" s="2" t="str">
        <f>IFERROR(#REF!/GAMSstern!G67,"")</f>
        <v/>
      </c>
      <c r="I67" s="2" t="str">
        <f>IFERROR(#REF!/GAMSstern!H67,"")</f>
        <v/>
      </c>
      <c r="J67" s="2" t="str">
        <f>IFERROR(#REF!/GAMSstern!I67,"")</f>
        <v/>
      </c>
      <c r="K67" s="2" t="str">
        <f>IFERROR(#REF!/GAMSstern!J67,"")</f>
        <v/>
      </c>
      <c r="L67" s="2" t="str">
        <f>IFERROR(#REF!/GAMSstern!K67,"")</f>
        <v/>
      </c>
      <c r="M67" s="2" t="str">
        <f>IFERROR(#REF!/GAMSstern!L67,"")</f>
        <v/>
      </c>
      <c r="N67" s="2" t="str">
        <f>IFERROR(#REF!/GAMSstern!M67,"")</f>
        <v/>
      </c>
      <c r="O67" s="2" t="str">
        <f>IFERROR(#REF!/GAMSstern!N67,"")</f>
        <v/>
      </c>
      <c r="P67" s="2" t="str">
        <f>IFERROR(#REF!/GAMSstern!O67,"")</f>
        <v/>
      </c>
      <c r="Q67" s="2" t="str">
        <f>IFERROR(#REF!/GAMSstern!P67,"")</f>
        <v/>
      </c>
      <c r="R67" s="2" t="str">
        <f>IFERROR(#REF!/GAMSstern!Q67,"")</f>
        <v/>
      </c>
      <c r="S67" s="2" t="str">
        <f>IFERROR(#REF!/GAMSstern!R67,"")</f>
        <v/>
      </c>
      <c r="T67" s="2" t="str">
        <f>IFERROR(#REF!/GAMSstern!S67,"")</f>
        <v/>
      </c>
      <c r="U67" s="2" t="str">
        <f>IFERROR(#REF!/GAMSstern!T67,"")</f>
        <v/>
      </c>
      <c r="V67" s="2" t="str">
        <f>IFERROR(#REF!/GAMSstern!U67,"")</f>
        <v/>
      </c>
      <c r="W67" s="2" t="str">
        <f>IFERROR(#REF!/GAMSstern!V67,"")</f>
        <v/>
      </c>
      <c r="X67" s="2" t="str">
        <f>IFERROR(#REF!/GAMSstern!W67,"")</f>
        <v/>
      </c>
      <c r="Y67" s="2" t="str">
        <f>IFERROR(#REF!/GAMSstern!X67,"")</f>
        <v/>
      </c>
      <c r="Z67" s="2" t="str">
        <f>IFERROR(#REF!/GAMSstern!Y67,"")</f>
        <v/>
      </c>
      <c r="AA67" s="2" t="str">
        <f>IFERROR(#REF!/GAMSstern!Z67,"")</f>
        <v/>
      </c>
      <c r="AB67" s="2" t="str">
        <f>IFERROR(#REF!/GAMSstern!AA67,"")</f>
        <v/>
      </c>
      <c r="AC67" s="2" t="str">
        <f>IFERROR(#REF!/GAMSstern!AB67,"")</f>
        <v/>
      </c>
      <c r="AD67" s="2" t="str">
        <f>IFERROR(#REF!/GAMSstern!AC67,"")</f>
        <v/>
      </c>
      <c r="AE67" s="2" t="str">
        <f>IFERROR(#REF!/GAMSstern!AD67,"")</f>
        <v/>
      </c>
      <c r="AF67" s="2" t="str">
        <f>IFERROR(#REF!/GAMSstern!AE67,"")</f>
        <v/>
      </c>
      <c r="AG67" s="2" t="str">
        <f>IFERROR(#REF!/GAMSstern!AF67,"")</f>
        <v/>
      </c>
      <c r="AH67" s="2" t="str">
        <f>IFERROR(#REF!/GAMSstern!AG67,"")</f>
        <v/>
      </c>
      <c r="AI67" s="2" t="str">
        <f>IFERROR(#REF!/GAMSstern!AH67,"")</f>
        <v/>
      </c>
      <c r="AJ67" s="2" t="str">
        <f>IFERROR(#REF!/GAMSstern!AI67,"")</f>
        <v/>
      </c>
      <c r="AK67" s="2" t="str">
        <f>IFERROR(#REF!/GAMSstern!AJ67,"")</f>
        <v/>
      </c>
      <c r="AL67" s="2" t="str">
        <f>IFERROR(#REF!/GAMSstern!AK67,"")</f>
        <v/>
      </c>
      <c r="AM67" s="2" t="str">
        <f>IFERROR(#REF!/GAMSstern!AL67,"")</f>
        <v/>
      </c>
      <c r="AN67" s="2" t="str">
        <f>IFERROR(#REF!/GAMSstern!AM67,"")</f>
        <v/>
      </c>
      <c r="AO67" s="2" t="str">
        <f>IFERROR(#REF!/GAMSstern!AN67,"")</f>
        <v/>
      </c>
      <c r="AP67" s="2" t="str">
        <f>IFERROR(#REF!/GAMSstern!AO67,"")</f>
        <v/>
      </c>
      <c r="AQ67" s="2" t="str">
        <f>IFERROR(#REF!/GAMSstern!AP67,"")</f>
        <v/>
      </c>
      <c r="AR67" s="2" t="str">
        <f>IFERROR(#REF!/GAMSstern!AQ67,"")</f>
        <v/>
      </c>
      <c r="AS67" s="2" t="str">
        <f>IFERROR(#REF!/GAMSstern!AR67,"")</f>
        <v/>
      </c>
      <c r="AT67" s="2" t="str">
        <f>IFERROR(#REF!/GAMSstern!AS67,"")</f>
        <v/>
      </c>
      <c r="AU67" s="2" t="str">
        <f>IFERROR(#REF!/GAMSstern!AT67,"")</f>
        <v/>
      </c>
      <c r="AV67" s="2" t="str">
        <f>IFERROR(#REF!/GAMSstern!AU67,"")</f>
        <v/>
      </c>
      <c r="AW67" s="2" t="str">
        <f>IFERROR(#REF!/GAMSstern!AV67,"")</f>
        <v/>
      </c>
      <c r="AX67" s="2" t="str">
        <f>IFERROR(#REF!/GAMSstern!AW67,"")</f>
        <v/>
      </c>
      <c r="AY67" s="2" t="str">
        <f>IFERROR(#REF!/GAMSstern!AX67,"")</f>
        <v/>
      </c>
      <c r="AZ67" s="2" t="str">
        <f>IFERROR(#REF!/GAMSstern!AY67,"")</f>
        <v/>
      </c>
      <c r="BA67" s="2" t="str">
        <f>IFERROR(#REF!/GAMSstern!AZ67,"")</f>
        <v/>
      </c>
      <c r="BB67" s="2" t="str">
        <f>IFERROR(#REF!/GAMSstern!BA67,"")</f>
        <v/>
      </c>
      <c r="BC67" s="2" t="str">
        <f>IFERROR(#REF!/GAMSstern!BB67,"")</f>
        <v/>
      </c>
      <c r="BD67" s="2" t="str">
        <f>IFERROR(#REF!/GAMSstern!BC67,"")</f>
        <v/>
      </c>
      <c r="BE67" s="2" t="str">
        <f>IFERROR(#REF!/GAMSstern!BD67,"")</f>
        <v/>
      </c>
      <c r="BF67" s="2" t="str">
        <f>IFERROR(#REF!/GAMSstern!BE67,"")</f>
        <v/>
      </c>
      <c r="BG67" s="2" t="str">
        <f>IFERROR(#REF!/GAMSstern!BF67,"")</f>
        <v/>
      </c>
      <c r="BH67" s="2" t="str">
        <f>IFERROR(#REF!/GAMSstern!BG67,"")</f>
        <v/>
      </c>
      <c r="BI67" s="2" t="str">
        <f>IFERROR(#REF!/GAMSstern!BH67,"")</f>
        <v/>
      </c>
      <c r="BJ67" s="2" t="str">
        <f>IFERROR(#REF!/GAMSstern!BI67,"")</f>
        <v/>
      </c>
    </row>
    <row r="68" spans="1:62" x14ac:dyDescent="0.25">
      <c r="A68" t="e">
        <f>#REF!</f>
        <v>#REF!</v>
      </c>
      <c r="B68" t="str">
        <f>GAMSbase!A68</f>
        <v>BtB b22</v>
      </c>
      <c r="C68" s="2" t="str">
        <f>IFERROR(#REF!/GAMSstern!B68,"")</f>
        <v/>
      </c>
      <c r="D68" s="2" t="str">
        <f>IFERROR(#REF!/GAMSstern!C68,"")</f>
        <v/>
      </c>
      <c r="E68" s="2" t="str">
        <f>IFERROR(#REF!/GAMSstern!D68,"")</f>
        <v/>
      </c>
      <c r="F68" s="2" t="str">
        <f>IFERROR(#REF!/GAMSstern!E68,"")</f>
        <v/>
      </c>
      <c r="G68" s="2" t="str">
        <f>IFERROR(#REF!/GAMSstern!F68,"")</f>
        <v/>
      </c>
      <c r="H68" s="2" t="str">
        <f>IFERROR(#REF!/GAMSstern!G68,"")</f>
        <v/>
      </c>
      <c r="I68" s="2" t="str">
        <f>IFERROR(#REF!/GAMSstern!H68,"")</f>
        <v/>
      </c>
      <c r="J68" s="2" t="str">
        <f>IFERROR(#REF!/GAMSstern!I68,"")</f>
        <v/>
      </c>
      <c r="K68" s="2" t="str">
        <f>IFERROR(#REF!/GAMSstern!J68,"")</f>
        <v/>
      </c>
      <c r="L68" s="2" t="str">
        <f>IFERROR(#REF!/GAMSstern!K68,"")</f>
        <v/>
      </c>
      <c r="M68" s="2" t="str">
        <f>IFERROR(#REF!/GAMSstern!L68,"")</f>
        <v/>
      </c>
      <c r="N68" s="2" t="str">
        <f>IFERROR(#REF!/GAMSstern!M68,"")</f>
        <v/>
      </c>
      <c r="O68" s="2" t="str">
        <f>IFERROR(#REF!/GAMSstern!N68,"")</f>
        <v/>
      </c>
      <c r="P68" s="2" t="str">
        <f>IFERROR(#REF!/GAMSstern!O68,"")</f>
        <v/>
      </c>
      <c r="Q68" s="2" t="str">
        <f>IFERROR(#REF!/GAMSstern!P68,"")</f>
        <v/>
      </c>
      <c r="R68" s="2" t="str">
        <f>IFERROR(#REF!/GAMSstern!Q68,"")</f>
        <v/>
      </c>
      <c r="S68" s="2" t="str">
        <f>IFERROR(#REF!/GAMSstern!R68,"")</f>
        <v/>
      </c>
      <c r="T68" s="2" t="str">
        <f>IFERROR(#REF!/GAMSstern!S68,"")</f>
        <v/>
      </c>
      <c r="U68" s="2" t="str">
        <f>IFERROR(#REF!/GAMSstern!T68,"")</f>
        <v/>
      </c>
      <c r="V68" s="2" t="str">
        <f>IFERROR(#REF!/GAMSstern!U68,"")</f>
        <v/>
      </c>
      <c r="W68" s="2" t="str">
        <f>IFERROR(#REF!/GAMSstern!V68,"")</f>
        <v/>
      </c>
      <c r="X68" s="2" t="str">
        <f>IFERROR(#REF!/GAMSstern!W68,"")</f>
        <v/>
      </c>
      <c r="Y68" s="2" t="str">
        <f>IFERROR(#REF!/GAMSstern!X68,"")</f>
        <v/>
      </c>
      <c r="Z68" s="2" t="str">
        <f>IFERROR(#REF!/GAMSstern!Y68,"")</f>
        <v/>
      </c>
      <c r="AA68" s="2" t="str">
        <f>IFERROR(#REF!/GAMSstern!Z68,"")</f>
        <v/>
      </c>
      <c r="AB68" s="2" t="str">
        <f>IFERROR(#REF!/GAMSstern!AA68,"")</f>
        <v/>
      </c>
      <c r="AC68" s="2" t="str">
        <f>IFERROR(#REF!/GAMSstern!AB68,"")</f>
        <v/>
      </c>
      <c r="AD68" s="2" t="str">
        <f>IFERROR(#REF!/GAMSstern!AC68,"")</f>
        <v/>
      </c>
      <c r="AE68" s="2" t="str">
        <f>IFERROR(#REF!/GAMSstern!AD68,"")</f>
        <v/>
      </c>
      <c r="AF68" s="2" t="str">
        <f>IFERROR(#REF!/GAMSstern!AE68,"")</f>
        <v/>
      </c>
      <c r="AG68" s="2" t="str">
        <f>IFERROR(#REF!/GAMSstern!AF68,"")</f>
        <v/>
      </c>
      <c r="AH68" s="2" t="str">
        <f>IFERROR(#REF!/GAMSstern!AG68,"")</f>
        <v/>
      </c>
      <c r="AI68" s="2" t="str">
        <f>IFERROR(#REF!/GAMSstern!AH68,"")</f>
        <v/>
      </c>
      <c r="AJ68" s="2" t="str">
        <f>IFERROR(#REF!/GAMSstern!AI68,"")</f>
        <v/>
      </c>
      <c r="AK68" s="2" t="str">
        <f>IFERROR(#REF!/GAMSstern!AJ68,"")</f>
        <v/>
      </c>
      <c r="AL68" s="2" t="str">
        <f>IFERROR(#REF!/GAMSstern!AK68,"")</f>
        <v/>
      </c>
      <c r="AM68" s="2" t="str">
        <f>IFERROR(#REF!/GAMSstern!AL68,"")</f>
        <v/>
      </c>
      <c r="AN68" s="2" t="str">
        <f>IFERROR(#REF!/GAMSstern!AM68,"")</f>
        <v/>
      </c>
      <c r="AO68" s="2" t="str">
        <f>IFERROR(#REF!/GAMSstern!AN68,"")</f>
        <v/>
      </c>
      <c r="AP68" s="2" t="str">
        <f>IFERROR(#REF!/GAMSstern!AO68,"")</f>
        <v/>
      </c>
      <c r="AQ68" s="2" t="str">
        <f>IFERROR(#REF!/GAMSstern!AP68,"")</f>
        <v/>
      </c>
      <c r="AR68" s="2" t="str">
        <f>IFERROR(#REF!/GAMSstern!AQ68,"")</f>
        <v/>
      </c>
      <c r="AS68" s="2" t="str">
        <f>IFERROR(#REF!/GAMSstern!AR68,"")</f>
        <v/>
      </c>
      <c r="AT68" s="2" t="str">
        <f>IFERROR(#REF!/GAMSstern!AS68,"")</f>
        <v/>
      </c>
      <c r="AU68" s="2" t="str">
        <f>IFERROR(#REF!/GAMSstern!AT68,"")</f>
        <v/>
      </c>
      <c r="AV68" s="2" t="str">
        <f>IFERROR(#REF!/GAMSstern!AU68,"")</f>
        <v/>
      </c>
      <c r="AW68" s="2" t="str">
        <f>IFERROR(#REF!/GAMSstern!AV68,"")</f>
        <v/>
      </c>
      <c r="AX68" s="2" t="str">
        <f>IFERROR(#REF!/GAMSstern!AW68,"")</f>
        <v/>
      </c>
      <c r="AY68" s="2" t="str">
        <f>IFERROR(#REF!/GAMSstern!AX68,"")</f>
        <v/>
      </c>
      <c r="AZ68" s="2" t="str">
        <f>IFERROR(#REF!/GAMSstern!AY68,"")</f>
        <v/>
      </c>
      <c r="BA68" s="2" t="str">
        <f>IFERROR(#REF!/GAMSstern!AZ68,"")</f>
        <v/>
      </c>
      <c r="BB68" s="2" t="str">
        <f>IFERROR(#REF!/GAMSstern!BA68,"")</f>
        <v/>
      </c>
      <c r="BC68" s="2" t="str">
        <f>IFERROR(#REF!/GAMSstern!BB68,"")</f>
        <v/>
      </c>
      <c r="BD68" s="2" t="str">
        <f>IFERROR(#REF!/GAMSstern!BC68,"")</f>
        <v/>
      </c>
      <c r="BE68" s="2" t="str">
        <f>IFERROR(#REF!/GAMSstern!BD68,"")</f>
        <v/>
      </c>
      <c r="BF68" s="2" t="str">
        <f>IFERROR(#REF!/GAMSstern!BE68,"")</f>
        <v/>
      </c>
      <c r="BG68" s="2" t="str">
        <f>IFERROR(#REF!/GAMSstern!BF68,"")</f>
        <v/>
      </c>
      <c r="BH68" s="2" t="str">
        <f>IFERROR(#REF!/GAMSstern!BG68,"")</f>
        <v/>
      </c>
      <c r="BI68" s="2" t="str">
        <f>IFERROR(#REF!/GAMSstern!BH68,"")</f>
        <v/>
      </c>
      <c r="BJ68" s="2" t="str">
        <f>IFERROR(#REF!/GAMSstern!BI68,"")</f>
        <v/>
      </c>
    </row>
    <row r="69" spans="1:62" x14ac:dyDescent="0.25">
      <c r="A69" t="e">
        <f>#REF!</f>
        <v>#REF!</v>
      </c>
      <c r="B69" t="str">
        <f>GAMSbase!A69</f>
        <v>DtB b32</v>
      </c>
      <c r="C69" s="2" t="str">
        <f>IFERROR(#REF!/GAMSstern!B69,"")</f>
        <v/>
      </c>
      <c r="D69" s="2" t="str">
        <f>IFERROR(#REF!/GAMSstern!C69,"")</f>
        <v/>
      </c>
      <c r="E69" s="2" t="str">
        <f>IFERROR(#REF!/GAMSstern!D69,"")</f>
        <v/>
      </c>
      <c r="F69" s="2" t="str">
        <f>IFERROR(#REF!/GAMSstern!E69,"")</f>
        <v/>
      </c>
      <c r="G69" s="2" t="str">
        <f>IFERROR(#REF!/GAMSstern!F69,"")</f>
        <v/>
      </c>
      <c r="H69" s="2" t="str">
        <f>IFERROR(#REF!/GAMSstern!G69,"")</f>
        <v/>
      </c>
      <c r="I69" s="2" t="str">
        <f>IFERROR(#REF!/GAMSstern!H69,"")</f>
        <v/>
      </c>
      <c r="J69" s="2" t="str">
        <f>IFERROR(#REF!/GAMSstern!I69,"")</f>
        <v/>
      </c>
      <c r="K69" s="2" t="str">
        <f>IFERROR(#REF!/GAMSstern!J69,"")</f>
        <v/>
      </c>
      <c r="L69" s="2" t="str">
        <f>IFERROR(#REF!/GAMSstern!K69,"")</f>
        <v/>
      </c>
      <c r="M69" s="2" t="str">
        <f>IFERROR(#REF!/GAMSstern!L69,"")</f>
        <v/>
      </c>
      <c r="N69" s="2" t="str">
        <f>IFERROR(#REF!/GAMSstern!M69,"")</f>
        <v/>
      </c>
      <c r="O69" s="2" t="str">
        <f>IFERROR(#REF!/GAMSstern!N69,"")</f>
        <v/>
      </c>
      <c r="P69" s="2" t="str">
        <f>IFERROR(#REF!/GAMSstern!O69,"")</f>
        <v/>
      </c>
      <c r="Q69" s="2" t="str">
        <f>IFERROR(#REF!/GAMSstern!P69,"")</f>
        <v/>
      </c>
      <c r="R69" s="2" t="str">
        <f>IFERROR(#REF!/GAMSstern!Q69,"")</f>
        <v/>
      </c>
      <c r="S69" s="2" t="str">
        <f>IFERROR(#REF!/GAMSstern!R69,"")</f>
        <v/>
      </c>
      <c r="T69" s="2" t="str">
        <f>IFERROR(#REF!/GAMSstern!S69,"")</f>
        <v/>
      </c>
      <c r="U69" s="2" t="str">
        <f>IFERROR(#REF!/GAMSstern!T69,"")</f>
        <v/>
      </c>
      <c r="V69" s="2" t="str">
        <f>IFERROR(#REF!/GAMSstern!U69,"")</f>
        <v/>
      </c>
      <c r="W69" s="2" t="str">
        <f>IFERROR(#REF!/GAMSstern!V69,"")</f>
        <v/>
      </c>
      <c r="X69" s="2" t="str">
        <f>IFERROR(#REF!/GAMSstern!W69,"")</f>
        <v/>
      </c>
      <c r="Y69" s="2" t="str">
        <f>IFERROR(#REF!/GAMSstern!X69,"")</f>
        <v/>
      </c>
      <c r="Z69" s="2" t="str">
        <f>IFERROR(#REF!/GAMSstern!Y69,"")</f>
        <v/>
      </c>
      <c r="AA69" s="2" t="str">
        <f>IFERROR(#REF!/GAMSstern!Z69,"")</f>
        <v/>
      </c>
      <c r="AB69" s="2" t="str">
        <f>IFERROR(#REF!/GAMSstern!AA69,"")</f>
        <v/>
      </c>
      <c r="AC69" s="2" t="str">
        <f>IFERROR(#REF!/GAMSstern!AB69,"")</f>
        <v/>
      </c>
      <c r="AD69" s="2" t="str">
        <f>IFERROR(#REF!/GAMSstern!AC69,"")</f>
        <v/>
      </c>
      <c r="AE69" s="2" t="str">
        <f>IFERROR(#REF!/GAMSstern!AD69,"")</f>
        <v/>
      </c>
      <c r="AF69" s="2" t="str">
        <f>IFERROR(#REF!/GAMSstern!AE69,"")</f>
        <v/>
      </c>
      <c r="AG69" s="2" t="str">
        <f>IFERROR(#REF!/GAMSstern!AF69,"")</f>
        <v/>
      </c>
      <c r="AH69" s="2" t="str">
        <f>IFERROR(#REF!/GAMSstern!AG69,"")</f>
        <v/>
      </c>
      <c r="AI69" s="2" t="str">
        <f>IFERROR(#REF!/GAMSstern!AH69,"")</f>
        <v/>
      </c>
      <c r="AJ69" s="2" t="str">
        <f>IFERROR(#REF!/GAMSstern!AI69,"")</f>
        <v/>
      </c>
      <c r="AK69" s="2" t="str">
        <f>IFERROR(#REF!/GAMSstern!AJ69,"")</f>
        <v/>
      </c>
      <c r="AL69" s="2" t="str">
        <f>IFERROR(#REF!/GAMSstern!AK69,"")</f>
        <v/>
      </c>
      <c r="AM69" s="2" t="str">
        <f>IFERROR(#REF!/GAMSstern!AL69,"")</f>
        <v/>
      </c>
      <c r="AN69" s="2" t="str">
        <f>IFERROR(#REF!/GAMSstern!AM69,"")</f>
        <v/>
      </c>
      <c r="AO69" s="2" t="str">
        <f>IFERROR(#REF!/GAMSstern!AN69,"")</f>
        <v/>
      </c>
      <c r="AP69" s="2" t="str">
        <f>IFERROR(#REF!/GAMSstern!AO69,"")</f>
        <v/>
      </c>
      <c r="AQ69" s="2" t="str">
        <f>IFERROR(#REF!/GAMSstern!AP69,"")</f>
        <v/>
      </c>
      <c r="AR69" s="2" t="str">
        <f>IFERROR(#REF!/GAMSstern!AQ69,"")</f>
        <v/>
      </c>
      <c r="AS69" s="2" t="str">
        <f>IFERROR(#REF!/GAMSstern!AR69,"")</f>
        <v/>
      </c>
      <c r="AT69" s="2" t="str">
        <f>IFERROR(#REF!/GAMSstern!AS69,"")</f>
        <v/>
      </c>
      <c r="AU69" s="2" t="str">
        <f>IFERROR(#REF!/GAMSstern!AT69,"")</f>
        <v/>
      </c>
      <c r="AV69" s="2" t="str">
        <f>IFERROR(#REF!/GAMSstern!AU69,"")</f>
        <v/>
      </c>
      <c r="AW69" s="2" t="str">
        <f>IFERROR(#REF!/GAMSstern!AV69,"")</f>
        <v/>
      </c>
      <c r="AX69" s="2" t="str">
        <f>IFERROR(#REF!/GAMSstern!AW69,"")</f>
        <v/>
      </c>
      <c r="AY69" s="2" t="str">
        <f>IFERROR(#REF!/GAMSstern!AX69,"")</f>
        <v/>
      </c>
      <c r="AZ69" s="2" t="str">
        <f>IFERROR(#REF!/GAMSstern!AY69,"")</f>
        <v/>
      </c>
      <c r="BA69" s="2" t="str">
        <f>IFERROR(#REF!/GAMSstern!AZ69,"")</f>
        <v/>
      </c>
      <c r="BB69" s="2" t="str">
        <f>IFERROR(#REF!/GAMSstern!BA69,"")</f>
        <v/>
      </c>
      <c r="BC69" s="2" t="str">
        <f>IFERROR(#REF!/GAMSstern!BB69,"")</f>
        <v/>
      </c>
      <c r="BD69" s="2" t="str">
        <f>IFERROR(#REF!/GAMSstern!BC69,"")</f>
        <v/>
      </c>
      <c r="BE69" s="2" t="str">
        <f>IFERROR(#REF!/GAMSstern!BD69,"")</f>
        <v/>
      </c>
      <c r="BF69" s="2" t="str">
        <f>IFERROR(#REF!/GAMSstern!BE69,"")</f>
        <v/>
      </c>
      <c r="BG69" s="2" t="str">
        <f>IFERROR(#REF!/GAMSstern!BF69,"")</f>
        <v/>
      </c>
      <c r="BH69" s="2" t="str">
        <f>IFERROR(#REF!/GAMSstern!BG69,"")</f>
        <v/>
      </c>
      <c r="BI69" s="2" t="str">
        <f>IFERROR(#REF!/GAMSstern!BH69,"")</f>
        <v/>
      </c>
      <c r="BJ69" s="2" t="str">
        <f>IFERROR(#REF!/GAMSstern!BI69,"")</f>
        <v/>
      </c>
    </row>
    <row r="70" spans="1:62" x14ac:dyDescent="0.25">
      <c r="A70" t="e">
        <f>#REF!</f>
        <v>#REF!</v>
      </c>
      <c r="B70" t="str">
        <f>GAMSbase!A70</f>
        <v>BtD b23</v>
      </c>
      <c r="C70" s="2" t="str">
        <f>IFERROR(#REF!/GAMSstern!B70,"")</f>
        <v/>
      </c>
      <c r="D70" s="2" t="str">
        <f>IFERROR(#REF!/GAMSstern!C70,"")</f>
        <v/>
      </c>
      <c r="E70" s="2" t="str">
        <f>IFERROR(#REF!/GAMSstern!D70,"")</f>
        <v/>
      </c>
      <c r="F70" s="2" t="str">
        <f>IFERROR(#REF!/GAMSstern!E70,"")</f>
        <v/>
      </c>
      <c r="G70" s="2" t="str">
        <f>IFERROR(#REF!/GAMSstern!F70,"")</f>
        <v/>
      </c>
      <c r="H70" s="2" t="str">
        <f>IFERROR(#REF!/GAMSstern!G70,"")</f>
        <v/>
      </c>
      <c r="I70" s="2" t="str">
        <f>IFERROR(#REF!/GAMSstern!H70,"")</f>
        <v/>
      </c>
      <c r="J70" s="2" t="str">
        <f>IFERROR(#REF!/GAMSstern!I70,"")</f>
        <v/>
      </c>
      <c r="K70" s="2" t="str">
        <f>IFERROR(#REF!/GAMSstern!J70,"")</f>
        <v/>
      </c>
      <c r="L70" s="2" t="str">
        <f>IFERROR(#REF!/GAMSstern!K70,"")</f>
        <v/>
      </c>
      <c r="M70" s="2" t="str">
        <f>IFERROR(#REF!/GAMSstern!L70,"")</f>
        <v/>
      </c>
      <c r="N70" s="2" t="str">
        <f>IFERROR(#REF!/GAMSstern!M70,"")</f>
        <v/>
      </c>
      <c r="O70" s="2" t="str">
        <f>IFERROR(#REF!/GAMSstern!N70,"")</f>
        <v/>
      </c>
      <c r="P70" s="2" t="str">
        <f>IFERROR(#REF!/GAMSstern!O70,"")</f>
        <v/>
      </c>
      <c r="Q70" s="2" t="str">
        <f>IFERROR(#REF!/GAMSstern!P70,"")</f>
        <v/>
      </c>
      <c r="R70" s="2" t="str">
        <f>IFERROR(#REF!/GAMSstern!Q70,"")</f>
        <v/>
      </c>
      <c r="S70" s="2" t="str">
        <f>IFERROR(#REF!/GAMSstern!R70,"")</f>
        <v/>
      </c>
      <c r="T70" s="2" t="str">
        <f>IFERROR(#REF!/GAMSstern!S70,"")</f>
        <v/>
      </c>
      <c r="U70" s="2" t="str">
        <f>IFERROR(#REF!/GAMSstern!T70,"")</f>
        <v/>
      </c>
      <c r="V70" s="2" t="str">
        <f>IFERROR(#REF!/GAMSstern!U70,"")</f>
        <v/>
      </c>
      <c r="W70" s="2" t="str">
        <f>IFERROR(#REF!/GAMSstern!V70,"")</f>
        <v/>
      </c>
      <c r="X70" s="2" t="str">
        <f>IFERROR(#REF!/GAMSstern!W70,"")</f>
        <v/>
      </c>
      <c r="Y70" s="2" t="str">
        <f>IFERROR(#REF!/GAMSstern!X70,"")</f>
        <v/>
      </c>
      <c r="Z70" s="2" t="str">
        <f>IFERROR(#REF!/GAMSstern!Y70,"")</f>
        <v/>
      </c>
      <c r="AA70" s="2" t="str">
        <f>IFERROR(#REF!/GAMSstern!Z70,"")</f>
        <v/>
      </c>
      <c r="AB70" s="2" t="str">
        <f>IFERROR(#REF!/GAMSstern!AA70,"")</f>
        <v/>
      </c>
      <c r="AC70" s="2" t="str">
        <f>IFERROR(#REF!/GAMSstern!AB70,"")</f>
        <v/>
      </c>
      <c r="AD70" s="2" t="str">
        <f>IFERROR(#REF!/GAMSstern!AC70,"")</f>
        <v/>
      </c>
      <c r="AE70" s="2" t="str">
        <f>IFERROR(#REF!/GAMSstern!AD70,"")</f>
        <v/>
      </c>
      <c r="AF70" s="2" t="str">
        <f>IFERROR(#REF!/GAMSstern!AE70,"")</f>
        <v/>
      </c>
      <c r="AG70" s="2" t="str">
        <f>IFERROR(#REF!/GAMSstern!AF70,"")</f>
        <v/>
      </c>
      <c r="AH70" s="2" t="str">
        <f>IFERROR(#REF!/GAMSstern!AG70,"")</f>
        <v/>
      </c>
      <c r="AI70" s="2" t="str">
        <f>IFERROR(#REF!/GAMSstern!AH70,"")</f>
        <v/>
      </c>
      <c r="AJ70" s="2" t="str">
        <f>IFERROR(#REF!/GAMSstern!AI70,"")</f>
        <v/>
      </c>
      <c r="AK70" s="2" t="str">
        <f>IFERROR(#REF!/GAMSstern!AJ70,"")</f>
        <v/>
      </c>
      <c r="AL70" s="2" t="str">
        <f>IFERROR(#REF!/GAMSstern!AK70,"")</f>
        <v/>
      </c>
      <c r="AM70" s="2" t="str">
        <f>IFERROR(#REF!/GAMSstern!AL70,"")</f>
        <v/>
      </c>
      <c r="AN70" s="2" t="str">
        <f>IFERROR(#REF!/GAMSstern!AM70,"")</f>
        <v/>
      </c>
      <c r="AO70" s="2" t="str">
        <f>IFERROR(#REF!/GAMSstern!AN70,"")</f>
        <v/>
      </c>
      <c r="AP70" s="2" t="str">
        <f>IFERROR(#REF!/GAMSstern!AO70,"")</f>
        <v/>
      </c>
      <c r="AQ70" s="2" t="str">
        <f>IFERROR(#REF!/GAMSstern!AP70,"")</f>
        <v/>
      </c>
      <c r="AR70" s="2" t="str">
        <f>IFERROR(#REF!/GAMSstern!AQ70,"")</f>
        <v/>
      </c>
      <c r="AS70" s="2" t="str">
        <f>IFERROR(#REF!/GAMSstern!AR70,"")</f>
        <v/>
      </c>
      <c r="AT70" s="2" t="str">
        <f>IFERROR(#REF!/GAMSstern!AS70,"")</f>
        <v/>
      </c>
      <c r="AU70" s="2" t="str">
        <f>IFERROR(#REF!/GAMSstern!AT70,"")</f>
        <v/>
      </c>
      <c r="AV70" s="2" t="str">
        <f>IFERROR(#REF!/GAMSstern!AU70,"")</f>
        <v/>
      </c>
      <c r="AW70" s="2" t="str">
        <f>IFERROR(#REF!/GAMSstern!AV70,"")</f>
        <v/>
      </c>
      <c r="AX70" s="2" t="str">
        <f>IFERROR(#REF!/GAMSstern!AW70,"")</f>
        <v/>
      </c>
      <c r="AY70" s="2" t="str">
        <f>IFERROR(#REF!/GAMSstern!AX70,"")</f>
        <v/>
      </c>
      <c r="AZ70" s="2" t="str">
        <f>IFERROR(#REF!/GAMSstern!AY70,"")</f>
        <v/>
      </c>
      <c r="BA70" s="2" t="str">
        <f>IFERROR(#REF!/GAMSstern!AZ70,"")</f>
        <v/>
      </c>
      <c r="BB70" s="2" t="str">
        <f>IFERROR(#REF!/GAMSstern!BA70,"")</f>
        <v/>
      </c>
      <c r="BC70" s="2" t="str">
        <f>IFERROR(#REF!/GAMSstern!BB70,"")</f>
        <v/>
      </c>
      <c r="BD70" s="2" t="str">
        <f>IFERROR(#REF!/GAMSstern!BC70,"")</f>
        <v/>
      </c>
      <c r="BE70" s="2" t="str">
        <f>IFERROR(#REF!/GAMSstern!BD70,"")</f>
        <v/>
      </c>
      <c r="BF70" s="2" t="str">
        <f>IFERROR(#REF!/GAMSstern!BE70,"")</f>
        <v/>
      </c>
      <c r="BG70" s="2" t="str">
        <f>IFERROR(#REF!/GAMSstern!BF70,"")</f>
        <v/>
      </c>
      <c r="BH70" s="2" t="str">
        <f>IFERROR(#REF!/GAMSstern!BG70,"")</f>
        <v/>
      </c>
      <c r="BI70" s="2" t="str">
        <f>IFERROR(#REF!/GAMSstern!BH70,"")</f>
        <v/>
      </c>
      <c r="BJ70" s="2" t="str">
        <f>IFERROR(#REF!/GAMSstern!BI70,"")</f>
        <v/>
      </c>
    </row>
    <row r="71" spans="1:62" x14ac:dyDescent="0.25">
      <c r="A71" t="e">
        <f>#REF!</f>
        <v>#REF!</v>
      </c>
      <c r="B71" t="str">
        <f>GAMSbase!A71</f>
        <v>DtD b33</v>
      </c>
      <c r="C71" s="2" t="str">
        <f>IFERROR(#REF!/GAMSstern!B71,"")</f>
        <v/>
      </c>
      <c r="D71" s="2" t="str">
        <f>IFERROR(#REF!/GAMSstern!C71,"")</f>
        <v/>
      </c>
      <c r="E71" s="2" t="str">
        <f>IFERROR(#REF!/GAMSstern!D71,"")</f>
        <v/>
      </c>
      <c r="F71" s="2" t="str">
        <f>IFERROR(#REF!/GAMSstern!E71,"")</f>
        <v/>
      </c>
      <c r="G71" s="2" t="str">
        <f>IFERROR(#REF!/GAMSstern!F71,"")</f>
        <v/>
      </c>
      <c r="H71" s="2" t="str">
        <f>IFERROR(#REF!/GAMSstern!G71,"")</f>
        <v/>
      </c>
      <c r="I71" s="2" t="str">
        <f>IFERROR(#REF!/GAMSstern!H71,"")</f>
        <v/>
      </c>
      <c r="J71" s="2" t="str">
        <f>IFERROR(#REF!/GAMSstern!I71,"")</f>
        <v/>
      </c>
      <c r="K71" s="2" t="str">
        <f>IFERROR(#REF!/GAMSstern!J71,"")</f>
        <v/>
      </c>
      <c r="L71" s="2" t="str">
        <f>IFERROR(#REF!/GAMSstern!K71,"")</f>
        <v/>
      </c>
      <c r="M71" s="2" t="str">
        <f>IFERROR(#REF!/GAMSstern!L71,"")</f>
        <v/>
      </c>
      <c r="N71" s="2" t="str">
        <f>IFERROR(#REF!/GAMSstern!M71,"")</f>
        <v/>
      </c>
      <c r="O71" s="2" t="str">
        <f>IFERROR(#REF!/GAMSstern!N71,"")</f>
        <v/>
      </c>
      <c r="P71" s="2" t="str">
        <f>IFERROR(#REF!/GAMSstern!O71,"")</f>
        <v/>
      </c>
      <c r="Q71" s="2" t="str">
        <f>IFERROR(#REF!/GAMSstern!P71,"")</f>
        <v/>
      </c>
      <c r="R71" s="2" t="str">
        <f>IFERROR(#REF!/GAMSstern!Q71,"")</f>
        <v/>
      </c>
      <c r="S71" s="2" t="str">
        <f>IFERROR(#REF!/GAMSstern!R71,"")</f>
        <v/>
      </c>
      <c r="T71" s="2" t="str">
        <f>IFERROR(#REF!/GAMSstern!S71,"")</f>
        <v/>
      </c>
      <c r="U71" s="2" t="str">
        <f>IFERROR(#REF!/GAMSstern!T71,"")</f>
        <v/>
      </c>
      <c r="V71" s="2" t="str">
        <f>IFERROR(#REF!/GAMSstern!U71,"")</f>
        <v/>
      </c>
      <c r="W71" s="2" t="str">
        <f>IFERROR(#REF!/GAMSstern!V71,"")</f>
        <v/>
      </c>
      <c r="X71" s="2" t="str">
        <f>IFERROR(#REF!/GAMSstern!W71,"")</f>
        <v/>
      </c>
      <c r="Y71" s="2" t="str">
        <f>IFERROR(#REF!/GAMSstern!X71,"")</f>
        <v/>
      </c>
      <c r="Z71" s="2" t="str">
        <f>IFERROR(#REF!/GAMSstern!Y71,"")</f>
        <v/>
      </c>
      <c r="AA71" s="2" t="str">
        <f>IFERROR(#REF!/GAMSstern!Z71,"")</f>
        <v/>
      </c>
      <c r="AB71" s="2" t="str">
        <f>IFERROR(#REF!/GAMSstern!AA71,"")</f>
        <v/>
      </c>
      <c r="AC71" s="2" t="str">
        <f>IFERROR(#REF!/GAMSstern!AB71,"")</f>
        <v/>
      </c>
      <c r="AD71" s="2" t="str">
        <f>IFERROR(#REF!/GAMSstern!AC71,"")</f>
        <v/>
      </c>
      <c r="AE71" s="2" t="str">
        <f>IFERROR(#REF!/GAMSstern!AD71,"")</f>
        <v/>
      </c>
      <c r="AF71" s="2" t="str">
        <f>IFERROR(#REF!/GAMSstern!AE71,"")</f>
        <v/>
      </c>
      <c r="AG71" s="2" t="str">
        <f>IFERROR(#REF!/GAMSstern!AF71,"")</f>
        <v/>
      </c>
      <c r="AH71" s="2" t="str">
        <f>IFERROR(#REF!/GAMSstern!AG71,"")</f>
        <v/>
      </c>
      <c r="AI71" s="2" t="str">
        <f>IFERROR(#REF!/GAMSstern!AH71,"")</f>
        <v/>
      </c>
      <c r="AJ71" s="2" t="str">
        <f>IFERROR(#REF!/GAMSstern!AI71,"")</f>
        <v/>
      </c>
      <c r="AK71" s="2" t="str">
        <f>IFERROR(#REF!/GAMSstern!AJ71,"")</f>
        <v/>
      </c>
      <c r="AL71" s="2" t="str">
        <f>IFERROR(#REF!/GAMSstern!AK71,"")</f>
        <v/>
      </c>
      <c r="AM71" s="2" t="str">
        <f>IFERROR(#REF!/GAMSstern!AL71,"")</f>
        <v/>
      </c>
      <c r="AN71" s="2" t="str">
        <f>IFERROR(#REF!/GAMSstern!AM71,"")</f>
        <v/>
      </c>
      <c r="AO71" s="2" t="str">
        <f>IFERROR(#REF!/GAMSstern!AN71,"")</f>
        <v/>
      </c>
      <c r="AP71" s="2" t="str">
        <f>IFERROR(#REF!/GAMSstern!AO71,"")</f>
        <v/>
      </c>
      <c r="AQ71" s="2" t="str">
        <f>IFERROR(#REF!/GAMSstern!AP71,"")</f>
        <v/>
      </c>
      <c r="AR71" s="2" t="str">
        <f>IFERROR(#REF!/GAMSstern!AQ71,"")</f>
        <v/>
      </c>
      <c r="AS71" s="2" t="str">
        <f>IFERROR(#REF!/GAMSstern!AR71,"")</f>
        <v/>
      </c>
      <c r="AT71" s="2" t="str">
        <f>IFERROR(#REF!/GAMSstern!AS71,"")</f>
        <v/>
      </c>
      <c r="AU71" s="2" t="str">
        <f>IFERROR(#REF!/GAMSstern!AT71,"")</f>
        <v/>
      </c>
      <c r="AV71" s="2" t="str">
        <f>IFERROR(#REF!/GAMSstern!AU71,"")</f>
        <v/>
      </c>
      <c r="AW71" s="2" t="str">
        <f>IFERROR(#REF!/GAMSstern!AV71,"")</f>
        <v/>
      </c>
      <c r="AX71" s="2" t="str">
        <f>IFERROR(#REF!/GAMSstern!AW71,"")</f>
        <v/>
      </c>
      <c r="AY71" s="2" t="str">
        <f>IFERROR(#REF!/GAMSstern!AX71,"")</f>
        <v/>
      </c>
      <c r="AZ71" s="2" t="str">
        <f>IFERROR(#REF!/GAMSstern!AY71,"")</f>
        <v/>
      </c>
      <c r="BA71" s="2" t="str">
        <f>IFERROR(#REF!/GAMSstern!AZ71,"")</f>
        <v/>
      </c>
      <c r="BB71" s="2" t="str">
        <f>IFERROR(#REF!/GAMSstern!BA71,"")</f>
        <v/>
      </c>
      <c r="BC71" s="2" t="str">
        <f>IFERROR(#REF!/GAMSstern!BB71,"")</f>
        <v/>
      </c>
      <c r="BD71" s="2" t="str">
        <f>IFERROR(#REF!/GAMSstern!BC71,"")</f>
        <v/>
      </c>
      <c r="BE71" s="2" t="str">
        <f>IFERROR(#REF!/GAMSstern!BD71,"")</f>
        <v/>
      </c>
      <c r="BF71" s="2" t="str">
        <f>IFERROR(#REF!/GAMSstern!BE71,"")</f>
        <v/>
      </c>
      <c r="BG71" s="2" t="str">
        <f>IFERROR(#REF!/GAMSstern!BF71,"")</f>
        <v/>
      </c>
      <c r="BH71" s="2" t="str">
        <f>IFERROR(#REF!/GAMSstern!BG71,"")</f>
        <v/>
      </c>
      <c r="BI71" s="2" t="str">
        <f>IFERROR(#REF!/GAMSstern!BH71,"")</f>
        <v/>
      </c>
      <c r="BJ71" s="2" t="str">
        <f>IFERROR(#REF!/GAMSstern!BI71,"")</f>
        <v/>
      </c>
    </row>
    <row r="72" spans="1:62" x14ac:dyDescent="0.25">
      <c r="A72" t="e">
        <f>#REF!</f>
        <v>#REF!</v>
      </c>
      <c r="B72" t="str">
        <f>GAMSbase!A72</f>
        <v>* TEMPERATURE DATA</v>
      </c>
      <c r="C72" s="2" t="str">
        <f>IFERROR(#REF!/GAMSstern!B72,"")</f>
        <v/>
      </c>
      <c r="D72" s="2" t="str">
        <f>IFERROR(#REF!/GAMSstern!C72,"")</f>
        <v/>
      </c>
      <c r="E72" s="2" t="str">
        <f>IFERROR(#REF!/GAMSstern!D72,"")</f>
        <v/>
      </c>
      <c r="F72" s="2" t="str">
        <f>IFERROR(#REF!/GAMSstern!E72,"")</f>
        <v/>
      </c>
      <c r="G72" s="2" t="str">
        <f>IFERROR(#REF!/GAMSstern!F72,"")</f>
        <v/>
      </c>
      <c r="H72" s="2" t="str">
        <f>IFERROR(#REF!/GAMSstern!G72,"")</f>
        <v/>
      </c>
      <c r="I72" s="2" t="str">
        <f>IFERROR(#REF!/GAMSstern!H72,"")</f>
        <v/>
      </c>
      <c r="J72" s="2" t="str">
        <f>IFERROR(#REF!/GAMSstern!I72,"")</f>
        <v/>
      </c>
      <c r="K72" s="2" t="str">
        <f>IFERROR(#REF!/GAMSstern!J72,"")</f>
        <v/>
      </c>
      <c r="L72" s="2" t="str">
        <f>IFERROR(#REF!/GAMSstern!K72,"")</f>
        <v/>
      </c>
      <c r="M72" s="2" t="str">
        <f>IFERROR(#REF!/GAMSstern!L72,"")</f>
        <v/>
      </c>
      <c r="N72" s="2" t="str">
        <f>IFERROR(#REF!/GAMSstern!M72,"")</f>
        <v/>
      </c>
      <c r="O72" s="2" t="str">
        <f>IFERROR(#REF!/GAMSstern!N72,"")</f>
        <v/>
      </c>
      <c r="P72" s="2" t="str">
        <f>IFERROR(#REF!/GAMSstern!O72,"")</f>
        <v/>
      </c>
      <c r="Q72" s="2" t="str">
        <f>IFERROR(#REF!/GAMSstern!P72,"")</f>
        <v/>
      </c>
      <c r="R72" s="2" t="str">
        <f>IFERROR(#REF!/GAMSstern!Q72,"")</f>
        <v/>
      </c>
      <c r="S72" s="2" t="str">
        <f>IFERROR(#REF!/GAMSstern!R72,"")</f>
        <v/>
      </c>
      <c r="T72" s="2" t="str">
        <f>IFERROR(#REF!/GAMSstern!S72,"")</f>
        <v/>
      </c>
      <c r="U72" s="2" t="str">
        <f>IFERROR(#REF!/GAMSstern!T72,"")</f>
        <v/>
      </c>
      <c r="V72" s="2" t="str">
        <f>IFERROR(#REF!/GAMSstern!U72,"")</f>
        <v/>
      </c>
      <c r="W72" s="2" t="str">
        <f>IFERROR(#REF!/GAMSstern!V72,"")</f>
        <v/>
      </c>
      <c r="X72" s="2" t="str">
        <f>IFERROR(#REF!/GAMSstern!W72,"")</f>
        <v/>
      </c>
      <c r="Y72" s="2" t="str">
        <f>IFERROR(#REF!/GAMSstern!X72,"")</f>
        <v/>
      </c>
      <c r="Z72" s="2" t="str">
        <f>IFERROR(#REF!/GAMSstern!Y72,"")</f>
        <v/>
      </c>
      <c r="AA72" s="2" t="str">
        <f>IFERROR(#REF!/GAMSstern!Z72,"")</f>
        <v/>
      </c>
      <c r="AB72" s="2" t="str">
        <f>IFERROR(#REF!/GAMSstern!AA72,"")</f>
        <v/>
      </c>
      <c r="AC72" s="2" t="str">
        <f>IFERROR(#REF!/GAMSstern!AB72,"")</f>
        <v/>
      </c>
      <c r="AD72" s="2" t="str">
        <f>IFERROR(#REF!/GAMSstern!AC72,"")</f>
        <v/>
      </c>
      <c r="AE72" s="2" t="str">
        <f>IFERROR(#REF!/GAMSstern!AD72,"")</f>
        <v/>
      </c>
      <c r="AF72" s="2" t="str">
        <f>IFERROR(#REF!/GAMSstern!AE72,"")</f>
        <v/>
      </c>
      <c r="AG72" s="2" t="str">
        <f>IFERROR(#REF!/GAMSstern!AF72,"")</f>
        <v/>
      </c>
      <c r="AH72" s="2" t="str">
        <f>IFERROR(#REF!/GAMSstern!AG72,"")</f>
        <v/>
      </c>
      <c r="AI72" s="2" t="str">
        <f>IFERROR(#REF!/GAMSstern!AH72,"")</f>
        <v/>
      </c>
      <c r="AJ72" s="2" t="str">
        <f>IFERROR(#REF!/GAMSstern!AI72,"")</f>
        <v/>
      </c>
      <c r="AK72" s="2" t="str">
        <f>IFERROR(#REF!/GAMSstern!AJ72,"")</f>
        <v/>
      </c>
      <c r="AL72" s="2" t="str">
        <f>IFERROR(#REF!/GAMSstern!AK72,"")</f>
        <v/>
      </c>
      <c r="AM72" s="2" t="str">
        <f>IFERROR(#REF!/GAMSstern!AL72,"")</f>
        <v/>
      </c>
      <c r="AN72" s="2" t="str">
        <f>IFERROR(#REF!/GAMSstern!AM72,"")</f>
        <v/>
      </c>
      <c r="AO72" s="2" t="str">
        <f>IFERROR(#REF!/GAMSstern!AN72,"")</f>
        <v/>
      </c>
      <c r="AP72" s="2" t="str">
        <f>IFERROR(#REF!/GAMSstern!AO72,"")</f>
        <v/>
      </c>
      <c r="AQ72" s="2" t="str">
        <f>IFERROR(#REF!/GAMSstern!AP72,"")</f>
        <v/>
      </c>
      <c r="AR72" s="2" t="str">
        <f>IFERROR(#REF!/GAMSstern!AQ72,"")</f>
        <v/>
      </c>
      <c r="AS72" s="2" t="str">
        <f>IFERROR(#REF!/GAMSstern!AR72,"")</f>
        <v/>
      </c>
      <c r="AT72" s="2" t="str">
        <f>IFERROR(#REF!/GAMSstern!AS72,"")</f>
        <v/>
      </c>
      <c r="AU72" s="2" t="str">
        <f>IFERROR(#REF!/GAMSstern!AT72,"")</f>
        <v/>
      </c>
      <c r="AV72" s="2" t="str">
        <f>IFERROR(#REF!/GAMSstern!AU72,"")</f>
        <v/>
      </c>
      <c r="AW72" s="2" t="str">
        <f>IFERROR(#REF!/GAMSstern!AV72,"")</f>
        <v/>
      </c>
      <c r="AX72" s="2" t="str">
        <f>IFERROR(#REF!/GAMSstern!AW72,"")</f>
        <v/>
      </c>
      <c r="AY72" s="2" t="str">
        <f>IFERROR(#REF!/GAMSstern!AX72,"")</f>
        <v/>
      </c>
      <c r="AZ72" s="2" t="str">
        <f>IFERROR(#REF!/GAMSstern!AY72,"")</f>
        <v/>
      </c>
      <c r="BA72" s="2" t="str">
        <f>IFERROR(#REF!/GAMSstern!AZ72,"")</f>
        <v/>
      </c>
      <c r="BB72" s="2" t="str">
        <f>IFERROR(#REF!/GAMSstern!BA72,"")</f>
        <v/>
      </c>
      <c r="BC72" s="2" t="str">
        <f>IFERROR(#REF!/GAMSstern!BB72,"")</f>
        <v/>
      </c>
      <c r="BD72" s="2" t="str">
        <f>IFERROR(#REF!/GAMSstern!BC72,"")</f>
        <v/>
      </c>
      <c r="BE72" s="2" t="str">
        <f>IFERROR(#REF!/GAMSstern!BD72,"")</f>
        <v/>
      </c>
      <c r="BF72" s="2" t="str">
        <f>IFERROR(#REF!/GAMSstern!BE72,"")</f>
        <v/>
      </c>
      <c r="BG72" s="2" t="str">
        <f>IFERROR(#REF!/GAMSstern!BF72,"")</f>
        <v/>
      </c>
      <c r="BH72" s="2" t="str">
        <f>IFERROR(#REF!/GAMSstern!BG72,"")</f>
        <v/>
      </c>
      <c r="BI72" s="2" t="str">
        <f>IFERROR(#REF!/GAMSstern!BH72,"")</f>
        <v/>
      </c>
      <c r="BJ72" s="2" t="str">
        <f>IFERROR(#REF!/GAMSstern!BI72,"")</f>
        <v/>
      </c>
    </row>
    <row r="73" spans="1:62" x14ac:dyDescent="0.25">
      <c r="A73" t="e">
        <f>#REF!</f>
        <v>#REF!</v>
      </c>
      <c r="B73" t="str">
        <f>GAMSbase!A73</f>
        <v>Exogenous Forcing (Watts per Square Meter)</v>
      </c>
      <c r="C73" s="2" t="str">
        <f>IFERROR(#REF!/GAMSstern!B73,"")</f>
        <v/>
      </c>
      <c r="D73" s="2" t="str">
        <f>IFERROR(#REF!/GAMSstern!C73,"")</f>
        <v/>
      </c>
      <c r="E73" s="2" t="str">
        <f>IFERROR(#REF!/GAMSstern!D73,"")</f>
        <v/>
      </c>
      <c r="F73" s="2" t="str">
        <f>IFERROR(#REF!/GAMSstern!E73,"")</f>
        <v/>
      </c>
      <c r="G73" s="2" t="str">
        <f>IFERROR(#REF!/GAMSstern!F73,"")</f>
        <v/>
      </c>
      <c r="H73" s="2" t="str">
        <f>IFERROR(#REF!/GAMSstern!G73,"")</f>
        <v/>
      </c>
      <c r="I73" s="2" t="str">
        <f>IFERROR(#REF!/GAMSstern!H73,"")</f>
        <v/>
      </c>
      <c r="J73" s="2" t="str">
        <f>IFERROR(#REF!/GAMSstern!I73,"")</f>
        <v/>
      </c>
      <c r="K73" s="2" t="str">
        <f>IFERROR(#REF!/GAMSstern!J73,"")</f>
        <v/>
      </c>
      <c r="L73" s="2" t="str">
        <f>IFERROR(#REF!/GAMSstern!K73,"")</f>
        <v/>
      </c>
      <c r="M73" s="2" t="str">
        <f>IFERROR(#REF!/GAMSstern!L73,"")</f>
        <v/>
      </c>
      <c r="N73" s="2" t="str">
        <f>IFERROR(#REF!/GAMSstern!M73,"")</f>
        <v/>
      </c>
      <c r="O73" s="2" t="str">
        <f>IFERROR(#REF!/GAMSstern!N73,"")</f>
        <v/>
      </c>
      <c r="P73" s="2" t="str">
        <f>IFERROR(#REF!/GAMSstern!O73,"")</f>
        <v/>
      </c>
      <c r="Q73" s="2" t="str">
        <f>IFERROR(#REF!/GAMSstern!P73,"")</f>
        <v/>
      </c>
      <c r="R73" s="2" t="str">
        <f>IFERROR(#REF!/GAMSstern!Q73,"")</f>
        <v/>
      </c>
      <c r="S73" s="2" t="str">
        <f>IFERROR(#REF!/GAMSstern!R73,"")</f>
        <v/>
      </c>
      <c r="T73" s="2" t="str">
        <f>IFERROR(#REF!/GAMSstern!S73,"")</f>
        <v/>
      </c>
      <c r="U73" s="2" t="str">
        <f>IFERROR(#REF!/GAMSstern!T73,"")</f>
        <v/>
      </c>
      <c r="V73" s="2" t="str">
        <f>IFERROR(#REF!/GAMSstern!U73,"")</f>
        <v/>
      </c>
      <c r="W73" s="2" t="str">
        <f>IFERROR(#REF!/GAMSstern!V73,"")</f>
        <v/>
      </c>
      <c r="X73" s="2" t="str">
        <f>IFERROR(#REF!/GAMSstern!W73,"")</f>
        <v/>
      </c>
      <c r="Y73" s="2" t="str">
        <f>IFERROR(#REF!/GAMSstern!X73,"")</f>
        <v/>
      </c>
      <c r="Z73" s="2" t="str">
        <f>IFERROR(#REF!/GAMSstern!Y73,"")</f>
        <v/>
      </c>
      <c r="AA73" s="2" t="str">
        <f>IFERROR(#REF!/GAMSstern!Z73,"")</f>
        <v/>
      </c>
      <c r="AB73" s="2" t="str">
        <f>IFERROR(#REF!/GAMSstern!AA73,"")</f>
        <v/>
      </c>
      <c r="AC73" s="2" t="str">
        <f>IFERROR(#REF!/GAMSstern!AB73,"")</f>
        <v/>
      </c>
      <c r="AD73" s="2" t="str">
        <f>IFERROR(#REF!/GAMSstern!AC73,"")</f>
        <v/>
      </c>
      <c r="AE73" s="2" t="str">
        <f>IFERROR(#REF!/GAMSstern!AD73,"")</f>
        <v/>
      </c>
      <c r="AF73" s="2" t="str">
        <f>IFERROR(#REF!/GAMSstern!AE73,"")</f>
        <v/>
      </c>
      <c r="AG73" s="2" t="str">
        <f>IFERROR(#REF!/GAMSstern!AF73,"")</f>
        <v/>
      </c>
      <c r="AH73" s="2" t="str">
        <f>IFERROR(#REF!/GAMSstern!AG73,"")</f>
        <v/>
      </c>
      <c r="AI73" s="2" t="str">
        <f>IFERROR(#REF!/GAMSstern!AH73,"")</f>
        <v/>
      </c>
      <c r="AJ73" s="2" t="str">
        <f>IFERROR(#REF!/GAMSstern!AI73,"")</f>
        <v/>
      </c>
      <c r="AK73" s="2" t="str">
        <f>IFERROR(#REF!/GAMSstern!AJ73,"")</f>
        <v/>
      </c>
      <c r="AL73" s="2" t="str">
        <f>IFERROR(#REF!/GAMSstern!AK73,"")</f>
        <v/>
      </c>
      <c r="AM73" s="2" t="str">
        <f>IFERROR(#REF!/GAMSstern!AL73,"")</f>
        <v/>
      </c>
      <c r="AN73" s="2" t="str">
        <f>IFERROR(#REF!/GAMSstern!AM73,"")</f>
        <v/>
      </c>
      <c r="AO73" s="2" t="str">
        <f>IFERROR(#REF!/GAMSstern!AN73,"")</f>
        <v/>
      </c>
      <c r="AP73" s="2" t="str">
        <f>IFERROR(#REF!/GAMSstern!AO73,"")</f>
        <v/>
      </c>
      <c r="AQ73" s="2" t="str">
        <f>IFERROR(#REF!/GAMSstern!AP73,"")</f>
        <v/>
      </c>
      <c r="AR73" s="2" t="str">
        <f>IFERROR(#REF!/GAMSstern!AQ73,"")</f>
        <v/>
      </c>
      <c r="AS73" s="2" t="str">
        <f>IFERROR(#REF!/GAMSstern!AR73,"")</f>
        <v/>
      </c>
      <c r="AT73" s="2" t="str">
        <f>IFERROR(#REF!/GAMSstern!AS73,"")</f>
        <v/>
      </c>
      <c r="AU73" s="2" t="str">
        <f>IFERROR(#REF!/GAMSstern!AT73,"")</f>
        <v/>
      </c>
      <c r="AV73" s="2" t="str">
        <f>IFERROR(#REF!/GAMSstern!AU73,"")</f>
        <v/>
      </c>
      <c r="AW73" s="2" t="str">
        <f>IFERROR(#REF!/GAMSstern!AV73,"")</f>
        <v/>
      </c>
      <c r="AX73" s="2" t="str">
        <f>IFERROR(#REF!/GAMSstern!AW73,"")</f>
        <v/>
      </c>
      <c r="AY73" s="2" t="str">
        <f>IFERROR(#REF!/GAMSstern!AX73,"")</f>
        <v/>
      </c>
      <c r="AZ73" s="2" t="str">
        <f>IFERROR(#REF!/GAMSstern!AY73,"")</f>
        <v/>
      </c>
      <c r="BA73" s="2" t="str">
        <f>IFERROR(#REF!/GAMSstern!AZ73,"")</f>
        <v/>
      </c>
      <c r="BB73" s="2" t="str">
        <f>IFERROR(#REF!/GAMSstern!BA73,"")</f>
        <v/>
      </c>
      <c r="BC73" s="2" t="str">
        <f>IFERROR(#REF!/GAMSstern!BB73,"")</f>
        <v/>
      </c>
      <c r="BD73" s="2" t="str">
        <f>IFERROR(#REF!/GAMSstern!BC73,"")</f>
        <v/>
      </c>
      <c r="BE73" s="2" t="str">
        <f>IFERROR(#REF!/GAMSstern!BD73,"")</f>
        <v/>
      </c>
      <c r="BF73" s="2" t="str">
        <f>IFERROR(#REF!/GAMSstern!BE73,"")</f>
        <v/>
      </c>
      <c r="BG73" s="2" t="str">
        <f>IFERROR(#REF!/GAMSstern!BF73,"")</f>
        <v/>
      </c>
      <c r="BH73" s="2" t="str">
        <f>IFERROR(#REF!/GAMSstern!BG73,"")</f>
        <v/>
      </c>
      <c r="BI73" s="2" t="str">
        <f>IFERROR(#REF!/GAMSstern!BH73,"")</f>
        <v/>
      </c>
      <c r="BJ73" s="2" t="str">
        <f>IFERROR(#REF!/GAMSstern!BI73,"")</f>
        <v/>
      </c>
    </row>
    <row r="74" spans="1:62" x14ac:dyDescent="0.25">
      <c r="A74" t="e">
        <f>#REF!</f>
        <v>#REF!</v>
      </c>
      <c r="B74" t="str">
        <f>GAMSbase!A74</f>
        <v>2000 Forcings, non-CO2 GHG</v>
      </c>
      <c r="C74" s="2" t="str">
        <f>IFERROR(#REF!/GAMSstern!B74,"")</f>
        <v/>
      </c>
      <c r="D74" s="2" t="str">
        <f>IFERROR(#REF!/GAMSstern!C74,"")</f>
        <v/>
      </c>
      <c r="E74" s="2" t="str">
        <f>IFERROR(#REF!/GAMSstern!D74,"")</f>
        <v/>
      </c>
      <c r="F74" s="2" t="str">
        <f>IFERROR(#REF!/GAMSstern!E74,"")</f>
        <v/>
      </c>
      <c r="G74" s="2" t="str">
        <f>IFERROR(#REF!/GAMSstern!F74,"")</f>
        <v/>
      </c>
      <c r="H74" s="2" t="str">
        <f>IFERROR(#REF!/GAMSstern!G74,"")</f>
        <v/>
      </c>
      <c r="I74" s="2" t="str">
        <f>IFERROR(#REF!/GAMSstern!H74,"")</f>
        <v/>
      </c>
      <c r="J74" s="2" t="str">
        <f>IFERROR(#REF!/GAMSstern!I74,"")</f>
        <v/>
      </c>
      <c r="K74" s="2" t="str">
        <f>IFERROR(#REF!/GAMSstern!J74,"")</f>
        <v/>
      </c>
      <c r="L74" s="2" t="str">
        <f>IFERROR(#REF!/GAMSstern!K74,"")</f>
        <v/>
      </c>
      <c r="M74" s="2" t="str">
        <f>IFERROR(#REF!/GAMSstern!L74,"")</f>
        <v/>
      </c>
      <c r="N74" s="2" t="str">
        <f>IFERROR(#REF!/GAMSstern!M74,"")</f>
        <v/>
      </c>
      <c r="O74" s="2" t="str">
        <f>IFERROR(#REF!/GAMSstern!N74,"")</f>
        <v/>
      </c>
      <c r="P74" s="2" t="str">
        <f>IFERROR(#REF!/GAMSstern!O74,"")</f>
        <v/>
      </c>
      <c r="Q74" s="2" t="str">
        <f>IFERROR(#REF!/GAMSstern!P74,"")</f>
        <v/>
      </c>
      <c r="R74" s="2" t="str">
        <f>IFERROR(#REF!/GAMSstern!Q74,"")</f>
        <v/>
      </c>
      <c r="S74" s="2" t="str">
        <f>IFERROR(#REF!/GAMSstern!R74,"")</f>
        <v/>
      </c>
      <c r="T74" s="2" t="str">
        <f>IFERROR(#REF!/GAMSstern!S74,"")</f>
        <v/>
      </c>
      <c r="U74" s="2" t="str">
        <f>IFERROR(#REF!/GAMSstern!T74,"")</f>
        <v/>
      </c>
      <c r="V74" s="2" t="str">
        <f>IFERROR(#REF!/GAMSstern!U74,"")</f>
        <v/>
      </c>
      <c r="W74" s="2" t="str">
        <f>IFERROR(#REF!/GAMSstern!V74,"")</f>
        <v/>
      </c>
      <c r="X74" s="2" t="str">
        <f>IFERROR(#REF!/GAMSstern!W74,"")</f>
        <v/>
      </c>
      <c r="Y74" s="2" t="str">
        <f>IFERROR(#REF!/GAMSstern!X74,"")</f>
        <v/>
      </c>
      <c r="Z74" s="2" t="str">
        <f>IFERROR(#REF!/GAMSstern!Y74,"")</f>
        <v/>
      </c>
      <c r="AA74" s="2" t="str">
        <f>IFERROR(#REF!/GAMSstern!Z74,"")</f>
        <v/>
      </c>
      <c r="AB74" s="2" t="str">
        <f>IFERROR(#REF!/GAMSstern!AA74,"")</f>
        <v/>
      </c>
      <c r="AC74" s="2" t="str">
        <f>IFERROR(#REF!/GAMSstern!AB74,"")</f>
        <v/>
      </c>
      <c r="AD74" s="2" t="str">
        <f>IFERROR(#REF!/GAMSstern!AC74,"")</f>
        <v/>
      </c>
      <c r="AE74" s="2" t="str">
        <f>IFERROR(#REF!/GAMSstern!AD74,"")</f>
        <v/>
      </c>
      <c r="AF74" s="2" t="str">
        <f>IFERROR(#REF!/GAMSstern!AE74,"")</f>
        <v/>
      </c>
      <c r="AG74" s="2" t="str">
        <f>IFERROR(#REF!/GAMSstern!AF74,"")</f>
        <v/>
      </c>
      <c r="AH74" s="2" t="str">
        <f>IFERROR(#REF!/GAMSstern!AG74,"")</f>
        <v/>
      </c>
      <c r="AI74" s="2" t="str">
        <f>IFERROR(#REF!/GAMSstern!AH74,"")</f>
        <v/>
      </c>
      <c r="AJ74" s="2" t="str">
        <f>IFERROR(#REF!/GAMSstern!AI74,"")</f>
        <v/>
      </c>
      <c r="AK74" s="2" t="str">
        <f>IFERROR(#REF!/GAMSstern!AJ74,"")</f>
        <v/>
      </c>
      <c r="AL74" s="2" t="str">
        <f>IFERROR(#REF!/GAMSstern!AK74,"")</f>
        <v/>
      </c>
      <c r="AM74" s="2" t="str">
        <f>IFERROR(#REF!/GAMSstern!AL74,"")</f>
        <v/>
      </c>
      <c r="AN74" s="2" t="str">
        <f>IFERROR(#REF!/GAMSstern!AM74,"")</f>
        <v/>
      </c>
      <c r="AO74" s="2" t="str">
        <f>IFERROR(#REF!/GAMSstern!AN74,"")</f>
        <v/>
      </c>
      <c r="AP74" s="2" t="str">
        <f>IFERROR(#REF!/GAMSstern!AO74,"")</f>
        <v/>
      </c>
      <c r="AQ74" s="2" t="str">
        <f>IFERROR(#REF!/GAMSstern!AP74,"")</f>
        <v/>
      </c>
      <c r="AR74" s="2" t="str">
        <f>IFERROR(#REF!/GAMSstern!AQ74,"")</f>
        <v/>
      </c>
      <c r="AS74" s="2" t="str">
        <f>IFERROR(#REF!/GAMSstern!AR74,"")</f>
        <v/>
      </c>
      <c r="AT74" s="2" t="str">
        <f>IFERROR(#REF!/GAMSstern!AS74,"")</f>
        <v/>
      </c>
      <c r="AU74" s="2" t="str">
        <f>IFERROR(#REF!/GAMSstern!AT74,"")</f>
        <v/>
      </c>
      <c r="AV74" s="2" t="str">
        <f>IFERROR(#REF!/GAMSstern!AU74,"")</f>
        <v/>
      </c>
      <c r="AW74" s="2" t="str">
        <f>IFERROR(#REF!/GAMSstern!AV74,"")</f>
        <v/>
      </c>
      <c r="AX74" s="2" t="str">
        <f>IFERROR(#REF!/GAMSstern!AW74,"")</f>
        <v/>
      </c>
      <c r="AY74" s="2" t="str">
        <f>IFERROR(#REF!/GAMSstern!AX74,"")</f>
        <v/>
      </c>
      <c r="AZ74" s="2" t="str">
        <f>IFERROR(#REF!/GAMSstern!AY74,"")</f>
        <v/>
      </c>
      <c r="BA74" s="2" t="str">
        <f>IFERROR(#REF!/GAMSstern!AZ74,"")</f>
        <v/>
      </c>
      <c r="BB74" s="2" t="str">
        <f>IFERROR(#REF!/GAMSstern!BA74,"")</f>
        <v/>
      </c>
      <c r="BC74" s="2" t="str">
        <f>IFERROR(#REF!/GAMSstern!BB74,"")</f>
        <v/>
      </c>
      <c r="BD74" s="2" t="str">
        <f>IFERROR(#REF!/GAMSstern!BC74,"")</f>
        <v/>
      </c>
      <c r="BE74" s="2" t="str">
        <f>IFERROR(#REF!/GAMSstern!BD74,"")</f>
        <v/>
      </c>
      <c r="BF74" s="2" t="str">
        <f>IFERROR(#REF!/GAMSstern!BE74,"")</f>
        <v/>
      </c>
      <c r="BG74" s="2" t="str">
        <f>IFERROR(#REF!/GAMSstern!BF74,"")</f>
        <v/>
      </c>
      <c r="BH74" s="2" t="str">
        <f>IFERROR(#REF!/GAMSstern!BG74,"")</f>
        <v/>
      </c>
      <c r="BI74" s="2" t="str">
        <f>IFERROR(#REF!/GAMSstern!BH74,"")</f>
        <v/>
      </c>
      <c r="BJ74" s="2" t="str">
        <f>IFERROR(#REF!/GAMSstern!BI74,"")</f>
        <v/>
      </c>
    </row>
    <row r="75" spans="1:62" x14ac:dyDescent="0.25">
      <c r="A75" t="e">
        <f>#REF!</f>
        <v>#REF!</v>
      </c>
      <c r="B75" t="str">
        <f>GAMSbase!A75</f>
        <v>2100 Forcings, non-CO2 GHG</v>
      </c>
      <c r="C75" s="2" t="str">
        <f>IFERROR(#REF!/GAMSstern!B75,"")</f>
        <v/>
      </c>
      <c r="D75" s="2" t="str">
        <f>IFERROR(#REF!/GAMSstern!C75,"")</f>
        <v/>
      </c>
      <c r="E75" s="2" t="str">
        <f>IFERROR(#REF!/GAMSstern!D75,"")</f>
        <v/>
      </c>
      <c r="F75" s="2" t="str">
        <f>IFERROR(#REF!/GAMSstern!E75,"")</f>
        <v/>
      </c>
      <c r="G75" s="2" t="str">
        <f>IFERROR(#REF!/GAMSstern!F75,"")</f>
        <v/>
      </c>
      <c r="H75" s="2" t="str">
        <f>IFERROR(#REF!/GAMSstern!G75,"")</f>
        <v/>
      </c>
      <c r="I75" s="2" t="str">
        <f>IFERROR(#REF!/GAMSstern!H75,"")</f>
        <v/>
      </c>
      <c r="J75" s="2" t="str">
        <f>IFERROR(#REF!/GAMSstern!I75,"")</f>
        <v/>
      </c>
      <c r="K75" s="2" t="str">
        <f>IFERROR(#REF!/GAMSstern!J75,"")</f>
        <v/>
      </c>
      <c r="L75" s="2" t="str">
        <f>IFERROR(#REF!/GAMSstern!K75,"")</f>
        <v/>
      </c>
      <c r="M75" s="2" t="str">
        <f>IFERROR(#REF!/GAMSstern!L75,"")</f>
        <v/>
      </c>
      <c r="N75" s="2" t="str">
        <f>IFERROR(#REF!/GAMSstern!M75,"")</f>
        <v/>
      </c>
      <c r="O75" s="2" t="str">
        <f>IFERROR(#REF!/GAMSstern!N75,"")</f>
        <v/>
      </c>
      <c r="P75" s="2" t="str">
        <f>IFERROR(#REF!/GAMSstern!O75,"")</f>
        <v/>
      </c>
      <c r="Q75" s="2" t="str">
        <f>IFERROR(#REF!/GAMSstern!P75,"")</f>
        <v/>
      </c>
      <c r="R75" s="2" t="str">
        <f>IFERROR(#REF!/GAMSstern!Q75,"")</f>
        <v/>
      </c>
      <c r="S75" s="2" t="str">
        <f>IFERROR(#REF!/GAMSstern!R75,"")</f>
        <v/>
      </c>
      <c r="T75" s="2" t="str">
        <f>IFERROR(#REF!/GAMSstern!S75,"")</f>
        <v/>
      </c>
      <c r="U75" s="2" t="str">
        <f>IFERROR(#REF!/GAMSstern!T75,"")</f>
        <v/>
      </c>
      <c r="V75" s="2" t="str">
        <f>IFERROR(#REF!/GAMSstern!U75,"")</f>
        <v/>
      </c>
      <c r="W75" s="2" t="str">
        <f>IFERROR(#REF!/GAMSstern!V75,"")</f>
        <v/>
      </c>
      <c r="X75" s="2" t="str">
        <f>IFERROR(#REF!/GAMSstern!W75,"")</f>
        <v/>
      </c>
      <c r="Y75" s="2" t="str">
        <f>IFERROR(#REF!/GAMSstern!X75,"")</f>
        <v/>
      </c>
      <c r="Z75" s="2" t="str">
        <f>IFERROR(#REF!/GAMSstern!Y75,"")</f>
        <v/>
      </c>
      <c r="AA75" s="2" t="str">
        <f>IFERROR(#REF!/GAMSstern!Z75,"")</f>
        <v/>
      </c>
      <c r="AB75" s="2" t="str">
        <f>IFERROR(#REF!/GAMSstern!AA75,"")</f>
        <v/>
      </c>
      <c r="AC75" s="2" t="str">
        <f>IFERROR(#REF!/GAMSstern!AB75,"")</f>
        <v/>
      </c>
      <c r="AD75" s="2" t="str">
        <f>IFERROR(#REF!/GAMSstern!AC75,"")</f>
        <v/>
      </c>
      <c r="AE75" s="2" t="str">
        <f>IFERROR(#REF!/GAMSstern!AD75,"")</f>
        <v/>
      </c>
      <c r="AF75" s="2" t="str">
        <f>IFERROR(#REF!/GAMSstern!AE75,"")</f>
        <v/>
      </c>
      <c r="AG75" s="2" t="str">
        <f>IFERROR(#REF!/GAMSstern!AF75,"")</f>
        <v/>
      </c>
      <c r="AH75" s="2" t="str">
        <f>IFERROR(#REF!/GAMSstern!AG75,"")</f>
        <v/>
      </c>
      <c r="AI75" s="2" t="str">
        <f>IFERROR(#REF!/GAMSstern!AH75,"")</f>
        <v/>
      </c>
      <c r="AJ75" s="2" t="str">
        <f>IFERROR(#REF!/GAMSstern!AI75,"")</f>
        <v/>
      </c>
      <c r="AK75" s="2" t="str">
        <f>IFERROR(#REF!/GAMSstern!AJ75,"")</f>
        <v/>
      </c>
      <c r="AL75" s="2" t="str">
        <f>IFERROR(#REF!/GAMSstern!AK75,"")</f>
        <v/>
      </c>
      <c r="AM75" s="2" t="str">
        <f>IFERROR(#REF!/GAMSstern!AL75,"")</f>
        <v/>
      </c>
      <c r="AN75" s="2" t="str">
        <f>IFERROR(#REF!/GAMSstern!AM75,"")</f>
        <v/>
      </c>
      <c r="AO75" s="2" t="str">
        <f>IFERROR(#REF!/GAMSstern!AN75,"")</f>
        <v/>
      </c>
      <c r="AP75" s="2" t="str">
        <f>IFERROR(#REF!/GAMSstern!AO75,"")</f>
        <v/>
      </c>
      <c r="AQ75" s="2" t="str">
        <f>IFERROR(#REF!/GAMSstern!AP75,"")</f>
        <v/>
      </c>
      <c r="AR75" s="2" t="str">
        <f>IFERROR(#REF!/GAMSstern!AQ75,"")</f>
        <v/>
      </c>
      <c r="AS75" s="2" t="str">
        <f>IFERROR(#REF!/GAMSstern!AR75,"")</f>
        <v/>
      </c>
      <c r="AT75" s="2" t="str">
        <f>IFERROR(#REF!/GAMSstern!AS75,"")</f>
        <v/>
      </c>
      <c r="AU75" s="2" t="str">
        <f>IFERROR(#REF!/GAMSstern!AT75,"")</f>
        <v/>
      </c>
      <c r="AV75" s="2" t="str">
        <f>IFERROR(#REF!/GAMSstern!AU75,"")</f>
        <v/>
      </c>
      <c r="AW75" s="2" t="str">
        <f>IFERROR(#REF!/GAMSstern!AV75,"")</f>
        <v/>
      </c>
      <c r="AX75" s="2" t="str">
        <f>IFERROR(#REF!/GAMSstern!AW75,"")</f>
        <v/>
      </c>
      <c r="AY75" s="2" t="str">
        <f>IFERROR(#REF!/GAMSstern!AX75,"")</f>
        <v/>
      </c>
      <c r="AZ75" s="2" t="str">
        <f>IFERROR(#REF!/GAMSstern!AY75,"")</f>
        <v/>
      </c>
      <c r="BA75" s="2" t="str">
        <f>IFERROR(#REF!/GAMSstern!AZ75,"")</f>
        <v/>
      </c>
      <c r="BB75" s="2" t="str">
        <f>IFERROR(#REF!/GAMSstern!BA75,"")</f>
        <v/>
      </c>
      <c r="BC75" s="2" t="str">
        <f>IFERROR(#REF!/GAMSstern!BB75,"")</f>
        <v/>
      </c>
      <c r="BD75" s="2" t="str">
        <f>IFERROR(#REF!/GAMSstern!BC75,"")</f>
        <v/>
      </c>
      <c r="BE75" s="2" t="str">
        <f>IFERROR(#REF!/GAMSstern!BD75,"")</f>
        <v/>
      </c>
      <c r="BF75" s="2" t="str">
        <f>IFERROR(#REF!/GAMSstern!BE75,"")</f>
        <v/>
      </c>
      <c r="BG75" s="2" t="str">
        <f>IFERROR(#REF!/GAMSstern!BF75,"")</f>
        <v/>
      </c>
      <c r="BH75" s="2" t="str">
        <f>IFERROR(#REF!/GAMSstern!BG75,"")</f>
        <v/>
      </c>
      <c r="BI75" s="2" t="str">
        <f>IFERROR(#REF!/GAMSstern!BH75,"")</f>
        <v/>
      </c>
      <c r="BJ75" s="2" t="str">
        <f>IFERROR(#REF!/GAMSstern!BI75,"")</f>
        <v/>
      </c>
    </row>
    <row r="76" spans="1:62" x14ac:dyDescent="0.25">
      <c r="A76" t="e">
        <f>#REF!</f>
        <v>#REF!</v>
      </c>
      <c r="B76" t="str">
        <f>GAMSbase!A76</f>
        <v>Initial Temperature (2008-2011)</v>
      </c>
      <c r="C76" s="2" t="str">
        <f>IFERROR(#REF!/GAMSstern!B76,"")</f>
        <v/>
      </c>
      <c r="D76" s="2" t="str">
        <f>IFERROR(#REF!/GAMSstern!C76,"")</f>
        <v/>
      </c>
      <c r="E76" s="2" t="str">
        <f>IFERROR(#REF!/GAMSstern!D76,"")</f>
        <v/>
      </c>
      <c r="F76" s="2" t="str">
        <f>IFERROR(#REF!/GAMSstern!E76,"")</f>
        <v/>
      </c>
      <c r="G76" s="2" t="str">
        <f>IFERROR(#REF!/GAMSstern!F76,"")</f>
        <v/>
      </c>
      <c r="H76" s="2" t="str">
        <f>IFERROR(#REF!/GAMSstern!G76,"")</f>
        <v/>
      </c>
      <c r="I76" s="2" t="str">
        <f>IFERROR(#REF!/GAMSstern!H76,"")</f>
        <v/>
      </c>
      <c r="J76" s="2" t="str">
        <f>IFERROR(#REF!/GAMSstern!I76,"")</f>
        <v/>
      </c>
      <c r="K76" s="2" t="str">
        <f>IFERROR(#REF!/GAMSstern!J76,"")</f>
        <v/>
      </c>
      <c r="L76" s="2" t="str">
        <f>IFERROR(#REF!/GAMSstern!K76,"")</f>
        <v/>
      </c>
      <c r="M76" s="2" t="str">
        <f>IFERROR(#REF!/GAMSstern!L76,"")</f>
        <v/>
      </c>
      <c r="N76" s="2" t="str">
        <f>IFERROR(#REF!/GAMSstern!M76,"")</f>
        <v/>
      </c>
      <c r="O76" s="2" t="str">
        <f>IFERROR(#REF!/GAMSstern!N76,"")</f>
        <v/>
      </c>
      <c r="P76" s="2" t="str">
        <f>IFERROR(#REF!/GAMSstern!O76,"")</f>
        <v/>
      </c>
      <c r="Q76" s="2" t="str">
        <f>IFERROR(#REF!/GAMSstern!P76,"")</f>
        <v/>
      </c>
      <c r="R76" s="2" t="str">
        <f>IFERROR(#REF!/GAMSstern!Q76,"")</f>
        <v/>
      </c>
      <c r="S76" s="2" t="str">
        <f>IFERROR(#REF!/GAMSstern!R76,"")</f>
        <v/>
      </c>
      <c r="T76" s="2" t="str">
        <f>IFERROR(#REF!/GAMSstern!S76,"")</f>
        <v/>
      </c>
      <c r="U76" s="2" t="str">
        <f>IFERROR(#REF!/GAMSstern!T76,"")</f>
        <v/>
      </c>
      <c r="V76" s="2" t="str">
        <f>IFERROR(#REF!/GAMSstern!U76,"")</f>
        <v/>
      </c>
      <c r="W76" s="2" t="str">
        <f>IFERROR(#REF!/GAMSstern!V76,"")</f>
        <v/>
      </c>
      <c r="X76" s="2" t="str">
        <f>IFERROR(#REF!/GAMSstern!W76,"")</f>
        <v/>
      </c>
      <c r="Y76" s="2" t="str">
        <f>IFERROR(#REF!/GAMSstern!X76,"")</f>
        <v/>
      </c>
      <c r="Z76" s="2" t="str">
        <f>IFERROR(#REF!/GAMSstern!Y76,"")</f>
        <v/>
      </c>
      <c r="AA76" s="2" t="str">
        <f>IFERROR(#REF!/GAMSstern!Z76,"")</f>
        <v/>
      </c>
      <c r="AB76" s="2" t="str">
        <f>IFERROR(#REF!/GAMSstern!AA76,"")</f>
        <v/>
      </c>
      <c r="AC76" s="2" t="str">
        <f>IFERROR(#REF!/GAMSstern!AB76,"")</f>
        <v/>
      </c>
      <c r="AD76" s="2" t="str">
        <f>IFERROR(#REF!/GAMSstern!AC76,"")</f>
        <v/>
      </c>
      <c r="AE76" s="2" t="str">
        <f>IFERROR(#REF!/GAMSstern!AD76,"")</f>
        <v/>
      </c>
      <c r="AF76" s="2" t="str">
        <f>IFERROR(#REF!/GAMSstern!AE76,"")</f>
        <v/>
      </c>
      <c r="AG76" s="2" t="str">
        <f>IFERROR(#REF!/GAMSstern!AF76,"")</f>
        <v/>
      </c>
      <c r="AH76" s="2" t="str">
        <f>IFERROR(#REF!/GAMSstern!AG76,"")</f>
        <v/>
      </c>
      <c r="AI76" s="2" t="str">
        <f>IFERROR(#REF!/GAMSstern!AH76,"")</f>
        <v/>
      </c>
      <c r="AJ76" s="2" t="str">
        <f>IFERROR(#REF!/GAMSstern!AI76,"")</f>
        <v/>
      </c>
      <c r="AK76" s="2" t="str">
        <f>IFERROR(#REF!/GAMSstern!AJ76,"")</f>
        <v/>
      </c>
      <c r="AL76" s="2" t="str">
        <f>IFERROR(#REF!/GAMSstern!AK76,"")</f>
        <v/>
      </c>
      <c r="AM76" s="2" t="str">
        <f>IFERROR(#REF!/GAMSstern!AL76,"")</f>
        <v/>
      </c>
      <c r="AN76" s="2" t="str">
        <f>IFERROR(#REF!/GAMSstern!AM76,"")</f>
        <v/>
      </c>
      <c r="AO76" s="2" t="str">
        <f>IFERROR(#REF!/GAMSstern!AN76,"")</f>
        <v/>
      </c>
      <c r="AP76" s="2" t="str">
        <f>IFERROR(#REF!/GAMSstern!AO76,"")</f>
        <v/>
      </c>
      <c r="AQ76" s="2" t="str">
        <f>IFERROR(#REF!/GAMSstern!AP76,"")</f>
        <v/>
      </c>
      <c r="AR76" s="2" t="str">
        <f>IFERROR(#REF!/GAMSstern!AQ76,"")</f>
        <v/>
      </c>
      <c r="AS76" s="2" t="str">
        <f>IFERROR(#REF!/GAMSstern!AR76,"")</f>
        <v/>
      </c>
      <c r="AT76" s="2" t="str">
        <f>IFERROR(#REF!/GAMSstern!AS76,"")</f>
        <v/>
      </c>
      <c r="AU76" s="2" t="str">
        <f>IFERROR(#REF!/GAMSstern!AT76,"")</f>
        <v/>
      </c>
      <c r="AV76" s="2" t="str">
        <f>IFERROR(#REF!/GAMSstern!AU76,"")</f>
        <v/>
      </c>
      <c r="AW76" s="2" t="str">
        <f>IFERROR(#REF!/GAMSstern!AV76,"")</f>
        <v/>
      </c>
      <c r="AX76" s="2" t="str">
        <f>IFERROR(#REF!/GAMSstern!AW76,"")</f>
        <v/>
      </c>
      <c r="AY76" s="2" t="str">
        <f>IFERROR(#REF!/GAMSstern!AX76,"")</f>
        <v/>
      </c>
      <c r="AZ76" s="2" t="str">
        <f>IFERROR(#REF!/GAMSstern!AY76,"")</f>
        <v/>
      </c>
      <c r="BA76" s="2" t="str">
        <f>IFERROR(#REF!/GAMSstern!AZ76,"")</f>
        <v/>
      </c>
      <c r="BB76" s="2" t="str">
        <f>IFERROR(#REF!/GAMSstern!BA76,"")</f>
        <v/>
      </c>
      <c r="BC76" s="2" t="str">
        <f>IFERROR(#REF!/GAMSstern!BB76,"")</f>
        <v/>
      </c>
      <c r="BD76" s="2" t="str">
        <f>IFERROR(#REF!/GAMSstern!BC76,"")</f>
        <v/>
      </c>
      <c r="BE76" s="2" t="str">
        <f>IFERROR(#REF!/GAMSstern!BD76,"")</f>
        <v/>
      </c>
      <c r="BF76" s="2" t="str">
        <f>IFERROR(#REF!/GAMSstern!BE76,"")</f>
        <v/>
      </c>
      <c r="BG76" s="2" t="str">
        <f>IFERROR(#REF!/GAMSstern!BF76,"")</f>
        <v/>
      </c>
      <c r="BH76" s="2" t="str">
        <f>IFERROR(#REF!/GAMSstern!BG76,"")</f>
        <v/>
      </c>
      <c r="BI76" s="2" t="str">
        <f>IFERROR(#REF!/GAMSstern!BH76,"")</f>
        <v/>
      </c>
      <c r="BJ76" s="2" t="str">
        <f>IFERROR(#REF!/GAMSstern!BI76,"")</f>
        <v/>
      </c>
    </row>
    <row r="77" spans="1:62" x14ac:dyDescent="0.25">
      <c r="A77" t="e">
        <f>#REF!</f>
        <v>#REF!</v>
      </c>
      <c r="B77" t="str">
        <f>GAMSbase!A77</f>
        <v>Initial Temperature of Deep Oceans (deg C above 1900 level)</v>
      </c>
      <c r="C77" s="2" t="str">
        <f>IFERROR(#REF!/GAMSstern!B77,"")</f>
        <v/>
      </c>
      <c r="D77" s="2" t="str">
        <f>IFERROR(#REF!/GAMSstern!C77,"")</f>
        <v/>
      </c>
      <c r="E77" s="2" t="str">
        <f>IFERROR(#REF!/GAMSstern!D77,"")</f>
        <v/>
      </c>
      <c r="F77" s="2" t="str">
        <f>IFERROR(#REF!/GAMSstern!E77,"")</f>
        <v/>
      </c>
      <c r="G77" s="2" t="str">
        <f>IFERROR(#REF!/GAMSstern!F77,"")</f>
        <v/>
      </c>
      <c r="H77" s="2" t="str">
        <f>IFERROR(#REF!/GAMSstern!G77,"")</f>
        <v/>
      </c>
      <c r="I77" s="2" t="str">
        <f>IFERROR(#REF!/GAMSstern!H77,"")</f>
        <v/>
      </c>
      <c r="J77" s="2" t="str">
        <f>IFERROR(#REF!/GAMSstern!I77,"")</f>
        <v/>
      </c>
      <c r="K77" s="2" t="str">
        <f>IFERROR(#REF!/GAMSstern!J77,"")</f>
        <v/>
      </c>
      <c r="L77" s="2" t="str">
        <f>IFERROR(#REF!/GAMSstern!K77,"")</f>
        <v/>
      </c>
      <c r="M77" s="2" t="str">
        <f>IFERROR(#REF!/GAMSstern!L77,"")</f>
        <v/>
      </c>
      <c r="N77" s="2" t="str">
        <f>IFERROR(#REF!/GAMSstern!M77,"")</f>
        <v/>
      </c>
      <c r="O77" s="2" t="str">
        <f>IFERROR(#REF!/GAMSstern!N77,"")</f>
        <v/>
      </c>
      <c r="P77" s="2" t="str">
        <f>IFERROR(#REF!/GAMSstern!O77,"")</f>
        <v/>
      </c>
      <c r="Q77" s="2" t="str">
        <f>IFERROR(#REF!/GAMSstern!P77,"")</f>
        <v/>
      </c>
      <c r="R77" s="2" t="str">
        <f>IFERROR(#REF!/GAMSstern!Q77,"")</f>
        <v/>
      </c>
      <c r="S77" s="2" t="str">
        <f>IFERROR(#REF!/GAMSstern!R77,"")</f>
        <v/>
      </c>
      <c r="T77" s="2" t="str">
        <f>IFERROR(#REF!/GAMSstern!S77,"")</f>
        <v/>
      </c>
      <c r="U77" s="2" t="str">
        <f>IFERROR(#REF!/GAMSstern!T77,"")</f>
        <v/>
      </c>
      <c r="V77" s="2" t="str">
        <f>IFERROR(#REF!/GAMSstern!U77,"")</f>
        <v/>
      </c>
      <c r="W77" s="2" t="str">
        <f>IFERROR(#REF!/GAMSstern!V77,"")</f>
        <v/>
      </c>
      <c r="X77" s="2" t="str">
        <f>IFERROR(#REF!/GAMSstern!W77,"")</f>
        <v/>
      </c>
      <c r="Y77" s="2" t="str">
        <f>IFERROR(#REF!/GAMSstern!X77,"")</f>
        <v/>
      </c>
      <c r="Z77" s="2" t="str">
        <f>IFERROR(#REF!/GAMSstern!Y77,"")</f>
        <v/>
      </c>
      <c r="AA77" s="2" t="str">
        <f>IFERROR(#REF!/GAMSstern!Z77,"")</f>
        <v/>
      </c>
      <c r="AB77" s="2" t="str">
        <f>IFERROR(#REF!/GAMSstern!AA77,"")</f>
        <v/>
      </c>
      <c r="AC77" s="2" t="str">
        <f>IFERROR(#REF!/GAMSstern!AB77,"")</f>
        <v/>
      </c>
      <c r="AD77" s="2" t="str">
        <f>IFERROR(#REF!/GAMSstern!AC77,"")</f>
        <v/>
      </c>
      <c r="AE77" s="2" t="str">
        <f>IFERROR(#REF!/GAMSstern!AD77,"")</f>
        <v/>
      </c>
      <c r="AF77" s="2" t="str">
        <f>IFERROR(#REF!/GAMSstern!AE77,"")</f>
        <v/>
      </c>
      <c r="AG77" s="2" t="str">
        <f>IFERROR(#REF!/GAMSstern!AF77,"")</f>
        <v/>
      </c>
      <c r="AH77" s="2" t="str">
        <f>IFERROR(#REF!/GAMSstern!AG77,"")</f>
        <v/>
      </c>
      <c r="AI77" s="2" t="str">
        <f>IFERROR(#REF!/GAMSstern!AH77,"")</f>
        <v/>
      </c>
      <c r="AJ77" s="2" t="str">
        <f>IFERROR(#REF!/GAMSstern!AI77,"")</f>
        <v/>
      </c>
      <c r="AK77" s="2" t="str">
        <f>IFERROR(#REF!/GAMSstern!AJ77,"")</f>
        <v/>
      </c>
      <c r="AL77" s="2" t="str">
        <f>IFERROR(#REF!/GAMSstern!AK77,"")</f>
        <v/>
      </c>
      <c r="AM77" s="2" t="str">
        <f>IFERROR(#REF!/GAMSstern!AL77,"")</f>
        <v/>
      </c>
      <c r="AN77" s="2" t="str">
        <f>IFERROR(#REF!/GAMSstern!AM77,"")</f>
        <v/>
      </c>
      <c r="AO77" s="2" t="str">
        <f>IFERROR(#REF!/GAMSstern!AN77,"")</f>
        <v/>
      </c>
      <c r="AP77" s="2" t="str">
        <f>IFERROR(#REF!/GAMSstern!AO77,"")</f>
        <v/>
      </c>
      <c r="AQ77" s="2" t="str">
        <f>IFERROR(#REF!/GAMSstern!AP77,"")</f>
        <v/>
      </c>
      <c r="AR77" s="2" t="str">
        <f>IFERROR(#REF!/GAMSstern!AQ77,"")</f>
        <v/>
      </c>
      <c r="AS77" s="2" t="str">
        <f>IFERROR(#REF!/GAMSstern!AR77,"")</f>
        <v/>
      </c>
      <c r="AT77" s="2" t="str">
        <f>IFERROR(#REF!/GAMSstern!AS77,"")</f>
        <v/>
      </c>
      <c r="AU77" s="2" t="str">
        <f>IFERROR(#REF!/GAMSstern!AT77,"")</f>
        <v/>
      </c>
      <c r="AV77" s="2" t="str">
        <f>IFERROR(#REF!/GAMSstern!AU77,"")</f>
        <v/>
      </c>
      <c r="AW77" s="2" t="str">
        <f>IFERROR(#REF!/GAMSstern!AV77,"")</f>
        <v/>
      </c>
      <c r="AX77" s="2" t="str">
        <f>IFERROR(#REF!/GAMSstern!AW77,"")</f>
        <v/>
      </c>
      <c r="AY77" s="2" t="str">
        <f>IFERROR(#REF!/GAMSstern!AX77,"")</f>
        <v/>
      </c>
      <c r="AZ77" s="2" t="str">
        <f>IFERROR(#REF!/GAMSstern!AY77,"")</f>
        <v/>
      </c>
      <c r="BA77" s="2" t="str">
        <f>IFERROR(#REF!/GAMSstern!AZ77,"")</f>
        <v/>
      </c>
      <c r="BB77" s="2" t="str">
        <f>IFERROR(#REF!/GAMSstern!BA77,"")</f>
        <v/>
      </c>
      <c r="BC77" s="2" t="str">
        <f>IFERROR(#REF!/GAMSstern!BB77,"")</f>
        <v/>
      </c>
      <c r="BD77" s="2" t="str">
        <f>IFERROR(#REF!/GAMSstern!BC77,"")</f>
        <v/>
      </c>
      <c r="BE77" s="2" t="str">
        <f>IFERROR(#REF!/GAMSstern!BD77,"")</f>
        <v/>
      </c>
      <c r="BF77" s="2" t="str">
        <f>IFERROR(#REF!/GAMSstern!BE77,"")</f>
        <v/>
      </c>
      <c r="BG77" s="2" t="str">
        <f>IFERROR(#REF!/GAMSstern!BF77,"")</f>
        <v/>
      </c>
      <c r="BH77" s="2" t="str">
        <f>IFERROR(#REF!/GAMSstern!BG77,"")</f>
        <v/>
      </c>
      <c r="BI77" s="2" t="str">
        <f>IFERROR(#REF!/GAMSstern!BH77,"")</f>
        <v/>
      </c>
      <c r="BJ77" s="2" t="str">
        <f>IFERROR(#REF!/GAMSstern!BI77,"")</f>
        <v/>
      </c>
    </row>
    <row r="78" spans="1:62" x14ac:dyDescent="0.25">
      <c r="A78" t="e">
        <f>#REF!</f>
        <v>#REF!</v>
      </c>
      <c r="B78" t="str">
        <f>GAMSbase!A78</f>
        <v>* CLIMATE MODEL PARAMETERS</v>
      </c>
      <c r="C78" s="2" t="str">
        <f>IFERROR(#REF!/GAMSstern!B78,"")</f>
        <v/>
      </c>
      <c r="D78" s="2" t="str">
        <f>IFERROR(#REF!/GAMSstern!C78,"")</f>
        <v/>
      </c>
      <c r="E78" s="2" t="str">
        <f>IFERROR(#REF!/GAMSstern!D78,"")</f>
        <v/>
      </c>
      <c r="F78" s="2" t="str">
        <f>IFERROR(#REF!/GAMSstern!E78,"")</f>
        <v/>
      </c>
      <c r="G78" s="2" t="str">
        <f>IFERROR(#REF!/GAMSstern!F78,"")</f>
        <v/>
      </c>
      <c r="H78" s="2" t="str">
        <f>IFERROR(#REF!/GAMSstern!G78,"")</f>
        <v/>
      </c>
      <c r="I78" s="2" t="str">
        <f>IFERROR(#REF!/GAMSstern!H78,"")</f>
        <v/>
      </c>
      <c r="J78" s="2" t="str">
        <f>IFERROR(#REF!/GAMSstern!I78,"")</f>
        <v/>
      </c>
      <c r="K78" s="2" t="str">
        <f>IFERROR(#REF!/GAMSstern!J78,"")</f>
        <v/>
      </c>
      <c r="L78" s="2" t="str">
        <f>IFERROR(#REF!/GAMSstern!K78,"")</f>
        <v/>
      </c>
      <c r="M78" s="2" t="str">
        <f>IFERROR(#REF!/GAMSstern!L78,"")</f>
        <v/>
      </c>
      <c r="N78" s="2" t="str">
        <f>IFERROR(#REF!/GAMSstern!M78,"")</f>
        <v/>
      </c>
      <c r="O78" s="2" t="str">
        <f>IFERROR(#REF!/GAMSstern!N78,"")</f>
        <v/>
      </c>
      <c r="P78" s="2" t="str">
        <f>IFERROR(#REF!/GAMSstern!O78,"")</f>
        <v/>
      </c>
      <c r="Q78" s="2" t="str">
        <f>IFERROR(#REF!/GAMSstern!P78,"")</f>
        <v/>
      </c>
      <c r="R78" s="2" t="str">
        <f>IFERROR(#REF!/GAMSstern!Q78,"")</f>
        <v/>
      </c>
      <c r="S78" s="2" t="str">
        <f>IFERROR(#REF!/GAMSstern!R78,"")</f>
        <v/>
      </c>
      <c r="T78" s="2" t="str">
        <f>IFERROR(#REF!/GAMSstern!S78,"")</f>
        <v/>
      </c>
      <c r="U78" s="2" t="str">
        <f>IFERROR(#REF!/GAMSstern!T78,"")</f>
        <v/>
      </c>
      <c r="V78" s="2" t="str">
        <f>IFERROR(#REF!/GAMSstern!U78,"")</f>
        <v/>
      </c>
      <c r="W78" s="2" t="str">
        <f>IFERROR(#REF!/GAMSstern!V78,"")</f>
        <v/>
      </c>
      <c r="X78" s="2" t="str">
        <f>IFERROR(#REF!/GAMSstern!W78,"")</f>
        <v/>
      </c>
      <c r="Y78" s="2" t="str">
        <f>IFERROR(#REF!/GAMSstern!X78,"")</f>
        <v/>
      </c>
      <c r="Z78" s="2" t="str">
        <f>IFERROR(#REF!/GAMSstern!Y78,"")</f>
        <v/>
      </c>
      <c r="AA78" s="2" t="str">
        <f>IFERROR(#REF!/GAMSstern!Z78,"")</f>
        <v/>
      </c>
      <c r="AB78" s="2" t="str">
        <f>IFERROR(#REF!/GAMSstern!AA78,"")</f>
        <v/>
      </c>
      <c r="AC78" s="2" t="str">
        <f>IFERROR(#REF!/GAMSstern!AB78,"")</f>
        <v/>
      </c>
      <c r="AD78" s="2" t="str">
        <f>IFERROR(#REF!/GAMSstern!AC78,"")</f>
        <v/>
      </c>
      <c r="AE78" s="2" t="str">
        <f>IFERROR(#REF!/GAMSstern!AD78,"")</f>
        <v/>
      </c>
      <c r="AF78" s="2" t="str">
        <f>IFERROR(#REF!/GAMSstern!AE78,"")</f>
        <v/>
      </c>
      <c r="AG78" s="2" t="str">
        <f>IFERROR(#REF!/GAMSstern!AF78,"")</f>
        <v/>
      </c>
      <c r="AH78" s="2" t="str">
        <f>IFERROR(#REF!/GAMSstern!AG78,"")</f>
        <v/>
      </c>
      <c r="AI78" s="2" t="str">
        <f>IFERROR(#REF!/GAMSstern!AH78,"")</f>
        <v/>
      </c>
      <c r="AJ78" s="2" t="str">
        <f>IFERROR(#REF!/GAMSstern!AI78,"")</f>
        <v/>
      </c>
      <c r="AK78" s="2" t="str">
        <f>IFERROR(#REF!/GAMSstern!AJ78,"")</f>
        <v/>
      </c>
      <c r="AL78" s="2" t="str">
        <f>IFERROR(#REF!/GAMSstern!AK78,"")</f>
        <v/>
      </c>
      <c r="AM78" s="2" t="str">
        <f>IFERROR(#REF!/GAMSstern!AL78,"")</f>
        <v/>
      </c>
      <c r="AN78" s="2" t="str">
        <f>IFERROR(#REF!/GAMSstern!AM78,"")</f>
        <v/>
      </c>
      <c r="AO78" s="2" t="str">
        <f>IFERROR(#REF!/GAMSstern!AN78,"")</f>
        <v/>
      </c>
      <c r="AP78" s="2" t="str">
        <f>IFERROR(#REF!/GAMSstern!AO78,"")</f>
        <v/>
      </c>
      <c r="AQ78" s="2" t="str">
        <f>IFERROR(#REF!/GAMSstern!AP78,"")</f>
        <v/>
      </c>
      <c r="AR78" s="2" t="str">
        <f>IFERROR(#REF!/GAMSstern!AQ78,"")</f>
        <v/>
      </c>
      <c r="AS78" s="2" t="str">
        <f>IFERROR(#REF!/GAMSstern!AR78,"")</f>
        <v/>
      </c>
      <c r="AT78" s="2" t="str">
        <f>IFERROR(#REF!/GAMSstern!AS78,"")</f>
        <v/>
      </c>
      <c r="AU78" s="2" t="str">
        <f>IFERROR(#REF!/GAMSstern!AT78,"")</f>
        <v/>
      </c>
      <c r="AV78" s="2" t="str">
        <f>IFERROR(#REF!/GAMSstern!AU78,"")</f>
        <v/>
      </c>
      <c r="AW78" s="2" t="str">
        <f>IFERROR(#REF!/GAMSstern!AV78,"")</f>
        <v/>
      </c>
      <c r="AX78" s="2" t="str">
        <f>IFERROR(#REF!/GAMSstern!AW78,"")</f>
        <v/>
      </c>
      <c r="AY78" s="2" t="str">
        <f>IFERROR(#REF!/GAMSstern!AX78,"")</f>
        <v/>
      </c>
      <c r="AZ78" s="2" t="str">
        <f>IFERROR(#REF!/GAMSstern!AY78,"")</f>
        <v/>
      </c>
      <c r="BA78" s="2" t="str">
        <f>IFERROR(#REF!/GAMSstern!AZ78,"")</f>
        <v/>
      </c>
      <c r="BB78" s="2" t="str">
        <f>IFERROR(#REF!/GAMSstern!BA78,"")</f>
        <v/>
      </c>
      <c r="BC78" s="2" t="str">
        <f>IFERROR(#REF!/GAMSstern!BB78,"")</f>
        <v/>
      </c>
      <c r="BD78" s="2" t="str">
        <f>IFERROR(#REF!/GAMSstern!BC78,"")</f>
        <v/>
      </c>
      <c r="BE78" s="2" t="str">
        <f>IFERROR(#REF!/GAMSstern!BD78,"")</f>
        <v/>
      </c>
      <c r="BF78" s="2" t="str">
        <f>IFERROR(#REF!/GAMSstern!BE78,"")</f>
        <v/>
      </c>
      <c r="BG78" s="2" t="str">
        <f>IFERROR(#REF!/GAMSstern!BF78,"")</f>
        <v/>
      </c>
      <c r="BH78" s="2" t="str">
        <f>IFERROR(#REF!/GAMSstern!BG78,"")</f>
        <v/>
      </c>
      <c r="BI78" s="2" t="str">
        <f>IFERROR(#REF!/GAMSstern!BH78,"")</f>
        <v/>
      </c>
      <c r="BJ78" s="2" t="str">
        <f>IFERROR(#REF!/GAMSstern!BI78,"")</f>
        <v/>
      </c>
    </row>
    <row r="79" spans="1:62" x14ac:dyDescent="0.25">
      <c r="A79" t="e">
        <f>#REF!</f>
        <v>#REF!</v>
      </c>
      <c r="B79" t="str">
        <f>GAMSbase!A79</f>
        <v>Temperature Sensitivity Coefficient (temp increase per doubling CO2)</v>
      </c>
      <c r="C79" s="2" t="str">
        <f>IFERROR(#REF!/GAMSstern!B79,"")</f>
        <v/>
      </c>
      <c r="D79" s="2" t="str">
        <f>IFERROR(#REF!/GAMSstern!C79,"")</f>
        <v/>
      </c>
      <c r="E79" s="2" t="str">
        <f>IFERROR(#REF!/GAMSstern!D79,"")</f>
        <v/>
      </c>
      <c r="F79" s="2" t="str">
        <f>IFERROR(#REF!/GAMSstern!E79,"")</f>
        <v/>
      </c>
      <c r="G79" s="2" t="str">
        <f>IFERROR(#REF!/GAMSstern!F79,"")</f>
        <v/>
      </c>
      <c r="H79" s="2" t="str">
        <f>IFERROR(#REF!/GAMSstern!G79,"")</f>
        <v/>
      </c>
      <c r="I79" s="2" t="str">
        <f>IFERROR(#REF!/GAMSstern!H79,"")</f>
        <v/>
      </c>
      <c r="J79" s="2" t="str">
        <f>IFERROR(#REF!/GAMSstern!I79,"")</f>
        <v/>
      </c>
      <c r="K79" s="2" t="str">
        <f>IFERROR(#REF!/GAMSstern!J79,"")</f>
        <v/>
      </c>
      <c r="L79" s="2" t="str">
        <f>IFERROR(#REF!/GAMSstern!K79,"")</f>
        <v/>
      </c>
      <c r="M79" s="2" t="str">
        <f>IFERROR(#REF!/GAMSstern!L79,"")</f>
        <v/>
      </c>
      <c r="N79" s="2" t="str">
        <f>IFERROR(#REF!/GAMSstern!M79,"")</f>
        <v/>
      </c>
      <c r="O79" s="2" t="str">
        <f>IFERROR(#REF!/GAMSstern!N79,"")</f>
        <v/>
      </c>
      <c r="P79" s="2" t="str">
        <f>IFERROR(#REF!/GAMSstern!O79,"")</f>
        <v/>
      </c>
      <c r="Q79" s="2" t="str">
        <f>IFERROR(#REF!/GAMSstern!P79,"")</f>
        <v/>
      </c>
      <c r="R79" s="2" t="str">
        <f>IFERROR(#REF!/GAMSstern!Q79,"")</f>
        <v/>
      </c>
      <c r="S79" s="2" t="str">
        <f>IFERROR(#REF!/GAMSstern!R79,"")</f>
        <v/>
      </c>
      <c r="T79" s="2" t="str">
        <f>IFERROR(#REF!/GAMSstern!S79,"")</f>
        <v/>
      </c>
      <c r="U79" s="2" t="str">
        <f>IFERROR(#REF!/GAMSstern!T79,"")</f>
        <v/>
      </c>
      <c r="V79" s="2" t="str">
        <f>IFERROR(#REF!/GAMSstern!U79,"")</f>
        <v/>
      </c>
      <c r="W79" s="2" t="str">
        <f>IFERROR(#REF!/GAMSstern!V79,"")</f>
        <v/>
      </c>
      <c r="X79" s="2" t="str">
        <f>IFERROR(#REF!/GAMSstern!W79,"")</f>
        <v/>
      </c>
      <c r="Y79" s="2" t="str">
        <f>IFERROR(#REF!/GAMSstern!X79,"")</f>
        <v/>
      </c>
      <c r="Z79" s="2" t="str">
        <f>IFERROR(#REF!/GAMSstern!Y79,"")</f>
        <v/>
      </c>
      <c r="AA79" s="2" t="str">
        <f>IFERROR(#REF!/GAMSstern!Z79,"")</f>
        <v/>
      </c>
      <c r="AB79" s="2" t="str">
        <f>IFERROR(#REF!/GAMSstern!AA79,"")</f>
        <v/>
      </c>
      <c r="AC79" s="2" t="str">
        <f>IFERROR(#REF!/GAMSstern!AB79,"")</f>
        <v/>
      </c>
      <c r="AD79" s="2" t="str">
        <f>IFERROR(#REF!/GAMSstern!AC79,"")</f>
        <v/>
      </c>
      <c r="AE79" s="2" t="str">
        <f>IFERROR(#REF!/GAMSstern!AD79,"")</f>
        <v/>
      </c>
      <c r="AF79" s="2" t="str">
        <f>IFERROR(#REF!/GAMSstern!AE79,"")</f>
        <v/>
      </c>
      <c r="AG79" s="2" t="str">
        <f>IFERROR(#REF!/GAMSstern!AF79,"")</f>
        <v/>
      </c>
      <c r="AH79" s="2" t="str">
        <f>IFERROR(#REF!/GAMSstern!AG79,"")</f>
        <v/>
      </c>
      <c r="AI79" s="2" t="str">
        <f>IFERROR(#REF!/GAMSstern!AH79,"")</f>
        <v/>
      </c>
      <c r="AJ79" s="2" t="str">
        <f>IFERROR(#REF!/GAMSstern!AI79,"")</f>
        <v/>
      </c>
      <c r="AK79" s="2" t="str">
        <f>IFERROR(#REF!/GAMSstern!AJ79,"")</f>
        <v/>
      </c>
      <c r="AL79" s="2" t="str">
        <f>IFERROR(#REF!/GAMSstern!AK79,"")</f>
        <v/>
      </c>
      <c r="AM79" s="2" t="str">
        <f>IFERROR(#REF!/GAMSstern!AL79,"")</f>
        <v/>
      </c>
      <c r="AN79" s="2" t="str">
        <f>IFERROR(#REF!/GAMSstern!AM79,"")</f>
        <v/>
      </c>
      <c r="AO79" s="2" t="str">
        <f>IFERROR(#REF!/GAMSstern!AN79,"")</f>
        <v/>
      </c>
      <c r="AP79" s="2" t="str">
        <f>IFERROR(#REF!/GAMSstern!AO79,"")</f>
        <v/>
      </c>
      <c r="AQ79" s="2" t="str">
        <f>IFERROR(#REF!/GAMSstern!AP79,"")</f>
        <v/>
      </c>
      <c r="AR79" s="2" t="str">
        <f>IFERROR(#REF!/GAMSstern!AQ79,"")</f>
        <v/>
      </c>
      <c r="AS79" s="2" t="str">
        <f>IFERROR(#REF!/GAMSstern!AR79,"")</f>
        <v/>
      </c>
      <c r="AT79" s="2" t="str">
        <f>IFERROR(#REF!/GAMSstern!AS79,"")</f>
        <v/>
      </c>
      <c r="AU79" s="2" t="str">
        <f>IFERROR(#REF!/GAMSstern!AT79,"")</f>
        <v/>
      </c>
      <c r="AV79" s="2" t="str">
        <f>IFERROR(#REF!/GAMSstern!AU79,"")</f>
        <v/>
      </c>
      <c r="AW79" s="2" t="str">
        <f>IFERROR(#REF!/GAMSstern!AV79,"")</f>
        <v/>
      </c>
      <c r="AX79" s="2" t="str">
        <f>IFERROR(#REF!/GAMSstern!AW79,"")</f>
        <v/>
      </c>
      <c r="AY79" s="2" t="str">
        <f>IFERROR(#REF!/GAMSstern!AX79,"")</f>
        <v/>
      </c>
      <c r="AZ79" s="2" t="str">
        <f>IFERROR(#REF!/GAMSstern!AY79,"")</f>
        <v/>
      </c>
      <c r="BA79" s="2" t="str">
        <f>IFERROR(#REF!/GAMSstern!AZ79,"")</f>
        <v/>
      </c>
      <c r="BB79" s="2" t="str">
        <f>IFERROR(#REF!/GAMSstern!BA79,"")</f>
        <v/>
      </c>
      <c r="BC79" s="2" t="str">
        <f>IFERROR(#REF!/GAMSstern!BB79,"")</f>
        <v/>
      </c>
      <c r="BD79" s="2" t="str">
        <f>IFERROR(#REF!/GAMSstern!BC79,"")</f>
        <v/>
      </c>
      <c r="BE79" s="2" t="str">
        <f>IFERROR(#REF!/GAMSstern!BD79,"")</f>
        <v/>
      </c>
      <c r="BF79" s="2" t="str">
        <f>IFERROR(#REF!/GAMSstern!BE79,"")</f>
        <v/>
      </c>
      <c r="BG79" s="2" t="str">
        <f>IFERROR(#REF!/GAMSstern!BF79,"")</f>
        <v/>
      </c>
      <c r="BH79" s="2" t="str">
        <f>IFERROR(#REF!/GAMSstern!BG79,"")</f>
        <v/>
      </c>
      <c r="BI79" s="2" t="str">
        <f>IFERROR(#REF!/GAMSstern!BH79,"")</f>
        <v/>
      </c>
      <c r="BJ79" s="2" t="str">
        <f>IFERROR(#REF!/GAMSstern!BI79,"")</f>
        <v/>
      </c>
    </row>
    <row r="80" spans="1:62" x14ac:dyDescent="0.25">
      <c r="A80" t="e">
        <f>#REF!</f>
        <v>#REF!</v>
      </c>
      <c r="B80" t="str">
        <f>GAMSbase!A80</f>
        <v>Forcings at CO2 doubling (Watts per Meter 2)</v>
      </c>
      <c r="C80" s="2" t="str">
        <f>IFERROR(#REF!/GAMSstern!B80,"")</f>
        <v/>
      </c>
      <c r="D80" s="2" t="str">
        <f>IFERROR(#REF!/GAMSstern!C80,"")</f>
        <v/>
      </c>
      <c r="E80" s="2" t="str">
        <f>IFERROR(#REF!/GAMSstern!D80,"")</f>
        <v/>
      </c>
      <c r="F80" s="2" t="str">
        <f>IFERROR(#REF!/GAMSstern!E80,"")</f>
        <v/>
      </c>
      <c r="G80" s="2" t="str">
        <f>IFERROR(#REF!/GAMSstern!F80,"")</f>
        <v/>
      </c>
      <c r="H80" s="2" t="str">
        <f>IFERROR(#REF!/GAMSstern!G80,"")</f>
        <v/>
      </c>
      <c r="I80" s="2" t="str">
        <f>IFERROR(#REF!/GAMSstern!H80,"")</f>
        <v/>
      </c>
      <c r="J80" s="2" t="str">
        <f>IFERROR(#REF!/GAMSstern!I80,"")</f>
        <v/>
      </c>
      <c r="K80" s="2" t="str">
        <f>IFERROR(#REF!/GAMSstern!J80,"")</f>
        <v/>
      </c>
      <c r="L80" s="2" t="str">
        <f>IFERROR(#REF!/GAMSstern!K80,"")</f>
        <v/>
      </c>
      <c r="M80" s="2" t="str">
        <f>IFERROR(#REF!/GAMSstern!L80,"")</f>
        <v/>
      </c>
      <c r="N80" s="2" t="str">
        <f>IFERROR(#REF!/GAMSstern!M80,"")</f>
        <v/>
      </c>
      <c r="O80" s="2" t="str">
        <f>IFERROR(#REF!/GAMSstern!N80,"")</f>
        <v/>
      </c>
      <c r="P80" s="2" t="str">
        <f>IFERROR(#REF!/GAMSstern!O80,"")</f>
        <v/>
      </c>
      <c r="Q80" s="2" t="str">
        <f>IFERROR(#REF!/GAMSstern!P80,"")</f>
        <v/>
      </c>
      <c r="R80" s="2" t="str">
        <f>IFERROR(#REF!/GAMSstern!Q80,"")</f>
        <v/>
      </c>
      <c r="S80" s="2" t="str">
        <f>IFERROR(#REF!/GAMSstern!R80,"")</f>
        <v/>
      </c>
      <c r="T80" s="2" t="str">
        <f>IFERROR(#REF!/GAMSstern!S80,"")</f>
        <v/>
      </c>
      <c r="U80" s="2" t="str">
        <f>IFERROR(#REF!/GAMSstern!T80,"")</f>
        <v/>
      </c>
      <c r="V80" s="2" t="str">
        <f>IFERROR(#REF!/GAMSstern!U80,"")</f>
        <v/>
      </c>
      <c r="W80" s="2" t="str">
        <f>IFERROR(#REF!/GAMSstern!V80,"")</f>
        <v/>
      </c>
      <c r="X80" s="2" t="str">
        <f>IFERROR(#REF!/GAMSstern!W80,"")</f>
        <v/>
      </c>
      <c r="Y80" s="2" t="str">
        <f>IFERROR(#REF!/GAMSstern!X80,"")</f>
        <v/>
      </c>
      <c r="Z80" s="2" t="str">
        <f>IFERROR(#REF!/GAMSstern!Y80,"")</f>
        <v/>
      </c>
      <c r="AA80" s="2" t="str">
        <f>IFERROR(#REF!/GAMSstern!Z80,"")</f>
        <v/>
      </c>
      <c r="AB80" s="2" t="str">
        <f>IFERROR(#REF!/GAMSstern!AA80,"")</f>
        <v/>
      </c>
      <c r="AC80" s="2" t="str">
        <f>IFERROR(#REF!/GAMSstern!AB80,"")</f>
        <v/>
      </c>
      <c r="AD80" s="2" t="str">
        <f>IFERROR(#REF!/GAMSstern!AC80,"")</f>
        <v/>
      </c>
      <c r="AE80" s="2" t="str">
        <f>IFERROR(#REF!/GAMSstern!AD80,"")</f>
        <v/>
      </c>
      <c r="AF80" s="2" t="str">
        <f>IFERROR(#REF!/GAMSstern!AE80,"")</f>
        <v/>
      </c>
      <c r="AG80" s="2" t="str">
        <f>IFERROR(#REF!/GAMSstern!AF80,"")</f>
        <v/>
      </c>
      <c r="AH80" s="2" t="str">
        <f>IFERROR(#REF!/GAMSstern!AG80,"")</f>
        <v/>
      </c>
      <c r="AI80" s="2" t="str">
        <f>IFERROR(#REF!/GAMSstern!AH80,"")</f>
        <v/>
      </c>
      <c r="AJ80" s="2" t="str">
        <f>IFERROR(#REF!/GAMSstern!AI80,"")</f>
        <v/>
      </c>
      <c r="AK80" s="2" t="str">
        <f>IFERROR(#REF!/GAMSstern!AJ80,"")</f>
        <v/>
      </c>
      <c r="AL80" s="2" t="str">
        <f>IFERROR(#REF!/GAMSstern!AK80,"")</f>
        <v/>
      </c>
      <c r="AM80" s="2" t="str">
        <f>IFERROR(#REF!/GAMSstern!AL80,"")</f>
        <v/>
      </c>
      <c r="AN80" s="2" t="str">
        <f>IFERROR(#REF!/GAMSstern!AM80,"")</f>
        <v/>
      </c>
      <c r="AO80" s="2" t="str">
        <f>IFERROR(#REF!/GAMSstern!AN80,"")</f>
        <v/>
      </c>
      <c r="AP80" s="2" t="str">
        <f>IFERROR(#REF!/GAMSstern!AO80,"")</f>
        <v/>
      </c>
      <c r="AQ80" s="2" t="str">
        <f>IFERROR(#REF!/GAMSstern!AP80,"")</f>
        <v/>
      </c>
      <c r="AR80" s="2" t="str">
        <f>IFERROR(#REF!/GAMSstern!AQ80,"")</f>
        <v/>
      </c>
      <c r="AS80" s="2" t="str">
        <f>IFERROR(#REF!/GAMSstern!AR80,"")</f>
        <v/>
      </c>
      <c r="AT80" s="2" t="str">
        <f>IFERROR(#REF!/GAMSstern!AS80,"")</f>
        <v/>
      </c>
      <c r="AU80" s="2" t="str">
        <f>IFERROR(#REF!/GAMSstern!AT80,"")</f>
        <v/>
      </c>
      <c r="AV80" s="2" t="str">
        <f>IFERROR(#REF!/GAMSstern!AU80,"")</f>
        <v/>
      </c>
      <c r="AW80" s="2" t="str">
        <f>IFERROR(#REF!/GAMSstern!AV80,"")</f>
        <v/>
      </c>
      <c r="AX80" s="2" t="str">
        <f>IFERROR(#REF!/GAMSstern!AW80,"")</f>
        <v/>
      </c>
      <c r="AY80" s="2" t="str">
        <f>IFERROR(#REF!/GAMSstern!AX80,"")</f>
        <v/>
      </c>
      <c r="AZ80" s="2" t="str">
        <f>IFERROR(#REF!/GAMSstern!AY80,"")</f>
        <v/>
      </c>
      <c r="BA80" s="2" t="str">
        <f>IFERROR(#REF!/GAMSstern!AZ80,"")</f>
        <v/>
      </c>
      <c r="BB80" s="2" t="str">
        <f>IFERROR(#REF!/GAMSstern!BA80,"")</f>
        <v/>
      </c>
      <c r="BC80" s="2" t="str">
        <f>IFERROR(#REF!/GAMSstern!BB80,"")</f>
        <v/>
      </c>
      <c r="BD80" s="2" t="str">
        <f>IFERROR(#REF!/GAMSstern!BC80,"")</f>
        <v/>
      </c>
      <c r="BE80" s="2" t="str">
        <f>IFERROR(#REF!/GAMSstern!BD80,"")</f>
        <v/>
      </c>
      <c r="BF80" s="2" t="str">
        <f>IFERROR(#REF!/GAMSstern!BE80,"")</f>
        <v/>
      </c>
      <c r="BG80" s="2" t="str">
        <f>IFERROR(#REF!/GAMSstern!BF80,"")</f>
        <v/>
      </c>
      <c r="BH80" s="2" t="str">
        <f>IFERROR(#REF!/GAMSstern!BG80,"")</f>
        <v/>
      </c>
      <c r="BI80" s="2" t="str">
        <f>IFERROR(#REF!/GAMSstern!BH80,"")</f>
        <v/>
      </c>
      <c r="BJ80" s="2" t="str">
        <f>IFERROR(#REF!/GAMSstern!BI80,"")</f>
        <v/>
      </c>
    </row>
    <row r="81" spans="1:62" x14ac:dyDescent="0.25">
      <c r="A81" t="e">
        <f>#REF!</f>
        <v>#REF!</v>
      </c>
      <c r="B81" t="str">
        <f>GAMSbase!A81</f>
        <v>* CLIMATE MODULE TRANSITION PARAMETERS</v>
      </c>
      <c r="C81" s="2" t="str">
        <f>IFERROR(#REF!/GAMSstern!B81,"")</f>
        <v/>
      </c>
      <c r="D81" s="2" t="str">
        <f>IFERROR(#REF!/GAMSstern!C81,"")</f>
        <v/>
      </c>
      <c r="E81" s="2" t="str">
        <f>IFERROR(#REF!/GAMSstern!D81,"")</f>
        <v/>
      </c>
      <c r="F81" s="2" t="str">
        <f>IFERROR(#REF!/GAMSstern!E81,"")</f>
        <v/>
      </c>
      <c r="G81" s="2" t="str">
        <f>IFERROR(#REF!/GAMSstern!F81,"")</f>
        <v/>
      </c>
      <c r="H81" s="2" t="str">
        <f>IFERROR(#REF!/GAMSstern!G81,"")</f>
        <v/>
      </c>
      <c r="I81" s="2" t="str">
        <f>IFERROR(#REF!/GAMSstern!H81,"")</f>
        <v/>
      </c>
      <c r="J81" s="2" t="str">
        <f>IFERROR(#REF!/GAMSstern!I81,"")</f>
        <v/>
      </c>
      <c r="K81" s="2" t="str">
        <f>IFERROR(#REF!/GAMSstern!J81,"")</f>
        <v/>
      </c>
      <c r="L81" s="2" t="str">
        <f>IFERROR(#REF!/GAMSstern!K81,"")</f>
        <v/>
      </c>
      <c r="M81" s="2" t="str">
        <f>IFERROR(#REF!/GAMSstern!L81,"")</f>
        <v/>
      </c>
      <c r="N81" s="2" t="str">
        <f>IFERROR(#REF!/GAMSstern!M81,"")</f>
        <v/>
      </c>
      <c r="O81" s="2" t="str">
        <f>IFERROR(#REF!/GAMSstern!N81,"")</f>
        <v/>
      </c>
      <c r="P81" s="2" t="str">
        <f>IFERROR(#REF!/GAMSstern!O81,"")</f>
        <v/>
      </c>
      <c r="Q81" s="2" t="str">
        <f>IFERROR(#REF!/GAMSstern!P81,"")</f>
        <v/>
      </c>
      <c r="R81" s="2" t="str">
        <f>IFERROR(#REF!/GAMSstern!Q81,"")</f>
        <v/>
      </c>
      <c r="S81" s="2" t="str">
        <f>IFERROR(#REF!/GAMSstern!R81,"")</f>
        <v/>
      </c>
      <c r="T81" s="2" t="str">
        <f>IFERROR(#REF!/GAMSstern!S81,"")</f>
        <v/>
      </c>
      <c r="U81" s="2" t="str">
        <f>IFERROR(#REF!/GAMSstern!T81,"")</f>
        <v/>
      </c>
      <c r="V81" s="2" t="str">
        <f>IFERROR(#REF!/GAMSstern!U81,"")</f>
        <v/>
      </c>
      <c r="W81" s="2" t="str">
        <f>IFERROR(#REF!/GAMSstern!V81,"")</f>
        <v/>
      </c>
      <c r="X81" s="2" t="str">
        <f>IFERROR(#REF!/GAMSstern!W81,"")</f>
        <v/>
      </c>
      <c r="Y81" s="2" t="str">
        <f>IFERROR(#REF!/GAMSstern!X81,"")</f>
        <v/>
      </c>
      <c r="Z81" s="2" t="str">
        <f>IFERROR(#REF!/GAMSstern!Y81,"")</f>
        <v/>
      </c>
      <c r="AA81" s="2" t="str">
        <f>IFERROR(#REF!/GAMSstern!Z81,"")</f>
        <v/>
      </c>
      <c r="AB81" s="2" t="str">
        <f>IFERROR(#REF!/GAMSstern!AA81,"")</f>
        <v/>
      </c>
      <c r="AC81" s="2" t="str">
        <f>IFERROR(#REF!/GAMSstern!AB81,"")</f>
        <v/>
      </c>
      <c r="AD81" s="2" t="str">
        <f>IFERROR(#REF!/GAMSstern!AC81,"")</f>
        <v/>
      </c>
      <c r="AE81" s="2" t="str">
        <f>IFERROR(#REF!/GAMSstern!AD81,"")</f>
        <v/>
      </c>
      <c r="AF81" s="2" t="str">
        <f>IFERROR(#REF!/GAMSstern!AE81,"")</f>
        <v/>
      </c>
      <c r="AG81" s="2" t="str">
        <f>IFERROR(#REF!/GAMSstern!AF81,"")</f>
        <v/>
      </c>
      <c r="AH81" s="2" t="str">
        <f>IFERROR(#REF!/GAMSstern!AG81,"")</f>
        <v/>
      </c>
      <c r="AI81" s="2" t="str">
        <f>IFERROR(#REF!/GAMSstern!AH81,"")</f>
        <v/>
      </c>
      <c r="AJ81" s="2" t="str">
        <f>IFERROR(#REF!/GAMSstern!AI81,"")</f>
        <v/>
      </c>
      <c r="AK81" s="2" t="str">
        <f>IFERROR(#REF!/GAMSstern!AJ81,"")</f>
        <v/>
      </c>
      <c r="AL81" s="2" t="str">
        <f>IFERROR(#REF!/GAMSstern!AK81,"")</f>
        <v/>
      </c>
      <c r="AM81" s="2" t="str">
        <f>IFERROR(#REF!/GAMSstern!AL81,"")</f>
        <v/>
      </c>
      <c r="AN81" s="2" t="str">
        <f>IFERROR(#REF!/GAMSstern!AM81,"")</f>
        <v/>
      </c>
      <c r="AO81" s="2" t="str">
        <f>IFERROR(#REF!/GAMSstern!AN81,"")</f>
        <v/>
      </c>
      <c r="AP81" s="2" t="str">
        <f>IFERROR(#REF!/GAMSstern!AO81,"")</f>
        <v/>
      </c>
      <c r="AQ81" s="2" t="str">
        <f>IFERROR(#REF!/GAMSstern!AP81,"")</f>
        <v/>
      </c>
      <c r="AR81" s="2" t="str">
        <f>IFERROR(#REF!/GAMSstern!AQ81,"")</f>
        <v/>
      </c>
      <c r="AS81" s="2" t="str">
        <f>IFERROR(#REF!/GAMSstern!AR81,"")</f>
        <v/>
      </c>
      <c r="AT81" s="2" t="str">
        <f>IFERROR(#REF!/GAMSstern!AS81,"")</f>
        <v/>
      </c>
      <c r="AU81" s="2" t="str">
        <f>IFERROR(#REF!/GAMSstern!AT81,"")</f>
        <v/>
      </c>
      <c r="AV81" s="2" t="str">
        <f>IFERROR(#REF!/GAMSstern!AU81,"")</f>
        <v/>
      </c>
      <c r="AW81" s="2" t="str">
        <f>IFERROR(#REF!/GAMSstern!AV81,"")</f>
        <v/>
      </c>
      <c r="AX81" s="2" t="str">
        <f>IFERROR(#REF!/GAMSstern!AW81,"")</f>
        <v/>
      </c>
      <c r="AY81" s="2" t="str">
        <f>IFERROR(#REF!/GAMSstern!AX81,"")</f>
        <v/>
      </c>
      <c r="AZ81" s="2" t="str">
        <f>IFERROR(#REF!/GAMSstern!AY81,"")</f>
        <v/>
      </c>
      <c r="BA81" s="2" t="str">
        <f>IFERROR(#REF!/GAMSstern!AZ81,"")</f>
        <v/>
      </c>
      <c r="BB81" s="2" t="str">
        <f>IFERROR(#REF!/GAMSstern!BA81,"")</f>
        <v/>
      </c>
      <c r="BC81" s="2" t="str">
        <f>IFERROR(#REF!/GAMSstern!BB81,"")</f>
        <v/>
      </c>
      <c r="BD81" s="2" t="str">
        <f>IFERROR(#REF!/GAMSstern!BC81,"")</f>
        <v/>
      </c>
      <c r="BE81" s="2" t="str">
        <f>IFERROR(#REF!/GAMSstern!BD81,"")</f>
        <v/>
      </c>
      <c r="BF81" s="2" t="str">
        <f>IFERROR(#REF!/GAMSstern!BE81,"")</f>
        <v/>
      </c>
      <c r="BG81" s="2" t="str">
        <f>IFERROR(#REF!/GAMSstern!BF81,"")</f>
        <v/>
      </c>
      <c r="BH81" s="2" t="str">
        <f>IFERROR(#REF!/GAMSstern!BG81,"")</f>
        <v/>
      </c>
      <c r="BI81" s="2" t="str">
        <f>IFERROR(#REF!/GAMSstern!BH81,"")</f>
        <v/>
      </c>
      <c r="BJ81" s="2" t="str">
        <f>IFERROR(#REF!/GAMSstern!BI81,"")</f>
        <v/>
      </c>
    </row>
    <row r="82" spans="1:62" x14ac:dyDescent="0.25">
      <c r="A82" t="e">
        <f>#REF!</f>
        <v>#REF!</v>
      </c>
      <c r="B82" t="str">
        <f>GAMSbase!A82</f>
        <v>Speed of Adjustment Parameter for Atmospheric Temperature</v>
      </c>
      <c r="C82" s="2" t="str">
        <f>IFERROR(#REF!/GAMSstern!B82,"")</f>
        <v/>
      </c>
      <c r="D82" s="2" t="str">
        <f>IFERROR(#REF!/GAMSstern!C82,"")</f>
        <v/>
      </c>
      <c r="E82" s="2" t="str">
        <f>IFERROR(#REF!/GAMSstern!D82,"")</f>
        <v/>
      </c>
      <c r="F82" s="2" t="str">
        <f>IFERROR(#REF!/GAMSstern!E82,"")</f>
        <v/>
      </c>
      <c r="G82" s="2" t="str">
        <f>IFERROR(#REF!/GAMSstern!F82,"")</f>
        <v/>
      </c>
      <c r="H82" s="2" t="str">
        <f>IFERROR(#REF!/GAMSstern!G82,"")</f>
        <v/>
      </c>
      <c r="I82" s="2" t="str">
        <f>IFERROR(#REF!/GAMSstern!H82,"")</f>
        <v/>
      </c>
      <c r="J82" s="2" t="str">
        <f>IFERROR(#REF!/GAMSstern!I82,"")</f>
        <v/>
      </c>
      <c r="K82" s="2" t="str">
        <f>IFERROR(#REF!/GAMSstern!J82,"")</f>
        <v/>
      </c>
      <c r="L82" s="2" t="str">
        <f>IFERROR(#REF!/GAMSstern!K82,"")</f>
        <v/>
      </c>
      <c r="M82" s="2" t="str">
        <f>IFERROR(#REF!/GAMSstern!L82,"")</f>
        <v/>
      </c>
      <c r="N82" s="2" t="str">
        <f>IFERROR(#REF!/GAMSstern!M82,"")</f>
        <v/>
      </c>
      <c r="O82" s="2" t="str">
        <f>IFERROR(#REF!/GAMSstern!N82,"")</f>
        <v/>
      </c>
      <c r="P82" s="2" t="str">
        <f>IFERROR(#REF!/GAMSstern!O82,"")</f>
        <v/>
      </c>
      <c r="Q82" s="2" t="str">
        <f>IFERROR(#REF!/GAMSstern!P82,"")</f>
        <v/>
      </c>
      <c r="R82" s="2" t="str">
        <f>IFERROR(#REF!/GAMSstern!Q82,"")</f>
        <v/>
      </c>
      <c r="S82" s="2" t="str">
        <f>IFERROR(#REF!/GAMSstern!R82,"")</f>
        <v/>
      </c>
      <c r="T82" s="2" t="str">
        <f>IFERROR(#REF!/GAMSstern!S82,"")</f>
        <v/>
      </c>
      <c r="U82" s="2" t="str">
        <f>IFERROR(#REF!/GAMSstern!T82,"")</f>
        <v/>
      </c>
      <c r="V82" s="2" t="str">
        <f>IFERROR(#REF!/GAMSstern!U82,"")</f>
        <v/>
      </c>
      <c r="W82" s="2" t="str">
        <f>IFERROR(#REF!/GAMSstern!V82,"")</f>
        <v/>
      </c>
      <c r="X82" s="2" t="str">
        <f>IFERROR(#REF!/GAMSstern!W82,"")</f>
        <v/>
      </c>
      <c r="Y82" s="2" t="str">
        <f>IFERROR(#REF!/GAMSstern!X82,"")</f>
        <v/>
      </c>
      <c r="Z82" s="2" t="str">
        <f>IFERROR(#REF!/GAMSstern!Y82,"")</f>
        <v/>
      </c>
      <c r="AA82" s="2" t="str">
        <f>IFERROR(#REF!/GAMSstern!Z82,"")</f>
        <v/>
      </c>
      <c r="AB82" s="2" t="str">
        <f>IFERROR(#REF!/GAMSstern!AA82,"")</f>
        <v/>
      </c>
      <c r="AC82" s="2" t="str">
        <f>IFERROR(#REF!/GAMSstern!AB82,"")</f>
        <v/>
      </c>
      <c r="AD82" s="2" t="str">
        <f>IFERROR(#REF!/GAMSstern!AC82,"")</f>
        <v/>
      </c>
      <c r="AE82" s="2" t="str">
        <f>IFERROR(#REF!/GAMSstern!AD82,"")</f>
        <v/>
      </c>
      <c r="AF82" s="2" t="str">
        <f>IFERROR(#REF!/GAMSstern!AE82,"")</f>
        <v/>
      </c>
      <c r="AG82" s="2" t="str">
        <f>IFERROR(#REF!/GAMSstern!AF82,"")</f>
        <v/>
      </c>
      <c r="AH82" s="2" t="str">
        <f>IFERROR(#REF!/GAMSstern!AG82,"")</f>
        <v/>
      </c>
      <c r="AI82" s="2" t="str">
        <f>IFERROR(#REF!/GAMSstern!AH82,"")</f>
        <v/>
      </c>
      <c r="AJ82" s="2" t="str">
        <f>IFERROR(#REF!/GAMSstern!AI82,"")</f>
        <v/>
      </c>
      <c r="AK82" s="2" t="str">
        <f>IFERROR(#REF!/GAMSstern!AJ82,"")</f>
        <v/>
      </c>
      <c r="AL82" s="2" t="str">
        <f>IFERROR(#REF!/GAMSstern!AK82,"")</f>
        <v/>
      </c>
      <c r="AM82" s="2" t="str">
        <f>IFERROR(#REF!/GAMSstern!AL82,"")</f>
        <v/>
      </c>
      <c r="AN82" s="2" t="str">
        <f>IFERROR(#REF!/GAMSstern!AM82,"")</f>
        <v/>
      </c>
      <c r="AO82" s="2" t="str">
        <f>IFERROR(#REF!/GAMSstern!AN82,"")</f>
        <v/>
      </c>
      <c r="AP82" s="2" t="str">
        <f>IFERROR(#REF!/GAMSstern!AO82,"")</f>
        <v/>
      </c>
      <c r="AQ82" s="2" t="str">
        <f>IFERROR(#REF!/GAMSstern!AP82,"")</f>
        <v/>
      </c>
      <c r="AR82" s="2" t="str">
        <f>IFERROR(#REF!/GAMSstern!AQ82,"")</f>
        <v/>
      </c>
      <c r="AS82" s="2" t="str">
        <f>IFERROR(#REF!/GAMSstern!AR82,"")</f>
        <v/>
      </c>
      <c r="AT82" s="2" t="str">
        <f>IFERROR(#REF!/GAMSstern!AS82,"")</f>
        <v/>
      </c>
      <c r="AU82" s="2" t="str">
        <f>IFERROR(#REF!/GAMSstern!AT82,"")</f>
        <v/>
      </c>
      <c r="AV82" s="2" t="str">
        <f>IFERROR(#REF!/GAMSstern!AU82,"")</f>
        <v/>
      </c>
      <c r="AW82" s="2" t="str">
        <f>IFERROR(#REF!/GAMSstern!AV82,"")</f>
        <v/>
      </c>
      <c r="AX82" s="2" t="str">
        <f>IFERROR(#REF!/GAMSstern!AW82,"")</f>
        <v/>
      </c>
      <c r="AY82" s="2" t="str">
        <f>IFERROR(#REF!/GAMSstern!AX82,"")</f>
        <v/>
      </c>
      <c r="AZ82" s="2" t="str">
        <f>IFERROR(#REF!/GAMSstern!AY82,"")</f>
        <v/>
      </c>
      <c r="BA82" s="2" t="str">
        <f>IFERROR(#REF!/GAMSstern!AZ82,"")</f>
        <v/>
      </c>
      <c r="BB82" s="2" t="str">
        <f>IFERROR(#REF!/GAMSstern!BA82,"")</f>
        <v/>
      </c>
      <c r="BC82" s="2" t="str">
        <f>IFERROR(#REF!/GAMSstern!BB82,"")</f>
        <v/>
      </c>
      <c r="BD82" s="2" t="str">
        <f>IFERROR(#REF!/GAMSstern!BC82,"")</f>
        <v/>
      </c>
      <c r="BE82" s="2" t="str">
        <f>IFERROR(#REF!/GAMSstern!BD82,"")</f>
        <v/>
      </c>
      <c r="BF82" s="2" t="str">
        <f>IFERROR(#REF!/GAMSstern!BE82,"")</f>
        <v/>
      </c>
      <c r="BG82" s="2" t="str">
        <f>IFERROR(#REF!/GAMSstern!BF82,"")</f>
        <v/>
      </c>
      <c r="BH82" s="2" t="str">
        <f>IFERROR(#REF!/GAMSstern!BG82,"")</f>
        <v/>
      </c>
      <c r="BI82" s="2" t="str">
        <f>IFERROR(#REF!/GAMSstern!BH82,"")</f>
        <v/>
      </c>
      <c r="BJ82" s="2" t="str">
        <f>IFERROR(#REF!/GAMSstern!BI82,"")</f>
        <v/>
      </c>
    </row>
    <row r="83" spans="1:62" x14ac:dyDescent="0.25">
      <c r="A83" t="e">
        <f>#REF!</f>
        <v>#REF!</v>
      </c>
      <c r="B83" t="str">
        <f>GAMSbase!A83</f>
        <v>Coefficient of Heat Loss from Atmosphere to Oceans</v>
      </c>
      <c r="C83" s="2" t="str">
        <f>IFERROR(#REF!/GAMSstern!B83,"")</f>
        <v/>
      </c>
      <c r="D83" s="2" t="str">
        <f>IFERROR(#REF!/GAMSstern!C83,"")</f>
        <v/>
      </c>
      <c r="E83" s="2" t="str">
        <f>IFERROR(#REF!/GAMSstern!D83,"")</f>
        <v/>
      </c>
      <c r="F83" s="2" t="str">
        <f>IFERROR(#REF!/GAMSstern!E83,"")</f>
        <v/>
      </c>
      <c r="G83" s="2" t="str">
        <f>IFERROR(#REF!/GAMSstern!F83,"")</f>
        <v/>
      </c>
      <c r="H83" s="2" t="str">
        <f>IFERROR(#REF!/GAMSstern!G83,"")</f>
        <v/>
      </c>
      <c r="I83" s="2" t="str">
        <f>IFERROR(#REF!/GAMSstern!H83,"")</f>
        <v/>
      </c>
      <c r="J83" s="2" t="str">
        <f>IFERROR(#REF!/GAMSstern!I83,"")</f>
        <v/>
      </c>
      <c r="K83" s="2" t="str">
        <f>IFERROR(#REF!/GAMSstern!J83,"")</f>
        <v/>
      </c>
      <c r="L83" s="2" t="str">
        <f>IFERROR(#REF!/GAMSstern!K83,"")</f>
        <v/>
      </c>
      <c r="M83" s="2" t="str">
        <f>IFERROR(#REF!/GAMSstern!L83,"")</f>
        <v/>
      </c>
      <c r="N83" s="2" t="str">
        <f>IFERROR(#REF!/GAMSstern!M83,"")</f>
        <v/>
      </c>
      <c r="O83" s="2" t="str">
        <f>IFERROR(#REF!/GAMSstern!N83,"")</f>
        <v/>
      </c>
      <c r="P83" s="2" t="str">
        <f>IFERROR(#REF!/GAMSstern!O83,"")</f>
        <v/>
      </c>
      <c r="Q83" s="2" t="str">
        <f>IFERROR(#REF!/GAMSstern!P83,"")</f>
        <v/>
      </c>
      <c r="R83" s="2" t="str">
        <f>IFERROR(#REF!/GAMSstern!Q83,"")</f>
        <v/>
      </c>
      <c r="S83" s="2" t="str">
        <f>IFERROR(#REF!/GAMSstern!R83,"")</f>
        <v/>
      </c>
      <c r="T83" s="2" t="str">
        <f>IFERROR(#REF!/GAMSstern!S83,"")</f>
        <v/>
      </c>
      <c r="U83" s="2" t="str">
        <f>IFERROR(#REF!/GAMSstern!T83,"")</f>
        <v/>
      </c>
      <c r="V83" s="2" t="str">
        <f>IFERROR(#REF!/GAMSstern!U83,"")</f>
        <v/>
      </c>
      <c r="W83" s="2" t="str">
        <f>IFERROR(#REF!/GAMSstern!V83,"")</f>
        <v/>
      </c>
      <c r="X83" s="2" t="str">
        <f>IFERROR(#REF!/GAMSstern!W83,"")</f>
        <v/>
      </c>
      <c r="Y83" s="2" t="str">
        <f>IFERROR(#REF!/GAMSstern!X83,"")</f>
        <v/>
      </c>
      <c r="Z83" s="2" t="str">
        <f>IFERROR(#REF!/GAMSstern!Y83,"")</f>
        <v/>
      </c>
      <c r="AA83" s="2" t="str">
        <f>IFERROR(#REF!/GAMSstern!Z83,"")</f>
        <v/>
      </c>
      <c r="AB83" s="2" t="str">
        <f>IFERROR(#REF!/GAMSstern!AA83,"")</f>
        <v/>
      </c>
      <c r="AC83" s="2" t="str">
        <f>IFERROR(#REF!/GAMSstern!AB83,"")</f>
        <v/>
      </c>
      <c r="AD83" s="2" t="str">
        <f>IFERROR(#REF!/GAMSstern!AC83,"")</f>
        <v/>
      </c>
      <c r="AE83" s="2" t="str">
        <f>IFERROR(#REF!/GAMSstern!AD83,"")</f>
        <v/>
      </c>
      <c r="AF83" s="2" t="str">
        <f>IFERROR(#REF!/GAMSstern!AE83,"")</f>
        <v/>
      </c>
      <c r="AG83" s="2" t="str">
        <f>IFERROR(#REF!/GAMSstern!AF83,"")</f>
        <v/>
      </c>
      <c r="AH83" s="2" t="str">
        <f>IFERROR(#REF!/GAMSstern!AG83,"")</f>
        <v/>
      </c>
      <c r="AI83" s="2" t="str">
        <f>IFERROR(#REF!/GAMSstern!AH83,"")</f>
        <v/>
      </c>
      <c r="AJ83" s="2" t="str">
        <f>IFERROR(#REF!/GAMSstern!AI83,"")</f>
        <v/>
      </c>
      <c r="AK83" s="2" t="str">
        <f>IFERROR(#REF!/GAMSstern!AJ83,"")</f>
        <v/>
      </c>
      <c r="AL83" s="2" t="str">
        <f>IFERROR(#REF!/GAMSstern!AK83,"")</f>
        <v/>
      </c>
      <c r="AM83" s="2" t="str">
        <f>IFERROR(#REF!/GAMSstern!AL83,"")</f>
        <v/>
      </c>
      <c r="AN83" s="2" t="str">
        <f>IFERROR(#REF!/GAMSstern!AM83,"")</f>
        <v/>
      </c>
      <c r="AO83" s="2" t="str">
        <f>IFERROR(#REF!/GAMSstern!AN83,"")</f>
        <v/>
      </c>
      <c r="AP83" s="2" t="str">
        <f>IFERROR(#REF!/GAMSstern!AO83,"")</f>
        <v/>
      </c>
      <c r="AQ83" s="2" t="str">
        <f>IFERROR(#REF!/GAMSstern!AP83,"")</f>
        <v/>
      </c>
      <c r="AR83" s="2" t="str">
        <f>IFERROR(#REF!/GAMSstern!AQ83,"")</f>
        <v/>
      </c>
      <c r="AS83" s="2" t="str">
        <f>IFERROR(#REF!/GAMSstern!AR83,"")</f>
        <v/>
      </c>
      <c r="AT83" s="2" t="str">
        <f>IFERROR(#REF!/GAMSstern!AS83,"")</f>
        <v/>
      </c>
      <c r="AU83" s="2" t="str">
        <f>IFERROR(#REF!/GAMSstern!AT83,"")</f>
        <v/>
      </c>
      <c r="AV83" s="2" t="str">
        <f>IFERROR(#REF!/GAMSstern!AU83,"")</f>
        <v/>
      </c>
      <c r="AW83" s="2" t="str">
        <f>IFERROR(#REF!/GAMSstern!AV83,"")</f>
        <v/>
      </c>
      <c r="AX83" s="2" t="str">
        <f>IFERROR(#REF!/GAMSstern!AW83,"")</f>
        <v/>
      </c>
      <c r="AY83" s="2" t="str">
        <f>IFERROR(#REF!/GAMSstern!AX83,"")</f>
        <v/>
      </c>
      <c r="AZ83" s="2" t="str">
        <f>IFERROR(#REF!/GAMSstern!AY83,"")</f>
        <v/>
      </c>
      <c r="BA83" s="2" t="str">
        <f>IFERROR(#REF!/GAMSstern!AZ83,"")</f>
        <v/>
      </c>
      <c r="BB83" s="2" t="str">
        <f>IFERROR(#REF!/GAMSstern!BA83,"")</f>
        <v/>
      </c>
      <c r="BC83" s="2" t="str">
        <f>IFERROR(#REF!/GAMSstern!BB83,"")</f>
        <v/>
      </c>
      <c r="BD83" s="2" t="str">
        <f>IFERROR(#REF!/GAMSstern!BC83,"")</f>
        <v/>
      </c>
      <c r="BE83" s="2" t="str">
        <f>IFERROR(#REF!/GAMSstern!BD83,"")</f>
        <v/>
      </c>
      <c r="BF83" s="2" t="str">
        <f>IFERROR(#REF!/GAMSstern!BE83,"")</f>
        <v/>
      </c>
      <c r="BG83" s="2" t="str">
        <f>IFERROR(#REF!/GAMSstern!BF83,"")</f>
        <v/>
      </c>
      <c r="BH83" s="2" t="str">
        <f>IFERROR(#REF!/GAMSstern!BG83,"")</f>
        <v/>
      </c>
      <c r="BI83" s="2" t="str">
        <f>IFERROR(#REF!/GAMSstern!BH83,"")</f>
        <v/>
      </c>
      <c r="BJ83" s="2" t="str">
        <f>IFERROR(#REF!/GAMSstern!BI83,"")</f>
        <v/>
      </c>
    </row>
    <row r="84" spans="1:62" x14ac:dyDescent="0.25">
      <c r="A84" t="e">
        <f>#REF!</f>
        <v>#REF!</v>
      </c>
      <c r="B84" t="str">
        <f>GAMSbase!A84</f>
        <v>Coefficient of Heat Gain by Deep Oceans</v>
      </c>
      <c r="C84" s="2" t="str">
        <f>IFERROR(#REF!/GAMSstern!B84,"")</f>
        <v/>
      </c>
      <c r="D84" s="2" t="str">
        <f>IFERROR(#REF!/GAMSstern!C84,"")</f>
        <v/>
      </c>
      <c r="E84" s="2" t="str">
        <f>IFERROR(#REF!/GAMSstern!D84,"")</f>
        <v/>
      </c>
      <c r="F84" s="2" t="str">
        <f>IFERROR(#REF!/GAMSstern!E84,"")</f>
        <v/>
      </c>
      <c r="G84" s="2" t="str">
        <f>IFERROR(#REF!/GAMSstern!F84,"")</f>
        <v/>
      </c>
      <c r="H84" s="2" t="str">
        <f>IFERROR(#REF!/GAMSstern!G84,"")</f>
        <v/>
      </c>
      <c r="I84" s="2" t="str">
        <f>IFERROR(#REF!/GAMSstern!H84,"")</f>
        <v/>
      </c>
      <c r="J84" s="2" t="str">
        <f>IFERROR(#REF!/GAMSstern!I84,"")</f>
        <v/>
      </c>
      <c r="K84" s="2" t="str">
        <f>IFERROR(#REF!/GAMSstern!J84,"")</f>
        <v/>
      </c>
      <c r="L84" s="2" t="str">
        <f>IFERROR(#REF!/GAMSstern!K84,"")</f>
        <v/>
      </c>
      <c r="M84" s="2" t="str">
        <f>IFERROR(#REF!/GAMSstern!L84,"")</f>
        <v/>
      </c>
      <c r="N84" s="2" t="str">
        <f>IFERROR(#REF!/GAMSstern!M84,"")</f>
        <v/>
      </c>
      <c r="O84" s="2" t="str">
        <f>IFERROR(#REF!/GAMSstern!N84,"")</f>
        <v/>
      </c>
      <c r="P84" s="2" t="str">
        <f>IFERROR(#REF!/GAMSstern!O84,"")</f>
        <v/>
      </c>
      <c r="Q84" s="2" t="str">
        <f>IFERROR(#REF!/GAMSstern!P84,"")</f>
        <v/>
      </c>
      <c r="R84" s="2" t="str">
        <f>IFERROR(#REF!/GAMSstern!Q84,"")</f>
        <v/>
      </c>
      <c r="S84" s="2" t="str">
        <f>IFERROR(#REF!/GAMSstern!R84,"")</f>
        <v/>
      </c>
      <c r="T84" s="2" t="str">
        <f>IFERROR(#REF!/GAMSstern!S84,"")</f>
        <v/>
      </c>
      <c r="U84" s="2" t="str">
        <f>IFERROR(#REF!/GAMSstern!T84,"")</f>
        <v/>
      </c>
      <c r="V84" s="2" t="str">
        <f>IFERROR(#REF!/GAMSstern!U84,"")</f>
        <v/>
      </c>
      <c r="W84" s="2" t="str">
        <f>IFERROR(#REF!/GAMSstern!V84,"")</f>
        <v/>
      </c>
      <c r="X84" s="2" t="str">
        <f>IFERROR(#REF!/GAMSstern!W84,"")</f>
        <v/>
      </c>
      <c r="Y84" s="2" t="str">
        <f>IFERROR(#REF!/GAMSstern!X84,"")</f>
        <v/>
      </c>
      <c r="Z84" s="2" t="str">
        <f>IFERROR(#REF!/GAMSstern!Y84,"")</f>
        <v/>
      </c>
      <c r="AA84" s="2" t="str">
        <f>IFERROR(#REF!/GAMSstern!Z84,"")</f>
        <v/>
      </c>
      <c r="AB84" s="2" t="str">
        <f>IFERROR(#REF!/GAMSstern!AA84,"")</f>
        <v/>
      </c>
      <c r="AC84" s="2" t="str">
        <f>IFERROR(#REF!/GAMSstern!AB84,"")</f>
        <v/>
      </c>
      <c r="AD84" s="2" t="str">
        <f>IFERROR(#REF!/GAMSstern!AC84,"")</f>
        <v/>
      </c>
      <c r="AE84" s="2" t="str">
        <f>IFERROR(#REF!/GAMSstern!AD84,"")</f>
        <v/>
      </c>
      <c r="AF84" s="2" t="str">
        <f>IFERROR(#REF!/GAMSstern!AE84,"")</f>
        <v/>
      </c>
      <c r="AG84" s="2" t="str">
        <f>IFERROR(#REF!/GAMSstern!AF84,"")</f>
        <v/>
      </c>
      <c r="AH84" s="2" t="str">
        <f>IFERROR(#REF!/GAMSstern!AG84,"")</f>
        <v/>
      </c>
      <c r="AI84" s="2" t="str">
        <f>IFERROR(#REF!/GAMSstern!AH84,"")</f>
        <v/>
      </c>
      <c r="AJ84" s="2" t="str">
        <f>IFERROR(#REF!/GAMSstern!AI84,"")</f>
        <v/>
      </c>
      <c r="AK84" s="2" t="str">
        <f>IFERROR(#REF!/GAMSstern!AJ84,"")</f>
        <v/>
      </c>
      <c r="AL84" s="2" t="str">
        <f>IFERROR(#REF!/GAMSstern!AK84,"")</f>
        <v/>
      </c>
      <c r="AM84" s="2" t="str">
        <f>IFERROR(#REF!/GAMSstern!AL84,"")</f>
        <v/>
      </c>
      <c r="AN84" s="2" t="str">
        <f>IFERROR(#REF!/GAMSstern!AM84,"")</f>
        <v/>
      </c>
      <c r="AO84" s="2" t="str">
        <f>IFERROR(#REF!/GAMSstern!AN84,"")</f>
        <v/>
      </c>
      <c r="AP84" s="2" t="str">
        <f>IFERROR(#REF!/GAMSstern!AO84,"")</f>
        <v/>
      </c>
      <c r="AQ84" s="2" t="str">
        <f>IFERROR(#REF!/GAMSstern!AP84,"")</f>
        <v/>
      </c>
      <c r="AR84" s="2" t="str">
        <f>IFERROR(#REF!/GAMSstern!AQ84,"")</f>
        <v/>
      </c>
      <c r="AS84" s="2" t="str">
        <f>IFERROR(#REF!/GAMSstern!AR84,"")</f>
        <v/>
      </c>
      <c r="AT84" s="2" t="str">
        <f>IFERROR(#REF!/GAMSstern!AS84,"")</f>
        <v/>
      </c>
      <c r="AU84" s="2" t="str">
        <f>IFERROR(#REF!/GAMSstern!AT84,"")</f>
        <v/>
      </c>
      <c r="AV84" s="2" t="str">
        <f>IFERROR(#REF!/GAMSstern!AU84,"")</f>
        <v/>
      </c>
      <c r="AW84" s="2" t="str">
        <f>IFERROR(#REF!/GAMSstern!AV84,"")</f>
        <v/>
      </c>
      <c r="AX84" s="2" t="str">
        <f>IFERROR(#REF!/GAMSstern!AW84,"")</f>
        <v/>
      </c>
      <c r="AY84" s="2" t="str">
        <f>IFERROR(#REF!/GAMSstern!AX84,"")</f>
        <v/>
      </c>
      <c r="AZ84" s="2" t="str">
        <f>IFERROR(#REF!/GAMSstern!AY84,"")</f>
        <v/>
      </c>
      <c r="BA84" s="2" t="str">
        <f>IFERROR(#REF!/GAMSstern!AZ84,"")</f>
        <v/>
      </c>
      <c r="BB84" s="2" t="str">
        <f>IFERROR(#REF!/GAMSstern!BA84,"")</f>
        <v/>
      </c>
      <c r="BC84" s="2" t="str">
        <f>IFERROR(#REF!/GAMSstern!BB84,"")</f>
        <v/>
      </c>
      <c r="BD84" s="2" t="str">
        <f>IFERROR(#REF!/GAMSstern!BC84,"")</f>
        <v/>
      </c>
      <c r="BE84" s="2" t="str">
        <f>IFERROR(#REF!/GAMSstern!BD84,"")</f>
        <v/>
      </c>
      <c r="BF84" s="2" t="str">
        <f>IFERROR(#REF!/GAMSstern!BE84,"")</f>
        <v/>
      </c>
      <c r="BG84" s="2" t="str">
        <f>IFERROR(#REF!/GAMSstern!BF84,"")</f>
        <v/>
      </c>
      <c r="BH84" s="2" t="str">
        <f>IFERROR(#REF!/GAMSstern!BG84,"")</f>
        <v/>
      </c>
      <c r="BI84" s="2" t="str">
        <f>IFERROR(#REF!/GAMSstern!BH84,"")</f>
        <v/>
      </c>
      <c r="BJ84" s="2" t="str">
        <f>IFERROR(#REF!/GAMSstern!BI84,"")</f>
        <v/>
      </c>
    </row>
    <row r="85" spans="1:62" x14ac:dyDescent="0.25">
      <c r="A85" t="e">
        <f>#REF!</f>
        <v>#REF!</v>
      </c>
      <c r="B85" t="str">
        <f>GAMSbase!A85</f>
        <v>** Global Environmental Variables</v>
      </c>
      <c r="C85" s="2" t="str">
        <f>IFERROR(#REF!/GAMSstern!B85,"")</f>
        <v/>
      </c>
      <c r="D85" s="2" t="str">
        <f>IFERROR(#REF!/GAMSstern!C85,"")</f>
        <v/>
      </c>
      <c r="E85" s="2" t="str">
        <f>IFERROR(#REF!/GAMSstern!D85,"")</f>
        <v/>
      </c>
      <c r="F85" s="2" t="str">
        <f>IFERROR(#REF!/GAMSstern!E85,"")</f>
        <v/>
      </c>
      <c r="G85" s="2" t="str">
        <f>IFERROR(#REF!/GAMSstern!F85,"")</f>
        <v/>
      </c>
      <c r="H85" s="2" t="str">
        <f>IFERROR(#REF!/GAMSstern!G85,"")</f>
        <v/>
      </c>
      <c r="I85" s="2" t="str">
        <f>IFERROR(#REF!/GAMSstern!H85,"")</f>
        <v/>
      </c>
      <c r="J85" s="2" t="str">
        <f>IFERROR(#REF!/GAMSstern!I85,"")</f>
        <v/>
      </c>
      <c r="K85" s="2" t="str">
        <f>IFERROR(#REF!/GAMSstern!J85,"")</f>
        <v/>
      </c>
      <c r="L85" s="2" t="str">
        <f>IFERROR(#REF!/GAMSstern!K85,"")</f>
        <v/>
      </c>
      <c r="M85" s="2" t="str">
        <f>IFERROR(#REF!/GAMSstern!L85,"")</f>
        <v/>
      </c>
      <c r="N85" s="2" t="str">
        <f>IFERROR(#REF!/GAMSstern!M85,"")</f>
        <v/>
      </c>
      <c r="O85" s="2" t="str">
        <f>IFERROR(#REF!/GAMSstern!N85,"")</f>
        <v/>
      </c>
      <c r="P85" s="2" t="str">
        <f>IFERROR(#REF!/GAMSstern!O85,"")</f>
        <v/>
      </c>
      <c r="Q85" s="2" t="str">
        <f>IFERROR(#REF!/GAMSstern!P85,"")</f>
        <v/>
      </c>
      <c r="R85" s="2" t="str">
        <f>IFERROR(#REF!/GAMSstern!Q85,"")</f>
        <v/>
      </c>
      <c r="S85" s="2" t="str">
        <f>IFERROR(#REF!/GAMSstern!R85,"")</f>
        <v/>
      </c>
      <c r="T85" s="2" t="str">
        <f>IFERROR(#REF!/GAMSstern!S85,"")</f>
        <v/>
      </c>
      <c r="U85" s="2" t="str">
        <f>IFERROR(#REF!/GAMSstern!T85,"")</f>
        <v/>
      </c>
      <c r="V85" s="2" t="str">
        <f>IFERROR(#REF!/GAMSstern!U85,"")</f>
        <v/>
      </c>
      <c r="W85" s="2" t="str">
        <f>IFERROR(#REF!/GAMSstern!V85,"")</f>
        <v/>
      </c>
      <c r="X85" s="2" t="str">
        <f>IFERROR(#REF!/GAMSstern!W85,"")</f>
        <v/>
      </c>
      <c r="Y85" s="2" t="str">
        <f>IFERROR(#REF!/GAMSstern!X85,"")</f>
        <v/>
      </c>
      <c r="Z85" s="2" t="str">
        <f>IFERROR(#REF!/GAMSstern!Y85,"")</f>
        <v/>
      </c>
      <c r="AA85" s="2" t="str">
        <f>IFERROR(#REF!/GAMSstern!Z85,"")</f>
        <v/>
      </c>
      <c r="AB85" s="2" t="str">
        <f>IFERROR(#REF!/GAMSstern!AA85,"")</f>
        <v/>
      </c>
      <c r="AC85" s="2" t="str">
        <f>IFERROR(#REF!/GAMSstern!AB85,"")</f>
        <v/>
      </c>
      <c r="AD85" s="2" t="str">
        <f>IFERROR(#REF!/GAMSstern!AC85,"")</f>
        <v/>
      </c>
      <c r="AE85" s="2" t="str">
        <f>IFERROR(#REF!/GAMSstern!AD85,"")</f>
        <v/>
      </c>
      <c r="AF85" s="2" t="str">
        <f>IFERROR(#REF!/GAMSstern!AE85,"")</f>
        <v/>
      </c>
      <c r="AG85" s="2" t="str">
        <f>IFERROR(#REF!/GAMSstern!AF85,"")</f>
        <v/>
      </c>
      <c r="AH85" s="2" t="str">
        <f>IFERROR(#REF!/GAMSstern!AG85,"")</f>
        <v/>
      </c>
      <c r="AI85" s="2" t="str">
        <f>IFERROR(#REF!/GAMSstern!AH85,"")</f>
        <v/>
      </c>
      <c r="AJ85" s="2" t="str">
        <f>IFERROR(#REF!/GAMSstern!AI85,"")</f>
        <v/>
      </c>
      <c r="AK85" s="2" t="str">
        <f>IFERROR(#REF!/GAMSstern!AJ85,"")</f>
        <v/>
      </c>
      <c r="AL85" s="2" t="str">
        <f>IFERROR(#REF!/GAMSstern!AK85,"")</f>
        <v/>
      </c>
      <c r="AM85" s="2" t="str">
        <f>IFERROR(#REF!/GAMSstern!AL85,"")</f>
        <v/>
      </c>
      <c r="AN85" s="2" t="str">
        <f>IFERROR(#REF!/GAMSstern!AM85,"")</f>
        <v/>
      </c>
      <c r="AO85" s="2" t="str">
        <f>IFERROR(#REF!/GAMSstern!AN85,"")</f>
        <v/>
      </c>
      <c r="AP85" s="2" t="str">
        <f>IFERROR(#REF!/GAMSstern!AO85,"")</f>
        <v/>
      </c>
      <c r="AQ85" s="2" t="str">
        <f>IFERROR(#REF!/GAMSstern!AP85,"")</f>
        <v/>
      </c>
      <c r="AR85" s="2" t="str">
        <f>IFERROR(#REF!/GAMSstern!AQ85,"")</f>
        <v/>
      </c>
      <c r="AS85" s="2" t="str">
        <f>IFERROR(#REF!/GAMSstern!AR85,"")</f>
        <v/>
      </c>
      <c r="AT85" s="2" t="str">
        <f>IFERROR(#REF!/GAMSstern!AS85,"")</f>
        <v/>
      </c>
      <c r="AU85" s="2" t="str">
        <f>IFERROR(#REF!/GAMSstern!AT85,"")</f>
        <v/>
      </c>
      <c r="AV85" s="2" t="str">
        <f>IFERROR(#REF!/GAMSstern!AU85,"")</f>
        <v/>
      </c>
      <c r="AW85" s="2" t="str">
        <f>IFERROR(#REF!/GAMSstern!AV85,"")</f>
        <v/>
      </c>
      <c r="AX85" s="2" t="str">
        <f>IFERROR(#REF!/GAMSstern!AW85,"")</f>
        <v/>
      </c>
      <c r="AY85" s="2" t="str">
        <f>IFERROR(#REF!/GAMSstern!AX85,"")</f>
        <v/>
      </c>
      <c r="AZ85" s="2" t="str">
        <f>IFERROR(#REF!/GAMSstern!AY85,"")</f>
        <v/>
      </c>
      <c r="BA85" s="2" t="str">
        <f>IFERROR(#REF!/GAMSstern!AZ85,"")</f>
        <v/>
      </c>
      <c r="BB85" s="2" t="str">
        <f>IFERROR(#REF!/GAMSstern!BA85,"")</f>
        <v/>
      </c>
      <c r="BC85" s="2" t="str">
        <f>IFERROR(#REF!/GAMSstern!BB85,"")</f>
        <v/>
      </c>
      <c r="BD85" s="2" t="str">
        <f>IFERROR(#REF!/GAMSstern!BC85,"")</f>
        <v/>
      </c>
      <c r="BE85" s="2" t="str">
        <f>IFERROR(#REF!/GAMSstern!BD85,"")</f>
        <v/>
      </c>
      <c r="BF85" s="2" t="str">
        <f>IFERROR(#REF!/GAMSstern!BE85,"")</f>
        <v/>
      </c>
      <c r="BG85" s="2" t="str">
        <f>IFERROR(#REF!/GAMSstern!BF85,"")</f>
        <v/>
      </c>
      <c r="BH85" s="2" t="str">
        <f>IFERROR(#REF!/GAMSstern!BG85,"")</f>
        <v/>
      </c>
      <c r="BI85" s="2" t="str">
        <f>IFERROR(#REF!/GAMSstern!BH85,"")</f>
        <v/>
      </c>
      <c r="BJ85" s="2" t="str">
        <f>IFERROR(#REF!/GAMSstern!BI85,"")</f>
        <v/>
      </c>
    </row>
    <row r="86" spans="1:62" x14ac:dyDescent="0.25">
      <c r="A86" t="e">
        <f>#REF!</f>
        <v>#REF!</v>
      </c>
      <c r="B86" t="str">
        <f>GAMSbase!A86</f>
        <v>* CARBON CYCLE</v>
      </c>
      <c r="C86" s="2" t="str">
        <f>IFERROR(#REF!/GAMSstern!B86,"")</f>
        <v/>
      </c>
      <c r="D86" s="2" t="str">
        <f>IFERROR(#REF!/GAMSstern!C86,"")</f>
        <v/>
      </c>
      <c r="E86" s="2" t="str">
        <f>IFERROR(#REF!/GAMSstern!D86,"")</f>
        <v/>
      </c>
      <c r="F86" s="2" t="str">
        <f>IFERROR(#REF!/GAMSstern!E86,"")</f>
        <v/>
      </c>
      <c r="G86" s="2" t="str">
        <f>IFERROR(#REF!/GAMSstern!F86,"")</f>
        <v/>
      </c>
      <c r="H86" s="2" t="str">
        <f>IFERROR(#REF!/GAMSstern!G86,"")</f>
        <v/>
      </c>
      <c r="I86" s="2" t="str">
        <f>IFERROR(#REF!/GAMSstern!H86,"")</f>
        <v/>
      </c>
      <c r="J86" s="2" t="str">
        <f>IFERROR(#REF!/GAMSstern!I86,"")</f>
        <v/>
      </c>
      <c r="K86" s="2" t="str">
        <f>IFERROR(#REF!/GAMSstern!J86,"")</f>
        <v/>
      </c>
      <c r="L86" s="2" t="str">
        <f>IFERROR(#REF!/GAMSstern!K86,"")</f>
        <v/>
      </c>
      <c r="M86" s="2" t="str">
        <f>IFERROR(#REF!/GAMSstern!L86,"")</f>
        <v/>
      </c>
      <c r="N86" s="2" t="str">
        <f>IFERROR(#REF!/GAMSstern!M86,"")</f>
        <v/>
      </c>
      <c r="O86" s="2" t="str">
        <f>IFERROR(#REF!/GAMSstern!N86,"")</f>
        <v/>
      </c>
      <c r="P86" s="2" t="str">
        <f>IFERROR(#REF!/GAMSstern!O86,"")</f>
        <v/>
      </c>
      <c r="Q86" s="2" t="str">
        <f>IFERROR(#REF!/GAMSstern!P86,"")</f>
        <v/>
      </c>
      <c r="R86" s="2" t="str">
        <f>IFERROR(#REF!/GAMSstern!Q86,"")</f>
        <v/>
      </c>
      <c r="S86" s="2" t="str">
        <f>IFERROR(#REF!/GAMSstern!R86,"")</f>
        <v/>
      </c>
      <c r="T86" s="2" t="str">
        <f>IFERROR(#REF!/GAMSstern!S86,"")</f>
        <v/>
      </c>
      <c r="U86" s="2" t="str">
        <f>IFERROR(#REF!/GAMSstern!T86,"")</f>
        <v/>
      </c>
      <c r="V86" s="2" t="str">
        <f>IFERROR(#REF!/GAMSstern!U86,"")</f>
        <v/>
      </c>
      <c r="W86" s="2" t="str">
        <f>IFERROR(#REF!/GAMSstern!V86,"")</f>
        <v/>
      </c>
      <c r="X86" s="2" t="str">
        <f>IFERROR(#REF!/GAMSstern!W86,"")</f>
        <v/>
      </c>
      <c r="Y86" s="2" t="str">
        <f>IFERROR(#REF!/GAMSstern!X86,"")</f>
        <v/>
      </c>
      <c r="Z86" s="2" t="str">
        <f>IFERROR(#REF!/GAMSstern!Y86,"")</f>
        <v/>
      </c>
      <c r="AA86" s="2" t="str">
        <f>IFERROR(#REF!/GAMSstern!Z86,"")</f>
        <v/>
      </c>
      <c r="AB86" s="2" t="str">
        <f>IFERROR(#REF!/GAMSstern!AA86,"")</f>
        <v/>
      </c>
      <c r="AC86" s="2" t="str">
        <f>IFERROR(#REF!/GAMSstern!AB86,"")</f>
        <v/>
      </c>
      <c r="AD86" s="2" t="str">
        <f>IFERROR(#REF!/GAMSstern!AC86,"")</f>
        <v/>
      </c>
      <c r="AE86" s="2" t="str">
        <f>IFERROR(#REF!/GAMSstern!AD86,"")</f>
        <v/>
      </c>
      <c r="AF86" s="2" t="str">
        <f>IFERROR(#REF!/GAMSstern!AE86,"")</f>
        <v/>
      </c>
      <c r="AG86" s="2" t="str">
        <f>IFERROR(#REF!/GAMSstern!AF86,"")</f>
        <v/>
      </c>
      <c r="AH86" s="2" t="str">
        <f>IFERROR(#REF!/GAMSstern!AG86,"")</f>
        <v/>
      </c>
      <c r="AI86" s="2" t="str">
        <f>IFERROR(#REF!/GAMSstern!AH86,"")</f>
        <v/>
      </c>
      <c r="AJ86" s="2" t="str">
        <f>IFERROR(#REF!/GAMSstern!AI86,"")</f>
        <v/>
      </c>
      <c r="AK86" s="2" t="str">
        <f>IFERROR(#REF!/GAMSstern!AJ86,"")</f>
        <v/>
      </c>
      <c r="AL86" s="2" t="str">
        <f>IFERROR(#REF!/GAMSstern!AK86,"")</f>
        <v/>
      </c>
      <c r="AM86" s="2" t="str">
        <f>IFERROR(#REF!/GAMSstern!AL86,"")</f>
        <v/>
      </c>
      <c r="AN86" s="2" t="str">
        <f>IFERROR(#REF!/GAMSstern!AM86,"")</f>
        <v/>
      </c>
      <c r="AO86" s="2" t="str">
        <f>IFERROR(#REF!/GAMSstern!AN86,"")</f>
        <v/>
      </c>
      <c r="AP86" s="2" t="str">
        <f>IFERROR(#REF!/GAMSstern!AO86,"")</f>
        <v/>
      </c>
      <c r="AQ86" s="2" t="str">
        <f>IFERROR(#REF!/GAMSstern!AP86,"")</f>
        <v/>
      </c>
      <c r="AR86" s="2" t="str">
        <f>IFERROR(#REF!/GAMSstern!AQ86,"")</f>
        <v/>
      </c>
      <c r="AS86" s="2" t="str">
        <f>IFERROR(#REF!/GAMSstern!AR86,"")</f>
        <v/>
      </c>
      <c r="AT86" s="2" t="str">
        <f>IFERROR(#REF!/GAMSstern!AS86,"")</f>
        <v/>
      </c>
      <c r="AU86" s="2" t="str">
        <f>IFERROR(#REF!/GAMSstern!AT86,"")</f>
        <v/>
      </c>
      <c r="AV86" s="2" t="str">
        <f>IFERROR(#REF!/GAMSstern!AU86,"")</f>
        <v/>
      </c>
      <c r="AW86" s="2" t="str">
        <f>IFERROR(#REF!/GAMSstern!AV86,"")</f>
        <v/>
      </c>
      <c r="AX86" s="2" t="str">
        <f>IFERROR(#REF!/GAMSstern!AW86,"")</f>
        <v/>
      </c>
      <c r="AY86" s="2" t="str">
        <f>IFERROR(#REF!/GAMSstern!AX86,"")</f>
        <v/>
      </c>
      <c r="AZ86" s="2" t="str">
        <f>IFERROR(#REF!/GAMSstern!AY86,"")</f>
        <v/>
      </c>
      <c r="BA86" s="2" t="str">
        <f>IFERROR(#REF!/GAMSstern!AZ86,"")</f>
        <v/>
      </c>
      <c r="BB86" s="2" t="str">
        <f>IFERROR(#REF!/GAMSstern!BA86,"")</f>
        <v/>
      </c>
      <c r="BC86" s="2" t="str">
        <f>IFERROR(#REF!/GAMSstern!BB86,"")</f>
        <v/>
      </c>
      <c r="BD86" s="2" t="str">
        <f>IFERROR(#REF!/GAMSstern!BC86,"")</f>
        <v/>
      </c>
      <c r="BE86" s="2" t="str">
        <f>IFERROR(#REF!/GAMSstern!BD86,"")</f>
        <v/>
      </c>
      <c r="BF86" s="2" t="str">
        <f>IFERROR(#REF!/GAMSstern!BE86,"")</f>
        <v/>
      </c>
      <c r="BG86" s="2" t="str">
        <f>IFERROR(#REF!/GAMSstern!BF86,"")</f>
        <v/>
      </c>
      <c r="BH86" s="2" t="str">
        <f>IFERROR(#REF!/GAMSstern!BG86,"")</f>
        <v/>
      </c>
      <c r="BI86" s="2" t="str">
        <f>IFERROR(#REF!/GAMSstern!BH86,"")</f>
        <v/>
      </c>
      <c r="BJ86" s="2" t="str">
        <f>IFERROR(#REF!/GAMSstern!BI86,"")</f>
        <v/>
      </c>
    </row>
    <row r="87" spans="1:62" x14ac:dyDescent="0.25">
      <c r="A87" t="e">
        <f>#REF!</f>
        <v>#REF!</v>
      </c>
      <c r="B87" t="str">
        <f>GAMSbase!A87</f>
        <v>Atmospheric concentration of carbon (GTC)</v>
      </c>
      <c r="C87" s="2" t="str">
        <f>IFERROR(#REF!/GAMSstern!B87,"")</f>
        <v/>
      </c>
      <c r="D87" s="2" t="str">
        <f>IFERROR(#REF!/GAMSstern!C87,"")</f>
        <v/>
      </c>
      <c r="E87" s="2" t="str">
        <f>IFERROR(#REF!/GAMSstern!D87,"")</f>
        <v/>
      </c>
      <c r="F87" s="2" t="str">
        <f>IFERROR(#REF!/GAMSstern!E87,"")</f>
        <v/>
      </c>
      <c r="G87" s="2" t="str">
        <f>IFERROR(#REF!/GAMSstern!F87,"")</f>
        <v/>
      </c>
      <c r="H87" s="2" t="str">
        <f>IFERROR(#REF!/GAMSstern!G87,"")</f>
        <v/>
      </c>
      <c r="I87" s="2" t="str">
        <f>IFERROR(#REF!/GAMSstern!H87,"")</f>
        <v/>
      </c>
      <c r="J87" s="2" t="str">
        <f>IFERROR(#REF!/GAMSstern!I87,"")</f>
        <v/>
      </c>
      <c r="K87" s="2" t="str">
        <f>IFERROR(#REF!/GAMSstern!J87,"")</f>
        <v/>
      </c>
      <c r="L87" s="2" t="str">
        <f>IFERROR(#REF!/GAMSstern!K87,"")</f>
        <v/>
      </c>
      <c r="M87" s="2" t="str">
        <f>IFERROR(#REF!/GAMSstern!L87,"")</f>
        <v/>
      </c>
      <c r="N87" s="2" t="str">
        <f>IFERROR(#REF!/GAMSstern!M87,"")</f>
        <v/>
      </c>
      <c r="O87" s="2" t="str">
        <f>IFERROR(#REF!/GAMSstern!N87,"")</f>
        <v/>
      </c>
      <c r="P87" s="2" t="str">
        <f>IFERROR(#REF!/GAMSstern!O87,"")</f>
        <v/>
      </c>
      <c r="Q87" s="2" t="str">
        <f>IFERROR(#REF!/GAMSstern!P87,"")</f>
        <v/>
      </c>
      <c r="R87" s="2" t="str">
        <f>IFERROR(#REF!/GAMSstern!Q87,"")</f>
        <v/>
      </c>
      <c r="S87" s="2" t="str">
        <f>IFERROR(#REF!/GAMSstern!R87,"")</f>
        <v/>
      </c>
      <c r="T87" s="2" t="str">
        <f>IFERROR(#REF!/GAMSstern!S87,"")</f>
        <v/>
      </c>
      <c r="U87" s="2" t="str">
        <f>IFERROR(#REF!/GAMSstern!T87,"")</f>
        <v/>
      </c>
      <c r="V87" s="2" t="str">
        <f>IFERROR(#REF!/GAMSstern!U87,"")</f>
        <v/>
      </c>
      <c r="W87" s="2" t="str">
        <f>IFERROR(#REF!/GAMSstern!V87,"")</f>
        <v/>
      </c>
      <c r="X87" s="2" t="str">
        <f>IFERROR(#REF!/GAMSstern!W87,"")</f>
        <v/>
      </c>
      <c r="Y87" s="2" t="str">
        <f>IFERROR(#REF!/GAMSstern!X87,"")</f>
        <v/>
      </c>
      <c r="Z87" s="2" t="str">
        <f>IFERROR(#REF!/GAMSstern!Y87,"")</f>
        <v/>
      </c>
      <c r="AA87" s="2" t="str">
        <f>IFERROR(#REF!/GAMSstern!Z87,"")</f>
        <v/>
      </c>
      <c r="AB87" s="2" t="str">
        <f>IFERROR(#REF!/GAMSstern!AA87,"")</f>
        <v/>
      </c>
      <c r="AC87" s="2" t="str">
        <f>IFERROR(#REF!/GAMSstern!AB87,"")</f>
        <v/>
      </c>
      <c r="AD87" s="2" t="str">
        <f>IFERROR(#REF!/GAMSstern!AC87,"")</f>
        <v/>
      </c>
      <c r="AE87" s="2" t="str">
        <f>IFERROR(#REF!/GAMSstern!AD87,"")</f>
        <v/>
      </c>
      <c r="AF87" s="2" t="str">
        <f>IFERROR(#REF!/GAMSstern!AE87,"")</f>
        <v/>
      </c>
      <c r="AG87" s="2" t="str">
        <f>IFERROR(#REF!/GAMSstern!AF87,"")</f>
        <v/>
      </c>
      <c r="AH87" s="2" t="str">
        <f>IFERROR(#REF!/GAMSstern!AG87,"")</f>
        <v/>
      </c>
      <c r="AI87" s="2" t="str">
        <f>IFERROR(#REF!/GAMSstern!AH87,"")</f>
        <v/>
      </c>
      <c r="AJ87" s="2" t="str">
        <f>IFERROR(#REF!/GAMSstern!AI87,"")</f>
        <v/>
      </c>
      <c r="AK87" s="2" t="str">
        <f>IFERROR(#REF!/GAMSstern!AJ87,"")</f>
        <v/>
      </c>
      <c r="AL87" s="2" t="str">
        <f>IFERROR(#REF!/GAMSstern!AK87,"")</f>
        <v/>
      </c>
      <c r="AM87" s="2" t="str">
        <f>IFERROR(#REF!/GAMSstern!AL87,"")</f>
        <v/>
      </c>
      <c r="AN87" s="2" t="str">
        <f>IFERROR(#REF!/GAMSstern!AM87,"")</f>
        <v/>
      </c>
      <c r="AO87" s="2" t="str">
        <f>IFERROR(#REF!/GAMSstern!AN87,"")</f>
        <v/>
      </c>
      <c r="AP87" s="2" t="str">
        <f>IFERROR(#REF!/GAMSstern!AO87,"")</f>
        <v/>
      </c>
      <c r="AQ87" s="2" t="str">
        <f>IFERROR(#REF!/GAMSstern!AP87,"")</f>
        <v/>
      </c>
      <c r="AR87" s="2" t="str">
        <f>IFERROR(#REF!/GAMSstern!AQ87,"")</f>
        <v/>
      </c>
      <c r="AS87" s="2" t="str">
        <f>IFERROR(#REF!/GAMSstern!AR87,"")</f>
        <v/>
      </c>
      <c r="AT87" s="2" t="str">
        <f>IFERROR(#REF!/GAMSstern!AS87,"")</f>
        <v/>
      </c>
      <c r="AU87" s="2" t="str">
        <f>IFERROR(#REF!/GAMSstern!AT87,"")</f>
        <v/>
      </c>
      <c r="AV87" s="2" t="str">
        <f>IFERROR(#REF!/GAMSstern!AU87,"")</f>
        <v/>
      </c>
      <c r="AW87" s="2" t="str">
        <f>IFERROR(#REF!/GAMSstern!AV87,"")</f>
        <v/>
      </c>
      <c r="AX87" s="2" t="str">
        <f>IFERROR(#REF!/GAMSstern!AW87,"")</f>
        <v/>
      </c>
      <c r="AY87" s="2" t="str">
        <f>IFERROR(#REF!/GAMSstern!AX87,"")</f>
        <v/>
      </c>
      <c r="AZ87" s="2" t="str">
        <f>IFERROR(#REF!/GAMSstern!AY87,"")</f>
        <v/>
      </c>
      <c r="BA87" s="2" t="str">
        <f>IFERROR(#REF!/GAMSstern!AZ87,"")</f>
        <v/>
      </c>
      <c r="BB87" s="2" t="str">
        <f>IFERROR(#REF!/GAMSstern!BA87,"")</f>
        <v/>
      </c>
      <c r="BC87" s="2" t="str">
        <f>IFERROR(#REF!/GAMSstern!BB87,"")</f>
        <v/>
      </c>
      <c r="BD87" s="2" t="str">
        <f>IFERROR(#REF!/GAMSstern!BC87,"")</f>
        <v/>
      </c>
      <c r="BE87" s="2" t="str">
        <f>IFERROR(#REF!/GAMSstern!BD87,"")</f>
        <v/>
      </c>
      <c r="BF87" s="2" t="str">
        <f>IFERROR(#REF!/GAMSstern!BE87,"")</f>
        <v/>
      </c>
      <c r="BG87" s="2" t="str">
        <f>IFERROR(#REF!/GAMSstern!BF87,"")</f>
        <v/>
      </c>
      <c r="BH87" s="2" t="str">
        <f>IFERROR(#REF!/GAMSstern!BG87,"")</f>
        <v/>
      </c>
      <c r="BI87" s="2" t="str">
        <f>IFERROR(#REF!/GAMSstern!BH87,"")</f>
        <v/>
      </c>
      <c r="BJ87" s="2" t="str">
        <f>IFERROR(#REF!/GAMSstern!BI87,"")</f>
        <v/>
      </c>
    </row>
    <row r="88" spans="1:62" x14ac:dyDescent="0.25">
      <c r="A88" t="e">
        <f>#REF!</f>
        <v>#REF!</v>
      </c>
      <c r="B88" t="str">
        <f>GAMSbase!A88</f>
        <v>Atmospheric concentration of carbon (ppm)</v>
      </c>
      <c r="C88" s="2" t="str">
        <f>IFERROR(#REF!/GAMSstern!B88,"")</f>
        <v/>
      </c>
      <c r="D88" s="2" t="str">
        <f>IFERROR(#REF!/GAMSstern!C88,"")</f>
        <v/>
      </c>
      <c r="E88" s="2" t="str">
        <f>IFERROR(#REF!/GAMSstern!D88,"")</f>
        <v/>
      </c>
      <c r="F88" s="2" t="str">
        <f>IFERROR(#REF!/GAMSstern!E88,"")</f>
        <v/>
      </c>
      <c r="G88" s="2" t="str">
        <f>IFERROR(#REF!/GAMSstern!F88,"")</f>
        <v/>
      </c>
      <c r="H88" s="2" t="str">
        <f>IFERROR(#REF!/GAMSstern!G88,"")</f>
        <v/>
      </c>
      <c r="I88" s="2" t="str">
        <f>IFERROR(#REF!/GAMSstern!H88,"")</f>
        <v/>
      </c>
      <c r="J88" s="2" t="str">
        <f>IFERROR(#REF!/GAMSstern!I88,"")</f>
        <v/>
      </c>
      <c r="K88" s="2" t="str">
        <f>IFERROR(#REF!/GAMSstern!J88,"")</f>
        <v/>
      </c>
      <c r="L88" s="2" t="str">
        <f>IFERROR(#REF!/GAMSstern!K88,"")</f>
        <v/>
      </c>
      <c r="M88" s="2" t="str">
        <f>IFERROR(#REF!/GAMSstern!L88,"")</f>
        <v/>
      </c>
      <c r="N88" s="2" t="str">
        <f>IFERROR(#REF!/GAMSstern!M88,"")</f>
        <v/>
      </c>
      <c r="O88" s="2" t="str">
        <f>IFERROR(#REF!/GAMSstern!N88,"")</f>
        <v/>
      </c>
      <c r="P88" s="2" t="str">
        <f>IFERROR(#REF!/GAMSstern!O88,"")</f>
        <v/>
      </c>
      <c r="Q88" s="2" t="str">
        <f>IFERROR(#REF!/GAMSstern!P88,"")</f>
        <v/>
      </c>
      <c r="R88" s="2" t="str">
        <f>IFERROR(#REF!/GAMSstern!Q88,"")</f>
        <v/>
      </c>
      <c r="S88" s="2" t="str">
        <f>IFERROR(#REF!/GAMSstern!R88,"")</f>
        <v/>
      </c>
      <c r="T88" s="2" t="str">
        <f>IFERROR(#REF!/GAMSstern!S88,"")</f>
        <v/>
      </c>
      <c r="U88" s="2" t="str">
        <f>IFERROR(#REF!/GAMSstern!T88,"")</f>
        <v/>
      </c>
      <c r="V88" s="2" t="str">
        <f>IFERROR(#REF!/GAMSstern!U88,"")</f>
        <v/>
      </c>
      <c r="W88" s="2" t="str">
        <f>IFERROR(#REF!/GAMSstern!V88,"")</f>
        <v/>
      </c>
      <c r="X88" s="2" t="str">
        <f>IFERROR(#REF!/GAMSstern!W88,"")</f>
        <v/>
      </c>
      <c r="Y88" s="2" t="str">
        <f>IFERROR(#REF!/GAMSstern!X88,"")</f>
        <v/>
      </c>
      <c r="Z88" s="2" t="str">
        <f>IFERROR(#REF!/GAMSstern!Y88,"")</f>
        <v/>
      </c>
      <c r="AA88" s="2" t="str">
        <f>IFERROR(#REF!/GAMSstern!Z88,"")</f>
        <v/>
      </c>
      <c r="AB88" s="2" t="str">
        <f>IFERROR(#REF!/GAMSstern!AA88,"")</f>
        <v/>
      </c>
      <c r="AC88" s="2" t="str">
        <f>IFERROR(#REF!/GAMSstern!AB88,"")</f>
        <v/>
      </c>
      <c r="AD88" s="2" t="str">
        <f>IFERROR(#REF!/GAMSstern!AC88,"")</f>
        <v/>
      </c>
      <c r="AE88" s="2" t="str">
        <f>IFERROR(#REF!/GAMSstern!AD88,"")</f>
        <v/>
      </c>
      <c r="AF88" s="2" t="str">
        <f>IFERROR(#REF!/GAMSstern!AE88,"")</f>
        <v/>
      </c>
      <c r="AG88" s="2" t="str">
        <f>IFERROR(#REF!/GAMSstern!AF88,"")</f>
        <v/>
      </c>
      <c r="AH88" s="2" t="str">
        <f>IFERROR(#REF!/GAMSstern!AG88,"")</f>
        <v/>
      </c>
      <c r="AI88" s="2" t="str">
        <f>IFERROR(#REF!/GAMSstern!AH88,"")</f>
        <v/>
      </c>
      <c r="AJ88" s="2" t="str">
        <f>IFERROR(#REF!/GAMSstern!AI88,"")</f>
        <v/>
      </c>
      <c r="AK88" s="2" t="str">
        <f>IFERROR(#REF!/GAMSstern!AJ88,"")</f>
        <v/>
      </c>
      <c r="AL88" s="2" t="str">
        <f>IFERROR(#REF!/GAMSstern!AK88,"")</f>
        <v/>
      </c>
      <c r="AM88" s="2" t="str">
        <f>IFERROR(#REF!/GAMSstern!AL88,"")</f>
        <v/>
      </c>
      <c r="AN88" s="2" t="str">
        <f>IFERROR(#REF!/GAMSstern!AM88,"")</f>
        <v/>
      </c>
      <c r="AO88" s="2" t="str">
        <f>IFERROR(#REF!/GAMSstern!AN88,"")</f>
        <v/>
      </c>
      <c r="AP88" s="2" t="str">
        <f>IFERROR(#REF!/GAMSstern!AO88,"")</f>
        <v/>
      </c>
      <c r="AQ88" s="2" t="str">
        <f>IFERROR(#REF!/GAMSstern!AP88,"")</f>
        <v/>
      </c>
      <c r="AR88" s="2" t="str">
        <f>IFERROR(#REF!/GAMSstern!AQ88,"")</f>
        <v/>
      </c>
      <c r="AS88" s="2" t="str">
        <f>IFERROR(#REF!/GAMSstern!AR88,"")</f>
        <v/>
      </c>
      <c r="AT88" s="2" t="str">
        <f>IFERROR(#REF!/GAMSstern!AS88,"")</f>
        <v/>
      </c>
      <c r="AU88" s="2" t="str">
        <f>IFERROR(#REF!/GAMSstern!AT88,"")</f>
        <v/>
      </c>
      <c r="AV88" s="2" t="str">
        <f>IFERROR(#REF!/GAMSstern!AU88,"")</f>
        <v/>
      </c>
      <c r="AW88" s="2" t="str">
        <f>IFERROR(#REF!/GAMSstern!AV88,"")</f>
        <v/>
      </c>
      <c r="AX88" s="2" t="str">
        <f>IFERROR(#REF!/GAMSstern!AW88,"")</f>
        <v/>
      </c>
      <c r="AY88" s="2" t="str">
        <f>IFERROR(#REF!/GAMSstern!AX88,"")</f>
        <v/>
      </c>
      <c r="AZ88" s="2" t="str">
        <f>IFERROR(#REF!/GAMSstern!AY88,"")</f>
        <v/>
      </c>
      <c r="BA88" s="2" t="str">
        <f>IFERROR(#REF!/GAMSstern!AZ88,"")</f>
        <v/>
      </c>
      <c r="BB88" s="2" t="str">
        <f>IFERROR(#REF!/GAMSstern!BA88,"")</f>
        <v/>
      </c>
      <c r="BC88" s="2" t="str">
        <f>IFERROR(#REF!/GAMSstern!BB88,"")</f>
        <v/>
      </c>
      <c r="BD88" s="2" t="str">
        <f>IFERROR(#REF!/GAMSstern!BC88,"")</f>
        <v/>
      </c>
      <c r="BE88" s="2" t="str">
        <f>IFERROR(#REF!/GAMSstern!BD88,"")</f>
        <v/>
      </c>
      <c r="BF88" s="2" t="str">
        <f>IFERROR(#REF!/GAMSstern!BE88,"")</f>
        <v/>
      </c>
      <c r="BG88" s="2" t="str">
        <f>IFERROR(#REF!/GAMSstern!BF88,"")</f>
        <v/>
      </c>
      <c r="BH88" s="2" t="str">
        <f>IFERROR(#REF!/GAMSstern!BG88,"")</f>
        <v/>
      </c>
      <c r="BI88" s="2" t="str">
        <f>IFERROR(#REF!/GAMSstern!BH88,"")</f>
        <v/>
      </c>
      <c r="BJ88" s="2" t="str">
        <f>IFERROR(#REF!/GAMSstern!BI88,"")</f>
        <v/>
      </c>
    </row>
    <row r="89" spans="1:62" x14ac:dyDescent="0.25">
      <c r="A89" t="e">
        <f>#REF!</f>
        <v>#REF!</v>
      </c>
      <c r="B89" t="str">
        <f>GAMSbase!A89</f>
        <v>Concentration in biosphere and upper oceans (GTC)</v>
      </c>
      <c r="C89" s="2" t="str">
        <f>IFERROR(#REF!/GAMSstern!B89,"")</f>
        <v/>
      </c>
      <c r="D89" s="2" t="str">
        <f>IFERROR(#REF!/GAMSstern!C89,"")</f>
        <v/>
      </c>
      <c r="E89" s="2" t="str">
        <f>IFERROR(#REF!/GAMSstern!D89,"")</f>
        <v/>
      </c>
      <c r="F89" s="2" t="str">
        <f>IFERROR(#REF!/GAMSstern!E89,"")</f>
        <v/>
      </c>
      <c r="G89" s="2" t="str">
        <f>IFERROR(#REF!/GAMSstern!F89,"")</f>
        <v/>
      </c>
      <c r="H89" s="2" t="str">
        <f>IFERROR(#REF!/GAMSstern!G89,"")</f>
        <v/>
      </c>
      <c r="I89" s="2" t="str">
        <f>IFERROR(#REF!/GAMSstern!H89,"")</f>
        <v/>
      </c>
      <c r="J89" s="2" t="str">
        <f>IFERROR(#REF!/GAMSstern!I89,"")</f>
        <v/>
      </c>
      <c r="K89" s="2" t="str">
        <f>IFERROR(#REF!/GAMSstern!J89,"")</f>
        <v/>
      </c>
      <c r="L89" s="2" t="str">
        <f>IFERROR(#REF!/GAMSstern!K89,"")</f>
        <v/>
      </c>
      <c r="M89" s="2" t="str">
        <f>IFERROR(#REF!/GAMSstern!L89,"")</f>
        <v/>
      </c>
      <c r="N89" s="2" t="str">
        <f>IFERROR(#REF!/GAMSstern!M89,"")</f>
        <v/>
      </c>
      <c r="O89" s="2" t="str">
        <f>IFERROR(#REF!/GAMSstern!N89,"")</f>
        <v/>
      </c>
      <c r="P89" s="2" t="str">
        <f>IFERROR(#REF!/GAMSstern!O89,"")</f>
        <v/>
      </c>
      <c r="Q89" s="2" t="str">
        <f>IFERROR(#REF!/GAMSstern!P89,"")</f>
        <v/>
      </c>
      <c r="R89" s="2" t="str">
        <f>IFERROR(#REF!/GAMSstern!Q89,"")</f>
        <v/>
      </c>
      <c r="S89" s="2" t="str">
        <f>IFERROR(#REF!/GAMSstern!R89,"")</f>
        <v/>
      </c>
      <c r="T89" s="2" t="str">
        <f>IFERROR(#REF!/GAMSstern!S89,"")</f>
        <v/>
      </c>
      <c r="U89" s="2" t="str">
        <f>IFERROR(#REF!/GAMSstern!T89,"")</f>
        <v/>
      </c>
      <c r="V89" s="2" t="str">
        <f>IFERROR(#REF!/GAMSstern!U89,"")</f>
        <v/>
      </c>
      <c r="W89" s="2" t="str">
        <f>IFERROR(#REF!/GAMSstern!V89,"")</f>
        <v/>
      </c>
      <c r="X89" s="2" t="str">
        <f>IFERROR(#REF!/GAMSstern!W89,"")</f>
        <v/>
      </c>
      <c r="Y89" s="2" t="str">
        <f>IFERROR(#REF!/GAMSstern!X89,"")</f>
        <v/>
      </c>
      <c r="Z89" s="2" t="str">
        <f>IFERROR(#REF!/GAMSstern!Y89,"")</f>
        <v/>
      </c>
      <c r="AA89" s="2" t="str">
        <f>IFERROR(#REF!/GAMSstern!Z89,"")</f>
        <v/>
      </c>
      <c r="AB89" s="2" t="str">
        <f>IFERROR(#REF!/GAMSstern!AA89,"")</f>
        <v/>
      </c>
      <c r="AC89" s="2" t="str">
        <f>IFERROR(#REF!/GAMSstern!AB89,"")</f>
        <v/>
      </c>
      <c r="AD89" s="2" t="str">
        <f>IFERROR(#REF!/GAMSstern!AC89,"")</f>
        <v/>
      </c>
      <c r="AE89" s="2" t="str">
        <f>IFERROR(#REF!/GAMSstern!AD89,"")</f>
        <v/>
      </c>
      <c r="AF89" s="2" t="str">
        <f>IFERROR(#REF!/GAMSstern!AE89,"")</f>
        <v/>
      </c>
      <c r="AG89" s="2" t="str">
        <f>IFERROR(#REF!/GAMSstern!AF89,"")</f>
        <v/>
      </c>
      <c r="AH89" s="2" t="str">
        <f>IFERROR(#REF!/GAMSstern!AG89,"")</f>
        <v/>
      </c>
      <c r="AI89" s="2" t="str">
        <f>IFERROR(#REF!/GAMSstern!AH89,"")</f>
        <v/>
      </c>
      <c r="AJ89" s="2" t="str">
        <f>IFERROR(#REF!/GAMSstern!AI89,"")</f>
        <v/>
      </c>
      <c r="AK89" s="2" t="str">
        <f>IFERROR(#REF!/GAMSstern!AJ89,"")</f>
        <v/>
      </c>
      <c r="AL89" s="2" t="str">
        <f>IFERROR(#REF!/GAMSstern!AK89,"")</f>
        <v/>
      </c>
      <c r="AM89" s="2" t="str">
        <f>IFERROR(#REF!/GAMSstern!AL89,"")</f>
        <v/>
      </c>
      <c r="AN89" s="2" t="str">
        <f>IFERROR(#REF!/GAMSstern!AM89,"")</f>
        <v/>
      </c>
      <c r="AO89" s="2" t="str">
        <f>IFERROR(#REF!/GAMSstern!AN89,"")</f>
        <v/>
      </c>
      <c r="AP89" s="2" t="str">
        <f>IFERROR(#REF!/GAMSstern!AO89,"")</f>
        <v/>
      </c>
      <c r="AQ89" s="2" t="str">
        <f>IFERROR(#REF!/GAMSstern!AP89,"")</f>
        <v/>
      </c>
      <c r="AR89" s="2" t="str">
        <f>IFERROR(#REF!/GAMSstern!AQ89,"")</f>
        <v/>
      </c>
      <c r="AS89" s="2" t="str">
        <f>IFERROR(#REF!/GAMSstern!AR89,"")</f>
        <v/>
      </c>
      <c r="AT89" s="2" t="str">
        <f>IFERROR(#REF!/GAMSstern!AS89,"")</f>
        <v/>
      </c>
      <c r="AU89" s="2" t="str">
        <f>IFERROR(#REF!/GAMSstern!AT89,"")</f>
        <v/>
      </c>
      <c r="AV89" s="2" t="str">
        <f>IFERROR(#REF!/GAMSstern!AU89,"")</f>
        <v/>
      </c>
      <c r="AW89" s="2" t="str">
        <f>IFERROR(#REF!/GAMSstern!AV89,"")</f>
        <v/>
      </c>
      <c r="AX89" s="2" t="str">
        <f>IFERROR(#REF!/GAMSstern!AW89,"")</f>
        <v/>
      </c>
      <c r="AY89" s="2" t="str">
        <f>IFERROR(#REF!/GAMSstern!AX89,"")</f>
        <v/>
      </c>
      <c r="AZ89" s="2" t="str">
        <f>IFERROR(#REF!/GAMSstern!AY89,"")</f>
        <v/>
      </c>
      <c r="BA89" s="2" t="str">
        <f>IFERROR(#REF!/GAMSstern!AZ89,"")</f>
        <v/>
      </c>
      <c r="BB89" s="2" t="str">
        <f>IFERROR(#REF!/GAMSstern!BA89,"")</f>
        <v/>
      </c>
      <c r="BC89" s="2" t="str">
        <f>IFERROR(#REF!/GAMSstern!BB89,"")</f>
        <v/>
      </c>
      <c r="BD89" s="2" t="str">
        <f>IFERROR(#REF!/GAMSstern!BC89,"")</f>
        <v/>
      </c>
      <c r="BE89" s="2" t="str">
        <f>IFERROR(#REF!/GAMSstern!BD89,"")</f>
        <v/>
      </c>
      <c r="BF89" s="2" t="str">
        <f>IFERROR(#REF!/GAMSstern!BE89,"")</f>
        <v/>
      </c>
      <c r="BG89" s="2" t="str">
        <f>IFERROR(#REF!/GAMSstern!BF89,"")</f>
        <v/>
      </c>
      <c r="BH89" s="2" t="str">
        <f>IFERROR(#REF!/GAMSstern!BG89,"")</f>
        <v/>
      </c>
      <c r="BI89" s="2" t="str">
        <f>IFERROR(#REF!/GAMSstern!BH89,"")</f>
        <v/>
      </c>
      <c r="BJ89" s="2" t="str">
        <f>IFERROR(#REF!/GAMSstern!BI89,"")</f>
        <v/>
      </c>
    </row>
    <row r="90" spans="1:62" x14ac:dyDescent="0.25">
      <c r="A90" t="e">
        <f>#REF!</f>
        <v>#REF!</v>
      </c>
      <c r="B90" t="str">
        <f>GAMSbase!A90</f>
        <v>Concentration in deep oceans (GTC)</v>
      </c>
      <c r="C90" s="2" t="str">
        <f>IFERROR(#REF!/GAMSstern!B90,"")</f>
        <v/>
      </c>
      <c r="D90" s="2" t="str">
        <f>IFERROR(#REF!/GAMSstern!C90,"")</f>
        <v/>
      </c>
      <c r="E90" s="2" t="str">
        <f>IFERROR(#REF!/GAMSstern!D90,"")</f>
        <v/>
      </c>
      <c r="F90" s="2" t="str">
        <f>IFERROR(#REF!/GAMSstern!E90,"")</f>
        <v/>
      </c>
      <c r="G90" s="2" t="str">
        <f>IFERROR(#REF!/GAMSstern!F90,"")</f>
        <v/>
      </c>
      <c r="H90" s="2" t="str">
        <f>IFERROR(#REF!/GAMSstern!G90,"")</f>
        <v/>
      </c>
      <c r="I90" s="2" t="str">
        <f>IFERROR(#REF!/GAMSstern!H90,"")</f>
        <v/>
      </c>
      <c r="J90" s="2" t="str">
        <f>IFERROR(#REF!/GAMSstern!I90,"")</f>
        <v/>
      </c>
      <c r="K90" s="2" t="str">
        <f>IFERROR(#REF!/GAMSstern!J90,"")</f>
        <v/>
      </c>
      <c r="L90" s="2" t="str">
        <f>IFERROR(#REF!/GAMSstern!K90,"")</f>
        <v/>
      </c>
      <c r="M90" s="2" t="str">
        <f>IFERROR(#REF!/GAMSstern!L90,"")</f>
        <v/>
      </c>
      <c r="N90" s="2" t="str">
        <f>IFERROR(#REF!/GAMSstern!M90,"")</f>
        <v/>
      </c>
      <c r="O90" s="2" t="str">
        <f>IFERROR(#REF!/GAMSstern!N90,"")</f>
        <v/>
      </c>
      <c r="P90" s="2" t="str">
        <f>IFERROR(#REF!/GAMSstern!O90,"")</f>
        <v/>
      </c>
      <c r="Q90" s="2" t="str">
        <f>IFERROR(#REF!/GAMSstern!P90,"")</f>
        <v/>
      </c>
      <c r="R90" s="2" t="str">
        <f>IFERROR(#REF!/GAMSstern!Q90,"")</f>
        <v/>
      </c>
      <c r="S90" s="2" t="str">
        <f>IFERROR(#REF!/GAMSstern!R90,"")</f>
        <v/>
      </c>
      <c r="T90" s="2" t="str">
        <f>IFERROR(#REF!/GAMSstern!S90,"")</f>
        <v/>
      </c>
      <c r="U90" s="2" t="str">
        <f>IFERROR(#REF!/GAMSstern!T90,"")</f>
        <v/>
      </c>
      <c r="V90" s="2" t="str">
        <f>IFERROR(#REF!/GAMSstern!U90,"")</f>
        <v/>
      </c>
      <c r="W90" s="2" t="str">
        <f>IFERROR(#REF!/GAMSstern!V90,"")</f>
        <v/>
      </c>
      <c r="X90" s="2" t="str">
        <f>IFERROR(#REF!/GAMSstern!W90,"")</f>
        <v/>
      </c>
      <c r="Y90" s="2" t="str">
        <f>IFERROR(#REF!/GAMSstern!X90,"")</f>
        <v/>
      </c>
      <c r="Z90" s="2" t="str">
        <f>IFERROR(#REF!/GAMSstern!Y90,"")</f>
        <v/>
      </c>
      <c r="AA90" s="2" t="str">
        <f>IFERROR(#REF!/GAMSstern!Z90,"")</f>
        <v/>
      </c>
      <c r="AB90" s="2" t="str">
        <f>IFERROR(#REF!/GAMSstern!AA90,"")</f>
        <v/>
      </c>
      <c r="AC90" s="2" t="str">
        <f>IFERROR(#REF!/GAMSstern!AB90,"")</f>
        <v/>
      </c>
      <c r="AD90" s="2" t="str">
        <f>IFERROR(#REF!/GAMSstern!AC90,"")</f>
        <v/>
      </c>
      <c r="AE90" s="2" t="str">
        <f>IFERROR(#REF!/GAMSstern!AD90,"")</f>
        <v/>
      </c>
      <c r="AF90" s="2" t="str">
        <f>IFERROR(#REF!/GAMSstern!AE90,"")</f>
        <v/>
      </c>
      <c r="AG90" s="2" t="str">
        <f>IFERROR(#REF!/GAMSstern!AF90,"")</f>
        <v/>
      </c>
      <c r="AH90" s="2" t="str">
        <f>IFERROR(#REF!/GAMSstern!AG90,"")</f>
        <v/>
      </c>
      <c r="AI90" s="2" t="str">
        <f>IFERROR(#REF!/GAMSstern!AH90,"")</f>
        <v/>
      </c>
      <c r="AJ90" s="2" t="str">
        <f>IFERROR(#REF!/GAMSstern!AI90,"")</f>
        <v/>
      </c>
      <c r="AK90" s="2" t="str">
        <f>IFERROR(#REF!/GAMSstern!AJ90,"")</f>
        <v/>
      </c>
      <c r="AL90" s="2" t="str">
        <f>IFERROR(#REF!/GAMSstern!AK90,"")</f>
        <v/>
      </c>
      <c r="AM90" s="2" t="str">
        <f>IFERROR(#REF!/GAMSstern!AL90,"")</f>
        <v/>
      </c>
      <c r="AN90" s="2" t="str">
        <f>IFERROR(#REF!/GAMSstern!AM90,"")</f>
        <v/>
      </c>
      <c r="AO90" s="2" t="str">
        <f>IFERROR(#REF!/GAMSstern!AN90,"")</f>
        <v/>
      </c>
      <c r="AP90" s="2" t="str">
        <f>IFERROR(#REF!/GAMSstern!AO90,"")</f>
        <v/>
      </c>
      <c r="AQ90" s="2" t="str">
        <f>IFERROR(#REF!/GAMSstern!AP90,"")</f>
        <v/>
      </c>
      <c r="AR90" s="2" t="str">
        <f>IFERROR(#REF!/GAMSstern!AQ90,"")</f>
        <v/>
      </c>
      <c r="AS90" s="2" t="str">
        <f>IFERROR(#REF!/GAMSstern!AR90,"")</f>
        <v/>
      </c>
      <c r="AT90" s="2" t="str">
        <f>IFERROR(#REF!/GAMSstern!AS90,"")</f>
        <v/>
      </c>
      <c r="AU90" s="2" t="str">
        <f>IFERROR(#REF!/GAMSstern!AT90,"")</f>
        <v/>
      </c>
      <c r="AV90" s="2" t="str">
        <f>IFERROR(#REF!/GAMSstern!AU90,"")</f>
        <v/>
      </c>
      <c r="AW90" s="2" t="str">
        <f>IFERROR(#REF!/GAMSstern!AV90,"")</f>
        <v/>
      </c>
      <c r="AX90" s="2" t="str">
        <f>IFERROR(#REF!/GAMSstern!AW90,"")</f>
        <v/>
      </c>
      <c r="AY90" s="2" t="str">
        <f>IFERROR(#REF!/GAMSstern!AX90,"")</f>
        <v/>
      </c>
      <c r="AZ90" s="2" t="str">
        <f>IFERROR(#REF!/GAMSstern!AY90,"")</f>
        <v/>
      </c>
      <c r="BA90" s="2" t="str">
        <f>IFERROR(#REF!/GAMSstern!AZ90,"")</f>
        <v/>
      </c>
      <c r="BB90" s="2" t="str">
        <f>IFERROR(#REF!/GAMSstern!BA90,"")</f>
        <v/>
      </c>
      <c r="BC90" s="2" t="str">
        <f>IFERROR(#REF!/GAMSstern!BB90,"")</f>
        <v/>
      </c>
      <c r="BD90" s="2" t="str">
        <f>IFERROR(#REF!/GAMSstern!BC90,"")</f>
        <v/>
      </c>
      <c r="BE90" s="2" t="str">
        <f>IFERROR(#REF!/GAMSstern!BD90,"")</f>
        <v/>
      </c>
      <c r="BF90" s="2" t="str">
        <f>IFERROR(#REF!/GAMSstern!BE90,"")</f>
        <v/>
      </c>
      <c r="BG90" s="2" t="str">
        <f>IFERROR(#REF!/GAMSstern!BF90,"")</f>
        <v/>
      </c>
      <c r="BH90" s="2" t="str">
        <f>IFERROR(#REF!/GAMSstern!BG90,"")</f>
        <v/>
      </c>
      <c r="BI90" s="2" t="str">
        <f>IFERROR(#REF!/GAMSstern!BH90,"")</f>
        <v/>
      </c>
      <c r="BJ90" s="2" t="str">
        <f>IFERROR(#REF!/GAMSstern!BI90,"")</f>
        <v/>
      </c>
    </row>
    <row r="91" spans="1:62" x14ac:dyDescent="0.25">
      <c r="A91" t="e">
        <f>#REF!</f>
        <v>#REF!</v>
      </c>
      <c r="B91" t="str">
        <f>GAMSbase!A91</f>
        <v>* CUMULATIVE EMISSIONS</v>
      </c>
      <c r="C91" s="2" t="str">
        <f>IFERROR(#REF!/GAMSstern!B91,"")</f>
        <v/>
      </c>
      <c r="D91" s="2" t="str">
        <f>IFERROR(#REF!/GAMSstern!C91,"")</f>
        <v/>
      </c>
      <c r="E91" s="2" t="str">
        <f>IFERROR(#REF!/GAMSstern!D91,"")</f>
        <v/>
      </c>
      <c r="F91" s="2" t="str">
        <f>IFERROR(#REF!/GAMSstern!E91,"")</f>
        <v/>
      </c>
      <c r="G91" s="2" t="str">
        <f>IFERROR(#REF!/GAMSstern!F91,"")</f>
        <v/>
      </c>
      <c r="H91" s="2" t="str">
        <f>IFERROR(#REF!/GAMSstern!G91,"")</f>
        <v/>
      </c>
      <c r="I91" s="2" t="str">
        <f>IFERROR(#REF!/GAMSstern!H91,"")</f>
        <v/>
      </c>
      <c r="J91" s="2" t="str">
        <f>IFERROR(#REF!/GAMSstern!I91,"")</f>
        <v/>
      </c>
      <c r="K91" s="2" t="str">
        <f>IFERROR(#REF!/GAMSstern!J91,"")</f>
        <v/>
      </c>
      <c r="L91" s="2" t="str">
        <f>IFERROR(#REF!/GAMSstern!K91,"")</f>
        <v/>
      </c>
      <c r="M91" s="2" t="str">
        <f>IFERROR(#REF!/GAMSstern!L91,"")</f>
        <v/>
      </c>
      <c r="N91" s="2" t="str">
        <f>IFERROR(#REF!/GAMSstern!M91,"")</f>
        <v/>
      </c>
      <c r="O91" s="2" t="str">
        <f>IFERROR(#REF!/GAMSstern!N91,"")</f>
        <v/>
      </c>
      <c r="P91" s="2" t="str">
        <f>IFERROR(#REF!/GAMSstern!O91,"")</f>
        <v/>
      </c>
      <c r="Q91" s="2" t="str">
        <f>IFERROR(#REF!/GAMSstern!P91,"")</f>
        <v/>
      </c>
      <c r="R91" s="2" t="str">
        <f>IFERROR(#REF!/GAMSstern!Q91,"")</f>
        <v/>
      </c>
      <c r="S91" s="2" t="str">
        <f>IFERROR(#REF!/GAMSstern!R91,"")</f>
        <v/>
      </c>
      <c r="T91" s="2" t="str">
        <f>IFERROR(#REF!/GAMSstern!S91,"")</f>
        <v/>
      </c>
      <c r="U91" s="2" t="str">
        <f>IFERROR(#REF!/GAMSstern!T91,"")</f>
        <v/>
      </c>
      <c r="V91" s="2" t="str">
        <f>IFERROR(#REF!/GAMSstern!U91,"")</f>
        <v/>
      </c>
      <c r="W91" s="2" t="str">
        <f>IFERROR(#REF!/GAMSstern!V91,"")</f>
        <v/>
      </c>
      <c r="X91" s="2" t="str">
        <f>IFERROR(#REF!/GAMSstern!W91,"")</f>
        <v/>
      </c>
      <c r="Y91" s="2" t="str">
        <f>IFERROR(#REF!/GAMSstern!X91,"")</f>
        <v/>
      </c>
      <c r="Z91" s="2" t="str">
        <f>IFERROR(#REF!/GAMSstern!Y91,"")</f>
        <v/>
      </c>
      <c r="AA91" s="2" t="str">
        <f>IFERROR(#REF!/GAMSstern!Z91,"")</f>
        <v/>
      </c>
      <c r="AB91" s="2" t="str">
        <f>IFERROR(#REF!/GAMSstern!AA91,"")</f>
        <v/>
      </c>
      <c r="AC91" s="2" t="str">
        <f>IFERROR(#REF!/GAMSstern!AB91,"")</f>
        <v/>
      </c>
      <c r="AD91" s="2" t="str">
        <f>IFERROR(#REF!/GAMSstern!AC91,"")</f>
        <v/>
      </c>
      <c r="AE91" s="2" t="str">
        <f>IFERROR(#REF!/GAMSstern!AD91,"")</f>
        <v/>
      </c>
      <c r="AF91" s="2" t="str">
        <f>IFERROR(#REF!/GAMSstern!AE91,"")</f>
        <v/>
      </c>
      <c r="AG91" s="2" t="str">
        <f>IFERROR(#REF!/GAMSstern!AF91,"")</f>
        <v/>
      </c>
      <c r="AH91" s="2" t="str">
        <f>IFERROR(#REF!/GAMSstern!AG91,"")</f>
        <v/>
      </c>
      <c r="AI91" s="2" t="str">
        <f>IFERROR(#REF!/GAMSstern!AH91,"")</f>
        <v/>
      </c>
      <c r="AJ91" s="2" t="str">
        <f>IFERROR(#REF!/GAMSstern!AI91,"")</f>
        <v/>
      </c>
      <c r="AK91" s="2" t="str">
        <f>IFERROR(#REF!/GAMSstern!AJ91,"")</f>
        <v/>
      </c>
      <c r="AL91" s="2" t="str">
        <f>IFERROR(#REF!/GAMSstern!AK91,"")</f>
        <v/>
      </c>
      <c r="AM91" s="2" t="str">
        <f>IFERROR(#REF!/GAMSstern!AL91,"")</f>
        <v/>
      </c>
      <c r="AN91" s="2" t="str">
        <f>IFERROR(#REF!/GAMSstern!AM91,"")</f>
        <v/>
      </c>
      <c r="AO91" s="2" t="str">
        <f>IFERROR(#REF!/GAMSstern!AN91,"")</f>
        <v/>
      </c>
      <c r="AP91" s="2" t="str">
        <f>IFERROR(#REF!/GAMSstern!AO91,"")</f>
        <v/>
      </c>
      <c r="AQ91" s="2" t="str">
        <f>IFERROR(#REF!/GAMSstern!AP91,"")</f>
        <v/>
      </c>
      <c r="AR91" s="2" t="str">
        <f>IFERROR(#REF!/GAMSstern!AQ91,"")</f>
        <v/>
      </c>
      <c r="AS91" s="2" t="str">
        <f>IFERROR(#REF!/GAMSstern!AR91,"")</f>
        <v/>
      </c>
      <c r="AT91" s="2" t="str">
        <f>IFERROR(#REF!/GAMSstern!AS91,"")</f>
        <v/>
      </c>
      <c r="AU91" s="2" t="str">
        <f>IFERROR(#REF!/GAMSstern!AT91,"")</f>
        <v/>
      </c>
      <c r="AV91" s="2" t="str">
        <f>IFERROR(#REF!/GAMSstern!AU91,"")</f>
        <v/>
      </c>
      <c r="AW91" s="2" t="str">
        <f>IFERROR(#REF!/GAMSstern!AV91,"")</f>
        <v/>
      </c>
      <c r="AX91" s="2" t="str">
        <f>IFERROR(#REF!/GAMSstern!AW91,"")</f>
        <v/>
      </c>
      <c r="AY91" s="2" t="str">
        <f>IFERROR(#REF!/GAMSstern!AX91,"")</f>
        <v/>
      </c>
      <c r="AZ91" s="2" t="str">
        <f>IFERROR(#REF!/GAMSstern!AY91,"")</f>
        <v/>
      </c>
      <c r="BA91" s="2" t="str">
        <f>IFERROR(#REF!/GAMSstern!AZ91,"")</f>
        <v/>
      </c>
      <c r="BB91" s="2" t="str">
        <f>IFERROR(#REF!/GAMSstern!BA91,"")</f>
        <v/>
      </c>
      <c r="BC91" s="2" t="str">
        <f>IFERROR(#REF!/GAMSstern!BB91,"")</f>
        <v/>
      </c>
      <c r="BD91" s="2" t="str">
        <f>IFERROR(#REF!/GAMSstern!BC91,"")</f>
        <v/>
      </c>
      <c r="BE91" s="2" t="str">
        <f>IFERROR(#REF!/GAMSstern!BD91,"")</f>
        <v/>
      </c>
      <c r="BF91" s="2" t="str">
        <f>IFERROR(#REF!/GAMSstern!BE91,"")</f>
        <v/>
      </c>
      <c r="BG91" s="2" t="str">
        <f>IFERROR(#REF!/GAMSstern!BF91,"")</f>
        <v/>
      </c>
      <c r="BH91" s="2" t="str">
        <f>IFERROR(#REF!/GAMSstern!BG91,"")</f>
        <v/>
      </c>
      <c r="BI91" s="2" t="str">
        <f>IFERROR(#REF!/GAMSstern!BH91,"")</f>
        <v/>
      </c>
      <c r="BJ91" s="2" t="str">
        <f>IFERROR(#REF!/GAMSstern!BI91,"")</f>
        <v/>
      </c>
    </row>
    <row r="92" spans="1:62" x14ac:dyDescent="0.25">
      <c r="A92" t="e">
        <f>#REF!</f>
        <v>#REF!</v>
      </c>
      <c r="B92" t="str">
        <f>GAMSbase!A92</f>
        <v xml:space="preserve"> Cumulative Emissions to date</v>
      </c>
      <c r="C92" s="2" t="str">
        <f>IFERROR(#REF!/GAMSstern!B92,"")</f>
        <v/>
      </c>
      <c r="D92" s="2" t="str">
        <f>IFERROR(#REF!/GAMSstern!C92,"")</f>
        <v/>
      </c>
      <c r="E92" s="2" t="str">
        <f>IFERROR(#REF!/GAMSstern!D92,"")</f>
        <v/>
      </c>
      <c r="F92" s="2" t="str">
        <f>IFERROR(#REF!/GAMSstern!E92,"")</f>
        <v/>
      </c>
      <c r="G92" s="2" t="str">
        <f>IFERROR(#REF!/GAMSstern!F92,"")</f>
        <v/>
      </c>
      <c r="H92" s="2" t="str">
        <f>IFERROR(#REF!/GAMSstern!G92,"")</f>
        <v/>
      </c>
      <c r="I92" s="2" t="str">
        <f>IFERROR(#REF!/GAMSstern!H92,"")</f>
        <v/>
      </c>
      <c r="J92" s="2" t="str">
        <f>IFERROR(#REF!/GAMSstern!I92,"")</f>
        <v/>
      </c>
      <c r="K92" s="2" t="str">
        <f>IFERROR(#REF!/GAMSstern!J92,"")</f>
        <v/>
      </c>
      <c r="L92" s="2" t="str">
        <f>IFERROR(#REF!/GAMSstern!K92,"")</f>
        <v/>
      </c>
      <c r="M92" s="2" t="str">
        <f>IFERROR(#REF!/GAMSstern!L92,"")</f>
        <v/>
      </c>
      <c r="N92" s="2" t="str">
        <f>IFERROR(#REF!/GAMSstern!M92,"")</f>
        <v/>
      </c>
      <c r="O92" s="2" t="str">
        <f>IFERROR(#REF!/GAMSstern!N92,"")</f>
        <v/>
      </c>
      <c r="P92" s="2" t="str">
        <f>IFERROR(#REF!/GAMSstern!O92,"")</f>
        <v/>
      </c>
      <c r="Q92" s="2" t="str">
        <f>IFERROR(#REF!/GAMSstern!P92,"")</f>
        <v/>
      </c>
      <c r="R92" s="2" t="str">
        <f>IFERROR(#REF!/GAMSstern!Q92,"")</f>
        <v/>
      </c>
      <c r="S92" s="2" t="str">
        <f>IFERROR(#REF!/GAMSstern!R92,"")</f>
        <v/>
      </c>
      <c r="T92" s="2" t="str">
        <f>IFERROR(#REF!/GAMSstern!S92,"")</f>
        <v/>
      </c>
      <c r="U92" s="2" t="str">
        <f>IFERROR(#REF!/GAMSstern!T92,"")</f>
        <v/>
      </c>
      <c r="V92" s="2" t="str">
        <f>IFERROR(#REF!/GAMSstern!U92,"")</f>
        <v/>
      </c>
      <c r="W92" s="2" t="str">
        <f>IFERROR(#REF!/GAMSstern!V92,"")</f>
        <v/>
      </c>
      <c r="X92" s="2" t="str">
        <f>IFERROR(#REF!/GAMSstern!W92,"")</f>
        <v/>
      </c>
      <c r="Y92" s="2" t="str">
        <f>IFERROR(#REF!/GAMSstern!X92,"")</f>
        <v/>
      </c>
      <c r="Z92" s="2" t="str">
        <f>IFERROR(#REF!/GAMSstern!Y92,"")</f>
        <v/>
      </c>
      <c r="AA92" s="2" t="str">
        <f>IFERROR(#REF!/GAMSstern!Z92,"")</f>
        <v/>
      </c>
      <c r="AB92" s="2" t="str">
        <f>IFERROR(#REF!/GAMSstern!AA92,"")</f>
        <v/>
      </c>
      <c r="AC92" s="2" t="str">
        <f>IFERROR(#REF!/GAMSstern!AB92,"")</f>
        <v/>
      </c>
      <c r="AD92" s="2" t="str">
        <f>IFERROR(#REF!/GAMSstern!AC92,"")</f>
        <v/>
      </c>
      <c r="AE92" s="2" t="str">
        <f>IFERROR(#REF!/GAMSstern!AD92,"")</f>
        <v/>
      </c>
      <c r="AF92" s="2" t="str">
        <f>IFERROR(#REF!/GAMSstern!AE92,"")</f>
        <v/>
      </c>
      <c r="AG92" s="2" t="str">
        <f>IFERROR(#REF!/GAMSstern!AF92,"")</f>
        <v/>
      </c>
      <c r="AH92" s="2" t="str">
        <f>IFERROR(#REF!/GAMSstern!AG92,"")</f>
        <v/>
      </c>
      <c r="AI92" s="2" t="str">
        <f>IFERROR(#REF!/GAMSstern!AH92,"")</f>
        <v/>
      </c>
      <c r="AJ92" s="2" t="str">
        <f>IFERROR(#REF!/GAMSstern!AI92,"")</f>
        <v/>
      </c>
      <c r="AK92" s="2" t="str">
        <f>IFERROR(#REF!/GAMSstern!AJ92,"")</f>
        <v/>
      </c>
      <c r="AL92" s="2" t="str">
        <f>IFERROR(#REF!/GAMSstern!AK92,"")</f>
        <v/>
      </c>
      <c r="AM92" s="2" t="str">
        <f>IFERROR(#REF!/GAMSstern!AL92,"")</f>
        <v/>
      </c>
      <c r="AN92" s="2" t="str">
        <f>IFERROR(#REF!/GAMSstern!AM92,"")</f>
        <v/>
      </c>
      <c r="AO92" s="2" t="str">
        <f>IFERROR(#REF!/GAMSstern!AN92,"")</f>
        <v/>
      </c>
      <c r="AP92" s="2" t="str">
        <f>IFERROR(#REF!/GAMSstern!AO92,"")</f>
        <v/>
      </c>
      <c r="AQ92" s="2" t="str">
        <f>IFERROR(#REF!/GAMSstern!AP92,"")</f>
        <v/>
      </c>
      <c r="AR92" s="2" t="str">
        <f>IFERROR(#REF!/GAMSstern!AQ92,"")</f>
        <v/>
      </c>
      <c r="AS92" s="2" t="str">
        <f>IFERROR(#REF!/GAMSstern!AR92,"")</f>
        <v/>
      </c>
      <c r="AT92" s="2" t="str">
        <f>IFERROR(#REF!/GAMSstern!AS92,"")</f>
        <v/>
      </c>
      <c r="AU92" s="2" t="str">
        <f>IFERROR(#REF!/GAMSstern!AT92,"")</f>
        <v/>
      </c>
      <c r="AV92" s="2" t="str">
        <f>IFERROR(#REF!/GAMSstern!AU92,"")</f>
        <v/>
      </c>
      <c r="AW92" s="2" t="str">
        <f>IFERROR(#REF!/GAMSstern!AV92,"")</f>
        <v/>
      </c>
      <c r="AX92" s="2" t="str">
        <f>IFERROR(#REF!/GAMSstern!AW92,"")</f>
        <v/>
      </c>
      <c r="AY92" s="2" t="str">
        <f>IFERROR(#REF!/GAMSstern!AX92,"")</f>
        <v/>
      </c>
      <c r="AZ92" s="2" t="str">
        <f>IFERROR(#REF!/GAMSstern!AY92,"")</f>
        <v/>
      </c>
      <c r="BA92" s="2" t="str">
        <f>IFERROR(#REF!/GAMSstern!AZ92,"")</f>
        <v/>
      </c>
      <c r="BB92" s="2" t="str">
        <f>IFERROR(#REF!/GAMSstern!BA92,"")</f>
        <v/>
      </c>
      <c r="BC92" s="2" t="str">
        <f>IFERROR(#REF!/GAMSstern!BB92,"")</f>
        <v/>
      </c>
      <c r="BD92" s="2" t="str">
        <f>IFERROR(#REF!/GAMSstern!BC92,"")</f>
        <v/>
      </c>
      <c r="BE92" s="2" t="str">
        <f>IFERROR(#REF!/GAMSstern!BD92,"")</f>
        <v/>
      </c>
      <c r="BF92" s="2" t="str">
        <f>IFERROR(#REF!/GAMSstern!BE92,"")</f>
        <v/>
      </c>
      <c r="BG92" s="2" t="str">
        <f>IFERROR(#REF!/GAMSstern!BF92,"")</f>
        <v/>
      </c>
      <c r="BH92" s="2" t="str">
        <f>IFERROR(#REF!/GAMSstern!BG92,"")</f>
        <v/>
      </c>
      <c r="BI92" s="2" t="str">
        <f>IFERROR(#REF!/GAMSstern!BH92,"")</f>
        <v/>
      </c>
      <c r="BJ92" s="2" t="str">
        <f>IFERROR(#REF!/GAMSstern!BI92,"")</f>
        <v/>
      </c>
    </row>
    <row r="93" spans="1:62" x14ac:dyDescent="0.25">
      <c r="A93" t="e">
        <f>#REF!</f>
        <v>#REF!</v>
      </c>
      <c r="B93" t="str">
        <f>GAMSbase!A93</f>
        <v>Ratio To Max</v>
      </c>
      <c r="C93" s="2" t="str">
        <f>IFERROR(#REF!/GAMSstern!B93,"")</f>
        <v/>
      </c>
      <c r="D93" s="2" t="str">
        <f>IFERROR(#REF!/GAMSstern!C93,"")</f>
        <v/>
      </c>
      <c r="E93" s="2" t="str">
        <f>IFERROR(#REF!/GAMSstern!D93,"")</f>
        <v/>
      </c>
      <c r="F93" s="2" t="str">
        <f>IFERROR(#REF!/GAMSstern!E93,"")</f>
        <v/>
      </c>
      <c r="G93" s="2" t="str">
        <f>IFERROR(#REF!/GAMSstern!F93,"")</f>
        <v/>
      </c>
      <c r="H93" s="2" t="str">
        <f>IFERROR(#REF!/GAMSstern!G93,"")</f>
        <v/>
      </c>
      <c r="I93" s="2" t="str">
        <f>IFERROR(#REF!/GAMSstern!H93,"")</f>
        <v/>
      </c>
      <c r="J93" s="2" t="str">
        <f>IFERROR(#REF!/GAMSstern!I93,"")</f>
        <v/>
      </c>
      <c r="K93" s="2" t="str">
        <f>IFERROR(#REF!/GAMSstern!J93,"")</f>
        <v/>
      </c>
      <c r="L93" s="2" t="str">
        <f>IFERROR(#REF!/GAMSstern!K93,"")</f>
        <v/>
      </c>
      <c r="M93" s="2" t="str">
        <f>IFERROR(#REF!/GAMSstern!L93,"")</f>
        <v/>
      </c>
      <c r="N93" s="2" t="str">
        <f>IFERROR(#REF!/GAMSstern!M93,"")</f>
        <v/>
      </c>
      <c r="O93" s="2" t="str">
        <f>IFERROR(#REF!/GAMSstern!N93,"")</f>
        <v/>
      </c>
      <c r="P93" s="2" t="str">
        <f>IFERROR(#REF!/GAMSstern!O93,"")</f>
        <v/>
      </c>
      <c r="Q93" s="2" t="str">
        <f>IFERROR(#REF!/GAMSstern!P93,"")</f>
        <v/>
      </c>
      <c r="R93" s="2" t="str">
        <f>IFERROR(#REF!/GAMSstern!Q93,"")</f>
        <v/>
      </c>
      <c r="S93" s="2" t="str">
        <f>IFERROR(#REF!/GAMSstern!R93,"")</f>
        <v/>
      </c>
      <c r="T93" s="2" t="str">
        <f>IFERROR(#REF!/GAMSstern!S93,"")</f>
        <v/>
      </c>
      <c r="U93" s="2" t="str">
        <f>IFERROR(#REF!/GAMSstern!T93,"")</f>
        <v/>
      </c>
      <c r="V93" s="2" t="str">
        <f>IFERROR(#REF!/GAMSstern!U93,"")</f>
        <v/>
      </c>
      <c r="W93" s="2" t="str">
        <f>IFERROR(#REF!/GAMSstern!V93,"")</f>
        <v/>
      </c>
      <c r="X93" s="2" t="str">
        <f>IFERROR(#REF!/GAMSstern!W93,"")</f>
        <v/>
      </c>
      <c r="Y93" s="2" t="str">
        <f>IFERROR(#REF!/GAMSstern!X93,"")</f>
        <v/>
      </c>
      <c r="Z93" s="2" t="str">
        <f>IFERROR(#REF!/GAMSstern!Y93,"")</f>
        <v/>
      </c>
      <c r="AA93" s="2" t="str">
        <f>IFERROR(#REF!/GAMSstern!Z93,"")</f>
        <v/>
      </c>
      <c r="AB93" s="2" t="str">
        <f>IFERROR(#REF!/GAMSstern!AA93,"")</f>
        <v/>
      </c>
      <c r="AC93" s="2" t="str">
        <f>IFERROR(#REF!/GAMSstern!AB93,"")</f>
        <v/>
      </c>
      <c r="AD93" s="2" t="str">
        <f>IFERROR(#REF!/GAMSstern!AC93,"")</f>
        <v/>
      </c>
      <c r="AE93" s="2" t="str">
        <f>IFERROR(#REF!/GAMSstern!AD93,"")</f>
        <v/>
      </c>
      <c r="AF93" s="2" t="str">
        <f>IFERROR(#REF!/GAMSstern!AE93,"")</f>
        <v/>
      </c>
      <c r="AG93" s="2" t="str">
        <f>IFERROR(#REF!/GAMSstern!AF93,"")</f>
        <v/>
      </c>
      <c r="AH93" s="2" t="str">
        <f>IFERROR(#REF!/GAMSstern!AG93,"")</f>
        <v/>
      </c>
      <c r="AI93" s="2" t="str">
        <f>IFERROR(#REF!/GAMSstern!AH93,"")</f>
        <v/>
      </c>
      <c r="AJ93" s="2" t="str">
        <f>IFERROR(#REF!/GAMSstern!AI93,"")</f>
        <v/>
      </c>
      <c r="AK93" s="2" t="str">
        <f>IFERROR(#REF!/GAMSstern!AJ93,"")</f>
        <v/>
      </c>
      <c r="AL93" s="2" t="str">
        <f>IFERROR(#REF!/GAMSstern!AK93,"")</f>
        <v/>
      </c>
      <c r="AM93" s="2" t="str">
        <f>IFERROR(#REF!/GAMSstern!AL93,"")</f>
        <v/>
      </c>
      <c r="AN93" s="2" t="str">
        <f>IFERROR(#REF!/GAMSstern!AM93,"")</f>
        <v/>
      </c>
      <c r="AO93" s="2" t="str">
        <f>IFERROR(#REF!/GAMSstern!AN93,"")</f>
        <v/>
      </c>
      <c r="AP93" s="2" t="str">
        <f>IFERROR(#REF!/GAMSstern!AO93,"")</f>
        <v/>
      </c>
      <c r="AQ93" s="2" t="str">
        <f>IFERROR(#REF!/GAMSstern!AP93,"")</f>
        <v/>
      </c>
      <c r="AR93" s="2" t="str">
        <f>IFERROR(#REF!/GAMSstern!AQ93,"")</f>
        <v/>
      </c>
      <c r="AS93" s="2" t="str">
        <f>IFERROR(#REF!/GAMSstern!AR93,"")</f>
        <v/>
      </c>
      <c r="AT93" s="2" t="str">
        <f>IFERROR(#REF!/GAMSstern!AS93,"")</f>
        <v/>
      </c>
      <c r="AU93" s="2" t="str">
        <f>IFERROR(#REF!/GAMSstern!AT93,"")</f>
        <v/>
      </c>
      <c r="AV93" s="2" t="str">
        <f>IFERROR(#REF!/GAMSstern!AU93,"")</f>
        <v/>
      </c>
      <c r="AW93" s="2" t="str">
        <f>IFERROR(#REF!/GAMSstern!AV93,"")</f>
        <v/>
      </c>
      <c r="AX93" s="2" t="str">
        <f>IFERROR(#REF!/GAMSstern!AW93,"")</f>
        <v/>
      </c>
      <c r="AY93" s="2" t="str">
        <f>IFERROR(#REF!/GAMSstern!AX93,"")</f>
        <v/>
      </c>
      <c r="AZ93" s="2" t="str">
        <f>IFERROR(#REF!/GAMSstern!AY93,"")</f>
        <v/>
      </c>
      <c r="BA93" s="2" t="str">
        <f>IFERROR(#REF!/GAMSstern!AZ93,"")</f>
        <v/>
      </c>
      <c r="BB93" s="2" t="str">
        <f>IFERROR(#REF!/GAMSstern!BA93,"")</f>
        <v/>
      </c>
      <c r="BC93" s="2" t="str">
        <f>IFERROR(#REF!/GAMSstern!BB93,"")</f>
        <v/>
      </c>
      <c r="BD93" s="2" t="str">
        <f>IFERROR(#REF!/GAMSstern!BC93,"")</f>
        <v/>
      </c>
      <c r="BE93" s="2" t="str">
        <f>IFERROR(#REF!/GAMSstern!BD93,"")</f>
        <v/>
      </c>
      <c r="BF93" s="2" t="str">
        <f>IFERROR(#REF!/GAMSstern!BE93,"")</f>
        <v/>
      </c>
      <c r="BG93" s="2" t="str">
        <f>IFERROR(#REF!/GAMSstern!BF93,"")</f>
        <v/>
      </c>
      <c r="BH93" s="2" t="str">
        <f>IFERROR(#REF!/GAMSstern!BG93,"")</f>
        <v/>
      </c>
      <c r="BI93" s="2" t="str">
        <f>IFERROR(#REF!/GAMSstern!BH93,"")</f>
        <v/>
      </c>
      <c r="BJ93" s="2" t="str">
        <f>IFERROR(#REF!/GAMSstern!BI93,"")</f>
        <v/>
      </c>
    </row>
    <row r="94" spans="1:62" x14ac:dyDescent="0.25">
      <c r="A94" t="e">
        <f>#REF!</f>
        <v>#REF!</v>
      </c>
      <c r="B94" t="str">
        <f>GAMSbase!A94</f>
        <v>Max Ratio</v>
      </c>
      <c r="C94" s="2" t="str">
        <f>IFERROR(#REF!/GAMSstern!B94,"")</f>
        <v/>
      </c>
      <c r="D94" s="2" t="str">
        <f>IFERROR(#REF!/GAMSstern!C94,"")</f>
        <v/>
      </c>
      <c r="E94" s="2" t="str">
        <f>IFERROR(#REF!/GAMSstern!D94,"")</f>
        <v/>
      </c>
      <c r="F94" s="2" t="str">
        <f>IFERROR(#REF!/GAMSstern!E94,"")</f>
        <v/>
      </c>
      <c r="G94" s="2" t="str">
        <f>IFERROR(#REF!/GAMSstern!F94,"")</f>
        <v/>
      </c>
      <c r="H94" s="2" t="str">
        <f>IFERROR(#REF!/GAMSstern!G94,"")</f>
        <v/>
      </c>
      <c r="I94" s="2" t="str">
        <f>IFERROR(#REF!/GAMSstern!H94,"")</f>
        <v/>
      </c>
      <c r="J94" s="2" t="str">
        <f>IFERROR(#REF!/GAMSstern!I94,"")</f>
        <v/>
      </c>
      <c r="K94" s="2" t="str">
        <f>IFERROR(#REF!/GAMSstern!J94,"")</f>
        <v/>
      </c>
      <c r="L94" s="2" t="str">
        <f>IFERROR(#REF!/GAMSstern!K94,"")</f>
        <v/>
      </c>
      <c r="M94" s="2" t="str">
        <f>IFERROR(#REF!/GAMSstern!L94,"")</f>
        <v/>
      </c>
      <c r="N94" s="2" t="str">
        <f>IFERROR(#REF!/GAMSstern!M94,"")</f>
        <v/>
      </c>
      <c r="O94" s="2" t="str">
        <f>IFERROR(#REF!/GAMSstern!N94,"")</f>
        <v/>
      </c>
      <c r="P94" s="2" t="str">
        <f>IFERROR(#REF!/GAMSstern!O94,"")</f>
        <v/>
      </c>
      <c r="Q94" s="2" t="str">
        <f>IFERROR(#REF!/GAMSstern!P94,"")</f>
        <v/>
      </c>
      <c r="R94" s="2" t="str">
        <f>IFERROR(#REF!/GAMSstern!Q94,"")</f>
        <v/>
      </c>
      <c r="S94" s="2" t="str">
        <f>IFERROR(#REF!/GAMSstern!R94,"")</f>
        <v/>
      </c>
      <c r="T94" s="2" t="str">
        <f>IFERROR(#REF!/GAMSstern!S94,"")</f>
        <v/>
      </c>
      <c r="U94" s="2" t="str">
        <f>IFERROR(#REF!/GAMSstern!T94,"")</f>
        <v/>
      </c>
      <c r="V94" s="2" t="str">
        <f>IFERROR(#REF!/GAMSstern!U94,"")</f>
        <v/>
      </c>
      <c r="W94" s="2" t="str">
        <f>IFERROR(#REF!/GAMSstern!V94,"")</f>
        <v/>
      </c>
      <c r="X94" s="2" t="str">
        <f>IFERROR(#REF!/GAMSstern!W94,"")</f>
        <v/>
      </c>
      <c r="Y94" s="2" t="str">
        <f>IFERROR(#REF!/GAMSstern!X94,"")</f>
        <v/>
      </c>
      <c r="Z94" s="2" t="str">
        <f>IFERROR(#REF!/GAMSstern!Y94,"")</f>
        <v/>
      </c>
      <c r="AA94" s="2" t="str">
        <f>IFERROR(#REF!/GAMSstern!Z94,"")</f>
        <v/>
      </c>
      <c r="AB94" s="2" t="str">
        <f>IFERROR(#REF!/GAMSstern!AA94,"")</f>
        <v/>
      </c>
      <c r="AC94" s="2" t="str">
        <f>IFERROR(#REF!/GAMSstern!AB94,"")</f>
        <v/>
      </c>
      <c r="AD94" s="2" t="str">
        <f>IFERROR(#REF!/GAMSstern!AC94,"")</f>
        <v/>
      </c>
      <c r="AE94" s="2" t="str">
        <f>IFERROR(#REF!/GAMSstern!AD94,"")</f>
        <v/>
      </c>
      <c r="AF94" s="2" t="str">
        <f>IFERROR(#REF!/GAMSstern!AE94,"")</f>
        <v/>
      </c>
      <c r="AG94" s="2" t="str">
        <f>IFERROR(#REF!/GAMSstern!AF94,"")</f>
        <v/>
      </c>
      <c r="AH94" s="2" t="str">
        <f>IFERROR(#REF!/GAMSstern!AG94,"")</f>
        <v/>
      </c>
      <c r="AI94" s="2" t="str">
        <f>IFERROR(#REF!/GAMSstern!AH94,"")</f>
        <v/>
      </c>
      <c r="AJ94" s="2" t="str">
        <f>IFERROR(#REF!/GAMSstern!AI94,"")</f>
        <v/>
      </c>
      <c r="AK94" s="2" t="str">
        <f>IFERROR(#REF!/GAMSstern!AJ94,"")</f>
        <v/>
      </c>
      <c r="AL94" s="2" t="str">
        <f>IFERROR(#REF!/GAMSstern!AK94,"")</f>
        <v/>
      </c>
      <c r="AM94" s="2" t="str">
        <f>IFERROR(#REF!/GAMSstern!AL94,"")</f>
        <v/>
      </c>
      <c r="AN94" s="2" t="str">
        <f>IFERROR(#REF!/GAMSstern!AM94,"")</f>
        <v/>
      </c>
      <c r="AO94" s="2" t="str">
        <f>IFERROR(#REF!/GAMSstern!AN94,"")</f>
        <v/>
      </c>
      <c r="AP94" s="2" t="str">
        <f>IFERROR(#REF!/GAMSstern!AO94,"")</f>
        <v/>
      </c>
      <c r="AQ94" s="2" t="str">
        <f>IFERROR(#REF!/GAMSstern!AP94,"")</f>
        <v/>
      </c>
      <c r="AR94" s="2" t="str">
        <f>IFERROR(#REF!/GAMSstern!AQ94,"")</f>
        <v/>
      </c>
      <c r="AS94" s="2" t="str">
        <f>IFERROR(#REF!/GAMSstern!AR94,"")</f>
        <v/>
      </c>
      <c r="AT94" s="2" t="str">
        <f>IFERROR(#REF!/GAMSstern!AS94,"")</f>
        <v/>
      </c>
      <c r="AU94" s="2" t="str">
        <f>IFERROR(#REF!/GAMSstern!AT94,"")</f>
        <v/>
      </c>
      <c r="AV94" s="2" t="str">
        <f>IFERROR(#REF!/GAMSstern!AU94,"")</f>
        <v/>
      </c>
      <c r="AW94" s="2" t="str">
        <f>IFERROR(#REF!/GAMSstern!AV94,"")</f>
        <v/>
      </c>
      <c r="AX94" s="2" t="str">
        <f>IFERROR(#REF!/GAMSstern!AW94,"")</f>
        <v/>
      </c>
      <c r="AY94" s="2" t="str">
        <f>IFERROR(#REF!/GAMSstern!AX94,"")</f>
        <v/>
      </c>
      <c r="AZ94" s="2" t="str">
        <f>IFERROR(#REF!/GAMSstern!AY94,"")</f>
        <v/>
      </c>
      <c r="BA94" s="2" t="str">
        <f>IFERROR(#REF!/GAMSstern!AZ94,"")</f>
        <v/>
      </c>
      <c r="BB94" s="2" t="str">
        <f>IFERROR(#REF!/GAMSstern!BA94,"")</f>
        <v/>
      </c>
      <c r="BC94" s="2" t="str">
        <f>IFERROR(#REF!/GAMSstern!BB94,"")</f>
        <v/>
      </c>
      <c r="BD94" s="2" t="str">
        <f>IFERROR(#REF!/GAMSstern!BC94,"")</f>
        <v/>
      </c>
      <c r="BE94" s="2" t="str">
        <f>IFERROR(#REF!/GAMSstern!BD94,"")</f>
        <v/>
      </c>
      <c r="BF94" s="2" t="str">
        <f>IFERROR(#REF!/GAMSstern!BE94,"")</f>
        <v/>
      </c>
      <c r="BG94" s="2" t="str">
        <f>IFERROR(#REF!/GAMSstern!BF94,"")</f>
        <v/>
      </c>
      <c r="BH94" s="2" t="str">
        <f>IFERROR(#REF!/GAMSstern!BG94,"")</f>
        <v/>
      </c>
      <c r="BI94" s="2" t="str">
        <f>IFERROR(#REF!/GAMSstern!BH94,"")</f>
        <v/>
      </c>
      <c r="BJ94" s="2" t="str">
        <f>IFERROR(#REF!/GAMSstern!BI94,"")</f>
        <v/>
      </c>
    </row>
    <row r="95" spans="1:62" x14ac:dyDescent="0.25">
      <c r="A95" t="e">
        <f>#REF!</f>
        <v>#REF!</v>
      </c>
      <c r="B95" t="str">
        <f>GAMSbase!A95</f>
        <v>Coefficient of Hotelling rent on ratio</v>
      </c>
      <c r="C95" s="2" t="str">
        <f>IFERROR(#REF!/GAMSstern!B95,"")</f>
        <v/>
      </c>
      <c r="D95" s="2" t="str">
        <f>IFERROR(#REF!/GAMSstern!C95,"")</f>
        <v/>
      </c>
      <c r="E95" s="2" t="str">
        <f>IFERROR(#REF!/GAMSstern!D95,"")</f>
        <v/>
      </c>
      <c r="F95" s="2" t="str">
        <f>IFERROR(#REF!/GAMSstern!E95,"")</f>
        <v/>
      </c>
      <c r="G95" s="2" t="str">
        <f>IFERROR(#REF!/GAMSstern!F95,"")</f>
        <v/>
      </c>
      <c r="H95" s="2" t="str">
        <f>IFERROR(#REF!/GAMSstern!G95,"")</f>
        <v/>
      </c>
      <c r="I95" s="2" t="str">
        <f>IFERROR(#REF!/GAMSstern!H95,"")</f>
        <v/>
      </c>
      <c r="J95" s="2" t="str">
        <f>IFERROR(#REF!/GAMSstern!I95,"")</f>
        <v/>
      </c>
      <c r="K95" s="2" t="str">
        <f>IFERROR(#REF!/GAMSstern!J95,"")</f>
        <v/>
      </c>
      <c r="L95" s="2" t="str">
        <f>IFERROR(#REF!/GAMSstern!K95,"")</f>
        <v/>
      </c>
      <c r="M95" s="2" t="str">
        <f>IFERROR(#REF!/GAMSstern!L95,"")</f>
        <v/>
      </c>
      <c r="N95" s="2" t="str">
        <f>IFERROR(#REF!/GAMSstern!M95,"")</f>
        <v/>
      </c>
      <c r="O95" s="2" t="str">
        <f>IFERROR(#REF!/GAMSstern!N95,"")</f>
        <v/>
      </c>
      <c r="P95" s="2" t="str">
        <f>IFERROR(#REF!/GAMSstern!O95,"")</f>
        <v/>
      </c>
      <c r="Q95" s="2" t="str">
        <f>IFERROR(#REF!/GAMSstern!P95,"")</f>
        <v/>
      </c>
      <c r="R95" s="2" t="str">
        <f>IFERROR(#REF!/GAMSstern!Q95,"")</f>
        <v/>
      </c>
      <c r="S95" s="2" t="str">
        <f>IFERROR(#REF!/GAMSstern!R95,"")</f>
        <v/>
      </c>
      <c r="T95" s="2" t="str">
        <f>IFERROR(#REF!/GAMSstern!S95,"")</f>
        <v/>
      </c>
      <c r="U95" s="2" t="str">
        <f>IFERROR(#REF!/GAMSstern!T95,"")</f>
        <v/>
      </c>
      <c r="V95" s="2" t="str">
        <f>IFERROR(#REF!/GAMSstern!U95,"")</f>
        <v/>
      </c>
      <c r="W95" s="2" t="str">
        <f>IFERROR(#REF!/GAMSstern!V95,"")</f>
        <v/>
      </c>
      <c r="X95" s="2" t="str">
        <f>IFERROR(#REF!/GAMSstern!W95,"")</f>
        <v/>
      </c>
      <c r="Y95" s="2" t="str">
        <f>IFERROR(#REF!/GAMSstern!X95,"")</f>
        <v/>
      </c>
      <c r="Z95" s="2" t="str">
        <f>IFERROR(#REF!/GAMSstern!Y95,"")</f>
        <v/>
      </c>
      <c r="AA95" s="2" t="str">
        <f>IFERROR(#REF!/GAMSstern!Z95,"")</f>
        <v/>
      </c>
      <c r="AB95" s="2" t="str">
        <f>IFERROR(#REF!/GAMSstern!AA95,"")</f>
        <v/>
      </c>
      <c r="AC95" s="2" t="str">
        <f>IFERROR(#REF!/GAMSstern!AB95,"")</f>
        <v/>
      </c>
      <c r="AD95" s="2" t="str">
        <f>IFERROR(#REF!/GAMSstern!AC95,"")</f>
        <v/>
      </c>
      <c r="AE95" s="2" t="str">
        <f>IFERROR(#REF!/GAMSstern!AD95,"")</f>
        <v/>
      </c>
      <c r="AF95" s="2" t="str">
        <f>IFERROR(#REF!/GAMSstern!AE95,"")</f>
        <v/>
      </c>
      <c r="AG95" s="2" t="str">
        <f>IFERROR(#REF!/GAMSstern!AF95,"")</f>
        <v/>
      </c>
      <c r="AH95" s="2" t="str">
        <f>IFERROR(#REF!/GAMSstern!AG95,"")</f>
        <v/>
      </c>
      <c r="AI95" s="2" t="str">
        <f>IFERROR(#REF!/GAMSstern!AH95,"")</f>
        <v/>
      </c>
      <c r="AJ95" s="2" t="str">
        <f>IFERROR(#REF!/GAMSstern!AI95,"")</f>
        <v/>
      </c>
      <c r="AK95" s="2" t="str">
        <f>IFERROR(#REF!/GAMSstern!AJ95,"")</f>
        <v/>
      </c>
      <c r="AL95" s="2" t="str">
        <f>IFERROR(#REF!/GAMSstern!AK95,"")</f>
        <v/>
      </c>
      <c r="AM95" s="2" t="str">
        <f>IFERROR(#REF!/GAMSstern!AL95,"")</f>
        <v/>
      </c>
      <c r="AN95" s="2" t="str">
        <f>IFERROR(#REF!/GAMSstern!AM95,"")</f>
        <v/>
      </c>
      <c r="AO95" s="2" t="str">
        <f>IFERROR(#REF!/GAMSstern!AN95,"")</f>
        <v/>
      </c>
      <c r="AP95" s="2" t="str">
        <f>IFERROR(#REF!/GAMSstern!AO95,"")</f>
        <v/>
      </c>
      <c r="AQ95" s="2" t="str">
        <f>IFERROR(#REF!/GAMSstern!AP95,"")</f>
        <v/>
      </c>
      <c r="AR95" s="2" t="str">
        <f>IFERROR(#REF!/GAMSstern!AQ95,"")</f>
        <v/>
      </c>
      <c r="AS95" s="2" t="str">
        <f>IFERROR(#REF!/GAMSstern!AR95,"")</f>
        <v/>
      </c>
      <c r="AT95" s="2" t="str">
        <f>IFERROR(#REF!/GAMSstern!AS95,"")</f>
        <v/>
      </c>
      <c r="AU95" s="2" t="str">
        <f>IFERROR(#REF!/GAMSstern!AT95,"")</f>
        <v/>
      </c>
      <c r="AV95" s="2" t="str">
        <f>IFERROR(#REF!/GAMSstern!AU95,"")</f>
        <v/>
      </c>
      <c r="AW95" s="2" t="str">
        <f>IFERROR(#REF!/GAMSstern!AV95,"")</f>
        <v/>
      </c>
      <c r="AX95" s="2" t="str">
        <f>IFERROR(#REF!/GAMSstern!AW95,"")</f>
        <v/>
      </c>
      <c r="AY95" s="2" t="str">
        <f>IFERROR(#REF!/GAMSstern!AX95,"")</f>
        <v/>
      </c>
      <c r="AZ95" s="2" t="str">
        <f>IFERROR(#REF!/GAMSstern!AY95,"")</f>
        <v/>
      </c>
      <c r="BA95" s="2" t="str">
        <f>IFERROR(#REF!/GAMSstern!AZ95,"")</f>
        <v/>
      </c>
      <c r="BB95" s="2" t="str">
        <f>IFERROR(#REF!/GAMSstern!BA95,"")</f>
        <v/>
      </c>
      <c r="BC95" s="2" t="str">
        <f>IFERROR(#REF!/GAMSstern!BB95,"")</f>
        <v/>
      </c>
      <c r="BD95" s="2" t="str">
        <f>IFERROR(#REF!/GAMSstern!BC95,"")</f>
        <v/>
      </c>
      <c r="BE95" s="2" t="str">
        <f>IFERROR(#REF!/GAMSstern!BD95,"")</f>
        <v/>
      </c>
      <c r="BF95" s="2" t="str">
        <f>IFERROR(#REF!/GAMSstern!BE95,"")</f>
        <v/>
      </c>
      <c r="BG95" s="2" t="str">
        <f>IFERROR(#REF!/GAMSstern!BF95,"")</f>
        <v/>
      </c>
      <c r="BH95" s="2" t="str">
        <f>IFERROR(#REF!/GAMSstern!BG95,"")</f>
        <v/>
      </c>
      <c r="BI95" s="2" t="str">
        <f>IFERROR(#REF!/GAMSstern!BH95,"")</f>
        <v/>
      </c>
      <c r="BJ95" s="2" t="str">
        <f>IFERROR(#REF!/GAMSstern!BI95,"")</f>
        <v/>
      </c>
    </row>
    <row r="96" spans="1:62" x14ac:dyDescent="0.25">
      <c r="A96" t="e">
        <f>#REF!</f>
        <v>#REF!</v>
      </c>
      <c r="B96" t="str">
        <f>GAMSbase!A96</f>
        <v>Exponent on Hotelling</v>
      </c>
      <c r="C96" s="2" t="str">
        <f>IFERROR(#REF!/GAMSstern!B96,"")</f>
        <v/>
      </c>
      <c r="D96" s="2" t="str">
        <f>IFERROR(#REF!/GAMSstern!C96,"")</f>
        <v/>
      </c>
      <c r="E96" s="2" t="str">
        <f>IFERROR(#REF!/GAMSstern!D96,"")</f>
        <v/>
      </c>
      <c r="F96" s="2" t="str">
        <f>IFERROR(#REF!/GAMSstern!E96,"")</f>
        <v/>
      </c>
      <c r="G96" s="2" t="str">
        <f>IFERROR(#REF!/GAMSstern!F96,"")</f>
        <v/>
      </c>
      <c r="H96" s="2" t="str">
        <f>IFERROR(#REF!/GAMSstern!G96,"")</f>
        <v/>
      </c>
      <c r="I96" s="2" t="str">
        <f>IFERROR(#REF!/GAMSstern!H96,"")</f>
        <v/>
      </c>
      <c r="J96" s="2" t="str">
        <f>IFERROR(#REF!/GAMSstern!I96,"")</f>
        <v/>
      </c>
      <c r="K96" s="2" t="str">
        <f>IFERROR(#REF!/GAMSstern!J96,"")</f>
        <v/>
      </c>
      <c r="L96" s="2" t="str">
        <f>IFERROR(#REF!/GAMSstern!K96,"")</f>
        <v/>
      </c>
      <c r="M96" s="2" t="str">
        <f>IFERROR(#REF!/GAMSstern!L96,"")</f>
        <v/>
      </c>
      <c r="N96" s="2" t="str">
        <f>IFERROR(#REF!/GAMSstern!M96,"")</f>
        <v/>
      </c>
      <c r="O96" s="2" t="str">
        <f>IFERROR(#REF!/GAMSstern!N96,"")</f>
        <v/>
      </c>
      <c r="P96" s="2" t="str">
        <f>IFERROR(#REF!/GAMSstern!O96,"")</f>
        <v/>
      </c>
      <c r="Q96" s="2" t="str">
        <f>IFERROR(#REF!/GAMSstern!P96,"")</f>
        <v/>
      </c>
      <c r="R96" s="2" t="str">
        <f>IFERROR(#REF!/GAMSstern!Q96,"")</f>
        <v/>
      </c>
      <c r="S96" s="2" t="str">
        <f>IFERROR(#REF!/GAMSstern!R96,"")</f>
        <v/>
      </c>
      <c r="T96" s="2" t="str">
        <f>IFERROR(#REF!/GAMSstern!S96,"")</f>
        <v/>
      </c>
      <c r="U96" s="2" t="str">
        <f>IFERROR(#REF!/GAMSstern!T96,"")</f>
        <v/>
      </c>
      <c r="V96" s="2" t="str">
        <f>IFERROR(#REF!/GAMSstern!U96,"")</f>
        <v/>
      </c>
      <c r="W96" s="2" t="str">
        <f>IFERROR(#REF!/GAMSstern!V96,"")</f>
        <v/>
      </c>
      <c r="X96" s="2" t="str">
        <f>IFERROR(#REF!/GAMSstern!W96,"")</f>
        <v/>
      </c>
      <c r="Y96" s="2" t="str">
        <f>IFERROR(#REF!/GAMSstern!X96,"")</f>
        <v/>
      </c>
      <c r="Z96" s="2" t="str">
        <f>IFERROR(#REF!/GAMSstern!Y96,"")</f>
        <v/>
      </c>
      <c r="AA96" s="2" t="str">
        <f>IFERROR(#REF!/GAMSstern!Z96,"")</f>
        <v/>
      </c>
      <c r="AB96" s="2" t="str">
        <f>IFERROR(#REF!/GAMSstern!AA96,"")</f>
        <v/>
      </c>
      <c r="AC96" s="2" t="str">
        <f>IFERROR(#REF!/GAMSstern!AB96,"")</f>
        <v/>
      </c>
      <c r="AD96" s="2" t="str">
        <f>IFERROR(#REF!/GAMSstern!AC96,"")</f>
        <v/>
      </c>
      <c r="AE96" s="2" t="str">
        <f>IFERROR(#REF!/GAMSstern!AD96,"")</f>
        <v/>
      </c>
      <c r="AF96" s="2" t="str">
        <f>IFERROR(#REF!/GAMSstern!AE96,"")</f>
        <v/>
      </c>
      <c r="AG96" s="2" t="str">
        <f>IFERROR(#REF!/GAMSstern!AF96,"")</f>
        <v/>
      </c>
      <c r="AH96" s="2" t="str">
        <f>IFERROR(#REF!/GAMSstern!AG96,"")</f>
        <v/>
      </c>
      <c r="AI96" s="2" t="str">
        <f>IFERROR(#REF!/GAMSstern!AH96,"")</f>
        <v/>
      </c>
      <c r="AJ96" s="2" t="str">
        <f>IFERROR(#REF!/GAMSstern!AI96,"")</f>
        <v/>
      </c>
      <c r="AK96" s="2" t="str">
        <f>IFERROR(#REF!/GAMSstern!AJ96,"")</f>
        <v/>
      </c>
      <c r="AL96" s="2" t="str">
        <f>IFERROR(#REF!/GAMSstern!AK96,"")</f>
        <v/>
      </c>
      <c r="AM96" s="2" t="str">
        <f>IFERROR(#REF!/GAMSstern!AL96,"")</f>
        <v/>
      </c>
      <c r="AN96" s="2" t="str">
        <f>IFERROR(#REF!/GAMSstern!AM96,"")</f>
        <v/>
      </c>
      <c r="AO96" s="2" t="str">
        <f>IFERROR(#REF!/GAMSstern!AN96,"")</f>
        <v/>
      </c>
      <c r="AP96" s="2" t="str">
        <f>IFERROR(#REF!/GAMSstern!AO96,"")</f>
        <v/>
      </c>
      <c r="AQ96" s="2" t="str">
        <f>IFERROR(#REF!/GAMSstern!AP96,"")</f>
        <v/>
      </c>
      <c r="AR96" s="2" t="str">
        <f>IFERROR(#REF!/GAMSstern!AQ96,"")</f>
        <v/>
      </c>
      <c r="AS96" s="2" t="str">
        <f>IFERROR(#REF!/GAMSstern!AR96,"")</f>
        <v/>
      </c>
      <c r="AT96" s="2" t="str">
        <f>IFERROR(#REF!/GAMSstern!AS96,"")</f>
        <v/>
      </c>
      <c r="AU96" s="2" t="str">
        <f>IFERROR(#REF!/GAMSstern!AT96,"")</f>
        <v/>
      </c>
      <c r="AV96" s="2" t="str">
        <f>IFERROR(#REF!/GAMSstern!AU96,"")</f>
        <v/>
      </c>
      <c r="AW96" s="2" t="str">
        <f>IFERROR(#REF!/GAMSstern!AV96,"")</f>
        <v/>
      </c>
      <c r="AX96" s="2" t="str">
        <f>IFERROR(#REF!/GAMSstern!AW96,"")</f>
        <v/>
      </c>
      <c r="AY96" s="2" t="str">
        <f>IFERROR(#REF!/GAMSstern!AX96,"")</f>
        <v/>
      </c>
      <c r="AZ96" s="2" t="str">
        <f>IFERROR(#REF!/GAMSstern!AY96,"")</f>
        <v/>
      </c>
      <c r="BA96" s="2" t="str">
        <f>IFERROR(#REF!/GAMSstern!AZ96,"")</f>
        <v/>
      </c>
      <c r="BB96" s="2" t="str">
        <f>IFERROR(#REF!/GAMSstern!BA96,"")</f>
        <v/>
      </c>
      <c r="BC96" s="2" t="str">
        <f>IFERROR(#REF!/GAMSstern!BB96,"")</f>
        <v/>
      </c>
      <c r="BD96" s="2" t="str">
        <f>IFERROR(#REF!/GAMSstern!BC96,"")</f>
        <v/>
      </c>
      <c r="BE96" s="2" t="str">
        <f>IFERROR(#REF!/GAMSstern!BD96,"")</f>
        <v/>
      </c>
      <c r="BF96" s="2" t="str">
        <f>IFERROR(#REF!/GAMSstern!BE96,"")</f>
        <v/>
      </c>
      <c r="BG96" s="2" t="str">
        <f>IFERROR(#REF!/GAMSstern!BF96,"")</f>
        <v/>
      </c>
      <c r="BH96" s="2" t="str">
        <f>IFERROR(#REF!/GAMSstern!BG96,"")</f>
        <v/>
      </c>
      <c r="BI96" s="2" t="str">
        <f>IFERROR(#REF!/GAMSstern!BH96,"")</f>
        <v/>
      </c>
      <c r="BJ96" s="2" t="str">
        <f>IFERROR(#REF!/GAMSstern!BI96,"")</f>
        <v/>
      </c>
    </row>
    <row r="97" spans="1:62" x14ac:dyDescent="0.25">
      <c r="A97" t="e">
        <f>#REF!</f>
        <v>#REF!</v>
      </c>
      <c r="B97" t="str">
        <f>GAMSbase!A97</f>
        <v>Hotelling Rent on Carbon Fuels (2005 USD / tCO2)</v>
      </c>
      <c r="C97" s="2" t="str">
        <f>IFERROR(#REF!/GAMSstern!B97,"")</f>
        <v/>
      </c>
      <c r="D97" s="2" t="str">
        <f>IFERROR(#REF!/GAMSstern!C97,"")</f>
        <v/>
      </c>
      <c r="E97" s="2" t="str">
        <f>IFERROR(#REF!/GAMSstern!D97,"")</f>
        <v/>
      </c>
      <c r="F97" s="2" t="str">
        <f>IFERROR(#REF!/GAMSstern!E97,"")</f>
        <v/>
      </c>
      <c r="G97" s="2" t="str">
        <f>IFERROR(#REF!/GAMSstern!F97,"")</f>
        <v/>
      </c>
      <c r="H97" s="2" t="str">
        <f>IFERROR(#REF!/GAMSstern!G97,"")</f>
        <v/>
      </c>
      <c r="I97" s="2" t="str">
        <f>IFERROR(#REF!/GAMSstern!H97,"")</f>
        <v/>
      </c>
      <c r="J97" s="2" t="str">
        <f>IFERROR(#REF!/GAMSstern!I97,"")</f>
        <v/>
      </c>
      <c r="K97" s="2" t="str">
        <f>IFERROR(#REF!/GAMSstern!J97,"")</f>
        <v/>
      </c>
      <c r="L97" s="2" t="str">
        <f>IFERROR(#REF!/GAMSstern!K97,"")</f>
        <v/>
      </c>
      <c r="M97" s="2" t="str">
        <f>IFERROR(#REF!/GAMSstern!L97,"")</f>
        <v/>
      </c>
      <c r="N97" s="2" t="str">
        <f>IFERROR(#REF!/GAMSstern!M97,"")</f>
        <v/>
      </c>
      <c r="O97" s="2" t="str">
        <f>IFERROR(#REF!/GAMSstern!N97,"")</f>
        <v/>
      </c>
      <c r="P97" s="2" t="str">
        <f>IFERROR(#REF!/GAMSstern!O97,"")</f>
        <v/>
      </c>
      <c r="Q97" s="2" t="str">
        <f>IFERROR(#REF!/GAMSstern!P97,"")</f>
        <v/>
      </c>
      <c r="R97" s="2" t="str">
        <f>IFERROR(#REF!/GAMSstern!Q97,"")</f>
        <v/>
      </c>
      <c r="S97" s="2" t="str">
        <f>IFERROR(#REF!/GAMSstern!R97,"")</f>
        <v/>
      </c>
      <c r="T97" s="2" t="str">
        <f>IFERROR(#REF!/GAMSstern!S97,"")</f>
        <v/>
      </c>
      <c r="U97" s="2" t="str">
        <f>IFERROR(#REF!/GAMSstern!T97,"")</f>
        <v/>
      </c>
      <c r="V97" s="2" t="str">
        <f>IFERROR(#REF!/GAMSstern!U97,"")</f>
        <v/>
      </c>
      <c r="W97" s="2" t="str">
        <f>IFERROR(#REF!/GAMSstern!V97,"")</f>
        <v/>
      </c>
      <c r="X97" s="2" t="str">
        <f>IFERROR(#REF!/GAMSstern!W97,"")</f>
        <v/>
      </c>
      <c r="Y97" s="2" t="str">
        <f>IFERROR(#REF!/GAMSstern!X97,"")</f>
        <v/>
      </c>
      <c r="Z97" s="2" t="str">
        <f>IFERROR(#REF!/GAMSstern!Y97,"")</f>
        <v/>
      </c>
      <c r="AA97" s="2" t="str">
        <f>IFERROR(#REF!/GAMSstern!Z97,"")</f>
        <v/>
      </c>
      <c r="AB97" s="2" t="str">
        <f>IFERROR(#REF!/GAMSstern!AA97,"")</f>
        <v/>
      </c>
      <c r="AC97" s="2" t="str">
        <f>IFERROR(#REF!/GAMSstern!AB97,"")</f>
        <v/>
      </c>
      <c r="AD97" s="2" t="str">
        <f>IFERROR(#REF!/GAMSstern!AC97,"")</f>
        <v/>
      </c>
      <c r="AE97" s="2" t="str">
        <f>IFERROR(#REF!/GAMSstern!AD97,"")</f>
        <v/>
      </c>
      <c r="AF97" s="2" t="str">
        <f>IFERROR(#REF!/GAMSstern!AE97,"")</f>
        <v/>
      </c>
      <c r="AG97" s="2" t="str">
        <f>IFERROR(#REF!/GAMSstern!AF97,"")</f>
        <v/>
      </c>
      <c r="AH97" s="2" t="str">
        <f>IFERROR(#REF!/GAMSstern!AG97,"")</f>
        <v/>
      </c>
      <c r="AI97" s="2" t="str">
        <f>IFERROR(#REF!/GAMSstern!AH97,"")</f>
        <v/>
      </c>
      <c r="AJ97" s="2" t="str">
        <f>IFERROR(#REF!/GAMSstern!AI97,"")</f>
        <v/>
      </c>
      <c r="AK97" s="2" t="str">
        <f>IFERROR(#REF!/GAMSstern!AJ97,"")</f>
        <v/>
      </c>
      <c r="AL97" s="2" t="str">
        <f>IFERROR(#REF!/GAMSstern!AK97,"")</f>
        <v/>
      </c>
      <c r="AM97" s="2" t="str">
        <f>IFERROR(#REF!/GAMSstern!AL97,"")</f>
        <v/>
      </c>
      <c r="AN97" s="2" t="str">
        <f>IFERROR(#REF!/GAMSstern!AM97,"")</f>
        <v/>
      </c>
      <c r="AO97" s="2" t="str">
        <f>IFERROR(#REF!/GAMSstern!AN97,"")</f>
        <v/>
      </c>
      <c r="AP97" s="2" t="str">
        <f>IFERROR(#REF!/GAMSstern!AO97,"")</f>
        <v/>
      </c>
      <c r="AQ97" s="2" t="str">
        <f>IFERROR(#REF!/GAMSstern!AP97,"")</f>
        <v/>
      </c>
      <c r="AR97" s="2" t="str">
        <f>IFERROR(#REF!/GAMSstern!AQ97,"")</f>
        <v/>
      </c>
      <c r="AS97" s="2" t="str">
        <f>IFERROR(#REF!/GAMSstern!AR97,"")</f>
        <v/>
      </c>
      <c r="AT97" s="2" t="str">
        <f>IFERROR(#REF!/GAMSstern!AS97,"")</f>
        <v/>
      </c>
      <c r="AU97" s="2" t="str">
        <f>IFERROR(#REF!/GAMSstern!AT97,"")</f>
        <v/>
      </c>
      <c r="AV97" s="2" t="str">
        <f>IFERROR(#REF!/GAMSstern!AU97,"")</f>
        <v/>
      </c>
      <c r="AW97" s="2" t="str">
        <f>IFERROR(#REF!/GAMSstern!AV97,"")</f>
        <v/>
      </c>
      <c r="AX97" s="2" t="str">
        <f>IFERROR(#REF!/GAMSstern!AW97,"")</f>
        <v/>
      </c>
      <c r="AY97" s="2" t="str">
        <f>IFERROR(#REF!/GAMSstern!AX97,"")</f>
        <v/>
      </c>
      <c r="AZ97" s="2" t="str">
        <f>IFERROR(#REF!/GAMSstern!AY97,"")</f>
        <v/>
      </c>
      <c r="BA97" s="2" t="str">
        <f>IFERROR(#REF!/GAMSstern!AZ97,"")</f>
        <v/>
      </c>
      <c r="BB97" s="2" t="str">
        <f>IFERROR(#REF!/GAMSstern!BA97,"")</f>
        <v/>
      </c>
      <c r="BC97" s="2" t="str">
        <f>IFERROR(#REF!/GAMSstern!BB97,"")</f>
        <v/>
      </c>
      <c r="BD97" s="2" t="str">
        <f>IFERROR(#REF!/GAMSstern!BC97,"")</f>
        <v/>
      </c>
      <c r="BE97" s="2" t="str">
        <f>IFERROR(#REF!/GAMSstern!BD97,"")</f>
        <v/>
      </c>
      <c r="BF97" s="2" t="str">
        <f>IFERROR(#REF!/GAMSstern!BE97,"")</f>
        <v/>
      </c>
      <c r="BG97" s="2" t="str">
        <f>IFERROR(#REF!/GAMSstern!BF97,"")</f>
        <v/>
      </c>
      <c r="BH97" s="2" t="str">
        <f>IFERROR(#REF!/GAMSstern!BG97,"")</f>
        <v/>
      </c>
      <c r="BI97" s="2" t="str">
        <f>IFERROR(#REF!/GAMSstern!BH97,"")</f>
        <v/>
      </c>
      <c r="BJ97" s="2" t="str">
        <f>IFERROR(#REF!/GAMSstern!BI97,"")</f>
        <v/>
      </c>
    </row>
    <row r="98" spans="1:62" x14ac:dyDescent="0.25">
      <c r="A98" t="e">
        <f>#REF!</f>
        <v>#REF!</v>
      </c>
      <c r="B98" t="str">
        <f>GAMSbase!A98</f>
        <v>* CLIMATE MODULE</v>
      </c>
      <c r="C98" s="2" t="str">
        <f>IFERROR(#REF!/GAMSstern!B98,"")</f>
        <v/>
      </c>
      <c r="D98" s="2" t="str">
        <f>IFERROR(#REF!/GAMSstern!C98,"")</f>
        <v/>
      </c>
      <c r="E98" s="2" t="str">
        <f>IFERROR(#REF!/GAMSstern!D98,"")</f>
        <v/>
      </c>
      <c r="F98" s="2" t="str">
        <f>IFERROR(#REF!/GAMSstern!E98,"")</f>
        <v/>
      </c>
      <c r="G98" s="2" t="str">
        <f>IFERROR(#REF!/GAMSstern!F98,"")</f>
        <v/>
      </c>
      <c r="H98" s="2" t="str">
        <f>IFERROR(#REF!/GAMSstern!G98,"")</f>
        <v/>
      </c>
      <c r="I98" s="2" t="str">
        <f>IFERROR(#REF!/GAMSstern!H98,"")</f>
        <v/>
      </c>
      <c r="J98" s="2" t="str">
        <f>IFERROR(#REF!/GAMSstern!I98,"")</f>
        <v/>
      </c>
      <c r="K98" s="2" t="str">
        <f>IFERROR(#REF!/GAMSstern!J98,"")</f>
        <v/>
      </c>
      <c r="L98" s="2" t="str">
        <f>IFERROR(#REF!/GAMSstern!K98,"")</f>
        <v/>
      </c>
      <c r="M98" s="2" t="str">
        <f>IFERROR(#REF!/GAMSstern!L98,"")</f>
        <v/>
      </c>
      <c r="N98" s="2" t="str">
        <f>IFERROR(#REF!/GAMSstern!M98,"")</f>
        <v/>
      </c>
      <c r="O98" s="2" t="str">
        <f>IFERROR(#REF!/GAMSstern!N98,"")</f>
        <v/>
      </c>
      <c r="P98" s="2" t="str">
        <f>IFERROR(#REF!/GAMSstern!O98,"")</f>
        <v/>
      </c>
      <c r="Q98" s="2" t="str">
        <f>IFERROR(#REF!/GAMSstern!P98,"")</f>
        <v/>
      </c>
      <c r="R98" s="2" t="str">
        <f>IFERROR(#REF!/GAMSstern!Q98,"")</f>
        <v/>
      </c>
      <c r="S98" s="2" t="str">
        <f>IFERROR(#REF!/GAMSstern!R98,"")</f>
        <v/>
      </c>
      <c r="T98" s="2" t="str">
        <f>IFERROR(#REF!/GAMSstern!S98,"")</f>
        <v/>
      </c>
      <c r="U98" s="2" t="str">
        <f>IFERROR(#REF!/GAMSstern!T98,"")</f>
        <v/>
      </c>
      <c r="V98" s="2" t="str">
        <f>IFERROR(#REF!/GAMSstern!U98,"")</f>
        <v/>
      </c>
      <c r="W98" s="2" t="str">
        <f>IFERROR(#REF!/GAMSstern!V98,"")</f>
        <v/>
      </c>
      <c r="X98" s="2" t="str">
        <f>IFERROR(#REF!/GAMSstern!W98,"")</f>
        <v/>
      </c>
      <c r="Y98" s="2" t="str">
        <f>IFERROR(#REF!/GAMSstern!X98,"")</f>
        <v/>
      </c>
      <c r="Z98" s="2" t="str">
        <f>IFERROR(#REF!/GAMSstern!Y98,"")</f>
        <v/>
      </c>
      <c r="AA98" s="2" t="str">
        <f>IFERROR(#REF!/GAMSstern!Z98,"")</f>
        <v/>
      </c>
      <c r="AB98" s="2" t="str">
        <f>IFERROR(#REF!/GAMSstern!AA98,"")</f>
        <v/>
      </c>
      <c r="AC98" s="2" t="str">
        <f>IFERROR(#REF!/GAMSstern!AB98,"")</f>
        <v/>
      </c>
      <c r="AD98" s="2" t="str">
        <f>IFERROR(#REF!/GAMSstern!AC98,"")</f>
        <v/>
      </c>
      <c r="AE98" s="2" t="str">
        <f>IFERROR(#REF!/GAMSstern!AD98,"")</f>
        <v/>
      </c>
      <c r="AF98" s="2" t="str">
        <f>IFERROR(#REF!/GAMSstern!AE98,"")</f>
        <v/>
      </c>
      <c r="AG98" s="2" t="str">
        <f>IFERROR(#REF!/GAMSstern!AF98,"")</f>
        <v/>
      </c>
      <c r="AH98" s="2" t="str">
        <f>IFERROR(#REF!/GAMSstern!AG98,"")</f>
        <v/>
      </c>
      <c r="AI98" s="2" t="str">
        <f>IFERROR(#REF!/GAMSstern!AH98,"")</f>
        <v/>
      </c>
      <c r="AJ98" s="2" t="str">
        <f>IFERROR(#REF!/GAMSstern!AI98,"")</f>
        <v/>
      </c>
      <c r="AK98" s="2" t="str">
        <f>IFERROR(#REF!/GAMSstern!AJ98,"")</f>
        <v/>
      </c>
      <c r="AL98" s="2" t="str">
        <f>IFERROR(#REF!/GAMSstern!AK98,"")</f>
        <v/>
      </c>
      <c r="AM98" s="2" t="str">
        <f>IFERROR(#REF!/GAMSstern!AL98,"")</f>
        <v/>
      </c>
      <c r="AN98" s="2" t="str">
        <f>IFERROR(#REF!/GAMSstern!AM98,"")</f>
        <v/>
      </c>
      <c r="AO98" s="2" t="str">
        <f>IFERROR(#REF!/GAMSstern!AN98,"")</f>
        <v/>
      </c>
      <c r="AP98" s="2" t="str">
        <f>IFERROR(#REF!/GAMSstern!AO98,"")</f>
        <v/>
      </c>
      <c r="AQ98" s="2" t="str">
        <f>IFERROR(#REF!/GAMSstern!AP98,"")</f>
        <v/>
      </c>
      <c r="AR98" s="2" t="str">
        <f>IFERROR(#REF!/GAMSstern!AQ98,"")</f>
        <v/>
      </c>
      <c r="AS98" s="2" t="str">
        <f>IFERROR(#REF!/GAMSstern!AR98,"")</f>
        <v/>
      </c>
      <c r="AT98" s="2" t="str">
        <f>IFERROR(#REF!/GAMSstern!AS98,"")</f>
        <v/>
      </c>
      <c r="AU98" s="2" t="str">
        <f>IFERROR(#REF!/GAMSstern!AT98,"")</f>
        <v/>
      </c>
      <c r="AV98" s="2" t="str">
        <f>IFERROR(#REF!/GAMSstern!AU98,"")</f>
        <v/>
      </c>
      <c r="AW98" s="2" t="str">
        <f>IFERROR(#REF!/GAMSstern!AV98,"")</f>
        <v/>
      </c>
      <c r="AX98" s="2" t="str">
        <f>IFERROR(#REF!/GAMSstern!AW98,"")</f>
        <v/>
      </c>
      <c r="AY98" s="2" t="str">
        <f>IFERROR(#REF!/GAMSstern!AX98,"")</f>
        <v/>
      </c>
      <c r="AZ98" s="2" t="str">
        <f>IFERROR(#REF!/GAMSstern!AY98,"")</f>
        <v/>
      </c>
      <c r="BA98" s="2" t="str">
        <f>IFERROR(#REF!/GAMSstern!AZ98,"")</f>
        <v/>
      </c>
      <c r="BB98" s="2" t="str">
        <f>IFERROR(#REF!/GAMSstern!BA98,"")</f>
        <v/>
      </c>
      <c r="BC98" s="2" t="str">
        <f>IFERROR(#REF!/GAMSstern!BB98,"")</f>
        <v/>
      </c>
      <c r="BD98" s="2" t="str">
        <f>IFERROR(#REF!/GAMSstern!BC98,"")</f>
        <v/>
      </c>
      <c r="BE98" s="2" t="str">
        <f>IFERROR(#REF!/GAMSstern!BD98,"")</f>
        <v/>
      </c>
      <c r="BF98" s="2" t="str">
        <f>IFERROR(#REF!/GAMSstern!BE98,"")</f>
        <v/>
      </c>
      <c r="BG98" s="2" t="str">
        <f>IFERROR(#REF!/GAMSstern!BF98,"")</f>
        <v/>
      </c>
      <c r="BH98" s="2" t="str">
        <f>IFERROR(#REF!/GAMSstern!BG98,"")</f>
        <v/>
      </c>
      <c r="BI98" s="2" t="str">
        <f>IFERROR(#REF!/GAMSstern!BH98,"")</f>
        <v/>
      </c>
      <c r="BJ98" s="2" t="str">
        <f>IFERROR(#REF!/GAMSstern!BI98,"")</f>
        <v/>
      </c>
    </row>
    <row r="99" spans="1:62" x14ac:dyDescent="0.25">
      <c r="A99" t="e">
        <f>#REF!</f>
        <v>#REF!</v>
      </c>
      <c r="B99" t="str">
        <f>GAMSbase!A99</f>
        <v>Atmospheric Temperature (deg C above preindustrial)</v>
      </c>
      <c r="C99" s="2" t="str">
        <f>IFERROR(#REF!/GAMSstern!B99,"")</f>
        <v/>
      </c>
      <c r="D99" s="2" t="str">
        <f>IFERROR(#REF!/GAMSstern!C99,"")</f>
        <v/>
      </c>
      <c r="E99" s="2" t="str">
        <f>IFERROR(#REF!/GAMSstern!D99,"")</f>
        <v/>
      </c>
      <c r="F99" s="2" t="str">
        <f>IFERROR(#REF!/GAMSstern!E99,"")</f>
        <v/>
      </c>
      <c r="G99" s="2" t="str">
        <f>IFERROR(#REF!/GAMSstern!F99,"")</f>
        <v/>
      </c>
      <c r="H99" s="2" t="str">
        <f>IFERROR(#REF!/GAMSstern!G99,"")</f>
        <v/>
      </c>
      <c r="I99" s="2" t="str">
        <f>IFERROR(#REF!/GAMSstern!H99,"")</f>
        <v/>
      </c>
      <c r="J99" s="2" t="str">
        <f>IFERROR(#REF!/GAMSstern!I99,"")</f>
        <v/>
      </c>
      <c r="K99" s="2" t="str">
        <f>IFERROR(#REF!/GAMSstern!J99,"")</f>
        <v/>
      </c>
      <c r="L99" s="2" t="str">
        <f>IFERROR(#REF!/GAMSstern!K99,"")</f>
        <v/>
      </c>
      <c r="M99" s="2" t="str">
        <f>IFERROR(#REF!/GAMSstern!L99,"")</f>
        <v/>
      </c>
      <c r="N99" s="2" t="str">
        <f>IFERROR(#REF!/GAMSstern!M99,"")</f>
        <v/>
      </c>
      <c r="O99" s="2" t="str">
        <f>IFERROR(#REF!/GAMSstern!N99,"")</f>
        <v/>
      </c>
      <c r="P99" s="2" t="str">
        <f>IFERROR(#REF!/GAMSstern!O99,"")</f>
        <v/>
      </c>
      <c r="Q99" s="2" t="str">
        <f>IFERROR(#REF!/GAMSstern!P99,"")</f>
        <v/>
      </c>
      <c r="R99" s="2" t="str">
        <f>IFERROR(#REF!/GAMSstern!Q99,"")</f>
        <v/>
      </c>
      <c r="S99" s="2" t="str">
        <f>IFERROR(#REF!/GAMSstern!R99,"")</f>
        <v/>
      </c>
      <c r="T99" s="2" t="str">
        <f>IFERROR(#REF!/GAMSstern!S99,"")</f>
        <v/>
      </c>
      <c r="U99" s="2" t="str">
        <f>IFERROR(#REF!/GAMSstern!T99,"")</f>
        <v/>
      </c>
      <c r="V99" s="2" t="str">
        <f>IFERROR(#REF!/GAMSstern!U99,"")</f>
        <v/>
      </c>
      <c r="W99" s="2" t="str">
        <f>IFERROR(#REF!/GAMSstern!V99,"")</f>
        <v/>
      </c>
      <c r="X99" s="2" t="str">
        <f>IFERROR(#REF!/GAMSstern!W99,"")</f>
        <v/>
      </c>
      <c r="Y99" s="2" t="str">
        <f>IFERROR(#REF!/GAMSstern!X99,"")</f>
        <v/>
      </c>
      <c r="Z99" s="2" t="str">
        <f>IFERROR(#REF!/GAMSstern!Y99,"")</f>
        <v/>
      </c>
      <c r="AA99" s="2" t="str">
        <f>IFERROR(#REF!/GAMSstern!Z99,"")</f>
        <v/>
      </c>
      <c r="AB99" s="2" t="str">
        <f>IFERROR(#REF!/GAMSstern!AA99,"")</f>
        <v/>
      </c>
      <c r="AC99" s="2" t="str">
        <f>IFERROR(#REF!/GAMSstern!AB99,"")</f>
        <v/>
      </c>
      <c r="AD99" s="2" t="str">
        <f>IFERROR(#REF!/GAMSstern!AC99,"")</f>
        <v/>
      </c>
      <c r="AE99" s="2" t="str">
        <f>IFERROR(#REF!/GAMSstern!AD99,"")</f>
        <v/>
      </c>
      <c r="AF99" s="2" t="str">
        <f>IFERROR(#REF!/GAMSstern!AE99,"")</f>
        <v/>
      </c>
      <c r="AG99" s="2" t="str">
        <f>IFERROR(#REF!/GAMSstern!AF99,"")</f>
        <v/>
      </c>
      <c r="AH99" s="2" t="str">
        <f>IFERROR(#REF!/GAMSstern!AG99,"")</f>
        <v/>
      </c>
      <c r="AI99" s="2" t="str">
        <f>IFERROR(#REF!/GAMSstern!AH99,"")</f>
        <v/>
      </c>
      <c r="AJ99" s="2" t="str">
        <f>IFERROR(#REF!/GAMSstern!AI99,"")</f>
        <v/>
      </c>
      <c r="AK99" s="2" t="str">
        <f>IFERROR(#REF!/GAMSstern!AJ99,"")</f>
        <v/>
      </c>
      <c r="AL99" s="2" t="str">
        <f>IFERROR(#REF!/GAMSstern!AK99,"")</f>
        <v/>
      </c>
      <c r="AM99" s="2" t="str">
        <f>IFERROR(#REF!/GAMSstern!AL99,"")</f>
        <v/>
      </c>
      <c r="AN99" s="2" t="str">
        <f>IFERROR(#REF!/GAMSstern!AM99,"")</f>
        <v/>
      </c>
      <c r="AO99" s="2" t="str">
        <f>IFERROR(#REF!/GAMSstern!AN99,"")</f>
        <v/>
      </c>
      <c r="AP99" s="2" t="str">
        <f>IFERROR(#REF!/GAMSstern!AO99,"")</f>
        <v/>
      </c>
      <c r="AQ99" s="2" t="str">
        <f>IFERROR(#REF!/GAMSstern!AP99,"")</f>
        <v/>
      </c>
      <c r="AR99" s="2" t="str">
        <f>IFERROR(#REF!/GAMSstern!AQ99,"")</f>
        <v/>
      </c>
      <c r="AS99" s="2" t="str">
        <f>IFERROR(#REF!/GAMSstern!AR99,"")</f>
        <v/>
      </c>
      <c r="AT99" s="2" t="str">
        <f>IFERROR(#REF!/GAMSstern!AS99,"")</f>
        <v/>
      </c>
      <c r="AU99" s="2" t="str">
        <f>IFERROR(#REF!/GAMSstern!AT99,"")</f>
        <v/>
      </c>
      <c r="AV99" s="2" t="str">
        <f>IFERROR(#REF!/GAMSstern!AU99,"")</f>
        <v/>
      </c>
      <c r="AW99" s="2" t="str">
        <f>IFERROR(#REF!/GAMSstern!AV99,"")</f>
        <v/>
      </c>
      <c r="AX99" s="2" t="str">
        <f>IFERROR(#REF!/GAMSstern!AW99,"")</f>
        <v/>
      </c>
      <c r="AY99" s="2" t="str">
        <f>IFERROR(#REF!/GAMSstern!AX99,"")</f>
        <v/>
      </c>
      <c r="AZ99" s="2" t="str">
        <f>IFERROR(#REF!/GAMSstern!AY99,"")</f>
        <v/>
      </c>
      <c r="BA99" s="2" t="str">
        <f>IFERROR(#REF!/GAMSstern!AZ99,"")</f>
        <v/>
      </c>
      <c r="BB99" s="2" t="str">
        <f>IFERROR(#REF!/GAMSstern!BA99,"")</f>
        <v/>
      </c>
      <c r="BC99" s="2" t="str">
        <f>IFERROR(#REF!/GAMSstern!BB99,"")</f>
        <v/>
      </c>
      <c r="BD99" s="2" t="str">
        <f>IFERROR(#REF!/GAMSstern!BC99,"")</f>
        <v/>
      </c>
      <c r="BE99" s="2" t="str">
        <f>IFERROR(#REF!/GAMSstern!BD99,"")</f>
        <v/>
      </c>
      <c r="BF99" s="2" t="str">
        <f>IFERROR(#REF!/GAMSstern!BE99,"")</f>
        <v/>
      </c>
      <c r="BG99" s="2" t="str">
        <f>IFERROR(#REF!/GAMSstern!BF99,"")</f>
        <v/>
      </c>
      <c r="BH99" s="2" t="str">
        <f>IFERROR(#REF!/GAMSstern!BG99,"")</f>
        <v/>
      </c>
      <c r="BI99" s="2" t="str">
        <f>IFERROR(#REF!/GAMSstern!BH99,"")</f>
        <v/>
      </c>
      <c r="BJ99" s="2" t="str">
        <f>IFERROR(#REF!/GAMSstern!BI99,"")</f>
        <v/>
      </c>
    </row>
    <row r="100" spans="1:62" x14ac:dyDescent="0.25">
      <c r="A100" t="e">
        <f>#REF!</f>
        <v>#REF!</v>
      </c>
      <c r="B100" t="str">
        <f>GAMSbase!A100</f>
        <v>Total Increase in Forcing (Watts per Meter2, preindustrial)</v>
      </c>
      <c r="C100" s="2" t="str">
        <f>IFERROR(#REF!/GAMSstern!B100,"")</f>
        <v/>
      </c>
      <c r="D100" s="2" t="str">
        <f>IFERROR(#REF!/GAMSstern!C100,"")</f>
        <v/>
      </c>
      <c r="E100" s="2" t="str">
        <f>IFERROR(#REF!/GAMSstern!D100,"")</f>
        <v/>
      </c>
      <c r="F100" s="2" t="str">
        <f>IFERROR(#REF!/GAMSstern!E100,"")</f>
        <v/>
      </c>
      <c r="G100" s="2" t="str">
        <f>IFERROR(#REF!/GAMSstern!F100,"")</f>
        <v/>
      </c>
      <c r="H100" s="2" t="str">
        <f>IFERROR(#REF!/GAMSstern!G100,"")</f>
        <v/>
      </c>
      <c r="I100" s="2" t="str">
        <f>IFERROR(#REF!/GAMSstern!H100,"")</f>
        <v/>
      </c>
      <c r="J100" s="2" t="str">
        <f>IFERROR(#REF!/GAMSstern!I100,"")</f>
        <v/>
      </c>
      <c r="K100" s="2" t="str">
        <f>IFERROR(#REF!/GAMSstern!J100,"")</f>
        <v/>
      </c>
      <c r="L100" s="2" t="str">
        <f>IFERROR(#REF!/GAMSstern!K100,"")</f>
        <v/>
      </c>
      <c r="M100" s="2" t="str">
        <f>IFERROR(#REF!/GAMSstern!L100,"")</f>
        <v/>
      </c>
      <c r="N100" s="2" t="str">
        <f>IFERROR(#REF!/GAMSstern!M100,"")</f>
        <v/>
      </c>
      <c r="O100" s="2" t="str">
        <f>IFERROR(#REF!/GAMSstern!N100,"")</f>
        <v/>
      </c>
      <c r="P100" s="2" t="str">
        <f>IFERROR(#REF!/GAMSstern!O100,"")</f>
        <v/>
      </c>
      <c r="Q100" s="2" t="str">
        <f>IFERROR(#REF!/GAMSstern!P100,"")</f>
        <v/>
      </c>
      <c r="R100" s="2" t="str">
        <f>IFERROR(#REF!/GAMSstern!Q100,"")</f>
        <v/>
      </c>
      <c r="S100" s="2" t="str">
        <f>IFERROR(#REF!/GAMSstern!R100,"")</f>
        <v/>
      </c>
      <c r="T100" s="2" t="str">
        <f>IFERROR(#REF!/GAMSstern!S100,"")</f>
        <v/>
      </c>
      <c r="U100" s="2" t="str">
        <f>IFERROR(#REF!/GAMSstern!T100,"")</f>
        <v/>
      </c>
      <c r="V100" s="2" t="str">
        <f>IFERROR(#REF!/GAMSstern!U100,"")</f>
        <v/>
      </c>
      <c r="W100" s="2" t="str">
        <f>IFERROR(#REF!/GAMSstern!V100,"")</f>
        <v/>
      </c>
      <c r="X100" s="2" t="str">
        <f>IFERROR(#REF!/GAMSstern!W100,"")</f>
        <v/>
      </c>
      <c r="Y100" s="2" t="str">
        <f>IFERROR(#REF!/GAMSstern!X100,"")</f>
        <v/>
      </c>
      <c r="Z100" s="2" t="str">
        <f>IFERROR(#REF!/GAMSstern!Y100,"")</f>
        <v/>
      </c>
      <c r="AA100" s="2" t="str">
        <f>IFERROR(#REF!/GAMSstern!Z100,"")</f>
        <v/>
      </c>
      <c r="AB100" s="2" t="str">
        <f>IFERROR(#REF!/GAMSstern!AA100,"")</f>
        <v/>
      </c>
      <c r="AC100" s="2" t="str">
        <f>IFERROR(#REF!/GAMSstern!AB100,"")</f>
        <v/>
      </c>
      <c r="AD100" s="2" t="str">
        <f>IFERROR(#REF!/GAMSstern!AC100,"")</f>
        <v/>
      </c>
      <c r="AE100" s="2" t="str">
        <f>IFERROR(#REF!/GAMSstern!AD100,"")</f>
        <v/>
      </c>
      <c r="AF100" s="2" t="str">
        <f>IFERROR(#REF!/GAMSstern!AE100,"")</f>
        <v/>
      </c>
      <c r="AG100" s="2" t="str">
        <f>IFERROR(#REF!/GAMSstern!AF100,"")</f>
        <v/>
      </c>
      <c r="AH100" s="2" t="str">
        <f>IFERROR(#REF!/GAMSstern!AG100,"")</f>
        <v/>
      </c>
      <c r="AI100" s="2" t="str">
        <f>IFERROR(#REF!/GAMSstern!AH100,"")</f>
        <v/>
      </c>
      <c r="AJ100" s="2" t="str">
        <f>IFERROR(#REF!/GAMSstern!AI100,"")</f>
        <v/>
      </c>
      <c r="AK100" s="2" t="str">
        <f>IFERROR(#REF!/GAMSstern!AJ100,"")</f>
        <v/>
      </c>
      <c r="AL100" s="2" t="str">
        <f>IFERROR(#REF!/GAMSstern!AK100,"")</f>
        <v/>
      </c>
      <c r="AM100" s="2" t="str">
        <f>IFERROR(#REF!/GAMSstern!AL100,"")</f>
        <v/>
      </c>
      <c r="AN100" s="2" t="str">
        <f>IFERROR(#REF!/GAMSstern!AM100,"")</f>
        <v/>
      </c>
      <c r="AO100" s="2" t="str">
        <f>IFERROR(#REF!/GAMSstern!AN100,"")</f>
        <v/>
      </c>
      <c r="AP100" s="2" t="str">
        <f>IFERROR(#REF!/GAMSstern!AO100,"")</f>
        <v/>
      </c>
      <c r="AQ100" s="2" t="str">
        <f>IFERROR(#REF!/GAMSstern!AP100,"")</f>
        <v/>
      </c>
      <c r="AR100" s="2" t="str">
        <f>IFERROR(#REF!/GAMSstern!AQ100,"")</f>
        <v/>
      </c>
      <c r="AS100" s="2" t="str">
        <f>IFERROR(#REF!/GAMSstern!AR100,"")</f>
        <v/>
      </c>
      <c r="AT100" s="2" t="str">
        <f>IFERROR(#REF!/GAMSstern!AS100,"")</f>
        <v/>
      </c>
      <c r="AU100" s="2" t="str">
        <f>IFERROR(#REF!/GAMSstern!AT100,"")</f>
        <v/>
      </c>
      <c r="AV100" s="2" t="str">
        <f>IFERROR(#REF!/GAMSstern!AU100,"")</f>
        <v/>
      </c>
      <c r="AW100" s="2" t="str">
        <f>IFERROR(#REF!/GAMSstern!AV100,"")</f>
        <v/>
      </c>
      <c r="AX100" s="2" t="str">
        <f>IFERROR(#REF!/GAMSstern!AW100,"")</f>
        <v/>
      </c>
      <c r="AY100" s="2" t="str">
        <f>IFERROR(#REF!/GAMSstern!AX100,"")</f>
        <v/>
      </c>
      <c r="AZ100" s="2" t="str">
        <f>IFERROR(#REF!/GAMSstern!AY100,"")</f>
        <v/>
      </c>
      <c r="BA100" s="2" t="str">
        <f>IFERROR(#REF!/GAMSstern!AZ100,"")</f>
        <v/>
      </c>
      <c r="BB100" s="2" t="str">
        <f>IFERROR(#REF!/GAMSstern!BA100,"")</f>
        <v/>
      </c>
      <c r="BC100" s="2" t="str">
        <f>IFERROR(#REF!/GAMSstern!BB100,"")</f>
        <v/>
      </c>
      <c r="BD100" s="2" t="str">
        <f>IFERROR(#REF!/GAMSstern!BC100,"")</f>
        <v/>
      </c>
      <c r="BE100" s="2" t="str">
        <f>IFERROR(#REF!/GAMSstern!BD100,"")</f>
        <v/>
      </c>
      <c r="BF100" s="2" t="str">
        <f>IFERROR(#REF!/GAMSstern!BE100,"")</f>
        <v/>
      </c>
      <c r="BG100" s="2" t="str">
        <f>IFERROR(#REF!/GAMSstern!BF100,"")</f>
        <v/>
      </c>
      <c r="BH100" s="2" t="str">
        <f>IFERROR(#REF!/GAMSstern!BG100,"")</f>
        <v/>
      </c>
      <c r="BI100" s="2" t="str">
        <f>IFERROR(#REF!/GAMSstern!BH100,"")</f>
        <v/>
      </c>
      <c r="BJ100" s="2" t="str">
        <f>IFERROR(#REF!/GAMSstern!BI100,"")</f>
        <v/>
      </c>
    </row>
    <row r="101" spans="1:62" x14ac:dyDescent="0.25">
      <c r="A101" t="e">
        <f>#REF!</f>
        <v>#REF!</v>
      </c>
      <c r="B101" t="str">
        <f>GAMSbase!A101</f>
        <v>Lower Ocean Temperature (deg C above preindustrial)</v>
      </c>
      <c r="C101" s="2" t="str">
        <f>IFERROR(#REF!/GAMSstern!B101,"")</f>
        <v/>
      </c>
      <c r="D101" s="2" t="str">
        <f>IFERROR(#REF!/GAMSstern!C101,"")</f>
        <v/>
      </c>
      <c r="E101" s="2" t="str">
        <f>IFERROR(#REF!/GAMSstern!D101,"")</f>
        <v/>
      </c>
      <c r="F101" s="2" t="str">
        <f>IFERROR(#REF!/GAMSstern!E101,"")</f>
        <v/>
      </c>
      <c r="G101" s="2" t="str">
        <f>IFERROR(#REF!/GAMSstern!F101,"")</f>
        <v/>
      </c>
      <c r="H101" s="2" t="str">
        <f>IFERROR(#REF!/GAMSstern!G101,"")</f>
        <v/>
      </c>
      <c r="I101" s="2" t="str">
        <f>IFERROR(#REF!/GAMSstern!H101,"")</f>
        <v/>
      </c>
      <c r="J101" s="2" t="str">
        <f>IFERROR(#REF!/GAMSstern!I101,"")</f>
        <v/>
      </c>
      <c r="K101" s="2" t="str">
        <f>IFERROR(#REF!/GAMSstern!J101,"")</f>
        <v/>
      </c>
      <c r="L101" s="2" t="str">
        <f>IFERROR(#REF!/GAMSstern!K101,"")</f>
        <v/>
      </c>
      <c r="M101" s="2" t="str">
        <f>IFERROR(#REF!/GAMSstern!L101,"")</f>
        <v/>
      </c>
      <c r="N101" s="2" t="str">
        <f>IFERROR(#REF!/GAMSstern!M101,"")</f>
        <v/>
      </c>
      <c r="O101" s="2" t="str">
        <f>IFERROR(#REF!/GAMSstern!N101,"")</f>
        <v/>
      </c>
      <c r="P101" s="2" t="str">
        <f>IFERROR(#REF!/GAMSstern!O101,"")</f>
        <v/>
      </c>
      <c r="Q101" s="2" t="str">
        <f>IFERROR(#REF!/GAMSstern!P101,"")</f>
        <v/>
      </c>
      <c r="R101" s="2" t="str">
        <f>IFERROR(#REF!/GAMSstern!Q101,"")</f>
        <v/>
      </c>
      <c r="S101" s="2" t="str">
        <f>IFERROR(#REF!/GAMSstern!R101,"")</f>
        <v/>
      </c>
      <c r="T101" s="2" t="str">
        <f>IFERROR(#REF!/GAMSstern!S101,"")</f>
        <v/>
      </c>
      <c r="U101" s="2" t="str">
        <f>IFERROR(#REF!/GAMSstern!T101,"")</f>
        <v/>
      </c>
      <c r="V101" s="2" t="str">
        <f>IFERROR(#REF!/GAMSstern!U101,"")</f>
        <v/>
      </c>
      <c r="W101" s="2" t="str">
        <f>IFERROR(#REF!/GAMSstern!V101,"")</f>
        <v/>
      </c>
      <c r="X101" s="2" t="str">
        <f>IFERROR(#REF!/GAMSstern!W101,"")</f>
        <v/>
      </c>
      <c r="Y101" s="2" t="str">
        <f>IFERROR(#REF!/GAMSstern!X101,"")</f>
        <v/>
      </c>
      <c r="Z101" s="2" t="str">
        <f>IFERROR(#REF!/GAMSstern!Y101,"")</f>
        <v/>
      </c>
      <c r="AA101" s="2" t="str">
        <f>IFERROR(#REF!/GAMSstern!Z101,"")</f>
        <v/>
      </c>
      <c r="AB101" s="2" t="str">
        <f>IFERROR(#REF!/GAMSstern!AA101,"")</f>
        <v/>
      </c>
      <c r="AC101" s="2" t="str">
        <f>IFERROR(#REF!/GAMSstern!AB101,"")</f>
        <v/>
      </c>
      <c r="AD101" s="2" t="str">
        <f>IFERROR(#REF!/GAMSstern!AC101,"")</f>
        <v/>
      </c>
      <c r="AE101" s="2" t="str">
        <f>IFERROR(#REF!/GAMSstern!AD101,"")</f>
        <v/>
      </c>
      <c r="AF101" s="2" t="str">
        <f>IFERROR(#REF!/GAMSstern!AE101,"")</f>
        <v/>
      </c>
      <c r="AG101" s="2" t="str">
        <f>IFERROR(#REF!/GAMSstern!AF101,"")</f>
        <v/>
      </c>
      <c r="AH101" s="2" t="str">
        <f>IFERROR(#REF!/GAMSstern!AG101,"")</f>
        <v/>
      </c>
      <c r="AI101" s="2" t="str">
        <f>IFERROR(#REF!/GAMSstern!AH101,"")</f>
        <v/>
      </c>
      <c r="AJ101" s="2" t="str">
        <f>IFERROR(#REF!/GAMSstern!AI101,"")</f>
        <v/>
      </c>
      <c r="AK101" s="2" t="str">
        <f>IFERROR(#REF!/GAMSstern!AJ101,"")</f>
        <v/>
      </c>
      <c r="AL101" s="2" t="str">
        <f>IFERROR(#REF!/GAMSstern!AK101,"")</f>
        <v/>
      </c>
      <c r="AM101" s="2" t="str">
        <f>IFERROR(#REF!/GAMSstern!AL101,"")</f>
        <v/>
      </c>
      <c r="AN101" s="2" t="str">
        <f>IFERROR(#REF!/GAMSstern!AM101,"")</f>
        <v/>
      </c>
      <c r="AO101" s="2" t="str">
        <f>IFERROR(#REF!/GAMSstern!AN101,"")</f>
        <v/>
      </c>
      <c r="AP101" s="2" t="str">
        <f>IFERROR(#REF!/GAMSstern!AO101,"")</f>
        <v/>
      </c>
      <c r="AQ101" s="2" t="str">
        <f>IFERROR(#REF!/GAMSstern!AP101,"")</f>
        <v/>
      </c>
      <c r="AR101" s="2" t="str">
        <f>IFERROR(#REF!/GAMSstern!AQ101,"")</f>
        <v/>
      </c>
      <c r="AS101" s="2" t="str">
        <f>IFERROR(#REF!/GAMSstern!AR101,"")</f>
        <v/>
      </c>
      <c r="AT101" s="2" t="str">
        <f>IFERROR(#REF!/GAMSstern!AS101,"")</f>
        <v/>
      </c>
      <c r="AU101" s="2" t="str">
        <f>IFERROR(#REF!/GAMSstern!AT101,"")</f>
        <v/>
      </c>
      <c r="AV101" s="2" t="str">
        <f>IFERROR(#REF!/GAMSstern!AU101,"")</f>
        <v/>
      </c>
      <c r="AW101" s="2" t="str">
        <f>IFERROR(#REF!/GAMSstern!AV101,"")</f>
        <v/>
      </c>
      <c r="AX101" s="2" t="str">
        <f>IFERROR(#REF!/GAMSstern!AW101,"")</f>
        <v/>
      </c>
      <c r="AY101" s="2" t="str">
        <f>IFERROR(#REF!/GAMSstern!AX101,"")</f>
        <v/>
      </c>
      <c r="AZ101" s="2" t="str">
        <f>IFERROR(#REF!/GAMSstern!AY101,"")</f>
        <v/>
      </c>
      <c r="BA101" s="2" t="str">
        <f>IFERROR(#REF!/GAMSstern!AZ101,"")</f>
        <v/>
      </c>
      <c r="BB101" s="2" t="str">
        <f>IFERROR(#REF!/GAMSstern!BA101,"")</f>
        <v/>
      </c>
      <c r="BC101" s="2" t="str">
        <f>IFERROR(#REF!/GAMSstern!BB101,"")</f>
        <v/>
      </c>
      <c r="BD101" s="2" t="str">
        <f>IFERROR(#REF!/GAMSstern!BC101,"")</f>
        <v/>
      </c>
      <c r="BE101" s="2" t="str">
        <f>IFERROR(#REF!/GAMSstern!BD101,"")</f>
        <v/>
      </c>
      <c r="BF101" s="2" t="str">
        <f>IFERROR(#REF!/GAMSstern!BE101,"")</f>
        <v/>
      </c>
      <c r="BG101" s="2" t="str">
        <f>IFERROR(#REF!/GAMSstern!BF101,"")</f>
        <v/>
      </c>
      <c r="BH101" s="2" t="str">
        <f>IFERROR(#REF!/GAMSstern!BG101,"")</f>
        <v/>
      </c>
      <c r="BI101" s="2" t="str">
        <f>IFERROR(#REF!/GAMSstern!BH101,"")</f>
        <v/>
      </c>
      <c r="BJ101" s="2" t="str">
        <f>IFERROR(#REF!/GAMSstern!BI101,"")</f>
        <v/>
      </c>
    </row>
    <row r="102" spans="1:62" x14ac:dyDescent="0.25">
      <c r="A102" t="e">
        <f>#REF!</f>
        <v>#REF!</v>
      </c>
      <c r="B102" t="str">
        <f>GAMSbase!A102</f>
        <v>** Economic Endogenous Variables</v>
      </c>
      <c r="C102" s="2" t="str">
        <f>IFERROR(#REF!/GAMSstern!B102,"")</f>
        <v/>
      </c>
      <c r="D102" s="2" t="str">
        <f>IFERROR(#REF!/GAMSstern!C102,"")</f>
        <v/>
      </c>
      <c r="E102" s="2" t="str">
        <f>IFERROR(#REF!/GAMSstern!D102,"")</f>
        <v/>
      </c>
      <c r="F102" s="2" t="str">
        <f>IFERROR(#REF!/GAMSstern!E102,"")</f>
        <v/>
      </c>
      <c r="G102" s="2" t="str">
        <f>IFERROR(#REF!/GAMSstern!F102,"")</f>
        <v/>
      </c>
      <c r="H102" s="2" t="str">
        <f>IFERROR(#REF!/GAMSstern!G102,"")</f>
        <v/>
      </c>
      <c r="I102" s="2" t="str">
        <f>IFERROR(#REF!/GAMSstern!H102,"")</f>
        <v/>
      </c>
      <c r="J102" s="2" t="str">
        <f>IFERROR(#REF!/GAMSstern!I102,"")</f>
        <v/>
      </c>
      <c r="K102" s="2" t="str">
        <f>IFERROR(#REF!/GAMSstern!J102,"")</f>
        <v/>
      </c>
      <c r="L102" s="2" t="str">
        <f>IFERROR(#REF!/GAMSstern!K102,"")</f>
        <v/>
      </c>
      <c r="M102" s="2" t="str">
        <f>IFERROR(#REF!/GAMSstern!L102,"")</f>
        <v/>
      </c>
      <c r="N102" s="2" t="str">
        <f>IFERROR(#REF!/GAMSstern!M102,"")</f>
        <v/>
      </c>
      <c r="O102" s="2" t="str">
        <f>IFERROR(#REF!/GAMSstern!N102,"")</f>
        <v/>
      </c>
      <c r="P102" s="2" t="str">
        <f>IFERROR(#REF!/GAMSstern!O102,"")</f>
        <v/>
      </c>
      <c r="Q102" s="2" t="str">
        <f>IFERROR(#REF!/GAMSstern!P102,"")</f>
        <v/>
      </c>
      <c r="R102" s="2" t="str">
        <f>IFERROR(#REF!/GAMSstern!Q102,"")</f>
        <v/>
      </c>
      <c r="S102" s="2" t="str">
        <f>IFERROR(#REF!/GAMSstern!R102,"")</f>
        <v/>
      </c>
      <c r="T102" s="2" t="str">
        <f>IFERROR(#REF!/GAMSstern!S102,"")</f>
        <v/>
      </c>
      <c r="U102" s="2" t="str">
        <f>IFERROR(#REF!/GAMSstern!T102,"")</f>
        <v/>
      </c>
      <c r="V102" s="2" t="str">
        <f>IFERROR(#REF!/GAMSstern!U102,"")</f>
        <v/>
      </c>
      <c r="W102" s="2" t="str">
        <f>IFERROR(#REF!/GAMSstern!V102,"")</f>
        <v/>
      </c>
      <c r="X102" s="2" t="str">
        <f>IFERROR(#REF!/GAMSstern!W102,"")</f>
        <v/>
      </c>
      <c r="Y102" s="2" t="str">
        <f>IFERROR(#REF!/GAMSstern!X102,"")</f>
        <v/>
      </c>
      <c r="Z102" s="2" t="str">
        <f>IFERROR(#REF!/GAMSstern!Y102,"")</f>
        <v/>
      </c>
      <c r="AA102" s="2" t="str">
        <f>IFERROR(#REF!/GAMSstern!Z102,"")</f>
        <v/>
      </c>
      <c r="AB102" s="2" t="str">
        <f>IFERROR(#REF!/GAMSstern!AA102,"")</f>
        <v/>
      </c>
      <c r="AC102" s="2" t="str">
        <f>IFERROR(#REF!/GAMSstern!AB102,"")</f>
        <v/>
      </c>
      <c r="AD102" s="2" t="str">
        <f>IFERROR(#REF!/GAMSstern!AC102,"")</f>
        <v/>
      </c>
      <c r="AE102" s="2" t="str">
        <f>IFERROR(#REF!/GAMSstern!AD102,"")</f>
        <v/>
      </c>
      <c r="AF102" s="2" t="str">
        <f>IFERROR(#REF!/GAMSstern!AE102,"")</f>
        <v/>
      </c>
      <c r="AG102" s="2" t="str">
        <f>IFERROR(#REF!/GAMSstern!AF102,"")</f>
        <v/>
      </c>
      <c r="AH102" s="2" t="str">
        <f>IFERROR(#REF!/GAMSstern!AG102,"")</f>
        <v/>
      </c>
      <c r="AI102" s="2" t="str">
        <f>IFERROR(#REF!/GAMSstern!AH102,"")</f>
        <v/>
      </c>
      <c r="AJ102" s="2" t="str">
        <f>IFERROR(#REF!/GAMSstern!AI102,"")</f>
        <v/>
      </c>
      <c r="AK102" s="2" t="str">
        <f>IFERROR(#REF!/GAMSstern!AJ102,"")</f>
        <v/>
      </c>
      <c r="AL102" s="2" t="str">
        <f>IFERROR(#REF!/GAMSstern!AK102,"")</f>
        <v/>
      </c>
      <c r="AM102" s="2" t="str">
        <f>IFERROR(#REF!/GAMSstern!AL102,"")</f>
        <v/>
      </c>
      <c r="AN102" s="2" t="str">
        <f>IFERROR(#REF!/GAMSstern!AM102,"")</f>
        <v/>
      </c>
      <c r="AO102" s="2" t="str">
        <f>IFERROR(#REF!/GAMSstern!AN102,"")</f>
        <v/>
      </c>
      <c r="AP102" s="2" t="str">
        <f>IFERROR(#REF!/GAMSstern!AO102,"")</f>
        <v/>
      </c>
      <c r="AQ102" s="2" t="str">
        <f>IFERROR(#REF!/GAMSstern!AP102,"")</f>
        <v/>
      </c>
      <c r="AR102" s="2" t="str">
        <f>IFERROR(#REF!/GAMSstern!AQ102,"")</f>
        <v/>
      </c>
      <c r="AS102" s="2" t="str">
        <f>IFERROR(#REF!/GAMSstern!AR102,"")</f>
        <v/>
      </c>
      <c r="AT102" s="2" t="str">
        <f>IFERROR(#REF!/GAMSstern!AS102,"")</f>
        <v/>
      </c>
      <c r="AU102" s="2" t="str">
        <f>IFERROR(#REF!/GAMSstern!AT102,"")</f>
        <v/>
      </c>
      <c r="AV102" s="2" t="str">
        <f>IFERROR(#REF!/GAMSstern!AU102,"")</f>
        <v/>
      </c>
      <c r="AW102" s="2" t="str">
        <f>IFERROR(#REF!/GAMSstern!AV102,"")</f>
        <v/>
      </c>
      <c r="AX102" s="2" t="str">
        <f>IFERROR(#REF!/GAMSstern!AW102,"")</f>
        <v/>
      </c>
      <c r="AY102" s="2" t="str">
        <f>IFERROR(#REF!/GAMSstern!AX102,"")</f>
        <v/>
      </c>
      <c r="AZ102" s="2" t="str">
        <f>IFERROR(#REF!/GAMSstern!AY102,"")</f>
        <v/>
      </c>
      <c r="BA102" s="2" t="str">
        <f>IFERROR(#REF!/GAMSstern!AZ102,"")</f>
        <v/>
      </c>
      <c r="BB102" s="2" t="str">
        <f>IFERROR(#REF!/GAMSstern!BA102,"")</f>
        <v/>
      </c>
      <c r="BC102" s="2" t="str">
        <f>IFERROR(#REF!/GAMSstern!BB102,"")</f>
        <v/>
      </c>
      <c r="BD102" s="2" t="str">
        <f>IFERROR(#REF!/GAMSstern!BC102,"")</f>
        <v/>
      </c>
      <c r="BE102" s="2" t="str">
        <f>IFERROR(#REF!/GAMSstern!BD102,"")</f>
        <v/>
      </c>
      <c r="BF102" s="2" t="str">
        <f>IFERROR(#REF!/GAMSstern!BE102,"")</f>
        <v/>
      </c>
      <c r="BG102" s="2" t="str">
        <f>IFERROR(#REF!/GAMSstern!BF102,"")</f>
        <v/>
      </c>
      <c r="BH102" s="2" t="str">
        <f>IFERROR(#REF!/GAMSstern!BG102,"")</f>
        <v/>
      </c>
      <c r="BI102" s="2" t="str">
        <f>IFERROR(#REF!/GAMSstern!BH102,"")</f>
        <v/>
      </c>
      <c r="BJ102" s="2" t="str">
        <f>IFERROR(#REF!/GAMSstern!BI102,"")</f>
        <v/>
      </c>
    </row>
    <row r="103" spans="1:62" x14ac:dyDescent="0.25">
      <c r="A103" t="e">
        <f>#REF!</f>
        <v>#REF!</v>
      </c>
      <c r="B103" t="str">
        <f>GAMSbase!A103</f>
        <v>* OUTPUT</v>
      </c>
      <c r="C103" s="2" t="str">
        <f>IFERROR(#REF!/GAMSstern!B103,"")</f>
        <v/>
      </c>
      <c r="D103" s="2" t="str">
        <f>IFERROR(#REF!/GAMSstern!C103,"")</f>
        <v/>
      </c>
      <c r="E103" s="2" t="str">
        <f>IFERROR(#REF!/GAMSstern!D103,"")</f>
        <v/>
      </c>
      <c r="F103" s="2" t="str">
        <f>IFERROR(#REF!/GAMSstern!E103,"")</f>
        <v/>
      </c>
      <c r="G103" s="2" t="str">
        <f>IFERROR(#REF!/GAMSstern!F103,"")</f>
        <v/>
      </c>
      <c r="H103" s="2" t="str">
        <f>IFERROR(#REF!/GAMSstern!G103,"")</f>
        <v/>
      </c>
      <c r="I103" s="2" t="str">
        <f>IFERROR(#REF!/GAMSstern!H103,"")</f>
        <v/>
      </c>
      <c r="J103" s="2" t="str">
        <f>IFERROR(#REF!/GAMSstern!I103,"")</f>
        <v/>
      </c>
      <c r="K103" s="2" t="str">
        <f>IFERROR(#REF!/GAMSstern!J103,"")</f>
        <v/>
      </c>
      <c r="L103" s="2" t="str">
        <f>IFERROR(#REF!/GAMSstern!K103,"")</f>
        <v/>
      </c>
      <c r="M103" s="2" t="str">
        <f>IFERROR(#REF!/GAMSstern!L103,"")</f>
        <v/>
      </c>
      <c r="N103" s="2" t="str">
        <f>IFERROR(#REF!/GAMSstern!M103,"")</f>
        <v/>
      </c>
      <c r="O103" s="2" t="str">
        <f>IFERROR(#REF!/GAMSstern!N103,"")</f>
        <v/>
      </c>
      <c r="P103" s="2" t="str">
        <f>IFERROR(#REF!/GAMSstern!O103,"")</f>
        <v/>
      </c>
      <c r="Q103" s="2" t="str">
        <f>IFERROR(#REF!/GAMSstern!P103,"")</f>
        <v/>
      </c>
      <c r="R103" s="2" t="str">
        <f>IFERROR(#REF!/GAMSstern!Q103,"")</f>
        <v/>
      </c>
      <c r="S103" s="2" t="str">
        <f>IFERROR(#REF!/GAMSstern!R103,"")</f>
        <v/>
      </c>
      <c r="T103" s="2" t="str">
        <f>IFERROR(#REF!/GAMSstern!S103,"")</f>
        <v/>
      </c>
      <c r="U103" s="2" t="str">
        <f>IFERROR(#REF!/GAMSstern!T103,"")</f>
        <v/>
      </c>
      <c r="V103" s="2" t="str">
        <f>IFERROR(#REF!/GAMSstern!U103,"")</f>
        <v/>
      </c>
      <c r="W103" s="2" t="str">
        <f>IFERROR(#REF!/GAMSstern!V103,"")</f>
        <v/>
      </c>
      <c r="X103" s="2" t="str">
        <f>IFERROR(#REF!/GAMSstern!W103,"")</f>
        <v/>
      </c>
      <c r="Y103" s="2" t="str">
        <f>IFERROR(#REF!/GAMSstern!X103,"")</f>
        <v/>
      </c>
      <c r="Z103" s="2" t="str">
        <f>IFERROR(#REF!/GAMSstern!Y103,"")</f>
        <v/>
      </c>
      <c r="AA103" s="2" t="str">
        <f>IFERROR(#REF!/GAMSstern!Z103,"")</f>
        <v/>
      </c>
      <c r="AB103" s="2" t="str">
        <f>IFERROR(#REF!/GAMSstern!AA103,"")</f>
        <v/>
      </c>
      <c r="AC103" s="2" t="str">
        <f>IFERROR(#REF!/GAMSstern!AB103,"")</f>
        <v/>
      </c>
      <c r="AD103" s="2" t="str">
        <f>IFERROR(#REF!/GAMSstern!AC103,"")</f>
        <v/>
      </c>
      <c r="AE103" s="2" t="str">
        <f>IFERROR(#REF!/GAMSstern!AD103,"")</f>
        <v/>
      </c>
      <c r="AF103" s="2" t="str">
        <f>IFERROR(#REF!/GAMSstern!AE103,"")</f>
        <v/>
      </c>
      <c r="AG103" s="2" t="str">
        <f>IFERROR(#REF!/GAMSstern!AF103,"")</f>
        <v/>
      </c>
      <c r="AH103" s="2" t="str">
        <f>IFERROR(#REF!/GAMSstern!AG103,"")</f>
        <v/>
      </c>
      <c r="AI103" s="2" t="str">
        <f>IFERROR(#REF!/GAMSstern!AH103,"")</f>
        <v/>
      </c>
      <c r="AJ103" s="2" t="str">
        <f>IFERROR(#REF!/GAMSstern!AI103,"")</f>
        <v/>
      </c>
      <c r="AK103" s="2" t="str">
        <f>IFERROR(#REF!/GAMSstern!AJ103,"")</f>
        <v/>
      </c>
      <c r="AL103" s="2" t="str">
        <f>IFERROR(#REF!/GAMSstern!AK103,"")</f>
        <v/>
      </c>
      <c r="AM103" s="2" t="str">
        <f>IFERROR(#REF!/GAMSstern!AL103,"")</f>
        <v/>
      </c>
      <c r="AN103" s="2" t="str">
        <f>IFERROR(#REF!/GAMSstern!AM103,"")</f>
        <v/>
      </c>
      <c r="AO103" s="2" t="str">
        <f>IFERROR(#REF!/GAMSstern!AN103,"")</f>
        <v/>
      </c>
      <c r="AP103" s="2" t="str">
        <f>IFERROR(#REF!/GAMSstern!AO103,"")</f>
        <v/>
      </c>
      <c r="AQ103" s="2" t="str">
        <f>IFERROR(#REF!/GAMSstern!AP103,"")</f>
        <v/>
      </c>
      <c r="AR103" s="2" t="str">
        <f>IFERROR(#REF!/GAMSstern!AQ103,"")</f>
        <v/>
      </c>
      <c r="AS103" s="2" t="str">
        <f>IFERROR(#REF!/GAMSstern!AR103,"")</f>
        <v/>
      </c>
      <c r="AT103" s="2" t="str">
        <f>IFERROR(#REF!/GAMSstern!AS103,"")</f>
        <v/>
      </c>
      <c r="AU103" s="2" t="str">
        <f>IFERROR(#REF!/GAMSstern!AT103,"")</f>
        <v/>
      </c>
      <c r="AV103" s="2" t="str">
        <f>IFERROR(#REF!/GAMSstern!AU103,"")</f>
        <v/>
      </c>
      <c r="AW103" s="2" t="str">
        <f>IFERROR(#REF!/GAMSstern!AV103,"")</f>
        <v/>
      </c>
      <c r="AX103" s="2" t="str">
        <f>IFERROR(#REF!/GAMSstern!AW103,"")</f>
        <v/>
      </c>
      <c r="AY103" s="2" t="str">
        <f>IFERROR(#REF!/GAMSstern!AX103,"")</f>
        <v/>
      </c>
      <c r="AZ103" s="2" t="str">
        <f>IFERROR(#REF!/GAMSstern!AY103,"")</f>
        <v/>
      </c>
      <c r="BA103" s="2" t="str">
        <f>IFERROR(#REF!/GAMSstern!AZ103,"")</f>
        <v/>
      </c>
      <c r="BB103" s="2" t="str">
        <f>IFERROR(#REF!/GAMSstern!BA103,"")</f>
        <v/>
      </c>
      <c r="BC103" s="2" t="str">
        <f>IFERROR(#REF!/GAMSstern!BB103,"")</f>
        <v/>
      </c>
      <c r="BD103" s="2" t="str">
        <f>IFERROR(#REF!/GAMSstern!BC103,"")</f>
        <v/>
      </c>
      <c r="BE103" s="2" t="str">
        <f>IFERROR(#REF!/GAMSstern!BD103,"")</f>
        <v/>
      </c>
      <c r="BF103" s="2" t="str">
        <f>IFERROR(#REF!/GAMSstern!BE103,"")</f>
        <v/>
      </c>
      <c r="BG103" s="2" t="str">
        <f>IFERROR(#REF!/GAMSstern!BF103,"")</f>
        <v/>
      </c>
      <c r="BH103" s="2" t="str">
        <f>IFERROR(#REF!/GAMSstern!BG103,"")</f>
        <v/>
      </c>
      <c r="BI103" s="2" t="str">
        <f>IFERROR(#REF!/GAMSstern!BH103,"")</f>
        <v/>
      </c>
      <c r="BJ103" s="2" t="str">
        <f>IFERROR(#REF!/GAMSstern!BI103,"")</f>
        <v/>
      </c>
    </row>
    <row r="104" spans="1:62" x14ac:dyDescent="0.25">
      <c r="A104" t="e">
        <f>#REF!</f>
        <v>#REF!</v>
      </c>
      <c r="B104" t="str">
        <f>GAMSbase!A104</f>
        <v>Gross Output (trillion USD)</v>
      </c>
      <c r="C104" s="2" t="str">
        <f>IFERROR(#REF!/GAMSstern!B104,"")</f>
        <v/>
      </c>
      <c r="D104" s="2" t="str">
        <f>IFERROR(#REF!/GAMSstern!C104,"")</f>
        <v/>
      </c>
      <c r="E104" s="2" t="str">
        <f>IFERROR(#REF!/GAMSstern!D104,"")</f>
        <v/>
      </c>
      <c r="F104" s="2" t="str">
        <f>IFERROR(#REF!/GAMSstern!E104,"")</f>
        <v/>
      </c>
      <c r="G104" s="2" t="str">
        <f>IFERROR(#REF!/GAMSstern!F104,"")</f>
        <v/>
      </c>
      <c r="H104" s="2" t="str">
        <f>IFERROR(#REF!/GAMSstern!G104,"")</f>
        <v/>
      </c>
      <c r="I104" s="2" t="str">
        <f>IFERROR(#REF!/GAMSstern!H104,"")</f>
        <v/>
      </c>
      <c r="J104" s="2" t="str">
        <f>IFERROR(#REF!/GAMSstern!I104,"")</f>
        <v/>
      </c>
      <c r="K104" s="2" t="str">
        <f>IFERROR(#REF!/GAMSstern!J104,"")</f>
        <v/>
      </c>
      <c r="L104" s="2" t="str">
        <f>IFERROR(#REF!/GAMSstern!K104,"")</f>
        <v/>
      </c>
      <c r="M104" s="2" t="str">
        <f>IFERROR(#REF!/GAMSstern!L104,"")</f>
        <v/>
      </c>
      <c r="N104" s="2" t="str">
        <f>IFERROR(#REF!/GAMSstern!M104,"")</f>
        <v/>
      </c>
      <c r="O104" s="2" t="str">
        <f>IFERROR(#REF!/GAMSstern!N104,"")</f>
        <v/>
      </c>
      <c r="P104" s="2" t="str">
        <f>IFERROR(#REF!/GAMSstern!O104,"")</f>
        <v/>
      </c>
      <c r="Q104" s="2" t="str">
        <f>IFERROR(#REF!/GAMSstern!P104,"")</f>
        <v/>
      </c>
      <c r="R104" s="2" t="str">
        <f>IFERROR(#REF!/GAMSstern!Q104,"")</f>
        <v/>
      </c>
      <c r="S104" s="2" t="str">
        <f>IFERROR(#REF!/GAMSstern!R104,"")</f>
        <v/>
      </c>
      <c r="T104" s="2" t="str">
        <f>IFERROR(#REF!/GAMSstern!S104,"")</f>
        <v/>
      </c>
      <c r="U104" s="2" t="str">
        <f>IFERROR(#REF!/GAMSstern!T104,"")</f>
        <v/>
      </c>
      <c r="V104" s="2" t="str">
        <f>IFERROR(#REF!/GAMSstern!U104,"")</f>
        <v/>
      </c>
      <c r="W104" s="2" t="str">
        <f>IFERROR(#REF!/GAMSstern!V104,"")</f>
        <v/>
      </c>
      <c r="X104" s="2" t="str">
        <f>IFERROR(#REF!/GAMSstern!W104,"")</f>
        <v/>
      </c>
      <c r="Y104" s="2" t="str">
        <f>IFERROR(#REF!/GAMSstern!X104,"")</f>
        <v/>
      </c>
      <c r="Z104" s="2" t="str">
        <f>IFERROR(#REF!/GAMSstern!Y104,"")</f>
        <v/>
      </c>
      <c r="AA104" s="2" t="str">
        <f>IFERROR(#REF!/GAMSstern!Z104,"")</f>
        <v/>
      </c>
      <c r="AB104" s="2" t="str">
        <f>IFERROR(#REF!/GAMSstern!AA104,"")</f>
        <v/>
      </c>
      <c r="AC104" s="2" t="str">
        <f>IFERROR(#REF!/GAMSstern!AB104,"")</f>
        <v/>
      </c>
      <c r="AD104" s="2" t="str">
        <f>IFERROR(#REF!/GAMSstern!AC104,"")</f>
        <v/>
      </c>
      <c r="AE104" s="2" t="str">
        <f>IFERROR(#REF!/GAMSstern!AD104,"")</f>
        <v/>
      </c>
      <c r="AF104" s="2" t="str">
        <f>IFERROR(#REF!/GAMSstern!AE104,"")</f>
        <v/>
      </c>
      <c r="AG104" s="2" t="str">
        <f>IFERROR(#REF!/GAMSstern!AF104,"")</f>
        <v/>
      </c>
      <c r="AH104" s="2" t="str">
        <f>IFERROR(#REF!/GAMSstern!AG104,"")</f>
        <v/>
      </c>
      <c r="AI104" s="2" t="str">
        <f>IFERROR(#REF!/GAMSstern!AH104,"")</f>
        <v/>
      </c>
      <c r="AJ104" s="2" t="str">
        <f>IFERROR(#REF!/GAMSstern!AI104,"")</f>
        <v/>
      </c>
      <c r="AK104" s="2" t="str">
        <f>IFERROR(#REF!/GAMSstern!AJ104,"")</f>
        <v/>
      </c>
      <c r="AL104" s="2" t="str">
        <f>IFERROR(#REF!/GAMSstern!AK104,"")</f>
        <v/>
      </c>
      <c r="AM104" s="2" t="str">
        <f>IFERROR(#REF!/GAMSstern!AL104,"")</f>
        <v/>
      </c>
      <c r="AN104" s="2" t="str">
        <f>IFERROR(#REF!/GAMSstern!AM104,"")</f>
        <v/>
      </c>
      <c r="AO104" s="2" t="str">
        <f>IFERROR(#REF!/GAMSstern!AN104,"")</f>
        <v/>
      </c>
      <c r="AP104" s="2" t="str">
        <f>IFERROR(#REF!/GAMSstern!AO104,"")</f>
        <v/>
      </c>
      <c r="AQ104" s="2" t="str">
        <f>IFERROR(#REF!/GAMSstern!AP104,"")</f>
        <v/>
      </c>
      <c r="AR104" s="2" t="str">
        <f>IFERROR(#REF!/GAMSstern!AQ104,"")</f>
        <v/>
      </c>
      <c r="AS104" s="2" t="str">
        <f>IFERROR(#REF!/GAMSstern!AR104,"")</f>
        <v/>
      </c>
      <c r="AT104" s="2" t="str">
        <f>IFERROR(#REF!/GAMSstern!AS104,"")</f>
        <v/>
      </c>
      <c r="AU104" s="2" t="str">
        <f>IFERROR(#REF!/GAMSstern!AT104,"")</f>
        <v/>
      </c>
      <c r="AV104" s="2" t="str">
        <f>IFERROR(#REF!/GAMSstern!AU104,"")</f>
        <v/>
      </c>
      <c r="AW104" s="2" t="str">
        <f>IFERROR(#REF!/GAMSstern!AV104,"")</f>
        <v/>
      </c>
      <c r="AX104" s="2" t="str">
        <f>IFERROR(#REF!/GAMSstern!AW104,"")</f>
        <v/>
      </c>
      <c r="AY104" s="2" t="str">
        <f>IFERROR(#REF!/GAMSstern!AX104,"")</f>
        <v/>
      </c>
      <c r="AZ104" s="2" t="str">
        <f>IFERROR(#REF!/GAMSstern!AY104,"")</f>
        <v/>
      </c>
      <c r="BA104" s="2" t="str">
        <f>IFERROR(#REF!/GAMSstern!AZ104,"")</f>
        <v/>
      </c>
      <c r="BB104" s="2" t="str">
        <f>IFERROR(#REF!/GAMSstern!BA104,"")</f>
        <v/>
      </c>
      <c r="BC104" s="2" t="str">
        <f>IFERROR(#REF!/GAMSstern!BB104,"")</f>
        <v/>
      </c>
      <c r="BD104" s="2" t="str">
        <f>IFERROR(#REF!/GAMSstern!BC104,"")</f>
        <v/>
      </c>
      <c r="BE104" s="2" t="str">
        <f>IFERROR(#REF!/GAMSstern!BD104,"")</f>
        <v/>
      </c>
      <c r="BF104" s="2" t="str">
        <f>IFERROR(#REF!/GAMSstern!BE104,"")</f>
        <v/>
      </c>
      <c r="BG104" s="2" t="str">
        <f>IFERROR(#REF!/GAMSstern!BF104,"")</f>
        <v/>
      </c>
      <c r="BH104" s="2" t="str">
        <f>IFERROR(#REF!/GAMSstern!BG104,"")</f>
        <v/>
      </c>
      <c r="BI104" s="2" t="str">
        <f>IFERROR(#REF!/GAMSstern!BH104,"")</f>
        <v/>
      </c>
      <c r="BJ104" s="2" t="str">
        <f>IFERROR(#REF!/GAMSstern!BI104,"")</f>
        <v/>
      </c>
    </row>
    <row r="105" spans="1:62" x14ac:dyDescent="0.25">
      <c r="A105" t="e">
        <f>#REF!</f>
        <v>#REF!</v>
      </c>
      <c r="B105" t="str">
        <f>GAMSbase!A105</f>
        <v>Climate Damages (fraction of gross output)</v>
      </c>
      <c r="C105" s="2" t="str">
        <f>IFERROR(#REF!/GAMSstern!B105,"")</f>
        <v/>
      </c>
      <c r="D105" s="2" t="str">
        <f>IFERROR(#REF!/GAMSstern!C105,"")</f>
        <v/>
      </c>
      <c r="E105" s="2" t="str">
        <f>IFERROR(#REF!/GAMSstern!D105,"")</f>
        <v/>
      </c>
      <c r="F105" s="2" t="str">
        <f>IFERROR(#REF!/GAMSstern!E105,"")</f>
        <v/>
      </c>
      <c r="G105" s="2" t="str">
        <f>IFERROR(#REF!/GAMSstern!F105,"")</f>
        <v/>
      </c>
      <c r="H105" s="2" t="str">
        <f>IFERROR(#REF!/GAMSstern!G105,"")</f>
        <v/>
      </c>
      <c r="I105" s="2" t="str">
        <f>IFERROR(#REF!/GAMSstern!H105,"")</f>
        <v/>
      </c>
      <c r="J105" s="2" t="str">
        <f>IFERROR(#REF!/GAMSstern!I105,"")</f>
        <v/>
      </c>
      <c r="K105" s="2" t="str">
        <f>IFERROR(#REF!/GAMSstern!J105,"")</f>
        <v/>
      </c>
      <c r="L105" s="2" t="str">
        <f>IFERROR(#REF!/GAMSstern!K105,"")</f>
        <v/>
      </c>
      <c r="M105" s="2" t="str">
        <f>IFERROR(#REF!/GAMSstern!L105,"")</f>
        <v/>
      </c>
      <c r="N105" s="2" t="str">
        <f>IFERROR(#REF!/GAMSstern!M105,"")</f>
        <v/>
      </c>
      <c r="O105" s="2" t="str">
        <f>IFERROR(#REF!/GAMSstern!N105,"")</f>
        <v/>
      </c>
      <c r="P105" s="2" t="str">
        <f>IFERROR(#REF!/GAMSstern!O105,"")</f>
        <v/>
      </c>
      <c r="Q105" s="2" t="str">
        <f>IFERROR(#REF!/GAMSstern!P105,"")</f>
        <v/>
      </c>
      <c r="R105" s="2" t="str">
        <f>IFERROR(#REF!/GAMSstern!Q105,"")</f>
        <v/>
      </c>
      <c r="S105" s="2" t="str">
        <f>IFERROR(#REF!/GAMSstern!R105,"")</f>
        <v/>
      </c>
      <c r="T105" s="2" t="str">
        <f>IFERROR(#REF!/GAMSstern!S105,"")</f>
        <v/>
      </c>
      <c r="U105" s="2" t="str">
        <f>IFERROR(#REF!/GAMSstern!T105,"")</f>
        <v/>
      </c>
      <c r="V105" s="2" t="str">
        <f>IFERROR(#REF!/GAMSstern!U105,"")</f>
        <v/>
      </c>
      <c r="W105" s="2" t="str">
        <f>IFERROR(#REF!/GAMSstern!V105,"")</f>
        <v/>
      </c>
      <c r="X105" s="2" t="str">
        <f>IFERROR(#REF!/GAMSstern!W105,"")</f>
        <v/>
      </c>
      <c r="Y105" s="2" t="str">
        <f>IFERROR(#REF!/GAMSstern!X105,"")</f>
        <v/>
      </c>
      <c r="Z105" s="2" t="str">
        <f>IFERROR(#REF!/GAMSstern!Y105,"")</f>
        <v/>
      </c>
      <c r="AA105" s="2" t="str">
        <f>IFERROR(#REF!/GAMSstern!Z105,"")</f>
        <v/>
      </c>
      <c r="AB105" s="2" t="str">
        <f>IFERROR(#REF!/GAMSstern!AA105,"")</f>
        <v/>
      </c>
      <c r="AC105" s="2" t="str">
        <f>IFERROR(#REF!/GAMSstern!AB105,"")</f>
        <v/>
      </c>
      <c r="AD105" s="2" t="str">
        <f>IFERROR(#REF!/GAMSstern!AC105,"")</f>
        <v/>
      </c>
      <c r="AE105" s="2" t="str">
        <f>IFERROR(#REF!/GAMSstern!AD105,"")</f>
        <v/>
      </c>
      <c r="AF105" s="2" t="str">
        <f>IFERROR(#REF!/GAMSstern!AE105,"")</f>
        <v/>
      </c>
      <c r="AG105" s="2" t="str">
        <f>IFERROR(#REF!/GAMSstern!AF105,"")</f>
        <v/>
      </c>
      <c r="AH105" s="2" t="str">
        <f>IFERROR(#REF!/GAMSstern!AG105,"")</f>
        <v/>
      </c>
      <c r="AI105" s="2" t="str">
        <f>IFERROR(#REF!/GAMSstern!AH105,"")</f>
        <v/>
      </c>
      <c r="AJ105" s="2" t="str">
        <f>IFERROR(#REF!/GAMSstern!AI105,"")</f>
        <v/>
      </c>
      <c r="AK105" s="2" t="str">
        <f>IFERROR(#REF!/GAMSstern!AJ105,"")</f>
        <v/>
      </c>
      <c r="AL105" s="2" t="str">
        <f>IFERROR(#REF!/GAMSstern!AK105,"")</f>
        <v/>
      </c>
      <c r="AM105" s="2" t="str">
        <f>IFERROR(#REF!/GAMSstern!AL105,"")</f>
        <v/>
      </c>
      <c r="AN105" s="2" t="str">
        <f>IFERROR(#REF!/GAMSstern!AM105,"")</f>
        <v/>
      </c>
      <c r="AO105" s="2" t="str">
        <f>IFERROR(#REF!/GAMSstern!AN105,"")</f>
        <v/>
      </c>
      <c r="AP105" s="2" t="str">
        <f>IFERROR(#REF!/GAMSstern!AO105,"")</f>
        <v/>
      </c>
      <c r="AQ105" s="2" t="str">
        <f>IFERROR(#REF!/GAMSstern!AP105,"")</f>
        <v/>
      </c>
      <c r="AR105" s="2" t="str">
        <f>IFERROR(#REF!/GAMSstern!AQ105,"")</f>
        <v/>
      </c>
      <c r="AS105" s="2" t="str">
        <f>IFERROR(#REF!/GAMSstern!AR105,"")</f>
        <v/>
      </c>
      <c r="AT105" s="2" t="str">
        <f>IFERROR(#REF!/GAMSstern!AS105,"")</f>
        <v/>
      </c>
      <c r="AU105" s="2" t="str">
        <f>IFERROR(#REF!/GAMSstern!AT105,"")</f>
        <v/>
      </c>
      <c r="AV105" s="2" t="str">
        <f>IFERROR(#REF!/GAMSstern!AU105,"")</f>
        <v/>
      </c>
      <c r="AW105" s="2" t="str">
        <f>IFERROR(#REF!/GAMSstern!AV105,"")</f>
        <v/>
      </c>
      <c r="AX105" s="2" t="str">
        <f>IFERROR(#REF!/GAMSstern!AW105,"")</f>
        <v/>
      </c>
      <c r="AY105" s="2" t="str">
        <f>IFERROR(#REF!/GAMSstern!AX105,"")</f>
        <v/>
      </c>
      <c r="AZ105" s="2" t="str">
        <f>IFERROR(#REF!/GAMSstern!AY105,"")</f>
        <v/>
      </c>
      <c r="BA105" s="2" t="str">
        <f>IFERROR(#REF!/GAMSstern!AZ105,"")</f>
        <v/>
      </c>
      <c r="BB105" s="2" t="str">
        <f>IFERROR(#REF!/GAMSstern!BA105,"")</f>
        <v/>
      </c>
      <c r="BC105" s="2" t="str">
        <f>IFERROR(#REF!/GAMSstern!BB105,"")</f>
        <v/>
      </c>
      <c r="BD105" s="2" t="str">
        <f>IFERROR(#REF!/GAMSstern!BC105,"")</f>
        <v/>
      </c>
      <c r="BE105" s="2" t="str">
        <f>IFERROR(#REF!/GAMSstern!BD105,"")</f>
        <v/>
      </c>
      <c r="BF105" s="2" t="str">
        <f>IFERROR(#REF!/GAMSstern!BE105,"")</f>
        <v/>
      </c>
      <c r="BG105" s="2" t="str">
        <f>IFERROR(#REF!/GAMSstern!BF105,"")</f>
        <v/>
      </c>
      <c r="BH105" s="2" t="str">
        <f>IFERROR(#REF!/GAMSstern!BG105,"")</f>
        <v/>
      </c>
      <c r="BI105" s="2" t="str">
        <f>IFERROR(#REF!/GAMSstern!BH105,"")</f>
        <v/>
      </c>
      <c r="BJ105" s="2" t="str">
        <f>IFERROR(#REF!/GAMSstern!BI105,"")</f>
        <v/>
      </c>
    </row>
    <row r="106" spans="1:62" x14ac:dyDescent="0.25">
      <c r="A106" t="e">
        <f>#REF!</f>
        <v>#REF!</v>
      </c>
      <c r="B106" t="str">
        <f>GAMSbase!A106</f>
        <v>Climate damages (trillion USD)</v>
      </c>
      <c r="C106" s="2" t="str">
        <f>IFERROR(#REF!/GAMSstern!B106,"")</f>
        <v/>
      </c>
      <c r="D106" s="2" t="str">
        <f>IFERROR(#REF!/GAMSstern!C106,"")</f>
        <v/>
      </c>
      <c r="E106" s="2" t="str">
        <f>IFERROR(#REF!/GAMSstern!D106,"")</f>
        <v/>
      </c>
      <c r="F106" s="2" t="str">
        <f>IFERROR(#REF!/GAMSstern!E106,"")</f>
        <v/>
      </c>
      <c r="G106" s="2" t="str">
        <f>IFERROR(#REF!/GAMSstern!F106,"")</f>
        <v/>
      </c>
      <c r="H106" s="2" t="str">
        <f>IFERROR(#REF!/GAMSstern!G106,"")</f>
        <v/>
      </c>
      <c r="I106" s="2" t="str">
        <f>IFERROR(#REF!/GAMSstern!H106,"")</f>
        <v/>
      </c>
      <c r="J106" s="2" t="str">
        <f>IFERROR(#REF!/GAMSstern!I106,"")</f>
        <v/>
      </c>
      <c r="K106" s="2" t="str">
        <f>IFERROR(#REF!/GAMSstern!J106,"")</f>
        <v/>
      </c>
      <c r="L106" s="2" t="str">
        <f>IFERROR(#REF!/GAMSstern!K106,"")</f>
        <v/>
      </c>
      <c r="M106" s="2" t="str">
        <f>IFERROR(#REF!/GAMSstern!L106,"")</f>
        <v/>
      </c>
      <c r="N106" s="2" t="str">
        <f>IFERROR(#REF!/GAMSstern!M106,"")</f>
        <v/>
      </c>
      <c r="O106" s="2" t="str">
        <f>IFERROR(#REF!/GAMSstern!N106,"")</f>
        <v/>
      </c>
      <c r="P106" s="2" t="str">
        <f>IFERROR(#REF!/GAMSstern!O106,"")</f>
        <v/>
      </c>
      <c r="Q106" s="2" t="str">
        <f>IFERROR(#REF!/GAMSstern!P106,"")</f>
        <v/>
      </c>
      <c r="R106" s="2" t="str">
        <f>IFERROR(#REF!/GAMSstern!Q106,"")</f>
        <v/>
      </c>
      <c r="S106" s="2" t="str">
        <f>IFERROR(#REF!/GAMSstern!R106,"")</f>
        <v/>
      </c>
      <c r="T106" s="2" t="str">
        <f>IFERROR(#REF!/GAMSstern!S106,"")</f>
        <v/>
      </c>
      <c r="U106" s="2" t="str">
        <f>IFERROR(#REF!/GAMSstern!T106,"")</f>
        <v/>
      </c>
      <c r="V106" s="2" t="str">
        <f>IFERROR(#REF!/GAMSstern!U106,"")</f>
        <v/>
      </c>
      <c r="W106" s="2" t="str">
        <f>IFERROR(#REF!/GAMSstern!V106,"")</f>
        <v/>
      </c>
      <c r="X106" s="2" t="str">
        <f>IFERROR(#REF!/GAMSstern!W106,"")</f>
        <v/>
      </c>
      <c r="Y106" s="2" t="str">
        <f>IFERROR(#REF!/GAMSstern!X106,"")</f>
        <v/>
      </c>
      <c r="Z106" s="2" t="str">
        <f>IFERROR(#REF!/GAMSstern!Y106,"")</f>
        <v/>
      </c>
      <c r="AA106" s="2" t="str">
        <f>IFERROR(#REF!/GAMSstern!Z106,"")</f>
        <v/>
      </c>
      <c r="AB106" s="2" t="str">
        <f>IFERROR(#REF!/GAMSstern!AA106,"")</f>
        <v/>
      </c>
      <c r="AC106" s="2" t="str">
        <f>IFERROR(#REF!/GAMSstern!AB106,"")</f>
        <v/>
      </c>
      <c r="AD106" s="2" t="str">
        <f>IFERROR(#REF!/GAMSstern!AC106,"")</f>
        <v/>
      </c>
      <c r="AE106" s="2" t="str">
        <f>IFERROR(#REF!/GAMSstern!AD106,"")</f>
        <v/>
      </c>
      <c r="AF106" s="2" t="str">
        <f>IFERROR(#REF!/GAMSstern!AE106,"")</f>
        <v/>
      </c>
      <c r="AG106" s="2" t="str">
        <f>IFERROR(#REF!/GAMSstern!AF106,"")</f>
        <v/>
      </c>
      <c r="AH106" s="2" t="str">
        <f>IFERROR(#REF!/GAMSstern!AG106,"")</f>
        <v/>
      </c>
      <c r="AI106" s="2" t="str">
        <f>IFERROR(#REF!/GAMSstern!AH106,"")</f>
        <v/>
      </c>
      <c r="AJ106" s="2" t="str">
        <f>IFERROR(#REF!/GAMSstern!AI106,"")</f>
        <v/>
      </c>
      <c r="AK106" s="2" t="str">
        <f>IFERROR(#REF!/GAMSstern!AJ106,"")</f>
        <v/>
      </c>
      <c r="AL106" s="2" t="str">
        <f>IFERROR(#REF!/GAMSstern!AK106,"")</f>
        <v/>
      </c>
      <c r="AM106" s="2" t="str">
        <f>IFERROR(#REF!/GAMSstern!AL106,"")</f>
        <v/>
      </c>
      <c r="AN106" s="2" t="str">
        <f>IFERROR(#REF!/GAMSstern!AM106,"")</f>
        <v/>
      </c>
      <c r="AO106" s="2" t="str">
        <f>IFERROR(#REF!/GAMSstern!AN106,"")</f>
        <v/>
      </c>
      <c r="AP106" s="2" t="str">
        <f>IFERROR(#REF!/GAMSstern!AO106,"")</f>
        <v/>
      </c>
      <c r="AQ106" s="2" t="str">
        <f>IFERROR(#REF!/GAMSstern!AP106,"")</f>
        <v/>
      </c>
      <c r="AR106" s="2" t="str">
        <f>IFERROR(#REF!/GAMSstern!AQ106,"")</f>
        <v/>
      </c>
      <c r="AS106" s="2" t="str">
        <f>IFERROR(#REF!/GAMSstern!AR106,"")</f>
        <v/>
      </c>
      <c r="AT106" s="2" t="str">
        <f>IFERROR(#REF!/GAMSstern!AS106,"")</f>
        <v/>
      </c>
      <c r="AU106" s="2" t="str">
        <f>IFERROR(#REF!/GAMSstern!AT106,"")</f>
        <v/>
      </c>
      <c r="AV106" s="2" t="str">
        <f>IFERROR(#REF!/GAMSstern!AU106,"")</f>
        <v/>
      </c>
      <c r="AW106" s="2" t="str">
        <f>IFERROR(#REF!/GAMSstern!AV106,"")</f>
        <v/>
      </c>
      <c r="AX106" s="2" t="str">
        <f>IFERROR(#REF!/GAMSstern!AW106,"")</f>
        <v/>
      </c>
      <c r="AY106" s="2" t="str">
        <f>IFERROR(#REF!/GAMSstern!AX106,"")</f>
        <v/>
      </c>
      <c r="AZ106" s="2" t="str">
        <f>IFERROR(#REF!/GAMSstern!AY106,"")</f>
        <v/>
      </c>
      <c r="BA106" s="2" t="str">
        <f>IFERROR(#REF!/GAMSstern!AZ106,"")</f>
        <v/>
      </c>
      <c r="BB106" s="2" t="str">
        <f>IFERROR(#REF!/GAMSstern!BA106,"")</f>
        <v/>
      </c>
      <c r="BC106" s="2" t="str">
        <f>IFERROR(#REF!/GAMSstern!BB106,"")</f>
        <v/>
      </c>
      <c r="BD106" s="2" t="str">
        <f>IFERROR(#REF!/GAMSstern!BC106,"")</f>
        <v/>
      </c>
      <c r="BE106" s="2" t="str">
        <f>IFERROR(#REF!/GAMSstern!BD106,"")</f>
        <v/>
      </c>
      <c r="BF106" s="2" t="str">
        <f>IFERROR(#REF!/GAMSstern!BE106,"")</f>
        <v/>
      </c>
      <c r="BG106" s="2" t="str">
        <f>IFERROR(#REF!/GAMSstern!BF106,"")</f>
        <v/>
      </c>
      <c r="BH106" s="2" t="str">
        <f>IFERROR(#REF!/GAMSstern!BG106,"")</f>
        <v/>
      </c>
      <c r="BI106" s="2" t="str">
        <f>IFERROR(#REF!/GAMSstern!BH106,"")</f>
        <v/>
      </c>
      <c r="BJ106" s="2" t="str">
        <f>IFERROR(#REF!/GAMSstern!BI106,"")</f>
        <v/>
      </c>
    </row>
    <row r="107" spans="1:62" x14ac:dyDescent="0.25">
      <c r="A107" t="e">
        <f>#REF!</f>
        <v>#REF!</v>
      </c>
      <c r="B107" t="str">
        <f>GAMSbase!A107</f>
        <v>Output post-damages yet pre-abatement</v>
      </c>
      <c r="C107" s="2" t="str">
        <f>IFERROR(#REF!/GAMSstern!B107,"")</f>
        <v/>
      </c>
      <c r="D107" s="2" t="str">
        <f>IFERROR(#REF!/GAMSstern!C107,"")</f>
        <v/>
      </c>
      <c r="E107" s="2" t="str">
        <f>IFERROR(#REF!/GAMSstern!D107,"")</f>
        <v/>
      </c>
      <c r="F107" s="2" t="str">
        <f>IFERROR(#REF!/GAMSstern!E107,"")</f>
        <v/>
      </c>
      <c r="G107" s="2" t="str">
        <f>IFERROR(#REF!/GAMSstern!F107,"")</f>
        <v/>
      </c>
      <c r="H107" s="2" t="str">
        <f>IFERROR(#REF!/GAMSstern!G107,"")</f>
        <v/>
      </c>
      <c r="I107" s="2" t="str">
        <f>IFERROR(#REF!/GAMSstern!H107,"")</f>
        <v/>
      </c>
      <c r="J107" s="2" t="str">
        <f>IFERROR(#REF!/GAMSstern!I107,"")</f>
        <v/>
      </c>
      <c r="K107" s="2" t="str">
        <f>IFERROR(#REF!/GAMSstern!J107,"")</f>
        <v/>
      </c>
      <c r="L107" s="2" t="str">
        <f>IFERROR(#REF!/GAMSstern!K107,"")</f>
        <v/>
      </c>
      <c r="M107" s="2" t="str">
        <f>IFERROR(#REF!/GAMSstern!L107,"")</f>
        <v/>
      </c>
      <c r="N107" s="2" t="str">
        <f>IFERROR(#REF!/GAMSstern!M107,"")</f>
        <v/>
      </c>
      <c r="O107" s="2" t="str">
        <f>IFERROR(#REF!/GAMSstern!N107,"")</f>
        <v/>
      </c>
      <c r="P107" s="2" t="str">
        <f>IFERROR(#REF!/GAMSstern!O107,"")</f>
        <v/>
      </c>
      <c r="Q107" s="2" t="str">
        <f>IFERROR(#REF!/GAMSstern!P107,"")</f>
        <v/>
      </c>
      <c r="R107" s="2" t="str">
        <f>IFERROR(#REF!/GAMSstern!Q107,"")</f>
        <v/>
      </c>
      <c r="S107" s="2" t="str">
        <f>IFERROR(#REF!/GAMSstern!R107,"")</f>
        <v/>
      </c>
      <c r="T107" s="2" t="str">
        <f>IFERROR(#REF!/GAMSstern!S107,"")</f>
        <v/>
      </c>
      <c r="U107" s="2" t="str">
        <f>IFERROR(#REF!/GAMSstern!T107,"")</f>
        <v/>
      </c>
      <c r="V107" s="2" t="str">
        <f>IFERROR(#REF!/GAMSstern!U107,"")</f>
        <v/>
      </c>
      <c r="W107" s="2" t="str">
        <f>IFERROR(#REF!/GAMSstern!V107,"")</f>
        <v/>
      </c>
      <c r="X107" s="2" t="str">
        <f>IFERROR(#REF!/GAMSstern!W107,"")</f>
        <v/>
      </c>
      <c r="Y107" s="2" t="str">
        <f>IFERROR(#REF!/GAMSstern!X107,"")</f>
        <v/>
      </c>
      <c r="Z107" s="2" t="str">
        <f>IFERROR(#REF!/GAMSstern!Y107,"")</f>
        <v/>
      </c>
      <c r="AA107" s="2" t="str">
        <f>IFERROR(#REF!/GAMSstern!Z107,"")</f>
        <v/>
      </c>
      <c r="AB107" s="2" t="str">
        <f>IFERROR(#REF!/GAMSstern!AA107,"")</f>
        <v/>
      </c>
      <c r="AC107" s="2" t="str">
        <f>IFERROR(#REF!/GAMSstern!AB107,"")</f>
        <v/>
      </c>
      <c r="AD107" s="2" t="str">
        <f>IFERROR(#REF!/GAMSstern!AC107,"")</f>
        <v/>
      </c>
      <c r="AE107" s="2" t="str">
        <f>IFERROR(#REF!/GAMSstern!AD107,"")</f>
        <v/>
      </c>
      <c r="AF107" s="2" t="str">
        <f>IFERROR(#REF!/GAMSstern!AE107,"")</f>
        <v/>
      </c>
      <c r="AG107" s="2" t="str">
        <f>IFERROR(#REF!/GAMSstern!AF107,"")</f>
        <v/>
      </c>
      <c r="AH107" s="2" t="str">
        <f>IFERROR(#REF!/GAMSstern!AG107,"")</f>
        <v/>
      </c>
      <c r="AI107" s="2" t="str">
        <f>IFERROR(#REF!/GAMSstern!AH107,"")</f>
        <v/>
      </c>
      <c r="AJ107" s="2" t="str">
        <f>IFERROR(#REF!/GAMSstern!AI107,"")</f>
        <v/>
      </c>
      <c r="AK107" s="2" t="str">
        <f>IFERROR(#REF!/GAMSstern!AJ107,"")</f>
        <v/>
      </c>
      <c r="AL107" s="2" t="str">
        <f>IFERROR(#REF!/GAMSstern!AK107,"")</f>
        <v/>
      </c>
      <c r="AM107" s="2" t="str">
        <f>IFERROR(#REF!/GAMSstern!AL107,"")</f>
        <v/>
      </c>
      <c r="AN107" s="2" t="str">
        <f>IFERROR(#REF!/GAMSstern!AM107,"")</f>
        <v/>
      </c>
      <c r="AO107" s="2" t="str">
        <f>IFERROR(#REF!/GAMSstern!AN107,"")</f>
        <v/>
      </c>
      <c r="AP107" s="2" t="str">
        <f>IFERROR(#REF!/GAMSstern!AO107,"")</f>
        <v/>
      </c>
      <c r="AQ107" s="2" t="str">
        <f>IFERROR(#REF!/GAMSstern!AP107,"")</f>
        <v/>
      </c>
      <c r="AR107" s="2" t="str">
        <f>IFERROR(#REF!/GAMSstern!AQ107,"")</f>
        <v/>
      </c>
      <c r="AS107" s="2" t="str">
        <f>IFERROR(#REF!/GAMSstern!AR107,"")</f>
        <v/>
      </c>
      <c r="AT107" s="2" t="str">
        <f>IFERROR(#REF!/GAMSstern!AS107,"")</f>
        <v/>
      </c>
      <c r="AU107" s="2" t="str">
        <f>IFERROR(#REF!/GAMSstern!AT107,"")</f>
        <v/>
      </c>
      <c r="AV107" s="2" t="str">
        <f>IFERROR(#REF!/GAMSstern!AU107,"")</f>
        <v/>
      </c>
      <c r="AW107" s="2" t="str">
        <f>IFERROR(#REF!/GAMSstern!AV107,"")</f>
        <v/>
      </c>
      <c r="AX107" s="2" t="str">
        <f>IFERROR(#REF!/GAMSstern!AW107,"")</f>
        <v/>
      </c>
      <c r="AY107" s="2" t="str">
        <f>IFERROR(#REF!/GAMSstern!AX107,"")</f>
        <v/>
      </c>
      <c r="AZ107" s="2" t="str">
        <f>IFERROR(#REF!/GAMSstern!AY107,"")</f>
        <v/>
      </c>
      <c r="BA107" s="2" t="str">
        <f>IFERROR(#REF!/GAMSstern!AZ107,"")</f>
        <v/>
      </c>
      <c r="BB107" s="2" t="str">
        <f>IFERROR(#REF!/GAMSstern!BA107,"")</f>
        <v/>
      </c>
      <c r="BC107" s="2" t="str">
        <f>IFERROR(#REF!/GAMSstern!BB107,"")</f>
        <v/>
      </c>
      <c r="BD107" s="2" t="str">
        <f>IFERROR(#REF!/GAMSstern!BC107,"")</f>
        <v/>
      </c>
      <c r="BE107" s="2" t="str">
        <f>IFERROR(#REF!/GAMSstern!BD107,"")</f>
        <v/>
      </c>
      <c r="BF107" s="2" t="str">
        <f>IFERROR(#REF!/GAMSstern!BE107,"")</f>
        <v/>
      </c>
      <c r="BG107" s="2" t="str">
        <f>IFERROR(#REF!/GAMSstern!BF107,"")</f>
        <v/>
      </c>
      <c r="BH107" s="2" t="str">
        <f>IFERROR(#REF!/GAMSstern!BG107,"")</f>
        <v/>
      </c>
      <c r="BI107" s="2" t="str">
        <f>IFERROR(#REF!/GAMSstern!BH107,"")</f>
        <v/>
      </c>
      <c r="BJ107" s="2" t="str">
        <f>IFERROR(#REF!/GAMSstern!BI107,"")</f>
        <v/>
      </c>
    </row>
    <row r="108" spans="1:62" x14ac:dyDescent="0.25">
      <c r="A108" t="e">
        <f>#REF!</f>
        <v>#REF!</v>
      </c>
      <c r="B108" t="str">
        <f>GAMSbase!A108</f>
        <v>Abatement cost (fraction of gross output)</v>
      </c>
      <c r="C108" s="2" t="str">
        <f>IFERROR(#REF!/GAMSstern!B108,"")</f>
        <v/>
      </c>
      <c r="D108" s="2" t="str">
        <f>IFERROR(#REF!/GAMSstern!C108,"")</f>
        <v/>
      </c>
      <c r="E108" s="2" t="str">
        <f>IFERROR(#REF!/GAMSstern!D108,"")</f>
        <v/>
      </c>
      <c r="F108" s="2" t="str">
        <f>IFERROR(#REF!/GAMSstern!E108,"")</f>
        <v/>
      </c>
      <c r="G108" s="2" t="str">
        <f>IFERROR(#REF!/GAMSstern!F108,"")</f>
        <v/>
      </c>
      <c r="H108" s="2" t="str">
        <f>IFERROR(#REF!/GAMSstern!G108,"")</f>
        <v/>
      </c>
      <c r="I108" s="2" t="str">
        <f>IFERROR(#REF!/GAMSstern!H108,"")</f>
        <v/>
      </c>
      <c r="J108" s="2" t="str">
        <f>IFERROR(#REF!/GAMSstern!I108,"")</f>
        <v/>
      </c>
      <c r="K108" s="2" t="str">
        <f>IFERROR(#REF!/GAMSstern!J108,"")</f>
        <v/>
      </c>
      <c r="L108" s="2" t="str">
        <f>IFERROR(#REF!/GAMSstern!K108,"")</f>
        <v/>
      </c>
      <c r="M108" s="2" t="str">
        <f>IFERROR(#REF!/GAMSstern!L108,"")</f>
        <v/>
      </c>
      <c r="N108" s="2" t="str">
        <f>IFERROR(#REF!/GAMSstern!M108,"")</f>
        <v/>
      </c>
      <c r="O108" s="2" t="str">
        <f>IFERROR(#REF!/GAMSstern!N108,"")</f>
        <v/>
      </c>
      <c r="P108" s="2" t="str">
        <f>IFERROR(#REF!/GAMSstern!O108,"")</f>
        <v/>
      </c>
      <c r="Q108" s="2" t="str">
        <f>IFERROR(#REF!/GAMSstern!P108,"")</f>
        <v/>
      </c>
      <c r="R108" s="2" t="str">
        <f>IFERROR(#REF!/GAMSstern!Q108,"")</f>
        <v/>
      </c>
      <c r="S108" s="2" t="str">
        <f>IFERROR(#REF!/GAMSstern!R108,"")</f>
        <v/>
      </c>
      <c r="T108" s="2" t="str">
        <f>IFERROR(#REF!/GAMSstern!S108,"")</f>
        <v/>
      </c>
      <c r="U108" s="2" t="str">
        <f>IFERROR(#REF!/GAMSstern!T108,"")</f>
        <v/>
      </c>
      <c r="V108" s="2" t="str">
        <f>IFERROR(#REF!/GAMSstern!U108,"")</f>
        <v/>
      </c>
      <c r="W108" s="2" t="str">
        <f>IFERROR(#REF!/GAMSstern!V108,"")</f>
        <v/>
      </c>
      <c r="X108" s="2" t="str">
        <f>IFERROR(#REF!/GAMSstern!W108,"")</f>
        <v/>
      </c>
      <c r="Y108" s="2" t="str">
        <f>IFERROR(#REF!/GAMSstern!X108,"")</f>
        <v/>
      </c>
      <c r="Z108" s="2" t="str">
        <f>IFERROR(#REF!/GAMSstern!Y108,"")</f>
        <v/>
      </c>
      <c r="AA108" s="2" t="str">
        <f>IFERROR(#REF!/GAMSstern!Z108,"")</f>
        <v/>
      </c>
      <c r="AB108" s="2" t="str">
        <f>IFERROR(#REF!/GAMSstern!AA108,"")</f>
        <v/>
      </c>
      <c r="AC108" s="2" t="str">
        <f>IFERROR(#REF!/GAMSstern!AB108,"")</f>
        <v/>
      </c>
      <c r="AD108" s="2" t="str">
        <f>IFERROR(#REF!/GAMSstern!AC108,"")</f>
        <v/>
      </c>
      <c r="AE108" s="2" t="str">
        <f>IFERROR(#REF!/GAMSstern!AD108,"")</f>
        <v/>
      </c>
      <c r="AF108" s="2" t="str">
        <f>IFERROR(#REF!/GAMSstern!AE108,"")</f>
        <v/>
      </c>
      <c r="AG108" s="2" t="str">
        <f>IFERROR(#REF!/GAMSstern!AF108,"")</f>
        <v/>
      </c>
      <c r="AH108" s="2" t="str">
        <f>IFERROR(#REF!/GAMSstern!AG108,"")</f>
        <v/>
      </c>
      <c r="AI108" s="2" t="str">
        <f>IFERROR(#REF!/GAMSstern!AH108,"")</f>
        <v/>
      </c>
      <c r="AJ108" s="2" t="str">
        <f>IFERROR(#REF!/GAMSstern!AI108,"")</f>
        <v/>
      </c>
      <c r="AK108" s="2" t="str">
        <f>IFERROR(#REF!/GAMSstern!AJ108,"")</f>
        <v/>
      </c>
      <c r="AL108" s="2" t="str">
        <f>IFERROR(#REF!/GAMSstern!AK108,"")</f>
        <v/>
      </c>
      <c r="AM108" s="2" t="str">
        <f>IFERROR(#REF!/GAMSstern!AL108,"")</f>
        <v/>
      </c>
      <c r="AN108" s="2" t="str">
        <f>IFERROR(#REF!/GAMSstern!AM108,"")</f>
        <v/>
      </c>
      <c r="AO108" s="2" t="str">
        <f>IFERROR(#REF!/GAMSstern!AN108,"")</f>
        <v/>
      </c>
      <c r="AP108" s="2" t="str">
        <f>IFERROR(#REF!/GAMSstern!AO108,"")</f>
        <v/>
      </c>
      <c r="AQ108" s="2" t="str">
        <f>IFERROR(#REF!/GAMSstern!AP108,"")</f>
        <v/>
      </c>
      <c r="AR108" s="2" t="str">
        <f>IFERROR(#REF!/GAMSstern!AQ108,"")</f>
        <v/>
      </c>
      <c r="AS108" s="2" t="str">
        <f>IFERROR(#REF!/GAMSstern!AR108,"")</f>
        <v/>
      </c>
      <c r="AT108" s="2" t="str">
        <f>IFERROR(#REF!/GAMSstern!AS108,"")</f>
        <v/>
      </c>
      <c r="AU108" s="2" t="str">
        <f>IFERROR(#REF!/GAMSstern!AT108,"")</f>
        <v/>
      </c>
      <c r="AV108" s="2" t="str">
        <f>IFERROR(#REF!/GAMSstern!AU108,"")</f>
        <v/>
      </c>
      <c r="AW108" s="2" t="str">
        <f>IFERROR(#REF!/GAMSstern!AV108,"")</f>
        <v/>
      </c>
      <c r="AX108" s="2" t="str">
        <f>IFERROR(#REF!/GAMSstern!AW108,"")</f>
        <v/>
      </c>
      <c r="AY108" s="2" t="str">
        <f>IFERROR(#REF!/GAMSstern!AX108,"")</f>
        <v/>
      </c>
      <c r="AZ108" s="2" t="str">
        <f>IFERROR(#REF!/GAMSstern!AY108,"")</f>
        <v/>
      </c>
      <c r="BA108" s="2" t="str">
        <f>IFERROR(#REF!/GAMSstern!AZ108,"")</f>
        <v/>
      </c>
      <c r="BB108" s="2" t="str">
        <f>IFERROR(#REF!/GAMSstern!BA108,"")</f>
        <v/>
      </c>
      <c r="BC108" s="2" t="str">
        <f>IFERROR(#REF!/GAMSstern!BB108,"")</f>
        <v/>
      </c>
      <c r="BD108" s="2" t="str">
        <f>IFERROR(#REF!/GAMSstern!BC108,"")</f>
        <v/>
      </c>
      <c r="BE108" s="2" t="str">
        <f>IFERROR(#REF!/GAMSstern!BD108,"")</f>
        <v/>
      </c>
      <c r="BF108" s="2" t="str">
        <f>IFERROR(#REF!/GAMSstern!BE108,"")</f>
        <v/>
      </c>
      <c r="BG108" s="2" t="str">
        <f>IFERROR(#REF!/GAMSstern!BF108,"")</f>
        <v/>
      </c>
      <c r="BH108" s="2" t="str">
        <f>IFERROR(#REF!/GAMSstern!BG108,"")</f>
        <v/>
      </c>
      <c r="BI108" s="2" t="str">
        <f>IFERROR(#REF!/GAMSstern!BH108,"")</f>
        <v/>
      </c>
      <c r="BJ108" s="2" t="str">
        <f>IFERROR(#REF!/GAMSstern!BI108,"")</f>
        <v/>
      </c>
    </row>
    <row r="109" spans="1:62" x14ac:dyDescent="0.25">
      <c r="A109" t="e">
        <f>#REF!</f>
        <v>#REF!</v>
      </c>
      <c r="B109" t="str">
        <f>GAMSbase!A109</f>
        <v>Abatement cost (trillion USD)</v>
      </c>
      <c r="C109" s="2" t="str">
        <f>IFERROR(#REF!/GAMSstern!B109,"")</f>
        <v/>
      </c>
      <c r="D109" s="2" t="str">
        <f>IFERROR(#REF!/GAMSstern!C109,"")</f>
        <v/>
      </c>
      <c r="E109" s="2" t="str">
        <f>IFERROR(#REF!/GAMSstern!D109,"")</f>
        <v/>
      </c>
      <c r="F109" s="2" t="str">
        <f>IFERROR(#REF!/GAMSstern!E109,"")</f>
        <v/>
      </c>
      <c r="G109" s="2" t="str">
        <f>IFERROR(#REF!/GAMSstern!F109,"")</f>
        <v/>
      </c>
      <c r="H109" s="2" t="str">
        <f>IFERROR(#REF!/GAMSstern!G109,"")</f>
        <v/>
      </c>
      <c r="I109" s="2" t="str">
        <f>IFERROR(#REF!/GAMSstern!H109,"")</f>
        <v/>
      </c>
      <c r="J109" s="2" t="str">
        <f>IFERROR(#REF!/GAMSstern!I109,"")</f>
        <v/>
      </c>
      <c r="K109" s="2" t="str">
        <f>IFERROR(#REF!/GAMSstern!J109,"")</f>
        <v/>
      </c>
      <c r="L109" s="2" t="str">
        <f>IFERROR(#REF!/GAMSstern!K109,"")</f>
        <v/>
      </c>
      <c r="M109" s="2" t="str">
        <f>IFERROR(#REF!/GAMSstern!L109,"")</f>
        <v/>
      </c>
      <c r="N109" s="2" t="str">
        <f>IFERROR(#REF!/GAMSstern!M109,"")</f>
        <v/>
      </c>
      <c r="O109" s="2" t="str">
        <f>IFERROR(#REF!/GAMSstern!N109,"")</f>
        <v/>
      </c>
      <c r="P109" s="2" t="str">
        <f>IFERROR(#REF!/GAMSstern!O109,"")</f>
        <v/>
      </c>
      <c r="Q109" s="2" t="str">
        <f>IFERROR(#REF!/GAMSstern!P109,"")</f>
        <v/>
      </c>
      <c r="R109" s="2" t="str">
        <f>IFERROR(#REF!/GAMSstern!Q109,"")</f>
        <v/>
      </c>
      <c r="S109" s="2" t="str">
        <f>IFERROR(#REF!/GAMSstern!R109,"")</f>
        <v/>
      </c>
      <c r="T109" s="2" t="str">
        <f>IFERROR(#REF!/GAMSstern!S109,"")</f>
        <v/>
      </c>
      <c r="U109" s="2" t="str">
        <f>IFERROR(#REF!/GAMSstern!T109,"")</f>
        <v/>
      </c>
      <c r="V109" s="2" t="str">
        <f>IFERROR(#REF!/GAMSstern!U109,"")</f>
        <v/>
      </c>
      <c r="W109" s="2" t="str">
        <f>IFERROR(#REF!/GAMSstern!V109,"")</f>
        <v/>
      </c>
      <c r="X109" s="2" t="str">
        <f>IFERROR(#REF!/GAMSstern!W109,"")</f>
        <v/>
      </c>
      <c r="Y109" s="2" t="str">
        <f>IFERROR(#REF!/GAMSstern!X109,"")</f>
        <v/>
      </c>
      <c r="Z109" s="2" t="str">
        <f>IFERROR(#REF!/GAMSstern!Y109,"")</f>
        <v/>
      </c>
      <c r="AA109" s="2" t="str">
        <f>IFERROR(#REF!/GAMSstern!Z109,"")</f>
        <v/>
      </c>
      <c r="AB109" s="2" t="str">
        <f>IFERROR(#REF!/GAMSstern!AA109,"")</f>
        <v/>
      </c>
      <c r="AC109" s="2" t="str">
        <f>IFERROR(#REF!/GAMSstern!AB109,"")</f>
        <v/>
      </c>
      <c r="AD109" s="2" t="str">
        <f>IFERROR(#REF!/GAMSstern!AC109,"")</f>
        <v/>
      </c>
      <c r="AE109" s="2" t="str">
        <f>IFERROR(#REF!/GAMSstern!AD109,"")</f>
        <v/>
      </c>
      <c r="AF109" s="2" t="str">
        <f>IFERROR(#REF!/GAMSstern!AE109,"")</f>
        <v/>
      </c>
      <c r="AG109" s="2" t="str">
        <f>IFERROR(#REF!/GAMSstern!AF109,"")</f>
        <v/>
      </c>
      <c r="AH109" s="2" t="str">
        <f>IFERROR(#REF!/GAMSstern!AG109,"")</f>
        <v/>
      </c>
      <c r="AI109" s="2" t="str">
        <f>IFERROR(#REF!/GAMSstern!AH109,"")</f>
        <v/>
      </c>
      <c r="AJ109" s="2" t="str">
        <f>IFERROR(#REF!/GAMSstern!AI109,"")</f>
        <v/>
      </c>
      <c r="AK109" s="2" t="str">
        <f>IFERROR(#REF!/GAMSstern!AJ109,"")</f>
        <v/>
      </c>
      <c r="AL109" s="2" t="str">
        <f>IFERROR(#REF!/GAMSstern!AK109,"")</f>
        <v/>
      </c>
      <c r="AM109" s="2" t="str">
        <f>IFERROR(#REF!/GAMSstern!AL109,"")</f>
        <v/>
      </c>
      <c r="AN109" s="2" t="str">
        <f>IFERROR(#REF!/GAMSstern!AM109,"")</f>
        <v/>
      </c>
      <c r="AO109" s="2" t="str">
        <f>IFERROR(#REF!/GAMSstern!AN109,"")</f>
        <v/>
      </c>
      <c r="AP109" s="2" t="str">
        <f>IFERROR(#REF!/GAMSstern!AO109,"")</f>
        <v/>
      </c>
      <c r="AQ109" s="2" t="str">
        <f>IFERROR(#REF!/GAMSstern!AP109,"")</f>
        <v/>
      </c>
      <c r="AR109" s="2" t="str">
        <f>IFERROR(#REF!/GAMSstern!AQ109,"")</f>
        <v/>
      </c>
      <c r="AS109" s="2" t="str">
        <f>IFERROR(#REF!/GAMSstern!AR109,"")</f>
        <v/>
      </c>
      <c r="AT109" s="2" t="str">
        <f>IFERROR(#REF!/GAMSstern!AS109,"")</f>
        <v/>
      </c>
      <c r="AU109" s="2" t="str">
        <f>IFERROR(#REF!/GAMSstern!AT109,"")</f>
        <v/>
      </c>
      <c r="AV109" s="2" t="str">
        <f>IFERROR(#REF!/GAMSstern!AU109,"")</f>
        <v/>
      </c>
      <c r="AW109" s="2" t="str">
        <f>IFERROR(#REF!/GAMSstern!AV109,"")</f>
        <v/>
      </c>
      <c r="AX109" s="2" t="str">
        <f>IFERROR(#REF!/GAMSstern!AW109,"")</f>
        <v/>
      </c>
      <c r="AY109" s="2" t="str">
        <f>IFERROR(#REF!/GAMSstern!AX109,"")</f>
        <v/>
      </c>
      <c r="AZ109" s="2" t="str">
        <f>IFERROR(#REF!/GAMSstern!AY109,"")</f>
        <v/>
      </c>
      <c r="BA109" s="2" t="str">
        <f>IFERROR(#REF!/GAMSstern!AZ109,"")</f>
        <v/>
      </c>
      <c r="BB109" s="2" t="str">
        <f>IFERROR(#REF!/GAMSstern!BA109,"")</f>
        <v/>
      </c>
      <c r="BC109" s="2" t="str">
        <f>IFERROR(#REF!/GAMSstern!BB109,"")</f>
        <v/>
      </c>
      <c r="BD109" s="2" t="str">
        <f>IFERROR(#REF!/GAMSstern!BC109,"")</f>
        <v/>
      </c>
      <c r="BE109" s="2" t="str">
        <f>IFERROR(#REF!/GAMSstern!BD109,"")</f>
        <v/>
      </c>
      <c r="BF109" s="2" t="str">
        <f>IFERROR(#REF!/GAMSstern!BE109,"")</f>
        <v/>
      </c>
      <c r="BG109" s="2" t="str">
        <f>IFERROR(#REF!/GAMSstern!BF109,"")</f>
        <v/>
      </c>
      <c r="BH109" s="2" t="str">
        <f>IFERROR(#REF!/GAMSstern!BG109,"")</f>
        <v/>
      </c>
      <c r="BI109" s="2" t="str">
        <f>IFERROR(#REF!/GAMSstern!BH109,"")</f>
        <v/>
      </c>
      <c r="BJ109" s="2" t="str">
        <f>IFERROR(#REF!/GAMSstern!BI109,"")</f>
        <v/>
      </c>
    </row>
    <row r="110" spans="1:62" x14ac:dyDescent="0.25">
      <c r="A110" t="e">
        <f>#REF!</f>
        <v>#REF!</v>
      </c>
      <c r="B110" t="str">
        <f>GAMSbase!A110</f>
        <v xml:space="preserve">Output (Net of Damages and Abatement, trillion USD pa) </v>
      </c>
      <c r="C110" s="2" t="str">
        <f>IFERROR(#REF!/GAMSstern!B110,"")</f>
        <v/>
      </c>
      <c r="D110" s="2" t="str">
        <f>IFERROR(#REF!/GAMSstern!C110,"")</f>
        <v/>
      </c>
      <c r="E110" s="2" t="str">
        <f>IFERROR(#REF!/GAMSstern!D110,"")</f>
        <v/>
      </c>
      <c r="F110" s="2" t="str">
        <f>IFERROR(#REF!/GAMSstern!E110,"")</f>
        <v/>
      </c>
      <c r="G110" s="2" t="str">
        <f>IFERROR(#REF!/GAMSstern!F110,"")</f>
        <v/>
      </c>
      <c r="H110" s="2" t="str">
        <f>IFERROR(#REF!/GAMSstern!G110,"")</f>
        <v/>
      </c>
      <c r="I110" s="2" t="str">
        <f>IFERROR(#REF!/GAMSstern!H110,"")</f>
        <v/>
      </c>
      <c r="J110" s="2" t="str">
        <f>IFERROR(#REF!/GAMSstern!I110,"")</f>
        <v/>
      </c>
      <c r="K110" s="2" t="str">
        <f>IFERROR(#REF!/GAMSstern!J110,"")</f>
        <v/>
      </c>
      <c r="L110" s="2" t="str">
        <f>IFERROR(#REF!/GAMSstern!K110,"")</f>
        <v/>
      </c>
      <c r="M110" s="2" t="str">
        <f>IFERROR(#REF!/GAMSstern!L110,"")</f>
        <v/>
      </c>
      <c r="N110" s="2" t="str">
        <f>IFERROR(#REF!/GAMSstern!M110,"")</f>
        <v/>
      </c>
      <c r="O110" s="2" t="str">
        <f>IFERROR(#REF!/GAMSstern!N110,"")</f>
        <v/>
      </c>
      <c r="P110" s="2" t="str">
        <f>IFERROR(#REF!/GAMSstern!O110,"")</f>
        <v/>
      </c>
      <c r="Q110" s="2" t="str">
        <f>IFERROR(#REF!/GAMSstern!P110,"")</f>
        <v/>
      </c>
      <c r="R110" s="2" t="str">
        <f>IFERROR(#REF!/GAMSstern!Q110,"")</f>
        <v/>
      </c>
      <c r="S110" s="2" t="str">
        <f>IFERROR(#REF!/GAMSstern!R110,"")</f>
        <v/>
      </c>
      <c r="T110" s="2" t="str">
        <f>IFERROR(#REF!/GAMSstern!S110,"")</f>
        <v/>
      </c>
      <c r="U110" s="2" t="str">
        <f>IFERROR(#REF!/GAMSstern!T110,"")</f>
        <v/>
      </c>
      <c r="V110" s="2" t="str">
        <f>IFERROR(#REF!/GAMSstern!U110,"")</f>
        <v/>
      </c>
      <c r="W110" s="2" t="str">
        <f>IFERROR(#REF!/GAMSstern!V110,"")</f>
        <v/>
      </c>
      <c r="X110" s="2" t="str">
        <f>IFERROR(#REF!/GAMSstern!W110,"")</f>
        <v/>
      </c>
      <c r="Y110" s="2" t="str">
        <f>IFERROR(#REF!/GAMSstern!X110,"")</f>
        <v/>
      </c>
      <c r="Z110" s="2" t="str">
        <f>IFERROR(#REF!/GAMSstern!Y110,"")</f>
        <v/>
      </c>
      <c r="AA110" s="2" t="str">
        <f>IFERROR(#REF!/GAMSstern!Z110,"")</f>
        <v/>
      </c>
      <c r="AB110" s="2" t="str">
        <f>IFERROR(#REF!/GAMSstern!AA110,"")</f>
        <v/>
      </c>
      <c r="AC110" s="2" t="str">
        <f>IFERROR(#REF!/GAMSstern!AB110,"")</f>
        <v/>
      </c>
      <c r="AD110" s="2" t="str">
        <f>IFERROR(#REF!/GAMSstern!AC110,"")</f>
        <v/>
      </c>
      <c r="AE110" s="2" t="str">
        <f>IFERROR(#REF!/GAMSstern!AD110,"")</f>
        <v/>
      </c>
      <c r="AF110" s="2" t="str">
        <f>IFERROR(#REF!/GAMSstern!AE110,"")</f>
        <v/>
      </c>
      <c r="AG110" s="2" t="str">
        <f>IFERROR(#REF!/GAMSstern!AF110,"")</f>
        <v/>
      </c>
      <c r="AH110" s="2" t="str">
        <f>IFERROR(#REF!/GAMSstern!AG110,"")</f>
        <v/>
      </c>
      <c r="AI110" s="2" t="str">
        <f>IFERROR(#REF!/GAMSstern!AH110,"")</f>
        <v/>
      </c>
      <c r="AJ110" s="2" t="str">
        <f>IFERROR(#REF!/GAMSstern!AI110,"")</f>
        <v/>
      </c>
      <c r="AK110" s="2" t="str">
        <f>IFERROR(#REF!/GAMSstern!AJ110,"")</f>
        <v/>
      </c>
      <c r="AL110" s="2" t="str">
        <f>IFERROR(#REF!/GAMSstern!AK110,"")</f>
        <v/>
      </c>
      <c r="AM110" s="2" t="str">
        <f>IFERROR(#REF!/GAMSstern!AL110,"")</f>
        <v/>
      </c>
      <c r="AN110" s="2" t="str">
        <f>IFERROR(#REF!/GAMSstern!AM110,"")</f>
        <v/>
      </c>
      <c r="AO110" s="2" t="str">
        <f>IFERROR(#REF!/GAMSstern!AN110,"")</f>
        <v/>
      </c>
      <c r="AP110" s="2" t="str">
        <f>IFERROR(#REF!/GAMSstern!AO110,"")</f>
        <v/>
      </c>
      <c r="AQ110" s="2" t="str">
        <f>IFERROR(#REF!/GAMSstern!AP110,"")</f>
        <v/>
      </c>
      <c r="AR110" s="2" t="str">
        <f>IFERROR(#REF!/GAMSstern!AQ110,"")</f>
        <v/>
      </c>
      <c r="AS110" s="2" t="str">
        <f>IFERROR(#REF!/GAMSstern!AR110,"")</f>
        <v/>
      </c>
      <c r="AT110" s="2" t="str">
        <f>IFERROR(#REF!/GAMSstern!AS110,"")</f>
        <v/>
      </c>
      <c r="AU110" s="2" t="str">
        <f>IFERROR(#REF!/GAMSstern!AT110,"")</f>
        <v/>
      </c>
      <c r="AV110" s="2" t="str">
        <f>IFERROR(#REF!/GAMSstern!AU110,"")</f>
        <v/>
      </c>
      <c r="AW110" s="2" t="str">
        <f>IFERROR(#REF!/GAMSstern!AV110,"")</f>
        <v/>
      </c>
      <c r="AX110" s="2" t="str">
        <f>IFERROR(#REF!/GAMSstern!AW110,"")</f>
        <v/>
      </c>
      <c r="AY110" s="2" t="str">
        <f>IFERROR(#REF!/GAMSstern!AX110,"")</f>
        <v/>
      </c>
      <c r="AZ110" s="2" t="str">
        <f>IFERROR(#REF!/GAMSstern!AY110,"")</f>
        <v/>
      </c>
      <c r="BA110" s="2" t="str">
        <f>IFERROR(#REF!/GAMSstern!AZ110,"")</f>
        <v/>
      </c>
      <c r="BB110" s="2" t="str">
        <f>IFERROR(#REF!/GAMSstern!BA110,"")</f>
        <v/>
      </c>
      <c r="BC110" s="2" t="str">
        <f>IFERROR(#REF!/GAMSstern!BB110,"")</f>
        <v/>
      </c>
      <c r="BD110" s="2" t="str">
        <f>IFERROR(#REF!/GAMSstern!BC110,"")</f>
        <v/>
      </c>
      <c r="BE110" s="2" t="str">
        <f>IFERROR(#REF!/GAMSstern!BD110,"")</f>
        <v/>
      </c>
      <c r="BF110" s="2" t="str">
        <f>IFERROR(#REF!/GAMSstern!BE110,"")</f>
        <v/>
      </c>
      <c r="BG110" s="2" t="str">
        <f>IFERROR(#REF!/GAMSstern!BF110,"")</f>
        <v/>
      </c>
      <c r="BH110" s="2" t="str">
        <f>IFERROR(#REF!/GAMSstern!BG110,"")</f>
        <v/>
      </c>
      <c r="BI110" s="2" t="str">
        <f>IFERROR(#REF!/GAMSstern!BH110,"")</f>
        <v/>
      </c>
      <c r="BJ110" s="2" t="str">
        <f>IFERROR(#REF!/GAMSstern!BI110,"")</f>
        <v/>
      </c>
    </row>
    <row r="111" spans="1:62" x14ac:dyDescent="0.25">
      <c r="A111" t="e">
        <f>#REF!</f>
        <v>#REF!</v>
      </c>
      <c r="B111" t="str">
        <f>GAMSbase!A111</f>
        <v>* EMISSIONS</v>
      </c>
      <c r="C111" s="2" t="str">
        <f>IFERROR(#REF!/GAMSstern!B111,"")</f>
        <v/>
      </c>
      <c r="D111" s="2" t="str">
        <f>IFERROR(#REF!/GAMSstern!C111,"")</f>
        <v/>
      </c>
      <c r="E111" s="2" t="str">
        <f>IFERROR(#REF!/GAMSstern!D111,"")</f>
        <v/>
      </c>
      <c r="F111" s="2" t="str">
        <f>IFERROR(#REF!/GAMSstern!E111,"")</f>
        <v/>
      </c>
      <c r="G111" s="2" t="str">
        <f>IFERROR(#REF!/GAMSstern!F111,"")</f>
        <v/>
      </c>
      <c r="H111" s="2" t="str">
        <f>IFERROR(#REF!/GAMSstern!G111,"")</f>
        <v/>
      </c>
      <c r="I111" s="2" t="str">
        <f>IFERROR(#REF!/GAMSstern!H111,"")</f>
        <v/>
      </c>
      <c r="J111" s="2" t="str">
        <f>IFERROR(#REF!/GAMSstern!I111,"")</f>
        <v/>
      </c>
      <c r="K111" s="2" t="str">
        <f>IFERROR(#REF!/GAMSstern!J111,"")</f>
        <v/>
      </c>
      <c r="L111" s="2" t="str">
        <f>IFERROR(#REF!/GAMSstern!K111,"")</f>
        <v/>
      </c>
      <c r="M111" s="2" t="str">
        <f>IFERROR(#REF!/GAMSstern!L111,"")</f>
        <v/>
      </c>
      <c r="N111" s="2" t="str">
        <f>IFERROR(#REF!/GAMSstern!M111,"")</f>
        <v/>
      </c>
      <c r="O111" s="2" t="str">
        <f>IFERROR(#REF!/GAMSstern!N111,"")</f>
        <v/>
      </c>
      <c r="P111" s="2" t="str">
        <f>IFERROR(#REF!/GAMSstern!O111,"")</f>
        <v/>
      </c>
      <c r="Q111" s="2" t="str">
        <f>IFERROR(#REF!/GAMSstern!P111,"")</f>
        <v/>
      </c>
      <c r="R111" s="2" t="str">
        <f>IFERROR(#REF!/GAMSstern!Q111,"")</f>
        <v/>
      </c>
      <c r="S111" s="2" t="str">
        <f>IFERROR(#REF!/GAMSstern!R111,"")</f>
        <v/>
      </c>
      <c r="T111" s="2" t="str">
        <f>IFERROR(#REF!/GAMSstern!S111,"")</f>
        <v/>
      </c>
      <c r="U111" s="2" t="str">
        <f>IFERROR(#REF!/GAMSstern!T111,"")</f>
        <v/>
      </c>
      <c r="V111" s="2" t="str">
        <f>IFERROR(#REF!/GAMSstern!U111,"")</f>
        <v/>
      </c>
      <c r="W111" s="2" t="str">
        <f>IFERROR(#REF!/GAMSstern!V111,"")</f>
        <v/>
      </c>
      <c r="X111" s="2" t="str">
        <f>IFERROR(#REF!/GAMSstern!W111,"")</f>
        <v/>
      </c>
      <c r="Y111" s="2" t="str">
        <f>IFERROR(#REF!/GAMSstern!X111,"")</f>
        <v/>
      </c>
      <c r="Z111" s="2" t="str">
        <f>IFERROR(#REF!/GAMSstern!Y111,"")</f>
        <v/>
      </c>
      <c r="AA111" s="2" t="str">
        <f>IFERROR(#REF!/GAMSstern!Z111,"")</f>
        <v/>
      </c>
      <c r="AB111" s="2" t="str">
        <f>IFERROR(#REF!/GAMSstern!AA111,"")</f>
        <v/>
      </c>
      <c r="AC111" s="2" t="str">
        <f>IFERROR(#REF!/GAMSstern!AB111,"")</f>
        <v/>
      </c>
      <c r="AD111" s="2" t="str">
        <f>IFERROR(#REF!/GAMSstern!AC111,"")</f>
        <v/>
      </c>
      <c r="AE111" s="2" t="str">
        <f>IFERROR(#REF!/GAMSstern!AD111,"")</f>
        <v/>
      </c>
      <c r="AF111" s="2" t="str">
        <f>IFERROR(#REF!/GAMSstern!AE111,"")</f>
        <v/>
      </c>
      <c r="AG111" s="2" t="str">
        <f>IFERROR(#REF!/GAMSstern!AF111,"")</f>
        <v/>
      </c>
      <c r="AH111" s="2" t="str">
        <f>IFERROR(#REF!/GAMSstern!AG111,"")</f>
        <v/>
      </c>
      <c r="AI111" s="2" t="str">
        <f>IFERROR(#REF!/GAMSstern!AH111,"")</f>
        <v/>
      </c>
      <c r="AJ111" s="2" t="str">
        <f>IFERROR(#REF!/GAMSstern!AI111,"")</f>
        <v/>
      </c>
      <c r="AK111" s="2" t="str">
        <f>IFERROR(#REF!/GAMSstern!AJ111,"")</f>
        <v/>
      </c>
      <c r="AL111" s="2" t="str">
        <f>IFERROR(#REF!/GAMSstern!AK111,"")</f>
        <v/>
      </c>
      <c r="AM111" s="2" t="str">
        <f>IFERROR(#REF!/GAMSstern!AL111,"")</f>
        <v/>
      </c>
      <c r="AN111" s="2" t="str">
        <f>IFERROR(#REF!/GAMSstern!AM111,"")</f>
        <v/>
      </c>
      <c r="AO111" s="2" t="str">
        <f>IFERROR(#REF!/GAMSstern!AN111,"")</f>
        <v/>
      </c>
      <c r="AP111" s="2" t="str">
        <f>IFERROR(#REF!/GAMSstern!AO111,"")</f>
        <v/>
      </c>
      <c r="AQ111" s="2" t="str">
        <f>IFERROR(#REF!/GAMSstern!AP111,"")</f>
        <v/>
      </c>
      <c r="AR111" s="2" t="str">
        <f>IFERROR(#REF!/GAMSstern!AQ111,"")</f>
        <v/>
      </c>
      <c r="AS111" s="2" t="str">
        <f>IFERROR(#REF!/GAMSstern!AR111,"")</f>
        <v/>
      </c>
      <c r="AT111" s="2" t="str">
        <f>IFERROR(#REF!/GAMSstern!AS111,"")</f>
        <v/>
      </c>
      <c r="AU111" s="2" t="str">
        <f>IFERROR(#REF!/GAMSstern!AT111,"")</f>
        <v/>
      </c>
      <c r="AV111" s="2" t="str">
        <f>IFERROR(#REF!/GAMSstern!AU111,"")</f>
        <v/>
      </c>
      <c r="AW111" s="2" t="str">
        <f>IFERROR(#REF!/GAMSstern!AV111,"")</f>
        <v/>
      </c>
      <c r="AX111" s="2" t="str">
        <f>IFERROR(#REF!/GAMSstern!AW111,"")</f>
        <v/>
      </c>
      <c r="AY111" s="2" t="str">
        <f>IFERROR(#REF!/GAMSstern!AX111,"")</f>
        <v/>
      </c>
      <c r="AZ111" s="2" t="str">
        <f>IFERROR(#REF!/GAMSstern!AY111,"")</f>
        <v/>
      </c>
      <c r="BA111" s="2" t="str">
        <f>IFERROR(#REF!/GAMSstern!AZ111,"")</f>
        <v/>
      </c>
      <c r="BB111" s="2" t="str">
        <f>IFERROR(#REF!/GAMSstern!BA111,"")</f>
        <v/>
      </c>
      <c r="BC111" s="2" t="str">
        <f>IFERROR(#REF!/GAMSstern!BB111,"")</f>
        <v/>
      </c>
      <c r="BD111" s="2" t="str">
        <f>IFERROR(#REF!/GAMSstern!BC111,"")</f>
        <v/>
      </c>
      <c r="BE111" s="2" t="str">
        <f>IFERROR(#REF!/GAMSstern!BD111,"")</f>
        <v/>
      </c>
      <c r="BF111" s="2" t="str">
        <f>IFERROR(#REF!/GAMSstern!BE111,"")</f>
        <v/>
      </c>
      <c r="BG111" s="2" t="str">
        <f>IFERROR(#REF!/GAMSstern!BF111,"")</f>
        <v/>
      </c>
      <c r="BH111" s="2" t="str">
        <f>IFERROR(#REF!/GAMSstern!BG111,"")</f>
        <v/>
      </c>
      <c r="BI111" s="2" t="str">
        <f>IFERROR(#REF!/GAMSstern!BH111,"")</f>
        <v/>
      </c>
      <c r="BJ111" s="2" t="str">
        <f>IFERROR(#REF!/GAMSstern!BI111,"")</f>
        <v/>
      </c>
    </row>
    <row r="112" spans="1:62" x14ac:dyDescent="0.25">
      <c r="A112" t="e">
        <f>#REF!</f>
        <v>#REF!</v>
      </c>
      <c r="B112" t="str">
        <f>GAMSbase!A112</f>
        <v>Total Carbon Emissions (GTCO2 per year)</v>
      </c>
      <c r="C112" s="2" t="str">
        <f>IFERROR(#REF!/GAMSstern!B112,"")</f>
        <v/>
      </c>
      <c r="D112" s="2" t="str">
        <f>IFERROR(#REF!/GAMSstern!C112,"")</f>
        <v/>
      </c>
      <c r="E112" s="2" t="str">
        <f>IFERROR(#REF!/GAMSstern!D112,"")</f>
        <v/>
      </c>
      <c r="F112" s="2" t="str">
        <f>IFERROR(#REF!/GAMSstern!E112,"")</f>
        <v/>
      </c>
      <c r="G112" s="2" t="str">
        <f>IFERROR(#REF!/GAMSstern!F112,"")</f>
        <v/>
      </c>
      <c r="H112" s="2" t="str">
        <f>IFERROR(#REF!/GAMSstern!G112,"")</f>
        <v/>
      </c>
      <c r="I112" s="2" t="str">
        <f>IFERROR(#REF!/GAMSstern!H112,"")</f>
        <v/>
      </c>
      <c r="J112" s="2" t="str">
        <f>IFERROR(#REF!/GAMSstern!I112,"")</f>
        <v/>
      </c>
      <c r="K112" s="2" t="str">
        <f>IFERROR(#REF!/GAMSstern!J112,"")</f>
        <v/>
      </c>
      <c r="L112" s="2" t="str">
        <f>IFERROR(#REF!/GAMSstern!K112,"")</f>
        <v/>
      </c>
      <c r="M112" s="2" t="str">
        <f>IFERROR(#REF!/GAMSstern!L112,"")</f>
        <v/>
      </c>
      <c r="N112" s="2" t="str">
        <f>IFERROR(#REF!/GAMSstern!M112,"")</f>
        <v/>
      </c>
      <c r="O112" s="2" t="str">
        <f>IFERROR(#REF!/GAMSstern!N112,"")</f>
        <v/>
      </c>
      <c r="P112" s="2" t="str">
        <f>IFERROR(#REF!/GAMSstern!O112,"")</f>
        <v/>
      </c>
      <c r="Q112" s="2" t="str">
        <f>IFERROR(#REF!/GAMSstern!P112,"")</f>
        <v/>
      </c>
      <c r="R112" s="2" t="str">
        <f>IFERROR(#REF!/GAMSstern!Q112,"")</f>
        <v/>
      </c>
      <c r="S112" s="2" t="str">
        <f>IFERROR(#REF!/GAMSstern!R112,"")</f>
        <v/>
      </c>
      <c r="T112" s="2" t="str">
        <f>IFERROR(#REF!/GAMSstern!S112,"")</f>
        <v/>
      </c>
      <c r="U112" s="2" t="str">
        <f>IFERROR(#REF!/GAMSstern!T112,"")</f>
        <v/>
      </c>
      <c r="V112" s="2" t="str">
        <f>IFERROR(#REF!/GAMSstern!U112,"")</f>
        <v/>
      </c>
      <c r="W112" s="2" t="str">
        <f>IFERROR(#REF!/GAMSstern!V112,"")</f>
        <v/>
      </c>
      <c r="X112" s="2" t="str">
        <f>IFERROR(#REF!/GAMSstern!W112,"")</f>
        <v/>
      </c>
      <c r="Y112" s="2" t="str">
        <f>IFERROR(#REF!/GAMSstern!X112,"")</f>
        <v/>
      </c>
      <c r="Z112" s="2" t="str">
        <f>IFERROR(#REF!/GAMSstern!Y112,"")</f>
        <v/>
      </c>
      <c r="AA112" s="2" t="str">
        <f>IFERROR(#REF!/GAMSstern!Z112,"")</f>
        <v/>
      </c>
      <c r="AB112" s="2" t="str">
        <f>IFERROR(#REF!/GAMSstern!AA112,"")</f>
        <v/>
      </c>
      <c r="AC112" s="2" t="str">
        <f>IFERROR(#REF!/GAMSstern!AB112,"")</f>
        <v/>
      </c>
      <c r="AD112" s="2" t="str">
        <f>IFERROR(#REF!/GAMSstern!AC112,"")</f>
        <v/>
      </c>
      <c r="AE112" s="2" t="str">
        <f>IFERROR(#REF!/GAMSstern!AD112,"")</f>
        <v/>
      </c>
      <c r="AF112" s="2" t="str">
        <f>IFERROR(#REF!/GAMSstern!AE112,"")</f>
        <v/>
      </c>
      <c r="AG112" s="2" t="str">
        <f>IFERROR(#REF!/GAMSstern!AF112,"")</f>
        <v/>
      </c>
      <c r="AH112" s="2" t="str">
        <f>IFERROR(#REF!/GAMSstern!AG112,"")</f>
        <v/>
      </c>
      <c r="AI112" s="2" t="str">
        <f>IFERROR(#REF!/GAMSstern!AH112,"")</f>
        <v/>
      </c>
      <c r="AJ112" s="2" t="str">
        <f>IFERROR(#REF!/GAMSstern!AI112,"")</f>
        <v/>
      </c>
      <c r="AK112" s="2" t="str">
        <f>IFERROR(#REF!/GAMSstern!AJ112,"")</f>
        <v/>
      </c>
      <c r="AL112" s="2" t="str">
        <f>IFERROR(#REF!/GAMSstern!AK112,"")</f>
        <v/>
      </c>
      <c r="AM112" s="2" t="str">
        <f>IFERROR(#REF!/GAMSstern!AL112,"")</f>
        <v/>
      </c>
      <c r="AN112" s="2" t="str">
        <f>IFERROR(#REF!/GAMSstern!AM112,"")</f>
        <v/>
      </c>
      <c r="AO112" s="2" t="str">
        <f>IFERROR(#REF!/GAMSstern!AN112,"")</f>
        <v/>
      </c>
      <c r="AP112" s="2" t="str">
        <f>IFERROR(#REF!/GAMSstern!AO112,"")</f>
        <v/>
      </c>
      <c r="AQ112" s="2" t="str">
        <f>IFERROR(#REF!/GAMSstern!AP112,"")</f>
        <v/>
      </c>
      <c r="AR112" s="2" t="str">
        <f>IFERROR(#REF!/GAMSstern!AQ112,"")</f>
        <v/>
      </c>
      <c r="AS112" s="2" t="str">
        <f>IFERROR(#REF!/GAMSstern!AR112,"")</f>
        <v/>
      </c>
      <c r="AT112" s="2" t="str">
        <f>IFERROR(#REF!/GAMSstern!AS112,"")</f>
        <v/>
      </c>
      <c r="AU112" s="2" t="str">
        <f>IFERROR(#REF!/GAMSstern!AT112,"")</f>
        <v/>
      </c>
      <c r="AV112" s="2" t="str">
        <f>IFERROR(#REF!/GAMSstern!AU112,"")</f>
        <v/>
      </c>
      <c r="AW112" s="2" t="str">
        <f>IFERROR(#REF!/GAMSstern!AV112,"")</f>
        <v/>
      </c>
      <c r="AX112" s="2" t="str">
        <f>IFERROR(#REF!/GAMSstern!AW112,"")</f>
        <v/>
      </c>
      <c r="AY112" s="2" t="str">
        <f>IFERROR(#REF!/GAMSstern!AX112,"")</f>
        <v/>
      </c>
      <c r="AZ112" s="2" t="str">
        <f>IFERROR(#REF!/GAMSstern!AY112,"")</f>
        <v/>
      </c>
      <c r="BA112" s="2" t="str">
        <f>IFERROR(#REF!/GAMSstern!AZ112,"")</f>
        <v/>
      </c>
      <c r="BB112" s="2" t="str">
        <f>IFERROR(#REF!/GAMSstern!BA112,"")</f>
        <v/>
      </c>
      <c r="BC112" s="2" t="str">
        <f>IFERROR(#REF!/GAMSstern!BB112,"")</f>
        <v/>
      </c>
      <c r="BD112" s="2" t="str">
        <f>IFERROR(#REF!/GAMSstern!BC112,"")</f>
        <v/>
      </c>
      <c r="BE112" s="2" t="str">
        <f>IFERROR(#REF!/GAMSstern!BD112,"")</f>
        <v/>
      </c>
      <c r="BF112" s="2" t="str">
        <f>IFERROR(#REF!/GAMSstern!BE112,"")</f>
        <v/>
      </c>
      <c r="BG112" s="2" t="str">
        <f>IFERROR(#REF!/GAMSstern!BF112,"")</f>
        <v/>
      </c>
      <c r="BH112" s="2" t="str">
        <f>IFERROR(#REF!/GAMSstern!BG112,"")</f>
        <v/>
      </c>
      <c r="BI112" s="2" t="str">
        <f>IFERROR(#REF!/GAMSstern!BH112,"")</f>
        <v/>
      </c>
      <c r="BJ112" s="2" t="str">
        <f>IFERROR(#REF!/GAMSstern!BI112,"")</f>
        <v/>
      </c>
    </row>
    <row r="113" spans="1:62" x14ac:dyDescent="0.25">
      <c r="A113" t="e">
        <f>#REF!</f>
        <v>#REF!</v>
      </c>
      <c r="B113" t="str">
        <f>GAMSbase!A113</f>
        <v>Industrial Emissions (GTCO2 per year)</v>
      </c>
      <c r="C113" s="2" t="str">
        <f>IFERROR(#REF!/GAMSstern!B113,"")</f>
        <v/>
      </c>
      <c r="D113" s="2" t="str">
        <f>IFERROR(#REF!/GAMSstern!C113,"")</f>
        <v/>
      </c>
      <c r="E113" s="2" t="str">
        <f>IFERROR(#REF!/GAMSstern!D113,"")</f>
        <v/>
      </c>
      <c r="F113" s="2" t="str">
        <f>IFERROR(#REF!/GAMSstern!E113,"")</f>
        <v/>
      </c>
      <c r="G113" s="2" t="str">
        <f>IFERROR(#REF!/GAMSstern!F113,"")</f>
        <v/>
      </c>
      <c r="H113" s="2" t="str">
        <f>IFERROR(#REF!/GAMSstern!G113,"")</f>
        <v/>
      </c>
      <c r="I113" s="2" t="str">
        <f>IFERROR(#REF!/GAMSstern!H113,"")</f>
        <v/>
      </c>
      <c r="J113" s="2" t="str">
        <f>IFERROR(#REF!/GAMSstern!I113,"")</f>
        <v/>
      </c>
      <c r="K113" s="2" t="str">
        <f>IFERROR(#REF!/GAMSstern!J113,"")</f>
        <v/>
      </c>
      <c r="L113" s="2" t="str">
        <f>IFERROR(#REF!/GAMSstern!K113,"")</f>
        <v/>
      </c>
      <c r="M113" s="2" t="str">
        <f>IFERROR(#REF!/GAMSstern!L113,"")</f>
        <v/>
      </c>
      <c r="N113" s="2" t="str">
        <f>IFERROR(#REF!/GAMSstern!M113,"")</f>
        <v/>
      </c>
      <c r="O113" s="2" t="str">
        <f>IFERROR(#REF!/GAMSstern!N113,"")</f>
        <v/>
      </c>
      <c r="P113" s="2" t="str">
        <f>IFERROR(#REF!/GAMSstern!O113,"")</f>
        <v/>
      </c>
      <c r="Q113" s="2" t="str">
        <f>IFERROR(#REF!/GAMSstern!P113,"")</f>
        <v/>
      </c>
      <c r="R113" s="2" t="str">
        <f>IFERROR(#REF!/GAMSstern!Q113,"")</f>
        <v/>
      </c>
      <c r="S113" s="2" t="str">
        <f>IFERROR(#REF!/GAMSstern!R113,"")</f>
        <v/>
      </c>
      <c r="T113" s="2" t="str">
        <f>IFERROR(#REF!/GAMSstern!S113,"")</f>
        <v/>
      </c>
      <c r="U113" s="2" t="str">
        <f>IFERROR(#REF!/GAMSstern!T113,"")</f>
        <v/>
      </c>
      <c r="V113" s="2" t="str">
        <f>IFERROR(#REF!/GAMSstern!U113,"")</f>
        <v/>
      </c>
      <c r="W113" s="2" t="str">
        <f>IFERROR(#REF!/GAMSstern!V113,"")</f>
        <v/>
      </c>
      <c r="X113" s="2" t="str">
        <f>IFERROR(#REF!/GAMSstern!W113,"")</f>
        <v/>
      </c>
      <c r="Y113" s="2" t="str">
        <f>IFERROR(#REF!/GAMSstern!X113,"")</f>
        <v/>
      </c>
      <c r="Z113" s="2" t="str">
        <f>IFERROR(#REF!/GAMSstern!Y113,"")</f>
        <v/>
      </c>
      <c r="AA113" s="2" t="str">
        <f>IFERROR(#REF!/GAMSstern!Z113,"")</f>
        <v/>
      </c>
      <c r="AB113" s="2" t="str">
        <f>IFERROR(#REF!/GAMSstern!AA113,"")</f>
        <v/>
      </c>
      <c r="AC113" s="2" t="str">
        <f>IFERROR(#REF!/GAMSstern!AB113,"")</f>
        <v/>
      </c>
      <c r="AD113" s="2" t="str">
        <f>IFERROR(#REF!/GAMSstern!AC113,"")</f>
        <v/>
      </c>
      <c r="AE113" s="2" t="str">
        <f>IFERROR(#REF!/GAMSstern!AD113,"")</f>
        <v/>
      </c>
      <c r="AF113" s="2" t="str">
        <f>IFERROR(#REF!/GAMSstern!AE113,"")</f>
        <v/>
      </c>
      <c r="AG113" s="2" t="str">
        <f>IFERROR(#REF!/GAMSstern!AF113,"")</f>
        <v/>
      </c>
      <c r="AH113" s="2" t="str">
        <f>IFERROR(#REF!/GAMSstern!AG113,"")</f>
        <v/>
      </c>
      <c r="AI113" s="2" t="str">
        <f>IFERROR(#REF!/GAMSstern!AH113,"")</f>
        <v/>
      </c>
      <c r="AJ113" s="2" t="str">
        <f>IFERROR(#REF!/GAMSstern!AI113,"")</f>
        <v/>
      </c>
      <c r="AK113" s="2" t="str">
        <f>IFERROR(#REF!/GAMSstern!AJ113,"")</f>
        <v/>
      </c>
      <c r="AL113" s="2" t="str">
        <f>IFERROR(#REF!/GAMSstern!AK113,"")</f>
        <v/>
      </c>
      <c r="AM113" s="2" t="str">
        <f>IFERROR(#REF!/GAMSstern!AL113,"")</f>
        <v/>
      </c>
      <c r="AN113" s="2" t="str">
        <f>IFERROR(#REF!/GAMSstern!AM113,"")</f>
        <v/>
      </c>
      <c r="AO113" s="2" t="str">
        <f>IFERROR(#REF!/GAMSstern!AN113,"")</f>
        <v/>
      </c>
      <c r="AP113" s="2" t="str">
        <f>IFERROR(#REF!/GAMSstern!AO113,"")</f>
        <v/>
      </c>
      <c r="AQ113" s="2" t="str">
        <f>IFERROR(#REF!/GAMSstern!AP113,"")</f>
        <v/>
      </c>
      <c r="AR113" s="2" t="str">
        <f>IFERROR(#REF!/GAMSstern!AQ113,"")</f>
        <v/>
      </c>
      <c r="AS113" s="2" t="str">
        <f>IFERROR(#REF!/GAMSstern!AR113,"")</f>
        <v/>
      </c>
      <c r="AT113" s="2" t="str">
        <f>IFERROR(#REF!/GAMSstern!AS113,"")</f>
        <v/>
      </c>
      <c r="AU113" s="2" t="str">
        <f>IFERROR(#REF!/GAMSstern!AT113,"")</f>
        <v/>
      </c>
      <c r="AV113" s="2" t="str">
        <f>IFERROR(#REF!/GAMSstern!AU113,"")</f>
        <v/>
      </c>
      <c r="AW113" s="2" t="str">
        <f>IFERROR(#REF!/GAMSstern!AV113,"")</f>
        <v/>
      </c>
      <c r="AX113" s="2" t="str">
        <f>IFERROR(#REF!/GAMSstern!AW113,"")</f>
        <v/>
      </c>
      <c r="AY113" s="2" t="str">
        <f>IFERROR(#REF!/GAMSstern!AX113,"")</f>
        <v/>
      </c>
      <c r="AZ113" s="2" t="str">
        <f>IFERROR(#REF!/GAMSstern!AY113,"")</f>
        <v/>
      </c>
      <c r="BA113" s="2" t="str">
        <f>IFERROR(#REF!/GAMSstern!AZ113,"")</f>
        <v/>
      </c>
      <c r="BB113" s="2" t="str">
        <f>IFERROR(#REF!/GAMSstern!BA113,"")</f>
        <v/>
      </c>
      <c r="BC113" s="2" t="str">
        <f>IFERROR(#REF!/GAMSstern!BB113,"")</f>
        <v/>
      </c>
      <c r="BD113" s="2" t="str">
        <f>IFERROR(#REF!/GAMSstern!BC113,"")</f>
        <v/>
      </c>
      <c r="BE113" s="2" t="str">
        <f>IFERROR(#REF!/GAMSstern!BD113,"")</f>
        <v/>
      </c>
      <c r="BF113" s="2" t="str">
        <f>IFERROR(#REF!/GAMSstern!BE113,"")</f>
        <v/>
      </c>
      <c r="BG113" s="2" t="str">
        <f>IFERROR(#REF!/GAMSstern!BF113,"")</f>
        <v/>
      </c>
      <c r="BH113" s="2" t="str">
        <f>IFERROR(#REF!/GAMSstern!BG113,"")</f>
        <v/>
      </c>
      <c r="BI113" s="2" t="str">
        <f>IFERROR(#REF!/GAMSstern!BH113,"")</f>
        <v/>
      </c>
      <c r="BJ113" s="2" t="str">
        <f>IFERROR(#REF!/GAMSstern!BI113,"")</f>
        <v/>
      </c>
    </row>
    <row r="114" spans="1:62" x14ac:dyDescent="0.25">
      <c r="A114" t="e">
        <f>#REF!</f>
        <v>#REF!</v>
      </c>
      <c r="B114" t="str">
        <f>GAMSbase!A114</f>
        <v>World Emissions Intensity (sigma)</v>
      </c>
      <c r="C114" s="2" t="str">
        <f>IFERROR(#REF!/GAMSstern!B114,"")</f>
        <v/>
      </c>
      <c r="D114" s="2" t="str">
        <f>IFERROR(#REF!/GAMSstern!C114,"")</f>
        <v/>
      </c>
      <c r="E114" s="2" t="str">
        <f>IFERROR(#REF!/GAMSstern!D114,"")</f>
        <v/>
      </c>
      <c r="F114" s="2" t="str">
        <f>IFERROR(#REF!/GAMSstern!E114,"")</f>
        <v/>
      </c>
      <c r="G114" s="2" t="str">
        <f>IFERROR(#REF!/GAMSstern!F114,"")</f>
        <v/>
      </c>
      <c r="H114" s="2" t="str">
        <f>IFERROR(#REF!/GAMSstern!G114,"")</f>
        <v/>
      </c>
      <c r="I114" s="2" t="str">
        <f>IFERROR(#REF!/GAMSstern!H114,"")</f>
        <v/>
      </c>
      <c r="J114" s="2" t="str">
        <f>IFERROR(#REF!/GAMSstern!I114,"")</f>
        <v/>
      </c>
      <c r="K114" s="2" t="str">
        <f>IFERROR(#REF!/GAMSstern!J114,"")</f>
        <v/>
      </c>
      <c r="L114" s="2" t="str">
        <f>IFERROR(#REF!/GAMSstern!K114,"")</f>
        <v/>
      </c>
      <c r="M114" s="2" t="str">
        <f>IFERROR(#REF!/GAMSstern!L114,"")</f>
        <v/>
      </c>
      <c r="N114" s="2" t="str">
        <f>IFERROR(#REF!/GAMSstern!M114,"")</f>
        <v/>
      </c>
      <c r="O114" s="2" t="str">
        <f>IFERROR(#REF!/GAMSstern!N114,"")</f>
        <v/>
      </c>
      <c r="P114" s="2" t="str">
        <f>IFERROR(#REF!/GAMSstern!O114,"")</f>
        <v/>
      </c>
      <c r="Q114" s="2" t="str">
        <f>IFERROR(#REF!/GAMSstern!P114,"")</f>
        <v/>
      </c>
      <c r="R114" s="2" t="str">
        <f>IFERROR(#REF!/GAMSstern!Q114,"")</f>
        <v/>
      </c>
      <c r="S114" s="2" t="str">
        <f>IFERROR(#REF!/GAMSstern!R114,"")</f>
        <v/>
      </c>
      <c r="T114" s="2" t="str">
        <f>IFERROR(#REF!/GAMSstern!S114,"")</f>
        <v/>
      </c>
      <c r="U114" s="2" t="str">
        <f>IFERROR(#REF!/GAMSstern!T114,"")</f>
        <v/>
      </c>
      <c r="V114" s="2" t="str">
        <f>IFERROR(#REF!/GAMSstern!U114,"")</f>
        <v/>
      </c>
      <c r="W114" s="2" t="str">
        <f>IFERROR(#REF!/GAMSstern!V114,"")</f>
        <v/>
      </c>
      <c r="X114" s="2" t="str">
        <f>IFERROR(#REF!/GAMSstern!W114,"")</f>
        <v/>
      </c>
      <c r="Y114" s="2" t="str">
        <f>IFERROR(#REF!/GAMSstern!X114,"")</f>
        <v/>
      </c>
      <c r="Z114" s="2" t="str">
        <f>IFERROR(#REF!/GAMSstern!Y114,"")</f>
        <v/>
      </c>
      <c r="AA114" s="2" t="str">
        <f>IFERROR(#REF!/GAMSstern!Z114,"")</f>
        <v/>
      </c>
      <c r="AB114" s="2" t="str">
        <f>IFERROR(#REF!/GAMSstern!AA114,"")</f>
        <v/>
      </c>
      <c r="AC114" s="2" t="str">
        <f>IFERROR(#REF!/GAMSstern!AB114,"")</f>
        <v/>
      </c>
      <c r="AD114" s="2" t="str">
        <f>IFERROR(#REF!/GAMSstern!AC114,"")</f>
        <v/>
      </c>
      <c r="AE114" s="2" t="str">
        <f>IFERROR(#REF!/GAMSstern!AD114,"")</f>
        <v/>
      </c>
      <c r="AF114" s="2" t="str">
        <f>IFERROR(#REF!/GAMSstern!AE114,"")</f>
        <v/>
      </c>
      <c r="AG114" s="2" t="str">
        <f>IFERROR(#REF!/GAMSstern!AF114,"")</f>
        <v/>
      </c>
      <c r="AH114" s="2" t="str">
        <f>IFERROR(#REF!/GAMSstern!AG114,"")</f>
        <v/>
      </c>
      <c r="AI114" s="2" t="str">
        <f>IFERROR(#REF!/GAMSstern!AH114,"")</f>
        <v/>
      </c>
      <c r="AJ114" s="2" t="str">
        <f>IFERROR(#REF!/GAMSstern!AI114,"")</f>
        <v/>
      </c>
      <c r="AK114" s="2" t="str">
        <f>IFERROR(#REF!/GAMSstern!AJ114,"")</f>
        <v/>
      </c>
      <c r="AL114" s="2" t="str">
        <f>IFERROR(#REF!/GAMSstern!AK114,"")</f>
        <v/>
      </c>
      <c r="AM114" s="2" t="str">
        <f>IFERROR(#REF!/GAMSstern!AL114,"")</f>
        <v/>
      </c>
      <c r="AN114" s="2" t="str">
        <f>IFERROR(#REF!/GAMSstern!AM114,"")</f>
        <v/>
      </c>
      <c r="AO114" s="2" t="str">
        <f>IFERROR(#REF!/GAMSstern!AN114,"")</f>
        <v/>
      </c>
      <c r="AP114" s="2" t="str">
        <f>IFERROR(#REF!/GAMSstern!AO114,"")</f>
        <v/>
      </c>
      <c r="AQ114" s="2" t="str">
        <f>IFERROR(#REF!/GAMSstern!AP114,"")</f>
        <v/>
      </c>
      <c r="AR114" s="2" t="str">
        <f>IFERROR(#REF!/GAMSstern!AQ114,"")</f>
        <v/>
      </c>
      <c r="AS114" s="2" t="str">
        <f>IFERROR(#REF!/GAMSstern!AR114,"")</f>
        <v/>
      </c>
      <c r="AT114" s="2" t="str">
        <f>IFERROR(#REF!/GAMSstern!AS114,"")</f>
        <v/>
      </c>
      <c r="AU114" s="2" t="str">
        <f>IFERROR(#REF!/GAMSstern!AT114,"")</f>
        <v/>
      </c>
      <c r="AV114" s="2" t="str">
        <f>IFERROR(#REF!/GAMSstern!AU114,"")</f>
        <v/>
      </c>
      <c r="AW114" s="2" t="str">
        <f>IFERROR(#REF!/GAMSstern!AV114,"")</f>
        <v/>
      </c>
      <c r="AX114" s="2" t="str">
        <f>IFERROR(#REF!/GAMSstern!AW114,"")</f>
        <v/>
      </c>
      <c r="AY114" s="2" t="str">
        <f>IFERROR(#REF!/GAMSstern!AX114,"")</f>
        <v/>
      </c>
      <c r="AZ114" s="2" t="str">
        <f>IFERROR(#REF!/GAMSstern!AY114,"")</f>
        <v/>
      </c>
      <c r="BA114" s="2" t="str">
        <f>IFERROR(#REF!/GAMSstern!AZ114,"")</f>
        <v/>
      </c>
      <c r="BB114" s="2" t="str">
        <f>IFERROR(#REF!/GAMSstern!BA114,"")</f>
        <v/>
      </c>
      <c r="BC114" s="2" t="str">
        <f>IFERROR(#REF!/GAMSstern!BB114,"")</f>
        <v/>
      </c>
      <c r="BD114" s="2" t="str">
        <f>IFERROR(#REF!/GAMSstern!BC114,"")</f>
        <v/>
      </c>
      <c r="BE114" s="2" t="str">
        <f>IFERROR(#REF!/GAMSstern!BD114,"")</f>
        <v/>
      </c>
      <c r="BF114" s="2" t="str">
        <f>IFERROR(#REF!/GAMSstern!BE114,"")</f>
        <v/>
      </c>
      <c r="BG114" s="2" t="str">
        <f>IFERROR(#REF!/GAMSstern!BF114,"")</f>
        <v/>
      </c>
      <c r="BH114" s="2" t="str">
        <f>IFERROR(#REF!/GAMSstern!BG114,"")</f>
        <v/>
      </c>
      <c r="BI114" s="2" t="str">
        <f>IFERROR(#REF!/GAMSstern!BH114,"")</f>
        <v/>
      </c>
      <c r="BJ114" s="2" t="str">
        <f>IFERROR(#REF!/GAMSstern!BI114,"")</f>
        <v/>
      </c>
    </row>
    <row r="115" spans="1:62" x14ac:dyDescent="0.25">
      <c r="A115" t="e">
        <f>#REF!</f>
        <v>#REF!</v>
      </c>
      <c r="B115" t="str">
        <f>GAMSbase!A115</f>
        <v>* CAPITAL ACCUMULATION</v>
      </c>
      <c r="C115" s="2" t="str">
        <f>IFERROR(#REF!/GAMSstern!B115,"")</f>
        <v/>
      </c>
      <c r="D115" s="2" t="str">
        <f>IFERROR(#REF!/GAMSstern!C115,"")</f>
        <v/>
      </c>
      <c r="E115" s="2" t="str">
        <f>IFERROR(#REF!/GAMSstern!D115,"")</f>
        <v/>
      </c>
      <c r="F115" s="2" t="str">
        <f>IFERROR(#REF!/GAMSstern!E115,"")</f>
        <v/>
      </c>
      <c r="G115" s="2" t="str">
        <f>IFERROR(#REF!/GAMSstern!F115,"")</f>
        <v/>
      </c>
      <c r="H115" s="2" t="str">
        <f>IFERROR(#REF!/GAMSstern!G115,"")</f>
        <v/>
      </c>
      <c r="I115" s="2" t="str">
        <f>IFERROR(#REF!/GAMSstern!H115,"")</f>
        <v/>
      </c>
      <c r="J115" s="2" t="str">
        <f>IFERROR(#REF!/GAMSstern!I115,"")</f>
        <v/>
      </c>
      <c r="K115" s="2" t="str">
        <f>IFERROR(#REF!/GAMSstern!J115,"")</f>
        <v/>
      </c>
      <c r="L115" s="2" t="str">
        <f>IFERROR(#REF!/GAMSstern!K115,"")</f>
        <v/>
      </c>
      <c r="M115" s="2" t="str">
        <f>IFERROR(#REF!/GAMSstern!L115,"")</f>
        <v/>
      </c>
      <c r="N115" s="2" t="str">
        <f>IFERROR(#REF!/GAMSstern!M115,"")</f>
        <v/>
      </c>
      <c r="O115" s="2" t="str">
        <f>IFERROR(#REF!/GAMSstern!N115,"")</f>
        <v/>
      </c>
      <c r="P115" s="2" t="str">
        <f>IFERROR(#REF!/GAMSstern!O115,"")</f>
        <v/>
      </c>
      <c r="Q115" s="2" t="str">
        <f>IFERROR(#REF!/GAMSstern!P115,"")</f>
        <v/>
      </c>
      <c r="R115" s="2" t="str">
        <f>IFERROR(#REF!/GAMSstern!Q115,"")</f>
        <v/>
      </c>
      <c r="S115" s="2" t="str">
        <f>IFERROR(#REF!/GAMSstern!R115,"")</f>
        <v/>
      </c>
      <c r="T115" s="2" t="str">
        <f>IFERROR(#REF!/GAMSstern!S115,"")</f>
        <v/>
      </c>
      <c r="U115" s="2" t="str">
        <f>IFERROR(#REF!/GAMSstern!T115,"")</f>
        <v/>
      </c>
      <c r="V115" s="2" t="str">
        <f>IFERROR(#REF!/GAMSstern!U115,"")</f>
        <v/>
      </c>
      <c r="W115" s="2" t="str">
        <f>IFERROR(#REF!/GAMSstern!V115,"")</f>
        <v/>
      </c>
      <c r="X115" s="2" t="str">
        <f>IFERROR(#REF!/GAMSstern!W115,"")</f>
        <v/>
      </c>
      <c r="Y115" s="2" t="str">
        <f>IFERROR(#REF!/GAMSstern!X115,"")</f>
        <v/>
      </c>
      <c r="Z115" s="2" t="str">
        <f>IFERROR(#REF!/GAMSstern!Y115,"")</f>
        <v/>
      </c>
      <c r="AA115" s="2" t="str">
        <f>IFERROR(#REF!/GAMSstern!Z115,"")</f>
        <v/>
      </c>
      <c r="AB115" s="2" t="str">
        <f>IFERROR(#REF!/GAMSstern!AA115,"")</f>
        <v/>
      </c>
      <c r="AC115" s="2" t="str">
        <f>IFERROR(#REF!/GAMSstern!AB115,"")</f>
        <v/>
      </c>
      <c r="AD115" s="2" t="str">
        <f>IFERROR(#REF!/GAMSstern!AC115,"")</f>
        <v/>
      </c>
      <c r="AE115" s="2" t="str">
        <f>IFERROR(#REF!/GAMSstern!AD115,"")</f>
        <v/>
      </c>
      <c r="AF115" s="2" t="str">
        <f>IFERROR(#REF!/GAMSstern!AE115,"")</f>
        <v/>
      </c>
      <c r="AG115" s="2" t="str">
        <f>IFERROR(#REF!/GAMSstern!AF115,"")</f>
        <v/>
      </c>
      <c r="AH115" s="2" t="str">
        <f>IFERROR(#REF!/GAMSstern!AG115,"")</f>
        <v/>
      </c>
      <c r="AI115" s="2" t="str">
        <f>IFERROR(#REF!/GAMSstern!AH115,"")</f>
        <v/>
      </c>
      <c r="AJ115" s="2" t="str">
        <f>IFERROR(#REF!/GAMSstern!AI115,"")</f>
        <v/>
      </c>
      <c r="AK115" s="2" t="str">
        <f>IFERROR(#REF!/GAMSstern!AJ115,"")</f>
        <v/>
      </c>
      <c r="AL115" s="2" t="str">
        <f>IFERROR(#REF!/GAMSstern!AK115,"")</f>
        <v/>
      </c>
      <c r="AM115" s="2" t="str">
        <f>IFERROR(#REF!/GAMSstern!AL115,"")</f>
        <v/>
      </c>
      <c r="AN115" s="2" t="str">
        <f>IFERROR(#REF!/GAMSstern!AM115,"")</f>
        <v/>
      </c>
      <c r="AO115" s="2" t="str">
        <f>IFERROR(#REF!/GAMSstern!AN115,"")</f>
        <v/>
      </c>
      <c r="AP115" s="2" t="str">
        <f>IFERROR(#REF!/GAMSstern!AO115,"")</f>
        <v/>
      </c>
      <c r="AQ115" s="2" t="str">
        <f>IFERROR(#REF!/GAMSstern!AP115,"")</f>
        <v/>
      </c>
      <c r="AR115" s="2" t="str">
        <f>IFERROR(#REF!/GAMSstern!AQ115,"")</f>
        <v/>
      </c>
      <c r="AS115" s="2" t="str">
        <f>IFERROR(#REF!/GAMSstern!AR115,"")</f>
        <v/>
      </c>
      <c r="AT115" s="2" t="str">
        <f>IFERROR(#REF!/GAMSstern!AS115,"")</f>
        <v/>
      </c>
      <c r="AU115" s="2" t="str">
        <f>IFERROR(#REF!/GAMSstern!AT115,"")</f>
        <v/>
      </c>
      <c r="AV115" s="2" t="str">
        <f>IFERROR(#REF!/GAMSstern!AU115,"")</f>
        <v/>
      </c>
      <c r="AW115" s="2" t="str">
        <f>IFERROR(#REF!/GAMSstern!AV115,"")</f>
        <v/>
      </c>
      <c r="AX115" s="2" t="str">
        <f>IFERROR(#REF!/GAMSstern!AW115,"")</f>
        <v/>
      </c>
      <c r="AY115" s="2" t="str">
        <f>IFERROR(#REF!/GAMSstern!AX115,"")</f>
        <v/>
      </c>
      <c r="AZ115" s="2" t="str">
        <f>IFERROR(#REF!/GAMSstern!AY115,"")</f>
        <v/>
      </c>
      <c r="BA115" s="2" t="str">
        <f>IFERROR(#REF!/GAMSstern!AZ115,"")</f>
        <v/>
      </c>
      <c r="BB115" s="2" t="str">
        <f>IFERROR(#REF!/GAMSstern!BA115,"")</f>
        <v/>
      </c>
      <c r="BC115" s="2" t="str">
        <f>IFERROR(#REF!/GAMSstern!BB115,"")</f>
        <v/>
      </c>
      <c r="BD115" s="2" t="str">
        <f>IFERROR(#REF!/GAMSstern!BC115,"")</f>
        <v/>
      </c>
      <c r="BE115" s="2" t="str">
        <f>IFERROR(#REF!/GAMSstern!BD115,"")</f>
        <v/>
      </c>
      <c r="BF115" s="2" t="str">
        <f>IFERROR(#REF!/GAMSstern!BE115,"")</f>
        <v/>
      </c>
      <c r="BG115" s="2" t="str">
        <f>IFERROR(#REF!/GAMSstern!BF115,"")</f>
        <v/>
      </c>
      <c r="BH115" s="2" t="str">
        <f>IFERROR(#REF!/GAMSstern!BG115,"")</f>
        <v/>
      </c>
      <c r="BI115" s="2" t="str">
        <f>IFERROR(#REF!/GAMSstern!BH115,"")</f>
        <v/>
      </c>
      <c r="BJ115" s="2" t="str">
        <f>IFERROR(#REF!/GAMSstern!BI115,"")</f>
        <v/>
      </c>
    </row>
    <row r="116" spans="1:62" x14ac:dyDescent="0.25">
      <c r="A116" t="e">
        <f>#REF!</f>
        <v>#REF!</v>
      </c>
      <c r="B116" t="str">
        <f>GAMSbase!A116</f>
        <v>Gross Investment (trillion 2005USD per year)</v>
      </c>
      <c r="C116" s="2" t="str">
        <f>IFERROR(#REF!/GAMSstern!B116,"")</f>
        <v/>
      </c>
      <c r="D116" s="2" t="str">
        <f>IFERROR(#REF!/GAMSstern!C116,"")</f>
        <v/>
      </c>
      <c r="E116" s="2" t="str">
        <f>IFERROR(#REF!/GAMSstern!D116,"")</f>
        <v/>
      </c>
      <c r="F116" s="2" t="str">
        <f>IFERROR(#REF!/GAMSstern!E116,"")</f>
        <v/>
      </c>
      <c r="G116" s="2" t="str">
        <f>IFERROR(#REF!/GAMSstern!F116,"")</f>
        <v/>
      </c>
      <c r="H116" s="2" t="str">
        <f>IFERROR(#REF!/GAMSstern!G116,"")</f>
        <v/>
      </c>
      <c r="I116" s="2" t="str">
        <f>IFERROR(#REF!/GAMSstern!H116,"")</f>
        <v/>
      </c>
      <c r="J116" s="2" t="str">
        <f>IFERROR(#REF!/GAMSstern!I116,"")</f>
        <v/>
      </c>
      <c r="K116" s="2" t="str">
        <f>IFERROR(#REF!/GAMSstern!J116,"")</f>
        <v/>
      </c>
      <c r="L116" s="2" t="str">
        <f>IFERROR(#REF!/GAMSstern!K116,"")</f>
        <v/>
      </c>
      <c r="M116" s="2" t="str">
        <f>IFERROR(#REF!/GAMSstern!L116,"")</f>
        <v/>
      </c>
      <c r="N116" s="2" t="str">
        <f>IFERROR(#REF!/GAMSstern!M116,"")</f>
        <v/>
      </c>
      <c r="O116" s="2" t="str">
        <f>IFERROR(#REF!/GAMSstern!N116,"")</f>
        <v/>
      </c>
      <c r="P116" s="2" t="str">
        <f>IFERROR(#REF!/GAMSstern!O116,"")</f>
        <v/>
      </c>
      <c r="Q116" s="2" t="str">
        <f>IFERROR(#REF!/GAMSstern!P116,"")</f>
        <v/>
      </c>
      <c r="R116" s="2" t="str">
        <f>IFERROR(#REF!/GAMSstern!Q116,"")</f>
        <v/>
      </c>
      <c r="S116" s="2" t="str">
        <f>IFERROR(#REF!/GAMSstern!R116,"")</f>
        <v/>
      </c>
      <c r="T116" s="2" t="str">
        <f>IFERROR(#REF!/GAMSstern!S116,"")</f>
        <v/>
      </c>
      <c r="U116" s="2" t="str">
        <f>IFERROR(#REF!/GAMSstern!T116,"")</f>
        <v/>
      </c>
      <c r="V116" s="2" t="str">
        <f>IFERROR(#REF!/GAMSstern!U116,"")</f>
        <v/>
      </c>
      <c r="W116" s="2" t="str">
        <f>IFERROR(#REF!/GAMSstern!V116,"")</f>
        <v/>
      </c>
      <c r="X116" s="2" t="str">
        <f>IFERROR(#REF!/GAMSstern!W116,"")</f>
        <v/>
      </c>
      <c r="Y116" s="2" t="str">
        <f>IFERROR(#REF!/GAMSstern!X116,"")</f>
        <v/>
      </c>
      <c r="Z116" s="2" t="str">
        <f>IFERROR(#REF!/GAMSstern!Y116,"")</f>
        <v/>
      </c>
      <c r="AA116" s="2" t="str">
        <f>IFERROR(#REF!/GAMSstern!Z116,"")</f>
        <v/>
      </c>
      <c r="AB116" s="2" t="str">
        <f>IFERROR(#REF!/GAMSstern!AA116,"")</f>
        <v/>
      </c>
      <c r="AC116" s="2" t="str">
        <f>IFERROR(#REF!/GAMSstern!AB116,"")</f>
        <v/>
      </c>
      <c r="AD116" s="2" t="str">
        <f>IFERROR(#REF!/GAMSstern!AC116,"")</f>
        <v/>
      </c>
      <c r="AE116" s="2" t="str">
        <f>IFERROR(#REF!/GAMSstern!AD116,"")</f>
        <v/>
      </c>
      <c r="AF116" s="2" t="str">
        <f>IFERROR(#REF!/GAMSstern!AE116,"")</f>
        <v/>
      </c>
      <c r="AG116" s="2" t="str">
        <f>IFERROR(#REF!/GAMSstern!AF116,"")</f>
        <v/>
      </c>
      <c r="AH116" s="2" t="str">
        <f>IFERROR(#REF!/GAMSstern!AG116,"")</f>
        <v/>
      </c>
      <c r="AI116" s="2" t="str">
        <f>IFERROR(#REF!/GAMSstern!AH116,"")</f>
        <v/>
      </c>
      <c r="AJ116" s="2" t="str">
        <f>IFERROR(#REF!/GAMSstern!AI116,"")</f>
        <v/>
      </c>
      <c r="AK116" s="2" t="str">
        <f>IFERROR(#REF!/GAMSstern!AJ116,"")</f>
        <v/>
      </c>
      <c r="AL116" s="2" t="str">
        <f>IFERROR(#REF!/GAMSstern!AK116,"")</f>
        <v/>
      </c>
      <c r="AM116" s="2" t="str">
        <f>IFERROR(#REF!/GAMSstern!AL116,"")</f>
        <v/>
      </c>
      <c r="AN116" s="2" t="str">
        <f>IFERROR(#REF!/GAMSstern!AM116,"")</f>
        <v/>
      </c>
      <c r="AO116" s="2" t="str">
        <f>IFERROR(#REF!/GAMSstern!AN116,"")</f>
        <v/>
      </c>
      <c r="AP116" s="2" t="str">
        <f>IFERROR(#REF!/GAMSstern!AO116,"")</f>
        <v/>
      </c>
      <c r="AQ116" s="2" t="str">
        <f>IFERROR(#REF!/GAMSstern!AP116,"")</f>
        <v/>
      </c>
      <c r="AR116" s="2" t="str">
        <f>IFERROR(#REF!/GAMSstern!AQ116,"")</f>
        <v/>
      </c>
      <c r="AS116" s="2" t="str">
        <f>IFERROR(#REF!/GAMSstern!AR116,"")</f>
        <v/>
      </c>
      <c r="AT116" s="2" t="str">
        <f>IFERROR(#REF!/GAMSstern!AS116,"")</f>
        <v/>
      </c>
      <c r="AU116" s="2" t="str">
        <f>IFERROR(#REF!/GAMSstern!AT116,"")</f>
        <v/>
      </c>
      <c r="AV116" s="2" t="str">
        <f>IFERROR(#REF!/GAMSstern!AU116,"")</f>
        <v/>
      </c>
      <c r="AW116" s="2" t="str">
        <f>IFERROR(#REF!/GAMSstern!AV116,"")</f>
        <v/>
      </c>
      <c r="AX116" s="2" t="str">
        <f>IFERROR(#REF!/GAMSstern!AW116,"")</f>
        <v/>
      </c>
      <c r="AY116" s="2" t="str">
        <f>IFERROR(#REF!/GAMSstern!AX116,"")</f>
        <v/>
      </c>
      <c r="AZ116" s="2" t="str">
        <f>IFERROR(#REF!/GAMSstern!AY116,"")</f>
        <v/>
      </c>
      <c r="BA116" s="2" t="str">
        <f>IFERROR(#REF!/GAMSstern!AZ116,"")</f>
        <v/>
      </c>
      <c r="BB116" s="2" t="str">
        <f>IFERROR(#REF!/GAMSstern!BA116,"")</f>
        <v/>
      </c>
      <c r="BC116" s="2" t="str">
        <f>IFERROR(#REF!/GAMSstern!BB116,"")</f>
        <v/>
      </c>
      <c r="BD116" s="2" t="str">
        <f>IFERROR(#REF!/GAMSstern!BC116,"")</f>
        <v/>
      </c>
      <c r="BE116" s="2" t="str">
        <f>IFERROR(#REF!/GAMSstern!BD116,"")</f>
        <v/>
      </c>
      <c r="BF116" s="2" t="str">
        <f>IFERROR(#REF!/GAMSstern!BE116,"")</f>
        <v/>
      </c>
      <c r="BG116" s="2" t="str">
        <f>IFERROR(#REF!/GAMSstern!BF116,"")</f>
        <v/>
      </c>
      <c r="BH116" s="2" t="str">
        <f>IFERROR(#REF!/GAMSstern!BG116,"")</f>
        <v/>
      </c>
      <c r="BI116" s="2" t="str">
        <f>IFERROR(#REF!/GAMSstern!BH116,"")</f>
        <v/>
      </c>
      <c r="BJ116" s="2" t="str">
        <f>IFERROR(#REF!/GAMSstern!BI116,"")</f>
        <v/>
      </c>
    </row>
    <row r="117" spans="1:62" x14ac:dyDescent="0.25">
      <c r="A117" t="e">
        <f>#REF!</f>
        <v>#REF!</v>
      </c>
      <c r="B117" t="str">
        <f>GAMSbase!A117</f>
        <v>Capital (trillion 2005USD per year)</v>
      </c>
      <c r="C117" s="2" t="str">
        <f>IFERROR(#REF!/GAMSstern!B117,"")</f>
        <v/>
      </c>
      <c r="D117" s="2" t="str">
        <f>IFERROR(#REF!/GAMSstern!C117,"")</f>
        <v/>
      </c>
      <c r="E117" s="2" t="str">
        <f>IFERROR(#REF!/GAMSstern!D117,"")</f>
        <v/>
      </c>
      <c r="F117" s="2" t="str">
        <f>IFERROR(#REF!/GAMSstern!E117,"")</f>
        <v/>
      </c>
      <c r="G117" s="2" t="str">
        <f>IFERROR(#REF!/GAMSstern!F117,"")</f>
        <v/>
      </c>
      <c r="H117" s="2" t="str">
        <f>IFERROR(#REF!/GAMSstern!G117,"")</f>
        <v/>
      </c>
      <c r="I117" s="2" t="str">
        <f>IFERROR(#REF!/GAMSstern!H117,"")</f>
        <v/>
      </c>
      <c r="J117" s="2" t="str">
        <f>IFERROR(#REF!/GAMSstern!I117,"")</f>
        <v/>
      </c>
      <c r="K117" s="2" t="str">
        <f>IFERROR(#REF!/GAMSstern!J117,"")</f>
        <v/>
      </c>
      <c r="L117" s="2" t="str">
        <f>IFERROR(#REF!/GAMSstern!K117,"")</f>
        <v/>
      </c>
      <c r="M117" s="2" t="str">
        <f>IFERROR(#REF!/GAMSstern!L117,"")</f>
        <v/>
      </c>
      <c r="N117" s="2" t="str">
        <f>IFERROR(#REF!/GAMSstern!M117,"")</f>
        <v/>
      </c>
      <c r="O117" s="2" t="str">
        <f>IFERROR(#REF!/GAMSstern!N117,"")</f>
        <v/>
      </c>
      <c r="P117" s="2" t="str">
        <f>IFERROR(#REF!/GAMSstern!O117,"")</f>
        <v/>
      </c>
      <c r="Q117" s="2" t="str">
        <f>IFERROR(#REF!/GAMSstern!P117,"")</f>
        <v/>
      </c>
      <c r="R117" s="2" t="str">
        <f>IFERROR(#REF!/GAMSstern!Q117,"")</f>
        <v/>
      </c>
      <c r="S117" s="2" t="str">
        <f>IFERROR(#REF!/GAMSstern!R117,"")</f>
        <v/>
      </c>
      <c r="T117" s="2" t="str">
        <f>IFERROR(#REF!/GAMSstern!S117,"")</f>
        <v/>
      </c>
      <c r="U117" s="2" t="str">
        <f>IFERROR(#REF!/GAMSstern!T117,"")</f>
        <v/>
      </c>
      <c r="V117" s="2" t="str">
        <f>IFERROR(#REF!/GAMSstern!U117,"")</f>
        <v/>
      </c>
      <c r="W117" s="2" t="str">
        <f>IFERROR(#REF!/GAMSstern!V117,"")</f>
        <v/>
      </c>
      <c r="X117" s="2" t="str">
        <f>IFERROR(#REF!/GAMSstern!W117,"")</f>
        <v/>
      </c>
      <c r="Y117" s="2" t="str">
        <f>IFERROR(#REF!/GAMSstern!X117,"")</f>
        <v/>
      </c>
      <c r="Z117" s="2" t="str">
        <f>IFERROR(#REF!/GAMSstern!Y117,"")</f>
        <v/>
      </c>
      <c r="AA117" s="2" t="str">
        <f>IFERROR(#REF!/GAMSstern!Z117,"")</f>
        <v/>
      </c>
      <c r="AB117" s="2" t="str">
        <f>IFERROR(#REF!/GAMSstern!AA117,"")</f>
        <v/>
      </c>
      <c r="AC117" s="2" t="str">
        <f>IFERROR(#REF!/GAMSstern!AB117,"")</f>
        <v/>
      </c>
      <c r="AD117" s="2" t="str">
        <f>IFERROR(#REF!/GAMSstern!AC117,"")</f>
        <v/>
      </c>
      <c r="AE117" s="2" t="str">
        <f>IFERROR(#REF!/GAMSstern!AD117,"")</f>
        <v/>
      </c>
      <c r="AF117" s="2" t="str">
        <f>IFERROR(#REF!/GAMSstern!AE117,"")</f>
        <v/>
      </c>
      <c r="AG117" s="2" t="str">
        <f>IFERROR(#REF!/GAMSstern!AF117,"")</f>
        <v/>
      </c>
      <c r="AH117" s="2" t="str">
        <f>IFERROR(#REF!/GAMSstern!AG117,"")</f>
        <v/>
      </c>
      <c r="AI117" s="2" t="str">
        <f>IFERROR(#REF!/GAMSstern!AH117,"")</f>
        <v/>
      </c>
      <c r="AJ117" s="2" t="str">
        <f>IFERROR(#REF!/GAMSstern!AI117,"")</f>
        <v/>
      </c>
      <c r="AK117" s="2" t="str">
        <f>IFERROR(#REF!/GAMSstern!AJ117,"")</f>
        <v/>
      </c>
      <c r="AL117" s="2" t="str">
        <f>IFERROR(#REF!/GAMSstern!AK117,"")</f>
        <v/>
      </c>
      <c r="AM117" s="2" t="str">
        <f>IFERROR(#REF!/GAMSstern!AL117,"")</f>
        <v/>
      </c>
      <c r="AN117" s="2" t="str">
        <f>IFERROR(#REF!/GAMSstern!AM117,"")</f>
        <v/>
      </c>
      <c r="AO117" s="2" t="str">
        <f>IFERROR(#REF!/GAMSstern!AN117,"")</f>
        <v/>
      </c>
      <c r="AP117" s="2" t="str">
        <f>IFERROR(#REF!/GAMSstern!AO117,"")</f>
        <v/>
      </c>
      <c r="AQ117" s="2" t="str">
        <f>IFERROR(#REF!/GAMSstern!AP117,"")</f>
        <v/>
      </c>
      <c r="AR117" s="2" t="str">
        <f>IFERROR(#REF!/GAMSstern!AQ117,"")</f>
        <v/>
      </c>
      <c r="AS117" s="2" t="str">
        <f>IFERROR(#REF!/GAMSstern!AR117,"")</f>
        <v/>
      </c>
      <c r="AT117" s="2" t="str">
        <f>IFERROR(#REF!/GAMSstern!AS117,"")</f>
        <v/>
      </c>
      <c r="AU117" s="2" t="str">
        <f>IFERROR(#REF!/GAMSstern!AT117,"")</f>
        <v/>
      </c>
      <c r="AV117" s="2" t="str">
        <f>IFERROR(#REF!/GAMSstern!AU117,"")</f>
        <v/>
      </c>
      <c r="AW117" s="2" t="str">
        <f>IFERROR(#REF!/GAMSstern!AV117,"")</f>
        <v/>
      </c>
      <c r="AX117" s="2" t="str">
        <f>IFERROR(#REF!/GAMSstern!AW117,"")</f>
        <v/>
      </c>
      <c r="AY117" s="2" t="str">
        <f>IFERROR(#REF!/GAMSstern!AX117,"")</f>
        <v/>
      </c>
      <c r="AZ117" s="2" t="str">
        <f>IFERROR(#REF!/GAMSstern!AY117,"")</f>
        <v/>
      </c>
      <c r="BA117" s="2" t="str">
        <f>IFERROR(#REF!/GAMSstern!AZ117,"")</f>
        <v/>
      </c>
      <c r="BB117" s="2" t="str">
        <f>IFERROR(#REF!/GAMSstern!BA117,"")</f>
        <v/>
      </c>
      <c r="BC117" s="2" t="str">
        <f>IFERROR(#REF!/GAMSstern!BB117,"")</f>
        <v/>
      </c>
      <c r="BD117" s="2" t="str">
        <f>IFERROR(#REF!/GAMSstern!BC117,"")</f>
        <v/>
      </c>
      <c r="BE117" s="2" t="str">
        <f>IFERROR(#REF!/GAMSstern!BD117,"")</f>
        <v/>
      </c>
      <c r="BF117" s="2" t="str">
        <f>IFERROR(#REF!/GAMSstern!BE117,"")</f>
        <v/>
      </c>
      <c r="BG117" s="2" t="str">
        <f>IFERROR(#REF!/GAMSstern!BF117,"")</f>
        <v/>
      </c>
      <c r="BH117" s="2" t="str">
        <f>IFERROR(#REF!/GAMSstern!BG117,"")</f>
        <v/>
      </c>
      <c r="BI117" s="2" t="str">
        <f>IFERROR(#REF!/GAMSstern!BH117,"")</f>
        <v/>
      </c>
      <c r="BJ117" s="2" t="str">
        <f>IFERROR(#REF!/GAMSstern!BI117,"")</f>
        <v/>
      </c>
    </row>
    <row r="118" spans="1:62" x14ac:dyDescent="0.25">
      <c r="A118" t="e">
        <f>#REF!</f>
        <v>#REF!</v>
      </c>
      <c r="B118" t="str">
        <f>GAMSbase!A118</f>
        <v>* DISCOUNT RATES</v>
      </c>
      <c r="C118" s="2" t="str">
        <f>IFERROR(#REF!/GAMSstern!B118,"")</f>
        <v/>
      </c>
      <c r="D118" s="2" t="str">
        <f>IFERROR(#REF!/GAMSstern!C118,"")</f>
        <v/>
      </c>
      <c r="E118" s="2" t="str">
        <f>IFERROR(#REF!/GAMSstern!D118,"")</f>
        <v/>
      </c>
      <c r="F118" s="2" t="str">
        <f>IFERROR(#REF!/GAMSstern!E118,"")</f>
        <v/>
      </c>
      <c r="G118" s="2" t="str">
        <f>IFERROR(#REF!/GAMSstern!F118,"")</f>
        <v/>
      </c>
      <c r="H118" s="2" t="str">
        <f>IFERROR(#REF!/GAMSstern!G118,"")</f>
        <v/>
      </c>
      <c r="I118" s="2" t="str">
        <f>IFERROR(#REF!/GAMSstern!H118,"")</f>
        <v/>
      </c>
      <c r="J118" s="2" t="str">
        <f>IFERROR(#REF!/GAMSstern!I118,"")</f>
        <v/>
      </c>
      <c r="K118" s="2" t="str">
        <f>IFERROR(#REF!/GAMSstern!J118,"")</f>
        <v/>
      </c>
      <c r="L118" s="2" t="str">
        <f>IFERROR(#REF!/GAMSstern!K118,"")</f>
        <v/>
      </c>
      <c r="M118" s="2" t="str">
        <f>IFERROR(#REF!/GAMSstern!L118,"")</f>
        <v/>
      </c>
      <c r="N118" s="2" t="str">
        <f>IFERROR(#REF!/GAMSstern!M118,"")</f>
        <v/>
      </c>
      <c r="O118" s="2" t="str">
        <f>IFERROR(#REF!/GAMSstern!N118,"")</f>
        <v/>
      </c>
      <c r="P118" s="2" t="str">
        <f>IFERROR(#REF!/GAMSstern!O118,"")</f>
        <v/>
      </c>
      <c r="Q118" s="2" t="str">
        <f>IFERROR(#REF!/GAMSstern!P118,"")</f>
        <v/>
      </c>
      <c r="R118" s="2" t="str">
        <f>IFERROR(#REF!/GAMSstern!Q118,"")</f>
        <v/>
      </c>
      <c r="S118" s="2" t="str">
        <f>IFERROR(#REF!/GAMSstern!R118,"")</f>
        <v/>
      </c>
      <c r="T118" s="2" t="str">
        <f>IFERROR(#REF!/GAMSstern!S118,"")</f>
        <v/>
      </c>
      <c r="U118" s="2" t="str">
        <f>IFERROR(#REF!/GAMSstern!T118,"")</f>
        <v/>
      </c>
      <c r="V118" s="2" t="str">
        <f>IFERROR(#REF!/GAMSstern!U118,"")</f>
        <v/>
      </c>
      <c r="W118" s="2" t="str">
        <f>IFERROR(#REF!/GAMSstern!V118,"")</f>
        <v/>
      </c>
      <c r="X118" s="2" t="str">
        <f>IFERROR(#REF!/GAMSstern!W118,"")</f>
        <v/>
      </c>
      <c r="Y118" s="2" t="str">
        <f>IFERROR(#REF!/GAMSstern!X118,"")</f>
        <v/>
      </c>
      <c r="Z118" s="2" t="str">
        <f>IFERROR(#REF!/GAMSstern!Y118,"")</f>
        <v/>
      </c>
      <c r="AA118" s="2" t="str">
        <f>IFERROR(#REF!/GAMSstern!Z118,"")</f>
        <v/>
      </c>
      <c r="AB118" s="2" t="str">
        <f>IFERROR(#REF!/GAMSstern!AA118,"")</f>
        <v/>
      </c>
      <c r="AC118" s="2" t="str">
        <f>IFERROR(#REF!/GAMSstern!AB118,"")</f>
        <v/>
      </c>
      <c r="AD118" s="2" t="str">
        <f>IFERROR(#REF!/GAMSstern!AC118,"")</f>
        <v/>
      </c>
      <c r="AE118" s="2" t="str">
        <f>IFERROR(#REF!/GAMSstern!AD118,"")</f>
        <v/>
      </c>
      <c r="AF118" s="2" t="str">
        <f>IFERROR(#REF!/GAMSstern!AE118,"")</f>
        <v/>
      </c>
      <c r="AG118" s="2" t="str">
        <f>IFERROR(#REF!/GAMSstern!AF118,"")</f>
        <v/>
      </c>
      <c r="AH118" s="2" t="str">
        <f>IFERROR(#REF!/GAMSstern!AG118,"")</f>
        <v/>
      </c>
      <c r="AI118" s="2" t="str">
        <f>IFERROR(#REF!/GAMSstern!AH118,"")</f>
        <v/>
      </c>
      <c r="AJ118" s="2" t="str">
        <f>IFERROR(#REF!/GAMSstern!AI118,"")</f>
        <v/>
      </c>
      <c r="AK118" s="2" t="str">
        <f>IFERROR(#REF!/GAMSstern!AJ118,"")</f>
        <v/>
      </c>
      <c r="AL118" s="2" t="str">
        <f>IFERROR(#REF!/GAMSstern!AK118,"")</f>
        <v/>
      </c>
      <c r="AM118" s="2" t="str">
        <f>IFERROR(#REF!/GAMSstern!AL118,"")</f>
        <v/>
      </c>
      <c r="AN118" s="2" t="str">
        <f>IFERROR(#REF!/GAMSstern!AM118,"")</f>
        <v/>
      </c>
      <c r="AO118" s="2" t="str">
        <f>IFERROR(#REF!/GAMSstern!AN118,"")</f>
        <v/>
      </c>
      <c r="AP118" s="2" t="str">
        <f>IFERROR(#REF!/GAMSstern!AO118,"")</f>
        <v/>
      </c>
      <c r="AQ118" s="2" t="str">
        <f>IFERROR(#REF!/GAMSstern!AP118,"")</f>
        <v/>
      </c>
      <c r="AR118" s="2" t="str">
        <f>IFERROR(#REF!/GAMSstern!AQ118,"")</f>
        <v/>
      </c>
      <c r="AS118" s="2" t="str">
        <f>IFERROR(#REF!/GAMSstern!AR118,"")</f>
        <v/>
      </c>
      <c r="AT118" s="2" t="str">
        <f>IFERROR(#REF!/GAMSstern!AS118,"")</f>
        <v/>
      </c>
      <c r="AU118" s="2" t="str">
        <f>IFERROR(#REF!/GAMSstern!AT118,"")</f>
        <v/>
      </c>
      <c r="AV118" s="2" t="str">
        <f>IFERROR(#REF!/GAMSstern!AU118,"")</f>
        <v/>
      </c>
      <c r="AW118" s="2" t="str">
        <f>IFERROR(#REF!/GAMSstern!AV118,"")</f>
        <v/>
      </c>
      <c r="AX118" s="2" t="str">
        <f>IFERROR(#REF!/GAMSstern!AW118,"")</f>
        <v/>
      </c>
      <c r="AY118" s="2" t="str">
        <f>IFERROR(#REF!/GAMSstern!AX118,"")</f>
        <v/>
      </c>
      <c r="AZ118" s="2" t="str">
        <f>IFERROR(#REF!/GAMSstern!AY118,"")</f>
        <v/>
      </c>
      <c r="BA118" s="2" t="str">
        <f>IFERROR(#REF!/GAMSstern!AZ118,"")</f>
        <v/>
      </c>
      <c r="BB118" s="2" t="str">
        <f>IFERROR(#REF!/GAMSstern!BA118,"")</f>
        <v/>
      </c>
      <c r="BC118" s="2" t="str">
        <f>IFERROR(#REF!/GAMSstern!BB118,"")</f>
        <v/>
      </c>
      <c r="BD118" s="2" t="str">
        <f>IFERROR(#REF!/GAMSstern!BC118,"")</f>
        <v/>
      </c>
      <c r="BE118" s="2" t="str">
        <f>IFERROR(#REF!/GAMSstern!BD118,"")</f>
        <v/>
      </c>
      <c r="BF118" s="2" t="str">
        <f>IFERROR(#REF!/GAMSstern!BE118,"")</f>
        <v/>
      </c>
      <c r="BG118" s="2" t="str">
        <f>IFERROR(#REF!/GAMSstern!BF118,"")</f>
        <v/>
      </c>
      <c r="BH118" s="2" t="str">
        <f>IFERROR(#REF!/GAMSstern!BG118,"")</f>
        <v/>
      </c>
      <c r="BI118" s="2" t="str">
        <f>IFERROR(#REF!/GAMSstern!BH118,"")</f>
        <v/>
      </c>
      <c r="BJ118" s="2" t="str">
        <f>IFERROR(#REF!/GAMSstern!BI118,"")</f>
        <v/>
      </c>
    </row>
    <row r="119" spans="1:62" x14ac:dyDescent="0.25">
      <c r="A119" t="e">
        <f>#REF!</f>
        <v>#REF!</v>
      </c>
      <c r="B119" t="str">
        <f>GAMSbase!A119</f>
        <v>Utility Discount Rate (per year)</v>
      </c>
      <c r="C119" s="2" t="str">
        <f>IFERROR(#REF!/GAMSstern!B119,"")</f>
        <v/>
      </c>
      <c r="D119" s="2" t="str">
        <f>IFERROR(#REF!/GAMSstern!C119,"")</f>
        <v/>
      </c>
      <c r="E119" s="2" t="str">
        <f>IFERROR(#REF!/GAMSstern!D119,"")</f>
        <v/>
      </c>
      <c r="F119" s="2" t="str">
        <f>IFERROR(#REF!/GAMSstern!E119,"")</f>
        <v/>
      </c>
      <c r="G119" s="2" t="str">
        <f>IFERROR(#REF!/GAMSstern!F119,"")</f>
        <v/>
      </c>
      <c r="H119" s="2" t="str">
        <f>IFERROR(#REF!/GAMSstern!G119,"")</f>
        <v/>
      </c>
      <c r="I119" s="2" t="str">
        <f>IFERROR(#REF!/GAMSstern!H119,"")</f>
        <v/>
      </c>
      <c r="J119" s="2" t="str">
        <f>IFERROR(#REF!/GAMSstern!I119,"")</f>
        <v/>
      </c>
      <c r="K119" s="2" t="str">
        <f>IFERROR(#REF!/GAMSstern!J119,"")</f>
        <v/>
      </c>
      <c r="L119" s="2" t="str">
        <f>IFERROR(#REF!/GAMSstern!K119,"")</f>
        <v/>
      </c>
      <c r="M119" s="2" t="str">
        <f>IFERROR(#REF!/GAMSstern!L119,"")</f>
        <v/>
      </c>
      <c r="N119" s="2" t="str">
        <f>IFERROR(#REF!/GAMSstern!M119,"")</f>
        <v/>
      </c>
      <c r="O119" s="2" t="str">
        <f>IFERROR(#REF!/GAMSstern!N119,"")</f>
        <v/>
      </c>
      <c r="P119" s="2" t="str">
        <f>IFERROR(#REF!/GAMSstern!O119,"")</f>
        <v/>
      </c>
      <c r="Q119" s="2" t="str">
        <f>IFERROR(#REF!/GAMSstern!P119,"")</f>
        <v/>
      </c>
      <c r="R119" s="2" t="str">
        <f>IFERROR(#REF!/GAMSstern!Q119,"")</f>
        <v/>
      </c>
      <c r="S119" s="2" t="str">
        <f>IFERROR(#REF!/GAMSstern!R119,"")</f>
        <v/>
      </c>
      <c r="T119" s="2" t="str">
        <f>IFERROR(#REF!/GAMSstern!S119,"")</f>
        <v/>
      </c>
      <c r="U119" s="2" t="str">
        <f>IFERROR(#REF!/GAMSstern!T119,"")</f>
        <v/>
      </c>
      <c r="V119" s="2" t="str">
        <f>IFERROR(#REF!/GAMSstern!U119,"")</f>
        <v/>
      </c>
      <c r="W119" s="2" t="str">
        <f>IFERROR(#REF!/GAMSstern!V119,"")</f>
        <v/>
      </c>
      <c r="X119" s="2" t="str">
        <f>IFERROR(#REF!/GAMSstern!W119,"")</f>
        <v/>
      </c>
      <c r="Y119" s="2" t="str">
        <f>IFERROR(#REF!/GAMSstern!X119,"")</f>
        <v/>
      </c>
      <c r="Z119" s="2" t="str">
        <f>IFERROR(#REF!/GAMSstern!Y119,"")</f>
        <v/>
      </c>
      <c r="AA119" s="2" t="str">
        <f>IFERROR(#REF!/GAMSstern!Z119,"")</f>
        <v/>
      </c>
      <c r="AB119" s="2" t="str">
        <f>IFERROR(#REF!/GAMSstern!AA119,"")</f>
        <v/>
      </c>
      <c r="AC119" s="2" t="str">
        <f>IFERROR(#REF!/GAMSstern!AB119,"")</f>
        <v/>
      </c>
      <c r="AD119" s="2" t="str">
        <f>IFERROR(#REF!/GAMSstern!AC119,"")</f>
        <v/>
      </c>
      <c r="AE119" s="2" t="str">
        <f>IFERROR(#REF!/GAMSstern!AD119,"")</f>
        <v/>
      </c>
      <c r="AF119" s="2" t="str">
        <f>IFERROR(#REF!/GAMSstern!AE119,"")</f>
        <v/>
      </c>
      <c r="AG119" s="2" t="str">
        <f>IFERROR(#REF!/GAMSstern!AF119,"")</f>
        <v/>
      </c>
      <c r="AH119" s="2" t="str">
        <f>IFERROR(#REF!/GAMSstern!AG119,"")</f>
        <v/>
      </c>
      <c r="AI119" s="2" t="str">
        <f>IFERROR(#REF!/GAMSstern!AH119,"")</f>
        <v/>
      </c>
      <c r="AJ119" s="2" t="str">
        <f>IFERROR(#REF!/GAMSstern!AI119,"")</f>
        <v/>
      </c>
      <c r="AK119" s="2" t="str">
        <f>IFERROR(#REF!/GAMSstern!AJ119,"")</f>
        <v/>
      </c>
      <c r="AL119" s="2" t="str">
        <f>IFERROR(#REF!/GAMSstern!AK119,"")</f>
        <v/>
      </c>
      <c r="AM119" s="2" t="str">
        <f>IFERROR(#REF!/GAMSstern!AL119,"")</f>
        <v/>
      </c>
      <c r="AN119" s="2" t="str">
        <f>IFERROR(#REF!/GAMSstern!AM119,"")</f>
        <v/>
      </c>
      <c r="AO119" s="2" t="str">
        <f>IFERROR(#REF!/GAMSstern!AN119,"")</f>
        <v/>
      </c>
      <c r="AP119" s="2" t="str">
        <f>IFERROR(#REF!/GAMSstern!AO119,"")</f>
        <v/>
      </c>
      <c r="AQ119" s="2" t="str">
        <f>IFERROR(#REF!/GAMSstern!AP119,"")</f>
        <v/>
      </c>
      <c r="AR119" s="2" t="str">
        <f>IFERROR(#REF!/GAMSstern!AQ119,"")</f>
        <v/>
      </c>
      <c r="AS119" s="2" t="str">
        <f>IFERROR(#REF!/GAMSstern!AR119,"")</f>
        <v/>
      </c>
      <c r="AT119" s="2" t="str">
        <f>IFERROR(#REF!/GAMSstern!AS119,"")</f>
        <v/>
      </c>
      <c r="AU119" s="2" t="str">
        <f>IFERROR(#REF!/GAMSstern!AT119,"")</f>
        <v/>
      </c>
      <c r="AV119" s="2" t="str">
        <f>IFERROR(#REF!/GAMSstern!AU119,"")</f>
        <v/>
      </c>
      <c r="AW119" s="2" t="str">
        <f>IFERROR(#REF!/GAMSstern!AV119,"")</f>
        <v/>
      </c>
      <c r="AX119" s="2" t="str">
        <f>IFERROR(#REF!/GAMSstern!AW119,"")</f>
        <v/>
      </c>
      <c r="AY119" s="2" t="str">
        <f>IFERROR(#REF!/GAMSstern!AX119,"")</f>
        <v/>
      </c>
      <c r="AZ119" s="2" t="str">
        <f>IFERROR(#REF!/GAMSstern!AY119,"")</f>
        <v/>
      </c>
      <c r="BA119" s="2" t="str">
        <f>IFERROR(#REF!/GAMSstern!AZ119,"")</f>
        <v/>
      </c>
      <c r="BB119" s="2" t="str">
        <f>IFERROR(#REF!/GAMSstern!BA119,"")</f>
        <v/>
      </c>
      <c r="BC119" s="2" t="str">
        <f>IFERROR(#REF!/GAMSstern!BB119,"")</f>
        <v/>
      </c>
      <c r="BD119" s="2" t="str">
        <f>IFERROR(#REF!/GAMSstern!BC119,"")</f>
        <v/>
      </c>
      <c r="BE119" s="2" t="str">
        <f>IFERROR(#REF!/GAMSstern!BD119,"")</f>
        <v/>
      </c>
      <c r="BF119" s="2" t="str">
        <f>IFERROR(#REF!/GAMSstern!BE119,"")</f>
        <v/>
      </c>
      <c r="BG119" s="2" t="str">
        <f>IFERROR(#REF!/GAMSstern!BF119,"")</f>
        <v/>
      </c>
      <c r="BH119" s="2" t="str">
        <f>IFERROR(#REF!/GAMSstern!BG119,"")</f>
        <v/>
      </c>
      <c r="BI119" s="2" t="str">
        <f>IFERROR(#REF!/GAMSstern!BH119,"")</f>
        <v/>
      </c>
      <c r="BJ119" s="2" t="str">
        <f>IFERROR(#REF!/GAMSstern!BI119,"")</f>
        <v/>
      </c>
    </row>
    <row r="120" spans="1:62" x14ac:dyDescent="0.25">
      <c r="A120" t="e">
        <f>#REF!</f>
        <v>#REF!</v>
      </c>
      <c r="B120" t="str">
        <f>GAMSbase!A120</f>
        <v>First Period gross MPK</v>
      </c>
      <c r="C120" s="2" t="str">
        <f>IFERROR(#REF!/GAMSstern!B120,"")</f>
        <v/>
      </c>
      <c r="D120" s="2" t="str">
        <f>IFERROR(#REF!/GAMSstern!C120,"")</f>
        <v/>
      </c>
      <c r="E120" s="2" t="str">
        <f>IFERROR(#REF!/GAMSstern!D120,"")</f>
        <v/>
      </c>
      <c r="F120" s="2" t="str">
        <f>IFERROR(#REF!/GAMSstern!E120,"")</f>
        <v/>
      </c>
      <c r="G120" s="2" t="str">
        <f>IFERROR(#REF!/GAMSstern!F120,"")</f>
        <v/>
      </c>
      <c r="H120" s="2" t="str">
        <f>IFERROR(#REF!/GAMSstern!G120,"")</f>
        <v/>
      </c>
      <c r="I120" s="2" t="str">
        <f>IFERROR(#REF!/GAMSstern!H120,"")</f>
        <v/>
      </c>
      <c r="J120" s="2" t="str">
        <f>IFERROR(#REF!/GAMSstern!I120,"")</f>
        <v/>
      </c>
      <c r="K120" s="2" t="str">
        <f>IFERROR(#REF!/GAMSstern!J120,"")</f>
        <v/>
      </c>
      <c r="L120" s="2" t="str">
        <f>IFERROR(#REF!/GAMSstern!K120,"")</f>
        <v/>
      </c>
      <c r="M120" s="2" t="str">
        <f>IFERROR(#REF!/GAMSstern!L120,"")</f>
        <v/>
      </c>
      <c r="N120" s="2" t="str">
        <f>IFERROR(#REF!/GAMSstern!M120,"")</f>
        <v/>
      </c>
      <c r="O120" s="2" t="str">
        <f>IFERROR(#REF!/GAMSstern!N120,"")</f>
        <v/>
      </c>
      <c r="P120" s="2" t="str">
        <f>IFERROR(#REF!/GAMSstern!O120,"")</f>
        <v/>
      </c>
      <c r="Q120" s="2" t="str">
        <f>IFERROR(#REF!/GAMSstern!P120,"")</f>
        <v/>
      </c>
      <c r="R120" s="2" t="str">
        <f>IFERROR(#REF!/GAMSstern!Q120,"")</f>
        <v/>
      </c>
      <c r="S120" s="2" t="str">
        <f>IFERROR(#REF!/GAMSstern!R120,"")</f>
        <v/>
      </c>
      <c r="T120" s="2" t="str">
        <f>IFERROR(#REF!/GAMSstern!S120,"")</f>
        <v/>
      </c>
      <c r="U120" s="2" t="str">
        <f>IFERROR(#REF!/GAMSstern!T120,"")</f>
        <v/>
      </c>
      <c r="V120" s="2" t="str">
        <f>IFERROR(#REF!/GAMSstern!U120,"")</f>
        <v/>
      </c>
      <c r="W120" s="2" t="str">
        <f>IFERROR(#REF!/GAMSstern!V120,"")</f>
        <v/>
      </c>
      <c r="X120" s="2" t="str">
        <f>IFERROR(#REF!/GAMSstern!W120,"")</f>
        <v/>
      </c>
      <c r="Y120" s="2" t="str">
        <f>IFERROR(#REF!/GAMSstern!X120,"")</f>
        <v/>
      </c>
      <c r="Z120" s="2" t="str">
        <f>IFERROR(#REF!/GAMSstern!Y120,"")</f>
        <v/>
      </c>
      <c r="AA120" s="2" t="str">
        <f>IFERROR(#REF!/GAMSstern!Z120,"")</f>
        <v/>
      </c>
      <c r="AB120" s="2" t="str">
        <f>IFERROR(#REF!/GAMSstern!AA120,"")</f>
        <v/>
      </c>
      <c r="AC120" s="2" t="str">
        <f>IFERROR(#REF!/GAMSstern!AB120,"")</f>
        <v/>
      </c>
      <c r="AD120" s="2" t="str">
        <f>IFERROR(#REF!/GAMSstern!AC120,"")</f>
        <v/>
      </c>
      <c r="AE120" s="2" t="str">
        <f>IFERROR(#REF!/GAMSstern!AD120,"")</f>
        <v/>
      </c>
      <c r="AF120" s="2" t="str">
        <f>IFERROR(#REF!/GAMSstern!AE120,"")</f>
        <v/>
      </c>
      <c r="AG120" s="2" t="str">
        <f>IFERROR(#REF!/GAMSstern!AF120,"")</f>
        <v/>
      </c>
      <c r="AH120" s="2" t="str">
        <f>IFERROR(#REF!/GAMSstern!AG120,"")</f>
        <v/>
      </c>
      <c r="AI120" s="2" t="str">
        <f>IFERROR(#REF!/GAMSstern!AH120,"")</f>
        <v/>
      </c>
      <c r="AJ120" s="2" t="str">
        <f>IFERROR(#REF!/GAMSstern!AI120,"")</f>
        <v/>
      </c>
      <c r="AK120" s="2" t="str">
        <f>IFERROR(#REF!/GAMSstern!AJ120,"")</f>
        <v/>
      </c>
      <c r="AL120" s="2" t="str">
        <f>IFERROR(#REF!/GAMSstern!AK120,"")</f>
        <v/>
      </c>
      <c r="AM120" s="2" t="str">
        <f>IFERROR(#REF!/GAMSstern!AL120,"")</f>
        <v/>
      </c>
      <c r="AN120" s="2" t="str">
        <f>IFERROR(#REF!/GAMSstern!AM120,"")</f>
        <v/>
      </c>
      <c r="AO120" s="2" t="str">
        <f>IFERROR(#REF!/GAMSstern!AN120,"")</f>
        <v/>
      </c>
      <c r="AP120" s="2" t="str">
        <f>IFERROR(#REF!/GAMSstern!AO120,"")</f>
        <v/>
      </c>
      <c r="AQ120" s="2" t="str">
        <f>IFERROR(#REF!/GAMSstern!AP120,"")</f>
        <v/>
      </c>
      <c r="AR120" s="2" t="str">
        <f>IFERROR(#REF!/GAMSstern!AQ120,"")</f>
        <v/>
      </c>
      <c r="AS120" s="2" t="str">
        <f>IFERROR(#REF!/GAMSstern!AR120,"")</f>
        <v/>
      </c>
      <c r="AT120" s="2" t="str">
        <f>IFERROR(#REF!/GAMSstern!AS120,"")</f>
        <v/>
      </c>
      <c r="AU120" s="2" t="str">
        <f>IFERROR(#REF!/GAMSstern!AT120,"")</f>
        <v/>
      </c>
      <c r="AV120" s="2" t="str">
        <f>IFERROR(#REF!/GAMSstern!AU120,"")</f>
        <v/>
      </c>
      <c r="AW120" s="2" t="str">
        <f>IFERROR(#REF!/GAMSstern!AV120,"")</f>
        <v/>
      </c>
      <c r="AX120" s="2" t="str">
        <f>IFERROR(#REF!/GAMSstern!AW120,"")</f>
        <v/>
      </c>
      <c r="AY120" s="2" t="str">
        <f>IFERROR(#REF!/GAMSstern!AX120,"")</f>
        <v/>
      </c>
      <c r="AZ120" s="2" t="str">
        <f>IFERROR(#REF!/GAMSstern!AY120,"")</f>
        <v/>
      </c>
      <c r="BA120" s="2" t="str">
        <f>IFERROR(#REF!/GAMSstern!AZ120,"")</f>
        <v/>
      </c>
      <c r="BB120" s="2" t="str">
        <f>IFERROR(#REF!/GAMSstern!BA120,"")</f>
        <v/>
      </c>
      <c r="BC120" s="2" t="str">
        <f>IFERROR(#REF!/GAMSstern!BB120,"")</f>
        <v/>
      </c>
      <c r="BD120" s="2" t="str">
        <f>IFERROR(#REF!/GAMSstern!BC120,"")</f>
        <v/>
      </c>
      <c r="BE120" s="2" t="str">
        <f>IFERROR(#REF!/GAMSstern!BD120,"")</f>
        <v/>
      </c>
      <c r="BF120" s="2" t="str">
        <f>IFERROR(#REF!/GAMSstern!BE120,"")</f>
        <v/>
      </c>
      <c r="BG120" s="2" t="str">
        <f>IFERROR(#REF!/GAMSstern!BF120,"")</f>
        <v/>
      </c>
      <c r="BH120" s="2" t="str">
        <f>IFERROR(#REF!/GAMSstern!BG120,"")</f>
        <v/>
      </c>
      <c r="BI120" s="2" t="str">
        <f>IFERROR(#REF!/GAMSstern!BH120,"")</f>
        <v/>
      </c>
      <c r="BJ120" s="2" t="str">
        <f>IFERROR(#REF!/GAMSstern!BI120,"")</f>
        <v/>
      </c>
    </row>
    <row r="121" spans="1:62" x14ac:dyDescent="0.25">
      <c r="A121" t="e">
        <f>#REF!</f>
        <v>#REF!</v>
      </c>
      <c r="B121" t="str">
        <f>GAMSbase!A121</f>
        <v>All Periods gross MPK</v>
      </c>
      <c r="C121" s="2" t="str">
        <f>IFERROR(#REF!/GAMSstern!B121,"")</f>
        <v/>
      </c>
      <c r="D121" s="2" t="str">
        <f>IFERROR(#REF!/GAMSstern!C121,"")</f>
        <v/>
      </c>
      <c r="E121" s="2" t="str">
        <f>IFERROR(#REF!/GAMSstern!D121,"")</f>
        <v/>
      </c>
      <c r="F121" s="2" t="str">
        <f>IFERROR(#REF!/GAMSstern!E121,"")</f>
        <v/>
      </c>
      <c r="G121" s="2" t="str">
        <f>IFERROR(#REF!/GAMSstern!F121,"")</f>
        <v/>
      </c>
      <c r="H121" s="2" t="str">
        <f>IFERROR(#REF!/GAMSstern!G121,"")</f>
        <v/>
      </c>
      <c r="I121" s="2" t="str">
        <f>IFERROR(#REF!/GAMSstern!H121,"")</f>
        <v/>
      </c>
      <c r="J121" s="2" t="str">
        <f>IFERROR(#REF!/GAMSstern!I121,"")</f>
        <v/>
      </c>
      <c r="K121" s="2" t="str">
        <f>IFERROR(#REF!/GAMSstern!J121,"")</f>
        <v/>
      </c>
      <c r="L121" s="2" t="str">
        <f>IFERROR(#REF!/GAMSstern!K121,"")</f>
        <v/>
      </c>
      <c r="M121" s="2" t="str">
        <f>IFERROR(#REF!/GAMSstern!L121,"")</f>
        <v/>
      </c>
      <c r="N121" s="2" t="str">
        <f>IFERROR(#REF!/GAMSstern!M121,"")</f>
        <v/>
      </c>
      <c r="O121" s="2" t="str">
        <f>IFERROR(#REF!/GAMSstern!N121,"")</f>
        <v/>
      </c>
      <c r="P121" s="2" t="str">
        <f>IFERROR(#REF!/GAMSstern!O121,"")</f>
        <v/>
      </c>
      <c r="Q121" s="2" t="str">
        <f>IFERROR(#REF!/GAMSstern!P121,"")</f>
        <v/>
      </c>
      <c r="R121" s="2" t="str">
        <f>IFERROR(#REF!/GAMSstern!Q121,"")</f>
        <v/>
      </c>
      <c r="S121" s="2" t="str">
        <f>IFERROR(#REF!/GAMSstern!R121,"")</f>
        <v/>
      </c>
      <c r="T121" s="2" t="str">
        <f>IFERROR(#REF!/GAMSstern!S121,"")</f>
        <v/>
      </c>
      <c r="U121" s="2" t="str">
        <f>IFERROR(#REF!/GAMSstern!T121,"")</f>
        <v/>
      </c>
      <c r="V121" s="2" t="str">
        <f>IFERROR(#REF!/GAMSstern!U121,"")</f>
        <v/>
      </c>
      <c r="W121" s="2" t="str">
        <f>IFERROR(#REF!/GAMSstern!V121,"")</f>
        <v/>
      </c>
      <c r="X121" s="2" t="str">
        <f>IFERROR(#REF!/GAMSstern!W121,"")</f>
        <v/>
      </c>
      <c r="Y121" s="2" t="str">
        <f>IFERROR(#REF!/GAMSstern!X121,"")</f>
        <v/>
      </c>
      <c r="Z121" s="2" t="str">
        <f>IFERROR(#REF!/GAMSstern!Y121,"")</f>
        <v/>
      </c>
      <c r="AA121" s="2" t="str">
        <f>IFERROR(#REF!/GAMSstern!Z121,"")</f>
        <v/>
      </c>
      <c r="AB121" s="2" t="str">
        <f>IFERROR(#REF!/GAMSstern!AA121,"")</f>
        <v/>
      </c>
      <c r="AC121" s="2" t="str">
        <f>IFERROR(#REF!/GAMSstern!AB121,"")</f>
        <v/>
      </c>
      <c r="AD121" s="2" t="str">
        <f>IFERROR(#REF!/GAMSstern!AC121,"")</f>
        <v/>
      </c>
      <c r="AE121" s="2" t="str">
        <f>IFERROR(#REF!/GAMSstern!AD121,"")</f>
        <v/>
      </c>
      <c r="AF121" s="2" t="str">
        <f>IFERROR(#REF!/GAMSstern!AE121,"")</f>
        <v/>
      </c>
      <c r="AG121" s="2" t="str">
        <f>IFERROR(#REF!/GAMSstern!AF121,"")</f>
        <v/>
      </c>
      <c r="AH121" s="2" t="str">
        <f>IFERROR(#REF!/GAMSstern!AG121,"")</f>
        <v/>
      </c>
      <c r="AI121" s="2" t="str">
        <f>IFERROR(#REF!/GAMSstern!AH121,"")</f>
        <v/>
      </c>
      <c r="AJ121" s="2" t="str">
        <f>IFERROR(#REF!/GAMSstern!AI121,"")</f>
        <v/>
      </c>
      <c r="AK121" s="2" t="str">
        <f>IFERROR(#REF!/GAMSstern!AJ121,"")</f>
        <v/>
      </c>
      <c r="AL121" s="2" t="str">
        <f>IFERROR(#REF!/GAMSstern!AK121,"")</f>
        <v/>
      </c>
      <c r="AM121" s="2" t="str">
        <f>IFERROR(#REF!/GAMSstern!AL121,"")</f>
        <v/>
      </c>
      <c r="AN121" s="2" t="str">
        <f>IFERROR(#REF!/GAMSstern!AM121,"")</f>
        <v/>
      </c>
      <c r="AO121" s="2" t="str">
        <f>IFERROR(#REF!/GAMSstern!AN121,"")</f>
        <v/>
      </c>
      <c r="AP121" s="2" t="str">
        <f>IFERROR(#REF!/GAMSstern!AO121,"")</f>
        <v/>
      </c>
      <c r="AQ121" s="2" t="str">
        <f>IFERROR(#REF!/GAMSstern!AP121,"")</f>
        <v/>
      </c>
      <c r="AR121" s="2" t="str">
        <f>IFERROR(#REF!/GAMSstern!AQ121,"")</f>
        <v/>
      </c>
      <c r="AS121" s="2" t="str">
        <f>IFERROR(#REF!/GAMSstern!AR121,"")</f>
        <v/>
      </c>
      <c r="AT121" s="2" t="str">
        <f>IFERROR(#REF!/GAMSstern!AS121,"")</f>
        <v/>
      </c>
      <c r="AU121" s="2" t="str">
        <f>IFERROR(#REF!/GAMSstern!AT121,"")</f>
        <v/>
      </c>
      <c r="AV121" s="2" t="str">
        <f>IFERROR(#REF!/GAMSstern!AU121,"")</f>
        <v/>
      </c>
      <c r="AW121" s="2" t="str">
        <f>IFERROR(#REF!/GAMSstern!AV121,"")</f>
        <v/>
      </c>
      <c r="AX121" s="2" t="str">
        <f>IFERROR(#REF!/GAMSstern!AW121,"")</f>
        <v/>
      </c>
      <c r="AY121" s="2" t="str">
        <f>IFERROR(#REF!/GAMSstern!AX121,"")</f>
        <v/>
      </c>
      <c r="AZ121" s="2" t="str">
        <f>IFERROR(#REF!/GAMSstern!AY121,"")</f>
        <v/>
      </c>
      <c r="BA121" s="2" t="str">
        <f>IFERROR(#REF!/GAMSstern!AZ121,"")</f>
        <v/>
      </c>
      <c r="BB121" s="2" t="str">
        <f>IFERROR(#REF!/GAMSstern!BA121,"")</f>
        <v/>
      </c>
      <c r="BC121" s="2" t="str">
        <f>IFERROR(#REF!/GAMSstern!BB121,"")</f>
        <v/>
      </c>
      <c r="BD121" s="2" t="str">
        <f>IFERROR(#REF!/GAMSstern!BC121,"")</f>
        <v/>
      </c>
      <c r="BE121" s="2" t="str">
        <f>IFERROR(#REF!/GAMSstern!BD121,"")</f>
        <v/>
      </c>
      <c r="BF121" s="2" t="str">
        <f>IFERROR(#REF!/GAMSstern!BE121,"")</f>
        <v/>
      </c>
      <c r="BG121" s="2" t="str">
        <f>IFERROR(#REF!/GAMSstern!BF121,"")</f>
        <v/>
      </c>
      <c r="BH121" s="2" t="str">
        <f>IFERROR(#REF!/GAMSstern!BG121,"")</f>
        <v/>
      </c>
      <c r="BI121" s="2" t="str">
        <f>IFERROR(#REF!/GAMSstern!BH121,"")</f>
        <v/>
      </c>
      <c r="BJ121" s="2" t="str">
        <f>IFERROR(#REF!/GAMSstern!BI121,"")</f>
        <v/>
      </c>
    </row>
    <row r="122" spans="1:62" x14ac:dyDescent="0.25">
      <c r="A122" t="e">
        <f>#REF!</f>
        <v>#REF!</v>
      </c>
      <c r="B122" t="str">
        <f>GAMSbase!A122</f>
        <v>* WELFARE</v>
      </c>
      <c r="C122" s="2" t="str">
        <f>IFERROR(#REF!/GAMSstern!B122,"")</f>
        <v/>
      </c>
      <c r="D122" s="2" t="str">
        <f>IFERROR(#REF!/GAMSstern!C122,"")</f>
        <v/>
      </c>
      <c r="E122" s="2" t="str">
        <f>IFERROR(#REF!/GAMSstern!D122,"")</f>
        <v/>
      </c>
      <c r="F122" s="2" t="str">
        <f>IFERROR(#REF!/GAMSstern!E122,"")</f>
        <v/>
      </c>
      <c r="G122" s="2" t="str">
        <f>IFERROR(#REF!/GAMSstern!F122,"")</f>
        <v/>
      </c>
      <c r="H122" s="2" t="str">
        <f>IFERROR(#REF!/GAMSstern!G122,"")</f>
        <v/>
      </c>
      <c r="I122" s="2" t="str">
        <f>IFERROR(#REF!/GAMSstern!H122,"")</f>
        <v/>
      </c>
      <c r="J122" s="2" t="str">
        <f>IFERROR(#REF!/GAMSstern!I122,"")</f>
        <v/>
      </c>
      <c r="K122" s="2" t="str">
        <f>IFERROR(#REF!/GAMSstern!J122,"")</f>
        <v/>
      </c>
      <c r="L122" s="2" t="str">
        <f>IFERROR(#REF!/GAMSstern!K122,"")</f>
        <v/>
      </c>
      <c r="M122" s="2" t="str">
        <f>IFERROR(#REF!/GAMSstern!L122,"")</f>
        <v/>
      </c>
      <c r="N122" s="2" t="str">
        <f>IFERROR(#REF!/GAMSstern!M122,"")</f>
        <v/>
      </c>
      <c r="O122" s="2" t="str">
        <f>IFERROR(#REF!/GAMSstern!N122,"")</f>
        <v/>
      </c>
      <c r="P122" s="2" t="str">
        <f>IFERROR(#REF!/GAMSstern!O122,"")</f>
        <v/>
      </c>
      <c r="Q122" s="2" t="str">
        <f>IFERROR(#REF!/GAMSstern!P122,"")</f>
        <v/>
      </c>
      <c r="R122" s="2" t="str">
        <f>IFERROR(#REF!/GAMSstern!Q122,"")</f>
        <v/>
      </c>
      <c r="S122" s="2" t="str">
        <f>IFERROR(#REF!/GAMSstern!R122,"")</f>
        <v/>
      </c>
      <c r="T122" s="2" t="str">
        <f>IFERROR(#REF!/GAMSstern!S122,"")</f>
        <v/>
      </c>
      <c r="U122" s="2" t="str">
        <f>IFERROR(#REF!/GAMSstern!T122,"")</f>
        <v/>
      </c>
      <c r="V122" s="2" t="str">
        <f>IFERROR(#REF!/GAMSstern!U122,"")</f>
        <v/>
      </c>
      <c r="W122" s="2" t="str">
        <f>IFERROR(#REF!/GAMSstern!V122,"")</f>
        <v/>
      </c>
      <c r="X122" s="2" t="str">
        <f>IFERROR(#REF!/GAMSstern!W122,"")</f>
        <v/>
      </c>
      <c r="Y122" s="2" t="str">
        <f>IFERROR(#REF!/GAMSstern!X122,"")</f>
        <v/>
      </c>
      <c r="Z122" s="2" t="str">
        <f>IFERROR(#REF!/GAMSstern!Y122,"")</f>
        <v/>
      </c>
      <c r="AA122" s="2" t="str">
        <f>IFERROR(#REF!/GAMSstern!Z122,"")</f>
        <v/>
      </c>
      <c r="AB122" s="2" t="str">
        <f>IFERROR(#REF!/GAMSstern!AA122,"")</f>
        <v/>
      </c>
      <c r="AC122" s="2" t="str">
        <f>IFERROR(#REF!/GAMSstern!AB122,"")</f>
        <v/>
      </c>
      <c r="AD122" s="2" t="str">
        <f>IFERROR(#REF!/GAMSstern!AC122,"")</f>
        <v/>
      </c>
      <c r="AE122" s="2" t="str">
        <f>IFERROR(#REF!/GAMSstern!AD122,"")</f>
        <v/>
      </c>
      <c r="AF122" s="2" t="str">
        <f>IFERROR(#REF!/GAMSstern!AE122,"")</f>
        <v/>
      </c>
      <c r="AG122" s="2" t="str">
        <f>IFERROR(#REF!/GAMSstern!AF122,"")</f>
        <v/>
      </c>
      <c r="AH122" s="2" t="str">
        <f>IFERROR(#REF!/GAMSstern!AG122,"")</f>
        <v/>
      </c>
      <c r="AI122" s="2" t="str">
        <f>IFERROR(#REF!/GAMSstern!AH122,"")</f>
        <v/>
      </c>
      <c r="AJ122" s="2" t="str">
        <f>IFERROR(#REF!/GAMSstern!AI122,"")</f>
        <v/>
      </c>
      <c r="AK122" s="2" t="str">
        <f>IFERROR(#REF!/GAMSstern!AJ122,"")</f>
        <v/>
      </c>
      <c r="AL122" s="2" t="str">
        <f>IFERROR(#REF!/GAMSstern!AK122,"")</f>
        <v/>
      </c>
      <c r="AM122" s="2" t="str">
        <f>IFERROR(#REF!/GAMSstern!AL122,"")</f>
        <v/>
      </c>
      <c r="AN122" s="2" t="str">
        <f>IFERROR(#REF!/GAMSstern!AM122,"")</f>
        <v/>
      </c>
      <c r="AO122" s="2" t="str">
        <f>IFERROR(#REF!/GAMSstern!AN122,"")</f>
        <v/>
      </c>
      <c r="AP122" s="2" t="str">
        <f>IFERROR(#REF!/GAMSstern!AO122,"")</f>
        <v/>
      </c>
      <c r="AQ122" s="2" t="str">
        <f>IFERROR(#REF!/GAMSstern!AP122,"")</f>
        <v/>
      </c>
      <c r="AR122" s="2" t="str">
        <f>IFERROR(#REF!/GAMSstern!AQ122,"")</f>
        <v/>
      </c>
      <c r="AS122" s="2" t="str">
        <f>IFERROR(#REF!/GAMSstern!AR122,"")</f>
        <v/>
      </c>
      <c r="AT122" s="2" t="str">
        <f>IFERROR(#REF!/GAMSstern!AS122,"")</f>
        <v/>
      </c>
      <c r="AU122" s="2" t="str">
        <f>IFERROR(#REF!/GAMSstern!AT122,"")</f>
        <v/>
      </c>
      <c r="AV122" s="2" t="str">
        <f>IFERROR(#REF!/GAMSstern!AU122,"")</f>
        <v/>
      </c>
      <c r="AW122" s="2" t="str">
        <f>IFERROR(#REF!/GAMSstern!AV122,"")</f>
        <v/>
      </c>
      <c r="AX122" s="2" t="str">
        <f>IFERROR(#REF!/GAMSstern!AW122,"")</f>
        <v/>
      </c>
      <c r="AY122" s="2" t="str">
        <f>IFERROR(#REF!/GAMSstern!AX122,"")</f>
        <v/>
      </c>
      <c r="AZ122" s="2" t="str">
        <f>IFERROR(#REF!/GAMSstern!AY122,"")</f>
        <v/>
      </c>
      <c r="BA122" s="2" t="str">
        <f>IFERROR(#REF!/GAMSstern!AZ122,"")</f>
        <v/>
      </c>
      <c r="BB122" s="2" t="str">
        <f>IFERROR(#REF!/GAMSstern!BA122,"")</f>
        <v/>
      </c>
      <c r="BC122" s="2" t="str">
        <f>IFERROR(#REF!/GAMSstern!BB122,"")</f>
        <v/>
      </c>
      <c r="BD122" s="2" t="str">
        <f>IFERROR(#REF!/GAMSstern!BC122,"")</f>
        <v/>
      </c>
      <c r="BE122" s="2" t="str">
        <f>IFERROR(#REF!/GAMSstern!BD122,"")</f>
        <v/>
      </c>
      <c r="BF122" s="2" t="str">
        <f>IFERROR(#REF!/GAMSstern!BE122,"")</f>
        <v/>
      </c>
      <c r="BG122" s="2" t="str">
        <f>IFERROR(#REF!/GAMSstern!BF122,"")</f>
        <v/>
      </c>
      <c r="BH122" s="2" t="str">
        <f>IFERROR(#REF!/GAMSstern!BG122,"")</f>
        <v/>
      </c>
      <c r="BI122" s="2" t="str">
        <f>IFERROR(#REF!/GAMSstern!BH122,"")</f>
        <v/>
      </c>
      <c r="BJ122" s="2" t="str">
        <f>IFERROR(#REF!/GAMSstern!BI122,"")</f>
        <v/>
      </c>
    </row>
    <row r="123" spans="1:62" x14ac:dyDescent="0.25">
      <c r="A123" t="e">
        <f>#REF!</f>
        <v>#REF!</v>
      </c>
      <c r="B123" t="str">
        <f>GAMSbase!A123</f>
        <v>Consumption (trillion USD per year)</v>
      </c>
      <c r="C123" s="2" t="str">
        <f>IFERROR(#REF!/GAMSstern!B123,"")</f>
        <v/>
      </c>
      <c r="D123" s="2" t="str">
        <f>IFERROR(#REF!/GAMSstern!C123,"")</f>
        <v/>
      </c>
      <c r="E123" s="2" t="str">
        <f>IFERROR(#REF!/GAMSstern!D123,"")</f>
        <v/>
      </c>
      <c r="F123" s="2" t="str">
        <f>IFERROR(#REF!/GAMSstern!E123,"")</f>
        <v/>
      </c>
      <c r="G123" s="2" t="str">
        <f>IFERROR(#REF!/GAMSstern!F123,"")</f>
        <v/>
      </c>
      <c r="H123" s="2" t="str">
        <f>IFERROR(#REF!/GAMSstern!G123,"")</f>
        <v/>
      </c>
      <c r="I123" s="2" t="str">
        <f>IFERROR(#REF!/GAMSstern!H123,"")</f>
        <v/>
      </c>
      <c r="J123" s="2" t="str">
        <f>IFERROR(#REF!/GAMSstern!I123,"")</f>
        <v/>
      </c>
      <c r="K123" s="2" t="str">
        <f>IFERROR(#REF!/GAMSstern!J123,"")</f>
        <v/>
      </c>
      <c r="L123" s="2" t="str">
        <f>IFERROR(#REF!/GAMSstern!K123,"")</f>
        <v/>
      </c>
      <c r="M123" s="2" t="str">
        <f>IFERROR(#REF!/GAMSstern!L123,"")</f>
        <v/>
      </c>
      <c r="N123" s="2" t="str">
        <f>IFERROR(#REF!/GAMSstern!M123,"")</f>
        <v/>
      </c>
      <c r="O123" s="2" t="str">
        <f>IFERROR(#REF!/GAMSstern!N123,"")</f>
        <v/>
      </c>
      <c r="P123" s="2" t="str">
        <f>IFERROR(#REF!/GAMSstern!O123,"")</f>
        <v/>
      </c>
      <c r="Q123" s="2" t="str">
        <f>IFERROR(#REF!/GAMSstern!P123,"")</f>
        <v/>
      </c>
      <c r="R123" s="2" t="str">
        <f>IFERROR(#REF!/GAMSstern!Q123,"")</f>
        <v/>
      </c>
      <c r="S123" s="2" t="str">
        <f>IFERROR(#REF!/GAMSstern!R123,"")</f>
        <v/>
      </c>
      <c r="T123" s="2" t="str">
        <f>IFERROR(#REF!/GAMSstern!S123,"")</f>
        <v/>
      </c>
      <c r="U123" s="2" t="str">
        <f>IFERROR(#REF!/GAMSstern!T123,"")</f>
        <v/>
      </c>
      <c r="V123" s="2" t="str">
        <f>IFERROR(#REF!/GAMSstern!U123,"")</f>
        <v/>
      </c>
      <c r="W123" s="2" t="str">
        <f>IFERROR(#REF!/GAMSstern!V123,"")</f>
        <v/>
      </c>
      <c r="X123" s="2" t="str">
        <f>IFERROR(#REF!/GAMSstern!W123,"")</f>
        <v/>
      </c>
      <c r="Y123" s="2" t="str">
        <f>IFERROR(#REF!/GAMSstern!X123,"")</f>
        <v/>
      </c>
      <c r="Z123" s="2" t="str">
        <f>IFERROR(#REF!/GAMSstern!Y123,"")</f>
        <v/>
      </c>
      <c r="AA123" s="2" t="str">
        <f>IFERROR(#REF!/GAMSstern!Z123,"")</f>
        <v/>
      </c>
      <c r="AB123" s="2" t="str">
        <f>IFERROR(#REF!/GAMSstern!AA123,"")</f>
        <v/>
      </c>
      <c r="AC123" s="2" t="str">
        <f>IFERROR(#REF!/GAMSstern!AB123,"")</f>
        <v/>
      </c>
      <c r="AD123" s="2" t="str">
        <f>IFERROR(#REF!/GAMSstern!AC123,"")</f>
        <v/>
      </c>
      <c r="AE123" s="2" t="str">
        <f>IFERROR(#REF!/GAMSstern!AD123,"")</f>
        <v/>
      </c>
      <c r="AF123" s="2" t="str">
        <f>IFERROR(#REF!/GAMSstern!AE123,"")</f>
        <v/>
      </c>
      <c r="AG123" s="2" t="str">
        <f>IFERROR(#REF!/GAMSstern!AF123,"")</f>
        <v/>
      </c>
      <c r="AH123" s="2" t="str">
        <f>IFERROR(#REF!/GAMSstern!AG123,"")</f>
        <v/>
      </c>
      <c r="AI123" s="2" t="str">
        <f>IFERROR(#REF!/GAMSstern!AH123,"")</f>
        <v/>
      </c>
      <c r="AJ123" s="2" t="str">
        <f>IFERROR(#REF!/GAMSstern!AI123,"")</f>
        <v/>
      </c>
      <c r="AK123" s="2" t="str">
        <f>IFERROR(#REF!/GAMSstern!AJ123,"")</f>
        <v/>
      </c>
      <c r="AL123" s="2" t="str">
        <f>IFERROR(#REF!/GAMSstern!AK123,"")</f>
        <v/>
      </c>
      <c r="AM123" s="2" t="str">
        <f>IFERROR(#REF!/GAMSstern!AL123,"")</f>
        <v/>
      </c>
      <c r="AN123" s="2" t="str">
        <f>IFERROR(#REF!/GAMSstern!AM123,"")</f>
        <v/>
      </c>
      <c r="AO123" s="2" t="str">
        <f>IFERROR(#REF!/GAMSstern!AN123,"")</f>
        <v/>
      </c>
      <c r="AP123" s="2" t="str">
        <f>IFERROR(#REF!/GAMSstern!AO123,"")</f>
        <v/>
      </c>
      <c r="AQ123" s="2" t="str">
        <f>IFERROR(#REF!/GAMSstern!AP123,"")</f>
        <v/>
      </c>
      <c r="AR123" s="2" t="str">
        <f>IFERROR(#REF!/GAMSstern!AQ123,"")</f>
        <v/>
      </c>
      <c r="AS123" s="2" t="str">
        <f>IFERROR(#REF!/GAMSstern!AR123,"")</f>
        <v/>
      </c>
      <c r="AT123" s="2" t="str">
        <f>IFERROR(#REF!/GAMSstern!AS123,"")</f>
        <v/>
      </c>
      <c r="AU123" s="2" t="str">
        <f>IFERROR(#REF!/GAMSstern!AT123,"")</f>
        <v/>
      </c>
      <c r="AV123" s="2" t="str">
        <f>IFERROR(#REF!/GAMSstern!AU123,"")</f>
        <v/>
      </c>
      <c r="AW123" s="2" t="str">
        <f>IFERROR(#REF!/GAMSstern!AV123,"")</f>
        <v/>
      </c>
      <c r="AX123" s="2" t="str">
        <f>IFERROR(#REF!/GAMSstern!AW123,"")</f>
        <v/>
      </c>
      <c r="AY123" s="2" t="str">
        <f>IFERROR(#REF!/GAMSstern!AX123,"")</f>
        <v/>
      </c>
      <c r="AZ123" s="2" t="str">
        <f>IFERROR(#REF!/GAMSstern!AY123,"")</f>
        <v/>
      </c>
      <c r="BA123" s="2" t="str">
        <f>IFERROR(#REF!/GAMSstern!AZ123,"")</f>
        <v/>
      </c>
      <c r="BB123" s="2" t="str">
        <f>IFERROR(#REF!/GAMSstern!BA123,"")</f>
        <v/>
      </c>
      <c r="BC123" s="2" t="str">
        <f>IFERROR(#REF!/GAMSstern!BB123,"")</f>
        <v/>
      </c>
      <c r="BD123" s="2" t="str">
        <f>IFERROR(#REF!/GAMSstern!BC123,"")</f>
        <v/>
      </c>
      <c r="BE123" s="2" t="str">
        <f>IFERROR(#REF!/GAMSstern!BD123,"")</f>
        <v/>
      </c>
      <c r="BF123" s="2" t="str">
        <f>IFERROR(#REF!/GAMSstern!BE123,"")</f>
        <v/>
      </c>
      <c r="BG123" s="2" t="str">
        <f>IFERROR(#REF!/GAMSstern!BF123,"")</f>
        <v/>
      </c>
      <c r="BH123" s="2" t="str">
        <f>IFERROR(#REF!/GAMSstern!BG123,"")</f>
        <v/>
      </c>
      <c r="BI123" s="2" t="str">
        <f>IFERROR(#REF!/GAMSstern!BH123,"")</f>
        <v/>
      </c>
      <c r="BJ123" s="2" t="str">
        <f>IFERROR(#REF!/GAMSstern!BI123,"")</f>
        <v/>
      </c>
    </row>
    <row r="124" spans="1:62" x14ac:dyDescent="0.25">
      <c r="A124" t="e">
        <f>#REF!</f>
        <v>#REF!</v>
      </c>
      <c r="B124" t="str">
        <f>GAMSbase!A124</f>
        <v>Net Capial Accumulation (trillion USD per year)</v>
      </c>
      <c r="C124" s="2" t="str">
        <f>IFERROR(#REF!/GAMSstern!B124,"")</f>
        <v/>
      </c>
      <c r="D124" s="2" t="str">
        <f>IFERROR(#REF!/GAMSstern!C124,"")</f>
        <v/>
      </c>
      <c r="E124" s="2" t="str">
        <f>IFERROR(#REF!/GAMSstern!D124,"")</f>
        <v/>
      </c>
      <c r="F124" s="2" t="str">
        <f>IFERROR(#REF!/GAMSstern!E124,"")</f>
        <v/>
      </c>
      <c r="G124" s="2" t="str">
        <f>IFERROR(#REF!/GAMSstern!F124,"")</f>
        <v/>
      </c>
      <c r="H124" s="2" t="str">
        <f>IFERROR(#REF!/GAMSstern!G124,"")</f>
        <v/>
      </c>
      <c r="I124" s="2" t="str">
        <f>IFERROR(#REF!/GAMSstern!H124,"")</f>
        <v/>
      </c>
      <c r="J124" s="2" t="str">
        <f>IFERROR(#REF!/GAMSstern!I124,"")</f>
        <v/>
      </c>
      <c r="K124" s="2" t="str">
        <f>IFERROR(#REF!/GAMSstern!J124,"")</f>
        <v/>
      </c>
      <c r="L124" s="2" t="str">
        <f>IFERROR(#REF!/GAMSstern!K124,"")</f>
        <v/>
      </c>
      <c r="M124" s="2" t="str">
        <f>IFERROR(#REF!/GAMSstern!L124,"")</f>
        <v/>
      </c>
      <c r="N124" s="2" t="str">
        <f>IFERROR(#REF!/GAMSstern!M124,"")</f>
        <v/>
      </c>
      <c r="O124" s="2" t="str">
        <f>IFERROR(#REF!/GAMSstern!N124,"")</f>
        <v/>
      </c>
      <c r="P124" s="2" t="str">
        <f>IFERROR(#REF!/GAMSstern!O124,"")</f>
        <v/>
      </c>
      <c r="Q124" s="2" t="str">
        <f>IFERROR(#REF!/GAMSstern!P124,"")</f>
        <v/>
      </c>
      <c r="R124" s="2" t="str">
        <f>IFERROR(#REF!/GAMSstern!Q124,"")</f>
        <v/>
      </c>
      <c r="S124" s="2" t="str">
        <f>IFERROR(#REF!/GAMSstern!R124,"")</f>
        <v/>
      </c>
      <c r="T124" s="2" t="str">
        <f>IFERROR(#REF!/GAMSstern!S124,"")</f>
        <v/>
      </c>
      <c r="U124" s="2" t="str">
        <f>IFERROR(#REF!/GAMSstern!T124,"")</f>
        <v/>
      </c>
      <c r="V124" s="2" t="str">
        <f>IFERROR(#REF!/GAMSstern!U124,"")</f>
        <v/>
      </c>
      <c r="W124" s="2" t="str">
        <f>IFERROR(#REF!/GAMSstern!V124,"")</f>
        <v/>
      </c>
      <c r="X124" s="2" t="str">
        <f>IFERROR(#REF!/GAMSstern!W124,"")</f>
        <v/>
      </c>
      <c r="Y124" s="2" t="str">
        <f>IFERROR(#REF!/GAMSstern!X124,"")</f>
        <v/>
      </c>
      <c r="Z124" s="2" t="str">
        <f>IFERROR(#REF!/GAMSstern!Y124,"")</f>
        <v/>
      </c>
      <c r="AA124" s="2" t="str">
        <f>IFERROR(#REF!/GAMSstern!Z124,"")</f>
        <v/>
      </c>
      <c r="AB124" s="2" t="str">
        <f>IFERROR(#REF!/GAMSstern!AA124,"")</f>
        <v/>
      </c>
      <c r="AC124" s="2" t="str">
        <f>IFERROR(#REF!/GAMSstern!AB124,"")</f>
        <v/>
      </c>
      <c r="AD124" s="2" t="str">
        <f>IFERROR(#REF!/GAMSstern!AC124,"")</f>
        <v/>
      </c>
      <c r="AE124" s="2" t="str">
        <f>IFERROR(#REF!/GAMSstern!AD124,"")</f>
        <v/>
      </c>
      <c r="AF124" s="2" t="str">
        <f>IFERROR(#REF!/GAMSstern!AE124,"")</f>
        <v/>
      </c>
      <c r="AG124" s="2" t="str">
        <f>IFERROR(#REF!/GAMSstern!AF124,"")</f>
        <v/>
      </c>
      <c r="AH124" s="2" t="str">
        <f>IFERROR(#REF!/GAMSstern!AG124,"")</f>
        <v/>
      </c>
      <c r="AI124" s="2" t="str">
        <f>IFERROR(#REF!/GAMSstern!AH124,"")</f>
        <v/>
      </c>
      <c r="AJ124" s="2" t="str">
        <f>IFERROR(#REF!/GAMSstern!AI124,"")</f>
        <v/>
      </c>
      <c r="AK124" s="2" t="str">
        <f>IFERROR(#REF!/GAMSstern!AJ124,"")</f>
        <v/>
      </c>
      <c r="AL124" s="2" t="str">
        <f>IFERROR(#REF!/GAMSstern!AK124,"")</f>
        <v/>
      </c>
      <c r="AM124" s="2" t="str">
        <f>IFERROR(#REF!/GAMSstern!AL124,"")</f>
        <v/>
      </c>
      <c r="AN124" s="2" t="str">
        <f>IFERROR(#REF!/GAMSstern!AM124,"")</f>
        <v/>
      </c>
      <c r="AO124" s="2" t="str">
        <f>IFERROR(#REF!/GAMSstern!AN124,"")</f>
        <v/>
      </c>
      <c r="AP124" s="2" t="str">
        <f>IFERROR(#REF!/GAMSstern!AO124,"")</f>
        <v/>
      </c>
      <c r="AQ124" s="2" t="str">
        <f>IFERROR(#REF!/GAMSstern!AP124,"")</f>
        <v/>
      </c>
      <c r="AR124" s="2" t="str">
        <f>IFERROR(#REF!/GAMSstern!AQ124,"")</f>
        <v/>
      </c>
      <c r="AS124" s="2" t="str">
        <f>IFERROR(#REF!/GAMSstern!AR124,"")</f>
        <v/>
      </c>
      <c r="AT124" s="2" t="str">
        <f>IFERROR(#REF!/GAMSstern!AS124,"")</f>
        <v/>
      </c>
      <c r="AU124" s="2" t="str">
        <f>IFERROR(#REF!/GAMSstern!AT124,"")</f>
        <v/>
      </c>
      <c r="AV124" s="2" t="str">
        <f>IFERROR(#REF!/GAMSstern!AU124,"")</f>
        <v/>
      </c>
      <c r="AW124" s="2" t="str">
        <f>IFERROR(#REF!/GAMSstern!AV124,"")</f>
        <v/>
      </c>
      <c r="AX124" s="2" t="str">
        <f>IFERROR(#REF!/GAMSstern!AW124,"")</f>
        <v/>
      </c>
      <c r="AY124" s="2" t="str">
        <f>IFERROR(#REF!/GAMSstern!AX124,"")</f>
        <v/>
      </c>
      <c r="AZ124" s="2" t="str">
        <f>IFERROR(#REF!/GAMSstern!AY124,"")</f>
        <v/>
      </c>
      <c r="BA124" s="2" t="str">
        <f>IFERROR(#REF!/GAMSstern!AZ124,"")</f>
        <v/>
      </c>
      <c r="BB124" s="2" t="str">
        <f>IFERROR(#REF!/GAMSstern!BA124,"")</f>
        <v/>
      </c>
      <c r="BC124" s="2" t="str">
        <f>IFERROR(#REF!/GAMSstern!BB124,"")</f>
        <v/>
      </c>
      <c r="BD124" s="2" t="str">
        <f>IFERROR(#REF!/GAMSstern!BC124,"")</f>
        <v/>
      </c>
      <c r="BE124" s="2" t="str">
        <f>IFERROR(#REF!/GAMSstern!BD124,"")</f>
        <v/>
      </c>
      <c r="BF124" s="2" t="str">
        <f>IFERROR(#REF!/GAMSstern!BE124,"")</f>
        <v/>
      </c>
      <c r="BG124" s="2" t="str">
        <f>IFERROR(#REF!/GAMSstern!BF124,"")</f>
        <v/>
      </c>
      <c r="BH124" s="2" t="str">
        <f>IFERROR(#REF!/GAMSstern!BG124,"")</f>
        <v/>
      </c>
      <c r="BI124" s="2" t="str">
        <f>IFERROR(#REF!/GAMSstern!BH124,"")</f>
        <v/>
      </c>
      <c r="BJ124" s="2" t="str">
        <f>IFERROR(#REF!/GAMSstern!BI124,"")</f>
        <v/>
      </c>
    </row>
    <row r="125" spans="1:62" x14ac:dyDescent="0.25">
      <c r="A125" t="e">
        <f>#REF!</f>
        <v>#REF!</v>
      </c>
      <c r="B125" t="str">
        <f>GAMSbase!A125</f>
        <v>Net National Income (consumption basis)</v>
      </c>
      <c r="C125" s="2" t="str">
        <f>IFERROR(#REF!/GAMSstern!B125,"")</f>
        <v/>
      </c>
      <c r="D125" s="2" t="str">
        <f>IFERROR(#REF!/GAMSstern!C125,"")</f>
        <v/>
      </c>
      <c r="E125" s="2" t="str">
        <f>IFERROR(#REF!/GAMSstern!D125,"")</f>
        <v/>
      </c>
      <c r="F125" s="2" t="str">
        <f>IFERROR(#REF!/GAMSstern!E125,"")</f>
        <v/>
      </c>
      <c r="G125" s="2" t="str">
        <f>IFERROR(#REF!/GAMSstern!F125,"")</f>
        <v/>
      </c>
      <c r="H125" s="2" t="str">
        <f>IFERROR(#REF!/GAMSstern!G125,"")</f>
        <v/>
      </c>
      <c r="I125" s="2" t="str">
        <f>IFERROR(#REF!/GAMSstern!H125,"")</f>
        <v/>
      </c>
      <c r="J125" s="2" t="str">
        <f>IFERROR(#REF!/GAMSstern!I125,"")</f>
        <v/>
      </c>
      <c r="K125" s="2" t="str">
        <f>IFERROR(#REF!/GAMSstern!J125,"")</f>
        <v/>
      </c>
      <c r="L125" s="2" t="str">
        <f>IFERROR(#REF!/GAMSstern!K125,"")</f>
        <v/>
      </c>
      <c r="M125" s="2" t="str">
        <f>IFERROR(#REF!/GAMSstern!L125,"")</f>
        <v/>
      </c>
      <c r="N125" s="2" t="str">
        <f>IFERROR(#REF!/GAMSstern!M125,"")</f>
        <v/>
      </c>
      <c r="O125" s="2" t="str">
        <f>IFERROR(#REF!/GAMSstern!N125,"")</f>
        <v/>
      </c>
      <c r="P125" s="2" t="str">
        <f>IFERROR(#REF!/GAMSstern!O125,"")</f>
        <v/>
      </c>
      <c r="Q125" s="2" t="str">
        <f>IFERROR(#REF!/GAMSstern!P125,"")</f>
        <v/>
      </c>
      <c r="R125" s="2" t="str">
        <f>IFERROR(#REF!/GAMSstern!Q125,"")</f>
        <v/>
      </c>
      <c r="S125" s="2" t="str">
        <f>IFERROR(#REF!/GAMSstern!R125,"")</f>
        <v/>
      </c>
      <c r="T125" s="2" t="str">
        <f>IFERROR(#REF!/GAMSstern!S125,"")</f>
        <v/>
      </c>
      <c r="U125" s="2" t="str">
        <f>IFERROR(#REF!/GAMSstern!T125,"")</f>
        <v/>
      </c>
      <c r="V125" s="2" t="str">
        <f>IFERROR(#REF!/GAMSstern!U125,"")</f>
        <v/>
      </c>
      <c r="W125" s="2" t="str">
        <f>IFERROR(#REF!/GAMSstern!V125,"")</f>
        <v/>
      </c>
      <c r="X125" s="2" t="str">
        <f>IFERROR(#REF!/GAMSstern!W125,"")</f>
        <v/>
      </c>
      <c r="Y125" s="2" t="str">
        <f>IFERROR(#REF!/GAMSstern!X125,"")</f>
        <v/>
      </c>
      <c r="Z125" s="2" t="str">
        <f>IFERROR(#REF!/GAMSstern!Y125,"")</f>
        <v/>
      </c>
      <c r="AA125" s="2" t="str">
        <f>IFERROR(#REF!/GAMSstern!Z125,"")</f>
        <v/>
      </c>
      <c r="AB125" s="2" t="str">
        <f>IFERROR(#REF!/GAMSstern!AA125,"")</f>
        <v/>
      </c>
      <c r="AC125" s="2" t="str">
        <f>IFERROR(#REF!/GAMSstern!AB125,"")</f>
        <v/>
      </c>
      <c r="AD125" s="2" t="str">
        <f>IFERROR(#REF!/GAMSstern!AC125,"")</f>
        <v/>
      </c>
      <c r="AE125" s="2" t="str">
        <f>IFERROR(#REF!/GAMSstern!AD125,"")</f>
        <v/>
      </c>
      <c r="AF125" s="2" t="str">
        <f>IFERROR(#REF!/GAMSstern!AE125,"")</f>
        <v/>
      </c>
      <c r="AG125" s="2" t="str">
        <f>IFERROR(#REF!/GAMSstern!AF125,"")</f>
        <v/>
      </c>
      <c r="AH125" s="2" t="str">
        <f>IFERROR(#REF!/GAMSstern!AG125,"")</f>
        <v/>
      </c>
      <c r="AI125" s="2" t="str">
        <f>IFERROR(#REF!/GAMSstern!AH125,"")</f>
        <v/>
      </c>
      <c r="AJ125" s="2" t="str">
        <f>IFERROR(#REF!/GAMSstern!AI125,"")</f>
        <v/>
      </c>
      <c r="AK125" s="2" t="str">
        <f>IFERROR(#REF!/GAMSstern!AJ125,"")</f>
        <v/>
      </c>
      <c r="AL125" s="2" t="str">
        <f>IFERROR(#REF!/GAMSstern!AK125,"")</f>
        <v/>
      </c>
      <c r="AM125" s="2" t="str">
        <f>IFERROR(#REF!/GAMSstern!AL125,"")</f>
        <v/>
      </c>
      <c r="AN125" s="2" t="str">
        <f>IFERROR(#REF!/GAMSstern!AM125,"")</f>
        <v/>
      </c>
      <c r="AO125" s="2" t="str">
        <f>IFERROR(#REF!/GAMSstern!AN125,"")</f>
        <v/>
      </c>
      <c r="AP125" s="2" t="str">
        <f>IFERROR(#REF!/GAMSstern!AO125,"")</f>
        <v/>
      </c>
      <c r="AQ125" s="2" t="str">
        <f>IFERROR(#REF!/GAMSstern!AP125,"")</f>
        <v/>
      </c>
      <c r="AR125" s="2" t="str">
        <f>IFERROR(#REF!/GAMSstern!AQ125,"")</f>
        <v/>
      </c>
      <c r="AS125" s="2" t="str">
        <f>IFERROR(#REF!/GAMSstern!AR125,"")</f>
        <v/>
      </c>
      <c r="AT125" s="2" t="str">
        <f>IFERROR(#REF!/GAMSstern!AS125,"")</f>
        <v/>
      </c>
      <c r="AU125" s="2" t="str">
        <f>IFERROR(#REF!/GAMSstern!AT125,"")</f>
        <v/>
      </c>
      <c r="AV125" s="2" t="str">
        <f>IFERROR(#REF!/GAMSstern!AU125,"")</f>
        <v/>
      </c>
      <c r="AW125" s="2" t="str">
        <f>IFERROR(#REF!/GAMSstern!AV125,"")</f>
        <v/>
      </c>
      <c r="AX125" s="2" t="str">
        <f>IFERROR(#REF!/GAMSstern!AW125,"")</f>
        <v/>
      </c>
      <c r="AY125" s="2" t="str">
        <f>IFERROR(#REF!/GAMSstern!AX125,"")</f>
        <v/>
      </c>
      <c r="AZ125" s="2" t="str">
        <f>IFERROR(#REF!/GAMSstern!AY125,"")</f>
        <v/>
      </c>
      <c r="BA125" s="2" t="str">
        <f>IFERROR(#REF!/GAMSstern!AZ125,"")</f>
        <v/>
      </c>
      <c r="BB125" s="2" t="str">
        <f>IFERROR(#REF!/GAMSstern!BA125,"")</f>
        <v/>
      </c>
      <c r="BC125" s="2" t="str">
        <f>IFERROR(#REF!/GAMSstern!BB125,"")</f>
        <v/>
      </c>
      <c r="BD125" s="2" t="str">
        <f>IFERROR(#REF!/GAMSstern!BC125,"")</f>
        <v/>
      </c>
      <c r="BE125" s="2" t="str">
        <f>IFERROR(#REF!/GAMSstern!BD125,"")</f>
        <v/>
      </c>
      <c r="BF125" s="2" t="str">
        <f>IFERROR(#REF!/GAMSstern!BE125,"")</f>
        <v/>
      </c>
      <c r="BG125" s="2" t="str">
        <f>IFERROR(#REF!/GAMSstern!BF125,"")</f>
        <v/>
      </c>
      <c r="BH125" s="2" t="str">
        <f>IFERROR(#REF!/GAMSstern!BG125,"")</f>
        <v/>
      </c>
      <c r="BI125" s="2" t="str">
        <f>IFERROR(#REF!/GAMSstern!BH125,"")</f>
        <v/>
      </c>
      <c r="BJ125" s="2" t="str">
        <f>IFERROR(#REF!/GAMSstern!BI125,"")</f>
        <v/>
      </c>
    </row>
    <row r="126" spans="1:62" x14ac:dyDescent="0.25">
      <c r="A126" t="e">
        <f>#REF!</f>
        <v>#REF!</v>
      </c>
      <c r="B126" t="str">
        <f>GAMSbase!A126</f>
        <v>Consumption Per Capita (thousand USD per year)</v>
      </c>
      <c r="C126" s="2" t="str">
        <f>IFERROR(#REF!/GAMSstern!B126,"")</f>
        <v/>
      </c>
      <c r="D126" s="2" t="str">
        <f>IFERROR(#REF!/GAMSstern!C126,"")</f>
        <v/>
      </c>
      <c r="E126" s="2" t="str">
        <f>IFERROR(#REF!/GAMSstern!D126,"")</f>
        <v/>
      </c>
      <c r="F126" s="2" t="str">
        <f>IFERROR(#REF!/GAMSstern!E126,"")</f>
        <v/>
      </c>
      <c r="G126" s="2" t="str">
        <f>IFERROR(#REF!/GAMSstern!F126,"")</f>
        <v/>
      </c>
      <c r="H126" s="2" t="str">
        <f>IFERROR(#REF!/GAMSstern!G126,"")</f>
        <v/>
      </c>
      <c r="I126" s="2" t="str">
        <f>IFERROR(#REF!/GAMSstern!H126,"")</f>
        <v/>
      </c>
      <c r="J126" s="2" t="str">
        <f>IFERROR(#REF!/GAMSstern!I126,"")</f>
        <v/>
      </c>
      <c r="K126" s="2" t="str">
        <f>IFERROR(#REF!/GAMSstern!J126,"")</f>
        <v/>
      </c>
      <c r="L126" s="2" t="str">
        <f>IFERROR(#REF!/GAMSstern!K126,"")</f>
        <v/>
      </c>
      <c r="M126" s="2" t="str">
        <f>IFERROR(#REF!/GAMSstern!L126,"")</f>
        <v/>
      </c>
      <c r="N126" s="2" t="str">
        <f>IFERROR(#REF!/GAMSstern!M126,"")</f>
        <v/>
      </c>
      <c r="O126" s="2" t="str">
        <f>IFERROR(#REF!/GAMSstern!N126,"")</f>
        <v/>
      </c>
      <c r="P126" s="2" t="str">
        <f>IFERROR(#REF!/GAMSstern!O126,"")</f>
        <v/>
      </c>
      <c r="Q126" s="2" t="str">
        <f>IFERROR(#REF!/GAMSstern!P126,"")</f>
        <v/>
      </c>
      <c r="R126" s="2" t="str">
        <f>IFERROR(#REF!/GAMSstern!Q126,"")</f>
        <v/>
      </c>
      <c r="S126" s="2" t="str">
        <f>IFERROR(#REF!/GAMSstern!R126,"")</f>
        <v/>
      </c>
      <c r="T126" s="2" t="str">
        <f>IFERROR(#REF!/GAMSstern!S126,"")</f>
        <v/>
      </c>
      <c r="U126" s="2" t="str">
        <f>IFERROR(#REF!/GAMSstern!T126,"")</f>
        <v/>
      </c>
      <c r="V126" s="2" t="str">
        <f>IFERROR(#REF!/GAMSstern!U126,"")</f>
        <v/>
      </c>
      <c r="W126" s="2" t="str">
        <f>IFERROR(#REF!/GAMSstern!V126,"")</f>
        <v/>
      </c>
      <c r="X126" s="2" t="str">
        <f>IFERROR(#REF!/GAMSstern!W126,"")</f>
        <v/>
      </c>
      <c r="Y126" s="2" t="str">
        <f>IFERROR(#REF!/GAMSstern!X126,"")</f>
        <v/>
      </c>
      <c r="Z126" s="2" t="str">
        <f>IFERROR(#REF!/GAMSstern!Y126,"")</f>
        <v/>
      </c>
      <c r="AA126" s="2" t="str">
        <f>IFERROR(#REF!/GAMSstern!Z126,"")</f>
        <v/>
      </c>
      <c r="AB126" s="2" t="str">
        <f>IFERROR(#REF!/GAMSstern!AA126,"")</f>
        <v/>
      </c>
      <c r="AC126" s="2" t="str">
        <f>IFERROR(#REF!/GAMSstern!AB126,"")</f>
        <v/>
      </c>
      <c r="AD126" s="2" t="str">
        <f>IFERROR(#REF!/GAMSstern!AC126,"")</f>
        <v/>
      </c>
      <c r="AE126" s="2" t="str">
        <f>IFERROR(#REF!/GAMSstern!AD126,"")</f>
        <v/>
      </c>
      <c r="AF126" s="2" t="str">
        <f>IFERROR(#REF!/GAMSstern!AE126,"")</f>
        <v/>
      </c>
      <c r="AG126" s="2" t="str">
        <f>IFERROR(#REF!/GAMSstern!AF126,"")</f>
        <v/>
      </c>
      <c r="AH126" s="2" t="str">
        <f>IFERROR(#REF!/GAMSstern!AG126,"")</f>
        <v/>
      </c>
      <c r="AI126" s="2" t="str">
        <f>IFERROR(#REF!/GAMSstern!AH126,"")</f>
        <v/>
      </c>
      <c r="AJ126" s="2" t="str">
        <f>IFERROR(#REF!/GAMSstern!AI126,"")</f>
        <v/>
      </c>
      <c r="AK126" s="2" t="str">
        <f>IFERROR(#REF!/GAMSstern!AJ126,"")</f>
        <v/>
      </c>
      <c r="AL126" s="2" t="str">
        <f>IFERROR(#REF!/GAMSstern!AK126,"")</f>
        <v/>
      </c>
      <c r="AM126" s="2" t="str">
        <f>IFERROR(#REF!/GAMSstern!AL126,"")</f>
        <v/>
      </c>
      <c r="AN126" s="2" t="str">
        <f>IFERROR(#REF!/GAMSstern!AM126,"")</f>
        <v/>
      </c>
      <c r="AO126" s="2" t="str">
        <f>IFERROR(#REF!/GAMSstern!AN126,"")</f>
        <v/>
      </c>
      <c r="AP126" s="2" t="str">
        <f>IFERROR(#REF!/GAMSstern!AO126,"")</f>
        <v/>
      </c>
      <c r="AQ126" s="2" t="str">
        <f>IFERROR(#REF!/GAMSstern!AP126,"")</f>
        <v/>
      </c>
      <c r="AR126" s="2" t="str">
        <f>IFERROR(#REF!/GAMSstern!AQ126,"")</f>
        <v/>
      </c>
      <c r="AS126" s="2" t="str">
        <f>IFERROR(#REF!/GAMSstern!AR126,"")</f>
        <v/>
      </c>
      <c r="AT126" s="2" t="str">
        <f>IFERROR(#REF!/GAMSstern!AS126,"")</f>
        <v/>
      </c>
      <c r="AU126" s="2" t="str">
        <f>IFERROR(#REF!/GAMSstern!AT126,"")</f>
        <v/>
      </c>
      <c r="AV126" s="2" t="str">
        <f>IFERROR(#REF!/GAMSstern!AU126,"")</f>
        <v/>
      </c>
      <c r="AW126" s="2" t="str">
        <f>IFERROR(#REF!/GAMSstern!AV126,"")</f>
        <v/>
      </c>
      <c r="AX126" s="2" t="str">
        <f>IFERROR(#REF!/GAMSstern!AW126,"")</f>
        <v/>
      </c>
      <c r="AY126" s="2" t="str">
        <f>IFERROR(#REF!/GAMSstern!AX126,"")</f>
        <v/>
      </c>
      <c r="AZ126" s="2" t="str">
        <f>IFERROR(#REF!/GAMSstern!AY126,"")</f>
        <v/>
      </c>
      <c r="BA126" s="2" t="str">
        <f>IFERROR(#REF!/GAMSstern!AZ126,"")</f>
        <v/>
      </c>
      <c r="BB126" s="2" t="str">
        <f>IFERROR(#REF!/GAMSstern!BA126,"")</f>
        <v/>
      </c>
      <c r="BC126" s="2" t="str">
        <f>IFERROR(#REF!/GAMSstern!BB126,"")</f>
        <v/>
      </c>
      <c r="BD126" s="2" t="str">
        <f>IFERROR(#REF!/GAMSstern!BC126,"")</f>
        <v/>
      </c>
      <c r="BE126" s="2" t="str">
        <f>IFERROR(#REF!/GAMSstern!BD126,"")</f>
        <v/>
      </c>
      <c r="BF126" s="2" t="str">
        <f>IFERROR(#REF!/GAMSstern!BE126,"")</f>
        <v/>
      </c>
      <c r="BG126" s="2" t="str">
        <f>IFERROR(#REF!/GAMSstern!BF126,"")</f>
        <v/>
      </c>
      <c r="BH126" s="2" t="str">
        <f>IFERROR(#REF!/GAMSstern!BG126,"")</f>
        <v/>
      </c>
      <c r="BI126" s="2" t="str">
        <f>IFERROR(#REF!/GAMSstern!BH126,"")</f>
        <v/>
      </c>
      <c r="BJ126" s="2" t="str">
        <f>IFERROR(#REF!/GAMSstern!BI126,"")</f>
        <v/>
      </c>
    </row>
    <row r="127" spans="1:62" x14ac:dyDescent="0.25">
      <c r="A127" t="e">
        <f>#REF!</f>
        <v>#REF!</v>
      </c>
      <c r="B127" t="str">
        <f>GAMSbase!A127</f>
        <v>Utility of Per Capita Consumption</v>
      </c>
      <c r="C127" s="2" t="str">
        <f>IFERROR(#REF!/GAMSstern!B127,"")</f>
        <v/>
      </c>
      <c r="D127" s="2" t="str">
        <f>IFERROR(#REF!/GAMSstern!C127,"")</f>
        <v/>
      </c>
      <c r="E127" s="2" t="str">
        <f>IFERROR(#REF!/GAMSstern!D127,"")</f>
        <v/>
      </c>
      <c r="F127" s="2" t="str">
        <f>IFERROR(#REF!/GAMSstern!E127,"")</f>
        <v/>
      </c>
      <c r="G127" s="2" t="str">
        <f>IFERROR(#REF!/GAMSstern!F127,"")</f>
        <v/>
      </c>
      <c r="H127" s="2" t="str">
        <f>IFERROR(#REF!/GAMSstern!G127,"")</f>
        <v/>
      </c>
      <c r="I127" s="2" t="str">
        <f>IFERROR(#REF!/GAMSstern!H127,"")</f>
        <v/>
      </c>
      <c r="J127" s="2" t="str">
        <f>IFERROR(#REF!/GAMSstern!I127,"")</f>
        <v/>
      </c>
      <c r="K127" s="2" t="str">
        <f>IFERROR(#REF!/GAMSstern!J127,"")</f>
        <v/>
      </c>
      <c r="L127" s="2" t="str">
        <f>IFERROR(#REF!/GAMSstern!K127,"")</f>
        <v/>
      </c>
      <c r="M127" s="2" t="str">
        <f>IFERROR(#REF!/GAMSstern!L127,"")</f>
        <v/>
      </c>
      <c r="N127" s="2" t="str">
        <f>IFERROR(#REF!/GAMSstern!M127,"")</f>
        <v/>
      </c>
      <c r="O127" s="2" t="str">
        <f>IFERROR(#REF!/GAMSstern!N127,"")</f>
        <v/>
      </c>
      <c r="P127" s="2" t="str">
        <f>IFERROR(#REF!/GAMSstern!O127,"")</f>
        <v/>
      </c>
      <c r="Q127" s="2" t="str">
        <f>IFERROR(#REF!/GAMSstern!P127,"")</f>
        <v/>
      </c>
      <c r="R127" s="2" t="str">
        <f>IFERROR(#REF!/GAMSstern!Q127,"")</f>
        <v/>
      </c>
      <c r="S127" s="2" t="str">
        <f>IFERROR(#REF!/GAMSstern!R127,"")</f>
        <v/>
      </c>
      <c r="T127" s="2" t="str">
        <f>IFERROR(#REF!/GAMSstern!S127,"")</f>
        <v/>
      </c>
      <c r="U127" s="2" t="str">
        <f>IFERROR(#REF!/GAMSstern!T127,"")</f>
        <v/>
      </c>
      <c r="V127" s="2" t="str">
        <f>IFERROR(#REF!/GAMSstern!U127,"")</f>
        <v/>
      </c>
      <c r="W127" s="2" t="str">
        <f>IFERROR(#REF!/GAMSstern!V127,"")</f>
        <v/>
      </c>
      <c r="X127" s="2" t="str">
        <f>IFERROR(#REF!/GAMSstern!W127,"")</f>
        <v/>
      </c>
      <c r="Y127" s="2" t="str">
        <f>IFERROR(#REF!/GAMSstern!X127,"")</f>
        <v/>
      </c>
      <c r="Z127" s="2" t="str">
        <f>IFERROR(#REF!/GAMSstern!Y127,"")</f>
        <v/>
      </c>
      <c r="AA127" s="2" t="str">
        <f>IFERROR(#REF!/GAMSstern!Z127,"")</f>
        <v/>
      </c>
      <c r="AB127" s="2" t="str">
        <f>IFERROR(#REF!/GAMSstern!AA127,"")</f>
        <v/>
      </c>
      <c r="AC127" s="2" t="str">
        <f>IFERROR(#REF!/GAMSstern!AB127,"")</f>
        <v/>
      </c>
      <c r="AD127" s="2" t="str">
        <f>IFERROR(#REF!/GAMSstern!AC127,"")</f>
        <v/>
      </c>
      <c r="AE127" s="2" t="str">
        <f>IFERROR(#REF!/GAMSstern!AD127,"")</f>
        <v/>
      </c>
      <c r="AF127" s="2" t="str">
        <f>IFERROR(#REF!/GAMSstern!AE127,"")</f>
        <v/>
      </c>
      <c r="AG127" s="2" t="str">
        <f>IFERROR(#REF!/GAMSstern!AF127,"")</f>
        <v/>
      </c>
      <c r="AH127" s="2" t="str">
        <f>IFERROR(#REF!/GAMSstern!AG127,"")</f>
        <v/>
      </c>
      <c r="AI127" s="2" t="str">
        <f>IFERROR(#REF!/GAMSstern!AH127,"")</f>
        <v/>
      </c>
      <c r="AJ127" s="2" t="str">
        <f>IFERROR(#REF!/GAMSstern!AI127,"")</f>
        <v/>
      </c>
      <c r="AK127" s="2" t="str">
        <f>IFERROR(#REF!/GAMSstern!AJ127,"")</f>
        <v/>
      </c>
      <c r="AL127" s="2" t="str">
        <f>IFERROR(#REF!/GAMSstern!AK127,"")</f>
        <v/>
      </c>
      <c r="AM127" s="2" t="str">
        <f>IFERROR(#REF!/GAMSstern!AL127,"")</f>
        <v/>
      </c>
      <c r="AN127" s="2" t="str">
        <f>IFERROR(#REF!/GAMSstern!AM127,"")</f>
        <v/>
      </c>
      <c r="AO127" s="2" t="str">
        <f>IFERROR(#REF!/GAMSstern!AN127,"")</f>
        <v/>
      </c>
      <c r="AP127" s="2" t="str">
        <f>IFERROR(#REF!/GAMSstern!AO127,"")</f>
        <v/>
      </c>
      <c r="AQ127" s="2" t="str">
        <f>IFERROR(#REF!/GAMSstern!AP127,"")</f>
        <v/>
      </c>
      <c r="AR127" s="2" t="str">
        <f>IFERROR(#REF!/GAMSstern!AQ127,"")</f>
        <v/>
      </c>
      <c r="AS127" s="2" t="str">
        <f>IFERROR(#REF!/GAMSstern!AR127,"")</f>
        <v/>
      </c>
      <c r="AT127" s="2" t="str">
        <f>IFERROR(#REF!/GAMSstern!AS127,"")</f>
        <v/>
      </c>
      <c r="AU127" s="2" t="str">
        <f>IFERROR(#REF!/GAMSstern!AT127,"")</f>
        <v/>
      </c>
      <c r="AV127" s="2" t="str">
        <f>IFERROR(#REF!/GAMSstern!AU127,"")</f>
        <v/>
      </c>
      <c r="AW127" s="2" t="str">
        <f>IFERROR(#REF!/GAMSstern!AV127,"")</f>
        <v/>
      </c>
      <c r="AX127" s="2" t="str">
        <f>IFERROR(#REF!/GAMSstern!AW127,"")</f>
        <v/>
      </c>
      <c r="AY127" s="2" t="str">
        <f>IFERROR(#REF!/GAMSstern!AX127,"")</f>
        <v/>
      </c>
      <c r="AZ127" s="2" t="str">
        <f>IFERROR(#REF!/GAMSstern!AY127,"")</f>
        <v/>
      </c>
      <c r="BA127" s="2" t="str">
        <f>IFERROR(#REF!/GAMSstern!AZ127,"")</f>
        <v/>
      </c>
      <c r="BB127" s="2" t="str">
        <f>IFERROR(#REF!/GAMSstern!BA127,"")</f>
        <v/>
      </c>
      <c r="BC127" s="2" t="str">
        <f>IFERROR(#REF!/GAMSstern!BB127,"")</f>
        <v/>
      </c>
      <c r="BD127" s="2" t="str">
        <f>IFERROR(#REF!/GAMSstern!BC127,"")</f>
        <v/>
      </c>
      <c r="BE127" s="2" t="str">
        <f>IFERROR(#REF!/GAMSstern!BD127,"")</f>
        <v/>
      </c>
      <c r="BF127" s="2" t="str">
        <f>IFERROR(#REF!/GAMSstern!BE127,"")</f>
        <v/>
      </c>
      <c r="BG127" s="2" t="str">
        <f>IFERROR(#REF!/GAMSstern!BF127,"")</f>
        <v/>
      </c>
      <c r="BH127" s="2" t="str">
        <f>IFERROR(#REF!/GAMSstern!BG127,"")</f>
        <v/>
      </c>
      <c r="BI127" s="2" t="str">
        <f>IFERROR(#REF!/GAMSstern!BH127,"")</f>
        <v/>
      </c>
      <c r="BJ127" s="2" t="str">
        <f>IFERROR(#REF!/GAMSstern!BI127,"")</f>
        <v/>
      </c>
    </row>
    <row r="128" spans="1:62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25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x14ac:dyDescent="0.25">
      <c r="A130" t="e">
        <f>#REF!</f>
        <v>#REF!</v>
      </c>
      <c r="B130" t="str">
        <f>GAMSbase!A130</f>
        <v>** CONTROL VARIABLES</v>
      </c>
      <c r="C130" s="2" t="str">
        <f>IFERROR(#REF!/GAMSstern!B130,"")</f>
        <v/>
      </c>
      <c r="D130" s="2" t="str">
        <f>IFERROR(#REF!/GAMSstern!C130,"")</f>
        <v/>
      </c>
      <c r="E130" s="2" t="str">
        <f>IFERROR(#REF!/GAMSstern!D130,"")</f>
        <v/>
      </c>
      <c r="F130" s="2" t="str">
        <f>IFERROR(#REF!/GAMSstern!E130,"")</f>
        <v/>
      </c>
      <c r="G130" s="2" t="str">
        <f>IFERROR(#REF!/GAMSstern!F130,"")</f>
        <v/>
      </c>
      <c r="H130" s="2" t="str">
        <f>IFERROR(#REF!/GAMSstern!G130,"")</f>
        <v/>
      </c>
      <c r="I130" s="2" t="str">
        <f>IFERROR(#REF!/GAMSstern!H130,"")</f>
        <v/>
      </c>
      <c r="J130" s="2" t="str">
        <f>IFERROR(#REF!/GAMSstern!I130,"")</f>
        <v/>
      </c>
      <c r="K130" s="2" t="str">
        <f>IFERROR(#REF!/GAMSstern!J130,"")</f>
        <v/>
      </c>
      <c r="L130" s="2" t="str">
        <f>IFERROR(#REF!/GAMSstern!K130,"")</f>
        <v/>
      </c>
      <c r="M130" s="2" t="str">
        <f>IFERROR(#REF!/GAMSstern!L130,"")</f>
        <v/>
      </c>
      <c r="N130" s="2" t="str">
        <f>IFERROR(#REF!/GAMSstern!M130,"")</f>
        <v/>
      </c>
      <c r="O130" s="2" t="str">
        <f>IFERROR(#REF!/GAMSstern!N130,"")</f>
        <v/>
      </c>
      <c r="P130" s="2" t="str">
        <f>IFERROR(#REF!/GAMSstern!O130,"")</f>
        <v/>
      </c>
      <c r="Q130" s="2" t="str">
        <f>IFERROR(#REF!/GAMSstern!P130,"")</f>
        <v/>
      </c>
      <c r="R130" s="2" t="str">
        <f>IFERROR(#REF!/GAMSstern!Q130,"")</f>
        <v/>
      </c>
      <c r="S130" s="2" t="str">
        <f>IFERROR(#REF!/GAMSstern!R130,"")</f>
        <v/>
      </c>
      <c r="T130" s="2" t="str">
        <f>IFERROR(#REF!/GAMSstern!S130,"")</f>
        <v/>
      </c>
      <c r="U130" s="2" t="str">
        <f>IFERROR(#REF!/GAMSstern!T130,"")</f>
        <v/>
      </c>
      <c r="V130" s="2" t="str">
        <f>IFERROR(#REF!/GAMSstern!U130,"")</f>
        <v/>
      </c>
      <c r="W130" s="2" t="str">
        <f>IFERROR(#REF!/GAMSstern!V130,"")</f>
        <v/>
      </c>
      <c r="X130" s="2" t="str">
        <f>IFERROR(#REF!/GAMSstern!W130,"")</f>
        <v/>
      </c>
      <c r="Y130" s="2" t="str">
        <f>IFERROR(#REF!/GAMSstern!X130,"")</f>
        <v/>
      </c>
      <c r="Z130" s="2" t="str">
        <f>IFERROR(#REF!/GAMSstern!Y130,"")</f>
        <v/>
      </c>
      <c r="AA130" s="2" t="str">
        <f>IFERROR(#REF!/GAMSstern!Z130,"")</f>
        <v/>
      </c>
      <c r="AB130" s="2" t="str">
        <f>IFERROR(#REF!/GAMSstern!AA130,"")</f>
        <v/>
      </c>
      <c r="AC130" s="2" t="str">
        <f>IFERROR(#REF!/GAMSstern!AB130,"")</f>
        <v/>
      </c>
      <c r="AD130" s="2" t="str">
        <f>IFERROR(#REF!/GAMSstern!AC130,"")</f>
        <v/>
      </c>
      <c r="AE130" s="2" t="str">
        <f>IFERROR(#REF!/GAMSstern!AD130,"")</f>
        <v/>
      </c>
      <c r="AF130" s="2" t="str">
        <f>IFERROR(#REF!/GAMSstern!AE130,"")</f>
        <v/>
      </c>
      <c r="AG130" s="2" t="str">
        <f>IFERROR(#REF!/GAMSstern!AF130,"")</f>
        <v/>
      </c>
      <c r="AH130" s="2" t="str">
        <f>IFERROR(#REF!/GAMSstern!AG130,"")</f>
        <v/>
      </c>
      <c r="AI130" s="2" t="str">
        <f>IFERROR(#REF!/GAMSstern!AH130,"")</f>
        <v/>
      </c>
      <c r="AJ130" s="2" t="str">
        <f>IFERROR(#REF!/GAMSstern!AI130,"")</f>
        <v/>
      </c>
      <c r="AK130" s="2" t="str">
        <f>IFERROR(#REF!/GAMSstern!AJ130,"")</f>
        <v/>
      </c>
      <c r="AL130" s="2" t="str">
        <f>IFERROR(#REF!/GAMSstern!AK130,"")</f>
        <v/>
      </c>
      <c r="AM130" s="2" t="str">
        <f>IFERROR(#REF!/GAMSstern!AL130,"")</f>
        <v/>
      </c>
      <c r="AN130" s="2" t="str">
        <f>IFERROR(#REF!/GAMSstern!AM130,"")</f>
        <v/>
      </c>
      <c r="AO130" s="2" t="str">
        <f>IFERROR(#REF!/GAMSstern!AN130,"")</f>
        <v/>
      </c>
      <c r="AP130" s="2" t="str">
        <f>IFERROR(#REF!/GAMSstern!AO130,"")</f>
        <v/>
      </c>
      <c r="AQ130" s="2" t="str">
        <f>IFERROR(#REF!/GAMSstern!AP130,"")</f>
        <v/>
      </c>
      <c r="AR130" s="2" t="str">
        <f>IFERROR(#REF!/GAMSstern!AQ130,"")</f>
        <v/>
      </c>
      <c r="AS130" s="2" t="str">
        <f>IFERROR(#REF!/GAMSstern!AR130,"")</f>
        <v/>
      </c>
      <c r="AT130" s="2" t="str">
        <f>IFERROR(#REF!/GAMSstern!AS130,"")</f>
        <v/>
      </c>
      <c r="AU130" s="2" t="str">
        <f>IFERROR(#REF!/GAMSstern!AT130,"")</f>
        <v/>
      </c>
      <c r="AV130" s="2" t="str">
        <f>IFERROR(#REF!/GAMSstern!AU130,"")</f>
        <v/>
      </c>
      <c r="AW130" s="2" t="str">
        <f>IFERROR(#REF!/GAMSstern!AV130,"")</f>
        <v/>
      </c>
      <c r="AX130" s="2" t="str">
        <f>IFERROR(#REF!/GAMSstern!AW130,"")</f>
        <v/>
      </c>
      <c r="AY130" s="2" t="str">
        <f>IFERROR(#REF!/GAMSstern!AX130,"")</f>
        <v/>
      </c>
      <c r="AZ130" s="2" t="str">
        <f>IFERROR(#REF!/GAMSstern!AY130,"")</f>
        <v/>
      </c>
      <c r="BA130" s="2" t="str">
        <f>IFERROR(#REF!/GAMSstern!AZ130,"")</f>
        <v/>
      </c>
      <c r="BB130" s="2" t="str">
        <f>IFERROR(#REF!/GAMSstern!BA130,"")</f>
        <v/>
      </c>
      <c r="BC130" s="2" t="str">
        <f>IFERROR(#REF!/GAMSstern!BB130,"")</f>
        <v/>
      </c>
      <c r="BD130" s="2" t="str">
        <f>IFERROR(#REF!/GAMSstern!BC130,"")</f>
        <v/>
      </c>
      <c r="BE130" s="2" t="str">
        <f>IFERROR(#REF!/GAMSstern!BD130,"")</f>
        <v/>
      </c>
      <c r="BF130" s="2" t="str">
        <f>IFERROR(#REF!/GAMSstern!BE130,"")</f>
        <v/>
      </c>
      <c r="BG130" s="2" t="str">
        <f>IFERROR(#REF!/GAMSstern!BF130,"")</f>
        <v/>
      </c>
      <c r="BH130" s="2" t="str">
        <f>IFERROR(#REF!/GAMSstern!BG130,"")</f>
        <v/>
      </c>
      <c r="BI130" s="2" t="str">
        <f>IFERROR(#REF!/GAMSstern!BH130,"")</f>
        <v/>
      </c>
      <c r="BJ130" s="2" t="str">
        <f>IFERROR(#REF!/GAMSstern!BI130,"")</f>
        <v/>
      </c>
    </row>
    <row r="131" spans="1:62" x14ac:dyDescent="0.25">
      <c r="A131" t="e">
        <f>#REF!</f>
        <v>#REF!</v>
      </c>
      <c r="B131" t="str">
        <f>GAMSbase!A131</f>
        <v>Savings Rate (proportion of gross output)</v>
      </c>
      <c r="C131" s="2" t="str">
        <f>IFERROR(#REF!/GAMSstern!B131,"")</f>
        <v/>
      </c>
      <c r="D131" s="2" t="str">
        <f>IFERROR(#REF!/GAMSstern!C131,"")</f>
        <v/>
      </c>
      <c r="E131" s="2" t="str">
        <f>IFERROR(#REF!/GAMSstern!D131,"")</f>
        <v/>
      </c>
      <c r="F131" s="2" t="str">
        <f>IFERROR(#REF!/GAMSstern!E131,"")</f>
        <v/>
      </c>
      <c r="G131" s="2" t="str">
        <f>IFERROR(#REF!/GAMSstern!F131,"")</f>
        <v/>
      </c>
      <c r="H131" s="2" t="str">
        <f>IFERROR(#REF!/GAMSstern!G131,"")</f>
        <v/>
      </c>
      <c r="I131" s="2" t="str">
        <f>IFERROR(#REF!/GAMSstern!H131,"")</f>
        <v/>
      </c>
      <c r="J131" s="2" t="str">
        <f>IFERROR(#REF!/GAMSstern!I131,"")</f>
        <v/>
      </c>
      <c r="K131" s="2" t="str">
        <f>IFERROR(#REF!/GAMSstern!J131,"")</f>
        <v/>
      </c>
      <c r="L131" s="2" t="str">
        <f>IFERROR(#REF!/GAMSstern!K131,"")</f>
        <v/>
      </c>
      <c r="M131" s="2" t="str">
        <f>IFERROR(#REF!/GAMSstern!L131,"")</f>
        <v/>
      </c>
      <c r="N131" s="2" t="str">
        <f>IFERROR(#REF!/GAMSstern!M131,"")</f>
        <v/>
      </c>
      <c r="O131" s="2" t="str">
        <f>IFERROR(#REF!/GAMSstern!N131,"")</f>
        <v/>
      </c>
      <c r="P131" s="2" t="str">
        <f>IFERROR(#REF!/GAMSstern!O131,"")</f>
        <v/>
      </c>
      <c r="Q131" s="2" t="str">
        <f>IFERROR(#REF!/GAMSstern!P131,"")</f>
        <v/>
      </c>
      <c r="R131" s="2" t="str">
        <f>IFERROR(#REF!/GAMSstern!Q131,"")</f>
        <v/>
      </c>
      <c r="S131" s="2" t="str">
        <f>IFERROR(#REF!/GAMSstern!R131,"")</f>
        <v/>
      </c>
      <c r="T131" s="2" t="str">
        <f>IFERROR(#REF!/GAMSstern!S131,"")</f>
        <v/>
      </c>
      <c r="U131" s="2" t="str">
        <f>IFERROR(#REF!/GAMSstern!T131,"")</f>
        <v/>
      </c>
      <c r="V131" s="2" t="str">
        <f>IFERROR(#REF!/GAMSstern!U131,"")</f>
        <v/>
      </c>
      <c r="W131" s="2" t="str">
        <f>IFERROR(#REF!/GAMSstern!V131,"")</f>
        <v/>
      </c>
      <c r="X131" s="2" t="str">
        <f>IFERROR(#REF!/GAMSstern!W131,"")</f>
        <v/>
      </c>
      <c r="Y131" s="2" t="str">
        <f>IFERROR(#REF!/GAMSstern!X131,"")</f>
        <v/>
      </c>
      <c r="Z131" s="2" t="str">
        <f>IFERROR(#REF!/GAMSstern!Y131,"")</f>
        <v/>
      </c>
      <c r="AA131" s="2" t="str">
        <f>IFERROR(#REF!/GAMSstern!Z131,"")</f>
        <v/>
      </c>
      <c r="AB131" s="2" t="str">
        <f>IFERROR(#REF!/GAMSstern!AA131,"")</f>
        <v/>
      </c>
      <c r="AC131" s="2" t="str">
        <f>IFERROR(#REF!/GAMSstern!AB131,"")</f>
        <v/>
      </c>
      <c r="AD131" s="2" t="str">
        <f>IFERROR(#REF!/GAMSstern!AC131,"")</f>
        <v/>
      </c>
      <c r="AE131" s="2" t="str">
        <f>IFERROR(#REF!/GAMSstern!AD131,"")</f>
        <v/>
      </c>
      <c r="AF131" s="2" t="str">
        <f>IFERROR(#REF!/GAMSstern!AE131,"")</f>
        <v/>
      </c>
      <c r="AG131" s="2" t="str">
        <f>IFERROR(#REF!/GAMSstern!AF131,"")</f>
        <v/>
      </c>
      <c r="AH131" s="2" t="str">
        <f>IFERROR(#REF!/GAMSstern!AG131,"")</f>
        <v/>
      </c>
      <c r="AI131" s="2" t="str">
        <f>IFERROR(#REF!/GAMSstern!AH131,"")</f>
        <v/>
      </c>
      <c r="AJ131" s="2" t="str">
        <f>IFERROR(#REF!/GAMSstern!AI131,"")</f>
        <v/>
      </c>
      <c r="AK131" s="2" t="str">
        <f>IFERROR(#REF!/GAMSstern!AJ131,"")</f>
        <v/>
      </c>
      <c r="AL131" s="2" t="str">
        <f>IFERROR(#REF!/GAMSstern!AK131,"")</f>
        <v/>
      </c>
      <c r="AM131" s="2" t="str">
        <f>IFERROR(#REF!/GAMSstern!AL131,"")</f>
        <v/>
      </c>
      <c r="AN131" s="2" t="str">
        <f>IFERROR(#REF!/GAMSstern!AM131,"")</f>
        <v/>
      </c>
      <c r="AO131" s="2" t="str">
        <f>IFERROR(#REF!/GAMSstern!AN131,"")</f>
        <v/>
      </c>
      <c r="AP131" s="2" t="str">
        <f>IFERROR(#REF!/GAMSstern!AO131,"")</f>
        <v/>
      </c>
      <c r="AQ131" s="2" t="str">
        <f>IFERROR(#REF!/GAMSstern!AP131,"")</f>
        <v/>
      </c>
      <c r="AR131" s="2" t="str">
        <f>IFERROR(#REF!/GAMSstern!AQ131,"")</f>
        <v/>
      </c>
      <c r="AS131" s="2" t="str">
        <f>IFERROR(#REF!/GAMSstern!AR131,"")</f>
        <v/>
      </c>
      <c r="AT131" s="2" t="str">
        <f>IFERROR(#REF!/GAMSstern!AS131,"")</f>
        <v/>
      </c>
      <c r="AU131" s="2" t="str">
        <f>IFERROR(#REF!/GAMSstern!AT131,"")</f>
        <v/>
      </c>
      <c r="AV131" s="2" t="str">
        <f>IFERROR(#REF!/GAMSstern!AU131,"")</f>
        <v/>
      </c>
      <c r="AW131" s="2" t="str">
        <f>IFERROR(#REF!/GAMSstern!AV131,"")</f>
        <v/>
      </c>
      <c r="AX131" s="2" t="str">
        <f>IFERROR(#REF!/GAMSstern!AW131,"")</f>
        <v/>
      </c>
      <c r="AY131" s="2" t="str">
        <f>IFERROR(#REF!/GAMSstern!AX131,"")</f>
        <v/>
      </c>
      <c r="AZ131" s="2" t="str">
        <f>IFERROR(#REF!/GAMSstern!AY131,"")</f>
        <v/>
      </c>
      <c r="BA131" s="2" t="str">
        <f>IFERROR(#REF!/GAMSstern!AZ131,"")</f>
        <v/>
      </c>
      <c r="BB131" s="2" t="str">
        <f>IFERROR(#REF!/GAMSstern!BA131,"")</f>
        <v/>
      </c>
      <c r="BC131" s="2" t="str">
        <f>IFERROR(#REF!/GAMSstern!BB131,"")</f>
        <v/>
      </c>
      <c r="BD131" s="2" t="str">
        <f>IFERROR(#REF!/GAMSstern!BC131,"")</f>
        <v/>
      </c>
      <c r="BE131" s="2" t="str">
        <f>IFERROR(#REF!/GAMSstern!BD131,"")</f>
        <v/>
      </c>
      <c r="BF131" s="2" t="str">
        <f>IFERROR(#REF!/GAMSstern!BE131,"")</f>
        <v/>
      </c>
      <c r="BG131" s="2" t="str">
        <f>IFERROR(#REF!/GAMSstern!BF131,"")</f>
        <v/>
      </c>
      <c r="BH131" s="2" t="str">
        <f>IFERROR(#REF!/GAMSstern!BG131,"")</f>
        <v/>
      </c>
      <c r="BI131" s="2" t="str">
        <f>IFERROR(#REF!/GAMSstern!BH131,"")</f>
        <v/>
      </c>
      <c r="BJ131" s="2" t="str">
        <f>IFERROR(#REF!/GAMSstern!BI131,"")</f>
        <v/>
      </c>
    </row>
    <row r="132" spans="1:62" x14ac:dyDescent="0.25">
      <c r="A132" t="e">
        <f>#REF!</f>
        <v>#REF!</v>
      </c>
      <c r="B132" t="str">
        <f>GAMSbase!A132</f>
        <v>Carbon Price (per t CO2)</v>
      </c>
      <c r="C132" s="2" t="str">
        <f>IFERROR(#REF!/GAMSstern!B132,"")</f>
        <v/>
      </c>
      <c r="D132" s="2" t="str">
        <f>IFERROR(#REF!/GAMSstern!C132,"")</f>
        <v/>
      </c>
      <c r="E132" s="2" t="str">
        <f>IFERROR(#REF!/GAMSstern!D132,"")</f>
        <v/>
      </c>
      <c r="F132" s="2" t="str">
        <f>IFERROR(#REF!/GAMSstern!E132,"")</f>
        <v/>
      </c>
      <c r="G132" s="2" t="str">
        <f>IFERROR(#REF!/GAMSstern!F132,"")</f>
        <v/>
      </c>
      <c r="H132" s="2" t="str">
        <f>IFERROR(#REF!/GAMSstern!G132,"")</f>
        <v/>
      </c>
      <c r="I132" s="2" t="str">
        <f>IFERROR(#REF!/GAMSstern!H132,"")</f>
        <v/>
      </c>
      <c r="J132" s="2" t="str">
        <f>IFERROR(#REF!/GAMSstern!I132,"")</f>
        <v/>
      </c>
      <c r="K132" s="2" t="str">
        <f>IFERROR(#REF!/GAMSstern!J132,"")</f>
        <v/>
      </c>
      <c r="L132" s="2" t="str">
        <f>IFERROR(#REF!/GAMSstern!K132,"")</f>
        <v/>
      </c>
      <c r="M132" s="2" t="str">
        <f>IFERROR(#REF!/GAMSstern!L132,"")</f>
        <v/>
      </c>
      <c r="N132" s="2" t="str">
        <f>IFERROR(#REF!/GAMSstern!M132,"")</f>
        <v/>
      </c>
      <c r="O132" s="2" t="str">
        <f>IFERROR(#REF!/GAMSstern!N132,"")</f>
        <v/>
      </c>
      <c r="P132" s="2" t="str">
        <f>IFERROR(#REF!/GAMSstern!O132,"")</f>
        <v/>
      </c>
      <c r="Q132" s="2" t="str">
        <f>IFERROR(#REF!/GAMSstern!P132,"")</f>
        <v/>
      </c>
      <c r="R132" s="2" t="str">
        <f>IFERROR(#REF!/GAMSstern!Q132,"")</f>
        <v/>
      </c>
      <c r="S132" s="2" t="str">
        <f>IFERROR(#REF!/GAMSstern!R132,"")</f>
        <v/>
      </c>
      <c r="T132" s="2" t="str">
        <f>IFERROR(#REF!/GAMSstern!S132,"")</f>
        <v/>
      </c>
      <c r="U132" s="2" t="str">
        <f>IFERROR(#REF!/GAMSstern!T132,"")</f>
        <v/>
      </c>
      <c r="V132" s="2" t="str">
        <f>IFERROR(#REF!/GAMSstern!U132,"")</f>
        <v/>
      </c>
      <c r="W132" s="2" t="str">
        <f>IFERROR(#REF!/GAMSstern!V132,"")</f>
        <v/>
      </c>
      <c r="X132" s="2" t="str">
        <f>IFERROR(#REF!/GAMSstern!W132,"")</f>
        <v/>
      </c>
      <c r="Y132" s="2" t="str">
        <f>IFERROR(#REF!/GAMSstern!X132,"")</f>
        <v/>
      </c>
      <c r="Z132" s="2" t="str">
        <f>IFERROR(#REF!/GAMSstern!Y132,"")</f>
        <v/>
      </c>
      <c r="AA132" s="2" t="str">
        <f>IFERROR(#REF!/GAMSstern!Z132,"")</f>
        <v/>
      </c>
      <c r="AB132" s="2" t="str">
        <f>IFERROR(#REF!/GAMSstern!AA132,"")</f>
        <v/>
      </c>
      <c r="AC132" s="2" t="str">
        <f>IFERROR(#REF!/GAMSstern!AB132,"")</f>
        <v/>
      </c>
      <c r="AD132" s="2" t="str">
        <f>IFERROR(#REF!/GAMSstern!AC132,"")</f>
        <v/>
      </c>
      <c r="AE132" s="2" t="str">
        <f>IFERROR(#REF!/GAMSstern!AD132,"")</f>
        <v/>
      </c>
      <c r="AF132" s="2" t="str">
        <f>IFERROR(#REF!/GAMSstern!AE132,"")</f>
        <v/>
      </c>
      <c r="AG132" s="2" t="str">
        <f>IFERROR(#REF!/GAMSstern!AF132,"")</f>
        <v/>
      </c>
      <c r="AH132" s="2" t="str">
        <f>IFERROR(#REF!/GAMSstern!AG132,"")</f>
        <v/>
      </c>
      <c r="AI132" s="2" t="str">
        <f>IFERROR(#REF!/GAMSstern!AH132,"")</f>
        <v/>
      </c>
      <c r="AJ132" s="2" t="str">
        <f>IFERROR(#REF!/GAMSstern!AI132,"")</f>
        <v/>
      </c>
      <c r="AK132" s="2" t="str">
        <f>IFERROR(#REF!/GAMSstern!AJ132,"")</f>
        <v/>
      </c>
      <c r="AL132" s="2" t="str">
        <f>IFERROR(#REF!/GAMSstern!AK132,"")</f>
        <v/>
      </c>
      <c r="AM132" s="2" t="str">
        <f>IFERROR(#REF!/GAMSstern!AL132,"")</f>
        <v/>
      </c>
      <c r="AN132" s="2" t="str">
        <f>IFERROR(#REF!/GAMSstern!AM132,"")</f>
        <v/>
      </c>
      <c r="AO132" s="2" t="str">
        <f>IFERROR(#REF!/GAMSstern!AN132,"")</f>
        <v/>
      </c>
      <c r="AP132" s="2" t="str">
        <f>IFERROR(#REF!/GAMSstern!AO132,"")</f>
        <v/>
      </c>
      <c r="AQ132" s="2" t="str">
        <f>IFERROR(#REF!/GAMSstern!AP132,"")</f>
        <v/>
      </c>
      <c r="AR132" s="2" t="str">
        <f>IFERROR(#REF!/GAMSstern!AQ132,"")</f>
        <v/>
      </c>
      <c r="AS132" s="2" t="str">
        <f>IFERROR(#REF!/GAMSstern!AR132,"")</f>
        <v/>
      </c>
      <c r="AT132" s="2" t="str">
        <f>IFERROR(#REF!/GAMSstern!AS132,"")</f>
        <v/>
      </c>
      <c r="AU132" s="2" t="str">
        <f>IFERROR(#REF!/GAMSstern!AT132,"")</f>
        <v/>
      </c>
      <c r="AV132" s="2" t="str">
        <f>IFERROR(#REF!/GAMSstern!AU132,"")</f>
        <v/>
      </c>
      <c r="AW132" s="2" t="str">
        <f>IFERROR(#REF!/GAMSstern!AV132,"")</f>
        <v/>
      </c>
      <c r="AX132" s="2" t="str">
        <f>IFERROR(#REF!/GAMSstern!AW132,"")</f>
        <v/>
      </c>
      <c r="AY132" s="2" t="str">
        <f>IFERROR(#REF!/GAMSstern!AX132,"")</f>
        <v/>
      </c>
      <c r="AZ132" s="2" t="str">
        <f>IFERROR(#REF!/GAMSstern!AY132,"")</f>
        <v/>
      </c>
      <c r="BA132" s="2" t="str">
        <f>IFERROR(#REF!/GAMSstern!AZ132,"")</f>
        <v/>
      </c>
      <c r="BB132" s="2" t="str">
        <f>IFERROR(#REF!/GAMSstern!BA132,"")</f>
        <v/>
      </c>
      <c r="BC132" s="2" t="str">
        <f>IFERROR(#REF!/GAMSstern!BB132,"")</f>
        <v/>
      </c>
      <c r="BD132" s="2" t="str">
        <f>IFERROR(#REF!/GAMSstern!BC132,"")</f>
        <v/>
      </c>
      <c r="BE132" s="2" t="str">
        <f>IFERROR(#REF!/GAMSstern!BD132,"")</f>
        <v/>
      </c>
      <c r="BF132" s="2" t="str">
        <f>IFERROR(#REF!/GAMSstern!BE132,"")</f>
        <v/>
      </c>
      <c r="BG132" s="2" t="str">
        <f>IFERROR(#REF!/GAMSstern!BF132,"")</f>
        <v/>
      </c>
      <c r="BH132" s="2" t="str">
        <f>IFERROR(#REF!/GAMSstern!BG132,"")</f>
        <v/>
      </c>
      <c r="BI132" s="2" t="str">
        <f>IFERROR(#REF!/GAMSstern!BH132,"")</f>
        <v/>
      </c>
      <c r="BJ132" s="2" t="str">
        <f>IFERROR(#REF!/GAMSstern!BI132,"")</f>
        <v/>
      </c>
    </row>
    <row r="133" spans="1:62" x14ac:dyDescent="0.25">
      <c r="A133" t="e">
        <f>#REF!</f>
        <v>#REF!</v>
      </c>
      <c r="B133" t="str">
        <f>GAMSbase!A133</f>
        <v>Carbon Price (per t CO2) [repeat]</v>
      </c>
      <c r="C133" s="2" t="str">
        <f>IFERROR(#REF!/GAMSstern!B133,"")</f>
        <v/>
      </c>
      <c r="D133" s="2" t="str">
        <f>IFERROR(#REF!/GAMSstern!C133,"")</f>
        <v/>
      </c>
      <c r="E133" s="2" t="str">
        <f>IFERROR(#REF!/GAMSstern!D133,"")</f>
        <v/>
      </c>
      <c r="F133" s="2" t="str">
        <f>IFERROR(#REF!/GAMSstern!E133,"")</f>
        <v/>
      </c>
      <c r="G133" s="2" t="str">
        <f>IFERROR(#REF!/GAMSstern!F133,"")</f>
        <v/>
      </c>
      <c r="H133" s="2" t="str">
        <f>IFERROR(#REF!/GAMSstern!G133,"")</f>
        <v/>
      </c>
      <c r="I133" s="2" t="str">
        <f>IFERROR(#REF!/GAMSstern!H133,"")</f>
        <v/>
      </c>
      <c r="J133" s="2" t="str">
        <f>IFERROR(#REF!/GAMSstern!I133,"")</f>
        <v/>
      </c>
      <c r="K133" s="2" t="str">
        <f>IFERROR(#REF!/GAMSstern!J133,"")</f>
        <v/>
      </c>
      <c r="L133" s="2" t="str">
        <f>IFERROR(#REF!/GAMSstern!K133,"")</f>
        <v/>
      </c>
      <c r="M133" s="2" t="str">
        <f>IFERROR(#REF!/GAMSstern!L133,"")</f>
        <v/>
      </c>
      <c r="N133" s="2" t="str">
        <f>IFERROR(#REF!/GAMSstern!M133,"")</f>
        <v/>
      </c>
      <c r="O133" s="2" t="str">
        <f>IFERROR(#REF!/GAMSstern!N133,"")</f>
        <v/>
      </c>
      <c r="P133" s="2" t="str">
        <f>IFERROR(#REF!/GAMSstern!O133,"")</f>
        <v/>
      </c>
      <c r="Q133" s="2" t="str">
        <f>IFERROR(#REF!/GAMSstern!P133,"")</f>
        <v/>
      </c>
      <c r="R133" s="2" t="str">
        <f>IFERROR(#REF!/GAMSstern!Q133,"")</f>
        <v/>
      </c>
      <c r="S133" s="2" t="str">
        <f>IFERROR(#REF!/GAMSstern!R133,"")</f>
        <v/>
      </c>
      <c r="T133" s="2" t="str">
        <f>IFERROR(#REF!/GAMSstern!S133,"")</f>
        <v/>
      </c>
      <c r="U133" s="2" t="str">
        <f>IFERROR(#REF!/GAMSstern!T133,"")</f>
        <v/>
      </c>
      <c r="V133" s="2" t="str">
        <f>IFERROR(#REF!/GAMSstern!U133,"")</f>
        <v/>
      </c>
      <c r="W133" s="2" t="str">
        <f>IFERROR(#REF!/GAMSstern!V133,"")</f>
        <v/>
      </c>
      <c r="X133" s="2" t="str">
        <f>IFERROR(#REF!/GAMSstern!W133,"")</f>
        <v/>
      </c>
      <c r="Y133" s="2" t="str">
        <f>IFERROR(#REF!/GAMSstern!X133,"")</f>
        <v/>
      </c>
      <c r="Z133" s="2" t="str">
        <f>IFERROR(#REF!/GAMSstern!Y133,"")</f>
        <v/>
      </c>
      <c r="AA133" s="2" t="str">
        <f>IFERROR(#REF!/GAMSstern!Z133,"")</f>
        <v/>
      </c>
      <c r="AB133" s="2" t="str">
        <f>IFERROR(#REF!/GAMSstern!AA133,"")</f>
        <v/>
      </c>
      <c r="AC133" s="2" t="str">
        <f>IFERROR(#REF!/GAMSstern!AB133,"")</f>
        <v/>
      </c>
      <c r="AD133" s="2" t="str">
        <f>IFERROR(#REF!/GAMSstern!AC133,"")</f>
        <v/>
      </c>
      <c r="AE133" s="2" t="str">
        <f>IFERROR(#REF!/GAMSstern!AD133,"")</f>
        <v/>
      </c>
      <c r="AF133" s="2" t="str">
        <f>IFERROR(#REF!/GAMSstern!AE133,"")</f>
        <v/>
      </c>
      <c r="AG133" s="2" t="str">
        <f>IFERROR(#REF!/GAMSstern!AF133,"")</f>
        <v/>
      </c>
      <c r="AH133" s="2" t="str">
        <f>IFERROR(#REF!/GAMSstern!AG133,"")</f>
        <v/>
      </c>
      <c r="AI133" s="2" t="str">
        <f>IFERROR(#REF!/GAMSstern!AH133,"")</f>
        <v/>
      </c>
      <c r="AJ133" s="2" t="str">
        <f>IFERROR(#REF!/GAMSstern!AI133,"")</f>
        <v/>
      </c>
      <c r="AK133" s="2" t="str">
        <f>IFERROR(#REF!/GAMSstern!AJ133,"")</f>
        <v/>
      </c>
      <c r="AL133" s="2" t="str">
        <f>IFERROR(#REF!/GAMSstern!AK133,"")</f>
        <v/>
      </c>
      <c r="AM133" s="2" t="str">
        <f>IFERROR(#REF!/GAMSstern!AL133,"")</f>
        <v/>
      </c>
      <c r="AN133" s="2" t="str">
        <f>IFERROR(#REF!/GAMSstern!AM133,"")</f>
        <v/>
      </c>
      <c r="AO133" s="2" t="str">
        <f>IFERROR(#REF!/GAMSstern!AN133,"")</f>
        <v/>
      </c>
      <c r="AP133" s="2" t="str">
        <f>IFERROR(#REF!/GAMSstern!AO133,"")</f>
        <v/>
      </c>
      <c r="AQ133" s="2" t="str">
        <f>IFERROR(#REF!/GAMSstern!AP133,"")</f>
        <v/>
      </c>
      <c r="AR133" s="2" t="str">
        <f>IFERROR(#REF!/GAMSstern!AQ133,"")</f>
        <v/>
      </c>
      <c r="AS133" s="2" t="str">
        <f>IFERROR(#REF!/GAMSstern!AR133,"")</f>
        <v/>
      </c>
      <c r="AT133" s="2" t="str">
        <f>IFERROR(#REF!/GAMSstern!AS133,"")</f>
        <v/>
      </c>
      <c r="AU133" s="2" t="str">
        <f>IFERROR(#REF!/GAMSstern!AT133,"")</f>
        <v/>
      </c>
      <c r="AV133" s="2" t="str">
        <f>IFERROR(#REF!/GAMSstern!AU133,"")</f>
        <v/>
      </c>
      <c r="AW133" s="2" t="str">
        <f>IFERROR(#REF!/GAMSstern!AV133,"")</f>
        <v/>
      </c>
      <c r="AX133" s="2" t="str">
        <f>IFERROR(#REF!/GAMSstern!AW133,"")</f>
        <v/>
      </c>
      <c r="AY133" s="2" t="str">
        <f>IFERROR(#REF!/GAMSstern!AX133,"")</f>
        <v/>
      </c>
      <c r="AZ133" s="2" t="str">
        <f>IFERROR(#REF!/GAMSstern!AY133,"")</f>
        <v/>
      </c>
      <c r="BA133" s="2" t="str">
        <f>IFERROR(#REF!/GAMSstern!AZ133,"")</f>
        <v/>
      </c>
      <c r="BB133" s="2" t="str">
        <f>IFERROR(#REF!/GAMSstern!BA133,"")</f>
        <v/>
      </c>
      <c r="BC133" s="2" t="str">
        <f>IFERROR(#REF!/GAMSstern!BB133,"")</f>
        <v/>
      </c>
      <c r="BD133" s="2" t="str">
        <f>IFERROR(#REF!/GAMSstern!BC133,"")</f>
        <v/>
      </c>
      <c r="BE133" s="2" t="str">
        <f>IFERROR(#REF!/GAMSstern!BD133,"")</f>
        <v/>
      </c>
      <c r="BF133" s="2" t="str">
        <f>IFERROR(#REF!/GAMSstern!BE133,"")</f>
        <v/>
      </c>
      <c r="BG133" s="2" t="str">
        <f>IFERROR(#REF!/GAMSstern!BF133,"")</f>
        <v/>
      </c>
      <c r="BH133" s="2" t="str">
        <f>IFERROR(#REF!/GAMSstern!BG133,"")</f>
        <v/>
      </c>
      <c r="BI133" s="2" t="str">
        <f>IFERROR(#REF!/GAMSstern!BH133,"")</f>
        <v/>
      </c>
      <c r="BJ133" s="2" t="str">
        <f>IFERROR(#REF!/GAMSstern!BI133,"")</f>
        <v/>
      </c>
    </row>
    <row r="134" spans="1:62" x14ac:dyDescent="0.25">
      <c r="A134" t="e">
        <f>#REF!</f>
        <v>#REF!</v>
      </c>
      <c r="B134" t="str">
        <f>GAMSbase!A134</f>
        <v>Carbon Price (per t C)</v>
      </c>
      <c r="C134" s="2" t="str">
        <f>IFERROR(#REF!/GAMSstern!B134,"")</f>
        <v/>
      </c>
      <c r="D134" s="2" t="str">
        <f>IFERROR(#REF!/GAMSstern!C134,"")</f>
        <v/>
      </c>
      <c r="E134" s="2" t="str">
        <f>IFERROR(#REF!/GAMSstern!D134,"")</f>
        <v/>
      </c>
      <c r="F134" s="2" t="str">
        <f>IFERROR(#REF!/GAMSstern!E134,"")</f>
        <v/>
      </c>
      <c r="G134" s="2" t="str">
        <f>IFERROR(#REF!/GAMSstern!F134,"")</f>
        <v/>
      </c>
      <c r="H134" s="2" t="str">
        <f>IFERROR(#REF!/GAMSstern!G134,"")</f>
        <v/>
      </c>
      <c r="I134" s="2" t="str">
        <f>IFERROR(#REF!/GAMSstern!H134,"")</f>
        <v/>
      </c>
      <c r="J134" s="2" t="str">
        <f>IFERROR(#REF!/GAMSstern!I134,"")</f>
        <v/>
      </c>
      <c r="K134" s="2" t="str">
        <f>IFERROR(#REF!/GAMSstern!J134,"")</f>
        <v/>
      </c>
      <c r="L134" s="2" t="str">
        <f>IFERROR(#REF!/GAMSstern!K134,"")</f>
        <v/>
      </c>
      <c r="M134" s="2" t="str">
        <f>IFERROR(#REF!/GAMSstern!L134,"")</f>
        <v/>
      </c>
      <c r="N134" s="2" t="str">
        <f>IFERROR(#REF!/GAMSstern!M134,"")</f>
        <v/>
      </c>
      <c r="O134" s="2" t="str">
        <f>IFERROR(#REF!/GAMSstern!N134,"")</f>
        <v/>
      </c>
      <c r="P134" s="2" t="str">
        <f>IFERROR(#REF!/GAMSstern!O134,"")</f>
        <v/>
      </c>
      <c r="Q134" s="2" t="str">
        <f>IFERROR(#REF!/GAMSstern!P134,"")</f>
        <v/>
      </c>
      <c r="R134" s="2" t="str">
        <f>IFERROR(#REF!/GAMSstern!Q134,"")</f>
        <v/>
      </c>
      <c r="S134" s="2" t="str">
        <f>IFERROR(#REF!/GAMSstern!R134,"")</f>
        <v/>
      </c>
      <c r="T134" s="2" t="str">
        <f>IFERROR(#REF!/GAMSstern!S134,"")</f>
        <v/>
      </c>
      <c r="U134" s="2" t="str">
        <f>IFERROR(#REF!/GAMSstern!T134,"")</f>
        <v/>
      </c>
      <c r="V134" s="2" t="str">
        <f>IFERROR(#REF!/GAMSstern!U134,"")</f>
        <v/>
      </c>
      <c r="W134" s="2" t="str">
        <f>IFERROR(#REF!/GAMSstern!V134,"")</f>
        <v/>
      </c>
      <c r="X134" s="2" t="str">
        <f>IFERROR(#REF!/GAMSstern!W134,"")</f>
        <v/>
      </c>
      <c r="Y134" s="2" t="str">
        <f>IFERROR(#REF!/GAMSstern!X134,"")</f>
        <v/>
      </c>
      <c r="Z134" s="2" t="str">
        <f>IFERROR(#REF!/GAMSstern!Y134,"")</f>
        <v/>
      </c>
      <c r="AA134" s="2" t="str">
        <f>IFERROR(#REF!/GAMSstern!Z134,"")</f>
        <v/>
      </c>
      <c r="AB134" s="2" t="str">
        <f>IFERROR(#REF!/GAMSstern!AA134,"")</f>
        <v/>
      </c>
      <c r="AC134" s="2" t="str">
        <f>IFERROR(#REF!/GAMSstern!AB134,"")</f>
        <v/>
      </c>
      <c r="AD134" s="2" t="str">
        <f>IFERROR(#REF!/GAMSstern!AC134,"")</f>
        <v/>
      </c>
      <c r="AE134" s="2" t="str">
        <f>IFERROR(#REF!/GAMSstern!AD134,"")</f>
        <v/>
      </c>
      <c r="AF134" s="2" t="str">
        <f>IFERROR(#REF!/GAMSstern!AE134,"")</f>
        <v/>
      </c>
      <c r="AG134" s="2" t="str">
        <f>IFERROR(#REF!/GAMSstern!AF134,"")</f>
        <v/>
      </c>
      <c r="AH134" s="2" t="str">
        <f>IFERROR(#REF!/GAMSstern!AG134,"")</f>
        <v/>
      </c>
      <c r="AI134" s="2" t="str">
        <f>IFERROR(#REF!/GAMSstern!AH134,"")</f>
        <v/>
      </c>
      <c r="AJ134" s="2" t="str">
        <f>IFERROR(#REF!/GAMSstern!AI134,"")</f>
        <v/>
      </c>
      <c r="AK134" s="2" t="str">
        <f>IFERROR(#REF!/GAMSstern!AJ134,"")</f>
        <v/>
      </c>
      <c r="AL134" s="2" t="str">
        <f>IFERROR(#REF!/GAMSstern!AK134,"")</f>
        <v/>
      </c>
      <c r="AM134" s="2" t="str">
        <f>IFERROR(#REF!/GAMSstern!AL134,"")</f>
        <v/>
      </c>
      <c r="AN134" s="2" t="str">
        <f>IFERROR(#REF!/GAMSstern!AM134,"")</f>
        <v/>
      </c>
      <c r="AO134" s="2" t="str">
        <f>IFERROR(#REF!/GAMSstern!AN134,"")</f>
        <v/>
      </c>
      <c r="AP134" s="2" t="str">
        <f>IFERROR(#REF!/GAMSstern!AO134,"")</f>
        <v/>
      </c>
      <c r="AQ134" s="2" t="str">
        <f>IFERROR(#REF!/GAMSstern!AP134,"")</f>
        <v/>
      </c>
      <c r="AR134" s="2" t="str">
        <f>IFERROR(#REF!/GAMSstern!AQ134,"")</f>
        <v/>
      </c>
      <c r="AS134" s="2" t="str">
        <f>IFERROR(#REF!/GAMSstern!AR134,"")</f>
        <v/>
      </c>
      <c r="AT134" s="2" t="str">
        <f>IFERROR(#REF!/GAMSstern!AS134,"")</f>
        <v/>
      </c>
      <c r="AU134" s="2" t="str">
        <f>IFERROR(#REF!/GAMSstern!AT134,"")</f>
        <v/>
      </c>
      <c r="AV134" s="2" t="str">
        <f>IFERROR(#REF!/GAMSstern!AU134,"")</f>
        <v/>
      </c>
      <c r="AW134" s="2" t="str">
        <f>IFERROR(#REF!/GAMSstern!AV134,"")</f>
        <v/>
      </c>
      <c r="AX134" s="2" t="str">
        <f>IFERROR(#REF!/GAMSstern!AW134,"")</f>
        <v/>
      </c>
      <c r="AY134" s="2" t="str">
        <f>IFERROR(#REF!/GAMSstern!AX134,"")</f>
        <v/>
      </c>
      <c r="AZ134" s="2" t="str">
        <f>IFERROR(#REF!/GAMSstern!AY134,"")</f>
        <v/>
      </c>
      <c r="BA134" s="2" t="str">
        <f>IFERROR(#REF!/GAMSstern!AZ134,"")</f>
        <v/>
      </c>
      <c r="BB134" s="2" t="str">
        <f>IFERROR(#REF!/GAMSstern!BA134,"")</f>
        <v/>
      </c>
      <c r="BC134" s="2" t="str">
        <f>IFERROR(#REF!/GAMSstern!BB134,"")</f>
        <v/>
      </c>
      <c r="BD134" s="2" t="str">
        <f>IFERROR(#REF!/GAMSstern!BC134,"")</f>
        <v/>
      </c>
      <c r="BE134" s="2" t="str">
        <f>IFERROR(#REF!/GAMSstern!BD134,"")</f>
        <v/>
      </c>
      <c r="BF134" s="2" t="str">
        <f>IFERROR(#REF!/GAMSstern!BE134,"")</f>
        <v/>
      </c>
      <c r="BG134" s="2" t="str">
        <f>IFERROR(#REF!/GAMSstern!BF134,"")</f>
        <v/>
      </c>
      <c r="BH134" s="2" t="str">
        <f>IFERROR(#REF!/GAMSstern!BG134,"")</f>
        <v/>
      </c>
      <c r="BI134" s="2" t="str">
        <f>IFERROR(#REF!/GAMSstern!BH134,"")</f>
        <v/>
      </c>
      <c r="BJ134" s="2" t="str">
        <f>IFERROR(#REF!/GAMSstern!BI134,"")</f>
        <v/>
      </c>
    </row>
    <row r="135" spans="1:62" x14ac:dyDescent="0.25">
      <c r="A135" t="e">
        <f>#REF!</f>
        <v>#REF!</v>
      </c>
      <c r="B135" t="str">
        <f>GAMSbase!A135</f>
        <v>Emissions Control Rate (total)</v>
      </c>
      <c r="C135" s="2" t="str">
        <f>IFERROR(#REF!/GAMSstern!B135,"")</f>
        <v/>
      </c>
      <c r="D135" s="2" t="str">
        <f>IFERROR(#REF!/GAMSstern!C135,"")</f>
        <v/>
      </c>
      <c r="E135" s="2" t="str">
        <f>IFERROR(#REF!/GAMSstern!D135,"")</f>
        <v/>
      </c>
      <c r="F135" s="2" t="str">
        <f>IFERROR(#REF!/GAMSstern!E135,"")</f>
        <v/>
      </c>
      <c r="G135" s="2" t="str">
        <f>IFERROR(#REF!/GAMSstern!F135,"")</f>
        <v/>
      </c>
      <c r="H135" s="2" t="str">
        <f>IFERROR(#REF!/GAMSstern!G135,"")</f>
        <v/>
      </c>
      <c r="I135" s="2" t="str">
        <f>IFERROR(#REF!/GAMSstern!H135,"")</f>
        <v/>
      </c>
      <c r="J135" s="2" t="str">
        <f>IFERROR(#REF!/GAMSstern!I135,"")</f>
        <v/>
      </c>
      <c r="K135" s="2" t="str">
        <f>IFERROR(#REF!/GAMSstern!J135,"")</f>
        <v/>
      </c>
      <c r="L135" s="2" t="str">
        <f>IFERROR(#REF!/GAMSstern!K135,"")</f>
        <v/>
      </c>
      <c r="M135" s="2" t="str">
        <f>IFERROR(#REF!/GAMSstern!L135,"")</f>
        <v/>
      </c>
      <c r="N135" s="2" t="str">
        <f>IFERROR(#REF!/GAMSstern!M135,"")</f>
        <v/>
      </c>
      <c r="O135" s="2" t="str">
        <f>IFERROR(#REF!/GAMSstern!N135,"")</f>
        <v/>
      </c>
      <c r="P135" s="2" t="str">
        <f>IFERROR(#REF!/GAMSstern!O135,"")</f>
        <v/>
      </c>
      <c r="Q135" s="2" t="str">
        <f>IFERROR(#REF!/GAMSstern!P135,"")</f>
        <v/>
      </c>
      <c r="R135" s="2" t="str">
        <f>IFERROR(#REF!/GAMSstern!Q135,"")</f>
        <v/>
      </c>
      <c r="S135" s="2" t="str">
        <f>IFERROR(#REF!/GAMSstern!R135,"")</f>
        <v/>
      </c>
      <c r="T135" s="2" t="str">
        <f>IFERROR(#REF!/GAMSstern!S135,"")</f>
        <v/>
      </c>
      <c r="U135" s="2" t="str">
        <f>IFERROR(#REF!/GAMSstern!T135,"")</f>
        <v/>
      </c>
      <c r="V135" s="2" t="str">
        <f>IFERROR(#REF!/GAMSstern!U135,"")</f>
        <v/>
      </c>
      <c r="W135" s="2" t="str">
        <f>IFERROR(#REF!/GAMSstern!V135,"")</f>
        <v/>
      </c>
      <c r="X135" s="2" t="str">
        <f>IFERROR(#REF!/GAMSstern!W135,"")</f>
        <v/>
      </c>
      <c r="Y135" s="2" t="str">
        <f>IFERROR(#REF!/GAMSstern!X135,"")</f>
        <v/>
      </c>
      <c r="Z135" s="2" t="str">
        <f>IFERROR(#REF!/GAMSstern!Y135,"")</f>
        <v/>
      </c>
      <c r="AA135" s="2" t="str">
        <f>IFERROR(#REF!/GAMSstern!Z135,"")</f>
        <v/>
      </c>
      <c r="AB135" s="2" t="str">
        <f>IFERROR(#REF!/GAMSstern!AA135,"")</f>
        <v/>
      </c>
      <c r="AC135" s="2" t="str">
        <f>IFERROR(#REF!/GAMSstern!AB135,"")</f>
        <v/>
      </c>
      <c r="AD135" s="2" t="str">
        <f>IFERROR(#REF!/GAMSstern!AC135,"")</f>
        <v/>
      </c>
      <c r="AE135" s="2" t="str">
        <f>IFERROR(#REF!/GAMSstern!AD135,"")</f>
        <v/>
      </c>
      <c r="AF135" s="2" t="str">
        <f>IFERROR(#REF!/GAMSstern!AE135,"")</f>
        <v/>
      </c>
      <c r="AG135" s="2" t="str">
        <f>IFERROR(#REF!/GAMSstern!AF135,"")</f>
        <v/>
      </c>
      <c r="AH135" s="2" t="str">
        <f>IFERROR(#REF!/GAMSstern!AG135,"")</f>
        <v/>
      </c>
      <c r="AI135" s="2" t="str">
        <f>IFERROR(#REF!/GAMSstern!AH135,"")</f>
        <v/>
      </c>
      <c r="AJ135" s="2" t="str">
        <f>IFERROR(#REF!/GAMSstern!AI135,"")</f>
        <v/>
      </c>
      <c r="AK135" s="2" t="str">
        <f>IFERROR(#REF!/GAMSstern!AJ135,"")</f>
        <v/>
      </c>
      <c r="AL135" s="2" t="str">
        <f>IFERROR(#REF!/GAMSstern!AK135,"")</f>
        <v/>
      </c>
      <c r="AM135" s="2" t="str">
        <f>IFERROR(#REF!/GAMSstern!AL135,"")</f>
        <v/>
      </c>
      <c r="AN135" s="2" t="str">
        <f>IFERROR(#REF!/GAMSstern!AM135,"")</f>
        <v/>
      </c>
      <c r="AO135" s="2" t="str">
        <f>IFERROR(#REF!/GAMSstern!AN135,"")</f>
        <v/>
      </c>
      <c r="AP135" s="2" t="str">
        <f>IFERROR(#REF!/GAMSstern!AO135,"")</f>
        <v/>
      </c>
      <c r="AQ135" s="2" t="str">
        <f>IFERROR(#REF!/GAMSstern!AP135,"")</f>
        <v/>
      </c>
      <c r="AR135" s="2" t="str">
        <f>IFERROR(#REF!/GAMSstern!AQ135,"")</f>
        <v/>
      </c>
      <c r="AS135" s="2" t="str">
        <f>IFERROR(#REF!/GAMSstern!AR135,"")</f>
        <v/>
      </c>
      <c r="AT135" s="2" t="str">
        <f>IFERROR(#REF!/GAMSstern!AS135,"")</f>
        <v/>
      </c>
      <c r="AU135" s="2" t="str">
        <f>IFERROR(#REF!/GAMSstern!AT135,"")</f>
        <v/>
      </c>
      <c r="AV135" s="2" t="str">
        <f>IFERROR(#REF!/GAMSstern!AU135,"")</f>
        <v/>
      </c>
      <c r="AW135" s="2" t="str">
        <f>IFERROR(#REF!/GAMSstern!AV135,"")</f>
        <v/>
      </c>
      <c r="AX135" s="2" t="str">
        <f>IFERROR(#REF!/GAMSstern!AW135,"")</f>
        <v/>
      </c>
      <c r="AY135" s="2" t="str">
        <f>IFERROR(#REF!/GAMSstern!AX135,"")</f>
        <v/>
      </c>
      <c r="AZ135" s="2" t="str">
        <f>IFERROR(#REF!/GAMSstern!AY135,"")</f>
        <v/>
      </c>
      <c r="BA135" s="2" t="str">
        <f>IFERROR(#REF!/GAMSstern!AZ135,"")</f>
        <v/>
      </c>
      <c r="BB135" s="2" t="str">
        <f>IFERROR(#REF!/GAMSstern!BA135,"")</f>
        <v/>
      </c>
      <c r="BC135" s="2" t="str">
        <f>IFERROR(#REF!/GAMSstern!BB135,"")</f>
        <v/>
      </c>
      <c r="BD135" s="2" t="str">
        <f>IFERROR(#REF!/GAMSstern!BC135,"")</f>
        <v/>
      </c>
      <c r="BE135" s="2" t="str">
        <f>IFERROR(#REF!/GAMSstern!BD135,"")</f>
        <v/>
      </c>
      <c r="BF135" s="2" t="str">
        <f>IFERROR(#REF!/GAMSstern!BE135,"")</f>
        <v/>
      </c>
      <c r="BG135" s="2" t="str">
        <f>IFERROR(#REF!/GAMSstern!BF135,"")</f>
        <v/>
      </c>
      <c r="BH135" s="2" t="str">
        <f>IFERROR(#REF!/GAMSstern!BG135,"")</f>
        <v/>
      </c>
      <c r="BI135" s="2" t="str">
        <f>IFERROR(#REF!/GAMSstern!BH135,"")</f>
        <v/>
      </c>
      <c r="BJ135" s="2" t="str">
        <f>IFERROR(#REF!/GAMSstern!BI135,"")</f>
        <v/>
      </c>
    </row>
    <row r="136" spans="1:62" x14ac:dyDescent="0.25">
      <c r="A136" t="e">
        <f>#REF!</f>
        <v>#REF!</v>
      </c>
      <c r="B136" t="str">
        <f>GAMSbase!A136</f>
        <v>Emissions Control Rate (participants)</v>
      </c>
      <c r="C136" s="2" t="str">
        <f>IFERROR(#REF!/GAMSstern!B136,"")</f>
        <v/>
      </c>
      <c r="D136" s="2" t="str">
        <f>IFERROR(#REF!/GAMSstern!C136,"")</f>
        <v/>
      </c>
      <c r="E136" s="2" t="str">
        <f>IFERROR(#REF!/GAMSstern!D136,"")</f>
        <v/>
      </c>
      <c r="F136" s="2" t="str">
        <f>IFERROR(#REF!/GAMSstern!E136,"")</f>
        <v/>
      </c>
      <c r="G136" s="2" t="str">
        <f>IFERROR(#REF!/GAMSstern!F136,"")</f>
        <v/>
      </c>
      <c r="H136" s="2" t="str">
        <f>IFERROR(#REF!/GAMSstern!G136,"")</f>
        <v/>
      </c>
      <c r="I136" s="2" t="str">
        <f>IFERROR(#REF!/GAMSstern!H136,"")</f>
        <v/>
      </c>
      <c r="J136" s="2" t="str">
        <f>IFERROR(#REF!/GAMSstern!I136,"")</f>
        <v/>
      </c>
      <c r="K136" s="2" t="str">
        <f>IFERROR(#REF!/GAMSstern!J136,"")</f>
        <v/>
      </c>
      <c r="L136" s="2" t="str">
        <f>IFERROR(#REF!/GAMSstern!K136,"")</f>
        <v/>
      </c>
      <c r="M136" s="2" t="str">
        <f>IFERROR(#REF!/GAMSstern!L136,"")</f>
        <v/>
      </c>
      <c r="N136" s="2" t="str">
        <f>IFERROR(#REF!/GAMSstern!M136,"")</f>
        <v/>
      </c>
      <c r="O136" s="2" t="str">
        <f>IFERROR(#REF!/GAMSstern!N136,"")</f>
        <v/>
      </c>
      <c r="P136" s="2" t="str">
        <f>IFERROR(#REF!/GAMSstern!O136,"")</f>
        <v/>
      </c>
      <c r="Q136" s="2" t="str">
        <f>IFERROR(#REF!/GAMSstern!P136,"")</f>
        <v/>
      </c>
      <c r="R136" s="2" t="str">
        <f>IFERROR(#REF!/GAMSstern!Q136,"")</f>
        <v/>
      </c>
      <c r="S136" s="2" t="str">
        <f>IFERROR(#REF!/GAMSstern!R136,"")</f>
        <v/>
      </c>
      <c r="T136" s="2" t="str">
        <f>IFERROR(#REF!/GAMSstern!S136,"")</f>
        <v/>
      </c>
      <c r="U136" s="2" t="str">
        <f>IFERROR(#REF!/GAMSstern!T136,"")</f>
        <v/>
      </c>
      <c r="V136" s="2" t="str">
        <f>IFERROR(#REF!/GAMSstern!U136,"")</f>
        <v/>
      </c>
      <c r="W136" s="2" t="str">
        <f>IFERROR(#REF!/GAMSstern!V136,"")</f>
        <v/>
      </c>
      <c r="X136" s="2" t="str">
        <f>IFERROR(#REF!/GAMSstern!W136,"")</f>
        <v/>
      </c>
      <c r="Y136" s="2" t="str">
        <f>IFERROR(#REF!/GAMSstern!X136,"")</f>
        <v/>
      </c>
      <c r="Z136" s="2" t="str">
        <f>IFERROR(#REF!/GAMSstern!Y136,"")</f>
        <v/>
      </c>
      <c r="AA136" s="2" t="str">
        <f>IFERROR(#REF!/GAMSstern!Z136,"")</f>
        <v/>
      </c>
      <c r="AB136" s="2" t="str">
        <f>IFERROR(#REF!/GAMSstern!AA136,"")</f>
        <v/>
      </c>
      <c r="AC136" s="2" t="str">
        <f>IFERROR(#REF!/GAMSstern!AB136,"")</f>
        <v/>
      </c>
      <c r="AD136" s="2" t="str">
        <f>IFERROR(#REF!/GAMSstern!AC136,"")</f>
        <v/>
      </c>
      <c r="AE136" s="2" t="str">
        <f>IFERROR(#REF!/GAMSstern!AD136,"")</f>
        <v/>
      </c>
      <c r="AF136" s="2" t="str">
        <f>IFERROR(#REF!/GAMSstern!AE136,"")</f>
        <v/>
      </c>
      <c r="AG136" s="2" t="str">
        <f>IFERROR(#REF!/GAMSstern!AF136,"")</f>
        <v/>
      </c>
      <c r="AH136" s="2" t="str">
        <f>IFERROR(#REF!/GAMSstern!AG136,"")</f>
        <v/>
      </c>
      <c r="AI136" s="2" t="str">
        <f>IFERROR(#REF!/GAMSstern!AH136,"")</f>
        <v/>
      </c>
      <c r="AJ136" s="2" t="str">
        <f>IFERROR(#REF!/GAMSstern!AI136,"")</f>
        <v/>
      </c>
      <c r="AK136" s="2" t="str">
        <f>IFERROR(#REF!/GAMSstern!AJ136,"")</f>
        <v/>
      </c>
      <c r="AL136" s="2" t="str">
        <f>IFERROR(#REF!/GAMSstern!AK136,"")</f>
        <v/>
      </c>
      <c r="AM136" s="2" t="str">
        <f>IFERROR(#REF!/GAMSstern!AL136,"")</f>
        <v/>
      </c>
      <c r="AN136" s="2" t="str">
        <f>IFERROR(#REF!/GAMSstern!AM136,"")</f>
        <v/>
      </c>
      <c r="AO136" s="2" t="str">
        <f>IFERROR(#REF!/GAMSstern!AN136,"")</f>
        <v/>
      </c>
      <c r="AP136" s="2" t="str">
        <f>IFERROR(#REF!/GAMSstern!AO136,"")</f>
        <v/>
      </c>
      <c r="AQ136" s="2" t="str">
        <f>IFERROR(#REF!/GAMSstern!AP136,"")</f>
        <v/>
      </c>
      <c r="AR136" s="2" t="str">
        <f>IFERROR(#REF!/GAMSstern!AQ136,"")</f>
        <v/>
      </c>
      <c r="AS136" s="2" t="str">
        <f>IFERROR(#REF!/GAMSstern!AR136,"")</f>
        <v/>
      </c>
      <c r="AT136" s="2" t="str">
        <f>IFERROR(#REF!/GAMSstern!AS136,"")</f>
        <v/>
      </c>
      <c r="AU136" s="2" t="str">
        <f>IFERROR(#REF!/GAMSstern!AT136,"")</f>
        <v/>
      </c>
      <c r="AV136" s="2" t="str">
        <f>IFERROR(#REF!/GAMSstern!AU136,"")</f>
        <v/>
      </c>
      <c r="AW136" s="2" t="str">
        <f>IFERROR(#REF!/GAMSstern!AV136,"")</f>
        <v/>
      </c>
      <c r="AX136" s="2" t="str">
        <f>IFERROR(#REF!/GAMSstern!AW136,"")</f>
        <v/>
      </c>
      <c r="AY136" s="2" t="str">
        <f>IFERROR(#REF!/GAMSstern!AX136,"")</f>
        <v/>
      </c>
      <c r="AZ136" s="2" t="str">
        <f>IFERROR(#REF!/GAMSstern!AY136,"")</f>
        <v/>
      </c>
      <c r="BA136" s="2" t="str">
        <f>IFERROR(#REF!/GAMSstern!AZ136,"")</f>
        <v/>
      </c>
      <c r="BB136" s="2" t="str">
        <f>IFERROR(#REF!/GAMSstern!BA136,"")</f>
        <v/>
      </c>
      <c r="BC136" s="2" t="str">
        <f>IFERROR(#REF!/GAMSstern!BB136,"")</f>
        <v/>
      </c>
      <c r="BD136" s="2" t="str">
        <f>IFERROR(#REF!/GAMSstern!BC136,"")</f>
        <v/>
      </c>
      <c r="BE136" s="2" t="str">
        <f>IFERROR(#REF!/GAMSstern!BD136,"")</f>
        <v/>
      </c>
      <c r="BF136" s="2" t="str">
        <f>IFERROR(#REF!/GAMSstern!BE136,"")</f>
        <v/>
      </c>
      <c r="BG136" s="2" t="str">
        <f>IFERROR(#REF!/GAMSstern!BF136,"")</f>
        <v/>
      </c>
      <c r="BH136" s="2" t="str">
        <f>IFERROR(#REF!/GAMSstern!BG136,"")</f>
        <v/>
      </c>
      <c r="BI136" s="2" t="str">
        <f>IFERROR(#REF!/GAMSstern!BH136,"")</f>
        <v/>
      </c>
      <c r="BJ136" s="2" t="str">
        <f>IFERROR(#REF!/GAMSstern!BI136,"")</f>
        <v/>
      </c>
    </row>
    <row r="137" spans="1:62" x14ac:dyDescent="0.25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25">
      <c r="A138" t="e">
        <f>#REF!</f>
        <v>#REF!</v>
      </c>
      <c r="B138" t="str">
        <f>GAMSbase!A138</f>
        <v>Interest Rate (Real Rate of Return)</v>
      </c>
      <c r="C138" s="2" t="str">
        <f>IFERROR(#REF!/GAMSstern!B138,"")</f>
        <v/>
      </c>
      <c r="D138" s="2" t="str">
        <f>IFERROR(#REF!/GAMSstern!C138,"")</f>
        <v/>
      </c>
      <c r="E138" s="2" t="str">
        <f>IFERROR(#REF!/GAMSstern!D138,"")</f>
        <v/>
      </c>
      <c r="F138" s="2" t="str">
        <f>IFERROR(#REF!/GAMSstern!E138,"")</f>
        <v/>
      </c>
      <c r="G138" s="2" t="str">
        <f>IFERROR(#REF!/GAMSstern!F138,"")</f>
        <v/>
      </c>
      <c r="H138" s="2" t="str">
        <f>IFERROR(#REF!/GAMSstern!G138,"")</f>
        <v/>
      </c>
      <c r="I138" s="2" t="str">
        <f>IFERROR(#REF!/GAMSstern!H138,"")</f>
        <v/>
      </c>
      <c r="J138" s="2" t="str">
        <f>IFERROR(#REF!/GAMSstern!I138,"")</f>
        <v/>
      </c>
      <c r="K138" s="2" t="str">
        <f>IFERROR(#REF!/GAMSstern!J138,"")</f>
        <v/>
      </c>
      <c r="L138" s="2" t="str">
        <f>IFERROR(#REF!/GAMSstern!K138,"")</f>
        <v/>
      </c>
      <c r="M138" s="2" t="str">
        <f>IFERROR(#REF!/GAMSstern!L138,"")</f>
        <v/>
      </c>
      <c r="N138" s="2" t="str">
        <f>IFERROR(#REF!/GAMSstern!M138,"")</f>
        <v/>
      </c>
      <c r="O138" s="2" t="str">
        <f>IFERROR(#REF!/GAMSstern!N138,"")</f>
        <v/>
      </c>
      <c r="P138" s="2" t="str">
        <f>IFERROR(#REF!/GAMSstern!O138,"")</f>
        <v/>
      </c>
      <c r="Q138" s="2" t="str">
        <f>IFERROR(#REF!/GAMSstern!P138,"")</f>
        <v/>
      </c>
      <c r="R138" s="2" t="str">
        <f>IFERROR(#REF!/GAMSstern!Q138,"")</f>
        <v/>
      </c>
      <c r="S138" s="2" t="str">
        <f>IFERROR(#REF!/GAMSstern!R138,"")</f>
        <v/>
      </c>
      <c r="T138" s="2" t="str">
        <f>IFERROR(#REF!/GAMSstern!S138,"")</f>
        <v/>
      </c>
      <c r="U138" s="2" t="str">
        <f>IFERROR(#REF!/GAMSstern!T138,"")</f>
        <v/>
      </c>
      <c r="V138" s="2" t="str">
        <f>IFERROR(#REF!/GAMSstern!U138,"")</f>
        <v/>
      </c>
      <c r="W138" s="2" t="str">
        <f>IFERROR(#REF!/GAMSstern!V138,"")</f>
        <v/>
      </c>
      <c r="X138" s="2" t="str">
        <f>IFERROR(#REF!/GAMSstern!W138,"")</f>
        <v/>
      </c>
      <c r="Y138" s="2" t="str">
        <f>IFERROR(#REF!/GAMSstern!X138,"")</f>
        <v/>
      </c>
      <c r="Z138" s="2" t="str">
        <f>IFERROR(#REF!/GAMSstern!Y138,"")</f>
        <v/>
      </c>
      <c r="AA138" s="2" t="str">
        <f>IFERROR(#REF!/GAMSstern!Z138,"")</f>
        <v/>
      </c>
      <c r="AB138" s="2" t="str">
        <f>IFERROR(#REF!/GAMSstern!AA138,"")</f>
        <v/>
      </c>
      <c r="AC138" s="2" t="str">
        <f>IFERROR(#REF!/GAMSstern!AB138,"")</f>
        <v/>
      </c>
      <c r="AD138" s="2" t="str">
        <f>IFERROR(#REF!/GAMSstern!AC138,"")</f>
        <v/>
      </c>
      <c r="AE138" s="2" t="str">
        <f>IFERROR(#REF!/GAMSstern!AD138,"")</f>
        <v/>
      </c>
      <c r="AF138" s="2" t="str">
        <f>IFERROR(#REF!/GAMSstern!AE138,"")</f>
        <v/>
      </c>
      <c r="AG138" s="2" t="str">
        <f>IFERROR(#REF!/GAMSstern!AF138,"")</f>
        <v/>
      </c>
      <c r="AH138" s="2" t="str">
        <f>IFERROR(#REF!/GAMSstern!AG138,"")</f>
        <v/>
      </c>
      <c r="AI138" s="2" t="str">
        <f>IFERROR(#REF!/GAMSstern!AH138,"")</f>
        <v/>
      </c>
      <c r="AJ138" s="2" t="str">
        <f>IFERROR(#REF!/GAMSstern!AI138,"")</f>
        <v/>
      </c>
      <c r="AK138" s="2" t="str">
        <f>IFERROR(#REF!/GAMSstern!AJ138,"")</f>
        <v/>
      </c>
      <c r="AL138" s="2" t="str">
        <f>IFERROR(#REF!/GAMSstern!AK138,"")</f>
        <v/>
      </c>
      <c r="AM138" s="2" t="str">
        <f>IFERROR(#REF!/GAMSstern!AL138,"")</f>
        <v/>
      </c>
      <c r="AN138" s="2" t="str">
        <f>IFERROR(#REF!/GAMSstern!AM138,"")</f>
        <v/>
      </c>
      <c r="AO138" s="2" t="str">
        <f>IFERROR(#REF!/GAMSstern!AN138,"")</f>
        <v/>
      </c>
      <c r="AP138" s="2" t="str">
        <f>IFERROR(#REF!/GAMSstern!AO138,"")</f>
        <v/>
      </c>
      <c r="AQ138" s="2" t="str">
        <f>IFERROR(#REF!/GAMSstern!AP138,"")</f>
        <v/>
      </c>
      <c r="AR138" s="2" t="str">
        <f>IFERROR(#REF!/GAMSstern!AQ138,"")</f>
        <v/>
      </c>
      <c r="AS138" s="2" t="str">
        <f>IFERROR(#REF!/GAMSstern!AR138,"")</f>
        <v/>
      </c>
      <c r="AT138" s="2" t="str">
        <f>IFERROR(#REF!/GAMSstern!AS138,"")</f>
        <v/>
      </c>
      <c r="AU138" s="2" t="str">
        <f>IFERROR(#REF!/GAMSstern!AT138,"")</f>
        <v/>
      </c>
      <c r="AV138" s="2" t="str">
        <f>IFERROR(#REF!/GAMSstern!AU138,"")</f>
        <v/>
      </c>
      <c r="AW138" s="2" t="str">
        <f>IFERROR(#REF!/GAMSstern!AV138,"")</f>
        <v/>
      </c>
      <c r="AX138" s="2" t="str">
        <f>IFERROR(#REF!/GAMSstern!AW138,"")</f>
        <v/>
      </c>
      <c r="AY138" s="2" t="str">
        <f>IFERROR(#REF!/GAMSstern!AX138,"")</f>
        <v/>
      </c>
      <c r="AZ138" s="2" t="str">
        <f>IFERROR(#REF!/GAMSstern!AY138,"")</f>
        <v/>
      </c>
      <c r="BA138" s="2" t="str">
        <f>IFERROR(#REF!/GAMSstern!AZ138,"")</f>
        <v/>
      </c>
      <c r="BB138" s="2" t="str">
        <f>IFERROR(#REF!/GAMSstern!BA138,"")</f>
        <v/>
      </c>
      <c r="BC138" s="2" t="str">
        <f>IFERROR(#REF!/GAMSstern!BB138,"")</f>
        <v/>
      </c>
      <c r="BD138" s="2" t="str">
        <f>IFERROR(#REF!/GAMSstern!BC138,"")</f>
        <v/>
      </c>
      <c r="BE138" s="2" t="str">
        <f>IFERROR(#REF!/GAMSstern!BD138,"")</f>
        <v/>
      </c>
      <c r="BF138" s="2" t="str">
        <f>IFERROR(#REF!/GAMSstern!BE138,"")</f>
        <v/>
      </c>
      <c r="BG138" s="2" t="str">
        <f>IFERROR(#REF!/GAMSstern!BF138,"")</f>
        <v/>
      </c>
      <c r="BH138" s="2" t="str">
        <f>IFERROR(#REF!/GAMSstern!BG138,"")</f>
        <v/>
      </c>
      <c r="BI138" s="2" t="str">
        <f>IFERROR(#REF!/GAMSstern!BH138,"")</f>
        <v/>
      </c>
      <c r="BJ138" s="2" t="str">
        <f>IFERROR(#REF!/GAMSstern!BI138,"")</f>
        <v/>
      </c>
    </row>
    <row r="143" spans="1:62" x14ac:dyDescent="0.25">
      <c r="C143" s="2" t="e">
        <f>+AVERAGE(C3:C138)</f>
        <v>#DIV/0!</v>
      </c>
      <c r="D143" s="2" t="e">
        <f t="shared" ref="D143:BI143" si="0">+AVERAGE(D3:D138)</f>
        <v>#DIV/0!</v>
      </c>
      <c r="E143" s="2" t="e">
        <f t="shared" si="0"/>
        <v>#DIV/0!</v>
      </c>
      <c r="F143" s="2" t="e">
        <f t="shared" si="0"/>
        <v>#DIV/0!</v>
      </c>
      <c r="G143" s="2" t="e">
        <f t="shared" si="0"/>
        <v>#DIV/0!</v>
      </c>
      <c r="H143" s="2" t="e">
        <f t="shared" si="0"/>
        <v>#DIV/0!</v>
      </c>
      <c r="I143" s="2" t="e">
        <f t="shared" si="0"/>
        <v>#DIV/0!</v>
      </c>
      <c r="J143" s="2" t="e">
        <f t="shared" si="0"/>
        <v>#DIV/0!</v>
      </c>
      <c r="K143" s="2" t="e">
        <f t="shared" si="0"/>
        <v>#DIV/0!</v>
      </c>
      <c r="L143" s="2" t="e">
        <f t="shared" si="0"/>
        <v>#DIV/0!</v>
      </c>
      <c r="M143" s="2" t="e">
        <f t="shared" si="0"/>
        <v>#DIV/0!</v>
      </c>
      <c r="N143" s="2" t="e">
        <f t="shared" si="0"/>
        <v>#DIV/0!</v>
      </c>
      <c r="O143" s="2" t="e">
        <f t="shared" si="0"/>
        <v>#DIV/0!</v>
      </c>
      <c r="P143" s="2" t="e">
        <f t="shared" si="0"/>
        <v>#DIV/0!</v>
      </c>
      <c r="Q143" s="2" t="e">
        <f t="shared" si="0"/>
        <v>#DIV/0!</v>
      </c>
      <c r="R143" s="2" t="e">
        <f t="shared" si="0"/>
        <v>#DIV/0!</v>
      </c>
      <c r="S143" s="2" t="e">
        <f t="shared" si="0"/>
        <v>#DIV/0!</v>
      </c>
      <c r="T143" s="2" t="e">
        <f t="shared" si="0"/>
        <v>#DIV/0!</v>
      </c>
      <c r="U143" s="2" t="e">
        <f t="shared" si="0"/>
        <v>#DIV/0!</v>
      </c>
      <c r="V143" s="2" t="e">
        <f t="shared" si="0"/>
        <v>#DIV/0!</v>
      </c>
      <c r="W143" s="2" t="e">
        <f t="shared" si="0"/>
        <v>#DIV/0!</v>
      </c>
      <c r="X143" s="2" t="e">
        <f t="shared" si="0"/>
        <v>#DIV/0!</v>
      </c>
      <c r="Y143" s="2" t="e">
        <f t="shared" si="0"/>
        <v>#DIV/0!</v>
      </c>
      <c r="Z143" s="2" t="e">
        <f t="shared" si="0"/>
        <v>#DIV/0!</v>
      </c>
      <c r="AA143" s="2" t="e">
        <f t="shared" si="0"/>
        <v>#DIV/0!</v>
      </c>
      <c r="AB143" s="2" t="e">
        <f t="shared" si="0"/>
        <v>#DIV/0!</v>
      </c>
      <c r="AC143" s="2" t="e">
        <f t="shared" si="0"/>
        <v>#DIV/0!</v>
      </c>
      <c r="AD143" s="2" t="e">
        <f t="shared" si="0"/>
        <v>#DIV/0!</v>
      </c>
      <c r="AE143" s="2" t="e">
        <f t="shared" si="0"/>
        <v>#DIV/0!</v>
      </c>
      <c r="AF143" s="2" t="e">
        <f t="shared" si="0"/>
        <v>#DIV/0!</v>
      </c>
      <c r="AG143" s="2" t="e">
        <f t="shared" si="0"/>
        <v>#DIV/0!</v>
      </c>
      <c r="AH143" s="2" t="e">
        <f t="shared" si="0"/>
        <v>#DIV/0!</v>
      </c>
      <c r="AI143" s="2" t="e">
        <f t="shared" si="0"/>
        <v>#DIV/0!</v>
      </c>
      <c r="AJ143" s="2" t="e">
        <f t="shared" si="0"/>
        <v>#DIV/0!</v>
      </c>
      <c r="AK143" s="2" t="e">
        <f t="shared" si="0"/>
        <v>#DIV/0!</v>
      </c>
      <c r="AL143" s="2" t="e">
        <f t="shared" si="0"/>
        <v>#DIV/0!</v>
      </c>
      <c r="AM143" s="2" t="e">
        <f t="shared" si="0"/>
        <v>#DIV/0!</v>
      </c>
      <c r="AN143" s="2" t="e">
        <f t="shared" si="0"/>
        <v>#DIV/0!</v>
      </c>
      <c r="AO143" s="2" t="e">
        <f t="shared" si="0"/>
        <v>#DIV/0!</v>
      </c>
      <c r="AP143" s="2" t="e">
        <f t="shared" si="0"/>
        <v>#DIV/0!</v>
      </c>
      <c r="AQ143" s="2" t="e">
        <f t="shared" si="0"/>
        <v>#DIV/0!</v>
      </c>
      <c r="AR143" s="2" t="e">
        <f t="shared" si="0"/>
        <v>#DIV/0!</v>
      </c>
      <c r="AS143" s="2" t="e">
        <f t="shared" si="0"/>
        <v>#DIV/0!</v>
      </c>
      <c r="AT143" s="2" t="e">
        <f t="shared" si="0"/>
        <v>#DIV/0!</v>
      </c>
      <c r="AU143" s="2" t="e">
        <f t="shared" si="0"/>
        <v>#DIV/0!</v>
      </c>
      <c r="AV143" s="2" t="e">
        <f t="shared" si="0"/>
        <v>#DIV/0!</v>
      </c>
      <c r="AW143" s="2" t="e">
        <f t="shared" si="0"/>
        <v>#DIV/0!</v>
      </c>
      <c r="AX143" s="2" t="e">
        <f t="shared" si="0"/>
        <v>#DIV/0!</v>
      </c>
      <c r="AY143" s="2" t="e">
        <f t="shared" si="0"/>
        <v>#DIV/0!</v>
      </c>
      <c r="AZ143" s="2" t="e">
        <f t="shared" si="0"/>
        <v>#DIV/0!</v>
      </c>
      <c r="BA143" s="2" t="e">
        <f t="shared" si="0"/>
        <v>#DIV/0!</v>
      </c>
      <c r="BB143" s="2" t="e">
        <f t="shared" si="0"/>
        <v>#DIV/0!</v>
      </c>
      <c r="BC143" s="2" t="e">
        <f t="shared" si="0"/>
        <v>#DIV/0!</v>
      </c>
      <c r="BD143" s="2" t="e">
        <f t="shared" si="0"/>
        <v>#DIV/0!</v>
      </c>
      <c r="BE143" s="2" t="e">
        <f t="shared" si="0"/>
        <v>#DIV/0!</v>
      </c>
      <c r="BF143" s="2" t="e">
        <f t="shared" si="0"/>
        <v>#DIV/0!</v>
      </c>
      <c r="BG143" s="2" t="e">
        <f t="shared" si="0"/>
        <v>#DIV/0!</v>
      </c>
      <c r="BH143" s="2" t="e">
        <f t="shared" si="0"/>
        <v>#DIV/0!</v>
      </c>
      <c r="BI143" s="2" t="e">
        <f t="shared" si="0"/>
        <v>#DIV/0!</v>
      </c>
    </row>
    <row r="145" spans="4:4" x14ac:dyDescent="0.25">
      <c r="D145" s="1" t="s">
        <v>199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>
    <tabColor rgb="FFFF0000"/>
  </sheetPr>
  <dimension ref="A1:BI139"/>
  <sheetViews>
    <sheetView workbookViewId="0">
      <pane xSplit="1" ySplit="2" topLeftCell="B15" activePane="bottomRight" state="frozen"/>
      <selection pane="topRight" activeCell="B1" sqref="B1"/>
      <selection pane="bottomLeft" activeCell="A3" sqref="A3"/>
      <selection pane="bottomRight" activeCell="B135" sqref="B135:BI135"/>
    </sheetView>
  </sheetViews>
  <sheetFormatPr defaultRowHeight="13.2" x14ac:dyDescent="0.25"/>
  <sheetData>
    <row r="1" spans="1:61" x14ac:dyDescent="0.25">
      <c r="A1" t="s">
        <v>48</v>
      </c>
      <c r="B1">
        <v>2010</v>
      </c>
      <c r="C1">
        <v>2015</v>
      </c>
      <c r="D1">
        <v>2020</v>
      </c>
      <c r="E1">
        <v>2025</v>
      </c>
      <c r="F1">
        <v>2030</v>
      </c>
      <c r="G1">
        <v>2035</v>
      </c>
      <c r="H1">
        <v>2040</v>
      </c>
      <c r="I1">
        <v>2045</v>
      </c>
      <c r="J1">
        <v>2050</v>
      </c>
      <c r="K1">
        <v>2055</v>
      </c>
      <c r="L1">
        <v>2060</v>
      </c>
      <c r="M1">
        <v>2065</v>
      </c>
      <c r="N1">
        <v>2070</v>
      </c>
      <c r="O1">
        <v>2075</v>
      </c>
      <c r="P1">
        <v>2080</v>
      </c>
      <c r="Q1">
        <v>2085</v>
      </c>
      <c r="R1">
        <v>2090</v>
      </c>
      <c r="S1">
        <v>2095</v>
      </c>
      <c r="T1">
        <v>2100</v>
      </c>
      <c r="U1">
        <v>2105</v>
      </c>
      <c r="V1">
        <v>2110</v>
      </c>
      <c r="W1">
        <v>2115</v>
      </c>
      <c r="X1">
        <v>2120</v>
      </c>
      <c r="Y1">
        <v>2125</v>
      </c>
      <c r="Z1">
        <v>2130</v>
      </c>
      <c r="AA1">
        <v>2135</v>
      </c>
      <c r="AB1">
        <v>2140</v>
      </c>
      <c r="AC1">
        <v>2145</v>
      </c>
      <c r="AD1">
        <v>2150</v>
      </c>
      <c r="AE1">
        <v>2155</v>
      </c>
      <c r="AF1">
        <v>2160</v>
      </c>
      <c r="AG1">
        <v>2165</v>
      </c>
      <c r="AH1">
        <v>2170</v>
      </c>
      <c r="AI1">
        <v>2175</v>
      </c>
      <c r="AJ1">
        <v>2180</v>
      </c>
      <c r="AK1">
        <v>2185</v>
      </c>
      <c r="AL1">
        <v>2190</v>
      </c>
      <c r="AM1">
        <v>2195</v>
      </c>
      <c r="AN1">
        <v>2200</v>
      </c>
      <c r="AO1">
        <v>2205</v>
      </c>
      <c r="AP1">
        <v>2210</v>
      </c>
      <c r="AQ1">
        <v>2215</v>
      </c>
      <c r="AR1">
        <v>2220</v>
      </c>
      <c r="AS1">
        <v>2225</v>
      </c>
      <c r="AT1">
        <v>2230</v>
      </c>
      <c r="AU1">
        <v>2235</v>
      </c>
      <c r="AV1">
        <v>2240</v>
      </c>
      <c r="AW1">
        <v>2245</v>
      </c>
      <c r="AX1">
        <v>2250</v>
      </c>
      <c r="AY1">
        <v>2255</v>
      </c>
      <c r="AZ1">
        <v>2260</v>
      </c>
      <c r="BA1">
        <v>2265</v>
      </c>
      <c r="BB1">
        <v>2270</v>
      </c>
      <c r="BC1">
        <v>2275</v>
      </c>
      <c r="BD1">
        <v>2280</v>
      </c>
      <c r="BE1">
        <v>2285</v>
      </c>
      <c r="BF1">
        <v>2290</v>
      </c>
      <c r="BG1">
        <v>2295</v>
      </c>
      <c r="BH1">
        <v>2300</v>
      </c>
      <c r="BI1">
        <v>2305</v>
      </c>
    </row>
    <row r="2" spans="1:61" x14ac:dyDescent="0.25">
      <c r="A2" t="s">
        <v>63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</row>
    <row r="3" spans="1:61" x14ac:dyDescent="0.25">
      <c r="A3" t="s">
        <v>64</v>
      </c>
    </row>
    <row r="4" spans="1:61" x14ac:dyDescent="0.25">
      <c r="A4" t="s">
        <v>65</v>
      </c>
    </row>
    <row r="5" spans="1:61" x14ac:dyDescent="0.25">
      <c r="A5" t="s">
        <v>66</v>
      </c>
      <c r="B5">
        <v>0.3</v>
      </c>
    </row>
    <row r="6" spans="1:61" x14ac:dyDescent="0.25">
      <c r="A6" t="s">
        <v>45</v>
      </c>
      <c r="B6">
        <v>0.1</v>
      </c>
    </row>
    <row r="7" spans="1:61" x14ac:dyDescent="0.25">
      <c r="A7" t="s">
        <v>67</v>
      </c>
      <c r="B7" t="s">
        <v>68</v>
      </c>
    </row>
    <row r="8" spans="1:61" x14ac:dyDescent="0.25">
      <c r="A8" t="s">
        <v>69</v>
      </c>
      <c r="B8" t="s">
        <v>68</v>
      </c>
    </row>
    <row r="9" spans="1:61" x14ac:dyDescent="0.25">
      <c r="A9" t="s">
        <v>70</v>
      </c>
      <c r="B9" t="s">
        <v>68</v>
      </c>
    </row>
    <row r="10" spans="1:61" x14ac:dyDescent="0.25">
      <c r="A10" t="s">
        <v>71</v>
      </c>
      <c r="B10" t="s">
        <v>68</v>
      </c>
    </row>
    <row r="11" spans="1:61" x14ac:dyDescent="0.25">
      <c r="A11" t="s">
        <v>72</v>
      </c>
      <c r="B11">
        <v>63.581986819100003</v>
      </c>
    </row>
    <row r="12" spans="1:61" x14ac:dyDescent="0.25">
      <c r="A12" t="s">
        <v>73</v>
      </c>
      <c r="B12">
        <v>135</v>
      </c>
    </row>
    <row r="13" spans="1:61" x14ac:dyDescent="0.25">
      <c r="A13" t="s">
        <v>74</v>
      </c>
      <c r="B13">
        <v>3.8</v>
      </c>
    </row>
    <row r="14" spans="1:61" x14ac:dyDescent="0.25">
      <c r="A14" t="s">
        <v>75</v>
      </c>
    </row>
    <row r="15" spans="1:61" x14ac:dyDescent="0.25">
      <c r="A15" t="s">
        <v>76</v>
      </c>
      <c r="B15">
        <v>1E-3</v>
      </c>
      <c r="C15">
        <v>1E-3</v>
      </c>
      <c r="D15">
        <v>1E-3</v>
      </c>
      <c r="E15">
        <v>1E-3</v>
      </c>
      <c r="F15">
        <v>1E-3</v>
      </c>
      <c r="G15">
        <v>1E-3</v>
      </c>
      <c r="H15">
        <v>1E-3</v>
      </c>
      <c r="I15">
        <v>1E-3</v>
      </c>
      <c r="J15">
        <v>1E-3</v>
      </c>
      <c r="K15">
        <v>1E-3</v>
      </c>
      <c r="L15">
        <v>1E-3</v>
      </c>
      <c r="M15">
        <v>1E-3</v>
      </c>
      <c r="N15">
        <v>1E-3</v>
      </c>
      <c r="O15">
        <v>1E-3</v>
      </c>
      <c r="P15">
        <v>1E-3</v>
      </c>
      <c r="Q15">
        <v>1E-3</v>
      </c>
      <c r="R15">
        <v>1E-3</v>
      </c>
      <c r="S15">
        <v>1E-3</v>
      </c>
      <c r="T15">
        <v>1E-3</v>
      </c>
      <c r="U15">
        <v>1E-3</v>
      </c>
      <c r="V15">
        <v>1E-3</v>
      </c>
      <c r="W15">
        <v>1E-3</v>
      </c>
      <c r="X15">
        <v>1E-3</v>
      </c>
      <c r="Y15">
        <v>1E-3</v>
      </c>
      <c r="Z15">
        <v>1E-3</v>
      </c>
      <c r="AA15">
        <v>1E-3</v>
      </c>
      <c r="AB15">
        <v>1E-3</v>
      </c>
      <c r="AC15">
        <v>1E-3</v>
      </c>
      <c r="AD15">
        <v>1E-3</v>
      </c>
      <c r="AE15">
        <v>1E-3</v>
      </c>
      <c r="AF15">
        <v>1E-3</v>
      </c>
      <c r="AG15">
        <v>1E-3</v>
      </c>
      <c r="AH15">
        <v>1E-3</v>
      </c>
      <c r="AI15">
        <v>1E-3</v>
      </c>
      <c r="AJ15">
        <v>1E-3</v>
      </c>
      <c r="AK15">
        <v>1E-3</v>
      </c>
      <c r="AL15">
        <v>1E-3</v>
      </c>
      <c r="AM15">
        <v>1E-3</v>
      </c>
      <c r="AN15">
        <v>1E-3</v>
      </c>
      <c r="AO15">
        <v>1E-3</v>
      </c>
      <c r="AP15">
        <v>1E-3</v>
      </c>
      <c r="AQ15">
        <v>1E-3</v>
      </c>
      <c r="AR15">
        <v>1E-3</v>
      </c>
      <c r="AS15">
        <v>1E-3</v>
      </c>
      <c r="AT15">
        <v>1E-3</v>
      </c>
      <c r="AU15">
        <v>1E-3</v>
      </c>
      <c r="AV15">
        <v>1E-3</v>
      </c>
      <c r="AW15">
        <v>1E-3</v>
      </c>
      <c r="AX15">
        <v>1E-3</v>
      </c>
      <c r="AY15">
        <v>1E-3</v>
      </c>
      <c r="AZ15">
        <v>1E-3</v>
      </c>
      <c r="BA15">
        <v>1E-3</v>
      </c>
      <c r="BB15">
        <v>1E-3</v>
      </c>
      <c r="BC15">
        <v>1E-3</v>
      </c>
      <c r="BD15">
        <v>1E-3</v>
      </c>
      <c r="BE15">
        <v>1E-3</v>
      </c>
      <c r="BF15">
        <v>1E-3</v>
      </c>
      <c r="BG15">
        <v>1E-3</v>
      </c>
      <c r="BH15">
        <v>1E-3</v>
      </c>
      <c r="BI15">
        <v>1E-3</v>
      </c>
    </row>
    <row r="16" spans="1:61" x14ac:dyDescent="0.25">
      <c r="A16" t="s">
        <v>77</v>
      </c>
      <c r="B16">
        <v>1E-3</v>
      </c>
    </row>
    <row r="17" spans="1:61" x14ac:dyDescent="0.25">
      <c r="A17" t="s">
        <v>78</v>
      </c>
      <c r="B17" t="s">
        <v>68</v>
      </c>
    </row>
    <row r="18" spans="1:61" x14ac:dyDescent="0.25">
      <c r="A18" t="s">
        <v>79</v>
      </c>
      <c r="B18">
        <v>1</v>
      </c>
      <c r="C18">
        <v>0.99501496509999998</v>
      </c>
      <c r="D18">
        <v>0.99005478069999997</v>
      </c>
      <c r="E18">
        <v>0.98511932300000005</v>
      </c>
      <c r="F18">
        <v>0.98020846880000001</v>
      </c>
      <c r="G18">
        <v>0.97532209540000003</v>
      </c>
      <c r="H18">
        <v>0.9704600806</v>
      </c>
      <c r="I18">
        <v>0.96562230319999998</v>
      </c>
      <c r="J18">
        <v>0.96080864229999996</v>
      </c>
      <c r="K18">
        <v>0.95601897769999999</v>
      </c>
      <c r="L18">
        <v>0.95125318969999995</v>
      </c>
      <c r="M18">
        <v>0.94651115929999996</v>
      </c>
      <c r="N18">
        <v>0.94179276810000001</v>
      </c>
      <c r="O18">
        <v>0.93709789830000001</v>
      </c>
      <c r="P18">
        <v>0.93242643250000001</v>
      </c>
      <c r="Q18">
        <v>0.92777825420000004</v>
      </c>
      <c r="R18">
        <v>0.92315324720000003</v>
      </c>
      <c r="S18">
        <v>0.91855129599999996</v>
      </c>
      <c r="T18">
        <v>0.9139722857</v>
      </c>
      <c r="U18">
        <v>0.9094161019</v>
      </c>
      <c r="V18">
        <v>0.90488263089999998</v>
      </c>
      <c r="W18">
        <v>0.90037175940000003</v>
      </c>
      <c r="X18">
        <v>0.89588337470000001</v>
      </c>
      <c r="Y18">
        <v>0.8914173648</v>
      </c>
      <c r="Z18">
        <v>0.88697361809999997</v>
      </c>
      <c r="AA18">
        <v>0.88255202359999996</v>
      </c>
      <c r="AB18">
        <v>0.87815247100000005</v>
      </c>
      <c r="AC18">
        <v>0.87377485020000001</v>
      </c>
      <c r="AD18">
        <v>0.86941905210000003</v>
      </c>
      <c r="AE18">
        <v>0.86508496769999998</v>
      </c>
      <c r="AF18">
        <v>0.86077248890000002</v>
      </c>
      <c r="AG18">
        <v>0.856481508</v>
      </c>
      <c r="AH18">
        <v>0.85221191780000005</v>
      </c>
      <c r="AI18">
        <v>0.8479636116</v>
      </c>
      <c r="AJ18">
        <v>0.84373648339999996</v>
      </c>
      <c r="AK18">
        <v>0.83953042749999995</v>
      </c>
      <c r="AL18">
        <v>0.83534533899999996</v>
      </c>
      <c r="AM18">
        <v>0.8311811133</v>
      </c>
      <c r="AN18">
        <v>0.8270376465</v>
      </c>
      <c r="AO18">
        <v>0.82291483489999995</v>
      </c>
      <c r="AP18">
        <v>0.81881257569999999</v>
      </c>
      <c r="AQ18">
        <v>0.81473076639999997</v>
      </c>
      <c r="AR18">
        <v>0.81066930510000001</v>
      </c>
      <c r="AS18">
        <v>0.80662809030000004</v>
      </c>
      <c r="AT18">
        <v>0.80260702110000004</v>
      </c>
      <c r="AU18">
        <v>0.79860599700000001</v>
      </c>
      <c r="AV18">
        <v>0.79462491820000003</v>
      </c>
      <c r="AW18">
        <v>0.79066368529999997</v>
      </c>
      <c r="AX18">
        <v>0.78672219919999997</v>
      </c>
      <c r="AY18">
        <v>0.78280036149999999</v>
      </c>
      <c r="AZ18">
        <v>0.77889807440000003</v>
      </c>
      <c r="BA18">
        <v>0.77501524030000002</v>
      </c>
      <c r="BB18">
        <v>0.77115176220000003</v>
      </c>
      <c r="BC18">
        <v>0.76730754379999999</v>
      </c>
      <c r="BD18">
        <v>0.76348248890000003</v>
      </c>
      <c r="BE18">
        <v>0.75967650200000003</v>
      </c>
      <c r="BF18">
        <v>0.75588948810000001</v>
      </c>
      <c r="BG18">
        <v>0.75212135260000001</v>
      </c>
      <c r="BH18">
        <v>0.74837200140000004</v>
      </c>
      <c r="BI18">
        <v>0.7446413408</v>
      </c>
    </row>
    <row r="19" spans="1:61" x14ac:dyDescent="0.25">
      <c r="A19" t="s">
        <v>80</v>
      </c>
      <c r="B19">
        <v>2.1</v>
      </c>
    </row>
    <row r="20" spans="1:61" x14ac:dyDescent="0.25">
      <c r="A20" t="s">
        <v>81</v>
      </c>
    </row>
    <row r="21" spans="1:61" x14ac:dyDescent="0.25">
      <c r="A21" t="s">
        <v>82</v>
      </c>
      <c r="B21">
        <v>3.8</v>
      </c>
      <c r="C21">
        <v>4.1259500542999996</v>
      </c>
      <c r="D21">
        <v>4.4685308530999999</v>
      </c>
      <c r="E21">
        <v>4.8277095370999996</v>
      </c>
      <c r="F21">
        <v>5.2033977904000004</v>
      </c>
      <c r="G21">
        <v>5.5954527830999998</v>
      </c>
      <c r="H21">
        <v>6.0036784860000001</v>
      </c>
      <c r="I21">
        <v>6.4278273286000003</v>
      </c>
      <c r="J21">
        <v>6.8676021685000004</v>
      </c>
      <c r="K21">
        <v>7.3226585391999999</v>
      </c>
      <c r="L21">
        <v>7.7926071427999997</v>
      </c>
      <c r="M21">
        <v>8.2770165519999992</v>
      </c>
      <c r="N21">
        <v>8.7754160889000001</v>
      </c>
      <c r="O21">
        <v>9.2872988433000003</v>
      </c>
      <c r="P21">
        <v>9.8121248006999995</v>
      </c>
      <c r="Q21">
        <v>10.3493240464</v>
      </c>
      <c r="R21">
        <v>10.8983000151</v>
      </c>
      <c r="S21">
        <v>11.458432758100001</v>
      </c>
      <c r="T21">
        <v>12.0290822018</v>
      </c>
      <c r="U21">
        <v>12.609591371200001</v>
      </c>
      <c r="V21">
        <v>13.1992895587</v>
      </c>
      <c r="W21">
        <v>13.7974954153</v>
      </c>
      <c r="X21">
        <v>14.4035199491</v>
      </c>
      <c r="Y21">
        <v>15.016669413500001</v>
      </c>
      <c r="Z21">
        <v>15.636248073200001</v>
      </c>
      <c r="AA21">
        <v>16.261560835499999</v>
      </c>
      <c r="AB21">
        <v>16.8919157401</v>
      </c>
      <c r="AC21">
        <v>17.526626297499998</v>
      </c>
      <c r="AD21">
        <v>18.165013673000001</v>
      </c>
      <c r="AE21">
        <v>18.8064087124</v>
      </c>
      <c r="AF21">
        <v>19.450153805999999</v>
      </c>
      <c r="AG21">
        <v>20.095604592499999</v>
      </c>
      <c r="AH21">
        <v>20.742131503300001</v>
      </c>
      <c r="AI21">
        <v>21.389121146899999</v>
      </c>
      <c r="AJ21">
        <v>22.035977540699999</v>
      </c>
      <c r="AK21">
        <v>22.682123190199999</v>
      </c>
      <c r="AL21">
        <v>23.327000022899998</v>
      </c>
      <c r="AM21">
        <v>23.970070180899999</v>
      </c>
      <c r="AN21">
        <v>24.610816679799999</v>
      </c>
      <c r="AO21">
        <v>25.248743938299999</v>
      </c>
      <c r="AP21">
        <v>25.883378186800002</v>
      </c>
      <c r="AQ21">
        <v>26.514267761399999</v>
      </c>
      <c r="AR21">
        <v>27.140983290800001</v>
      </c>
      <c r="AS21">
        <v>27.7631177825</v>
      </c>
      <c r="AT21">
        <v>28.380286616399999</v>
      </c>
      <c r="AU21">
        <v>28.9921274535</v>
      </c>
      <c r="AV21">
        <v>29.598300064299998</v>
      </c>
      <c r="AW21">
        <v>30.198486087599999</v>
      </c>
      <c r="AX21">
        <v>30.7923887231</v>
      </c>
      <c r="AY21">
        <v>31.379732365999999</v>
      </c>
      <c r="AZ21">
        <v>31.9602621905</v>
      </c>
      <c r="BA21">
        <v>32.533743686199998</v>
      </c>
      <c r="BB21">
        <v>33.099962155299998</v>
      </c>
      <c r="BC21">
        <v>33.658722174799998</v>
      </c>
      <c r="BD21">
        <v>34.209847029400002</v>
      </c>
      <c r="BE21">
        <v>34.753178119799998</v>
      </c>
      <c r="BF21">
        <v>35.288574350700003</v>
      </c>
      <c r="BG21">
        <v>35.815911503400002</v>
      </c>
      <c r="BH21">
        <v>36.3350815967</v>
      </c>
      <c r="BI21">
        <v>36.845992238900003</v>
      </c>
    </row>
    <row r="22" spans="1:61" x14ac:dyDescent="0.25">
      <c r="A22" t="s">
        <v>83</v>
      </c>
      <c r="B22">
        <v>3.8</v>
      </c>
    </row>
    <row r="23" spans="1:61" x14ac:dyDescent="0.25">
      <c r="A23" t="s">
        <v>84</v>
      </c>
      <c r="B23">
        <v>7.9000000000000001E-2</v>
      </c>
      <c r="C23">
        <v>7.6665197199999993E-2</v>
      </c>
      <c r="D23">
        <v>7.4399398199999994E-2</v>
      </c>
      <c r="E23">
        <v>7.2200563600000003E-2</v>
      </c>
      <c r="F23">
        <v>7.0066714500000002E-2</v>
      </c>
      <c r="G23">
        <v>6.7995930100000004E-2</v>
      </c>
      <c r="H23">
        <v>6.5986346700000004E-2</v>
      </c>
      <c r="I23">
        <v>6.4036155400000003E-2</v>
      </c>
      <c r="J23">
        <v>6.2143601E-2</v>
      </c>
      <c r="K23">
        <v>6.0306980099999997E-2</v>
      </c>
      <c r="L23">
        <v>5.8524639400000002E-2</v>
      </c>
      <c r="M23">
        <v>5.6794974900000003E-2</v>
      </c>
      <c r="N23">
        <v>5.5116429799999998E-2</v>
      </c>
      <c r="O23">
        <v>5.3487493099999998E-2</v>
      </c>
      <c r="P23">
        <v>5.1906698799999998E-2</v>
      </c>
      <c r="Q23">
        <v>5.0372623999999998E-2</v>
      </c>
      <c r="R23">
        <v>4.8883888E-2</v>
      </c>
      <c r="S23">
        <v>4.7439150700000002E-2</v>
      </c>
      <c r="T23">
        <v>4.6037111899999997E-2</v>
      </c>
      <c r="U23">
        <v>4.4676509699999999E-2</v>
      </c>
      <c r="V23">
        <v>4.3356119300000003E-2</v>
      </c>
      <c r="W23">
        <v>4.2074752299999997E-2</v>
      </c>
      <c r="X23">
        <v>4.0831255400000002E-2</v>
      </c>
      <c r="Y23">
        <v>3.9624509500000002E-2</v>
      </c>
      <c r="Z23">
        <v>3.8453428200000001E-2</v>
      </c>
      <c r="AA23">
        <v>3.73169577E-2</v>
      </c>
      <c r="AB23">
        <v>3.6214074899999997E-2</v>
      </c>
      <c r="AC23">
        <v>3.5143787199999998E-2</v>
      </c>
      <c r="AD23">
        <v>3.4105131400000002E-2</v>
      </c>
      <c r="AE23">
        <v>3.3097172399999999E-2</v>
      </c>
      <c r="AF23">
        <v>3.2119003100000001E-2</v>
      </c>
      <c r="AG23">
        <v>3.1169743100000001E-2</v>
      </c>
      <c r="AH23">
        <v>3.0248537999999998E-2</v>
      </c>
      <c r="AI23">
        <v>2.93545586E-2</v>
      </c>
      <c r="AJ23">
        <v>2.8487000299999999E-2</v>
      </c>
      <c r="AK23">
        <v>2.7645082200000001E-2</v>
      </c>
      <c r="AL23">
        <v>2.6828046500000001E-2</v>
      </c>
      <c r="AM23">
        <v>2.6035157900000001E-2</v>
      </c>
      <c r="AN23">
        <v>2.52657027E-2</v>
      </c>
      <c r="AO23">
        <v>2.45189884E-2</v>
      </c>
      <c r="AP23">
        <v>2.3794342699999999E-2</v>
      </c>
      <c r="AQ23">
        <v>2.3091113600000001E-2</v>
      </c>
      <c r="AR23">
        <v>2.2408668100000001E-2</v>
      </c>
      <c r="AS23">
        <v>2.1746391899999998E-2</v>
      </c>
      <c r="AT23">
        <v>2.1103688900000001E-2</v>
      </c>
      <c r="AU23">
        <v>2.0479980599999999E-2</v>
      </c>
      <c r="AV23">
        <v>1.9874705699999998E-2</v>
      </c>
      <c r="AW23">
        <v>1.9287319399999999E-2</v>
      </c>
      <c r="AX23">
        <v>1.8717292900000002E-2</v>
      </c>
      <c r="AY23">
        <v>1.81641133E-2</v>
      </c>
      <c r="AZ23">
        <v>1.76272827E-2</v>
      </c>
      <c r="BA23">
        <v>1.7106317699999998E-2</v>
      </c>
      <c r="BB23">
        <v>1.6600749599999999E-2</v>
      </c>
      <c r="BC23">
        <v>1.6110123300000001E-2</v>
      </c>
      <c r="BD23">
        <v>1.5633997199999999E-2</v>
      </c>
      <c r="BE23">
        <v>1.5171942799999999E-2</v>
      </c>
      <c r="BF23">
        <v>1.4723544099999999E-2</v>
      </c>
      <c r="BG23">
        <v>1.4288397600000001E-2</v>
      </c>
      <c r="BH23">
        <v>1.38661116E-2</v>
      </c>
      <c r="BI23">
        <v>1.3456306100000001E-2</v>
      </c>
    </row>
    <row r="24" spans="1:61" x14ac:dyDescent="0.25">
      <c r="A24" t="s">
        <v>85</v>
      </c>
    </row>
    <row r="25" spans="1:61" x14ac:dyDescent="0.25">
      <c r="A25" t="s">
        <v>86</v>
      </c>
      <c r="B25">
        <v>0</v>
      </c>
    </row>
    <row r="26" spans="1:61" x14ac:dyDescent="0.25">
      <c r="A26" t="s">
        <v>87</v>
      </c>
      <c r="B26">
        <v>2.6700000000000001E-3</v>
      </c>
    </row>
    <row r="27" spans="1:61" x14ac:dyDescent="0.25">
      <c r="A27" t="s">
        <v>88</v>
      </c>
      <c r="B27">
        <v>2</v>
      </c>
    </row>
    <row r="28" spans="1:61" x14ac:dyDescent="0.25">
      <c r="A28" t="s">
        <v>89</v>
      </c>
      <c r="B28" t="s">
        <v>90</v>
      </c>
    </row>
    <row r="29" spans="1:61" x14ac:dyDescent="0.25">
      <c r="A29" t="s">
        <v>91</v>
      </c>
      <c r="B29" t="s">
        <v>92</v>
      </c>
    </row>
    <row r="30" spans="1:61" x14ac:dyDescent="0.25">
      <c r="A30" t="s">
        <v>93</v>
      </c>
      <c r="B30" t="s">
        <v>94</v>
      </c>
    </row>
    <row r="31" spans="1:61" x14ac:dyDescent="0.25">
      <c r="A31" t="s">
        <v>95</v>
      </c>
    </row>
    <row r="32" spans="1:61" x14ac:dyDescent="0.25">
      <c r="A32" t="s">
        <v>15</v>
      </c>
      <c r="B32">
        <v>6.74643417E-2</v>
      </c>
      <c r="C32">
        <v>6.2569715299999995E-2</v>
      </c>
      <c r="D32">
        <v>5.8044680799999998E-2</v>
      </c>
      <c r="E32">
        <v>5.38602657E-2</v>
      </c>
      <c r="F32">
        <v>4.9989850000000002E-2</v>
      </c>
      <c r="G32">
        <v>4.6408968799999999E-2</v>
      </c>
      <c r="H32">
        <v>4.3095131799999999E-2</v>
      </c>
      <c r="I32">
        <v>4.0027658700000003E-2</v>
      </c>
      <c r="J32">
        <v>3.7187528499999997E-2</v>
      </c>
      <c r="K32">
        <v>3.4557241799999999E-2</v>
      </c>
      <c r="L32">
        <v>3.2120694999999998E-2</v>
      </c>
      <c r="M32">
        <v>2.9863065099999999E-2</v>
      </c>
      <c r="N32">
        <v>2.7770704600000001E-2</v>
      </c>
      <c r="O32">
        <v>2.58310447E-2</v>
      </c>
      <c r="P32">
        <v>2.4032507500000001E-2</v>
      </c>
      <c r="Q32">
        <v>2.2364425E-2</v>
      </c>
      <c r="R32">
        <v>2.0816965199999999E-2</v>
      </c>
      <c r="S32">
        <v>1.9381064E-2</v>
      </c>
      <c r="T32">
        <v>1.8048363899999999E-2</v>
      </c>
      <c r="U32">
        <v>1.6811156300000001E-2</v>
      </c>
      <c r="V32">
        <v>1.5662329499999999E-2</v>
      </c>
      <c r="W32">
        <v>1.45953213E-2</v>
      </c>
      <c r="X32">
        <v>1.36040746E-2</v>
      </c>
      <c r="Y32">
        <v>1.26829973E-2</v>
      </c>
      <c r="Z32">
        <v>1.18269255E-2</v>
      </c>
      <c r="AA32">
        <v>1.10310893E-2</v>
      </c>
      <c r="AB32">
        <v>1.0291082E-2</v>
      </c>
      <c r="AC32">
        <v>9.6028312000000001E-3</v>
      </c>
      <c r="AD32">
        <v>8.9625726999999992E-3</v>
      </c>
      <c r="AE32">
        <v>8.3668262999999996E-3</v>
      </c>
      <c r="AF32">
        <v>7.8123736999999999E-3</v>
      </c>
      <c r="AG32">
        <v>7.296238E-3</v>
      </c>
      <c r="AH32">
        <v>6.8156648999999998E-3</v>
      </c>
      <c r="AI32">
        <v>6.3681056999999996E-3</v>
      </c>
      <c r="AJ32">
        <v>5.9512009999999997E-3</v>
      </c>
      <c r="AK32">
        <v>5.5627667E-3</v>
      </c>
      <c r="AL32">
        <v>5.2007800000000003E-3</v>
      </c>
      <c r="AM32">
        <v>4.8633673000000001E-3</v>
      </c>
      <c r="AN32">
        <v>4.5487927999999997E-3</v>
      </c>
      <c r="AO32">
        <v>4.2554480000000002E-3</v>
      </c>
      <c r="AP32">
        <v>3.9818418999999997E-3</v>
      </c>
      <c r="AQ32">
        <v>3.7265924000000001E-3</v>
      </c>
      <c r="AR32">
        <v>3.4884177E-3</v>
      </c>
      <c r="AS32">
        <v>3.266129E-3</v>
      </c>
      <c r="AT32">
        <v>3.0586234E-3</v>
      </c>
      <c r="AU32">
        <v>2.8648775999999998E-3</v>
      </c>
      <c r="AV32">
        <v>2.6839416999999998E-3</v>
      </c>
      <c r="AW32">
        <v>2.5149341E-3</v>
      </c>
      <c r="AX32">
        <v>2.3570359999999999E-3</v>
      </c>
      <c r="AY32">
        <v>2.2094871E-3</v>
      </c>
      <c r="AZ32">
        <v>2.0715811999999999E-3</v>
      </c>
      <c r="BA32">
        <v>1.9426619999999999E-3</v>
      </c>
      <c r="BB32">
        <v>1.8221197000000001E-3</v>
      </c>
      <c r="BC32">
        <v>1.7093875000000001E-3</v>
      </c>
      <c r="BD32">
        <v>1.6039384E-3</v>
      </c>
      <c r="BE32">
        <v>1.5052823E-3</v>
      </c>
      <c r="BF32">
        <v>1.4129635000000001E-3</v>
      </c>
      <c r="BG32">
        <v>1.326558E-3</v>
      </c>
      <c r="BH32">
        <v>1.2456711000000001E-3</v>
      </c>
      <c r="BI32">
        <v>1.1699358E-3</v>
      </c>
    </row>
    <row r="33" spans="1:61" x14ac:dyDescent="0.25">
      <c r="A33" t="s">
        <v>96</v>
      </c>
      <c r="B33">
        <v>344</v>
      </c>
    </row>
    <row r="34" spans="1:61" x14ac:dyDescent="0.25">
      <c r="A34" t="s">
        <v>97</v>
      </c>
      <c r="B34">
        <v>344</v>
      </c>
      <c r="C34">
        <v>335.4</v>
      </c>
      <c r="D34">
        <v>327.01499999999999</v>
      </c>
      <c r="E34">
        <v>318.83962500000001</v>
      </c>
      <c r="F34">
        <v>310.868634375</v>
      </c>
      <c r="G34">
        <v>303.09691851560001</v>
      </c>
      <c r="H34">
        <v>295.51949555269999</v>
      </c>
      <c r="I34">
        <v>288.13150816389998</v>
      </c>
      <c r="J34">
        <v>280.9282204598</v>
      </c>
      <c r="K34">
        <v>273.90501494829999</v>
      </c>
      <c r="L34">
        <v>267.05738957459999</v>
      </c>
      <c r="M34">
        <v>260.38095483519999</v>
      </c>
      <c r="N34">
        <v>253.87143096439999</v>
      </c>
      <c r="O34">
        <v>247.52464519029999</v>
      </c>
      <c r="P34">
        <v>241.3365290605</v>
      </c>
      <c r="Q34">
        <v>235.30311583400001</v>
      </c>
      <c r="R34">
        <v>229.42053793810001</v>
      </c>
      <c r="S34">
        <v>223.6850244897</v>
      </c>
      <c r="T34">
        <v>218.09289887739999</v>
      </c>
      <c r="U34">
        <v>212.64057640550001</v>
      </c>
      <c r="V34">
        <v>207.32456199539999</v>
      </c>
      <c r="W34">
        <v>202.1414479455</v>
      </c>
      <c r="X34">
        <v>197.08791174679999</v>
      </c>
      <c r="Y34">
        <v>192.1607139532</v>
      </c>
      <c r="Z34">
        <v>187.3566961043</v>
      </c>
      <c r="AA34">
        <v>182.6727787017</v>
      </c>
      <c r="AB34">
        <v>178.10595923419999</v>
      </c>
      <c r="AC34">
        <v>173.65331025329999</v>
      </c>
      <c r="AD34">
        <v>169.31197749699999</v>
      </c>
      <c r="AE34">
        <v>165.0791780596</v>
      </c>
      <c r="AF34">
        <v>160.95219860809999</v>
      </c>
      <c r="AG34">
        <v>156.92839364290001</v>
      </c>
      <c r="AH34">
        <v>153.0051838018</v>
      </c>
      <c r="AI34">
        <v>149.18005420680001</v>
      </c>
      <c r="AJ34">
        <v>145.45055285160001</v>
      </c>
      <c r="AK34">
        <v>141.81428903029999</v>
      </c>
      <c r="AL34">
        <v>138.26893180459999</v>
      </c>
      <c r="AM34">
        <v>134.81220850939999</v>
      </c>
      <c r="AN34">
        <v>131.44190329669999</v>
      </c>
      <c r="AO34">
        <v>128.1558557143</v>
      </c>
      <c r="AP34">
        <v>124.9519593214</v>
      </c>
      <c r="AQ34">
        <v>121.8281603384</v>
      </c>
      <c r="AR34">
        <v>118.7824563299</v>
      </c>
      <c r="AS34">
        <v>115.81289492170001</v>
      </c>
      <c r="AT34">
        <v>112.91757254860001</v>
      </c>
      <c r="AU34">
        <v>110.0946332349</v>
      </c>
      <c r="AV34">
        <v>107.3422674041</v>
      </c>
      <c r="AW34">
        <v>104.658710719</v>
      </c>
      <c r="AX34">
        <v>102.04224295100001</v>
      </c>
      <c r="AY34">
        <v>99.491186877199993</v>
      </c>
      <c r="AZ34">
        <v>97.003907205299996</v>
      </c>
      <c r="BA34">
        <v>94.578809525099999</v>
      </c>
      <c r="BB34">
        <v>92.214339287000001</v>
      </c>
      <c r="BC34">
        <v>89.908980804799995</v>
      </c>
      <c r="BD34">
        <v>87.661256284700002</v>
      </c>
      <c r="BE34">
        <v>85.469724877600001</v>
      </c>
      <c r="BF34">
        <v>83.332981755700004</v>
      </c>
      <c r="BG34">
        <v>81.249657211799999</v>
      </c>
      <c r="BH34">
        <v>79.218415781499999</v>
      </c>
      <c r="BI34">
        <v>77.237955386899998</v>
      </c>
    </row>
    <row r="35" spans="1:61" x14ac:dyDescent="0.25">
      <c r="A35" t="s">
        <v>98</v>
      </c>
      <c r="B35" t="s">
        <v>68</v>
      </c>
    </row>
    <row r="36" spans="1:61" x14ac:dyDescent="0.25">
      <c r="A36" t="s">
        <v>99</v>
      </c>
      <c r="B36" t="s">
        <v>68</v>
      </c>
    </row>
    <row r="37" spans="1:61" x14ac:dyDescent="0.25">
      <c r="A37" t="s">
        <v>100</v>
      </c>
      <c r="B37">
        <v>1.2</v>
      </c>
    </row>
    <row r="38" spans="1:61" x14ac:dyDescent="0.25">
      <c r="A38" t="s">
        <v>101</v>
      </c>
      <c r="B38" t="s">
        <v>68</v>
      </c>
    </row>
    <row r="39" spans="1:61" x14ac:dyDescent="0.25">
      <c r="A39" t="s">
        <v>16</v>
      </c>
      <c r="B39">
        <v>2.8</v>
      </c>
    </row>
    <row r="40" spans="1:61" x14ac:dyDescent="0.25">
      <c r="A40" t="s">
        <v>102</v>
      </c>
    </row>
    <row r="41" spans="1:61" x14ac:dyDescent="0.25">
      <c r="A41" t="s">
        <v>103</v>
      </c>
      <c r="B41">
        <v>0.5491283629</v>
      </c>
      <c r="C41">
        <v>0.52234705660000003</v>
      </c>
      <c r="D41">
        <v>0.4969958753</v>
      </c>
      <c r="E41">
        <v>0.4729924767</v>
      </c>
      <c r="F41">
        <v>0.45025957760000002</v>
      </c>
      <c r="G41">
        <v>0.4287246247</v>
      </c>
      <c r="H41">
        <v>0.4083194879</v>
      </c>
      <c r="I41">
        <v>0.38898017499999998</v>
      </c>
      <c r="J41">
        <v>0.37064656480000002</v>
      </c>
      <c r="K41">
        <v>0.3532621594</v>
      </c>
      <c r="L41">
        <v>0.33677385259999998</v>
      </c>
      <c r="M41">
        <v>0.32113171400000001</v>
      </c>
      <c r="N41">
        <v>0.30628878780000002</v>
      </c>
      <c r="O41">
        <v>0.29220090450000002</v>
      </c>
      <c r="P41">
        <v>0.27882650580000001</v>
      </c>
      <c r="Q41">
        <v>0.2661264807</v>
      </c>
      <c r="R41">
        <v>0.2540640126</v>
      </c>
      <c r="S41">
        <v>0.24260443649999999</v>
      </c>
      <c r="T41">
        <v>0.2317151053</v>
      </c>
      <c r="U41">
        <v>0.22136526519999999</v>
      </c>
      <c r="V41">
        <v>0.21152593929999999</v>
      </c>
      <c r="W41">
        <v>0.20216981810000001</v>
      </c>
      <c r="X41">
        <v>0.193271158</v>
      </c>
      <c r="Y41">
        <v>0.18480568559999999</v>
      </c>
      <c r="Z41">
        <v>0.17675050859999999</v>
      </c>
      <c r="AA41">
        <v>0.1690840321</v>
      </c>
      <c r="AB41">
        <v>0.1617858808</v>
      </c>
      <c r="AC41">
        <v>0.15483682509999999</v>
      </c>
      <c r="AD41">
        <v>0.14821871340000001</v>
      </c>
      <c r="AE41">
        <v>0.1419144071</v>
      </c>
      <c r="AF41">
        <v>0.1359077209</v>
      </c>
      <c r="AG41">
        <v>0.13018336589999999</v>
      </c>
      <c r="AH41">
        <v>0.12472689720000001</v>
      </c>
      <c r="AI41">
        <v>0.1195246643</v>
      </c>
      <c r="AJ41">
        <v>0.1145637642</v>
      </c>
      <c r="AK41">
        <v>0.109831998</v>
      </c>
      <c r="AL41">
        <v>0.1053178301</v>
      </c>
      <c r="AM41">
        <v>0.1010103495</v>
      </c>
      <c r="AN41">
        <v>9.6899234000000001E-2</v>
      </c>
      <c r="AO41">
        <v>9.2974716299999996E-2</v>
      </c>
      <c r="AP41">
        <v>8.9227551799999999E-2</v>
      </c>
      <c r="AQ41">
        <v>8.5648989600000003E-2</v>
      </c>
      <c r="AR41">
        <v>8.22307434E-2</v>
      </c>
      <c r="AS41">
        <v>7.8964965900000003E-2</v>
      </c>
      <c r="AT41">
        <v>7.5844223899999993E-2</v>
      </c>
      <c r="AU41">
        <v>7.2861474400000001E-2</v>
      </c>
      <c r="AV41">
        <v>7.0010043499999994E-2</v>
      </c>
      <c r="AW41">
        <v>6.7283605400000002E-2</v>
      </c>
      <c r="AX41">
        <v>6.4676162800000006E-2</v>
      </c>
      <c r="AY41">
        <v>6.2182029100000001E-2</v>
      </c>
      <c r="AZ41">
        <v>5.9795810900000003E-2</v>
      </c>
      <c r="BA41">
        <v>5.7512392000000002E-2</v>
      </c>
      <c r="BB41">
        <v>5.5326918199999998E-2</v>
      </c>
      <c r="BC41">
        <v>5.3234782600000002E-2</v>
      </c>
      <c r="BD41">
        <v>5.1231612900000001E-2</v>
      </c>
      <c r="BE41">
        <v>4.93132576E-2</v>
      </c>
      <c r="BF41">
        <v>4.7475774999999998E-2</v>
      </c>
      <c r="BG41">
        <v>4.5715421300000003E-2</v>
      </c>
      <c r="BH41">
        <v>4.4028640199999997E-2</v>
      </c>
      <c r="BI41">
        <v>4.2412052800000002E-2</v>
      </c>
    </row>
    <row r="42" spans="1:61" x14ac:dyDescent="0.25">
      <c r="A42" t="s">
        <v>104</v>
      </c>
      <c r="B42">
        <v>0.5491283629</v>
      </c>
    </row>
    <row r="43" spans="1:61" x14ac:dyDescent="0.25">
      <c r="A43" t="s">
        <v>105</v>
      </c>
      <c r="B43">
        <v>-0.01</v>
      </c>
      <c r="C43">
        <v>-9.9500999000000003E-3</v>
      </c>
      <c r="D43">
        <v>-9.9004487999999995E-3</v>
      </c>
      <c r="E43">
        <v>-9.8510455000000007E-3</v>
      </c>
      <c r="F43">
        <v>-9.8018885999999993E-3</v>
      </c>
      <c r="G43">
        <v>-9.7529771000000008E-3</v>
      </c>
      <c r="H43">
        <v>-9.7043097000000002E-3</v>
      </c>
      <c r="I43">
        <v>-9.6558851000000008E-3</v>
      </c>
      <c r="J43">
        <v>-9.6077021000000006E-3</v>
      </c>
      <c r="K43">
        <v>-9.5597596000000003E-3</v>
      </c>
      <c r="L43">
        <v>-9.5120563000000002E-3</v>
      </c>
      <c r="M43">
        <v>-9.4645909999999996E-3</v>
      </c>
      <c r="N43">
        <v>-9.4173625999999996E-3</v>
      </c>
      <c r="O43">
        <v>-9.3703698999999998E-3</v>
      </c>
      <c r="P43">
        <v>-9.3236116000000001E-3</v>
      </c>
      <c r="Q43">
        <v>-9.2770866999999993E-3</v>
      </c>
      <c r="R43">
        <v>-9.2307940000000005E-3</v>
      </c>
      <c r="S43">
        <v>-9.1847322000000002E-3</v>
      </c>
      <c r="T43">
        <v>-9.1389003000000007E-3</v>
      </c>
      <c r="U43">
        <v>-9.0932970999999998E-3</v>
      </c>
      <c r="V43">
        <v>-9.0479215000000002E-3</v>
      </c>
      <c r="W43">
        <v>-9.0027722999999997E-3</v>
      </c>
      <c r="X43">
        <v>-8.9578482999999997E-3</v>
      </c>
      <c r="Y43">
        <v>-8.9131486000000003E-3</v>
      </c>
      <c r="Z43">
        <v>-8.8686718999999997E-3</v>
      </c>
      <c r="AA43">
        <v>-8.8244171000000007E-3</v>
      </c>
      <c r="AB43">
        <v>-8.7803832000000002E-3</v>
      </c>
      <c r="AC43">
        <v>-8.7365689999999996E-3</v>
      </c>
      <c r="AD43">
        <v>-8.6929733999999998E-3</v>
      </c>
      <c r="AE43">
        <v>-8.6495953999999996E-3</v>
      </c>
      <c r="AF43">
        <v>-8.6064338000000004E-3</v>
      </c>
      <c r="AG43">
        <v>-8.5634875999999992E-3</v>
      </c>
      <c r="AH43">
        <v>-8.5207557000000003E-3</v>
      </c>
      <c r="AI43">
        <v>-8.4782370999999992E-3</v>
      </c>
      <c r="AJ43">
        <v>-8.4359306000000005E-3</v>
      </c>
      <c r="AK43">
        <v>-8.3938351999999997E-3</v>
      </c>
      <c r="AL43">
        <v>-8.3519499000000007E-3</v>
      </c>
      <c r="AM43">
        <v>-8.3102735999999993E-3</v>
      </c>
      <c r="AN43">
        <v>-8.2688051999999998E-3</v>
      </c>
      <c r="AO43">
        <v>-8.2275438000000006E-3</v>
      </c>
      <c r="AP43">
        <v>-8.1864882999999992E-3</v>
      </c>
      <c r="AQ43">
        <v>-8.1456376E-3</v>
      </c>
      <c r="AR43">
        <v>-8.1049907999999997E-3</v>
      </c>
      <c r="AS43">
        <v>-8.0645468000000008E-3</v>
      </c>
      <c r="AT43">
        <v>-8.0243047000000001E-3</v>
      </c>
      <c r="AU43">
        <v>-7.9842633000000007E-3</v>
      </c>
      <c r="AV43">
        <v>-7.9444218000000004E-3</v>
      </c>
      <c r="AW43">
        <v>-7.9047790000000007E-3</v>
      </c>
      <c r="AX43">
        <v>-7.8653340999999995E-3</v>
      </c>
      <c r="AY43">
        <v>-7.8260859999999995E-3</v>
      </c>
      <c r="AZ43">
        <v>-7.7870337000000003E-3</v>
      </c>
      <c r="BA43">
        <v>-7.7481764E-3</v>
      </c>
      <c r="BB43">
        <v>-7.7095128999999998E-3</v>
      </c>
      <c r="BC43">
        <v>-7.6710423E-3</v>
      </c>
      <c r="BD43">
        <v>-7.6327638000000001E-3</v>
      </c>
      <c r="BE43">
        <v>-7.5946761999999999E-3</v>
      </c>
      <c r="BF43">
        <v>-7.5567786999999999E-3</v>
      </c>
      <c r="BG43">
        <v>-7.5190702999999998E-3</v>
      </c>
      <c r="BH43">
        <v>-7.48155E-3</v>
      </c>
      <c r="BI43">
        <v>-7.4442170000000004E-3</v>
      </c>
    </row>
    <row r="44" spans="1:61" x14ac:dyDescent="0.25">
      <c r="A44" t="s">
        <v>106</v>
      </c>
      <c r="B44">
        <v>3.3</v>
      </c>
      <c r="C44">
        <v>2.64</v>
      </c>
      <c r="D44">
        <v>2.1120000000000001</v>
      </c>
      <c r="E44">
        <v>1.6896</v>
      </c>
      <c r="F44">
        <v>1.35168</v>
      </c>
      <c r="G44">
        <v>1.0813440000000001</v>
      </c>
      <c r="H44">
        <v>0.86507520000000004</v>
      </c>
      <c r="I44">
        <v>0.69206016000000004</v>
      </c>
      <c r="J44">
        <v>0.55364812799999996</v>
      </c>
      <c r="K44">
        <v>0.44291850240000002</v>
      </c>
      <c r="L44">
        <v>0.3543348019</v>
      </c>
      <c r="M44">
        <v>0.28346784149999998</v>
      </c>
      <c r="N44">
        <v>0.22677427319999999</v>
      </c>
      <c r="O44">
        <v>0.18141941859999999</v>
      </c>
      <c r="P44">
        <v>0.1451355349</v>
      </c>
      <c r="Q44">
        <v>0.11610842790000001</v>
      </c>
      <c r="R44">
        <v>9.2886742300000005E-2</v>
      </c>
      <c r="S44">
        <v>7.4309393900000006E-2</v>
      </c>
      <c r="T44">
        <v>5.9447515100000001E-2</v>
      </c>
      <c r="U44">
        <v>4.7558012099999998E-2</v>
      </c>
      <c r="V44">
        <v>3.8046409699999999E-2</v>
      </c>
      <c r="W44">
        <v>3.04371277E-2</v>
      </c>
      <c r="X44">
        <v>2.43497022E-2</v>
      </c>
      <c r="Y44">
        <v>1.9479761700000001E-2</v>
      </c>
      <c r="Z44">
        <v>1.5583809400000001E-2</v>
      </c>
      <c r="AA44">
        <v>1.24670475E-2</v>
      </c>
      <c r="AB44">
        <v>9.9736379999999999E-3</v>
      </c>
      <c r="AC44">
        <v>7.9789104000000007E-3</v>
      </c>
      <c r="AD44">
        <v>6.3831282999999997E-3</v>
      </c>
      <c r="AE44">
        <v>5.1065027000000004E-3</v>
      </c>
      <c r="AF44">
        <v>4.0852021000000001E-3</v>
      </c>
      <c r="AG44">
        <v>3.2681617000000001E-3</v>
      </c>
      <c r="AH44">
        <v>2.6145294000000001E-3</v>
      </c>
      <c r="AI44">
        <v>2.0916235000000001E-3</v>
      </c>
      <c r="AJ44">
        <v>1.6732988E-3</v>
      </c>
      <c r="AK44">
        <v>1.338639E-3</v>
      </c>
      <c r="AL44">
        <v>1.0709112E-3</v>
      </c>
      <c r="AM44">
        <v>8.5672899999999998E-4</v>
      </c>
      <c r="AN44">
        <v>6.8538319999999998E-4</v>
      </c>
      <c r="AO44">
        <v>5.4830649999999999E-4</v>
      </c>
      <c r="AP44">
        <v>4.386452E-4</v>
      </c>
      <c r="AQ44">
        <v>3.5091620000000001E-4</v>
      </c>
      <c r="AR44">
        <v>2.8073300000000002E-4</v>
      </c>
      <c r="AS44">
        <v>2.2458640000000001E-4</v>
      </c>
      <c r="AT44">
        <v>1.7966910000000001E-4</v>
      </c>
      <c r="AU44">
        <v>1.437353E-4</v>
      </c>
      <c r="AV44">
        <v>1.149882E-4</v>
      </c>
      <c r="AW44">
        <v>9.1990600000000007E-5</v>
      </c>
      <c r="AX44">
        <v>7.3592500000000004E-5</v>
      </c>
      <c r="AY44">
        <v>5.8873999999999999E-5</v>
      </c>
      <c r="AZ44">
        <v>4.7099199999999998E-5</v>
      </c>
      <c r="BA44">
        <v>3.7679299999999997E-5</v>
      </c>
      <c r="BB44">
        <v>3.01435E-5</v>
      </c>
      <c r="BC44">
        <v>2.4114800000000002E-5</v>
      </c>
      <c r="BD44">
        <v>1.9291800000000001E-5</v>
      </c>
      <c r="BE44">
        <v>1.5433500000000001E-5</v>
      </c>
      <c r="BF44">
        <v>1.23468E-5</v>
      </c>
      <c r="BG44">
        <v>9.8773999999999997E-6</v>
      </c>
      <c r="BH44">
        <v>7.9018999999999997E-6</v>
      </c>
      <c r="BI44">
        <v>6.3215000000000004E-6</v>
      </c>
    </row>
    <row r="45" spans="1:61" x14ac:dyDescent="0.25">
      <c r="A45" t="s">
        <v>107</v>
      </c>
      <c r="B45">
        <v>3.3</v>
      </c>
    </row>
    <row r="46" spans="1:61" x14ac:dyDescent="0.25">
      <c r="A46" t="s">
        <v>108</v>
      </c>
    </row>
    <row r="47" spans="1:61" x14ac:dyDescent="0.25">
      <c r="A47" t="s">
        <v>109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</row>
    <row r="48" spans="1:61" x14ac:dyDescent="0.25">
      <c r="A48" t="s">
        <v>110</v>
      </c>
    </row>
    <row r="49" spans="1:61" x14ac:dyDescent="0.25">
      <c r="A49" t="s">
        <v>111</v>
      </c>
      <c r="B49">
        <v>1.6408662000000001E-2</v>
      </c>
    </row>
    <row r="50" spans="1:61" x14ac:dyDescent="0.25">
      <c r="A50" t="s">
        <v>112</v>
      </c>
      <c r="B50">
        <v>-3855.1068949999999</v>
      </c>
    </row>
    <row r="51" spans="1:61" x14ac:dyDescent="0.25">
      <c r="A51" t="s">
        <v>113</v>
      </c>
      <c r="B51" t="s">
        <v>68</v>
      </c>
    </row>
    <row r="52" spans="1:61" x14ac:dyDescent="0.25">
      <c r="A52" t="s">
        <v>114</v>
      </c>
    </row>
    <row r="53" spans="1:61" x14ac:dyDescent="0.25">
      <c r="A53" t="s">
        <v>10</v>
      </c>
      <c r="B53">
        <v>6838</v>
      </c>
      <c r="C53">
        <v>7242.4909902816999</v>
      </c>
      <c r="D53">
        <v>7612.0624490151004</v>
      </c>
      <c r="E53">
        <v>7947.3144083379002</v>
      </c>
      <c r="F53">
        <v>8249.5494073663995</v>
      </c>
      <c r="G53">
        <v>8520.5561633234993</v>
      </c>
      <c r="H53">
        <v>8762.4308785045996</v>
      </c>
      <c r="I53">
        <v>8977.4350979825995</v>
      </c>
      <c r="J53">
        <v>9167.8866567271998</v>
      </c>
      <c r="K53">
        <v>9336.0791290479992</v>
      </c>
      <c r="L53">
        <v>9484.2248989408999</v>
      </c>
      <c r="M53">
        <v>9614.4171827132996</v>
      </c>
      <c r="N53">
        <v>9728.6068217838001</v>
      </c>
      <c r="O53">
        <v>9828.5902665064004</v>
      </c>
      <c r="P53">
        <v>9916.0057923349996</v>
      </c>
      <c r="Q53">
        <v>9992.3355707250994</v>
      </c>
      <c r="R53">
        <v>10058.9117304096</v>
      </c>
      <c r="S53">
        <v>10116.9249798906</v>
      </c>
      <c r="T53">
        <v>10167.4347198162</v>
      </c>
      <c r="U53">
        <v>10211.379860932801</v>
      </c>
      <c r="V53">
        <v>10249.5897887346</v>
      </c>
      <c r="W53">
        <v>10282.7950896782</v>
      </c>
      <c r="X53">
        <v>10311.6377853629</v>
      </c>
      <c r="Y53">
        <v>10336.6809188678</v>
      </c>
      <c r="Z53">
        <v>10358.417408748201</v>
      </c>
      <c r="AA53">
        <v>10377.278137043701</v>
      </c>
      <c r="AB53">
        <v>10393.63927294</v>
      </c>
      <c r="AC53">
        <v>10407.8288573315</v>
      </c>
      <c r="AD53">
        <v>10420.132688511099</v>
      </c>
      <c r="AE53">
        <v>10430.799557918001</v>
      </c>
      <c r="AF53">
        <v>10440.0458890952</v>
      </c>
      <c r="AG53">
        <v>10448.0598341152</v>
      </c>
      <c r="AH53">
        <v>10455.0048807149</v>
      </c>
      <c r="AI53">
        <v>10461.0230210058</v>
      </c>
      <c r="AJ53">
        <v>10466.2375294065</v>
      </c>
      <c r="AK53">
        <v>10470.755393793501</v>
      </c>
      <c r="AL53">
        <v>10474.6694400288</v>
      </c>
      <c r="AM53">
        <v>10478.060186201001</v>
      </c>
      <c r="AN53">
        <v>10480.997459222601</v>
      </c>
      <c r="AO53">
        <v>10483.5418029352</v>
      </c>
      <c r="AP53">
        <v>10485.745703640099</v>
      </c>
      <c r="AQ53">
        <v>10487.654655995</v>
      </c>
      <c r="AR53">
        <v>10489.3080895277</v>
      </c>
      <c r="AS53">
        <v>10490.740173583101</v>
      </c>
      <c r="AT53">
        <v>10491.9805163496</v>
      </c>
      <c r="AU53">
        <v>10493.0547716735</v>
      </c>
      <c r="AV53">
        <v>10493.985165654</v>
      </c>
      <c r="AW53">
        <v>10494.7909534956</v>
      </c>
      <c r="AX53">
        <v>10495.488815758201</v>
      </c>
      <c r="AY53">
        <v>10496.0932019719</v>
      </c>
      <c r="AZ53">
        <v>10496.6166285535</v>
      </c>
      <c r="BA53">
        <v>10497.069937063499</v>
      </c>
      <c r="BB53">
        <v>10497.462518050599</v>
      </c>
      <c r="BC53">
        <v>10497.802505048299</v>
      </c>
      <c r="BD53">
        <v>10498.096942685201</v>
      </c>
      <c r="BE53">
        <v>10498.351932351199</v>
      </c>
      <c r="BF53">
        <v>10498.572758406201</v>
      </c>
      <c r="BG53">
        <v>10498.763997522799</v>
      </c>
      <c r="BH53">
        <v>10498.9296134125</v>
      </c>
      <c r="BI53">
        <v>10499.0730388838</v>
      </c>
    </row>
    <row r="54" spans="1:61" x14ac:dyDescent="0.25">
      <c r="A54" t="s">
        <v>115</v>
      </c>
      <c r="B54" t="s">
        <v>116</v>
      </c>
      <c r="C54" t="s">
        <v>116</v>
      </c>
      <c r="D54" t="s">
        <v>116</v>
      </c>
      <c r="E54" t="s">
        <v>116</v>
      </c>
      <c r="F54" t="s">
        <v>116</v>
      </c>
      <c r="G54" t="s">
        <v>116</v>
      </c>
      <c r="H54" t="s">
        <v>116</v>
      </c>
      <c r="I54" t="s">
        <v>116</v>
      </c>
      <c r="J54" t="s">
        <v>116</v>
      </c>
      <c r="K54" t="s">
        <v>116</v>
      </c>
      <c r="L54" t="s">
        <v>116</v>
      </c>
      <c r="M54" t="s">
        <v>116</v>
      </c>
      <c r="N54" t="s">
        <v>116</v>
      </c>
      <c r="O54" t="s">
        <v>116</v>
      </c>
      <c r="P54" t="s">
        <v>116</v>
      </c>
      <c r="Q54" t="s">
        <v>116</v>
      </c>
      <c r="R54" t="s">
        <v>116</v>
      </c>
      <c r="S54" t="s">
        <v>116</v>
      </c>
      <c r="T54" t="s">
        <v>116</v>
      </c>
      <c r="U54" t="s">
        <v>116</v>
      </c>
      <c r="V54" t="s">
        <v>116</v>
      </c>
      <c r="W54" t="s">
        <v>116</v>
      </c>
      <c r="X54" t="s">
        <v>116</v>
      </c>
      <c r="Y54" t="s">
        <v>116</v>
      </c>
      <c r="Z54" t="s">
        <v>116</v>
      </c>
      <c r="AA54" t="s">
        <v>116</v>
      </c>
      <c r="AB54" t="s">
        <v>116</v>
      </c>
      <c r="AC54" t="s">
        <v>116</v>
      </c>
      <c r="AD54" t="s">
        <v>116</v>
      </c>
      <c r="AE54" t="s">
        <v>116</v>
      </c>
      <c r="AF54" t="s">
        <v>116</v>
      </c>
      <c r="AG54" t="s">
        <v>116</v>
      </c>
      <c r="AH54" t="s">
        <v>116</v>
      </c>
      <c r="AI54" t="s">
        <v>116</v>
      </c>
      <c r="AJ54" t="s">
        <v>116</v>
      </c>
      <c r="AK54" t="s">
        <v>116</v>
      </c>
      <c r="AL54" t="s">
        <v>116</v>
      </c>
      <c r="AM54" t="s">
        <v>116</v>
      </c>
      <c r="AN54" t="s">
        <v>116</v>
      </c>
      <c r="AO54" t="s">
        <v>116</v>
      </c>
      <c r="AP54" t="s">
        <v>116</v>
      </c>
      <c r="AQ54" t="s">
        <v>116</v>
      </c>
      <c r="AR54" t="s">
        <v>116</v>
      </c>
      <c r="AS54" t="s">
        <v>116</v>
      </c>
      <c r="AT54" t="s">
        <v>116</v>
      </c>
      <c r="AU54" t="s">
        <v>116</v>
      </c>
      <c r="AV54" t="s">
        <v>116</v>
      </c>
      <c r="AW54" t="s">
        <v>116</v>
      </c>
      <c r="AX54" t="s">
        <v>116</v>
      </c>
      <c r="AY54" t="s">
        <v>116</v>
      </c>
      <c r="AZ54" t="s">
        <v>116</v>
      </c>
      <c r="BA54" t="s">
        <v>116</v>
      </c>
      <c r="BB54" t="s">
        <v>116</v>
      </c>
      <c r="BC54" t="s">
        <v>116</v>
      </c>
      <c r="BD54" t="s">
        <v>116</v>
      </c>
      <c r="BE54" t="s">
        <v>116</v>
      </c>
      <c r="BF54" t="s">
        <v>116</v>
      </c>
      <c r="BG54" t="s">
        <v>116</v>
      </c>
      <c r="BH54" t="s">
        <v>116</v>
      </c>
      <c r="BI54" t="s">
        <v>116</v>
      </c>
    </row>
    <row r="55" spans="1:61" x14ac:dyDescent="0.25">
      <c r="A55" t="s">
        <v>117</v>
      </c>
    </row>
    <row r="56" spans="1:61" x14ac:dyDescent="0.25">
      <c r="A56" t="s">
        <v>118</v>
      </c>
    </row>
    <row r="57" spans="1:61" x14ac:dyDescent="0.25">
      <c r="A57" t="s">
        <v>119</v>
      </c>
      <c r="B57">
        <v>6000</v>
      </c>
    </row>
    <row r="58" spans="1:61" x14ac:dyDescent="0.25">
      <c r="A58" t="s">
        <v>120</v>
      </c>
    </row>
    <row r="59" spans="1:61" x14ac:dyDescent="0.25">
      <c r="A59" t="s">
        <v>121</v>
      </c>
    </row>
    <row r="60" spans="1:61" x14ac:dyDescent="0.25">
      <c r="A60" t="s">
        <v>122</v>
      </c>
      <c r="B60">
        <v>830.4</v>
      </c>
    </row>
    <row r="61" spans="1:61" x14ac:dyDescent="0.25">
      <c r="A61" t="s">
        <v>123</v>
      </c>
      <c r="B61" t="s">
        <v>68</v>
      </c>
    </row>
    <row r="62" spans="1:61" x14ac:dyDescent="0.25">
      <c r="A62" t="s">
        <v>124</v>
      </c>
      <c r="B62">
        <v>1527</v>
      </c>
    </row>
    <row r="63" spans="1:61" x14ac:dyDescent="0.25">
      <c r="A63" t="s">
        <v>125</v>
      </c>
      <c r="B63">
        <v>10010</v>
      </c>
    </row>
    <row r="64" spans="1:61" x14ac:dyDescent="0.25">
      <c r="A64" t="s">
        <v>126</v>
      </c>
    </row>
    <row r="65" spans="1:61" x14ac:dyDescent="0.25">
      <c r="A65" t="s">
        <v>127</v>
      </c>
      <c r="B65">
        <v>0.91200000000000003</v>
      </c>
    </row>
    <row r="66" spans="1:61" x14ac:dyDescent="0.25">
      <c r="A66" t="s">
        <v>128</v>
      </c>
      <c r="B66">
        <v>3.8328888899999997E-2</v>
      </c>
    </row>
    <row r="67" spans="1:61" x14ac:dyDescent="0.25">
      <c r="A67" t="s">
        <v>129</v>
      </c>
      <c r="B67">
        <v>8.7999999999999995E-2</v>
      </c>
    </row>
    <row r="68" spans="1:61" x14ac:dyDescent="0.25">
      <c r="A68" t="s">
        <v>130</v>
      </c>
      <c r="B68">
        <v>0.95917111109999997</v>
      </c>
    </row>
    <row r="69" spans="1:61" x14ac:dyDescent="0.25">
      <c r="A69" t="s">
        <v>131</v>
      </c>
      <c r="B69">
        <v>3.3750000000000002E-4</v>
      </c>
    </row>
    <row r="70" spans="1:61" x14ac:dyDescent="0.25">
      <c r="A70" t="s">
        <v>132</v>
      </c>
      <c r="B70">
        <v>2.5000000000000001E-3</v>
      </c>
    </row>
    <row r="71" spans="1:61" x14ac:dyDescent="0.25">
      <c r="A71" t="s">
        <v>133</v>
      </c>
      <c r="B71">
        <v>0.99966250000000001</v>
      </c>
    </row>
    <row r="72" spans="1:61" x14ac:dyDescent="0.25">
      <c r="A72" t="s">
        <v>134</v>
      </c>
    </row>
    <row r="73" spans="1:61" x14ac:dyDescent="0.25">
      <c r="A73" t="s">
        <v>135</v>
      </c>
      <c r="B73">
        <v>0.25</v>
      </c>
      <c r="C73">
        <v>0.27500000000000002</v>
      </c>
      <c r="D73">
        <v>0.3</v>
      </c>
      <c r="E73">
        <v>0.32500000000000001</v>
      </c>
      <c r="F73">
        <v>0.35</v>
      </c>
      <c r="G73">
        <v>0.375</v>
      </c>
      <c r="H73">
        <v>0.4</v>
      </c>
      <c r="I73">
        <v>0.42499999999999999</v>
      </c>
      <c r="J73">
        <v>0.45</v>
      </c>
      <c r="K73">
        <v>0.47499999999999998</v>
      </c>
      <c r="L73">
        <v>0.5</v>
      </c>
      <c r="M73">
        <v>0.52500000000000002</v>
      </c>
      <c r="N73">
        <v>0.55000000000000004</v>
      </c>
      <c r="O73">
        <v>0.57499999999999996</v>
      </c>
      <c r="P73">
        <v>0.6</v>
      </c>
      <c r="Q73">
        <v>0.625</v>
      </c>
      <c r="R73">
        <v>0.65</v>
      </c>
      <c r="S73">
        <v>0.67500000000000004</v>
      </c>
      <c r="T73">
        <v>0.7</v>
      </c>
      <c r="U73">
        <v>0.7</v>
      </c>
      <c r="V73">
        <v>0.7</v>
      </c>
      <c r="W73">
        <v>0.7</v>
      </c>
      <c r="X73">
        <v>0.7</v>
      </c>
      <c r="Y73">
        <v>0.7</v>
      </c>
      <c r="Z73">
        <v>0.7</v>
      </c>
      <c r="AA73">
        <v>0.7</v>
      </c>
      <c r="AB73">
        <v>0.7</v>
      </c>
      <c r="AC73">
        <v>0.7</v>
      </c>
      <c r="AD73">
        <v>0.7</v>
      </c>
      <c r="AE73">
        <v>0.7</v>
      </c>
      <c r="AF73">
        <v>0.7</v>
      </c>
      <c r="AG73">
        <v>0.7</v>
      </c>
      <c r="AH73">
        <v>0.7</v>
      </c>
      <c r="AI73">
        <v>0.7</v>
      </c>
      <c r="AJ73">
        <v>0.7</v>
      </c>
      <c r="AK73">
        <v>0.7</v>
      </c>
      <c r="AL73">
        <v>0.7</v>
      </c>
      <c r="AM73">
        <v>0.7</v>
      </c>
      <c r="AN73">
        <v>0.7</v>
      </c>
      <c r="AO73">
        <v>0.7</v>
      </c>
      <c r="AP73">
        <v>0.7</v>
      </c>
      <c r="AQ73">
        <v>0.7</v>
      </c>
      <c r="AR73">
        <v>0.7</v>
      </c>
      <c r="AS73">
        <v>0.7</v>
      </c>
      <c r="AT73">
        <v>0.7</v>
      </c>
      <c r="AU73">
        <v>0.7</v>
      </c>
      <c r="AV73">
        <v>0.7</v>
      </c>
      <c r="AW73">
        <v>0.7</v>
      </c>
      <c r="AX73">
        <v>0.7</v>
      </c>
      <c r="AY73">
        <v>0.7</v>
      </c>
      <c r="AZ73">
        <v>0.7</v>
      </c>
      <c r="BA73">
        <v>0.7</v>
      </c>
      <c r="BB73">
        <v>0.7</v>
      </c>
      <c r="BC73">
        <v>0.7</v>
      </c>
      <c r="BD73">
        <v>0.7</v>
      </c>
      <c r="BE73">
        <v>0.7</v>
      </c>
      <c r="BF73">
        <v>0.7</v>
      </c>
      <c r="BG73">
        <v>0.7</v>
      </c>
      <c r="BH73">
        <v>0.7</v>
      </c>
      <c r="BI73">
        <v>0.7</v>
      </c>
    </row>
    <row r="74" spans="1:61" x14ac:dyDescent="0.25">
      <c r="A74" t="s">
        <v>136</v>
      </c>
      <c r="B74">
        <v>0.25</v>
      </c>
    </row>
    <row r="75" spans="1:61" x14ac:dyDescent="0.25">
      <c r="A75" t="s">
        <v>137</v>
      </c>
      <c r="B75">
        <v>0.7</v>
      </c>
    </row>
    <row r="76" spans="1:61" x14ac:dyDescent="0.25">
      <c r="A76" t="s">
        <v>138</v>
      </c>
      <c r="B76">
        <v>0.8</v>
      </c>
    </row>
    <row r="77" spans="1:61" x14ac:dyDescent="0.25">
      <c r="A77" t="s">
        <v>139</v>
      </c>
      <c r="B77">
        <v>6.7999999999999996E-3</v>
      </c>
    </row>
    <row r="78" spans="1:61" x14ac:dyDescent="0.25">
      <c r="A78" t="s">
        <v>140</v>
      </c>
    </row>
    <row r="79" spans="1:61" x14ac:dyDescent="0.25">
      <c r="A79" t="s">
        <v>141</v>
      </c>
      <c r="B79">
        <v>2.9</v>
      </c>
    </row>
    <row r="80" spans="1:61" x14ac:dyDescent="0.25">
      <c r="A80" t="s">
        <v>142</v>
      </c>
      <c r="B80">
        <v>3.8</v>
      </c>
    </row>
    <row r="81" spans="1:61" x14ac:dyDescent="0.25">
      <c r="A81" t="s">
        <v>143</v>
      </c>
    </row>
    <row r="82" spans="1:61" x14ac:dyDescent="0.25">
      <c r="A82" t="s">
        <v>144</v>
      </c>
      <c r="B82">
        <v>9.8000000000000004E-2</v>
      </c>
    </row>
    <row r="83" spans="1:61" x14ac:dyDescent="0.25">
      <c r="A83" t="s">
        <v>145</v>
      </c>
      <c r="B83">
        <v>8.7999999999999995E-2</v>
      </c>
    </row>
    <row r="84" spans="1:61" x14ac:dyDescent="0.25">
      <c r="A84" t="s">
        <v>146</v>
      </c>
      <c r="B84">
        <v>2.5000000000000001E-2</v>
      </c>
    </row>
    <row r="85" spans="1:61" x14ac:dyDescent="0.25">
      <c r="A85" t="s">
        <v>147</v>
      </c>
    </row>
    <row r="86" spans="1:61" x14ac:dyDescent="0.25">
      <c r="A86" t="s">
        <v>148</v>
      </c>
    </row>
    <row r="87" spans="1:61" x14ac:dyDescent="0.25">
      <c r="A87" t="s">
        <v>44</v>
      </c>
      <c r="B87">
        <v>830.4</v>
      </c>
      <c r="C87">
        <v>866.11738603100002</v>
      </c>
      <c r="D87">
        <v>895.05428066520005</v>
      </c>
      <c r="E87">
        <v>924.94273289299997</v>
      </c>
      <c r="F87">
        <v>955.57138376</v>
      </c>
      <c r="G87">
        <v>986.60613539559995</v>
      </c>
      <c r="H87">
        <v>1017.6173114587</v>
      </c>
      <c r="I87">
        <v>1048.1033950855999</v>
      </c>
      <c r="J87">
        <v>1077.511754416</v>
      </c>
      <c r="K87">
        <v>1105.2567544479</v>
      </c>
      <c r="L87">
        <v>1130.7356048265001</v>
      </c>
      <c r="M87">
        <v>1153.3422287600999</v>
      </c>
      <c r="N87">
        <v>1172.4793747517999</v>
      </c>
      <c r="O87">
        <v>1187.5691380588</v>
      </c>
      <c r="P87">
        <v>1198.0620161116999</v>
      </c>
      <c r="Q87">
        <v>1203.4445985282</v>
      </c>
      <c r="R87">
        <v>1203.2459787185001</v>
      </c>
      <c r="S87">
        <v>1197.0429957962999</v>
      </c>
      <c r="T87">
        <v>1184.4644711292001</v>
      </c>
      <c r="U87">
        <v>1165.1947500204001</v>
      </c>
      <c r="V87">
        <v>1140.5282451198</v>
      </c>
      <c r="W87">
        <v>1118.9025599294</v>
      </c>
      <c r="X87">
        <v>1099.933462404</v>
      </c>
      <c r="Y87">
        <v>1083.2851394668</v>
      </c>
      <c r="Z87">
        <v>1068.6641262727001</v>
      </c>
      <c r="AA87">
        <v>1055.8139904002001</v>
      </c>
      <c r="AB87">
        <v>1044.5106783514</v>
      </c>
      <c r="AC87">
        <v>1034.5584428482</v>
      </c>
      <c r="AD87">
        <v>1025.7862792376</v>
      </c>
      <c r="AE87">
        <v>1018.0448080051</v>
      </c>
      <c r="AF87">
        <v>969.97983508519997</v>
      </c>
      <c r="AG87">
        <v>925.99622399299994</v>
      </c>
      <c r="AH87">
        <v>885.60781011419999</v>
      </c>
      <c r="AI87">
        <v>848.3932667373</v>
      </c>
      <c r="AJ87">
        <v>813.9874551593</v>
      </c>
      <c r="AK87">
        <v>782.07391843669996</v>
      </c>
      <c r="AL87">
        <v>752.37835055539995</v>
      </c>
      <c r="AM87">
        <v>724.6629094914</v>
      </c>
      <c r="AN87">
        <v>698.72126744939999</v>
      </c>
      <c r="AO87">
        <v>674.37430912030004</v>
      </c>
      <c r="AP87">
        <v>651.46640189339996</v>
      </c>
      <c r="AQ87">
        <v>629.86217251829999</v>
      </c>
      <c r="AR87">
        <v>609.4437339287</v>
      </c>
      <c r="AS87">
        <v>590.10831467850005</v>
      </c>
      <c r="AT87">
        <v>571.76625226659996</v>
      </c>
      <c r="AU87">
        <v>554.33932130150004</v>
      </c>
      <c r="AV87">
        <v>537.75937877310002</v>
      </c>
      <c r="AW87">
        <v>521.96732271580004</v>
      </c>
      <c r="AX87">
        <v>506.91237934050002</v>
      </c>
      <c r="AY87">
        <v>492.55176027879997</v>
      </c>
      <c r="AZ87">
        <v>478.85077078670002</v>
      </c>
      <c r="BA87">
        <v>465.78351316800001</v>
      </c>
      <c r="BB87">
        <v>467.72950451610001</v>
      </c>
      <c r="BC87">
        <v>482.81363353810002</v>
      </c>
      <c r="BD87">
        <v>510.13253103839997</v>
      </c>
      <c r="BE87">
        <v>550.28406806989994</v>
      </c>
      <c r="BF87">
        <v>605.0825460277</v>
      </c>
      <c r="BG87">
        <v>677.09662895810004</v>
      </c>
      <c r="BH87">
        <v>769.21915746850004</v>
      </c>
      <c r="BI87">
        <v>884.63638071469995</v>
      </c>
    </row>
    <row r="88" spans="1:61" x14ac:dyDescent="0.25">
      <c r="A88" t="s">
        <v>27</v>
      </c>
      <c r="B88">
        <v>389.85915492959998</v>
      </c>
      <c r="C88">
        <v>406.62788076570001</v>
      </c>
      <c r="D88">
        <v>420.21327730759998</v>
      </c>
      <c r="E88">
        <v>434.24541450380002</v>
      </c>
      <c r="F88">
        <v>448.62506279809998</v>
      </c>
      <c r="G88">
        <v>463.1953687303</v>
      </c>
      <c r="H88">
        <v>477.7546063186</v>
      </c>
      <c r="I88">
        <v>492.06732163639998</v>
      </c>
      <c r="J88">
        <v>505.87406310609998</v>
      </c>
      <c r="K88">
        <v>518.89988471729998</v>
      </c>
      <c r="L88">
        <v>530.86178630350003</v>
      </c>
      <c r="M88">
        <v>541.47522476999995</v>
      </c>
      <c r="N88">
        <v>550.45980035289995</v>
      </c>
      <c r="O88">
        <v>557.54419627180005</v>
      </c>
      <c r="P88">
        <v>562.47043009940001</v>
      </c>
      <c r="Q88">
        <v>564.9974640977</v>
      </c>
      <c r="R88">
        <v>564.90421536079998</v>
      </c>
      <c r="S88">
        <v>561.99201680579995</v>
      </c>
      <c r="T88">
        <v>556.08660616400005</v>
      </c>
      <c r="U88">
        <v>547.03978874200004</v>
      </c>
      <c r="V88">
        <v>535.45927000929998</v>
      </c>
      <c r="W88">
        <v>525.306366164</v>
      </c>
      <c r="X88">
        <v>516.40068657459994</v>
      </c>
      <c r="Y88">
        <v>508.58457251959999</v>
      </c>
      <c r="Z88">
        <v>501.72024707640003</v>
      </c>
      <c r="AA88">
        <v>495.68731943670002</v>
      </c>
      <c r="AB88">
        <v>490.38060016499998</v>
      </c>
      <c r="AC88">
        <v>485.70818913059998</v>
      </c>
      <c r="AD88">
        <v>481.589802459</v>
      </c>
      <c r="AE88">
        <v>477.95530892260001</v>
      </c>
      <c r="AF88">
        <v>455.38959393670001</v>
      </c>
      <c r="AG88">
        <v>434.74001126429999</v>
      </c>
      <c r="AH88">
        <v>415.77831460760001</v>
      </c>
      <c r="AI88">
        <v>398.30669799869997</v>
      </c>
      <c r="AJ88">
        <v>382.15373481659998</v>
      </c>
      <c r="AK88">
        <v>367.17085372610001</v>
      </c>
      <c r="AL88">
        <v>353.22927256119999</v>
      </c>
      <c r="AM88">
        <v>340.21732839970002</v>
      </c>
      <c r="AN88">
        <v>328.0381537321</v>
      </c>
      <c r="AO88">
        <v>316.60765686399998</v>
      </c>
      <c r="AP88">
        <v>305.85277084199998</v>
      </c>
      <c r="AQ88">
        <v>295.70994014950003</v>
      </c>
      <c r="AR88">
        <v>286.1238187459</v>
      </c>
      <c r="AS88">
        <v>277.04615712610001</v>
      </c>
      <c r="AT88">
        <v>268.43486021910002</v>
      </c>
      <c r="AU88">
        <v>260.25320248899999</v>
      </c>
      <c r="AV88">
        <v>252.46919191219999</v>
      </c>
      <c r="AW88">
        <v>245.05508108719999</v>
      </c>
      <c r="AX88">
        <v>237.9870325542</v>
      </c>
      <c r="AY88">
        <v>231.2449578774</v>
      </c>
      <c r="AZ88">
        <v>224.8125684444</v>
      </c>
      <c r="BA88">
        <v>218.6777057127</v>
      </c>
      <c r="BB88">
        <v>219.59131667419999</v>
      </c>
      <c r="BC88">
        <v>226.67306738880001</v>
      </c>
      <c r="BD88">
        <v>239.49884086310001</v>
      </c>
      <c r="BE88">
        <v>258.34932773240001</v>
      </c>
      <c r="BF88">
        <v>284.07631268910001</v>
      </c>
      <c r="BG88">
        <v>317.88574129490001</v>
      </c>
      <c r="BH88">
        <v>361.13575468009998</v>
      </c>
      <c r="BI88">
        <v>415.32224446700002</v>
      </c>
    </row>
    <row r="89" spans="1:61" x14ac:dyDescent="0.25">
      <c r="A89" t="s">
        <v>0</v>
      </c>
      <c r="B89">
        <v>1527</v>
      </c>
      <c r="C89">
        <v>1541.1078616667</v>
      </c>
      <c r="D89">
        <v>1557.7829931923</v>
      </c>
      <c r="E89">
        <v>1576.3239044116001</v>
      </c>
      <c r="F89">
        <v>1596.7381686967999</v>
      </c>
      <c r="G89">
        <v>1619.0144521888999</v>
      </c>
      <c r="H89">
        <v>1643.1124847409001</v>
      </c>
      <c r="I89">
        <v>1668.9558304381001</v>
      </c>
      <c r="J89">
        <v>1696.4270422064999</v>
      </c>
      <c r="K89">
        <v>1725.3648380672</v>
      </c>
      <c r="L89">
        <v>1755.5629864916</v>
      </c>
      <c r="M89">
        <v>1786.7706318337</v>
      </c>
      <c r="N89">
        <v>1818.6938269021</v>
      </c>
      <c r="O89">
        <v>1850.9980687543</v>
      </c>
      <c r="P89">
        <v>1883.3116568088001</v>
      </c>
      <c r="Q89">
        <v>1915.2297106921001</v>
      </c>
      <c r="R89">
        <v>1946.3187007315</v>
      </c>
      <c r="S89">
        <v>1976.1213576667001</v>
      </c>
      <c r="T89">
        <v>2004.1618431662</v>
      </c>
      <c r="U89">
        <v>2029.9510820354001</v>
      </c>
      <c r="V89">
        <v>2052.9921883676998</v>
      </c>
      <c r="W89">
        <v>2072.9224699619999</v>
      </c>
      <c r="X89">
        <v>2090.1365497186998</v>
      </c>
      <c r="Y89">
        <v>2104.9791234724999</v>
      </c>
      <c r="Z89">
        <v>2117.7512596619999</v>
      </c>
      <c r="AA89">
        <v>2128.7159075238001</v>
      </c>
      <c r="AB89">
        <v>2138.1027125650999</v>
      </c>
      <c r="AC89">
        <v>2146.112225886</v>
      </c>
      <c r="AD89">
        <v>2152.9195832127998</v>
      </c>
      <c r="AE89">
        <v>2158.6777201008999</v>
      </c>
      <c r="AF89">
        <v>2163.5201815027999</v>
      </c>
      <c r="AG89">
        <v>2163.9358899143999</v>
      </c>
      <c r="AH89">
        <v>2160.4647484398001</v>
      </c>
      <c r="AI89">
        <v>2153.5818303167998</v>
      </c>
      <c r="AJ89">
        <v>2143.7057320407998</v>
      </c>
      <c r="AK89">
        <v>2131.2058241937002</v>
      </c>
      <c r="AL89">
        <v>2116.4085456326002</v>
      </c>
      <c r="AM89">
        <v>2099.6028659386002</v>
      </c>
      <c r="AN89">
        <v>2081.0450243527998</v>
      </c>
      <c r="AO89">
        <v>2060.9626396167</v>
      </c>
      <c r="AP89">
        <v>2039.5582734307</v>
      </c>
      <c r="AQ89">
        <v>2017.0125201753001</v>
      </c>
      <c r="AR89">
        <v>1993.4866868076001</v>
      </c>
      <c r="AS89">
        <v>1969.1251192819</v>
      </c>
      <c r="AT89">
        <v>1944.0572253600001</v>
      </c>
      <c r="AU89">
        <v>1918.39923823</v>
      </c>
      <c r="AV89">
        <v>1892.2557609849</v>
      </c>
      <c r="AW89">
        <v>1865.7211288137</v>
      </c>
      <c r="AX89">
        <v>1838.8806239295</v>
      </c>
      <c r="AY89">
        <v>1811.8115781513</v>
      </c>
      <c r="AZ89">
        <v>1784.5844002988999</v>
      </c>
      <c r="BA89">
        <v>1757.2635711557</v>
      </c>
      <c r="BB89">
        <v>1729.9086597035</v>
      </c>
      <c r="BC89">
        <v>1703.8422002215</v>
      </c>
      <c r="BD89">
        <v>1680.1677195693001</v>
      </c>
      <c r="BE89">
        <v>1659.8641934366999</v>
      </c>
      <c r="BF89">
        <v>1643.9232417019</v>
      </c>
      <c r="BG89">
        <v>1633.4556588795001</v>
      </c>
      <c r="BH89">
        <v>1629.7529331006001</v>
      </c>
      <c r="BI89">
        <v>1634.3083970675</v>
      </c>
    </row>
    <row r="90" spans="1:61" x14ac:dyDescent="0.25">
      <c r="A90" t="s">
        <v>1</v>
      </c>
      <c r="B90">
        <v>10010</v>
      </c>
      <c r="C90">
        <v>10010.439125000001</v>
      </c>
      <c r="D90">
        <v>10010.9133714495</v>
      </c>
      <c r="E90">
        <v>10011.429145669599</v>
      </c>
      <c r="F90">
        <v>10011.991098094</v>
      </c>
      <c r="G90">
        <v>10012.603896520101</v>
      </c>
      <c r="H90">
        <v>10013.272178835499</v>
      </c>
      <c r="I90">
        <v>10014.000480687</v>
      </c>
      <c r="J90">
        <v>10014.793145100901</v>
      </c>
      <c r="K90">
        <v>10015.6542200199</v>
      </c>
      <c r="L90">
        <v>10016.587348815799</v>
      </c>
      <c r="M90">
        <v>10017.5956580518</v>
      </c>
      <c r="N90">
        <v>10018.6816460968</v>
      </c>
      <c r="O90">
        <v>10019.847075608501</v>
      </c>
      <c r="P90">
        <v>10021.092872392401</v>
      </c>
      <c r="Q90">
        <v>10022.419032690001</v>
      </c>
      <c r="R90">
        <v>10023.824540543201</v>
      </c>
      <c r="S90">
        <v>10025.307296512499</v>
      </c>
      <c r="T90">
        <v>10026.8640586941</v>
      </c>
      <c r="U90">
        <v>10028.4903966823</v>
      </c>
      <c r="V90">
        <v>10030.1806588785</v>
      </c>
      <c r="W90">
        <v>10031.927953377</v>
      </c>
      <c r="X90">
        <v>10033.7244838676</v>
      </c>
      <c r="Y90">
        <v>10035.563443228601</v>
      </c>
      <c r="Z90">
        <v>10037.4388883752</v>
      </c>
      <c r="AA90">
        <v>10039.345630899599</v>
      </c>
      <c r="AB90">
        <v>10041.2791415179</v>
      </c>
      <c r="AC90">
        <v>10043.2354665891</v>
      </c>
      <c r="AD90">
        <v>10045.211155183801</v>
      </c>
      <c r="AE90">
        <v>10047.203195377</v>
      </c>
      <c r="AF90">
        <v>10049.2089585988</v>
      </c>
      <c r="AG90">
        <v>10051.226151029001</v>
      </c>
      <c r="AH90">
        <v>10053.2437019278</v>
      </c>
      <c r="AI90">
        <v>10055.251894049499</v>
      </c>
      <c r="AJ90">
        <v>10057.242201111099</v>
      </c>
      <c r="AK90">
        <v>10059.2071461983</v>
      </c>
      <c r="AL90">
        <v>10061.140178346999</v>
      </c>
      <c r="AM90">
        <v>10063.0355649009</v>
      </c>
      <c r="AN90">
        <v>10064.8882975625</v>
      </c>
      <c r="AO90">
        <v>10066.694010323001</v>
      </c>
      <c r="AP90">
        <v>10068.448907693601</v>
      </c>
      <c r="AQ90">
        <v>10070.1497018708</v>
      </c>
      <c r="AR90">
        <v>10071.793557646801</v>
      </c>
      <c r="AS90">
        <v>10073.3780440382</v>
      </c>
      <c r="AT90">
        <v>10074.9010917465</v>
      </c>
      <c r="AU90">
        <v>10076.3609556914</v>
      </c>
      <c r="AV90">
        <v>10077.7561819645</v>
      </c>
      <c r="AW90">
        <v>10079.0855786555</v>
      </c>
      <c r="AX90">
        <v>10080.348190094801</v>
      </c>
      <c r="AY90">
        <v>10081.5432741404</v>
      </c>
      <c r="AZ90">
        <v>10082.6702822308</v>
      </c>
      <c r="BA90">
        <v>10083.7288420113</v>
      </c>
      <c r="BB90">
        <v>10084.718742454999</v>
      </c>
      <c r="BC90">
        <v>10085.6399215287</v>
      </c>
      <c r="BD90">
        <v>10086.4956235557</v>
      </c>
      <c r="BE90">
        <v>10087.2918505817</v>
      </c>
      <c r="BF90">
        <v>10088.037050065701</v>
      </c>
      <c r="BG90">
        <v>10088.742145665499</v>
      </c>
      <c r="BH90">
        <v>10089.4208343386</v>
      </c>
      <c r="BI90">
        <v>10090.0900371397</v>
      </c>
    </row>
    <row r="91" spans="1:61" x14ac:dyDescent="0.25">
      <c r="A91" t="s">
        <v>149</v>
      </c>
    </row>
    <row r="92" spans="1:61" x14ac:dyDescent="0.25">
      <c r="A92" t="s">
        <v>150</v>
      </c>
      <c r="B92">
        <v>90</v>
      </c>
      <c r="C92">
        <v>135.76355436700001</v>
      </c>
      <c r="D92">
        <v>178.2491723119</v>
      </c>
      <c r="E92">
        <v>224.31378624760001</v>
      </c>
      <c r="F92">
        <v>273.61423483879997</v>
      </c>
      <c r="G92">
        <v>325.69453320439999</v>
      </c>
      <c r="H92">
        <v>379.99719598429999</v>
      </c>
      <c r="I92">
        <v>435.8750646396</v>
      </c>
      <c r="J92">
        <v>492.6034101358</v>
      </c>
      <c r="K92">
        <v>549.3921689343</v>
      </c>
      <c r="L92">
        <v>605.3982069228</v>
      </c>
      <c r="M92">
        <v>659.73751374610003</v>
      </c>
      <c r="N92">
        <v>711.49722550050001</v>
      </c>
      <c r="O92">
        <v>759.7473662909</v>
      </c>
      <c r="P92">
        <v>803.55219407760001</v>
      </c>
      <c r="Q92">
        <v>841.98104259139996</v>
      </c>
      <c r="R92">
        <v>874.11856220749996</v>
      </c>
      <c r="S92">
        <v>899.07430541639997</v>
      </c>
      <c r="T92">
        <v>915.99167901169994</v>
      </c>
      <c r="U92">
        <v>924.05645522509997</v>
      </c>
      <c r="V92">
        <v>924.05645522509997</v>
      </c>
      <c r="W92">
        <v>924.05645522509997</v>
      </c>
      <c r="X92">
        <v>924.05645522509997</v>
      </c>
      <c r="Y92">
        <v>924.05645522509997</v>
      </c>
      <c r="Z92">
        <v>924.05645522509997</v>
      </c>
      <c r="AA92">
        <v>924.05645522509997</v>
      </c>
      <c r="AB92">
        <v>924.05645522509997</v>
      </c>
      <c r="AC92">
        <v>924.05645522509997</v>
      </c>
      <c r="AD92">
        <v>924.05645522509997</v>
      </c>
      <c r="AE92">
        <v>924.05645522509997</v>
      </c>
      <c r="AF92">
        <v>882.83274224989998</v>
      </c>
      <c r="AG92">
        <v>841.27646025629997</v>
      </c>
      <c r="AH92">
        <v>799.42999840710002</v>
      </c>
      <c r="AI92">
        <v>757.33716311319995</v>
      </c>
      <c r="AJ92">
        <v>715.0427075883</v>
      </c>
      <c r="AK92">
        <v>672.59192591980002</v>
      </c>
      <c r="AL92">
        <v>630.03028587719996</v>
      </c>
      <c r="AM92">
        <v>587.40309107400003</v>
      </c>
      <c r="AN92">
        <v>544.75517162860001</v>
      </c>
      <c r="AO92">
        <v>502.13060654050003</v>
      </c>
      <c r="AP92">
        <v>459.5724826714</v>
      </c>
      <c r="AQ92">
        <v>417.12269595689997</v>
      </c>
      <c r="AR92">
        <v>374.82180116649999</v>
      </c>
      <c r="AS92">
        <v>332.70891789460001</v>
      </c>
      <c r="AT92">
        <v>290.8217029594</v>
      </c>
      <c r="AU92">
        <v>249.19640376140001</v>
      </c>
      <c r="AV92">
        <v>207.86801422249999</v>
      </c>
      <c r="AW92">
        <v>166.8705658545</v>
      </c>
      <c r="AX92">
        <v>126.2376035697</v>
      </c>
      <c r="AY92">
        <v>86.002922403900001</v>
      </c>
      <c r="AZ92">
        <v>46.201682852399998</v>
      </c>
      <c r="BA92">
        <v>6.8720916332000002</v>
      </c>
      <c r="BB92">
        <v>-17.546979417399999</v>
      </c>
      <c r="BC92">
        <v>-27.608171915900002</v>
      </c>
      <c r="BD92">
        <v>-23.1080859305</v>
      </c>
      <c r="BE92">
        <v>-2.4638743175000002</v>
      </c>
      <c r="BF92">
        <v>37.1388303401</v>
      </c>
      <c r="BG92">
        <v>99.390409208299999</v>
      </c>
      <c r="BH92">
        <v>188.48888714130001</v>
      </c>
      <c r="BI92">
        <v>309.13076637820001</v>
      </c>
    </row>
    <row r="93" spans="1:61" x14ac:dyDescent="0.25">
      <c r="A93" t="s">
        <v>151</v>
      </c>
      <c r="B93">
        <v>1.4999999999999999E-2</v>
      </c>
      <c r="C93">
        <v>2.2627259100000002E-2</v>
      </c>
      <c r="D93">
        <v>2.9708195400000002E-2</v>
      </c>
      <c r="E93">
        <v>3.7385631000000002E-2</v>
      </c>
      <c r="F93">
        <v>4.5602372500000002E-2</v>
      </c>
      <c r="G93">
        <v>5.42824222E-2</v>
      </c>
      <c r="H93">
        <v>6.3332866000000002E-2</v>
      </c>
      <c r="I93">
        <v>7.2645844099999995E-2</v>
      </c>
      <c r="J93">
        <v>8.2100568400000004E-2</v>
      </c>
      <c r="K93">
        <v>9.1565361499999998E-2</v>
      </c>
      <c r="L93">
        <v>0.1008997012</v>
      </c>
      <c r="M93">
        <v>0.1099562523</v>
      </c>
      <c r="N93">
        <v>0.1185828709</v>
      </c>
      <c r="O93">
        <v>0.126624561</v>
      </c>
      <c r="P93">
        <v>0.13392536569999999</v>
      </c>
      <c r="Q93">
        <v>0.14033017380000001</v>
      </c>
      <c r="R93">
        <v>0.14568642700000001</v>
      </c>
      <c r="S93">
        <v>0.14984571760000001</v>
      </c>
      <c r="T93">
        <v>0.1526652798</v>
      </c>
      <c r="U93">
        <v>0.1540094092</v>
      </c>
      <c r="V93">
        <v>0.1540094092</v>
      </c>
      <c r="W93">
        <v>0.1540094092</v>
      </c>
      <c r="X93">
        <v>0.1540094092</v>
      </c>
      <c r="Y93">
        <v>0.1540094092</v>
      </c>
      <c r="Z93">
        <v>0.1540094092</v>
      </c>
      <c r="AA93">
        <v>0.1540094092</v>
      </c>
      <c r="AB93">
        <v>0.1540094092</v>
      </c>
      <c r="AC93">
        <v>0.1540094092</v>
      </c>
      <c r="AD93">
        <v>0.1540094092</v>
      </c>
      <c r="AE93">
        <v>0.1540094092</v>
      </c>
      <c r="AF93">
        <v>0.1471387904</v>
      </c>
      <c r="AG93">
        <v>0.14021274340000001</v>
      </c>
      <c r="AH93">
        <v>0.13323833309999999</v>
      </c>
      <c r="AI93">
        <v>0.12622286050000001</v>
      </c>
      <c r="AJ93">
        <v>0.1191737846</v>
      </c>
      <c r="AK93">
        <v>0.1120986543</v>
      </c>
      <c r="AL93">
        <v>0.1050050476</v>
      </c>
      <c r="AM93">
        <v>9.7900515199999996E-2</v>
      </c>
      <c r="AN93">
        <v>9.0792528600000005E-2</v>
      </c>
      <c r="AO93">
        <v>8.3688434399999997E-2</v>
      </c>
      <c r="AP93">
        <v>7.6595413799999998E-2</v>
      </c>
      <c r="AQ93">
        <v>6.9520449299999995E-2</v>
      </c>
      <c r="AR93">
        <v>6.2470300200000002E-2</v>
      </c>
      <c r="AS93">
        <v>5.5451486299999998E-2</v>
      </c>
      <c r="AT93">
        <v>4.84702838E-2</v>
      </c>
      <c r="AU93">
        <v>4.1532734000000002E-2</v>
      </c>
      <c r="AV93">
        <v>3.4644669000000003E-2</v>
      </c>
      <c r="AW93">
        <v>2.7811761000000001E-2</v>
      </c>
      <c r="AX93">
        <v>2.10396006E-2</v>
      </c>
      <c r="AY93">
        <v>1.4333820400000001E-2</v>
      </c>
      <c r="AZ93">
        <v>7.7002805000000001E-3</v>
      </c>
      <c r="BA93">
        <v>1.1453486E-3</v>
      </c>
      <c r="BB93">
        <v>-2.9244966000000002E-3</v>
      </c>
      <c r="BC93">
        <v>-4.6013620000000003E-3</v>
      </c>
      <c r="BD93">
        <v>-3.8513477E-3</v>
      </c>
      <c r="BE93">
        <v>-4.1064569999999998E-4</v>
      </c>
      <c r="BF93">
        <v>6.1898051000000001E-3</v>
      </c>
      <c r="BG93">
        <v>1.6565068200000001E-2</v>
      </c>
      <c r="BH93">
        <v>3.1414814499999999E-2</v>
      </c>
      <c r="BI93">
        <v>5.1521794400000001E-2</v>
      </c>
    </row>
    <row r="94" spans="1:61" x14ac:dyDescent="0.25">
      <c r="A94" t="s">
        <v>152</v>
      </c>
      <c r="B94" t="s">
        <v>68</v>
      </c>
    </row>
    <row r="95" spans="1:61" x14ac:dyDescent="0.25">
      <c r="A95" t="s">
        <v>38</v>
      </c>
      <c r="B95" t="s">
        <v>68</v>
      </c>
    </row>
    <row r="96" spans="1:61" x14ac:dyDescent="0.25">
      <c r="A96" t="s">
        <v>33</v>
      </c>
      <c r="B96" t="s">
        <v>68</v>
      </c>
    </row>
    <row r="97" spans="1:61" x14ac:dyDescent="0.25">
      <c r="A97" t="s">
        <v>153</v>
      </c>
      <c r="B97" t="s">
        <v>68</v>
      </c>
    </row>
    <row r="98" spans="1:61" x14ac:dyDescent="0.25">
      <c r="A98" t="s">
        <v>154</v>
      </c>
    </row>
    <row r="99" spans="1:61" x14ac:dyDescent="0.25">
      <c r="A99" t="s">
        <v>155</v>
      </c>
      <c r="B99">
        <v>0.83</v>
      </c>
      <c r="C99">
        <v>0.95134443930000001</v>
      </c>
      <c r="D99">
        <v>1.0763440419000001</v>
      </c>
      <c r="E99">
        <v>1.2045107959000001</v>
      </c>
      <c r="F99">
        <v>1.3352876902999999</v>
      </c>
      <c r="G99">
        <v>1.4680080781</v>
      </c>
      <c r="H99">
        <v>1.6018834208999999</v>
      </c>
      <c r="I99">
        <v>1.7360091542</v>
      </c>
      <c r="J99">
        <v>1.8693808075</v>
      </c>
      <c r="K99">
        <v>2.0009146132</v>
      </c>
      <c r="L99">
        <v>2.1294685999</v>
      </c>
      <c r="M99">
        <v>2.2538615489999998</v>
      </c>
      <c r="N99">
        <v>2.3728882293</v>
      </c>
      <c r="O99">
        <v>2.4853300393</v>
      </c>
      <c r="P99">
        <v>2.5899606355000002</v>
      </c>
      <c r="Q99">
        <v>2.6855463601</v>
      </c>
      <c r="R99">
        <v>2.7708413421999998</v>
      </c>
      <c r="S99">
        <v>2.8445770704000002</v>
      </c>
      <c r="T99">
        <v>2.9054460381</v>
      </c>
      <c r="U99">
        <v>2.9496287827000001</v>
      </c>
      <c r="V99">
        <v>2.9767301984999999</v>
      </c>
      <c r="W99">
        <v>2.9902996064999998</v>
      </c>
      <c r="X99">
        <v>2.9932840163000001</v>
      </c>
      <c r="Y99">
        <v>2.9881177946999999</v>
      </c>
      <c r="Z99">
        <v>2.9768004892</v>
      </c>
      <c r="AA99">
        <v>2.9609641803</v>
      </c>
      <c r="AB99">
        <v>2.9419315958999999</v>
      </c>
      <c r="AC99">
        <v>2.9207660930000001</v>
      </c>
      <c r="AD99">
        <v>2.8983144981</v>
      </c>
      <c r="AE99">
        <v>2.8752437003</v>
      </c>
      <c r="AF99">
        <v>2.8297103779000001</v>
      </c>
      <c r="AG99">
        <v>2.7658311603999999</v>
      </c>
      <c r="AH99">
        <v>2.6870736573</v>
      </c>
      <c r="AI99">
        <v>2.5963498946999999</v>
      </c>
      <c r="AJ99">
        <v>2.496097405</v>
      </c>
      <c r="AK99">
        <v>2.3883495199999998</v>
      </c>
      <c r="AL99">
        <v>2.2747962049999999</v>
      </c>
      <c r="AM99">
        <v>2.1568366016999998</v>
      </c>
      <c r="AN99">
        <v>2.0356243063999999</v>
      </c>
      <c r="AO99">
        <v>1.9121062937</v>
      </c>
      <c r="AP99">
        <v>1.7870562923</v>
      </c>
      <c r="AQ99">
        <v>1.6611033340000001</v>
      </c>
      <c r="AR99">
        <v>1.5347561218000001</v>
      </c>
      <c r="AS99">
        <v>1.4084237975</v>
      </c>
      <c r="AT99">
        <v>1.2824336337</v>
      </c>
      <c r="AU99">
        <v>1.1570461346000001</v>
      </c>
      <c r="AV99">
        <v>1.0324679993000001</v>
      </c>
      <c r="AW99">
        <v>0.90886338909999997</v>
      </c>
      <c r="AX99">
        <v>0.78636395290000005</v>
      </c>
      <c r="AY99">
        <v>0.66507810990000005</v>
      </c>
      <c r="AZ99">
        <v>0.54510018500000001</v>
      </c>
      <c r="BA99">
        <v>0.42652017060000003</v>
      </c>
      <c r="BB99">
        <v>0.3262299575</v>
      </c>
      <c r="BC99">
        <v>0.25651558540000002</v>
      </c>
      <c r="BD99">
        <v>0.22568864820000001</v>
      </c>
      <c r="BE99">
        <v>0.2395452867</v>
      </c>
      <c r="BF99">
        <v>0.30225887769999998</v>
      </c>
      <c r="BG99">
        <v>0.41655548920000002</v>
      </c>
      <c r="BH99">
        <v>0.58350525730000002</v>
      </c>
      <c r="BI99">
        <v>0.80249823450000002</v>
      </c>
    </row>
    <row r="100" spans="1:61" x14ac:dyDescent="0.25">
      <c r="A100" t="s">
        <v>156</v>
      </c>
      <c r="B100">
        <v>2.1423630968</v>
      </c>
      <c r="C100">
        <v>2.3982363712999999</v>
      </c>
      <c r="D100">
        <v>2.6034042849999999</v>
      </c>
      <c r="E100">
        <v>2.808481982</v>
      </c>
      <c r="F100">
        <v>3.0120804824</v>
      </c>
      <c r="G100">
        <v>3.2123007951</v>
      </c>
      <c r="H100">
        <v>3.4069668224999998</v>
      </c>
      <c r="I100">
        <v>3.5937933435999998</v>
      </c>
      <c r="J100">
        <v>3.77049908</v>
      </c>
      <c r="K100">
        <v>3.9348752648</v>
      </c>
      <c r="L100">
        <v>4.0848195630999999</v>
      </c>
      <c r="M100">
        <v>4.2183438957000003</v>
      </c>
      <c r="N100">
        <v>4.3335630396999996</v>
      </c>
      <c r="O100">
        <v>4.4286690976000003</v>
      </c>
      <c r="P100">
        <v>4.5018952105999999</v>
      </c>
      <c r="Q100">
        <v>4.5514703369999996</v>
      </c>
      <c r="R100">
        <v>4.5755654580999998</v>
      </c>
      <c r="S100">
        <v>4.5722302665000001</v>
      </c>
      <c r="T100">
        <v>4.5393180845999996</v>
      </c>
      <c r="U100">
        <v>4.4493955752999996</v>
      </c>
      <c r="V100">
        <v>4.3320936376999999</v>
      </c>
      <c r="W100">
        <v>4.2271461070000003</v>
      </c>
      <c r="X100">
        <v>4.1334071377999999</v>
      </c>
      <c r="Y100">
        <v>4.0497949055999998</v>
      </c>
      <c r="Z100">
        <v>3.9752976533000002</v>
      </c>
      <c r="AA100">
        <v>3.9089769862999999</v>
      </c>
      <c r="AB100">
        <v>3.8499688893999999</v>
      </c>
      <c r="AC100">
        <v>3.7974829269999999</v>
      </c>
      <c r="AD100">
        <v>3.7508000525999998</v>
      </c>
      <c r="AE100">
        <v>3.7092694042000001</v>
      </c>
      <c r="AF100">
        <v>3.4441266813999998</v>
      </c>
      <c r="AG100">
        <v>3.1897225907000002</v>
      </c>
      <c r="AH100">
        <v>2.9452368025000002</v>
      </c>
      <c r="AI100">
        <v>2.7098846605000002</v>
      </c>
      <c r="AJ100">
        <v>2.4829235403999999</v>
      </c>
      <c r="AK100">
        <v>2.2636575030000001</v>
      </c>
      <c r="AL100">
        <v>2.0514402889999999</v>
      </c>
      <c r="AM100">
        <v>1.8456768182000001</v>
      </c>
      <c r="AN100">
        <v>1.645823413</v>
      </c>
      <c r="AO100">
        <v>1.4513870017999999</v>
      </c>
      <c r="AP100">
        <v>1.2619235616</v>
      </c>
      <c r="AQ100">
        <v>1.0770360577</v>
      </c>
      <c r="AR100">
        <v>0.89637213280000005</v>
      </c>
      <c r="AS100">
        <v>0.71962179829999995</v>
      </c>
      <c r="AT100">
        <v>0.54651539429999996</v>
      </c>
      <c r="AU100">
        <v>0.37682212879999999</v>
      </c>
      <c r="AV100">
        <v>0.21034957909999999</v>
      </c>
      <c r="AW100">
        <v>4.69446767E-2</v>
      </c>
      <c r="AX100">
        <v>-0.1135030825</v>
      </c>
      <c r="AY100">
        <v>-0.27105509900000002</v>
      </c>
      <c r="AZ100">
        <v>-0.42571211790000002</v>
      </c>
      <c r="BA100">
        <v>-0.57739500440000002</v>
      </c>
      <c r="BB100">
        <v>-0.5545385276</v>
      </c>
      <c r="BC100">
        <v>-0.38052901210000001</v>
      </c>
      <c r="BD100">
        <v>-7.8787393999999997E-2</v>
      </c>
      <c r="BE100">
        <v>0.33656953909999998</v>
      </c>
      <c r="BF100">
        <v>0.85700009619999995</v>
      </c>
      <c r="BG100">
        <v>1.4734732097000001</v>
      </c>
      <c r="BH100">
        <v>2.1727984462999999</v>
      </c>
      <c r="BI100">
        <v>2.9392199933000001</v>
      </c>
    </row>
    <row r="101" spans="1:61" x14ac:dyDescent="0.25">
      <c r="A101" t="s">
        <v>157</v>
      </c>
      <c r="B101">
        <v>6.7999999999999996E-3</v>
      </c>
      <c r="C101">
        <v>2.7380000000000002E-2</v>
      </c>
      <c r="D101">
        <v>5.0479111E-2</v>
      </c>
      <c r="E101">
        <v>7.6125734299999998E-2</v>
      </c>
      <c r="F101">
        <v>0.1043353608</v>
      </c>
      <c r="G101">
        <v>0.135109169</v>
      </c>
      <c r="H101">
        <v>0.1684316418</v>
      </c>
      <c r="I101">
        <v>0.2042679362</v>
      </c>
      <c r="J101">
        <v>0.24256146670000001</v>
      </c>
      <c r="K101">
        <v>0.28323195020000003</v>
      </c>
      <c r="L101">
        <v>0.32617401680000002</v>
      </c>
      <c r="M101">
        <v>0.3712563814</v>
      </c>
      <c r="N101">
        <v>0.4183215106</v>
      </c>
      <c r="O101">
        <v>0.46718567849999998</v>
      </c>
      <c r="P101">
        <v>0.51763928749999999</v>
      </c>
      <c r="Q101">
        <v>0.56944732119999997</v>
      </c>
      <c r="R101">
        <v>0.62234979720000005</v>
      </c>
      <c r="S101">
        <v>0.67606208580000005</v>
      </c>
      <c r="T101">
        <v>0.73027496039999995</v>
      </c>
      <c r="U101">
        <v>0.78465423739999995</v>
      </c>
      <c r="V101">
        <v>0.83877860100000001</v>
      </c>
      <c r="W101">
        <v>0.89222739100000004</v>
      </c>
      <c r="X101">
        <v>0.94467919629999997</v>
      </c>
      <c r="Y101">
        <v>0.99589431679999996</v>
      </c>
      <c r="Z101">
        <v>1.0456999038000001</v>
      </c>
      <c r="AA101">
        <v>1.0939774184</v>
      </c>
      <c r="AB101">
        <v>1.1406520874999999</v>
      </c>
      <c r="AC101">
        <v>1.1856840752</v>
      </c>
      <c r="AD101">
        <v>1.2290611255999999</v>
      </c>
      <c r="AE101">
        <v>1.2707924599</v>
      </c>
      <c r="AF101">
        <v>1.310903741</v>
      </c>
      <c r="AG101">
        <v>1.3488739069</v>
      </c>
      <c r="AH101">
        <v>1.3842978382</v>
      </c>
      <c r="AI101">
        <v>1.4168672336999999</v>
      </c>
      <c r="AJ101">
        <v>1.4463543002000001</v>
      </c>
      <c r="AK101">
        <v>1.4725978778</v>
      </c>
      <c r="AL101">
        <v>1.4954916689</v>
      </c>
      <c r="AM101">
        <v>1.5149742823000001</v>
      </c>
      <c r="AN101">
        <v>1.5310208403000001</v>
      </c>
      <c r="AO101">
        <v>1.5436359269</v>
      </c>
      <c r="AP101">
        <v>1.5528476861</v>
      </c>
      <c r="AQ101">
        <v>1.5587029013</v>
      </c>
      <c r="AR101">
        <v>1.5612629120999999</v>
      </c>
      <c r="AS101">
        <v>1.5606002423000001</v>
      </c>
      <c r="AT101">
        <v>1.5567958312000001</v>
      </c>
      <c r="AU101">
        <v>1.5499367763</v>
      </c>
      <c r="AV101">
        <v>1.5401145102</v>
      </c>
      <c r="AW101">
        <v>1.5274233474000001</v>
      </c>
      <c r="AX101">
        <v>1.5119593485</v>
      </c>
      <c r="AY101">
        <v>1.4938194636</v>
      </c>
      <c r="AZ101">
        <v>1.4731009297</v>
      </c>
      <c r="BA101">
        <v>1.4499009111000001</v>
      </c>
      <c r="BB101">
        <v>1.4243163926</v>
      </c>
      <c r="BC101">
        <v>1.3968642317</v>
      </c>
      <c r="BD101">
        <v>1.3683555156</v>
      </c>
      <c r="BE101">
        <v>1.3397888439000001</v>
      </c>
      <c r="BF101">
        <v>1.312282755</v>
      </c>
      <c r="BG101">
        <v>1.2870321579999999</v>
      </c>
      <c r="BH101">
        <v>1.2652702413000001</v>
      </c>
      <c r="BI101">
        <v>1.2482261166999999</v>
      </c>
    </row>
    <row r="102" spans="1:61" x14ac:dyDescent="0.25">
      <c r="A102" t="s">
        <v>158</v>
      </c>
    </row>
    <row r="103" spans="1:61" x14ac:dyDescent="0.25">
      <c r="A103" t="s">
        <v>159</v>
      </c>
    </row>
    <row r="104" spans="1:61" x14ac:dyDescent="0.25">
      <c r="A104" t="s">
        <v>160</v>
      </c>
      <c r="B104">
        <v>63.581986819100003</v>
      </c>
      <c r="C104">
        <v>75.735785868299999</v>
      </c>
      <c r="D104">
        <v>89.390933857500002</v>
      </c>
      <c r="E104">
        <v>104.59281315139999</v>
      </c>
      <c r="F104">
        <v>121.3623607432</v>
      </c>
      <c r="G104">
        <v>139.7181796879</v>
      </c>
      <c r="H104">
        <v>159.67690218909999</v>
      </c>
      <c r="I104">
        <v>181.2533231756</v>
      </c>
      <c r="J104">
        <v>204.46037639650001</v>
      </c>
      <c r="K104">
        <v>229.30898979860001</v>
      </c>
      <c r="L104">
        <v>255.8078261622</v>
      </c>
      <c r="M104">
        <v>283.96288105560001</v>
      </c>
      <c r="N104">
        <v>313.77686710009999</v>
      </c>
      <c r="O104">
        <v>345.24824941690002</v>
      </c>
      <c r="P104">
        <v>378.36969396030003</v>
      </c>
      <c r="Q104">
        <v>413.12551985800002</v>
      </c>
      <c r="R104">
        <v>449.48745895539997</v>
      </c>
      <c r="S104">
        <v>487.40753448970003</v>
      </c>
      <c r="T104">
        <v>526.80601762770004</v>
      </c>
      <c r="U104">
        <v>567.55089911599998</v>
      </c>
      <c r="V104">
        <v>609.57737167690004</v>
      </c>
      <c r="W104">
        <v>653.4302337373</v>
      </c>
      <c r="X104">
        <v>699.03762738340004</v>
      </c>
      <c r="Y104">
        <v>746.34086955800001</v>
      </c>
      <c r="Z104">
        <v>795.29407683780005</v>
      </c>
      <c r="AA104">
        <v>845.86717921759998</v>
      </c>
      <c r="AB104">
        <v>898.05321876790003</v>
      </c>
      <c r="AC104">
        <v>951.88163284430004</v>
      </c>
      <c r="AD104">
        <v>1007.4402958091</v>
      </c>
      <c r="AE104">
        <v>1064.910425994</v>
      </c>
      <c r="AF104">
        <v>1120.9468367992999</v>
      </c>
      <c r="AG104">
        <v>1178.4080718485</v>
      </c>
      <c r="AH104">
        <v>1237.2017392051</v>
      </c>
      <c r="AI104">
        <v>1297.2341299238999</v>
      </c>
      <c r="AJ104">
        <v>1358.4100229807</v>
      </c>
      <c r="AK104">
        <v>1420.6331048744</v>
      </c>
      <c r="AL104">
        <v>1483.8066448320999</v>
      </c>
      <c r="AM104">
        <v>1547.8341914497</v>
      </c>
      <c r="AN104">
        <v>1612.6201322955001</v>
      </c>
      <c r="AO104">
        <v>1678.069999934</v>
      </c>
      <c r="AP104">
        <v>1744.0904172252999</v>
      </c>
      <c r="AQ104">
        <v>1810.5885556157</v>
      </c>
      <c r="AR104">
        <v>1877.4709278206999</v>
      </c>
      <c r="AS104">
        <v>1944.6412482517001</v>
      </c>
      <c r="AT104">
        <v>2011.9969467272001</v>
      </c>
      <c r="AU104">
        <v>2079.423691</v>
      </c>
      <c r="AV104">
        <v>2146.7869193666002</v>
      </c>
      <c r="AW104">
        <v>2213.9188119134001</v>
      </c>
      <c r="AX104">
        <v>2280.5982102430999</v>
      </c>
      <c r="AY104">
        <v>2346.5195057916999</v>
      </c>
      <c r="AZ104">
        <v>2411.2438515647</v>
      </c>
      <c r="BA104">
        <v>2456.5790689442001</v>
      </c>
      <c r="BB104">
        <v>2506.6967981901998</v>
      </c>
      <c r="BC104">
        <v>2560.1221201351</v>
      </c>
      <c r="BD104">
        <v>2615.7688102707002</v>
      </c>
      <c r="BE104">
        <v>2672.8478088923998</v>
      </c>
      <c r="BF104">
        <v>2730.7793140275999</v>
      </c>
      <c r="BG104">
        <v>2789.1206643572</v>
      </c>
      <c r="BH104">
        <v>2847.5119414975002</v>
      </c>
      <c r="BI104">
        <v>2905.6391173099</v>
      </c>
    </row>
    <row r="105" spans="1:61" x14ac:dyDescent="0.25">
      <c r="A105" t="s">
        <v>161</v>
      </c>
      <c r="B105">
        <v>1.8393629999999999E-3</v>
      </c>
      <c r="C105">
        <v>2.4165001999999999E-3</v>
      </c>
      <c r="D105">
        <v>3.0932389999999998E-3</v>
      </c>
      <c r="E105">
        <v>3.8737594999999998E-3</v>
      </c>
      <c r="F105">
        <v>4.7605918999999997E-3</v>
      </c>
      <c r="G105">
        <v>5.7539773999999997E-3</v>
      </c>
      <c r="H105">
        <v>6.8513013999999999E-3</v>
      </c>
      <c r="I105">
        <v>8.0466532E-3</v>
      </c>
      <c r="J105">
        <v>9.3305408999999999E-3</v>
      </c>
      <c r="K105">
        <v>1.06897703E-2</v>
      </c>
      <c r="L105">
        <v>1.2107479500000001E-2</v>
      </c>
      <c r="M105">
        <v>1.35633113E-2</v>
      </c>
      <c r="N105">
        <v>1.5033698099999999E-2</v>
      </c>
      <c r="O105">
        <v>1.6492230600000001E-2</v>
      </c>
      <c r="P105">
        <v>1.7910082599999998E-2</v>
      </c>
      <c r="Q105">
        <v>1.92564652E-2</v>
      </c>
      <c r="R105">
        <v>2.04990899E-2</v>
      </c>
      <c r="S105">
        <v>2.1604622E-2</v>
      </c>
      <c r="T105">
        <v>2.2539116500000001E-2</v>
      </c>
      <c r="U105">
        <v>2.3229827599999999E-2</v>
      </c>
      <c r="V105">
        <v>2.36586635E-2</v>
      </c>
      <c r="W105">
        <v>2.3874850900000001E-2</v>
      </c>
      <c r="X105">
        <v>2.3922530399999999E-2</v>
      </c>
      <c r="Y105">
        <v>2.3840024000000001E-2</v>
      </c>
      <c r="Z105">
        <v>2.36597809E-2</v>
      </c>
      <c r="AA105">
        <v>2.34087147E-2</v>
      </c>
      <c r="AB105">
        <v>2.3108747200000002E-2</v>
      </c>
      <c r="AC105">
        <v>2.27774351E-2</v>
      </c>
      <c r="AD105">
        <v>2.2428605899999999E-2</v>
      </c>
      <c r="AE105">
        <v>2.20729603E-2</v>
      </c>
      <c r="AF105">
        <v>2.1379386399999999E-2</v>
      </c>
      <c r="AG105">
        <v>2.04250248E-2</v>
      </c>
      <c r="AH105">
        <v>1.9278374099999999E-2</v>
      </c>
      <c r="AI105">
        <v>1.7998557500000002E-2</v>
      </c>
      <c r="AJ105">
        <v>1.6635441000000001E-2</v>
      </c>
      <c r="AK105">
        <v>1.5230249899999999E-2</v>
      </c>
      <c r="AL105">
        <v>1.3816443100000001E-2</v>
      </c>
      <c r="AM105">
        <v>1.24206908E-2</v>
      </c>
      <c r="AN105">
        <v>1.10638561E-2</v>
      </c>
      <c r="AO105">
        <v>9.7619218000000001E-3</v>
      </c>
      <c r="AP105">
        <v>8.5268324E-3</v>
      </c>
      <c r="AQ105">
        <v>7.3672356E-3</v>
      </c>
      <c r="AR105">
        <v>6.2891218999999998E-3</v>
      </c>
      <c r="AS105">
        <v>5.2963658000000002E-3</v>
      </c>
      <c r="AT105">
        <v>4.3911782E-3</v>
      </c>
      <c r="AU105">
        <v>3.5744778999999998E-3</v>
      </c>
      <c r="AV105">
        <v>2.8461938000000002E-3</v>
      </c>
      <c r="AW105">
        <v>2.2055071999999998E-3</v>
      </c>
      <c r="AX105">
        <v>1.6510432999999999E-3</v>
      </c>
      <c r="AY105">
        <v>1.1810181000000001E-3</v>
      </c>
      <c r="AZ105">
        <v>7.9334830000000003E-4</v>
      </c>
      <c r="BA105">
        <v>4.8572490000000002E-4</v>
      </c>
      <c r="BB105">
        <v>2.8415740000000002E-4</v>
      </c>
      <c r="BC105">
        <v>1.7568670000000001E-4</v>
      </c>
      <c r="BD105">
        <v>1.3599740000000001E-4</v>
      </c>
      <c r="BE105">
        <v>1.5320979999999999E-4</v>
      </c>
      <c r="BF105">
        <v>2.439323E-4</v>
      </c>
      <c r="BG105">
        <v>4.6329429999999999E-4</v>
      </c>
      <c r="BH105">
        <v>9.0907729999999999E-4</v>
      </c>
      <c r="BI105">
        <v>1.7194891000000001E-3</v>
      </c>
    </row>
    <row r="106" spans="1:61" x14ac:dyDescent="0.25">
      <c r="A106" t="s">
        <v>162</v>
      </c>
      <c r="B106">
        <v>0.11695035400000001</v>
      </c>
      <c r="C106">
        <v>0.18301553919999999</v>
      </c>
      <c r="D106">
        <v>0.27650752699999998</v>
      </c>
      <c r="E106">
        <v>0.40516740429999998</v>
      </c>
      <c r="F106">
        <v>0.57775666979999996</v>
      </c>
      <c r="G106">
        <v>0.80393524900000002</v>
      </c>
      <c r="H106">
        <v>1.0939945866</v>
      </c>
      <c r="I106">
        <v>1.4584826297</v>
      </c>
      <c r="J106">
        <v>1.9077259025</v>
      </c>
      <c r="K106">
        <v>2.4512604292</v>
      </c>
      <c r="L106">
        <v>3.0971880120000002</v>
      </c>
      <c r="M106">
        <v>3.8514769604999999</v>
      </c>
      <c r="N106">
        <v>4.7172266986000002</v>
      </c>
      <c r="O106">
        <v>5.6939137539000004</v>
      </c>
      <c r="P106">
        <v>6.7766324609000002</v>
      </c>
      <c r="Q106">
        <v>7.9553371975999996</v>
      </c>
      <c r="R106">
        <v>9.21408381</v>
      </c>
      <c r="S106">
        <v>10.530255520300001</v>
      </c>
      <c r="T106">
        <v>11.873742223200001</v>
      </c>
      <c r="U106">
        <v>13.184109530100001</v>
      </c>
      <c r="V106">
        <v>14.421785938499999</v>
      </c>
      <c r="W106">
        <v>15.600549428500001</v>
      </c>
      <c r="X106">
        <v>16.7227488704</v>
      </c>
      <c r="Y106">
        <v>17.7927842719</v>
      </c>
      <c r="Z106">
        <v>18.816483590499999</v>
      </c>
      <c r="AA106">
        <v>19.800663473099998</v>
      </c>
      <c r="AB106">
        <v>20.752884845699999</v>
      </c>
      <c r="AC106">
        <v>21.681422117299999</v>
      </c>
      <c r="AD106">
        <v>22.595481365200001</v>
      </c>
      <c r="AE106">
        <v>23.5057255748</v>
      </c>
      <c r="AF106">
        <v>23.965155554900001</v>
      </c>
      <c r="AG106">
        <v>24.069014045500001</v>
      </c>
      <c r="AH106">
        <v>23.851237992600002</v>
      </c>
      <c r="AI106">
        <v>23.3483430922</v>
      </c>
      <c r="AJ106">
        <v>22.597749819600001</v>
      </c>
      <c r="AK106">
        <v>21.636597142500001</v>
      </c>
      <c r="AL106">
        <v>20.5009300169</v>
      </c>
      <c r="AM106">
        <v>19.2251699282</v>
      </c>
      <c r="AN106">
        <v>17.841797032100001</v>
      </c>
      <c r="AO106">
        <v>16.381188077000001</v>
      </c>
      <c r="AP106">
        <v>14.871566700100001</v>
      </c>
      <c r="AQ106">
        <v>13.3390325437</v>
      </c>
      <c r="AR106">
        <v>11.8076434606</v>
      </c>
      <c r="AS106">
        <v>10.299531350600001</v>
      </c>
      <c r="AT106">
        <v>8.8350371030999995</v>
      </c>
      <c r="AU106">
        <v>7.4328539714000001</v>
      </c>
      <c r="AV106">
        <v>6.1101715183999996</v>
      </c>
      <c r="AW106">
        <v>4.8828138847</v>
      </c>
      <c r="AX106">
        <v>3.7653663292999999</v>
      </c>
      <c r="AY106">
        <v>2.7712821077999998</v>
      </c>
      <c r="AZ106">
        <v>1.9129563194000001</v>
      </c>
      <c r="BA106">
        <v>1.1932217388999999</v>
      </c>
      <c r="BB106">
        <v>0.7122963954</v>
      </c>
      <c r="BC106">
        <v>0.4497792934</v>
      </c>
      <c r="BD106">
        <v>0.35573782799999998</v>
      </c>
      <c r="BE106">
        <v>0.40950645559999999</v>
      </c>
      <c r="BF106">
        <v>0.66612540409999998</v>
      </c>
      <c r="BG106">
        <v>1.2921837889000001</v>
      </c>
      <c r="BH106">
        <v>2.5886084356999999</v>
      </c>
      <c r="BI106">
        <v>4.9962148538999998</v>
      </c>
    </row>
    <row r="107" spans="1:61" x14ac:dyDescent="0.25">
      <c r="A107" t="s">
        <v>163</v>
      </c>
      <c r="B107">
        <v>63.465036465099999</v>
      </c>
      <c r="C107">
        <v>75.552770329099999</v>
      </c>
      <c r="D107">
        <v>89.114426330499995</v>
      </c>
      <c r="E107">
        <v>104.18764574710001</v>
      </c>
      <c r="F107">
        <v>120.7846040734</v>
      </c>
      <c r="G107">
        <v>138.91424443880001</v>
      </c>
      <c r="H107">
        <v>158.5829076025</v>
      </c>
      <c r="I107">
        <v>179.7948405459</v>
      </c>
      <c r="J107">
        <v>202.55265049389999</v>
      </c>
      <c r="K107">
        <v>226.85772936949999</v>
      </c>
      <c r="L107">
        <v>252.7106381502</v>
      </c>
      <c r="M107">
        <v>280.11140409500001</v>
      </c>
      <c r="N107">
        <v>309.05964040150002</v>
      </c>
      <c r="O107">
        <v>339.55433566289997</v>
      </c>
      <c r="P107">
        <v>371.59306149949998</v>
      </c>
      <c r="Q107">
        <v>405.17018266039997</v>
      </c>
      <c r="R107">
        <v>440.27337514530001</v>
      </c>
      <c r="S107">
        <v>476.87727896950003</v>
      </c>
      <c r="T107">
        <v>514.93227540450005</v>
      </c>
      <c r="U107">
        <v>554.36678958590005</v>
      </c>
      <c r="V107">
        <v>595.15558573839996</v>
      </c>
      <c r="W107">
        <v>637.82968430890003</v>
      </c>
      <c r="X107">
        <v>682.31487851300005</v>
      </c>
      <c r="Y107">
        <v>728.54808528609999</v>
      </c>
      <c r="Z107">
        <v>776.47759324729998</v>
      </c>
      <c r="AA107">
        <v>826.06651574449995</v>
      </c>
      <c r="AB107">
        <v>877.30033392229996</v>
      </c>
      <c r="AC107">
        <v>930.20021072700001</v>
      </c>
      <c r="AD107">
        <v>984.84481444389996</v>
      </c>
      <c r="AE107">
        <v>1041.4047004192</v>
      </c>
      <c r="AF107">
        <v>1096.9816812444001</v>
      </c>
      <c r="AG107">
        <v>1154.3390578030001</v>
      </c>
      <c r="AH107">
        <v>1213.3505012126</v>
      </c>
      <c r="AI107">
        <v>1273.8857868317</v>
      </c>
      <c r="AJ107">
        <v>1335.8122731610999</v>
      </c>
      <c r="AK107">
        <v>1398.9965077319</v>
      </c>
      <c r="AL107">
        <v>1463.3057148152</v>
      </c>
      <c r="AM107">
        <v>1528.6090215214999</v>
      </c>
      <c r="AN107">
        <v>1594.7783352634001</v>
      </c>
      <c r="AO107">
        <v>1661.688811857</v>
      </c>
      <c r="AP107">
        <v>1729.2188505252</v>
      </c>
      <c r="AQ107">
        <v>1797.2495230720001</v>
      </c>
      <c r="AR107">
        <v>1865.6632843601999</v>
      </c>
      <c r="AS107">
        <v>1934.3417169011</v>
      </c>
      <c r="AT107">
        <v>2003.1619096241</v>
      </c>
      <c r="AU107">
        <v>2071.9908370285002</v>
      </c>
      <c r="AV107">
        <v>2140.6767478482002</v>
      </c>
      <c r="AW107">
        <v>2209.0359980286999</v>
      </c>
      <c r="AX107">
        <v>2276.8328439137999</v>
      </c>
      <c r="AY107">
        <v>2343.7482236839001</v>
      </c>
      <c r="AZ107">
        <v>2409.3308952452999</v>
      </c>
      <c r="BA107">
        <v>2455.3858472053998</v>
      </c>
      <c r="BB107">
        <v>2505.9845017947</v>
      </c>
      <c r="BC107">
        <v>2559.6723408417001</v>
      </c>
      <c r="BD107">
        <v>2615.4130724428001</v>
      </c>
      <c r="BE107">
        <v>2672.4383024367999</v>
      </c>
      <c r="BF107">
        <v>2730.1131886234998</v>
      </c>
      <c r="BG107">
        <v>2787.8284805683002</v>
      </c>
      <c r="BH107">
        <v>2844.9233330617999</v>
      </c>
      <c r="BI107">
        <v>2900.6429024559998</v>
      </c>
    </row>
    <row r="108" spans="1:61" x14ac:dyDescent="0.25">
      <c r="A108" t="s">
        <v>164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</row>
    <row r="109" spans="1:61" x14ac:dyDescent="0.25">
      <c r="A109" t="s">
        <v>165</v>
      </c>
      <c r="B109">
        <v>4.8600500000000002E-4</v>
      </c>
      <c r="C109">
        <v>6.2051494700000001E-2</v>
      </c>
      <c r="D109">
        <v>9.5168588499999998E-2</v>
      </c>
      <c r="E109">
        <v>0.14308633670000001</v>
      </c>
      <c r="F109">
        <v>0.2107586602</v>
      </c>
      <c r="G109">
        <v>0.30418893149999998</v>
      </c>
      <c r="H109">
        <v>0.43048546119999997</v>
      </c>
      <c r="I109">
        <v>0.59787959570000004</v>
      </c>
      <c r="J109">
        <v>0.81569813410000003</v>
      </c>
      <c r="K109">
        <v>1.0942832648</v>
      </c>
      <c r="L109">
        <v>1.4448555578</v>
      </c>
      <c r="M109">
        <v>1.8793183885</v>
      </c>
      <c r="N109">
        <v>2.4100052748</v>
      </c>
      <c r="O109">
        <v>3.0493746154000001</v>
      </c>
      <c r="P109">
        <v>3.8096582423999998</v>
      </c>
      <c r="Q109">
        <v>4.7024717004000003</v>
      </c>
      <c r="R109">
        <v>5.7383916786000002</v>
      </c>
      <c r="S109">
        <v>6.9265001340000003</v>
      </c>
      <c r="T109">
        <v>8.2738771921000005</v>
      </c>
      <c r="U109">
        <v>9.5411868628000001</v>
      </c>
      <c r="V109">
        <v>9.5474016752999997</v>
      </c>
      <c r="W109">
        <v>9.5370242376000007</v>
      </c>
      <c r="X109">
        <v>9.5097600449000002</v>
      </c>
      <c r="Y109">
        <v>9.4658392469999999</v>
      </c>
      <c r="Z109">
        <v>9.4058837752999995</v>
      </c>
      <c r="AA109">
        <v>9.3308363719000003</v>
      </c>
      <c r="AB109">
        <v>9.2419392767000001</v>
      </c>
      <c r="AC109">
        <v>9.1407585992999998</v>
      </c>
      <c r="AD109">
        <v>9.0292568610000004</v>
      </c>
      <c r="AE109">
        <v>14.8450382753</v>
      </c>
      <c r="AF109">
        <v>14.5906794523</v>
      </c>
      <c r="AG109">
        <v>14.32524939</v>
      </c>
      <c r="AH109">
        <v>14.0493503646</v>
      </c>
      <c r="AI109">
        <v>13.7637291359</v>
      </c>
      <c r="AJ109">
        <v>13.469236733500001</v>
      </c>
      <c r="AK109">
        <v>13.166800784199999</v>
      </c>
      <c r="AL109">
        <v>12.857403682399999</v>
      </c>
      <c r="AM109">
        <v>12.542063372399999</v>
      </c>
      <c r="AN109">
        <v>12.2218153528</v>
      </c>
      <c r="AO109">
        <v>11.897695433399999</v>
      </c>
      <c r="AP109">
        <v>11.5707231178</v>
      </c>
      <c r="AQ109">
        <v>11.241885523100001</v>
      </c>
      <c r="AR109">
        <v>10.9121215936</v>
      </c>
      <c r="AS109">
        <v>10.5823061353</v>
      </c>
      <c r="AT109">
        <v>10.253232836700001</v>
      </c>
      <c r="AU109">
        <v>9.9255949782999995</v>
      </c>
      <c r="AV109">
        <v>9.5999619240000005</v>
      </c>
      <c r="AW109">
        <v>9.2767485212</v>
      </c>
      <c r="AX109">
        <v>8.9561730937000004</v>
      </c>
      <c r="AY109">
        <v>8.6381974685999996</v>
      </c>
      <c r="AZ109">
        <v>8.3224381868999995</v>
      </c>
      <c r="BA109">
        <v>6.6652629564000003</v>
      </c>
      <c r="BB109">
        <v>5.2807798580999998</v>
      </c>
      <c r="BC109">
        <v>4.0860112808000002</v>
      </c>
      <c r="BD109">
        <v>2.9994577270999998</v>
      </c>
      <c r="BE109">
        <v>2.0044412988000002</v>
      </c>
      <c r="BF109">
        <v>1.1447715155</v>
      </c>
      <c r="BG109">
        <v>0.49534573450000002</v>
      </c>
      <c r="BH109">
        <v>0.1156526197</v>
      </c>
      <c r="BI109">
        <v>8.5389000000000005E-6</v>
      </c>
    </row>
    <row r="110" spans="1:61" x14ac:dyDescent="0.25">
      <c r="A110" t="s">
        <v>166</v>
      </c>
      <c r="B110">
        <v>63.4645504601</v>
      </c>
      <c r="C110">
        <v>75.490718834399999</v>
      </c>
      <c r="D110">
        <v>89.019257741999994</v>
      </c>
      <c r="E110">
        <v>104.0445594104</v>
      </c>
      <c r="F110">
        <v>120.5738454132</v>
      </c>
      <c r="G110">
        <v>138.61005550729999</v>
      </c>
      <c r="H110">
        <v>158.15242214130001</v>
      </c>
      <c r="I110">
        <v>179.19696095020001</v>
      </c>
      <c r="J110">
        <v>201.7369523598</v>
      </c>
      <c r="K110">
        <v>225.76344610460001</v>
      </c>
      <c r="L110">
        <v>251.2657825924</v>
      </c>
      <c r="M110">
        <v>278.23208570650002</v>
      </c>
      <c r="N110">
        <v>306.64963512669999</v>
      </c>
      <c r="O110">
        <v>336.50496104749999</v>
      </c>
      <c r="P110">
        <v>367.78340325699997</v>
      </c>
      <c r="Q110">
        <v>400.46771095989999</v>
      </c>
      <c r="R110">
        <v>434.5349834667</v>
      </c>
      <c r="S110">
        <v>469.95077883549999</v>
      </c>
      <c r="T110">
        <v>506.65839821230003</v>
      </c>
      <c r="U110">
        <v>544.82560272299997</v>
      </c>
      <c r="V110">
        <v>585.6081840631</v>
      </c>
      <c r="W110">
        <v>628.29266007119998</v>
      </c>
      <c r="X110">
        <v>672.80511846809998</v>
      </c>
      <c r="Y110">
        <v>719.08224603910003</v>
      </c>
      <c r="Z110">
        <v>767.07170947199995</v>
      </c>
      <c r="AA110">
        <v>816.73567937259998</v>
      </c>
      <c r="AB110">
        <v>868.05839464559995</v>
      </c>
      <c r="AC110">
        <v>921.05945212769996</v>
      </c>
      <c r="AD110">
        <v>975.81555758290006</v>
      </c>
      <c r="AE110">
        <v>1026.5596621438999</v>
      </c>
      <c r="AF110">
        <v>1082.3910017921</v>
      </c>
      <c r="AG110">
        <v>1140.0138084130001</v>
      </c>
      <c r="AH110">
        <v>1199.3011508479999</v>
      </c>
      <c r="AI110">
        <v>1260.1220576958001</v>
      </c>
      <c r="AJ110">
        <v>1322.3430364276001</v>
      </c>
      <c r="AK110">
        <v>1385.8297069478001</v>
      </c>
      <c r="AL110">
        <v>1450.4483111328</v>
      </c>
      <c r="AM110">
        <v>1516.0669581490999</v>
      </c>
      <c r="AN110">
        <v>1582.5565199105999</v>
      </c>
      <c r="AO110">
        <v>1649.7911164236</v>
      </c>
      <c r="AP110">
        <v>1717.6481274073999</v>
      </c>
      <c r="AQ110">
        <v>1786.0076375489</v>
      </c>
      <c r="AR110">
        <v>1854.7511627665999</v>
      </c>
      <c r="AS110">
        <v>1923.7594107657001</v>
      </c>
      <c r="AT110">
        <v>1992.9086767874001</v>
      </c>
      <c r="AU110">
        <v>2062.0652420502001</v>
      </c>
      <c r="AV110">
        <v>2131.0767859242001</v>
      </c>
      <c r="AW110">
        <v>2199.7592495075</v>
      </c>
      <c r="AX110">
        <v>2267.8766708201001</v>
      </c>
      <c r="AY110">
        <v>2335.1100262151999</v>
      </c>
      <c r="AZ110">
        <v>2401.0084570583999</v>
      </c>
      <c r="BA110">
        <v>2448.7205842489002</v>
      </c>
      <c r="BB110">
        <v>2500.7037219366998</v>
      </c>
      <c r="BC110">
        <v>2555.5863295609001</v>
      </c>
      <c r="BD110">
        <v>2612.4136147157001</v>
      </c>
      <c r="BE110">
        <v>2670.4338611379999</v>
      </c>
      <c r="BF110">
        <v>2728.9684171079998</v>
      </c>
      <c r="BG110">
        <v>2787.3331348338002</v>
      </c>
      <c r="BH110">
        <v>2844.8076804420998</v>
      </c>
      <c r="BI110">
        <v>2900.642893917</v>
      </c>
    </row>
    <row r="111" spans="1:61" x14ac:dyDescent="0.25">
      <c r="A111" t="s">
        <v>102</v>
      </c>
    </row>
    <row r="112" spans="1:61" x14ac:dyDescent="0.25">
      <c r="A112" t="s">
        <v>167</v>
      </c>
      <c r="B112">
        <v>36.853838061899999</v>
      </c>
      <c r="C112">
        <v>33.790455077099999</v>
      </c>
      <c r="D112">
        <v>35.886574937699997</v>
      </c>
      <c r="E112">
        <v>37.836688907099997</v>
      </c>
      <c r="F112">
        <v>39.536954761600001</v>
      </c>
      <c r="G112">
        <v>40.8960563503</v>
      </c>
      <c r="H112">
        <v>41.834728497999997</v>
      </c>
      <c r="I112">
        <v>42.285283077800003</v>
      </c>
      <c r="J112">
        <v>42.1911660791</v>
      </c>
      <c r="K112">
        <v>41.506545555599999</v>
      </c>
      <c r="L112">
        <v>40.195914564699997</v>
      </c>
      <c r="M112">
        <v>38.233688499899998</v>
      </c>
      <c r="N112">
        <v>35.6037775008</v>
      </c>
      <c r="O112">
        <v>32.299119151799999</v>
      </c>
      <c r="P112">
        <v>28.3211672652</v>
      </c>
      <c r="Q112">
        <v>23.679337810500002</v>
      </c>
      <c r="R112">
        <v>18.390437663099998</v>
      </c>
      <c r="S112">
        <v>12.478127713899999</v>
      </c>
      <c r="T112">
        <v>5.9725414347000001</v>
      </c>
      <c r="U112">
        <v>4.7558012099999998E-2</v>
      </c>
      <c r="V112">
        <v>3.8046409699999999E-2</v>
      </c>
      <c r="W112">
        <v>3.04371277E-2</v>
      </c>
      <c r="X112">
        <v>2.43497022E-2</v>
      </c>
      <c r="Y112">
        <v>1.9479761700000001E-2</v>
      </c>
      <c r="Z112">
        <v>1.5583809400000001E-2</v>
      </c>
      <c r="AA112">
        <v>1.24670475E-2</v>
      </c>
      <c r="AB112">
        <v>9.9736379999999999E-3</v>
      </c>
      <c r="AC112">
        <v>7.9789104000000007E-3</v>
      </c>
      <c r="AD112">
        <v>6.3831282999999997E-3</v>
      </c>
      <c r="AE112">
        <v>-30.2201198508</v>
      </c>
      <c r="AF112">
        <v>-30.464980755599999</v>
      </c>
      <c r="AG112">
        <v>-30.678557666100001</v>
      </c>
      <c r="AH112">
        <v>-30.859852308099999</v>
      </c>
      <c r="AI112">
        <v>-31.008203167400001</v>
      </c>
      <c r="AJ112">
        <v>-31.123239820599998</v>
      </c>
      <c r="AK112">
        <v>-31.2048558402</v>
      </c>
      <c r="AL112">
        <v>-31.253188318500001</v>
      </c>
      <c r="AM112">
        <v>-31.268597808399999</v>
      </c>
      <c r="AN112">
        <v>-31.251645739499999</v>
      </c>
      <c r="AO112">
        <v>-31.203068114200001</v>
      </c>
      <c r="AP112">
        <v>-31.123744973800001</v>
      </c>
      <c r="AQ112">
        <v>-31.0146651441</v>
      </c>
      <c r="AR112">
        <v>-30.876885282</v>
      </c>
      <c r="AS112">
        <v>-30.711481404200001</v>
      </c>
      <c r="AT112">
        <v>-30.519489702800001</v>
      </c>
      <c r="AU112">
        <v>-30.3018314746</v>
      </c>
      <c r="AV112">
        <v>-30.059214155199999</v>
      </c>
      <c r="AW112">
        <v>-29.791995956600001</v>
      </c>
      <c r="AX112">
        <v>-29.499994638299999</v>
      </c>
      <c r="AY112">
        <v>-29.182209965199998</v>
      </c>
      <c r="AZ112">
        <v>-28.836409182699999</v>
      </c>
      <c r="BA112">
        <v>-17.904025215000001</v>
      </c>
      <c r="BB112">
        <v>-7.3768361965000002</v>
      </c>
      <c r="BC112">
        <v>3.2994871592999999</v>
      </c>
      <c r="BD112">
        <v>15.136355246500001</v>
      </c>
      <c r="BE112">
        <v>29.036718488399998</v>
      </c>
      <c r="BF112">
        <v>45.642869972900002</v>
      </c>
      <c r="BG112">
        <v>65.327013897900002</v>
      </c>
      <c r="BH112">
        <v>88.454633758499995</v>
      </c>
      <c r="BI112">
        <v>122.0017847008</v>
      </c>
    </row>
    <row r="113" spans="1:61" x14ac:dyDescent="0.25">
      <c r="A113" t="s">
        <v>168</v>
      </c>
      <c r="B113">
        <v>33.553838061900002</v>
      </c>
      <c r="C113">
        <v>31.150455077099998</v>
      </c>
      <c r="D113">
        <v>33.774574937700002</v>
      </c>
      <c r="E113">
        <v>36.147088907099999</v>
      </c>
      <c r="F113">
        <v>38.185274761599999</v>
      </c>
      <c r="G113">
        <v>39.814712350299999</v>
      </c>
      <c r="H113">
        <v>40.969653297999997</v>
      </c>
      <c r="I113">
        <v>41.593222917799999</v>
      </c>
      <c r="J113">
        <v>41.637517951100001</v>
      </c>
      <c r="K113">
        <v>41.063627053200001</v>
      </c>
      <c r="L113">
        <v>39.841579762800002</v>
      </c>
      <c r="M113">
        <v>37.950220658299997</v>
      </c>
      <c r="N113">
        <v>35.377003227499998</v>
      </c>
      <c r="O113">
        <v>32.117699733199998</v>
      </c>
      <c r="P113">
        <v>28.1760317303</v>
      </c>
      <c r="Q113">
        <v>23.563229382599999</v>
      </c>
      <c r="R113">
        <v>18.297550920700001</v>
      </c>
      <c r="S113">
        <v>12.403818319999999</v>
      </c>
      <c r="T113">
        <v>5.9130939196999996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-30.2252263534</v>
      </c>
      <c r="AF113">
        <v>-30.4690659577</v>
      </c>
      <c r="AG113">
        <v>-30.681825827800001</v>
      </c>
      <c r="AH113">
        <v>-30.8624668374</v>
      </c>
      <c r="AI113">
        <v>-31.010294790900002</v>
      </c>
      <c r="AJ113">
        <v>-31.124913119399999</v>
      </c>
      <c r="AK113">
        <v>-31.206194479200001</v>
      </c>
      <c r="AL113">
        <v>-31.254259229700001</v>
      </c>
      <c r="AM113">
        <v>-31.269454537400001</v>
      </c>
      <c r="AN113">
        <v>-31.252331122600001</v>
      </c>
      <c r="AO113">
        <v>-31.2036164208</v>
      </c>
      <c r="AP113">
        <v>-31.124183619099998</v>
      </c>
      <c r="AQ113">
        <v>-31.015016060299999</v>
      </c>
      <c r="AR113">
        <v>-30.877166014899998</v>
      </c>
      <c r="AS113">
        <v>-30.711705990599999</v>
      </c>
      <c r="AT113">
        <v>-30.519669371900001</v>
      </c>
      <c r="AU113">
        <v>-30.3019752099</v>
      </c>
      <c r="AV113">
        <v>-30.059329143500001</v>
      </c>
      <c r="AW113">
        <v>-29.792087947199999</v>
      </c>
      <c r="AX113">
        <v>-29.5000682308</v>
      </c>
      <c r="AY113">
        <v>-29.182268839100001</v>
      </c>
      <c r="AZ113">
        <v>-28.836456281899999</v>
      </c>
      <c r="BA113">
        <v>-17.904062894300001</v>
      </c>
      <c r="BB113">
        <v>-7.3768663399000003</v>
      </c>
      <c r="BC113">
        <v>3.2994630444999999</v>
      </c>
      <c r="BD113">
        <v>15.1363359547</v>
      </c>
      <c r="BE113">
        <v>29.036703055</v>
      </c>
      <c r="BF113">
        <v>45.642857626100003</v>
      </c>
      <c r="BG113">
        <v>65.327004020499999</v>
      </c>
      <c r="BH113">
        <v>88.454625856500002</v>
      </c>
      <c r="BI113">
        <v>122.00177837930001</v>
      </c>
    </row>
    <row r="114" spans="1:61" x14ac:dyDescent="0.25">
      <c r="A114" t="s">
        <v>169</v>
      </c>
      <c r="B114">
        <v>0.52772553580000003</v>
      </c>
      <c r="C114">
        <v>0.41130430909999999</v>
      </c>
      <c r="D114">
        <v>0.37782998210000002</v>
      </c>
      <c r="E114">
        <v>0.3455982091</v>
      </c>
      <c r="F114">
        <v>0.31463852980000001</v>
      </c>
      <c r="G114">
        <v>0.28496443649999997</v>
      </c>
      <c r="H114">
        <v>0.25657845769999998</v>
      </c>
      <c r="I114">
        <v>0.2294756432</v>
      </c>
      <c r="J114">
        <v>0.20364590290000001</v>
      </c>
      <c r="K114">
        <v>0.17907552199999999</v>
      </c>
      <c r="L114">
        <v>0.15574808779999999</v>
      </c>
      <c r="M114">
        <v>0.13364500500000001</v>
      </c>
      <c r="N114">
        <v>0.11274573409999999</v>
      </c>
      <c r="O114">
        <v>9.3027842400000005E-2</v>
      </c>
      <c r="P114">
        <v>7.4466935900000003E-2</v>
      </c>
      <c r="Q114">
        <v>5.7036489500000002E-2</v>
      </c>
      <c r="R114">
        <v>4.0707589400000001E-2</v>
      </c>
      <c r="S114">
        <v>2.5448556800000001E-2</v>
      </c>
      <c r="T114">
        <v>1.12244236E-2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-2.8382881400000001E-2</v>
      </c>
      <c r="AF114">
        <v>-2.7181544200000001E-2</v>
      </c>
      <c r="AG114">
        <v>-2.6036673199999999E-2</v>
      </c>
      <c r="AH114">
        <v>-2.4945379399999999E-2</v>
      </c>
      <c r="AI114">
        <v>-2.3904932899999998E-2</v>
      </c>
      <c r="AJ114">
        <v>-2.2912752799999998E-2</v>
      </c>
      <c r="AK114">
        <v>-2.1966399599999999E-2</v>
      </c>
      <c r="AL114">
        <v>-2.1063565999999999E-2</v>
      </c>
      <c r="AM114">
        <v>-2.0202069900000001E-2</v>
      </c>
      <c r="AN114">
        <v>-1.9379846799999999E-2</v>
      </c>
      <c r="AO114">
        <v>-1.85949433E-2</v>
      </c>
      <c r="AP114">
        <v>-1.78455104E-2</v>
      </c>
      <c r="AQ114">
        <v>-1.71297979E-2</v>
      </c>
      <c r="AR114">
        <v>-1.64461487E-2</v>
      </c>
      <c r="AS114">
        <v>-1.5792993200000001E-2</v>
      </c>
      <c r="AT114">
        <v>-1.5168844799999999E-2</v>
      </c>
      <c r="AU114">
        <v>-1.4572294899999999E-2</v>
      </c>
      <c r="AV114">
        <v>-1.40020087E-2</v>
      </c>
      <c r="AW114">
        <v>-1.3456721099999999E-2</v>
      </c>
      <c r="AX114">
        <v>-1.2935232600000001E-2</v>
      </c>
      <c r="AY114">
        <v>-1.24364058E-2</v>
      </c>
      <c r="AZ114">
        <v>-1.19591622E-2</v>
      </c>
      <c r="BA114">
        <v>-7.2882095000000001E-3</v>
      </c>
      <c r="BB114">
        <v>-2.9428634000000001E-3</v>
      </c>
      <c r="BC114">
        <v>1.2887913E-3</v>
      </c>
      <c r="BD114">
        <v>5.7865725E-3</v>
      </c>
      <c r="BE114">
        <v>1.0863582599999999E-2</v>
      </c>
      <c r="BF114">
        <v>1.6714224199999999E-2</v>
      </c>
      <c r="BG114">
        <v>2.3422078799999999E-2</v>
      </c>
      <c r="BH114">
        <v>3.1063829599999999E-2</v>
      </c>
      <c r="BI114">
        <v>4.1987932200000001E-2</v>
      </c>
    </row>
    <row r="115" spans="1:61" x14ac:dyDescent="0.25">
      <c r="A115" t="s">
        <v>170</v>
      </c>
    </row>
    <row r="116" spans="1:61" x14ac:dyDescent="0.25">
      <c r="A116" t="s">
        <v>171</v>
      </c>
      <c r="B116">
        <v>16.209311925200002</v>
      </c>
      <c r="C116">
        <v>19.146010516400001</v>
      </c>
      <c r="D116">
        <v>22.466887953699999</v>
      </c>
      <c r="E116">
        <v>26.162742374400001</v>
      </c>
      <c r="F116">
        <v>30.2422373512</v>
      </c>
      <c r="G116">
        <v>34.714053505099997</v>
      </c>
      <c r="H116">
        <v>39.586836547799997</v>
      </c>
      <c r="I116">
        <v>44.869090605499999</v>
      </c>
      <c r="J116">
        <v>50.569023508699999</v>
      </c>
      <c r="K116">
        <v>56.694322153900004</v>
      </c>
      <c r="L116">
        <v>63.251803336999998</v>
      </c>
      <c r="M116">
        <v>70.2468422667</v>
      </c>
      <c r="N116">
        <v>77.682411450000004</v>
      </c>
      <c r="O116">
        <v>85.557446170600002</v>
      </c>
      <c r="P116">
        <v>93.8640571177</v>
      </c>
      <c r="Q116">
        <v>102.58277775480001</v>
      </c>
      <c r="R116">
        <v>111.6744678364</v>
      </c>
      <c r="S116">
        <v>121.0665220687</v>
      </c>
      <c r="T116">
        <v>130.629336919</v>
      </c>
      <c r="U116">
        <v>140.39819271600001</v>
      </c>
      <c r="V116">
        <v>151.38303353910001</v>
      </c>
      <c r="W116">
        <v>162.94947910339999</v>
      </c>
      <c r="X116">
        <v>175.09630523620001</v>
      </c>
      <c r="Y116">
        <v>187.83227266680001</v>
      </c>
      <c r="Z116">
        <v>201.1823164029</v>
      </c>
      <c r="AA116">
        <v>215.19813181289999</v>
      </c>
      <c r="AB116">
        <v>229.97563885400001</v>
      </c>
      <c r="AC116">
        <v>245.68321091760001</v>
      </c>
      <c r="AD116">
        <v>262.60651394069998</v>
      </c>
      <c r="AE116">
        <v>274.41212271879999</v>
      </c>
      <c r="AF116">
        <v>289.98291741790001</v>
      </c>
      <c r="AG116">
        <v>306.11278981729998</v>
      </c>
      <c r="AH116">
        <v>322.76660639200003</v>
      </c>
      <c r="AI116">
        <v>339.90720666070001</v>
      </c>
      <c r="AJ116">
        <v>357.4962296429</v>
      </c>
      <c r="AK116">
        <v>375.49480187749998</v>
      </c>
      <c r="AL116">
        <v>393.86402921569999</v>
      </c>
      <c r="AM116">
        <v>412.565233976</v>
      </c>
      <c r="AN116">
        <v>431.55987184719999</v>
      </c>
      <c r="AO116">
        <v>450.80903195479999</v>
      </c>
      <c r="AP116">
        <v>470.27237298239999</v>
      </c>
      <c r="AQ116">
        <v>489.9062629741</v>
      </c>
      <c r="AR116">
        <v>509.6607692723</v>
      </c>
      <c r="AS116">
        <v>529.47494205340001</v>
      </c>
      <c r="AT116">
        <v>549.26953210479996</v>
      </c>
      <c r="AU116">
        <v>568.93582438609997</v>
      </c>
      <c r="AV116">
        <v>588.3185197176</v>
      </c>
      <c r="AW116">
        <v>607.18943312190004</v>
      </c>
      <c r="AX116">
        <v>625.20695870489999</v>
      </c>
      <c r="AY116">
        <v>641.85297910140002</v>
      </c>
      <c r="AZ116">
        <v>620.12801208789995</v>
      </c>
      <c r="BA116">
        <v>632.45101182589997</v>
      </c>
      <c r="BB116">
        <v>645.87712023530003</v>
      </c>
      <c r="BC116">
        <v>660.05209836339998</v>
      </c>
      <c r="BD116">
        <v>674.72934419809997</v>
      </c>
      <c r="BE116">
        <v>689.71470585680004</v>
      </c>
      <c r="BF116">
        <v>704.83290243190004</v>
      </c>
      <c r="BG116">
        <v>719.90723350010001</v>
      </c>
      <c r="BH116">
        <v>734.75165256449998</v>
      </c>
      <c r="BI116">
        <v>749.17266796529998</v>
      </c>
    </row>
    <row r="117" spans="1:61" x14ac:dyDescent="0.25">
      <c r="A117" t="s">
        <v>172</v>
      </c>
      <c r="B117">
        <v>135</v>
      </c>
      <c r="C117">
        <v>160.76270962589999</v>
      </c>
      <c r="D117">
        <v>190.6588249893</v>
      </c>
      <c r="E117">
        <v>224.91656933670001</v>
      </c>
      <c r="F117">
        <v>263.62469689980003</v>
      </c>
      <c r="G117">
        <v>306.87893402809999</v>
      </c>
      <c r="H117">
        <v>354.77920927989999</v>
      </c>
      <c r="I117">
        <v>407.42775802680001</v>
      </c>
      <c r="J117">
        <v>464.92746986489999</v>
      </c>
      <c r="K117">
        <v>527.38013922389996</v>
      </c>
      <c r="L117">
        <v>594.8843091796</v>
      </c>
      <c r="M117">
        <v>667.53225241229995</v>
      </c>
      <c r="N117">
        <v>745.40533106049998</v>
      </c>
      <c r="O117">
        <v>828.56645118790004</v>
      </c>
      <c r="P117">
        <v>917.04743461500004</v>
      </c>
      <c r="Q117">
        <v>1010.8276252543</v>
      </c>
      <c r="R117">
        <v>1109.7974932105999</v>
      </c>
      <c r="S117">
        <v>1213.6966609478</v>
      </c>
      <c r="T117">
        <v>1322.0083516664999</v>
      </c>
      <c r="U117">
        <v>1433.7793961707</v>
      </c>
      <c r="V117">
        <v>1548.6233592248</v>
      </c>
      <c r="W117">
        <v>1671.3617750842</v>
      </c>
      <c r="X117">
        <v>1801.6698100865001</v>
      </c>
      <c r="Y117">
        <v>1939.3495323391001</v>
      </c>
      <c r="Z117">
        <v>2084.3278686849999</v>
      </c>
      <c r="AA117">
        <v>2236.6863451943</v>
      </c>
      <c r="AB117">
        <v>2396.7315790380999</v>
      </c>
      <c r="AC117">
        <v>2565.1242243759998</v>
      </c>
      <c r="AD117">
        <v>2743.0962578396998</v>
      </c>
      <c r="AE117">
        <v>2932.8034789951998</v>
      </c>
      <c r="AF117">
        <v>3103.8517399060001</v>
      </c>
      <c r="AG117">
        <v>3282.7080009863998</v>
      </c>
      <c r="AH117">
        <v>3468.9701965889999</v>
      </c>
      <c r="AI117">
        <v>3662.2252433436001</v>
      </c>
      <c r="AJ117">
        <v>3862.0434172454002</v>
      </c>
      <c r="AK117">
        <v>4067.979165664</v>
      </c>
      <c r="AL117">
        <v>4279.5750269201999</v>
      </c>
      <c r="AM117">
        <v>4496.3664037248</v>
      </c>
      <c r="AN117">
        <v>4717.8855676151998</v>
      </c>
      <c r="AO117">
        <v>4943.6636080570997</v>
      </c>
      <c r="AP117">
        <v>5173.2290836955999</v>
      </c>
      <c r="AQ117">
        <v>5406.1019065432001</v>
      </c>
      <c r="AR117">
        <v>5641.7804296654003</v>
      </c>
      <c r="AS117">
        <v>5879.7187722745002</v>
      </c>
      <c r="AT117">
        <v>6119.2898481071998</v>
      </c>
      <c r="AU117">
        <v>6359.7271229329999</v>
      </c>
      <c r="AV117">
        <v>6600.0343907510996</v>
      </c>
      <c r="AW117">
        <v>6838.8469059828003</v>
      </c>
      <c r="AX117">
        <v>7074.2178751233996</v>
      </c>
      <c r="AY117">
        <v>7303.2897066061996</v>
      </c>
      <c r="AZ117">
        <v>7521.7844343610996</v>
      </c>
      <c r="BA117">
        <v>7542.1785510854997</v>
      </c>
      <c r="BB117">
        <v>7615.8360717598998</v>
      </c>
      <c r="BC117">
        <v>7726.4606431900002</v>
      </c>
      <c r="BD117">
        <v>7862.6582370142996</v>
      </c>
      <c r="BE117">
        <v>8016.4677833650003</v>
      </c>
      <c r="BF117">
        <v>8182.2175906832999</v>
      </c>
      <c r="BG117">
        <v>8355.6821772820003</v>
      </c>
      <c r="BH117">
        <v>8533.4829363639001</v>
      </c>
      <c r="BI117">
        <v>8712.6946019161005</v>
      </c>
    </row>
    <row r="118" spans="1:61" x14ac:dyDescent="0.25">
      <c r="A118" t="s">
        <v>173</v>
      </c>
    </row>
    <row r="119" spans="1:61" x14ac:dyDescent="0.25">
      <c r="A119" t="s">
        <v>174</v>
      </c>
      <c r="B119">
        <v>1E-3</v>
      </c>
      <c r="C119">
        <v>1E-3</v>
      </c>
      <c r="D119">
        <v>1E-3</v>
      </c>
      <c r="E119">
        <v>1E-3</v>
      </c>
      <c r="F119">
        <v>1E-3</v>
      </c>
      <c r="G119">
        <v>1E-3</v>
      </c>
      <c r="H119">
        <v>1E-3</v>
      </c>
      <c r="I119">
        <v>1E-3</v>
      </c>
      <c r="J119">
        <v>1E-3</v>
      </c>
      <c r="K119">
        <v>1E-3</v>
      </c>
      <c r="L119">
        <v>1E-3</v>
      </c>
      <c r="M119">
        <v>1E-3</v>
      </c>
      <c r="N119">
        <v>1E-3</v>
      </c>
      <c r="O119">
        <v>1E-3</v>
      </c>
      <c r="P119">
        <v>1E-3</v>
      </c>
      <c r="Q119">
        <v>1E-3</v>
      </c>
      <c r="R119">
        <v>1E-3</v>
      </c>
      <c r="S119">
        <v>1E-3</v>
      </c>
      <c r="T119">
        <v>1E-3</v>
      </c>
      <c r="U119">
        <v>1E-3</v>
      </c>
      <c r="V119">
        <v>1E-3</v>
      </c>
      <c r="W119">
        <v>1E-3</v>
      </c>
      <c r="X119">
        <v>1E-3</v>
      </c>
      <c r="Y119">
        <v>1E-3</v>
      </c>
      <c r="Z119">
        <v>1E-3</v>
      </c>
      <c r="AA119">
        <v>1E-3</v>
      </c>
      <c r="AB119">
        <v>1E-3</v>
      </c>
      <c r="AC119">
        <v>1E-3</v>
      </c>
      <c r="AD119">
        <v>1E-3</v>
      </c>
      <c r="AE119">
        <v>1E-3</v>
      </c>
      <c r="AF119">
        <v>1E-3</v>
      </c>
      <c r="AG119">
        <v>1E-3</v>
      </c>
      <c r="AH119">
        <v>1E-3</v>
      </c>
      <c r="AI119">
        <v>1E-3</v>
      </c>
      <c r="AJ119">
        <v>1E-3</v>
      </c>
      <c r="AK119">
        <v>1E-3</v>
      </c>
      <c r="AL119">
        <v>1E-3</v>
      </c>
      <c r="AM119">
        <v>1E-3</v>
      </c>
      <c r="AN119">
        <v>1E-3</v>
      </c>
      <c r="AO119">
        <v>1E-3</v>
      </c>
      <c r="AP119">
        <v>1E-3</v>
      </c>
      <c r="AQ119">
        <v>1E-3</v>
      </c>
      <c r="AR119">
        <v>1E-3</v>
      </c>
      <c r="AS119">
        <v>1E-3</v>
      </c>
      <c r="AT119">
        <v>1E-3</v>
      </c>
      <c r="AU119">
        <v>1E-3</v>
      </c>
      <c r="AV119">
        <v>1E-3</v>
      </c>
      <c r="AW119">
        <v>1E-3</v>
      </c>
      <c r="AX119">
        <v>1E-3</v>
      </c>
      <c r="AY119">
        <v>1E-3</v>
      </c>
      <c r="AZ119">
        <v>1E-3</v>
      </c>
      <c r="BA119">
        <v>1E-3</v>
      </c>
      <c r="BB119">
        <v>1E-3</v>
      </c>
      <c r="BC119">
        <v>1E-3</v>
      </c>
      <c r="BD119">
        <v>1E-3</v>
      </c>
      <c r="BE119">
        <v>1E-3</v>
      </c>
      <c r="BF119">
        <v>1E-3</v>
      </c>
      <c r="BG119">
        <v>1E-3</v>
      </c>
      <c r="BH119">
        <v>1E-3</v>
      </c>
      <c r="BI119">
        <v>1E-3</v>
      </c>
    </row>
    <row r="120" spans="1:61" x14ac:dyDescent="0.25">
      <c r="A120" t="s">
        <v>175</v>
      </c>
      <c r="B120">
        <v>0.14129330400000001</v>
      </c>
      <c r="C120">
        <v>0.14133088329999999</v>
      </c>
      <c r="D120">
        <v>0.14065585559999999</v>
      </c>
      <c r="E120">
        <v>0.13950881449999999</v>
      </c>
      <c r="F120">
        <v>0.13810810840000001</v>
      </c>
      <c r="G120">
        <v>0.13658628619999999</v>
      </c>
      <c r="H120">
        <v>0.13502220370000001</v>
      </c>
      <c r="I120">
        <v>0.13346168950000001</v>
      </c>
      <c r="J120">
        <v>0.1319304986</v>
      </c>
      <c r="K120">
        <v>0.13044233529999999</v>
      </c>
      <c r="L120">
        <v>0.12900381920000001</v>
      </c>
      <c r="M120">
        <v>0.12761760050000001</v>
      </c>
      <c r="N120">
        <v>0.12628439350000001</v>
      </c>
      <c r="O120">
        <v>0.12500442740000001</v>
      </c>
      <c r="P120">
        <v>0.1237786661</v>
      </c>
      <c r="Q120">
        <v>0.12261008</v>
      </c>
      <c r="R120">
        <v>0.1215052643</v>
      </c>
      <c r="S120">
        <v>0.1204767757</v>
      </c>
      <c r="T120">
        <v>0.1195467526</v>
      </c>
      <c r="U120">
        <v>0.1187527664</v>
      </c>
      <c r="V120">
        <v>0.11808759720000001</v>
      </c>
      <c r="W120">
        <v>0.1172870369</v>
      </c>
      <c r="X120">
        <v>0.1163982918</v>
      </c>
      <c r="Y120">
        <v>0.11545224680000001</v>
      </c>
      <c r="Z120">
        <v>0.1144677028</v>
      </c>
      <c r="AA120">
        <v>0.11345361599999999</v>
      </c>
      <c r="AB120">
        <v>0.1124097367</v>
      </c>
      <c r="AC120">
        <v>0.1113257936</v>
      </c>
      <c r="AD120">
        <v>0.11017917720000001</v>
      </c>
      <c r="AE120">
        <v>0.10893097</v>
      </c>
      <c r="AF120">
        <v>0.1083441089</v>
      </c>
      <c r="AG120">
        <v>0.1076923142</v>
      </c>
      <c r="AH120">
        <v>0.1069944395</v>
      </c>
      <c r="AI120">
        <v>0.1062660577</v>
      </c>
      <c r="AJ120">
        <v>0.10552004800000001</v>
      </c>
      <c r="AK120">
        <v>0.10476698969999999</v>
      </c>
      <c r="AL120">
        <v>0.1040154666</v>
      </c>
      <c r="AM120">
        <v>0.10327233500000001</v>
      </c>
      <c r="AN120">
        <v>0.1025429788</v>
      </c>
      <c r="AO120">
        <v>0.10183156459999999</v>
      </c>
      <c r="AP120">
        <v>0.101141302</v>
      </c>
      <c r="AQ120">
        <v>0.1004747184</v>
      </c>
      <c r="AR120">
        <v>9.9833959400000005E-2</v>
      </c>
      <c r="AS120">
        <v>9.9221135700000004E-2</v>
      </c>
      <c r="AT120">
        <v>9.8638747099999993E-2</v>
      </c>
      <c r="AU120">
        <v>9.8090231700000002E-2</v>
      </c>
      <c r="AV120">
        <v>9.7580715100000007E-2</v>
      </c>
      <c r="AW120">
        <v>9.7118074499999998E-2</v>
      </c>
      <c r="AX120">
        <v>9.6714502600000002E-2</v>
      </c>
      <c r="AY120">
        <v>9.6388871299999998E-2</v>
      </c>
      <c r="AZ120">
        <v>9.6170418300000005E-2</v>
      </c>
      <c r="BA120">
        <v>9.7713640099999999E-2</v>
      </c>
      <c r="BB120">
        <v>9.8742808099999996E-2</v>
      </c>
      <c r="BC120">
        <v>9.9403423099999999E-2</v>
      </c>
      <c r="BD120">
        <v>9.9804750400000003E-2</v>
      </c>
      <c r="BE120">
        <v>0.10002589219999999</v>
      </c>
      <c r="BF120">
        <v>0.1001236871</v>
      </c>
      <c r="BG120">
        <v>0.1001397829</v>
      </c>
      <c r="BH120">
        <v>0.1001060867</v>
      </c>
      <c r="BI120">
        <v>0.1000484666</v>
      </c>
    </row>
    <row r="121" spans="1:61" x14ac:dyDescent="0.25">
      <c r="A121" t="s">
        <v>176</v>
      </c>
      <c r="B121" t="s">
        <v>68</v>
      </c>
    </row>
    <row r="122" spans="1:61" x14ac:dyDescent="0.25">
      <c r="A122" t="s">
        <v>75</v>
      </c>
    </row>
    <row r="123" spans="1:61" x14ac:dyDescent="0.25">
      <c r="A123" t="s">
        <v>177</v>
      </c>
      <c r="B123">
        <v>47.255238534900002</v>
      </c>
      <c r="C123">
        <v>56.344708318000002</v>
      </c>
      <c r="D123">
        <v>66.552369788299998</v>
      </c>
      <c r="E123">
        <v>77.881817036000001</v>
      </c>
      <c r="F123">
        <v>90.331608062000001</v>
      </c>
      <c r="G123">
        <v>103.89600200220001</v>
      </c>
      <c r="H123">
        <v>118.5655855935</v>
      </c>
      <c r="I123">
        <v>134.3278703446</v>
      </c>
      <c r="J123">
        <v>151.16792885109999</v>
      </c>
      <c r="K123">
        <v>169.0691239507</v>
      </c>
      <c r="L123">
        <v>188.01397925539999</v>
      </c>
      <c r="M123">
        <v>207.9852434398</v>
      </c>
      <c r="N123">
        <v>228.96722367679999</v>
      </c>
      <c r="O123">
        <v>250.94751487689999</v>
      </c>
      <c r="P123">
        <v>273.91934613929999</v>
      </c>
      <c r="Q123">
        <v>297.88493320510003</v>
      </c>
      <c r="R123">
        <v>322.86051563040002</v>
      </c>
      <c r="S123">
        <v>348.88425676690002</v>
      </c>
      <c r="T123">
        <v>376.0290612933</v>
      </c>
      <c r="U123">
        <v>404.42741000699999</v>
      </c>
      <c r="V123">
        <v>434.22515052400001</v>
      </c>
      <c r="W123">
        <v>465.34318096779998</v>
      </c>
      <c r="X123">
        <v>497.70881323190002</v>
      </c>
      <c r="Y123">
        <v>531.24997337230002</v>
      </c>
      <c r="Z123">
        <v>565.88939306910004</v>
      </c>
      <c r="AA123">
        <v>601.53754755969999</v>
      </c>
      <c r="AB123">
        <v>638.08275579159999</v>
      </c>
      <c r="AC123">
        <v>675.37624121010003</v>
      </c>
      <c r="AD123">
        <v>713.2090436423</v>
      </c>
      <c r="AE123">
        <v>752.14753942510004</v>
      </c>
      <c r="AF123">
        <v>792.40808437429996</v>
      </c>
      <c r="AG123">
        <v>833.90101859569995</v>
      </c>
      <c r="AH123">
        <v>876.53454445600005</v>
      </c>
      <c r="AI123">
        <v>920.21485103520001</v>
      </c>
      <c r="AJ123">
        <v>964.84680678469999</v>
      </c>
      <c r="AK123">
        <v>1010.3349050703</v>
      </c>
      <c r="AL123">
        <v>1056.5842819171</v>
      </c>
      <c r="AM123">
        <v>1103.5017241731</v>
      </c>
      <c r="AN123">
        <v>1150.9966480633</v>
      </c>
      <c r="AO123">
        <v>1198.9820844687999</v>
      </c>
      <c r="AP123">
        <v>1247.375754425</v>
      </c>
      <c r="AQ123">
        <v>1296.1013745748</v>
      </c>
      <c r="AR123">
        <v>1345.0903934943001</v>
      </c>
      <c r="AS123">
        <v>1394.2844687124</v>
      </c>
      <c r="AT123">
        <v>1443.6391446825</v>
      </c>
      <c r="AU123">
        <v>1493.1294176642</v>
      </c>
      <c r="AV123">
        <v>1542.7582662066</v>
      </c>
      <c r="AW123">
        <v>1592.5698163856</v>
      </c>
      <c r="AX123">
        <v>1642.6697121151999</v>
      </c>
      <c r="AY123">
        <v>1693.2570471137999</v>
      </c>
      <c r="AZ123">
        <v>1780.8804449705001</v>
      </c>
      <c r="BA123">
        <v>1816.2695724231</v>
      </c>
      <c r="BB123">
        <v>1854.8266017014</v>
      </c>
      <c r="BC123">
        <v>1895.5342311975</v>
      </c>
      <c r="BD123">
        <v>1937.6842705176</v>
      </c>
      <c r="BE123">
        <v>1980.7191552811</v>
      </c>
      <c r="BF123">
        <v>2024.1355146761</v>
      </c>
      <c r="BG123">
        <v>2067.4259013337</v>
      </c>
      <c r="BH123">
        <v>2110.0560278776002</v>
      </c>
      <c r="BI123">
        <v>2151.4702259516998</v>
      </c>
    </row>
    <row r="124" spans="1:61" x14ac:dyDescent="0.25">
      <c r="A124" t="s">
        <v>178</v>
      </c>
      <c r="B124" t="s">
        <v>68</v>
      </c>
    </row>
    <row r="125" spans="1:61" x14ac:dyDescent="0.25">
      <c r="A125" t="s">
        <v>179</v>
      </c>
      <c r="B125" t="s">
        <v>68</v>
      </c>
    </row>
    <row r="126" spans="1:61" x14ac:dyDescent="0.25">
      <c r="A126" t="s">
        <v>180</v>
      </c>
      <c r="B126">
        <v>6.9106812715999997</v>
      </c>
      <c r="C126">
        <v>7.7797415824999998</v>
      </c>
      <c r="D126">
        <v>8.7430141612999996</v>
      </c>
      <c r="E126">
        <v>9.7997654344999994</v>
      </c>
      <c r="F126">
        <v>10.9498838787</v>
      </c>
      <c r="G126">
        <v>12.193570467800001</v>
      </c>
      <c r="H126">
        <v>13.531129345</v>
      </c>
      <c r="I126">
        <v>14.962833914000001</v>
      </c>
      <c r="J126">
        <v>16.488852285299998</v>
      </c>
      <c r="K126">
        <v>18.109221399500001</v>
      </c>
      <c r="L126">
        <v>19.8238634426</v>
      </c>
      <c r="M126">
        <v>21.6326418427</v>
      </c>
      <c r="N126">
        <v>23.535458660300002</v>
      </c>
      <c r="O126">
        <v>25.5324017049</v>
      </c>
      <c r="P126">
        <v>27.623959876200001</v>
      </c>
      <c r="Q126">
        <v>29.811342012800001</v>
      </c>
      <c r="R126">
        <v>32.096962801099998</v>
      </c>
      <c r="S126">
        <v>34.485207457800001</v>
      </c>
      <c r="T126">
        <v>36.983671069000003</v>
      </c>
      <c r="U126">
        <v>39.605559240300003</v>
      </c>
      <c r="V126">
        <v>42.365124797599996</v>
      </c>
      <c r="W126">
        <v>45.254541873999997</v>
      </c>
      <c r="X126">
        <v>48.266708314600002</v>
      </c>
      <c r="Y126">
        <v>51.394637944400003</v>
      </c>
      <c r="Z126">
        <v>54.630873688400001</v>
      </c>
      <c r="AA126">
        <v>57.966794338100001</v>
      </c>
      <c r="AB126">
        <v>61.391658786199997</v>
      </c>
      <c r="AC126">
        <v>64.891174755899996</v>
      </c>
      <c r="AD126">
        <v>68.445293832800004</v>
      </c>
      <c r="AE126">
        <v>72.108330262600006</v>
      </c>
      <c r="AF126">
        <v>75.900823884499999</v>
      </c>
      <c r="AG126">
        <v>79.813958939299994</v>
      </c>
      <c r="AH126">
        <v>83.838750383800004</v>
      </c>
      <c r="AI126">
        <v>87.966047793499996</v>
      </c>
      <c r="AJ126">
        <v>92.186595619800002</v>
      </c>
      <c r="AK126">
        <v>96.491119033199993</v>
      </c>
      <c r="AL126">
        <v>100.8704177221</v>
      </c>
      <c r="AM126">
        <v>105.31545959490001</v>
      </c>
      <c r="AN126">
        <v>109.81747229130001</v>
      </c>
      <c r="AO126">
        <v>114.3680358229</v>
      </c>
      <c r="AP126">
        <v>118.9591841801</v>
      </c>
      <c r="AQ126">
        <v>123.5835291195</v>
      </c>
      <c r="AR126">
        <v>128.2344251893</v>
      </c>
      <c r="AS126">
        <v>132.9062054385</v>
      </c>
      <c r="AT126">
        <v>137.594531598</v>
      </c>
      <c r="AU126">
        <v>142.2969240278</v>
      </c>
      <c r="AV126">
        <v>147.013574143</v>
      </c>
      <c r="AW126">
        <v>151.7485982753</v>
      </c>
      <c r="AX126">
        <v>156.5119777603</v>
      </c>
      <c r="AY126">
        <v>161.32260018380001</v>
      </c>
      <c r="AZ126">
        <v>169.66233101489999</v>
      </c>
      <c r="BA126">
        <v>173.02633814129999</v>
      </c>
      <c r="BB126">
        <v>176.692853012</v>
      </c>
      <c r="BC126">
        <v>180.5648591966</v>
      </c>
      <c r="BD126">
        <v>184.5748120918</v>
      </c>
      <c r="BE126">
        <v>188.66953289849999</v>
      </c>
      <c r="BF126">
        <v>192.8010179341</v>
      </c>
      <c r="BG126">
        <v>196.9208853367</v>
      </c>
      <c r="BH126">
        <v>200.97820497640001</v>
      </c>
      <c r="BI126">
        <v>204.9200170323</v>
      </c>
    </row>
    <row r="127" spans="1:61" x14ac:dyDescent="0.25">
      <c r="A127" t="s">
        <v>181</v>
      </c>
      <c r="B127" t="s">
        <v>68</v>
      </c>
    </row>
    <row r="128" spans="1:61" x14ac:dyDescent="0.25">
      <c r="A128" t="s">
        <v>182</v>
      </c>
      <c r="B128">
        <v>-0.19933532279999999</v>
      </c>
      <c r="C128">
        <v>-0.1860890747</v>
      </c>
      <c r="D128">
        <v>-0.17461960609999999</v>
      </c>
      <c r="E128">
        <v>-0.16474541479999999</v>
      </c>
      <c r="F128">
        <v>-0.15626078500000001</v>
      </c>
      <c r="G128">
        <v>-0.14896725960000001</v>
      </c>
      <c r="H128">
        <v>-0.14268644629999999</v>
      </c>
      <c r="I128">
        <v>-0.13726360939999999</v>
      </c>
      <c r="J128">
        <v>-0.13256703610000001</v>
      </c>
      <c r="K128">
        <v>-0.1284856976</v>
      </c>
      <c r="L128">
        <v>-0.12492641810000001</v>
      </c>
      <c r="M128">
        <v>-0.12181110589999999</v>
      </c>
      <c r="N128">
        <v>-0.1190742612</v>
      </c>
      <c r="O128">
        <v>-0.116660825</v>
      </c>
      <c r="P128">
        <v>-0.1145243539</v>
      </c>
      <c r="Q128">
        <v>-0.112625481</v>
      </c>
      <c r="R128">
        <v>-0.110930608</v>
      </c>
      <c r="S128">
        <v>-0.1094107719</v>
      </c>
      <c r="T128">
        <v>-0.10804062659999999</v>
      </c>
      <c r="U128">
        <v>-0.10679732209999999</v>
      </c>
      <c r="V128">
        <v>-0.1056626899</v>
      </c>
      <c r="W128">
        <v>-0.10462987479999999</v>
      </c>
      <c r="X128">
        <v>-0.10369097469999999</v>
      </c>
      <c r="Y128">
        <v>-0.10283791740000001</v>
      </c>
      <c r="Z128">
        <v>-0.10206295510000001</v>
      </c>
      <c r="AA128">
        <v>-0.10135894199999999</v>
      </c>
      <c r="AB128">
        <v>-0.1007194976</v>
      </c>
      <c r="AC128">
        <v>-0.100139121</v>
      </c>
      <c r="AD128">
        <v>-9.9613301000000001E-2</v>
      </c>
      <c r="AE128">
        <v>-9.9128173299999997E-2</v>
      </c>
      <c r="AF128">
        <v>-9.8677573099999999E-2</v>
      </c>
      <c r="AG128">
        <v>-9.8259653399999994E-2</v>
      </c>
      <c r="AH128">
        <v>-9.7872437899999998E-2</v>
      </c>
      <c r="AI128">
        <v>-9.7513906999999997E-2</v>
      </c>
      <c r="AJ128">
        <v>-9.7182054399999995E-2</v>
      </c>
      <c r="AK128">
        <v>-9.6874925900000006E-2</v>
      </c>
      <c r="AL128">
        <v>-9.6590644599999997E-2</v>
      </c>
      <c r="AM128">
        <v>-9.6327427399999999E-2</v>
      </c>
      <c r="AN128">
        <v>-9.6083594899999999E-2</v>
      </c>
      <c r="AO128">
        <v>-9.5857575099999995E-2</v>
      </c>
      <c r="AP128">
        <v>-9.56479036E-2</v>
      </c>
      <c r="AQ128">
        <v>-9.5453220000000005E-2</v>
      </c>
      <c r="AR128">
        <v>-9.5272261799999994E-2</v>
      </c>
      <c r="AS128">
        <v>-9.5103854900000007E-2</v>
      </c>
      <c r="AT128">
        <v>-9.4946902200000002E-2</v>
      </c>
      <c r="AU128">
        <v>-9.4800368800000007E-2</v>
      </c>
      <c r="AV128">
        <v>-9.4663262600000006E-2</v>
      </c>
      <c r="AW128">
        <v>-9.4534609699999994E-2</v>
      </c>
      <c r="AX128">
        <v>-9.4413420799999995E-2</v>
      </c>
      <c r="AY128">
        <v>-9.4298645099999995E-2</v>
      </c>
      <c r="AZ128">
        <v>-9.4115827900000004E-2</v>
      </c>
      <c r="BA128">
        <v>-9.4047314500000007E-2</v>
      </c>
      <c r="BB128">
        <v>-9.3975756600000002E-2</v>
      </c>
      <c r="BC128">
        <v>-9.3903497399999994E-2</v>
      </c>
      <c r="BD128">
        <v>-9.3832015699999993E-2</v>
      </c>
      <c r="BE128">
        <v>-9.3762311599999995E-2</v>
      </c>
      <c r="BF128">
        <v>-9.3695129099999996E-2</v>
      </c>
      <c r="BG128">
        <v>-9.3631079899999997E-2</v>
      </c>
      <c r="BH128">
        <v>-9.3570694999999995E-2</v>
      </c>
      <c r="BI128">
        <v>-9.35144314E-2</v>
      </c>
    </row>
    <row r="129" spans="1:61" x14ac:dyDescent="0.25">
      <c r="A129" t="s">
        <v>183</v>
      </c>
      <c r="B129">
        <v>-8486.8082735778007</v>
      </c>
    </row>
    <row r="130" spans="1:61" x14ac:dyDescent="0.25">
      <c r="A130" t="s">
        <v>184</v>
      </c>
    </row>
    <row r="131" spans="1:61" x14ac:dyDescent="0.25">
      <c r="A131" t="s">
        <v>185</v>
      </c>
      <c r="B131">
        <v>0.25540733850000003</v>
      </c>
      <c r="C131">
        <v>0.25362072070000002</v>
      </c>
      <c r="D131">
        <v>0.25238233300000001</v>
      </c>
      <c r="E131">
        <v>0.25145709230000002</v>
      </c>
      <c r="F131">
        <v>0.25081921579999999</v>
      </c>
      <c r="G131">
        <v>0.25044397670000001</v>
      </c>
      <c r="H131">
        <v>0.25030812689999998</v>
      </c>
      <c r="I131">
        <v>0.25038979659999999</v>
      </c>
      <c r="J131">
        <v>0.25066812459999999</v>
      </c>
      <c r="K131">
        <v>0.25112268230000001</v>
      </c>
      <c r="L131">
        <v>0.25173265810000001</v>
      </c>
      <c r="M131">
        <v>0.25247570600000002</v>
      </c>
      <c r="N131">
        <v>0.25332628039999999</v>
      </c>
      <c r="O131">
        <v>0.2542531495</v>
      </c>
      <c r="P131">
        <v>0.25521558690000001</v>
      </c>
      <c r="Q131">
        <v>0.25615742530000002</v>
      </c>
      <c r="R131">
        <v>0.25699764600000002</v>
      </c>
      <c r="S131">
        <v>0.25761532380000002</v>
      </c>
      <c r="T131">
        <v>0.25782526719999999</v>
      </c>
      <c r="U131">
        <v>0.25769382349999997</v>
      </c>
      <c r="V131">
        <v>0.25850566580000001</v>
      </c>
      <c r="W131">
        <v>0.25935282939999998</v>
      </c>
      <c r="X131">
        <v>0.26024817649999998</v>
      </c>
      <c r="Y131">
        <v>0.26121111139999997</v>
      </c>
      <c r="Z131">
        <v>0.26227315379999999</v>
      </c>
      <c r="AA131">
        <v>0.26348565060000001</v>
      </c>
      <c r="AB131">
        <v>0.2649310695</v>
      </c>
      <c r="AC131">
        <v>0.26673979660000002</v>
      </c>
      <c r="AD131">
        <v>0.26911490789999998</v>
      </c>
      <c r="AE131">
        <v>0.26731239579999999</v>
      </c>
      <c r="AF131">
        <v>0.26790957879999999</v>
      </c>
      <c r="AG131">
        <v>0.26851673860000003</v>
      </c>
      <c r="AH131">
        <v>0.26912890569999998</v>
      </c>
      <c r="AI131">
        <v>0.26974149419999999</v>
      </c>
      <c r="AJ131">
        <v>0.27035059719999999</v>
      </c>
      <c r="AK131">
        <v>0.27095306149999998</v>
      </c>
      <c r="AL131">
        <v>0.27154640819999998</v>
      </c>
      <c r="AM131">
        <v>0.27212863640000001</v>
      </c>
      <c r="AN131">
        <v>0.27269792040000002</v>
      </c>
      <c r="AO131">
        <v>0.27325218779999999</v>
      </c>
      <c r="AP131">
        <v>0.27378854000000002</v>
      </c>
      <c r="AQ131">
        <v>0.27430244570000001</v>
      </c>
      <c r="AR131">
        <v>0.27478660179999997</v>
      </c>
      <c r="AS131">
        <v>0.27522929280000002</v>
      </c>
      <c r="AT131">
        <v>0.27561199289999999</v>
      </c>
      <c r="AU131">
        <v>0.2759058311</v>
      </c>
      <c r="AV131">
        <v>0.27606631710000001</v>
      </c>
      <c r="AW131">
        <v>0.27602540289999999</v>
      </c>
      <c r="AX131">
        <v>0.27567943480000001</v>
      </c>
      <c r="AY131">
        <v>0.2748705508</v>
      </c>
      <c r="AZ131">
        <v>0.25827814570000002</v>
      </c>
      <c r="BA131">
        <v>0.25827814570000002</v>
      </c>
      <c r="BB131">
        <v>0.25827814570000002</v>
      </c>
      <c r="BC131">
        <v>0.25827814570000002</v>
      </c>
      <c r="BD131">
        <v>0.25827814570000002</v>
      </c>
      <c r="BE131">
        <v>0.25827814570000002</v>
      </c>
      <c r="BF131">
        <v>0.25827814570000002</v>
      </c>
      <c r="BG131">
        <v>0.25827814570000002</v>
      </c>
      <c r="BH131">
        <v>0.25827814570000002</v>
      </c>
      <c r="BI131">
        <v>0.25827814570000002</v>
      </c>
    </row>
    <row r="132" spans="1:61" x14ac:dyDescent="0.25">
      <c r="A132" t="s">
        <v>187</v>
      </c>
      <c r="B132">
        <v>0.99998508509999995</v>
      </c>
      <c r="C132">
        <v>20.659458935</v>
      </c>
      <c r="D132">
        <v>25.015328632500001</v>
      </c>
      <c r="E132">
        <v>30.067994752000001</v>
      </c>
      <c r="F132">
        <v>35.8535653701</v>
      </c>
      <c r="G132">
        <v>42.404298940899999</v>
      </c>
      <c r="H132">
        <v>49.747515173899998</v>
      </c>
      <c r="I132">
        <v>57.904559094200003</v>
      </c>
      <c r="J132">
        <v>66.889839178700001</v>
      </c>
      <c r="K132">
        <v>76.709980532100005</v>
      </c>
      <c r="L132">
        <v>87.363142227200001</v>
      </c>
      <c r="M132">
        <v>98.8385430007</v>
      </c>
      <c r="N132">
        <v>111.11623380410001</v>
      </c>
      <c r="O132">
        <v>124.16715389300001</v>
      </c>
      <c r="P132">
        <v>137.95350057350001</v>
      </c>
      <c r="Q132">
        <v>152.42947517499999</v>
      </c>
      <c r="R132">
        <v>167.54247171590001</v>
      </c>
      <c r="S132">
        <v>183.23483740930001</v>
      </c>
      <c r="T132">
        <v>199.4463691592</v>
      </c>
      <c r="U132">
        <v>212.64057640550001</v>
      </c>
      <c r="V132">
        <v>207.32456199539999</v>
      </c>
      <c r="W132">
        <v>202.1414479455</v>
      </c>
      <c r="X132">
        <v>197.08791174679999</v>
      </c>
      <c r="Y132">
        <v>192.1607139532</v>
      </c>
      <c r="Z132">
        <v>187.3566961043</v>
      </c>
      <c r="AA132">
        <v>182.6727787017</v>
      </c>
      <c r="AB132">
        <v>178.10595923419999</v>
      </c>
      <c r="AC132">
        <v>173.65331025329999</v>
      </c>
      <c r="AD132">
        <v>169.31197749699999</v>
      </c>
      <c r="AE132">
        <v>229.20207271480001</v>
      </c>
      <c r="AF132">
        <v>223.47202089699999</v>
      </c>
      <c r="AG132">
        <v>217.88522037449999</v>
      </c>
      <c r="AH132">
        <v>212.4380898652</v>
      </c>
      <c r="AI132">
        <v>207.1271376185</v>
      </c>
      <c r="AJ132">
        <v>201.94895917810001</v>
      </c>
      <c r="AK132">
        <v>196.9002351986</v>
      </c>
      <c r="AL132">
        <v>191.9777293187</v>
      </c>
      <c r="AM132">
        <v>187.17828608569999</v>
      </c>
      <c r="AN132">
        <v>182.49882893360001</v>
      </c>
      <c r="AO132">
        <v>177.93635821020001</v>
      </c>
      <c r="AP132">
        <v>173.48794925499999</v>
      </c>
      <c r="AQ132">
        <v>169.15075052360001</v>
      </c>
      <c r="AR132">
        <v>164.92198176049999</v>
      </c>
      <c r="AS132">
        <v>160.79893221649999</v>
      </c>
      <c r="AT132">
        <v>156.77895891110001</v>
      </c>
      <c r="AU132">
        <v>152.8594849383</v>
      </c>
      <c r="AV132">
        <v>149.03799781480001</v>
      </c>
      <c r="AW132">
        <v>145.31204786949999</v>
      </c>
      <c r="AX132">
        <v>141.6792466727</v>
      </c>
      <c r="AY132">
        <v>138.13726550589999</v>
      </c>
      <c r="AZ132">
        <v>134.68383386830001</v>
      </c>
      <c r="BA132">
        <v>117.2372262101</v>
      </c>
      <c r="BB132">
        <v>101.23038718949999</v>
      </c>
      <c r="BC132">
        <v>86.028999372499996</v>
      </c>
      <c r="BD132">
        <v>70.650449081800005</v>
      </c>
      <c r="BE132">
        <v>54.611545867099998</v>
      </c>
      <c r="BF132">
        <v>38.157684750100003</v>
      </c>
      <c r="BG132">
        <v>22.306116591799999</v>
      </c>
      <c r="BH132">
        <v>8.7716597475999993</v>
      </c>
      <c r="BI132">
        <v>1.9401297200000001E-2</v>
      </c>
    </row>
    <row r="133" spans="1:61" x14ac:dyDescent="0.25">
      <c r="A133" t="s">
        <v>190</v>
      </c>
      <c r="B133">
        <v>0.99998508509999995</v>
      </c>
      <c r="C133">
        <v>20.659458935</v>
      </c>
      <c r="D133">
        <v>25.015328632500001</v>
      </c>
      <c r="E133">
        <v>30.067994752000001</v>
      </c>
      <c r="F133">
        <v>35.8535653701</v>
      </c>
      <c r="G133">
        <v>42.404298940899999</v>
      </c>
      <c r="H133">
        <v>49.747515173899998</v>
      </c>
      <c r="I133">
        <v>57.904559094200003</v>
      </c>
      <c r="J133">
        <v>66.889839178700001</v>
      </c>
      <c r="K133">
        <v>76.709980532100005</v>
      </c>
      <c r="L133">
        <v>87.363142227200001</v>
      </c>
      <c r="M133">
        <v>98.8385430007</v>
      </c>
      <c r="N133">
        <v>111.11623380410001</v>
      </c>
      <c r="O133">
        <v>124.16715389300001</v>
      </c>
      <c r="P133">
        <v>137.95350057350001</v>
      </c>
      <c r="Q133">
        <v>152.42947517499999</v>
      </c>
      <c r="R133">
        <v>167.54247171590001</v>
      </c>
      <c r="S133">
        <v>183.23483740930001</v>
      </c>
      <c r="T133">
        <v>199.4463691592</v>
      </c>
      <c r="U133">
        <v>212.64057640550001</v>
      </c>
      <c r="V133">
        <v>207.32456199539999</v>
      </c>
      <c r="W133">
        <v>202.1414479455</v>
      </c>
      <c r="X133">
        <v>197.08791174679999</v>
      </c>
      <c r="Y133">
        <v>192.1607139532</v>
      </c>
      <c r="Z133">
        <v>187.3566961043</v>
      </c>
      <c r="AA133">
        <v>182.6727787017</v>
      </c>
      <c r="AB133">
        <v>178.10595923419999</v>
      </c>
      <c r="AC133">
        <v>173.65331025329999</v>
      </c>
      <c r="AD133">
        <v>169.31197749699999</v>
      </c>
      <c r="AE133">
        <v>229.20207271480001</v>
      </c>
      <c r="AF133">
        <v>223.47202089699999</v>
      </c>
      <c r="AG133">
        <v>217.88522037449999</v>
      </c>
      <c r="AH133">
        <v>212.4380898652</v>
      </c>
      <c r="AI133">
        <v>207.1271376185</v>
      </c>
      <c r="AJ133">
        <v>201.94895917810001</v>
      </c>
      <c r="AK133">
        <v>196.9002351986</v>
      </c>
      <c r="AL133">
        <v>191.9777293187</v>
      </c>
      <c r="AM133">
        <v>187.17828608569999</v>
      </c>
      <c r="AN133">
        <v>182.49882893360001</v>
      </c>
      <c r="AO133">
        <v>177.93635821020001</v>
      </c>
      <c r="AP133">
        <v>173.48794925499999</v>
      </c>
      <c r="AQ133">
        <v>169.15075052360001</v>
      </c>
      <c r="AR133">
        <v>164.92198176049999</v>
      </c>
      <c r="AS133">
        <v>160.79893221649999</v>
      </c>
      <c r="AT133">
        <v>156.77895891110001</v>
      </c>
      <c r="AU133">
        <v>152.8594849383</v>
      </c>
      <c r="AV133">
        <v>149.03799781480001</v>
      </c>
      <c r="AW133">
        <v>145.31204786949999</v>
      </c>
      <c r="AX133">
        <v>141.6792466727</v>
      </c>
      <c r="AY133">
        <v>138.13726550589999</v>
      </c>
      <c r="AZ133">
        <v>134.68383386830001</v>
      </c>
      <c r="BA133">
        <v>117.2372262101</v>
      </c>
      <c r="BB133">
        <v>101.23038718949999</v>
      </c>
      <c r="BC133">
        <v>86.028999372499996</v>
      </c>
      <c r="BD133">
        <v>70.650449081800005</v>
      </c>
      <c r="BE133">
        <v>54.611545867099998</v>
      </c>
      <c r="BF133">
        <v>38.157684750100003</v>
      </c>
      <c r="BG133">
        <v>22.306116591799999</v>
      </c>
      <c r="BH133">
        <v>8.7716597475999993</v>
      </c>
      <c r="BI133">
        <v>1.9401297200000001E-2</v>
      </c>
    </row>
    <row r="134" spans="1:61" x14ac:dyDescent="0.25">
      <c r="A134" t="s">
        <v>191</v>
      </c>
      <c r="B134">
        <v>3.6659453219000002</v>
      </c>
      <c r="C134">
        <v>75.737576455799996</v>
      </c>
      <c r="D134">
        <v>91.706194766799996</v>
      </c>
      <c r="E134">
        <v>110.2292687608</v>
      </c>
      <c r="F134">
        <v>131.43917064670001</v>
      </c>
      <c r="G134">
        <v>155.45415991749999</v>
      </c>
      <c r="H134">
        <v>182.3743906274</v>
      </c>
      <c r="I134">
        <v>212.27811363929999</v>
      </c>
      <c r="J134">
        <v>245.21815042910001</v>
      </c>
      <c r="K134">
        <v>281.21878863080002</v>
      </c>
      <c r="L134">
        <v>320.27327940510003</v>
      </c>
      <c r="M134">
        <v>362.34209864050001</v>
      </c>
      <c r="N134">
        <v>407.35211312579997</v>
      </c>
      <c r="O134">
        <v>455.19678617170001</v>
      </c>
      <c r="P134">
        <v>505.73753310239999</v>
      </c>
      <c r="Q134">
        <v>558.80645599139996</v>
      </c>
      <c r="R134">
        <v>614.21070131040005</v>
      </c>
      <c r="S134">
        <v>671.73891394259999</v>
      </c>
      <c r="T134">
        <v>731.17038933770004</v>
      </c>
      <c r="U134">
        <v>779.54035310259997</v>
      </c>
      <c r="V134">
        <v>760.05184427500001</v>
      </c>
      <c r="W134">
        <v>741.05054816819995</v>
      </c>
      <c r="X134">
        <v>722.52428446390002</v>
      </c>
      <c r="Y134">
        <v>704.4611773524</v>
      </c>
      <c r="Z134">
        <v>686.84964791849995</v>
      </c>
      <c r="AA134">
        <v>669.67840672060004</v>
      </c>
      <c r="AB134">
        <v>652.93644655260005</v>
      </c>
      <c r="AC134">
        <v>636.61303538870004</v>
      </c>
      <c r="AD134">
        <v>620.69770950400004</v>
      </c>
      <c r="AE134">
        <v>840.25479857259995</v>
      </c>
      <c r="AF134">
        <v>819.24842860820002</v>
      </c>
      <c r="AG134">
        <v>798.76721789299995</v>
      </c>
      <c r="AH134">
        <v>778.79803744569995</v>
      </c>
      <c r="AI134">
        <v>759.32808650959998</v>
      </c>
      <c r="AJ134">
        <v>740.34488434679997</v>
      </c>
      <c r="AK134">
        <v>721.83626223819999</v>
      </c>
      <c r="AL134">
        <v>703.79035568220002</v>
      </c>
      <c r="AM134">
        <v>686.19559679020006</v>
      </c>
      <c r="AN134">
        <v>669.04070687039996</v>
      </c>
      <c r="AO134">
        <v>652.31468919860004</v>
      </c>
      <c r="AP134">
        <v>636.00682196870002</v>
      </c>
      <c r="AQ134">
        <v>620.10665141950005</v>
      </c>
      <c r="AR134">
        <v>604.60398513400003</v>
      </c>
      <c r="AS134">
        <v>589.48888550560002</v>
      </c>
      <c r="AT134">
        <v>574.75166336799998</v>
      </c>
      <c r="AU134">
        <v>560.38287178380006</v>
      </c>
      <c r="AV134">
        <v>546.37329998919995</v>
      </c>
      <c r="AW134">
        <v>532.71396748949996</v>
      </c>
      <c r="AX134">
        <v>519.39611830219997</v>
      </c>
      <c r="AY134">
        <v>506.4112153447</v>
      </c>
      <c r="AZ134">
        <v>493.75093496099998</v>
      </c>
      <c r="BA134">
        <v>429.79167128630002</v>
      </c>
      <c r="BB134">
        <v>371.11059943679999</v>
      </c>
      <c r="BC134">
        <v>315.38231169980003</v>
      </c>
      <c r="BD134">
        <v>259.00454633380002</v>
      </c>
      <c r="BE134">
        <v>200.20592714860001</v>
      </c>
      <c r="BF134">
        <v>139.88607229370001</v>
      </c>
      <c r="BG134">
        <v>81.774223425700001</v>
      </c>
      <c r="BH134">
        <v>32.156904634599996</v>
      </c>
      <c r="BI134">
        <v>7.1125155600000003E-2</v>
      </c>
    </row>
    <row r="135" spans="1:61" x14ac:dyDescent="0.25">
      <c r="A135" t="s">
        <v>188</v>
      </c>
      <c r="B135">
        <v>3.8975999999999997E-2</v>
      </c>
      <c r="C135">
        <v>0.21258423139999999</v>
      </c>
      <c r="D135">
        <v>0.23977239880000001</v>
      </c>
      <c r="E135">
        <v>0.26933677360000002</v>
      </c>
      <c r="F135">
        <v>0.30120635849999999</v>
      </c>
      <c r="G135">
        <v>0.33532057609999999</v>
      </c>
      <c r="H135">
        <v>0.37162328690000002</v>
      </c>
      <c r="I135">
        <v>0.41005825499999998</v>
      </c>
      <c r="J135">
        <v>0.45056578899999999</v>
      </c>
      <c r="K135">
        <v>0.49308037310000002</v>
      </c>
      <c r="L135">
        <v>0.53752915619999997</v>
      </c>
      <c r="M135">
        <v>0.58383118469999995</v>
      </c>
      <c r="N135">
        <v>0.63189728590000005</v>
      </c>
      <c r="O135">
        <v>0.68163054609999996</v>
      </c>
      <c r="P135">
        <v>0.73292734260000003</v>
      </c>
      <c r="Q135">
        <v>0.78567901490000003</v>
      </c>
      <c r="R135">
        <v>0.83977427979999997</v>
      </c>
      <c r="S135">
        <v>0.89510267349999995</v>
      </c>
      <c r="T135">
        <v>0.95155937879999997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1.2</v>
      </c>
      <c r="AF135">
        <v>1.2</v>
      </c>
      <c r="AG135">
        <v>1.2</v>
      </c>
      <c r="AH135">
        <v>1.2</v>
      </c>
      <c r="AI135">
        <v>1.2</v>
      </c>
      <c r="AJ135">
        <v>1.2</v>
      </c>
      <c r="AK135">
        <v>1.2</v>
      </c>
      <c r="AL135">
        <v>1.2</v>
      </c>
      <c r="AM135">
        <v>1.2</v>
      </c>
      <c r="AN135">
        <v>1.2</v>
      </c>
      <c r="AO135">
        <v>1.2</v>
      </c>
      <c r="AP135">
        <v>1.2</v>
      </c>
      <c r="AQ135">
        <v>1.2</v>
      </c>
      <c r="AR135">
        <v>1.2</v>
      </c>
      <c r="AS135">
        <v>1.2</v>
      </c>
      <c r="AT135">
        <v>1.2</v>
      </c>
      <c r="AU135">
        <v>1.2</v>
      </c>
      <c r="AV135">
        <v>1.2</v>
      </c>
      <c r="AW135">
        <v>1.2</v>
      </c>
      <c r="AX135">
        <v>1.2</v>
      </c>
      <c r="AY135">
        <v>1.2</v>
      </c>
      <c r="AZ135">
        <v>1.2</v>
      </c>
      <c r="BA135">
        <v>1.1267241587000001</v>
      </c>
      <c r="BB135">
        <v>1.0531904456000001</v>
      </c>
      <c r="BC135">
        <v>0.97579042859999998</v>
      </c>
      <c r="BD135">
        <v>0.88705074439999998</v>
      </c>
      <c r="BE135">
        <v>0.77970259580000001</v>
      </c>
      <c r="BF135">
        <v>0.64794204659999999</v>
      </c>
      <c r="BG135">
        <v>0.48765475289999999</v>
      </c>
      <c r="BH135">
        <v>0.29446311510000001</v>
      </c>
      <c r="BI135">
        <v>0.01</v>
      </c>
    </row>
    <row r="136" spans="1:61" x14ac:dyDescent="0.25">
      <c r="A136" t="s">
        <v>192</v>
      </c>
      <c r="B136">
        <v>3.8975999999999997E-2</v>
      </c>
      <c r="C136">
        <v>0.21258423139999999</v>
      </c>
      <c r="D136">
        <v>0.23977239880000001</v>
      </c>
      <c r="E136">
        <v>0.26933677360000002</v>
      </c>
      <c r="F136">
        <v>0.30120635849999999</v>
      </c>
      <c r="G136">
        <v>0.33532057609999999</v>
      </c>
      <c r="H136">
        <v>0.37162328690000002</v>
      </c>
      <c r="I136">
        <v>0.41005825499999998</v>
      </c>
      <c r="J136">
        <v>0.45056578899999999</v>
      </c>
      <c r="K136">
        <v>0.49308037310000002</v>
      </c>
      <c r="L136">
        <v>0.53752915619999997</v>
      </c>
      <c r="M136">
        <v>0.58383118469999995</v>
      </c>
      <c r="N136">
        <v>0.63189728590000005</v>
      </c>
      <c r="O136">
        <v>0.68163054609999996</v>
      </c>
      <c r="P136">
        <v>0.73292734260000003</v>
      </c>
      <c r="Q136">
        <v>0.78567901490000003</v>
      </c>
      <c r="R136">
        <v>0.83977427979999997</v>
      </c>
      <c r="S136">
        <v>0.89510267349999995</v>
      </c>
      <c r="T136">
        <v>0.95155937879999997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1.2</v>
      </c>
      <c r="AF136">
        <v>1.2</v>
      </c>
      <c r="AG136">
        <v>1.2</v>
      </c>
      <c r="AH136">
        <v>1.2</v>
      </c>
      <c r="AI136">
        <v>1.2</v>
      </c>
      <c r="AJ136">
        <v>1.2</v>
      </c>
      <c r="AK136">
        <v>1.2</v>
      </c>
      <c r="AL136">
        <v>1.2</v>
      </c>
      <c r="AM136">
        <v>1.2</v>
      </c>
      <c r="AN136">
        <v>1.2</v>
      </c>
      <c r="AO136">
        <v>1.2</v>
      </c>
      <c r="AP136">
        <v>1.2</v>
      </c>
      <c r="AQ136">
        <v>1.2</v>
      </c>
      <c r="AR136">
        <v>1.2</v>
      </c>
      <c r="AS136">
        <v>1.2</v>
      </c>
      <c r="AT136">
        <v>1.2</v>
      </c>
      <c r="AU136">
        <v>1.2</v>
      </c>
      <c r="AV136">
        <v>1.2</v>
      </c>
      <c r="AW136">
        <v>1.2</v>
      </c>
      <c r="AX136">
        <v>1.2</v>
      </c>
      <c r="AY136">
        <v>1.2</v>
      </c>
      <c r="AZ136">
        <v>1.2</v>
      </c>
      <c r="BA136">
        <v>1.1267241587000001</v>
      </c>
      <c r="BB136">
        <v>1.0531904456000001</v>
      </c>
      <c r="BC136">
        <v>0.97579042859999998</v>
      </c>
      <c r="BD136">
        <v>0.88705074439999998</v>
      </c>
      <c r="BE136">
        <v>0.77970259580000001</v>
      </c>
      <c r="BF136">
        <v>0.64794204659999999</v>
      </c>
      <c r="BG136">
        <v>0.48765475289999999</v>
      </c>
      <c r="BH136">
        <v>0.29446311510000001</v>
      </c>
      <c r="BI136">
        <v>0.01</v>
      </c>
    </row>
    <row r="137" spans="1:61" x14ac:dyDescent="0.25">
      <c r="A137" t="s">
        <v>193</v>
      </c>
      <c r="B137">
        <v>0.99998508509999995</v>
      </c>
      <c r="C137">
        <v>20.659458935</v>
      </c>
      <c r="D137">
        <v>25.015328632500001</v>
      </c>
      <c r="E137">
        <v>30.067994752000001</v>
      </c>
      <c r="F137">
        <v>35.8535653701</v>
      </c>
      <c r="G137">
        <v>42.404298940899999</v>
      </c>
      <c r="H137">
        <v>49.747515173899998</v>
      </c>
      <c r="I137">
        <v>57.904559094200003</v>
      </c>
      <c r="J137">
        <v>66.889839178700001</v>
      </c>
      <c r="K137">
        <v>76.709980532100005</v>
      </c>
      <c r="L137">
        <v>87.363142227200001</v>
      </c>
      <c r="M137">
        <v>98.8385430007</v>
      </c>
      <c r="N137">
        <v>111.11623380410001</v>
      </c>
      <c r="O137">
        <v>124.16715389300001</v>
      </c>
      <c r="P137">
        <v>137.95350057350001</v>
      </c>
      <c r="Q137">
        <v>152.42947517499999</v>
      </c>
      <c r="R137">
        <v>167.54247171590001</v>
      </c>
      <c r="S137">
        <v>183.23483740930001</v>
      </c>
      <c r="T137">
        <v>199.4463691592</v>
      </c>
      <c r="U137">
        <v>212.64057640550001</v>
      </c>
      <c r="V137">
        <v>207.32456199539999</v>
      </c>
      <c r="W137">
        <v>202.1414479455</v>
      </c>
      <c r="X137">
        <v>197.08791174679999</v>
      </c>
      <c r="Y137">
        <v>192.1607139532</v>
      </c>
      <c r="Z137">
        <v>187.3566961043</v>
      </c>
      <c r="AA137">
        <v>182.6727787017</v>
      </c>
      <c r="AB137">
        <v>178.10595923419999</v>
      </c>
      <c r="AC137">
        <v>173.65331025329999</v>
      </c>
      <c r="AD137">
        <v>169.31197749699999</v>
      </c>
      <c r="AE137">
        <v>229.20207271480001</v>
      </c>
      <c r="AF137">
        <v>223.47202089699999</v>
      </c>
      <c r="AG137">
        <v>217.88522037449999</v>
      </c>
      <c r="AH137">
        <v>212.4380898652</v>
      </c>
      <c r="AI137">
        <v>207.1271376185</v>
      </c>
      <c r="AJ137">
        <v>201.94895917810001</v>
      </c>
      <c r="AK137">
        <v>196.9002351986</v>
      </c>
      <c r="AL137">
        <v>191.9777293187</v>
      </c>
      <c r="AM137">
        <v>187.17828608569999</v>
      </c>
      <c r="AN137">
        <v>182.49882893360001</v>
      </c>
      <c r="AO137">
        <v>177.93635821020001</v>
      </c>
      <c r="AP137">
        <v>173.48794925499999</v>
      </c>
      <c r="AQ137">
        <v>169.15075052360001</v>
      </c>
      <c r="AR137">
        <v>164.92198176049999</v>
      </c>
      <c r="AS137">
        <v>160.79893221649999</v>
      </c>
      <c r="AT137">
        <v>156.77895891110001</v>
      </c>
      <c r="AU137">
        <v>152.8594849383</v>
      </c>
      <c r="AV137">
        <v>149.03799781480001</v>
      </c>
      <c r="AW137">
        <v>145.31204786949999</v>
      </c>
      <c r="AX137">
        <v>141.6792466727</v>
      </c>
      <c r="AY137">
        <v>138.13726550589999</v>
      </c>
      <c r="AZ137">
        <v>134.68383386830001</v>
      </c>
      <c r="BA137">
        <v>117.2372262101</v>
      </c>
      <c r="BB137">
        <v>101.23038718949999</v>
      </c>
      <c r="BC137">
        <v>86.028999372499996</v>
      </c>
      <c r="BD137">
        <v>70.650449081800005</v>
      </c>
      <c r="BE137">
        <v>54.611545867099998</v>
      </c>
      <c r="BF137">
        <v>38.157684750100003</v>
      </c>
      <c r="BG137">
        <v>22.306116591799999</v>
      </c>
      <c r="BH137">
        <v>8.7716597475999993</v>
      </c>
      <c r="BI137">
        <v>1.9401297200000001E-2</v>
      </c>
    </row>
    <row r="138" spans="1:61" x14ac:dyDescent="0.25">
      <c r="A138" t="s">
        <v>189</v>
      </c>
      <c r="B138">
        <v>5.2060431499999997E-2</v>
      </c>
      <c r="C138">
        <v>5.1299364399999998E-2</v>
      </c>
      <c r="D138">
        <v>5.0139433800000001E-2</v>
      </c>
      <c r="E138">
        <v>4.8758484499999998E-2</v>
      </c>
      <c r="F138">
        <v>4.7266126399999997E-2</v>
      </c>
      <c r="G138">
        <v>4.5729601500000001E-2</v>
      </c>
      <c r="H138">
        <v>4.41901632E-2</v>
      </c>
      <c r="I138">
        <v>4.2673264400000001E-2</v>
      </c>
      <c r="J138">
        <v>4.1194834600000001E-2</v>
      </c>
      <c r="K138">
        <v>3.9765146299999998E-2</v>
      </c>
      <c r="L138">
        <v>3.8391221000000003E-2</v>
      </c>
      <c r="M138">
        <v>3.7078383600000001E-2</v>
      </c>
      <c r="N138">
        <v>3.5831367699999998E-2</v>
      </c>
      <c r="O138">
        <v>3.4655258100000003E-2</v>
      </c>
      <c r="P138">
        <v>3.3556508899999997E-2</v>
      </c>
      <c r="Q138">
        <v>3.2544292599999997E-2</v>
      </c>
      <c r="R138">
        <v>3.16325041E-2</v>
      </c>
      <c r="S138">
        <v>3.0842916299999999E-2</v>
      </c>
      <c r="T138">
        <v>3.0214013299999998E-2</v>
      </c>
      <c r="U138">
        <v>2.9722162999999999E-2</v>
      </c>
      <c r="V138">
        <v>2.9126174800000001E-2</v>
      </c>
      <c r="W138">
        <v>2.8461387800000001E-2</v>
      </c>
      <c r="X138">
        <v>2.77501094E-2</v>
      </c>
      <c r="Y138">
        <v>2.7005142499999999E-2</v>
      </c>
      <c r="Z138">
        <v>2.6231533599999999E-2</v>
      </c>
      <c r="AA138">
        <v>2.5426916000000001E-2</v>
      </c>
      <c r="AB138">
        <v>2.4580556999999999E-2</v>
      </c>
      <c r="AC138">
        <v>2.3671044200000001E-2</v>
      </c>
      <c r="AD138">
        <v>2.3160235500000001E-2</v>
      </c>
      <c r="AE138">
        <v>2.27835134E-2</v>
      </c>
      <c r="AF138">
        <v>2.23595779E-2</v>
      </c>
      <c r="AG138">
        <v>2.18985282E-2</v>
      </c>
      <c r="AH138">
        <v>2.14088032E-2</v>
      </c>
      <c r="AI138">
        <v>2.0897664400000002E-2</v>
      </c>
      <c r="AJ138">
        <v>2.0371442100000001E-2</v>
      </c>
      <c r="AK138">
        <v>1.9835669100000002E-2</v>
      </c>
      <c r="AL138">
        <v>1.92951713E-2</v>
      </c>
      <c r="AM138">
        <v>1.8754148200000001E-2</v>
      </c>
      <c r="AN138">
        <v>1.8216263600000001E-2</v>
      </c>
      <c r="AO138">
        <v>1.7684756900000001E-2</v>
      </c>
      <c r="AP138">
        <v>1.71625834E-2</v>
      </c>
      <c r="AQ138">
        <v>1.6652593199999999E-2</v>
      </c>
      <c r="AR138">
        <v>1.61577688E-2</v>
      </c>
      <c r="AS138">
        <v>1.5681546300000002E-2</v>
      </c>
      <c r="AT138">
        <v>1.52282627E-2</v>
      </c>
      <c r="AU138">
        <v>1.4803801700000001E-2</v>
      </c>
      <c r="AV138">
        <v>1.4416543699999999E-2</v>
      </c>
      <c r="AW138">
        <v>1.40787725E-2</v>
      </c>
      <c r="AX138">
        <v>1.38088632E-2</v>
      </c>
      <c r="AY138">
        <v>2.24167794E-2</v>
      </c>
      <c r="AZ138">
        <v>9.2885074999999994E-3</v>
      </c>
      <c r="BA138">
        <v>9.8547659999999992E-3</v>
      </c>
      <c r="BB138">
        <v>1.0155104200000001E-2</v>
      </c>
      <c r="BC138">
        <v>1.02771771E-2</v>
      </c>
      <c r="BD138">
        <v>1.0267541599999999E-2</v>
      </c>
      <c r="BE138">
        <v>1.0148556899999999E-2</v>
      </c>
      <c r="BF138">
        <v>9.9286892999999998E-3</v>
      </c>
      <c r="BG138">
        <v>9.6110484000000006E-3</v>
      </c>
      <c r="BH138">
        <v>9.1993310999999994E-3</v>
      </c>
      <c r="BI138">
        <v>0</v>
      </c>
    </row>
    <row r="139" spans="1:61" x14ac:dyDescent="0.25">
      <c r="A139" t="s">
        <v>186</v>
      </c>
      <c r="B139">
        <v>16.9616000109</v>
      </c>
      <c r="C139">
        <v>20.659458943400001</v>
      </c>
      <c r="D139">
        <v>25.0153286432</v>
      </c>
      <c r="E139">
        <v>30.067994777500001</v>
      </c>
      <c r="F139">
        <v>35.853565415799999</v>
      </c>
      <c r="G139">
        <v>42.4042989844</v>
      </c>
      <c r="H139">
        <v>49.747515212700002</v>
      </c>
      <c r="I139">
        <v>57.904559177899998</v>
      </c>
      <c r="J139">
        <v>66.889839293400001</v>
      </c>
      <c r="K139">
        <v>76.709980669100005</v>
      </c>
      <c r="L139">
        <v>87.363142375699994</v>
      </c>
      <c r="M139">
        <v>98.838543243299995</v>
      </c>
      <c r="N139">
        <v>111.11623443160001</v>
      </c>
      <c r="O139">
        <v>124.1671542956</v>
      </c>
      <c r="P139">
        <v>137.95350116509999</v>
      </c>
      <c r="Q139">
        <v>152.42947587640001</v>
      </c>
      <c r="R139">
        <v>167.54247251710001</v>
      </c>
      <c r="S139">
        <v>183.23483830570001</v>
      </c>
      <c r="T139">
        <v>199.44637016799999</v>
      </c>
      <c r="U139">
        <v>216.12163044600001</v>
      </c>
      <c r="V139">
        <v>233.1613473159</v>
      </c>
      <c r="W139">
        <v>250.36794186349999</v>
      </c>
      <c r="X139">
        <v>267.54380557399998</v>
      </c>
      <c r="Y139">
        <v>284.4912593574</v>
      </c>
      <c r="Z139">
        <v>301.01534431030001</v>
      </c>
      <c r="AA139">
        <v>316.92973842660001</v>
      </c>
      <c r="AB139">
        <v>332.06635872099997</v>
      </c>
      <c r="AC139">
        <v>346.28949745979997</v>
      </c>
      <c r="AD139">
        <v>359.51569936319999</v>
      </c>
      <c r="AE139">
        <v>372.6466438626</v>
      </c>
      <c r="AF139">
        <v>383.73522484699998</v>
      </c>
      <c r="AG139">
        <v>392.49893249519999</v>
      </c>
      <c r="AH139">
        <v>398.68393826409999</v>
      </c>
      <c r="AI139">
        <v>402.07326551580002</v>
      </c>
      <c r="AJ139">
        <v>402.49560854449999</v>
      </c>
      <c r="AK139">
        <v>399.83426879159998</v>
      </c>
      <c r="AL139">
        <v>394.03578652499999</v>
      </c>
      <c r="AM139">
        <v>385.11790312020003</v>
      </c>
      <c r="AN139">
        <v>373.17648242080003</v>
      </c>
      <c r="AO139">
        <v>358.390967504</v>
      </c>
      <c r="AP139">
        <v>341.02783742949998</v>
      </c>
      <c r="AQ139">
        <v>321.44136890070001</v>
      </c>
      <c r="AR139">
        <v>300.07075468379998</v>
      </c>
      <c r="AS139">
        <v>277.43238383340002</v>
      </c>
      <c r="AT139">
        <v>254.1056833664</v>
      </c>
      <c r="AU139">
        <v>230.71041510430001</v>
      </c>
      <c r="AV139">
        <v>207.8731251307</v>
      </c>
      <c r="AW139">
        <v>186.17911711139999</v>
      </c>
      <c r="AX139">
        <v>166.1063835933</v>
      </c>
      <c r="AY139">
        <v>147.93622710880001</v>
      </c>
      <c r="AZ139">
        <v>135.1325726213</v>
      </c>
      <c r="BA139">
        <v>117.2372974253</v>
      </c>
      <c r="BB139">
        <v>101.23068429049999</v>
      </c>
      <c r="BC139">
        <v>86.029034778500005</v>
      </c>
      <c r="BD139">
        <v>70.650476794599996</v>
      </c>
      <c r="BE139">
        <v>54.611561845300002</v>
      </c>
      <c r="BF139">
        <v>38.157694191700003</v>
      </c>
      <c r="BG139">
        <v>22.306126872</v>
      </c>
      <c r="BH139">
        <v>8.7716106246999992</v>
      </c>
      <c r="BI139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>
    <tabColor rgb="FF92D050"/>
  </sheetPr>
  <dimension ref="A1:BJ146"/>
  <sheetViews>
    <sheetView workbookViewId="0">
      <pane xSplit="2" ySplit="2" topLeftCell="C123" activePane="bottomRight" state="frozen"/>
      <selection pane="topRight" activeCell="C1" sqref="C1"/>
      <selection pane="bottomLeft" activeCell="A3" sqref="A3"/>
      <selection pane="bottomRight" activeCell="D148" sqref="D145:D148"/>
    </sheetView>
  </sheetViews>
  <sheetFormatPr defaultRowHeight="13.2" x14ac:dyDescent="0.25"/>
  <cols>
    <col min="1" max="1" width="20.5546875" customWidth="1"/>
    <col min="2" max="2" width="28.77734375" customWidth="1"/>
    <col min="3" max="3" width="12.5546875" bestFit="1" customWidth="1"/>
    <col min="4" max="4" width="13.21875" customWidth="1"/>
    <col min="5" max="5" width="10.21875" bestFit="1" customWidth="1"/>
    <col min="6" max="6" width="12.21875" customWidth="1"/>
    <col min="7" max="36" width="9.77734375" bestFit="1" customWidth="1"/>
    <col min="37" max="37" width="13" customWidth="1"/>
    <col min="38" max="40" width="9.77734375" bestFit="1" customWidth="1"/>
    <col min="41" max="41" width="13" customWidth="1"/>
    <col min="42" max="46" width="9.77734375" bestFit="1" customWidth="1"/>
    <col min="47" max="47" width="11.44140625" customWidth="1"/>
    <col min="48" max="48" width="12.77734375" customWidth="1"/>
    <col min="49" max="49" width="13.5546875" customWidth="1"/>
    <col min="50" max="50" width="11.77734375" customWidth="1"/>
    <col min="51" max="51" width="12.21875" customWidth="1"/>
    <col min="52" max="52" width="11" customWidth="1"/>
    <col min="53" max="62" width="9.77734375" bestFit="1" customWidth="1"/>
  </cols>
  <sheetData>
    <row r="1" spans="1:62" x14ac:dyDescent="0.25">
      <c r="A1" t="e">
        <f>#REF!</f>
        <v>#REF!</v>
      </c>
      <c r="B1" t="str">
        <f>GAMSbase!A1</f>
        <v>Year</v>
      </c>
      <c r="C1">
        <f>Base!B1</f>
        <v>1</v>
      </c>
      <c r="D1">
        <f>Base!C1</f>
        <v>2</v>
      </c>
      <c r="E1">
        <f>Base!D1</f>
        <v>3</v>
      </c>
      <c r="F1">
        <f>Base!E1</f>
        <v>4</v>
      </c>
      <c r="G1">
        <f>Base!F1</f>
        <v>5</v>
      </c>
      <c r="H1">
        <f>Base!G1</f>
        <v>6</v>
      </c>
      <c r="I1">
        <f>Base!H1</f>
        <v>7</v>
      </c>
      <c r="J1">
        <f>Base!I1</f>
        <v>8</v>
      </c>
      <c r="K1">
        <f>Base!J1</f>
        <v>9</v>
      </c>
      <c r="L1">
        <f>Base!K1</f>
        <v>10</v>
      </c>
      <c r="M1">
        <f>Base!L1</f>
        <v>11</v>
      </c>
      <c r="N1">
        <f>Base!M1</f>
        <v>12</v>
      </c>
      <c r="O1">
        <f>Base!N1</f>
        <v>13</v>
      </c>
      <c r="P1">
        <f>Base!O1</f>
        <v>14</v>
      </c>
      <c r="Q1">
        <f>Base!P1</f>
        <v>15</v>
      </c>
      <c r="R1">
        <f>Base!Q1</f>
        <v>16</v>
      </c>
      <c r="S1">
        <f>Base!R1</f>
        <v>17</v>
      </c>
      <c r="T1">
        <f>Base!S1</f>
        <v>18</v>
      </c>
      <c r="U1">
        <f>Base!T1</f>
        <v>19</v>
      </c>
      <c r="V1">
        <f>Base!U1</f>
        <v>20</v>
      </c>
      <c r="W1">
        <f>Base!V1</f>
        <v>21</v>
      </c>
      <c r="X1">
        <f>Base!W1</f>
        <v>22</v>
      </c>
      <c r="Y1">
        <f>Base!X1</f>
        <v>23</v>
      </c>
      <c r="Z1">
        <f>Base!Y1</f>
        <v>24</v>
      </c>
      <c r="AA1">
        <f>Base!Z1</f>
        <v>25</v>
      </c>
      <c r="AB1">
        <f>Base!AA1</f>
        <v>26</v>
      </c>
      <c r="AC1">
        <f>Base!AB1</f>
        <v>27</v>
      </c>
      <c r="AD1">
        <f>Base!AC1</f>
        <v>28</v>
      </c>
      <c r="AE1">
        <f>Base!AD1</f>
        <v>29</v>
      </c>
      <c r="AF1">
        <f>Base!AE1</f>
        <v>30</v>
      </c>
      <c r="AG1">
        <f>Base!AF1</f>
        <v>31</v>
      </c>
      <c r="AH1">
        <f>Base!AG1</f>
        <v>32</v>
      </c>
      <c r="AI1">
        <f>Base!AH1</f>
        <v>33</v>
      </c>
      <c r="AJ1">
        <f>Base!AI1</f>
        <v>34</v>
      </c>
      <c r="AK1">
        <f>Base!AJ1</f>
        <v>35</v>
      </c>
      <c r="AL1">
        <f>Base!AK1</f>
        <v>36</v>
      </c>
      <c r="AM1">
        <f>Base!AL1</f>
        <v>37</v>
      </c>
      <c r="AN1">
        <f>Base!AM1</f>
        <v>38</v>
      </c>
      <c r="AO1">
        <f>Base!AN1</f>
        <v>39</v>
      </c>
      <c r="AP1">
        <f>Base!AO1</f>
        <v>40</v>
      </c>
      <c r="AQ1">
        <f>Base!AP1</f>
        <v>41</v>
      </c>
      <c r="AR1">
        <f>Base!AQ1</f>
        <v>42</v>
      </c>
      <c r="AS1">
        <f>Base!AR1</f>
        <v>43</v>
      </c>
      <c r="AT1">
        <f>Base!AS1</f>
        <v>44</v>
      </c>
      <c r="AU1">
        <f>Base!AT1</f>
        <v>45</v>
      </c>
      <c r="AV1">
        <f>Base!AU1</f>
        <v>46</v>
      </c>
      <c r="AW1">
        <f>Base!AV1</f>
        <v>47</v>
      </c>
      <c r="AX1">
        <f>Base!AW1</f>
        <v>48</v>
      </c>
      <c r="AY1">
        <f>Base!AX1</f>
        <v>49</v>
      </c>
      <c r="AZ1">
        <f>Base!AY1</f>
        <v>50</v>
      </c>
      <c r="BA1">
        <f>Base!AZ1</f>
        <v>51</v>
      </c>
      <c r="BB1">
        <f>Base!BA1</f>
        <v>52</v>
      </c>
      <c r="BC1">
        <f>Base!BB1</f>
        <v>53</v>
      </c>
      <c r="BD1">
        <f>Base!BC1</f>
        <v>54</v>
      </c>
      <c r="BE1">
        <f>Base!BD1</f>
        <v>55</v>
      </c>
      <c r="BF1">
        <f>Base!BE1</f>
        <v>56</v>
      </c>
      <c r="BG1">
        <f>Base!BF1</f>
        <v>57</v>
      </c>
      <c r="BH1">
        <f>Base!BG1</f>
        <v>58</v>
      </c>
      <c r="BI1">
        <f>Base!BH1</f>
        <v>59</v>
      </c>
      <c r="BJ1">
        <f>Base!BI1</f>
        <v>60</v>
      </c>
    </row>
    <row r="2" spans="1:62" x14ac:dyDescent="0.25">
      <c r="A2" t="e">
        <f>#REF!</f>
        <v>#REF!</v>
      </c>
      <c r="B2" t="str">
        <f>GAMSbase!A2</f>
        <v>Period</v>
      </c>
      <c r="C2">
        <f>Base!B2</f>
        <v>2020</v>
      </c>
      <c r="D2">
        <f>Base!C2</f>
        <v>2025</v>
      </c>
      <c r="E2">
        <f>Base!D2</f>
        <v>2030</v>
      </c>
      <c r="F2">
        <f>Base!E2</f>
        <v>2035</v>
      </c>
      <c r="G2">
        <f>Base!F2</f>
        <v>2040</v>
      </c>
      <c r="H2">
        <f>Base!G2</f>
        <v>2045</v>
      </c>
      <c r="I2">
        <f>Base!H2</f>
        <v>2050</v>
      </c>
      <c r="J2">
        <f>Base!I2</f>
        <v>2055</v>
      </c>
      <c r="K2">
        <f>Base!J2</f>
        <v>2060</v>
      </c>
      <c r="L2">
        <f>Base!K2</f>
        <v>2065</v>
      </c>
      <c r="M2">
        <f>Base!L2</f>
        <v>2070</v>
      </c>
      <c r="N2">
        <f>Base!M2</f>
        <v>2075</v>
      </c>
      <c r="O2">
        <f>Base!N2</f>
        <v>2080</v>
      </c>
      <c r="P2">
        <f>Base!O2</f>
        <v>2085</v>
      </c>
      <c r="Q2">
        <f>Base!P2</f>
        <v>2090</v>
      </c>
      <c r="R2">
        <f>Base!Q2</f>
        <v>2095</v>
      </c>
      <c r="S2">
        <f>Base!R2</f>
        <v>2100</v>
      </c>
      <c r="T2">
        <f>Base!S2</f>
        <v>2105</v>
      </c>
      <c r="U2">
        <f>Base!T2</f>
        <v>2110</v>
      </c>
      <c r="V2">
        <f>Base!U2</f>
        <v>2115</v>
      </c>
      <c r="W2">
        <f>Base!V2</f>
        <v>2120</v>
      </c>
      <c r="X2">
        <f>Base!W2</f>
        <v>2125</v>
      </c>
      <c r="Y2">
        <f>Base!X2</f>
        <v>2130</v>
      </c>
      <c r="Z2">
        <f>Base!Y2</f>
        <v>2135</v>
      </c>
      <c r="AA2">
        <f>Base!Z2</f>
        <v>2140</v>
      </c>
      <c r="AB2">
        <f>Base!AA2</f>
        <v>2145</v>
      </c>
      <c r="AC2">
        <f>Base!AB2</f>
        <v>2150</v>
      </c>
      <c r="AD2">
        <f>Base!AC2</f>
        <v>2155</v>
      </c>
      <c r="AE2">
        <f>Base!AD2</f>
        <v>2160</v>
      </c>
      <c r="AF2">
        <f>Base!AE2</f>
        <v>2165</v>
      </c>
      <c r="AG2">
        <f>Base!AF2</f>
        <v>2170</v>
      </c>
      <c r="AH2">
        <f>Base!AG2</f>
        <v>2175</v>
      </c>
      <c r="AI2">
        <f>Base!AH2</f>
        <v>2180</v>
      </c>
      <c r="AJ2">
        <f>Base!AI2</f>
        <v>2185</v>
      </c>
      <c r="AK2">
        <f>Base!AJ2</f>
        <v>2190</v>
      </c>
      <c r="AL2">
        <f>Base!AK2</f>
        <v>2195</v>
      </c>
      <c r="AM2">
        <f>Base!AL2</f>
        <v>2200</v>
      </c>
      <c r="AN2">
        <f>Base!AM2</f>
        <v>2205</v>
      </c>
      <c r="AO2">
        <f>Base!AN2</f>
        <v>2210</v>
      </c>
      <c r="AP2">
        <f>Base!AO2</f>
        <v>2215</v>
      </c>
      <c r="AQ2">
        <f>Base!AP2</f>
        <v>2220</v>
      </c>
      <c r="AR2">
        <f>Base!AQ2</f>
        <v>2225</v>
      </c>
      <c r="AS2">
        <f>Base!AR2</f>
        <v>2230</v>
      </c>
      <c r="AT2">
        <f>Base!AS2</f>
        <v>2235</v>
      </c>
      <c r="AU2">
        <f>Base!AT2</f>
        <v>2240</v>
      </c>
      <c r="AV2">
        <f>Base!AU2</f>
        <v>2245</v>
      </c>
      <c r="AW2">
        <f>Base!AV2</f>
        <v>2250</v>
      </c>
      <c r="AX2">
        <f>Base!AW2</f>
        <v>2255</v>
      </c>
      <c r="AY2">
        <f>Base!AX2</f>
        <v>2260</v>
      </c>
      <c r="AZ2">
        <f>Base!AY2</f>
        <v>2265</v>
      </c>
      <c r="BA2">
        <f>Base!AZ2</f>
        <v>2270</v>
      </c>
      <c r="BB2">
        <f>Base!BA2</f>
        <v>2275</v>
      </c>
      <c r="BC2">
        <f>Base!BB2</f>
        <v>2280</v>
      </c>
      <c r="BD2">
        <f>Base!BC2</f>
        <v>2285</v>
      </c>
      <c r="BE2">
        <f>Base!BD2</f>
        <v>2290</v>
      </c>
      <c r="BF2">
        <f>Base!BE2</f>
        <v>2295</v>
      </c>
      <c r="BG2">
        <f>Base!BF2</f>
        <v>2300</v>
      </c>
      <c r="BH2">
        <f>Base!BG2</f>
        <v>2305</v>
      </c>
      <c r="BI2">
        <f>Base!BH2</f>
        <v>2310</v>
      </c>
      <c r="BJ2">
        <f>Base!BI2</f>
        <v>2315</v>
      </c>
    </row>
    <row r="3" spans="1:62" x14ac:dyDescent="0.25">
      <c r="A3" t="e">
        <f>#REF!</f>
        <v>#REF!</v>
      </c>
      <c r="B3" t="str">
        <f>GAMSbase!A3</f>
        <v>** World Economic Parameters</v>
      </c>
      <c r="C3" s="2" t="str">
        <f>IFERROR(#REF!/GAMSsternCa!B3,"")</f>
        <v/>
      </c>
      <c r="D3" s="2" t="str">
        <f>IFERROR(#REF!/GAMSsternCa!C3,"")</f>
        <v/>
      </c>
      <c r="E3" s="2" t="str">
        <f>IFERROR(#REF!/GAMSsternCa!D3,"")</f>
        <v/>
      </c>
      <c r="F3" s="2" t="str">
        <f>IFERROR(#REF!/GAMSsternCa!E3,"")</f>
        <v/>
      </c>
      <c r="G3" s="2" t="str">
        <f>IFERROR(#REF!/GAMSsternCa!F3,"")</f>
        <v/>
      </c>
      <c r="H3" s="2" t="str">
        <f>IFERROR(#REF!/GAMSsternCa!G3,"")</f>
        <v/>
      </c>
      <c r="I3" s="2" t="str">
        <f>IFERROR(#REF!/GAMSsternCa!H3,"")</f>
        <v/>
      </c>
      <c r="J3" s="2" t="str">
        <f>IFERROR(#REF!/GAMSsternCa!I3,"")</f>
        <v/>
      </c>
      <c r="K3" s="2" t="str">
        <f>IFERROR(#REF!/GAMSsternCa!J3,"")</f>
        <v/>
      </c>
      <c r="L3" s="2" t="str">
        <f>IFERROR(#REF!/GAMSsternCa!K3,"")</f>
        <v/>
      </c>
      <c r="M3" s="2" t="str">
        <f>IFERROR(#REF!/GAMSsternCa!L3,"")</f>
        <v/>
      </c>
      <c r="N3" s="2" t="str">
        <f>IFERROR(#REF!/GAMSsternCa!M3,"")</f>
        <v/>
      </c>
      <c r="O3" s="2" t="str">
        <f>IFERROR(#REF!/GAMSsternCa!N3,"")</f>
        <v/>
      </c>
      <c r="P3" s="2" t="str">
        <f>IFERROR(#REF!/GAMSsternCa!O3,"")</f>
        <v/>
      </c>
      <c r="Q3" s="2" t="str">
        <f>IFERROR(#REF!/GAMSsternCa!P3,"")</f>
        <v/>
      </c>
      <c r="R3" s="2" t="str">
        <f>IFERROR(#REF!/GAMSsternCa!Q3,"")</f>
        <v/>
      </c>
      <c r="S3" s="2" t="str">
        <f>IFERROR(#REF!/GAMSsternCa!R3,"")</f>
        <v/>
      </c>
      <c r="T3" s="2" t="str">
        <f>IFERROR(#REF!/GAMSsternCa!S3,"")</f>
        <v/>
      </c>
      <c r="U3" s="2" t="str">
        <f>IFERROR(#REF!/GAMSsternCa!T3,"")</f>
        <v/>
      </c>
      <c r="V3" s="2" t="str">
        <f>IFERROR(#REF!/GAMSsternCa!U3,"")</f>
        <v/>
      </c>
      <c r="W3" s="2" t="str">
        <f>IFERROR(#REF!/GAMSsternCa!V3,"")</f>
        <v/>
      </c>
      <c r="X3" s="2" t="str">
        <f>IFERROR(#REF!/GAMSsternCa!W3,"")</f>
        <v/>
      </c>
      <c r="Y3" s="2" t="str">
        <f>IFERROR(#REF!/GAMSsternCa!X3,"")</f>
        <v/>
      </c>
      <c r="Z3" s="2" t="str">
        <f>IFERROR(#REF!/GAMSsternCa!Y3,"")</f>
        <v/>
      </c>
      <c r="AA3" s="2" t="str">
        <f>IFERROR(#REF!/GAMSsternCa!Z3,"")</f>
        <v/>
      </c>
      <c r="AB3" s="2" t="str">
        <f>IFERROR(#REF!/GAMSsternCa!AA3,"")</f>
        <v/>
      </c>
      <c r="AC3" s="2" t="str">
        <f>IFERROR(#REF!/GAMSsternCa!AB3,"")</f>
        <v/>
      </c>
      <c r="AD3" s="2" t="str">
        <f>IFERROR(#REF!/GAMSsternCa!AC3,"")</f>
        <v/>
      </c>
      <c r="AE3" s="2" t="str">
        <f>IFERROR(#REF!/GAMSsternCa!AD3,"")</f>
        <v/>
      </c>
      <c r="AF3" s="2" t="str">
        <f>IFERROR(#REF!/GAMSsternCa!AE3,"")</f>
        <v/>
      </c>
      <c r="AG3" s="2" t="str">
        <f>IFERROR(#REF!/GAMSsternCa!AF3,"")</f>
        <v/>
      </c>
      <c r="AH3" s="2" t="str">
        <f>IFERROR(#REF!/GAMSsternCa!AG3,"")</f>
        <v/>
      </c>
      <c r="AI3" s="2" t="str">
        <f>IFERROR(#REF!/GAMSsternCa!AH3,"")</f>
        <v/>
      </c>
      <c r="AJ3" s="2" t="str">
        <f>IFERROR(#REF!/GAMSsternCa!AI3,"")</f>
        <v/>
      </c>
      <c r="AK3" s="2" t="str">
        <f>IFERROR(#REF!/GAMSsternCa!AJ3,"")</f>
        <v/>
      </c>
      <c r="AL3" s="2" t="str">
        <f>IFERROR(#REF!/GAMSsternCa!AK3,"")</f>
        <v/>
      </c>
      <c r="AM3" s="2" t="str">
        <f>IFERROR(#REF!/GAMSsternCa!AL3,"")</f>
        <v/>
      </c>
      <c r="AN3" s="2" t="str">
        <f>IFERROR(#REF!/GAMSsternCa!AM3,"")</f>
        <v/>
      </c>
      <c r="AO3" s="2" t="str">
        <f>IFERROR(#REF!/GAMSsternCa!AN3,"")</f>
        <v/>
      </c>
      <c r="AP3" s="2" t="str">
        <f>IFERROR(#REF!/GAMSsternCa!AO3,"")</f>
        <v/>
      </c>
      <c r="AQ3" s="2" t="str">
        <f>IFERROR(#REF!/GAMSsternCa!AP3,"")</f>
        <v/>
      </c>
      <c r="AR3" s="2" t="str">
        <f>IFERROR(#REF!/GAMSsternCa!AQ3,"")</f>
        <v/>
      </c>
      <c r="AS3" s="2" t="str">
        <f>IFERROR(#REF!/GAMSsternCa!AR3,"")</f>
        <v/>
      </c>
      <c r="AT3" s="2" t="str">
        <f>IFERROR(#REF!/GAMSsternCa!AS3,"")</f>
        <v/>
      </c>
      <c r="AU3" s="2" t="str">
        <f>IFERROR(#REF!/GAMSsternCa!AT3,"")</f>
        <v/>
      </c>
      <c r="AV3" s="2" t="str">
        <f>IFERROR(#REF!/GAMSsternCa!AU3,"")</f>
        <v/>
      </c>
      <c r="AW3" s="2" t="str">
        <f>IFERROR(#REF!/GAMSsternCa!AV3,"")</f>
        <v/>
      </c>
      <c r="AX3" s="2" t="str">
        <f>IFERROR(#REF!/GAMSsternCa!AW3,"")</f>
        <v/>
      </c>
      <c r="AY3" s="2" t="str">
        <f>IFERROR(#REF!/GAMSsternCa!AX3,"")</f>
        <v/>
      </c>
      <c r="AZ3" s="2" t="str">
        <f>IFERROR(#REF!/GAMSsternCa!AY3,"")</f>
        <v/>
      </c>
      <c r="BA3" s="2" t="str">
        <f>IFERROR(#REF!/GAMSsternCa!AZ3,"")</f>
        <v/>
      </c>
      <c r="BB3" s="2" t="str">
        <f>IFERROR(#REF!/GAMSsternCa!BA3,"")</f>
        <v/>
      </c>
      <c r="BC3" s="2" t="str">
        <f>IFERROR(#REF!/GAMSsternCa!BB3,"")</f>
        <v/>
      </c>
      <c r="BD3" s="2" t="str">
        <f>IFERROR(#REF!/GAMSsternCa!BC3,"")</f>
        <v/>
      </c>
      <c r="BE3" s="2" t="str">
        <f>IFERROR(#REF!/GAMSsternCa!BD3,"")</f>
        <v/>
      </c>
      <c r="BF3" s="2" t="str">
        <f>IFERROR(#REF!/GAMSsternCa!BE3,"")</f>
        <v/>
      </c>
      <c r="BG3" s="2" t="str">
        <f>IFERROR(#REF!/GAMSsternCa!BF3,"")</f>
        <v/>
      </c>
      <c r="BH3" s="2" t="str">
        <f>IFERROR(#REF!/GAMSsternCa!BG3,"")</f>
        <v/>
      </c>
      <c r="BI3" s="2" t="str">
        <f>IFERROR(#REF!/GAMSsternCa!BH3,"")</f>
        <v/>
      </c>
      <c r="BJ3" s="2" t="str">
        <f>IFERROR(#REF!/GAMSsternCa!BI3,"")</f>
        <v/>
      </c>
    </row>
    <row r="4" spans="1:62" x14ac:dyDescent="0.25">
      <c r="A4" t="e">
        <f>#REF!</f>
        <v>#REF!</v>
      </c>
      <c r="B4" t="str">
        <f>GAMSbase!A4</f>
        <v>* OUTPUT AND CAPTIAL ACCUMULATION</v>
      </c>
      <c r="C4" s="2" t="str">
        <f>IFERROR(#REF!/GAMSsternCa!B4,"")</f>
        <v/>
      </c>
      <c r="D4" s="2" t="str">
        <f>IFERROR(#REF!/GAMSsternCa!C4,"")</f>
        <v/>
      </c>
      <c r="E4" s="2" t="str">
        <f>IFERROR(#REF!/GAMSsternCa!D4,"")</f>
        <v/>
      </c>
      <c r="F4" s="2" t="str">
        <f>IFERROR(#REF!/GAMSsternCa!E4,"")</f>
        <v/>
      </c>
      <c r="G4" s="2" t="str">
        <f>IFERROR(#REF!/GAMSsternCa!F4,"")</f>
        <v/>
      </c>
      <c r="H4" s="2" t="str">
        <f>IFERROR(#REF!/GAMSsternCa!G4,"")</f>
        <v/>
      </c>
      <c r="I4" s="2" t="str">
        <f>IFERROR(#REF!/GAMSsternCa!H4,"")</f>
        <v/>
      </c>
      <c r="J4" s="2" t="str">
        <f>IFERROR(#REF!/GAMSsternCa!I4,"")</f>
        <v/>
      </c>
      <c r="K4" s="2" t="str">
        <f>IFERROR(#REF!/GAMSsternCa!J4,"")</f>
        <v/>
      </c>
      <c r="L4" s="2" t="str">
        <f>IFERROR(#REF!/GAMSsternCa!K4,"")</f>
        <v/>
      </c>
      <c r="M4" s="2" t="str">
        <f>IFERROR(#REF!/GAMSsternCa!L4,"")</f>
        <v/>
      </c>
      <c r="N4" s="2" t="str">
        <f>IFERROR(#REF!/GAMSsternCa!M4,"")</f>
        <v/>
      </c>
      <c r="O4" s="2" t="str">
        <f>IFERROR(#REF!/GAMSsternCa!N4,"")</f>
        <v/>
      </c>
      <c r="P4" s="2" t="str">
        <f>IFERROR(#REF!/GAMSsternCa!O4,"")</f>
        <v/>
      </c>
      <c r="Q4" s="2" t="str">
        <f>IFERROR(#REF!/GAMSsternCa!P4,"")</f>
        <v/>
      </c>
      <c r="R4" s="2" t="str">
        <f>IFERROR(#REF!/GAMSsternCa!Q4,"")</f>
        <v/>
      </c>
      <c r="S4" s="2" t="str">
        <f>IFERROR(#REF!/GAMSsternCa!R4,"")</f>
        <v/>
      </c>
      <c r="T4" s="2" t="str">
        <f>IFERROR(#REF!/GAMSsternCa!S4,"")</f>
        <v/>
      </c>
      <c r="U4" s="2" t="str">
        <f>IFERROR(#REF!/GAMSsternCa!T4,"")</f>
        <v/>
      </c>
      <c r="V4" s="2" t="str">
        <f>IFERROR(#REF!/GAMSsternCa!U4,"")</f>
        <v/>
      </c>
      <c r="W4" s="2" t="str">
        <f>IFERROR(#REF!/GAMSsternCa!V4,"")</f>
        <v/>
      </c>
      <c r="X4" s="2" t="str">
        <f>IFERROR(#REF!/GAMSsternCa!W4,"")</f>
        <v/>
      </c>
      <c r="Y4" s="2" t="str">
        <f>IFERROR(#REF!/GAMSsternCa!X4,"")</f>
        <v/>
      </c>
      <c r="Z4" s="2" t="str">
        <f>IFERROR(#REF!/GAMSsternCa!Y4,"")</f>
        <v/>
      </c>
      <c r="AA4" s="2" t="str">
        <f>IFERROR(#REF!/GAMSsternCa!Z4,"")</f>
        <v/>
      </c>
      <c r="AB4" s="2" t="str">
        <f>IFERROR(#REF!/GAMSsternCa!AA4,"")</f>
        <v/>
      </c>
      <c r="AC4" s="2" t="str">
        <f>IFERROR(#REF!/GAMSsternCa!AB4,"")</f>
        <v/>
      </c>
      <c r="AD4" s="2" t="str">
        <f>IFERROR(#REF!/GAMSsternCa!AC4,"")</f>
        <v/>
      </c>
      <c r="AE4" s="2" t="str">
        <f>IFERROR(#REF!/GAMSsternCa!AD4,"")</f>
        <v/>
      </c>
      <c r="AF4" s="2" t="str">
        <f>IFERROR(#REF!/GAMSsternCa!AE4,"")</f>
        <v/>
      </c>
      <c r="AG4" s="2" t="str">
        <f>IFERROR(#REF!/GAMSsternCa!AF4,"")</f>
        <v/>
      </c>
      <c r="AH4" s="2" t="str">
        <f>IFERROR(#REF!/GAMSsternCa!AG4,"")</f>
        <v/>
      </c>
      <c r="AI4" s="2" t="str">
        <f>IFERROR(#REF!/GAMSsternCa!AH4,"")</f>
        <v/>
      </c>
      <c r="AJ4" s="2" t="str">
        <f>IFERROR(#REF!/GAMSsternCa!AI4,"")</f>
        <v/>
      </c>
      <c r="AK4" s="2" t="str">
        <f>IFERROR(#REF!/GAMSsternCa!AJ4,"")</f>
        <v/>
      </c>
      <c r="AL4" s="2" t="str">
        <f>IFERROR(#REF!/GAMSsternCa!AK4,"")</f>
        <v/>
      </c>
      <c r="AM4" s="2" t="str">
        <f>IFERROR(#REF!/GAMSsternCa!AL4,"")</f>
        <v/>
      </c>
      <c r="AN4" s="2" t="str">
        <f>IFERROR(#REF!/GAMSsternCa!AM4,"")</f>
        <v/>
      </c>
      <c r="AO4" s="2" t="str">
        <f>IFERROR(#REF!/GAMSsternCa!AN4,"")</f>
        <v/>
      </c>
      <c r="AP4" s="2" t="str">
        <f>IFERROR(#REF!/GAMSsternCa!AO4,"")</f>
        <v/>
      </c>
      <c r="AQ4" s="2" t="str">
        <f>IFERROR(#REF!/GAMSsternCa!AP4,"")</f>
        <v/>
      </c>
      <c r="AR4" s="2" t="str">
        <f>IFERROR(#REF!/GAMSsternCa!AQ4,"")</f>
        <v/>
      </c>
      <c r="AS4" s="2" t="str">
        <f>IFERROR(#REF!/GAMSsternCa!AR4,"")</f>
        <v/>
      </c>
      <c r="AT4" s="2" t="str">
        <f>IFERROR(#REF!/GAMSsternCa!AS4,"")</f>
        <v/>
      </c>
      <c r="AU4" s="2" t="str">
        <f>IFERROR(#REF!/GAMSsternCa!AT4,"")</f>
        <v/>
      </c>
      <c r="AV4" s="2" t="str">
        <f>IFERROR(#REF!/GAMSsternCa!AU4,"")</f>
        <v/>
      </c>
      <c r="AW4" s="2" t="str">
        <f>IFERROR(#REF!/GAMSsternCa!AV4,"")</f>
        <v/>
      </c>
      <c r="AX4" s="2" t="str">
        <f>IFERROR(#REF!/GAMSsternCa!AW4,"")</f>
        <v/>
      </c>
      <c r="AY4" s="2" t="str">
        <f>IFERROR(#REF!/GAMSsternCa!AX4,"")</f>
        <v/>
      </c>
      <c r="AZ4" s="2" t="str">
        <f>IFERROR(#REF!/GAMSsternCa!AY4,"")</f>
        <v/>
      </c>
      <c r="BA4" s="2" t="str">
        <f>IFERROR(#REF!/GAMSsternCa!AZ4,"")</f>
        <v/>
      </c>
      <c r="BB4" s="2" t="str">
        <f>IFERROR(#REF!/GAMSsternCa!BA4,"")</f>
        <v/>
      </c>
      <c r="BC4" s="2" t="str">
        <f>IFERROR(#REF!/GAMSsternCa!BB4,"")</f>
        <v/>
      </c>
      <c r="BD4" s="2" t="str">
        <f>IFERROR(#REF!/GAMSsternCa!BC4,"")</f>
        <v/>
      </c>
      <c r="BE4" s="2" t="str">
        <f>IFERROR(#REF!/GAMSsternCa!BD4,"")</f>
        <v/>
      </c>
      <c r="BF4" s="2" t="str">
        <f>IFERROR(#REF!/GAMSsternCa!BE4,"")</f>
        <v/>
      </c>
      <c r="BG4" s="2" t="str">
        <f>IFERROR(#REF!/GAMSsternCa!BF4,"")</f>
        <v/>
      </c>
      <c r="BH4" s="2" t="str">
        <f>IFERROR(#REF!/GAMSsternCa!BG4,"")</f>
        <v/>
      </c>
      <c r="BI4" s="2" t="str">
        <f>IFERROR(#REF!/GAMSsternCa!BH4,"")</f>
        <v/>
      </c>
      <c r="BJ4" s="2" t="str">
        <f>IFERROR(#REF!/GAMSsternCa!BI4,"")</f>
        <v/>
      </c>
    </row>
    <row r="5" spans="1:62" x14ac:dyDescent="0.25">
      <c r="A5" t="e">
        <f>#REF!</f>
        <v>#REF!</v>
      </c>
      <c r="B5" t="str">
        <f>GAMSbase!A5</f>
        <v>Capital Share</v>
      </c>
      <c r="C5" s="2" t="str">
        <f>IFERROR(#REF!/GAMSsternCa!B5,"")</f>
        <v/>
      </c>
      <c r="D5" s="2" t="str">
        <f>IFERROR(#REF!/GAMSsternCa!C5,"")</f>
        <v/>
      </c>
      <c r="E5" s="2" t="str">
        <f>IFERROR(#REF!/GAMSsternCa!D5,"")</f>
        <v/>
      </c>
      <c r="F5" s="2" t="str">
        <f>IFERROR(#REF!/GAMSsternCa!E5,"")</f>
        <v/>
      </c>
      <c r="G5" s="2" t="str">
        <f>IFERROR(#REF!/GAMSsternCa!F5,"")</f>
        <v/>
      </c>
      <c r="H5" s="2" t="str">
        <f>IFERROR(#REF!/GAMSsternCa!G5,"")</f>
        <v/>
      </c>
      <c r="I5" s="2" t="str">
        <f>IFERROR(#REF!/GAMSsternCa!H5,"")</f>
        <v/>
      </c>
      <c r="J5" s="2" t="str">
        <f>IFERROR(#REF!/GAMSsternCa!I5,"")</f>
        <v/>
      </c>
      <c r="K5" s="2" t="str">
        <f>IFERROR(#REF!/GAMSsternCa!J5,"")</f>
        <v/>
      </c>
      <c r="L5" s="2" t="str">
        <f>IFERROR(#REF!/GAMSsternCa!K5,"")</f>
        <v/>
      </c>
      <c r="M5" s="2" t="str">
        <f>IFERROR(#REF!/GAMSsternCa!L5,"")</f>
        <v/>
      </c>
      <c r="N5" s="2" t="str">
        <f>IFERROR(#REF!/GAMSsternCa!M5,"")</f>
        <v/>
      </c>
      <c r="O5" s="2" t="str">
        <f>IFERROR(#REF!/GAMSsternCa!N5,"")</f>
        <v/>
      </c>
      <c r="P5" s="2" t="str">
        <f>IFERROR(#REF!/GAMSsternCa!O5,"")</f>
        <v/>
      </c>
      <c r="Q5" s="2" t="str">
        <f>IFERROR(#REF!/GAMSsternCa!P5,"")</f>
        <v/>
      </c>
      <c r="R5" s="2" t="str">
        <f>IFERROR(#REF!/GAMSsternCa!Q5,"")</f>
        <v/>
      </c>
      <c r="S5" s="2" t="str">
        <f>IFERROR(#REF!/GAMSsternCa!R5,"")</f>
        <v/>
      </c>
      <c r="T5" s="2" t="str">
        <f>IFERROR(#REF!/GAMSsternCa!S5,"")</f>
        <v/>
      </c>
      <c r="U5" s="2" t="str">
        <f>IFERROR(#REF!/GAMSsternCa!T5,"")</f>
        <v/>
      </c>
      <c r="V5" s="2" t="str">
        <f>IFERROR(#REF!/GAMSsternCa!U5,"")</f>
        <v/>
      </c>
      <c r="W5" s="2" t="str">
        <f>IFERROR(#REF!/GAMSsternCa!V5,"")</f>
        <v/>
      </c>
      <c r="X5" s="2" t="str">
        <f>IFERROR(#REF!/GAMSsternCa!W5,"")</f>
        <v/>
      </c>
      <c r="Y5" s="2" t="str">
        <f>IFERROR(#REF!/GAMSsternCa!X5,"")</f>
        <v/>
      </c>
      <c r="Z5" s="2" t="str">
        <f>IFERROR(#REF!/GAMSsternCa!Y5,"")</f>
        <v/>
      </c>
      <c r="AA5" s="2" t="str">
        <f>IFERROR(#REF!/GAMSsternCa!Z5,"")</f>
        <v/>
      </c>
      <c r="AB5" s="2" t="str">
        <f>IFERROR(#REF!/GAMSsternCa!AA5,"")</f>
        <v/>
      </c>
      <c r="AC5" s="2" t="str">
        <f>IFERROR(#REF!/GAMSsternCa!AB5,"")</f>
        <v/>
      </c>
      <c r="AD5" s="2" t="str">
        <f>IFERROR(#REF!/GAMSsternCa!AC5,"")</f>
        <v/>
      </c>
      <c r="AE5" s="2" t="str">
        <f>IFERROR(#REF!/GAMSsternCa!AD5,"")</f>
        <v/>
      </c>
      <c r="AF5" s="2" t="str">
        <f>IFERROR(#REF!/GAMSsternCa!AE5,"")</f>
        <v/>
      </c>
      <c r="AG5" s="2" t="str">
        <f>IFERROR(#REF!/GAMSsternCa!AF5,"")</f>
        <v/>
      </c>
      <c r="AH5" s="2" t="str">
        <f>IFERROR(#REF!/GAMSsternCa!AG5,"")</f>
        <v/>
      </c>
      <c r="AI5" s="2" t="str">
        <f>IFERROR(#REF!/GAMSsternCa!AH5,"")</f>
        <v/>
      </c>
      <c r="AJ5" s="2" t="str">
        <f>IFERROR(#REF!/GAMSsternCa!AI5,"")</f>
        <v/>
      </c>
      <c r="AK5" s="2" t="str">
        <f>IFERROR(#REF!/GAMSsternCa!AJ5,"")</f>
        <v/>
      </c>
      <c r="AL5" s="2" t="str">
        <f>IFERROR(#REF!/GAMSsternCa!AK5,"")</f>
        <v/>
      </c>
      <c r="AM5" s="2" t="str">
        <f>IFERROR(#REF!/GAMSsternCa!AL5,"")</f>
        <v/>
      </c>
      <c r="AN5" s="2" t="str">
        <f>IFERROR(#REF!/GAMSsternCa!AM5,"")</f>
        <v/>
      </c>
      <c r="AO5" s="2" t="str">
        <f>IFERROR(#REF!/GAMSsternCa!AN5,"")</f>
        <v/>
      </c>
      <c r="AP5" s="2" t="str">
        <f>IFERROR(#REF!/GAMSsternCa!AO5,"")</f>
        <v/>
      </c>
      <c r="AQ5" s="2" t="str">
        <f>IFERROR(#REF!/GAMSsternCa!AP5,"")</f>
        <v/>
      </c>
      <c r="AR5" s="2" t="str">
        <f>IFERROR(#REF!/GAMSsternCa!AQ5,"")</f>
        <v/>
      </c>
      <c r="AS5" s="2" t="str">
        <f>IFERROR(#REF!/GAMSsternCa!AR5,"")</f>
        <v/>
      </c>
      <c r="AT5" s="2" t="str">
        <f>IFERROR(#REF!/GAMSsternCa!AS5,"")</f>
        <v/>
      </c>
      <c r="AU5" s="2" t="str">
        <f>IFERROR(#REF!/GAMSsternCa!AT5,"")</f>
        <v/>
      </c>
      <c r="AV5" s="2" t="str">
        <f>IFERROR(#REF!/GAMSsternCa!AU5,"")</f>
        <v/>
      </c>
      <c r="AW5" s="2" t="str">
        <f>IFERROR(#REF!/GAMSsternCa!AV5,"")</f>
        <v/>
      </c>
      <c r="AX5" s="2" t="str">
        <f>IFERROR(#REF!/GAMSsternCa!AW5,"")</f>
        <v/>
      </c>
      <c r="AY5" s="2" t="str">
        <f>IFERROR(#REF!/GAMSsternCa!AX5,"")</f>
        <v/>
      </c>
      <c r="AZ5" s="2" t="str">
        <f>IFERROR(#REF!/GAMSsternCa!AY5,"")</f>
        <v/>
      </c>
      <c r="BA5" s="2" t="str">
        <f>IFERROR(#REF!/GAMSsternCa!AZ5,"")</f>
        <v/>
      </c>
      <c r="BB5" s="2" t="str">
        <f>IFERROR(#REF!/GAMSsternCa!BA5,"")</f>
        <v/>
      </c>
      <c r="BC5" s="2" t="str">
        <f>IFERROR(#REF!/GAMSsternCa!BB5,"")</f>
        <v/>
      </c>
      <c r="BD5" s="2" t="str">
        <f>IFERROR(#REF!/GAMSsternCa!BC5,"")</f>
        <v/>
      </c>
      <c r="BE5" s="2" t="str">
        <f>IFERROR(#REF!/GAMSsternCa!BD5,"")</f>
        <v/>
      </c>
      <c r="BF5" s="2" t="str">
        <f>IFERROR(#REF!/GAMSsternCa!BE5,"")</f>
        <v/>
      </c>
      <c r="BG5" s="2" t="str">
        <f>IFERROR(#REF!/GAMSsternCa!BF5,"")</f>
        <v/>
      </c>
      <c r="BH5" s="2" t="str">
        <f>IFERROR(#REF!/GAMSsternCa!BG5,"")</f>
        <v/>
      </c>
      <c r="BI5" s="2" t="str">
        <f>IFERROR(#REF!/GAMSsternCa!BH5,"")</f>
        <v/>
      </c>
      <c r="BJ5" s="2" t="str">
        <f>IFERROR(#REF!/GAMSsternCa!BI5,"")</f>
        <v/>
      </c>
    </row>
    <row r="6" spans="1:62" x14ac:dyDescent="0.25">
      <c r="A6" t="e">
        <f>#REF!</f>
        <v>#REF!</v>
      </c>
      <c r="B6" t="str">
        <f>GAMSbase!A6</f>
        <v>Depreciation</v>
      </c>
      <c r="C6" s="2" t="str">
        <f>IFERROR(#REF!/GAMSsternCa!B6,"")</f>
        <v/>
      </c>
      <c r="D6" s="2" t="str">
        <f>IFERROR(#REF!/GAMSsternCa!C6,"")</f>
        <v/>
      </c>
      <c r="E6" s="2" t="str">
        <f>IFERROR(#REF!/GAMSsternCa!D6,"")</f>
        <v/>
      </c>
      <c r="F6" s="2" t="str">
        <f>IFERROR(#REF!/GAMSsternCa!E6,"")</f>
        <v/>
      </c>
      <c r="G6" s="2" t="str">
        <f>IFERROR(#REF!/GAMSsternCa!F6,"")</f>
        <v/>
      </c>
      <c r="H6" s="2" t="str">
        <f>IFERROR(#REF!/GAMSsternCa!G6,"")</f>
        <v/>
      </c>
      <c r="I6" s="2" t="str">
        <f>IFERROR(#REF!/GAMSsternCa!H6,"")</f>
        <v/>
      </c>
      <c r="J6" s="2" t="str">
        <f>IFERROR(#REF!/GAMSsternCa!I6,"")</f>
        <v/>
      </c>
      <c r="K6" s="2" t="str">
        <f>IFERROR(#REF!/GAMSsternCa!J6,"")</f>
        <v/>
      </c>
      <c r="L6" s="2" t="str">
        <f>IFERROR(#REF!/GAMSsternCa!K6,"")</f>
        <v/>
      </c>
      <c r="M6" s="2" t="str">
        <f>IFERROR(#REF!/GAMSsternCa!L6,"")</f>
        <v/>
      </c>
      <c r="N6" s="2" t="str">
        <f>IFERROR(#REF!/GAMSsternCa!M6,"")</f>
        <v/>
      </c>
      <c r="O6" s="2" t="str">
        <f>IFERROR(#REF!/GAMSsternCa!N6,"")</f>
        <v/>
      </c>
      <c r="P6" s="2" t="str">
        <f>IFERROR(#REF!/GAMSsternCa!O6,"")</f>
        <v/>
      </c>
      <c r="Q6" s="2" t="str">
        <f>IFERROR(#REF!/GAMSsternCa!P6,"")</f>
        <v/>
      </c>
      <c r="R6" s="2" t="str">
        <f>IFERROR(#REF!/GAMSsternCa!Q6,"")</f>
        <v/>
      </c>
      <c r="S6" s="2" t="str">
        <f>IFERROR(#REF!/GAMSsternCa!R6,"")</f>
        <v/>
      </c>
      <c r="T6" s="2" t="str">
        <f>IFERROR(#REF!/GAMSsternCa!S6,"")</f>
        <v/>
      </c>
      <c r="U6" s="2" t="str">
        <f>IFERROR(#REF!/GAMSsternCa!T6,"")</f>
        <v/>
      </c>
      <c r="V6" s="2" t="str">
        <f>IFERROR(#REF!/GAMSsternCa!U6,"")</f>
        <v/>
      </c>
      <c r="W6" s="2" t="str">
        <f>IFERROR(#REF!/GAMSsternCa!V6,"")</f>
        <v/>
      </c>
      <c r="X6" s="2" t="str">
        <f>IFERROR(#REF!/GAMSsternCa!W6,"")</f>
        <v/>
      </c>
      <c r="Y6" s="2" t="str">
        <f>IFERROR(#REF!/GAMSsternCa!X6,"")</f>
        <v/>
      </c>
      <c r="Z6" s="2" t="str">
        <f>IFERROR(#REF!/GAMSsternCa!Y6,"")</f>
        <v/>
      </c>
      <c r="AA6" s="2" t="str">
        <f>IFERROR(#REF!/GAMSsternCa!Z6,"")</f>
        <v/>
      </c>
      <c r="AB6" s="2" t="str">
        <f>IFERROR(#REF!/GAMSsternCa!AA6,"")</f>
        <v/>
      </c>
      <c r="AC6" s="2" t="str">
        <f>IFERROR(#REF!/GAMSsternCa!AB6,"")</f>
        <v/>
      </c>
      <c r="AD6" s="2" t="str">
        <f>IFERROR(#REF!/GAMSsternCa!AC6,"")</f>
        <v/>
      </c>
      <c r="AE6" s="2" t="str">
        <f>IFERROR(#REF!/GAMSsternCa!AD6,"")</f>
        <v/>
      </c>
      <c r="AF6" s="2" t="str">
        <f>IFERROR(#REF!/GAMSsternCa!AE6,"")</f>
        <v/>
      </c>
      <c r="AG6" s="2" t="str">
        <f>IFERROR(#REF!/GAMSsternCa!AF6,"")</f>
        <v/>
      </c>
      <c r="AH6" s="2" t="str">
        <f>IFERROR(#REF!/GAMSsternCa!AG6,"")</f>
        <v/>
      </c>
      <c r="AI6" s="2" t="str">
        <f>IFERROR(#REF!/GAMSsternCa!AH6,"")</f>
        <v/>
      </c>
      <c r="AJ6" s="2" t="str">
        <f>IFERROR(#REF!/GAMSsternCa!AI6,"")</f>
        <v/>
      </c>
      <c r="AK6" s="2" t="str">
        <f>IFERROR(#REF!/GAMSsternCa!AJ6,"")</f>
        <v/>
      </c>
      <c r="AL6" s="2" t="str">
        <f>IFERROR(#REF!/GAMSsternCa!AK6,"")</f>
        <v/>
      </c>
      <c r="AM6" s="2" t="str">
        <f>IFERROR(#REF!/GAMSsternCa!AL6,"")</f>
        <v/>
      </c>
      <c r="AN6" s="2" t="str">
        <f>IFERROR(#REF!/GAMSsternCa!AM6,"")</f>
        <v/>
      </c>
      <c r="AO6" s="2" t="str">
        <f>IFERROR(#REF!/GAMSsternCa!AN6,"")</f>
        <v/>
      </c>
      <c r="AP6" s="2" t="str">
        <f>IFERROR(#REF!/GAMSsternCa!AO6,"")</f>
        <v/>
      </c>
      <c r="AQ6" s="2" t="str">
        <f>IFERROR(#REF!/GAMSsternCa!AP6,"")</f>
        <v/>
      </c>
      <c r="AR6" s="2" t="str">
        <f>IFERROR(#REF!/GAMSsternCa!AQ6,"")</f>
        <v/>
      </c>
      <c r="AS6" s="2" t="str">
        <f>IFERROR(#REF!/GAMSsternCa!AR6,"")</f>
        <v/>
      </c>
      <c r="AT6" s="2" t="str">
        <f>IFERROR(#REF!/GAMSsternCa!AS6,"")</f>
        <v/>
      </c>
      <c r="AU6" s="2" t="str">
        <f>IFERROR(#REF!/GAMSsternCa!AT6,"")</f>
        <v/>
      </c>
      <c r="AV6" s="2" t="str">
        <f>IFERROR(#REF!/GAMSsternCa!AU6,"")</f>
        <v/>
      </c>
      <c r="AW6" s="2" t="str">
        <f>IFERROR(#REF!/GAMSsternCa!AV6,"")</f>
        <v/>
      </c>
      <c r="AX6" s="2" t="str">
        <f>IFERROR(#REF!/GAMSsternCa!AW6,"")</f>
        <v/>
      </c>
      <c r="AY6" s="2" t="str">
        <f>IFERROR(#REF!/GAMSsternCa!AX6,"")</f>
        <v/>
      </c>
      <c r="AZ6" s="2" t="str">
        <f>IFERROR(#REF!/GAMSsternCa!AY6,"")</f>
        <v/>
      </c>
      <c r="BA6" s="2" t="str">
        <f>IFERROR(#REF!/GAMSsternCa!AZ6,"")</f>
        <v/>
      </c>
      <c r="BB6" s="2" t="str">
        <f>IFERROR(#REF!/GAMSsternCa!BA6,"")</f>
        <v/>
      </c>
      <c r="BC6" s="2" t="str">
        <f>IFERROR(#REF!/GAMSsternCa!BB6,"")</f>
        <v/>
      </c>
      <c r="BD6" s="2" t="str">
        <f>IFERROR(#REF!/GAMSsternCa!BC6,"")</f>
        <v/>
      </c>
      <c r="BE6" s="2" t="str">
        <f>IFERROR(#REF!/GAMSsternCa!BD6,"")</f>
        <v/>
      </c>
      <c r="BF6" s="2" t="str">
        <f>IFERROR(#REF!/GAMSsternCa!BE6,"")</f>
        <v/>
      </c>
      <c r="BG6" s="2" t="str">
        <f>IFERROR(#REF!/GAMSsternCa!BF6,"")</f>
        <v/>
      </c>
      <c r="BH6" s="2" t="str">
        <f>IFERROR(#REF!/GAMSsternCa!BG6,"")</f>
        <v/>
      </c>
      <c r="BI6" s="2" t="str">
        <f>IFERROR(#REF!/GAMSsternCa!BH6,"")</f>
        <v/>
      </c>
      <c r="BJ6" s="2" t="str">
        <f>IFERROR(#REF!/GAMSsternCa!BI6,"")</f>
        <v/>
      </c>
    </row>
    <row r="7" spans="1:62" x14ac:dyDescent="0.25">
      <c r="A7" t="e">
        <f>#REF!</f>
        <v>#REF!</v>
      </c>
      <c r="B7" t="str">
        <f>GAMSbase!A7</f>
        <v>World Capital Risk Premium</v>
      </c>
      <c r="C7" s="2" t="str">
        <f>IFERROR(#REF!/GAMSsternCa!B7,"")</f>
        <v/>
      </c>
      <c r="D7" s="2" t="str">
        <f>IFERROR(#REF!/GAMSsternCa!C7,"")</f>
        <v/>
      </c>
      <c r="E7" s="2" t="str">
        <f>IFERROR(#REF!/GAMSsternCa!D7,"")</f>
        <v/>
      </c>
      <c r="F7" s="2" t="str">
        <f>IFERROR(#REF!/GAMSsternCa!E7,"")</f>
        <v/>
      </c>
      <c r="G7" s="2" t="str">
        <f>IFERROR(#REF!/GAMSsternCa!F7,"")</f>
        <v/>
      </c>
      <c r="H7" s="2" t="str">
        <f>IFERROR(#REF!/GAMSsternCa!G7,"")</f>
        <v/>
      </c>
      <c r="I7" s="2" t="str">
        <f>IFERROR(#REF!/GAMSsternCa!H7,"")</f>
        <v/>
      </c>
      <c r="J7" s="2" t="str">
        <f>IFERROR(#REF!/GAMSsternCa!I7,"")</f>
        <v/>
      </c>
      <c r="K7" s="2" t="str">
        <f>IFERROR(#REF!/GAMSsternCa!J7,"")</f>
        <v/>
      </c>
      <c r="L7" s="2" t="str">
        <f>IFERROR(#REF!/GAMSsternCa!K7,"")</f>
        <v/>
      </c>
      <c r="M7" s="2" t="str">
        <f>IFERROR(#REF!/GAMSsternCa!L7,"")</f>
        <v/>
      </c>
      <c r="N7" s="2" t="str">
        <f>IFERROR(#REF!/GAMSsternCa!M7,"")</f>
        <v/>
      </c>
      <c r="O7" s="2" t="str">
        <f>IFERROR(#REF!/GAMSsternCa!N7,"")</f>
        <v/>
      </c>
      <c r="P7" s="2" t="str">
        <f>IFERROR(#REF!/GAMSsternCa!O7,"")</f>
        <v/>
      </c>
      <c r="Q7" s="2" t="str">
        <f>IFERROR(#REF!/GAMSsternCa!P7,"")</f>
        <v/>
      </c>
      <c r="R7" s="2" t="str">
        <f>IFERROR(#REF!/GAMSsternCa!Q7,"")</f>
        <v/>
      </c>
      <c r="S7" s="2" t="str">
        <f>IFERROR(#REF!/GAMSsternCa!R7,"")</f>
        <v/>
      </c>
      <c r="T7" s="2" t="str">
        <f>IFERROR(#REF!/GAMSsternCa!S7,"")</f>
        <v/>
      </c>
      <c r="U7" s="2" t="str">
        <f>IFERROR(#REF!/GAMSsternCa!T7,"")</f>
        <v/>
      </c>
      <c r="V7" s="2" t="str">
        <f>IFERROR(#REF!/GAMSsternCa!U7,"")</f>
        <v/>
      </c>
      <c r="W7" s="2" t="str">
        <f>IFERROR(#REF!/GAMSsternCa!V7,"")</f>
        <v/>
      </c>
      <c r="X7" s="2" t="str">
        <f>IFERROR(#REF!/GAMSsternCa!W7,"")</f>
        <v/>
      </c>
      <c r="Y7" s="2" t="str">
        <f>IFERROR(#REF!/GAMSsternCa!X7,"")</f>
        <v/>
      </c>
      <c r="Z7" s="2" t="str">
        <f>IFERROR(#REF!/GAMSsternCa!Y7,"")</f>
        <v/>
      </c>
      <c r="AA7" s="2" t="str">
        <f>IFERROR(#REF!/GAMSsternCa!Z7,"")</f>
        <v/>
      </c>
      <c r="AB7" s="2" t="str">
        <f>IFERROR(#REF!/GAMSsternCa!AA7,"")</f>
        <v/>
      </c>
      <c r="AC7" s="2" t="str">
        <f>IFERROR(#REF!/GAMSsternCa!AB7,"")</f>
        <v/>
      </c>
      <c r="AD7" s="2" t="str">
        <f>IFERROR(#REF!/GAMSsternCa!AC7,"")</f>
        <v/>
      </c>
      <c r="AE7" s="2" t="str">
        <f>IFERROR(#REF!/GAMSsternCa!AD7,"")</f>
        <v/>
      </c>
      <c r="AF7" s="2" t="str">
        <f>IFERROR(#REF!/GAMSsternCa!AE7,"")</f>
        <v/>
      </c>
      <c r="AG7" s="2" t="str">
        <f>IFERROR(#REF!/GAMSsternCa!AF7,"")</f>
        <v/>
      </c>
      <c r="AH7" s="2" t="str">
        <f>IFERROR(#REF!/GAMSsternCa!AG7,"")</f>
        <v/>
      </c>
      <c r="AI7" s="2" t="str">
        <f>IFERROR(#REF!/GAMSsternCa!AH7,"")</f>
        <v/>
      </c>
      <c r="AJ7" s="2" t="str">
        <f>IFERROR(#REF!/GAMSsternCa!AI7,"")</f>
        <v/>
      </c>
      <c r="AK7" s="2" t="str">
        <f>IFERROR(#REF!/GAMSsternCa!AJ7,"")</f>
        <v/>
      </c>
      <c r="AL7" s="2" t="str">
        <f>IFERROR(#REF!/GAMSsternCa!AK7,"")</f>
        <v/>
      </c>
      <c r="AM7" s="2" t="str">
        <f>IFERROR(#REF!/GAMSsternCa!AL7,"")</f>
        <v/>
      </c>
      <c r="AN7" s="2" t="str">
        <f>IFERROR(#REF!/GAMSsternCa!AM7,"")</f>
        <v/>
      </c>
      <c r="AO7" s="2" t="str">
        <f>IFERROR(#REF!/GAMSsternCa!AN7,"")</f>
        <v/>
      </c>
      <c r="AP7" s="2" t="str">
        <f>IFERROR(#REF!/GAMSsternCa!AO7,"")</f>
        <v/>
      </c>
      <c r="AQ7" s="2" t="str">
        <f>IFERROR(#REF!/GAMSsternCa!AP7,"")</f>
        <v/>
      </c>
      <c r="AR7" s="2" t="str">
        <f>IFERROR(#REF!/GAMSsternCa!AQ7,"")</f>
        <v/>
      </c>
      <c r="AS7" s="2" t="str">
        <f>IFERROR(#REF!/GAMSsternCa!AR7,"")</f>
        <v/>
      </c>
      <c r="AT7" s="2" t="str">
        <f>IFERROR(#REF!/GAMSsternCa!AS7,"")</f>
        <v/>
      </c>
      <c r="AU7" s="2" t="str">
        <f>IFERROR(#REF!/GAMSsternCa!AT7,"")</f>
        <v/>
      </c>
      <c r="AV7" s="2" t="str">
        <f>IFERROR(#REF!/GAMSsternCa!AU7,"")</f>
        <v/>
      </c>
      <c r="AW7" s="2" t="str">
        <f>IFERROR(#REF!/GAMSsternCa!AV7,"")</f>
        <v/>
      </c>
      <c r="AX7" s="2" t="str">
        <f>IFERROR(#REF!/GAMSsternCa!AW7,"")</f>
        <v/>
      </c>
      <c r="AY7" s="2" t="str">
        <f>IFERROR(#REF!/GAMSsternCa!AX7,"")</f>
        <v/>
      </c>
      <c r="AZ7" s="2" t="str">
        <f>IFERROR(#REF!/GAMSsternCa!AY7,"")</f>
        <v/>
      </c>
      <c r="BA7" s="2" t="str">
        <f>IFERROR(#REF!/GAMSsternCa!AZ7,"")</f>
        <v/>
      </c>
      <c r="BB7" s="2" t="str">
        <f>IFERROR(#REF!/GAMSsternCa!BA7,"")</f>
        <v/>
      </c>
      <c r="BC7" s="2" t="str">
        <f>IFERROR(#REF!/GAMSsternCa!BB7,"")</f>
        <v/>
      </c>
      <c r="BD7" s="2" t="str">
        <f>IFERROR(#REF!/GAMSsternCa!BC7,"")</f>
        <v/>
      </c>
      <c r="BE7" s="2" t="str">
        <f>IFERROR(#REF!/GAMSsternCa!BD7,"")</f>
        <v/>
      </c>
      <c r="BF7" s="2" t="str">
        <f>IFERROR(#REF!/GAMSsternCa!BE7,"")</f>
        <v/>
      </c>
      <c r="BG7" s="2" t="str">
        <f>IFERROR(#REF!/GAMSsternCa!BF7,"")</f>
        <v/>
      </c>
      <c r="BH7" s="2" t="str">
        <f>IFERROR(#REF!/GAMSsternCa!BG7,"")</f>
        <v/>
      </c>
      <c r="BI7" s="2" t="str">
        <f>IFERROR(#REF!/GAMSsternCa!BH7,"")</f>
        <v/>
      </c>
      <c r="BJ7" s="2" t="str">
        <f>IFERROR(#REF!/GAMSsternCa!BI7,"")</f>
        <v/>
      </c>
    </row>
    <row r="8" spans="1:62" x14ac:dyDescent="0.25">
      <c r="A8" t="e">
        <f>#REF!</f>
        <v>#REF!</v>
      </c>
      <c r="B8" t="str">
        <f>GAMSbase!A8</f>
        <v>Fraction Diversifiable Risk</v>
      </c>
      <c r="C8" s="2" t="str">
        <f>IFERROR(#REF!/GAMSsternCa!B8,"")</f>
        <v/>
      </c>
      <c r="D8" s="2" t="str">
        <f>IFERROR(#REF!/GAMSsternCa!C8,"")</f>
        <v/>
      </c>
      <c r="E8" s="2" t="str">
        <f>IFERROR(#REF!/GAMSsternCa!D8,"")</f>
        <v/>
      </c>
      <c r="F8" s="2" t="str">
        <f>IFERROR(#REF!/GAMSsternCa!E8,"")</f>
        <v/>
      </c>
      <c r="G8" s="2" t="str">
        <f>IFERROR(#REF!/GAMSsternCa!F8,"")</f>
        <v/>
      </c>
      <c r="H8" s="2" t="str">
        <f>IFERROR(#REF!/GAMSsternCa!G8,"")</f>
        <v/>
      </c>
      <c r="I8" s="2" t="str">
        <f>IFERROR(#REF!/GAMSsternCa!H8,"")</f>
        <v/>
      </c>
      <c r="J8" s="2" t="str">
        <f>IFERROR(#REF!/GAMSsternCa!I8,"")</f>
        <v/>
      </c>
      <c r="K8" s="2" t="str">
        <f>IFERROR(#REF!/GAMSsternCa!J8,"")</f>
        <v/>
      </c>
      <c r="L8" s="2" t="str">
        <f>IFERROR(#REF!/GAMSsternCa!K8,"")</f>
        <v/>
      </c>
      <c r="M8" s="2" t="str">
        <f>IFERROR(#REF!/GAMSsternCa!L8,"")</f>
        <v/>
      </c>
      <c r="N8" s="2" t="str">
        <f>IFERROR(#REF!/GAMSsternCa!M8,"")</f>
        <v/>
      </c>
      <c r="O8" s="2" t="str">
        <f>IFERROR(#REF!/GAMSsternCa!N8,"")</f>
        <v/>
      </c>
      <c r="P8" s="2" t="str">
        <f>IFERROR(#REF!/GAMSsternCa!O8,"")</f>
        <v/>
      </c>
      <c r="Q8" s="2" t="str">
        <f>IFERROR(#REF!/GAMSsternCa!P8,"")</f>
        <v/>
      </c>
      <c r="R8" s="2" t="str">
        <f>IFERROR(#REF!/GAMSsternCa!Q8,"")</f>
        <v/>
      </c>
      <c r="S8" s="2" t="str">
        <f>IFERROR(#REF!/GAMSsternCa!R8,"")</f>
        <v/>
      </c>
      <c r="T8" s="2" t="str">
        <f>IFERROR(#REF!/GAMSsternCa!S8,"")</f>
        <v/>
      </c>
      <c r="U8" s="2" t="str">
        <f>IFERROR(#REF!/GAMSsternCa!T8,"")</f>
        <v/>
      </c>
      <c r="V8" s="2" t="str">
        <f>IFERROR(#REF!/GAMSsternCa!U8,"")</f>
        <v/>
      </c>
      <c r="W8" s="2" t="str">
        <f>IFERROR(#REF!/GAMSsternCa!V8,"")</f>
        <v/>
      </c>
      <c r="X8" s="2" t="str">
        <f>IFERROR(#REF!/GAMSsternCa!W8,"")</f>
        <v/>
      </c>
      <c r="Y8" s="2" t="str">
        <f>IFERROR(#REF!/GAMSsternCa!X8,"")</f>
        <v/>
      </c>
      <c r="Z8" s="2" t="str">
        <f>IFERROR(#REF!/GAMSsternCa!Y8,"")</f>
        <v/>
      </c>
      <c r="AA8" s="2" t="str">
        <f>IFERROR(#REF!/GAMSsternCa!Z8,"")</f>
        <v/>
      </c>
      <c r="AB8" s="2" t="str">
        <f>IFERROR(#REF!/GAMSsternCa!AA8,"")</f>
        <v/>
      </c>
      <c r="AC8" s="2" t="str">
        <f>IFERROR(#REF!/GAMSsternCa!AB8,"")</f>
        <v/>
      </c>
      <c r="AD8" s="2" t="str">
        <f>IFERROR(#REF!/GAMSsternCa!AC8,"")</f>
        <v/>
      </c>
      <c r="AE8" s="2" t="str">
        <f>IFERROR(#REF!/GAMSsternCa!AD8,"")</f>
        <v/>
      </c>
      <c r="AF8" s="2" t="str">
        <f>IFERROR(#REF!/GAMSsternCa!AE8,"")</f>
        <v/>
      </c>
      <c r="AG8" s="2" t="str">
        <f>IFERROR(#REF!/GAMSsternCa!AF8,"")</f>
        <v/>
      </c>
      <c r="AH8" s="2" t="str">
        <f>IFERROR(#REF!/GAMSsternCa!AG8,"")</f>
        <v/>
      </c>
      <c r="AI8" s="2" t="str">
        <f>IFERROR(#REF!/GAMSsternCa!AH8,"")</f>
        <v/>
      </c>
      <c r="AJ8" s="2" t="str">
        <f>IFERROR(#REF!/GAMSsternCa!AI8,"")</f>
        <v/>
      </c>
      <c r="AK8" s="2" t="str">
        <f>IFERROR(#REF!/GAMSsternCa!AJ8,"")</f>
        <v/>
      </c>
      <c r="AL8" s="2" t="str">
        <f>IFERROR(#REF!/GAMSsternCa!AK8,"")</f>
        <v/>
      </c>
      <c r="AM8" s="2" t="str">
        <f>IFERROR(#REF!/GAMSsternCa!AL8,"")</f>
        <v/>
      </c>
      <c r="AN8" s="2" t="str">
        <f>IFERROR(#REF!/GAMSsternCa!AM8,"")</f>
        <v/>
      </c>
      <c r="AO8" s="2" t="str">
        <f>IFERROR(#REF!/GAMSsternCa!AN8,"")</f>
        <v/>
      </c>
      <c r="AP8" s="2" t="str">
        <f>IFERROR(#REF!/GAMSsternCa!AO8,"")</f>
        <v/>
      </c>
      <c r="AQ8" s="2" t="str">
        <f>IFERROR(#REF!/GAMSsternCa!AP8,"")</f>
        <v/>
      </c>
      <c r="AR8" s="2" t="str">
        <f>IFERROR(#REF!/GAMSsternCa!AQ8,"")</f>
        <v/>
      </c>
      <c r="AS8" s="2" t="str">
        <f>IFERROR(#REF!/GAMSsternCa!AR8,"")</f>
        <v/>
      </c>
      <c r="AT8" s="2" t="str">
        <f>IFERROR(#REF!/GAMSsternCa!AS8,"")</f>
        <v/>
      </c>
      <c r="AU8" s="2" t="str">
        <f>IFERROR(#REF!/GAMSsternCa!AT8,"")</f>
        <v/>
      </c>
      <c r="AV8" s="2" t="str">
        <f>IFERROR(#REF!/GAMSsternCa!AU8,"")</f>
        <v/>
      </c>
      <c r="AW8" s="2" t="str">
        <f>IFERROR(#REF!/GAMSsternCa!AV8,"")</f>
        <v/>
      </c>
      <c r="AX8" s="2" t="str">
        <f>IFERROR(#REF!/GAMSsternCa!AW8,"")</f>
        <v/>
      </c>
      <c r="AY8" s="2" t="str">
        <f>IFERROR(#REF!/GAMSsternCa!AX8,"")</f>
        <v/>
      </c>
      <c r="AZ8" s="2" t="str">
        <f>IFERROR(#REF!/GAMSsternCa!AY8,"")</f>
        <v/>
      </c>
      <c r="BA8" s="2" t="str">
        <f>IFERROR(#REF!/GAMSsternCa!AZ8,"")</f>
        <v/>
      </c>
      <c r="BB8" s="2" t="str">
        <f>IFERROR(#REF!/GAMSsternCa!BA8,"")</f>
        <v/>
      </c>
      <c r="BC8" s="2" t="str">
        <f>IFERROR(#REF!/GAMSsternCa!BB8,"")</f>
        <v/>
      </c>
      <c r="BD8" s="2" t="str">
        <f>IFERROR(#REF!/GAMSsternCa!BC8,"")</f>
        <v/>
      </c>
      <c r="BE8" s="2" t="str">
        <f>IFERROR(#REF!/GAMSsternCa!BD8,"")</f>
        <v/>
      </c>
      <c r="BF8" s="2" t="str">
        <f>IFERROR(#REF!/GAMSsternCa!BE8,"")</f>
        <v/>
      </c>
      <c r="BG8" s="2" t="str">
        <f>IFERROR(#REF!/GAMSsternCa!BF8,"")</f>
        <v/>
      </c>
      <c r="BH8" s="2" t="str">
        <f>IFERROR(#REF!/GAMSsternCa!BG8,"")</f>
        <v/>
      </c>
      <c r="BI8" s="2" t="str">
        <f>IFERROR(#REF!/GAMSsternCa!BH8,"")</f>
        <v/>
      </c>
      <c r="BJ8" s="2" t="str">
        <f>IFERROR(#REF!/GAMSsternCa!BI8,"")</f>
        <v/>
      </c>
    </row>
    <row r="9" spans="1:62" x14ac:dyDescent="0.25">
      <c r="A9" t="e">
        <f>#REF!</f>
        <v>#REF!</v>
      </c>
      <c r="B9" t="str">
        <f>GAMSbase!A9</f>
        <v>Diversifiable Risk ( per year)</v>
      </c>
      <c r="C9" s="2" t="str">
        <f>IFERROR(#REF!/GAMSsternCa!B9,"")</f>
        <v/>
      </c>
      <c r="D9" s="2" t="str">
        <f>IFERROR(#REF!/GAMSsternCa!C9,"")</f>
        <v/>
      </c>
      <c r="E9" s="2" t="str">
        <f>IFERROR(#REF!/GAMSsternCa!D9,"")</f>
        <v/>
      </c>
      <c r="F9" s="2" t="str">
        <f>IFERROR(#REF!/GAMSsternCa!E9,"")</f>
        <v/>
      </c>
      <c r="G9" s="2" t="str">
        <f>IFERROR(#REF!/GAMSsternCa!F9,"")</f>
        <v/>
      </c>
      <c r="H9" s="2" t="str">
        <f>IFERROR(#REF!/GAMSsternCa!G9,"")</f>
        <v/>
      </c>
      <c r="I9" s="2" t="str">
        <f>IFERROR(#REF!/GAMSsternCa!H9,"")</f>
        <v/>
      </c>
      <c r="J9" s="2" t="str">
        <f>IFERROR(#REF!/GAMSsternCa!I9,"")</f>
        <v/>
      </c>
      <c r="K9" s="2" t="str">
        <f>IFERROR(#REF!/GAMSsternCa!J9,"")</f>
        <v/>
      </c>
      <c r="L9" s="2" t="str">
        <f>IFERROR(#REF!/GAMSsternCa!K9,"")</f>
        <v/>
      </c>
      <c r="M9" s="2" t="str">
        <f>IFERROR(#REF!/GAMSsternCa!L9,"")</f>
        <v/>
      </c>
      <c r="N9" s="2" t="str">
        <f>IFERROR(#REF!/GAMSsternCa!M9,"")</f>
        <v/>
      </c>
      <c r="O9" s="2" t="str">
        <f>IFERROR(#REF!/GAMSsternCa!N9,"")</f>
        <v/>
      </c>
      <c r="P9" s="2" t="str">
        <f>IFERROR(#REF!/GAMSsternCa!O9,"")</f>
        <v/>
      </c>
      <c r="Q9" s="2" t="str">
        <f>IFERROR(#REF!/GAMSsternCa!P9,"")</f>
        <v/>
      </c>
      <c r="R9" s="2" t="str">
        <f>IFERROR(#REF!/GAMSsternCa!Q9,"")</f>
        <v/>
      </c>
      <c r="S9" s="2" t="str">
        <f>IFERROR(#REF!/GAMSsternCa!R9,"")</f>
        <v/>
      </c>
      <c r="T9" s="2" t="str">
        <f>IFERROR(#REF!/GAMSsternCa!S9,"")</f>
        <v/>
      </c>
      <c r="U9" s="2" t="str">
        <f>IFERROR(#REF!/GAMSsternCa!T9,"")</f>
        <v/>
      </c>
      <c r="V9" s="2" t="str">
        <f>IFERROR(#REF!/GAMSsternCa!U9,"")</f>
        <v/>
      </c>
      <c r="W9" s="2" t="str">
        <f>IFERROR(#REF!/GAMSsternCa!V9,"")</f>
        <v/>
      </c>
      <c r="X9" s="2" t="str">
        <f>IFERROR(#REF!/GAMSsternCa!W9,"")</f>
        <v/>
      </c>
      <c r="Y9" s="2" t="str">
        <f>IFERROR(#REF!/GAMSsternCa!X9,"")</f>
        <v/>
      </c>
      <c r="Z9" s="2" t="str">
        <f>IFERROR(#REF!/GAMSsternCa!Y9,"")</f>
        <v/>
      </c>
      <c r="AA9" s="2" t="str">
        <f>IFERROR(#REF!/GAMSsternCa!Z9,"")</f>
        <v/>
      </c>
      <c r="AB9" s="2" t="str">
        <f>IFERROR(#REF!/GAMSsternCa!AA9,"")</f>
        <v/>
      </c>
      <c r="AC9" s="2" t="str">
        <f>IFERROR(#REF!/GAMSsternCa!AB9,"")</f>
        <v/>
      </c>
      <c r="AD9" s="2" t="str">
        <f>IFERROR(#REF!/GAMSsternCa!AC9,"")</f>
        <v/>
      </c>
      <c r="AE9" s="2" t="str">
        <f>IFERROR(#REF!/GAMSsternCa!AD9,"")</f>
        <v/>
      </c>
      <c r="AF9" s="2" t="str">
        <f>IFERROR(#REF!/GAMSsternCa!AE9,"")</f>
        <v/>
      </c>
      <c r="AG9" s="2" t="str">
        <f>IFERROR(#REF!/GAMSsternCa!AF9,"")</f>
        <v/>
      </c>
      <c r="AH9" s="2" t="str">
        <f>IFERROR(#REF!/GAMSsternCa!AG9,"")</f>
        <v/>
      </c>
      <c r="AI9" s="2" t="str">
        <f>IFERROR(#REF!/GAMSsternCa!AH9,"")</f>
        <v/>
      </c>
      <c r="AJ9" s="2" t="str">
        <f>IFERROR(#REF!/GAMSsternCa!AI9,"")</f>
        <v/>
      </c>
      <c r="AK9" s="2" t="str">
        <f>IFERROR(#REF!/GAMSsternCa!AJ9,"")</f>
        <v/>
      </c>
      <c r="AL9" s="2" t="str">
        <f>IFERROR(#REF!/GAMSsternCa!AK9,"")</f>
        <v/>
      </c>
      <c r="AM9" s="2" t="str">
        <f>IFERROR(#REF!/GAMSsternCa!AL9,"")</f>
        <v/>
      </c>
      <c r="AN9" s="2" t="str">
        <f>IFERROR(#REF!/GAMSsternCa!AM9,"")</f>
        <v/>
      </c>
      <c r="AO9" s="2" t="str">
        <f>IFERROR(#REF!/GAMSsternCa!AN9,"")</f>
        <v/>
      </c>
      <c r="AP9" s="2" t="str">
        <f>IFERROR(#REF!/GAMSsternCa!AO9,"")</f>
        <v/>
      </c>
      <c r="AQ9" s="2" t="str">
        <f>IFERROR(#REF!/GAMSsternCa!AP9,"")</f>
        <v/>
      </c>
      <c r="AR9" s="2" t="str">
        <f>IFERROR(#REF!/GAMSsternCa!AQ9,"")</f>
        <v/>
      </c>
      <c r="AS9" s="2" t="str">
        <f>IFERROR(#REF!/GAMSsternCa!AR9,"")</f>
        <v/>
      </c>
      <c r="AT9" s="2" t="str">
        <f>IFERROR(#REF!/GAMSsternCa!AS9,"")</f>
        <v/>
      </c>
      <c r="AU9" s="2" t="str">
        <f>IFERROR(#REF!/GAMSsternCa!AT9,"")</f>
        <v/>
      </c>
      <c r="AV9" s="2" t="str">
        <f>IFERROR(#REF!/GAMSsternCa!AU9,"")</f>
        <v/>
      </c>
      <c r="AW9" s="2" t="str">
        <f>IFERROR(#REF!/GAMSsternCa!AV9,"")</f>
        <v/>
      </c>
      <c r="AX9" s="2" t="str">
        <f>IFERROR(#REF!/GAMSsternCa!AW9,"")</f>
        <v/>
      </c>
      <c r="AY9" s="2" t="str">
        <f>IFERROR(#REF!/GAMSsternCa!AX9,"")</f>
        <v/>
      </c>
      <c r="AZ9" s="2" t="str">
        <f>IFERROR(#REF!/GAMSsternCa!AY9,"")</f>
        <v/>
      </c>
      <c r="BA9" s="2" t="str">
        <f>IFERROR(#REF!/GAMSsternCa!AZ9,"")</f>
        <v/>
      </c>
      <c r="BB9" s="2" t="str">
        <f>IFERROR(#REF!/GAMSsternCa!BA9,"")</f>
        <v/>
      </c>
      <c r="BC9" s="2" t="str">
        <f>IFERROR(#REF!/GAMSsternCa!BB9,"")</f>
        <v/>
      </c>
      <c r="BD9" s="2" t="str">
        <f>IFERROR(#REF!/GAMSsternCa!BC9,"")</f>
        <v/>
      </c>
      <c r="BE9" s="2" t="str">
        <f>IFERROR(#REF!/GAMSsternCa!BD9,"")</f>
        <v/>
      </c>
      <c r="BF9" s="2" t="str">
        <f>IFERROR(#REF!/GAMSsternCa!BE9,"")</f>
        <v/>
      </c>
      <c r="BG9" s="2" t="str">
        <f>IFERROR(#REF!/GAMSsternCa!BF9,"")</f>
        <v/>
      </c>
      <c r="BH9" s="2" t="str">
        <f>IFERROR(#REF!/GAMSsternCa!BG9,"")</f>
        <v/>
      </c>
      <c r="BI9" s="2" t="str">
        <f>IFERROR(#REF!/GAMSsternCa!BH9,"")</f>
        <v/>
      </c>
      <c r="BJ9" s="2" t="str">
        <f>IFERROR(#REF!/GAMSsternCa!BI9,"")</f>
        <v/>
      </c>
    </row>
    <row r="10" spans="1:62" x14ac:dyDescent="0.25">
      <c r="A10" t="e">
        <f>#REF!</f>
        <v>#REF!</v>
      </c>
      <c r="B10" t="str">
        <f>GAMSbase!A10</f>
        <v>Depreciation with no Risk (per year)</v>
      </c>
      <c r="C10" s="2" t="str">
        <f>IFERROR(#REF!/GAMSsternCa!B10,"")</f>
        <v/>
      </c>
      <c r="D10" s="2" t="str">
        <f>IFERROR(#REF!/GAMSsternCa!C10,"")</f>
        <v/>
      </c>
      <c r="E10" s="2" t="str">
        <f>IFERROR(#REF!/GAMSsternCa!D10,"")</f>
        <v/>
      </c>
      <c r="F10" s="2" t="str">
        <f>IFERROR(#REF!/GAMSsternCa!E10,"")</f>
        <v/>
      </c>
      <c r="G10" s="2" t="str">
        <f>IFERROR(#REF!/GAMSsternCa!F10,"")</f>
        <v/>
      </c>
      <c r="H10" s="2" t="str">
        <f>IFERROR(#REF!/GAMSsternCa!G10,"")</f>
        <v/>
      </c>
      <c r="I10" s="2" t="str">
        <f>IFERROR(#REF!/GAMSsternCa!H10,"")</f>
        <v/>
      </c>
      <c r="J10" s="2" t="str">
        <f>IFERROR(#REF!/GAMSsternCa!I10,"")</f>
        <v/>
      </c>
      <c r="K10" s="2" t="str">
        <f>IFERROR(#REF!/GAMSsternCa!J10,"")</f>
        <v/>
      </c>
      <c r="L10" s="2" t="str">
        <f>IFERROR(#REF!/GAMSsternCa!K10,"")</f>
        <v/>
      </c>
      <c r="M10" s="2" t="str">
        <f>IFERROR(#REF!/GAMSsternCa!L10,"")</f>
        <v/>
      </c>
      <c r="N10" s="2" t="str">
        <f>IFERROR(#REF!/GAMSsternCa!M10,"")</f>
        <v/>
      </c>
      <c r="O10" s="2" t="str">
        <f>IFERROR(#REF!/GAMSsternCa!N10,"")</f>
        <v/>
      </c>
      <c r="P10" s="2" t="str">
        <f>IFERROR(#REF!/GAMSsternCa!O10,"")</f>
        <v/>
      </c>
      <c r="Q10" s="2" t="str">
        <f>IFERROR(#REF!/GAMSsternCa!P10,"")</f>
        <v/>
      </c>
      <c r="R10" s="2" t="str">
        <f>IFERROR(#REF!/GAMSsternCa!Q10,"")</f>
        <v/>
      </c>
      <c r="S10" s="2" t="str">
        <f>IFERROR(#REF!/GAMSsternCa!R10,"")</f>
        <v/>
      </c>
      <c r="T10" s="2" t="str">
        <f>IFERROR(#REF!/GAMSsternCa!S10,"")</f>
        <v/>
      </c>
      <c r="U10" s="2" t="str">
        <f>IFERROR(#REF!/GAMSsternCa!T10,"")</f>
        <v/>
      </c>
      <c r="V10" s="2" t="str">
        <f>IFERROR(#REF!/GAMSsternCa!U10,"")</f>
        <v/>
      </c>
      <c r="W10" s="2" t="str">
        <f>IFERROR(#REF!/GAMSsternCa!V10,"")</f>
        <v/>
      </c>
      <c r="X10" s="2" t="str">
        <f>IFERROR(#REF!/GAMSsternCa!W10,"")</f>
        <v/>
      </c>
      <c r="Y10" s="2" t="str">
        <f>IFERROR(#REF!/GAMSsternCa!X10,"")</f>
        <v/>
      </c>
      <c r="Z10" s="2" t="str">
        <f>IFERROR(#REF!/GAMSsternCa!Y10,"")</f>
        <v/>
      </c>
      <c r="AA10" s="2" t="str">
        <f>IFERROR(#REF!/GAMSsternCa!Z10,"")</f>
        <v/>
      </c>
      <c r="AB10" s="2" t="str">
        <f>IFERROR(#REF!/GAMSsternCa!AA10,"")</f>
        <v/>
      </c>
      <c r="AC10" s="2" t="str">
        <f>IFERROR(#REF!/GAMSsternCa!AB10,"")</f>
        <v/>
      </c>
      <c r="AD10" s="2" t="str">
        <f>IFERROR(#REF!/GAMSsternCa!AC10,"")</f>
        <v/>
      </c>
      <c r="AE10" s="2" t="str">
        <f>IFERROR(#REF!/GAMSsternCa!AD10,"")</f>
        <v/>
      </c>
      <c r="AF10" s="2" t="str">
        <f>IFERROR(#REF!/GAMSsternCa!AE10,"")</f>
        <v/>
      </c>
      <c r="AG10" s="2" t="str">
        <f>IFERROR(#REF!/GAMSsternCa!AF10,"")</f>
        <v/>
      </c>
      <c r="AH10" s="2" t="str">
        <f>IFERROR(#REF!/GAMSsternCa!AG10,"")</f>
        <v/>
      </c>
      <c r="AI10" s="2" t="str">
        <f>IFERROR(#REF!/GAMSsternCa!AH10,"")</f>
        <v/>
      </c>
      <c r="AJ10" s="2" t="str">
        <f>IFERROR(#REF!/GAMSsternCa!AI10,"")</f>
        <v/>
      </c>
      <c r="AK10" s="2" t="str">
        <f>IFERROR(#REF!/GAMSsternCa!AJ10,"")</f>
        <v/>
      </c>
      <c r="AL10" s="2" t="str">
        <f>IFERROR(#REF!/GAMSsternCa!AK10,"")</f>
        <v/>
      </c>
      <c r="AM10" s="2" t="str">
        <f>IFERROR(#REF!/GAMSsternCa!AL10,"")</f>
        <v/>
      </c>
      <c r="AN10" s="2" t="str">
        <f>IFERROR(#REF!/GAMSsternCa!AM10,"")</f>
        <v/>
      </c>
      <c r="AO10" s="2" t="str">
        <f>IFERROR(#REF!/GAMSsternCa!AN10,"")</f>
        <v/>
      </c>
      <c r="AP10" s="2" t="str">
        <f>IFERROR(#REF!/GAMSsternCa!AO10,"")</f>
        <v/>
      </c>
      <c r="AQ10" s="2" t="str">
        <f>IFERROR(#REF!/GAMSsternCa!AP10,"")</f>
        <v/>
      </c>
      <c r="AR10" s="2" t="str">
        <f>IFERROR(#REF!/GAMSsternCa!AQ10,"")</f>
        <v/>
      </c>
      <c r="AS10" s="2" t="str">
        <f>IFERROR(#REF!/GAMSsternCa!AR10,"")</f>
        <v/>
      </c>
      <c r="AT10" s="2" t="str">
        <f>IFERROR(#REF!/GAMSsternCa!AS10,"")</f>
        <v/>
      </c>
      <c r="AU10" s="2" t="str">
        <f>IFERROR(#REF!/GAMSsternCa!AT10,"")</f>
        <v/>
      </c>
      <c r="AV10" s="2" t="str">
        <f>IFERROR(#REF!/GAMSsternCa!AU10,"")</f>
        <v/>
      </c>
      <c r="AW10" s="2" t="str">
        <f>IFERROR(#REF!/GAMSsternCa!AV10,"")</f>
        <v/>
      </c>
      <c r="AX10" s="2" t="str">
        <f>IFERROR(#REF!/GAMSsternCa!AW10,"")</f>
        <v/>
      </c>
      <c r="AY10" s="2" t="str">
        <f>IFERROR(#REF!/GAMSsternCa!AX10,"")</f>
        <v/>
      </c>
      <c r="AZ10" s="2" t="str">
        <f>IFERROR(#REF!/GAMSsternCa!AY10,"")</f>
        <v/>
      </c>
      <c r="BA10" s="2" t="str">
        <f>IFERROR(#REF!/GAMSsternCa!AZ10,"")</f>
        <v/>
      </c>
      <c r="BB10" s="2" t="str">
        <f>IFERROR(#REF!/GAMSsternCa!BA10,"")</f>
        <v/>
      </c>
      <c r="BC10" s="2" t="str">
        <f>IFERROR(#REF!/GAMSsternCa!BB10,"")</f>
        <v/>
      </c>
      <c r="BD10" s="2" t="str">
        <f>IFERROR(#REF!/GAMSsternCa!BC10,"")</f>
        <v/>
      </c>
      <c r="BE10" s="2" t="str">
        <f>IFERROR(#REF!/GAMSsternCa!BD10,"")</f>
        <v/>
      </c>
      <c r="BF10" s="2" t="str">
        <f>IFERROR(#REF!/GAMSsternCa!BE10,"")</f>
        <v/>
      </c>
      <c r="BG10" s="2" t="str">
        <f>IFERROR(#REF!/GAMSsternCa!BF10,"")</f>
        <v/>
      </c>
      <c r="BH10" s="2" t="str">
        <f>IFERROR(#REF!/GAMSsternCa!BG10,"")</f>
        <v/>
      </c>
      <c r="BI10" s="2" t="str">
        <f>IFERROR(#REF!/GAMSsternCa!BH10,"")</f>
        <v/>
      </c>
      <c r="BJ10" s="2" t="str">
        <f>IFERROR(#REF!/GAMSsternCa!BI10,"")</f>
        <v/>
      </c>
    </row>
    <row r="11" spans="1:62" x14ac:dyDescent="0.25">
      <c r="A11" t="e">
        <f>#REF!</f>
        <v>#REF!</v>
      </c>
      <c r="B11" t="str">
        <f>GAMSbase!A11</f>
        <v>Initial Output (2005 US International $, trillions)</v>
      </c>
      <c r="C11" s="2" t="str">
        <f>IFERROR(#REF!/GAMSsternCa!B11,"")</f>
        <v/>
      </c>
      <c r="D11" s="2" t="str">
        <f>IFERROR(#REF!/GAMSsternCa!C11,"")</f>
        <v/>
      </c>
      <c r="E11" s="2" t="str">
        <f>IFERROR(#REF!/GAMSsternCa!D11,"")</f>
        <v/>
      </c>
      <c r="F11" s="2" t="str">
        <f>IFERROR(#REF!/GAMSsternCa!E11,"")</f>
        <v/>
      </c>
      <c r="G11" s="2" t="str">
        <f>IFERROR(#REF!/GAMSsternCa!F11,"")</f>
        <v/>
      </c>
      <c r="H11" s="2" t="str">
        <f>IFERROR(#REF!/GAMSsternCa!G11,"")</f>
        <v/>
      </c>
      <c r="I11" s="2" t="str">
        <f>IFERROR(#REF!/GAMSsternCa!H11,"")</f>
        <v/>
      </c>
      <c r="J11" s="2" t="str">
        <f>IFERROR(#REF!/GAMSsternCa!I11,"")</f>
        <v/>
      </c>
      <c r="K11" s="2" t="str">
        <f>IFERROR(#REF!/GAMSsternCa!J11,"")</f>
        <v/>
      </c>
      <c r="L11" s="2" t="str">
        <f>IFERROR(#REF!/GAMSsternCa!K11,"")</f>
        <v/>
      </c>
      <c r="M11" s="2" t="str">
        <f>IFERROR(#REF!/GAMSsternCa!L11,"")</f>
        <v/>
      </c>
      <c r="N11" s="2" t="str">
        <f>IFERROR(#REF!/GAMSsternCa!M11,"")</f>
        <v/>
      </c>
      <c r="O11" s="2" t="str">
        <f>IFERROR(#REF!/GAMSsternCa!N11,"")</f>
        <v/>
      </c>
      <c r="P11" s="2" t="str">
        <f>IFERROR(#REF!/GAMSsternCa!O11,"")</f>
        <v/>
      </c>
      <c r="Q11" s="2" t="str">
        <f>IFERROR(#REF!/GAMSsternCa!P11,"")</f>
        <v/>
      </c>
      <c r="R11" s="2" t="str">
        <f>IFERROR(#REF!/GAMSsternCa!Q11,"")</f>
        <v/>
      </c>
      <c r="S11" s="2" t="str">
        <f>IFERROR(#REF!/GAMSsternCa!R11,"")</f>
        <v/>
      </c>
      <c r="T11" s="2" t="str">
        <f>IFERROR(#REF!/GAMSsternCa!S11,"")</f>
        <v/>
      </c>
      <c r="U11" s="2" t="str">
        <f>IFERROR(#REF!/GAMSsternCa!T11,"")</f>
        <v/>
      </c>
      <c r="V11" s="2" t="str">
        <f>IFERROR(#REF!/GAMSsternCa!U11,"")</f>
        <v/>
      </c>
      <c r="W11" s="2" t="str">
        <f>IFERROR(#REF!/GAMSsternCa!V11,"")</f>
        <v/>
      </c>
      <c r="X11" s="2" t="str">
        <f>IFERROR(#REF!/GAMSsternCa!W11,"")</f>
        <v/>
      </c>
      <c r="Y11" s="2" t="str">
        <f>IFERROR(#REF!/GAMSsternCa!X11,"")</f>
        <v/>
      </c>
      <c r="Z11" s="2" t="str">
        <f>IFERROR(#REF!/GAMSsternCa!Y11,"")</f>
        <v/>
      </c>
      <c r="AA11" s="2" t="str">
        <f>IFERROR(#REF!/GAMSsternCa!Z11,"")</f>
        <v/>
      </c>
      <c r="AB11" s="2" t="str">
        <f>IFERROR(#REF!/GAMSsternCa!AA11,"")</f>
        <v/>
      </c>
      <c r="AC11" s="2" t="str">
        <f>IFERROR(#REF!/GAMSsternCa!AB11,"")</f>
        <v/>
      </c>
      <c r="AD11" s="2" t="str">
        <f>IFERROR(#REF!/GAMSsternCa!AC11,"")</f>
        <v/>
      </c>
      <c r="AE11" s="2" t="str">
        <f>IFERROR(#REF!/GAMSsternCa!AD11,"")</f>
        <v/>
      </c>
      <c r="AF11" s="2" t="str">
        <f>IFERROR(#REF!/GAMSsternCa!AE11,"")</f>
        <v/>
      </c>
      <c r="AG11" s="2" t="str">
        <f>IFERROR(#REF!/GAMSsternCa!AF11,"")</f>
        <v/>
      </c>
      <c r="AH11" s="2" t="str">
        <f>IFERROR(#REF!/GAMSsternCa!AG11,"")</f>
        <v/>
      </c>
      <c r="AI11" s="2" t="str">
        <f>IFERROR(#REF!/GAMSsternCa!AH11,"")</f>
        <v/>
      </c>
      <c r="AJ11" s="2" t="str">
        <f>IFERROR(#REF!/GAMSsternCa!AI11,"")</f>
        <v/>
      </c>
      <c r="AK11" s="2" t="str">
        <f>IFERROR(#REF!/GAMSsternCa!AJ11,"")</f>
        <v/>
      </c>
      <c r="AL11" s="2" t="str">
        <f>IFERROR(#REF!/GAMSsternCa!AK11,"")</f>
        <v/>
      </c>
      <c r="AM11" s="2" t="str">
        <f>IFERROR(#REF!/GAMSsternCa!AL11,"")</f>
        <v/>
      </c>
      <c r="AN11" s="2" t="str">
        <f>IFERROR(#REF!/GAMSsternCa!AM11,"")</f>
        <v/>
      </c>
      <c r="AO11" s="2" t="str">
        <f>IFERROR(#REF!/GAMSsternCa!AN11,"")</f>
        <v/>
      </c>
      <c r="AP11" s="2" t="str">
        <f>IFERROR(#REF!/GAMSsternCa!AO11,"")</f>
        <v/>
      </c>
      <c r="AQ11" s="2" t="str">
        <f>IFERROR(#REF!/GAMSsternCa!AP11,"")</f>
        <v/>
      </c>
      <c r="AR11" s="2" t="str">
        <f>IFERROR(#REF!/GAMSsternCa!AQ11,"")</f>
        <v/>
      </c>
      <c r="AS11" s="2" t="str">
        <f>IFERROR(#REF!/GAMSsternCa!AR11,"")</f>
        <v/>
      </c>
      <c r="AT11" s="2" t="str">
        <f>IFERROR(#REF!/GAMSsternCa!AS11,"")</f>
        <v/>
      </c>
      <c r="AU11" s="2" t="str">
        <f>IFERROR(#REF!/GAMSsternCa!AT11,"")</f>
        <v/>
      </c>
      <c r="AV11" s="2" t="str">
        <f>IFERROR(#REF!/GAMSsternCa!AU11,"")</f>
        <v/>
      </c>
      <c r="AW11" s="2" t="str">
        <f>IFERROR(#REF!/GAMSsternCa!AV11,"")</f>
        <v/>
      </c>
      <c r="AX11" s="2" t="str">
        <f>IFERROR(#REF!/GAMSsternCa!AW11,"")</f>
        <v/>
      </c>
      <c r="AY11" s="2" t="str">
        <f>IFERROR(#REF!/GAMSsternCa!AX11,"")</f>
        <v/>
      </c>
      <c r="AZ11" s="2" t="str">
        <f>IFERROR(#REF!/GAMSsternCa!AY11,"")</f>
        <v/>
      </c>
      <c r="BA11" s="2" t="str">
        <f>IFERROR(#REF!/GAMSsternCa!AZ11,"")</f>
        <v/>
      </c>
      <c r="BB11" s="2" t="str">
        <f>IFERROR(#REF!/GAMSsternCa!BA11,"")</f>
        <v/>
      </c>
      <c r="BC11" s="2" t="str">
        <f>IFERROR(#REF!/GAMSsternCa!BB11,"")</f>
        <v/>
      </c>
      <c r="BD11" s="2" t="str">
        <f>IFERROR(#REF!/GAMSsternCa!BC11,"")</f>
        <v/>
      </c>
      <c r="BE11" s="2" t="str">
        <f>IFERROR(#REF!/GAMSsternCa!BD11,"")</f>
        <v/>
      </c>
      <c r="BF11" s="2" t="str">
        <f>IFERROR(#REF!/GAMSsternCa!BE11,"")</f>
        <v/>
      </c>
      <c r="BG11" s="2" t="str">
        <f>IFERROR(#REF!/GAMSsternCa!BF11,"")</f>
        <v/>
      </c>
      <c r="BH11" s="2" t="str">
        <f>IFERROR(#REF!/GAMSsternCa!BG11,"")</f>
        <v/>
      </c>
      <c r="BI11" s="2" t="str">
        <f>IFERROR(#REF!/GAMSsternCa!BH11,"")</f>
        <v/>
      </c>
      <c r="BJ11" s="2" t="str">
        <f>IFERROR(#REF!/GAMSsternCa!BI11,"")</f>
        <v/>
      </c>
    </row>
    <row r="12" spans="1:62" x14ac:dyDescent="0.25">
      <c r="A12" t="e">
        <f>#REF!</f>
        <v>#REF!</v>
      </c>
      <c r="B12" t="str">
        <f>GAMSbase!A12</f>
        <v>Initial K (Capital Stock)</v>
      </c>
      <c r="C12" s="2" t="str">
        <f>IFERROR(#REF!/GAMSsternCa!B12,"")</f>
        <v/>
      </c>
      <c r="D12" s="2" t="str">
        <f>IFERROR(#REF!/GAMSsternCa!C12,"")</f>
        <v/>
      </c>
      <c r="E12" s="2" t="str">
        <f>IFERROR(#REF!/GAMSsternCa!D12,"")</f>
        <v/>
      </c>
      <c r="F12" s="2" t="str">
        <f>IFERROR(#REF!/GAMSsternCa!E12,"")</f>
        <v/>
      </c>
      <c r="G12" s="2" t="str">
        <f>IFERROR(#REF!/GAMSsternCa!F12,"")</f>
        <v/>
      </c>
      <c r="H12" s="2" t="str">
        <f>IFERROR(#REF!/GAMSsternCa!G12,"")</f>
        <v/>
      </c>
      <c r="I12" s="2" t="str">
        <f>IFERROR(#REF!/GAMSsternCa!H12,"")</f>
        <v/>
      </c>
      <c r="J12" s="2" t="str">
        <f>IFERROR(#REF!/GAMSsternCa!I12,"")</f>
        <v/>
      </c>
      <c r="K12" s="2" t="str">
        <f>IFERROR(#REF!/GAMSsternCa!J12,"")</f>
        <v/>
      </c>
      <c r="L12" s="2" t="str">
        <f>IFERROR(#REF!/GAMSsternCa!K12,"")</f>
        <v/>
      </c>
      <c r="M12" s="2" t="str">
        <f>IFERROR(#REF!/GAMSsternCa!L12,"")</f>
        <v/>
      </c>
      <c r="N12" s="2" t="str">
        <f>IFERROR(#REF!/GAMSsternCa!M12,"")</f>
        <v/>
      </c>
      <c r="O12" s="2" t="str">
        <f>IFERROR(#REF!/GAMSsternCa!N12,"")</f>
        <v/>
      </c>
      <c r="P12" s="2" t="str">
        <f>IFERROR(#REF!/GAMSsternCa!O12,"")</f>
        <v/>
      </c>
      <c r="Q12" s="2" t="str">
        <f>IFERROR(#REF!/GAMSsternCa!P12,"")</f>
        <v/>
      </c>
      <c r="R12" s="2" t="str">
        <f>IFERROR(#REF!/GAMSsternCa!Q12,"")</f>
        <v/>
      </c>
      <c r="S12" s="2" t="str">
        <f>IFERROR(#REF!/GAMSsternCa!R12,"")</f>
        <v/>
      </c>
      <c r="T12" s="2" t="str">
        <f>IFERROR(#REF!/GAMSsternCa!S12,"")</f>
        <v/>
      </c>
      <c r="U12" s="2" t="str">
        <f>IFERROR(#REF!/GAMSsternCa!T12,"")</f>
        <v/>
      </c>
      <c r="V12" s="2" t="str">
        <f>IFERROR(#REF!/GAMSsternCa!U12,"")</f>
        <v/>
      </c>
      <c r="W12" s="2" t="str">
        <f>IFERROR(#REF!/GAMSsternCa!V12,"")</f>
        <v/>
      </c>
      <c r="X12" s="2" t="str">
        <f>IFERROR(#REF!/GAMSsternCa!W12,"")</f>
        <v/>
      </c>
      <c r="Y12" s="2" t="str">
        <f>IFERROR(#REF!/GAMSsternCa!X12,"")</f>
        <v/>
      </c>
      <c r="Z12" s="2" t="str">
        <f>IFERROR(#REF!/GAMSsternCa!Y12,"")</f>
        <v/>
      </c>
      <c r="AA12" s="2" t="str">
        <f>IFERROR(#REF!/GAMSsternCa!Z12,"")</f>
        <v/>
      </c>
      <c r="AB12" s="2" t="str">
        <f>IFERROR(#REF!/GAMSsternCa!AA12,"")</f>
        <v/>
      </c>
      <c r="AC12" s="2" t="str">
        <f>IFERROR(#REF!/GAMSsternCa!AB12,"")</f>
        <v/>
      </c>
      <c r="AD12" s="2" t="str">
        <f>IFERROR(#REF!/GAMSsternCa!AC12,"")</f>
        <v/>
      </c>
      <c r="AE12" s="2" t="str">
        <f>IFERROR(#REF!/GAMSsternCa!AD12,"")</f>
        <v/>
      </c>
      <c r="AF12" s="2" t="str">
        <f>IFERROR(#REF!/GAMSsternCa!AE12,"")</f>
        <v/>
      </c>
      <c r="AG12" s="2" t="str">
        <f>IFERROR(#REF!/GAMSsternCa!AF12,"")</f>
        <v/>
      </c>
      <c r="AH12" s="2" t="str">
        <f>IFERROR(#REF!/GAMSsternCa!AG12,"")</f>
        <v/>
      </c>
      <c r="AI12" s="2" t="str">
        <f>IFERROR(#REF!/GAMSsternCa!AH12,"")</f>
        <v/>
      </c>
      <c r="AJ12" s="2" t="str">
        <f>IFERROR(#REF!/GAMSsternCa!AI12,"")</f>
        <v/>
      </c>
      <c r="AK12" s="2" t="str">
        <f>IFERROR(#REF!/GAMSsternCa!AJ12,"")</f>
        <v/>
      </c>
      <c r="AL12" s="2" t="str">
        <f>IFERROR(#REF!/GAMSsternCa!AK12,"")</f>
        <v/>
      </c>
      <c r="AM12" s="2" t="str">
        <f>IFERROR(#REF!/GAMSsternCa!AL12,"")</f>
        <v/>
      </c>
      <c r="AN12" s="2" t="str">
        <f>IFERROR(#REF!/GAMSsternCa!AM12,"")</f>
        <v/>
      </c>
      <c r="AO12" s="2" t="str">
        <f>IFERROR(#REF!/GAMSsternCa!AN12,"")</f>
        <v/>
      </c>
      <c r="AP12" s="2" t="str">
        <f>IFERROR(#REF!/GAMSsternCa!AO12,"")</f>
        <v/>
      </c>
      <c r="AQ12" s="2" t="str">
        <f>IFERROR(#REF!/GAMSsternCa!AP12,"")</f>
        <v/>
      </c>
      <c r="AR12" s="2" t="str">
        <f>IFERROR(#REF!/GAMSsternCa!AQ12,"")</f>
        <v/>
      </c>
      <c r="AS12" s="2" t="str">
        <f>IFERROR(#REF!/GAMSsternCa!AR12,"")</f>
        <v/>
      </c>
      <c r="AT12" s="2" t="str">
        <f>IFERROR(#REF!/GAMSsternCa!AS12,"")</f>
        <v/>
      </c>
      <c r="AU12" s="2" t="str">
        <f>IFERROR(#REF!/GAMSsternCa!AT12,"")</f>
        <v/>
      </c>
      <c r="AV12" s="2" t="str">
        <f>IFERROR(#REF!/GAMSsternCa!AU12,"")</f>
        <v/>
      </c>
      <c r="AW12" s="2" t="str">
        <f>IFERROR(#REF!/GAMSsternCa!AV12,"")</f>
        <v/>
      </c>
      <c r="AX12" s="2" t="str">
        <f>IFERROR(#REF!/GAMSsternCa!AW12,"")</f>
        <v/>
      </c>
      <c r="AY12" s="2" t="str">
        <f>IFERROR(#REF!/GAMSsternCa!AX12,"")</f>
        <v/>
      </c>
      <c r="AZ12" s="2" t="str">
        <f>IFERROR(#REF!/GAMSsternCa!AY12,"")</f>
        <v/>
      </c>
      <c r="BA12" s="2" t="str">
        <f>IFERROR(#REF!/GAMSsternCa!AZ12,"")</f>
        <v/>
      </c>
      <c r="BB12" s="2" t="str">
        <f>IFERROR(#REF!/GAMSsternCa!BA12,"")</f>
        <v/>
      </c>
      <c r="BC12" s="2" t="str">
        <f>IFERROR(#REF!/GAMSsternCa!BB12,"")</f>
        <v/>
      </c>
      <c r="BD12" s="2" t="str">
        <f>IFERROR(#REF!/GAMSsternCa!BC12,"")</f>
        <v/>
      </c>
      <c r="BE12" s="2" t="str">
        <f>IFERROR(#REF!/GAMSsternCa!BD12,"")</f>
        <v/>
      </c>
      <c r="BF12" s="2" t="str">
        <f>IFERROR(#REF!/GAMSsternCa!BE12,"")</f>
        <v/>
      </c>
      <c r="BG12" s="2" t="str">
        <f>IFERROR(#REF!/GAMSsternCa!BF12,"")</f>
        <v/>
      </c>
      <c r="BH12" s="2" t="str">
        <f>IFERROR(#REF!/GAMSsternCa!BG12,"")</f>
        <v/>
      </c>
      <c r="BI12" s="2" t="str">
        <f>IFERROR(#REF!/GAMSsternCa!BH12,"")</f>
        <v/>
      </c>
      <c r="BJ12" s="2" t="str">
        <f>IFERROR(#REF!/GAMSsternCa!BI12,"")</f>
        <v/>
      </c>
    </row>
    <row r="13" spans="1:62" x14ac:dyDescent="0.25">
      <c r="A13" t="e">
        <f>#REF!</f>
        <v>#REF!</v>
      </c>
      <c r="B13" t="str">
        <f>GAMSbase!A13</f>
        <v>Initial A (Total Factor Productivity)</v>
      </c>
      <c r="C13" s="2" t="str">
        <f>IFERROR(#REF!/GAMSsternCa!B13,"")</f>
        <v/>
      </c>
      <c r="D13" s="2" t="str">
        <f>IFERROR(#REF!/GAMSsternCa!C13,"")</f>
        <v/>
      </c>
      <c r="E13" s="2" t="str">
        <f>IFERROR(#REF!/GAMSsternCa!D13,"")</f>
        <v/>
      </c>
      <c r="F13" s="2" t="str">
        <f>IFERROR(#REF!/GAMSsternCa!E13,"")</f>
        <v/>
      </c>
      <c r="G13" s="2" t="str">
        <f>IFERROR(#REF!/GAMSsternCa!F13,"")</f>
        <v/>
      </c>
      <c r="H13" s="2" t="str">
        <f>IFERROR(#REF!/GAMSsternCa!G13,"")</f>
        <v/>
      </c>
      <c r="I13" s="2" t="str">
        <f>IFERROR(#REF!/GAMSsternCa!H13,"")</f>
        <v/>
      </c>
      <c r="J13" s="2" t="str">
        <f>IFERROR(#REF!/GAMSsternCa!I13,"")</f>
        <v/>
      </c>
      <c r="K13" s="2" t="str">
        <f>IFERROR(#REF!/GAMSsternCa!J13,"")</f>
        <v/>
      </c>
      <c r="L13" s="2" t="str">
        <f>IFERROR(#REF!/GAMSsternCa!K13,"")</f>
        <v/>
      </c>
      <c r="M13" s="2" t="str">
        <f>IFERROR(#REF!/GAMSsternCa!L13,"")</f>
        <v/>
      </c>
      <c r="N13" s="2" t="str">
        <f>IFERROR(#REF!/GAMSsternCa!M13,"")</f>
        <v/>
      </c>
      <c r="O13" s="2" t="str">
        <f>IFERROR(#REF!/GAMSsternCa!N13,"")</f>
        <v/>
      </c>
      <c r="P13" s="2" t="str">
        <f>IFERROR(#REF!/GAMSsternCa!O13,"")</f>
        <v/>
      </c>
      <c r="Q13" s="2" t="str">
        <f>IFERROR(#REF!/GAMSsternCa!P13,"")</f>
        <v/>
      </c>
      <c r="R13" s="2" t="str">
        <f>IFERROR(#REF!/GAMSsternCa!Q13,"")</f>
        <v/>
      </c>
      <c r="S13" s="2" t="str">
        <f>IFERROR(#REF!/GAMSsternCa!R13,"")</f>
        <v/>
      </c>
      <c r="T13" s="2" t="str">
        <f>IFERROR(#REF!/GAMSsternCa!S13,"")</f>
        <v/>
      </c>
      <c r="U13" s="2" t="str">
        <f>IFERROR(#REF!/GAMSsternCa!T13,"")</f>
        <v/>
      </c>
      <c r="V13" s="2" t="str">
        <f>IFERROR(#REF!/GAMSsternCa!U13,"")</f>
        <v/>
      </c>
      <c r="W13" s="2" t="str">
        <f>IFERROR(#REF!/GAMSsternCa!V13,"")</f>
        <v/>
      </c>
      <c r="X13" s="2" t="str">
        <f>IFERROR(#REF!/GAMSsternCa!W13,"")</f>
        <v/>
      </c>
      <c r="Y13" s="2" t="str">
        <f>IFERROR(#REF!/GAMSsternCa!X13,"")</f>
        <v/>
      </c>
      <c r="Z13" s="2" t="str">
        <f>IFERROR(#REF!/GAMSsternCa!Y13,"")</f>
        <v/>
      </c>
      <c r="AA13" s="2" t="str">
        <f>IFERROR(#REF!/GAMSsternCa!Z13,"")</f>
        <v/>
      </c>
      <c r="AB13" s="2" t="str">
        <f>IFERROR(#REF!/GAMSsternCa!AA13,"")</f>
        <v/>
      </c>
      <c r="AC13" s="2" t="str">
        <f>IFERROR(#REF!/GAMSsternCa!AB13,"")</f>
        <v/>
      </c>
      <c r="AD13" s="2" t="str">
        <f>IFERROR(#REF!/GAMSsternCa!AC13,"")</f>
        <v/>
      </c>
      <c r="AE13" s="2" t="str">
        <f>IFERROR(#REF!/GAMSsternCa!AD13,"")</f>
        <v/>
      </c>
      <c r="AF13" s="2" t="str">
        <f>IFERROR(#REF!/GAMSsternCa!AE13,"")</f>
        <v/>
      </c>
      <c r="AG13" s="2" t="str">
        <f>IFERROR(#REF!/GAMSsternCa!AF13,"")</f>
        <v/>
      </c>
      <c r="AH13" s="2" t="str">
        <f>IFERROR(#REF!/GAMSsternCa!AG13,"")</f>
        <v/>
      </c>
      <c r="AI13" s="2" t="str">
        <f>IFERROR(#REF!/GAMSsternCa!AH13,"")</f>
        <v/>
      </c>
      <c r="AJ13" s="2" t="str">
        <f>IFERROR(#REF!/GAMSsternCa!AI13,"")</f>
        <v/>
      </c>
      <c r="AK13" s="2" t="str">
        <f>IFERROR(#REF!/GAMSsternCa!AJ13,"")</f>
        <v/>
      </c>
      <c r="AL13" s="2" t="str">
        <f>IFERROR(#REF!/GAMSsternCa!AK13,"")</f>
        <v/>
      </c>
      <c r="AM13" s="2" t="str">
        <f>IFERROR(#REF!/GAMSsternCa!AL13,"")</f>
        <v/>
      </c>
      <c r="AN13" s="2" t="str">
        <f>IFERROR(#REF!/GAMSsternCa!AM13,"")</f>
        <v/>
      </c>
      <c r="AO13" s="2" t="str">
        <f>IFERROR(#REF!/GAMSsternCa!AN13,"")</f>
        <v/>
      </c>
      <c r="AP13" s="2" t="str">
        <f>IFERROR(#REF!/GAMSsternCa!AO13,"")</f>
        <v/>
      </c>
      <c r="AQ13" s="2" t="str">
        <f>IFERROR(#REF!/GAMSsternCa!AP13,"")</f>
        <v/>
      </c>
      <c r="AR13" s="2" t="str">
        <f>IFERROR(#REF!/GAMSsternCa!AQ13,"")</f>
        <v/>
      </c>
      <c r="AS13" s="2" t="str">
        <f>IFERROR(#REF!/GAMSsternCa!AR13,"")</f>
        <v/>
      </c>
      <c r="AT13" s="2" t="str">
        <f>IFERROR(#REF!/GAMSsternCa!AS13,"")</f>
        <v/>
      </c>
      <c r="AU13" s="2" t="str">
        <f>IFERROR(#REF!/GAMSsternCa!AT13,"")</f>
        <v/>
      </c>
      <c r="AV13" s="2" t="str">
        <f>IFERROR(#REF!/GAMSsternCa!AU13,"")</f>
        <v/>
      </c>
      <c r="AW13" s="2" t="str">
        <f>IFERROR(#REF!/GAMSsternCa!AV13,"")</f>
        <v/>
      </c>
      <c r="AX13" s="2" t="str">
        <f>IFERROR(#REF!/GAMSsternCa!AW13,"")</f>
        <v/>
      </c>
      <c r="AY13" s="2" t="str">
        <f>IFERROR(#REF!/GAMSsternCa!AX13,"")</f>
        <v/>
      </c>
      <c r="AZ13" s="2" t="str">
        <f>IFERROR(#REF!/GAMSsternCa!AY13,"")</f>
        <v/>
      </c>
      <c r="BA13" s="2" t="str">
        <f>IFERROR(#REF!/GAMSsternCa!AZ13,"")</f>
        <v/>
      </c>
      <c r="BB13" s="2" t="str">
        <f>IFERROR(#REF!/GAMSsternCa!BA13,"")</f>
        <v/>
      </c>
      <c r="BC13" s="2" t="str">
        <f>IFERROR(#REF!/GAMSsternCa!BB13,"")</f>
        <v/>
      </c>
      <c r="BD13" s="2" t="str">
        <f>IFERROR(#REF!/GAMSsternCa!BC13,"")</f>
        <v/>
      </c>
      <c r="BE13" s="2" t="str">
        <f>IFERROR(#REF!/GAMSsternCa!BD13,"")</f>
        <v/>
      </c>
      <c r="BF13" s="2" t="str">
        <f>IFERROR(#REF!/GAMSsternCa!BE13,"")</f>
        <v/>
      </c>
      <c r="BG13" s="2" t="str">
        <f>IFERROR(#REF!/GAMSsternCa!BF13,"")</f>
        <v/>
      </c>
      <c r="BH13" s="2" t="str">
        <f>IFERROR(#REF!/GAMSsternCa!BG13,"")</f>
        <v/>
      </c>
      <c r="BI13" s="2" t="str">
        <f>IFERROR(#REF!/GAMSsternCa!BH13,"")</f>
        <v/>
      </c>
      <c r="BJ13" s="2" t="str">
        <f>IFERROR(#REF!/GAMSsternCa!BI13,"")</f>
        <v/>
      </c>
    </row>
    <row r="14" spans="1:62" x14ac:dyDescent="0.25">
      <c r="A14" t="e">
        <f>#REF!</f>
        <v>#REF!</v>
      </c>
      <c r="B14" t="str">
        <f>GAMSbase!A14</f>
        <v>* WELFARE</v>
      </c>
      <c r="C14" s="2" t="str">
        <f>IFERROR(#REF!/GAMSsternCa!B14,"")</f>
        <v/>
      </c>
      <c r="D14" s="2" t="str">
        <f>IFERROR(#REF!/GAMSsternCa!C14,"")</f>
        <v/>
      </c>
      <c r="E14" s="2" t="str">
        <f>IFERROR(#REF!/GAMSsternCa!D14,"")</f>
        <v/>
      </c>
      <c r="F14" s="2" t="str">
        <f>IFERROR(#REF!/GAMSsternCa!E14,"")</f>
        <v/>
      </c>
      <c r="G14" s="2" t="str">
        <f>IFERROR(#REF!/GAMSsternCa!F14,"")</f>
        <v/>
      </c>
      <c r="H14" s="2" t="str">
        <f>IFERROR(#REF!/GAMSsternCa!G14,"")</f>
        <v/>
      </c>
      <c r="I14" s="2" t="str">
        <f>IFERROR(#REF!/GAMSsternCa!H14,"")</f>
        <v/>
      </c>
      <c r="J14" s="2" t="str">
        <f>IFERROR(#REF!/GAMSsternCa!I14,"")</f>
        <v/>
      </c>
      <c r="K14" s="2" t="str">
        <f>IFERROR(#REF!/GAMSsternCa!J14,"")</f>
        <v/>
      </c>
      <c r="L14" s="2" t="str">
        <f>IFERROR(#REF!/GAMSsternCa!K14,"")</f>
        <v/>
      </c>
      <c r="M14" s="2" t="str">
        <f>IFERROR(#REF!/GAMSsternCa!L14,"")</f>
        <v/>
      </c>
      <c r="N14" s="2" t="str">
        <f>IFERROR(#REF!/GAMSsternCa!M14,"")</f>
        <v/>
      </c>
      <c r="O14" s="2" t="str">
        <f>IFERROR(#REF!/GAMSsternCa!N14,"")</f>
        <v/>
      </c>
      <c r="P14" s="2" t="str">
        <f>IFERROR(#REF!/GAMSsternCa!O14,"")</f>
        <v/>
      </c>
      <c r="Q14" s="2" t="str">
        <f>IFERROR(#REF!/GAMSsternCa!P14,"")</f>
        <v/>
      </c>
      <c r="R14" s="2" t="str">
        <f>IFERROR(#REF!/GAMSsternCa!Q14,"")</f>
        <v/>
      </c>
      <c r="S14" s="2" t="str">
        <f>IFERROR(#REF!/GAMSsternCa!R14,"")</f>
        <v/>
      </c>
      <c r="T14" s="2" t="str">
        <f>IFERROR(#REF!/GAMSsternCa!S14,"")</f>
        <v/>
      </c>
      <c r="U14" s="2" t="str">
        <f>IFERROR(#REF!/GAMSsternCa!T14,"")</f>
        <v/>
      </c>
      <c r="V14" s="2" t="str">
        <f>IFERROR(#REF!/GAMSsternCa!U14,"")</f>
        <v/>
      </c>
      <c r="W14" s="2" t="str">
        <f>IFERROR(#REF!/GAMSsternCa!V14,"")</f>
        <v/>
      </c>
      <c r="X14" s="2" t="str">
        <f>IFERROR(#REF!/GAMSsternCa!W14,"")</f>
        <v/>
      </c>
      <c r="Y14" s="2" t="str">
        <f>IFERROR(#REF!/GAMSsternCa!X14,"")</f>
        <v/>
      </c>
      <c r="Z14" s="2" t="str">
        <f>IFERROR(#REF!/GAMSsternCa!Y14,"")</f>
        <v/>
      </c>
      <c r="AA14" s="2" t="str">
        <f>IFERROR(#REF!/GAMSsternCa!Z14,"")</f>
        <v/>
      </c>
      <c r="AB14" s="2" t="str">
        <f>IFERROR(#REF!/GAMSsternCa!AA14,"")</f>
        <v/>
      </c>
      <c r="AC14" s="2" t="str">
        <f>IFERROR(#REF!/GAMSsternCa!AB14,"")</f>
        <v/>
      </c>
      <c r="AD14" s="2" t="str">
        <f>IFERROR(#REF!/GAMSsternCa!AC14,"")</f>
        <v/>
      </c>
      <c r="AE14" s="2" t="str">
        <f>IFERROR(#REF!/GAMSsternCa!AD14,"")</f>
        <v/>
      </c>
      <c r="AF14" s="2" t="str">
        <f>IFERROR(#REF!/GAMSsternCa!AE14,"")</f>
        <v/>
      </c>
      <c r="AG14" s="2" t="str">
        <f>IFERROR(#REF!/GAMSsternCa!AF14,"")</f>
        <v/>
      </c>
      <c r="AH14" s="2" t="str">
        <f>IFERROR(#REF!/GAMSsternCa!AG14,"")</f>
        <v/>
      </c>
      <c r="AI14" s="2" t="str">
        <f>IFERROR(#REF!/GAMSsternCa!AH14,"")</f>
        <v/>
      </c>
      <c r="AJ14" s="2" t="str">
        <f>IFERROR(#REF!/GAMSsternCa!AI14,"")</f>
        <v/>
      </c>
      <c r="AK14" s="2" t="str">
        <f>IFERROR(#REF!/GAMSsternCa!AJ14,"")</f>
        <v/>
      </c>
      <c r="AL14" s="2" t="str">
        <f>IFERROR(#REF!/GAMSsternCa!AK14,"")</f>
        <v/>
      </c>
      <c r="AM14" s="2" t="str">
        <f>IFERROR(#REF!/GAMSsternCa!AL14,"")</f>
        <v/>
      </c>
      <c r="AN14" s="2" t="str">
        <f>IFERROR(#REF!/GAMSsternCa!AM14,"")</f>
        <v/>
      </c>
      <c r="AO14" s="2" t="str">
        <f>IFERROR(#REF!/GAMSsternCa!AN14,"")</f>
        <v/>
      </c>
      <c r="AP14" s="2" t="str">
        <f>IFERROR(#REF!/GAMSsternCa!AO14,"")</f>
        <v/>
      </c>
      <c r="AQ14" s="2" t="str">
        <f>IFERROR(#REF!/GAMSsternCa!AP14,"")</f>
        <v/>
      </c>
      <c r="AR14" s="2" t="str">
        <f>IFERROR(#REF!/GAMSsternCa!AQ14,"")</f>
        <v/>
      </c>
      <c r="AS14" s="2" t="str">
        <f>IFERROR(#REF!/GAMSsternCa!AR14,"")</f>
        <v/>
      </c>
      <c r="AT14" s="2" t="str">
        <f>IFERROR(#REF!/GAMSsternCa!AS14,"")</f>
        <v/>
      </c>
      <c r="AU14" s="2" t="str">
        <f>IFERROR(#REF!/GAMSsternCa!AT14,"")</f>
        <v/>
      </c>
      <c r="AV14" s="2" t="str">
        <f>IFERROR(#REF!/GAMSsternCa!AU14,"")</f>
        <v/>
      </c>
      <c r="AW14" s="2" t="str">
        <f>IFERROR(#REF!/GAMSsternCa!AV14,"")</f>
        <v/>
      </c>
      <c r="AX14" s="2" t="str">
        <f>IFERROR(#REF!/GAMSsternCa!AW14,"")</f>
        <v/>
      </c>
      <c r="AY14" s="2" t="str">
        <f>IFERROR(#REF!/GAMSsternCa!AX14,"")</f>
        <v/>
      </c>
      <c r="AZ14" s="2" t="str">
        <f>IFERROR(#REF!/GAMSsternCa!AY14,"")</f>
        <v/>
      </c>
      <c r="BA14" s="2" t="str">
        <f>IFERROR(#REF!/GAMSsternCa!AZ14,"")</f>
        <v/>
      </c>
      <c r="BB14" s="2" t="str">
        <f>IFERROR(#REF!/GAMSsternCa!BA14,"")</f>
        <v/>
      </c>
      <c r="BC14" s="2" t="str">
        <f>IFERROR(#REF!/GAMSsternCa!BB14,"")</f>
        <v/>
      </c>
      <c r="BD14" s="2" t="str">
        <f>IFERROR(#REF!/GAMSsternCa!BC14,"")</f>
        <v/>
      </c>
      <c r="BE14" s="2" t="str">
        <f>IFERROR(#REF!/GAMSsternCa!BD14,"")</f>
        <v/>
      </c>
      <c r="BF14" s="2" t="str">
        <f>IFERROR(#REF!/GAMSsternCa!BE14,"")</f>
        <v/>
      </c>
      <c r="BG14" s="2" t="str">
        <f>IFERROR(#REF!/GAMSsternCa!BF14,"")</f>
        <v/>
      </c>
      <c r="BH14" s="2" t="str">
        <f>IFERROR(#REF!/GAMSsternCa!BG14,"")</f>
        <v/>
      </c>
      <c r="BI14" s="2" t="str">
        <f>IFERROR(#REF!/GAMSsternCa!BH14,"")</f>
        <v/>
      </c>
      <c r="BJ14" s="2" t="str">
        <f>IFERROR(#REF!/GAMSsternCa!BI14,"")</f>
        <v/>
      </c>
    </row>
    <row r="15" spans="1:62" x14ac:dyDescent="0.25">
      <c r="A15" t="e">
        <f>#REF!</f>
        <v>#REF!</v>
      </c>
      <c r="B15" t="str">
        <f>GAMSbase!A15</f>
        <v>Time Preference plus Risk (per year)</v>
      </c>
      <c r="C15" s="2" t="str">
        <f>IFERROR(#REF!/GAMSsternCa!B15,"")</f>
        <v/>
      </c>
      <c r="D15" s="2" t="str">
        <f>IFERROR(#REF!/GAMSsternCa!C15,"")</f>
        <v/>
      </c>
      <c r="E15" s="2" t="str">
        <f>IFERROR(#REF!/GAMSsternCa!D15,"")</f>
        <v/>
      </c>
      <c r="F15" s="2" t="str">
        <f>IFERROR(#REF!/GAMSsternCa!E15,"")</f>
        <v/>
      </c>
      <c r="G15" s="2" t="str">
        <f>IFERROR(#REF!/GAMSsternCa!F15,"")</f>
        <v/>
      </c>
      <c r="H15" s="2" t="str">
        <f>IFERROR(#REF!/GAMSsternCa!G15,"")</f>
        <v/>
      </c>
      <c r="I15" s="2" t="str">
        <f>IFERROR(#REF!/GAMSsternCa!H15,"")</f>
        <v/>
      </c>
      <c r="J15" s="2" t="str">
        <f>IFERROR(#REF!/GAMSsternCa!I15,"")</f>
        <v/>
      </c>
      <c r="K15" s="2" t="str">
        <f>IFERROR(#REF!/GAMSsternCa!J15,"")</f>
        <v/>
      </c>
      <c r="L15" s="2" t="str">
        <f>IFERROR(#REF!/GAMSsternCa!K15,"")</f>
        <v/>
      </c>
      <c r="M15" s="2" t="str">
        <f>IFERROR(#REF!/GAMSsternCa!L15,"")</f>
        <v/>
      </c>
      <c r="N15" s="2" t="str">
        <f>IFERROR(#REF!/GAMSsternCa!M15,"")</f>
        <v/>
      </c>
      <c r="O15" s="2" t="str">
        <f>IFERROR(#REF!/GAMSsternCa!N15,"")</f>
        <v/>
      </c>
      <c r="P15" s="2" t="str">
        <f>IFERROR(#REF!/GAMSsternCa!O15,"")</f>
        <v/>
      </c>
      <c r="Q15" s="2" t="str">
        <f>IFERROR(#REF!/GAMSsternCa!P15,"")</f>
        <v/>
      </c>
      <c r="R15" s="2" t="str">
        <f>IFERROR(#REF!/GAMSsternCa!Q15,"")</f>
        <v/>
      </c>
      <c r="S15" s="2" t="str">
        <f>IFERROR(#REF!/GAMSsternCa!R15,"")</f>
        <v/>
      </c>
      <c r="T15" s="2" t="str">
        <f>IFERROR(#REF!/GAMSsternCa!S15,"")</f>
        <v/>
      </c>
      <c r="U15" s="2" t="str">
        <f>IFERROR(#REF!/GAMSsternCa!T15,"")</f>
        <v/>
      </c>
      <c r="V15" s="2" t="str">
        <f>IFERROR(#REF!/GAMSsternCa!U15,"")</f>
        <v/>
      </c>
      <c r="W15" s="2" t="str">
        <f>IFERROR(#REF!/GAMSsternCa!V15,"")</f>
        <v/>
      </c>
      <c r="X15" s="2" t="str">
        <f>IFERROR(#REF!/GAMSsternCa!W15,"")</f>
        <v/>
      </c>
      <c r="Y15" s="2" t="str">
        <f>IFERROR(#REF!/GAMSsternCa!X15,"")</f>
        <v/>
      </c>
      <c r="Z15" s="2" t="str">
        <f>IFERROR(#REF!/GAMSsternCa!Y15,"")</f>
        <v/>
      </c>
      <c r="AA15" s="2" t="str">
        <f>IFERROR(#REF!/GAMSsternCa!Z15,"")</f>
        <v/>
      </c>
      <c r="AB15" s="2" t="str">
        <f>IFERROR(#REF!/GAMSsternCa!AA15,"")</f>
        <v/>
      </c>
      <c r="AC15" s="2" t="str">
        <f>IFERROR(#REF!/GAMSsternCa!AB15,"")</f>
        <v/>
      </c>
      <c r="AD15" s="2" t="str">
        <f>IFERROR(#REF!/GAMSsternCa!AC15,"")</f>
        <v/>
      </c>
      <c r="AE15" s="2" t="str">
        <f>IFERROR(#REF!/GAMSsternCa!AD15,"")</f>
        <v/>
      </c>
      <c r="AF15" s="2" t="str">
        <f>IFERROR(#REF!/GAMSsternCa!AE15,"")</f>
        <v/>
      </c>
      <c r="AG15" s="2" t="str">
        <f>IFERROR(#REF!/GAMSsternCa!AF15,"")</f>
        <v/>
      </c>
      <c r="AH15" s="2" t="str">
        <f>IFERROR(#REF!/GAMSsternCa!AG15,"")</f>
        <v/>
      </c>
      <c r="AI15" s="2" t="str">
        <f>IFERROR(#REF!/GAMSsternCa!AH15,"")</f>
        <v/>
      </c>
      <c r="AJ15" s="2" t="str">
        <f>IFERROR(#REF!/GAMSsternCa!AI15,"")</f>
        <v/>
      </c>
      <c r="AK15" s="2" t="str">
        <f>IFERROR(#REF!/GAMSsternCa!AJ15,"")</f>
        <v/>
      </c>
      <c r="AL15" s="2" t="str">
        <f>IFERROR(#REF!/GAMSsternCa!AK15,"")</f>
        <v/>
      </c>
      <c r="AM15" s="2" t="str">
        <f>IFERROR(#REF!/GAMSsternCa!AL15,"")</f>
        <v/>
      </c>
      <c r="AN15" s="2" t="str">
        <f>IFERROR(#REF!/GAMSsternCa!AM15,"")</f>
        <v/>
      </c>
      <c r="AO15" s="2" t="str">
        <f>IFERROR(#REF!/GAMSsternCa!AN15,"")</f>
        <v/>
      </c>
      <c r="AP15" s="2" t="str">
        <f>IFERROR(#REF!/GAMSsternCa!AO15,"")</f>
        <v/>
      </c>
      <c r="AQ15" s="2" t="str">
        <f>IFERROR(#REF!/GAMSsternCa!AP15,"")</f>
        <v/>
      </c>
      <c r="AR15" s="2" t="str">
        <f>IFERROR(#REF!/GAMSsternCa!AQ15,"")</f>
        <v/>
      </c>
      <c r="AS15" s="2" t="str">
        <f>IFERROR(#REF!/GAMSsternCa!AR15,"")</f>
        <v/>
      </c>
      <c r="AT15" s="2" t="str">
        <f>IFERROR(#REF!/GAMSsternCa!AS15,"")</f>
        <v/>
      </c>
      <c r="AU15" s="2" t="str">
        <f>IFERROR(#REF!/GAMSsternCa!AT15,"")</f>
        <v/>
      </c>
      <c r="AV15" s="2" t="str">
        <f>IFERROR(#REF!/GAMSsternCa!AU15,"")</f>
        <v/>
      </c>
      <c r="AW15" s="2" t="str">
        <f>IFERROR(#REF!/GAMSsternCa!AV15,"")</f>
        <v/>
      </c>
      <c r="AX15" s="2" t="str">
        <f>IFERROR(#REF!/GAMSsternCa!AW15,"")</f>
        <v/>
      </c>
      <c r="AY15" s="2" t="str">
        <f>IFERROR(#REF!/GAMSsternCa!AX15,"")</f>
        <v/>
      </c>
      <c r="AZ15" s="2" t="str">
        <f>IFERROR(#REF!/GAMSsternCa!AY15,"")</f>
        <v/>
      </c>
      <c r="BA15" s="2" t="str">
        <f>IFERROR(#REF!/GAMSsternCa!AZ15,"")</f>
        <v/>
      </c>
      <c r="BB15" s="2" t="str">
        <f>IFERROR(#REF!/GAMSsternCa!BA15,"")</f>
        <v/>
      </c>
      <c r="BC15" s="2" t="str">
        <f>IFERROR(#REF!/GAMSsternCa!BB15,"")</f>
        <v/>
      </c>
      <c r="BD15" s="2" t="str">
        <f>IFERROR(#REF!/GAMSsternCa!BC15,"")</f>
        <v/>
      </c>
      <c r="BE15" s="2" t="str">
        <f>IFERROR(#REF!/GAMSsternCa!BD15,"")</f>
        <v/>
      </c>
      <c r="BF15" s="2" t="str">
        <f>IFERROR(#REF!/GAMSsternCa!BE15,"")</f>
        <v/>
      </c>
      <c r="BG15" s="2" t="str">
        <f>IFERROR(#REF!/GAMSsternCa!BF15,"")</f>
        <v/>
      </c>
      <c r="BH15" s="2" t="str">
        <f>IFERROR(#REF!/GAMSsternCa!BG15,"")</f>
        <v/>
      </c>
      <c r="BI15" s="2" t="str">
        <f>IFERROR(#REF!/GAMSsternCa!BH15,"")</f>
        <v/>
      </c>
      <c r="BJ15" s="2" t="str">
        <f>IFERROR(#REF!/GAMSsternCa!BI15,"")</f>
        <v/>
      </c>
    </row>
    <row r="16" spans="1:62" x14ac:dyDescent="0.25">
      <c r="A16" t="e">
        <f>#REF!</f>
        <v>#REF!</v>
      </c>
      <c r="B16" t="str">
        <f>GAMSbase!A16</f>
        <v>Time Premium</v>
      </c>
      <c r="C16" s="2" t="str">
        <f>IFERROR(#REF!/GAMSsternCa!B16,"")</f>
        <v/>
      </c>
      <c r="D16" s="2" t="str">
        <f>IFERROR(#REF!/GAMSsternCa!C16,"")</f>
        <v/>
      </c>
      <c r="E16" s="2" t="str">
        <f>IFERROR(#REF!/GAMSsternCa!D16,"")</f>
        <v/>
      </c>
      <c r="F16" s="2" t="str">
        <f>IFERROR(#REF!/GAMSsternCa!E16,"")</f>
        <v/>
      </c>
      <c r="G16" s="2" t="str">
        <f>IFERROR(#REF!/GAMSsternCa!F16,"")</f>
        <v/>
      </c>
      <c r="H16" s="2" t="str">
        <f>IFERROR(#REF!/GAMSsternCa!G16,"")</f>
        <v/>
      </c>
      <c r="I16" s="2" t="str">
        <f>IFERROR(#REF!/GAMSsternCa!H16,"")</f>
        <v/>
      </c>
      <c r="J16" s="2" t="str">
        <f>IFERROR(#REF!/GAMSsternCa!I16,"")</f>
        <v/>
      </c>
      <c r="K16" s="2" t="str">
        <f>IFERROR(#REF!/GAMSsternCa!J16,"")</f>
        <v/>
      </c>
      <c r="L16" s="2" t="str">
        <f>IFERROR(#REF!/GAMSsternCa!K16,"")</f>
        <v/>
      </c>
      <c r="M16" s="2" t="str">
        <f>IFERROR(#REF!/GAMSsternCa!L16,"")</f>
        <v/>
      </c>
      <c r="N16" s="2" t="str">
        <f>IFERROR(#REF!/GAMSsternCa!M16,"")</f>
        <v/>
      </c>
      <c r="O16" s="2" t="str">
        <f>IFERROR(#REF!/GAMSsternCa!N16,"")</f>
        <v/>
      </c>
      <c r="P16" s="2" t="str">
        <f>IFERROR(#REF!/GAMSsternCa!O16,"")</f>
        <v/>
      </c>
      <c r="Q16" s="2" t="str">
        <f>IFERROR(#REF!/GAMSsternCa!P16,"")</f>
        <v/>
      </c>
      <c r="R16" s="2" t="str">
        <f>IFERROR(#REF!/GAMSsternCa!Q16,"")</f>
        <v/>
      </c>
      <c r="S16" s="2" t="str">
        <f>IFERROR(#REF!/GAMSsternCa!R16,"")</f>
        <v/>
      </c>
      <c r="T16" s="2" t="str">
        <f>IFERROR(#REF!/GAMSsternCa!S16,"")</f>
        <v/>
      </c>
      <c r="U16" s="2" t="str">
        <f>IFERROR(#REF!/GAMSsternCa!T16,"")</f>
        <v/>
      </c>
      <c r="V16" s="2" t="str">
        <f>IFERROR(#REF!/GAMSsternCa!U16,"")</f>
        <v/>
      </c>
      <c r="W16" s="2" t="str">
        <f>IFERROR(#REF!/GAMSsternCa!V16,"")</f>
        <v/>
      </c>
      <c r="X16" s="2" t="str">
        <f>IFERROR(#REF!/GAMSsternCa!W16,"")</f>
        <v/>
      </c>
      <c r="Y16" s="2" t="str">
        <f>IFERROR(#REF!/GAMSsternCa!X16,"")</f>
        <v/>
      </c>
      <c r="Z16" s="2" t="str">
        <f>IFERROR(#REF!/GAMSsternCa!Y16,"")</f>
        <v/>
      </c>
      <c r="AA16" s="2" t="str">
        <f>IFERROR(#REF!/GAMSsternCa!Z16,"")</f>
        <v/>
      </c>
      <c r="AB16" s="2" t="str">
        <f>IFERROR(#REF!/GAMSsternCa!AA16,"")</f>
        <v/>
      </c>
      <c r="AC16" s="2" t="str">
        <f>IFERROR(#REF!/GAMSsternCa!AB16,"")</f>
        <v/>
      </c>
      <c r="AD16" s="2" t="str">
        <f>IFERROR(#REF!/GAMSsternCa!AC16,"")</f>
        <v/>
      </c>
      <c r="AE16" s="2" t="str">
        <f>IFERROR(#REF!/GAMSsternCa!AD16,"")</f>
        <v/>
      </c>
      <c r="AF16" s="2" t="str">
        <f>IFERROR(#REF!/GAMSsternCa!AE16,"")</f>
        <v/>
      </c>
      <c r="AG16" s="2" t="str">
        <f>IFERROR(#REF!/GAMSsternCa!AF16,"")</f>
        <v/>
      </c>
      <c r="AH16" s="2" t="str">
        <f>IFERROR(#REF!/GAMSsternCa!AG16,"")</f>
        <v/>
      </c>
      <c r="AI16" s="2" t="str">
        <f>IFERROR(#REF!/GAMSsternCa!AH16,"")</f>
        <v/>
      </c>
      <c r="AJ16" s="2" t="str">
        <f>IFERROR(#REF!/GAMSsternCa!AI16,"")</f>
        <v/>
      </c>
      <c r="AK16" s="2" t="str">
        <f>IFERROR(#REF!/GAMSsternCa!AJ16,"")</f>
        <v/>
      </c>
      <c r="AL16" s="2" t="str">
        <f>IFERROR(#REF!/GAMSsternCa!AK16,"")</f>
        <v/>
      </c>
      <c r="AM16" s="2" t="str">
        <f>IFERROR(#REF!/GAMSsternCa!AL16,"")</f>
        <v/>
      </c>
      <c r="AN16" s="2" t="str">
        <f>IFERROR(#REF!/GAMSsternCa!AM16,"")</f>
        <v/>
      </c>
      <c r="AO16" s="2" t="str">
        <f>IFERROR(#REF!/GAMSsternCa!AN16,"")</f>
        <v/>
      </c>
      <c r="AP16" s="2" t="str">
        <f>IFERROR(#REF!/GAMSsternCa!AO16,"")</f>
        <v/>
      </c>
      <c r="AQ16" s="2" t="str">
        <f>IFERROR(#REF!/GAMSsternCa!AP16,"")</f>
        <v/>
      </c>
      <c r="AR16" s="2" t="str">
        <f>IFERROR(#REF!/GAMSsternCa!AQ16,"")</f>
        <v/>
      </c>
      <c r="AS16" s="2" t="str">
        <f>IFERROR(#REF!/GAMSsternCa!AR16,"")</f>
        <v/>
      </c>
      <c r="AT16" s="2" t="str">
        <f>IFERROR(#REF!/GAMSsternCa!AS16,"")</f>
        <v/>
      </c>
      <c r="AU16" s="2" t="str">
        <f>IFERROR(#REF!/GAMSsternCa!AT16,"")</f>
        <v/>
      </c>
      <c r="AV16" s="2" t="str">
        <f>IFERROR(#REF!/GAMSsternCa!AU16,"")</f>
        <v/>
      </c>
      <c r="AW16" s="2" t="str">
        <f>IFERROR(#REF!/GAMSsternCa!AV16,"")</f>
        <v/>
      </c>
      <c r="AX16" s="2" t="str">
        <f>IFERROR(#REF!/GAMSsternCa!AW16,"")</f>
        <v/>
      </c>
      <c r="AY16" s="2" t="str">
        <f>IFERROR(#REF!/GAMSsternCa!AX16,"")</f>
        <v/>
      </c>
      <c r="AZ16" s="2" t="str">
        <f>IFERROR(#REF!/GAMSsternCa!AY16,"")</f>
        <v/>
      </c>
      <c r="BA16" s="2" t="str">
        <f>IFERROR(#REF!/GAMSsternCa!AZ16,"")</f>
        <v/>
      </c>
      <c r="BB16" s="2" t="str">
        <f>IFERROR(#REF!/GAMSsternCa!BA16,"")</f>
        <v/>
      </c>
      <c r="BC16" s="2" t="str">
        <f>IFERROR(#REF!/GAMSsternCa!BB16,"")</f>
        <v/>
      </c>
      <c r="BD16" s="2" t="str">
        <f>IFERROR(#REF!/GAMSsternCa!BC16,"")</f>
        <v/>
      </c>
      <c r="BE16" s="2" t="str">
        <f>IFERROR(#REF!/GAMSsternCa!BD16,"")</f>
        <v/>
      </c>
      <c r="BF16" s="2" t="str">
        <f>IFERROR(#REF!/GAMSsternCa!BE16,"")</f>
        <v/>
      </c>
      <c r="BG16" s="2" t="str">
        <f>IFERROR(#REF!/GAMSsternCa!BF16,"")</f>
        <v/>
      </c>
      <c r="BH16" s="2" t="str">
        <f>IFERROR(#REF!/GAMSsternCa!BG16,"")</f>
        <v/>
      </c>
      <c r="BI16" s="2" t="str">
        <f>IFERROR(#REF!/GAMSsternCa!BH16,"")</f>
        <v/>
      </c>
      <c r="BJ16" s="2" t="str">
        <f>IFERROR(#REF!/GAMSsternCa!BI16,"")</f>
        <v/>
      </c>
    </row>
    <row r="17" spans="1:62" x14ac:dyDescent="0.25">
      <c r="A17" t="e">
        <f>#REF!</f>
        <v>#REF!</v>
      </c>
      <c r="B17" t="str">
        <f>GAMSbase!A17</f>
        <v>Non-Diversifiable Global Risk (per year)</v>
      </c>
      <c r="C17" s="2" t="str">
        <f>IFERROR(#REF!/GAMSsternCa!B17,"")</f>
        <v/>
      </c>
      <c r="D17" s="2" t="str">
        <f>IFERROR(#REF!/GAMSsternCa!C17,"")</f>
        <v/>
      </c>
      <c r="E17" s="2" t="str">
        <f>IFERROR(#REF!/GAMSsternCa!D17,"")</f>
        <v/>
      </c>
      <c r="F17" s="2" t="str">
        <f>IFERROR(#REF!/GAMSsternCa!E17,"")</f>
        <v/>
      </c>
      <c r="G17" s="2" t="str">
        <f>IFERROR(#REF!/GAMSsternCa!F17,"")</f>
        <v/>
      </c>
      <c r="H17" s="2" t="str">
        <f>IFERROR(#REF!/GAMSsternCa!G17,"")</f>
        <v/>
      </c>
      <c r="I17" s="2" t="str">
        <f>IFERROR(#REF!/GAMSsternCa!H17,"")</f>
        <v/>
      </c>
      <c r="J17" s="2" t="str">
        <f>IFERROR(#REF!/GAMSsternCa!I17,"")</f>
        <v/>
      </c>
      <c r="K17" s="2" t="str">
        <f>IFERROR(#REF!/GAMSsternCa!J17,"")</f>
        <v/>
      </c>
      <c r="L17" s="2" t="str">
        <f>IFERROR(#REF!/GAMSsternCa!K17,"")</f>
        <v/>
      </c>
      <c r="M17" s="2" t="str">
        <f>IFERROR(#REF!/GAMSsternCa!L17,"")</f>
        <v/>
      </c>
      <c r="N17" s="2" t="str">
        <f>IFERROR(#REF!/GAMSsternCa!M17,"")</f>
        <v/>
      </c>
      <c r="O17" s="2" t="str">
        <f>IFERROR(#REF!/GAMSsternCa!N17,"")</f>
        <v/>
      </c>
      <c r="P17" s="2" t="str">
        <f>IFERROR(#REF!/GAMSsternCa!O17,"")</f>
        <v/>
      </c>
      <c r="Q17" s="2" t="str">
        <f>IFERROR(#REF!/GAMSsternCa!P17,"")</f>
        <v/>
      </c>
      <c r="R17" s="2" t="str">
        <f>IFERROR(#REF!/GAMSsternCa!Q17,"")</f>
        <v/>
      </c>
      <c r="S17" s="2" t="str">
        <f>IFERROR(#REF!/GAMSsternCa!R17,"")</f>
        <v/>
      </c>
      <c r="T17" s="2" t="str">
        <f>IFERROR(#REF!/GAMSsternCa!S17,"")</f>
        <v/>
      </c>
      <c r="U17" s="2" t="str">
        <f>IFERROR(#REF!/GAMSsternCa!T17,"")</f>
        <v/>
      </c>
      <c r="V17" s="2" t="str">
        <f>IFERROR(#REF!/GAMSsternCa!U17,"")</f>
        <v/>
      </c>
      <c r="W17" s="2" t="str">
        <f>IFERROR(#REF!/GAMSsternCa!V17,"")</f>
        <v/>
      </c>
      <c r="X17" s="2" t="str">
        <f>IFERROR(#REF!/GAMSsternCa!W17,"")</f>
        <v/>
      </c>
      <c r="Y17" s="2" t="str">
        <f>IFERROR(#REF!/GAMSsternCa!X17,"")</f>
        <v/>
      </c>
      <c r="Z17" s="2" t="str">
        <f>IFERROR(#REF!/GAMSsternCa!Y17,"")</f>
        <v/>
      </c>
      <c r="AA17" s="2" t="str">
        <f>IFERROR(#REF!/GAMSsternCa!Z17,"")</f>
        <v/>
      </c>
      <c r="AB17" s="2" t="str">
        <f>IFERROR(#REF!/GAMSsternCa!AA17,"")</f>
        <v/>
      </c>
      <c r="AC17" s="2" t="str">
        <f>IFERROR(#REF!/GAMSsternCa!AB17,"")</f>
        <v/>
      </c>
      <c r="AD17" s="2" t="str">
        <f>IFERROR(#REF!/GAMSsternCa!AC17,"")</f>
        <v/>
      </c>
      <c r="AE17" s="2" t="str">
        <f>IFERROR(#REF!/GAMSsternCa!AD17,"")</f>
        <v/>
      </c>
      <c r="AF17" s="2" t="str">
        <f>IFERROR(#REF!/GAMSsternCa!AE17,"")</f>
        <v/>
      </c>
      <c r="AG17" s="2" t="str">
        <f>IFERROR(#REF!/GAMSsternCa!AF17,"")</f>
        <v/>
      </c>
      <c r="AH17" s="2" t="str">
        <f>IFERROR(#REF!/GAMSsternCa!AG17,"")</f>
        <v/>
      </c>
      <c r="AI17" s="2" t="str">
        <f>IFERROR(#REF!/GAMSsternCa!AH17,"")</f>
        <v/>
      </c>
      <c r="AJ17" s="2" t="str">
        <f>IFERROR(#REF!/GAMSsternCa!AI17,"")</f>
        <v/>
      </c>
      <c r="AK17" s="2" t="str">
        <f>IFERROR(#REF!/GAMSsternCa!AJ17,"")</f>
        <v/>
      </c>
      <c r="AL17" s="2" t="str">
        <f>IFERROR(#REF!/GAMSsternCa!AK17,"")</f>
        <v/>
      </c>
      <c r="AM17" s="2" t="str">
        <f>IFERROR(#REF!/GAMSsternCa!AL17,"")</f>
        <v/>
      </c>
      <c r="AN17" s="2" t="str">
        <f>IFERROR(#REF!/GAMSsternCa!AM17,"")</f>
        <v/>
      </c>
      <c r="AO17" s="2" t="str">
        <f>IFERROR(#REF!/GAMSsternCa!AN17,"")</f>
        <v/>
      </c>
      <c r="AP17" s="2" t="str">
        <f>IFERROR(#REF!/GAMSsternCa!AO17,"")</f>
        <v/>
      </c>
      <c r="AQ17" s="2" t="str">
        <f>IFERROR(#REF!/GAMSsternCa!AP17,"")</f>
        <v/>
      </c>
      <c r="AR17" s="2" t="str">
        <f>IFERROR(#REF!/GAMSsternCa!AQ17,"")</f>
        <v/>
      </c>
      <c r="AS17" s="2" t="str">
        <f>IFERROR(#REF!/GAMSsternCa!AR17,"")</f>
        <v/>
      </c>
      <c r="AT17" s="2" t="str">
        <f>IFERROR(#REF!/GAMSsternCa!AS17,"")</f>
        <v/>
      </c>
      <c r="AU17" s="2" t="str">
        <f>IFERROR(#REF!/GAMSsternCa!AT17,"")</f>
        <v/>
      </c>
      <c r="AV17" s="2" t="str">
        <f>IFERROR(#REF!/GAMSsternCa!AU17,"")</f>
        <v/>
      </c>
      <c r="AW17" s="2" t="str">
        <f>IFERROR(#REF!/GAMSsternCa!AV17,"")</f>
        <v/>
      </c>
      <c r="AX17" s="2" t="str">
        <f>IFERROR(#REF!/GAMSsternCa!AW17,"")</f>
        <v/>
      </c>
      <c r="AY17" s="2" t="str">
        <f>IFERROR(#REF!/GAMSsternCa!AX17,"")</f>
        <v/>
      </c>
      <c r="AZ17" s="2" t="str">
        <f>IFERROR(#REF!/GAMSsternCa!AY17,"")</f>
        <v/>
      </c>
      <c r="BA17" s="2" t="str">
        <f>IFERROR(#REF!/GAMSsternCa!AZ17,"")</f>
        <v/>
      </c>
      <c r="BB17" s="2" t="str">
        <f>IFERROR(#REF!/GAMSsternCa!BA17,"")</f>
        <v/>
      </c>
      <c r="BC17" s="2" t="str">
        <f>IFERROR(#REF!/GAMSsternCa!BB17,"")</f>
        <v/>
      </c>
      <c r="BD17" s="2" t="str">
        <f>IFERROR(#REF!/GAMSsternCa!BC17,"")</f>
        <v/>
      </c>
      <c r="BE17" s="2" t="str">
        <f>IFERROR(#REF!/GAMSsternCa!BD17,"")</f>
        <v/>
      </c>
      <c r="BF17" s="2" t="str">
        <f>IFERROR(#REF!/GAMSsternCa!BE17,"")</f>
        <v/>
      </c>
      <c r="BG17" s="2" t="str">
        <f>IFERROR(#REF!/GAMSsternCa!BF17,"")</f>
        <v/>
      </c>
      <c r="BH17" s="2" t="str">
        <f>IFERROR(#REF!/GAMSsternCa!BG17,"")</f>
        <v/>
      </c>
      <c r="BI17" s="2" t="str">
        <f>IFERROR(#REF!/GAMSsternCa!BH17,"")</f>
        <v/>
      </c>
      <c r="BJ17" s="2" t="str">
        <f>IFERROR(#REF!/GAMSsternCa!BI17,"")</f>
        <v/>
      </c>
    </row>
    <row r="18" spans="1:62" x14ac:dyDescent="0.25">
      <c r="A18" t="e">
        <f>#REF!</f>
        <v>#REF!</v>
      </c>
      <c r="B18" t="str">
        <f>GAMSbase!A18</f>
        <v>Social Time Preference Factor</v>
      </c>
      <c r="C18" s="2" t="str">
        <f>IFERROR(#REF!/GAMSsternCa!B18,"")</f>
        <v/>
      </c>
      <c r="D18" s="2" t="str">
        <f>IFERROR(#REF!/GAMSsternCa!C18,"")</f>
        <v/>
      </c>
      <c r="E18" s="2" t="str">
        <f>IFERROR(#REF!/GAMSsternCa!D18,"")</f>
        <v/>
      </c>
      <c r="F18" s="2" t="str">
        <f>IFERROR(#REF!/GAMSsternCa!E18,"")</f>
        <v/>
      </c>
      <c r="G18" s="2" t="str">
        <f>IFERROR(#REF!/GAMSsternCa!F18,"")</f>
        <v/>
      </c>
      <c r="H18" s="2" t="str">
        <f>IFERROR(#REF!/GAMSsternCa!G18,"")</f>
        <v/>
      </c>
      <c r="I18" s="2" t="str">
        <f>IFERROR(#REF!/GAMSsternCa!H18,"")</f>
        <v/>
      </c>
      <c r="J18" s="2" t="str">
        <f>IFERROR(#REF!/GAMSsternCa!I18,"")</f>
        <v/>
      </c>
      <c r="K18" s="2" t="str">
        <f>IFERROR(#REF!/GAMSsternCa!J18,"")</f>
        <v/>
      </c>
      <c r="L18" s="2" t="str">
        <f>IFERROR(#REF!/GAMSsternCa!K18,"")</f>
        <v/>
      </c>
      <c r="M18" s="2" t="str">
        <f>IFERROR(#REF!/GAMSsternCa!L18,"")</f>
        <v/>
      </c>
      <c r="N18" s="2" t="str">
        <f>IFERROR(#REF!/GAMSsternCa!M18,"")</f>
        <v/>
      </c>
      <c r="O18" s="2" t="str">
        <f>IFERROR(#REF!/GAMSsternCa!N18,"")</f>
        <v/>
      </c>
      <c r="P18" s="2" t="str">
        <f>IFERROR(#REF!/GAMSsternCa!O18,"")</f>
        <v/>
      </c>
      <c r="Q18" s="2" t="str">
        <f>IFERROR(#REF!/GAMSsternCa!P18,"")</f>
        <v/>
      </c>
      <c r="R18" s="2" t="str">
        <f>IFERROR(#REF!/GAMSsternCa!Q18,"")</f>
        <v/>
      </c>
      <c r="S18" s="2" t="str">
        <f>IFERROR(#REF!/GAMSsternCa!R18,"")</f>
        <v/>
      </c>
      <c r="T18" s="2" t="str">
        <f>IFERROR(#REF!/GAMSsternCa!S18,"")</f>
        <v/>
      </c>
      <c r="U18" s="2" t="str">
        <f>IFERROR(#REF!/GAMSsternCa!T18,"")</f>
        <v/>
      </c>
      <c r="V18" s="2" t="str">
        <f>IFERROR(#REF!/GAMSsternCa!U18,"")</f>
        <v/>
      </c>
      <c r="W18" s="2" t="str">
        <f>IFERROR(#REF!/GAMSsternCa!V18,"")</f>
        <v/>
      </c>
      <c r="X18" s="2" t="str">
        <f>IFERROR(#REF!/GAMSsternCa!W18,"")</f>
        <v/>
      </c>
      <c r="Y18" s="2" t="str">
        <f>IFERROR(#REF!/GAMSsternCa!X18,"")</f>
        <v/>
      </c>
      <c r="Z18" s="2" t="str">
        <f>IFERROR(#REF!/GAMSsternCa!Y18,"")</f>
        <v/>
      </c>
      <c r="AA18" s="2" t="str">
        <f>IFERROR(#REF!/GAMSsternCa!Z18,"")</f>
        <v/>
      </c>
      <c r="AB18" s="2" t="str">
        <f>IFERROR(#REF!/GAMSsternCa!AA18,"")</f>
        <v/>
      </c>
      <c r="AC18" s="2" t="str">
        <f>IFERROR(#REF!/GAMSsternCa!AB18,"")</f>
        <v/>
      </c>
      <c r="AD18" s="2" t="str">
        <f>IFERROR(#REF!/GAMSsternCa!AC18,"")</f>
        <v/>
      </c>
      <c r="AE18" s="2" t="str">
        <f>IFERROR(#REF!/GAMSsternCa!AD18,"")</f>
        <v/>
      </c>
      <c r="AF18" s="2" t="str">
        <f>IFERROR(#REF!/GAMSsternCa!AE18,"")</f>
        <v/>
      </c>
      <c r="AG18" s="2" t="str">
        <f>IFERROR(#REF!/GAMSsternCa!AF18,"")</f>
        <v/>
      </c>
      <c r="AH18" s="2" t="str">
        <f>IFERROR(#REF!/GAMSsternCa!AG18,"")</f>
        <v/>
      </c>
      <c r="AI18" s="2" t="str">
        <f>IFERROR(#REF!/GAMSsternCa!AH18,"")</f>
        <v/>
      </c>
      <c r="AJ18" s="2" t="str">
        <f>IFERROR(#REF!/GAMSsternCa!AI18,"")</f>
        <v/>
      </c>
      <c r="AK18" s="2" t="str">
        <f>IFERROR(#REF!/GAMSsternCa!AJ18,"")</f>
        <v/>
      </c>
      <c r="AL18" s="2" t="str">
        <f>IFERROR(#REF!/GAMSsternCa!AK18,"")</f>
        <v/>
      </c>
      <c r="AM18" s="2" t="str">
        <f>IFERROR(#REF!/GAMSsternCa!AL18,"")</f>
        <v/>
      </c>
      <c r="AN18" s="2" t="str">
        <f>IFERROR(#REF!/GAMSsternCa!AM18,"")</f>
        <v/>
      </c>
      <c r="AO18" s="2" t="str">
        <f>IFERROR(#REF!/GAMSsternCa!AN18,"")</f>
        <v/>
      </c>
      <c r="AP18" s="2" t="str">
        <f>IFERROR(#REF!/GAMSsternCa!AO18,"")</f>
        <v/>
      </c>
      <c r="AQ18" s="2" t="str">
        <f>IFERROR(#REF!/GAMSsternCa!AP18,"")</f>
        <v/>
      </c>
      <c r="AR18" s="2" t="str">
        <f>IFERROR(#REF!/GAMSsternCa!AQ18,"")</f>
        <v/>
      </c>
      <c r="AS18" s="2" t="str">
        <f>IFERROR(#REF!/GAMSsternCa!AR18,"")</f>
        <v/>
      </c>
      <c r="AT18" s="2" t="str">
        <f>IFERROR(#REF!/GAMSsternCa!AS18,"")</f>
        <v/>
      </c>
      <c r="AU18" s="2" t="str">
        <f>IFERROR(#REF!/GAMSsternCa!AT18,"")</f>
        <v/>
      </c>
      <c r="AV18" s="2" t="str">
        <f>IFERROR(#REF!/GAMSsternCa!AU18,"")</f>
        <v/>
      </c>
      <c r="AW18" s="2" t="str">
        <f>IFERROR(#REF!/GAMSsternCa!AV18,"")</f>
        <v/>
      </c>
      <c r="AX18" s="2" t="str">
        <f>IFERROR(#REF!/GAMSsternCa!AW18,"")</f>
        <v/>
      </c>
      <c r="AY18" s="2" t="str">
        <f>IFERROR(#REF!/GAMSsternCa!AX18,"")</f>
        <v/>
      </c>
      <c r="AZ18" s="2" t="str">
        <f>IFERROR(#REF!/GAMSsternCa!AY18,"")</f>
        <v/>
      </c>
      <c r="BA18" s="2" t="str">
        <f>IFERROR(#REF!/GAMSsternCa!AZ18,"")</f>
        <v/>
      </c>
      <c r="BB18" s="2" t="str">
        <f>IFERROR(#REF!/GAMSsternCa!BA18,"")</f>
        <v/>
      </c>
      <c r="BC18" s="2" t="str">
        <f>IFERROR(#REF!/GAMSsternCa!BB18,"")</f>
        <v/>
      </c>
      <c r="BD18" s="2" t="str">
        <f>IFERROR(#REF!/GAMSsternCa!BC18,"")</f>
        <v/>
      </c>
      <c r="BE18" s="2" t="str">
        <f>IFERROR(#REF!/GAMSsternCa!BD18,"")</f>
        <v/>
      </c>
      <c r="BF18" s="2" t="str">
        <f>IFERROR(#REF!/GAMSsternCa!BE18,"")</f>
        <v/>
      </c>
      <c r="BG18" s="2" t="str">
        <f>IFERROR(#REF!/GAMSsternCa!BF18,"")</f>
        <v/>
      </c>
      <c r="BH18" s="2" t="str">
        <f>IFERROR(#REF!/GAMSsternCa!BG18,"")</f>
        <v/>
      </c>
      <c r="BI18" s="2" t="str">
        <f>IFERROR(#REF!/GAMSsternCa!BH18,"")</f>
        <v/>
      </c>
      <c r="BJ18" s="2" t="str">
        <f>IFERROR(#REF!/GAMSsternCa!BI18,"")</f>
        <v/>
      </c>
    </row>
    <row r="19" spans="1:62" x14ac:dyDescent="0.25">
      <c r="A19" t="e">
        <f>#REF!</f>
        <v>#REF!</v>
      </c>
      <c r="B19" t="str">
        <f>GAMSbase!A19</f>
        <v>Elasticity of MU of Consumption</v>
      </c>
      <c r="C19" s="2" t="str">
        <f>IFERROR(#REF!/GAMSsternCa!B19,"")</f>
        <v/>
      </c>
      <c r="D19" s="2" t="str">
        <f>IFERROR(#REF!/GAMSsternCa!C19,"")</f>
        <v/>
      </c>
      <c r="E19" s="2" t="str">
        <f>IFERROR(#REF!/GAMSsternCa!D19,"")</f>
        <v/>
      </c>
      <c r="F19" s="2" t="str">
        <f>IFERROR(#REF!/GAMSsternCa!E19,"")</f>
        <v/>
      </c>
      <c r="G19" s="2" t="str">
        <f>IFERROR(#REF!/GAMSsternCa!F19,"")</f>
        <v/>
      </c>
      <c r="H19" s="2" t="str">
        <f>IFERROR(#REF!/GAMSsternCa!G19,"")</f>
        <v/>
      </c>
      <c r="I19" s="2" t="str">
        <f>IFERROR(#REF!/GAMSsternCa!H19,"")</f>
        <v/>
      </c>
      <c r="J19" s="2" t="str">
        <f>IFERROR(#REF!/GAMSsternCa!I19,"")</f>
        <v/>
      </c>
      <c r="K19" s="2" t="str">
        <f>IFERROR(#REF!/GAMSsternCa!J19,"")</f>
        <v/>
      </c>
      <c r="L19" s="2" t="str">
        <f>IFERROR(#REF!/GAMSsternCa!K19,"")</f>
        <v/>
      </c>
      <c r="M19" s="2" t="str">
        <f>IFERROR(#REF!/GAMSsternCa!L19,"")</f>
        <v/>
      </c>
      <c r="N19" s="2" t="str">
        <f>IFERROR(#REF!/GAMSsternCa!M19,"")</f>
        <v/>
      </c>
      <c r="O19" s="2" t="str">
        <f>IFERROR(#REF!/GAMSsternCa!N19,"")</f>
        <v/>
      </c>
      <c r="P19" s="2" t="str">
        <f>IFERROR(#REF!/GAMSsternCa!O19,"")</f>
        <v/>
      </c>
      <c r="Q19" s="2" t="str">
        <f>IFERROR(#REF!/GAMSsternCa!P19,"")</f>
        <v/>
      </c>
      <c r="R19" s="2" t="str">
        <f>IFERROR(#REF!/GAMSsternCa!Q19,"")</f>
        <v/>
      </c>
      <c r="S19" s="2" t="str">
        <f>IFERROR(#REF!/GAMSsternCa!R19,"")</f>
        <v/>
      </c>
      <c r="T19" s="2" t="str">
        <f>IFERROR(#REF!/GAMSsternCa!S19,"")</f>
        <v/>
      </c>
      <c r="U19" s="2" t="str">
        <f>IFERROR(#REF!/GAMSsternCa!T19,"")</f>
        <v/>
      </c>
      <c r="V19" s="2" t="str">
        <f>IFERROR(#REF!/GAMSsternCa!U19,"")</f>
        <v/>
      </c>
      <c r="W19" s="2" t="str">
        <f>IFERROR(#REF!/GAMSsternCa!V19,"")</f>
        <v/>
      </c>
      <c r="X19" s="2" t="str">
        <f>IFERROR(#REF!/GAMSsternCa!W19,"")</f>
        <v/>
      </c>
      <c r="Y19" s="2" t="str">
        <f>IFERROR(#REF!/GAMSsternCa!X19,"")</f>
        <v/>
      </c>
      <c r="Z19" s="2" t="str">
        <f>IFERROR(#REF!/GAMSsternCa!Y19,"")</f>
        <v/>
      </c>
      <c r="AA19" s="2" t="str">
        <f>IFERROR(#REF!/GAMSsternCa!Z19,"")</f>
        <v/>
      </c>
      <c r="AB19" s="2" t="str">
        <f>IFERROR(#REF!/GAMSsternCa!AA19,"")</f>
        <v/>
      </c>
      <c r="AC19" s="2" t="str">
        <f>IFERROR(#REF!/GAMSsternCa!AB19,"")</f>
        <v/>
      </c>
      <c r="AD19" s="2" t="str">
        <f>IFERROR(#REF!/GAMSsternCa!AC19,"")</f>
        <v/>
      </c>
      <c r="AE19" s="2" t="str">
        <f>IFERROR(#REF!/GAMSsternCa!AD19,"")</f>
        <v/>
      </c>
      <c r="AF19" s="2" t="str">
        <f>IFERROR(#REF!/GAMSsternCa!AE19,"")</f>
        <v/>
      </c>
      <c r="AG19" s="2" t="str">
        <f>IFERROR(#REF!/GAMSsternCa!AF19,"")</f>
        <v/>
      </c>
      <c r="AH19" s="2" t="str">
        <f>IFERROR(#REF!/GAMSsternCa!AG19,"")</f>
        <v/>
      </c>
      <c r="AI19" s="2" t="str">
        <f>IFERROR(#REF!/GAMSsternCa!AH19,"")</f>
        <v/>
      </c>
      <c r="AJ19" s="2" t="str">
        <f>IFERROR(#REF!/GAMSsternCa!AI19,"")</f>
        <v/>
      </c>
      <c r="AK19" s="2" t="str">
        <f>IFERROR(#REF!/GAMSsternCa!AJ19,"")</f>
        <v/>
      </c>
      <c r="AL19" s="2" t="str">
        <f>IFERROR(#REF!/GAMSsternCa!AK19,"")</f>
        <v/>
      </c>
      <c r="AM19" s="2" t="str">
        <f>IFERROR(#REF!/GAMSsternCa!AL19,"")</f>
        <v/>
      </c>
      <c r="AN19" s="2" t="str">
        <f>IFERROR(#REF!/GAMSsternCa!AM19,"")</f>
        <v/>
      </c>
      <c r="AO19" s="2" t="str">
        <f>IFERROR(#REF!/GAMSsternCa!AN19,"")</f>
        <v/>
      </c>
      <c r="AP19" s="2" t="str">
        <f>IFERROR(#REF!/GAMSsternCa!AO19,"")</f>
        <v/>
      </c>
      <c r="AQ19" s="2" t="str">
        <f>IFERROR(#REF!/GAMSsternCa!AP19,"")</f>
        <v/>
      </c>
      <c r="AR19" s="2" t="str">
        <f>IFERROR(#REF!/GAMSsternCa!AQ19,"")</f>
        <v/>
      </c>
      <c r="AS19" s="2" t="str">
        <f>IFERROR(#REF!/GAMSsternCa!AR19,"")</f>
        <v/>
      </c>
      <c r="AT19" s="2" t="str">
        <f>IFERROR(#REF!/GAMSsternCa!AS19,"")</f>
        <v/>
      </c>
      <c r="AU19" s="2" t="str">
        <f>IFERROR(#REF!/GAMSsternCa!AT19,"")</f>
        <v/>
      </c>
      <c r="AV19" s="2" t="str">
        <f>IFERROR(#REF!/GAMSsternCa!AU19,"")</f>
        <v/>
      </c>
      <c r="AW19" s="2" t="str">
        <f>IFERROR(#REF!/GAMSsternCa!AV19,"")</f>
        <v/>
      </c>
      <c r="AX19" s="2" t="str">
        <f>IFERROR(#REF!/GAMSsternCa!AW19,"")</f>
        <v/>
      </c>
      <c r="AY19" s="2" t="str">
        <f>IFERROR(#REF!/GAMSsternCa!AX19,"")</f>
        <v/>
      </c>
      <c r="AZ19" s="2" t="str">
        <f>IFERROR(#REF!/GAMSsternCa!AY19,"")</f>
        <v/>
      </c>
      <c r="BA19" s="2" t="str">
        <f>IFERROR(#REF!/GAMSsternCa!AZ19,"")</f>
        <v/>
      </c>
      <c r="BB19" s="2" t="str">
        <f>IFERROR(#REF!/GAMSsternCa!BA19,"")</f>
        <v/>
      </c>
      <c r="BC19" s="2" t="str">
        <f>IFERROR(#REF!/GAMSsternCa!BB19,"")</f>
        <v/>
      </c>
      <c r="BD19" s="2" t="str">
        <f>IFERROR(#REF!/GAMSsternCa!BC19,"")</f>
        <v/>
      </c>
      <c r="BE19" s="2" t="str">
        <f>IFERROR(#REF!/GAMSsternCa!BD19,"")</f>
        <v/>
      </c>
      <c r="BF19" s="2" t="str">
        <f>IFERROR(#REF!/GAMSsternCa!BE19,"")</f>
        <v/>
      </c>
      <c r="BG19" s="2" t="str">
        <f>IFERROR(#REF!/GAMSsternCa!BF19,"")</f>
        <v/>
      </c>
      <c r="BH19" s="2" t="str">
        <f>IFERROR(#REF!/GAMSsternCa!BG19,"")</f>
        <v/>
      </c>
      <c r="BI19" s="2" t="str">
        <f>IFERROR(#REF!/GAMSsternCa!BH19,"")</f>
        <v/>
      </c>
      <c r="BJ19" s="2" t="str">
        <f>IFERROR(#REF!/GAMSsternCa!BI19,"")</f>
        <v/>
      </c>
    </row>
    <row r="20" spans="1:62" x14ac:dyDescent="0.25">
      <c r="A20" t="e">
        <f>#REF!</f>
        <v>#REF!</v>
      </c>
      <c r="B20" t="str">
        <f>GAMSbase!A20</f>
        <v>* PRODUCTIVITY</v>
      </c>
      <c r="C20" s="2" t="str">
        <f>IFERROR(#REF!/GAMSsternCa!B20,"")</f>
        <v/>
      </c>
      <c r="D20" s="2" t="str">
        <f>IFERROR(#REF!/GAMSsternCa!C20,"")</f>
        <v/>
      </c>
      <c r="E20" s="2" t="str">
        <f>IFERROR(#REF!/GAMSsternCa!D20,"")</f>
        <v/>
      </c>
      <c r="F20" s="2" t="str">
        <f>IFERROR(#REF!/GAMSsternCa!E20,"")</f>
        <v/>
      </c>
      <c r="G20" s="2" t="str">
        <f>IFERROR(#REF!/GAMSsternCa!F20,"")</f>
        <v/>
      </c>
      <c r="H20" s="2" t="str">
        <f>IFERROR(#REF!/GAMSsternCa!G20,"")</f>
        <v/>
      </c>
      <c r="I20" s="2" t="str">
        <f>IFERROR(#REF!/GAMSsternCa!H20,"")</f>
        <v/>
      </c>
      <c r="J20" s="2" t="str">
        <f>IFERROR(#REF!/GAMSsternCa!I20,"")</f>
        <v/>
      </c>
      <c r="K20" s="2" t="str">
        <f>IFERROR(#REF!/GAMSsternCa!J20,"")</f>
        <v/>
      </c>
      <c r="L20" s="2" t="str">
        <f>IFERROR(#REF!/GAMSsternCa!K20,"")</f>
        <v/>
      </c>
      <c r="M20" s="2" t="str">
        <f>IFERROR(#REF!/GAMSsternCa!L20,"")</f>
        <v/>
      </c>
      <c r="N20" s="2" t="str">
        <f>IFERROR(#REF!/GAMSsternCa!M20,"")</f>
        <v/>
      </c>
      <c r="O20" s="2" t="str">
        <f>IFERROR(#REF!/GAMSsternCa!N20,"")</f>
        <v/>
      </c>
      <c r="P20" s="2" t="str">
        <f>IFERROR(#REF!/GAMSsternCa!O20,"")</f>
        <v/>
      </c>
      <c r="Q20" s="2" t="str">
        <f>IFERROR(#REF!/GAMSsternCa!P20,"")</f>
        <v/>
      </c>
      <c r="R20" s="2" t="str">
        <f>IFERROR(#REF!/GAMSsternCa!Q20,"")</f>
        <v/>
      </c>
      <c r="S20" s="2" t="str">
        <f>IFERROR(#REF!/GAMSsternCa!R20,"")</f>
        <v/>
      </c>
      <c r="T20" s="2" t="str">
        <f>IFERROR(#REF!/GAMSsternCa!S20,"")</f>
        <v/>
      </c>
      <c r="U20" s="2" t="str">
        <f>IFERROR(#REF!/GAMSsternCa!T20,"")</f>
        <v/>
      </c>
      <c r="V20" s="2" t="str">
        <f>IFERROR(#REF!/GAMSsternCa!U20,"")</f>
        <v/>
      </c>
      <c r="W20" s="2" t="str">
        <f>IFERROR(#REF!/GAMSsternCa!V20,"")</f>
        <v/>
      </c>
      <c r="X20" s="2" t="str">
        <f>IFERROR(#REF!/GAMSsternCa!W20,"")</f>
        <v/>
      </c>
      <c r="Y20" s="2" t="str">
        <f>IFERROR(#REF!/GAMSsternCa!X20,"")</f>
        <v/>
      </c>
      <c r="Z20" s="2" t="str">
        <f>IFERROR(#REF!/GAMSsternCa!Y20,"")</f>
        <v/>
      </c>
      <c r="AA20" s="2" t="str">
        <f>IFERROR(#REF!/GAMSsternCa!Z20,"")</f>
        <v/>
      </c>
      <c r="AB20" s="2" t="str">
        <f>IFERROR(#REF!/GAMSsternCa!AA20,"")</f>
        <v/>
      </c>
      <c r="AC20" s="2" t="str">
        <f>IFERROR(#REF!/GAMSsternCa!AB20,"")</f>
        <v/>
      </c>
      <c r="AD20" s="2" t="str">
        <f>IFERROR(#REF!/GAMSsternCa!AC20,"")</f>
        <v/>
      </c>
      <c r="AE20" s="2" t="str">
        <f>IFERROR(#REF!/GAMSsternCa!AD20,"")</f>
        <v/>
      </c>
      <c r="AF20" s="2" t="str">
        <f>IFERROR(#REF!/GAMSsternCa!AE20,"")</f>
        <v/>
      </c>
      <c r="AG20" s="2" t="str">
        <f>IFERROR(#REF!/GAMSsternCa!AF20,"")</f>
        <v/>
      </c>
      <c r="AH20" s="2" t="str">
        <f>IFERROR(#REF!/GAMSsternCa!AG20,"")</f>
        <v/>
      </c>
      <c r="AI20" s="2" t="str">
        <f>IFERROR(#REF!/GAMSsternCa!AH20,"")</f>
        <v/>
      </c>
      <c r="AJ20" s="2" t="str">
        <f>IFERROR(#REF!/GAMSsternCa!AI20,"")</f>
        <v/>
      </c>
      <c r="AK20" s="2" t="str">
        <f>IFERROR(#REF!/GAMSsternCa!AJ20,"")</f>
        <v/>
      </c>
      <c r="AL20" s="2" t="str">
        <f>IFERROR(#REF!/GAMSsternCa!AK20,"")</f>
        <v/>
      </c>
      <c r="AM20" s="2" t="str">
        <f>IFERROR(#REF!/GAMSsternCa!AL20,"")</f>
        <v/>
      </c>
      <c r="AN20" s="2" t="str">
        <f>IFERROR(#REF!/GAMSsternCa!AM20,"")</f>
        <v/>
      </c>
      <c r="AO20" s="2" t="str">
        <f>IFERROR(#REF!/GAMSsternCa!AN20,"")</f>
        <v/>
      </c>
      <c r="AP20" s="2" t="str">
        <f>IFERROR(#REF!/GAMSsternCa!AO20,"")</f>
        <v/>
      </c>
      <c r="AQ20" s="2" t="str">
        <f>IFERROR(#REF!/GAMSsternCa!AP20,"")</f>
        <v/>
      </c>
      <c r="AR20" s="2" t="str">
        <f>IFERROR(#REF!/GAMSsternCa!AQ20,"")</f>
        <v/>
      </c>
      <c r="AS20" s="2" t="str">
        <f>IFERROR(#REF!/GAMSsternCa!AR20,"")</f>
        <v/>
      </c>
      <c r="AT20" s="2" t="str">
        <f>IFERROR(#REF!/GAMSsternCa!AS20,"")</f>
        <v/>
      </c>
      <c r="AU20" s="2" t="str">
        <f>IFERROR(#REF!/GAMSsternCa!AT20,"")</f>
        <v/>
      </c>
      <c r="AV20" s="2" t="str">
        <f>IFERROR(#REF!/GAMSsternCa!AU20,"")</f>
        <v/>
      </c>
      <c r="AW20" s="2" t="str">
        <f>IFERROR(#REF!/GAMSsternCa!AV20,"")</f>
        <v/>
      </c>
      <c r="AX20" s="2" t="str">
        <f>IFERROR(#REF!/GAMSsternCa!AW20,"")</f>
        <v/>
      </c>
      <c r="AY20" s="2" t="str">
        <f>IFERROR(#REF!/GAMSsternCa!AX20,"")</f>
        <v/>
      </c>
      <c r="AZ20" s="2" t="str">
        <f>IFERROR(#REF!/GAMSsternCa!AY20,"")</f>
        <v/>
      </c>
      <c r="BA20" s="2" t="str">
        <f>IFERROR(#REF!/GAMSsternCa!AZ20,"")</f>
        <v/>
      </c>
      <c r="BB20" s="2" t="str">
        <f>IFERROR(#REF!/GAMSsternCa!BA20,"")</f>
        <v/>
      </c>
      <c r="BC20" s="2" t="str">
        <f>IFERROR(#REF!/GAMSsternCa!BB20,"")</f>
        <v/>
      </c>
      <c r="BD20" s="2" t="str">
        <f>IFERROR(#REF!/GAMSsternCa!BC20,"")</f>
        <v/>
      </c>
      <c r="BE20" s="2" t="str">
        <f>IFERROR(#REF!/GAMSsternCa!BD20,"")</f>
        <v/>
      </c>
      <c r="BF20" s="2" t="str">
        <f>IFERROR(#REF!/GAMSsternCa!BE20,"")</f>
        <v/>
      </c>
      <c r="BG20" s="2" t="str">
        <f>IFERROR(#REF!/GAMSsternCa!BF20,"")</f>
        <v/>
      </c>
      <c r="BH20" s="2" t="str">
        <f>IFERROR(#REF!/GAMSsternCa!BG20,"")</f>
        <v/>
      </c>
      <c r="BI20" s="2" t="str">
        <f>IFERROR(#REF!/GAMSsternCa!BH20,"")</f>
        <v/>
      </c>
      <c r="BJ20" s="2" t="str">
        <f>IFERROR(#REF!/GAMSsternCa!BI20,"")</f>
        <v/>
      </c>
    </row>
    <row r="21" spans="1:62" x14ac:dyDescent="0.25">
      <c r="A21" t="e">
        <f>#REF!</f>
        <v>#REF!</v>
      </c>
      <c r="B21" t="str">
        <f>GAMSbase!A21</f>
        <v>Total Factor Productivity</v>
      </c>
      <c r="C21" s="2" t="str">
        <f>IFERROR(#REF!/GAMSsternCa!B21,"")</f>
        <v/>
      </c>
      <c r="D21" s="2" t="str">
        <f>IFERROR(#REF!/GAMSsternCa!C21,"")</f>
        <v/>
      </c>
      <c r="E21" s="2" t="str">
        <f>IFERROR(#REF!/GAMSsternCa!D21,"")</f>
        <v/>
      </c>
      <c r="F21" s="2" t="str">
        <f>IFERROR(#REF!/GAMSsternCa!E21,"")</f>
        <v/>
      </c>
      <c r="G21" s="2" t="str">
        <f>IFERROR(#REF!/GAMSsternCa!F21,"")</f>
        <v/>
      </c>
      <c r="H21" s="2" t="str">
        <f>IFERROR(#REF!/GAMSsternCa!G21,"")</f>
        <v/>
      </c>
      <c r="I21" s="2" t="str">
        <f>IFERROR(#REF!/GAMSsternCa!H21,"")</f>
        <v/>
      </c>
      <c r="J21" s="2" t="str">
        <f>IFERROR(#REF!/GAMSsternCa!I21,"")</f>
        <v/>
      </c>
      <c r="K21" s="2" t="str">
        <f>IFERROR(#REF!/GAMSsternCa!J21,"")</f>
        <v/>
      </c>
      <c r="L21" s="2" t="str">
        <f>IFERROR(#REF!/GAMSsternCa!K21,"")</f>
        <v/>
      </c>
      <c r="M21" s="2" t="str">
        <f>IFERROR(#REF!/GAMSsternCa!L21,"")</f>
        <v/>
      </c>
      <c r="N21" s="2" t="str">
        <f>IFERROR(#REF!/GAMSsternCa!M21,"")</f>
        <v/>
      </c>
      <c r="O21" s="2" t="str">
        <f>IFERROR(#REF!/GAMSsternCa!N21,"")</f>
        <v/>
      </c>
      <c r="P21" s="2" t="str">
        <f>IFERROR(#REF!/GAMSsternCa!O21,"")</f>
        <v/>
      </c>
      <c r="Q21" s="2" t="str">
        <f>IFERROR(#REF!/GAMSsternCa!P21,"")</f>
        <v/>
      </c>
      <c r="R21" s="2" t="str">
        <f>IFERROR(#REF!/GAMSsternCa!Q21,"")</f>
        <v/>
      </c>
      <c r="S21" s="2" t="str">
        <f>IFERROR(#REF!/GAMSsternCa!R21,"")</f>
        <v/>
      </c>
      <c r="T21" s="2" t="str">
        <f>IFERROR(#REF!/GAMSsternCa!S21,"")</f>
        <v/>
      </c>
      <c r="U21" s="2" t="str">
        <f>IFERROR(#REF!/GAMSsternCa!T21,"")</f>
        <v/>
      </c>
      <c r="V21" s="2" t="str">
        <f>IFERROR(#REF!/GAMSsternCa!U21,"")</f>
        <v/>
      </c>
      <c r="W21" s="2" t="str">
        <f>IFERROR(#REF!/GAMSsternCa!V21,"")</f>
        <v/>
      </c>
      <c r="X21" s="2" t="str">
        <f>IFERROR(#REF!/GAMSsternCa!W21,"")</f>
        <v/>
      </c>
      <c r="Y21" s="2" t="str">
        <f>IFERROR(#REF!/GAMSsternCa!X21,"")</f>
        <v/>
      </c>
      <c r="Z21" s="2" t="str">
        <f>IFERROR(#REF!/GAMSsternCa!Y21,"")</f>
        <v/>
      </c>
      <c r="AA21" s="2" t="str">
        <f>IFERROR(#REF!/GAMSsternCa!Z21,"")</f>
        <v/>
      </c>
      <c r="AB21" s="2" t="str">
        <f>IFERROR(#REF!/GAMSsternCa!AA21,"")</f>
        <v/>
      </c>
      <c r="AC21" s="2" t="str">
        <f>IFERROR(#REF!/GAMSsternCa!AB21,"")</f>
        <v/>
      </c>
      <c r="AD21" s="2" t="str">
        <f>IFERROR(#REF!/GAMSsternCa!AC21,"")</f>
        <v/>
      </c>
      <c r="AE21" s="2" t="str">
        <f>IFERROR(#REF!/GAMSsternCa!AD21,"")</f>
        <v/>
      </c>
      <c r="AF21" s="2" t="str">
        <f>IFERROR(#REF!/GAMSsternCa!AE21,"")</f>
        <v/>
      </c>
      <c r="AG21" s="2" t="str">
        <f>IFERROR(#REF!/GAMSsternCa!AF21,"")</f>
        <v/>
      </c>
      <c r="AH21" s="2" t="str">
        <f>IFERROR(#REF!/GAMSsternCa!AG21,"")</f>
        <v/>
      </c>
      <c r="AI21" s="2" t="str">
        <f>IFERROR(#REF!/GAMSsternCa!AH21,"")</f>
        <v/>
      </c>
      <c r="AJ21" s="2" t="str">
        <f>IFERROR(#REF!/GAMSsternCa!AI21,"")</f>
        <v/>
      </c>
      <c r="AK21" s="2" t="str">
        <f>IFERROR(#REF!/GAMSsternCa!AJ21,"")</f>
        <v/>
      </c>
      <c r="AL21" s="2" t="str">
        <f>IFERROR(#REF!/GAMSsternCa!AK21,"")</f>
        <v/>
      </c>
      <c r="AM21" s="2" t="str">
        <f>IFERROR(#REF!/GAMSsternCa!AL21,"")</f>
        <v/>
      </c>
      <c r="AN21" s="2" t="str">
        <f>IFERROR(#REF!/GAMSsternCa!AM21,"")</f>
        <v/>
      </c>
      <c r="AO21" s="2" t="str">
        <f>IFERROR(#REF!/GAMSsternCa!AN21,"")</f>
        <v/>
      </c>
      <c r="AP21" s="2" t="str">
        <f>IFERROR(#REF!/GAMSsternCa!AO21,"")</f>
        <v/>
      </c>
      <c r="AQ21" s="2" t="str">
        <f>IFERROR(#REF!/GAMSsternCa!AP21,"")</f>
        <v/>
      </c>
      <c r="AR21" s="2" t="str">
        <f>IFERROR(#REF!/GAMSsternCa!AQ21,"")</f>
        <v/>
      </c>
      <c r="AS21" s="2" t="str">
        <f>IFERROR(#REF!/GAMSsternCa!AR21,"")</f>
        <v/>
      </c>
      <c r="AT21" s="2" t="str">
        <f>IFERROR(#REF!/GAMSsternCa!AS21,"")</f>
        <v/>
      </c>
      <c r="AU21" s="2" t="str">
        <f>IFERROR(#REF!/GAMSsternCa!AT21,"")</f>
        <v/>
      </c>
      <c r="AV21" s="2" t="str">
        <f>IFERROR(#REF!/GAMSsternCa!AU21,"")</f>
        <v/>
      </c>
      <c r="AW21" s="2" t="str">
        <f>IFERROR(#REF!/GAMSsternCa!AV21,"")</f>
        <v/>
      </c>
      <c r="AX21" s="2" t="str">
        <f>IFERROR(#REF!/GAMSsternCa!AW21,"")</f>
        <v/>
      </c>
      <c r="AY21" s="2" t="str">
        <f>IFERROR(#REF!/GAMSsternCa!AX21,"")</f>
        <v/>
      </c>
      <c r="AZ21" s="2" t="str">
        <f>IFERROR(#REF!/GAMSsternCa!AY21,"")</f>
        <v/>
      </c>
      <c r="BA21" s="2" t="str">
        <f>IFERROR(#REF!/GAMSsternCa!AZ21,"")</f>
        <v/>
      </c>
      <c r="BB21" s="2" t="str">
        <f>IFERROR(#REF!/GAMSsternCa!BA21,"")</f>
        <v/>
      </c>
      <c r="BC21" s="2" t="str">
        <f>IFERROR(#REF!/GAMSsternCa!BB21,"")</f>
        <v/>
      </c>
      <c r="BD21" s="2" t="str">
        <f>IFERROR(#REF!/GAMSsternCa!BC21,"")</f>
        <v/>
      </c>
      <c r="BE21" s="2" t="str">
        <f>IFERROR(#REF!/GAMSsternCa!BD21,"")</f>
        <v/>
      </c>
      <c r="BF21" s="2" t="str">
        <f>IFERROR(#REF!/GAMSsternCa!BE21,"")</f>
        <v/>
      </c>
      <c r="BG21" s="2" t="str">
        <f>IFERROR(#REF!/GAMSsternCa!BF21,"")</f>
        <v/>
      </c>
      <c r="BH21" s="2" t="str">
        <f>IFERROR(#REF!/GAMSsternCa!BG21,"")</f>
        <v/>
      </c>
      <c r="BI21" s="2" t="str">
        <f>IFERROR(#REF!/GAMSsternCa!BH21,"")</f>
        <v/>
      </c>
      <c r="BJ21" s="2" t="str">
        <f>IFERROR(#REF!/GAMSsternCa!BI21,"")</f>
        <v/>
      </c>
    </row>
    <row r="22" spans="1:62" x14ac:dyDescent="0.25">
      <c r="A22" t="e">
        <f>#REF!</f>
        <v>#REF!</v>
      </c>
      <c r="B22" t="str">
        <f>GAMSbase!A22</f>
        <v>Initial Total Factor Productivity</v>
      </c>
      <c r="C22" s="2" t="str">
        <f>IFERROR(#REF!/GAMSsternCa!B22,"")</f>
        <v/>
      </c>
      <c r="D22" s="2" t="str">
        <f>IFERROR(#REF!/GAMSsternCa!C22,"")</f>
        <v/>
      </c>
      <c r="E22" s="2" t="str">
        <f>IFERROR(#REF!/GAMSsternCa!D22,"")</f>
        <v/>
      </c>
      <c r="F22" s="2" t="str">
        <f>IFERROR(#REF!/GAMSsternCa!E22,"")</f>
        <v/>
      </c>
      <c r="G22" s="2" t="str">
        <f>IFERROR(#REF!/GAMSsternCa!F22,"")</f>
        <v/>
      </c>
      <c r="H22" s="2" t="str">
        <f>IFERROR(#REF!/GAMSsternCa!G22,"")</f>
        <v/>
      </c>
      <c r="I22" s="2" t="str">
        <f>IFERROR(#REF!/GAMSsternCa!H22,"")</f>
        <v/>
      </c>
      <c r="J22" s="2" t="str">
        <f>IFERROR(#REF!/GAMSsternCa!I22,"")</f>
        <v/>
      </c>
      <c r="K22" s="2" t="str">
        <f>IFERROR(#REF!/GAMSsternCa!J22,"")</f>
        <v/>
      </c>
      <c r="L22" s="2" t="str">
        <f>IFERROR(#REF!/GAMSsternCa!K22,"")</f>
        <v/>
      </c>
      <c r="M22" s="2" t="str">
        <f>IFERROR(#REF!/GAMSsternCa!L22,"")</f>
        <v/>
      </c>
      <c r="N22" s="2" t="str">
        <f>IFERROR(#REF!/GAMSsternCa!M22,"")</f>
        <v/>
      </c>
      <c r="O22" s="2" t="str">
        <f>IFERROR(#REF!/GAMSsternCa!N22,"")</f>
        <v/>
      </c>
      <c r="P22" s="2" t="str">
        <f>IFERROR(#REF!/GAMSsternCa!O22,"")</f>
        <v/>
      </c>
      <c r="Q22" s="2" t="str">
        <f>IFERROR(#REF!/GAMSsternCa!P22,"")</f>
        <v/>
      </c>
      <c r="R22" s="2" t="str">
        <f>IFERROR(#REF!/GAMSsternCa!Q22,"")</f>
        <v/>
      </c>
      <c r="S22" s="2" t="str">
        <f>IFERROR(#REF!/GAMSsternCa!R22,"")</f>
        <v/>
      </c>
      <c r="T22" s="2" t="str">
        <f>IFERROR(#REF!/GAMSsternCa!S22,"")</f>
        <v/>
      </c>
      <c r="U22" s="2" t="str">
        <f>IFERROR(#REF!/GAMSsternCa!T22,"")</f>
        <v/>
      </c>
      <c r="V22" s="2" t="str">
        <f>IFERROR(#REF!/GAMSsternCa!U22,"")</f>
        <v/>
      </c>
      <c r="W22" s="2" t="str">
        <f>IFERROR(#REF!/GAMSsternCa!V22,"")</f>
        <v/>
      </c>
      <c r="X22" s="2" t="str">
        <f>IFERROR(#REF!/GAMSsternCa!W22,"")</f>
        <v/>
      </c>
      <c r="Y22" s="2" t="str">
        <f>IFERROR(#REF!/GAMSsternCa!X22,"")</f>
        <v/>
      </c>
      <c r="Z22" s="2" t="str">
        <f>IFERROR(#REF!/GAMSsternCa!Y22,"")</f>
        <v/>
      </c>
      <c r="AA22" s="2" t="str">
        <f>IFERROR(#REF!/GAMSsternCa!Z22,"")</f>
        <v/>
      </c>
      <c r="AB22" s="2" t="str">
        <f>IFERROR(#REF!/GAMSsternCa!AA22,"")</f>
        <v/>
      </c>
      <c r="AC22" s="2" t="str">
        <f>IFERROR(#REF!/GAMSsternCa!AB22,"")</f>
        <v/>
      </c>
      <c r="AD22" s="2" t="str">
        <f>IFERROR(#REF!/GAMSsternCa!AC22,"")</f>
        <v/>
      </c>
      <c r="AE22" s="2" t="str">
        <f>IFERROR(#REF!/GAMSsternCa!AD22,"")</f>
        <v/>
      </c>
      <c r="AF22" s="2" t="str">
        <f>IFERROR(#REF!/GAMSsternCa!AE22,"")</f>
        <v/>
      </c>
      <c r="AG22" s="2" t="str">
        <f>IFERROR(#REF!/GAMSsternCa!AF22,"")</f>
        <v/>
      </c>
      <c r="AH22" s="2" t="str">
        <f>IFERROR(#REF!/GAMSsternCa!AG22,"")</f>
        <v/>
      </c>
      <c r="AI22" s="2" t="str">
        <f>IFERROR(#REF!/GAMSsternCa!AH22,"")</f>
        <v/>
      </c>
      <c r="AJ22" s="2" t="str">
        <f>IFERROR(#REF!/GAMSsternCa!AI22,"")</f>
        <v/>
      </c>
      <c r="AK22" s="2" t="str">
        <f>IFERROR(#REF!/GAMSsternCa!AJ22,"")</f>
        <v/>
      </c>
      <c r="AL22" s="2" t="str">
        <f>IFERROR(#REF!/GAMSsternCa!AK22,"")</f>
        <v/>
      </c>
      <c r="AM22" s="2" t="str">
        <f>IFERROR(#REF!/GAMSsternCa!AL22,"")</f>
        <v/>
      </c>
      <c r="AN22" s="2" t="str">
        <f>IFERROR(#REF!/GAMSsternCa!AM22,"")</f>
        <v/>
      </c>
      <c r="AO22" s="2" t="str">
        <f>IFERROR(#REF!/GAMSsternCa!AN22,"")</f>
        <v/>
      </c>
      <c r="AP22" s="2" t="str">
        <f>IFERROR(#REF!/GAMSsternCa!AO22,"")</f>
        <v/>
      </c>
      <c r="AQ22" s="2" t="str">
        <f>IFERROR(#REF!/GAMSsternCa!AP22,"")</f>
        <v/>
      </c>
      <c r="AR22" s="2" t="str">
        <f>IFERROR(#REF!/GAMSsternCa!AQ22,"")</f>
        <v/>
      </c>
      <c r="AS22" s="2" t="str">
        <f>IFERROR(#REF!/GAMSsternCa!AR22,"")</f>
        <v/>
      </c>
      <c r="AT22" s="2" t="str">
        <f>IFERROR(#REF!/GAMSsternCa!AS22,"")</f>
        <v/>
      </c>
      <c r="AU22" s="2" t="str">
        <f>IFERROR(#REF!/GAMSsternCa!AT22,"")</f>
        <v/>
      </c>
      <c r="AV22" s="2" t="str">
        <f>IFERROR(#REF!/GAMSsternCa!AU22,"")</f>
        <v/>
      </c>
      <c r="AW22" s="2" t="str">
        <f>IFERROR(#REF!/GAMSsternCa!AV22,"")</f>
        <v/>
      </c>
      <c r="AX22" s="2" t="str">
        <f>IFERROR(#REF!/GAMSsternCa!AW22,"")</f>
        <v/>
      </c>
      <c r="AY22" s="2" t="str">
        <f>IFERROR(#REF!/GAMSsternCa!AX22,"")</f>
        <v/>
      </c>
      <c r="AZ22" s="2" t="str">
        <f>IFERROR(#REF!/GAMSsternCa!AY22,"")</f>
        <v/>
      </c>
      <c r="BA22" s="2" t="str">
        <f>IFERROR(#REF!/GAMSsternCa!AZ22,"")</f>
        <v/>
      </c>
      <c r="BB22" s="2" t="str">
        <f>IFERROR(#REF!/GAMSsternCa!BA22,"")</f>
        <v/>
      </c>
      <c r="BC22" s="2" t="str">
        <f>IFERROR(#REF!/GAMSsternCa!BB22,"")</f>
        <v/>
      </c>
      <c r="BD22" s="2" t="str">
        <f>IFERROR(#REF!/GAMSsternCa!BC22,"")</f>
        <v/>
      </c>
      <c r="BE22" s="2" t="str">
        <f>IFERROR(#REF!/GAMSsternCa!BD22,"")</f>
        <v/>
      </c>
      <c r="BF22" s="2" t="str">
        <f>IFERROR(#REF!/GAMSsternCa!BE22,"")</f>
        <v/>
      </c>
      <c r="BG22" s="2" t="str">
        <f>IFERROR(#REF!/GAMSsternCa!BF22,"")</f>
        <v/>
      </c>
      <c r="BH22" s="2" t="str">
        <f>IFERROR(#REF!/GAMSsternCa!BG22,"")</f>
        <v/>
      </c>
      <c r="BI22" s="2" t="str">
        <f>IFERROR(#REF!/GAMSsternCa!BH22,"")</f>
        <v/>
      </c>
      <c r="BJ22" s="2" t="str">
        <f>IFERROR(#REF!/GAMSsternCa!BI22,"")</f>
        <v/>
      </c>
    </row>
    <row r="23" spans="1:62" x14ac:dyDescent="0.25">
      <c r="A23" t="e">
        <f>#REF!</f>
        <v>#REF!</v>
      </c>
      <c r="B23" t="str">
        <f>GAMSbase!A23</f>
        <v>Rate of Growth of Productivity</v>
      </c>
      <c r="C23" s="2" t="str">
        <f>IFERROR(#REF!/GAMSsternCa!B23,"")</f>
        <v/>
      </c>
      <c r="D23" s="2" t="str">
        <f>IFERROR(#REF!/GAMSsternCa!C23,"")</f>
        <v/>
      </c>
      <c r="E23" s="2" t="str">
        <f>IFERROR(#REF!/GAMSsternCa!D23,"")</f>
        <v/>
      </c>
      <c r="F23" s="2" t="str">
        <f>IFERROR(#REF!/GAMSsternCa!E23,"")</f>
        <v/>
      </c>
      <c r="G23" s="2" t="str">
        <f>IFERROR(#REF!/GAMSsternCa!F23,"")</f>
        <v/>
      </c>
      <c r="H23" s="2" t="str">
        <f>IFERROR(#REF!/GAMSsternCa!G23,"")</f>
        <v/>
      </c>
      <c r="I23" s="2" t="str">
        <f>IFERROR(#REF!/GAMSsternCa!H23,"")</f>
        <v/>
      </c>
      <c r="J23" s="2" t="str">
        <f>IFERROR(#REF!/GAMSsternCa!I23,"")</f>
        <v/>
      </c>
      <c r="K23" s="2" t="str">
        <f>IFERROR(#REF!/GAMSsternCa!J23,"")</f>
        <v/>
      </c>
      <c r="L23" s="2" t="str">
        <f>IFERROR(#REF!/GAMSsternCa!K23,"")</f>
        <v/>
      </c>
      <c r="M23" s="2" t="str">
        <f>IFERROR(#REF!/GAMSsternCa!L23,"")</f>
        <v/>
      </c>
      <c r="N23" s="2" t="str">
        <f>IFERROR(#REF!/GAMSsternCa!M23,"")</f>
        <v/>
      </c>
      <c r="O23" s="2" t="str">
        <f>IFERROR(#REF!/GAMSsternCa!N23,"")</f>
        <v/>
      </c>
      <c r="P23" s="2" t="str">
        <f>IFERROR(#REF!/GAMSsternCa!O23,"")</f>
        <v/>
      </c>
      <c r="Q23" s="2" t="str">
        <f>IFERROR(#REF!/GAMSsternCa!P23,"")</f>
        <v/>
      </c>
      <c r="R23" s="2" t="str">
        <f>IFERROR(#REF!/GAMSsternCa!Q23,"")</f>
        <v/>
      </c>
      <c r="S23" s="2" t="str">
        <f>IFERROR(#REF!/GAMSsternCa!R23,"")</f>
        <v/>
      </c>
      <c r="T23" s="2" t="str">
        <f>IFERROR(#REF!/GAMSsternCa!S23,"")</f>
        <v/>
      </c>
      <c r="U23" s="2" t="str">
        <f>IFERROR(#REF!/GAMSsternCa!T23,"")</f>
        <v/>
      </c>
      <c r="V23" s="2" t="str">
        <f>IFERROR(#REF!/GAMSsternCa!U23,"")</f>
        <v/>
      </c>
      <c r="W23" s="2" t="str">
        <f>IFERROR(#REF!/GAMSsternCa!V23,"")</f>
        <v/>
      </c>
      <c r="X23" s="2" t="str">
        <f>IFERROR(#REF!/GAMSsternCa!W23,"")</f>
        <v/>
      </c>
      <c r="Y23" s="2" t="str">
        <f>IFERROR(#REF!/GAMSsternCa!X23,"")</f>
        <v/>
      </c>
      <c r="Z23" s="2" t="str">
        <f>IFERROR(#REF!/GAMSsternCa!Y23,"")</f>
        <v/>
      </c>
      <c r="AA23" s="2" t="str">
        <f>IFERROR(#REF!/GAMSsternCa!Z23,"")</f>
        <v/>
      </c>
      <c r="AB23" s="2" t="str">
        <f>IFERROR(#REF!/GAMSsternCa!AA23,"")</f>
        <v/>
      </c>
      <c r="AC23" s="2" t="str">
        <f>IFERROR(#REF!/GAMSsternCa!AB23,"")</f>
        <v/>
      </c>
      <c r="AD23" s="2" t="str">
        <f>IFERROR(#REF!/GAMSsternCa!AC23,"")</f>
        <v/>
      </c>
      <c r="AE23" s="2" t="str">
        <f>IFERROR(#REF!/GAMSsternCa!AD23,"")</f>
        <v/>
      </c>
      <c r="AF23" s="2" t="str">
        <f>IFERROR(#REF!/GAMSsternCa!AE23,"")</f>
        <v/>
      </c>
      <c r="AG23" s="2" t="str">
        <f>IFERROR(#REF!/GAMSsternCa!AF23,"")</f>
        <v/>
      </c>
      <c r="AH23" s="2" t="str">
        <f>IFERROR(#REF!/GAMSsternCa!AG23,"")</f>
        <v/>
      </c>
      <c r="AI23" s="2" t="str">
        <f>IFERROR(#REF!/GAMSsternCa!AH23,"")</f>
        <v/>
      </c>
      <c r="AJ23" s="2" t="str">
        <f>IFERROR(#REF!/GAMSsternCa!AI23,"")</f>
        <v/>
      </c>
      <c r="AK23" s="2" t="str">
        <f>IFERROR(#REF!/GAMSsternCa!AJ23,"")</f>
        <v/>
      </c>
      <c r="AL23" s="2" t="str">
        <f>IFERROR(#REF!/GAMSsternCa!AK23,"")</f>
        <v/>
      </c>
      <c r="AM23" s="2" t="str">
        <f>IFERROR(#REF!/GAMSsternCa!AL23,"")</f>
        <v/>
      </c>
      <c r="AN23" s="2" t="str">
        <f>IFERROR(#REF!/GAMSsternCa!AM23,"")</f>
        <v/>
      </c>
      <c r="AO23" s="2" t="str">
        <f>IFERROR(#REF!/GAMSsternCa!AN23,"")</f>
        <v/>
      </c>
      <c r="AP23" s="2" t="str">
        <f>IFERROR(#REF!/GAMSsternCa!AO23,"")</f>
        <v/>
      </c>
      <c r="AQ23" s="2" t="str">
        <f>IFERROR(#REF!/GAMSsternCa!AP23,"")</f>
        <v/>
      </c>
      <c r="AR23" s="2" t="str">
        <f>IFERROR(#REF!/GAMSsternCa!AQ23,"")</f>
        <v/>
      </c>
      <c r="AS23" s="2" t="str">
        <f>IFERROR(#REF!/GAMSsternCa!AR23,"")</f>
        <v/>
      </c>
      <c r="AT23" s="2" t="str">
        <f>IFERROR(#REF!/GAMSsternCa!AS23,"")</f>
        <v/>
      </c>
      <c r="AU23" s="2" t="str">
        <f>IFERROR(#REF!/GAMSsternCa!AT23,"")</f>
        <v/>
      </c>
      <c r="AV23" s="2" t="str">
        <f>IFERROR(#REF!/GAMSsternCa!AU23,"")</f>
        <v/>
      </c>
      <c r="AW23" s="2" t="str">
        <f>IFERROR(#REF!/GAMSsternCa!AV23,"")</f>
        <v/>
      </c>
      <c r="AX23" s="2" t="str">
        <f>IFERROR(#REF!/GAMSsternCa!AW23,"")</f>
        <v/>
      </c>
      <c r="AY23" s="2" t="str">
        <f>IFERROR(#REF!/GAMSsternCa!AX23,"")</f>
        <v/>
      </c>
      <c r="AZ23" s="2" t="str">
        <f>IFERROR(#REF!/GAMSsternCa!AY23,"")</f>
        <v/>
      </c>
      <c r="BA23" s="2" t="str">
        <f>IFERROR(#REF!/GAMSsternCa!AZ23,"")</f>
        <v/>
      </c>
      <c r="BB23" s="2" t="str">
        <f>IFERROR(#REF!/GAMSsternCa!BA23,"")</f>
        <v/>
      </c>
      <c r="BC23" s="2" t="str">
        <f>IFERROR(#REF!/GAMSsternCa!BB23,"")</f>
        <v/>
      </c>
      <c r="BD23" s="2" t="str">
        <f>IFERROR(#REF!/GAMSsternCa!BC23,"")</f>
        <v/>
      </c>
      <c r="BE23" s="2" t="str">
        <f>IFERROR(#REF!/GAMSsternCa!BD23,"")</f>
        <v/>
      </c>
      <c r="BF23" s="2" t="str">
        <f>IFERROR(#REF!/GAMSsternCa!BE23,"")</f>
        <v/>
      </c>
      <c r="BG23" s="2" t="str">
        <f>IFERROR(#REF!/GAMSsternCa!BF23,"")</f>
        <v/>
      </c>
      <c r="BH23" s="2" t="str">
        <f>IFERROR(#REF!/GAMSsternCa!BG23,"")</f>
        <v/>
      </c>
      <c r="BI23" s="2" t="str">
        <f>IFERROR(#REF!/GAMSsternCa!BH23,"")</f>
        <v/>
      </c>
      <c r="BJ23" s="2" t="str">
        <f>IFERROR(#REF!/GAMSsternCa!BI23,"")</f>
        <v/>
      </c>
    </row>
    <row r="24" spans="1:62" x14ac:dyDescent="0.25">
      <c r="A24" t="e">
        <f>#REF!</f>
        <v>#REF!</v>
      </c>
      <c r="B24" t="str">
        <f>GAMSbase!A24</f>
        <v>* DAMAGE FUNCTION</v>
      </c>
      <c r="C24" s="2" t="str">
        <f>IFERROR(#REF!/GAMSsternCa!B24,"")</f>
        <v/>
      </c>
      <c r="D24" s="2" t="str">
        <f>IFERROR(#REF!/GAMSsternCa!C24,"")</f>
        <v/>
      </c>
      <c r="E24" s="2" t="str">
        <f>IFERROR(#REF!/GAMSsternCa!D24,"")</f>
        <v/>
      </c>
      <c r="F24" s="2" t="str">
        <f>IFERROR(#REF!/GAMSsternCa!E24,"")</f>
        <v/>
      </c>
      <c r="G24" s="2" t="str">
        <f>IFERROR(#REF!/GAMSsternCa!F24,"")</f>
        <v/>
      </c>
      <c r="H24" s="2" t="str">
        <f>IFERROR(#REF!/GAMSsternCa!G24,"")</f>
        <v/>
      </c>
      <c r="I24" s="2" t="str">
        <f>IFERROR(#REF!/GAMSsternCa!H24,"")</f>
        <v/>
      </c>
      <c r="J24" s="2" t="str">
        <f>IFERROR(#REF!/GAMSsternCa!I24,"")</f>
        <v/>
      </c>
      <c r="K24" s="2" t="str">
        <f>IFERROR(#REF!/GAMSsternCa!J24,"")</f>
        <v/>
      </c>
      <c r="L24" s="2" t="str">
        <f>IFERROR(#REF!/GAMSsternCa!K24,"")</f>
        <v/>
      </c>
      <c r="M24" s="2" t="str">
        <f>IFERROR(#REF!/GAMSsternCa!L24,"")</f>
        <v/>
      </c>
      <c r="N24" s="2" t="str">
        <f>IFERROR(#REF!/GAMSsternCa!M24,"")</f>
        <v/>
      </c>
      <c r="O24" s="2" t="str">
        <f>IFERROR(#REF!/GAMSsternCa!N24,"")</f>
        <v/>
      </c>
      <c r="P24" s="2" t="str">
        <f>IFERROR(#REF!/GAMSsternCa!O24,"")</f>
        <v/>
      </c>
      <c r="Q24" s="2" t="str">
        <f>IFERROR(#REF!/GAMSsternCa!P24,"")</f>
        <v/>
      </c>
      <c r="R24" s="2" t="str">
        <f>IFERROR(#REF!/GAMSsternCa!Q24,"")</f>
        <v/>
      </c>
      <c r="S24" s="2" t="str">
        <f>IFERROR(#REF!/GAMSsternCa!R24,"")</f>
        <v/>
      </c>
      <c r="T24" s="2" t="str">
        <f>IFERROR(#REF!/GAMSsternCa!S24,"")</f>
        <v/>
      </c>
      <c r="U24" s="2" t="str">
        <f>IFERROR(#REF!/GAMSsternCa!T24,"")</f>
        <v/>
      </c>
      <c r="V24" s="2" t="str">
        <f>IFERROR(#REF!/GAMSsternCa!U24,"")</f>
        <v/>
      </c>
      <c r="W24" s="2" t="str">
        <f>IFERROR(#REF!/GAMSsternCa!V24,"")</f>
        <v/>
      </c>
      <c r="X24" s="2" t="str">
        <f>IFERROR(#REF!/GAMSsternCa!W24,"")</f>
        <v/>
      </c>
      <c r="Y24" s="2" t="str">
        <f>IFERROR(#REF!/GAMSsternCa!X24,"")</f>
        <v/>
      </c>
      <c r="Z24" s="2" t="str">
        <f>IFERROR(#REF!/GAMSsternCa!Y24,"")</f>
        <v/>
      </c>
      <c r="AA24" s="2" t="str">
        <f>IFERROR(#REF!/GAMSsternCa!Z24,"")</f>
        <v/>
      </c>
      <c r="AB24" s="2" t="str">
        <f>IFERROR(#REF!/GAMSsternCa!AA24,"")</f>
        <v/>
      </c>
      <c r="AC24" s="2" t="str">
        <f>IFERROR(#REF!/GAMSsternCa!AB24,"")</f>
        <v/>
      </c>
      <c r="AD24" s="2" t="str">
        <f>IFERROR(#REF!/GAMSsternCa!AC24,"")</f>
        <v/>
      </c>
      <c r="AE24" s="2" t="str">
        <f>IFERROR(#REF!/GAMSsternCa!AD24,"")</f>
        <v/>
      </c>
      <c r="AF24" s="2" t="str">
        <f>IFERROR(#REF!/GAMSsternCa!AE24,"")</f>
        <v/>
      </c>
      <c r="AG24" s="2" t="str">
        <f>IFERROR(#REF!/GAMSsternCa!AF24,"")</f>
        <v/>
      </c>
      <c r="AH24" s="2" t="str">
        <f>IFERROR(#REF!/GAMSsternCa!AG24,"")</f>
        <v/>
      </c>
      <c r="AI24" s="2" t="str">
        <f>IFERROR(#REF!/GAMSsternCa!AH24,"")</f>
        <v/>
      </c>
      <c r="AJ24" s="2" t="str">
        <f>IFERROR(#REF!/GAMSsternCa!AI24,"")</f>
        <v/>
      </c>
      <c r="AK24" s="2" t="str">
        <f>IFERROR(#REF!/GAMSsternCa!AJ24,"")</f>
        <v/>
      </c>
      <c r="AL24" s="2" t="str">
        <f>IFERROR(#REF!/GAMSsternCa!AK24,"")</f>
        <v/>
      </c>
      <c r="AM24" s="2" t="str">
        <f>IFERROR(#REF!/GAMSsternCa!AL24,"")</f>
        <v/>
      </c>
      <c r="AN24" s="2" t="str">
        <f>IFERROR(#REF!/GAMSsternCa!AM24,"")</f>
        <v/>
      </c>
      <c r="AO24" s="2" t="str">
        <f>IFERROR(#REF!/GAMSsternCa!AN24,"")</f>
        <v/>
      </c>
      <c r="AP24" s="2" t="str">
        <f>IFERROR(#REF!/GAMSsternCa!AO24,"")</f>
        <v/>
      </c>
      <c r="AQ24" s="2" t="str">
        <f>IFERROR(#REF!/GAMSsternCa!AP24,"")</f>
        <v/>
      </c>
      <c r="AR24" s="2" t="str">
        <f>IFERROR(#REF!/GAMSsternCa!AQ24,"")</f>
        <v/>
      </c>
      <c r="AS24" s="2" t="str">
        <f>IFERROR(#REF!/GAMSsternCa!AR24,"")</f>
        <v/>
      </c>
      <c r="AT24" s="2" t="str">
        <f>IFERROR(#REF!/GAMSsternCa!AS24,"")</f>
        <v/>
      </c>
      <c r="AU24" s="2" t="str">
        <f>IFERROR(#REF!/GAMSsternCa!AT24,"")</f>
        <v/>
      </c>
      <c r="AV24" s="2" t="str">
        <f>IFERROR(#REF!/GAMSsternCa!AU24,"")</f>
        <v/>
      </c>
      <c r="AW24" s="2" t="str">
        <f>IFERROR(#REF!/GAMSsternCa!AV24,"")</f>
        <v/>
      </c>
      <c r="AX24" s="2" t="str">
        <f>IFERROR(#REF!/GAMSsternCa!AW24,"")</f>
        <v/>
      </c>
      <c r="AY24" s="2" t="str">
        <f>IFERROR(#REF!/GAMSsternCa!AX24,"")</f>
        <v/>
      </c>
      <c r="AZ24" s="2" t="str">
        <f>IFERROR(#REF!/GAMSsternCa!AY24,"")</f>
        <v/>
      </c>
      <c r="BA24" s="2" t="str">
        <f>IFERROR(#REF!/GAMSsternCa!AZ24,"")</f>
        <v/>
      </c>
      <c r="BB24" s="2" t="str">
        <f>IFERROR(#REF!/GAMSsternCa!BA24,"")</f>
        <v/>
      </c>
      <c r="BC24" s="2" t="str">
        <f>IFERROR(#REF!/GAMSsternCa!BB24,"")</f>
        <v/>
      </c>
      <c r="BD24" s="2" t="str">
        <f>IFERROR(#REF!/GAMSsternCa!BC24,"")</f>
        <v/>
      </c>
      <c r="BE24" s="2" t="str">
        <f>IFERROR(#REF!/GAMSsternCa!BD24,"")</f>
        <v/>
      </c>
      <c r="BF24" s="2" t="str">
        <f>IFERROR(#REF!/GAMSsternCa!BE24,"")</f>
        <v/>
      </c>
      <c r="BG24" s="2" t="str">
        <f>IFERROR(#REF!/GAMSsternCa!BF24,"")</f>
        <v/>
      </c>
      <c r="BH24" s="2" t="str">
        <f>IFERROR(#REF!/GAMSsternCa!BG24,"")</f>
        <v/>
      </c>
      <c r="BI24" s="2" t="str">
        <f>IFERROR(#REF!/GAMSsternCa!BH24,"")</f>
        <v/>
      </c>
      <c r="BJ24" s="2" t="str">
        <f>IFERROR(#REF!/GAMSsternCa!BI24,"")</f>
        <v/>
      </c>
    </row>
    <row r="25" spans="1:62" x14ac:dyDescent="0.25">
      <c r="A25" t="e">
        <f>#REF!</f>
        <v>#REF!</v>
      </c>
      <c r="B25" t="str">
        <f>GAMSbase!A25</f>
        <v>Damage Coefficient on Temperature</v>
      </c>
      <c r="C25" s="2" t="str">
        <f>IFERROR(#REF!/GAMSsternCa!B25,"")</f>
        <v/>
      </c>
      <c r="D25" s="2" t="str">
        <f>IFERROR(#REF!/GAMSsternCa!C25,"")</f>
        <v/>
      </c>
      <c r="E25" s="2" t="str">
        <f>IFERROR(#REF!/GAMSsternCa!D25,"")</f>
        <v/>
      </c>
      <c r="F25" s="2" t="str">
        <f>IFERROR(#REF!/GAMSsternCa!E25,"")</f>
        <v/>
      </c>
      <c r="G25" s="2" t="str">
        <f>IFERROR(#REF!/GAMSsternCa!F25,"")</f>
        <v/>
      </c>
      <c r="H25" s="2" t="str">
        <f>IFERROR(#REF!/GAMSsternCa!G25,"")</f>
        <v/>
      </c>
      <c r="I25" s="2" t="str">
        <f>IFERROR(#REF!/GAMSsternCa!H25,"")</f>
        <v/>
      </c>
      <c r="J25" s="2" t="str">
        <f>IFERROR(#REF!/GAMSsternCa!I25,"")</f>
        <v/>
      </c>
      <c r="K25" s="2" t="str">
        <f>IFERROR(#REF!/GAMSsternCa!J25,"")</f>
        <v/>
      </c>
      <c r="L25" s="2" t="str">
        <f>IFERROR(#REF!/GAMSsternCa!K25,"")</f>
        <v/>
      </c>
      <c r="M25" s="2" t="str">
        <f>IFERROR(#REF!/GAMSsternCa!L25,"")</f>
        <v/>
      </c>
      <c r="N25" s="2" t="str">
        <f>IFERROR(#REF!/GAMSsternCa!M25,"")</f>
        <v/>
      </c>
      <c r="O25" s="2" t="str">
        <f>IFERROR(#REF!/GAMSsternCa!N25,"")</f>
        <v/>
      </c>
      <c r="P25" s="2" t="str">
        <f>IFERROR(#REF!/GAMSsternCa!O25,"")</f>
        <v/>
      </c>
      <c r="Q25" s="2" t="str">
        <f>IFERROR(#REF!/GAMSsternCa!P25,"")</f>
        <v/>
      </c>
      <c r="R25" s="2" t="str">
        <f>IFERROR(#REF!/GAMSsternCa!Q25,"")</f>
        <v/>
      </c>
      <c r="S25" s="2" t="str">
        <f>IFERROR(#REF!/GAMSsternCa!R25,"")</f>
        <v/>
      </c>
      <c r="T25" s="2" t="str">
        <f>IFERROR(#REF!/GAMSsternCa!S25,"")</f>
        <v/>
      </c>
      <c r="U25" s="2" t="str">
        <f>IFERROR(#REF!/GAMSsternCa!T25,"")</f>
        <v/>
      </c>
      <c r="V25" s="2" t="str">
        <f>IFERROR(#REF!/GAMSsternCa!U25,"")</f>
        <v/>
      </c>
      <c r="W25" s="2" t="str">
        <f>IFERROR(#REF!/GAMSsternCa!V25,"")</f>
        <v/>
      </c>
      <c r="X25" s="2" t="str">
        <f>IFERROR(#REF!/GAMSsternCa!W25,"")</f>
        <v/>
      </c>
      <c r="Y25" s="2" t="str">
        <f>IFERROR(#REF!/GAMSsternCa!X25,"")</f>
        <v/>
      </c>
      <c r="Z25" s="2" t="str">
        <f>IFERROR(#REF!/GAMSsternCa!Y25,"")</f>
        <v/>
      </c>
      <c r="AA25" s="2" t="str">
        <f>IFERROR(#REF!/GAMSsternCa!Z25,"")</f>
        <v/>
      </c>
      <c r="AB25" s="2" t="str">
        <f>IFERROR(#REF!/GAMSsternCa!AA25,"")</f>
        <v/>
      </c>
      <c r="AC25" s="2" t="str">
        <f>IFERROR(#REF!/GAMSsternCa!AB25,"")</f>
        <v/>
      </c>
      <c r="AD25" s="2" t="str">
        <f>IFERROR(#REF!/GAMSsternCa!AC25,"")</f>
        <v/>
      </c>
      <c r="AE25" s="2" t="str">
        <f>IFERROR(#REF!/GAMSsternCa!AD25,"")</f>
        <v/>
      </c>
      <c r="AF25" s="2" t="str">
        <f>IFERROR(#REF!/GAMSsternCa!AE25,"")</f>
        <v/>
      </c>
      <c r="AG25" s="2" t="str">
        <f>IFERROR(#REF!/GAMSsternCa!AF25,"")</f>
        <v/>
      </c>
      <c r="AH25" s="2" t="str">
        <f>IFERROR(#REF!/GAMSsternCa!AG25,"")</f>
        <v/>
      </c>
      <c r="AI25" s="2" t="str">
        <f>IFERROR(#REF!/GAMSsternCa!AH25,"")</f>
        <v/>
      </c>
      <c r="AJ25" s="2" t="str">
        <f>IFERROR(#REF!/GAMSsternCa!AI25,"")</f>
        <v/>
      </c>
      <c r="AK25" s="2" t="str">
        <f>IFERROR(#REF!/GAMSsternCa!AJ25,"")</f>
        <v/>
      </c>
      <c r="AL25" s="2" t="str">
        <f>IFERROR(#REF!/GAMSsternCa!AK25,"")</f>
        <v/>
      </c>
      <c r="AM25" s="2" t="str">
        <f>IFERROR(#REF!/GAMSsternCa!AL25,"")</f>
        <v/>
      </c>
      <c r="AN25" s="2" t="str">
        <f>IFERROR(#REF!/GAMSsternCa!AM25,"")</f>
        <v/>
      </c>
      <c r="AO25" s="2" t="str">
        <f>IFERROR(#REF!/GAMSsternCa!AN25,"")</f>
        <v/>
      </c>
      <c r="AP25" s="2" t="str">
        <f>IFERROR(#REF!/GAMSsternCa!AO25,"")</f>
        <v/>
      </c>
      <c r="AQ25" s="2" t="str">
        <f>IFERROR(#REF!/GAMSsternCa!AP25,"")</f>
        <v/>
      </c>
      <c r="AR25" s="2" t="str">
        <f>IFERROR(#REF!/GAMSsternCa!AQ25,"")</f>
        <v/>
      </c>
      <c r="AS25" s="2" t="str">
        <f>IFERROR(#REF!/GAMSsternCa!AR25,"")</f>
        <v/>
      </c>
      <c r="AT25" s="2" t="str">
        <f>IFERROR(#REF!/GAMSsternCa!AS25,"")</f>
        <v/>
      </c>
      <c r="AU25" s="2" t="str">
        <f>IFERROR(#REF!/GAMSsternCa!AT25,"")</f>
        <v/>
      </c>
      <c r="AV25" s="2" t="str">
        <f>IFERROR(#REF!/GAMSsternCa!AU25,"")</f>
        <v/>
      </c>
      <c r="AW25" s="2" t="str">
        <f>IFERROR(#REF!/GAMSsternCa!AV25,"")</f>
        <v/>
      </c>
      <c r="AX25" s="2" t="str">
        <f>IFERROR(#REF!/GAMSsternCa!AW25,"")</f>
        <v/>
      </c>
      <c r="AY25" s="2" t="str">
        <f>IFERROR(#REF!/GAMSsternCa!AX25,"")</f>
        <v/>
      </c>
      <c r="AZ25" s="2" t="str">
        <f>IFERROR(#REF!/GAMSsternCa!AY25,"")</f>
        <v/>
      </c>
      <c r="BA25" s="2" t="str">
        <f>IFERROR(#REF!/GAMSsternCa!AZ25,"")</f>
        <v/>
      </c>
      <c r="BB25" s="2" t="str">
        <f>IFERROR(#REF!/GAMSsternCa!BA25,"")</f>
        <v/>
      </c>
      <c r="BC25" s="2" t="str">
        <f>IFERROR(#REF!/GAMSsternCa!BB25,"")</f>
        <v/>
      </c>
      <c r="BD25" s="2" t="str">
        <f>IFERROR(#REF!/GAMSsternCa!BC25,"")</f>
        <v/>
      </c>
      <c r="BE25" s="2" t="str">
        <f>IFERROR(#REF!/GAMSsternCa!BD25,"")</f>
        <v/>
      </c>
      <c r="BF25" s="2" t="str">
        <f>IFERROR(#REF!/GAMSsternCa!BE25,"")</f>
        <v/>
      </c>
      <c r="BG25" s="2" t="str">
        <f>IFERROR(#REF!/GAMSsternCa!BF25,"")</f>
        <v/>
      </c>
      <c r="BH25" s="2" t="str">
        <f>IFERROR(#REF!/GAMSsternCa!BG25,"")</f>
        <v/>
      </c>
      <c r="BI25" s="2" t="str">
        <f>IFERROR(#REF!/GAMSsternCa!BH25,"")</f>
        <v/>
      </c>
      <c r="BJ25" s="2" t="str">
        <f>IFERROR(#REF!/GAMSsternCa!BI25,"")</f>
        <v/>
      </c>
    </row>
    <row r="26" spans="1:62" x14ac:dyDescent="0.25">
      <c r="A26" t="e">
        <f>#REF!</f>
        <v>#REF!</v>
      </c>
      <c r="B26" t="str">
        <f>GAMSbase!A26</f>
        <v>Damage Coefficient on Temperature ^2</v>
      </c>
      <c r="C26" s="2" t="str">
        <f>IFERROR(#REF!/GAMSsternCa!B26,"")</f>
        <v/>
      </c>
      <c r="D26" s="2" t="str">
        <f>IFERROR(#REF!/GAMSsternCa!C26,"")</f>
        <v/>
      </c>
      <c r="E26" s="2" t="str">
        <f>IFERROR(#REF!/GAMSsternCa!D26,"")</f>
        <v/>
      </c>
      <c r="F26" s="2" t="str">
        <f>IFERROR(#REF!/GAMSsternCa!E26,"")</f>
        <v/>
      </c>
      <c r="G26" s="2" t="str">
        <f>IFERROR(#REF!/GAMSsternCa!F26,"")</f>
        <v/>
      </c>
      <c r="H26" s="2" t="str">
        <f>IFERROR(#REF!/GAMSsternCa!G26,"")</f>
        <v/>
      </c>
      <c r="I26" s="2" t="str">
        <f>IFERROR(#REF!/GAMSsternCa!H26,"")</f>
        <v/>
      </c>
      <c r="J26" s="2" t="str">
        <f>IFERROR(#REF!/GAMSsternCa!I26,"")</f>
        <v/>
      </c>
      <c r="K26" s="2" t="str">
        <f>IFERROR(#REF!/GAMSsternCa!J26,"")</f>
        <v/>
      </c>
      <c r="L26" s="2" t="str">
        <f>IFERROR(#REF!/GAMSsternCa!K26,"")</f>
        <v/>
      </c>
      <c r="M26" s="2" t="str">
        <f>IFERROR(#REF!/GAMSsternCa!L26,"")</f>
        <v/>
      </c>
      <c r="N26" s="2" t="str">
        <f>IFERROR(#REF!/GAMSsternCa!M26,"")</f>
        <v/>
      </c>
      <c r="O26" s="2" t="str">
        <f>IFERROR(#REF!/GAMSsternCa!N26,"")</f>
        <v/>
      </c>
      <c r="P26" s="2" t="str">
        <f>IFERROR(#REF!/GAMSsternCa!O26,"")</f>
        <v/>
      </c>
      <c r="Q26" s="2" t="str">
        <f>IFERROR(#REF!/GAMSsternCa!P26,"")</f>
        <v/>
      </c>
      <c r="R26" s="2" t="str">
        <f>IFERROR(#REF!/GAMSsternCa!Q26,"")</f>
        <v/>
      </c>
      <c r="S26" s="2" t="str">
        <f>IFERROR(#REF!/GAMSsternCa!R26,"")</f>
        <v/>
      </c>
      <c r="T26" s="2" t="str">
        <f>IFERROR(#REF!/GAMSsternCa!S26,"")</f>
        <v/>
      </c>
      <c r="U26" s="2" t="str">
        <f>IFERROR(#REF!/GAMSsternCa!T26,"")</f>
        <v/>
      </c>
      <c r="V26" s="2" t="str">
        <f>IFERROR(#REF!/GAMSsternCa!U26,"")</f>
        <v/>
      </c>
      <c r="W26" s="2" t="str">
        <f>IFERROR(#REF!/GAMSsternCa!V26,"")</f>
        <v/>
      </c>
      <c r="X26" s="2" t="str">
        <f>IFERROR(#REF!/GAMSsternCa!W26,"")</f>
        <v/>
      </c>
      <c r="Y26" s="2" t="str">
        <f>IFERROR(#REF!/GAMSsternCa!X26,"")</f>
        <v/>
      </c>
      <c r="Z26" s="2" t="str">
        <f>IFERROR(#REF!/GAMSsternCa!Y26,"")</f>
        <v/>
      </c>
      <c r="AA26" s="2" t="str">
        <f>IFERROR(#REF!/GAMSsternCa!Z26,"")</f>
        <v/>
      </c>
      <c r="AB26" s="2" t="str">
        <f>IFERROR(#REF!/GAMSsternCa!AA26,"")</f>
        <v/>
      </c>
      <c r="AC26" s="2" t="str">
        <f>IFERROR(#REF!/GAMSsternCa!AB26,"")</f>
        <v/>
      </c>
      <c r="AD26" s="2" t="str">
        <f>IFERROR(#REF!/GAMSsternCa!AC26,"")</f>
        <v/>
      </c>
      <c r="AE26" s="2" t="str">
        <f>IFERROR(#REF!/GAMSsternCa!AD26,"")</f>
        <v/>
      </c>
      <c r="AF26" s="2" t="str">
        <f>IFERROR(#REF!/GAMSsternCa!AE26,"")</f>
        <v/>
      </c>
      <c r="AG26" s="2" t="str">
        <f>IFERROR(#REF!/GAMSsternCa!AF26,"")</f>
        <v/>
      </c>
      <c r="AH26" s="2" t="str">
        <f>IFERROR(#REF!/GAMSsternCa!AG26,"")</f>
        <v/>
      </c>
      <c r="AI26" s="2" t="str">
        <f>IFERROR(#REF!/GAMSsternCa!AH26,"")</f>
        <v/>
      </c>
      <c r="AJ26" s="2" t="str">
        <f>IFERROR(#REF!/GAMSsternCa!AI26,"")</f>
        <v/>
      </c>
      <c r="AK26" s="2" t="str">
        <f>IFERROR(#REF!/GAMSsternCa!AJ26,"")</f>
        <v/>
      </c>
      <c r="AL26" s="2" t="str">
        <f>IFERROR(#REF!/GAMSsternCa!AK26,"")</f>
        <v/>
      </c>
      <c r="AM26" s="2" t="str">
        <f>IFERROR(#REF!/GAMSsternCa!AL26,"")</f>
        <v/>
      </c>
      <c r="AN26" s="2" t="str">
        <f>IFERROR(#REF!/GAMSsternCa!AM26,"")</f>
        <v/>
      </c>
      <c r="AO26" s="2" t="str">
        <f>IFERROR(#REF!/GAMSsternCa!AN26,"")</f>
        <v/>
      </c>
      <c r="AP26" s="2" t="str">
        <f>IFERROR(#REF!/GAMSsternCa!AO26,"")</f>
        <v/>
      </c>
      <c r="AQ26" s="2" t="str">
        <f>IFERROR(#REF!/GAMSsternCa!AP26,"")</f>
        <v/>
      </c>
      <c r="AR26" s="2" t="str">
        <f>IFERROR(#REF!/GAMSsternCa!AQ26,"")</f>
        <v/>
      </c>
      <c r="AS26" s="2" t="str">
        <f>IFERROR(#REF!/GAMSsternCa!AR26,"")</f>
        <v/>
      </c>
      <c r="AT26" s="2" t="str">
        <f>IFERROR(#REF!/GAMSsternCa!AS26,"")</f>
        <v/>
      </c>
      <c r="AU26" s="2" t="str">
        <f>IFERROR(#REF!/GAMSsternCa!AT26,"")</f>
        <v/>
      </c>
      <c r="AV26" s="2" t="str">
        <f>IFERROR(#REF!/GAMSsternCa!AU26,"")</f>
        <v/>
      </c>
      <c r="AW26" s="2" t="str">
        <f>IFERROR(#REF!/GAMSsternCa!AV26,"")</f>
        <v/>
      </c>
      <c r="AX26" s="2" t="str">
        <f>IFERROR(#REF!/GAMSsternCa!AW26,"")</f>
        <v/>
      </c>
      <c r="AY26" s="2" t="str">
        <f>IFERROR(#REF!/GAMSsternCa!AX26,"")</f>
        <v/>
      </c>
      <c r="AZ26" s="2" t="str">
        <f>IFERROR(#REF!/GAMSsternCa!AY26,"")</f>
        <v/>
      </c>
      <c r="BA26" s="2" t="str">
        <f>IFERROR(#REF!/GAMSsternCa!AZ26,"")</f>
        <v/>
      </c>
      <c r="BB26" s="2" t="str">
        <f>IFERROR(#REF!/GAMSsternCa!BA26,"")</f>
        <v/>
      </c>
      <c r="BC26" s="2" t="str">
        <f>IFERROR(#REF!/GAMSsternCa!BB26,"")</f>
        <v/>
      </c>
      <c r="BD26" s="2" t="str">
        <f>IFERROR(#REF!/GAMSsternCa!BC26,"")</f>
        <v/>
      </c>
      <c r="BE26" s="2" t="str">
        <f>IFERROR(#REF!/GAMSsternCa!BD26,"")</f>
        <v/>
      </c>
      <c r="BF26" s="2" t="str">
        <f>IFERROR(#REF!/GAMSsternCa!BE26,"")</f>
        <v/>
      </c>
      <c r="BG26" s="2" t="str">
        <f>IFERROR(#REF!/GAMSsternCa!BF26,"")</f>
        <v/>
      </c>
      <c r="BH26" s="2" t="str">
        <f>IFERROR(#REF!/GAMSsternCa!BG26,"")</f>
        <v/>
      </c>
      <c r="BI26" s="2" t="str">
        <f>IFERROR(#REF!/GAMSsternCa!BH26,"")</f>
        <v/>
      </c>
      <c r="BJ26" s="2" t="str">
        <f>IFERROR(#REF!/GAMSsternCa!BI26,"")</f>
        <v/>
      </c>
    </row>
    <row r="27" spans="1:62" x14ac:dyDescent="0.25">
      <c r="A27" t="e">
        <f>#REF!</f>
        <v>#REF!</v>
      </c>
      <c r="B27" t="str">
        <f>GAMSbase!A27</f>
        <v>Exponent on Damages</v>
      </c>
      <c r="C27" s="2" t="str">
        <f>IFERROR(#REF!/GAMSsternCa!B27,"")</f>
        <v/>
      </c>
      <c r="D27" s="2" t="str">
        <f>IFERROR(#REF!/GAMSsternCa!C27,"")</f>
        <v/>
      </c>
      <c r="E27" s="2" t="str">
        <f>IFERROR(#REF!/GAMSsternCa!D27,"")</f>
        <v/>
      </c>
      <c r="F27" s="2" t="str">
        <f>IFERROR(#REF!/GAMSsternCa!E27,"")</f>
        <v/>
      </c>
      <c r="G27" s="2" t="str">
        <f>IFERROR(#REF!/GAMSsternCa!F27,"")</f>
        <v/>
      </c>
      <c r="H27" s="2" t="str">
        <f>IFERROR(#REF!/GAMSsternCa!G27,"")</f>
        <v/>
      </c>
      <c r="I27" s="2" t="str">
        <f>IFERROR(#REF!/GAMSsternCa!H27,"")</f>
        <v/>
      </c>
      <c r="J27" s="2" t="str">
        <f>IFERROR(#REF!/GAMSsternCa!I27,"")</f>
        <v/>
      </c>
      <c r="K27" s="2" t="str">
        <f>IFERROR(#REF!/GAMSsternCa!J27,"")</f>
        <v/>
      </c>
      <c r="L27" s="2" t="str">
        <f>IFERROR(#REF!/GAMSsternCa!K27,"")</f>
        <v/>
      </c>
      <c r="M27" s="2" t="str">
        <f>IFERROR(#REF!/GAMSsternCa!L27,"")</f>
        <v/>
      </c>
      <c r="N27" s="2" t="str">
        <f>IFERROR(#REF!/GAMSsternCa!M27,"")</f>
        <v/>
      </c>
      <c r="O27" s="2" t="str">
        <f>IFERROR(#REF!/GAMSsternCa!N27,"")</f>
        <v/>
      </c>
      <c r="P27" s="2" t="str">
        <f>IFERROR(#REF!/GAMSsternCa!O27,"")</f>
        <v/>
      </c>
      <c r="Q27" s="2" t="str">
        <f>IFERROR(#REF!/GAMSsternCa!P27,"")</f>
        <v/>
      </c>
      <c r="R27" s="2" t="str">
        <f>IFERROR(#REF!/GAMSsternCa!Q27,"")</f>
        <v/>
      </c>
      <c r="S27" s="2" t="str">
        <f>IFERROR(#REF!/GAMSsternCa!R27,"")</f>
        <v/>
      </c>
      <c r="T27" s="2" t="str">
        <f>IFERROR(#REF!/GAMSsternCa!S27,"")</f>
        <v/>
      </c>
      <c r="U27" s="2" t="str">
        <f>IFERROR(#REF!/GAMSsternCa!T27,"")</f>
        <v/>
      </c>
      <c r="V27" s="2" t="str">
        <f>IFERROR(#REF!/GAMSsternCa!U27,"")</f>
        <v/>
      </c>
      <c r="W27" s="2" t="str">
        <f>IFERROR(#REF!/GAMSsternCa!V27,"")</f>
        <v/>
      </c>
      <c r="X27" s="2" t="str">
        <f>IFERROR(#REF!/GAMSsternCa!W27,"")</f>
        <v/>
      </c>
      <c r="Y27" s="2" t="str">
        <f>IFERROR(#REF!/GAMSsternCa!X27,"")</f>
        <v/>
      </c>
      <c r="Z27" s="2" t="str">
        <f>IFERROR(#REF!/GAMSsternCa!Y27,"")</f>
        <v/>
      </c>
      <c r="AA27" s="2" t="str">
        <f>IFERROR(#REF!/GAMSsternCa!Z27,"")</f>
        <v/>
      </c>
      <c r="AB27" s="2" t="str">
        <f>IFERROR(#REF!/GAMSsternCa!AA27,"")</f>
        <v/>
      </c>
      <c r="AC27" s="2" t="str">
        <f>IFERROR(#REF!/GAMSsternCa!AB27,"")</f>
        <v/>
      </c>
      <c r="AD27" s="2" t="str">
        <f>IFERROR(#REF!/GAMSsternCa!AC27,"")</f>
        <v/>
      </c>
      <c r="AE27" s="2" t="str">
        <f>IFERROR(#REF!/GAMSsternCa!AD27,"")</f>
        <v/>
      </c>
      <c r="AF27" s="2" t="str">
        <f>IFERROR(#REF!/GAMSsternCa!AE27,"")</f>
        <v/>
      </c>
      <c r="AG27" s="2" t="str">
        <f>IFERROR(#REF!/GAMSsternCa!AF27,"")</f>
        <v/>
      </c>
      <c r="AH27" s="2" t="str">
        <f>IFERROR(#REF!/GAMSsternCa!AG27,"")</f>
        <v/>
      </c>
      <c r="AI27" s="2" t="str">
        <f>IFERROR(#REF!/GAMSsternCa!AH27,"")</f>
        <v/>
      </c>
      <c r="AJ27" s="2" t="str">
        <f>IFERROR(#REF!/GAMSsternCa!AI27,"")</f>
        <v/>
      </c>
      <c r="AK27" s="2" t="str">
        <f>IFERROR(#REF!/GAMSsternCa!AJ27,"")</f>
        <v/>
      </c>
      <c r="AL27" s="2" t="str">
        <f>IFERROR(#REF!/GAMSsternCa!AK27,"")</f>
        <v/>
      </c>
      <c r="AM27" s="2" t="str">
        <f>IFERROR(#REF!/GAMSsternCa!AL27,"")</f>
        <v/>
      </c>
      <c r="AN27" s="2" t="str">
        <f>IFERROR(#REF!/GAMSsternCa!AM27,"")</f>
        <v/>
      </c>
      <c r="AO27" s="2" t="str">
        <f>IFERROR(#REF!/GAMSsternCa!AN27,"")</f>
        <v/>
      </c>
      <c r="AP27" s="2" t="str">
        <f>IFERROR(#REF!/GAMSsternCa!AO27,"")</f>
        <v/>
      </c>
      <c r="AQ27" s="2" t="str">
        <f>IFERROR(#REF!/GAMSsternCa!AP27,"")</f>
        <v/>
      </c>
      <c r="AR27" s="2" t="str">
        <f>IFERROR(#REF!/GAMSsternCa!AQ27,"")</f>
        <v/>
      </c>
      <c r="AS27" s="2" t="str">
        <f>IFERROR(#REF!/GAMSsternCa!AR27,"")</f>
        <v/>
      </c>
      <c r="AT27" s="2" t="str">
        <f>IFERROR(#REF!/GAMSsternCa!AS27,"")</f>
        <v/>
      </c>
      <c r="AU27" s="2" t="str">
        <f>IFERROR(#REF!/GAMSsternCa!AT27,"")</f>
        <v/>
      </c>
      <c r="AV27" s="2" t="str">
        <f>IFERROR(#REF!/GAMSsternCa!AU27,"")</f>
        <v/>
      </c>
      <c r="AW27" s="2" t="str">
        <f>IFERROR(#REF!/GAMSsternCa!AV27,"")</f>
        <v/>
      </c>
      <c r="AX27" s="2" t="str">
        <f>IFERROR(#REF!/GAMSsternCa!AW27,"")</f>
        <v/>
      </c>
      <c r="AY27" s="2" t="str">
        <f>IFERROR(#REF!/GAMSsternCa!AX27,"")</f>
        <v/>
      </c>
      <c r="AZ27" s="2" t="str">
        <f>IFERROR(#REF!/GAMSsternCa!AY27,"")</f>
        <v/>
      </c>
      <c r="BA27" s="2" t="str">
        <f>IFERROR(#REF!/GAMSsternCa!AZ27,"")</f>
        <v/>
      </c>
      <c r="BB27" s="2" t="str">
        <f>IFERROR(#REF!/GAMSsternCa!BA27,"")</f>
        <v/>
      </c>
      <c r="BC27" s="2" t="str">
        <f>IFERROR(#REF!/GAMSsternCa!BB27,"")</f>
        <v/>
      </c>
      <c r="BD27" s="2" t="str">
        <f>IFERROR(#REF!/GAMSsternCa!BC27,"")</f>
        <v/>
      </c>
      <c r="BE27" s="2" t="str">
        <f>IFERROR(#REF!/GAMSsternCa!BD27,"")</f>
        <v/>
      </c>
      <c r="BF27" s="2" t="str">
        <f>IFERROR(#REF!/GAMSsternCa!BE27,"")</f>
        <v/>
      </c>
      <c r="BG27" s="2" t="str">
        <f>IFERROR(#REF!/GAMSsternCa!BF27,"")</f>
        <v/>
      </c>
      <c r="BH27" s="2" t="str">
        <f>IFERROR(#REF!/GAMSsternCa!BG27,"")</f>
        <v/>
      </c>
      <c r="BI27" s="2" t="str">
        <f>IFERROR(#REF!/GAMSsternCa!BH27,"")</f>
        <v/>
      </c>
      <c r="BJ27" s="2" t="str">
        <f>IFERROR(#REF!/GAMSsternCa!BI27,"")</f>
        <v/>
      </c>
    </row>
    <row r="28" spans="1:62" x14ac:dyDescent="0.25">
      <c r="A28" t="e">
        <f>#REF!</f>
        <v>#REF!</v>
      </c>
      <c r="B28" t="str">
        <f>GAMSbase!A28</f>
        <v>Threshold for Catastrophic Damages</v>
      </c>
      <c r="C28" s="2" t="str">
        <f>IFERROR(#REF!/GAMSsternCa!B28,"")</f>
        <v/>
      </c>
      <c r="D28" s="2" t="str">
        <f>IFERROR(#REF!/GAMSsternCa!C28,"")</f>
        <v/>
      </c>
      <c r="E28" s="2" t="str">
        <f>IFERROR(#REF!/GAMSsternCa!D28,"")</f>
        <v/>
      </c>
      <c r="F28" s="2" t="str">
        <f>IFERROR(#REF!/GAMSsternCa!E28,"")</f>
        <v/>
      </c>
      <c r="G28" s="2" t="str">
        <f>IFERROR(#REF!/GAMSsternCa!F28,"")</f>
        <v/>
      </c>
      <c r="H28" s="2" t="str">
        <f>IFERROR(#REF!/GAMSsternCa!G28,"")</f>
        <v/>
      </c>
      <c r="I28" s="2" t="str">
        <f>IFERROR(#REF!/GAMSsternCa!H28,"")</f>
        <v/>
      </c>
      <c r="J28" s="2" t="str">
        <f>IFERROR(#REF!/GAMSsternCa!I28,"")</f>
        <v/>
      </c>
      <c r="K28" s="2" t="str">
        <f>IFERROR(#REF!/GAMSsternCa!J28,"")</f>
        <v/>
      </c>
      <c r="L28" s="2" t="str">
        <f>IFERROR(#REF!/GAMSsternCa!K28,"")</f>
        <v/>
      </c>
      <c r="M28" s="2" t="str">
        <f>IFERROR(#REF!/GAMSsternCa!L28,"")</f>
        <v/>
      </c>
      <c r="N28" s="2" t="str">
        <f>IFERROR(#REF!/GAMSsternCa!M28,"")</f>
        <v/>
      </c>
      <c r="O28" s="2" t="str">
        <f>IFERROR(#REF!/GAMSsternCa!N28,"")</f>
        <v/>
      </c>
      <c r="P28" s="2" t="str">
        <f>IFERROR(#REF!/GAMSsternCa!O28,"")</f>
        <v/>
      </c>
      <c r="Q28" s="2" t="str">
        <f>IFERROR(#REF!/GAMSsternCa!P28,"")</f>
        <v/>
      </c>
      <c r="R28" s="2" t="str">
        <f>IFERROR(#REF!/GAMSsternCa!Q28,"")</f>
        <v/>
      </c>
      <c r="S28" s="2" t="str">
        <f>IFERROR(#REF!/GAMSsternCa!R28,"")</f>
        <v/>
      </c>
      <c r="T28" s="2" t="str">
        <f>IFERROR(#REF!/GAMSsternCa!S28,"")</f>
        <v/>
      </c>
      <c r="U28" s="2" t="str">
        <f>IFERROR(#REF!/GAMSsternCa!T28,"")</f>
        <v/>
      </c>
      <c r="V28" s="2" t="str">
        <f>IFERROR(#REF!/GAMSsternCa!U28,"")</f>
        <v/>
      </c>
      <c r="W28" s="2" t="str">
        <f>IFERROR(#REF!/GAMSsternCa!V28,"")</f>
        <v/>
      </c>
      <c r="X28" s="2" t="str">
        <f>IFERROR(#REF!/GAMSsternCa!W28,"")</f>
        <v/>
      </c>
      <c r="Y28" s="2" t="str">
        <f>IFERROR(#REF!/GAMSsternCa!X28,"")</f>
        <v/>
      </c>
      <c r="Z28" s="2" t="str">
        <f>IFERROR(#REF!/GAMSsternCa!Y28,"")</f>
        <v/>
      </c>
      <c r="AA28" s="2" t="str">
        <f>IFERROR(#REF!/GAMSsternCa!Z28,"")</f>
        <v/>
      </c>
      <c r="AB28" s="2" t="str">
        <f>IFERROR(#REF!/GAMSsternCa!AA28,"")</f>
        <v/>
      </c>
      <c r="AC28" s="2" t="str">
        <f>IFERROR(#REF!/GAMSsternCa!AB28,"")</f>
        <v/>
      </c>
      <c r="AD28" s="2" t="str">
        <f>IFERROR(#REF!/GAMSsternCa!AC28,"")</f>
        <v/>
      </c>
      <c r="AE28" s="2" t="str">
        <f>IFERROR(#REF!/GAMSsternCa!AD28,"")</f>
        <v/>
      </c>
      <c r="AF28" s="2" t="str">
        <f>IFERROR(#REF!/GAMSsternCa!AE28,"")</f>
        <v/>
      </c>
      <c r="AG28" s="2" t="str">
        <f>IFERROR(#REF!/GAMSsternCa!AF28,"")</f>
        <v/>
      </c>
      <c r="AH28" s="2" t="str">
        <f>IFERROR(#REF!/GAMSsternCa!AG28,"")</f>
        <v/>
      </c>
      <c r="AI28" s="2" t="str">
        <f>IFERROR(#REF!/GAMSsternCa!AH28,"")</f>
        <v/>
      </c>
      <c r="AJ28" s="2" t="str">
        <f>IFERROR(#REF!/GAMSsternCa!AI28,"")</f>
        <v/>
      </c>
      <c r="AK28" s="2" t="str">
        <f>IFERROR(#REF!/GAMSsternCa!AJ28,"")</f>
        <v/>
      </c>
      <c r="AL28" s="2" t="str">
        <f>IFERROR(#REF!/GAMSsternCa!AK28,"")</f>
        <v/>
      </c>
      <c r="AM28" s="2" t="str">
        <f>IFERROR(#REF!/GAMSsternCa!AL28,"")</f>
        <v/>
      </c>
      <c r="AN28" s="2" t="str">
        <f>IFERROR(#REF!/GAMSsternCa!AM28,"")</f>
        <v/>
      </c>
      <c r="AO28" s="2" t="str">
        <f>IFERROR(#REF!/GAMSsternCa!AN28,"")</f>
        <v/>
      </c>
      <c r="AP28" s="2" t="str">
        <f>IFERROR(#REF!/GAMSsternCa!AO28,"")</f>
        <v/>
      </c>
      <c r="AQ28" s="2" t="str">
        <f>IFERROR(#REF!/GAMSsternCa!AP28,"")</f>
        <v/>
      </c>
      <c r="AR28" s="2" t="str">
        <f>IFERROR(#REF!/GAMSsternCa!AQ28,"")</f>
        <v/>
      </c>
      <c r="AS28" s="2" t="str">
        <f>IFERROR(#REF!/GAMSsternCa!AR28,"")</f>
        <v/>
      </c>
      <c r="AT28" s="2" t="str">
        <f>IFERROR(#REF!/GAMSsternCa!AS28,"")</f>
        <v/>
      </c>
      <c r="AU28" s="2" t="str">
        <f>IFERROR(#REF!/GAMSsternCa!AT28,"")</f>
        <v/>
      </c>
      <c r="AV28" s="2" t="str">
        <f>IFERROR(#REF!/GAMSsternCa!AU28,"")</f>
        <v/>
      </c>
      <c r="AW28" s="2" t="str">
        <f>IFERROR(#REF!/GAMSsternCa!AV28,"")</f>
        <v/>
      </c>
      <c r="AX28" s="2" t="str">
        <f>IFERROR(#REF!/GAMSsternCa!AW28,"")</f>
        <v/>
      </c>
      <c r="AY28" s="2" t="str">
        <f>IFERROR(#REF!/GAMSsternCa!AX28,"")</f>
        <v/>
      </c>
      <c r="AZ28" s="2" t="str">
        <f>IFERROR(#REF!/GAMSsternCa!AY28,"")</f>
        <v/>
      </c>
      <c r="BA28" s="2" t="str">
        <f>IFERROR(#REF!/GAMSsternCa!AZ28,"")</f>
        <v/>
      </c>
      <c r="BB28" s="2" t="str">
        <f>IFERROR(#REF!/GAMSsternCa!BA28,"")</f>
        <v/>
      </c>
      <c r="BC28" s="2" t="str">
        <f>IFERROR(#REF!/GAMSsternCa!BB28,"")</f>
        <v/>
      </c>
      <c r="BD28" s="2" t="str">
        <f>IFERROR(#REF!/GAMSsternCa!BC28,"")</f>
        <v/>
      </c>
      <c r="BE28" s="2" t="str">
        <f>IFERROR(#REF!/GAMSsternCa!BD28,"")</f>
        <v/>
      </c>
      <c r="BF28" s="2" t="str">
        <f>IFERROR(#REF!/GAMSsternCa!BE28,"")</f>
        <v/>
      </c>
      <c r="BG28" s="2" t="str">
        <f>IFERROR(#REF!/GAMSsternCa!BF28,"")</f>
        <v/>
      </c>
      <c r="BH28" s="2" t="str">
        <f>IFERROR(#REF!/GAMSsternCa!BG28,"")</f>
        <v/>
      </c>
      <c r="BI28" s="2" t="str">
        <f>IFERROR(#REF!/GAMSsternCa!BH28,"")</f>
        <v/>
      </c>
      <c r="BJ28" s="2" t="str">
        <f>IFERROR(#REF!/GAMSsternCa!BI28,"")</f>
        <v/>
      </c>
    </row>
    <row r="29" spans="1:62" x14ac:dyDescent="0.25">
      <c r="A29" t="e">
        <f>#REF!</f>
        <v>#REF!</v>
      </c>
      <c r="B29" t="str">
        <f>GAMSbase!A29</f>
        <v>Exponent for Catastrophic Damages</v>
      </c>
      <c r="C29" s="2" t="str">
        <f>IFERROR(#REF!/GAMSsternCa!B29,"")</f>
        <v/>
      </c>
      <c r="D29" s="2" t="str">
        <f>IFERROR(#REF!/GAMSsternCa!C29,"")</f>
        <v/>
      </c>
      <c r="E29" s="2" t="str">
        <f>IFERROR(#REF!/GAMSsternCa!D29,"")</f>
        <v/>
      </c>
      <c r="F29" s="2" t="str">
        <f>IFERROR(#REF!/GAMSsternCa!E29,"")</f>
        <v/>
      </c>
      <c r="G29" s="2" t="str">
        <f>IFERROR(#REF!/GAMSsternCa!F29,"")</f>
        <v/>
      </c>
      <c r="H29" s="2" t="str">
        <f>IFERROR(#REF!/GAMSsternCa!G29,"")</f>
        <v/>
      </c>
      <c r="I29" s="2" t="str">
        <f>IFERROR(#REF!/GAMSsternCa!H29,"")</f>
        <v/>
      </c>
      <c r="J29" s="2" t="str">
        <f>IFERROR(#REF!/GAMSsternCa!I29,"")</f>
        <v/>
      </c>
      <c r="K29" s="2" t="str">
        <f>IFERROR(#REF!/GAMSsternCa!J29,"")</f>
        <v/>
      </c>
      <c r="L29" s="2" t="str">
        <f>IFERROR(#REF!/GAMSsternCa!K29,"")</f>
        <v/>
      </c>
      <c r="M29" s="2" t="str">
        <f>IFERROR(#REF!/GAMSsternCa!L29,"")</f>
        <v/>
      </c>
      <c r="N29" s="2" t="str">
        <f>IFERROR(#REF!/GAMSsternCa!M29,"")</f>
        <v/>
      </c>
      <c r="O29" s="2" t="str">
        <f>IFERROR(#REF!/GAMSsternCa!N29,"")</f>
        <v/>
      </c>
      <c r="P29" s="2" t="str">
        <f>IFERROR(#REF!/GAMSsternCa!O29,"")</f>
        <v/>
      </c>
      <c r="Q29" s="2" t="str">
        <f>IFERROR(#REF!/GAMSsternCa!P29,"")</f>
        <v/>
      </c>
      <c r="R29" s="2" t="str">
        <f>IFERROR(#REF!/GAMSsternCa!Q29,"")</f>
        <v/>
      </c>
      <c r="S29" s="2" t="str">
        <f>IFERROR(#REF!/GAMSsternCa!R29,"")</f>
        <v/>
      </c>
      <c r="T29" s="2" t="str">
        <f>IFERROR(#REF!/GAMSsternCa!S29,"")</f>
        <v/>
      </c>
      <c r="U29" s="2" t="str">
        <f>IFERROR(#REF!/GAMSsternCa!T29,"")</f>
        <v/>
      </c>
      <c r="V29" s="2" t="str">
        <f>IFERROR(#REF!/GAMSsternCa!U29,"")</f>
        <v/>
      </c>
      <c r="W29" s="2" t="str">
        <f>IFERROR(#REF!/GAMSsternCa!V29,"")</f>
        <v/>
      </c>
      <c r="X29" s="2" t="str">
        <f>IFERROR(#REF!/GAMSsternCa!W29,"")</f>
        <v/>
      </c>
      <c r="Y29" s="2" t="str">
        <f>IFERROR(#REF!/GAMSsternCa!X29,"")</f>
        <v/>
      </c>
      <c r="Z29" s="2" t="str">
        <f>IFERROR(#REF!/GAMSsternCa!Y29,"")</f>
        <v/>
      </c>
      <c r="AA29" s="2" t="str">
        <f>IFERROR(#REF!/GAMSsternCa!Z29,"")</f>
        <v/>
      </c>
      <c r="AB29" s="2" t="str">
        <f>IFERROR(#REF!/GAMSsternCa!AA29,"")</f>
        <v/>
      </c>
      <c r="AC29" s="2" t="str">
        <f>IFERROR(#REF!/GAMSsternCa!AB29,"")</f>
        <v/>
      </c>
      <c r="AD29" s="2" t="str">
        <f>IFERROR(#REF!/GAMSsternCa!AC29,"")</f>
        <v/>
      </c>
      <c r="AE29" s="2" t="str">
        <f>IFERROR(#REF!/GAMSsternCa!AD29,"")</f>
        <v/>
      </c>
      <c r="AF29" s="2" t="str">
        <f>IFERROR(#REF!/GAMSsternCa!AE29,"")</f>
        <v/>
      </c>
      <c r="AG29" s="2" t="str">
        <f>IFERROR(#REF!/GAMSsternCa!AF29,"")</f>
        <v/>
      </c>
      <c r="AH29" s="2" t="str">
        <f>IFERROR(#REF!/GAMSsternCa!AG29,"")</f>
        <v/>
      </c>
      <c r="AI29" s="2" t="str">
        <f>IFERROR(#REF!/GAMSsternCa!AH29,"")</f>
        <v/>
      </c>
      <c r="AJ29" s="2" t="str">
        <f>IFERROR(#REF!/GAMSsternCa!AI29,"")</f>
        <v/>
      </c>
      <c r="AK29" s="2" t="str">
        <f>IFERROR(#REF!/GAMSsternCa!AJ29,"")</f>
        <v/>
      </c>
      <c r="AL29" s="2" t="str">
        <f>IFERROR(#REF!/GAMSsternCa!AK29,"")</f>
        <v/>
      </c>
      <c r="AM29" s="2" t="str">
        <f>IFERROR(#REF!/GAMSsternCa!AL29,"")</f>
        <v/>
      </c>
      <c r="AN29" s="2" t="str">
        <f>IFERROR(#REF!/GAMSsternCa!AM29,"")</f>
        <v/>
      </c>
      <c r="AO29" s="2" t="str">
        <f>IFERROR(#REF!/GAMSsternCa!AN29,"")</f>
        <v/>
      </c>
      <c r="AP29" s="2" t="str">
        <f>IFERROR(#REF!/GAMSsternCa!AO29,"")</f>
        <v/>
      </c>
      <c r="AQ29" s="2" t="str">
        <f>IFERROR(#REF!/GAMSsternCa!AP29,"")</f>
        <v/>
      </c>
      <c r="AR29" s="2" t="str">
        <f>IFERROR(#REF!/GAMSsternCa!AQ29,"")</f>
        <v/>
      </c>
      <c r="AS29" s="2" t="str">
        <f>IFERROR(#REF!/GAMSsternCa!AR29,"")</f>
        <v/>
      </c>
      <c r="AT29" s="2" t="str">
        <f>IFERROR(#REF!/GAMSsternCa!AS29,"")</f>
        <v/>
      </c>
      <c r="AU29" s="2" t="str">
        <f>IFERROR(#REF!/GAMSsternCa!AT29,"")</f>
        <v/>
      </c>
      <c r="AV29" s="2" t="str">
        <f>IFERROR(#REF!/GAMSsternCa!AU29,"")</f>
        <v/>
      </c>
      <c r="AW29" s="2" t="str">
        <f>IFERROR(#REF!/GAMSsternCa!AV29,"")</f>
        <v/>
      </c>
      <c r="AX29" s="2" t="str">
        <f>IFERROR(#REF!/GAMSsternCa!AW29,"")</f>
        <v/>
      </c>
      <c r="AY29" s="2" t="str">
        <f>IFERROR(#REF!/GAMSsternCa!AX29,"")</f>
        <v/>
      </c>
      <c r="AZ29" s="2" t="str">
        <f>IFERROR(#REF!/GAMSsternCa!AY29,"")</f>
        <v/>
      </c>
      <c r="BA29" s="2" t="str">
        <f>IFERROR(#REF!/GAMSsternCa!AZ29,"")</f>
        <v/>
      </c>
      <c r="BB29" s="2" t="str">
        <f>IFERROR(#REF!/GAMSsternCa!BA29,"")</f>
        <v/>
      </c>
      <c r="BC29" s="2" t="str">
        <f>IFERROR(#REF!/GAMSsternCa!BB29,"")</f>
        <v/>
      </c>
      <c r="BD29" s="2" t="str">
        <f>IFERROR(#REF!/GAMSsternCa!BC29,"")</f>
        <v/>
      </c>
      <c r="BE29" s="2" t="str">
        <f>IFERROR(#REF!/GAMSsternCa!BD29,"")</f>
        <v/>
      </c>
      <c r="BF29" s="2" t="str">
        <f>IFERROR(#REF!/GAMSsternCa!BE29,"")</f>
        <v/>
      </c>
      <c r="BG29" s="2" t="str">
        <f>IFERROR(#REF!/GAMSsternCa!BF29,"")</f>
        <v/>
      </c>
      <c r="BH29" s="2" t="str">
        <f>IFERROR(#REF!/GAMSsternCa!BG29,"")</f>
        <v/>
      </c>
      <c r="BI29" s="2" t="str">
        <f>IFERROR(#REF!/GAMSsternCa!BH29,"")</f>
        <v/>
      </c>
      <c r="BJ29" s="2" t="str">
        <f>IFERROR(#REF!/GAMSsternCa!BI29,"")</f>
        <v/>
      </c>
    </row>
    <row r="30" spans="1:62" x14ac:dyDescent="0.25">
      <c r="A30" t="e">
        <f>#REF!</f>
        <v>#REF!</v>
      </c>
      <c r="B30" t="str">
        <f>GAMSbase!A30</f>
        <v>Damage Rate at Threshold for Catastrophic Damages</v>
      </c>
      <c r="C30" s="2" t="str">
        <f>IFERROR(#REF!/GAMSsternCa!B30,"")</f>
        <v/>
      </c>
      <c r="D30" s="2" t="str">
        <f>IFERROR(#REF!/GAMSsternCa!C30,"")</f>
        <v/>
      </c>
      <c r="E30" s="2" t="str">
        <f>IFERROR(#REF!/GAMSsternCa!D30,"")</f>
        <v/>
      </c>
      <c r="F30" s="2" t="str">
        <f>IFERROR(#REF!/GAMSsternCa!E30,"")</f>
        <v/>
      </c>
      <c r="G30" s="2" t="str">
        <f>IFERROR(#REF!/GAMSsternCa!F30,"")</f>
        <v/>
      </c>
      <c r="H30" s="2" t="str">
        <f>IFERROR(#REF!/GAMSsternCa!G30,"")</f>
        <v/>
      </c>
      <c r="I30" s="2" t="str">
        <f>IFERROR(#REF!/GAMSsternCa!H30,"")</f>
        <v/>
      </c>
      <c r="J30" s="2" t="str">
        <f>IFERROR(#REF!/GAMSsternCa!I30,"")</f>
        <v/>
      </c>
      <c r="K30" s="2" t="str">
        <f>IFERROR(#REF!/GAMSsternCa!J30,"")</f>
        <v/>
      </c>
      <c r="L30" s="2" t="str">
        <f>IFERROR(#REF!/GAMSsternCa!K30,"")</f>
        <v/>
      </c>
      <c r="M30" s="2" t="str">
        <f>IFERROR(#REF!/GAMSsternCa!L30,"")</f>
        <v/>
      </c>
      <c r="N30" s="2" t="str">
        <f>IFERROR(#REF!/GAMSsternCa!M30,"")</f>
        <v/>
      </c>
      <c r="O30" s="2" t="str">
        <f>IFERROR(#REF!/GAMSsternCa!N30,"")</f>
        <v/>
      </c>
      <c r="P30" s="2" t="str">
        <f>IFERROR(#REF!/GAMSsternCa!O30,"")</f>
        <v/>
      </c>
      <c r="Q30" s="2" t="str">
        <f>IFERROR(#REF!/GAMSsternCa!P30,"")</f>
        <v/>
      </c>
      <c r="R30" s="2" t="str">
        <f>IFERROR(#REF!/GAMSsternCa!Q30,"")</f>
        <v/>
      </c>
      <c r="S30" s="2" t="str">
        <f>IFERROR(#REF!/GAMSsternCa!R30,"")</f>
        <v/>
      </c>
      <c r="T30" s="2" t="str">
        <f>IFERROR(#REF!/GAMSsternCa!S30,"")</f>
        <v/>
      </c>
      <c r="U30" s="2" t="str">
        <f>IFERROR(#REF!/GAMSsternCa!T30,"")</f>
        <v/>
      </c>
      <c r="V30" s="2" t="str">
        <f>IFERROR(#REF!/GAMSsternCa!U30,"")</f>
        <v/>
      </c>
      <c r="W30" s="2" t="str">
        <f>IFERROR(#REF!/GAMSsternCa!V30,"")</f>
        <v/>
      </c>
      <c r="X30" s="2" t="str">
        <f>IFERROR(#REF!/GAMSsternCa!W30,"")</f>
        <v/>
      </c>
      <c r="Y30" s="2" t="str">
        <f>IFERROR(#REF!/GAMSsternCa!X30,"")</f>
        <v/>
      </c>
      <c r="Z30" s="2" t="str">
        <f>IFERROR(#REF!/GAMSsternCa!Y30,"")</f>
        <v/>
      </c>
      <c r="AA30" s="2" t="str">
        <f>IFERROR(#REF!/GAMSsternCa!Z30,"")</f>
        <v/>
      </c>
      <c r="AB30" s="2" t="str">
        <f>IFERROR(#REF!/GAMSsternCa!AA30,"")</f>
        <v/>
      </c>
      <c r="AC30" s="2" t="str">
        <f>IFERROR(#REF!/GAMSsternCa!AB30,"")</f>
        <v/>
      </c>
      <c r="AD30" s="2" t="str">
        <f>IFERROR(#REF!/GAMSsternCa!AC30,"")</f>
        <v/>
      </c>
      <c r="AE30" s="2" t="str">
        <f>IFERROR(#REF!/GAMSsternCa!AD30,"")</f>
        <v/>
      </c>
      <c r="AF30" s="2" t="str">
        <f>IFERROR(#REF!/GAMSsternCa!AE30,"")</f>
        <v/>
      </c>
      <c r="AG30" s="2" t="str">
        <f>IFERROR(#REF!/GAMSsternCa!AF30,"")</f>
        <v/>
      </c>
      <c r="AH30" s="2" t="str">
        <f>IFERROR(#REF!/GAMSsternCa!AG30,"")</f>
        <v/>
      </c>
      <c r="AI30" s="2" t="str">
        <f>IFERROR(#REF!/GAMSsternCa!AH30,"")</f>
        <v/>
      </c>
      <c r="AJ30" s="2" t="str">
        <f>IFERROR(#REF!/GAMSsternCa!AI30,"")</f>
        <v/>
      </c>
      <c r="AK30" s="2" t="str">
        <f>IFERROR(#REF!/GAMSsternCa!AJ30,"")</f>
        <v/>
      </c>
      <c r="AL30" s="2" t="str">
        <f>IFERROR(#REF!/GAMSsternCa!AK30,"")</f>
        <v/>
      </c>
      <c r="AM30" s="2" t="str">
        <f>IFERROR(#REF!/GAMSsternCa!AL30,"")</f>
        <v/>
      </c>
      <c r="AN30" s="2" t="str">
        <f>IFERROR(#REF!/GAMSsternCa!AM30,"")</f>
        <v/>
      </c>
      <c r="AO30" s="2" t="str">
        <f>IFERROR(#REF!/GAMSsternCa!AN30,"")</f>
        <v/>
      </c>
      <c r="AP30" s="2" t="str">
        <f>IFERROR(#REF!/GAMSsternCa!AO30,"")</f>
        <v/>
      </c>
      <c r="AQ30" s="2" t="str">
        <f>IFERROR(#REF!/GAMSsternCa!AP30,"")</f>
        <v/>
      </c>
      <c r="AR30" s="2" t="str">
        <f>IFERROR(#REF!/GAMSsternCa!AQ30,"")</f>
        <v/>
      </c>
      <c r="AS30" s="2" t="str">
        <f>IFERROR(#REF!/GAMSsternCa!AR30,"")</f>
        <v/>
      </c>
      <c r="AT30" s="2" t="str">
        <f>IFERROR(#REF!/GAMSsternCa!AS30,"")</f>
        <v/>
      </c>
      <c r="AU30" s="2" t="str">
        <f>IFERROR(#REF!/GAMSsternCa!AT30,"")</f>
        <v/>
      </c>
      <c r="AV30" s="2" t="str">
        <f>IFERROR(#REF!/GAMSsternCa!AU30,"")</f>
        <v/>
      </c>
      <c r="AW30" s="2" t="str">
        <f>IFERROR(#REF!/GAMSsternCa!AV30,"")</f>
        <v/>
      </c>
      <c r="AX30" s="2" t="str">
        <f>IFERROR(#REF!/GAMSsternCa!AW30,"")</f>
        <v/>
      </c>
      <c r="AY30" s="2" t="str">
        <f>IFERROR(#REF!/GAMSsternCa!AX30,"")</f>
        <v/>
      </c>
      <c r="AZ30" s="2" t="str">
        <f>IFERROR(#REF!/GAMSsternCa!AY30,"")</f>
        <v/>
      </c>
      <c r="BA30" s="2" t="str">
        <f>IFERROR(#REF!/GAMSsternCa!AZ30,"")</f>
        <v/>
      </c>
      <c r="BB30" s="2" t="str">
        <f>IFERROR(#REF!/GAMSsternCa!BA30,"")</f>
        <v/>
      </c>
      <c r="BC30" s="2" t="str">
        <f>IFERROR(#REF!/GAMSsternCa!BB30,"")</f>
        <v/>
      </c>
      <c r="BD30" s="2" t="str">
        <f>IFERROR(#REF!/GAMSsternCa!BC30,"")</f>
        <v/>
      </c>
      <c r="BE30" s="2" t="str">
        <f>IFERROR(#REF!/GAMSsternCa!BD30,"")</f>
        <v/>
      </c>
      <c r="BF30" s="2" t="str">
        <f>IFERROR(#REF!/GAMSsternCa!BE30,"")</f>
        <v/>
      </c>
      <c r="BG30" s="2" t="str">
        <f>IFERROR(#REF!/GAMSsternCa!BF30,"")</f>
        <v/>
      </c>
      <c r="BH30" s="2" t="str">
        <f>IFERROR(#REF!/GAMSsternCa!BG30,"")</f>
        <v/>
      </c>
      <c r="BI30" s="2" t="str">
        <f>IFERROR(#REF!/GAMSsternCa!BH30,"")</f>
        <v/>
      </c>
      <c r="BJ30" s="2" t="str">
        <f>IFERROR(#REF!/GAMSsternCa!BI30,"")</f>
        <v/>
      </c>
    </row>
    <row r="31" spans="1:62" x14ac:dyDescent="0.25">
      <c r="A31" t="e">
        <f>#REF!</f>
        <v>#REF!</v>
      </c>
      <c r="B31" t="str">
        <f>GAMSbase!A31</f>
        <v>* ABATEMENT COST</v>
      </c>
      <c r="C31" s="2" t="str">
        <f>IFERROR(#REF!/GAMSsternCa!B31,"")</f>
        <v/>
      </c>
      <c r="D31" s="2" t="str">
        <f>IFERROR(#REF!/GAMSsternCa!C31,"")</f>
        <v/>
      </c>
      <c r="E31" s="2" t="str">
        <f>IFERROR(#REF!/GAMSsternCa!D31,"")</f>
        <v/>
      </c>
      <c r="F31" s="2" t="str">
        <f>IFERROR(#REF!/GAMSsternCa!E31,"")</f>
        <v/>
      </c>
      <c r="G31" s="2" t="str">
        <f>IFERROR(#REF!/GAMSsternCa!F31,"")</f>
        <v/>
      </c>
      <c r="H31" s="2" t="str">
        <f>IFERROR(#REF!/GAMSsternCa!G31,"")</f>
        <v/>
      </c>
      <c r="I31" s="2" t="str">
        <f>IFERROR(#REF!/GAMSsternCa!H31,"")</f>
        <v/>
      </c>
      <c r="J31" s="2" t="str">
        <f>IFERROR(#REF!/GAMSsternCa!I31,"")</f>
        <v/>
      </c>
      <c r="K31" s="2" t="str">
        <f>IFERROR(#REF!/GAMSsternCa!J31,"")</f>
        <v/>
      </c>
      <c r="L31" s="2" t="str">
        <f>IFERROR(#REF!/GAMSsternCa!K31,"")</f>
        <v/>
      </c>
      <c r="M31" s="2" t="str">
        <f>IFERROR(#REF!/GAMSsternCa!L31,"")</f>
        <v/>
      </c>
      <c r="N31" s="2" t="str">
        <f>IFERROR(#REF!/GAMSsternCa!M31,"")</f>
        <v/>
      </c>
      <c r="O31" s="2" t="str">
        <f>IFERROR(#REF!/GAMSsternCa!N31,"")</f>
        <v/>
      </c>
      <c r="P31" s="2" t="str">
        <f>IFERROR(#REF!/GAMSsternCa!O31,"")</f>
        <v/>
      </c>
      <c r="Q31" s="2" t="str">
        <f>IFERROR(#REF!/GAMSsternCa!P31,"")</f>
        <v/>
      </c>
      <c r="R31" s="2" t="str">
        <f>IFERROR(#REF!/GAMSsternCa!Q31,"")</f>
        <v/>
      </c>
      <c r="S31" s="2" t="str">
        <f>IFERROR(#REF!/GAMSsternCa!R31,"")</f>
        <v/>
      </c>
      <c r="T31" s="2" t="str">
        <f>IFERROR(#REF!/GAMSsternCa!S31,"")</f>
        <v/>
      </c>
      <c r="U31" s="2" t="str">
        <f>IFERROR(#REF!/GAMSsternCa!T31,"")</f>
        <v/>
      </c>
      <c r="V31" s="2" t="str">
        <f>IFERROR(#REF!/GAMSsternCa!U31,"")</f>
        <v/>
      </c>
      <c r="W31" s="2" t="str">
        <f>IFERROR(#REF!/GAMSsternCa!V31,"")</f>
        <v/>
      </c>
      <c r="X31" s="2" t="str">
        <f>IFERROR(#REF!/GAMSsternCa!W31,"")</f>
        <v/>
      </c>
      <c r="Y31" s="2" t="str">
        <f>IFERROR(#REF!/GAMSsternCa!X31,"")</f>
        <v/>
      </c>
      <c r="Z31" s="2" t="str">
        <f>IFERROR(#REF!/GAMSsternCa!Y31,"")</f>
        <v/>
      </c>
      <c r="AA31" s="2" t="str">
        <f>IFERROR(#REF!/GAMSsternCa!Z31,"")</f>
        <v/>
      </c>
      <c r="AB31" s="2" t="str">
        <f>IFERROR(#REF!/GAMSsternCa!AA31,"")</f>
        <v/>
      </c>
      <c r="AC31" s="2" t="str">
        <f>IFERROR(#REF!/GAMSsternCa!AB31,"")</f>
        <v/>
      </c>
      <c r="AD31" s="2" t="str">
        <f>IFERROR(#REF!/GAMSsternCa!AC31,"")</f>
        <v/>
      </c>
      <c r="AE31" s="2" t="str">
        <f>IFERROR(#REF!/GAMSsternCa!AD31,"")</f>
        <v/>
      </c>
      <c r="AF31" s="2" t="str">
        <f>IFERROR(#REF!/GAMSsternCa!AE31,"")</f>
        <v/>
      </c>
      <c r="AG31" s="2" t="str">
        <f>IFERROR(#REF!/GAMSsternCa!AF31,"")</f>
        <v/>
      </c>
      <c r="AH31" s="2" t="str">
        <f>IFERROR(#REF!/GAMSsternCa!AG31,"")</f>
        <v/>
      </c>
      <c r="AI31" s="2" t="str">
        <f>IFERROR(#REF!/GAMSsternCa!AH31,"")</f>
        <v/>
      </c>
      <c r="AJ31" s="2" t="str">
        <f>IFERROR(#REF!/GAMSsternCa!AI31,"")</f>
        <v/>
      </c>
      <c r="AK31" s="2" t="str">
        <f>IFERROR(#REF!/GAMSsternCa!AJ31,"")</f>
        <v/>
      </c>
      <c r="AL31" s="2" t="str">
        <f>IFERROR(#REF!/GAMSsternCa!AK31,"")</f>
        <v/>
      </c>
      <c r="AM31" s="2" t="str">
        <f>IFERROR(#REF!/GAMSsternCa!AL31,"")</f>
        <v/>
      </c>
      <c r="AN31" s="2" t="str">
        <f>IFERROR(#REF!/GAMSsternCa!AM31,"")</f>
        <v/>
      </c>
      <c r="AO31" s="2" t="str">
        <f>IFERROR(#REF!/GAMSsternCa!AN31,"")</f>
        <v/>
      </c>
      <c r="AP31" s="2" t="str">
        <f>IFERROR(#REF!/GAMSsternCa!AO31,"")</f>
        <v/>
      </c>
      <c r="AQ31" s="2" t="str">
        <f>IFERROR(#REF!/GAMSsternCa!AP31,"")</f>
        <v/>
      </c>
      <c r="AR31" s="2" t="str">
        <f>IFERROR(#REF!/GAMSsternCa!AQ31,"")</f>
        <v/>
      </c>
      <c r="AS31" s="2" t="str">
        <f>IFERROR(#REF!/GAMSsternCa!AR31,"")</f>
        <v/>
      </c>
      <c r="AT31" s="2" t="str">
        <f>IFERROR(#REF!/GAMSsternCa!AS31,"")</f>
        <v/>
      </c>
      <c r="AU31" s="2" t="str">
        <f>IFERROR(#REF!/GAMSsternCa!AT31,"")</f>
        <v/>
      </c>
      <c r="AV31" s="2" t="str">
        <f>IFERROR(#REF!/GAMSsternCa!AU31,"")</f>
        <v/>
      </c>
      <c r="AW31" s="2" t="str">
        <f>IFERROR(#REF!/GAMSsternCa!AV31,"")</f>
        <v/>
      </c>
      <c r="AX31" s="2" t="str">
        <f>IFERROR(#REF!/GAMSsternCa!AW31,"")</f>
        <v/>
      </c>
      <c r="AY31" s="2" t="str">
        <f>IFERROR(#REF!/GAMSsternCa!AX31,"")</f>
        <v/>
      </c>
      <c r="AZ31" s="2" t="str">
        <f>IFERROR(#REF!/GAMSsternCa!AY31,"")</f>
        <v/>
      </c>
      <c r="BA31" s="2" t="str">
        <f>IFERROR(#REF!/GAMSsternCa!AZ31,"")</f>
        <v/>
      </c>
      <c r="BB31" s="2" t="str">
        <f>IFERROR(#REF!/GAMSsternCa!BA31,"")</f>
        <v/>
      </c>
      <c r="BC31" s="2" t="str">
        <f>IFERROR(#REF!/GAMSsternCa!BB31,"")</f>
        <v/>
      </c>
      <c r="BD31" s="2" t="str">
        <f>IFERROR(#REF!/GAMSsternCa!BC31,"")</f>
        <v/>
      </c>
      <c r="BE31" s="2" t="str">
        <f>IFERROR(#REF!/GAMSsternCa!BD31,"")</f>
        <v/>
      </c>
      <c r="BF31" s="2" t="str">
        <f>IFERROR(#REF!/GAMSsternCa!BE31,"")</f>
        <v/>
      </c>
      <c r="BG31" s="2" t="str">
        <f>IFERROR(#REF!/GAMSsternCa!BF31,"")</f>
        <v/>
      </c>
      <c r="BH31" s="2" t="str">
        <f>IFERROR(#REF!/GAMSsternCa!BG31,"")</f>
        <v/>
      </c>
      <c r="BI31" s="2" t="str">
        <f>IFERROR(#REF!/GAMSsternCa!BH31,"")</f>
        <v/>
      </c>
      <c r="BJ31" s="2" t="str">
        <f>IFERROR(#REF!/GAMSsternCa!BI31,"")</f>
        <v/>
      </c>
    </row>
    <row r="32" spans="1:62" x14ac:dyDescent="0.25">
      <c r="A32" t="e">
        <f>#REF!</f>
        <v>#REF!</v>
      </c>
      <c r="B32" t="str">
        <f>GAMSbase!A32</f>
        <v>Abatement cost function coefficient</v>
      </c>
      <c r="C32" s="2" t="str">
        <f>IFERROR(#REF!/GAMSsternCa!B32,"")</f>
        <v/>
      </c>
      <c r="D32" s="2" t="str">
        <f>IFERROR(#REF!/GAMSsternCa!C32,"")</f>
        <v/>
      </c>
      <c r="E32" s="2" t="str">
        <f>IFERROR(#REF!/GAMSsternCa!D32,"")</f>
        <v/>
      </c>
      <c r="F32" s="2" t="str">
        <f>IFERROR(#REF!/GAMSsternCa!E32,"")</f>
        <v/>
      </c>
      <c r="G32" s="2" t="str">
        <f>IFERROR(#REF!/GAMSsternCa!F32,"")</f>
        <v/>
      </c>
      <c r="H32" s="2" t="str">
        <f>IFERROR(#REF!/GAMSsternCa!G32,"")</f>
        <v/>
      </c>
      <c r="I32" s="2" t="str">
        <f>IFERROR(#REF!/GAMSsternCa!H32,"")</f>
        <v/>
      </c>
      <c r="J32" s="2" t="str">
        <f>IFERROR(#REF!/GAMSsternCa!I32,"")</f>
        <v/>
      </c>
      <c r="K32" s="2" t="str">
        <f>IFERROR(#REF!/GAMSsternCa!J32,"")</f>
        <v/>
      </c>
      <c r="L32" s="2" t="str">
        <f>IFERROR(#REF!/GAMSsternCa!K32,"")</f>
        <v/>
      </c>
      <c r="M32" s="2" t="str">
        <f>IFERROR(#REF!/GAMSsternCa!L32,"")</f>
        <v/>
      </c>
      <c r="N32" s="2" t="str">
        <f>IFERROR(#REF!/GAMSsternCa!M32,"")</f>
        <v/>
      </c>
      <c r="O32" s="2" t="str">
        <f>IFERROR(#REF!/GAMSsternCa!N32,"")</f>
        <v/>
      </c>
      <c r="P32" s="2" t="str">
        <f>IFERROR(#REF!/GAMSsternCa!O32,"")</f>
        <v/>
      </c>
      <c r="Q32" s="2" t="str">
        <f>IFERROR(#REF!/GAMSsternCa!P32,"")</f>
        <v/>
      </c>
      <c r="R32" s="2" t="str">
        <f>IFERROR(#REF!/GAMSsternCa!Q32,"")</f>
        <v/>
      </c>
      <c r="S32" s="2" t="str">
        <f>IFERROR(#REF!/GAMSsternCa!R32,"")</f>
        <v/>
      </c>
      <c r="T32" s="2" t="str">
        <f>IFERROR(#REF!/GAMSsternCa!S32,"")</f>
        <v/>
      </c>
      <c r="U32" s="2" t="str">
        <f>IFERROR(#REF!/GAMSsternCa!T32,"")</f>
        <v/>
      </c>
      <c r="V32" s="2" t="str">
        <f>IFERROR(#REF!/GAMSsternCa!U32,"")</f>
        <v/>
      </c>
      <c r="W32" s="2" t="str">
        <f>IFERROR(#REF!/GAMSsternCa!V32,"")</f>
        <v/>
      </c>
      <c r="X32" s="2" t="str">
        <f>IFERROR(#REF!/GAMSsternCa!W32,"")</f>
        <v/>
      </c>
      <c r="Y32" s="2" t="str">
        <f>IFERROR(#REF!/GAMSsternCa!X32,"")</f>
        <v/>
      </c>
      <c r="Z32" s="2" t="str">
        <f>IFERROR(#REF!/GAMSsternCa!Y32,"")</f>
        <v/>
      </c>
      <c r="AA32" s="2" t="str">
        <f>IFERROR(#REF!/GAMSsternCa!Z32,"")</f>
        <v/>
      </c>
      <c r="AB32" s="2" t="str">
        <f>IFERROR(#REF!/GAMSsternCa!AA32,"")</f>
        <v/>
      </c>
      <c r="AC32" s="2" t="str">
        <f>IFERROR(#REF!/GAMSsternCa!AB32,"")</f>
        <v/>
      </c>
      <c r="AD32" s="2" t="str">
        <f>IFERROR(#REF!/GAMSsternCa!AC32,"")</f>
        <v/>
      </c>
      <c r="AE32" s="2" t="str">
        <f>IFERROR(#REF!/GAMSsternCa!AD32,"")</f>
        <v/>
      </c>
      <c r="AF32" s="2" t="str">
        <f>IFERROR(#REF!/GAMSsternCa!AE32,"")</f>
        <v/>
      </c>
      <c r="AG32" s="2" t="str">
        <f>IFERROR(#REF!/GAMSsternCa!AF32,"")</f>
        <v/>
      </c>
      <c r="AH32" s="2" t="str">
        <f>IFERROR(#REF!/GAMSsternCa!AG32,"")</f>
        <v/>
      </c>
      <c r="AI32" s="2" t="str">
        <f>IFERROR(#REF!/GAMSsternCa!AH32,"")</f>
        <v/>
      </c>
      <c r="AJ32" s="2" t="str">
        <f>IFERROR(#REF!/GAMSsternCa!AI32,"")</f>
        <v/>
      </c>
      <c r="AK32" s="2" t="str">
        <f>IFERROR(#REF!/GAMSsternCa!AJ32,"")</f>
        <v/>
      </c>
      <c r="AL32" s="2" t="str">
        <f>IFERROR(#REF!/GAMSsternCa!AK32,"")</f>
        <v/>
      </c>
      <c r="AM32" s="2" t="str">
        <f>IFERROR(#REF!/GAMSsternCa!AL32,"")</f>
        <v/>
      </c>
      <c r="AN32" s="2" t="str">
        <f>IFERROR(#REF!/GAMSsternCa!AM32,"")</f>
        <v/>
      </c>
      <c r="AO32" s="2" t="str">
        <f>IFERROR(#REF!/GAMSsternCa!AN32,"")</f>
        <v/>
      </c>
      <c r="AP32" s="2" t="str">
        <f>IFERROR(#REF!/GAMSsternCa!AO32,"")</f>
        <v/>
      </c>
      <c r="AQ32" s="2" t="str">
        <f>IFERROR(#REF!/GAMSsternCa!AP32,"")</f>
        <v/>
      </c>
      <c r="AR32" s="2" t="str">
        <f>IFERROR(#REF!/GAMSsternCa!AQ32,"")</f>
        <v/>
      </c>
      <c r="AS32" s="2" t="str">
        <f>IFERROR(#REF!/GAMSsternCa!AR32,"")</f>
        <v/>
      </c>
      <c r="AT32" s="2" t="str">
        <f>IFERROR(#REF!/GAMSsternCa!AS32,"")</f>
        <v/>
      </c>
      <c r="AU32" s="2" t="str">
        <f>IFERROR(#REF!/GAMSsternCa!AT32,"")</f>
        <v/>
      </c>
      <c r="AV32" s="2" t="str">
        <f>IFERROR(#REF!/GAMSsternCa!AU32,"")</f>
        <v/>
      </c>
      <c r="AW32" s="2" t="str">
        <f>IFERROR(#REF!/GAMSsternCa!AV32,"")</f>
        <v/>
      </c>
      <c r="AX32" s="2" t="str">
        <f>IFERROR(#REF!/GAMSsternCa!AW32,"")</f>
        <v/>
      </c>
      <c r="AY32" s="2" t="str">
        <f>IFERROR(#REF!/GAMSsternCa!AX32,"")</f>
        <v/>
      </c>
      <c r="AZ32" s="2" t="str">
        <f>IFERROR(#REF!/GAMSsternCa!AY32,"")</f>
        <v/>
      </c>
      <c r="BA32" s="2" t="str">
        <f>IFERROR(#REF!/GAMSsternCa!AZ32,"")</f>
        <v/>
      </c>
      <c r="BB32" s="2" t="str">
        <f>IFERROR(#REF!/GAMSsternCa!BA32,"")</f>
        <v/>
      </c>
      <c r="BC32" s="2" t="str">
        <f>IFERROR(#REF!/GAMSsternCa!BB32,"")</f>
        <v/>
      </c>
      <c r="BD32" s="2" t="str">
        <f>IFERROR(#REF!/GAMSsternCa!BC32,"")</f>
        <v/>
      </c>
      <c r="BE32" s="2" t="str">
        <f>IFERROR(#REF!/GAMSsternCa!BD32,"")</f>
        <v/>
      </c>
      <c r="BF32" s="2" t="str">
        <f>IFERROR(#REF!/GAMSsternCa!BE32,"")</f>
        <v/>
      </c>
      <c r="BG32" s="2" t="str">
        <f>IFERROR(#REF!/GAMSsternCa!BF32,"")</f>
        <v/>
      </c>
      <c r="BH32" s="2" t="str">
        <f>IFERROR(#REF!/GAMSsternCa!BG32,"")</f>
        <v/>
      </c>
      <c r="BI32" s="2" t="str">
        <f>IFERROR(#REF!/GAMSsternCa!BH32,"")</f>
        <v/>
      </c>
      <c r="BJ32" s="2" t="str">
        <f>IFERROR(#REF!/GAMSsternCa!BI32,"")</f>
        <v/>
      </c>
    </row>
    <row r="33" spans="1:62" x14ac:dyDescent="0.25">
      <c r="A33" t="e">
        <f>#REF!</f>
        <v>#REF!</v>
      </c>
      <c r="B33" t="str">
        <f>GAMSbase!A33</f>
        <v xml:space="preserve"> Price of Backstop Technology (1000 USD per ton C)</v>
      </c>
      <c r="C33" s="2" t="str">
        <f>IFERROR(#REF!/GAMSsternCa!B33,"")</f>
        <v/>
      </c>
      <c r="D33" s="2" t="str">
        <f>IFERROR(#REF!/GAMSsternCa!C33,"")</f>
        <v/>
      </c>
      <c r="E33" s="2" t="str">
        <f>IFERROR(#REF!/GAMSsternCa!D33,"")</f>
        <v/>
      </c>
      <c r="F33" s="2" t="str">
        <f>IFERROR(#REF!/GAMSsternCa!E33,"")</f>
        <v/>
      </c>
      <c r="G33" s="2" t="str">
        <f>IFERROR(#REF!/GAMSsternCa!F33,"")</f>
        <v/>
      </c>
      <c r="H33" s="2" t="str">
        <f>IFERROR(#REF!/GAMSsternCa!G33,"")</f>
        <v/>
      </c>
      <c r="I33" s="2" t="str">
        <f>IFERROR(#REF!/GAMSsternCa!H33,"")</f>
        <v/>
      </c>
      <c r="J33" s="2" t="str">
        <f>IFERROR(#REF!/GAMSsternCa!I33,"")</f>
        <v/>
      </c>
      <c r="K33" s="2" t="str">
        <f>IFERROR(#REF!/GAMSsternCa!J33,"")</f>
        <v/>
      </c>
      <c r="L33" s="2" t="str">
        <f>IFERROR(#REF!/GAMSsternCa!K33,"")</f>
        <v/>
      </c>
      <c r="M33" s="2" t="str">
        <f>IFERROR(#REF!/GAMSsternCa!L33,"")</f>
        <v/>
      </c>
      <c r="N33" s="2" t="str">
        <f>IFERROR(#REF!/GAMSsternCa!M33,"")</f>
        <v/>
      </c>
      <c r="O33" s="2" t="str">
        <f>IFERROR(#REF!/GAMSsternCa!N33,"")</f>
        <v/>
      </c>
      <c r="P33" s="2" t="str">
        <f>IFERROR(#REF!/GAMSsternCa!O33,"")</f>
        <v/>
      </c>
      <c r="Q33" s="2" t="str">
        <f>IFERROR(#REF!/GAMSsternCa!P33,"")</f>
        <v/>
      </c>
      <c r="R33" s="2" t="str">
        <f>IFERROR(#REF!/GAMSsternCa!Q33,"")</f>
        <v/>
      </c>
      <c r="S33" s="2" t="str">
        <f>IFERROR(#REF!/GAMSsternCa!R33,"")</f>
        <v/>
      </c>
      <c r="T33" s="2" t="str">
        <f>IFERROR(#REF!/GAMSsternCa!S33,"")</f>
        <v/>
      </c>
      <c r="U33" s="2" t="str">
        <f>IFERROR(#REF!/GAMSsternCa!T33,"")</f>
        <v/>
      </c>
      <c r="V33" s="2" t="str">
        <f>IFERROR(#REF!/GAMSsternCa!U33,"")</f>
        <v/>
      </c>
      <c r="W33" s="2" t="str">
        <f>IFERROR(#REF!/GAMSsternCa!V33,"")</f>
        <v/>
      </c>
      <c r="X33" s="2" t="str">
        <f>IFERROR(#REF!/GAMSsternCa!W33,"")</f>
        <v/>
      </c>
      <c r="Y33" s="2" t="str">
        <f>IFERROR(#REF!/GAMSsternCa!X33,"")</f>
        <v/>
      </c>
      <c r="Z33" s="2" t="str">
        <f>IFERROR(#REF!/GAMSsternCa!Y33,"")</f>
        <v/>
      </c>
      <c r="AA33" s="2" t="str">
        <f>IFERROR(#REF!/GAMSsternCa!Z33,"")</f>
        <v/>
      </c>
      <c r="AB33" s="2" t="str">
        <f>IFERROR(#REF!/GAMSsternCa!AA33,"")</f>
        <v/>
      </c>
      <c r="AC33" s="2" t="str">
        <f>IFERROR(#REF!/GAMSsternCa!AB33,"")</f>
        <v/>
      </c>
      <c r="AD33" s="2" t="str">
        <f>IFERROR(#REF!/GAMSsternCa!AC33,"")</f>
        <v/>
      </c>
      <c r="AE33" s="2" t="str">
        <f>IFERROR(#REF!/GAMSsternCa!AD33,"")</f>
        <v/>
      </c>
      <c r="AF33" s="2" t="str">
        <f>IFERROR(#REF!/GAMSsternCa!AE33,"")</f>
        <v/>
      </c>
      <c r="AG33" s="2" t="str">
        <f>IFERROR(#REF!/GAMSsternCa!AF33,"")</f>
        <v/>
      </c>
      <c r="AH33" s="2" t="str">
        <f>IFERROR(#REF!/GAMSsternCa!AG33,"")</f>
        <v/>
      </c>
      <c r="AI33" s="2" t="str">
        <f>IFERROR(#REF!/GAMSsternCa!AH33,"")</f>
        <v/>
      </c>
      <c r="AJ33" s="2" t="str">
        <f>IFERROR(#REF!/GAMSsternCa!AI33,"")</f>
        <v/>
      </c>
      <c r="AK33" s="2" t="str">
        <f>IFERROR(#REF!/GAMSsternCa!AJ33,"")</f>
        <v/>
      </c>
      <c r="AL33" s="2" t="str">
        <f>IFERROR(#REF!/GAMSsternCa!AK33,"")</f>
        <v/>
      </c>
      <c r="AM33" s="2" t="str">
        <f>IFERROR(#REF!/GAMSsternCa!AL33,"")</f>
        <v/>
      </c>
      <c r="AN33" s="2" t="str">
        <f>IFERROR(#REF!/GAMSsternCa!AM33,"")</f>
        <v/>
      </c>
      <c r="AO33" s="2" t="str">
        <f>IFERROR(#REF!/GAMSsternCa!AN33,"")</f>
        <v/>
      </c>
      <c r="AP33" s="2" t="str">
        <f>IFERROR(#REF!/GAMSsternCa!AO33,"")</f>
        <v/>
      </c>
      <c r="AQ33" s="2" t="str">
        <f>IFERROR(#REF!/GAMSsternCa!AP33,"")</f>
        <v/>
      </c>
      <c r="AR33" s="2" t="str">
        <f>IFERROR(#REF!/GAMSsternCa!AQ33,"")</f>
        <v/>
      </c>
      <c r="AS33" s="2" t="str">
        <f>IFERROR(#REF!/GAMSsternCa!AR33,"")</f>
        <v/>
      </c>
      <c r="AT33" s="2" t="str">
        <f>IFERROR(#REF!/GAMSsternCa!AS33,"")</f>
        <v/>
      </c>
      <c r="AU33" s="2" t="str">
        <f>IFERROR(#REF!/GAMSsternCa!AT33,"")</f>
        <v/>
      </c>
      <c r="AV33" s="2" t="str">
        <f>IFERROR(#REF!/GAMSsternCa!AU33,"")</f>
        <v/>
      </c>
      <c r="AW33" s="2" t="str">
        <f>IFERROR(#REF!/GAMSsternCa!AV33,"")</f>
        <v/>
      </c>
      <c r="AX33" s="2" t="str">
        <f>IFERROR(#REF!/GAMSsternCa!AW33,"")</f>
        <v/>
      </c>
      <c r="AY33" s="2" t="str">
        <f>IFERROR(#REF!/GAMSsternCa!AX33,"")</f>
        <v/>
      </c>
      <c r="AZ33" s="2" t="str">
        <f>IFERROR(#REF!/GAMSsternCa!AY33,"")</f>
        <v/>
      </c>
      <c r="BA33" s="2" t="str">
        <f>IFERROR(#REF!/GAMSsternCa!AZ33,"")</f>
        <v/>
      </c>
      <c r="BB33" s="2" t="str">
        <f>IFERROR(#REF!/GAMSsternCa!BA33,"")</f>
        <v/>
      </c>
      <c r="BC33" s="2" t="str">
        <f>IFERROR(#REF!/GAMSsternCa!BB33,"")</f>
        <v/>
      </c>
      <c r="BD33" s="2" t="str">
        <f>IFERROR(#REF!/GAMSsternCa!BC33,"")</f>
        <v/>
      </c>
      <c r="BE33" s="2" t="str">
        <f>IFERROR(#REF!/GAMSsternCa!BD33,"")</f>
        <v/>
      </c>
      <c r="BF33" s="2" t="str">
        <f>IFERROR(#REF!/GAMSsternCa!BE33,"")</f>
        <v/>
      </c>
      <c r="BG33" s="2" t="str">
        <f>IFERROR(#REF!/GAMSsternCa!BF33,"")</f>
        <v/>
      </c>
      <c r="BH33" s="2" t="str">
        <f>IFERROR(#REF!/GAMSsternCa!BG33,"")</f>
        <v/>
      </c>
      <c r="BI33" s="2" t="str">
        <f>IFERROR(#REF!/GAMSsternCa!BH33,"")</f>
        <v/>
      </c>
      <c r="BJ33" s="2" t="str">
        <f>IFERROR(#REF!/GAMSsternCa!BI33,"")</f>
        <v/>
      </c>
    </row>
    <row r="34" spans="1:62" x14ac:dyDescent="0.25">
      <c r="A34" t="e">
        <f>#REF!</f>
        <v>#REF!</v>
      </c>
      <c r="B34" t="str">
        <f>GAMSbase!A34</f>
        <v xml:space="preserve"> Backstop Price (1000 USD per ton CO2)</v>
      </c>
      <c r="C34" s="2" t="str">
        <f>IFERROR(#REF!/GAMSsternCa!B34,"")</f>
        <v/>
      </c>
      <c r="D34" s="2" t="str">
        <f>IFERROR(#REF!/GAMSsternCa!C34,"")</f>
        <v/>
      </c>
      <c r="E34" s="2" t="str">
        <f>IFERROR(#REF!/GAMSsternCa!D34,"")</f>
        <v/>
      </c>
      <c r="F34" s="2" t="str">
        <f>IFERROR(#REF!/GAMSsternCa!E34,"")</f>
        <v/>
      </c>
      <c r="G34" s="2" t="str">
        <f>IFERROR(#REF!/GAMSsternCa!F34,"")</f>
        <v/>
      </c>
      <c r="H34" s="2" t="str">
        <f>IFERROR(#REF!/GAMSsternCa!G34,"")</f>
        <v/>
      </c>
      <c r="I34" s="2" t="str">
        <f>IFERROR(#REF!/GAMSsternCa!H34,"")</f>
        <v/>
      </c>
      <c r="J34" s="2" t="str">
        <f>IFERROR(#REF!/GAMSsternCa!I34,"")</f>
        <v/>
      </c>
      <c r="K34" s="2" t="str">
        <f>IFERROR(#REF!/GAMSsternCa!J34,"")</f>
        <v/>
      </c>
      <c r="L34" s="2" t="str">
        <f>IFERROR(#REF!/GAMSsternCa!K34,"")</f>
        <v/>
      </c>
      <c r="M34" s="2" t="str">
        <f>IFERROR(#REF!/GAMSsternCa!L34,"")</f>
        <v/>
      </c>
      <c r="N34" s="2" t="str">
        <f>IFERROR(#REF!/GAMSsternCa!M34,"")</f>
        <v/>
      </c>
      <c r="O34" s="2" t="str">
        <f>IFERROR(#REF!/GAMSsternCa!N34,"")</f>
        <v/>
      </c>
      <c r="P34" s="2" t="str">
        <f>IFERROR(#REF!/GAMSsternCa!O34,"")</f>
        <v/>
      </c>
      <c r="Q34" s="2" t="str">
        <f>IFERROR(#REF!/GAMSsternCa!P34,"")</f>
        <v/>
      </c>
      <c r="R34" s="2" t="str">
        <f>IFERROR(#REF!/GAMSsternCa!Q34,"")</f>
        <v/>
      </c>
      <c r="S34" s="2" t="str">
        <f>IFERROR(#REF!/GAMSsternCa!R34,"")</f>
        <v/>
      </c>
      <c r="T34" s="2" t="str">
        <f>IFERROR(#REF!/GAMSsternCa!S34,"")</f>
        <v/>
      </c>
      <c r="U34" s="2" t="str">
        <f>IFERROR(#REF!/GAMSsternCa!T34,"")</f>
        <v/>
      </c>
      <c r="V34" s="2" t="str">
        <f>IFERROR(#REF!/GAMSsternCa!U34,"")</f>
        <v/>
      </c>
      <c r="W34" s="2" t="str">
        <f>IFERROR(#REF!/GAMSsternCa!V34,"")</f>
        <v/>
      </c>
      <c r="X34" s="2" t="str">
        <f>IFERROR(#REF!/GAMSsternCa!W34,"")</f>
        <v/>
      </c>
      <c r="Y34" s="2" t="str">
        <f>IFERROR(#REF!/GAMSsternCa!X34,"")</f>
        <v/>
      </c>
      <c r="Z34" s="2" t="str">
        <f>IFERROR(#REF!/GAMSsternCa!Y34,"")</f>
        <v/>
      </c>
      <c r="AA34" s="2" t="str">
        <f>IFERROR(#REF!/GAMSsternCa!Z34,"")</f>
        <v/>
      </c>
      <c r="AB34" s="2" t="str">
        <f>IFERROR(#REF!/GAMSsternCa!AA34,"")</f>
        <v/>
      </c>
      <c r="AC34" s="2" t="str">
        <f>IFERROR(#REF!/GAMSsternCa!AB34,"")</f>
        <v/>
      </c>
      <c r="AD34" s="2" t="str">
        <f>IFERROR(#REF!/GAMSsternCa!AC34,"")</f>
        <v/>
      </c>
      <c r="AE34" s="2" t="str">
        <f>IFERROR(#REF!/GAMSsternCa!AD34,"")</f>
        <v/>
      </c>
      <c r="AF34" s="2" t="str">
        <f>IFERROR(#REF!/GAMSsternCa!AE34,"")</f>
        <v/>
      </c>
      <c r="AG34" s="2" t="str">
        <f>IFERROR(#REF!/GAMSsternCa!AF34,"")</f>
        <v/>
      </c>
      <c r="AH34" s="2" t="str">
        <f>IFERROR(#REF!/GAMSsternCa!AG34,"")</f>
        <v/>
      </c>
      <c r="AI34" s="2" t="str">
        <f>IFERROR(#REF!/GAMSsternCa!AH34,"")</f>
        <v/>
      </c>
      <c r="AJ34" s="2" t="str">
        <f>IFERROR(#REF!/GAMSsternCa!AI34,"")</f>
        <v/>
      </c>
      <c r="AK34" s="2" t="str">
        <f>IFERROR(#REF!/GAMSsternCa!AJ34,"")</f>
        <v/>
      </c>
      <c r="AL34" s="2" t="str">
        <f>IFERROR(#REF!/GAMSsternCa!AK34,"")</f>
        <v/>
      </c>
      <c r="AM34" s="2" t="str">
        <f>IFERROR(#REF!/GAMSsternCa!AL34,"")</f>
        <v/>
      </c>
      <c r="AN34" s="2" t="str">
        <f>IFERROR(#REF!/GAMSsternCa!AM34,"")</f>
        <v/>
      </c>
      <c r="AO34" s="2" t="str">
        <f>IFERROR(#REF!/GAMSsternCa!AN34,"")</f>
        <v/>
      </c>
      <c r="AP34" s="2" t="str">
        <f>IFERROR(#REF!/GAMSsternCa!AO34,"")</f>
        <v/>
      </c>
      <c r="AQ34" s="2" t="str">
        <f>IFERROR(#REF!/GAMSsternCa!AP34,"")</f>
        <v/>
      </c>
      <c r="AR34" s="2" t="str">
        <f>IFERROR(#REF!/GAMSsternCa!AQ34,"")</f>
        <v/>
      </c>
      <c r="AS34" s="2" t="str">
        <f>IFERROR(#REF!/GAMSsternCa!AR34,"")</f>
        <v/>
      </c>
      <c r="AT34" s="2" t="str">
        <f>IFERROR(#REF!/GAMSsternCa!AS34,"")</f>
        <v/>
      </c>
      <c r="AU34" s="2" t="str">
        <f>IFERROR(#REF!/GAMSsternCa!AT34,"")</f>
        <v/>
      </c>
      <c r="AV34" s="2" t="str">
        <f>IFERROR(#REF!/GAMSsternCa!AU34,"")</f>
        <v/>
      </c>
      <c r="AW34" s="2" t="str">
        <f>IFERROR(#REF!/GAMSsternCa!AV34,"")</f>
        <v/>
      </c>
      <c r="AX34" s="2" t="str">
        <f>IFERROR(#REF!/GAMSsternCa!AW34,"")</f>
        <v/>
      </c>
      <c r="AY34" s="2" t="str">
        <f>IFERROR(#REF!/GAMSsternCa!AX34,"")</f>
        <v/>
      </c>
      <c r="AZ34" s="2" t="str">
        <f>IFERROR(#REF!/GAMSsternCa!AY34,"")</f>
        <v/>
      </c>
      <c r="BA34" s="2" t="str">
        <f>IFERROR(#REF!/GAMSsternCa!AZ34,"")</f>
        <v/>
      </c>
      <c r="BB34" s="2" t="str">
        <f>IFERROR(#REF!/GAMSsternCa!BA34,"")</f>
        <v/>
      </c>
      <c r="BC34" s="2" t="str">
        <f>IFERROR(#REF!/GAMSsternCa!BB34,"")</f>
        <v/>
      </c>
      <c r="BD34" s="2" t="str">
        <f>IFERROR(#REF!/GAMSsternCa!BC34,"")</f>
        <v/>
      </c>
      <c r="BE34" s="2" t="str">
        <f>IFERROR(#REF!/GAMSsternCa!BD34,"")</f>
        <v/>
      </c>
      <c r="BF34" s="2" t="str">
        <f>IFERROR(#REF!/GAMSsternCa!BE34,"")</f>
        <v/>
      </c>
      <c r="BG34" s="2" t="str">
        <f>IFERROR(#REF!/GAMSsternCa!BF34,"")</f>
        <v/>
      </c>
      <c r="BH34" s="2" t="str">
        <f>IFERROR(#REF!/GAMSsternCa!BG34,"")</f>
        <v/>
      </c>
      <c r="BI34" s="2" t="str">
        <f>IFERROR(#REF!/GAMSsternCa!BH34,"")</f>
        <v/>
      </c>
      <c r="BJ34" s="2" t="str">
        <f>IFERROR(#REF!/GAMSsternCa!BI34,"")</f>
        <v/>
      </c>
    </row>
    <row r="35" spans="1:62" x14ac:dyDescent="0.25">
      <c r="A35" t="e">
        <f>#REF!</f>
        <v>#REF!</v>
      </c>
      <c r="B35" t="str">
        <f>GAMSbase!A35</f>
        <v>Ratio of Asymptotic to Initial Backstop Price</v>
      </c>
      <c r="C35" s="2" t="str">
        <f>IFERROR(#REF!/GAMSsternCa!B35,"")</f>
        <v/>
      </c>
      <c r="D35" s="2" t="str">
        <f>IFERROR(#REF!/GAMSsternCa!C35,"")</f>
        <v/>
      </c>
      <c r="E35" s="2" t="str">
        <f>IFERROR(#REF!/GAMSsternCa!D35,"")</f>
        <v/>
      </c>
      <c r="F35" s="2" t="str">
        <f>IFERROR(#REF!/GAMSsternCa!E35,"")</f>
        <v/>
      </c>
      <c r="G35" s="2" t="str">
        <f>IFERROR(#REF!/GAMSsternCa!F35,"")</f>
        <v/>
      </c>
      <c r="H35" s="2" t="str">
        <f>IFERROR(#REF!/GAMSsternCa!G35,"")</f>
        <v/>
      </c>
      <c r="I35" s="2" t="str">
        <f>IFERROR(#REF!/GAMSsternCa!H35,"")</f>
        <v/>
      </c>
      <c r="J35" s="2" t="str">
        <f>IFERROR(#REF!/GAMSsternCa!I35,"")</f>
        <v/>
      </c>
      <c r="K35" s="2" t="str">
        <f>IFERROR(#REF!/GAMSsternCa!J35,"")</f>
        <v/>
      </c>
      <c r="L35" s="2" t="str">
        <f>IFERROR(#REF!/GAMSsternCa!K35,"")</f>
        <v/>
      </c>
      <c r="M35" s="2" t="str">
        <f>IFERROR(#REF!/GAMSsternCa!L35,"")</f>
        <v/>
      </c>
      <c r="N35" s="2" t="str">
        <f>IFERROR(#REF!/GAMSsternCa!M35,"")</f>
        <v/>
      </c>
      <c r="O35" s="2" t="str">
        <f>IFERROR(#REF!/GAMSsternCa!N35,"")</f>
        <v/>
      </c>
      <c r="P35" s="2" t="str">
        <f>IFERROR(#REF!/GAMSsternCa!O35,"")</f>
        <v/>
      </c>
      <c r="Q35" s="2" t="str">
        <f>IFERROR(#REF!/GAMSsternCa!P35,"")</f>
        <v/>
      </c>
      <c r="R35" s="2" t="str">
        <f>IFERROR(#REF!/GAMSsternCa!Q35,"")</f>
        <v/>
      </c>
      <c r="S35" s="2" t="str">
        <f>IFERROR(#REF!/GAMSsternCa!R35,"")</f>
        <v/>
      </c>
      <c r="T35" s="2" t="str">
        <f>IFERROR(#REF!/GAMSsternCa!S35,"")</f>
        <v/>
      </c>
      <c r="U35" s="2" t="str">
        <f>IFERROR(#REF!/GAMSsternCa!T35,"")</f>
        <v/>
      </c>
      <c r="V35" s="2" t="str">
        <f>IFERROR(#REF!/GAMSsternCa!U35,"")</f>
        <v/>
      </c>
      <c r="W35" s="2" t="str">
        <f>IFERROR(#REF!/GAMSsternCa!V35,"")</f>
        <v/>
      </c>
      <c r="X35" s="2" t="str">
        <f>IFERROR(#REF!/GAMSsternCa!W35,"")</f>
        <v/>
      </c>
      <c r="Y35" s="2" t="str">
        <f>IFERROR(#REF!/GAMSsternCa!X35,"")</f>
        <v/>
      </c>
      <c r="Z35" s="2" t="str">
        <f>IFERROR(#REF!/GAMSsternCa!Y35,"")</f>
        <v/>
      </c>
      <c r="AA35" s="2" t="str">
        <f>IFERROR(#REF!/GAMSsternCa!Z35,"")</f>
        <v/>
      </c>
      <c r="AB35" s="2" t="str">
        <f>IFERROR(#REF!/GAMSsternCa!AA35,"")</f>
        <v/>
      </c>
      <c r="AC35" s="2" t="str">
        <f>IFERROR(#REF!/GAMSsternCa!AB35,"")</f>
        <v/>
      </c>
      <c r="AD35" s="2" t="str">
        <f>IFERROR(#REF!/GAMSsternCa!AC35,"")</f>
        <v/>
      </c>
      <c r="AE35" s="2" t="str">
        <f>IFERROR(#REF!/GAMSsternCa!AD35,"")</f>
        <v/>
      </c>
      <c r="AF35" s="2" t="str">
        <f>IFERROR(#REF!/GAMSsternCa!AE35,"")</f>
        <v/>
      </c>
      <c r="AG35" s="2" t="str">
        <f>IFERROR(#REF!/GAMSsternCa!AF35,"")</f>
        <v/>
      </c>
      <c r="AH35" s="2" t="str">
        <f>IFERROR(#REF!/GAMSsternCa!AG35,"")</f>
        <v/>
      </c>
      <c r="AI35" s="2" t="str">
        <f>IFERROR(#REF!/GAMSsternCa!AH35,"")</f>
        <v/>
      </c>
      <c r="AJ35" s="2" t="str">
        <f>IFERROR(#REF!/GAMSsternCa!AI35,"")</f>
        <v/>
      </c>
      <c r="AK35" s="2" t="str">
        <f>IFERROR(#REF!/GAMSsternCa!AJ35,"")</f>
        <v/>
      </c>
      <c r="AL35" s="2" t="str">
        <f>IFERROR(#REF!/GAMSsternCa!AK35,"")</f>
        <v/>
      </c>
      <c r="AM35" s="2" t="str">
        <f>IFERROR(#REF!/GAMSsternCa!AL35,"")</f>
        <v/>
      </c>
      <c r="AN35" s="2" t="str">
        <f>IFERROR(#REF!/GAMSsternCa!AM35,"")</f>
        <v/>
      </c>
      <c r="AO35" s="2" t="str">
        <f>IFERROR(#REF!/GAMSsternCa!AN35,"")</f>
        <v/>
      </c>
      <c r="AP35" s="2" t="str">
        <f>IFERROR(#REF!/GAMSsternCa!AO35,"")</f>
        <v/>
      </c>
      <c r="AQ35" s="2" t="str">
        <f>IFERROR(#REF!/GAMSsternCa!AP35,"")</f>
        <v/>
      </c>
      <c r="AR35" s="2" t="str">
        <f>IFERROR(#REF!/GAMSsternCa!AQ35,"")</f>
        <v/>
      </c>
      <c r="AS35" s="2" t="str">
        <f>IFERROR(#REF!/GAMSsternCa!AR35,"")</f>
        <v/>
      </c>
      <c r="AT35" s="2" t="str">
        <f>IFERROR(#REF!/GAMSsternCa!AS35,"")</f>
        <v/>
      </c>
      <c r="AU35" s="2" t="str">
        <f>IFERROR(#REF!/GAMSsternCa!AT35,"")</f>
        <v/>
      </c>
      <c r="AV35" s="2" t="str">
        <f>IFERROR(#REF!/GAMSsternCa!AU35,"")</f>
        <v/>
      </c>
      <c r="AW35" s="2" t="str">
        <f>IFERROR(#REF!/GAMSsternCa!AV35,"")</f>
        <v/>
      </c>
      <c r="AX35" s="2" t="str">
        <f>IFERROR(#REF!/GAMSsternCa!AW35,"")</f>
        <v/>
      </c>
      <c r="AY35" s="2" t="str">
        <f>IFERROR(#REF!/GAMSsternCa!AX35,"")</f>
        <v/>
      </c>
      <c r="AZ35" s="2" t="str">
        <f>IFERROR(#REF!/GAMSsternCa!AY35,"")</f>
        <v/>
      </c>
      <c r="BA35" s="2" t="str">
        <f>IFERROR(#REF!/GAMSsternCa!AZ35,"")</f>
        <v/>
      </c>
      <c r="BB35" s="2" t="str">
        <f>IFERROR(#REF!/GAMSsternCa!BA35,"")</f>
        <v/>
      </c>
      <c r="BC35" s="2" t="str">
        <f>IFERROR(#REF!/GAMSsternCa!BB35,"")</f>
        <v/>
      </c>
      <c r="BD35" s="2" t="str">
        <f>IFERROR(#REF!/GAMSsternCa!BC35,"")</f>
        <v/>
      </c>
      <c r="BE35" s="2" t="str">
        <f>IFERROR(#REF!/GAMSsternCa!BD35,"")</f>
        <v/>
      </c>
      <c r="BF35" s="2" t="str">
        <f>IFERROR(#REF!/GAMSsternCa!BE35,"")</f>
        <v/>
      </c>
      <c r="BG35" s="2" t="str">
        <f>IFERROR(#REF!/GAMSsternCa!BF35,"")</f>
        <v/>
      </c>
      <c r="BH35" s="2" t="str">
        <f>IFERROR(#REF!/GAMSsternCa!BG35,"")</f>
        <v/>
      </c>
      <c r="BI35" s="2" t="str">
        <f>IFERROR(#REF!/GAMSsternCa!BH35,"")</f>
        <v/>
      </c>
      <c r="BJ35" s="2" t="str">
        <f>IFERROR(#REF!/GAMSsternCa!BI35,"")</f>
        <v/>
      </c>
    </row>
    <row r="36" spans="1:62" x14ac:dyDescent="0.25">
      <c r="A36" t="e">
        <f>#REF!</f>
        <v>#REF!</v>
      </c>
      <c r="B36" t="str">
        <f>GAMSbase!A36</f>
        <v>Decline Rate of Backstop Price (per period)</v>
      </c>
      <c r="C36" s="2" t="str">
        <f>IFERROR(#REF!/GAMSsternCa!B36,"")</f>
        <v/>
      </c>
      <c r="D36" s="2" t="str">
        <f>IFERROR(#REF!/GAMSsternCa!C36,"")</f>
        <v/>
      </c>
      <c r="E36" s="2" t="str">
        <f>IFERROR(#REF!/GAMSsternCa!D36,"")</f>
        <v/>
      </c>
      <c r="F36" s="2" t="str">
        <f>IFERROR(#REF!/GAMSsternCa!E36,"")</f>
        <v/>
      </c>
      <c r="G36" s="2" t="str">
        <f>IFERROR(#REF!/GAMSsternCa!F36,"")</f>
        <v/>
      </c>
      <c r="H36" s="2" t="str">
        <f>IFERROR(#REF!/GAMSsternCa!G36,"")</f>
        <v/>
      </c>
      <c r="I36" s="2" t="str">
        <f>IFERROR(#REF!/GAMSsternCa!H36,"")</f>
        <v/>
      </c>
      <c r="J36" s="2" t="str">
        <f>IFERROR(#REF!/GAMSsternCa!I36,"")</f>
        <v/>
      </c>
      <c r="K36" s="2" t="str">
        <f>IFERROR(#REF!/GAMSsternCa!J36,"")</f>
        <v/>
      </c>
      <c r="L36" s="2" t="str">
        <f>IFERROR(#REF!/GAMSsternCa!K36,"")</f>
        <v/>
      </c>
      <c r="M36" s="2" t="str">
        <f>IFERROR(#REF!/GAMSsternCa!L36,"")</f>
        <v/>
      </c>
      <c r="N36" s="2" t="str">
        <f>IFERROR(#REF!/GAMSsternCa!M36,"")</f>
        <v/>
      </c>
      <c r="O36" s="2" t="str">
        <f>IFERROR(#REF!/GAMSsternCa!N36,"")</f>
        <v/>
      </c>
      <c r="P36" s="2" t="str">
        <f>IFERROR(#REF!/GAMSsternCa!O36,"")</f>
        <v/>
      </c>
      <c r="Q36" s="2" t="str">
        <f>IFERROR(#REF!/GAMSsternCa!P36,"")</f>
        <v/>
      </c>
      <c r="R36" s="2" t="str">
        <f>IFERROR(#REF!/GAMSsternCa!Q36,"")</f>
        <v/>
      </c>
      <c r="S36" s="2" t="str">
        <f>IFERROR(#REF!/GAMSsternCa!R36,"")</f>
        <v/>
      </c>
      <c r="T36" s="2" t="str">
        <f>IFERROR(#REF!/GAMSsternCa!S36,"")</f>
        <v/>
      </c>
      <c r="U36" s="2" t="str">
        <f>IFERROR(#REF!/GAMSsternCa!T36,"")</f>
        <v/>
      </c>
      <c r="V36" s="2" t="str">
        <f>IFERROR(#REF!/GAMSsternCa!U36,"")</f>
        <v/>
      </c>
      <c r="W36" s="2" t="str">
        <f>IFERROR(#REF!/GAMSsternCa!V36,"")</f>
        <v/>
      </c>
      <c r="X36" s="2" t="str">
        <f>IFERROR(#REF!/GAMSsternCa!W36,"")</f>
        <v/>
      </c>
      <c r="Y36" s="2" t="str">
        <f>IFERROR(#REF!/GAMSsternCa!X36,"")</f>
        <v/>
      </c>
      <c r="Z36" s="2" t="str">
        <f>IFERROR(#REF!/GAMSsternCa!Y36,"")</f>
        <v/>
      </c>
      <c r="AA36" s="2" t="str">
        <f>IFERROR(#REF!/GAMSsternCa!Z36,"")</f>
        <v/>
      </c>
      <c r="AB36" s="2" t="str">
        <f>IFERROR(#REF!/GAMSsternCa!AA36,"")</f>
        <v/>
      </c>
      <c r="AC36" s="2" t="str">
        <f>IFERROR(#REF!/GAMSsternCa!AB36,"")</f>
        <v/>
      </c>
      <c r="AD36" s="2" t="str">
        <f>IFERROR(#REF!/GAMSsternCa!AC36,"")</f>
        <v/>
      </c>
      <c r="AE36" s="2" t="str">
        <f>IFERROR(#REF!/GAMSsternCa!AD36,"")</f>
        <v/>
      </c>
      <c r="AF36" s="2" t="str">
        <f>IFERROR(#REF!/GAMSsternCa!AE36,"")</f>
        <v/>
      </c>
      <c r="AG36" s="2" t="str">
        <f>IFERROR(#REF!/GAMSsternCa!AF36,"")</f>
        <v/>
      </c>
      <c r="AH36" s="2" t="str">
        <f>IFERROR(#REF!/GAMSsternCa!AG36,"")</f>
        <v/>
      </c>
      <c r="AI36" s="2" t="str">
        <f>IFERROR(#REF!/GAMSsternCa!AH36,"")</f>
        <v/>
      </c>
      <c r="AJ36" s="2" t="str">
        <f>IFERROR(#REF!/GAMSsternCa!AI36,"")</f>
        <v/>
      </c>
      <c r="AK36" s="2" t="str">
        <f>IFERROR(#REF!/GAMSsternCa!AJ36,"")</f>
        <v/>
      </c>
      <c r="AL36" s="2" t="str">
        <f>IFERROR(#REF!/GAMSsternCa!AK36,"")</f>
        <v/>
      </c>
      <c r="AM36" s="2" t="str">
        <f>IFERROR(#REF!/GAMSsternCa!AL36,"")</f>
        <v/>
      </c>
      <c r="AN36" s="2" t="str">
        <f>IFERROR(#REF!/GAMSsternCa!AM36,"")</f>
        <v/>
      </c>
      <c r="AO36" s="2" t="str">
        <f>IFERROR(#REF!/GAMSsternCa!AN36,"")</f>
        <v/>
      </c>
      <c r="AP36" s="2" t="str">
        <f>IFERROR(#REF!/GAMSsternCa!AO36,"")</f>
        <v/>
      </c>
      <c r="AQ36" s="2" t="str">
        <f>IFERROR(#REF!/GAMSsternCa!AP36,"")</f>
        <v/>
      </c>
      <c r="AR36" s="2" t="str">
        <f>IFERROR(#REF!/GAMSsternCa!AQ36,"")</f>
        <v/>
      </c>
      <c r="AS36" s="2" t="str">
        <f>IFERROR(#REF!/GAMSsternCa!AR36,"")</f>
        <v/>
      </c>
      <c r="AT36" s="2" t="str">
        <f>IFERROR(#REF!/GAMSsternCa!AS36,"")</f>
        <v/>
      </c>
      <c r="AU36" s="2" t="str">
        <f>IFERROR(#REF!/GAMSsternCa!AT36,"")</f>
        <v/>
      </c>
      <c r="AV36" s="2" t="str">
        <f>IFERROR(#REF!/GAMSsternCa!AU36,"")</f>
        <v/>
      </c>
      <c r="AW36" s="2" t="str">
        <f>IFERROR(#REF!/GAMSsternCa!AV36,"")</f>
        <v/>
      </c>
      <c r="AX36" s="2" t="str">
        <f>IFERROR(#REF!/GAMSsternCa!AW36,"")</f>
        <v/>
      </c>
      <c r="AY36" s="2" t="str">
        <f>IFERROR(#REF!/GAMSsternCa!AX36,"")</f>
        <v/>
      </c>
      <c r="AZ36" s="2" t="str">
        <f>IFERROR(#REF!/GAMSsternCa!AY36,"")</f>
        <v/>
      </c>
      <c r="BA36" s="2" t="str">
        <f>IFERROR(#REF!/GAMSsternCa!AZ36,"")</f>
        <v/>
      </c>
      <c r="BB36" s="2" t="str">
        <f>IFERROR(#REF!/GAMSsternCa!BA36,"")</f>
        <v/>
      </c>
      <c r="BC36" s="2" t="str">
        <f>IFERROR(#REF!/GAMSsternCa!BB36,"")</f>
        <v/>
      </c>
      <c r="BD36" s="2" t="str">
        <f>IFERROR(#REF!/GAMSsternCa!BC36,"")</f>
        <v/>
      </c>
      <c r="BE36" s="2" t="str">
        <f>IFERROR(#REF!/GAMSsternCa!BD36,"")</f>
        <v/>
      </c>
      <c r="BF36" s="2" t="str">
        <f>IFERROR(#REF!/GAMSsternCa!BE36,"")</f>
        <v/>
      </c>
      <c r="BG36" s="2" t="str">
        <f>IFERROR(#REF!/GAMSsternCa!BF36,"")</f>
        <v/>
      </c>
      <c r="BH36" s="2" t="str">
        <f>IFERROR(#REF!/GAMSsternCa!BG36,"")</f>
        <v/>
      </c>
      <c r="BI36" s="2" t="str">
        <f>IFERROR(#REF!/GAMSsternCa!BH36,"")</f>
        <v/>
      </c>
      <c r="BJ36" s="2" t="str">
        <f>IFERROR(#REF!/GAMSsternCa!BI36,"")</f>
        <v/>
      </c>
    </row>
    <row r="37" spans="1:62" x14ac:dyDescent="0.25">
      <c r="A37" t="e">
        <f>#REF!</f>
        <v>#REF!</v>
      </c>
      <c r="B37" t="str">
        <f>GAMSbase!A37</f>
        <v>Upper limit of Control Rate</v>
      </c>
      <c r="C37" s="2" t="str">
        <f>IFERROR(#REF!/GAMSsternCa!B37,"")</f>
        <v/>
      </c>
      <c r="D37" s="2" t="str">
        <f>IFERROR(#REF!/GAMSsternCa!C37,"")</f>
        <v/>
      </c>
      <c r="E37" s="2" t="str">
        <f>IFERROR(#REF!/GAMSsternCa!D37,"")</f>
        <v/>
      </c>
      <c r="F37" s="2" t="str">
        <f>IFERROR(#REF!/GAMSsternCa!E37,"")</f>
        <v/>
      </c>
      <c r="G37" s="2" t="str">
        <f>IFERROR(#REF!/GAMSsternCa!F37,"")</f>
        <v/>
      </c>
      <c r="H37" s="2" t="str">
        <f>IFERROR(#REF!/GAMSsternCa!G37,"")</f>
        <v/>
      </c>
      <c r="I37" s="2" t="str">
        <f>IFERROR(#REF!/GAMSsternCa!H37,"")</f>
        <v/>
      </c>
      <c r="J37" s="2" t="str">
        <f>IFERROR(#REF!/GAMSsternCa!I37,"")</f>
        <v/>
      </c>
      <c r="K37" s="2" t="str">
        <f>IFERROR(#REF!/GAMSsternCa!J37,"")</f>
        <v/>
      </c>
      <c r="L37" s="2" t="str">
        <f>IFERROR(#REF!/GAMSsternCa!K37,"")</f>
        <v/>
      </c>
      <c r="M37" s="2" t="str">
        <f>IFERROR(#REF!/GAMSsternCa!L37,"")</f>
        <v/>
      </c>
      <c r="N37" s="2" t="str">
        <f>IFERROR(#REF!/GAMSsternCa!M37,"")</f>
        <v/>
      </c>
      <c r="O37" s="2" t="str">
        <f>IFERROR(#REF!/GAMSsternCa!N37,"")</f>
        <v/>
      </c>
      <c r="P37" s="2" t="str">
        <f>IFERROR(#REF!/GAMSsternCa!O37,"")</f>
        <v/>
      </c>
      <c r="Q37" s="2" t="str">
        <f>IFERROR(#REF!/GAMSsternCa!P37,"")</f>
        <v/>
      </c>
      <c r="R37" s="2" t="str">
        <f>IFERROR(#REF!/GAMSsternCa!Q37,"")</f>
        <v/>
      </c>
      <c r="S37" s="2" t="str">
        <f>IFERROR(#REF!/GAMSsternCa!R37,"")</f>
        <v/>
      </c>
      <c r="T37" s="2" t="str">
        <f>IFERROR(#REF!/GAMSsternCa!S37,"")</f>
        <v/>
      </c>
      <c r="U37" s="2" t="str">
        <f>IFERROR(#REF!/GAMSsternCa!T37,"")</f>
        <v/>
      </c>
      <c r="V37" s="2" t="str">
        <f>IFERROR(#REF!/GAMSsternCa!U37,"")</f>
        <v/>
      </c>
      <c r="W37" s="2" t="str">
        <f>IFERROR(#REF!/GAMSsternCa!V37,"")</f>
        <v/>
      </c>
      <c r="X37" s="2" t="str">
        <f>IFERROR(#REF!/GAMSsternCa!W37,"")</f>
        <v/>
      </c>
      <c r="Y37" s="2" t="str">
        <f>IFERROR(#REF!/GAMSsternCa!X37,"")</f>
        <v/>
      </c>
      <c r="Z37" s="2" t="str">
        <f>IFERROR(#REF!/GAMSsternCa!Y37,"")</f>
        <v/>
      </c>
      <c r="AA37" s="2" t="str">
        <f>IFERROR(#REF!/GAMSsternCa!Z37,"")</f>
        <v/>
      </c>
      <c r="AB37" s="2" t="str">
        <f>IFERROR(#REF!/GAMSsternCa!AA37,"")</f>
        <v/>
      </c>
      <c r="AC37" s="2" t="str">
        <f>IFERROR(#REF!/GAMSsternCa!AB37,"")</f>
        <v/>
      </c>
      <c r="AD37" s="2" t="str">
        <f>IFERROR(#REF!/GAMSsternCa!AC37,"")</f>
        <v/>
      </c>
      <c r="AE37" s="2" t="str">
        <f>IFERROR(#REF!/GAMSsternCa!AD37,"")</f>
        <v/>
      </c>
      <c r="AF37" s="2" t="str">
        <f>IFERROR(#REF!/GAMSsternCa!AE37,"")</f>
        <v/>
      </c>
      <c r="AG37" s="2" t="str">
        <f>IFERROR(#REF!/GAMSsternCa!AF37,"")</f>
        <v/>
      </c>
      <c r="AH37" s="2" t="str">
        <f>IFERROR(#REF!/GAMSsternCa!AG37,"")</f>
        <v/>
      </c>
      <c r="AI37" s="2" t="str">
        <f>IFERROR(#REF!/GAMSsternCa!AH37,"")</f>
        <v/>
      </c>
      <c r="AJ37" s="2" t="str">
        <f>IFERROR(#REF!/GAMSsternCa!AI37,"")</f>
        <v/>
      </c>
      <c r="AK37" s="2" t="str">
        <f>IFERROR(#REF!/GAMSsternCa!AJ37,"")</f>
        <v/>
      </c>
      <c r="AL37" s="2" t="str">
        <f>IFERROR(#REF!/GAMSsternCa!AK37,"")</f>
        <v/>
      </c>
      <c r="AM37" s="2" t="str">
        <f>IFERROR(#REF!/GAMSsternCa!AL37,"")</f>
        <v/>
      </c>
      <c r="AN37" s="2" t="str">
        <f>IFERROR(#REF!/GAMSsternCa!AM37,"")</f>
        <v/>
      </c>
      <c r="AO37" s="2" t="str">
        <f>IFERROR(#REF!/GAMSsternCa!AN37,"")</f>
        <v/>
      </c>
      <c r="AP37" s="2" t="str">
        <f>IFERROR(#REF!/GAMSsternCa!AO37,"")</f>
        <v/>
      </c>
      <c r="AQ37" s="2" t="str">
        <f>IFERROR(#REF!/GAMSsternCa!AP37,"")</f>
        <v/>
      </c>
      <c r="AR37" s="2" t="str">
        <f>IFERROR(#REF!/GAMSsternCa!AQ37,"")</f>
        <v/>
      </c>
      <c r="AS37" s="2" t="str">
        <f>IFERROR(#REF!/GAMSsternCa!AR37,"")</f>
        <v/>
      </c>
      <c r="AT37" s="2" t="str">
        <f>IFERROR(#REF!/GAMSsternCa!AS37,"")</f>
        <v/>
      </c>
      <c r="AU37" s="2" t="str">
        <f>IFERROR(#REF!/GAMSsternCa!AT37,"")</f>
        <v/>
      </c>
      <c r="AV37" s="2" t="str">
        <f>IFERROR(#REF!/GAMSsternCa!AU37,"")</f>
        <v/>
      </c>
      <c r="AW37" s="2" t="str">
        <f>IFERROR(#REF!/GAMSsternCa!AV37,"")</f>
        <v/>
      </c>
      <c r="AX37" s="2" t="str">
        <f>IFERROR(#REF!/GAMSsternCa!AW37,"")</f>
        <v/>
      </c>
      <c r="AY37" s="2" t="str">
        <f>IFERROR(#REF!/GAMSsternCa!AX37,"")</f>
        <v/>
      </c>
      <c r="AZ37" s="2" t="str">
        <f>IFERROR(#REF!/GAMSsternCa!AY37,"")</f>
        <v/>
      </c>
      <c r="BA37" s="2" t="str">
        <f>IFERROR(#REF!/GAMSsternCa!AZ37,"")</f>
        <v/>
      </c>
      <c r="BB37" s="2" t="str">
        <f>IFERROR(#REF!/GAMSsternCa!BA37,"")</f>
        <v/>
      </c>
      <c r="BC37" s="2" t="str">
        <f>IFERROR(#REF!/GAMSsternCa!BB37,"")</f>
        <v/>
      </c>
      <c r="BD37" s="2" t="str">
        <f>IFERROR(#REF!/GAMSsternCa!BC37,"")</f>
        <v/>
      </c>
      <c r="BE37" s="2" t="str">
        <f>IFERROR(#REF!/GAMSsternCa!BD37,"")</f>
        <v/>
      </c>
      <c r="BF37" s="2" t="str">
        <f>IFERROR(#REF!/GAMSsternCa!BE37,"")</f>
        <v/>
      </c>
      <c r="BG37" s="2" t="str">
        <f>IFERROR(#REF!/GAMSsternCa!BF37,"")</f>
        <v/>
      </c>
      <c r="BH37" s="2" t="str">
        <f>IFERROR(#REF!/GAMSsternCa!BG37,"")</f>
        <v/>
      </c>
      <c r="BI37" s="2" t="str">
        <f>IFERROR(#REF!/GAMSsternCa!BH37,"")</f>
        <v/>
      </c>
      <c r="BJ37" s="2" t="str">
        <f>IFERROR(#REF!/GAMSsternCa!BI37,"")</f>
        <v/>
      </c>
    </row>
    <row r="38" spans="1:62" x14ac:dyDescent="0.25">
      <c r="A38" t="e">
        <f>#REF!</f>
        <v>#REF!</v>
      </c>
      <c r="B38" t="str">
        <f>GAMSbase!A38</f>
        <v>Backstop Competitive Year (Henceforth pBack declines rapidly)</v>
      </c>
      <c r="C38" s="2" t="str">
        <f>IFERROR(#REF!/GAMSsternCa!B38,"")</f>
        <v/>
      </c>
      <c r="D38" s="2" t="str">
        <f>IFERROR(#REF!/GAMSsternCa!C38,"")</f>
        <v/>
      </c>
      <c r="E38" s="2" t="str">
        <f>IFERROR(#REF!/GAMSsternCa!D38,"")</f>
        <v/>
      </c>
      <c r="F38" s="2" t="str">
        <f>IFERROR(#REF!/GAMSsternCa!E38,"")</f>
        <v/>
      </c>
      <c r="G38" s="2" t="str">
        <f>IFERROR(#REF!/GAMSsternCa!F38,"")</f>
        <v/>
      </c>
      <c r="H38" s="2" t="str">
        <f>IFERROR(#REF!/GAMSsternCa!G38,"")</f>
        <v/>
      </c>
      <c r="I38" s="2" t="str">
        <f>IFERROR(#REF!/GAMSsternCa!H38,"")</f>
        <v/>
      </c>
      <c r="J38" s="2" t="str">
        <f>IFERROR(#REF!/GAMSsternCa!I38,"")</f>
        <v/>
      </c>
      <c r="K38" s="2" t="str">
        <f>IFERROR(#REF!/GAMSsternCa!J38,"")</f>
        <v/>
      </c>
      <c r="L38" s="2" t="str">
        <f>IFERROR(#REF!/GAMSsternCa!K38,"")</f>
        <v/>
      </c>
      <c r="M38" s="2" t="str">
        <f>IFERROR(#REF!/GAMSsternCa!L38,"")</f>
        <v/>
      </c>
      <c r="N38" s="2" t="str">
        <f>IFERROR(#REF!/GAMSsternCa!M38,"")</f>
        <v/>
      </c>
      <c r="O38" s="2" t="str">
        <f>IFERROR(#REF!/GAMSsternCa!N38,"")</f>
        <v/>
      </c>
      <c r="P38" s="2" t="str">
        <f>IFERROR(#REF!/GAMSsternCa!O38,"")</f>
        <v/>
      </c>
      <c r="Q38" s="2" t="str">
        <f>IFERROR(#REF!/GAMSsternCa!P38,"")</f>
        <v/>
      </c>
      <c r="R38" s="2" t="str">
        <f>IFERROR(#REF!/GAMSsternCa!Q38,"")</f>
        <v/>
      </c>
      <c r="S38" s="2" t="str">
        <f>IFERROR(#REF!/GAMSsternCa!R38,"")</f>
        <v/>
      </c>
      <c r="T38" s="2" t="str">
        <f>IFERROR(#REF!/GAMSsternCa!S38,"")</f>
        <v/>
      </c>
      <c r="U38" s="2" t="str">
        <f>IFERROR(#REF!/GAMSsternCa!T38,"")</f>
        <v/>
      </c>
      <c r="V38" s="2" t="str">
        <f>IFERROR(#REF!/GAMSsternCa!U38,"")</f>
        <v/>
      </c>
      <c r="W38" s="2" t="str">
        <f>IFERROR(#REF!/GAMSsternCa!V38,"")</f>
        <v/>
      </c>
      <c r="X38" s="2" t="str">
        <f>IFERROR(#REF!/GAMSsternCa!W38,"")</f>
        <v/>
      </c>
      <c r="Y38" s="2" t="str">
        <f>IFERROR(#REF!/GAMSsternCa!X38,"")</f>
        <v/>
      </c>
      <c r="Z38" s="2" t="str">
        <f>IFERROR(#REF!/GAMSsternCa!Y38,"")</f>
        <v/>
      </c>
      <c r="AA38" s="2" t="str">
        <f>IFERROR(#REF!/GAMSsternCa!Z38,"")</f>
        <v/>
      </c>
      <c r="AB38" s="2" t="str">
        <f>IFERROR(#REF!/GAMSsternCa!AA38,"")</f>
        <v/>
      </c>
      <c r="AC38" s="2" t="str">
        <f>IFERROR(#REF!/GAMSsternCa!AB38,"")</f>
        <v/>
      </c>
      <c r="AD38" s="2" t="str">
        <f>IFERROR(#REF!/GAMSsternCa!AC38,"")</f>
        <v/>
      </c>
      <c r="AE38" s="2" t="str">
        <f>IFERROR(#REF!/GAMSsternCa!AD38,"")</f>
        <v/>
      </c>
      <c r="AF38" s="2" t="str">
        <f>IFERROR(#REF!/GAMSsternCa!AE38,"")</f>
        <v/>
      </c>
      <c r="AG38" s="2" t="str">
        <f>IFERROR(#REF!/GAMSsternCa!AF38,"")</f>
        <v/>
      </c>
      <c r="AH38" s="2" t="str">
        <f>IFERROR(#REF!/GAMSsternCa!AG38,"")</f>
        <v/>
      </c>
      <c r="AI38" s="2" t="str">
        <f>IFERROR(#REF!/GAMSsternCa!AH38,"")</f>
        <v/>
      </c>
      <c r="AJ38" s="2" t="str">
        <f>IFERROR(#REF!/GAMSsternCa!AI38,"")</f>
        <v/>
      </c>
      <c r="AK38" s="2" t="str">
        <f>IFERROR(#REF!/GAMSsternCa!AJ38,"")</f>
        <v/>
      </c>
      <c r="AL38" s="2" t="str">
        <f>IFERROR(#REF!/GAMSsternCa!AK38,"")</f>
        <v/>
      </c>
      <c r="AM38" s="2" t="str">
        <f>IFERROR(#REF!/GAMSsternCa!AL38,"")</f>
        <v/>
      </c>
      <c r="AN38" s="2" t="str">
        <f>IFERROR(#REF!/GAMSsternCa!AM38,"")</f>
        <v/>
      </c>
      <c r="AO38" s="2" t="str">
        <f>IFERROR(#REF!/GAMSsternCa!AN38,"")</f>
        <v/>
      </c>
      <c r="AP38" s="2" t="str">
        <f>IFERROR(#REF!/GAMSsternCa!AO38,"")</f>
        <v/>
      </c>
      <c r="AQ38" s="2" t="str">
        <f>IFERROR(#REF!/GAMSsternCa!AP38,"")</f>
        <v/>
      </c>
      <c r="AR38" s="2" t="str">
        <f>IFERROR(#REF!/GAMSsternCa!AQ38,"")</f>
        <v/>
      </c>
      <c r="AS38" s="2" t="str">
        <f>IFERROR(#REF!/GAMSsternCa!AR38,"")</f>
        <v/>
      </c>
      <c r="AT38" s="2" t="str">
        <f>IFERROR(#REF!/GAMSsternCa!AS38,"")</f>
        <v/>
      </c>
      <c r="AU38" s="2" t="str">
        <f>IFERROR(#REF!/GAMSsternCa!AT38,"")</f>
        <v/>
      </c>
      <c r="AV38" s="2" t="str">
        <f>IFERROR(#REF!/GAMSsternCa!AU38,"")</f>
        <v/>
      </c>
      <c r="AW38" s="2" t="str">
        <f>IFERROR(#REF!/GAMSsternCa!AV38,"")</f>
        <v/>
      </c>
      <c r="AX38" s="2" t="str">
        <f>IFERROR(#REF!/GAMSsternCa!AW38,"")</f>
        <v/>
      </c>
      <c r="AY38" s="2" t="str">
        <f>IFERROR(#REF!/GAMSsternCa!AX38,"")</f>
        <v/>
      </c>
      <c r="AZ38" s="2" t="str">
        <f>IFERROR(#REF!/GAMSsternCa!AY38,"")</f>
        <v/>
      </c>
      <c r="BA38" s="2" t="str">
        <f>IFERROR(#REF!/GAMSsternCa!AZ38,"")</f>
        <v/>
      </c>
      <c r="BB38" s="2" t="str">
        <f>IFERROR(#REF!/GAMSsternCa!BA38,"")</f>
        <v/>
      </c>
      <c r="BC38" s="2" t="str">
        <f>IFERROR(#REF!/GAMSsternCa!BB38,"")</f>
        <v/>
      </c>
      <c r="BD38" s="2" t="str">
        <f>IFERROR(#REF!/GAMSsternCa!BC38,"")</f>
        <v/>
      </c>
      <c r="BE38" s="2" t="str">
        <f>IFERROR(#REF!/GAMSsternCa!BD38,"")</f>
        <v/>
      </c>
      <c r="BF38" s="2" t="str">
        <f>IFERROR(#REF!/GAMSsternCa!BE38,"")</f>
        <v/>
      </c>
      <c r="BG38" s="2" t="str">
        <f>IFERROR(#REF!/GAMSsternCa!BF38,"")</f>
        <v/>
      </c>
      <c r="BH38" s="2" t="str">
        <f>IFERROR(#REF!/GAMSsternCa!BG38,"")</f>
        <v/>
      </c>
      <c r="BI38" s="2" t="str">
        <f>IFERROR(#REF!/GAMSsternCa!BH38,"")</f>
        <v/>
      </c>
      <c r="BJ38" s="2" t="str">
        <f>IFERROR(#REF!/GAMSsternCa!BI38,"")</f>
        <v/>
      </c>
    </row>
    <row r="39" spans="1:62" x14ac:dyDescent="0.25">
      <c r="A39" t="e">
        <f>#REF!</f>
        <v>#REF!</v>
      </c>
      <c r="B39" t="str">
        <f>GAMSbase!A39</f>
        <v>Exponent of control cost function</v>
      </c>
      <c r="C39" s="2" t="str">
        <f>IFERROR(#REF!/GAMSsternCa!B39,"")</f>
        <v/>
      </c>
      <c r="D39" s="2" t="str">
        <f>IFERROR(#REF!/GAMSsternCa!C39,"")</f>
        <v/>
      </c>
      <c r="E39" s="2" t="str">
        <f>IFERROR(#REF!/GAMSsternCa!D39,"")</f>
        <v/>
      </c>
      <c r="F39" s="2" t="str">
        <f>IFERROR(#REF!/GAMSsternCa!E39,"")</f>
        <v/>
      </c>
      <c r="G39" s="2" t="str">
        <f>IFERROR(#REF!/GAMSsternCa!F39,"")</f>
        <v/>
      </c>
      <c r="H39" s="2" t="str">
        <f>IFERROR(#REF!/GAMSsternCa!G39,"")</f>
        <v/>
      </c>
      <c r="I39" s="2" t="str">
        <f>IFERROR(#REF!/GAMSsternCa!H39,"")</f>
        <v/>
      </c>
      <c r="J39" s="2" t="str">
        <f>IFERROR(#REF!/GAMSsternCa!I39,"")</f>
        <v/>
      </c>
      <c r="K39" s="2" t="str">
        <f>IFERROR(#REF!/GAMSsternCa!J39,"")</f>
        <v/>
      </c>
      <c r="L39" s="2" t="str">
        <f>IFERROR(#REF!/GAMSsternCa!K39,"")</f>
        <v/>
      </c>
      <c r="M39" s="2" t="str">
        <f>IFERROR(#REF!/GAMSsternCa!L39,"")</f>
        <v/>
      </c>
      <c r="N39" s="2" t="str">
        <f>IFERROR(#REF!/GAMSsternCa!M39,"")</f>
        <v/>
      </c>
      <c r="O39" s="2" t="str">
        <f>IFERROR(#REF!/GAMSsternCa!N39,"")</f>
        <v/>
      </c>
      <c r="P39" s="2" t="str">
        <f>IFERROR(#REF!/GAMSsternCa!O39,"")</f>
        <v/>
      </c>
      <c r="Q39" s="2" t="str">
        <f>IFERROR(#REF!/GAMSsternCa!P39,"")</f>
        <v/>
      </c>
      <c r="R39" s="2" t="str">
        <f>IFERROR(#REF!/GAMSsternCa!Q39,"")</f>
        <v/>
      </c>
      <c r="S39" s="2" t="str">
        <f>IFERROR(#REF!/GAMSsternCa!R39,"")</f>
        <v/>
      </c>
      <c r="T39" s="2" t="str">
        <f>IFERROR(#REF!/GAMSsternCa!S39,"")</f>
        <v/>
      </c>
      <c r="U39" s="2" t="str">
        <f>IFERROR(#REF!/GAMSsternCa!T39,"")</f>
        <v/>
      </c>
      <c r="V39" s="2" t="str">
        <f>IFERROR(#REF!/GAMSsternCa!U39,"")</f>
        <v/>
      </c>
      <c r="W39" s="2" t="str">
        <f>IFERROR(#REF!/GAMSsternCa!V39,"")</f>
        <v/>
      </c>
      <c r="X39" s="2" t="str">
        <f>IFERROR(#REF!/GAMSsternCa!W39,"")</f>
        <v/>
      </c>
      <c r="Y39" s="2" t="str">
        <f>IFERROR(#REF!/GAMSsternCa!X39,"")</f>
        <v/>
      </c>
      <c r="Z39" s="2" t="str">
        <f>IFERROR(#REF!/GAMSsternCa!Y39,"")</f>
        <v/>
      </c>
      <c r="AA39" s="2" t="str">
        <f>IFERROR(#REF!/GAMSsternCa!Z39,"")</f>
        <v/>
      </c>
      <c r="AB39" s="2" t="str">
        <f>IFERROR(#REF!/GAMSsternCa!AA39,"")</f>
        <v/>
      </c>
      <c r="AC39" s="2" t="str">
        <f>IFERROR(#REF!/GAMSsternCa!AB39,"")</f>
        <v/>
      </c>
      <c r="AD39" s="2" t="str">
        <f>IFERROR(#REF!/GAMSsternCa!AC39,"")</f>
        <v/>
      </c>
      <c r="AE39" s="2" t="str">
        <f>IFERROR(#REF!/GAMSsternCa!AD39,"")</f>
        <v/>
      </c>
      <c r="AF39" s="2" t="str">
        <f>IFERROR(#REF!/GAMSsternCa!AE39,"")</f>
        <v/>
      </c>
      <c r="AG39" s="2" t="str">
        <f>IFERROR(#REF!/GAMSsternCa!AF39,"")</f>
        <v/>
      </c>
      <c r="AH39" s="2" t="str">
        <f>IFERROR(#REF!/GAMSsternCa!AG39,"")</f>
        <v/>
      </c>
      <c r="AI39" s="2" t="str">
        <f>IFERROR(#REF!/GAMSsternCa!AH39,"")</f>
        <v/>
      </c>
      <c r="AJ39" s="2" t="str">
        <f>IFERROR(#REF!/GAMSsternCa!AI39,"")</f>
        <v/>
      </c>
      <c r="AK39" s="2" t="str">
        <f>IFERROR(#REF!/GAMSsternCa!AJ39,"")</f>
        <v/>
      </c>
      <c r="AL39" s="2" t="str">
        <f>IFERROR(#REF!/GAMSsternCa!AK39,"")</f>
        <v/>
      </c>
      <c r="AM39" s="2" t="str">
        <f>IFERROR(#REF!/GAMSsternCa!AL39,"")</f>
        <v/>
      </c>
      <c r="AN39" s="2" t="str">
        <f>IFERROR(#REF!/GAMSsternCa!AM39,"")</f>
        <v/>
      </c>
      <c r="AO39" s="2" t="str">
        <f>IFERROR(#REF!/GAMSsternCa!AN39,"")</f>
        <v/>
      </c>
      <c r="AP39" s="2" t="str">
        <f>IFERROR(#REF!/GAMSsternCa!AO39,"")</f>
        <v/>
      </c>
      <c r="AQ39" s="2" t="str">
        <f>IFERROR(#REF!/GAMSsternCa!AP39,"")</f>
        <v/>
      </c>
      <c r="AR39" s="2" t="str">
        <f>IFERROR(#REF!/GAMSsternCa!AQ39,"")</f>
        <v/>
      </c>
      <c r="AS39" s="2" t="str">
        <f>IFERROR(#REF!/GAMSsternCa!AR39,"")</f>
        <v/>
      </c>
      <c r="AT39" s="2" t="str">
        <f>IFERROR(#REF!/GAMSsternCa!AS39,"")</f>
        <v/>
      </c>
      <c r="AU39" s="2" t="str">
        <f>IFERROR(#REF!/GAMSsternCa!AT39,"")</f>
        <v/>
      </c>
      <c r="AV39" s="2" t="str">
        <f>IFERROR(#REF!/GAMSsternCa!AU39,"")</f>
        <v/>
      </c>
      <c r="AW39" s="2" t="str">
        <f>IFERROR(#REF!/GAMSsternCa!AV39,"")</f>
        <v/>
      </c>
      <c r="AX39" s="2" t="str">
        <f>IFERROR(#REF!/GAMSsternCa!AW39,"")</f>
        <v/>
      </c>
      <c r="AY39" s="2" t="str">
        <f>IFERROR(#REF!/GAMSsternCa!AX39,"")</f>
        <v/>
      </c>
      <c r="AZ39" s="2" t="str">
        <f>IFERROR(#REF!/GAMSsternCa!AY39,"")</f>
        <v/>
      </c>
      <c r="BA39" s="2" t="str">
        <f>IFERROR(#REF!/GAMSsternCa!AZ39,"")</f>
        <v/>
      </c>
      <c r="BB39" s="2" t="str">
        <f>IFERROR(#REF!/GAMSsternCa!BA39,"")</f>
        <v/>
      </c>
      <c r="BC39" s="2" t="str">
        <f>IFERROR(#REF!/GAMSsternCa!BB39,"")</f>
        <v/>
      </c>
      <c r="BD39" s="2" t="str">
        <f>IFERROR(#REF!/GAMSsternCa!BC39,"")</f>
        <v/>
      </c>
      <c r="BE39" s="2" t="str">
        <f>IFERROR(#REF!/GAMSsternCa!BD39,"")</f>
        <v/>
      </c>
      <c r="BF39" s="2" t="str">
        <f>IFERROR(#REF!/GAMSsternCa!BE39,"")</f>
        <v/>
      </c>
      <c r="BG39" s="2" t="str">
        <f>IFERROR(#REF!/GAMSsternCa!BF39,"")</f>
        <v/>
      </c>
      <c r="BH39" s="2" t="str">
        <f>IFERROR(#REF!/GAMSsternCa!BG39,"")</f>
        <v/>
      </c>
      <c r="BI39" s="2" t="str">
        <f>IFERROR(#REF!/GAMSsternCa!BH39,"")</f>
        <v/>
      </c>
      <c r="BJ39" s="2" t="str">
        <f>IFERROR(#REF!/GAMSsternCa!BI39,"")</f>
        <v/>
      </c>
    </row>
    <row r="40" spans="1:62" x14ac:dyDescent="0.25">
      <c r="A40" t="e">
        <f>#REF!</f>
        <v>#REF!</v>
      </c>
      <c r="B40" t="str">
        <f>GAMSbase!A40</f>
        <v>* EMISSIONS</v>
      </c>
      <c r="C40" s="2" t="str">
        <f>IFERROR(#REF!/GAMSsternCa!B40,"")</f>
        <v/>
      </c>
      <c r="D40" s="2" t="str">
        <f>IFERROR(#REF!/GAMSsternCa!C40,"")</f>
        <v/>
      </c>
      <c r="E40" s="2" t="str">
        <f>IFERROR(#REF!/GAMSsternCa!D40,"")</f>
        <v/>
      </c>
      <c r="F40" s="2" t="str">
        <f>IFERROR(#REF!/GAMSsternCa!E40,"")</f>
        <v/>
      </c>
      <c r="G40" s="2" t="str">
        <f>IFERROR(#REF!/GAMSsternCa!F40,"")</f>
        <v/>
      </c>
      <c r="H40" s="2" t="str">
        <f>IFERROR(#REF!/GAMSsternCa!G40,"")</f>
        <v/>
      </c>
      <c r="I40" s="2" t="str">
        <f>IFERROR(#REF!/GAMSsternCa!H40,"")</f>
        <v/>
      </c>
      <c r="J40" s="2" t="str">
        <f>IFERROR(#REF!/GAMSsternCa!I40,"")</f>
        <v/>
      </c>
      <c r="K40" s="2" t="str">
        <f>IFERROR(#REF!/GAMSsternCa!J40,"")</f>
        <v/>
      </c>
      <c r="L40" s="2" t="str">
        <f>IFERROR(#REF!/GAMSsternCa!K40,"")</f>
        <v/>
      </c>
      <c r="M40" s="2" t="str">
        <f>IFERROR(#REF!/GAMSsternCa!L40,"")</f>
        <v/>
      </c>
      <c r="N40" s="2" t="str">
        <f>IFERROR(#REF!/GAMSsternCa!M40,"")</f>
        <v/>
      </c>
      <c r="O40" s="2" t="str">
        <f>IFERROR(#REF!/GAMSsternCa!N40,"")</f>
        <v/>
      </c>
      <c r="P40" s="2" t="str">
        <f>IFERROR(#REF!/GAMSsternCa!O40,"")</f>
        <v/>
      </c>
      <c r="Q40" s="2" t="str">
        <f>IFERROR(#REF!/GAMSsternCa!P40,"")</f>
        <v/>
      </c>
      <c r="R40" s="2" t="str">
        <f>IFERROR(#REF!/GAMSsternCa!Q40,"")</f>
        <v/>
      </c>
      <c r="S40" s="2" t="str">
        <f>IFERROR(#REF!/GAMSsternCa!R40,"")</f>
        <v/>
      </c>
      <c r="T40" s="2" t="str">
        <f>IFERROR(#REF!/GAMSsternCa!S40,"")</f>
        <v/>
      </c>
      <c r="U40" s="2" t="str">
        <f>IFERROR(#REF!/GAMSsternCa!T40,"")</f>
        <v/>
      </c>
      <c r="V40" s="2" t="str">
        <f>IFERROR(#REF!/GAMSsternCa!U40,"")</f>
        <v/>
      </c>
      <c r="W40" s="2" t="str">
        <f>IFERROR(#REF!/GAMSsternCa!V40,"")</f>
        <v/>
      </c>
      <c r="X40" s="2" t="str">
        <f>IFERROR(#REF!/GAMSsternCa!W40,"")</f>
        <v/>
      </c>
      <c r="Y40" s="2" t="str">
        <f>IFERROR(#REF!/GAMSsternCa!X40,"")</f>
        <v/>
      </c>
      <c r="Z40" s="2" t="str">
        <f>IFERROR(#REF!/GAMSsternCa!Y40,"")</f>
        <v/>
      </c>
      <c r="AA40" s="2" t="str">
        <f>IFERROR(#REF!/GAMSsternCa!Z40,"")</f>
        <v/>
      </c>
      <c r="AB40" s="2" t="str">
        <f>IFERROR(#REF!/GAMSsternCa!AA40,"")</f>
        <v/>
      </c>
      <c r="AC40" s="2" t="str">
        <f>IFERROR(#REF!/GAMSsternCa!AB40,"")</f>
        <v/>
      </c>
      <c r="AD40" s="2" t="str">
        <f>IFERROR(#REF!/GAMSsternCa!AC40,"")</f>
        <v/>
      </c>
      <c r="AE40" s="2" t="str">
        <f>IFERROR(#REF!/GAMSsternCa!AD40,"")</f>
        <v/>
      </c>
      <c r="AF40" s="2" t="str">
        <f>IFERROR(#REF!/GAMSsternCa!AE40,"")</f>
        <v/>
      </c>
      <c r="AG40" s="2" t="str">
        <f>IFERROR(#REF!/GAMSsternCa!AF40,"")</f>
        <v/>
      </c>
      <c r="AH40" s="2" t="str">
        <f>IFERROR(#REF!/GAMSsternCa!AG40,"")</f>
        <v/>
      </c>
      <c r="AI40" s="2" t="str">
        <f>IFERROR(#REF!/GAMSsternCa!AH40,"")</f>
        <v/>
      </c>
      <c r="AJ40" s="2" t="str">
        <f>IFERROR(#REF!/GAMSsternCa!AI40,"")</f>
        <v/>
      </c>
      <c r="AK40" s="2" t="str">
        <f>IFERROR(#REF!/GAMSsternCa!AJ40,"")</f>
        <v/>
      </c>
      <c r="AL40" s="2" t="str">
        <f>IFERROR(#REF!/GAMSsternCa!AK40,"")</f>
        <v/>
      </c>
      <c r="AM40" s="2" t="str">
        <f>IFERROR(#REF!/GAMSsternCa!AL40,"")</f>
        <v/>
      </c>
      <c r="AN40" s="2" t="str">
        <f>IFERROR(#REF!/GAMSsternCa!AM40,"")</f>
        <v/>
      </c>
      <c r="AO40" s="2" t="str">
        <f>IFERROR(#REF!/GAMSsternCa!AN40,"")</f>
        <v/>
      </c>
      <c r="AP40" s="2" t="str">
        <f>IFERROR(#REF!/GAMSsternCa!AO40,"")</f>
        <v/>
      </c>
      <c r="AQ40" s="2" t="str">
        <f>IFERROR(#REF!/GAMSsternCa!AP40,"")</f>
        <v/>
      </c>
      <c r="AR40" s="2" t="str">
        <f>IFERROR(#REF!/GAMSsternCa!AQ40,"")</f>
        <v/>
      </c>
      <c r="AS40" s="2" t="str">
        <f>IFERROR(#REF!/GAMSsternCa!AR40,"")</f>
        <v/>
      </c>
      <c r="AT40" s="2" t="str">
        <f>IFERROR(#REF!/GAMSsternCa!AS40,"")</f>
        <v/>
      </c>
      <c r="AU40" s="2" t="str">
        <f>IFERROR(#REF!/GAMSsternCa!AT40,"")</f>
        <v/>
      </c>
      <c r="AV40" s="2" t="str">
        <f>IFERROR(#REF!/GAMSsternCa!AU40,"")</f>
        <v/>
      </c>
      <c r="AW40" s="2" t="str">
        <f>IFERROR(#REF!/GAMSsternCa!AV40,"")</f>
        <v/>
      </c>
      <c r="AX40" s="2" t="str">
        <f>IFERROR(#REF!/GAMSsternCa!AW40,"")</f>
        <v/>
      </c>
      <c r="AY40" s="2" t="str">
        <f>IFERROR(#REF!/GAMSsternCa!AX40,"")</f>
        <v/>
      </c>
      <c r="AZ40" s="2" t="str">
        <f>IFERROR(#REF!/GAMSsternCa!AY40,"")</f>
        <v/>
      </c>
      <c r="BA40" s="2" t="str">
        <f>IFERROR(#REF!/GAMSsternCa!AZ40,"")</f>
        <v/>
      </c>
      <c r="BB40" s="2" t="str">
        <f>IFERROR(#REF!/GAMSsternCa!BA40,"")</f>
        <v/>
      </c>
      <c r="BC40" s="2" t="str">
        <f>IFERROR(#REF!/GAMSsternCa!BB40,"")</f>
        <v/>
      </c>
      <c r="BD40" s="2" t="str">
        <f>IFERROR(#REF!/GAMSsternCa!BC40,"")</f>
        <v/>
      </c>
      <c r="BE40" s="2" t="str">
        <f>IFERROR(#REF!/GAMSsternCa!BD40,"")</f>
        <v/>
      </c>
      <c r="BF40" s="2" t="str">
        <f>IFERROR(#REF!/GAMSsternCa!BE40,"")</f>
        <v/>
      </c>
      <c r="BG40" s="2" t="str">
        <f>IFERROR(#REF!/GAMSsternCa!BF40,"")</f>
        <v/>
      </c>
      <c r="BH40" s="2" t="str">
        <f>IFERROR(#REF!/GAMSsternCa!BG40,"")</f>
        <v/>
      </c>
      <c r="BI40" s="2" t="str">
        <f>IFERROR(#REF!/GAMSsternCa!BH40,"")</f>
        <v/>
      </c>
      <c r="BJ40" s="2" t="str">
        <f>IFERROR(#REF!/GAMSsternCa!BI40,"")</f>
        <v/>
      </c>
    </row>
    <row r="41" spans="1:62" x14ac:dyDescent="0.25">
      <c r="A41" t="e">
        <f>#REF!</f>
        <v>#REF!</v>
      </c>
      <c r="B41" t="str">
        <f>GAMSbase!A41</f>
        <v>Sigma (Industrial MTCO2 per 1000 USD [2000]</v>
      </c>
      <c r="C41" s="2" t="str">
        <f>IFERROR(#REF!/GAMSsternCa!B41,"")</f>
        <v/>
      </c>
      <c r="D41" s="2" t="str">
        <f>IFERROR(#REF!/GAMSsternCa!C41,"")</f>
        <v/>
      </c>
      <c r="E41" s="2" t="str">
        <f>IFERROR(#REF!/GAMSsternCa!D41,"")</f>
        <v/>
      </c>
      <c r="F41" s="2" t="str">
        <f>IFERROR(#REF!/GAMSsternCa!E41,"")</f>
        <v/>
      </c>
      <c r="G41" s="2" t="str">
        <f>IFERROR(#REF!/GAMSsternCa!F41,"")</f>
        <v/>
      </c>
      <c r="H41" s="2" t="str">
        <f>IFERROR(#REF!/GAMSsternCa!G41,"")</f>
        <v/>
      </c>
      <c r="I41" s="2" t="str">
        <f>IFERROR(#REF!/GAMSsternCa!H41,"")</f>
        <v/>
      </c>
      <c r="J41" s="2" t="str">
        <f>IFERROR(#REF!/GAMSsternCa!I41,"")</f>
        <v/>
      </c>
      <c r="K41" s="2" t="str">
        <f>IFERROR(#REF!/GAMSsternCa!J41,"")</f>
        <v/>
      </c>
      <c r="L41" s="2" t="str">
        <f>IFERROR(#REF!/GAMSsternCa!K41,"")</f>
        <v/>
      </c>
      <c r="M41" s="2" t="str">
        <f>IFERROR(#REF!/GAMSsternCa!L41,"")</f>
        <v/>
      </c>
      <c r="N41" s="2" t="str">
        <f>IFERROR(#REF!/GAMSsternCa!M41,"")</f>
        <v/>
      </c>
      <c r="O41" s="2" t="str">
        <f>IFERROR(#REF!/GAMSsternCa!N41,"")</f>
        <v/>
      </c>
      <c r="P41" s="2" t="str">
        <f>IFERROR(#REF!/GAMSsternCa!O41,"")</f>
        <v/>
      </c>
      <c r="Q41" s="2" t="str">
        <f>IFERROR(#REF!/GAMSsternCa!P41,"")</f>
        <v/>
      </c>
      <c r="R41" s="2" t="str">
        <f>IFERROR(#REF!/GAMSsternCa!Q41,"")</f>
        <v/>
      </c>
      <c r="S41" s="2" t="str">
        <f>IFERROR(#REF!/GAMSsternCa!R41,"")</f>
        <v/>
      </c>
      <c r="T41" s="2" t="str">
        <f>IFERROR(#REF!/GAMSsternCa!S41,"")</f>
        <v/>
      </c>
      <c r="U41" s="2" t="str">
        <f>IFERROR(#REF!/GAMSsternCa!T41,"")</f>
        <v/>
      </c>
      <c r="V41" s="2" t="str">
        <f>IFERROR(#REF!/GAMSsternCa!U41,"")</f>
        <v/>
      </c>
      <c r="W41" s="2" t="str">
        <f>IFERROR(#REF!/GAMSsternCa!V41,"")</f>
        <v/>
      </c>
      <c r="X41" s="2" t="str">
        <f>IFERROR(#REF!/GAMSsternCa!W41,"")</f>
        <v/>
      </c>
      <c r="Y41" s="2" t="str">
        <f>IFERROR(#REF!/GAMSsternCa!X41,"")</f>
        <v/>
      </c>
      <c r="Z41" s="2" t="str">
        <f>IFERROR(#REF!/GAMSsternCa!Y41,"")</f>
        <v/>
      </c>
      <c r="AA41" s="2" t="str">
        <f>IFERROR(#REF!/GAMSsternCa!Z41,"")</f>
        <v/>
      </c>
      <c r="AB41" s="2" t="str">
        <f>IFERROR(#REF!/GAMSsternCa!AA41,"")</f>
        <v/>
      </c>
      <c r="AC41" s="2" t="str">
        <f>IFERROR(#REF!/GAMSsternCa!AB41,"")</f>
        <v/>
      </c>
      <c r="AD41" s="2" t="str">
        <f>IFERROR(#REF!/GAMSsternCa!AC41,"")</f>
        <v/>
      </c>
      <c r="AE41" s="2" t="str">
        <f>IFERROR(#REF!/GAMSsternCa!AD41,"")</f>
        <v/>
      </c>
      <c r="AF41" s="2" t="str">
        <f>IFERROR(#REF!/GAMSsternCa!AE41,"")</f>
        <v/>
      </c>
      <c r="AG41" s="2" t="str">
        <f>IFERROR(#REF!/GAMSsternCa!AF41,"")</f>
        <v/>
      </c>
      <c r="AH41" s="2" t="str">
        <f>IFERROR(#REF!/GAMSsternCa!AG41,"")</f>
        <v/>
      </c>
      <c r="AI41" s="2" t="str">
        <f>IFERROR(#REF!/GAMSsternCa!AH41,"")</f>
        <v/>
      </c>
      <c r="AJ41" s="2" t="str">
        <f>IFERROR(#REF!/GAMSsternCa!AI41,"")</f>
        <v/>
      </c>
      <c r="AK41" s="2" t="str">
        <f>IFERROR(#REF!/GAMSsternCa!AJ41,"")</f>
        <v/>
      </c>
      <c r="AL41" s="2" t="str">
        <f>IFERROR(#REF!/GAMSsternCa!AK41,"")</f>
        <v/>
      </c>
      <c r="AM41" s="2" t="str">
        <f>IFERROR(#REF!/GAMSsternCa!AL41,"")</f>
        <v/>
      </c>
      <c r="AN41" s="2" t="str">
        <f>IFERROR(#REF!/GAMSsternCa!AM41,"")</f>
        <v/>
      </c>
      <c r="AO41" s="2" t="str">
        <f>IFERROR(#REF!/GAMSsternCa!AN41,"")</f>
        <v/>
      </c>
      <c r="AP41" s="2" t="str">
        <f>IFERROR(#REF!/GAMSsternCa!AO41,"")</f>
        <v/>
      </c>
      <c r="AQ41" s="2" t="str">
        <f>IFERROR(#REF!/GAMSsternCa!AP41,"")</f>
        <v/>
      </c>
      <c r="AR41" s="2" t="str">
        <f>IFERROR(#REF!/GAMSsternCa!AQ41,"")</f>
        <v/>
      </c>
      <c r="AS41" s="2" t="str">
        <f>IFERROR(#REF!/GAMSsternCa!AR41,"")</f>
        <v/>
      </c>
      <c r="AT41" s="2" t="str">
        <f>IFERROR(#REF!/GAMSsternCa!AS41,"")</f>
        <v/>
      </c>
      <c r="AU41" s="2" t="str">
        <f>IFERROR(#REF!/GAMSsternCa!AT41,"")</f>
        <v/>
      </c>
      <c r="AV41" s="2" t="str">
        <f>IFERROR(#REF!/GAMSsternCa!AU41,"")</f>
        <v/>
      </c>
      <c r="AW41" s="2" t="str">
        <f>IFERROR(#REF!/GAMSsternCa!AV41,"")</f>
        <v/>
      </c>
      <c r="AX41" s="2" t="str">
        <f>IFERROR(#REF!/GAMSsternCa!AW41,"")</f>
        <v/>
      </c>
      <c r="AY41" s="2" t="str">
        <f>IFERROR(#REF!/GAMSsternCa!AX41,"")</f>
        <v/>
      </c>
      <c r="AZ41" s="2" t="str">
        <f>IFERROR(#REF!/GAMSsternCa!AY41,"")</f>
        <v/>
      </c>
      <c r="BA41" s="2" t="str">
        <f>IFERROR(#REF!/GAMSsternCa!AZ41,"")</f>
        <v/>
      </c>
      <c r="BB41" s="2" t="str">
        <f>IFERROR(#REF!/GAMSsternCa!BA41,"")</f>
        <v/>
      </c>
      <c r="BC41" s="2" t="str">
        <f>IFERROR(#REF!/GAMSsternCa!BB41,"")</f>
        <v/>
      </c>
      <c r="BD41" s="2" t="str">
        <f>IFERROR(#REF!/GAMSsternCa!BC41,"")</f>
        <v/>
      </c>
      <c r="BE41" s="2" t="str">
        <f>IFERROR(#REF!/GAMSsternCa!BD41,"")</f>
        <v/>
      </c>
      <c r="BF41" s="2" t="str">
        <f>IFERROR(#REF!/GAMSsternCa!BE41,"")</f>
        <v/>
      </c>
      <c r="BG41" s="2" t="str">
        <f>IFERROR(#REF!/GAMSsternCa!BF41,"")</f>
        <v/>
      </c>
      <c r="BH41" s="2" t="str">
        <f>IFERROR(#REF!/GAMSsternCa!BG41,"")</f>
        <v/>
      </c>
      <c r="BI41" s="2" t="str">
        <f>IFERROR(#REF!/GAMSsternCa!BH41,"")</f>
        <v/>
      </c>
      <c r="BJ41" s="2" t="str">
        <f>IFERROR(#REF!/GAMSsternCa!BI41,"")</f>
        <v/>
      </c>
    </row>
    <row r="42" spans="1:62" x14ac:dyDescent="0.25">
      <c r="A42" t="e">
        <f>#REF!</f>
        <v>#REF!</v>
      </c>
      <c r="B42" t="str">
        <f>GAMSbase!A42</f>
        <v>Initial Sigma</v>
      </c>
      <c r="C42" s="2" t="str">
        <f>IFERROR(#REF!/GAMSsternCa!B42,"")</f>
        <v/>
      </c>
      <c r="D42" s="2" t="str">
        <f>IFERROR(#REF!/GAMSsternCa!C42,"")</f>
        <v/>
      </c>
      <c r="E42" s="2" t="str">
        <f>IFERROR(#REF!/GAMSsternCa!D42,"")</f>
        <v/>
      </c>
      <c r="F42" s="2" t="str">
        <f>IFERROR(#REF!/GAMSsternCa!E42,"")</f>
        <v/>
      </c>
      <c r="G42" s="2" t="str">
        <f>IFERROR(#REF!/GAMSsternCa!F42,"")</f>
        <v/>
      </c>
      <c r="H42" s="2" t="str">
        <f>IFERROR(#REF!/GAMSsternCa!G42,"")</f>
        <v/>
      </c>
      <c r="I42" s="2" t="str">
        <f>IFERROR(#REF!/GAMSsternCa!H42,"")</f>
        <v/>
      </c>
      <c r="J42" s="2" t="str">
        <f>IFERROR(#REF!/GAMSsternCa!I42,"")</f>
        <v/>
      </c>
      <c r="K42" s="2" t="str">
        <f>IFERROR(#REF!/GAMSsternCa!J42,"")</f>
        <v/>
      </c>
      <c r="L42" s="2" t="str">
        <f>IFERROR(#REF!/GAMSsternCa!K42,"")</f>
        <v/>
      </c>
      <c r="M42" s="2" t="str">
        <f>IFERROR(#REF!/GAMSsternCa!L42,"")</f>
        <v/>
      </c>
      <c r="N42" s="2" t="str">
        <f>IFERROR(#REF!/GAMSsternCa!M42,"")</f>
        <v/>
      </c>
      <c r="O42" s="2" t="str">
        <f>IFERROR(#REF!/GAMSsternCa!N42,"")</f>
        <v/>
      </c>
      <c r="P42" s="2" t="str">
        <f>IFERROR(#REF!/GAMSsternCa!O42,"")</f>
        <v/>
      </c>
      <c r="Q42" s="2" t="str">
        <f>IFERROR(#REF!/GAMSsternCa!P42,"")</f>
        <v/>
      </c>
      <c r="R42" s="2" t="str">
        <f>IFERROR(#REF!/GAMSsternCa!Q42,"")</f>
        <v/>
      </c>
      <c r="S42" s="2" t="str">
        <f>IFERROR(#REF!/GAMSsternCa!R42,"")</f>
        <v/>
      </c>
      <c r="T42" s="2" t="str">
        <f>IFERROR(#REF!/GAMSsternCa!S42,"")</f>
        <v/>
      </c>
      <c r="U42" s="2" t="str">
        <f>IFERROR(#REF!/GAMSsternCa!T42,"")</f>
        <v/>
      </c>
      <c r="V42" s="2" t="str">
        <f>IFERROR(#REF!/GAMSsternCa!U42,"")</f>
        <v/>
      </c>
      <c r="W42" s="2" t="str">
        <f>IFERROR(#REF!/GAMSsternCa!V42,"")</f>
        <v/>
      </c>
      <c r="X42" s="2" t="str">
        <f>IFERROR(#REF!/GAMSsternCa!W42,"")</f>
        <v/>
      </c>
      <c r="Y42" s="2" t="str">
        <f>IFERROR(#REF!/GAMSsternCa!X42,"")</f>
        <v/>
      </c>
      <c r="Z42" s="2" t="str">
        <f>IFERROR(#REF!/GAMSsternCa!Y42,"")</f>
        <v/>
      </c>
      <c r="AA42" s="2" t="str">
        <f>IFERROR(#REF!/GAMSsternCa!Z42,"")</f>
        <v/>
      </c>
      <c r="AB42" s="2" t="str">
        <f>IFERROR(#REF!/GAMSsternCa!AA42,"")</f>
        <v/>
      </c>
      <c r="AC42" s="2" t="str">
        <f>IFERROR(#REF!/GAMSsternCa!AB42,"")</f>
        <v/>
      </c>
      <c r="AD42" s="2" t="str">
        <f>IFERROR(#REF!/GAMSsternCa!AC42,"")</f>
        <v/>
      </c>
      <c r="AE42" s="2" t="str">
        <f>IFERROR(#REF!/GAMSsternCa!AD42,"")</f>
        <v/>
      </c>
      <c r="AF42" s="2" t="str">
        <f>IFERROR(#REF!/GAMSsternCa!AE42,"")</f>
        <v/>
      </c>
      <c r="AG42" s="2" t="str">
        <f>IFERROR(#REF!/GAMSsternCa!AF42,"")</f>
        <v/>
      </c>
      <c r="AH42" s="2" t="str">
        <f>IFERROR(#REF!/GAMSsternCa!AG42,"")</f>
        <v/>
      </c>
      <c r="AI42" s="2" t="str">
        <f>IFERROR(#REF!/GAMSsternCa!AH42,"")</f>
        <v/>
      </c>
      <c r="AJ42" s="2" t="str">
        <f>IFERROR(#REF!/GAMSsternCa!AI42,"")</f>
        <v/>
      </c>
      <c r="AK42" s="2" t="str">
        <f>IFERROR(#REF!/GAMSsternCa!AJ42,"")</f>
        <v/>
      </c>
      <c r="AL42" s="2" t="str">
        <f>IFERROR(#REF!/GAMSsternCa!AK42,"")</f>
        <v/>
      </c>
      <c r="AM42" s="2" t="str">
        <f>IFERROR(#REF!/GAMSsternCa!AL42,"")</f>
        <v/>
      </c>
      <c r="AN42" s="2" t="str">
        <f>IFERROR(#REF!/GAMSsternCa!AM42,"")</f>
        <v/>
      </c>
      <c r="AO42" s="2" t="str">
        <f>IFERROR(#REF!/GAMSsternCa!AN42,"")</f>
        <v/>
      </c>
      <c r="AP42" s="2" t="str">
        <f>IFERROR(#REF!/GAMSsternCa!AO42,"")</f>
        <v/>
      </c>
      <c r="AQ42" s="2" t="str">
        <f>IFERROR(#REF!/GAMSsternCa!AP42,"")</f>
        <v/>
      </c>
      <c r="AR42" s="2" t="str">
        <f>IFERROR(#REF!/GAMSsternCa!AQ42,"")</f>
        <v/>
      </c>
      <c r="AS42" s="2" t="str">
        <f>IFERROR(#REF!/GAMSsternCa!AR42,"")</f>
        <v/>
      </c>
      <c r="AT42" s="2" t="str">
        <f>IFERROR(#REF!/GAMSsternCa!AS42,"")</f>
        <v/>
      </c>
      <c r="AU42" s="2" t="str">
        <f>IFERROR(#REF!/GAMSsternCa!AT42,"")</f>
        <v/>
      </c>
      <c r="AV42" s="2" t="str">
        <f>IFERROR(#REF!/GAMSsternCa!AU42,"")</f>
        <v/>
      </c>
      <c r="AW42" s="2" t="str">
        <f>IFERROR(#REF!/GAMSsternCa!AV42,"")</f>
        <v/>
      </c>
      <c r="AX42" s="2" t="str">
        <f>IFERROR(#REF!/GAMSsternCa!AW42,"")</f>
        <v/>
      </c>
      <c r="AY42" s="2" t="str">
        <f>IFERROR(#REF!/GAMSsternCa!AX42,"")</f>
        <v/>
      </c>
      <c r="AZ42" s="2" t="str">
        <f>IFERROR(#REF!/GAMSsternCa!AY42,"")</f>
        <v/>
      </c>
      <c r="BA42" s="2" t="str">
        <f>IFERROR(#REF!/GAMSsternCa!AZ42,"")</f>
        <v/>
      </c>
      <c r="BB42" s="2" t="str">
        <f>IFERROR(#REF!/GAMSsternCa!BA42,"")</f>
        <v/>
      </c>
      <c r="BC42" s="2" t="str">
        <f>IFERROR(#REF!/GAMSsternCa!BB42,"")</f>
        <v/>
      </c>
      <c r="BD42" s="2" t="str">
        <f>IFERROR(#REF!/GAMSsternCa!BC42,"")</f>
        <v/>
      </c>
      <c r="BE42" s="2" t="str">
        <f>IFERROR(#REF!/GAMSsternCa!BD42,"")</f>
        <v/>
      </c>
      <c r="BF42" s="2" t="str">
        <f>IFERROR(#REF!/GAMSsternCa!BE42,"")</f>
        <v/>
      </c>
      <c r="BG42" s="2" t="str">
        <f>IFERROR(#REF!/GAMSsternCa!BF42,"")</f>
        <v/>
      </c>
      <c r="BH42" s="2" t="str">
        <f>IFERROR(#REF!/GAMSsternCa!BG42,"")</f>
        <v/>
      </c>
      <c r="BI42" s="2" t="str">
        <f>IFERROR(#REF!/GAMSsternCa!BH42,"")</f>
        <v/>
      </c>
      <c r="BJ42" s="2" t="str">
        <f>IFERROR(#REF!/GAMSsternCa!BI42,"")</f>
        <v/>
      </c>
    </row>
    <row r="43" spans="1:62" x14ac:dyDescent="0.25">
      <c r="A43" t="e">
        <f>#REF!</f>
        <v>#REF!</v>
      </c>
      <c r="B43" t="str">
        <f>GAMSbase!A43</f>
        <v>Growth Rate of Sigma</v>
      </c>
      <c r="C43" s="2" t="str">
        <f>IFERROR(#REF!/GAMSsternCa!B43,"")</f>
        <v/>
      </c>
      <c r="D43" s="2" t="str">
        <f>IFERROR(#REF!/GAMSsternCa!C43,"")</f>
        <v/>
      </c>
      <c r="E43" s="2" t="str">
        <f>IFERROR(#REF!/GAMSsternCa!D43,"")</f>
        <v/>
      </c>
      <c r="F43" s="2" t="str">
        <f>IFERROR(#REF!/GAMSsternCa!E43,"")</f>
        <v/>
      </c>
      <c r="G43" s="2" t="str">
        <f>IFERROR(#REF!/GAMSsternCa!F43,"")</f>
        <v/>
      </c>
      <c r="H43" s="2" t="str">
        <f>IFERROR(#REF!/GAMSsternCa!G43,"")</f>
        <v/>
      </c>
      <c r="I43" s="2" t="str">
        <f>IFERROR(#REF!/GAMSsternCa!H43,"")</f>
        <v/>
      </c>
      <c r="J43" s="2" t="str">
        <f>IFERROR(#REF!/GAMSsternCa!I43,"")</f>
        <v/>
      </c>
      <c r="K43" s="2" t="str">
        <f>IFERROR(#REF!/GAMSsternCa!J43,"")</f>
        <v/>
      </c>
      <c r="L43" s="2" t="str">
        <f>IFERROR(#REF!/GAMSsternCa!K43,"")</f>
        <v/>
      </c>
      <c r="M43" s="2" t="str">
        <f>IFERROR(#REF!/GAMSsternCa!L43,"")</f>
        <v/>
      </c>
      <c r="N43" s="2" t="str">
        <f>IFERROR(#REF!/GAMSsternCa!M43,"")</f>
        <v/>
      </c>
      <c r="O43" s="2" t="str">
        <f>IFERROR(#REF!/GAMSsternCa!N43,"")</f>
        <v/>
      </c>
      <c r="P43" s="2" t="str">
        <f>IFERROR(#REF!/GAMSsternCa!O43,"")</f>
        <v/>
      </c>
      <c r="Q43" s="2" t="str">
        <f>IFERROR(#REF!/GAMSsternCa!P43,"")</f>
        <v/>
      </c>
      <c r="R43" s="2" t="str">
        <f>IFERROR(#REF!/GAMSsternCa!Q43,"")</f>
        <v/>
      </c>
      <c r="S43" s="2" t="str">
        <f>IFERROR(#REF!/GAMSsternCa!R43,"")</f>
        <v/>
      </c>
      <c r="T43" s="2" t="str">
        <f>IFERROR(#REF!/GAMSsternCa!S43,"")</f>
        <v/>
      </c>
      <c r="U43" s="2" t="str">
        <f>IFERROR(#REF!/GAMSsternCa!T43,"")</f>
        <v/>
      </c>
      <c r="V43" s="2" t="str">
        <f>IFERROR(#REF!/GAMSsternCa!U43,"")</f>
        <v/>
      </c>
      <c r="W43" s="2" t="str">
        <f>IFERROR(#REF!/GAMSsternCa!V43,"")</f>
        <v/>
      </c>
      <c r="X43" s="2" t="str">
        <f>IFERROR(#REF!/GAMSsternCa!W43,"")</f>
        <v/>
      </c>
      <c r="Y43" s="2" t="str">
        <f>IFERROR(#REF!/GAMSsternCa!X43,"")</f>
        <v/>
      </c>
      <c r="Z43" s="2" t="str">
        <f>IFERROR(#REF!/GAMSsternCa!Y43,"")</f>
        <v/>
      </c>
      <c r="AA43" s="2" t="str">
        <f>IFERROR(#REF!/GAMSsternCa!Z43,"")</f>
        <v/>
      </c>
      <c r="AB43" s="2" t="str">
        <f>IFERROR(#REF!/GAMSsternCa!AA43,"")</f>
        <v/>
      </c>
      <c r="AC43" s="2" t="str">
        <f>IFERROR(#REF!/GAMSsternCa!AB43,"")</f>
        <v/>
      </c>
      <c r="AD43" s="2" t="str">
        <f>IFERROR(#REF!/GAMSsternCa!AC43,"")</f>
        <v/>
      </c>
      <c r="AE43" s="2" t="str">
        <f>IFERROR(#REF!/GAMSsternCa!AD43,"")</f>
        <v/>
      </c>
      <c r="AF43" s="2" t="str">
        <f>IFERROR(#REF!/GAMSsternCa!AE43,"")</f>
        <v/>
      </c>
      <c r="AG43" s="2" t="str">
        <f>IFERROR(#REF!/GAMSsternCa!AF43,"")</f>
        <v/>
      </c>
      <c r="AH43" s="2" t="str">
        <f>IFERROR(#REF!/GAMSsternCa!AG43,"")</f>
        <v/>
      </c>
      <c r="AI43" s="2" t="str">
        <f>IFERROR(#REF!/GAMSsternCa!AH43,"")</f>
        <v/>
      </c>
      <c r="AJ43" s="2" t="str">
        <f>IFERROR(#REF!/GAMSsternCa!AI43,"")</f>
        <v/>
      </c>
      <c r="AK43" s="2" t="str">
        <f>IFERROR(#REF!/GAMSsternCa!AJ43,"")</f>
        <v/>
      </c>
      <c r="AL43" s="2" t="str">
        <f>IFERROR(#REF!/GAMSsternCa!AK43,"")</f>
        <v/>
      </c>
      <c r="AM43" s="2" t="str">
        <f>IFERROR(#REF!/GAMSsternCa!AL43,"")</f>
        <v/>
      </c>
      <c r="AN43" s="2" t="str">
        <f>IFERROR(#REF!/GAMSsternCa!AM43,"")</f>
        <v/>
      </c>
      <c r="AO43" s="2" t="str">
        <f>IFERROR(#REF!/GAMSsternCa!AN43,"")</f>
        <v/>
      </c>
      <c r="AP43" s="2" t="str">
        <f>IFERROR(#REF!/GAMSsternCa!AO43,"")</f>
        <v/>
      </c>
      <c r="AQ43" s="2" t="str">
        <f>IFERROR(#REF!/GAMSsternCa!AP43,"")</f>
        <v/>
      </c>
      <c r="AR43" s="2" t="str">
        <f>IFERROR(#REF!/GAMSsternCa!AQ43,"")</f>
        <v/>
      </c>
      <c r="AS43" s="2" t="str">
        <f>IFERROR(#REF!/GAMSsternCa!AR43,"")</f>
        <v/>
      </c>
      <c r="AT43" s="2" t="str">
        <f>IFERROR(#REF!/GAMSsternCa!AS43,"")</f>
        <v/>
      </c>
      <c r="AU43" s="2" t="str">
        <f>IFERROR(#REF!/GAMSsternCa!AT43,"")</f>
        <v/>
      </c>
      <c r="AV43" s="2" t="str">
        <f>IFERROR(#REF!/GAMSsternCa!AU43,"")</f>
        <v/>
      </c>
      <c r="AW43" s="2" t="str">
        <f>IFERROR(#REF!/GAMSsternCa!AV43,"")</f>
        <v/>
      </c>
      <c r="AX43" s="2" t="str">
        <f>IFERROR(#REF!/GAMSsternCa!AW43,"")</f>
        <v/>
      </c>
      <c r="AY43" s="2" t="str">
        <f>IFERROR(#REF!/GAMSsternCa!AX43,"")</f>
        <v/>
      </c>
      <c r="AZ43" s="2" t="str">
        <f>IFERROR(#REF!/GAMSsternCa!AY43,"")</f>
        <v/>
      </c>
      <c r="BA43" s="2" t="str">
        <f>IFERROR(#REF!/GAMSsternCa!AZ43,"")</f>
        <v/>
      </c>
      <c r="BB43" s="2" t="str">
        <f>IFERROR(#REF!/GAMSsternCa!BA43,"")</f>
        <v/>
      </c>
      <c r="BC43" s="2" t="str">
        <f>IFERROR(#REF!/GAMSsternCa!BB43,"")</f>
        <v/>
      </c>
      <c r="BD43" s="2" t="str">
        <f>IFERROR(#REF!/GAMSsternCa!BC43,"")</f>
        <v/>
      </c>
      <c r="BE43" s="2" t="str">
        <f>IFERROR(#REF!/GAMSsternCa!BD43,"")</f>
        <v/>
      </c>
      <c r="BF43" s="2" t="str">
        <f>IFERROR(#REF!/GAMSsternCa!BE43,"")</f>
        <v/>
      </c>
      <c r="BG43" s="2" t="str">
        <f>IFERROR(#REF!/GAMSsternCa!BF43,"")</f>
        <v/>
      </c>
      <c r="BH43" s="2" t="str">
        <f>IFERROR(#REF!/GAMSsternCa!BG43,"")</f>
        <v/>
      </c>
      <c r="BI43" s="2" t="str">
        <f>IFERROR(#REF!/GAMSsternCa!BH43,"")</f>
        <v/>
      </c>
      <c r="BJ43" s="2" t="str">
        <f>IFERROR(#REF!/GAMSsternCa!BI43,"")</f>
        <v/>
      </c>
    </row>
    <row r="44" spans="1:62" x14ac:dyDescent="0.25">
      <c r="A44" t="e">
        <f>#REF!</f>
        <v>#REF!</v>
      </c>
      <c r="B44" t="str">
        <f>GAMSbase!A44</f>
        <v>Carbon Emissions from Land Use Change</v>
      </c>
      <c r="C44" s="2" t="str">
        <f>IFERROR(#REF!/GAMSsternCa!B44,"")</f>
        <v/>
      </c>
      <c r="D44" s="2" t="str">
        <f>IFERROR(#REF!/GAMSsternCa!C44,"")</f>
        <v/>
      </c>
      <c r="E44" s="2" t="str">
        <f>IFERROR(#REF!/GAMSsternCa!D44,"")</f>
        <v/>
      </c>
      <c r="F44" s="2" t="str">
        <f>IFERROR(#REF!/GAMSsternCa!E44,"")</f>
        <v/>
      </c>
      <c r="G44" s="2" t="str">
        <f>IFERROR(#REF!/GAMSsternCa!F44,"")</f>
        <v/>
      </c>
      <c r="H44" s="2" t="str">
        <f>IFERROR(#REF!/GAMSsternCa!G44,"")</f>
        <v/>
      </c>
      <c r="I44" s="2" t="str">
        <f>IFERROR(#REF!/GAMSsternCa!H44,"")</f>
        <v/>
      </c>
      <c r="J44" s="2" t="str">
        <f>IFERROR(#REF!/GAMSsternCa!I44,"")</f>
        <v/>
      </c>
      <c r="K44" s="2" t="str">
        <f>IFERROR(#REF!/GAMSsternCa!J44,"")</f>
        <v/>
      </c>
      <c r="L44" s="2" t="str">
        <f>IFERROR(#REF!/GAMSsternCa!K44,"")</f>
        <v/>
      </c>
      <c r="M44" s="2" t="str">
        <f>IFERROR(#REF!/GAMSsternCa!L44,"")</f>
        <v/>
      </c>
      <c r="N44" s="2" t="str">
        <f>IFERROR(#REF!/GAMSsternCa!M44,"")</f>
        <v/>
      </c>
      <c r="O44" s="2" t="str">
        <f>IFERROR(#REF!/GAMSsternCa!N44,"")</f>
        <v/>
      </c>
      <c r="P44" s="2" t="str">
        <f>IFERROR(#REF!/GAMSsternCa!O44,"")</f>
        <v/>
      </c>
      <c r="Q44" s="2" t="str">
        <f>IFERROR(#REF!/GAMSsternCa!P44,"")</f>
        <v/>
      </c>
      <c r="R44" s="2" t="str">
        <f>IFERROR(#REF!/GAMSsternCa!Q44,"")</f>
        <v/>
      </c>
      <c r="S44" s="2" t="str">
        <f>IFERROR(#REF!/GAMSsternCa!R44,"")</f>
        <v/>
      </c>
      <c r="T44" s="2" t="str">
        <f>IFERROR(#REF!/GAMSsternCa!S44,"")</f>
        <v/>
      </c>
      <c r="U44" s="2" t="str">
        <f>IFERROR(#REF!/GAMSsternCa!T44,"")</f>
        <v/>
      </c>
      <c r="V44" s="2" t="str">
        <f>IFERROR(#REF!/GAMSsternCa!U44,"")</f>
        <v/>
      </c>
      <c r="W44" s="2" t="str">
        <f>IFERROR(#REF!/GAMSsternCa!V44,"")</f>
        <v/>
      </c>
      <c r="X44" s="2" t="str">
        <f>IFERROR(#REF!/GAMSsternCa!W44,"")</f>
        <v/>
      </c>
      <c r="Y44" s="2" t="str">
        <f>IFERROR(#REF!/GAMSsternCa!X44,"")</f>
        <v/>
      </c>
      <c r="Z44" s="2" t="str">
        <f>IFERROR(#REF!/GAMSsternCa!Y44,"")</f>
        <v/>
      </c>
      <c r="AA44" s="2" t="str">
        <f>IFERROR(#REF!/GAMSsternCa!Z44,"")</f>
        <v/>
      </c>
      <c r="AB44" s="2" t="str">
        <f>IFERROR(#REF!/GAMSsternCa!AA44,"")</f>
        <v/>
      </c>
      <c r="AC44" s="2" t="str">
        <f>IFERROR(#REF!/GAMSsternCa!AB44,"")</f>
        <v/>
      </c>
      <c r="AD44" s="2" t="str">
        <f>IFERROR(#REF!/GAMSsternCa!AC44,"")</f>
        <v/>
      </c>
      <c r="AE44" s="2" t="str">
        <f>IFERROR(#REF!/GAMSsternCa!AD44,"")</f>
        <v/>
      </c>
      <c r="AF44" s="2" t="str">
        <f>IFERROR(#REF!/GAMSsternCa!AE44,"")</f>
        <v/>
      </c>
      <c r="AG44" s="2" t="str">
        <f>IFERROR(#REF!/GAMSsternCa!AF44,"")</f>
        <v/>
      </c>
      <c r="AH44" s="2" t="str">
        <f>IFERROR(#REF!/GAMSsternCa!AG44,"")</f>
        <v/>
      </c>
      <c r="AI44" s="2" t="str">
        <f>IFERROR(#REF!/GAMSsternCa!AH44,"")</f>
        <v/>
      </c>
      <c r="AJ44" s="2" t="str">
        <f>IFERROR(#REF!/GAMSsternCa!AI44,"")</f>
        <v/>
      </c>
      <c r="AK44" s="2" t="str">
        <f>IFERROR(#REF!/GAMSsternCa!AJ44,"")</f>
        <v/>
      </c>
      <c r="AL44" s="2" t="str">
        <f>IFERROR(#REF!/GAMSsternCa!AK44,"")</f>
        <v/>
      </c>
      <c r="AM44" s="2" t="str">
        <f>IFERROR(#REF!/GAMSsternCa!AL44,"")</f>
        <v/>
      </c>
      <c r="AN44" s="2" t="str">
        <f>IFERROR(#REF!/GAMSsternCa!AM44,"")</f>
        <v/>
      </c>
      <c r="AO44" s="2" t="str">
        <f>IFERROR(#REF!/GAMSsternCa!AN44,"")</f>
        <v/>
      </c>
      <c r="AP44" s="2" t="str">
        <f>IFERROR(#REF!/GAMSsternCa!AO44,"")</f>
        <v/>
      </c>
      <c r="AQ44" s="2" t="str">
        <f>IFERROR(#REF!/GAMSsternCa!AP44,"")</f>
        <v/>
      </c>
      <c r="AR44" s="2" t="str">
        <f>IFERROR(#REF!/GAMSsternCa!AQ44,"")</f>
        <v/>
      </c>
      <c r="AS44" s="2" t="str">
        <f>IFERROR(#REF!/GAMSsternCa!AR44,"")</f>
        <v/>
      </c>
      <c r="AT44" s="2" t="str">
        <f>IFERROR(#REF!/GAMSsternCa!AS44,"")</f>
        <v/>
      </c>
      <c r="AU44" s="2" t="str">
        <f>IFERROR(#REF!/GAMSsternCa!AT44,"")</f>
        <v/>
      </c>
      <c r="AV44" s="2" t="str">
        <f>IFERROR(#REF!/GAMSsternCa!AU44,"")</f>
        <v/>
      </c>
      <c r="AW44" s="2" t="str">
        <f>IFERROR(#REF!/GAMSsternCa!AV44,"")</f>
        <v/>
      </c>
      <c r="AX44" s="2" t="str">
        <f>IFERROR(#REF!/GAMSsternCa!AW44,"")</f>
        <v/>
      </c>
      <c r="AY44" s="2" t="str">
        <f>IFERROR(#REF!/GAMSsternCa!AX44,"")</f>
        <v/>
      </c>
      <c r="AZ44" s="2" t="str">
        <f>IFERROR(#REF!/GAMSsternCa!AY44,"")</f>
        <v/>
      </c>
      <c r="BA44" s="2" t="str">
        <f>IFERROR(#REF!/GAMSsternCa!AZ44,"")</f>
        <v/>
      </c>
      <c r="BB44" s="2" t="str">
        <f>IFERROR(#REF!/GAMSsternCa!BA44,"")</f>
        <v/>
      </c>
      <c r="BC44" s="2" t="str">
        <f>IFERROR(#REF!/GAMSsternCa!BB44,"")</f>
        <v/>
      </c>
      <c r="BD44" s="2" t="str">
        <f>IFERROR(#REF!/GAMSsternCa!BC44,"")</f>
        <v/>
      </c>
      <c r="BE44" s="2" t="str">
        <f>IFERROR(#REF!/GAMSsternCa!BD44,"")</f>
        <v/>
      </c>
      <c r="BF44" s="2" t="str">
        <f>IFERROR(#REF!/GAMSsternCa!BE44,"")</f>
        <v/>
      </c>
      <c r="BG44" s="2" t="str">
        <f>IFERROR(#REF!/GAMSsternCa!BF44,"")</f>
        <v/>
      </c>
      <c r="BH44" s="2" t="str">
        <f>IFERROR(#REF!/GAMSsternCa!BG44,"")</f>
        <v/>
      </c>
      <c r="BI44" s="2" t="str">
        <f>IFERROR(#REF!/GAMSsternCa!BH44,"")</f>
        <v/>
      </c>
      <c r="BJ44" s="2" t="str">
        <f>IFERROR(#REF!/GAMSsternCa!BI44,"")</f>
        <v/>
      </c>
    </row>
    <row r="45" spans="1:62" x14ac:dyDescent="0.25">
      <c r="A45" t="e">
        <f>#REF!</f>
        <v>#REF!</v>
      </c>
      <c r="B45" t="str">
        <f>GAMSbase!A45</f>
        <v>Initial Carbon Emissions from Land</v>
      </c>
      <c r="C45" s="2" t="str">
        <f>IFERROR(#REF!/GAMSsternCa!B45,"")</f>
        <v/>
      </c>
      <c r="D45" s="2" t="str">
        <f>IFERROR(#REF!/GAMSsternCa!C45,"")</f>
        <v/>
      </c>
      <c r="E45" s="2" t="str">
        <f>IFERROR(#REF!/GAMSsternCa!D45,"")</f>
        <v/>
      </c>
      <c r="F45" s="2" t="str">
        <f>IFERROR(#REF!/GAMSsternCa!E45,"")</f>
        <v/>
      </c>
      <c r="G45" s="2" t="str">
        <f>IFERROR(#REF!/GAMSsternCa!F45,"")</f>
        <v/>
      </c>
      <c r="H45" s="2" t="str">
        <f>IFERROR(#REF!/GAMSsternCa!G45,"")</f>
        <v/>
      </c>
      <c r="I45" s="2" t="str">
        <f>IFERROR(#REF!/GAMSsternCa!H45,"")</f>
        <v/>
      </c>
      <c r="J45" s="2" t="str">
        <f>IFERROR(#REF!/GAMSsternCa!I45,"")</f>
        <v/>
      </c>
      <c r="K45" s="2" t="str">
        <f>IFERROR(#REF!/GAMSsternCa!J45,"")</f>
        <v/>
      </c>
      <c r="L45" s="2" t="str">
        <f>IFERROR(#REF!/GAMSsternCa!K45,"")</f>
        <v/>
      </c>
      <c r="M45" s="2" t="str">
        <f>IFERROR(#REF!/GAMSsternCa!L45,"")</f>
        <v/>
      </c>
      <c r="N45" s="2" t="str">
        <f>IFERROR(#REF!/GAMSsternCa!M45,"")</f>
        <v/>
      </c>
      <c r="O45" s="2" t="str">
        <f>IFERROR(#REF!/GAMSsternCa!N45,"")</f>
        <v/>
      </c>
      <c r="P45" s="2" t="str">
        <f>IFERROR(#REF!/GAMSsternCa!O45,"")</f>
        <v/>
      </c>
      <c r="Q45" s="2" t="str">
        <f>IFERROR(#REF!/GAMSsternCa!P45,"")</f>
        <v/>
      </c>
      <c r="R45" s="2" t="str">
        <f>IFERROR(#REF!/GAMSsternCa!Q45,"")</f>
        <v/>
      </c>
      <c r="S45" s="2" t="str">
        <f>IFERROR(#REF!/GAMSsternCa!R45,"")</f>
        <v/>
      </c>
      <c r="T45" s="2" t="str">
        <f>IFERROR(#REF!/GAMSsternCa!S45,"")</f>
        <v/>
      </c>
      <c r="U45" s="2" t="str">
        <f>IFERROR(#REF!/GAMSsternCa!T45,"")</f>
        <v/>
      </c>
      <c r="V45" s="2" t="str">
        <f>IFERROR(#REF!/GAMSsternCa!U45,"")</f>
        <v/>
      </c>
      <c r="W45" s="2" t="str">
        <f>IFERROR(#REF!/GAMSsternCa!V45,"")</f>
        <v/>
      </c>
      <c r="X45" s="2" t="str">
        <f>IFERROR(#REF!/GAMSsternCa!W45,"")</f>
        <v/>
      </c>
      <c r="Y45" s="2" t="str">
        <f>IFERROR(#REF!/GAMSsternCa!X45,"")</f>
        <v/>
      </c>
      <c r="Z45" s="2" t="str">
        <f>IFERROR(#REF!/GAMSsternCa!Y45,"")</f>
        <v/>
      </c>
      <c r="AA45" s="2" t="str">
        <f>IFERROR(#REF!/GAMSsternCa!Z45,"")</f>
        <v/>
      </c>
      <c r="AB45" s="2" t="str">
        <f>IFERROR(#REF!/GAMSsternCa!AA45,"")</f>
        <v/>
      </c>
      <c r="AC45" s="2" t="str">
        <f>IFERROR(#REF!/GAMSsternCa!AB45,"")</f>
        <v/>
      </c>
      <c r="AD45" s="2" t="str">
        <f>IFERROR(#REF!/GAMSsternCa!AC45,"")</f>
        <v/>
      </c>
      <c r="AE45" s="2" t="str">
        <f>IFERROR(#REF!/GAMSsternCa!AD45,"")</f>
        <v/>
      </c>
      <c r="AF45" s="2" t="str">
        <f>IFERROR(#REF!/GAMSsternCa!AE45,"")</f>
        <v/>
      </c>
      <c r="AG45" s="2" t="str">
        <f>IFERROR(#REF!/GAMSsternCa!AF45,"")</f>
        <v/>
      </c>
      <c r="AH45" s="2" t="str">
        <f>IFERROR(#REF!/GAMSsternCa!AG45,"")</f>
        <v/>
      </c>
      <c r="AI45" s="2" t="str">
        <f>IFERROR(#REF!/GAMSsternCa!AH45,"")</f>
        <v/>
      </c>
      <c r="AJ45" s="2" t="str">
        <f>IFERROR(#REF!/GAMSsternCa!AI45,"")</f>
        <v/>
      </c>
      <c r="AK45" s="2" t="str">
        <f>IFERROR(#REF!/GAMSsternCa!AJ45,"")</f>
        <v/>
      </c>
      <c r="AL45" s="2" t="str">
        <f>IFERROR(#REF!/GAMSsternCa!AK45,"")</f>
        <v/>
      </c>
      <c r="AM45" s="2" t="str">
        <f>IFERROR(#REF!/GAMSsternCa!AL45,"")</f>
        <v/>
      </c>
      <c r="AN45" s="2" t="str">
        <f>IFERROR(#REF!/GAMSsternCa!AM45,"")</f>
        <v/>
      </c>
      <c r="AO45" s="2" t="str">
        <f>IFERROR(#REF!/GAMSsternCa!AN45,"")</f>
        <v/>
      </c>
      <c r="AP45" s="2" t="str">
        <f>IFERROR(#REF!/GAMSsternCa!AO45,"")</f>
        <v/>
      </c>
      <c r="AQ45" s="2" t="str">
        <f>IFERROR(#REF!/GAMSsternCa!AP45,"")</f>
        <v/>
      </c>
      <c r="AR45" s="2" t="str">
        <f>IFERROR(#REF!/GAMSsternCa!AQ45,"")</f>
        <v/>
      </c>
      <c r="AS45" s="2" t="str">
        <f>IFERROR(#REF!/GAMSsternCa!AR45,"")</f>
        <v/>
      </c>
      <c r="AT45" s="2" t="str">
        <f>IFERROR(#REF!/GAMSsternCa!AS45,"")</f>
        <v/>
      </c>
      <c r="AU45" s="2" t="str">
        <f>IFERROR(#REF!/GAMSsternCa!AT45,"")</f>
        <v/>
      </c>
      <c r="AV45" s="2" t="str">
        <f>IFERROR(#REF!/GAMSsternCa!AU45,"")</f>
        <v/>
      </c>
      <c r="AW45" s="2" t="str">
        <f>IFERROR(#REF!/GAMSsternCa!AV45,"")</f>
        <v/>
      </c>
      <c r="AX45" s="2" t="str">
        <f>IFERROR(#REF!/GAMSsternCa!AW45,"")</f>
        <v/>
      </c>
      <c r="AY45" s="2" t="str">
        <f>IFERROR(#REF!/GAMSsternCa!AX45,"")</f>
        <v/>
      </c>
      <c r="AZ45" s="2" t="str">
        <f>IFERROR(#REF!/GAMSsternCa!AY45,"")</f>
        <v/>
      </c>
      <c r="BA45" s="2" t="str">
        <f>IFERROR(#REF!/GAMSsternCa!AZ45,"")</f>
        <v/>
      </c>
      <c r="BB45" s="2" t="str">
        <f>IFERROR(#REF!/GAMSsternCa!BA45,"")</f>
        <v/>
      </c>
      <c r="BC45" s="2" t="str">
        <f>IFERROR(#REF!/GAMSsternCa!BB45,"")</f>
        <v/>
      </c>
      <c r="BD45" s="2" t="str">
        <f>IFERROR(#REF!/GAMSsternCa!BC45,"")</f>
        <v/>
      </c>
      <c r="BE45" s="2" t="str">
        <f>IFERROR(#REF!/GAMSsternCa!BD45,"")</f>
        <v/>
      </c>
      <c r="BF45" s="2" t="str">
        <f>IFERROR(#REF!/GAMSsternCa!BE45,"")</f>
        <v/>
      </c>
      <c r="BG45" s="2" t="str">
        <f>IFERROR(#REF!/GAMSsternCa!BF45,"")</f>
        <v/>
      </c>
      <c r="BH45" s="2" t="str">
        <f>IFERROR(#REF!/GAMSsternCa!BG45,"")</f>
        <v/>
      </c>
      <c r="BI45" s="2" t="str">
        <f>IFERROR(#REF!/GAMSsternCa!BH45,"")</f>
        <v/>
      </c>
      <c r="BJ45" s="2" t="str">
        <f>IFERROR(#REF!/GAMSsternCa!BI45,"")</f>
        <v/>
      </c>
    </row>
    <row r="46" spans="1:62" x14ac:dyDescent="0.25">
      <c r="A46" t="e">
        <f>#REF!</f>
        <v>#REF!</v>
      </c>
      <c r="B46" t="str">
        <f>GAMSbase!A46</f>
        <v>* PARTICIPATION</v>
      </c>
      <c r="C46" s="2" t="str">
        <f>IFERROR(#REF!/GAMSsternCa!B46,"")</f>
        <v/>
      </c>
      <c r="D46" s="2" t="str">
        <f>IFERROR(#REF!/GAMSsternCa!C46,"")</f>
        <v/>
      </c>
      <c r="E46" s="2" t="str">
        <f>IFERROR(#REF!/GAMSsternCa!D46,"")</f>
        <v/>
      </c>
      <c r="F46" s="2" t="str">
        <f>IFERROR(#REF!/GAMSsternCa!E46,"")</f>
        <v/>
      </c>
      <c r="G46" s="2" t="str">
        <f>IFERROR(#REF!/GAMSsternCa!F46,"")</f>
        <v/>
      </c>
      <c r="H46" s="2" t="str">
        <f>IFERROR(#REF!/GAMSsternCa!G46,"")</f>
        <v/>
      </c>
      <c r="I46" s="2" t="str">
        <f>IFERROR(#REF!/GAMSsternCa!H46,"")</f>
        <v/>
      </c>
      <c r="J46" s="2" t="str">
        <f>IFERROR(#REF!/GAMSsternCa!I46,"")</f>
        <v/>
      </c>
      <c r="K46" s="2" t="str">
        <f>IFERROR(#REF!/GAMSsternCa!J46,"")</f>
        <v/>
      </c>
      <c r="L46" s="2" t="str">
        <f>IFERROR(#REF!/GAMSsternCa!K46,"")</f>
        <v/>
      </c>
      <c r="M46" s="2" t="str">
        <f>IFERROR(#REF!/GAMSsternCa!L46,"")</f>
        <v/>
      </c>
      <c r="N46" s="2" t="str">
        <f>IFERROR(#REF!/GAMSsternCa!M46,"")</f>
        <v/>
      </c>
      <c r="O46" s="2" t="str">
        <f>IFERROR(#REF!/GAMSsternCa!N46,"")</f>
        <v/>
      </c>
      <c r="P46" s="2" t="str">
        <f>IFERROR(#REF!/GAMSsternCa!O46,"")</f>
        <v/>
      </c>
      <c r="Q46" s="2" t="str">
        <f>IFERROR(#REF!/GAMSsternCa!P46,"")</f>
        <v/>
      </c>
      <c r="R46" s="2" t="str">
        <f>IFERROR(#REF!/GAMSsternCa!Q46,"")</f>
        <v/>
      </c>
      <c r="S46" s="2" t="str">
        <f>IFERROR(#REF!/GAMSsternCa!R46,"")</f>
        <v/>
      </c>
      <c r="T46" s="2" t="str">
        <f>IFERROR(#REF!/GAMSsternCa!S46,"")</f>
        <v/>
      </c>
      <c r="U46" s="2" t="str">
        <f>IFERROR(#REF!/GAMSsternCa!T46,"")</f>
        <v/>
      </c>
      <c r="V46" s="2" t="str">
        <f>IFERROR(#REF!/GAMSsternCa!U46,"")</f>
        <v/>
      </c>
      <c r="W46" s="2" t="str">
        <f>IFERROR(#REF!/GAMSsternCa!V46,"")</f>
        <v/>
      </c>
      <c r="X46" s="2" t="str">
        <f>IFERROR(#REF!/GAMSsternCa!W46,"")</f>
        <v/>
      </c>
      <c r="Y46" s="2" t="str">
        <f>IFERROR(#REF!/GAMSsternCa!X46,"")</f>
        <v/>
      </c>
      <c r="Z46" s="2" t="str">
        <f>IFERROR(#REF!/GAMSsternCa!Y46,"")</f>
        <v/>
      </c>
      <c r="AA46" s="2" t="str">
        <f>IFERROR(#REF!/GAMSsternCa!Z46,"")</f>
        <v/>
      </c>
      <c r="AB46" s="2" t="str">
        <f>IFERROR(#REF!/GAMSsternCa!AA46,"")</f>
        <v/>
      </c>
      <c r="AC46" s="2" t="str">
        <f>IFERROR(#REF!/GAMSsternCa!AB46,"")</f>
        <v/>
      </c>
      <c r="AD46" s="2" t="str">
        <f>IFERROR(#REF!/GAMSsternCa!AC46,"")</f>
        <v/>
      </c>
      <c r="AE46" s="2" t="str">
        <f>IFERROR(#REF!/GAMSsternCa!AD46,"")</f>
        <v/>
      </c>
      <c r="AF46" s="2" t="str">
        <f>IFERROR(#REF!/GAMSsternCa!AE46,"")</f>
        <v/>
      </c>
      <c r="AG46" s="2" t="str">
        <f>IFERROR(#REF!/GAMSsternCa!AF46,"")</f>
        <v/>
      </c>
      <c r="AH46" s="2" t="str">
        <f>IFERROR(#REF!/GAMSsternCa!AG46,"")</f>
        <v/>
      </c>
      <c r="AI46" s="2" t="str">
        <f>IFERROR(#REF!/GAMSsternCa!AH46,"")</f>
        <v/>
      </c>
      <c r="AJ46" s="2" t="str">
        <f>IFERROR(#REF!/GAMSsternCa!AI46,"")</f>
        <v/>
      </c>
      <c r="AK46" s="2" t="str">
        <f>IFERROR(#REF!/GAMSsternCa!AJ46,"")</f>
        <v/>
      </c>
      <c r="AL46" s="2" t="str">
        <f>IFERROR(#REF!/GAMSsternCa!AK46,"")</f>
        <v/>
      </c>
      <c r="AM46" s="2" t="str">
        <f>IFERROR(#REF!/GAMSsternCa!AL46,"")</f>
        <v/>
      </c>
      <c r="AN46" s="2" t="str">
        <f>IFERROR(#REF!/GAMSsternCa!AM46,"")</f>
        <v/>
      </c>
      <c r="AO46" s="2" t="str">
        <f>IFERROR(#REF!/GAMSsternCa!AN46,"")</f>
        <v/>
      </c>
      <c r="AP46" s="2" t="str">
        <f>IFERROR(#REF!/GAMSsternCa!AO46,"")</f>
        <v/>
      </c>
      <c r="AQ46" s="2" t="str">
        <f>IFERROR(#REF!/GAMSsternCa!AP46,"")</f>
        <v/>
      </c>
      <c r="AR46" s="2" t="str">
        <f>IFERROR(#REF!/GAMSsternCa!AQ46,"")</f>
        <v/>
      </c>
      <c r="AS46" s="2" t="str">
        <f>IFERROR(#REF!/GAMSsternCa!AR46,"")</f>
        <v/>
      </c>
      <c r="AT46" s="2" t="str">
        <f>IFERROR(#REF!/GAMSsternCa!AS46,"")</f>
        <v/>
      </c>
      <c r="AU46" s="2" t="str">
        <f>IFERROR(#REF!/GAMSsternCa!AT46,"")</f>
        <v/>
      </c>
      <c r="AV46" s="2" t="str">
        <f>IFERROR(#REF!/GAMSsternCa!AU46,"")</f>
        <v/>
      </c>
      <c r="AW46" s="2" t="str">
        <f>IFERROR(#REF!/GAMSsternCa!AV46,"")</f>
        <v/>
      </c>
      <c r="AX46" s="2" t="str">
        <f>IFERROR(#REF!/GAMSsternCa!AW46,"")</f>
        <v/>
      </c>
      <c r="AY46" s="2" t="str">
        <f>IFERROR(#REF!/GAMSsternCa!AX46,"")</f>
        <v/>
      </c>
      <c r="AZ46" s="2" t="str">
        <f>IFERROR(#REF!/GAMSsternCa!AY46,"")</f>
        <v/>
      </c>
      <c r="BA46" s="2" t="str">
        <f>IFERROR(#REF!/GAMSsternCa!AZ46,"")</f>
        <v/>
      </c>
      <c r="BB46" s="2" t="str">
        <f>IFERROR(#REF!/GAMSsternCa!BA46,"")</f>
        <v/>
      </c>
      <c r="BC46" s="2" t="str">
        <f>IFERROR(#REF!/GAMSsternCa!BB46,"")</f>
        <v/>
      </c>
      <c r="BD46" s="2" t="str">
        <f>IFERROR(#REF!/GAMSsternCa!BC46,"")</f>
        <v/>
      </c>
      <c r="BE46" s="2" t="str">
        <f>IFERROR(#REF!/GAMSsternCa!BD46,"")</f>
        <v/>
      </c>
      <c r="BF46" s="2" t="str">
        <f>IFERROR(#REF!/GAMSsternCa!BE46,"")</f>
        <v/>
      </c>
      <c r="BG46" s="2" t="str">
        <f>IFERROR(#REF!/GAMSsternCa!BF46,"")</f>
        <v/>
      </c>
      <c r="BH46" s="2" t="str">
        <f>IFERROR(#REF!/GAMSsternCa!BG46,"")</f>
        <v/>
      </c>
      <c r="BI46" s="2" t="str">
        <f>IFERROR(#REF!/GAMSsternCa!BH46,"")</f>
        <v/>
      </c>
      <c r="BJ46" s="2" t="str">
        <f>IFERROR(#REF!/GAMSsternCa!BI46,"")</f>
        <v/>
      </c>
    </row>
    <row r="47" spans="1:62" x14ac:dyDescent="0.25">
      <c r="A47" t="e">
        <f>#REF!</f>
        <v>#REF!</v>
      </c>
      <c r="B47" t="str">
        <f>GAMSbase!A47</f>
        <v>Proportion of World in Participation</v>
      </c>
      <c r="C47" s="2" t="str">
        <f>IFERROR(#REF!/GAMSsternCa!B47,"")</f>
        <v/>
      </c>
      <c r="D47" s="2" t="str">
        <f>IFERROR(#REF!/GAMSsternCa!C47,"")</f>
        <v/>
      </c>
      <c r="E47" s="2" t="str">
        <f>IFERROR(#REF!/GAMSsternCa!D47,"")</f>
        <v/>
      </c>
      <c r="F47" s="2" t="str">
        <f>IFERROR(#REF!/GAMSsternCa!E47,"")</f>
        <v/>
      </c>
      <c r="G47" s="2" t="str">
        <f>IFERROR(#REF!/GAMSsternCa!F47,"")</f>
        <v/>
      </c>
      <c r="H47" s="2" t="str">
        <f>IFERROR(#REF!/GAMSsternCa!G47,"")</f>
        <v/>
      </c>
      <c r="I47" s="2" t="str">
        <f>IFERROR(#REF!/GAMSsternCa!H47,"")</f>
        <v/>
      </c>
      <c r="J47" s="2" t="str">
        <f>IFERROR(#REF!/GAMSsternCa!I47,"")</f>
        <v/>
      </c>
      <c r="K47" s="2" t="str">
        <f>IFERROR(#REF!/GAMSsternCa!J47,"")</f>
        <v/>
      </c>
      <c r="L47" s="2" t="str">
        <f>IFERROR(#REF!/GAMSsternCa!K47,"")</f>
        <v/>
      </c>
      <c r="M47" s="2" t="str">
        <f>IFERROR(#REF!/GAMSsternCa!L47,"")</f>
        <v/>
      </c>
      <c r="N47" s="2" t="str">
        <f>IFERROR(#REF!/GAMSsternCa!M47,"")</f>
        <v/>
      </c>
      <c r="O47" s="2" t="str">
        <f>IFERROR(#REF!/GAMSsternCa!N47,"")</f>
        <v/>
      </c>
      <c r="P47" s="2" t="str">
        <f>IFERROR(#REF!/GAMSsternCa!O47,"")</f>
        <v/>
      </c>
      <c r="Q47" s="2" t="str">
        <f>IFERROR(#REF!/GAMSsternCa!P47,"")</f>
        <v/>
      </c>
      <c r="R47" s="2" t="str">
        <f>IFERROR(#REF!/GAMSsternCa!Q47,"")</f>
        <v/>
      </c>
      <c r="S47" s="2" t="str">
        <f>IFERROR(#REF!/GAMSsternCa!R47,"")</f>
        <v/>
      </c>
      <c r="T47" s="2" t="str">
        <f>IFERROR(#REF!/GAMSsternCa!S47,"")</f>
        <v/>
      </c>
      <c r="U47" s="2" t="str">
        <f>IFERROR(#REF!/GAMSsternCa!T47,"")</f>
        <v/>
      </c>
      <c r="V47" s="2" t="str">
        <f>IFERROR(#REF!/GAMSsternCa!U47,"")</f>
        <v/>
      </c>
      <c r="W47" s="2" t="str">
        <f>IFERROR(#REF!/GAMSsternCa!V47,"")</f>
        <v/>
      </c>
      <c r="X47" s="2" t="str">
        <f>IFERROR(#REF!/GAMSsternCa!W47,"")</f>
        <v/>
      </c>
      <c r="Y47" s="2" t="str">
        <f>IFERROR(#REF!/GAMSsternCa!X47,"")</f>
        <v/>
      </c>
      <c r="Z47" s="2" t="str">
        <f>IFERROR(#REF!/GAMSsternCa!Y47,"")</f>
        <v/>
      </c>
      <c r="AA47" s="2" t="str">
        <f>IFERROR(#REF!/GAMSsternCa!Z47,"")</f>
        <v/>
      </c>
      <c r="AB47" s="2" t="str">
        <f>IFERROR(#REF!/GAMSsternCa!AA47,"")</f>
        <v/>
      </c>
      <c r="AC47" s="2" t="str">
        <f>IFERROR(#REF!/GAMSsternCa!AB47,"")</f>
        <v/>
      </c>
      <c r="AD47" s="2" t="str">
        <f>IFERROR(#REF!/GAMSsternCa!AC47,"")</f>
        <v/>
      </c>
      <c r="AE47" s="2" t="str">
        <f>IFERROR(#REF!/GAMSsternCa!AD47,"")</f>
        <v/>
      </c>
      <c r="AF47" s="2" t="str">
        <f>IFERROR(#REF!/GAMSsternCa!AE47,"")</f>
        <v/>
      </c>
      <c r="AG47" s="2" t="str">
        <f>IFERROR(#REF!/GAMSsternCa!AF47,"")</f>
        <v/>
      </c>
      <c r="AH47" s="2" t="str">
        <f>IFERROR(#REF!/GAMSsternCa!AG47,"")</f>
        <v/>
      </c>
      <c r="AI47" s="2" t="str">
        <f>IFERROR(#REF!/GAMSsternCa!AH47,"")</f>
        <v/>
      </c>
      <c r="AJ47" s="2" t="str">
        <f>IFERROR(#REF!/GAMSsternCa!AI47,"")</f>
        <v/>
      </c>
      <c r="AK47" s="2" t="str">
        <f>IFERROR(#REF!/GAMSsternCa!AJ47,"")</f>
        <v/>
      </c>
      <c r="AL47" s="2" t="str">
        <f>IFERROR(#REF!/GAMSsternCa!AK47,"")</f>
        <v/>
      </c>
      <c r="AM47" s="2" t="str">
        <f>IFERROR(#REF!/GAMSsternCa!AL47,"")</f>
        <v/>
      </c>
      <c r="AN47" s="2" t="str">
        <f>IFERROR(#REF!/GAMSsternCa!AM47,"")</f>
        <v/>
      </c>
      <c r="AO47" s="2" t="str">
        <f>IFERROR(#REF!/GAMSsternCa!AN47,"")</f>
        <v/>
      </c>
      <c r="AP47" s="2" t="str">
        <f>IFERROR(#REF!/GAMSsternCa!AO47,"")</f>
        <v/>
      </c>
      <c r="AQ47" s="2" t="str">
        <f>IFERROR(#REF!/GAMSsternCa!AP47,"")</f>
        <v/>
      </c>
      <c r="AR47" s="2" t="str">
        <f>IFERROR(#REF!/GAMSsternCa!AQ47,"")</f>
        <v/>
      </c>
      <c r="AS47" s="2" t="str">
        <f>IFERROR(#REF!/GAMSsternCa!AR47,"")</f>
        <v/>
      </c>
      <c r="AT47" s="2" t="str">
        <f>IFERROR(#REF!/GAMSsternCa!AS47,"")</f>
        <v/>
      </c>
      <c r="AU47" s="2" t="str">
        <f>IFERROR(#REF!/GAMSsternCa!AT47,"")</f>
        <v/>
      </c>
      <c r="AV47" s="2" t="str">
        <f>IFERROR(#REF!/GAMSsternCa!AU47,"")</f>
        <v/>
      </c>
      <c r="AW47" s="2" t="str">
        <f>IFERROR(#REF!/GAMSsternCa!AV47,"")</f>
        <v/>
      </c>
      <c r="AX47" s="2" t="str">
        <f>IFERROR(#REF!/GAMSsternCa!AW47,"")</f>
        <v/>
      </c>
      <c r="AY47" s="2" t="str">
        <f>IFERROR(#REF!/GAMSsternCa!AX47,"")</f>
        <v/>
      </c>
      <c r="AZ47" s="2" t="str">
        <f>IFERROR(#REF!/GAMSsternCa!AY47,"")</f>
        <v/>
      </c>
      <c r="BA47" s="2" t="str">
        <f>IFERROR(#REF!/GAMSsternCa!AZ47,"")</f>
        <v/>
      </c>
      <c r="BB47" s="2" t="str">
        <f>IFERROR(#REF!/GAMSsternCa!BA47,"")</f>
        <v/>
      </c>
      <c r="BC47" s="2" t="str">
        <f>IFERROR(#REF!/GAMSsternCa!BB47,"")</f>
        <v/>
      </c>
      <c r="BD47" s="2" t="str">
        <f>IFERROR(#REF!/GAMSsternCa!BC47,"")</f>
        <v/>
      </c>
      <c r="BE47" s="2" t="str">
        <f>IFERROR(#REF!/GAMSsternCa!BD47,"")</f>
        <v/>
      </c>
      <c r="BF47" s="2" t="str">
        <f>IFERROR(#REF!/GAMSsternCa!BE47,"")</f>
        <v/>
      </c>
      <c r="BG47" s="2" t="str">
        <f>IFERROR(#REF!/GAMSsternCa!BF47,"")</f>
        <v/>
      </c>
      <c r="BH47" s="2" t="str">
        <f>IFERROR(#REF!/GAMSsternCa!BG47,"")</f>
        <v/>
      </c>
      <c r="BI47" s="2" t="str">
        <f>IFERROR(#REF!/GAMSsternCa!BH47,"")</f>
        <v/>
      </c>
      <c r="BJ47" s="2" t="str">
        <f>IFERROR(#REF!/GAMSsternCa!BI47,"")</f>
        <v/>
      </c>
    </row>
    <row r="48" spans="1:62" x14ac:dyDescent="0.25">
      <c r="A48" t="e">
        <f>#REF!</f>
        <v>#REF!</v>
      </c>
      <c r="B48" t="str">
        <f>GAMSbase!A48</f>
        <v>* SCALING</v>
      </c>
      <c r="C48" s="2" t="str">
        <f>IFERROR(#REF!/GAMSsternCa!B48,"")</f>
        <v/>
      </c>
      <c r="D48" s="2" t="str">
        <f>IFERROR(#REF!/GAMSsternCa!C48,"")</f>
        <v/>
      </c>
      <c r="E48" s="2" t="str">
        <f>IFERROR(#REF!/GAMSsternCa!D48,"")</f>
        <v/>
      </c>
      <c r="F48" s="2" t="str">
        <f>IFERROR(#REF!/GAMSsternCa!E48,"")</f>
        <v/>
      </c>
      <c r="G48" s="2" t="str">
        <f>IFERROR(#REF!/GAMSsternCa!F48,"")</f>
        <v/>
      </c>
      <c r="H48" s="2" t="str">
        <f>IFERROR(#REF!/GAMSsternCa!G48,"")</f>
        <v/>
      </c>
      <c r="I48" s="2" t="str">
        <f>IFERROR(#REF!/GAMSsternCa!H48,"")</f>
        <v/>
      </c>
      <c r="J48" s="2" t="str">
        <f>IFERROR(#REF!/GAMSsternCa!I48,"")</f>
        <v/>
      </c>
      <c r="K48" s="2" t="str">
        <f>IFERROR(#REF!/GAMSsternCa!J48,"")</f>
        <v/>
      </c>
      <c r="L48" s="2" t="str">
        <f>IFERROR(#REF!/GAMSsternCa!K48,"")</f>
        <v/>
      </c>
      <c r="M48" s="2" t="str">
        <f>IFERROR(#REF!/GAMSsternCa!L48,"")</f>
        <v/>
      </c>
      <c r="N48" s="2" t="str">
        <f>IFERROR(#REF!/GAMSsternCa!M48,"")</f>
        <v/>
      </c>
      <c r="O48" s="2" t="str">
        <f>IFERROR(#REF!/GAMSsternCa!N48,"")</f>
        <v/>
      </c>
      <c r="P48" s="2" t="str">
        <f>IFERROR(#REF!/GAMSsternCa!O48,"")</f>
        <v/>
      </c>
      <c r="Q48" s="2" t="str">
        <f>IFERROR(#REF!/GAMSsternCa!P48,"")</f>
        <v/>
      </c>
      <c r="R48" s="2" t="str">
        <f>IFERROR(#REF!/GAMSsternCa!Q48,"")</f>
        <v/>
      </c>
      <c r="S48" s="2" t="str">
        <f>IFERROR(#REF!/GAMSsternCa!R48,"")</f>
        <v/>
      </c>
      <c r="T48" s="2" t="str">
        <f>IFERROR(#REF!/GAMSsternCa!S48,"")</f>
        <v/>
      </c>
      <c r="U48" s="2" t="str">
        <f>IFERROR(#REF!/GAMSsternCa!T48,"")</f>
        <v/>
      </c>
      <c r="V48" s="2" t="str">
        <f>IFERROR(#REF!/GAMSsternCa!U48,"")</f>
        <v/>
      </c>
      <c r="W48" s="2" t="str">
        <f>IFERROR(#REF!/GAMSsternCa!V48,"")</f>
        <v/>
      </c>
      <c r="X48" s="2" t="str">
        <f>IFERROR(#REF!/GAMSsternCa!W48,"")</f>
        <v/>
      </c>
      <c r="Y48" s="2" t="str">
        <f>IFERROR(#REF!/GAMSsternCa!X48,"")</f>
        <v/>
      </c>
      <c r="Z48" s="2" t="str">
        <f>IFERROR(#REF!/GAMSsternCa!Y48,"")</f>
        <v/>
      </c>
      <c r="AA48" s="2" t="str">
        <f>IFERROR(#REF!/GAMSsternCa!Z48,"")</f>
        <v/>
      </c>
      <c r="AB48" s="2" t="str">
        <f>IFERROR(#REF!/GAMSsternCa!AA48,"")</f>
        <v/>
      </c>
      <c r="AC48" s="2" t="str">
        <f>IFERROR(#REF!/GAMSsternCa!AB48,"")</f>
        <v/>
      </c>
      <c r="AD48" s="2" t="str">
        <f>IFERROR(#REF!/GAMSsternCa!AC48,"")</f>
        <v/>
      </c>
      <c r="AE48" s="2" t="str">
        <f>IFERROR(#REF!/GAMSsternCa!AD48,"")</f>
        <v/>
      </c>
      <c r="AF48" s="2" t="str">
        <f>IFERROR(#REF!/GAMSsternCa!AE48,"")</f>
        <v/>
      </c>
      <c r="AG48" s="2" t="str">
        <f>IFERROR(#REF!/GAMSsternCa!AF48,"")</f>
        <v/>
      </c>
      <c r="AH48" s="2" t="str">
        <f>IFERROR(#REF!/GAMSsternCa!AG48,"")</f>
        <v/>
      </c>
      <c r="AI48" s="2" t="str">
        <f>IFERROR(#REF!/GAMSsternCa!AH48,"")</f>
        <v/>
      </c>
      <c r="AJ48" s="2" t="str">
        <f>IFERROR(#REF!/GAMSsternCa!AI48,"")</f>
        <v/>
      </c>
      <c r="AK48" s="2" t="str">
        <f>IFERROR(#REF!/GAMSsternCa!AJ48,"")</f>
        <v/>
      </c>
      <c r="AL48" s="2" t="str">
        <f>IFERROR(#REF!/GAMSsternCa!AK48,"")</f>
        <v/>
      </c>
      <c r="AM48" s="2" t="str">
        <f>IFERROR(#REF!/GAMSsternCa!AL48,"")</f>
        <v/>
      </c>
      <c r="AN48" s="2" t="str">
        <f>IFERROR(#REF!/GAMSsternCa!AM48,"")</f>
        <v/>
      </c>
      <c r="AO48" s="2" t="str">
        <f>IFERROR(#REF!/GAMSsternCa!AN48,"")</f>
        <v/>
      </c>
      <c r="AP48" s="2" t="str">
        <f>IFERROR(#REF!/GAMSsternCa!AO48,"")</f>
        <v/>
      </c>
      <c r="AQ48" s="2" t="str">
        <f>IFERROR(#REF!/GAMSsternCa!AP48,"")</f>
        <v/>
      </c>
      <c r="AR48" s="2" t="str">
        <f>IFERROR(#REF!/GAMSsternCa!AQ48,"")</f>
        <v/>
      </c>
      <c r="AS48" s="2" t="str">
        <f>IFERROR(#REF!/GAMSsternCa!AR48,"")</f>
        <v/>
      </c>
      <c r="AT48" s="2" t="str">
        <f>IFERROR(#REF!/GAMSsternCa!AS48,"")</f>
        <v/>
      </c>
      <c r="AU48" s="2" t="str">
        <f>IFERROR(#REF!/GAMSsternCa!AT48,"")</f>
        <v/>
      </c>
      <c r="AV48" s="2" t="str">
        <f>IFERROR(#REF!/GAMSsternCa!AU48,"")</f>
        <v/>
      </c>
      <c r="AW48" s="2" t="str">
        <f>IFERROR(#REF!/GAMSsternCa!AV48,"")</f>
        <v/>
      </c>
      <c r="AX48" s="2" t="str">
        <f>IFERROR(#REF!/GAMSsternCa!AW48,"")</f>
        <v/>
      </c>
      <c r="AY48" s="2" t="str">
        <f>IFERROR(#REF!/GAMSsternCa!AX48,"")</f>
        <v/>
      </c>
      <c r="AZ48" s="2" t="str">
        <f>IFERROR(#REF!/GAMSsternCa!AY48,"")</f>
        <v/>
      </c>
      <c r="BA48" s="2" t="str">
        <f>IFERROR(#REF!/GAMSsternCa!AZ48,"")</f>
        <v/>
      </c>
      <c r="BB48" s="2" t="str">
        <f>IFERROR(#REF!/GAMSsternCa!BA48,"")</f>
        <v/>
      </c>
      <c r="BC48" s="2" t="str">
        <f>IFERROR(#REF!/GAMSsternCa!BB48,"")</f>
        <v/>
      </c>
      <c r="BD48" s="2" t="str">
        <f>IFERROR(#REF!/GAMSsternCa!BC48,"")</f>
        <v/>
      </c>
      <c r="BE48" s="2" t="str">
        <f>IFERROR(#REF!/GAMSsternCa!BD48,"")</f>
        <v/>
      </c>
      <c r="BF48" s="2" t="str">
        <f>IFERROR(#REF!/GAMSsternCa!BE48,"")</f>
        <v/>
      </c>
      <c r="BG48" s="2" t="str">
        <f>IFERROR(#REF!/GAMSsternCa!BF48,"")</f>
        <v/>
      </c>
      <c r="BH48" s="2" t="str">
        <f>IFERROR(#REF!/GAMSsternCa!BG48,"")</f>
        <v/>
      </c>
      <c r="BI48" s="2" t="str">
        <f>IFERROR(#REF!/GAMSsternCa!BH48,"")</f>
        <v/>
      </c>
      <c r="BJ48" s="2" t="str">
        <f>IFERROR(#REF!/GAMSsternCa!BI48,"")</f>
        <v/>
      </c>
    </row>
    <row r="49" spans="1:62" x14ac:dyDescent="0.25">
      <c r="A49" t="e">
        <f>#REF!</f>
        <v>#REF!</v>
      </c>
      <c r="B49" t="str">
        <f>GAMSbase!A49</f>
        <v>Multiplicative Scaling Coefficient in Utility Function</v>
      </c>
      <c r="C49" s="2" t="str">
        <f>IFERROR(#REF!/GAMSsternCa!B49,"")</f>
        <v/>
      </c>
      <c r="D49" s="2" t="str">
        <f>IFERROR(#REF!/GAMSsternCa!C49,"")</f>
        <v/>
      </c>
      <c r="E49" s="2" t="str">
        <f>IFERROR(#REF!/GAMSsternCa!D49,"")</f>
        <v/>
      </c>
      <c r="F49" s="2" t="str">
        <f>IFERROR(#REF!/GAMSsternCa!E49,"")</f>
        <v/>
      </c>
      <c r="G49" s="2" t="str">
        <f>IFERROR(#REF!/GAMSsternCa!F49,"")</f>
        <v/>
      </c>
      <c r="H49" s="2" t="str">
        <f>IFERROR(#REF!/GAMSsternCa!G49,"")</f>
        <v/>
      </c>
      <c r="I49" s="2" t="str">
        <f>IFERROR(#REF!/GAMSsternCa!H49,"")</f>
        <v/>
      </c>
      <c r="J49" s="2" t="str">
        <f>IFERROR(#REF!/GAMSsternCa!I49,"")</f>
        <v/>
      </c>
      <c r="K49" s="2" t="str">
        <f>IFERROR(#REF!/GAMSsternCa!J49,"")</f>
        <v/>
      </c>
      <c r="L49" s="2" t="str">
        <f>IFERROR(#REF!/GAMSsternCa!K49,"")</f>
        <v/>
      </c>
      <c r="M49" s="2" t="str">
        <f>IFERROR(#REF!/GAMSsternCa!L49,"")</f>
        <v/>
      </c>
      <c r="N49" s="2" t="str">
        <f>IFERROR(#REF!/GAMSsternCa!M49,"")</f>
        <v/>
      </c>
      <c r="O49" s="2" t="str">
        <f>IFERROR(#REF!/GAMSsternCa!N49,"")</f>
        <v/>
      </c>
      <c r="P49" s="2" t="str">
        <f>IFERROR(#REF!/GAMSsternCa!O49,"")</f>
        <v/>
      </c>
      <c r="Q49" s="2" t="str">
        <f>IFERROR(#REF!/GAMSsternCa!P49,"")</f>
        <v/>
      </c>
      <c r="R49" s="2" t="str">
        <f>IFERROR(#REF!/GAMSsternCa!Q49,"")</f>
        <v/>
      </c>
      <c r="S49" s="2" t="str">
        <f>IFERROR(#REF!/GAMSsternCa!R49,"")</f>
        <v/>
      </c>
      <c r="T49" s="2" t="str">
        <f>IFERROR(#REF!/GAMSsternCa!S49,"")</f>
        <v/>
      </c>
      <c r="U49" s="2" t="str">
        <f>IFERROR(#REF!/GAMSsternCa!T49,"")</f>
        <v/>
      </c>
      <c r="V49" s="2" t="str">
        <f>IFERROR(#REF!/GAMSsternCa!U49,"")</f>
        <v/>
      </c>
      <c r="W49" s="2" t="str">
        <f>IFERROR(#REF!/GAMSsternCa!V49,"")</f>
        <v/>
      </c>
      <c r="X49" s="2" t="str">
        <f>IFERROR(#REF!/GAMSsternCa!W49,"")</f>
        <v/>
      </c>
      <c r="Y49" s="2" t="str">
        <f>IFERROR(#REF!/GAMSsternCa!X49,"")</f>
        <v/>
      </c>
      <c r="Z49" s="2" t="str">
        <f>IFERROR(#REF!/GAMSsternCa!Y49,"")</f>
        <v/>
      </c>
      <c r="AA49" s="2" t="str">
        <f>IFERROR(#REF!/GAMSsternCa!Z49,"")</f>
        <v/>
      </c>
      <c r="AB49" s="2" t="str">
        <f>IFERROR(#REF!/GAMSsternCa!AA49,"")</f>
        <v/>
      </c>
      <c r="AC49" s="2" t="str">
        <f>IFERROR(#REF!/GAMSsternCa!AB49,"")</f>
        <v/>
      </c>
      <c r="AD49" s="2" t="str">
        <f>IFERROR(#REF!/GAMSsternCa!AC49,"")</f>
        <v/>
      </c>
      <c r="AE49" s="2" t="str">
        <f>IFERROR(#REF!/GAMSsternCa!AD49,"")</f>
        <v/>
      </c>
      <c r="AF49" s="2" t="str">
        <f>IFERROR(#REF!/GAMSsternCa!AE49,"")</f>
        <v/>
      </c>
      <c r="AG49" s="2" t="str">
        <f>IFERROR(#REF!/GAMSsternCa!AF49,"")</f>
        <v/>
      </c>
      <c r="AH49" s="2" t="str">
        <f>IFERROR(#REF!/GAMSsternCa!AG49,"")</f>
        <v/>
      </c>
      <c r="AI49" s="2" t="str">
        <f>IFERROR(#REF!/GAMSsternCa!AH49,"")</f>
        <v/>
      </c>
      <c r="AJ49" s="2" t="str">
        <f>IFERROR(#REF!/GAMSsternCa!AI49,"")</f>
        <v/>
      </c>
      <c r="AK49" s="2" t="str">
        <f>IFERROR(#REF!/GAMSsternCa!AJ49,"")</f>
        <v/>
      </c>
      <c r="AL49" s="2" t="str">
        <f>IFERROR(#REF!/GAMSsternCa!AK49,"")</f>
        <v/>
      </c>
      <c r="AM49" s="2" t="str">
        <f>IFERROR(#REF!/GAMSsternCa!AL49,"")</f>
        <v/>
      </c>
      <c r="AN49" s="2" t="str">
        <f>IFERROR(#REF!/GAMSsternCa!AM49,"")</f>
        <v/>
      </c>
      <c r="AO49" s="2" t="str">
        <f>IFERROR(#REF!/GAMSsternCa!AN49,"")</f>
        <v/>
      </c>
      <c r="AP49" s="2" t="str">
        <f>IFERROR(#REF!/GAMSsternCa!AO49,"")</f>
        <v/>
      </c>
      <c r="AQ49" s="2" t="str">
        <f>IFERROR(#REF!/GAMSsternCa!AP49,"")</f>
        <v/>
      </c>
      <c r="AR49" s="2" t="str">
        <f>IFERROR(#REF!/GAMSsternCa!AQ49,"")</f>
        <v/>
      </c>
      <c r="AS49" s="2" t="str">
        <f>IFERROR(#REF!/GAMSsternCa!AR49,"")</f>
        <v/>
      </c>
      <c r="AT49" s="2" t="str">
        <f>IFERROR(#REF!/GAMSsternCa!AS49,"")</f>
        <v/>
      </c>
      <c r="AU49" s="2" t="str">
        <f>IFERROR(#REF!/GAMSsternCa!AT49,"")</f>
        <v/>
      </c>
      <c r="AV49" s="2" t="str">
        <f>IFERROR(#REF!/GAMSsternCa!AU49,"")</f>
        <v/>
      </c>
      <c r="AW49" s="2" t="str">
        <f>IFERROR(#REF!/GAMSsternCa!AV49,"")</f>
        <v/>
      </c>
      <c r="AX49" s="2" t="str">
        <f>IFERROR(#REF!/GAMSsternCa!AW49,"")</f>
        <v/>
      </c>
      <c r="AY49" s="2" t="str">
        <f>IFERROR(#REF!/GAMSsternCa!AX49,"")</f>
        <v/>
      </c>
      <c r="AZ49" s="2" t="str">
        <f>IFERROR(#REF!/GAMSsternCa!AY49,"")</f>
        <v/>
      </c>
      <c r="BA49" s="2" t="str">
        <f>IFERROR(#REF!/GAMSsternCa!AZ49,"")</f>
        <v/>
      </c>
      <c r="BB49" s="2" t="str">
        <f>IFERROR(#REF!/GAMSsternCa!BA49,"")</f>
        <v/>
      </c>
      <c r="BC49" s="2" t="str">
        <f>IFERROR(#REF!/GAMSsternCa!BB49,"")</f>
        <v/>
      </c>
      <c r="BD49" s="2" t="str">
        <f>IFERROR(#REF!/GAMSsternCa!BC49,"")</f>
        <v/>
      </c>
      <c r="BE49" s="2" t="str">
        <f>IFERROR(#REF!/GAMSsternCa!BD49,"")</f>
        <v/>
      </c>
      <c r="BF49" s="2" t="str">
        <f>IFERROR(#REF!/GAMSsternCa!BE49,"")</f>
        <v/>
      </c>
      <c r="BG49" s="2" t="str">
        <f>IFERROR(#REF!/GAMSsternCa!BF49,"")</f>
        <v/>
      </c>
      <c r="BH49" s="2" t="str">
        <f>IFERROR(#REF!/GAMSsternCa!BG49,"")</f>
        <v/>
      </c>
      <c r="BI49" s="2" t="str">
        <f>IFERROR(#REF!/GAMSsternCa!BH49,"")</f>
        <v/>
      </c>
      <c r="BJ49" s="2" t="str">
        <f>IFERROR(#REF!/GAMSsternCa!BI49,"")</f>
        <v/>
      </c>
    </row>
    <row r="50" spans="1:62" x14ac:dyDescent="0.25">
      <c r="A50" t="e">
        <f>#REF!</f>
        <v>#REF!</v>
      </c>
      <c r="B50" t="str">
        <f>GAMSbase!A50</f>
        <v>Additive Scaling Coefficient in Utility Function</v>
      </c>
      <c r="C50" s="2" t="str">
        <f>IFERROR(#REF!/GAMSsternCa!B50,"")</f>
        <v/>
      </c>
      <c r="D50" s="2" t="str">
        <f>IFERROR(#REF!/GAMSsternCa!C50,"")</f>
        <v/>
      </c>
      <c r="E50" s="2" t="str">
        <f>IFERROR(#REF!/GAMSsternCa!D50,"")</f>
        <v/>
      </c>
      <c r="F50" s="2" t="str">
        <f>IFERROR(#REF!/GAMSsternCa!E50,"")</f>
        <v/>
      </c>
      <c r="G50" s="2" t="str">
        <f>IFERROR(#REF!/GAMSsternCa!F50,"")</f>
        <v/>
      </c>
      <c r="H50" s="2" t="str">
        <f>IFERROR(#REF!/GAMSsternCa!G50,"")</f>
        <v/>
      </c>
      <c r="I50" s="2" t="str">
        <f>IFERROR(#REF!/GAMSsternCa!H50,"")</f>
        <v/>
      </c>
      <c r="J50" s="2" t="str">
        <f>IFERROR(#REF!/GAMSsternCa!I50,"")</f>
        <v/>
      </c>
      <c r="K50" s="2" t="str">
        <f>IFERROR(#REF!/GAMSsternCa!J50,"")</f>
        <v/>
      </c>
      <c r="L50" s="2" t="str">
        <f>IFERROR(#REF!/GAMSsternCa!K50,"")</f>
        <v/>
      </c>
      <c r="M50" s="2" t="str">
        <f>IFERROR(#REF!/GAMSsternCa!L50,"")</f>
        <v/>
      </c>
      <c r="N50" s="2" t="str">
        <f>IFERROR(#REF!/GAMSsternCa!M50,"")</f>
        <v/>
      </c>
      <c r="O50" s="2" t="str">
        <f>IFERROR(#REF!/GAMSsternCa!N50,"")</f>
        <v/>
      </c>
      <c r="P50" s="2" t="str">
        <f>IFERROR(#REF!/GAMSsternCa!O50,"")</f>
        <v/>
      </c>
      <c r="Q50" s="2" t="str">
        <f>IFERROR(#REF!/GAMSsternCa!P50,"")</f>
        <v/>
      </c>
      <c r="R50" s="2" t="str">
        <f>IFERROR(#REF!/GAMSsternCa!Q50,"")</f>
        <v/>
      </c>
      <c r="S50" s="2" t="str">
        <f>IFERROR(#REF!/GAMSsternCa!R50,"")</f>
        <v/>
      </c>
      <c r="T50" s="2" t="str">
        <f>IFERROR(#REF!/GAMSsternCa!S50,"")</f>
        <v/>
      </c>
      <c r="U50" s="2" t="str">
        <f>IFERROR(#REF!/GAMSsternCa!T50,"")</f>
        <v/>
      </c>
      <c r="V50" s="2" t="str">
        <f>IFERROR(#REF!/GAMSsternCa!U50,"")</f>
        <v/>
      </c>
      <c r="W50" s="2" t="str">
        <f>IFERROR(#REF!/GAMSsternCa!V50,"")</f>
        <v/>
      </c>
      <c r="X50" s="2" t="str">
        <f>IFERROR(#REF!/GAMSsternCa!W50,"")</f>
        <v/>
      </c>
      <c r="Y50" s="2" t="str">
        <f>IFERROR(#REF!/GAMSsternCa!X50,"")</f>
        <v/>
      </c>
      <c r="Z50" s="2" t="str">
        <f>IFERROR(#REF!/GAMSsternCa!Y50,"")</f>
        <v/>
      </c>
      <c r="AA50" s="2" t="str">
        <f>IFERROR(#REF!/GAMSsternCa!Z50,"")</f>
        <v/>
      </c>
      <c r="AB50" s="2" t="str">
        <f>IFERROR(#REF!/GAMSsternCa!AA50,"")</f>
        <v/>
      </c>
      <c r="AC50" s="2" t="str">
        <f>IFERROR(#REF!/GAMSsternCa!AB50,"")</f>
        <v/>
      </c>
      <c r="AD50" s="2" t="str">
        <f>IFERROR(#REF!/GAMSsternCa!AC50,"")</f>
        <v/>
      </c>
      <c r="AE50" s="2" t="str">
        <f>IFERROR(#REF!/GAMSsternCa!AD50,"")</f>
        <v/>
      </c>
      <c r="AF50" s="2" t="str">
        <f>IFERROR(#REF!/GAMSsternCa!AE50,"")</f>
        <v/>
      </c>
      <c r="AG50" s="2" t="str">
        <f>IFERROR(#REF!/GAMSsternCa!AF50,"")</f>
        <v/>
      </c>
      <c r="AH50" s="2" t="str">
        <f>IFERROR(#REF!/GAMSsternCa!AG50,"")</f>
        <v/>
      </c>
      <c r="AI50" s="2" t="str">
        <f>IFERROR(#REF!/GAMSsternCa!AH50,"")</f>
        <v/>
      </c>
      <c r="AJ50" s="2" t="str">
        <f>IFERROR(#REF!/GAMSsternCa!AI50,"")</f>
        <v/>
      </c>
      <c r="AK50" s="2" t="str">
        <f>IFERROR(#REF!/GAMSsternCa!AJ50,"")</f>
        <v/>
      </c>
      <c r="AL50" s="2" t="str">
        <f>IFERROR(#REF!/GAMSsternCa!AK50,"")</f>
        <v/>
      </c>
      <c r="AM50" s="2" t="str">
        <f>IFERROR(#REF!/GAMSsternCa!AL50,"")</f>
        <v/>
      </c>
      <c r="AN50" s="2" t="str">
        <f>IFERROR(#REF!/GAMSsternCa!AM50,"")</f>
        <v/>
      </c>
      <c r="AO50" s="2" t="str">
        <f>IFERROR(#REF!/GAMSsternCa!AN50,"")</f>
        <v/>
      </c>
      <c r="AP50" s="2" t="str">
        <f>IFERROR(#REF!/GAMSsternCa!AO50,"")</f>
        <v/>
      </c>
      <c r="AQ50" s="2" t="str">
        <f>IFERROR(#REF!/GAMSsternCa!AP50,"")</f>
        <v/>
      </c>
      <c r="AR50" s="2" t="str">
        <f>IFERROR(#REF!/GAMSsternCa!AQ50,"")</f>
        <v/>
      </c>
      <c r="AS50" s="2" t="str">
        <f>IFERROR(#REF!/GAMSsternCa!AR50,"")</f>
        <v/>
      </c>
      <c r="AT50" s="2" t="str">
        <f>IFERROR(#REF!/GAMSsternCa!AS50,"")</f>
        <v/>
      </c>
      <c r="AU50" s="2" t="str">
        <f>IFERROR(#REF!/GAMSsternCa!AT50,"")</f>
        <v/>
      </c>
      <c r="AV50" s="2" t="str">
        <f>IFERROR(#REF!/GAMSsternCa!AU50,"")</f>
        <v/>
      </c>
      <c r="AW50" s="2" t="str">
        <f>IFERROR(#REF!/GAMSsternCa!AV50,"")</f>
        <v/>
      </c>
      <c r="AX50" s="2" t="str">
        <f>IFERROR(#REF!/GAMSsternCa!AW50,"")</f>
        <v/>
      </c>
      <c r="AY50" s="2" t="str">
        <f>IFERROR(#REF!/GAMSsternCa!AX50,"")</f>
        <v/>
      </c>
      <c r="AZ50" s="2" t="str">
        <f>IFERROR(#REF!/GAMSsternCa!AY50,"")</f>
        <v/>
      </c>
      <c r="BA50" s="2" t="str">
        <f>IFERROR(#REF!/GAMSsternCa!AZ50,"")</f>
        <v/>
      </c>
      <c r="BB50" s="2" t="str">
        <f>IFERROR(#REF!/GAMSsternCa!BA50,"")</f>
        <v/>
      </c>
      <c r="BC50" s="2" t="str">
        <f>IFERROR(#REF!/GAMSsternCa!BB50,"")</f>
        <v/>
      </c>
      <c r="BD50" s="2" t="str">
        <f>IFERROR(#REF!/GAMSsternCa!BC50,"")</f>
        <v/>
      </c>
      <c r="BE50" s="2" t="str">
        <f>IFERROR(#REF!/GAMSsternCa!BD50,"")</f>
        <v/>
      </c>
      <c r="BF50" s="2" t="str">
        <f>IFERROR(#REF!/GAMSsternCa!BE50,"")</f>
        <v/>
      </c>
      <c r="BG50" s="2" t="str">
        <f>IFERROR(#REF!/GAMSsternCa!BF50,"")</f>
        <v/>
      </c>
      <c r="BH50" s="2" t="str">
        <f>IFERROR(#REF!/GAMSsternCa!BG50,"")</f>
        <v/>
      </c>
      <c r="BI50" s="2" t="str">
        <f>IFERROR(#REF!/GAMSsternCa!BH50,"")</f>
        <v/>
      </c>
      <c r="BJ50" s="2" t="str">
        <f>IFERROR(#REF!/GAMSsternCa!BI50,"")</f>
        <v/>
      </c>
    </row>
    <row r="51" spans="1:62" x14ac:dyDescent="0.25">
      <c r="A51" t="e">
        <f>#REF!</f>
        <v>#REF!</v>
      </c>
      <c r="B51" t="str">
        <f>GAMSbase!A51</f>
        <v>Hotelling</v>
      </c>
      <c r="C51" s="2" t="str">
        <f>IFERROR(#REF!/GAMSsternCa!B51,"")</f>
        <v/>
      </c>
      <c r="D51" s="2" t="str">
        <f>IFERROR(#REF!/GAMSsternCa!C51,"")</f>
        <v/>
      </c>
      <c r="E51" s="2" t="str">
        <f>IFERROR(#REF!/GAMSsternCa!D51,"")</f>
        <v/>
      </c>
      <c r="F51" s="2" t="str">
        <f>IFERROR(#REF!/GAMSsternCa!E51,"")</f>
        <v/>
      </c>
      <c r="G51" s="2" t="str">
        <f>IFERROR(#REF!/GAMSsternCa!F51,"")</f>
        <v/>
      </c>
      <c r="H51" s="2" t="str">
        <f>IFERROR(#REF!/GAMSsternCa!G51,"")</f>
        <v/>
      </c>
      <c r="I51" s="2" t="str">
        <f>IFERROR(#REF!/GAMSsternCa!H51,"")</f>
        <v/>
      </c>
      <c r="J51" s="2" t="str">
        <f>IFERROR(#REF!/GAMSsternCa!I51,"")</f>
        <v/>
      </c>
      <c r="K51" s="2" t="str">
        <f>IFERROR(#REF!/GAMSsternCa!J51,"")</f>
        <v/>
      </c>
      <c r="L51" s="2" t="str">
        <f>IFERROR(#REF!/GAMSsternCa!K51,"")</f>
        <v/>
      </c>
      <c r="M51" s="2" t="str">
        <f>IFERROR(#REF!/GAMSsternCa!L51,"")</f>
        <v/>
      </c>
      <c r="N51" s="2" t="str">
        <f>IFERROR(#REF!/GAMSsternCa!M51,"")</f>
        <v/>
      </c>
      <c r="O51" s="2" t="str">
        <f>IFERROR(#REF!/GAMSsternCa!N51,"")</f>
        <v/>
      </c>
      <c r="P51" s="2" t="str">
        <f>IFERROR(#REF!/GAMSsternCa!O51,"")</f>
        <v/>
      </c>
      <c r="Q51" s="2" t="str">
        <f>IFERROR(#REF!/GAMSsternCa!P51,"")</f>
        <v/>
      </c>
      <c r="R51" s="2" t="str">
        <f>IFERROR(#REF!/GAMSsternCa!Q51,"")</f>
        <v/>
      </c>
      <c r="S51" s="2" t="str">
        <f>IFERROR(#REF!/GAMSsternCa!R51,"")</f>
        <v/>
      </c>
      <c r="T51" s="2" t="str">
        <f>IFERROR(#REF!/GAMSsternCa!S51,"")</f>
        <v/>
      </c>
      <c r="U51" s="2" t="str">
        <f>IFERROR(#REF!/GAMSsternCa!T51,"")</f>
        <v/>
      </c>
      <c r="V51" s="2" t="str">
        <f>IFERROR(#REF!/GAMSsternCa!U51,"")</f>
        <v/>
      </c>
      <c r="W51" s="2" t="str">
        <f>IFERROR(#REF!/GAMSsternCa!V51,"")</f>
        <v/>
      </c>
      <c r="X51" s="2" t="str">
        <f>IFERROR(#REF!/GAMSsternCa!W51,"")</f>
        <v/>
      </c>
      <c r="Y51" s="2" t="str">
        <f>IFERROR(#REF!/GAMSsternCa!X51,"")</f>
        <v/>
      </c>
      <c r="Z51" s="2" t="str">
        <f>IFERROR(#REF!/GAMSsternCa!Y51,"")</f>
        <v/>
      </c>
      <c r="AA51" s="2" t="str">
        <f>IFERROR(#REF!/GAMSsternCa!Z51,"")</f>
        <v/>
      </c>
      <c r="AB51" s="2" t="str">
        <f>IFERROR(#REF!/GAMSsternCa!AA51,"")</f>
        <v/>
      </c>
      <c r="AC51" s="2" t="str">
        <f>IFERROR(#REF!/GAMSsternCa!AB51,"")</f>
        <v/>
      </c>
      <c r="AD51" s="2" t="str">
        <f>IFERROR(#REF!/GAMSsternCa!AC51,"")</f>
        <v/>
      </c>
      <c r="AE51" s="2" t="str">
        <f>IFERROR(#REF!/GAMSsternCa!AD51,"")</f>
        <v/>
      </c>
      <c r="AF51" s="2" t="str">
        <f>IFERROR(#REF!/GAMSsternCa!AE51,"")</f>
        <v/>
      </c>
      <c r="AG51" s="2" t="str">
        <f>IFERROR(#REF!/GAMSsternCa!AF51,"")</f>
        <v/>
      </c>
      <c r="AH51" s="2" t="str">
        <f>IFERROR(#REF!/GAMSsternCa!AG51,"")</f>
        <v/>
      </c>
      <c r="AI51" s="2" t="str">
        <f>IFERROR(#REF!/GAMSsternCa!AH51,"")</f>
        <v/>
      </c>
      <c r="AJ51" s="2" t="str">
        <f>IFERROR(#REF!/GAMSsternCa!AI51,"")</f>
        <v/>
      </c>
      <c r="AK51" s="2" t="str">
        <f>IFERROR(#REF!/GAMSsternCa!AJ51,"")</f>
        <v/>
      </c>
      <c r="AL51" s="2" t="str">
        <f>IFERROR(#REF!/GAMSsternCa!AK51,"")</f>
        <v/>
      </c>
      <c r="AM51" s="2" t="str">
        <f>IFERROR(#REF!/GAMSsternCa!AL51,"")</f>
        <v/>
      </c>
      <c r="AN51" s="2" t="str">
        <f>IFERROR(#REF!/GAMSsternCa!AM51,"")</f>
        <v/>
      </c>
      <c r="AO51" s="2" t="str">
        <f>IFERROR(#REF!/GAMSsternCa!AN51,"")</f>
        <v/>
      </c>
      <c r="AP51" s="2" t="str">
        <f>IFERROR(#REF!/GAMSsternCa!AO51,"")</f>
        <v/>
      </c>
      <c r="AQ51" s="2" t="str">
        <f>IFERROR(#REF!/GAMSsternCa!AP51,"")</f>
        <v/>
      </c>
      <c r="AR51" s="2" t="str">
        <f>IFERROR(#REF!/GAMSsternCa!AQ51,"")</f>
        <v/>
      </c>
      <c r="AS51" s="2" t="str">
        <f>IFERROR(#REF!/GAMSsternCa!AR51,"")</f>
        <v/>
      </c>
      <c r="AT51" s="2" t="str">
        <f>IFERROR(#REF!/GAMSsternCa!AS51,"")</f>
        <v/>
      </c>
      <c r="AU51" s="2" t="str">
        <f>IFERROR(#REF!/GAMSsternCa!AT51,"")</f>
        <v/>
      </c>
      <c r="AV51" s="2" t="str">
        <f>IFERROR(#REF!/GAMSsternCa!AU51,"")</f>
        <v/>
      </c>
      <c r="AW51" s="2" t="str">
        <f>IFERROR(#REF!/GAMSsternCa!AV51,"")</f>
        <v/>
      </c>
      <c r="AX51" s="2" t="str">
        <f>IFERROR(#REF!/GAMSsternCa!AW51,"")</f>
        <v/>
      </c>
      <c r="AY51" s="2" t="str">
        <f>IFERROR(#REF!/GAMSsternCa!AX51,"")</f>
        <v/>
      </c>
      <c r="AZ51" s="2" t="str">
        <f>IFERROR(#REF!/GAMSsternCa!AY51,"")</f>
        <v/>
      </c>
      <c r="BA51" s="2" t="str">
        <f>IFERROR(#REF!/GAMSsternCa!AZ51,"")</f>
        <v/>
      </c>
      <c r="BB51" s="2" t="str">
        <f>IFERROR(#REF!/GAMSsternCa!BA51,"")</f>
        <v/>
      </c>
      <c r="BC51" s="2" t="str">
        <f>IFERROR(#REF!/GAMSsternCa!BB51,"")</f>
        <v/>
      </c>
      <c r="BD51" s="2" t="str">
        <f>IFERROR(#REF!/GAMSsternCa!BC51,"")</f>
        <v/>
      </c>
      <c r="BE51" s="2" t="str">
        <f>IFERROR(#REF!/GAMSsternCa!BD51,"")</f>
        <v/>
      </c>
      <c r="BF51" s="2" t="str">
        <f>IFERROR(#REF!/GAMSsternCa!BE51,"")</f>
        <v/>
      </c>
      <c r="BG51" s="2" t="str">
        <f>IFERROR(#REF!/GAMSsternCa!BF51,"")</f>
        <v/>
      </c>
      <c r="BH51" s="2" t="str">
        <f>IFERROR(#REF!/GAMSsternCa!BG51,"")</f>
        <v/>
      </c>
      <c r="BI51" s="2" t="str">
        <f>IFERROR(#REF!/GAMSsternCa!BH51,"")</f>
        <v/>
      </c>
      <c r="BJ51" s="2" t="str">
        <f>IFERROR(#REF!/GAMSsternCa!BI51,"")</f>
        <v/>
      </c>
    </row>
    <row r="52" spans="1:62" x14ac:dyDescent="0.25">
      <c r="A52" t="e">
        <f>#REF!</f>
        <v>#REF!</v>
      </c>
      <c r="B52" t="str">
        <f>GAMSbase!A52</f>
        <v>* POPULATION</v>
      </c>
      <c r="C52" s="2" t="str">
        <f>IFERROR(#REF!/GAMSsternCa!B52,"")</f>
        <v/>
      </c>
      <c r="D52" s="2" t="str">
        <f>IFERROR(#REF!/GAMSsternCa!C52,"")</f>
        <v/>
      </c>
      <c r="E52" s="2" t="str">
        <f>IFERROR(#REF!/GAMSsternCa!D52,"")</f>
        <v/>
      </c>
      <c r="F52" s="2" t="str">
        <f>IFERROR(#REF!/GAMSsternCa!E52,"")</f>
        <v/>
      </c>
      <c r="G52" s="2" t="str">
        <f>IFERROR(#REF!/GAMSsternCa!F52,"")</f>
        <v/>
      </c>
      <c r="H52" s="2" t="str">
        <f>IFERROR(#REF!/GAMSsternCa!G52,"")</f>
        <v/>
      </c>
      <c r="I52" s="2" t="str">
        <f>IFERROR(#REF!/GAMSsternCa!H52,"")</f>
        <v/>
      </c>
      <c r="J52" s="2" t="str">
        <f>IFERROR(#REF!/GAMSsternCa!I52,"")</f>
        <v/>
      </c>
      <c r="K52" s="2" t="str">
        <f>IFERROR(#REF!/GAMSsternCa!J52,"")</f>
        <v/>
      </c>
      <c r="L52" s="2" t="str">
        <f>IFERROR(#REF!/GAMSsternCa!K52,"")</f>
        <v/>
      </c>
      <c r="M52" s="2" t="str">
        <f>IFERROR(#REF!/GAMSsternCa!L52,"")</f>
        <v/>
      </c>
      <c r="N52" s="2" t="str">
        <f>IFERROR(#REF!/GAMSsternCa!M52,"")</f>
        <v/>
      </c>
      <c r="O52" s="2" t="str">
        <f>IFERROR(#REF!/GAMSsternCa!N52,"")</f>
        <v/>
      </c>
      <c r="P52" s="2" t="str">
        <f>IFERROR(#REF!/GAMSsternCa!O52,"")</f>
        <v/>
      </c>
      <c r="Q52" s="2" t="str">
        <f>IFERROR(#REF!/GAMSsternCa!P52,"")</f>
        <v/>
      </c>
      <c r="R52" s="2" t="str">
        <f>IFERROR(#REF!/GAMSsternCa!Q52,"")</f>
        <v/>
      </c>
      <c r="S52" s="2" t="str">
        <f>IFERROR(#REF!/GAMSsternCa!R52,"")</f>
        <v/>
      </c>
      <c r="T52" s="2" t="str">
        <f>IFERROR(#REF!/GAMSsternCa!S52,"")</f>
        <v/>
      </c>
      <c r="U52" s="2" t="str">
        <f>IFERROR(#REF!/GAMSsternCa!T52,"")</f>
        <v/>
      </c>
      <c r="V52" s="2" t="str">
        <f>IFERROR(#REF!/GAMSsternCa!U52,"")</f>
        <v/>
      </c>
      <c r="W52" s="2" t="str">
        <f>IFERROR(#REF!/GAMSsternCa!V52,"")</f>
        <v/>
      </c>
      <c r="X52" s="2" t="str">
        <f>IFERROR(#REF!/GAMSsternCa!W52,"")</f>
        <v/>
      </c>
      <c r="Y52" s="2" t="str">
        <f>IFERROR(#REF!/GAMSsternCa!X52,"")</f>
        <v/>
      </c>
      <c r="Z52" s="2" t="str">
        <f>IFERROR(#REF!/GAMSsternCa!Y52,"")</f>
        <v/>
      </c>
      <c r="AA52" s="2" t="str">
        <f>IFERROR(#REF!/GAMSsternCa!Z52,"")</f>
        <v/>
      </c>
      <c r="AB52" s="2" t="str">
        <f>IFERROR(#REF!/GAMSsternCa!AA52,"")</f>
        <v/>
      </c>
      <c r="AC52" s="2" t="str">
        <f>IFERROR(#REF!/GAMSsternCa!AB52,"")</f>
        <v/>
      </c>
      <c r="AD52" s="2" t="str">
        <f>IFERROR(#REF!/GAMSsternCa!AC52,"")</f>
        <v/>
      </c>
      <c r="AE52" s="2" t="str">
        <f>IFERROR(#REF!/GAMSsternCa!AD52,"")</f>
        <v/>
      </c>
      <c r="AF52" s="2" t="str">
        <f>IFERROR(#REF!/GAMSsternCa!AE52,"")</f>
        <v/>
      </c>
      <c r="AG52" s="2" t="str">
        <f>IFERROR(#REF!/GAMSsternCa!AF52,"")</f>
        <v/>
      </c>
      <c r="AH52" s="2" t="str">
        <f>IFERROR(#REF!/GAMSsternCa!AG52,"")</f>
        <v/>
      </c>
      <c r="AI52" s="2" t="str">
        <f>IFERROR(#REF!/GAMSsternCa!AH52,"")</f>
        <v/>
      </c>
      <c r="AJ52" s="2" t="str">
        <f>IFERROR(#REF!/GAMSsternCa!AI52,"")</f>
        <v/>
      </c>
      <c r="AK52" s="2" t="str">
        <f>IFERROR(#REF!/GAMSsternCa!AJ52,"")</f>
        <v/>
      </c>
      <c r="AL52" s="2" t="str">
        <f>IFERROR(#REF!/GAMSsternCa!AK52,"")</f>
        <v/>
      </c>
      <c r="AM52" s="2" t="str">
        <f>IFERROR(#REF!/GAMSsternCa!AL52,"")</f>
        <v/>
      </c>
      <c r="AN52" s="2" t="str">
        <f>IFERROR(#REF!/GAMSsternCa!AM52,"")</f>
        <v/>
      </c>
      <c r="AO52" s="2" t="str">
        <f>IFERROR(#REF!/GAMSsternCa!AN52,"")</f>
        <v/>
      </c>
      <c r="AP52" s="2" t="str">
        <f>IFERROR(#REF!/GAMSsternCa!AO52,"")</f>
        <v/>
      </c>
      <c r="AQ52" s="2" t="str">
        <f>IFERROR(#REF!/GAMSsternCa!AP52,"")</f>
        <v/>
      </c>
      <c r="AR52" s="2" t="str">
        <f>IFERROR(#REF!/GAMSsternCa!AQ52,"")</f>
        <v/>
      </c>
      <c r="AS52" s="2" t="str">
        <f>IFERROR(#REF!/GAMSsternCa!AR52,"")</f>
        <v/>
      </c>
      <c r="AT52" s="2" t="str">
        <f>IFERROR(#REF!/GAMSsternCa!AS52,"")</f>
        <v/>
      </c>
      <c r="AU52" s="2" t="str">
        <f>IFERROR(#REF!/GAMSsternCa!AT52,"")</f>
        <v/>
      </c>
      <c r="AV52" s="2" t="str">
        <f>IFERROR(#REF!/GAMSsternCa!AU52,"")</f>
        <v/>
      </c>
      <c r="AW52" s="2" t="str">
        <f>IFERROR(#REF!/GAMSsternCa!AV52,"")</f>
        <v/>
      </c>
      <c r="AX52" s="2" t="str">
        <f>IFERROR(#REF!/GAMSsternCa!AW52,"")</f>
        <v/>
      </c>
      <c r="AY52" s="2" t="str">
        <f>IFERROR(#REF!/GAMSsternCa!AX52,"")</f>
        <v/>
      </c>
      <c r="AZ52" s="2" t="str">
        <f>IFERROR(#REF!/GAMSsternCa!AY52,"")</f>
        <v/>
      </c>
      <c r="BA52" s="2" t="str">
        <f>IFERROR(#REF!/GAMSsternCa!AZ52,"")</f>
        <v/>
      </c>
      <c r="BB52" s="2" t="str">
        <f>IFERROR(#REF!/GAMSsternCa!BA52,"")</f>
        <v/>
      </c>
      <c r="BC52" s="2" t="str">
        <f>IFERROR(#REF!/GAMSsternCa!BB52,"")</f>
        <v/>
      </c>
      <c r="BD52" s="2" t="str">
        <f>IFERROR(#REF!/GAMSsternCa!BC52,"")</f>
        <v/>
      </c>
      <c r="BE52" s="2" t="str">
        <f>IFERROR(#REF!/GAMSsternCa!BD52,"")</f>
        <v/>
      </c>
      <c r="BF52" s="2" t="str">
        <f>IFERROR(#REF!/GAMSsternCa!BE52,"")</f>
        <v/>
      </c>
      <c r="BG52" s="2" t="str">
        <f>IFERROR(#REF!/GAMSsternCa!BF52,"")</f>
        <v/>
      </c>
      <c r="BH52" s="2" t="str">
        <f>IFERROR(#REF!/GAMSsternCa!BG52,"")</f>
        <v/>
      </c>
      <c r="BI52" s="2" t="str">
        <f>IFERROR(#REF!/GAMSsternCa!BH52,"")</f>
        <v/>
      </c>
      <c r="BJ52" s="2" t="str">
        <f>IFERROR(#REF!/GAMSsternCa!BI52,"")</f>
        <v/>
      </c>
    </row>
    <row r="53" spans="1:62" x14ac:dyDescent="0.25">
      <c r="A53" t="e">
        <f>#REF!</f>
        <v>#REF!</v>
      </c>
      <c r="B53" t="str">
        <f>GAMSbase!A53</f>
        <v>Population (millions)</v>
      </c>
      <c r="C53" s="2" t="str">
        <f>IFERROR(#REF!/GAMSsternCa!B53,"")</f>
        <v/>
      </c>
      <c r="D53" s="2" t="str">
        <f>IFERROR(#REF!/GAMSsternCa!C53,"")</f>
        <v/>
      </c>
      <c r="E53" s="2" t="str">
        <f>IFERROR(#REF!/GAMSsternCa!D53,"")</f>
        <v/>
      </c>
      <c r="F53" s="2" t="str">
        <f>IFERROR(#REF!/GAMSsternCa!E53,"")</f>
        <v/>
      </c>
      <c r="G53" s="2" t="str">
        <f>IFERROR(#REF!/GAMSsternCa!F53,"")</f>
        <v/>
      </c>
      <c r="H53" s="2" t="str">
        <f>IFERROR(#REF!/GAMSsternCa!G53,"")</f>
        <v/>
      </c>
      <c r="I53" s="2" t="str">
        <f>IFERROR(#REF!/GAMSsternCa!H53,"")</f>
        <v/>
      </c>
      <c r="J53" s="2" t="str">
        <f>IFERROR(#REF!/GAMSsternCa!I53,"")</f>
        <v/>
      </c>
      <c r="K53" s="2" t="str">
        <f>IFERROR(#REF!/GAMSsternCa!J53,"")</f>
        <v/>
      </c>
      <c r="L53" s="2" t="str">
        <f>IFERROR(#REF!/GAMSsternCa!K53,"")</f>
        <v/>
      </c>
      <c r="M53" s="2" t="str">
        <f>IFERROR(#REF!/GAMSsternCa!L53,"")</f>
        <v/>
      </c>
      <c r="N53" s="2" t="str">
        <f>IFERROR(#REF!/GAMSsternCa!M53,"")</f>
        <v/>
      </c>
      <c r="O53" s="2" t="str">
        <f>IFERROR(#REF!/GAMSsternCa!N53,"")</f>
        <v/>
      </c>
      <c r="P53" s="2" t="str">
        <f>IFERROR(#REF!/GAMSsternCa!O53,"")</f>
        <v/>
      </c>
      <c r="Q53" s="2" t="str">
        <f>IFERROR(#REF!/GAMSsternCa!P53,"")</f>
        <v/>
      </c>
      <c r="R53" s="2" t="str">
        <f>IFERROR(#REF!/GAMSsternCa!Q53,"")</f>
        <v/>
      </c>
      <c r="S53" s="2" t="str">
        <f>IFERROR(#REF!/GAMSsternCa!R53,"")</f>
        <v/>
      </c>
      <c r="T53" s="2" t="str">
        <f>IFERROR(#REF!/GAMSsternCa!S53,"")</f>
        <v/>
      </c>
      <c r="U53" s="2" t="str">
        <f>IFERROR(#REF!/GAMSsternCa!T53,"")</f>
        <v/>
      </c>
      <c r="V53" s="2" t="str">
        <f>IFERROR(#REF!/GAMSsternCa!U53,"")</f>
        <v/>
      </c>
      <c r="W53" s="2" t="str">
        <f>IFERROR(#REF!/GAMSsternCa!V53,"")</f>
        <v/>
      </c>
      <c r="X53" s="2" t="str">
        <f>IFERROR(#REF!/GAMSsternCa!W53,"")</f>
        <v/>
      </c>
      <c r="Y53" s="2" t="str">
        <f>IFERROR(#REF!/GAMSsternCa!X53,"")</f>
        <v/>
      </c>
      <c r="Z53" s="2" t="str">
        <f>IFERROR(#REF!/GAMSsternCa!Y53,"")</f>
        <v/>
      </c>
      <c r="AA53" s="2" t="str">
        <f>IFERROR(#REF!/GAMSsternCa!Z53,"")</f>
        <v/>
      </c>
      <c r="AB53" s="2" t="str">
        <f>IFERROR(#REF!/GAMSsternCa!AA53,"")</f>
        <v/>
      </c>
      <c r="AC53" s="2" t="str">
        <f>IFERROR(#REF!/GAMSsternCa!AB53,"")</f>
        <v/>
      </c>
      <c r="AD53" s="2" t="str">
        <f>IFERROR(#REF!/GAMSsternCa!AC53,"")</f>
        <v/>
      </c>
      <c r="AE53" s="2" t="str">
        <f>IFERROR(#REF!/GAMSsternCa!AD53,"")</f>
        <v/>
      </c>
      <c r="AF53" s="2" t="str">
        <f>IFERROR(#REF!/GAMSsternCa!AE53,"")</f>
        <v/>
      </c>
      <c r="AG53" s="2" t="str">
        <f>IFERROR(#REF!/GAMSsternCa!AF53,"")</f>
        <v/>
      </c>
      <c r="AH53" s="2" t="str">
        <f>IFERROR(#REF!/GAMSsternCa!AG53,"")</f>
        <v/>
      </c>
      <c r="AI53" s="2" t="str">
        <f>IFERROR(#REF!/GAMSsternCa!AH53,"")</f>
        <v/>
      </c>
      <c r="AJ53" s="2" t="str">
        <f>IFERROR(#REF!/GAMSsternCa!AI53,"")</f>
        <v/>
      </c>
      <c r="AK53" s="2" t="str">
        <f>IFERROR(#REF!/GAMSsternCa!AJ53,"")</f>
        <v/>
      </c>
      <c r="AL53" s="2" t="str">
        <f>IFERROR(#REF!/GAMSsternCa!AK53,"")</f>
        <v/>
      </c>
      <c r="AM53" s="2" t="str">
        <f>IFERROR(#REF!/GAMSsternCa!AL53,"")</f>
        <v/>
      </c>
      <c r="AN53" s="2" t="str">
        <f>IFERROR(#REF!/GAMSsternCa!AM53,"")</f>
        <v/>
      </c>
      <c r="AO53" s="2" t="str">
        <f>IFERROR(#REF!/GAMSsternCa!AN53,"")</f>
        <v/>
      </c>
      <c r="AP53" s="2" t="str">
        <f>IFERROR(#REF!/GAMSsternCa!AO53,"")</f>
        <v/>
      </c>
      <c r="AQ53" s="2" t="str">
        <f>IFERROR(#REF!/GAMSsternCa!AP53,"")</f>
        <v/>
      </c>
      <c r="AR53" s="2" t="str">
        <f>IFERROR(#REF!/GAMSsternCa!AQ53,"")</f>
        <v/>
      </c>
      <c r="AS53" s="2" t="str">
        <f>IFERROR(#REF!/GAMSsternCa!AR53,"")</f>
        <v/>
      </c>
      <c r="AT53" s="2" t="str">
        <f>IFERROR(#REF!/GAMSsternCa!AS53,"")</f>
        <v/>
      </c>
      <c r="AU53" s="2" t="str">
        <f>IFERROR(#REF!/GAMSsternCa!AT53,"")</f>
        <v/>
      </c>
      <c r="AV53" s="2" t="str">
        <f>IFERROR(#REF!/GAMSsternCa!AU53,"")</f>
        <v/>
      </c>
      <c r="AW53" s="2" t="str">
        <f>IFERROR(#REF!/GAMSsternCa!AV53,"")</f>
        <v/>
      </c>
      <c r="AX53" s="2" t="str">
        <f>IFERROR(#REF!/GAMSsternCa!AW53,"")</f>
        <v/>
      </c>
      <c r="AY53" s="2" t="str">
        <f>IFERROR(#REF!/GAMSsternCa!AX53,"")</f>
        <v/>
      </c>
      <c r="AZ53" s="2" t="str">
        <f>IFERROR(#REF!/GAMSsternCa!AY53,"")</f>
        <v/>
      </c>
      <c r="BA53" s="2" t="str">
        <f>IFERROR(#REF!/GAMSsternCa!AZ53,"")</f>
        <v/>
      </c>
      <c r="BB53" s="2" t="str">
        <f>IFERROR(#REF!/GAMSsternCa!BA53,"")</f>
        <v/>
      </c>
      <c r="BC53" s="2" t="str">
        <f>IFERROR(#REF!/GAMSsternCa!BB53,"")</f>
        <v/>
      </c>
      <c r="BD53" s="2" t="str">
        <f>IFERROR(#REF!/GAMSsternCa!BC53,"")</f>
        <v/>
      </c>
      <c r="BE53" s="2" t="str">
        <f>IFERROR(#REF!/GAMSsternCa!BD53,"")</f>
        <v/>
      </c>
      <c r="BF53" s="2" t="str">
        <f>IFERROR(#REF!/GAMSsternCa!BE53,"")</f>
        <v/>
      </c>
      <c r="BG53" s="2" t="str">
        <f>IFERROR(#REF!/GAMSsternCa!BF53,"")</f>
        <v/>
      </c>
      <c r="BH53" s="2" t="str">
        <f>IFERROR(#REF!/GAMSsternCa!BG53,"")</f>
        <v/>
      </c>
      <c r="BI53" s="2" t="str">
        <f>IFERROR(#REF!/GAMSsternCa!BH53,"")</f>
        <v/>
      </c>
      <c r="BJ53" s="2" t="str">
        <f>IFERROR(#REF!/GAMSsternCa!BI53,"")</f>
        <v/>
      </c>
    </row>
    <row r="54" spans="1:62" x14ac:dyDescent="0.25">
      <c r="A54" t="e">
        <f>#REF!</f>
        <v>#REF!</v>
      </c>
      <c r="B54" t="str">
        <f>GAMSbase!A54</f>
        <v>Rate of Population Growth (per period)</v>
      </c>
      <c r="C54" s="2" t="str">
        <f>IFERROR(#REF!/GAMSsternCa!B54,"")</f>
        <v/>
      </c>
      <c r="D54" s="2" t="str">
        <f>IFERROR(#REF!/GAMSsternCa!C54,"")</f>
        <v/>
      </c>
      <c r="E54" s="2" t="str">
        <f>IFERROR(#REF!/GAMSsternCa!D54,"")</f>
        <v/>
      </c>
      <c r="F54" s="2" t="str">
        <f>IFERROR(#REF!/GAMSsternCa!E54,"")</f>
        <v/>
      </c>
      <c r="G54" s="2" t="str">
        <f>IFERROR(#REF!/GAMSsternCa!F54,"")</f>
        <v/>
      </c>
      <c r="H54" s="2" t="str">
        <f>IFERROR(#REF!/GAMSsternCa!G54,"")</f>
        <v/>
      </c>
      <c r="I54" s="2" t="str">
        <f>IFERROR(#REF!/GAMSsternCa!H54,"")</f>
        <v/>
      </c>
      <c r="J54" s="2" t="str">
        <f>IFERROR(#REF!/GAMSsternCa!I54,"")</f>
        <v/>
      </c>
      <c r="K54" s="2" t="str">
        <f>IFERROR(#REF!/GAMSsternCa!J54,"")</f>
        <v/>
      </c>
      <c r="L54" s="2" t="str">
        <f>IFERROR(#REF!/GAMSsternCa!K54,"")</f>
        <v/>
      </c>
      <c r="M54" s="2" t="str">
        <f>IFERROR(#REF!/GAMSsternCa!L54,"")</f>
        <v/>
      </c>
      <c r="N54" s="2" t="str">
        <f>IFERROR(#REF!/GAMSsternCa!M54,"")</f>
        <v/>
      </c>
      <c r="O54" s="2" t="str">
        <f>IFERROR(#REF!/GAMSsternCa!N54,"")</f>
        <v/>
      </c>
      <c r="P54" s="2" t="str">
        <f>IFERROR(#REF!/GAMSsternCa!O54,"")</f>
        <v/>
      </c>
      <c r="Q54" s="2" t="str">
        <f>IFERROR(#REF!/GAMSsternCa!P54,"")</f>
        <v/>
      </c>
      <c r="R54" s="2" t="str">
        <f>IFERROR(#REF!/GAMSsternCa!Q54,"")</f>
        <v/>
      </c>
      <c r="S54" s="2" t="str">
        <f>IFERROR(#REF!/GAMSsternCa!R54,"")</f>
        <v/>
      </c>
      <c r="T54" s="2" t="str">
        <f>IFERROR(#REF!/GAMSsternCa!S54,"")</f>
        <v/>
      </c>
      <c r="U54" s="2" t="str">
        <f>IFERROR(#REF!/GAMSsternCa!T54,"")</f>
        <v/>
      </c>
      <c r="V54" s="2" t="str">
        <f>IFERROR(#REF!/GAMSsternCa!U54,"")</f>
        <v/>
      </c>
      <c r="W54" s="2" t="str">
        <f>IFERROR(#REF!/GAMSsternCa!V54,"")</f>
        <v/>
      </c>
      <c r="X54" s="2" t="str">
        <f>IFERROR(#REF!/GAMSsternCa!W54,"")</f>
        <v/>
      </c>
      <c r="Y54" s="2" t="str">
        <f>IFERROR(#REF!/GAMSsternCa!X54,"")</f>
        <v/>
      </c>
      <c r="Z54" s="2" t="str">
        <f>IFERROR(#REF!/GAMSsternCa!Y54,"")</f>
        <v/>
      </c>
      <c r="AA54" s="2" t="str">
        <f>IFERROR(#REF!/GAMSsternCa!Z54,"")</f>
        <v/>
      </c>
      <c r="AB54" s="2" t="str">
        <f>IFERROR(#REF!/GAMSsternCa!AA54,"")</f>
        <v/>
      </c>
      <c r="AC54" s="2" t="str">
        <f>IFERROR(#REF!/GAMSsternCa!AB54,"")</f>
        <v/>
      </c>
      <c r="AD54" s="2" t="str">
        <f>IFERROR(#REF!/GAMSsternCa!AC54,"")</f>
        <v/>
      </c>
      <c r="AE54" s="2" t="str">
        <f>IFERROR(#REF!/GAMSsternCa!AD54,"")</f>
        <v/>
      </c>
      <c r="AF54" s="2" t="str">
        <f>IFERROR(#REF!/GAMSsternCa!AE54,"")</f>
        <v/>
      </c>
      <c r="AG54" s="2" t="str">
        <f>IFERROR(#REF!/GAMSsternCa!AF54,"")</f>
        <v/>
      </c>
      <c r="AH54" s="2" t="str">
        <f>IFERROR(#REF!/GAMSsternCa!AG54,"")</f>
        <v/>
      </c>
      <c r="AI54" s="2" t="str">
        <f>IFERROR(#REF!/GAMSsternCa!AH54,"")</f>
        <v/>
      </c>
      <c r="AJ54" s="2" t="str">
        <f>IFERROR(#REF!/GAMSsternCa!AI54,"")</f>
        <v/>
      </c>
      <c r="AK54" s="2" t="str">
        <f>IFERROR(#REF!/GAMSsternCa!AJ54,"")</f>
        <v/>
      </c>
      <c r="AL54" s="2" t="str">
        <f>IFERROR(#REF!/GAMSsternCa!AK54,"")</f>
        <v/>
      </c>
      <c r="AM54" s="2" t="str">
        <f>IFERROR(#REF!/GAMSsternCa!AL54,"")</f>
        <v/>
      </c>
      <c r="AN54" s="2" t="str">
        <f>IFERROR(#REF!/GAMSsternCa!AM54,"")</f>
        <v/>
      </c>
      <c r="AO54" s="2" t="str">
        <f>IFERROR(#REF!/GAMSsternCa!AN54,"")</f>
        <v/>
      </c>
      <c r="AP54" s="2" t="str">
        <f>IFERROR(#REF!/GAMSsternCa!AO54,"")</f>
        <v/>
      </c>
      <c r="AQ54" s="2" t="str">
        <f>IFERROR(#REF!/GAMSsternCa!AP54,"")</f>
        <v/>
      </c>
      <c r="AR54" s="2" t="str">
        <f>IFERROR(#REF!/GAMSsternCa!AQ54,"")</f>
        <v/>
      </c>
      <c r="AS54" s="2" t="str">
        <f>IFERROR(#REF!/GAMSsternCa!AR54,"")</f>
        <v/>
      </c>
      <c r="AT54" s="2" t="str">
        <f>IFERROR(#REF!/GAMSsternCa!AS54,"")</f>
        <v/>
      </c>
      <c r="AU54" s="2" t="str">
        <f>IFERROR(#REF!/GAMSsternCa!AT54,"")</f>
        <v/>
      </c>
      <c r="AV54" s="2" t="str">
        <f>IFERROR(#REF!/GAMSsternCa!AU54,"")</f>
        <v/>
      </c>
      <c r="AW54" s="2" t="str">
        <f>IFERROR(#REF!/GAMSsternCa!AV54,"")</f>
        <v/>
      </c>
      <c r="AX54" s="2" t="str">
        <f>IFERROR(#REF!/GAMSsternCa!AW54,"")</f>
        <v/>
      </c>
      <c r="AY54" s="2" t="str">
        <f>IFERROR(#REF!/GAMSsternCa!AX54,"")</f>
        <v/>
      </c>
      <c r="AZ54" s="2" t="str">
        <f>IFERROR(#REF!/GAMSsternCa!AY54,"")</f>
        <v/>
      </c>
      <c r="BA54" s="2" t="str">
        <f>IFERROR(#REF!/GAMSsternCa!AZ54,"")</f>
        <v/>
      </c>
      <c r="BB54" s="2" t="str">
        <f>IFERROR(#REF!/GAMSsternCa!BA54,"")</f>
        <v/>
      </c>
      <c r="BC54" s="2" t="str">
        <f>IFERROR(#REF!/GAMSsternCa!BB54,"")</f>
        <v/>
      </c>
      <c r="BD54" s="2" t="str">
        <f>IFERROR(#REF!/GAMSsternCa!BC54,"")</f>
        <v/>
      </c>
      <c r="BE54" s="2" t="str">
        <f>IFERROR(#REF!/GAMSsternCa!BD54,"")</f>
        <v/>
      </c>
      <c r="BF54" s="2" t="str">
        <f>IFERROR(#REF!/GAMSsternCa!BE54,"")</f>
        <v/>
      </c>
      <c r="BG54" s="2" t="str">
        <f>IFERROR(#REF!/GAMSsternCa!BF54,"")</f>
        <v/>
      </c>
      <c r="BH54" s="2" t="str">
        <f>IFERROR(#REF!/GAMSsternCa!BG54,"")</f>
        <v/>
      </c>
      <c r="BI54" s="2" t="str">
        <f>IFERROR(#REF!/GAMSsternCa!BH54,"")</f>
        <v/>
      </c>
      <c r="BJ54" s="2" t="str">
        <f>IFERROR(#REF!/GAMSsternCa!BI54,"")</f>
        <v/>
      </c>
    </row>
    <row r="55" spans="1:62" x14ac:dyDescent="0.25">
      <c r="A55" t="e">
        <f>#REF!</f>
        <v>#REF!</v>
      </c>
      <c r="B55" t="str">
        <f>GAMSbase!A55</f>
        <v>** Global Parameters</v>
      </c>
      <c r="C55" s="2" t="str">
        <f>IFERROR(#REF!/GAMSsternCa!B55,"")</f>
        <v/>
      </c>
      <c r="D55" s="2" t="str">
        <f>IFERROR(#REF!/GAMSsternCa!C55,"")</f>
        <v/>
      </c>
      <c r="E55" s="2" t="str">
        <f>IFERROR(#REF!/GAMSsternCa!D55,"")</f>
        <v/>
      </c>
      <c r="F55" s="2" t="str">
        <f>IFERROR(#REF!/GAMSsternCa!E55,"")</f>
        <v/>
      </c>
      <c r="G55" s="2" t="str">
        <f>IFERROR(#REF!/GAMSsternCa!F55,"")</f>
        <v/>
      </c>
      <c r="H55" s="2" t="str">
        <f>IFERROR(#REF!/GAMSsternCa!G55,"")</f>
        <v/>
      </c>
      <c r="I55" s="2" t="str">
        <f>IFERROR(#REF!/GAMSsternCa!H55,"")</f>
        <v/>
      </c>
      <c r="J55" s="2" t="str">
        <f>IFERROR(#REF!/GAMSsternCa!I55,"")</f>
        <v/>
      </c>
      <c r="K55" s="2" t="str">
        <f>IFERROR(#REF!/GAMSsternCa!J55,"")</f>
        <v/>
      </c>
      <c r="L55" s="2" t="str">
        <f>IFERROR(#REF!/GAMSsternCa!K55,"")</f>
        <v/>
      </c>
      <c r="M55" s="2" t="str">
        <f>IFERROR(#REF!/GAMSsternCa!L55,"")</f>
        <v/>
      </c>
      <c r="N55" s="2" t="str">
        <f>IFERROR(#REF!/GAMSsternCa!M55,"")</f>
        <v/>
      </c>
      <c r="O55" s="2" t="str">
        <f>IFERROR(#REF!/GAMSsternCa!N55,"")</f>
        <v/>
      </c>
      <c r="P55" s="2" t="str">
        <f>IFERROR(#REF!/GAMSsternCa!O55,"")</f>
        <v/>
      </c>
      <c r="Q55" s="2" t="str">
        <f>IFERROR(#REF!/GAMSsternCa!P55,"")</f>
        <v/>
      </c>
      <c r="R55" s="2" t="str">
        <f>IFERROR(#REF!/GAMSsternCa!Q55,"")</f>
        <v/>
      </c>
      <c r="S55" s="2" t="str">
        <f>IFERROR(#REF!/GAMSsternCa!R55,"")</f>
        <v/>
      </c>
      <c r="T55" s="2" t="str">
        <f>IFERROR(#REF!/GAMSsternCa!S55,"")</f>
        <v/>
      </c>
      <c r="U55" s="2" t="str">
        <f>IFERROR(#REF!/GAMSsternCa!T55,"")</f>
        <v/>
      </c>
      <c r="V55" s="2" t="str">
        <f>IFERROR(#REF!/GAMSsternCa!U55,"")</f>
        <v/>
      </c>
      <c r="W55" s="2" t="str">
        <f>IFERROR(#REF!/GAMSsternCa!V55,"")</f>
        <v/>
      </c>
      <c r="X55" s="2" t="str">
        <f>IFERROR(#REF!/GAMSsternCa!W55,"")</f>
        <v/>
      </c>
      <c r="Y55" s="2" t="str">
        <f>IFERROR(#REF!/GAMSsternCa!X55,"")</f>
        <v/>
      </c>
      <c r="Z55" s="2" t="str">
        <f>IFERROR(#REF!/GAMSsternCa!Y55,"")</f>
        <v/>
      </c>
      <c r="AA55" s="2" t="str">
        <f>IFERROR(#REF!/GAMSsternCa!Z55,"")</f>
        <v/>
      </c>
      <c r="AB55" s="2" t="str">
        <f>IFERROR(#REF!/GAMSsternCa!AA55,"")</f>
        <v/>
      </c>
      <c r="AC55" s="2" t="str">
        <f>IFERROR(#REF!/GAMSsternCa!AB55,"")</f>
        <v/>
      </c>
      <c r="AD55" s="2" t="str">
        <f>IFERROR(#REF!/GAMSsternCa!AC55,"")</f>
        <v/>
      </c>
      <c r="AE55" s="2" t="str">
        <f>IFERROR(#REF!/GAMSsternCa!AD55,"")</f>
        <v/>
      </c>
      <c r="AF55" s="2" t="str">
        <f>IFERROR(#REF!/GAMSsternCa!AE55,"")</f>
        <v/>
      </c>
      <c r="AG55" s="2" t="str">
        <f>IFERROR(#REF!/GAMSsternCa!AF55,"")</f>
        <v/>
      </c>
      <c r="AH55" s="2" t="str">
        <f>IFERROR(#REF!/GAMSsternCa!AG55,"")</f>
        <v/>
      </c>
      <c r="AI55" s="2" t="str">
        <f>IFERROR(#REF!/GAMSsternCa!AH55,"")</f>
        <v/>
      </c>
      <c r="AJ55" s="2" t="str">
        <f>IFERROR(#REF!/GAMSsternCa!AI55,"")</f>
        <v/>
      </c>
      <c r="AK55" s="2" t="str">
        <f>IFERROR(#REF!/GAMSsternCa!AJ55,"")</f>
        <v/>
      </c>
      <c r="AL55" s="2" t="str">
        <f>IFERROR(#REF!/GAMSsternCa!AK55,"")</f>
        <v/>
      </c>
      <c r="AM55" s="2" t="str">
        <f>IFERROR(#REF!/GAMSsternCa!AL55,"")</f>
        <v/>
      </c>
      <c r="AN55" s="2" t="str">
        <f>IFERROR(#REF!/GAMSsternCa!AM55,"")</f>
        <v/>
      </c>
      <c r="AO55" s="2" t="str">
        <f>IFERROR(#REF!/GAMSsternCa!AN55,"")</f>
        <v/>
      </c>
      <c r="AP55" s="2" t="str">
        <f>IFERROR(#REF!/GAMSsternCa!AO55,"")</f>
        <v/>
      </c>
      <c r="AQ55" s="2" t="str">
        <f>IFERROR(#REF!/GAMSsternCa!AP55,"")</f>
        <v/>
      </c>
      <c r="AR55" s="2" t="str">
        <f>IFERROR(#REF!/GAMSsternCa!AQ55,"")</f>
        <v/>
      </c>
      <c r="AS55" s="2" t="str">
        <f>IFERROR(#REF!/GAMSsternCa!AR55,"")</f>
        <v/>
      </c>
      <c r="AT55" s="2" t="str">
        <f>IFERROR(#REF!/GAMSsternCa!AS55,"")</f>
        <v/>
      </c>
      <c r="AU55" s="2" t="str">
        <f>IFERROR(#REF!/GAMSsternCa!AT55,"")</f>
        <v/>
      </c>
      <c r="AV55" s="2" t="str">
        <f>IFERROR(#REF!/GAMSsternCa!AU55,"")</f>
        <v/>
      </c>
      <c r="AW55" s="2" t="str">
        <f>IFERROR(#REF!/GAMSsternCa!AV55,"")</f>
        <v/>
      </c>
      <c r="AX55" s="2" t="str">
        <f>IFERROR(#REF!/GAMSsternCa!AW55,"")</f>
        <v/>
      </c>
      <c r="AY55" s="2" t="str">
        <f>IFERROR(#REF!/GAMSsternCa!AX55,"")</f>
        <v/>
      </c>
      <c r="AZ55" s="2" t="str">
        <f>IFERROR(#REF!/GAMSsternCa!AY55,"")</f>
        <v/>
      </c>
      <c r="BA55" s="2" t="str">
        <f>IFERROR(#REF!/GAMSsternCa!AZ55,"")</f>
        <v/>
      </c>
      <c r="BB55" s="2" t="str">
        <f>IFERROR(#REF!/GAMSsternCa!BA55,"")</f>
        <v/>
      </c>
      <c r="BC55" s="2" t="str">
        <f>IFERROR(#REF!/GAMSsternCa!BB55,"")</f>
        <v/>
      </c>
      <c r="BD55" s="2" t="str">
        <f>IFERROR(#REF!/GAMSsternCa!BC55,"")</f>
        <v/>
      </c>
      <c r="BE55" s="2" t="str">
        <f>IFERROR(#REF!/GAMSsternCa!BD55,"")</f>
        <v/>
      </c>
      <c r="BF55" s="2" t="str">
        <f>IFERROR(#REF!/GAMSsternCa!BE55,"")</f>
        <v/>
      </c>
      <c r="BG55" s="2" t="str">
        <f>IFERROR(#REF!/GAMSsternCa!BF55,"")</f>
        <v/>
      </c>
      <c r="BH55" s="2" t="str">
        <f>IFERROR(#REF!/GAMSsternCa!BG55,"")</f>
        <v/>
      </c>
      <c r="BI55" s="2" t="str">
        <f>IFERROR(#REF!/GAMSsternCa!BH55,"")</f>
        <v/>
      </c>
      <c r="BJ55" s="2" t="str">
        <f>IFERROR(#REF!/GAMSsternCa!BI55,"")</f>
        <v/>
      </c>
    </row>
    <row r="56" spans="1:62" x14ac:dyDescent="0.25">
      <c r="A56" t="e">
        <f>#REF!</f>
        <v>#REF!</v>
      </c>
      <c r="B56" t="str">
        <f>GAMSbase!A56</f>
        <v>* CARBON LIMITS</v>
      </c>
      <c r="C56" s="2" t="str">
        <f>IFERROR(#REF!/GAMSsternCa!B56,"")</f>
        <v/>
      </c>
      <c r="D56" s="2" t="str">
        <f>IFERROR(#REF!/GAMSsternCa!C56,"")</f>
        <v/>
      </c>
      <c r="E56" s="2" t="str">
        <f>IFERROR(#REF!/GAMSsternCa!D56,"")</f>
        <v/>
      </c>
      <c r="F56" s="2" t="str">
        <f>IFERROR(#REF!/GAMSsternCa!E56,"")</f>
        <v/>
      </c>
      <c r="G56" s="2" t="str">
        <f>IFERROR(#REF!/GAMSsternCa!F56,"")</f>
        <v/>
      </c>
      <c r="H56" s="2" t="str">
        <f>IFERROR(#REF!/GAMSsternCa!G56,"")</f>
        <v/>
      </c>
      <c r="I56" s="2" t="str">
        <f>IFERROR(#REF!/GAMSsternCa!H56,"")</f>
        <v/>
      </c>
      <c r="J56" s="2" t="str">
        <f>IFERROR(#REF!/GAMSsternCa!I56,"")</f>
        <v/>
      </c>
      <c r="K56" s="2" t="str">
        <f>IFERROR(#REF!/GAMSsternCa!J56,"")</f>
        <v/>
      </c>
      <c r="L56" s="2" t="str">
        <f>IFERROR(#REF!/GAMSsternCa!K56,"")</f>
        <v/>
      </c>
      <c r="M56" s="2" t="str">
        <f>IFERROR(#REF!/GAMSsternCa!L56,"")</f>
        <v/>
      </c>
      <c r="N56" s="2" t="str">
        <f>IFERROR(#REF!/GAMSsternCa!M56,"")</f>
        <v/>
      </c>
      <c r="O56" s="2" t="str">
        <f>IFERROR(#REF!/GAMSsternCa!N56,"")</f>
        <v/>
      </c>
      <c r="P56" s="2" t="str">
        <f>IFERROR(#REF!/GAMSsternCa!O56,"")</f>
        <v/>
      </c>
      <c r="Q56" s="2" t="str">
        <f>IFERROR(#REF!/GAMSsternCa!P56,"")</f>
        <v/>
      </c>
      <c r="R56" s="2" t="str">
        <f>IFERROR(#REF!/GAMSsternCa!Q56,"")</f>
        <v/>
      </c>
      <c r="S56" s="2" t="str">
        <f>IFERROR(#REF!/GAMSsternCa!R56,"")</f>
        <v/>
      </c>
      <c r="T56" s="2" t="str">
        <f>IFERROR(#REF!/GAMSsternCa!S56,"")</f>
        <v/>
      </c>
      <c r="U56" s="2" t="str">
        <f>IFERROR(#REF!/GAMSsternCa!T56,"")</f>
        <v/>
      </c>
      <c r="V56" s="2" t="str">
        <f>IFERROR(#REF!/GAMSsternCa!U56,"")</f>
        <v/>
      </c>
      <c r="W56" s="2" t="str">
        <f>IFERROR(#REF!/GAMSsternCa!V56,"")</f>
        <v/>
      </c>
      <c r="X56" s="2" t="str">
        <f>IFERROR(#REF!/GAMSsternCa!W56,"")</f>
        <v/>
      </c>
      <c r="Y56" s="2" t="str">
        <f>IFERROR(#REF!/GAMSsternCa!X56,"")</f>
        <v/>
      </c>
      <c r="Z56" s="2" t="str">
        <f>IFERROR(#REF!/GAMSsternCa!Y56,"")</f>
        <v/>
      </c>
      <c r="AA56" s="2" t="str">
        <f>IFERROR(#REF!/GAMSsternCa!Z56,"")</f>
        <v/>
      </c>
      <c r="AB56" s="2" t="str">
        <f>IFERROR(#REF!/GAMSsternCa!AA56,"")</f>
        <v/>
      </c>
      <c r="AC56" s="2" t="str">
        <f>IFERROR(#REF!/GAMSsternCa!AB56,"")</f>
        <v/>
      </c>
      <c r="AD56" s="2" t="str">
        <f>IFERROR(#REF!/GAMSsternCa!AC56,"")</f>
        <v/>
      </c>
      <c r="AE56" s="2" t="str">
        <f>IFERROR(#REF!/GAMSsternCa!AD56,"")</f>
        <v/>
      </c>
      <c r="AF56" s="2" t="str">
        <f>IFERROR(#REF!/GAMSsternCa!AE56,"")</f>
        <v/>
      </c>
      <c r="AG56" s="2" t="str">
        <f>IFERROR(#REF!/GAMSsternCa!AF56,"")</f>
        <v/>
      </c>
      <c r="AH56" s="2" t="str">
        <f>IFERROR(#REF!/GAMSsternCa!AG56,"")</f>
        <v/>
      </c>
      <c r="AI56" s="2" t="str">
        <f>IFERROR(#REF!/GAMSsternCa!AH56,"")</f>
        <v/>
      </c>
      <c r="AJ56" s="2" t="str">
        <f>IFERROR(#REF!/GAMSsternCa!AI56,"")</f>
        <v/>
      </c>
      <c r="AK56" s="2" t="str">
        <f>IFERROR(#REF!/GAMSsternCa!AJ56,"")</f>
        <v/>
      </c>
      <c r="AL56" s="2" t="str">
        <f>IFERROR(#REF!/GAMSsternCa!AK56,"")</f>
        <v/>
      </c>
      <c r="AM56" s="2" t="str">
        <f>IFERROR(#REF!/GAMSsternCa!AL56,"")</f>
        <v/>
      </c>
      <c r="AN56" s="2" t="str">
        <f>IFERROR(#REF!/GAMSsternCa!AM56,"")</f>
        <v/>
      </c>
      <c r="AO56" s="2" t="str">
        <f>IFERROR(#REF!/GAMSsternCa!AN56,"")</f>
        <v/>
      </c>
      <c r="AP56" s="2" t="str">
        <f>IFERROR(#REF!/GAMSsternCa!AO56,"")</f>
        <v/>
      </c>
      <c r="AQ56" s="2" t="str">
        <f>IFERROR(#REF!/GAMSsternCa!AP56,"")</f>
        <v/>
      </c>
      <c r="AR56" s="2" t="str">
        <f>IFERROR(#REF!/GAMSsternCa!AQ56,"")</f>
        <v/>
      </c>
      <c r="AS56" s="2" t="str">
        <f>IFERROR(#REF!/GAMSsternCa!AR56,"")</f>
        <v/>
      </c>
      <c r="AT56" s="2" t="str">
        <f>IFERROR(#REF!/GAMSsternCa!AS56,"")</f>
        <v/>
      </c>
      <c r="AU56" s="2" t="str">
        <f>IFERROR(#REF!/GAMSsternCa!AT56,"")</f>
        <v/>
      </c>
      <c r="AV56" s="2" t="str">
        <f>IFERROR(#REF!/GAMSsternCa!AU56,"")</f>
        <v/>
      </c>
      <c r="AW56" s="2" t="str">
        <f>IFERROR(#REF!/GAMSsternCa!AV56,"")</f>
        <v/>
      </c>
      <c r="AX56" s="2" t="str">
        <f>IFERROR(#REF!/GAMSsternCa!AW56,"")</f>
        <v/>
      </c>
      <c r="AY56" s="2" t="str">
        <f>IFERROR(#REF!/GAMSsternCa!AX56,"")</f>
        <v/>
      </c>
      <c r="AZ56" s="2" t="str">
        <f>IFERROR(#REF!/GAMSsternCa!AY56,"")</f>
        <v/>
      </c>
      <c r="BA56" s="2" t="str">
        <f>IFERROR(#REF!/GAMSsternCa!AZ56,"")</f>
        <v/>
      </c>
      <c r="BB56" s="2" t="str">
        <f>IFERROR(#REF!/GAMSsternCa!BA56,"")</f>
        <v/>
      </c>
      <c r="BC56" s="2" t="str">
        <f>IFERROR(#REF!/GAMSsternCa!BB56,"")</f>
        <v/>
      </c>
      <c r="BD56" s="2" t="str">
        <f>IFERROR(#REF!/GAMSsternCa!BC56,"")</f>
        <v/>
      </c>
      <c r="BE56" s="2" t="str">
        <f>IFERROR(#REF!/GAMSsternCa!BD56,"")</f>
        <v/>
      </c>
      <c r="BF56" s="2" t="str">
        <f>IFERROR(#REF!/GAMSsternCa!BE56,"")</f>
        <v/>
      </c>
      <c r="BG56" s="2" t="str">
        <f>IFERROR(#REF!/GAMSsternCa!BF56,"")</f>
        <v/>
      </c>
      <c r="BH56" s="2" t="str">
        <f>IFERROR(#REF!/GAMSsternCa!BG56,"")</f>
        <v/>
      </c>
      <c r="BI56" s="2" t="str">
        <f>IFERROR(#REF!/GAMSsternCa!BH56,"")</f>
        <v/>
      </c>
      <c r="BJ56" s="2" t="str">
        <f>IFERROR(#REF!/GAMSsternCa!BI56,"")</f>
        <v/>
      </c>
    </row>
    <row r="57" spans="1:62" x14ac:dyDescent="0.25">
      <c r="A57" t="e">
        <f>#REF!</f>
        <v>#REF!</v>
      </c>
      <c r="B57" t="str">
        <f>GAMSbase!A57</f>
        <v>Maximum Carbon Resources (GtC)</v>
      </c>
      <c r="C57" s="2" t="str">
        <f>IFERROR(#REF!/GAMSsternCa!B57,"")</f>
        <v/>
      </c>
      <c r="D57" s="2" t="str">
        <f>IFERROR(#REF!/GAMSsternCa!C57,"")</f>
        <v/>
      </c>
      <c r="E57" s="2" t="str">
        <f>IFERROR(#REF!/GAMSsternCa!D57,"")</f>
        <v/>
      </c>
      <c r="F57" s="2" t="str">
        <f>IFERROR(#REF!/GAMSsternCa!E57,"")</f>
        <v/>
      </c>
      <c r="G57" s="2" t="str">
        <f>IFERROR(#REF!/GAMSsternCa!F57,"")</f>
        <v/>
      </c>
      <c r="H57" s="2" t="str">
        <f>IFERROR(#REF!/GAMSsternCa!G57,"")</f>
        <v/>
      </c>
      <c r="I57" s="2" t="str">
        <f>IFERROR(#REF!/GAMSsternCa!H57,"")</f>
        <v/>
      </c>
      <c r="J57" s="2" t="str">
        <f>IFERROR(#REF!/GAMSsternCa!I57,"")</f>
        <v/>
      </c>
      <c r="K57" s="2" t="str">
        <f>IFERROR(#REF!/GAMSsternCa!J57,"")</f>
        <v/>
      </c>
      <c r="L57" s="2" t="str">
        <f>IFERROR(#REF!/GAMSsternCa!K57,"")</f>
        <v/>
      </c>
      <c r="M57" s="2" t="str">
        <f>IFERROR(#REF!/GAMSsternCa!L57,"")</f>
        <v/>
      </c>
      <c r="N57" s="2" t="str">
        <f>IFERROR(#REF!/GAMSsternCa!M57,"")</f>
        <v/>
      </c>
      <c r="O57" s="2" t="str">
        <f>IFERROR(#REF!/GAMSsternCa!N57,"")</f>
        <v/>
      </c>
      <c r="P57" s="2" t="str">
        <f>IFERROR(#REF!/GAMSsternCa!O57,"")</f>
        <v/>
      </c>
      <c r="Q57" s="2" t="str">
        <f>IFERROR(#REF!/GAMSsternCa!P57,"")</f>
        <v/>
      </c>
      <c r="R57" s="2" t="str">
        <f>IFERROR(#REF!/GAMSsternCa!Q57,"")</f>
        <v/>
      </c>
      <c r="S57" s="2" t="str">
        <f>IFERROR(#REF!/GAMSsternCa!R57,"")</f>
        <v/>
      </c>
      <c r="T57" s="2" t="str">
        <f>IFERROR(#REF!/GAMSsternCa!S57,"")</f>
        <v/>
      </c>
      <c r="U57" s="2" t="str">
        <f>IFERROR(#REF!/GAMSsternCa!T57,"")</f>
        <v/>
      </c>
      <c r="V57" s="2" t="str">
        <f>IFERROR(#REF!/GAMSsternCa!U57,"")</f>
        <v/>
      </c>
      <c r="W57" s="2" t="str">
        <f>IFERROR(#REF!/GAMSsternCa!V57,"")</f>
        <v/>
      </c>
      <c r="X57" s="2" t="str">
        <f>IFERROR(#REF!/GAMSsternCa!W57,"")</f>
        <v/>
      </c>
      <c r="Y57" s="2" t="str">
        <f>IFERROR(#REF!/GAMSsternCa!X57,"")</f>
        <v/>
      </c>
      <c r="Z57" s="2" t="str">
        <f>IFERROR(#REF!/GAMSsternCa!Y57,"")</f>
        <v/>
      </c>
      <c r="AA57" s="2" t="str">
        <f>IFERROR(#REF!/GAMSsternCa!Z57,"")</f>
        <v/>
      </c>
      <c r="AB57" s="2" t="str">
        <f>IFERROR(#REF!/GAMSsternCa!AA57,"")</f>
        <v/>
      </c>
      <c r="AC57" s="2" t="str">
        <f>IFERROR(#REF!/GAMSsternCa!AB57,"")</f>
        <v/>
      </c>
      <c r="AD57" s="2" t="str">
        <f>IFERROR(#REF!/GAMSsternCa!AC57,"")</f>
        <v/>
      </c>
      <c r="AE57" s="2" t="str">
        <f>IFERROR(#REF!/GAMSsternCa!AD57,"")</f>
        <v/>
      </c>
      <c r="AF57" s="2" t="str">
        <f>IFERROR(#REF!/GAMSsternCa!AE57,"")</f>
        <v/>
      </c>
      <c r="AG57" s="2" t="str">
        <f>IFERROR(#REF!/GAMSsternCa!AF57,"")</f>
        <v/>
      </c>
      <c r="AH57" s="2" t="str">
        <f>IFERROR(#REF!/GAMSsternCa!AG57,"")</f>
        <v/>
      </c>
      <c r="AI57" s="2" t="str">
        <f>IFERROR(#REF!/GAMSsternCa!AH57,"")</f>
        <v/>
      </c>
      <c r="AJ57" s="2" t="str">
        <f>IFERROR(#REF!/GAMSsternCa!AI57,"")</f>
        <v/>
      </c>
      <c r="AK57" s="2" t="str">
        <f>IFERROR(#REF!/GAMSsternCa!AJ57,"")</f>
        <v/>
      </c>
      <c r="AL57" s="2" t="str">
        <f>IFERROR(#REF!/GAMSsternCa!AK57,"")</f>
        <v/>
      </c>
      <c r="AM57" s="2" t="str">
        <f>IFERROR(#REF!/GAMSsternCa!AL57,"")</f>
        <v/>
      </c>
      <c r="AN57" s="2" t="str">
        <f>IFERROR(#REF!/GAMSsternCa!AM57,"")</f>
        <v/>
      </c>
      <c r="AO57" s="2" t="str">
        <f>IFERROR(#REF!/GAMSsternCa!AN57,"")</f>
        <v/>
      </c>
      <c r="AP57" s="2" t="str">
        <f>IFERROR(#REF!/GAMSsternCa!AO57,"")</f>
        <v/>
      </c>
      <c r="AQ57" s="2" t="str">
        <f>IFERROR(#REF!/GAMSsternCa!AP57,"")</f>
        <v/>
      </c>
      <c r="AR57" s="2" t="str">
        <f>IFERROR(#REF!/GAMSsternCa!AQ57,"")</f>
        <v/>
      </c>
      <c r="AS57" s="2" t="str">
        <f>IFERROR(#REF!/GAMSsternCa!AR57,"")</f>
        <v/>
      </c>
      <c r="AT57" s="2" t="str">
        <f>IFERROR(#REF!/GAMSsternCa!AS57,"")</f>
        <v/>
      </c>
      <c r="AU57" s="2" t="str">
        <f>IFERROR(#REF!/GAMSsternCa!AT57,"")</f>
        <v/>
      </c>
      <c r="AV57" s="2" t="str">
        <f>IFERROR(#REF!/GAMSsternCa!AU57,"")</f>
        <v/>
      </c>
      <c r="AW57" s="2" t="str">
        <f>IFERROR(#REF!/GAMSsternCa!AV57,"")</f>
        <v/>
      </c>
      <c r="AX57" s="2" t="str">
        <f>IFERROR(#REF!/GAMSsternCa!AW57,"")</f>
        <v/>
      </c>
      <c r="AY57" s="2" t="str">
        <f>IFERROR(#REF!/GAMSsternCa!AX57,"")</f>
        <v/>
      </c>
      <c r="AZ57" s="2" t="str">
        <f>IFERROR(#REF!/GAMSsternCa!AY57,"")</f>
        <v/>
      </c>
      <c r="BA57" s="2" t="str">
        <f>IFERROR(#REF!/GAMSsternCa!AZ57,"")</f>
        <v/>
      </c>
      <c r="BB57" s="2" t="str">
        <f>IFERROR(#REF!/GAMSsternCa!BA57,"")</f>
        <v/>
      </c>
      <c r="BC57" s="2" t="str">
        <f>IFERROR(#REF!/GAMSsternCa!BB57,"")</f>
        <v/>
      </c>
      <c r="BD57" s="2" t="str">
        <f>IFERROR(#REF!/GAMSsternCa!BC57,"")</f>
        <v/>
      </c>
      <c r="BE57" s="2" t="str">
        <f>IFERROR(#REF!/GAMSsternCa!BD57,"")</f>
        <v/>
      </c>
      <c r="BF57" s="2" t="str">
        <f>IFERROR(#REF!/GAMSsternCa!BE57,"")</f>
        <v/>
      </c>
      <c r="BG57" s="2" t="str">
        <f>IFERROR(#REF!/GAMSsternCa!BF57,"")</f>
        <v/>
      </c>
      <c r="BH57" s="2" t="str">
        <f>IFERROR(#REF!/GAMSsternCa!BG57,"")</f>
        <v/>
      </c>
      <c r="BI57" s="2" t="str">
        <f>IFERROR(#REF!/GAMSsternCa!BH57,"")</f>
        <v/>
      </c>
      <c r="BJ57" s="2" t="str">
        <f>IFERROR(#REF!/GAMSsternCa!BI57,"")</f>
        <v/>
      </c>
    </row>
    <row r="58" spans="1:62" x14ac:dyDescent="0.25">
      <c r="A58" t="e">
        <f>#REF!</f>
        <v>#REF!</v>
      </c>
      <c r="B58" t="str">
        <f>GAMSbase!A58</f>
        <v>* CARBON CYCLE INITIAL CONDITIONS</v>
      </c>
      <c r="C58" s="2" t="str">
        <f>IFERROR(#REF!/GAMSsternCa!B58,"")</f>
        <v/>
      </c>
      <c r="D58" s="2" t="str">
        <f>IFERROR(#REF!/GAMSsternCa!C58,"")</f>
        <v/>
      </c>
      <c r="E58" s="2" t="str">
        <f>IFERROR(#REF!/GAMSsternCa!D58,"")</f>
        <v/>
      </c>
      <c r="F58" s="2" t="str">
        <f>IFERROR(#REF!/GAMSsternCa!E58,"")</f>
        <v/>
      </c>
      <c r="G58" s="2" t="str">
        <f>IFERROR(#REF!/GAMSsternCa!F58,"")</f>
        <v/>
      </c>
      <c r="H58" s="2" t="str">
        <f>IFERROR(#REF!/GAMSsternCa!G58,"")</f>
        <v/>
      </c>
      <c r="I58" s="2" t="str">
        <f>IFERROR(#REF!/GAMSsternCa!H58,"")</f>
        <v/>
      </c>
      <c r="J58" s="2" t="str">
        <f>IFERROR(#REF!/GAMSsternCa!I58,"")</f>
        <v/>
      </c>
      <c r="K58" s="2" t="str">
        <f>IFERROR(#REF!/GAMSsternCa!J58,"")</f>
        <v/>
      </c>
      <c r="L58" s="2" t="str">
        <f>IFERROR(#REF!/GAMSsternCa!K58,"")</f>
        <v/>
      </c>
      <c r="M58" s="2" t="str">
        <f>IFERROR(#REF!/GAMSsternCa!L58,"")</f>
        <v/>
      </c>
      <c r="N58" s="2" t="str">
        <f>IFERROR(#REF!/GAMSsternCa!M58,"")</f>
        <v/>
      </c>
      <c r="O58" s="2" t="str">
        <f>IFERROR(#REF!/GAMSsternCa!N58,"")</f>
        <v/>
      </c>
      <c r="P58" s="2" t="str">
        <f>IFERROR(#REF!/GAMSsternCa!O58,"")</f>
        <v/>
      </c>
      <c r="Q58" s="2" t="str">
        <f>IFERROR(#REF!/GAMSsternCa!P58,"")</f>
        <v/>
      </c>
      <c r="R58" s="2" t="str">
        <f>IFERROR(#REF!/GAMSsternCa!Q58,"")</f>
        <v/>
      </c>
      <c r="S58" s="2" t="str">
        <f>IFERROR(#REF!/GAMSsternCa!R58,"")</f>
        <v/>
      </c>
      <c r="T58" s="2" t="str">
        <f>IFERROR(#REF!/GAMSsternCa!S58,"")</f>
        <v/>
      </c>
      <c r="U58" s="2" t="str">
        <f>IFERROR(#REF!/GAMSsternCa!T58,"")</f>
        <v/>
      </c>
      <c r="V58" s="2" t="str">
        <f>IFERROR(#REF!/GAMSsternCa!U58,"")</f>
        <v/>
      </c>
      <c r="W58" s="2" t="str">
        <f>IFERROR(#REF!/GAMSsternCa!V58,"")</f>
        <v/>
      </c>
      <c r="X58" s="2" t="str">
        <f>IFERROR(#REF!/GAMSsternCa!W58,"")</f>
        <v/>
      </c>
      <c r="Y58" s="2" t="str">
        <f>IFERROR(#REF!/GAMSsternCa!X58,"")</f>
        <v/>
      </c>
      <c r="Z58" s="2" t="str">
        <f>IFERROR(#REF!/GAMSsternCa!Y58,"")</f>
        <v/>
      </c>
      <c r="AA58" s="2" t="str">
        <f>IFERROR(#REF!/GAMSsternCa!Z58,"")</f>
        <v/>
      </c>
      <c r="AB58" s="2" t="str">
        <f>IFERROR(#REF!/GAMSsternCa!AA58,"")</f>
        <v/>
      </c>
      <c r="AC58" s="2" t="str">
        <f>IFERROR(#REF!/GAMSsternCa!AB58,"")</f>
        <v/>
      </c>
      <c r="AD58" s="2" t="str">
        <f>IFERROR(#REF!/GAMSsternCa!AC58,"")</f>
        <v/>
      </c>
      <c r="AE58" s="2" t="str">
        <f>IFERROR(#REF!/GAMSsternCa!AD58,"")</f>
        <v/>
      </c>
      <c r="AF58" s="2" t="str">
        <f>IFERROR(#REF!/GAMSsternCa!AE58,"")</f>
        <v/>
      </c>
      <c r="AG58" s="2" t="str">
        <f>IFERROR(#REF!/GAMSsternCa!AF58,"")</f>
        <v/>
      </c>
      <c r="AH58" s="2" t="str">
        <f>IFERROR(#REF!/GAMSsternCa!AG58,"")</f>
        <v/>
      </c>
      <c r="AI58" s="2" t="str">
        <f>IFERROR(#REF!/GAMSsternCa!AH58,"")</f>
        <v/>
      </c>
      <c r="AJ58" s="2" t="str">
        <f>IFERROR(#REF!/GAMSsternCa!AI58,"")</f>
        <v/>
      </c>
      <c r="AK58" s="2" t="str">
        <f>IFERROR(#REF!/GAMSsternCa!AJ58,"")</f>
        <v/>
      </c>
      <c r="AL58" s="2" t="str">
        <f>IFERROR(#REF!/GAMSsternCa!AK58,"")</f>
        <v/>
      </c>
      <c r="AM58" s="2" t="str">
        <f>IFERROR(#REF!/GAMSsternCa!AL58,"")</f>
        <v/>
      </c>
      <c r="AN58" s="2" t="str">
        <f>IFERROR(#REF!/GAMSsternCa!AM58,"")</f>
        <v/>
      </c>
      <c r="AO58" s="2" t="str">
        <f>IFERROR(#REF!/GAMSsternCa!AN58,"")</f>
        <v/>
      </c>
      <c r="AP58" s="2" t="str">
        <f>IFERROR(#REF!/GAMSsternCa!AO58,"")</f>
        <v/>
      </c>
      <c r="AQ58" s="2" t="str">
        <f>IFERROR(#REF!/GAMSsternCa!AP58,"")</f>
        <v/>
      </c>
      <c r="AR58" s="2" t="str">
        <f>IFERROR(#REF!/GAMSsternCa!AQ58,"")</f>
        <v/>
      </c>
      <c r="AS58" s="2" t="str">
        <f>IFERROR(#REF!/GAMSsternCa!AR58,"")</f>
        <v/>
      </c>
      <c r="AT58" s="2" t="str">
        <f>IFERROR(#REF!/GAMSsternCa!AS58,"")</f>
        <v/>
      </c>
      <c r="AU58" s="2" t="str">
        <f>IFERROR(#REF!/GAMSsternCa!AT58,"")</f>
        <v/>
      </c>
      <c r="AV58" s="2" t="str">
        <f>IFERROR(#REF!/GAMSsternCa!AU58,"")</f>
        <v/>
      </c>
      <c r="AW58" s="2" t="str">
        <f>IFERROR(#REF!/GAMSsternCa!AV58,"")</f>
        <v/>
      </c>
      <c r="AX58" s="2" t="str">
        <f>IFERROR(#REF!/GAMSsternCa!AW58,"")</f>
        <v/>
      </c>
      <c r="AY58" s="2" t="str">
        <f>IFERROR(#REF!/GAMSsternCa!AX58,"")</f>
        <v/>
      </c>
      <c r="AZ58" s="2" t="str">
        <f>IFERROR(#REF!/GAMSsternCa!AY58,"")</f>
        <v/>
      </c>
      <c r="BA58" s="2" t="str">
        <f>IFERROR(#REF!/GAMSsternCa!AZ58,"")</f>
        <v/>
      </c>
      <c r="BB58" s="2" t="str">
        <f>IFERROR(#REF!/GAMSsternCa!BA58,"")</f>
        <v/>
      </c>
      <c r="BC58" s="2" t="str">
        <f>IFERROR(#REF!/GAMSsternCa!BB58,"")</f>
        <v/>
      </c>
      <c r="BD58" s="2" t="str">
        <f>IFERROR(#REF!/GAMSsternCa!BC58,"")</f>
        <v/>
      </c>
      <c r="BE58" s="2" t="str">
        <f>IFERROR(#REF!/GAMSsternCa!BD58,"")</f>
        <v/>
      </c>
      <c r="BF58" s="2" t="str">
        <f>IFERROR(#REF!/GAMSsternCa!BE58,"")</f>
        <v/>
      </c>
      <c r="BG58" s="2" t="str">
        <f>IFERROR(#REF!/GAMSsternCa!BF58,"")</f>
        <v/>
      </c>
      <c r="BH58" s="2" t="str">
        <f>IFERROR(#REF!/GAMSsternCa!BG58,"")</f>
        <v/>
      </c>
      <c r="BI58" s="2" t="str">
        <f>IFERROR(#REF!/GAMSsternCa!BH58,"")</f>
        <v/>
      </c>
      <c r="BJ58" s="2" t="str">
        <f>IFERROR(#REF!/GAMSsternCa!BI58,"")</f>
        <v/>
      </c>
    </row>
    <row r="59" spans="1:62" x14ac:dyDescent="0.25">
      <c r="A59" t="e">
        <f>#REF!</f>
        <v>#REF!</v>
      </c>
      <c r="B59" t="str">
        <f>GAMSbase!A59</f>
        <v>Initial Concentration of CO2 (GtC)..</v>
      </c>
      <c r="C59" s="2" t="str">
        <f>IFERROR(#REF!/GAMSsternCa!B59,"")</f>
        <v/>
      </c>
      <c r="D59" s="2" t="str">
        <f>IFERROR(#REF!/GAMSsternCa!C59,"")</f>
        <v/>
      </c>
      <c r="E59" s="2" t="str">
        <f>IFERROR(#REF!/GAMSsternCa!D59,"")</f>
        <v/>
      </c>
      <c r="F59" s="2" t="str">
        <f>IFERROR(#REF!/GAMSsternCa!E59,"")</f>
        <v/>
      </c>
      <c r="G59" s="2" t="str">
        <f>IFERROR(#REF!/GAMSsternCa!F59,"")</f>
        <v/>
      </c>
      <c r="H59" s="2" t="str">
        <f>IFERROR(#REF!/GAMSsternCa!G59,"")</f>
        <v/>
      </c>
      <c r="I59" s="2" t="str">
        <f>IFERROR(#REF!/GAMSsternCa!H59,"")</f>
        <v/>
      </c>
      <c r="J59" s="2" t="str">
        <f>IFERROR(#REF!/GAMSsternCa!I59,"")</f>
        <v/>
      </c>
      <c r="K59" s="2" t="str">
        <f>IFERROR(#REF!/GAMSsternCa!J59,"")</f>
        <v/>
      </c>
      <c r="L59" s="2" t="str">
        <f>IFERROR(#REF!/GAMSsternCa!K59,"")</f>
        <v/>
      </c>
      <c r="M59" s="2" t="str">
        <f>IFERROR(#REF!/GAMSsternCa!L59,"")</f>
        <v/>
      </c>
      <c r="N59" s="2" t="str">
        <f>IFERROR(#REF!/GAMSsternCa!M59,"")</f>
        <v/>
      </c>
      <c r="O59" s="2" t="str">
        <f>IFERROR(#REF!/GAMSsternCa!N59,"")</f>
        <v/>
      </c>
      <c r="P59" s="2" t="str">
        <f>IFERROR(#REF!/GAMSsternCa!O59,"")</f>
        <v/>
      </c>
      <c r="Q59" s="2" t="str">
        <f>IFERROR(#REF!/GAMSsternCa!P59,"")</f>
        <v/>
      </c>
      <c r="R59" s="2" t="str">
        <f>IFERROR(#REF!/GAMSsternCa!Q59,"")</f>
        <v/>
      </c>
      <c r="S59" s="2" t="str">
        <f>IFERROR(#REF!/GAMSsternCa!R59,"")</f>
        <v/>
      </c>
      <c r="T59" s="2" t="str">
        <f>IFERROR(#REF!/GAMSsternCa!S59,"")</f>
        <v/>
      </c>
      <c r="U59" s="2" t="str">
        <f>IFERROR(#REF!/GAMSsternCa!T59,"")</f>
        <v/>
      </c>
      <c r="V59" s="2" t="str">
        <f>IFERROR(#REF!/GAMSsternCa!U59,"")</f>
        <v/>
      </c>
      <c r="W59" s="2" t="str">
        <f>IFERROR(#REF!/GAMSsternCa!V59,"")</f>
        <v/>
      </c>
      <c r="X59" s="2" t="str">
        <f>IFERROR(#REF!/GAMSsternCa!W59,"")</f>
        <v/>
      </c>
      <c r="Y59" s="2" t="str">
        <f>IFERROR(#REF!/GAMSsternCa!X59,"")</f>
        <v/>
      </c>
      <c r="Z59" s="2" t="str">
        <f>IFERROR(#REF!/GAMSsternCa!Y59,"")</f>
        <v/>
      </c>
      <c r="AA59" s="2" t="str">
        <f>IFERROR(#REF!/GAMSsternCa!Z59,"")</f>
        <v/>
      </c>
      <c r="AB59" s="2" t="str">
        <f>IFERROR(#REF!/GAMSsternCa!AA59,"")</f>
        <v/>
      </c>
      <c r="AC59" s="2" t="str">
        <f>IFERROR(#REF!/GAMSsternCa!AB59,"")</f>
        <v/>
      </c>
      <c r="AD59" s="2" t="str">
        <f>IFERROR(#REF!/GAMSsternCa!AC59,"")</f>
        <v/>
      </c>
      <c r="AE59" s="2" t="str">
        <f>IFERROR(#REF!/GAMSsternCa!AD59,"")</f>
        <v/>
      </c>
      <c r="AF59" s="2" t="str">
        <f>IFERROR(#REF!/GAMSsternCa!AE59,"")</f>
        <v/>
      </c>
      <c r="AG59" s="2" t="str">
        <f>IFERROR(#REF!/GAMSsternCa!AF59,"")</f>
        <v/>
      </c>
      <c r="AH59" s="2" t="str">
        <f>IFERROR(#REF!/GAMSsternCa!AG59,"")</f>
        <v/>
      </c>
      <c r="AI59" s="2" t="str">
        <f>IFERROR(#REF!/GAMSsternCa!AH59,"")</f>
        <v/>
      </c>
      <c r="AJ59" s="2" t="str">
        <f>IFERROR(#REF!/GAMSsternCa!AI59,"")</f>
        <v/>
      </c>
      <c r="AK59" s="2" t="str">
        <f>IFERROR(#REF!/GAMSsternCa!AJ59,"")</f>
        <v/>
      </c>
      <c r="AL59" s="2" t="str">
        <f>IFERROR(#REF!/GAMSsternCa!AK59,"")</f>
        <v/>
      </c>
      <c r="AM59" s="2" t="str">
        <f>IFERROR(#REF!/GAMSsternCa!AL59,"")</f>
        <v/>
      </c>
      <c r="AN59" s="2" t="str">
        <f>IFERROR(#REF!/GAMSsternCa!AM59,"")</f>
        <v/>
      </c>
      <c r="AO59" s="2" t="str">
        <f>IFERROR(#REF!/GAMSsternCa!AN59,"")</f>
        <v/>
      </c>
      <c r="AP59" s="2" t="str">
        <f>IFERROR(#REF!/GAMSsternCa!AO59,"")</f>
        <v/>
      </c>
      <c r="AQ59" s="2" t="str">
        <f>IFERROR(#REF!/GAMSsternCa!AP59,"")</f>
        <v/>
      </c>
      <c r="AR59" s="2" t="str">
        <f>IFERROR(#REF!/GAMSsternCa!AQ59,"")</f>
        <v/>
      </c>
      <c r="AS59" s="2" t="str">
        <f>IFERROR(#REF!/GAMSsternCa!AR59,"")</f>
        <v/>
      </c>
      <c r="AT59" s="2" t="str">
        <f>IFERROR(#REF!/GAMSsternCa!AS59,"")</f>
        <v/>
      </c>
      <c r="AU59" s="2" t="str">
        <f>IFERROR(#REF!/GAMSsternCa!AT59,"")</f>
        <v/>
      </c>
      <c r="AV59" s="2" t="str">
        <f>IFERROR(#REF!/GAMSsternCa!AU59,"")</f>
        <v/>
      </c>
      <c r="AW59" s="2" t="str">
        <f>IFERROR(#REF!/GAMSsternCa!AV59,"")</f>
        <v/>
      </c>
      <c r="AX59" s="2" t="str">
        <f>IFERROR(#REF!/GAMSsternCa!AW59,"")</f>
        <v/>
      </c>
      <c r="AY59" s="2" t="str">
        <f>IFERROR(#REF!/GAMSsternCa!AX59,"")</f>
        <v/>
      </c>
      <c r="AZ59" s="2" t="str">
        <f>IFERROR(#REF!/GAMSsternCa!AY59,"")</f>
        <v/>
      </c>
      <c r="BA59" s="2" t="str">
        <f>IFERROR(#REF!/GAMSsternCa!AZ59,"")</f>
        <v/>
      </c>
      <c r="BB59" s="2" t="str">
        <f>IFERROR(#REF!/GAMSsternCa!BA59,"")</f>
        <v/>
      </c>
      <c r="BC59" s="2" t="str">
        <f>IFERROR(#REF!/GAMSsternCa!BB59,"")</f>
        <v/>
      </c>
      <c r="BD59" s="2" t="str">
        <f>IFERROR(#REF!/GAMSsternCa!BC59,"")</f>
        <v/>
      </c>
      <c r="BE59" s="2" t="str">
        <f>IFERROR(#REF!/GAMSsternCa!BD59,"")</f>
        <v/>
      </c>
      <c r="BF59" s="2" t="str">
        <f>IFERROR(#REF!/GAMSsternCa!BE59,"")</f>
        <v/>
      </c>
      <c r="BG59" s="2" t="str">
        <f>IFERROR(#REF!/GAMSsternCa!BF59,"")</f>
        <v/>
      </c>
      <c r="BH59" s="2" t="str">
        <f>IFERROR(#REF!/GAMSsternCa!BG59,"")</f>
        <v/>
      </c>
      <c r="BI59" s="2" t="str">
        <f>IFERROR(#REF!/GAMSsternCa!BH59,"")</f>
        <v/>
      </c>
      <c r="BJ59" s="2" t="str">
        <f>IFERROR(#REF!/GAMSsternCa!BI59,"")</f>
        <v/>
      </c>
    </row>
    <row r="60" spans="1:62" x14ac:dyDescent="0.25">
      <c r="A60" t="e">
        <f>#REF!</f>
        <v>#REF!</v>
      </c>
      <c r="B60" t="str">
        <f>GAMSbase!A60</f>
        <v>...Atmospheric, Year 2007</v>
      </c>
      <c r="C60" s="2" t="str">
        <f>IFERROR(#REF!/GAMSsternCa!B60,"")</f>
        <v/>
      </c>
      <c r="D60" s="2" t="str">
        <f>IFERROR(#REF!/GAMSsternCa!C60,"")</f>
        <v/>
      </c>
      <c r="E60" s="2" t="str">
        <f>IFERROR(#REF!/GAMSsternCa!D60,"")</f>
        <v/>
      </c>
      <c r="F60" s="2" t="str">
        <f>IFERROR(#REF!/GAMSsternCa!E60,"")</f>
        <v/>
      </c>
      <c r="G60" s="2" t="str">
        <f>IFERROR(#REF!/GAMSsternCa!F60,"")</f>
        <v/>
      </c>
      <c r="H60" s="2" t="str">
        <f>IFERROR(#REF!/GAMSsternCa!G60,"")</f>
        <v/>
      </c>
      <c r="I60" s="2" t="str">
        <f>IFERROR(#REF!/GAMSsternCa!H60,"")</f>
        <v/>
      </c>
      <c r="J60" s="2" t="str">
        <f>IFERROR(#REF!/GAMSsternCa!I60,"")</f>
        <v/>
      </c>
      <c r="K60" s="2" t="str">
        <f>IFERROR(#REF!/GAMSsternCa!J60,"")</f>
        <v/>
      </c>
      <c r="L60" s="2" t="str">
        <f>IFERROR(#REF!/GAMSsternCa!K60,"")</f>
        <v/>
      </c>
      <c r="M60" s="2" t="str">
        <f>IFERROR(#REF!/GAMSsternCa!L60,"")</f>
        <v/>
      </c>
      <c r="N60" s="2" t="str">
        <f>IFERROR(#REF!/GAMSsternCa!M60,"")</f>
        <v/>
      </c>
      <c r="O60" s="2" t="str">
        <f>IFERROR(#REF!/GAMSsternCa!N60,"")</f>
        <v/>
      </c>
      <c r="P60" s="2" t="str">
        <f>IFERROR(#REF!/GAMSsternCa!O60,"")</f>
        <v/>
      </c>
      <c r="Q60" s="2" t="str">
        <f>IFERROR(#REF!/GAMSsternCa!P60,"")</f>
        <v/>
      </c>
      <c r="R60" s="2" t="str">
        <f>IFERROR(#REF!/GAMSsternCa!Q60,"")</f>
        <v/>
      </c>
      <c r="S60" s="2" t="str">
        <f>IFERROR(#REF!/GAMSsternCa!R60,"")</f>
        <v/>
      </c>
      <c r="T60" s="2" t="str">
        <f>IFERROR(#REF!/GAMSsternCa!S60,"")</f>
        <v/>
      </c>
      <c r="U60" s="2" t="str">
        <f>IFERROR(#REF!/GAMSsternCa!T60,"")</f>
        <v/>
      </c>
      <c r="V60" s="2" t="str">
        <f>IFERROR(#REF!/GAMSsternCa!U60,"")</f>
        <v/>
      </c>
      <c r="W60" s="2" t="str">
        <f>IFERROR(#REF!/GAMSsternCa!V60,"")</f>
        <v/>
      </c>
      <c r="X60" s="2" t="str">
        <f>IFERROR(#REF!/GAMSsternCa!W60,"")</f>
        <v/>
      </c>
      <c r="Y60" s="2" t="str">
        <f>IFERROR(#REF!/GAMSsternCa!X60,"")</f>
        <v/>
      </c>
      <c r="Z60" s="2" t="str">
        <f>IFERROR(#REF!/GAMSsternCa!Y60,"")</f>
        <v/>
      </c>
      <c r="AA60" s="2" t="str">
        <f>IFERROR(#REF!/GAMSsternCa!Z60,"")</f>
        <v/>
      </c>
      <c r="AB60" s="2" t="str">
        <f>IFERROR(#REF!/GAMSsternCa!AA60,"")</f>
        <v/>
      </c>
      <c r="AC60" s="2" t="str">
        <f>IFERROR(#REF!/GAMSsternCa!AB60,"")</f>
        <v/>
      </c>
      <c r="AD60" s="2" t="str">
        <f>IFERROR(#REF!/GAMSsternCa!AC60,"")</f>
        <v/>
      </c>
      <c r="AE60" s="2" t="str">
        <f>IFERROR(#REF!/GAMSsternCa!AD60,"")</f>
        <v/>
      </c>
      <c r="AF60" s="2" t="str">
        <f>IFERROR(#REF!/GAMSsternCa!AE60,"")</f>
        <v/>
      </c>
      <c r="AG60" s="2" t="str">
        <f>IFERROR(#REF!/GAMSsternCa!AF60,"")</f>
        <v/>
      </c>
      <c r="AH60" s="2" t="str">
        <f>IFERROR(#REF!/GAMSsternCa!AG60,"")</f>
        <v/>
      </c>
      <c r="AI60" s="2" t="str">
        <f>IFERROR(#REF!/GAMSsternCa!AH60,"")</f>
        <v/>
      </c>
      <c r="AJ60" s="2" t="str">
        <f>IFERROR(#REF!/GAMSsternCa!AI60,"")</f>
        <v/>
      </c>
      <c r="AK60" s="2" t="str">
        <f>IFERROR(#REF!/GAMSsternCa!AJ60,"")</f>
        <v/>
      </c>
      <c r="AL60" s="2" t="str">
        <f>IFERROR(#REF!/GAMSsternCa!AK60,"")</f>
        <v/>
      </c>
      <c r="AM60" s="2" t="str">
        <f>IFERROR(#REF!/GAMSsternCa!AL60,"")</f>
        <v/>
      </c>
      <c r="AN60" s="2" t="str">
        <f>IFERROR(#REF!/GAMSsternCa!AM60,"")</f>
        <v/>
      </c>
      <c r="AO60" s="2" t="str">
        <f>IFERROR(#REF!/GAMSsternCa!AN60,"")</f>
        <v/>
      </c>
      <c r="AP60" s="2" t="str">
        <f>IFERROR(#REF!/GAMSsternCa!AO60,"")</f>
        <v/>
      </c>
      <c r="AQ60" s="2" t="str">
        <f>IFERROR(#REF!/GAMSsternCa!AP60,"")</f>
        <v/>
      </c>
      <c r="AR60" s="2" t="str">
        <f>IFERROR(#REF!/GAMSsternCa!AQ60,"")</f>
        <v/>
      </c>
      <c r="AS60" s="2" t="str">
        <f>IFERROR(#REF!/GAMSsternCa!AR60,"")</f>
        <v/>
      </c>
      <c r="AT60" s="2" t="str">
        <f>IFERROR(#REF!/GAMSsternCa!AS60,"")</f>
        <v/>
      </c>
      <c r="AU60" s="2" t="str">
        <f>IFERROR(#REF!/GAMSsternCa!AT60,"")</f>
        <v/>
      </c>
      <c r="AV60" s="2" t="str">
        <f>IFERROR(#REF!/GAMSsternCa!AU60,"")</f>
        <v/>
      </c>
      <c r="AW60" s="2" t="str">
        <f>IFERROR(#REF!/GAMSsternCa!AV60,"")</f>
        <v/>
      </c>
      <c r="AX60" s="2" t="str">
        <f>IFERROR(#REF!/GAMSsternCa!AW60,"")</f>
        <v/>
      </c>
      <c r="AY60" s="2" t="str">
        <f>IFERROR(#REF!/GAMSsternCa!AX60,"")</f>
        <v/>
      </c>
      <c r="AZ60" s="2" t="str">
        <f>IFERROR(#REF!/GAMSsternCa!AY60,"")</f>
        <v/>
      </c>
      <c r="BA60" s="2" t="str">
        <f>IFERROR(#REF!/GAMSsternCa!AZ60,"")</f>
        <v/>
      </c>
      <c r="BB60" s="2" t="str">
        <f>IFERROR(#REF!/GAMSsternCa!BA60,"")</f>
        <v/>
      </c>
      <c r="BC60" s="2" t="str">
        <f>IFERROR(#REF!/GAMSsternCa!BB60,"")</f>
        <v/>
      </c>
      <c r="BD60" s="2" t="str">
        <f>IFERROR(#REF!/GAMSsternCa!BC60,"")</f>
        <v/>
      </c>
      <c r="BE60" s="2" t="str">
        <f>IFERROR(#REF!/GAMSsternCa!BD60,"")</f>
        <v/>
      </c>
      <c r="BF60" s="2" t="str">
        <f>IFERROR(#REF!/GAMSsternCa!BE60,"")</f>
        <v/>
      </c>
      <c r="BG60" s="2" t="str">
        <f>IFERROR(#REF!/GAMSsternCa!BF60,"")</f>
        <v/>
      </c>
      <c r="BH60" s="2" t="str">
        <f>IFERROR(#REF!/GAMSsternCa!BG60,"")</f>
        <v/>
      </c>
      <c r="BI60" s="2" t="str">
        <f>IFERROR(#REF!/GAMSsternCa!BH60,"")</f>
        <v/>
      </c>
      <c r="BJ60" s="2" t="str">
        <f>IFERROR(#REF!/GAMSsternCa!BI60,"")</f>
        <v/>
      </c>
    </row>
    <row r="61" spans="1:62" x14ac:dyDescent="0.25">
      <c r="A61" t="e">
        <f>#REF!</f>
        <v>#REF!</v>
      </c>
      <c r="B61" t="str">
        <f>GAMSbase!A61</f>
        <v>...Atmospheric, Year 2012</v>
      </c>
      <c r="C61" s="2" t="str">
        <f>IFERROR(#REF!/GAMSsternCa!B61,"")</f>
        <v/>
      </c>
      <c r="D61" s="2" t="str">
        <f>IFERROR(#REF!/GAMSsternCa!C61,"")</f>
        <v/>
      </c>
      <c r="E61" s="2" t="str">
        <f>IFERROR(#REF!/GAMSsternCa!D61,"")</f>
        <v/>
      </c>
      <c r="F61" s="2" t="str">
        <f>IFERROR(#REF!/GAMSsternCa!E61,"")</f>
        <v/>
      </c>
      <c r="G61" s="2" t="str">
        <f>IFERROR(#REF!/GAMSsternCa!F61,"")</f>
        <v/>
      </c>
      <c r="H61" s="2" t="str">
        <f>IFERROR(#REF!/GAMSsternCa!G61,"")</f>
        <v/>
      </c>
      <c r="I61" s="2" t="str">
        <f>IFERROR(#REF!/GAMSsternCa!H61,"")</f>
        <v/>
      </c>
      <c r="J61" s="2" t="str">
        <f>IFERROR(#REF!/GAMSsternCa!I61,"")</f>
        <v/>
      </c>
      <c r="K61" s="2" t="str">
        <f>IFERROR(#REF!/GAMSsternCa!J61,"")</f>
        <v/>
      </c>
      <c r="L61" s="2" t="str">
        <f>IFERROR(#REF!/GAMSsternCa!K61,"")</f>
        <v/>
      </c>
      <c r="M61" s="2" t="str">
        <f>IFERROR(#REF!/GAMSsternCa!L61,"")</f>
        <v/>
      </c>
      <c r="N61" s="2" t="str">
        <f>IFERROR(#REF!/GAMSsternCa!M61,"")</f>
        <v/>
      </c>
      <c r="O61" s="2" t="str">
        <f>IFERROR(#REF!/GAMSsternCa!N61,"")</f>
        <v/>
      </c>
      <c r="P61" s="2" t="str">
        <f>IFERROR(#REF!/GAMSsternCa!O61,"")</f>
        <v/>
      </c>
      <c r="Q61" s="2" t="str">
        <f>IFERROR(#REF!/GAMSsternCa!P61,"")</f>
        <v/>
      </c>
      <c r="R61" s="2" t="str">
        <f>IFERROR(#REF!/GAMSsternCa!Q61,"")</f>
        <v/>
      </c>
      <c r="S61" s="2" t="str">
        <f>IFERROR(#REF!/GAMSsternCa!R61,"")</f>
        <v/>
      </c>
      <c r="T61" s="2" t="str">
        <f>IFERROR(#REF!/GAMSsternCa!S61,"")</f>
        <v/>
      </c>
      <c r="U61" s="2" t="str">
        <f>IFERROR(#REF!/GAMSsternCa!T61,"")</f>
        <v/>
      </c>
      <c r="V61" s="2" t="str">
        <f>IFERROR(#REF!/GAMSsternCa!U61,"")</f>
        <v/>
      </c>
      <c r="W61" s="2" t="str">
        <f>IFERROR(#REF!/GAMSsternCa!V61,"")</f>
        <v/>
      </c>
      <c r="X61" s="2" t="str">
        <f>IFERROR(#REF!/GAMSsternCa!W61,"")</f>
        <v/>
      </c>
      <c r="Y61" s="2" t="str">
        <f>IFERROR(#REF!/GAMSsternCa!X61,"")</f>
        <v/>
      </c>
      <c r="Z61" s="2" t="str">
        <f>IFERROR(#REF!/GAMSsternCa!Y61,"")</f>
        <v/>
      </c>
      <c r="AA61" s="2" t="str">
        <f>IFERROR(#REF!/GAMSsternCa!Z61,"")</f>
        <v/>
      </c>
      <c r="AB61" s="2" t="str">
        <f>IFERROR(#REF!/GAMSsternCa!AA61,"")</f>
        <v/>
      </c>
      <c r="AC61" s="2" t="str">
        <f>IFERROR(#REF!/GAMSsternCa!AB61,"")</f>
        <v/>
      </c>
      <c r="AD61" s="2" t="str">
        <f>IFERROR(#REF!/GAMSsternCa!AC61,"")</f>
        <v/>
      </c>
      <c r="AE61" s="2" t="str">
        <f>IFERROR(#REF!/GAMSsternCa!AD61,"")</f>
        <v/>
      </c>
      <c r="AF61" s="2" t="str">
        <f>IFERROR(#REF!/GAMSsternCa!AE61,"")</f>
        <v/>
      </c>
      <c r="AG61" s="2" t="str">
        <f>IFERROR(#REF!/GAMSsternCa!AF61,"")</f>
        <v/>
      </c>
      <c r="AH61" s="2" t="str">
        <f>IFERROR(#REF!/GAMSsternCa!AG61,"")</f>
        <v/>
      </c>
      <c r="AI61" s="2" t="str">
        <f>IFERROR(#REF!/GAMSsternCa!AH61,"")</f>
        <v/>
      </c>
      <c r="AJ61" s="2" t="str">
        <f>IFERROR(#REF!/GAMSsternCa!AI61,"")</f>
        <v/>
      </c>
      <c r="AK61" s="2" t="str">
        <f>IFERROR(#REF!/GAMSsternCa!AJ61,"")</f>
        <v/>
      </c>
      <c r="AL61" s="2" t="str">
        <f>IFERROR(#REF!/GAMSsternCa!AK61,"")</f>
        <v/>
      </c>
      <c r="AM61" s="2" t="str">
        <f>IFERROR(#REF!/GAMSsternCa!AL61,"")</f>
        <v/>
      </c>
      <c r="AN61" s="2" t="str">
        <f>IFERROR(#REF!/GAMSsternCa!AM61,"")</f>
        <v/>
      </c>
      <c r="AO61" s="2" t="str">
        <f>IFERROR(#REF!/GAMSsternCa!AN61,"")</f>
        <v/>
      </c>
      <c r="AP61" s="2" t="str">
        <f>IFERROR(#REF!/GAMSsternCa!AO61,"")</f>
        <v/>
      </c>
      <c r="AQ61" s="2" t="str">
        <f>IFERROR(#REF!/GAMSsternCa!AP61,"")</f>
        <v/>
      </c>
      <c r="AR61" s="2" t="str">
        <f>IFERROR(#REF!/GAMSsternCa!AQ61,"")</f>
        <v/>
      </c>
      <c r="AS61" s="2" t="str">
        <f>IFERROR(#REF!/GAMSsternCa!AR61,"")</f>
        <v/>
      </c>
      <c r="AT61" s="2" t="str">
        <f>IFERROR(#REF!/GAMSsternCa!AS61,"")</f>
        <v/>
      </c>
      <c r="AU61" s="2" t="str">
        <f>IFERROR(#REF!/GAMSsternCa!AT61,"")</f>
        <v/>
      </c>
      <c r="AV61" s="2" t="str">
        <f>IFERROR(#REF!/GAMSsternCa!AU61,"")</f>
        <v/>
      </c>
      <c r="AW61" s="2" t="str">
        <f>IFERROR(#REF!/GAMSsternCa!AV61,"")</f>
        <v/>
      </c>
      <c r="AX61" s="2" t="str">
        <f>IFERROR(#REF!/GAMSsternCa!AW61,"")</f>
        <v/>
      </c>
      <c r="AY61" s="2" t="str">
        <f>IFERROR(#REF!/GAMSsternCa!AX61,"")</f>
        <v/>
      </c>
      <c r="AZ61" s="2" t="str">
        <f>IFERROR(#REF!/GAMSsternCa!AY61,"")</f>
        <v/>
      </c>
      <c r="BA61" s="2" t="str">
        <f>IFERROR(#REF!/GAMSsternCa!AZ61,"")</f>
        <v/>
      </c>
      <c r="BB61" s="2" t="str">
        <f>IFERROR(#REF!/GAMSsternCa!BA61,"")</f>
        <v/>
      </c>
      <c r="BC61" s="2" t="str">
        <f>IFERROR(#REF!/GAMSsternCa!BB61,"")</f>
        <v/>
      </c>
      <c r="BD61" s="2" t="str">
        <f>IFERROR(#REF!/GAMSsternCa!BC61,"")</f>
        <v/>
      </c>
      <c r="BE61" s="2" t="str">
        <f>IFERROR(#REF!/GAMSsternCa!BD61,"")</f>
        <v/>
      </c>
      <c r="BF61" s="2" t="str">
        <f>IFERROR(#REF!/GAMSsternCa!BE61,"")</f>
        <v/>
      </c>
      <c r="BG61" s="2" t="str">
        <f>IFERROR(#REF!/GAMSsternCa!BF61,"")</f>
        <v/>
      </c>
      <c r="BH61" s="2" t="str">
        <f>IFERROR(#REF!/GAMSsternCa!BG61,"")</f>
        <v/>
      </c>
      <c r="BI61" s="2" t="str">
        <f>IFERROR(#REF!/GAMSsternCa!BH61,"")</f>
        <v/>
      </c>
      <c r="BJ61" s="2" t="str">
        <f>IFERROR(#REF!/GAMSsternCa!BI61,"")</f>
        <v/>
      </c>
    </row>
    <row r="62" spans="1:62" x14ac:dyDescent="0.25">
      <c r="A62" t="e">
        <f>#REF!</f>
        <v>#REF!</v>
      </c>
      <c r="B62" t="str">
        <f>GAMSbase!A62</f>
        <v>...Biosphere and Shallow Oceans, Year 2008</v>
      </c>
      <c r="C62" s="2" t="str">
        <f>IFERROR(#REF!/GAMSsternCa!B62,"")</f>
        <v/>
      </c>
      <c r="D62" s="2" t="str">
        <f>IFERROR(#REF!/GAMSsternCa!C62,"")</f>
        <v/>
      </c>
      <c r="E62" s="2" t="str">
        <f>IFERROR(#REF!/GAMSsternCa!D62,"")</f>
        <v/>
      </c>
      <c r="F62" s="2" t="str">
        <f>IFERROR(#REF!/GAMSsternCa!E62,"")</f>
        <v/>
      </c>
      <c r="G62" s="2" t="str">
        <f>IFERROR(#REF!/GAMSsternCa!F62,"")</f>
        <v/>
      </c>
      <c r="H62" s="2" t="str">
        <f>IFERROR(#REF!/GAMSsternCa!G62,"")</f>
        <v/>
      </c>
      <c r="I62" s="2" t="str">
        <f>IFERROR(#REF!/GAMSsternCa!H62,"")</f>
        <v/>
      </c>
      <c r="J62" s="2" t="str">
        <f>IFERROR(#REF!/GAMSsternCa!I62,"")</f>
        <v/>
      </c>
      <c r="K62" s="2" t="str">
        <f>IFERROR(#REF!/GAMSsternCa!J62,"")</f>
        <v/>
      </c>
      <c r="L62" s="2" t="str">
        <f>IFERROR(#REF!/GAMSsternCa!K62,"")</f>
        <v/>
      </c>
      <c r="M62" s="2" t="str">
        <f>IFERROR(#REF!/GAMSsternCa!L62,"")</f>
        <v/>
      </c>
      <c r="N62" s="2" t="str">
        <f>IFERROR(#REF!/GAMSsternCa!M62,"")</f>
        <v/>
      </c>
      <c r="O62" s="2" t="str">
        <f>IFERROR(#REF!/GAMSsternCa!N62,"")</f>
        <v/>
      </c>
      <c r="P62" s="2" t="str">
        <f>IFERROR(#REF!/GAMSsternCa!O62,"")</f>
        <v/>
      </c>
      <c r="Q62" s="2" t="str">
        <f>IFERROR(#REF!/GAMSsternCa!P62,"")</f>
        <v/>
      </c>
      <c r="R62" s="2" t="str">
        <f>IFERROR(#REF!/GAMSsternCa!Q62,"")</f>
        <v/>
      </c>
      <c r="S62" s="2" t="str">
        <f>IFERROR(#REF!/GAMSsternCa!R62,"")</f>
        <v/>
      </c>
      <c r="T62" s="2" t="str">
        <f>IFERROR(#REF!/GAMSsternCa!S62,"")</f>
        <v/>
      </c>
      <c r="U62" s="2" t="str">
        <f>IFERROR(#REF!/GAMSsternCa!T62,"")</f>
        <v/>
      </c>
      <c r="V62" s="2" t="str">
        <f>IFERROR(#REF!/GAMSsternCa!U62,"")</f>
        <v/>
      </c>
      <c r="W62" s="2" t="str">
        <f>IFERROR(#REF!/GAMSsternCa!V62,"")</f>
        <v/>
      </c>
      <c r="X62" s="2" t="str">
        <f>IFERROR(#REF!/GAMSsternCa!W62,"")</f>
        <v/>
      </c>
      <c r="Y62" s="2" t="str">
        <f>IFERROR(#REF!/GAMSsternCa!X62,"")</f>
        <v/>
      </c>
      <c r="Z62" s="2" t="str">
        <f>IFERROR(#REF!/GAMSsternCa!Y62,"")</f>
        <v/>
      </c>
      <c r="AA62" s="2" t="str">
        <f>IFERROR(#REF!/GAMSsternCa!Z62,"")</f>
        <v/>
      </c>
      <c r="AB62" s="2" t="str">
        <f>IFERROR(#REF!/GAMSsternCa!AA62,"")</f>
        <v/>
      </c>
      <c r="AC62" s="2" t="str">
        <f>IFERROR(#REF!/GAMSsternCa!AB62,"")</f>
        <v/>
      </c>
      <c r="AD62" s="2" t="str">
        <f>IFERROR(#REF!/GAMSsternCa!AC62,"")</f>
        <v/>
      </c>
      <c r="AE62" s="2" t="str">
        <f>IFERROR(#REF!/GAMSsternCa!AD62,"")</f>
        <v/>
      </c>
      <c r="AF62" s="2" t="str">
        <f>IFERROR(#REF!/GAMSsternCa!AE62,"")</f>
        <v/>
      </c>
      <c r="AG62" s="2" t="str">
        <f>IFERROR(#REF!/GAMSsternCa!AF62,"")</f>
        <v/>
      </c>
      <c r="AH62" s="2" t="str">
        <f>IFERROR(#REF!/GAMSsternCa!AG62,"")</f>
        <v/>
      </c>
      <c r="AI62" s="2" t="str">
        <f>IFERROR(#REF!/GAMSsternCa!AH62,"")</f>
        <v/>
      </c>
      <c r="AJ62" s="2" t="str">
        <f>IFERROR(#REF!/GAMSsternCa!AI62,"")</f>
        <v/>
      </c>
      <c r="AK62" s="2" t="str">
        <f>IFERROR(#REF!/GAMSsternCa!AJ62,"")</f>
        <v/>
      </c>
      <c r="AL62" s="2" t="str">
        <f>IFERROR(#REF!/GAMSsternCa!AK62,"")</f>
        <v/>
      </c>
      <c r="AM62" s="2" t="str">
        <f>IFERROR(#REF!/GAMSsternCa!AL62,"")</f>
        <v/>
      </c>
      <c r="AN62" s="2" t="str">
        <f>IFERROR(#REF!/GAMSsternCa!AM62,"")</f>
        <v/>
      </c>
      <c r="AO62" s="2" t="str">
        <f>IFERROR(#REF!/GAMSsternCa!AN62,"")</f>
        <v/>
      </c>
      <c r="AP62" s="2" t="str">
        <f>IFERROR(#REF!/GAMSsternCa!AO62,"")</f>
        <v/>
      </c>
      <c r="AQ62" s="2" t="str">
        <f>IFERROR(#REF!/GAMSsternCa!AP62,"")</f>
        <v/>
      </c>
      <c r="AR62" s="2" t="str">
        <f>IFERROR(#REF!/GAMSsternCa!AQ62,"")</f>
        <v/>
      </c>
      <c r="AS62" s="2" t="str">
        <f>IFERROR(#REF!/GAMSsternCa!AR62,"")</f>
        <v/>
      </c>
      <c r="AT62" s="2" t="str">
        <f>IFERROR(#REF!/GAMSsternCa!AS62,"")</f>
        <v/>
      </c>
      <c r="AU62" s="2" t="str">
        <f>IFERROR(#REF!/GAMSsternCa!AT62,"")</f>
        <v/>
      </c>
      <c r="AV62" s="2" t="str">
        <f>IFERROR(#REF!/GAMSsternCa!AU62,"")</f>
        <v/>
      </c>
      <c r="AW62" s="2" t="str">
        <f>IFERROR(#REF!/GAMSsternCa!AV62,"")</f>
        <v/>
      </c>
      <c r="AX62" s="2" t="str">
        <f>IFERROR(#REF!/GAMSsternCa!AW62,"")</f>
        <v/>
      </c>
      <c r="AY62" s="2" t="str">
        <f>IFERROR(#REF!/GAMSsternCa!AX62,"")</f>
        <v/>
      </c>
      <c r="AZ62" s="2" t="str">
        <f>IFERROR(#REF!/GAMSsternCa!AY62,"")</f>
        <v/>
      </c>
      <c r="BA62" s="2" t="str">
        <f>IFERROR(#REF!/GAMSsternCa!AZ62,"")</f>
        <v/>
      </c>
      <c r="BB62" s="2" t="str">
        <f>IFERROR(#REF!/GAMSsternCa!BA62,"")</f>
        <v/>
      </c>
      <c r="BC62" s="2" t="str">
        <f>IFERROR(#REF!/GAMSsternCa!BB62,"")</f>
        <v/>
      </c>
      <c r="BD62" s="2" t="str">
        <f>IFERROR(#REF!/GAMSsternCa!BC62,"")</f>
        <v/>
      </c>
      <c r="BE62" s="2" t="str">
        <f>IFERROR(#REF!/GAMSsternCa!BD62,"")</f>
        <v/>
      </c>
      <c r="BF62" s="2" t="str">
        <f>IFERROR(#REF!/GAMSsternCa!BE62,"")</f>
        <v/>
      </c>
      <c r="BG62" s="2" t="str">
        <f>IFERROR(#REF!/GAMSsternCa!BF62,"")</f>
        <v/>
      </c>
      <c r="BH62" s="2" t="str">
        <f>IFERROR(#REF!/GAMSsternCa!BG62,"")</f>
        <v/>
      </c>
      <c r="BI62" s="2" t="str">
        <f>IFERROR(#REF!/GAMSsternCa!BH62,"")</f>
        <v/>
      </c>
      <c r="BJ62" s="2" t="str">
        <f>IFERROR(#REF!/GAMSsternCa!BI62,"")</f>
        <v/>
      </c>
    </row>
    <row r="63" spans="1:62" x14ac:dyDescent="0.25">
      <c r="A63" t="e">
        <f>#REF!</f>
        <v>#REF!</v>
      </c>
      <c r="B63" t="str">
        <f>GAMSbase!A63</f>
        <v>...Deep Oceans, Year 2008</v>
      </c>
      <c r="C63" s="2" t="str">
        <f>IFERROR(#REF!/GAMSsternCa!B63,"")</f>
        <v/>
      </c>
      <c r="D63" s="2" t="str">
        <f>IFERROR(#REF!/GAMSsternCa!C63,"")</f>
        <v/>
      </c>
      <c r="E63" s="2" t="str">
        <f>IFERROR(#REF!/GAMSsternCa!D63,"")</f>
        <v/>
      </c>
      <c r="F63" s="2" t="str">
        <f>IFERROR(#REF!/GAMSsternCa!E63,"")</f>
        <v/>
      </c>
      <c r="G63" s="2" t="str">
        <f>IFERROR(#REF!/GAMSsternCa!F63,"")</f>
        <v/>
      </c>
      <c r="H63" s="2" t="str">
        <f>IFERROR(#REF!/GAMSsternCa!G63,"")</f>
        <v/>
      </c>
      <c r="I63" s="2" t="str">
        <f>IFERROR(#REF!/GAMSsternCa!H63,"")</f>
        <v/>
      </c>
      <c r="J63" s="2" t="str">
        <f>IFERROR(#REF!/GAMSsternCa!I63,"")</f>
        <v/>
      </c>
      <c r="K63" s="2" t="str">
        <f>IFERROR(#REF!/GAMSsternCa!J63,"")</f>
        <v/>
      </c>
      <c r="L63" s="2" t="str">
        <f>IFERROR(#REF!/GAMSsternCa!K63,"")</f>
        <v/>
      </c>
      <c r="M63" s="2" t="str">
        <f>IFERROR(#REF!/GAMSsternCa!L63,"")</f>
        <v/>
      </c>
      <c r="N63" s="2" t="str">
        <f>IFERROR(#REF!/GAMSsternCa!M63,"")</f>
        <v/>
      </c>
      <c r="O63" s="2" t="str">
        <f>IFERROR(#REF!/GAMSsternCa!N63,"")</f>
        <v/>
      </c>
      <c r="P63" s="2" t="str">
        <f>IFERROR(#REF!/GAMSsternCa!O63,"")</f>
        <v/>
      </c>
      <c r="Q63" s="2" t="str">
        <f>IFERROR(#REF!/GAMSsternCa!P63,"")</f>
        <v/>
      </c>
      <c r="R63" s="2" t="str">
        <f>IFERROR(#REF!/GAMSsternCa!Q63,"")</f>
        <v/>
      </c>
      <c r="S63" s="2" t="str">
        <f>IFERROR(#REF!/GAMSsternCa!R63,"")</f>
        <v/>
      </c>
      <c r="T63" s="2" t="str">
        <f>IFERROR(#REF!/GAMSsternCa!S63,"")</f>
        <v/>
      </c>
      <c r="U63" s="2" t="str">
        <f>IFERROR(#REF!/GAMSsternCa!T63,"")</f>
        <v/>
      </c>
      <c r="V63" s="2" t="str">
        <f>IFERROR(#REF!/GAMSsternCa!U63,"")</f>
        <v/>
      </c>
      <c r="W63" s="2" t="str">
        <f>IFERROR(#REF!/GAMSsternCa!V63,"")</f>
        <v/>
      </c>
      <c r="X63" s="2" t="str">
        <f>IFERROR(#REF!/GAMSsternCa!W63,"")</f>
        <v/>
      </c>
      <c r="Y63" s="2" t="str">
        <f>IFERROR(#REF!/GAMSsternCa!X63,"")</f>
        <v/>
      </c>
      <c r="Z63" s="2" t="str">
        <f>IFERROR(#REF!/GAMSsternCa!Y63,"")</f>
        <v/>
      </c>
      <c r="AA63" s="2" t="str">
        <f>IFERROR(#REF!/GAMSsternCa!Z63,"")</f>
        <v/>
      </c>
      <c r="AB63" s="2" t="str">
        <f>IFERROR(#REF!/GAMSsternCa!AA63,"")</f>
        <v/>
      </c>
      <c r="AC63" s="2" t="str">
        <f>IFERROR(#REF!/GAMSsternCa!AB63,"")</f>
        <v/>
      </c>
      <c r="AD63" s="2" t="str">
        <f>IFERROR(#REF!/GAMSsternCa!AC63,"")</f>
        <v/>
      </c>
      <c r="AE63" s="2" t="str">
        <f>IFERROR(#REF!/GAMSsternCa!AD63,"")</f>
        <v/>
      </c>
      <c r="AF63" s="2" t="str">
        <f>IFERROR(#REF!/GAMSsternCa!AE63,"")</f>
        <v/>
      </c>
      <c r="AG63" s="2" t="str">
        <f>IFERROR(#REF!/GAMSsternCa!AF63,"")</f>
        <v/>
      </c>
      <c r="AH63" s="2" t="str">
        <f>IFERROR(#REF!/GAMSsternCa!AG63,"")</f>
        <v/>
      </c>
      <c r="AI63" s="2" t="str">
        <f>IFERROR(#REF!/GAMSsternCa!AH63,"")</f>
        <v/>
      </c>
      <c r="AJ63" s="2" t="str">
        <f>IFERROR(#REF!/GAMSsternCa!AI63,"")</f>
        <v/>
      </c>
      <c r="AK63" s="2" t="str">
        <f>IFERROR(#REF!/GAMSsternCa!AJ63,"")</f>
        <v/>
      </c>
      <c r="AL63" s="2" t="str">
        <f>IFERROR(#REF!/GAMSsternCa!AK63,"")</f>
        <v/>
      </c>
      <c r="AM63" s="2" t="str">
        <f>IFERROR(#REF!/GAMSsternCa!AL63,"")</f>
        <v/>
      </c>
      <c r="AN63" s="2" t="str">
        <f>IFERROR(#REF!/GAMSsternCa!AM63,"")</f>
        <v/>
      </c>
      <c r="AO63" s="2" t="str">
        <f>IFERROR(#REF!/GAMSsternCa!AN63,"")</f>
        <v/>
      </c>
      <c r="AP63" s="2" t="str">
        <f>IFERROR(#REF!/GAMSsternCa!AO63,"")</f>
        <v/>
      </c>
      <c r="AQ63" s="2" t="str">
        <f>IFERROR(#REF!/GAMSsternCa!AP63,"")</f>
        <v/>
      </c>
      <c r="AR63" s="2" t="str">
        <f>IFERROR(#REF!/GAMSsternCa!AQ63,"")</f>
        <v/>
      </c>
      <c r="AS63" s="2" t="str">
        <f>IFERROR(#REF!/GAMSsternCa!AR63,"")</f>
        <v/>
      </c>
      <c r="AT63" s="2" t="str">
        <f>IFERROR(#REF!/GAMSsternCa!AS63,"")</f>
        <v/>
      </c>
      <c r="AU63" s="2" t="str">
        <f>IFERROR(#REF!/GAMSsternCa!AT63,"")</f>
        <v/>
      </c>
      <c r="AV63" s="2" t="str">
        <f>IFERROR(#REF!/GAMSsternCa!AU63,"")</f>
        <v/>
      </c>
      <c r="AW63" s="2" t="str">
        <f>IFERROR(#REF!/GAMSsternCa!AV63,"")</f>
        <v/>
      </c>
      <c r="AX63" s="2" t="str">
        <f>IFERROR(#REF!/GAMSsternCa!AW63,"")</f>
        <v/>
      </c>
      <c r="AY63" s="2" t="str">
        <f>IFERROR(#REF!/GAMSsternCa!AX63,"")</f>
        <v/>
      </c>
      <c r="AZ63" s="2" t="str">
        <f>IFERROR(#REF!/GAMSsternCa!AY63,"")</f>
        <v/>
      </c>
      <c r="BA63" s="2" t="str">
        <f>IFERROR(#REF!/GAMSsternCa!AZ63,"")</f>
        <v/>
      </c>
      <c r="BB63" s="2" t="str">
        <f>IFERROR(#REF!/GAMSsternCa!BA63,"")</f>
        <v/>
      </c>
      <c r="BC63" s="2" t="str">
        <f>IFERROR(#REF!/GAMSsternCa!BB63,"")</f>
        <v/>
      </c>
      <c r="BD63" s="2" t="str">
        <f>IFERROR(#REF!/GAMSsternCa!BC63,"")</f>
        <v/>
      </c>
      <c r="BE63" s="2" t="str">
        <f>IFERROR(#REF!/GAMSsternCa!BD63,"")</f>
        <v/>
      </c>
      <c r="BF63" s="2" t="str">
        <f>IFERROR(#REF!/GAMSsternCa!BE63,"")</f>
        <v/>
      </c>
      <c r="BG63" s="2" t="str">
        <f>IFERROR(#REF!/GAMSsternCa!BF63,"")</f>
        <v/>
      </c>
      <c r="BH63" s="2" t="str">
        <f>IFERROR(#REF!/GAMSsternCa!BG63,"")</f>
        <v/>
      </c>
      <c r="BI63" s="2" t="str">
        <f>IFERROR(#REF!/GAMSsternCa!BH63,"")</f>
        <v/>
      </c>
      <c r="BJ63" s="2" t="str">
        <f>IFERROR(#REF!/GAMSsternCa!BI63,"")</f>
        <v/>
      </c>
    </row>
    <row r="64" spans="1:62" x14ac:dyDescent="0.25">
      <c r="A64" t="e">
        <f>#REF!</f>
        <v>#REF!</v>
      </c>
      <c r="B64" t="str">
        <f>GAMSbase!A64</f>
        <v>* CARBON CYCLE PARAMETERS</v>
      </c>
      <c r="C64" s="2" t="str">
        <f>IFERROR(#REF!/GAMSsternCa!B64,"")</f>
        <v/>
      </c>
      <c r="D64" s="2" t="str">
        <f>IFERROR(#REF!/GAMSsternCa!C64,"")</f>
        <v/>
      </c>
      <c r="E64" s="2" t="str">
        <f>IFERROR(#REF!/GAMSsternCa!D64,"")</f>
        <v/>
      </c>
      <c r="F64" s="2" t="str">
        <f>IFERROR(#REF!/GAMSsternCa!E64,"")</f>
        <v/>
      </c>
      <c r="G64" s="2" t="str">
        <f>IFERROR(#REF!/GAMSsternCa!F64,"")</f>
        <v/>
      </c>
      <c r="H64" s="2" t="str">
        <f>IFERROR(#REF!/GAMSsternCa!G64,"")</f>
        <v/>
      </c>
      <c r="I64" s="2" t="str">
        <f>IFERROR(#REF!/GAMSsternCa!H64,"")</f>
        <v/>
      </c>
      <c r="J64" s="2" t="str">
        <f>IFERROR(#REF!/GAMSsternCa!I64,"")</f>
        <v/>
      </c>
      <c r="K64" s="2" t="str">
        <f>IFERROR(#REF!/GAMSsternCa!J64,"")</f>
        <v/>
      </c>
      <c r="L64" s="2" t="str">
        <f>IFERROR(#REF!/GAMSsternCa!K64,"")</f>
        <v/>
      </c>
      <c r="M64" s="2" t="str">
        <f>IFERROR(#REF!/GAMSsternCa!L64,"")</f>
        <v/>
      </c>
      <c r="N64" s="2" t="str">
        <f>IFERROR(#REF!/GAMSsternCa!M64,"")</f>
        <v/>
      </c>
      <c r="O64" s="2" t="str">
        <f>IFERROR(#REF!/GAMSsternCa!N64,"")</f>
        <v/>
      </c>
      <c r="P64" s="2" t="str">
        <f>IFERROR(#REF!/GAMSsternCa!O64,"")</f>
        <v/>
      </c>
      <c r="Q64" s="2" t="str">
        <f>IFERROR(#REF!/GAMSsternCa!P64,"")</f>
        <v/>
      </c>
      <c r="R64" s="2" t="str">
        <f>IFERROR(#REF!/GAMSsternCa!Q64,"")</f>
        <v/>
      </c>
      <c r="S64" s="2" t="str">
        <f>IFERROR(#REF!/GAMSsternCa!R64,"")</f>
        <v/>
      </c>
      <c r="T64" s="2" t="str">
        <f>IFERROR(#REF!/GAMSsternCa!S64,"")</f>
        <v/>
      </c>
      <c r="U64" s="2" t="str">
        <f>IFERROR(#REF!/GAMSsternCa!T64,"")</f>
        <v/>
      </c>
      <c r="V64" s="2" t="str">
        <f>IFERROR(#REF!/GAMSsternCa!U64,"")</f>
        <v/>
      </c>
      <c r="W64" s="2" t="str">
        <f>IFERROR(#REF!/GAMSsternCa!V64,"")</f>
        <v/>
      </c>
      <c r="X64" s="2" t="str">
        <f>IFERROR(#REF!/GAMSsternCa!W64,"")</f>
        <v/>
      </c>
      <c r="Y64" s="2" t="str">
        <f>IFERROR(#REF!/GAMSsternCa!X64,"")</f>
        <v/>
      </c>
      <c r="Z64" s="2" t="str">
        <f>IFERROR(#REF!/GAMSsternCa!Y64,"")</f>
        <v/>
      </c>
      <c r="AA64" s="2" t="str">
        <f>IFERROR(#REF!/GAMSsternCa!Z64,"")</f>
        <v/>
      </c>
      <c r="AB64" s="2" t="str">
        <f>IFERROR(#REF!/GAMSsternCa!AA64,"")</f>
        <v/>
      </c>
      <c r="AC64" s="2" t="str">
        <f>IFERROR(#REF!/GAMSsternCa!AB64,"")</f>
        <v/>
      </c>
      <c r="AD64" s="2" t="str">
        <f>IFERROR(#REF!/GAMSsternCa!AC64,"")</f>
        <v/>
      </c>
      <c r="AE64" s="2" t="str">
        <f>IFERROR(#REF!/GAMSsternCa!AD64,"")</f>
        <v/>
      </c>
      <c r="AF64" s="2" t="str">
        <f>IFERROR(#REF!/GAMSsternCa!AE64,"")</f>
        <v/>
      </c>
      <c r="AG64" s="2" t="str">
        <f>IFERROR(#REF!/GAMSsternCa!AF64,"")</f>
        <v/>
      </c>
      <c r="AH64" s="2" t="str">
        <f>IFERROR(#REF!/GAMSsternCa!AG64,"")</f>
        <v/>
      </c>
      <c r="AI64" s="2" t="str">
        <f>IFERROR(#REF!/GAMSsternCa!AH64,"")</f>
        <v/>
      </c>
      <c r="AJ64" s="2" t="str">
        <f>IFERROR(#REF!/GAMSsternCa!AI64,"")</f>
        <v/>
      </c>
      <c r="AK64" s="2" t="str">
        <f>IFERROR(#REF!/GAMSsternCa!AJ64,"")</f>
        <v/>
      </c>
      <c r="AL64" s="2" t="str">
        <f>IFERROR(#REF!/GAMSsternCa!AK64,"")</f>
        <v/>
      </c>
      <c r="AM64" s="2" t="str">
        <f>IFERROR(#REF!/GAMSsternCa!AL64,"")</f>
        <v/>
      </c>
      <c r="AN64" s="2" t="str">
        <f>IFERROR(#REF!/GAMSsternCa!AM64,"")</f>
        <v/>
      </c>
      <c r="AO64" s="2" t="str">
        <f>IFERROR(#REF!/GAMSsternCa!AN64,"")</f>
        <v/>
      </c>
      <c r="AP64" s="2" t="str">
        <f>IFERROR(#REF!/GAMSsternCa!AO64,"")</f>
        <v/>
      </c>
      <c r="AQ64" s="2" t="str">
        <f>IFERROR(#REF!/GAMSsternCa!AP64,"")</f>
        <v/>
      </c>
      <c r="AR64" s="2" t="str">
        <f>IFERROR(#REF!/GAMSsternCa!AQ64,"")</f>
        <v/>
      </c>
      <c r="AS64" s="2" t="str">
        <f>IFERROR(#REF!/GAMSsternCa!AR64,"")</f>
        <v/>
      </c>
      <c r="AT64" s="2" t="str">
        <f>IFERROR(#REF!/GAMSsternCa!AS64,"")</f>
        <v/>
      </c>
      <c r="AU64" s="2" t="str">
        <f>IFERROR(#REF!/GAMSsternCa!AT64,"")</f>
        <v/>
      </c>
      <c r="AV64" s="2" t="str">
        <f>IFERROR(#REF!/GAMSsternCa!AU64,"")</f>
        <v/>
      </c>
      <c r="AW64" s="2" t="str">
        <f>IFERROR(#REF!/GAMSsternCa!AV64,"")</f>
        <v/>
      </c>
      <c r="AX64" s="2" t="str">
        <f>IFERROR(#REF!/GAMSsternCa!AW64,"")</f>
        <v/>
      </c>
      <c r="AY64" s="2" t="str">
        <f>IFERROR(#REF!/GAMSsternCa!AX64,"")</f>
        <v/>
      </c>
      <c r="AZ64" s="2" t="str">
        <f>IFERROR(#REF!/GAMSsternCa!AY64,"")</f>
        <v/>
      </c>
      <c r="BA64" s="2" t="str">
        <f>IFERROR(#REF!/GAMSsternCa!AZ64,"")</f>
        <v/>
      </c>
      <c r="BB64" s="2" t="str">
        <f>IFERROR(#REF!/GAMSsternCa!BA64,"")</f>
        <v/>
      </c>
      <c r="BC64" s="2" t="str">
        <f>IFERROR(#REF!/GAMSsternCa!BB64,"")</f>
        <v/>
      </c>
      <c r="BD64" s="2" t="str">
        <f>IFERROR(#REF!/GAMSsternCa!BC64,"")</f>
        <v/>
      </c>
      <c r="BE64" s="2" t="str">
        <f>IFERROR(#REF!/GAMSsternCa!BD64,"")</f>
        <v/>
      </c>
      <c r="BF64" s="2" t="str">
        <f>IFERROR(#REF!/GAMSsternCa!BE64,"")</f>
        <v/>
      </c>
      <c r="BG64" s="2" t="str">
        <f>IFERROR(#REF!/GAMSsternCa!BF64,"")</f>
        <v/>
      </c>
      <c r="BH64" s="2" t="str">
        <f>IFERROR(#REF!/GAMSsternCa!BG64,"")</f>
        <v/>
      </c>
      <c r="BI64" s="2" t="str">
        <f>IFERROR(#REF!/GAMSsternCa!BH64,"")</f>
        <v/>
      </c>
      <c r="BJ64" s="2" t="str">
        <f>IFERROR(#REF!/GAMSsternCa!BI64,"")</f>
        <v/>
      </c>
    </row>
    <row r="65" spans="1:62" x14ac:dyDescent="0.25">
      <c r="A65" t="e">
        <f>#REF!</f>
        <v>#REF!</v>
      </c>
      <c r="B65" t="str">
        <f>GAMSbase!A65</f>
        <v>AtA b11</v>
      </c>
      <c r="C65" s="2" t="str">
        <f>IFERROR(#REF!/GAMSsternCa!B65,"")</f>
        <v/>
      </c>
      <c r="D65" s="2" t="str">
        <f>IFERROR(#REF!/GAMSsternCa!C65,"")</f>
        <v/>
      </c>
      <c r="E65" s="2" t="str">
        <f>IFERROR(#REF!/GAMSsternCa!D65,"")</f>
        <v/>
      </c>
      <c r="F65" s="2" t="str">
        <f>IFERROR(#REF!/GAMSsternCa!E65,"")</f>
        <v/>
      </c>
      <c r="G65" s="2" t="str">
        <f>IFERROR(#REF!/GAMSsternCa!F65,"")</f>
        <v/>
      </c>
      <c r="H65" s="2" t="str">
        <f>IFERROR(#REF!/GAMSsternCa!G65,"")</f>
        <v/>
      </c>
      <c r="I65" s="2" t="str">
        <f>IFERROR(#REF!/GAMSsternCa!H65,"")</f>
        <v/>
      </c>
      <c r="J65" s="2" t="str">
        <f>IFERROR(#REF!/GAMSsternCa!I65,"")</f>
        <v/>
      </c>
      <c r="K65" s="2" t="str">
        <f>IFERROR(#REF!/GAMSsternCa!J65,"")</f>
        <v/>
      </c>
      <c r="L65" s="2" t="str">
        <f>IFERROR(#REF!/GAMSsternCa!K65,"")</f>
        <v/>
      </c>
      <c r="M65" s="2" t="str">
        <f>IFERROR(#REF!/GAMSsternCa!L65,"")</f>
        <v/>
      </c>
      <c r="N65" s="2" t="str">
        <f>IFERROR(#REF!/GAMSsternCa!M65,"")</f>
        <v/>
      </c>
      <c r="O65" s="2" t="str">
        <f>IFERROR(#REF!/GAMSsternCa!N65,"")</f>
        <v/>
      </c>
      <c r="P65" s="2" t="str">
        <f>IFERROR(#REF!/GAMSsternCa!O65,"")</f>
        <v/>
      </c>
      <c r="Q65" s="2" t="str">
        <f>IFERROR(#REF!/GAMSsternCa!P65,"")</f>
        <v/>
      </c>
      <c r="R65" s="2" t="str">
        <f>IFERROR(#REF!/GAMSsternCa!Q65,"")</f>
        <v/>
      </c>
      <c r="S65" s="2" t="str">
        <f>IFERROR(#REF!/GAMSsternCa!R65,"")</f>
        <v/>
      </c>
      <c r="T65" s="2" t="str">
        <f>IFERROR(#REF!/GAMSsternCa!S65,"")</f>
        <v/>
      </c>
      <c r="U65" s="2" t="str">
        <f>IFERROR(#REF!/GAMSsternCa!T65,"")</f>
        <v/>
      </c>
      <c r="V65" s="2" t="str">
        <f>IFERROR(#REF!/GAMSsternCa!U65,"")</f>
        <v/>
      </c>
      <c r="W65" s="2" t="str">
        <f>IFERROR(#REF!/GAMSsternCa!V65,"")</f>
        <v/>
      </c>
      <c r="X65" s="2" t="str">
        <f>IFERROR(#REF!/GAMSsternCa!W65,"")</f>
        <v/>
      </c>
      <c r="Y65" s="2" t="str">
        <f>IFERROR(#REF!/GAMSsternCa!X65,"")</f>
        <v/>
      </c>
      <c r="Z65" s="2" t="str">
        <f>IFERROR(#REF!/GAMSsternCa!Y65,"")</f>
        <v/>
      </c>
      <c r="AA65" s="2" t="str">
        <f>IFERROR(#REF!/GAMSsternCa!Z65,"")</f>
        <v/>
      </c>
      <c r="AB65" s="2" t="str">
        <f>IFERROR(#REF!/GAMSsternCa!AA65,"")</f>
        <v/>
      </c>
      <c r="AC65" s="2" t="str">
        <f>IFERROR(#REF!/GAMSsternCa!AB65,"")</f>
        <v/>
      </c>
      <c r="AD65" s="2" t="str">
        <f>IFERROR(#REF!/GAMSsternCa!AC65,"")</f>
        <v/>
      </c>
      <c r="AE65" s="2" t="str">
        <f>IFERROR(#REF!/GAMSsternCa!AD65,"")</f>
        <v/>
      </c>
      <c r="AF65" s="2" t="str">
        <f>IFERROR(#REF!/GAMSsternCa!AE65,"")</f>
        <v/>
      </c>
      <c r="AG65" s="2" t="str">
        <f>IFERROR(#REF!/GAMSsternCa!AF65,"")</f>
        <v/>
      </c>
      <c r="AH65" s="2" t="str">
        <f>IFERROR(#REF!/GAMSsternCa!AG65,"")</f>
        <v/>
      </c>
      <c r="AI65" s="2" t="str">
        <f>IFERROR(#REF!/GAMSsternCa!AH65,"")</f>
        <v/>
      </c>
      <c r="AJ65" s="2" t="str">
        <f>IFERROR(#REF!/GAMSsternCa!AI65,"")</f>
        <v/>
      </c>
      <c r="AK65" s="2" t="str">
        <f>IFERROR(#REF!/GAMSsternCa!AJ65,"")</f>
        <v/>
      </c>
      <c r="AL65" s="2" t="str">
        <f>IFERROR(#REF!/GAMSsternCa!AK65,"")</f>
        <v/>
      </c>
      <c r="AM65" s="2" t="str">
        <f>IFERROR(#REF!/GAMSsternCa!AL65,"")</f>
        <v/>
      </c>
      <c r="AN65" s="2" t="str">
        <f>IFERROR(#REF!/GAMSsternCa!AM65,"")</f>
        <v/>
      </c>
      <c r="AO65" s="2" t="str">
        <f>IFERROR(#REF!/GAMSsternCa!AN65,"")</f>
        <v/>
      </c>
      <c r="AP65" s="2" t="str">
        <f>IFERROR(#REF!/GAMSsternCa!AO65,"")</f>
        <v/>
      </c>
      <c r="AQ65" s="2" t="str">
        <f>IFERROR(#REF!/GAMSsternCa!AP65,"")</f>
        <v/>
      </c>
      <c r="AR65" s="2" t="str">
        <f>IFERROR(#REF!/GAMSsternCa!AQ65,"")</f>
        <v/>
      </c>
      <c r="AS65" s="2" t="str">
        <f>IFERROR(#REF!/GAMSsternCa!AR65,"")</f>
        <v/>
      </c>
      <c r="AT65" s="2" t="str">
        <f>IFERROR(#REF!/GAMSsternCa!AS65,"")</f>
        <v/>
      </c>
      <c r="AU65" s="2" t="str">
        <f>IFERROR(#REF!/GAMSsternCa!AT65,"")</f>
        <v/>
      </c>
      <c r="AV65" s="2" t="str">
        <f>IFERROR(#REF!/GAMSsternCa!AU65,"")</f>
        <v/>
      </c>
      <c r="AW65" s="2" t="str">
        <f>IFERROR(#REF!/GAMSsternCa!AV65,"")</f>
        <v/>
      </c>
      <c r="AX65" s="2" t="str">
        <f>IFERROR(#REF!/GAMSsternCa!AW65,"")</f>
        <v/>
      </c>
      <c r="AY65" s="2" t="str">
        <f>IFERROR(#REF!/GAMSsternCa!AX65,"")</f>
        <v/>
      </c>
      <c r="AZ65" s="2" t="str">
        <f>IFERROR(#REF!/GAMSsternCa!AY65,"")</f>
        <v/>
      </c>
      <c r="BA65" s="2" t="str">
        <f>IFERROR(#REF!/GAMSsternCa!AZ65,"")</f>
        <v/>
      </c>
      <c r="BB65" s="2" t="str">
        <f>IFERROR(#REF!/GAMSsternCa!BA65,"")</f>
        <v/>
      </c>
      <c r="BC65" s="2" t="str">
        <f>IFERROR(#REF!/GAMSsternCa!BB65,"")</f>
        <v/>
      </c>
      <c r="BD65" s="2" t="str">
        <f>IFERROR(#REF!/GAMSsternCa!BC65,"")</f>
        <v/>
      </c>
      <c r="BE65" s="2" t="str">
        <f>IFERROR(#REF!/GAMSsternCa!BD65,"")</f>
        <v/>
      </c>
      <c r="BF65" s="2" t="str">
        <f>IFERROR(#REF!/GAMSsternCa!BE65,"")</f>
        <v/>
      </c>
      <c r="BG65" s="2" t="str">
        <f>IFERROR(#REF!/GAMSsternCa!BF65,"")</f>
        <v/>
      </c>
      <c r="BH65" s="2" t="str">
        <f>IFERROR(#REF!/GAMSsternCa!BG65,"")</f>
        <v/>
      </c>
      <c r="BI65" s="2" t="str">
        <f>IFERROR(#REF!/GAMSsternCa!BH65,"")</f>
        <v/>
      </c>
      <c r="BJ65" s="2" t="str">
        <f>IFERROR(#REF!/GAMSsternCa!BI65,"")</f>
        <v/>
      </c>
    </row>
    <row r="66" spans="1:62" x14ac:dyDescent="0.25">
      <c r="A66" t="e">
        <f>#REF!</f>
        <v>#REF!</v>
      </c>
      <c r="B66" t="str">
        <f>GAMSbase!A66</f>
        <v>BtA b21</v>
      </c>
      <c r="C66" s="2" t="str">
        <f>IFERROR(#REF!/GAMSsternCa!B66,"")</f>
        <v/>
      </c>
      <c r="D66" s="2" t="str">
        <f>IFERROR(#REF!/GAMSsternCa!C66,"")</f>
        <v/>
      </c>
      <c r="E66" s="2" t="str">
        <f>IFERROR(#REF!/GAMSsternCa!D66,"")</f>
        <v/>
      </c>
      <c r="F66" s="2" t="str">
        <f>IFERROR(#REF!/GAMSsternCa!E66,"")</f>
        <v/>
      </c>
      <c r="G66" s="2" t="str">
        <f>IFERROR(#REF!/GAMSsternCa!F66,"")</f>
        <v/>
      </c>
      <c r="H66" s="2" t="str">
        <f>IFERROR(#REF!/GAMSsternCa!G66,"")</f>
        <v/>
      </c>
      <c r="I66" s="2" t="str">
        <f>IFERROR(#REF!/GAMSsternCa!H66,"")</f>
        <v/>
      </c>
      <c r="J66" s="2" t="str">
        <f>IFERROR(#REF!/GAMSsternCa!I66,"")</f>
        <v/>
      </c>
      <c r="K66" s="2" t="str">
        <f>IFERROR(#REF!/GAMSsternCa!J66,"")</f>
        <v/>
      </c>
      <c r="L66" s="2" t="str">
        <f>IFERROR(#REF!/GAMSsternCa!K66,"")</f>
        <v/>
      </c>
      <c r="M66" s="2" t="str">
        <f>IFERROR(#REF!/GAMSsternCa!L66,"")</f>
        <v/>
      </c>
      <c r="N66" s="2" t="str">
        <f>IFERROR(#REF!/GAMSsternCa!M66,"")</f>
        <v/>
      </c>
      <c r="O66" s="2" t="str">
        <f>IFERROR(#REF!/GAMSsternCa!N66,"")</f>
        <v/>
      </c>
      <c r="P66" s="2" t="str">
        <f>IFERROR(#REF!/GAMSsternCa!O66,"")</f>
        <v/>
      </c>
      <c r="Q66" s="2" t="str">
        <f>IFERROR(#REF!/GAMSsternCa!P66,"")</f>
        <v/>
      </c>
      <c r="R66" s="2" t="str">
        <f>IFERROR(#REF!/GAMSsternCa!Q66,"")</f>
        <v/>
      </c>
      <c r="S66" s="2" t="str">
        <f>IFERROR(#REF!/GAMSsternCa!R66,"")</f>
        <v/>
      </c>
      <c r="T66" s="2" t="str">
        <f>IFERROR(#REF!/GAMSsternCa!S66,"")</f>
        <v/>
      </c>
      <c r="U66" s="2" t="str">
        <f>IFERROR(#REF!/GAMSsternCa!T66,"")</f>
        <v/>
      </c>
      <c r="V66" s="2" t="str">
        <f>IFERROR(#REF!/GAMSsternCa!U66,"")</f>
        <v/>
      </c>
      <c r="W66" s="2" t="str">
        <f>IFERROR(#REF!/GAMSsternCa!V66,"")</f>
        <v/>
      </c>
      <c r="X66" s="2" t="str">
        <f>IFERROR(#REF!/GAMSsternCa!W66,"")</f>
        <v/>
      </c>
      <c r="Y66" s="2" t="str">
        <f>IFERROR(#REF!/GAMSsternCa!X66,"")</f>
        <v/>
      </c>
      <c r="Z66" s="2" t="str">
        <f>IFERROR(#REF!/GAMSsternCa!Y66,"")</f>
        <v/>
      </c>
      <c r="AA66" s="2" t="str">
        <f>IFERROR(#REF!/GAMSsternCa!Z66,"")</f>
        <v/>
      </c>
      <c r="AB66" s="2" t="str">
        <f>IFERROR(#REF!/GAMSsternCa!AA66,"")</f>
        <v/>
      </c>
      <c r="AC66" s="2" t="str">
        <f>IFERROR(#REF!/GAMSsternCa!AB66,"")</f>
        <v/>
      </c>
      <c r="AD66" s="2" t="str">
        <f>IFERROR(#REF!/GAMSsternCa!AC66,"")</f>
        <v/>
      </c>
      <c r="AE66" s="2" t="str">
        <f>IFERROR(#REF!/GAMSsternCa!AD66,"")</f>
        <v/>
      </c>
      <c r="AF66" s="2" t="str">
        <f>IFERROR(#REF!/GAMSsternCa!AE66,"")</f>
        <v/>
      </c>
      <c r="AG66" s="2" t="str">
        <f>IFERROR(#REF!/GAMSsternCa!AF66,"")</f>
        <v/>
      </c>
      <c r="AH66" s="2" t="str">
        <f>IFERROR(#REF!/GAMSsternCa!AG66,"")</f>
        <v/>
      </c>
      <c r="AI66" s="2" t="str">
        <f>IFERROR(#REF!/GAMSsternCa!AH66,"")</f>
        <v/>
      </c>
      <c r="AJ66" s="2" t="str">
        <f>IFERROR(#REF!/GAMSsternCa!AI66,"")</f>
        <v/>
      </c>
      <c r="AK66" s="2" t="str">
        <f>IFERROR(#REF!/GAMSsternCa!AJ66,"")</f>
        <v/>
      </c>
      <c r="AL66" s="2" t="str">
        <f>IFERROR(#REF!/GAMSsternCa!AK66,"")</f>
        <v/>
      </c>
      <c r="AM66" s="2" t="str">
        <f>IFERROR(#REF!/GAMSsternCa!AL66,"")</f>
        <v/>
      </c>
      <c r="AN66" s="2" t="str">
        <f>IFERROR(#REF!/GAMSsternCa!AM66,"")</f>
        <v/>
      </c>
      <c r="AO66" s="2" t="str">
        <f>IFERROR(#REF!/GAMSsternCa!AN66,"")</f>
        <v/>
      </c>
      <c r="AP66" s="2" t="str">
        <f>IFERROR(#REF!/GAMSsternCa!AO66,"")</f>
        <v/>
      </c>
      <c r="AQ66" s="2" t="str">
        <f>IFERROR(#REF!/GAMSsternCa!AP66,"")</f>
        <v/>
      </c>
      <c r="AR66" s="2" t="str">
        <f>IFERROR(#REF!/GAMSsternCa!AQ66,"")</f>
        <v/>
      </c>
      <c r="AS66" s="2" t="str">
        <f>IFERROR(#REF!/GAMSsternCa!AR66,"")</f>
        <v/>
      </c>
      <c r="AT66" s="2" t="str">
        <f>IFERROR(#REF!/GAMSsternCa!AS66,"")</f>
        <v/>
      </c>
      <c r="AU66" s="2" t="str">
        <f>IFERROR(#REF!/GAMSsternCa!AT66,"")</f>
        <v/>
      </c>
      <c r="AV66" s="2" t="str">
        <f>IFERROR(#REF!/GAMSsternCa!AU66,"")</f>
        <v/>
      </c>
      <c r="AW66" s="2" t="str">
        <f>IFERROR(#REF!/GAMSsternCa!AV66,"")</f>
        <v/>
      </c>
      <c r="AX66" s="2" t="str">
        <f>IFERROR(#REF!/GAMSsternCa!AW66,"")</f>
        <v/>
      </c>
      <c r="AY66" s="2" t="str">
        <f>IFERROR(#REF!/GAMSsternCa!AX66,"")</f>
        <v/>
      </c>
      <c r="AZ66" s="2" t="str">
        <f>IFERROR(#REF!/GAMSsternCa!AY66,"")</f>
        <v/>
      </c>
      <c r="BA66" s="2" t="str">
        <f>IFERROR(#REF!/GAMSsternCa!AZ66,"")</f>
        <v/>
      </c>
      <c r="BB66" s="2" t="str">
        <f>IFERROR(#REF!/GAMSsternCa!BA66,"")</f>
        <v/>
      </c>
      <c r="BC66" s="2" t="str">
        <f>IFERROR(#REF!/GAMSsternCa!BB66,"")</f>
        <v/>
      </c>
      <c r="BD66" s="2" t="str">
        <f>IFERROR(#REF!/GAMSsternCa!BC66,"")</f>
        <v/>
      </c>
      <c r="BE66" s="2" t="str">
        <f>IFERROR(#REF!/GAMSsternCa!BD66,"")</f>
        <v/>
      </c>
      <c r="BF66" s="2" t="str">
        <f>IFERROR(#REF!/GAMSsternCa!BE66,"")</f>
        <v/>
      </c>
      <c r="BG66" s="2" t="str">
        <f>IFERROR(#REF!/GAMSsternCa!BF66,"")</f>
        <v/>
      </c>
      <c r="BH66" s="2" t="str">
        <f>IFERROR(#REF!/GAMSsternCa!BG66,"")</f>
        <v/>
      </c>
      <c r="BI66" s="2" t="str">
        <f>IFERROR(#REF!/GAMSsternCa!BH66,"")</f>
        <v/>
      </c>
      <c r="BJ66" s="2" t="str">
        <f>IFERROR(#REF!/GAMSsternCa!BI66,"")</f>
        <v/>
      </c>
    </row>
    <row r="67" spans="1:62" x14ac:dyDescent="0.25">
      <c r="A67" t="e">
        <f>#REF!</f>
        <v>#REF!</v>
      </c>
      <c r="B67" t="str">
        <f>GAMSbase!A67</f>
        <v>AtB b12</v>
      </c>
      <c r="C67" s="2" t="str">
        <f>IFERROR(#REF!/GAMSsternCa!B67,"")</f>
        <v/>
      </c>
      <c r="D67" s="2" t="str">
        <f>IFERROR(#REF!/GAMSsternCa!C67,"")</f>
        <v/>
      </c>
      <c r="E67" s="2" t="str">
        <f>IFERROR(#REF!/GAMSsternCa!D67,"")</f>
        <v/>
      </c>
      <c r="F67" s="2" t="str">
        <f>IFERROR(#REF!/GAMSsternCa!E67,"")</f>
        <v/>
      </c>
      <c r="G67" s="2" t="str">
        <f>IFERROR(#REF!/GAMSsternCa!F67,"")</f>
        <v/>
      </c>
      <c r="H67" s="2" t="str">
        <f>IFERROR(#REF!/GAMSsternCa!G67,"")</f>
        <v/>
      </c>
      <c r="I67" s="2" t="str">
        <f>IFERROR(#REF!/GAMSsternCa!H67,"")</f>
        <v/>
      </c>
      <c r="J67" s="2" t="str">
        <f>IFERROR(#REF!/GAMSsternCa!I67,"")</f>
        <v/>
      </c>
      <c r="K67" s="2" t="str">
        <f>IFERROR(#REF!/GAMSsternCa!J67,"")</f>
        <v/>
      </c>
      <c r="L67" s="2" t="str">
        <f>IFERROR(#REF!/GAMSsternCa!K67,"")</f>
        <v/>
      </c>
      <c r="M67" s="2" t="str">
        <f>IFERROR(#REF!/GAMSsternCa!L67,"")</f>
        <v/>
      </c>
      <c r="N67" s="2" t="str">
        <f>IFERROR(#REF!/GAMSsternCa!M67,"")</f>
        <v/>
      </c>
      <c r="O67" s="2" t="str">
        <f>IFERROR(#REF!/GAMSsternCa!N67,"")</f>
        <v/>
      </c>
      <c r="P67" s="2" t="str">
        <f>IFERROR(#REF!/GAMSsternCa!O67,"")</f>
        <v/>
      </c>
      <c r="Q67" s="2" t="str">
        <f>IFERROR(#REF!/GAMSsternCa!P67,"")</f>
        <v/>
      </c>
      <c r="R67" s="2" t="str">
        <f>IFERROR(#REF!/GAMSsternCa!Q67,"")</f>
        <v/>
      </c>
      <c r="S67" s="2" t="str">
        <f>IFERROR(#REF!/GAMSsternCa!R67,"")</f>
        <v/>
      </c>
      <c r="T67" s="2" t="str">
        <f>IFERROR(#REF!/GAMSsternCa!S67,"")</f>
        <v/>
      </c>
      <c r="U67" s="2" t="str">
        <f>IFERROR(#REF!/GAMSsternCa!T67,"")</f>
        <v/>
      </c>
      <c r="V67" s="2" t="str">
        <f>IFERROR(#REF!/GAMSsternCa!U67,"")</f>
        <v/>
      </c>
      <c r="W67" s="2" t="str">
        <f>IFERROR(#REF!/GAMSsternCa!V67,"")</f>
        <v/>
      </c>
      <c r="X67" s="2" t="str">
        <f>IFERROR(#REF!/GAMSsternCa!W67,"")</f>
        <v/>
      </c>
      <c r="Y67" s="2" t="str">
        <f>IFERROR(#REF!/GAMSsternCa!X67,"")</f>
        <v/>
      </c>
      <c r="Z67" s="2" t="str">
        <f>IFERROR(#REF!/GAMSsternCa!Y67,"")</f>
        <v/>
      </c>
      <c r="AA67" s="2" t="str">
        <f>IFERROR(#REF!/GAMSsternCa!Z67,"")</f>
        <v/>
      </c>
      <c r="AB67" s="2" t="str">
        <f>IFERROR(#REF!/GAMSsternCa!AA67,"")</f>
        <v/>
      </c>
      <c r="AC67" s="2" t="str">
        <f>IFERROR(#REF!/GAMSsternCa!AB67,"")</f>
        <v/>
      </c>
      <c r="AD67" s="2" t="str">
        <f>IFERROR(#REF!/GAMSsternCa!AC67,"")</f>
        <v/>
      </c>
      <c r="AE67" s="2" t="str">
        <f>IFERROR(#REF!/GAMSsternCa!AD67,"")</f>
        <v/>
      </c>
      <c r="AF67" s="2" t="str">
        <f>IFERROR(#REF!/GAMSsternCa!AE67,"")</f>
        <v/>
      </c>
      <c r="AG67" s="2" t="str">
        <f>IFERROR(#REF!/GAMSsternCa!AF67,"")</f>
        <v/>
      </c>
      <c r="AH67" s="2" t="str">
        <f>IFERROR(#REF!/GAMSsternCa!AG67,"")</f>
        <v/>
      </c>
      <c r="AI67" s="2" t="str">
        <f>IFERROR(#REF!/GAMSsternCa!AH67,"")</f>
        <v/>
      </c>
      <c r="AJ67" s="2" t="str">
        <f>IFERROR(#REF!/GAMSsternCa!AI67,"")</f>
        <v/>
      </c>
      <c r="AK67" s="2" t="str">
        <f>IFERROR(#REF!/GAMSsternCa!AJ67,"")</f>
        <v/>
      </c>
      <c r="AL67" s="2" t="str">
        <f>IFERROR(#REF!/GAMSsternCa!AK67,"")</f>
        <v/>
      </c>
      <c r="AM67" s="2" t="str">
        <f>IFERROR(#REF!/GAMSsternCa!AL67,"")</f>
        <v/>
      </c>
      <c r="AN67" s="2" t="str">
        <f>IFERROR(#REF!/GAMSsternCa!AM67,"")</f>
        <v/>
      </c>
      <c r="AO67" s="2" t="str">
        <f>IFERROR(#REF!/GAMSsternCa!AN67,"")</f>
        <v/>
      </c>
      <c r="AP67" s="2" t="str">
        <f>IFERROR(#REF!/GAMSsternCa!AO67,"")</f>
        <v/>
      </c>
      <c r="AQ67" s="2" t="str">
        <f>IFERROR(#REF!/GAMSsternCa!AP67,"")</f>
        <v/>
      </c>
      <c r="AR67" s="2" t="str">
        <f>IFERROR(#REF!/GAMSsternCa!AQ67,"")</f>
        <v/>
      </c>
      <c r="AS67" s="2" t="str">
        <f>IFERROR(#REF!/GAMSsternCa!AR67,"")</f>
        <v/>
      </c>
      <c r="AT67" s="2" t="str">
        <f>IFERROR(#REF!/GAMSsternCa!AS67,"")</f>
        <v/>
      </c>
      <c r="AU67" s="2" t="str">
        <f>IFERROR(#REF!/GAMSsternCa!AT67,"")</f>
        <v/>
      </c>
      <c r="AV67" s="2" t="str">
        <f>IFERROR(#REF!/GAMSsternCa!AU67,"")</f>
        <v/>
      </c>
      <c r="AW67" s="2" t="str">
        <f>IFERROR(#REF!/GAMSsternCa!AV67,"")</f>
        <v/>
      </c>
      <c r="AX67" s="2" t="str">
        <f>IFERROR(#REF!/GAMSsternCa!AW67,"")</f>
        <v/>
      </c>
      <c r="AY67" s="2" t="str">
        <f>IFERROR(#REF!/GAMSsternCa!AX67,"")</f>
        <v/>
      </c>
      <c r="AZ67" s="2" t="str">
        <f>IFERROR(#REF!/GAMSsternCa!AY67,"")</f>
        <v/>
      </c>
      <c r="BA67" s="2" t="str">
        <f>IFERROR(#REF!/GAMSsternCa!AZ67,"")</f>
        <v/>
      </c>
      <c r="BB67" s="2" t="str">
        <f>IFERROR(#REF!/GAMSsternCa!BA67,"")</f>
        <v/>
      </c>
      <c r="BC67" s="2" t="str">
        <f>IFERROR(#REF!/GAMSsternCa!BB67,"")</f>
        <v/>
      </c>
      <c r="BD67" s="2" t="str">
        <f>IFERROR(#REF!/GAMSsternCa!BC67,"")</f>
        <v/>
      </c>
      <c r="BE67" s="2" t="str">
        <f>IFERROR(#REF!/GAMSsternCa!BD67,"")</f>
        <v/>
      </c>
      <c r="BF67" s="2" t="str">
        <f>IFERROR(#REF!/GAMSsternCa!BE67,"")</f>
        <v/>
      </c>
      <c r="BG67" s="2" t="str">
        <f>IFERROR(#REF!/GAMSsternCa!BF67,"")</f>
        <v/>
      </c>
      <c r="BH67" s="2" t="str">
        <f>IFERROR(#REF!/GAMSsternCa!BG67,"")</f>
        <v/>
      </c>
      <c r="BI67" s="2" t="str">
        <f>IFERROR(#REF!/GAMSsternCa!BH67,"")</f>
        <v/>
      </c>
      <c r="BJ67" s="2" t="str">
        <f>IFERROR(#REF!/GAMSsternCa!BI67,"")</f>
        <v/>
      </c>
    </row>
    <row r="68" spans="1:62" x14ac:dyDescent="0.25">
      <c r="A68" t="e">
        <f>#REF!</f>
        <v>#REF!</v>
      </c>
      <c r="B68" t="str">
        <f>GAMSbase!A68</f>
        <v>BtB b22</v>
      </c>
      <c r="C68" s="2" t="str">
        <f>IFERROR(#REF!/GAMSsternCa!B68,"")</f>
        <v/>
      </c>
      <c r="D68" s="2" t="str">
        <f>IFERROR(#REF!/GAMSsternCa!C68,"")</f>
        <v/>
      </c>
      <c r="E68" s="2" t="str">
        <f>IFERROR(#REF!/GAMSsternCa!D68,"")</f>
        <v/>
      </c>
      <c r="F68" s="2" t="str">
        <f>IFERROR(#REF!/GAMSsternCa!E68,"")</f>
        <v/>
      </c>
      <c r="G68" s="2" t="str">
        <f>IFERROR(#REF!/GAMSsternCa!F68,"")</f>
        <v/>
      </c>
      <c r="H68" s="2" t="str">
        <f>IFERROR(#REF!/GAMSsternCa!G68,"")</f>
        <v/>
      </c>
      <c r="I68" s="2" t="str">
        <f>IFERROR(#REF!/GAMSsternCa!H68,"")</f>
        <v/>
      </c>
      <c r="J68" s="2" t="str">
        <f>IFERROR(#REF!/GAMSsternCa!I68,"")</f>
        <v/>
      </c>
      <c r="K68" s="2" t="str">
        <f>IFERROR(#REF!/GAMSsternCa!J68,"")</f>
        <v/>
      </c>
      <c r="L68" s="2" t="str">
        <f>IFERROR(#REF!/GAMSsternCa!K68,"")</f>
        <v/>
      </c>
      <c r="M68" s="2" t="str">
        <f>IFERROR(#REF!/GAMSsternCa!L68,"")</f>
        <v/>
      </c>
      <c r="N68" s="2" t="str">
        <f>IFERROR(#REF!/GAMSsternCa!M68,"")</f>
        <v/>
      </c>
      <c r="O68" s="2" t="str">
        <f>IFERROR(#REF!/GAMSsternCa!N68,"")</f>
        <v/>
      </c>
      <c r="P68" s="2" t="str">
        <f>IFERROR(#REF!/GAMSsternCa!O68,"")</f>
        <v/>
      </c>
      <c r="Q68" s="2" t="str">
        <f>IFERROR(#REF!/GAMSsternCa!P68,"")</f>
        <v/>
      </c>
      <c r="R68" s="2" t="str">
        <f>IFERROR(#REF!/GAMSsternCa!Q68,"")</f>
        <v/>
      </c>
      <c r="S68" s="2" t="str">
        <f>IFERROR(#REF!/GAMSsternCa!R68,"")</f>
        <v/>
      </c>
      <c r="T68" s="2" t="str">
        <f>IFERROR(#REF!/GAMSsternCa!S68,"")</f>
        <v/>
      </c>
      <c r="U68" s="2" t="str">
        <f>IFERROR(#REF!/GAMSsternCa!T68,"")</f>
        <v/>
      </c>
      <c r="V68" s="2" t="str">
        <f>IFERROR(#REF!/GAMSsternCa!U68,"")</f>
        <v/>
      </c>
      <c r="W68" s="2" t="str">
        <f>IFERROR(#REF!/GAMSsternCa!V68,"")</f>
        <v/>
      </c>
      <c r="X68" s="2" t="str">
        <f>IFERROR(#REF!/GAMSsternCa!W68,"")</f>
        <v/>
      </c>
      <c r="Y68" s="2" t="str">
        <f>IFERROR(#REF!/GAMSsternCa!X68,"")</f>
        <v/>
      </c>
      <c r="Z68" s="2" t="str">
        <f>IFERROR(#REF!/GAMSsternCa!Y68,"")</f>
        <v/>
      </c>
      <c r="AA68" s="2" t="str">
        <f>IFERROR(#REF!/GAMSsternCa!Z68,"")</f>
        <v/>
      </c>
      <c r="AB68" s="2" t="str">
        <f>IFERROR(#REF!/GAMSsternCa!AA68,"")</f>
        <v/>
      </c>
      <c r="AC68" s="2" t="str">
        <f>IFERROR(#REF!/GAMSsternCa!AB68,"")</f>
        <v/>
      </c>
      <c r="AD68" s="2" t="str">
        <f>IFERROR(#REF!/GAMSsternCa!AC68,"")</f>
        <v/>
      </c>
      <c r="AE68" s="2" t="str">
        <f>IFERROR(#REF!/GAMSsternCa!AD68,"")</f>
        <v/>
      </c>
      <c r="AF68" s="2" t="str">
        <f>IFERROR(#REF!/GAMSsternCa!AE68,"")</f>
        <v/>
      </c>
      <c r="AG68" s="2" t="str">
        <f>IFERROR(#REF!/GAMSsternCa!AF68,"")</f>
        <v/>
      </c>
      <c r="AH68" s="2" t="str">
        <f>IFERROR(#REF!/GAMSsternCa!AG68,"")</f>
        <v/>
      </c>
      <c r="AI68" s="2" t="str">
        <f>IFERROR(#REF!/GAMSsternCa!AH68,"")</f>
        <v/>
      </c>
      <c r="AJ68" s="2" t="str">
        <f>IFERROR(#REF!/GAMSsternCa!AI68,"")</f>
        <v/>
      </c>
      <c r="AK68" s="2" t="str">
        <f>IFERROR(#REF!/GAMSsternCa!AJ68,"")</f>
        <v/>
      </c>
      <c r="AL68" s="2" t="str">
        <f>IFERROR(#REF!/GAMSsternCa!AK68,"")</f>
        <v/>
      </c>
      <c r="AM68" s="2" t="str">
        <f>IFERROR(#REF!/GAMSsternCa!AL68,"")</f>
        <v/>
      </c>
      <c r="AN68" s="2" t="str">
        <f>IFERROR(#REF!/GAMSsternCa!AM68,"")</f>
        <v/>
      </c>
      <c r="AO68" s="2" t="str">
        <f>IFERROR(#REF!/GAMSsternCa!AN68,"")</f>
        <v/>
      </c>
      <c r="AP68" s="2" t="str">
        <f>IFERROR(#REF!/GAMSsternCa!AO68,"")</f>
        <v/>
      </c>
      <c r="AQ68" s="2" t="str">
        <f>IFERROR(#REF!/GAMSsternCa!AP68,"")</f>
        <v/>
      </c>
      <c r="AR68" s="2" t="str">
        <f>IFERROR(#REF!/GAMSsternCa!AQ68,"")</f>
        <v/>
      </c>
      <c r="AS68" s="2" t="str">
        <f>IFERROR(#REF!/GAMSsternCa!AR68,"")</f>
        <v/>
      </c>
      <c r="AT68" s="2" t="str">
        <f>IFERROR(#REF!/GAMSsternCa!AS68,"")</f>
        <v/>
      </c>
      <c r="AU68" s="2" t="str">
        <f>IFERROR(#REF!/GAMSsternCa!AT68,"")</f>
        <v/>
      </c>
      <c r="AV68" s="2" t="str">
        <f>IFERROR(#REF!/GAMSsternCa!AU68,"")</f>
        <v/>
      </c>
      <c r="AW68" s="2" t="str">
        <f>IFERROR(#REF!/GAMSsternCa!AV68,"")</f>
        <v/>
      </c>
      <c r="AX68" s="2" t="str">
        <f>IFERROR(#REF!/GAMSsternCa!AW68,"")</f>
        <v/>
      </c>
      <c r="AY68" s="2" t="str">
        <f>IFERROR(#REF!/GAMSsternCa!AX68,"")</f>
        <v/>
      </c>
      <c r="AZ68" s="2" t="str">
        <f>IFERROR(#REF!/GAMSsternCa!AY68,"")</f>
        <v/>
      </c>
      <c r="BA68" s="2" t="str">
        <f>IFERROR(#REF!/GAMSsternCa!AZ68,"")</f>
        <v/>
      </c>
      <c r="BB68" s="2" t="str">
        <f>IFERROR(#REF!/GAMSsternCa!BA68,"")</f>
        <v/>
      </c>
      <c r="BC68" s="2" t="str">
        <f>IFERROR(#REF!/GAMSsternCa!BB68,"")</f>
        <v/>
      </c>
      <c r="BD68" s="2" t="str">
        <f>IFERROR(#REF!/GAMSsternCa!BC68,"")</f>
        <v/>
      </c>
      <c r="BE68" s="2" t="str">
        <f>IFERROR(#REF!/GAMSsternCa!BD68,"")</f>
        <v/>
      </c>
      <c r="BF68" s="2" t="str">
        <f>IFERROR(#REF!/GAMSsternCa!BE68,"")</f>
        <v/>
      </c>
      <c r="BG68" s="2" t="str">
        <f>IFERROR(#REF!/GAMSsternCa!BF68,"")</f>
        <v/>
      </c>
      <c r="BH68" s="2" t="str">
        <f>IFERROR(#REF!/GAMSsternCa!BG68,"")</f>
        <v/>
      </c>
      <c r="BI68" s="2" t="str">
        <f>IFERROR(#REF!/GAMSsternCa!BH68,"")</f>
        <v/>
      </c>
      <c r="BJ68" s="2" t="str">
        <f>IFERROR(#REF!/GAMSsternCa!BI68,"")</f>
        <v/>
      </c>
    </row>
    <row r="69" spans="1:62" x14ac:dyDescent="0.25">
      <c r="A69" t="e">
        <f>#REF!</f>
        <v>#REF!</v>
      </c>
      <c r="B69" t="str">
        <f>GAMSbase!A69</f>
        <v>DtB b32</v>
      </c>
      <c r="C69" s="2" t="str">
        <f>IFERROR(#REF!/GAMSsternCa!B69,"")</f>
        <v/>
      </c>
      <c r="D69" s="2" t="str">
        <f>IFERROR(#REF!/GAMSsternCa!C69,"")</f>
        <v/>
      </c>
      <c r="E69" s="2" t="str">
        <f>IFERROR(#REF!/GAMSsternCa!D69,"")</f>
        <v/>
      </c>
      <c r="F69" s="2" t="str">
        <f>IFERROR(#REF!/GAMSsternCa!E69,"")</f>
        <v/>
      </c>
      <c r="G69" s="2" t="str">
        <f>IFERROR(#REF!/GAMSsternCa!F69,"")</f>
        <v/>
      </c>
      <c r="H69" s="2" t="str">
        <f>IFERROR(#REF!/GAMSsternCa!G69,"")</f>
        <v/>
      </c>
      <c r="I69" s="2" t="str">
        <f>IFERROR(#REF!/GAMSsternCa!H69,"")</f>
        <v/>
      </c>
      <c r="J69" s="2" t="str">
        <f>IFERROR(#REF!/GAMSsternCa!I69,"")</f>
        <v/>
      </c>
      <c r="K69" s="2" t="str">
        <f>IFERROR(#REF!/GAMSsternCa!J69,"")</f>
        <v/>
      </c>
      <c r="L69" s="2" t="str">
        <f>IFERROR(#REF!/GAMSsternCa!K69,"")</f>
        <v/>
      </c>
      <c r="M69" s="2" t="str">
        <f>IFERROR(#REF!/GAMSsternCa!L69,"")</f>
        <v/>
      </c>
      <c r="N69" s="2" t="str">
        <f>IFERROR(#REF!/GAMSsternCa!M69,"")</f>
        <v/>
      </c>
      <c r="O69" s="2" t="str">
        <f>IFERROR(#REF!/GAMSsternCa!N69,"")</f>
        <v/>
      </c>
      <c r="P69" s="2" t="str">
        <f>IFERROR(#REF!/GAMSsternCa!O69,"")</f>
        <v/>
      </c>
      <c r="Q69" s="2" t="str">
        <f>IFERROR(#REF!/GAMSsternCa!P69,"")</f>
        <v/>
      </c>
      <c r="R69" s="2" t="str">
        <f>IFERROR(#REF!/GAMSsternCa!Q69,"")</f>
        <v/>
      </c>
      <c r="S69" s="2" t="str">
        <f>IFERROR(#REF!/GAMSsternCa!R69,"")</f>
        <v/>
      </c>
      <c r="T69" s="2" t="str">
        <f>IFERROR(#REF!/GAMSsternCa!S69,"")</f>
        <v/>
      </c>
      <c r="U69" s="2" t="str">
        <f>IFERROR(#REF!/GAMSsternCa!T69,"")</f>
        <v/>
      </c>
      <c r="V69" s="2" t="str">
        <f>IFERROR(#REF!/GAMSsternCa!U69,"")</f>
        <v/>
      </c>
      <c r="W69" s="2" t="str">
        <f>IFERROR(#REF!/GAMSsternCa!V69,"")</f>
        <v/>
      </c>
      <c r="X69" s="2" t="str">
        <f>IFERROR(#REF!/GAMSsternCa!W69,"")</f>
        <v/>
      </c>
      <c r="Y69" s="2" t="str">
        <f>IFERROR(#REF!/GAMSsternCa!X69,"")</f>
        <v/>
      </c>
      <c r="Z69" s="2" t="str">
        <f>IFERROR(#REF!/GAMSsternCa!Y69,"")</f>
        <v/>
      </c>
      <c r="AA69" s="2" t="str">
        <f>IFERROR(#REF!/GAMSsternCa!Z69,"")</f>
        <v/>
      </c>
      <c r="AB69" s="2" t="str">
        <f>IFERROR(#REF!/GAMSsternCa!AA69,"")</f>
        <v/>
      </c>
      <c r="AC69" s="2" t="str">
        <f>IFERROR(#REF!/GAMSsternCa!AB69,"")</f>
        <v/>
      </c>
      <c r="AD69" s="2" t="str">
        <f>IFERROR(#REF!/GAMSsternCa!AC69,"")</f>
        <v/>
      </c>
      <c r="AE69" s="2" t="str">
        <f>IFERROR(#REF!/GAMSsternCa!AD69,"")</f>
        <v/>
      </c>
      <c r="AF69" s="2" t="str">
        <f>IFERROR(#REF!/GAMSsternCa!AE69,"")</f>
        <v/>
      </c>
      <c r="AG69" s="2" t="str">
        <f>IFERROR(#REF!/GAMSsternCa!AF69,"")</f>
        <v/>
      </c>
      <c r="AH69" s="2" t="str">
        <f>IFERROR(#REF!/GAMSsternCa!AG69,"")</f>
        <v/>
      </c>
      <c r="AI69" s="2" t="str">
        <f>IFERROR(#REF!/GAMSsternCa!AH69,"")</f>
        <v/>
      </c>
      <c r="AJ69" s="2" t="str">
        <f>IFERROR(#REF!/GAMSsternCa!AI69,"")</f>
        <v/>
      </c>
      <c r="AK69" s="2" t="str">
        <f>IFERROR(#REF!/GAMSsternCa!AJ69,"")</f>
        <v/>
      </c>
      <c r="AL69" s="2" t="str">
        <f>IFERROR(#REF!/GAMSsternCa!AK69,"")</f>
        <v/>
      </c>
      <c r="AM69" s="2" t="str">
        <f>IFERROR(#REF!/GAMSsternCa!AL69,"")</f>
        <v/>
      </c>
      <c r="AN69" s="2" t="str">
        <f>IFERROR(#REF!/GAMSsternCa!AM69,"")</f>
        <v/>
      </c>
      <c r="AO69" s="2" t="str">
        <f>IFERROR(#REF!/GAMSsternCa!AN69,"")</f>
        <v/>
      </c>
      <c r="AP69" s="2" t="str">
        <f>IFERROR(#REF!/GAMSsternCa!AO69,"")</f>
        <v/>
      </c>
      <c r="AQ69" s="2" t="str">
        <f>IFERROR(#REF!/GAMSsternCa!AP69,"")</f>
        <v/>
      </c>
      <c r="AR69" s="2" t="str">
        <f>IFERROR(#REF!/GAMSsternCa!AQ69,"")</f>
        <v/>
      </c>
      <c r="AS69" s="2" t="str">
        <f>IFERROR(#REF!/GAMSsternCa!AR69,"")</f>
        <v/>
      </c>
      <c r="AT69" s="2" t="str">
        <f>IFERROR(#REF!/GAMSsternCa!AS69,"")</f>
        <v/>
      </c>
      <c r="AU69" s="2" t="str">
        <f>IFERROR(#REF!/GAMSsternCa!AT69,"")</f>
        <v/>
      </c>
      <c r="AV69" s="2" t="str">
        <f>IFERROR(#REF!/GAMSsternCa!AU69,"")</f>
        <v/>
      </c>
      <c r="AW69" s="2" t="str">
        <f>IFERROR(#REF!/GAMSsternCa!AV69,"")</f>
        <v/>
      </c>
      <c r="AX69" s="2" t="str">
        <f>IFERROR(#REF!/GAMSsternCa!AW69,"")</f>
        <v/>
      </c>
      <c r="AY69" s="2" t="str">
        <f>IFERROR(#REF!/GAMSsternCa!AX69,"")</f>
        <v/>
      </c>
      <c r="AZ69" s="2" t="str">
        <f>IFERROR(#REF!/GAMSsternCa!AY69,"")</f>
        <v/>
      </c>
      <c r="BA69" s="2" t="str">
        <f>IFERROR(#REF!/GAMSsternCa!AZ69,"")</f>
        <v/>
      </c>
      <c r="BB69" s="2" t="str">
        <f>IFERROR(#REF!/GAMSsternCa!BA69,"")</f>
        <v/>
      </c>
      <c r="BC69" s="2" t="str">
        <f>IFERROR(#REF!/GAMSsternCa!BB69,"")</f>
        <v/>
      </c>
      <c r="BD69" s="2" t="str">
        <f>IFERROR(#REF!/GAMSsternCa!BC69,"")</f>
        <v/>
      </c>
      <c r="BE69" s="2" t="str">
        <f>IFERROR(#REF!/GAMSsternCa!BD69,"")</f>
        <v/>
      </c>
      <c r="BF69" s="2" t="str">
        <f>IFERROR(#REF!/GAMSsternCa!BE69,"")</f>
        <v/>
      </c>
      <c r="BG69" s="2" t="str">
        <f>IFERROR(#REF!/GAMSsternCa!BF69,"")</f>
        <v/>
      </c>
      <c r="BH69" s="2" t="str">
        <f>IFERROR(#REF!/GAMSsternCa!BG69,"")</f>
        <v/>
      </c>
      <c r="BI69" s="2" t="str">
        <f>IFERROR(#REF!/GAMSsternCa!BH69,"")</f>
        <v/>
      </c>
      <c r="BJ69" s="2" t="str">
        <f>IFERROR(#REF!/GAMSsternCa!BI69,"")</f>
        <v/>
      </c>
    </row>
    <row r="70" spans="1:62" x14ac:dyDescent="0.25">
      <c r="A70" t="e">
        <f>#REF!</f>
        <v>#REF!</v>
      </c>
      <c r="B70" t="str">
        <f>GAMSbase!A70</f>
        <v>BtD b23</v>
      </c>
      <c r="C70" s="2" t="str">
        <f>IFERROR(#REF!/GAMSsternCa!B70,"")</f>
        <v/>
      </c>
      <c r="D70" s="2" t="str">
        <f>IFERROR(#REF!/GAMSsternCa!C70,"")</f>
        <v/>
      </c>
      <c r="E70" s="2" t="str">
        <f>IFERROR(#REF!/GAMSsternCa!D70,"")</f>
        <v/>
      </c>
      <c r="F70" s="2" t="str">
        <f>IFERROR(#REF!/GAMSsternCa!E70,"")</f>
        <v/>
      </c>
      <c r="G70" s="2" t="str">
        <f>IFERROR(#REF!/GAMSsternCa!F70,"")</f>
        <v/>
      </c>
      <c r="H70" s="2" t="str">
        <f>IFERROR(#REF!/GAMSsternCa!G70,"")</f>
        <v/>
      </c>
      <c r="I70" s="2" t="str">
        <f>IFERROR(#REF!/GAMSsternCa!H70,"")</f>
        <v/>
      </c>
      <c r="J70" s="2" t="str">
        <f>IFERROR(#REF!/GAMSsternCa!I70,"")</f>
        <v/>
      </c>
      <c r="K70" s="2" t="str">
        <f>IFERROR(#REF!/GAMSsternCa!J70,"")</f>
        <v/>
      </c>
      <c r="L70" s="2" t="str">
        <f>IFERROR(#REF!/GAMSsternCa!K70,"")</f>
        <v/>
      </c>
      <c r="M70" s="2" t="str">
        <f>IFERROR(#REF!/GAMSsternCa!L70,"")</f>
        <v/>
      </c>
      <c r="N70" s="2" t="str">
        <f>IFERROR(#REF!/GAMSsternCa!M70,"")</f>
        <v/>
      </c>
      <c r="O70" s="2" t="str">
        <f>IFERROR(#REF!/GAMSsternCa!N70,"")</f>
        <v/>
      </c>
      <c r="P70" s="2" t="str">
        <f>IFERROR(#REF!/GAMSsternCa!O70,"")</f>
        <v/>
      </c>
      <c r="Q70" s="2" t="str">
        <f>IFERROR(#REF!/GAMSsternCa!P70,"")</f>
        <v/>
      </c>
      <c r="R70" s="2" t="str">
        <f>IFERROR(#REF!/GAMSsternCa!Q70,"")</f>
        <v/>
      </c>
      <c r="S70" s="2" t="str">
        <f>IFERROR(#REF!/GAMSsternCa!R70,"")</f>
        <v/>
      </c>
      <c r="T70" s="2" t="str">
        <f>IFERROR(#REF!/GAMSsternCa!S70,"")</f>
        <v/>
      </c>
      <c r="U70" s="2" t="str">
        <f>IFERROR(#REF!/GAMSsternCa!T70,"")</f>
        <v/>
      </c>
      <c r="V70" s="2" t="str">
        <f>IFERROR(#REF!/GAMSsternCa!U70,"")</f>
        <v/>
      </c>
      <c r="W70" s="2" t="str">
        <f>IFERROR(#REF!/GAMSsternCa!V70,"")</f>
        <v/>
      </c>
      <c r="X70" s="2" t="str">
        <f>IFERROR(#REF!/GAMSsternCa!W70,"")</f>
        <v/>
      </c>
      <c r="Y70" s="2" t="str">
        <f>IFERROR(#REF!/GAMSsternCa!X70,"")</f>
        <v/>
      </c>
      <c r="Z70" s="2" t="str">
        <f>IFERROR(#REF!/GAMSsternCa!Y70,"")</f>
        <v/>
      </c>
      <c r="AA70" s="2" t="str">
        <f>IFERROR(#REF!/GAMSsternCa!Z70,"")</f>
        <v/>
      </c>
      <c r="AB70" s="2" t="str">
        <f>IFERROR(#REF!/GAMSsternCa!AA70,"")</f>
        <v/>
      </c>
      <c r="AC70" s="2" t="str">
        <f>IFERROR(#REF!/GAMSsternCa!AB70,"")</f>
        <v/>
      </c>
      <c r="AD70" s="2" t="str">
        <f>IFERROR(#REF!/GAMSsternCa!AC70,"")</f>
        <v/>
      </c>
      <c r="AE70" s="2" t="str">
        <f>IFERROR(#REF!/GAMSsternCa!AD70,"")</f>
        <v/>
      </c>
      <c r="AF70" s="2" t="str">
        <f>IFERROR(#REF!/GAMSsternCa!AE70,"")</f>
        <v/>
      </c>
      <c r="AG70" s="2" t="str">
        <f>IFERROR(#REF!/GAMSsternCa!AF70,"")</f>
        <v/>
      </c>
      <c r="AH70" s="2" t="str">
        <f>IFERROR(#REF!/GAMSsternCa!AG70,"")</f>
        <v/>
      </c>
      <c r="AI70" s="2" t="str">
        <f>IFERROR(#REF!/GAMSsternCa!AH70,"")</f>
        <v/>
      </c>
      <c r="AJ70" s="2" t="str">
        <f>IFERROR(#REF!/GAMSsternCa!AI70,"")</f>
        <v/>
      </c>
      <c r="AK70" s="2" t="str">
        <f>IFERROR(#REF!/GAMSsternCa!AJ70,"")</f>
        <v/>
      </c>
      <c r="AL70" s="2" t="str">
        <f>IFERROR(#REF!/GAMSsternCa!AK70,"")</f>
        <v/>
      </c>
      <c r="AM70" s="2" t="str">
        <f>IFERROR(#REF!/GAMSsternCa!AL70,"")</f>
        <v/>
      </c>
      <c r="AN70" s="2" t="str">
        <f>IFERROR(#REF!/GAMSsternCa!AM70,"")</f>
        <v/>
      </c>
      <c r="AO70" s="2" t="str">
        <f>IFERROR(#REF!/GAMSsternCa!AN70,"")</f>
        <v/>
      </c>
      <c r="AP70" s="2" t="str">
        <f>IFERROR(#REF!/GAMSsternCa!AO70,"")</f>
        <v/>
      </c>
      <c r="AQ70" s="2" t="str">
        <f>IFERROR(#REF!/GAMSsternCa!AP70,"")</f>
        <v/>
      </c>
      <c r="AR70" s="2" t="str">
        <f>IFERROR(#REF!/GAMSsternCa!AQ70,"")</f>
        <v/>
      </c>
      <c r="AS70" s="2" t="str">
        <f>IFERROR(#REF!/GAMSsternCa!AR70,"")</f>
        <v/>
      </c>
      <c r="AT70" s="2" t="str">
        <f>IFERROR(#REF!/GAMSsternCa!AS70,"")</f>
        <v/>
      </c>
      <c r="AU70" s="2" t="str">
        <f>IFERROR(#REF!/GAMSsternCa!AT70,"")</f>
        <v/>
      </c>
      <c r="AV70" s="2" t="str">
        <f>IFERROR(#REF!/GAMSsternCa!AU70,"")</f>
        <v/>
      </c>
      <c r="AW70" s="2" t="str">
        <f>IFERROR(#REF!/GAMSsternCa!AV70,"")</f>
        <v/>
      </c>
      <c r="AX70" s="2" t="str">
        <f>IFERROR(#REF!/GAMSsternCa!AW70,"")</f>
        <v/>
      </c>
      <c r="AY70" s="2" t="str">
        <f>IFERROR(#REF!/GAMSsternCa!AX70,"")</f>
        <v/>
      </c>
      <c r="AZ70" s="2" t="str">
        <f>IFERROR(#REF!/GAMSsternCa!AY70,"")</f>
        <v/>
      </c>
      <c r="BA70" s="2" t="str">
        <f>IFERROR(#REF!/GAMSsternCa!AZ70,"")</f>
        <v/>
      </c>
      <c r="BB70" s="2" t="str">
        <f>IFERROR(#REF!/GAMSsternCa!BA70,"")</f>
        <v/>
      </c>
      <c r="BC70" s="2" t="str">
        <f>IFERROR(#REF!/GAMSsternCa!BB70,"")</f>
        <v/>
      </c>
      <c r="BD70" s="2" t="str">
        <f>IFERROR(#REF!/GAMSsternCa!BC70,"")</f>
        <v/>
      </c>
      <c r="BE70" s="2" t="str">
        <f>IFERROR(#REF!/GAMSsternCa!BD70,"")</f>
        <v/>
      </c>
      <c r="BF70" s="2" t="str">
        <f>IFERROR(#REF!/GAMSsternCa!BE70,"")</f>
        <v/>
      </c>
      <c r="BG70" s="2" t="str">
        <f>IFERROR(#REF!/GAMSsternCa!BF70,"")</f>
        <v/>
      </c>
      <c r="BH70" s="2" t="str">
        <f>IFERROR(#REF!/GAMSsternCa!BG70,"")</f>
        <v/>
      </c>
      <c r="BI70" s="2" t="str">
        <f>IFERROR(#REF!/GAMSsternCa!BH70,"")</f>
        <v/>
      </c>
      <c r="BJ70" s="2" t="str">
        <f>IFERROR(#REF!/GAMSsternCa!BI70,"")</f>
        <v/>
      </c>
    </row>
    <row r="71" spans="1:62" x14ac:dyDescent="0.25">
      <c r="A71" t="e">
        <f>#REF!</f>
        <v>#REF!</v>
      </c>
      <c r="B71" t="str">
        <f>GAMSbase!A71</f>
        <v>DtD b33</v>
      </c>
      <c r="C71" s="2" t="str">
        <f>IFERROR(#REF!/GAMSsternCa!B71,"")</f>
        <v/>
      </c>
      <c r="D71" s="2" t="str">
        <f>IFERROR(#REF!/GAMSsternCa!C71,"")</f>
        <v/>
      </c>
      <c r="E71" s="2" t="str">
        <f>IFERROR(#REF!/GAMSsternCa!D71,"")</f>
        <v/>
      </c>
      <c r="F71" s="2" t="str">
        <f>IFERROR(#REF!/GAMSsternCa!E71,"")</f>
        <v/>
      </c>
      <c r="G71" s="2" t="str">
        <f>IFERROR(#REF!/GAMSsternCa!F71,"")</f>
        <v/>
      </c>
      <c r="H71" s="2" t="str">
        <f>IFERROR(#REF!/GAMSsternCa!G71,"")</f>
        <v/>
      </c>
      <c r="I71" s="2" t="str">
        <f>IFERROR(#REF!/GAMSsternCa!H71,"")</f>
        <v/>
      </c>
      <c r="J71" s="2" t="str">
        <f>IFERROR(#REF!/GAMSsternCa!I71,"")</f>
        <v/>
      </c>
      <c r="K71" s="2" t="str">
        <f>IFERROR(#REF!/GAMSsternCa!J71,"")</f>
        <v/>
      </c>
      <c r="L71" s="2" t="str">
        <f>IFERROR(#REF!/GAMSsternCa!K71,"")</f>
        <v/>
      </c>
      <c r="M71" s="2" t="str">
        <f>IFERROR(#REF!/GAMSsternCa!L71,"")</f>
        <v/>
      </c>
      <c r="N71" s="2" t="str">
        <f>IFERROR(#REF!/GAMSsternCa!M71,"")</f>
        <v/>
      </c>
      <c r="O71" s="2" t="str">
        <f>IFERROR(#REF!/GAMSsternCa!N71,"")</f>
        <v/>
      </c>
      <c r="P71" s="2" t="str">
        <f>IFERROR(#REF!/GAMSsternCa!O71,"")</f>
        <v/>
      </c>
      <c r="Q71" s="2" t="str">
        <f>IFERROR(#REF!/GAMSsternCa!P71,"")</f>
        <v/>
      </c>
      <c r="R71" s="2" t="str">
        <f>IFERROR(#REF!/GAMSsternCa!Q71,"")</f>
        <v/>
      </c>
      <c r="S71" s="2" t="str">
        <f>IFERROR(#REF!/GAMSsternCa!R71,"")</f>
        <v/>
      </c>
      <c r="T71" s="2" t="str">
        <f>IFERROR(#REF!/GAMSsternCa!S71,"")</f>
        <v/>
      </c>
      <c r="U71" s="2" t="str">
        <f>IFERROR(#REF!/GAMSsternCa!T71,"")</f>
        <v/>
      </c>
      <c r="V71" s="2" t="str">
        <f>IFERROR(#REF!/GAMSsternCa!U71,"")</f>
        <v/>
      </c>
      <c r="W71" s="2" t="str">
        <f>IFERROR(#REF!/GAMSsternCa!V71,"")</f>
        <v/>
      </c>
      <c r="X71" s="2" t="str">
        <f>IFERROR(#REF!/GAMSsternCa!W71,"")</f>
        <v/>
      </c>
      <c r="Y71" s="2" t="str">
        <f>IFERROR(#REF!/GAMSsternCa!X71,"")</f>
        <v/>
      </c>
      <c r="Z71" s="2" t="str">
        <f>IFERROR(#REF!/GAMSsternCa!Y71,"")</f>
        <v/>
      </c>
      <c r="AA71" s="2" t="str">
        <f>IFERROR(#REF!/GAMSsternCa!Z71,"")</f>
        <v/>
      </c>
      <c r="AB71" s="2" t="str">
        <f>IFERROR(#REF!/GAMSsternCa!AA71,"")</f>
        <v/>
      </c>
      <c r="AC71" s="2" t="str">
        <f>IFERROR(#REF!/GAMSsternCa!AB71,"")</f>
        <v/>
      </c>
      <c r="AD71" s="2" t="str">
        <f>IFERROR(#REF!/GAMSsternCa!AC71,"")</f>
        <v/>
      </c>
      <c r="AE71" s="2" t="str">
        <f>IFERROR(#REF!/GAMSsternCa!AD71,"")</f>
        <v/>
      </c>
      <c r="AF71" s="2" t="str">
        <f>IFERROR(#REF!/GAMSsternCa!AE71,"")</f>
        <v/>
      </c>
      <c r="AG71" s="2" t="str">
        <f>IFERROR(#REF!/GAMSsternCa!AF71,"")</f>
        <v/>
      </c>
      <c r="AH71" s="2" t="str">
        <f>IFERROR(#REF!/GAMSsternCa!AG71,"")</f>
        <v/>
      </c>
      <c r="AI71" s="2" t="str">
        <f>IFERROR(#REF!/GAMSsternCa!AH71,"")</f>
        <v/>
      </c>
      <c r="AJ71" s="2" t="str">
        <f>IFERROR(#REF!/GAMSsternCa!AI71,"")</f>
        <v/>
      </c>
      <c r="AK71" s="2" t="str">
        <f>IFERROR(#REF!/GAMSsternCa!AJ71,"")</f>
        <v/>
      </c>
      <c r="AL71" s="2" t="str">
        <f>IFERROR(#REF!/GAMSsternCa!AK71,"")</f>
        <v/>
      </c>
      <c r="AM71" s="2" t="str">
        <f>IFERROR(#REF!/GAMSsternCa!AL71,"")</f>
        <v/>
      </c>
      <c r="AN71" s="2" t="str">
        <f>IFERROR(#REF!/GAMSsternCa!AM71,"")</f>
        <v/>
      </c>
      <c r="AO71" s="2" t="str">
        <f>IFERROR(#REF!/GAMSsternCa!AN71,"")</f>
        <v/>
      </c>
      <c r="AP71" s="2" t="str">
        <f>IFERROR(#REF!/GAMSsternCa!AO71,"")</f>
        <v/>
      </c>
      <c r="AQ71" s="2" t="str">
        <f>IFERROR(#REF!/GAMSsternCa!AP71,"")</f>
        <v/>
      </c>
      <c r="AR71" s="2" t="str">
        <f>IFERROR(#REF!/GAMSsternCa!AQ71,"")</f>
        <v/>
      </c>
      <c r="AS71" s="2" t="str">
        <f>IFERROR(#REF!/GAMSsternCa!AR71,"")</f>
        <v/>
      </c>
      <c r="AT71" s="2" t="str">
        <f>IFERROR(#REF!/GAMSsternCa!AS71,"")</f>
        <v/>
      </c>
      <c r="AU71" s="2" t="str">
        <f>IFERROR(#REF!/GAMSsternCa!AT71,"")</f>
        <v/>
      </c>
      <c r="AV71" s="2" t="str">
        <f>IFERROR(#REF!/GAMSsternCa!AU71,"")</f>
        <v/>
      </c>
      <c r="AW71" s="2" t="str">
        <f>IFERROR(#REF!/GAMSsternCa!AV71,"")</f>
        <v/>
      </c>
      <c r="AX71" s="2" t="str">
        <f>IFERROR(#REF!/GAMSsternCa!AW71,"")</f>
        <v/>
      </c>
      <c r="AY71" s="2" t="str">
        <f>IFERROR(#REF!/GAMSsternCa!AX71,"")</f>
        <v/>
      </c>
      <c r="AZ71" s="2" t="str">
        <f>IFERROR(#REF!/GAMSsternCa!AY71,"")</f>
        <v/>
      </c>
      <c r="BA71" s="2" t="str">
        <f>IFERROR(#REF!/GAMSsternCa!AZ71,"")</f>
        <v/>
      </c>
      <c r="BB71" s="2" t="str">
        <f>IFERROR(#REF!/GAMSsternCa!BA71,"")</f>
        <v/>
      </c>
      <c r="BC71" s="2" t="str">
        <f>IFERROR(#REF!/GAMSsternCa!BB71,"")</f>
        <v/>
      </c>
      <c r="BD71" s="2" t="str">
        <f>IFERROR(#REF!/GAMSsternCa!BC71,"")</f>
        <v/>
      </c>
      <c r="BE71" s="2" t="str">
        <f>IFERROR(#REF!/GAMSsternCa!BD71,"")</f>
        <v/>
      </c>
      <c r="BF71" s="2" t="str">
        <f>IFERROR(#REF!/GAMSsternCa!BE71,"")</f>
        <v/>
      </c>
      <c r="BG71" s="2" t="str">
        <f>IFERROR(#REF!/GAMSsternCa!BF71,"")</f>
        <v/>
      </c>
      <c r="BH71" s="2" t="str">
        <f>IFERROR(#REF!/GAMSsternCa!BG71,"")</f>
        <v/>
      </c>
      <c r="BI71" s="2" t="str">
        <f>IFERROR(#REF!/GAMSsternCa!BH71,"")</f>
        <v/>
      </c>
      <c r="BJ71" s="2" t="str">
        <f>IFERROR(#REF!/GAMSsternCa!BI71,"")</f>
        <v/>
      </c>
    </row>
    <row r="72" spans="1:62" x14ac:dyDescent="0.25">
      <c r="A72" t="e">
        <f>#REF!</f>
        <v>#REF!</v>
      </c>
      <c r="B72" t="str">
        <f>GAMSbase!A72</f>
        <v>* TEMPERATURE DATA</v>
      </c>
      <c r="C72" s="2" t="str">
        <f>IFERROR(#REF!/GAMSsternCa!B72,"")</f>
        <v/>
      </c>
      <c r="D72" s="2" t="str">
        <f>IFERROR(#REF!/GAMSsternCa!C72,"")</f>
        <v/>
      </c>
      <c r="E72" s="2" t="str">
        <f>IFERROR(#REF!/GAMSsternCa!D72,"")</f>
        <v/>
      </c>
      <c r="F72" s="2" t="str">
        <f>IFERROR(#REF!/GAMSsternCa!E72,"")</f>
        <v/>
      </c>
      <c r="G72" s="2" t="str">
        <f>IFERROR(#REF!/GAMSsternCa!F72,"")</f>
        <v/>
      </c>
      <c r="H72" s="2" t="str">
        <f>IFERROR(#REF!/GAMSsternCa!G72,"")</f>
        <v/>
      </c>
      <c r="I72" s="2" t="str">
        <f>IFERROR(#REF!/GAMSsternCa!H72,"")</f>
        <v/>
      </c>
      <c r="J72" s="2" t="str">
        <f>IFERROR(#REF!/GAMSsternCa!I72,"")</f>
        <v/>
      </c>
      <c r="K72" s="2" t="str">
        <f>IFERROR(#REF!/GAMSsternCa!J72,"")</f>
        <v/>
      </c>
      <c r="L72" s="2" t="str">
        <f>IFERROR(#REF!/GAMSsternCa!K72,"")</f>
        <v/>
      </c>
      <c r="M72" s="2" t="str">
        <f>IFERROR(#REF!/GAMSsternCa!L72,"")</f>
        <v/>
      </c>
      <c r="N72" s="2" t="str">
        <f>IFERROR(#REF!/GAMSsternCa!M72,"")</f>
        <v/>
      </c>
      <c r="O72" s="2" t="str">
        <f>IFERROR(#REF!/GAMSsternCa!N72,"")</f>
        <v/>
      </c>
      <c r="P72" s="2" t="str">
        <f>IFERROR(#REF!/GAMSsternCa!O72,"")</f>
        <v/>
      </c>
      <c r="Q72" s="2" t="str">
        <f>IFERROR(#REF!/GAMSsternCa!P72,"")</f>
        <v/>
      </c>
      <c r="R72" s="2" t="str">
        <f>IFERROR(#REF!/GAMSsternCa!Q72,"")</f>
        <v/>
      </c>
      <c r="S72" s="2" t="str">
        <f>IFERROR(#REF!/GAMSsternCa!R72,"")</f>
        <v/>
      </c>
      <c r="T72" s="2" t="str">
        <f>IFERROR(#REF!/GAMSsternCa!S72,"")</f>
        <v/>
      </c>
      <c r="U72" s="2" t="str">
        <f>IFERROR(#REF!/GAMSsternCa!T72,"")</f>
        <v/>
      </c>
      <c r="V72" s="2" t="str">
        <f>IFERROR(#REF!/GAMSsternCa!U72,"")</f>
        <v/>
      </c>
      <c r="W72" s="2" t="str">
        <f>IFERROR(#REF!/GAMSsternCa!V72,"")</f>
        <v/>
      </c>
      <c r="X72" s="2" t="str">
        <f>IFERROR(#REF!/GAMSsternCa!W72,"")</f>
        <v/>
      </c>
      <c r="Y72" s="2" t="str">
        <f>IFERROR(#REF!/GAMSsternCa!X72,"")</f>
        <v/>
      </c>
      <c r="Z72" s="2" t="str">
        <f>IFERROR(#REF!/GAMSsternCa!Y72,"")</f>
        <v/>
      </c>
      <c r="AA72" s="2" t="str">
        <f>IFERROR(#REF!/GAMSsternCa!Z72,"")</f>
        <v/>
      </c>
      <c r="AB72" s="2" t="str">
        <f>IFERROR(#REF!/GAMSsternCa!AA72,"")</f>
        <v/>
      </c>
      <c r="AC72" s="2" t="str">
        <f>IFERROR(#REF!/GAMSsternCa!AB72,"")</f>
        <v/>
      </c>
      <c r="AD72" s="2" t="str">
        <f>IFERROR(#REF!/GAMSsternCa!AC72,"")</f>
        <v/>
      </c>
      <c r="AE72" s="2" t="str">
        <f>IFERROR(#REF!/GAMSsternCa!AD72,"")</f>
        <v/>
      </c>
      <c r="AF72" s="2" t="str">
        <f>IFERROR(#REF!/GAMSsternCa!AE72,"")</f>
        <v/>
      </c>
      <c r="AG72" s="2" t="str">
        <f>IFERROR(#REF!/GAMSsternCa!AF72,"")</f>
        <v/>
      </c>
      <c r="AH72" s="2" t="str">
        <f>IFERROR(#REF!/GAMSsternCa!AG72,"")</f>
        <v/>
      </c>
      <c r="AI72" s="2" t="str">
        <f>IFERROR(#REF!/GAMSsternCa!AH72,"")</f>
        <v/>
      </c>
      <c r="AJ72" s="2" t="str">
        <f>IFERROR(#REF!/GAMSsternCa!AI72,"")</f>
        <v/>
      </c>
      <c r="AK72" s="2" t="str">
        <f>IFERROR(#REF!/GAMSsternCa!AJ72,"")</f>
        <v/>
      </c>
      <c r="AL72" s="2" t="str">
        <f>IFERROR(#REF!/GAMSsternCa!AK72,"")</f>
        <v/>
      </c>
      <c r="AM72" s="2" t="str">
        <f>IFERROR(#REF!/GAMSsternCa!AL72,"")</f>
        <v/>
      </c>
      <c r="AN72" s="2" t="str">
        <f>IFERROR(#REF!/GAMSsternCa!AM72,"")</f>
        <v/>
      </c>
      <c r="AO72" s="2" t="str">
        <f>IFERROR(#REF!/GAMSsternCa!AN72,"")</f>
        <v/>
      </c>
      <c r="AP72" s="2" t="str">
        <f>IFERROR(#REF!/GAMSsternCa!AO72,"")</f>
        <v/>
      </c>
      <c r="AQ72" s="2" t="str">
        <f>IFERROR(#REF!/GAMSsternCa!AP72,"")</f>
        <v/>
      </c>
      <c r="AR72" s="2" t="str">
        <f>IFERROR(#REF!/GAMSsternCa!AQ72,"")</f>
        <v/>
      </c>
      <c r="AS72" s="2" t="str">
        <f>IFERROR(#REF!/GAMSsternCa!AR72,"")</f>
        <v/>
      </c>
      <c r="AT72" s="2" t="str">
        <f>IFERROR(#REF!/GAMSsternCa!AS72,"")</f>
        <v/>
      </c>
      <c r="AU72" s="2" t="str">
        <f>IFERROR(#REF!/GAMSsternCa!AT72,"")</f>
        <v/>
      </c>
      <c r="AV72" s="2" t="str">
        <f>IFERROR(#REF!/GAMSsternCa!AU72,"")</f>
        <v/>
      </c>
      <c r="AW72" s="2" t="str">
        <f>IFERROR(#REF!/GAMSsternCa!AV72,"")</f>
        <v/>
      </c>
      <c r="AX72" s="2" t="str">
        <f>IFERROR(#REF!/GAMSsternCa!AW72,"")</f>
        <v/>
      </c>
      <c r="AY72" s="2" t="str">
        <f>IFERROR(#REF!/GAMSsternCa!AX72,"")</f>
        <v/>
      </c>
      <c r="AZ72" s="2" t="str">
        <f>IFERROR(#REF!/GAMSsternCa!AY72,"")</f>
        <v/>
      </c>
      <c r="BA72" s="2" t="str">
        <f>IFERROR(#REF!/GAMSsternCa!AZ72,"")</f>
        <v/>
      </c>
      <c r="BB72" s="2" t="str">
        <f>IFERROR(#REF!/GAMSsternCa!BA72,"")</f>
        <v/>
      </c>
      <c r="BC72" s="2" t="str">
        <f>IFERROR(#REF!/GAMSsternCa!BB72,"")</f>
        <v/>
      </c>
      <c r="BD72" s="2" t="str">
        <f>IFERROR(#REF!/GAMSsternCa!BC72,"")</f>
        <v/>
      </c>
      <c r="BE72" s="2" t="str">
        <f>IFERROR(#REF!/GAMSsternCa!BD72,"")</f>
        <v/>
      </c>
      <c r="BF72" s="2" t="str">
        <f>IFERROR(#REF!/GAMSsternCa!BE72,"")</f>
        <v/>
      </c>
      <c r="BG72" s="2" t="str">
        <f>IFERROR(#REF!/GAMSsternCa!BF72,"")</f>
        <v/>
      </c>
      <c r="BH72" s="2" t="str">
        <f>IFERROR(#REF!/GAMSsternCa!BG72,"")</f>
        <v/>
      </c>
      <c r="BI72" s="2" t="str">
        <f>IFERROR(#REF!/GAMSsternCa!BH72,"")</f>
        <v/>
      </c>
      <c r="BJ72" s="2" t="str">
        <f>IFERROR(#REF!/GAMSsternCa!BI72,"")</f>
        <v/>
      </c>
    </row>
    <row r="73" spans="1:62" x14ac:dyDescent="0.25">
      <c r="A73" t="e">
        <f>#REF!</f>
        <v>#REF!</v>
      </c>
      <c r="B73" t="str">
        <f>GAMSbase!A73</f>
        <v>Exogenous Forcing (Watts per Square Meter)</v>
      </c>
      <c r="C73" s="2" t="str">
        <f>IFERROR(#REF!/GAMSsternCa!B73,"")</f>
        <v/>
      </c>
      <c r="D73" s="2" t="str">
        <f>IFERROR(#REF!/GAMSsternCa!C73,"")</f>
        <v/>
      </c>
      <c r="E73" s="2" t="str">
        <f>IFERROR(#REF!/GAMSsternCa!D73,"")</f>
        <v/>
      </c>
      <c r="F73" s="2" t="str">
        <f>IFERROR(#REF!/GAMSsternCa!E73,"")</f>
        <v/>
      </c>
      <c r="G73" s="2" t="str">
        <f>IFERROR(#REF!/GAMSsternCa!F73,"")</f>
        <v/>
      </c>
      <c r="H73" s="2" t="str">
        <f>IFERROR(#REF!/GAMSsternCa!G73,"")</f>
        <v/>
      </c>
      <c r="I73" s="2" t="str">
        <f>IFERROR(#REF!/GAMSsternCa!H73,"")</f>
        <v/>
      </c>
      <c r="J73" s="2" t="str">
        <f>IFERROR(#REF!/GAMSsternCa!I73,"")</f>
        <v/>
      </c>
      <c r="K73" s="2" t="str">
        <f>IFERROR(#REF!/GAMSsternCa!J73,"")</f>
        <v/>
      </c>
      <c r="L73" s="2" t="str">
        <f>IFERROR(#REF!/GAMSsternCa!K73,"")</f>
        <v/>
      </c>
      <c r="M73" s="2" t="str">
        <f>IFERROR(#REF!/GAMSsternCa!L73,"")</f>
        <v/>
      </c>
      <c r="N73" s="2" t="str">
        <f>IFERROR(#REF!/GAMSsternCa!M73,"")</f>
        <v/>
      </c>
      <c r="O73" s="2" t="str">
        <f>IFERROR(#REF!/GAMSsternCa!N73,"")</f>
        <v/>
      </c>
      <c r="P73" s="2" t="str">
        <f>IFERROR(#REF!/GAMSsternCa!O73,"")</f>
        <v/>
      </c>
      <c r="Q73" s="2" t="str">
        <f>IFERROR(#REF!/GAMSsternCa!P73,"")</f>
        <v/>
      </c>
      <c r="R73" s="2" t="str">
        <f>IFERROR(#REF!/GAMSsternCa!Q73,"")</f>
        <v/>
      </c>
      <c r="S73" s="2" t="str">
        <f>IFERROR(#REF!/GAMSsternCa!R73,"")</f>
        <v/>
      </c>
      <c r="T73" s="2" t="str">
        <f>IFERROR(#REF!/GAMSsternCa!S73,"")</f>
        <v/>
      </c>
      <c r="U73" s="2" t="str">
        <f>IFERROR(#REF!/GAMSsternCa!T73,"")</f>
        <v/>
      </c>
      <c r="V73" s="2" t="str">
        <f>IFERROR(#REF!/GAMSsternCa!U73,"")</f>
        <v/>
      </c>
      <c r="W73" s="2" t="str">
        <f>IFERROR(#REF!/GAMSsternCa!V73,"")</f>
        <v/>
      </c>
      <c r="X73" s="2" t="str">
        <f>IFERROR(#REF!/GAMSsternCa!W73,"")</f>
        <v/>
      </c>
      <c r="Y73" s="2" t="str">
        <f>IFERROR(#REF!/GAMSsternCa!X73,"")</f>
        <v/>
      </c>
      <c r="Z73" s="2" t="str">
        <f>IFERROR(#REF!/GAMSsternCa!Y73,"")</f>
        <v/>
      </c>
      <c r="AA73" s="2" t="str">
        <f>IFERROR(#REF!/GAMSsternCa!Z73,"")</f>
        <v/>
      </c>
      <c r="AB73" s="2" t="str">
        <f>IFERROR(#REF!/GAMSsternCa!AA73,"")</f>
        <v/>
      </c>
      <c r="AC73" s="2" t="str">
        <f>IFERROR(#REF!/GAMSsternCa!AB73,"")</f>
        <v/>
      </c>
      <c r="AD73" s="2" t="str">
        <f>IFERROR(#REF!/GAMSsternCa!AC73,"")</f>
        <v/>
      </c>
      <c r="AE73" s="2" t="str">
        <f>IFERROR(#REF!/GAMSsternCa!AD73,"")</f>
        <v/>
      </c>
      <c r="AF73" s="2" t="str">
        <f>IFERROR(#REF!/GAMSsternCa!AE73,"")</f>
        <v/>
      </c>
      <c r="AG73" s="2" t="str">
        <f>IFERROR(#REF!/GAMSsternCa!AF73,"")</f>
        <v/>
      </c>
      <c r="AH73" s="2" t="str">
        <f>IFERROR(#REF!/GAMSsternCa!AG73,"")</f>
        <v/>
      </c>
      <c r="AI73" s="2" t="str">
        <f>IFERROR(#REF!/GAMSsternCa!AH73,"")</f>
        <v/>
      </c>
      <c r="AJ73" s="2" t="str">
        <f>IFERROR(#REF!/GAMSsternCa!AI73,"")</f>
        <v/>
      </c>
      <c r="AK73" s="2" t="str">
        <f>IFERROR(#REF!/GAMSsternCa!AJ73,"")</f>
        <v/>
      </c>
      <c r="AL73" s="2" t="str">
        <f>IFERROR(#REF!/GAMSsternCa!AK73,"")</f>
        <v/>
      </c>
      <c r="AM73" s="2" t="str">
        <f>IFERROR(#REF!/GAMSsternCa!AL73,"")</f>
        <v/>
      </c>
      <c r="AN73" s="2" t="str">
        <f>IFERROR(#REF!/GAMSsternCa!AM73,"")</f>
        <v/>
      </c>
      <c r="AO73" s="2" t="str">
        <f>IFERROR(#REF!/GAMSsternCa!AN73,"")</f>
        <v/>
      </c>
      <c r="AP73" s="2" t="str">
        <f>IFERROR(#REF!/GAMSsternCa!AO73,"")</f>
        <v/>
      </c>
      <c r="AQ73" s="2" t="str">
        <f>IFERROR(#REF!/GAMSsternCa!AP73,"")</f>
        <v/>
      </c>
      <c r="AR73" s="2" t="str">
        <f>IFERROR(#REF!/GAMSsternCa!AQ73,"")</f>
        <v/>
      </c>
      <c r="AS73" s="2" t="str">
        <f>IFERROR(#REF!/GAMSsternCa!AR73,"")</f>
        <v/>
      </c>
      <c r="AT73" s="2" t="str">
        <f>IFERROR(#REF!/GAMSsternCa!AS73,"")</f>
        <v/>
      </c>
      <c r="AU73" s="2" t="str">
        <f>IFERROR(#REF!/GAMSsternCa!AT73,"")</f>
        <v/>
      </c>
      <c r="AV73" s="2" t="str">
        <f>IFERROR(#REF!/GAMSsternCa!AU73,"")</f>
        <v/>
      </c>
      <c r="AW73" s="2" t="str">
        <f>IFERROR(#REF!/GAMSsternCa!AV73,"")</f>
        <v/>
      </c>
      <c r="AX73" s="2" t="str">
        <f>IFERROR(#REF!/GAMSsternCa!AW73,"")</f>
        <v/>
      </c>
      <c r="AY73" s="2" t="str">
        <f>IFERROR(#REF!/GAMSsternCa!AX73,"")</f>
        <v/>
      </c>
      <c r="AZ73" s="2" t="str">
        <f>IFERROR(#REF!/GAMSsternCa!AY73,"")</f>
        <v/>
      </c>
      <c r="BA73" s="2" t="str">
        <f>IFERROR(#REF!/GAMSsternCa!AZ73,"")</f>
        <v/>
      </c>
      <c r="BB73" s="2" t="str">
        <f>IFERROR(#REF!/GAMSsternCa!BA73,"")</f>
        <v/>
      </c>
      <c r="BC73" s="2" t="str">
        <f>IFERROR(#REF!/GAMSsternCa!BB73,"")</f>
        <v/>
      </c>
      <c r="BD73" s="2" t="str">
        <f>IFERROR(#REF!/GAMSsternCa!BC73,"")</f>
        <v/>
      </c>
      <c r="BE73" s="2" t="str">
        <f>IFERROR(#REF!/GAMSsternCa!BD73,"")</f>
        <v/>
      </c>
      <c r="BF73" s="2" t="str">
        <f>IFERROR(#REF!/GAMSsternCa!BE73,"")</f>
        <v/>
      </c>
      <c r="BG73" s="2" t="str">
        <f>IFERROR(#REF!/GAMSsternCa!BF73,"")</f>
        <v/>
      </c>
      <c r="BH73" s="2" t="str">
        <f>IFERROR(#REF!/GAMSsternCa!BG73,"")</f>
        <v/>
      </c>
      <c r="BI73" s="2" t="str">
        <f>IFERROR(#REF!/GAMSsternCa!BH73,"")</f>
        <v/>
      </c>
      <c r="BJ73" s="2" t="str">
        <f>IFERROR(#REF!/GAMSsternCa!BI73,"")</f>
        <v/>
      </c>
    </row>
    <row r="74" spans="1:62" x14ac:dyDescent="0.25">
      <c r="A74" t="e">
        <f>#REF!</f>
        <v>#REF!</v>
      </c>
      <c r="B74" t="str">
        <f>GAMSbase!A74</f>
        <v>2000 Forcings, non-CO2 GHG</v>
      </c>
      <c r="C74" s="2" t="str">
        <f>IFERROR(#REF!/GAMSsternCa!B74,"")</f>
        <v/>
      </c>
      <c r="D74" s="2" t="str">
        <f>IFERROR(#REF!/GAMSsternCa!C74,"")</f>
        <v/>
      </c>
      <c r="E74" s="2" t="str">
        <f>IFERROR(#REF!/GAMSsternCa!D74,"")</f>
        <v/>
      </c>
      <c r="F74" s="2" t="str">
        <f>IFERROR(#REF!/GAMSsternCa!E74,"")</f>
        <v/>
      </c>
      <c r="G74" s="2" t="str">
        <f>IFERROR(#REF!/GAMSsternCa!F74,"")</f>
        <v/>
      </c>
      <c r="H74" s="2" t="str">
        <f>IFERROR(#REF!/GAMSsternCa!G74,"")</f>
        <v/>
      </c>
      <c r="I74" s="2" t="str">
        <f>IFERROR(#REF!/GAMSsternCa!H74,"")</f>
        <v/>
      </c>
      <c r="J74" s="2" t="str">
        <f>IFERROR(#REF!/GAMSsternCa!I74,"")</f>
        <v/>
      </c>
      <c r="K74" s="2" t="str">
        <f>IFERROR(#REF!/GAMSsternCa!J74,"")</f>
        <v/>
      </c>
      <c r="L74" s="2" t="str">
        <f>IFERROR(#REF!/GAMSsternCa!K74,"")</f>
        <v/>
      </c>
      <c r="M74" s="2" t="str">
        <f>IFERROR(#REF!/GAMSsternCa!L74,"")</f>
        <v/>
      </c>
      <c r="N74" s="2" t="str">
        <f>IFERROR(#REF!/GAMSsternCa!M74,"")</f>
        <v/>
      </c>
      <c r="O74" s="2" t="str">
        <f>IFERROR(#REF!/GAMSsternCa!N74,"")</f>
        <v/>
      </c>
      <c r="P74" s="2" t="str">
        <f>IFERROR(#REF!/GAMSsternCa!O74,"")</f>
        <v/>
      </c>
      <c r="Q74" s="2" t="str">
        <f>IFERROR(#REF!/GAMSsternCa!P74,"")</f>
        <v/>
      </c>
      <c r="R74" s="2" t="str">
        <f>IFERROR(#REF!/GAMSsternCa!Q74,"")</f>
        <v/>
      </c>
      <c r="S74" s="2" t="str">
        <f>IFERROR(#REF!/GAMSsternCa!R74,"")</f>
        <v/>
      </c>
      <c r="T74" s="2" t="str">
        <f>IFERROR(#REF!/GAMSsternCa!S74,"")</f>
        <v/>
      </c>
      <c r="U74" s="2" t="str">
        <f>IFERROR(#REF!/GAMSsternCa!T74,"")</f>
        <v/>
      </c>
      <c r="V74" s="2" t="str">
        <f>IFERROR(#REF!/GAMSsternCa!U74,"")</f>
        <v/>
      </c>
      <c r="W74" s="2" t="str">
        <f>IFERROR(#REF!/GAMSsternCa!V74,"")</f>
        <v/>
      </c>
      <c r="X74" s="2" t="str">
        <f>IFERROR(#REF!/GAMSsternCa!W74,"")</f>
        <v/>
      </c>
      <c r="Y74" s="2" t="str">
        <f>IFERROR(#REF!/GAMSsternCa!X74,"")</f>
        <v/>
      </c>
      <c r="Z74" s="2" t="str">
        <f>IFERROR(#REF!/GAMSsternCa!Y74,"")</f>
        <v/>
      </c>
      <c r="AA74" s="2" t="str">
        <f>IFERROR(#REF!/GAMSsternCa!Z74,"")</f>
        <v/>
      </c>
      <c r="AB74" s="2" t="str">
        <f>IFERROR(#REF!/GAMSsternCa!AA74,"")</f>
        <v/>
      </c>
      <c r="AC74" s="2" t="str">
        <f>IFERROR(#REF!/GAMSsternCa!AB74,"")</f>
        <v/>
      </c>
      <c r="AD74" s="2" t="str">
        <f>IFERROR(#REF!/GAMSsternCa!AC74,"")</f>
        <v/>
      </c>
      <c r="AE74" s="2" t="str">
        <f>IFERROR(#REF!/GAMSsternCa!AD74,"")</f>
        <v/>
      </c>
      <c r="AF74" s="2" t="str">
        <f>IFERROR(#REF!/GAMSsternCa!AE74,"")</f>
        <v/>
      </c>
      <c r="AG74" s="2" t="str">
        <f>IFERROR(#REF!/GAMSsternCa!AF74,"")</f>
        <v/>
      </c>
      <c r="AH74" s="2" t="str">
        <f>IFERROR(#REF!/GAMSsternCa!AG74,"")</f>
        <v/>
      </c>
      <c r="AI74" s="2" t="str">
        <f>IFERROR(#REF!/GAMSsternCa!AH74,"")</f>
        <v/>
      </c>
      <c r="AJ74" s="2" t="str">
        <f>IFERROR(#REF!/GAMSsternCa!AI74,"")</f>
        <v/>
      </c>
      <c r="AK74" s="2" t="str">
        <f>IFERROR(#REF!/GAMSsternCa!AJ74,"")</f>
        <v/>
      </c>
      <c r="AL74" s="2" t="str">
        <f>IFERROR(#REF!/GAMSsternCa!AK74,"")</f>
        <v/>
      </c>
      <c r="AM74" s="2" t="str">
        <f>IFERROR(#REF!/GAMSsternCa!AL74,"")</f>
        <v/>
      </c>
      <c r="AN74" s="2" t="str">
        <f>IFERROR(#REF!/GAMSsternCa!AM74,"")</f>
        <v/>
      </c>
      <c r="AO74" s="2" t="str">
        <f>IFERROR(#REF!/GAMSsternCa!AN74,"")</f>
        <v/>
      </c>
      <c r="AP74" s="2" t="str">
        <f>IFERROR(#REF!/GAMSsternCa!AO74,"")</f>
        <v/>
      </c>
      <c r="AQ74" s="2" t="str">
        <f>IFERROR(#REF!/GAMSsternCa!AP74,"")</f>
        <v/>
      </c>
      <c r="AR74" s="2" t="str">
        <f>IFERROR(#REF!/GAMSsternCa!AQ74,"")</f>
        <v/>
      </c>
      <c r="AS74" s="2" t="str">
        <f>IFERROR(#REF!/GAMSsternCa!AR74,"")</f>
        <v/>
      </c>
      <c r="AT74" s="2" t="str">
        <f>IFERROR(#REF!/GAMSsternCa!AS74,"")</f>
        <v/>
      </c>
      <c r="AU74" s="2" t="str">
        <f>IFERROR(#REF!/GAMSsternCa!AT74,"")</f>
        <v/>
      </c>
      <c r="AV74" s="2" t="str">
        <f>IFERROR(#REF!/GAMSsternCa!AU74,"")</f>
        <v/>
      </c>
      <c r="AW74" s="2" t="str">
        <f>IFERROR(#REF!/GAMSsternCa!AV74,"")</f>
        <v/>
      </c>
      <c r="AX74" s="2" t="str">
        <f>IFERROR(#REF!/GAMSsternCa!AW74,"")</f>
        <v/>
      </c>
      <c r="AY74" s="2" t="str">
        <f>IFERROR(#REF!/GAMSsternCa!AX74,"")</f>
        <v/>
      </c>
      <c r="AZ74" s="2" t="str">
        <f>IFERROR(#REF!/GAMSsternCa!AY74,"")</f>
        <v/>
      </c>
      <c r="BA74" s="2" t="str">
        <f>IFERROR(#REF!/GAMSsternCa!AZ74,"")</f>
        <v/>
      </c>
      <c r="BB74" s="2" t="str">
        <f>IFERROR(#REF!/GAMSsternCa!BA74,"")</f>
        <v/>
      </c>
      <c r="BC74" s="2" t="str">
        <f>IFERROR(#REF!/GAMSsternCa!BB74,"")</f>
        <v/>
      </c>
      <c r="BD74" s="2" t="str">
        <f>IFERROR(#REF!/GAMSsternCa!BC74,"")</f>
        <v/>
      </c>
      <c r="BE74" s="2" t="str">
        <f>IFERROR(#REF!/GAMSsternCa!BD74,"")</f>
        <v/>
      </c>
      <c r="BF74" s="2" t="str">
        <f>IFERROR(#REF!/GAMSsternCa!BE74,"")</f>
        <v/>
      </c>
      <c r="BG74" s="2" t="str">
        <f>IFERROR(#REF!/GAMSsternCa!BF74,"")</f>
        <v/>
      </c>
      <c r="BH74" s="2" t="str">
        <f>IFERROR(#REF!/GAMSsternCa!BG74,"")</f>
        <v/>
      </c>
      <c r="BI74" s="2" t="str">
        <f>IFERROR(#REF!/GAMSsternCa!BH74,"")</f>
        <v/>
      </c>
      <c r="BJ74" s="2" t="str">
        <f>IFERROR(#REF!/GAMSsternCa!BI74,"")</f>
        <v/>
      </c>
    </row>
    <row r="75" spans="1:62" x14ac:dyDescent="0.25">
      <c r="A75" t="e">
        <f>#REF!</f>
        <v>#REF!</v>
      </c>
      <c r="B75" t="str">
        <f>GAMSbase!A75</f>
        <v>2100 Forcings, non-CO2 GHG</v>
      </c>
      <c r="C75" s="2" t="str">
        <f>IFERROR(#REF!/GAMSsternCa!B75,"")</f>
        <v/>
      </c>
      <c r="D75" s="2" t="str">
        <f>IFERROR(#REF!/GAMSsternCa!C75,"")</f>
        <v/>
      </c>
      <c r="E75" s="2" t="str">
        <f>IFERROR(#REF!/GAMSsternCa!D75,"")</f>
        <v/>
      </c>
      <c r="F75" s="2" t="str">
        <f>IFERROR(#REF!/GAMSsternCa!E75,"")</f>
        <v/>
      </c>
      <c r="G75" s="2" t="str">
        <f>IFERROR(#REF!/GAMSsternCa!F75,"")</f>
        <v/>
      </c>
      <c r="H75" s="2" t="str">
        <f>IFERROR(#REF!/GAMSsternCa!G75,"")</f>
        <v/>
      </c>
      <c r="I75" s="2" t="str">
        <f>IFERROR(#REF!/GAMSsternCa!H75,"")</f>
        <v/>
      </c>
      <c r="J75" s="2" t="str">
        <f>IFERROR(#REF!/GAMSsternCa!I75,"")</f>
        <v/>
      </c>
      <c r="K75" s="2" t="str">
        <f>IFERROR(#REF!/GAMSsternCa!J75,"")</f>
        <v/>
      </c>
      <c r="L75" s="2" t="str">
        <f>IFERROR(#REF!/GAMSsternCa!K75,"")</f>
        <v/>
      </c>
      <c r="M75" s="2" t="str">
        <f>IFERROR(#REF!/GAMSsternCa!L75,"")</f>
        <v/>
      </c>
      <c r="N75" s="2" t="str">
        <f>IFERROR(#REF!/GAMSsternCa!M75,"")</f>
        <v/>
      </c>
      <c r="O75" s="2" t="str">
        <f>IFERROR(#REF!/GAMSsternCa!N75,"")</f>
        <v/>
      </c>
      <c r="P75" s="2" t="str">
        <f>IFERROR(#REF!/GAMSsternCa!O75,"")</f>
        <v/>
      </c>
      <c r="Q75" s="2" t="str">
        <f>IFERROR(#REF!/GAMSsternCa!P75,"")</f>
        <v/>
      </c>
      <c r="R75" s="2" t="str">
        <f>IFERROR(#REF!/GAMSsternCa!Q75,"")</f>
        <v/>
      </c>
      <c r="S75" s="2" t="str">
        <f>IFERROR(#REF!/GAMSsternCa!R75,"")</f>
        <v/>
      </c>
      <c r="T75" s="2" t="str">
        <f>IFERROR(#REF!/GAMSsternCa!S75,"")</f>
        <v/>
      </c>
      <c r="U75" s="2" t="str">
        <f>IFERROR(#REF!/GAMSsternCa!T75,"")</f>
        <v/>
      </c>
      <c r="V75" s="2" t="str">
        <f>IFERROR(#REF!/GAMSsternCa!U75,"")</f>
        <v/>
      </c>
      <c r="W75" s="2" t="str">
        <f>IFERROR(#REF!/GAMSsternCa!V75,"")</f>
        <v/>
      </c>
      <c r="X75" s="2" t="str">
        <f>IFERROR(#REF!/GAMSsternCa!W75,"")</f>
        <v/>
      </c>
      <c r="Y75" s="2" t="str">
        <f>IFERROR(#REF!/GAMSsternCa!X75,"")</f>
        <v/>
      </c>
      <c r="Z75" s="2" t="str">
        <f>IFERROR(#REF!/GAMSsternCa!Y75,"")</f>
        <v/>
      </c>
      <c r="AA75" s="2" t="str">
        <f>IFERROR(#REF!/GAMSsternCa!Z75,"")</f>
        <v/>
      </c>
      <c r="AB75" s="2" t="str">
        <f>IFERROR(#REF!/GAMSsternCa!AA75,"")</f>
        <v/>
      </c>
      <c r="AC75" s="2" t="str">
        <f>IFERROR(#REF!/GAMSsternCa!AB75,"")</f>
        <v/>
      </c>
      <c r="AD75" s="2" t="str">
        <f>IFERROR(#REF!/GAMSsternCa!AC75,"")</f>
        <v/>
      </c>
      <c r="AE75" s="2" t="str">
        <f>IFERROR(#REF!/GAMSsternCa!AD75,"")</f>
        <v/>
      </c>
      <c r="AF75" s="2" t="str">
        <f>IFERROR(#REF!/GAMSsternCa!AE75,"")</f>
        <v/>
      </c>
      <c r="AG75" s="2" t="str">
        <f>IFERROR(#REF!/GAMSsternCa!AF75,"")</f>
        <v/>
      </c>
      <c r="AH75" s="2" t="str">
        <f>IFERROR(#REF!/GAMSsternCa!AG75,"")</f>
        <v/>
      </c>
      <c r="AI75" s="2" t="str">
        <f>IFERROR(#REF!/GAMSsternCa!AH75,"")</f>
        <v/>
      </c>
      <c r="AJ75" s="2" t="str">
        <f>IFERROR(#REF!/GAMSsternCa!AI75,"")</f>
        <v/>
      </c>
      <c r="AK75" s="2" t="str">
        <f>IFERROR(#REF!/GAMSsternCa!AJ75,"")</f>
        <v/>
      </c>
      <c r="AL75" s="2" t="str">
        <f>IFERROR(#REF!/GAMSsternCa!AK75,"")</f>
        <v/>
      </c>
      <c r="AM75" s="2" t="str">
        <f>IFERROR(#REF!/GAMSsternCa!AL75,"")</f>
        <v/>
      </c>
      <c r="AN75" s="2" t="str">
        <f>IFERROR(#REF!/GAMSsternCa!AM75,"")</f>
        <v/>
      </c>
      <c r="AO75" s="2" t="str">
        <f>IFERROR(#REF!/GAMSsternCa!AN75,"")</f>
        <v/>
      </c>
      <c r="AP75" s="2" t="str">
        <f>IFERROR(#REF!/GAMSsternCa!AO75,"")</f>
        <v/>
      </c>
      <c r="AQ75" s="2" t="str">
        <f>IFERROR(#REF!/GAMSsternCa!AP75,"")</f>
        <v/>
      </c>
      <c r="AR75" s="2" t="str">
        <f>IFERROR(#REF!/GAMSsternCa!AQ75,"")</f>
        <v/>
      </c>
      <c r="AS75" s="2" t="str">
        <f>IFERROR(#REF!/GAMSsternCa!AR75,"")</f>
        <v/>
      </c>
      <c r="AT75" s="2" t="str">
        <f>IFERROR(#REF!/GAMSsternCa!AS75,"")</f>
        <v/>
      </c>
      <c r="AU75" s="2" t="str">
        <f>IFERROR(#REF!/GAMSsternCa!AT75,"")</f>
        <v/>
      </c>
      <c r="AV75" s="2" t="str">
        <f>IFERROR(#REF!/GAMSsternCa!AU75,"")</f>
        <v/>
      </c>
      <c r="AW75" s="2" t="str">
        <f>IFERROR(#REF!/GAMSsternCa!AV75,"")</f>
        <v/>
      </c>
      <c r="AX75" s="2" t="str">
        <f>IFERROR(#REF!/GAMSsternCa!AW75,"")</f>
        <v/>
      </c>
      <c r="AY75" s="2" t="str">
        <f>IFERROR(#REF!/GAMSsternCa!AX75,"")</f>
        <v/>
      </c>
      <c r="AZ75" s="2" t="str">
        <f>IFERROR(#REF!/GAMSsternCa!AY75,"")</f>
        <v/>
      </c>
      <c r="BA75" s="2" t="str">
        <f>IFERROR(#REF!/GAMSsternCa!AZ75,"")</f>
        <v/>
      </c>
      <c r="BB75" s="2" t="str">
        <f>IFERROR(#REF!/GAMSsternCa!BA75,"")</f>
        <v/>
      </c>
      <c r="BC75" s="2" t="str">
        <f>IFERROR(#REF!/GAMSsternCa!BB75,"")</f>
        <v/>
      </c>
      <c r="BD75" s="2" t="str">
        <f>IFERROR(#REF!/GAMSsternCa!BC75,"")</f>
        <v/>
      </c>
      <c r="BE75" s="2" t="str">
        <f>IFERROR(#REF!/GAMSsternCa!BD75,"")</f>
        <v/>
      </c>
      <c r="BF75" s="2" t="str">
        <f>IFERROR(#REF!/GAMSsternCa!BE75,"")</f>
        <v/>
      </c>
      <c r="BG75" s="2" t="str">
        <f>IFERROR(#REF!/GAMSsternCa!BF75,"")</f>
        <v/>
      </c>
      <c r="BH75" s="2" t="str">
        <f>IFERROR(#REF!/GAMSsternCa!BG75,"")</f>
        <v/>
      </c>
      <c r="BI75" s="2" t="str">
        <f>IFERROR(#REF!/GAMSsternCa!BH75,"")</f>
        <v/>
      </c>
      <c r="BJ75" s="2" t="str">
        <f>IFERROR(#REF!/GAMSsternCa!BI75,"")</f>
        <v/>
      </c>
    </row>
    <row r="76" spans="1:62" x14ac:dyDescent="0.25">
      <c r="A76" t="e">
        <f>#REF!</f>
        <v>#REF!</v>
      </c>
      <c r="B76" t="str">
        <f>GAMSbase!A76</f>
        <v>Initial Temperature (2008-2011)</v>
      </c>
      <c r="C76" s="2" t="str">
        <f>IFERROR(#REF!/GAMSsternCa!B76,"")</f>
        <v/>
      </c>
      <c r="D76" s="2" t="str">
        <f>IFERROR(#REF!/GAMSsternCa!C76,"")</f>
        <v/>
      </c>
      <c r="E76" s="2" t="str">
        <f>IFERROR(#REF!/GAMSsternCa!D76,"")</f>
        <v/>
      </c>
      <c r="F76" s="2" t="str">
        <f>IFERROR(#REF!/GAMSsternCa!E76,"")</f>
        <v/>
      </c>
      <c r="G76" s="2" t="str">
        <f>IFERROR(#REF!/GAMSsternCa!F76,"")</f>
        <v/>
      </c>
      <c r="H76" s="2" t="str">
        <f>IFERROR(#REF!/GAMSsternCa!G76,"")</f>
        <v/>
      </c>
      <c r="I76" s="2" t="str">
        <f>IFERROR(#REF!/GAMSsternCa!H76,"")</f>
        <v/>
      </c>
      <c r="J76" s="2" t="str">
        <f>IFERROR(#REF!/GAMSsternCa!I76,"")</f>
        <v/>
      </c>
      <c r="K76" s="2" t="str">
        <f>IFERROR(#REF!/GAMSsternCa!J76,"")</f>
        <v/>
      </c>
      <c r="L76" s="2" t="str">
        <f>IFERROR(#REF!/GAMSsternCa!K76,"")</f>
        <v/>
      </c>
      <c r="M76" s="2" t="str">
        <f>IFERROR(#REF!/GAMSsternCa!L76,"")</f>
        <v/>
      </c>
      <c r="N76" s="2" t="str">
        <f>IFERROR(#REF!/GAMSsternCa!M76,"")</f>
        <v/>
      </c>
      <c r="O76" s="2" t="str">
        <f>IFERROR(#REF!/GAMSsternCa!N76,"")</f>
        <v/>
      </c>
      <c r="P76" s="2" t="str">
        <f>IFERROR(#REF!/GAMSsternCa!O76,"")</f>
        <v/>
      </c>
      <c r="Q76" s="2" t="str">
        <f>IFERROR(#REF!/GAMSsternCa!P76,"")</f>
        <v/>
      </c>
      <c r="R76" s="2" t="str">
        <f>IFERROR(#REF!/GAMSsternCa!Q76,"")</f>
        <v/>
      </c>
      <c r="S76" s="2" t="str">
        <f>IFERROR(#REF!/GAMSsternCa!R76,"")</f>
        <v/>
      </c>
      <c r="T76" s="2" t="str">
        <f>IFERROR(#REF!/GAMSsternCa!S76,"")</f>
        <v/>
      </c>
      <c r="U76" s="2" t="str">
        <f>IFERROR(#REF!/GAMSsternCa!T76,"")</f>
        <v/>
      </c>
      <c r="V76" s="2" t="str">
        <f>IFERROR(#REF!/GAMSsternCa!U76,"")</f>
        <v/>
      </c>
      <c r="W76" s="2" t="str">
        <f>IFERROR(#REF!/GAMSsternCa!V76,"")</f>
        <v/>
      </c>
      <c r="X76" s="2" t="str">
        <f>IFERROR(#REF!/GAMSsternCa!W76,"")</f>
        <v/>
      </c>
      <c r="Y76" s="2" t="str">
        <f>IFERROR(#REF!/GAMSsternCa!X76,"")</f>
        <v/>
      </c>
      <c r="Z76" s="2" t="str">
        <f>IFERROR(#REF!/GAMSsternCa!Y76,"")</f>
        <v/>
      </c>
      <c r="AA76" s="2" t="str">
        <f>IFERROR(#REF!/GAMSsternCa!Z76,"")</f>
        <v/>
      </c>
      <c r="AB76" s="2" t="str">
        <f>IFERROR(#REF!/GAMSsternCa!AA76,"")</f>
        <v/>
      </c>
      <c r="AC76" s="2" t="str">
        <f>IFERROR(#REF!/GAMSsternCa!AB76,"")</f>
        <v/>
      </c>
      <c r="AD76" s="2" t="str">
        <f>IFERROR(#REF!/GAMSsternCa!AC76,"")</f>
        <v/>
      </c>
      <c r="AE76" s="2" t="str">
        <f>IFERROR(#REF!/GAMSsternCa!AD76,"")</f>
        <v/>
      </c>
      <c r="AF76" s="2" t="str">
        <f>IFERROR(#REF!/GAMSsternCa!AE76,"")</f>
        <v/>
      </c>
      <c r="AG76" s="2" t="str">
        <f>IFERROR(#REF!/GAMSsternCa!AF76,"")</f>
        <v/>
      </c>
      <c r="AH76" s="2" t="str">
        <f>IFERROR(#REF!/GAMSsternCa!AG76,"")</f>
        <v/>
      </c>
      <c r="AI76" s="2" t="str">
        <f>IFERROR(#REF!/GAMSsternCa!AH76,"")</f>
        <v/>
      </c>
      <c r="AJ76" s="2" t="str">
        <f>IFERROR(#REF!/GAMSsternCa!AI76,"")</f>
        <v/>
      </c>
      <c r="AK76" s="2" t="str">
        <f>IFERROR(#REF!/GAMSsternCa!AJ76,"")</f>
        <v/>
      </c>
      <c r="AL76" s="2" t="str">
        <f>IFERROR(#REF!/GAMSsternCa!AK76,"")</f>
        <v/>
      </c>
      <c r="AM76" s="2" t="str">
        <f>IFERROR(#REF!/GAMSsternCa!AL76,"")</f>
        <v/>
      </c>
      <c r="AN76" s="2" t="str">
        <f>IFERROR(#REF!/GAMSsternCa!AM76,"")</f>
        <v/>
      </c>
      <c r="AO76" s="2" t="str">
        <f>IFERROR(#REF!/GAMSsternCa!AN76,"")</f>
        <v/>
      </c>
      <c r="AP76" s="2" t="str">
        <f>IFERROR(#REF!/GAMSsternCa!AO76,"")</f>
        <v/>
      </c>
      <c r="AQ76" s="2" t="str">
        <f>IFERROR(#REF!/GAMSsternCa!AP76,"")</f>
        <v/>
      </c>
      <c r="AR76" s="2" t="str">
        <f>IFERROR(#REF!/GAMSsternCa!AQ76,"")</f>
        <v/>
      </c>
      <c r="AS76" s="2" t="str">
        <f>IFERROR(#REF!/GAMSsternCa!AR76,"")</f>
        <v/>
      </c>
      <c r="AT76" s="2" t="str">
        <f>IFERROR(#REF!/GAMSsternCa!AS76,"")</f>
        <v/>
      </c>
      <c r="AU76" s="2" t="str">
        <f>IFERROR(#REF!/GAMSsternCa!AT76,"")</f>
        <v/>
      </c>
      <c r="AV76" s="2" t="str">
        <f>IFERROR(#REF!/GAMSsternCa!AU76,"")</f>
        <v/>
      </c>
      <c r="AW76" s="2" t="str">
        <f>IFERROR(#REF!/GAMSsternCa!AV76,"")</f>
        <v/>
      </c>
      <c r="AX76" s="2" t="str">
        <f>IFERROR(#REF!/GAMSsternCa!AW76,"")</f>
        <v/>
      </c>
      <c r="AY76" s="2" t="str">
        <f>IFERROR(#REF!/GAMSsternCa!AX76,"")</f>
        <v/>
      </c>
      <c r="AZ76" s="2" t="str">
        <f>IFERROR(#REF!/GAMSsternCa!AY76,"")</f>
        <v/>
      </c>
      <c r="BA76" s="2" t="str">
        <f>IFERROR(#REF!/GAMSsternCa!AZ76,"")</f>
        <v/>
      </c>
      <c r="BB76" s="2" t="str">
        <f>IFERROR(#REF!/GAMSsternCa!BA76,"")</f>
        <v/>
      </c>
      <c r="BC76" s="2" t="str">
        <f>IFERROR(#REF!/GAMSsternCa!BB76,"")</f>
        <v/>
      </c>
      <c r="BD76" s="2" t="str">
        <f>IFERROR(#REF!/GAMSsternCa!BC76,"")</f>
        <v/>
      </c>
      <c r="BE76" s="2" t="str">
        <f>IFERROR(#REF!/GAMSsternCa!BD76,"")</f>
        <v/>
      </c>
      <c r="BF76" s="2" t="str">
        <f>IFERROR(#REF!/GAMSsternCa!BE76,"")</f>
        <v/>
      </c>
      <c r="BG76" s="2" t="str">
        <f>IFERROR(#REF!/GAMSsternCa!BF76,"")</f>
        <v/>
      </c>
      <c r="BH76" s="2" t="str">
        <f>IFERROR(#REF!/GAMSsternCa!BG76,"")</f>
        <v/>
      </c>
      <c r="BI76" s="2" t="str">
        <f>IFERROR(#REF!/GAMSsternCa!BH76,"")</f>
        <v/>
      </c>
      <c r="BJ76" s="2" t="str">
        <f>IFERROR(#REF!/GAMSsternCa!BI76,"")</f>
        <v/>
      </c>
    </row>
    <row r="77" spans="1:62" x14ac:dyDescent="0.25">
      <c r="A77" t="e">
        <f>#REF!</f>
        <v>#REF!</v>
      </c>
      <c r="B77" t="str">
        <f>GAMSbase!A77</f>
        <v>Initial Temperature of Deep Oceans (deg C above 1900 level)</v>
      </c>
      <c r="C77" s="2" t="str">
        <f>IFERROR(#REF!/GAMSsternCa!B77,"")</f>
        <v/>
      </c>
      <c r="D77" s="2" t="str">
        <f>IFERROR(#REF!/GAMSsternCa!C77,"")</f>
        <v/>
      </c>
      <c r="E77" s="2" t="str">
        <f>IFERROR(#REF!/GAMSsternCa!D77,"")</f>
        <v/>
      </c>
      <c r="F77" s="2" t="str">
        <f>IFERROR(#REF!/GAMSsternCa!E77,"")</f>
        <v/>
      </c>
      <c r="G77" s="2" t="str">
        <f>IFERROR(#REF!/GAMSsternCa!F77,"")</f>
        <v/>
      </c>
      <c r="H77" s="2" t="str">
        <f>IFERROR(#REF!/GAMSsternCa!G77,"")</f>
        <v/>
      </c>
      <c r="I77" s="2" t="str">
        <f>IFERROR(#REF!/GAMSsternCa!H77,"")</f>
        <v/>
      </c>
      <c r="J77" s="2" t="str">
        <f>IFERROR(#REF!/GAMSsternCa!I77,"")</f>
        <v/>
      </c>
      <c r="K77" s="2" t="str">
        <f>IFERROR(#REF!/GAMSsternCa!J77,"")</f>
        <v/>
      </c>
      <c r="L77" s="2" t="str">
        <f>IFERROR(#REF!/GAMSsternCa!K77,"")</f>
        <v/>
      </c>
      <c r="M77" s="2" t="str">
        <f>IFERROR(#REF!/GAMSsternCa!L77,"")</f>
        <v/>
      </c>
      <c r="N77" s="2" t="str">
        <f>IFERROR(#REF!/GAMSsternCa!M77,"")</f>
        <v/>
      </c>
      <c r="O77" s="2" t="str">
        <f>IFERROR(#REF!/GAMSsternCa!N77,"")</f>
        <v/>
      </c>
      <c r="P77" s="2" t="str">
        <f>IFERROR(#REF!/GAMSsternCa!O77,"")</f>
        <v/>
      </c>
      <c r="Q77" s="2" t="str">
        <f>IFERROR(#REF!/GAMSsternCa!P77,"")</f>
        <v/>
      </c>
      <c r="R77" s="2" t="str">
        <f>IFERROR(#REF!/GAMSsternCa!Q77,"")</f>
        <v/>
      </c>
      <c r="S77" s="2" t="str">
        <f>IFERROR(#REF!/GAMSsternCa!R77,"")</f>
        <v/>
      </c>
      <c r="T77" s="2" t="str">
        <f>IFERROR(#REF!/GAMSsternCa!S77,"")</f>
        <v/>
      </c>
      <c r="U77" s="2" t="str">
        <f>IFERROR(#REF!/GAMSsternCa!T77,"")</f>
        <v/>
      </c>
      <c r="V77" s="2" t="str">
        <f>IFERROR(#REF!/GAMSsternCa!U77,"")</f>
        <v/>
      </c>
      <c r="W77" s="2" t="str">
        <f>IFERROR(#REF!/GAMSsternCa!V77,"")</f>
        <v/>
      </c>
      <c r="X77" s="2" t="str">
        <f>IFERROR(#REF!/GAMSsternCa!W77,"")</f>
        <v/>
      </c>
      <c r="Y77" s="2" t="str">
        <f>IFERROR(#REF!/GAMSsternCa!X77,"")</f>
        <v/>
      </c>
      <c r="Z77" s="2" t="str">
        <f>IFERROR(#REF!/GAMSsternCa!Y77,"")</f>
        <v/>
      </c>
      <c r="AA77" s="2" t="str">
        <f>IFERROR(#REF!/GAMSsternCa!Z77,"")</f>
        <v/>
      </c>
      <c r="AB77" s="2" t="str">
        <f>IFERROR(#REF!/GAMSsternCa!AA77,"")</f>
        <v/>
      </c>
      <c r="AC77" s="2" t="str">
        <f>IFERROR(#REF!/GAMSsternCa!AB77,"")</f>
        <v/>
      </c>
      <c r="AD77" s="2" t="str">
        <f>IFERROR(#REF!/GAMSsternCa!AC77,"")</f>
        <v/>
      </c>
      <c r="AE77" s="2" t="str">
        <f>IFERROR(#REF!/GAMSsternCa!AD77,"")</f>
        <v/>
      </c>
      <c r="AF77" s="2" t="str">
        <f>IFERROR(#REF!/GAMSsternCa!AE77,"")</f>
        <v/>
      </c>
      <c r="AG77" s="2" t="str">
        <f>IFERROR(#REF!/GAMSsternCa!AF77,"")</f>
        <v/>
      </c>
      <c r="AH77" s="2" t="str">
        <f>IFERROR(#REF!/GAMSsternCa!AG77,"")</f>
        <v/>
      </c>
      <c r="AI77" s="2" t="str">
        <f>IFERROR(#REF!/GAMSsternCa!AH77,"")</f>
        <v/>
      </c>
      <c r="AJ77" s="2" t="str">
        <f>IFERROR(#REF!/GAMSsternCa!AI77,"")</f>
        <v/>
      </c>
      <c r="AK77" s="2" t="str">
        <f>IFERROR(#REF!/GAMSsternCa!AJ77,"")</f>
        <v/>
      </c>
      <c r="AL77" s="2" t="str">
        <f>IFERROR(#REF!/GAMSsternCa!AK77,"")</f>
        <v/>
      </c>
      <c r="AM77" s="2" t="str">
        <f>IFERROR(#REF!/GAMSsternCa!AL77,"")</f>
        <v/>
      </c>
      <c r="AN77" s="2" t="str">
        <f>IFERROR(#REF!/GAMSsternCa!AM77,"")</f>
        <v/>
      </c>
      <c r="AO77" s="2" t="str">
        <f>IFERROR(#REF!/GAMSsternCa!AN77,"")</f>
        <v/>
      </c>
      <c r="AP77" s="2" t="str">
        <f>IFERROR(#REF!/GAMSsternCa!AO77,"")</f>
        <v/>
      </c>
      <c r="AQ77" s="2" t="str">
        <f>IFERROR(#REF!/GAMSsternCa!AP77,"")</f>
        <v/>
      </c>
      <c r="AR77" s="2" t="str">
        <f>IFERROR(#REF!/GAMSsternCa!AQ77,"")</f>
        <v/>
      </c>
      <c r="AS77" s="2" t="str">
        <f>IFERROR(#REF!/GAMSsternCa!AR77,"")</f>
        <v/>
      </c>
      <c r="AT77" s="2" t="str">
        <f>IFERROR(#REF!/GAMSsternCa!AS77,"")</f>
        <v/>
      </c>
      <c r="AU77" s="2" t="str">
        <f>IFERROR(#REF!/GAMSsternCa!AT77,"")</f>
        <v/>
      </c>
      <c r="AV77" s="2" t="str">
        <f>IFERROR(#REF!/GAMSsternCa!AU77,"")</f>
        <v/>
      </c>
      <c r="AW77" s="2" t="str">
        <f>IFERROR(#REF!/GAMSsternCa!AV77,"")</f>
        <v/>
      </c>
      <c r="AX77" s="2" t="str">
        <f>IFERROR(#REF!/GAMSsternCa!AW77,"")</f>
        <v/>
      </c>
      <c r="AY77" s="2" t="str">
        <f>IFERROR(#REF!/GAMSsternCa!AX77,"")</f>
        <v/>
      </c>
      <c r="AZ77" s="2" t="str">
        <f>IFERROR(#REF!/GAMSsternCa!AY77,"")</f>
        <v/>
      </c>
      <c r="BA77" s="2" t="str">
        <f>IFERROR(#REF!/GAMSsternCa!AZ77,"")</f>
        <v/>
      </c>
      <c r="BB77" s="2" t="str">
        <f>IFERROR(#REF!/GAMSsternCa!BA77,"")</f>
        <v/>
      </c>
      <c r="BC77" s="2" t="str">
        <f>IFERROR(#REF!/GAMSsternCa!BB77,"")</f>
        <v/>
      </c>
      <c r="BD77" s="2" t="str">
        <f>IFERROR(#REF!/GAMSsternCa!BC77,"")</f>
        <v/>
      </c>
      <c r="BE77" s="2" t="str">
        <f>IFERROR(#REF!/GAMSsternCa!BD77,"")</f>
        <v/>
      </c>
      <c r="BF77" s="2" t="str">
        <f>IFERROR(#REF!/GAMSsternCa!BE77,"")</f>
        <v/>
      </c>
      <c r="BG77" s="2" t="str">
        <f>IFERROR(#REF!/GAMSsternCa!BF77,"")</f>
        <v/>
      </c>
      <c r="BH77" s="2" t="str">
        <f>IFERROR(#REF!/GAMSsternCa!BG77,"")</f>
        <v/>
      </c>
      <c r="BI77" s="2" t="str">
        <f>IFERROR(#REF!/GAMSsternCa!BH77,"")</f>
        <v/>
      </c>
      <c r="BJ77" s="2" t="str">
        <f>IFERROR(#REF!/GAMSsternCa!BI77,"")</f>
        <v/>
      </c>
    </row>
    <row r="78" spans="1:62" x14ac:dyDescent="0.25">
      <c r="A78" t="e">
        <f>#REF!</f>
        <v>#REF!</v>
      </c>
      <c r="B78" t="str">
        <f>GAMSbase!A78</f>
        <v>* CLIMATE MODEL PARAMETERS</v>
      </c>
      <c r="C78" s="2" t="str">
        <f>IFERROR(#REF!/GAMSsternCa!B78,"")</f>
        <v/>
      </c>
      <c r="D78" s="2" t="str">
        <f>IFERROR(#REF!/GAMSsternCa!C78,"")</f>
        <v/>
      </c>
      <c r="E78" s="2" t="str">
        <f>IFERROR(#REF!/GAMSsternCa!D78,"")</f>
        <v/>
      </c>
      <c r="F78" s="2" t="str">
        <f>IFERROR(#REF!/GAMSsternCa!E78,"")</f>
        <v/>
      </c>
      <c r="G78" s="2" t="str">
        <f>IFERROR(#REF!/GAMSsternCa!F78,"")</f>
        <v/>
      </c>
      <c r="H78" s="2" t="str">
        <f>IFERROR(#REF!/GAMSsternCa!G78,"")</f>
        <v/>
      </c>
      <c r="I78" s="2" t="str">
        <f>IFERROR(#REF!/GAMSsternCa!H78,"")</f>
        <v/>
      </c>
      <c r="J78" s="2" t="str">
        <f>IFERROR(#REF!/GAMSsternCa!I78,"")</f>
        <v/>
      </c>
      <c r="K78" s="2" t="str">
        <f>IFERROR(#REF!/GAMSsternCa!J78,"")</f>
        <v/>
      </c>
      <c r="L78" s="2" t="str">
        <f>IFERROR(#REF!/GAMSsternCa!K78,"")</f>
        <v/>
      </c>
      <c r="M78" s="2" t="str">
        <f>IFERROR(#REF!/GAMSsternCa!L78,"")</f>
        <v/>
      </c>
      <c r="N78" s="2" t="str">
        <f>IFERROR(#REF!/GAMSsternCa!M78,"")</f>
        <v/>
      </c>
      <c r="O78" s="2" t="str">
        <f>IFERROR(#REF!/GAMSsternCa!N78,"")</f>
        <v/>
      </c>
      <c r="P78" s="2" t="str">
        <f>IFERROR(#REF!/GAMSsternCa!O78,"")</f>
        <v/>
      </c>
      <c r="Q78" s="2" t="str">
        <f>IFERROR(#REF!/GAMSsternCa!P78,"")</f>
        <v/>
      </c>
      <c r="R78" s="2" t="str">
        <f>IFERROR(#REF!/GAMSsternCa!Q78,"")</f>
        <v/>
      </c>
      <c r="S78" s="2" t="str">
        <f>IFERROR(#REF!/GAMSsternCa!R78,"")</f>
        <v/>
      </c>
      <c r="T78" s="2" t="str">
        <f>IFERROR(#REF!/GAMSsternCa!S78,"")</f>
        <v/>
      </c>
      <c r="U78" s="2" t="str">
        <f>IFERROR(#REF!/GAMSsternCa!T78,"")</f>
        <v/>
      </c>
      <c r="V78" s="2" t="str">
        <f>IFERROR(#REF!/GAMSsternCa!U78,"")</f>
        <v/>
      </c>
      <c r="W78" s="2" t="str">
        <f>IFERROR(#REF!/GAMSsternCa!V78,"")</f>
        <v/>
      </c>
      <c r="X78" s="2" t="str">
        <f>IFERROR(#REF!/GAMSsternCa!W78,"")</f>
        <v/>
      </c>
      <c r="Y78" s="2" t="str">
        <f>IFERROR(#REF!/GAMSsternCa!X78,"")</f>
        <v/>
      </c>
      <c r="Z78" s="2" t="str">
        <f>IFERROR(#REF!/GAMSsternCa!Y78,"")</f>
        <v/>
      </c>
      <c r="AA78" s="2" t="str">
        <f>IFERROR(#REF!/GAMSsternCa!Z78,"")</f>
        <v/>
      </c>
      <c r="AB78" s="2" t="str">
        <f>IFERROR(#REF!/GAMSsternCa!AA78,"")</f>
        <v/>
      </c>
      <c r="AC78" s="2" t="str">
        <f>IFERROR(#REF!/GAMSsternCa!AB78,"")</f>
        <v/>
      </c>
      <c r="AD78" s="2" t="str">
        <f>IFERROR(#REF!/GAMSsternCa!AC78,"")</f>
        <v/>
      </c>
      <c r="AE78" s="2" t="str">
        <f>IFERROR(#REF!/GAMSsternCa!AD78,"")</f>
        <v/>
      </c>
      <c r="AF78" s="2" t="str">
        <f>IFERROR(#REF!/GAMSsternCa!AE78,"")</f>
        <v/>
      </c>
      <c r="AG78" s="2" t="str">
        <f>IFERROR(#REF!/GAMSsternCa!AF78,"")</f>
        <v/>
      </c>
      <c r="AH78" s="2" t="str">
        <f>IFERROR(#REF!/GAMSsternCa!AG78,"")</f>
        <v/>
      </c>
      <c r="AI78" s="2" t="str">
        <f>IFERROR(#REF!/GAMSsternCa!AH78,"")</f>
        <v/>
      </c>
      <c r="AJ78" s="2" t="str">
        <f>IFERROR(#REF!/GAMSsternCa!AI78,"")</f>
        <v/>
      </c>
      <c r="AK78" s="2" t="str">
        <f>IFERROR(#REF!/GAMSsternCa!AJ78,"")</f>
        <v/>
      </c>
      <c r="AL78" s="2" t="str">
        <f>IFERROR(#REF!/GAMSsternCa!AK78,"")</f>
        <v/>
      </c>
      <c r="AM78" s="2" t="str">
        <f>IFERROR(#REF!/GAMSsternCa!AL78,"")</f>
        <v/>
      </c>
      <c r="AN78" s="2" t="str">
        <f>IFERROR(#REF!/GAMSsternCa!AM78,"")</f>
        <v/>
      </c>
      <c r="AO78" s="2" t="str">
        <f>IFERROR(#REF!/GAMSsternCa!AN78,"")</f>
        <v/>
      </c>
      <c r="AP78" s="2" t="str">
        <f>IFERROR(#REF!/GAMSsternCa!AO78,"")</f>
        <v/>
      </c>
      <c r="AQ78" s="2" t="str">
        <f>IFERROR(#REF!/GAMSsternCa!AP78,"")</f>
        <v/>
      </c>
      <c r="AR78" s="2" t="str">
        <f>IFERROR(#REF!/GAMSsternCa!AQ78,"")</f>
        <v/>
      </c>
      <c r="AS78" s="2" t="str">
        <f>IFERROR(#REF!/GAMSsternCa!AR78,"")</f>
        <v/>
      </c>
      <c r="AT78" s="2" t="str">
        <f>IFERROR(#REF!/GAMSsternCa!AS78,"")</f>
        <v/>
      </c>
      <c r="AU78" s="2" t="str">
        <f>IFERROR(#REF!/GAMSsternCa!AT78,"")</f>
        <v/>
      </c>
      <c r="AV78" s="2" t="str">
        <f>IFERROR(#REF!/GAMSsternCa!AU78,"")</f>
        <v/>
      </c>
      <c r="AW78" s="2" t="str">
        <f>IFERROR(#REF!/GAMSsternCa!AV78,"")</f>
        <v/>
      </c>
      <c r="AX78" s="2" t="str">
        <f>IFERROR(#REF!/GAMSsternCa!AW78,"")</f>
        <v/>
      </c>
      <c r="AY78" s="2" t="str">
        <f>IFERROR(#REF!/GAMSsternCa!AX78,"")</f>
        <v/>
      </c>
      <c r="AZ78" s="2" t="str">
        <f>IFERROR(#REF!/GAMSsternCa!AY78,"")</f>
        <v/>
      </c>
      <c r="BA78" s="2" t="str">
        <f>IFERROR(#REF!/GAMSsternCa!AZ78,"")</f>
        <v/>
      </c>
      <c r="BB78" s="2" t="str">
        <f>IFERROR(#REF!/GAMSsternCa!BA78,"")</f>
        <v/>
      </c>
      <c r="BC78" s="2" t="str">
        <f>IFERROR(#REF!/GAMSsternCa!BB78,"")</f>
        <v/>
      </c>
      <c r="BD78" s="2" t="str">
        <f>IFERROR(#REF!/GAMSsternCa!BC78,"")</f>
        <v/>
      </c>
      <c r="BE78" s="2" t="str">
        <f>IFERROR(#REF!/GAMSsternCa!BD78,"")</f>
        <v/>
      </c>
      <c r="BF78" s="2" t="str">
        <f>IFERROR(#REF!/GAMSsternCa!BE78,"")</f>
        <v/>
      </c>
      <c r="BG78" s="2" t="str">
        <f>IFERROR(#REF!/GAMSsternCa!BF78,"")</f>
        <v/>
      </c>
      <c r="BH78" s="2" t="str">
        <f>IFERROR(#REF!/GAMSsternCa!BG78,"")</f>
        <v/>
      </c>
      <c r="BI78" s="2" t="str">
        <f>IFERROR(#REF!/GAMSsternCa!BH78,"")</f>
        <v/>
      </c>
      <c r="BJ78" s="2" t="str">
        <f>IFERROR(#REF!/GAMSsternCa!BI78,"")</f>
        <v/>
      </c>
    </row>
    <row r="79" spans="1:62" x14ac:dyDescent="0.25">
      <c r="A79" t="e">
        <f>#REF!</f>
        <v>#REF!</v>
      </c>
      <c r="B79" t="str">
        <f>GAMSbase!A79</f>
        <v>Temperature Sensitivity Coefficient (temp increase per doubling CO2)</v>
      </c>
      <c r="C79" s="2" t="str">
        <f>IFERROR(#REF!/GAMSsternCa!B79,"")</f>
        <v/>
      </c>
      <c r="D79" s="2" t="str">
        <f>IFERROR(#REF!/GAMSsternCa!C79,"")</f>
        <v/>
      </c>
      <c r="E79" s="2" t="str">
        <f>IFERROR(#REF!/GAMSsternCa!D79,"")</f>
        <v/>
      </c>
      <c r="F79" s="2" t="str">
        <f>IFERROR(#REF!/GAMSsternCa!E79,"")</f>
        <v/>
      </c>
      <c r="G79" s="2" t="str">
        <f>IFERROR(#REF!/GAMSsternCa!F79,"")</f>
        <v/>
      </c>
      <c r="H79" s="2" t="str">
        <f>IFERROR(#REF!/GAMSsternCa!G79,"")</f>
        <v/>
      </c>
      <c r="I79" s="2" t="str">
        <f>IFERROR(#REF!/GAMSsternCa!H79,"")</f>
        <v/>
      </c>
      <c r="J79" s="2" t="str">
        <f>IFERROR(#REF!/GAMSsternCa!I79,"")</f>
        <v/>
      </c>
      <c r="K79" s="2" t="str">
        <f>IFERROR(#REF!/GAMSsternCa!J79,"")</f>
        <v/>
      </c>
      <c r="L79" s="2" t="str">
        <f>IFERROR(#REF!/GAMSsternCa!K79,"")</f>
        <v/>
      </c>
      <c r="M79" s="2" t="str">
        <f>IFERROR(#REF!/GAMSsternCa!L79,"")</f>
        <v/>
      </c>
      <c r="N79" s="2" t="str">
        <f>IFERROR(#REF!/GAMSsternCa!M79,"")</f>
        <v/>
      </c>
      <c r="O79" s="2" t="str">
        <f>IFERROR(#REF!/GAMSsternCa!N79,"")</f>
        <v/>
      </c>
      <c r="P79" s="2" t="str">
        <f>IFERROR(#REF!/GAMSsternCa!O79,"")</f>
        <v/>
      </c>
      <c r="Q79" s="2" t="str">
        <f>IFERROR(#REF!/GAMSsternCa!P79,"")</f>
        <v/>
      </c>
      <c r="R79" s="2" t="str">
        <f>IFERROR(#REF!/GAMSsternCa!Q79,"")</f>
        <v/>
      </c>
      <c r="S79" s="2" t="str">
        <f>IFERROR(#REF!/GAMSsternCa!R79,"")</f>
        <v/>
      </c>
      <c r="T79" s="2" t="str">
        <f>IFERROR(#REF!/GAMSsternCa!S79,"")</f>
        <v/>
      </c>
      <c r="U79" s="2" t="str">
        <f>IFERROR(#REF!/GAMSsternCa!T79,"")</f>
        <v/>
      </c>
      <c r="V79" s="2" t="str">
        <f>IFERROR(#REF!/GAMSsternCa!U79,"")</f>
        <v/>
      </c>
      <c r="W79" s="2" t="str">
        <f>IFERROR(#REF!/GAMSsternCa!V79,"")</f>
        <v/>
      </c>
      <c r="X79" s="2" t="str">
        <f>IFERROR(#REF!/GAMSsternCa!W79,"")</f>
        <v/>
      </c>
      <c r="Y79" s="2" t="str">
        <f>IFERROR(#REF!/GAMSsternCa!X79,"")</f>
        <v/>
      </c>
      <c r="Z79" s="2" t="str">
        <f>IFERROR(#REF!/GAMSsternCa!Y79,"")</f>
        <v/>
      </c>
      <c r="AA79" s="2" t="str">
        <f>IFERROR(#REF!/GAMSsternCa!Z79,"")</f>
        <v/>
      </c>
      <c r="AB79" s="2" t="str">
        <f>IFERROR(#REF!/GAMSsternCa!AA79,"")</f>
        <v/>
      </c>
      <c r="AC79" s="2" t="str">
        <f>IFERROR(#REF!/GAMSsternCa!AB79,"")</f>
        <v/>
      </c>
      <c r="AD79" s="2" t="str">
        <f>IFERROR(#REF!/GAMSsternCa!AC79,"")</f>
        <v/>
      </c>
      <c r="AE79" s="2" t="str">
        <f>IFERROR(#REF!/GAMSsternCa!AD79,"")</f>
        <v/>
      </c>
      <c r="AF79" s="2" t="str">
        <f>IFERROR(#REF!/GAMSsternCa!AE79,"")</f>
        <v/>
      </c>
      <c r="AG79" s="2" t="str">
        <f>IFERROR(#REF!/GAMSsternCa!AF79,"")</f>
        <v/>
      </c>
      <c r="AH79" s="2" t="str">
        <f>IFERROR(#REF!/GAMSsternCa!AG79,"")</f>
        <v/>
      </c>
      <c r="AI79" s="2" t="str">
        <f>IFERROR(#REF!/GAMSsternCa!AH79,"")</f>
        <v/>
      </c>
      <c r="AJ79" s="2" t="str">
        <f>IFERROR(#REF!/GAMSsternCa!AI79,"")</f>
        <v/>
      </c>
      <c r="AK79" s="2" t="str">
        <f>IFERROR(#REF!/GAMSsternCa!AJ79,"")</f>
        <v/>
      </c>
      <c r="AL79" s="2" t="str">
        <f>IFERROR(#REF!/GAMSsternCa!AK79,"")</f>
        <v/>
      </c>
      <c r="AM79" s="2" t="str">
        <f>IFERROR(#REF!/GAMSsternCa!AL79,"")</f>
        <v/>
      </c>
      <c r="AN79" s="2" t="str">
        <f>IFERROR(#REF!/GAMSsternCa!AM79,"")</f>
        <v/>
      </c>
      <c r="AO79" s="2" t="str">
        <f>IFERROR(#REF!/GAMSsternCa!AN79,"")</f>
        <v/>
      </c>
      <c r="AP79" s="2" t="str">
        <f>IFERROR(#REF!/GAMSsternCa!AO79,"")</f>
        <v/>
      </c>
      <c r="AQ79" s="2" t="str">
        <f>IFERROR(#REF!/GAMSsternCa!AP79,"")</f>
        <v/>
      </c>
      <c r="AR79" s="2" t="str">
        <f>IFERROR(#REF!/GAMSsternCa!AQ79,"")</f>
        <v/>
      </c>
      <c r="AS79" s="2" t="str">
        <f>IFERROR(#REF!/GAMSsternCa!AR79,"")</f>
        <v/>
      </c>
      <c r="AT79" s="2" t="str">
        <f>IFERROR(#REF!/GAMSsternCa!AS79,"")</f>
        <v/>
      </c>
      <c r="AU79" s="2" t="str">
        <f>IFERROR(#REF!/GAMSsternCa!AT79,"")</f>
        <v/>
      </c>
      <c r="AV79" s="2" t="str">
        <f>IFERROR(#REF!/GAMSsternCa!AU79,"")</f>
        <v/>
      </c>
      <c r="AW79" s="2" t="str">
        <f>IFERROR(#REF!/GAMSsternCa!AV79,"")</f>
        <v/>
      </c>
      <c r="AX79" s="2" t="str">
        <f>IFERROR(#REF!/GAMSsternCa!AW79,"")</f>
        <v/>
      </c>
      <c r="AY79" s="2" t="str">
        <f>IFERROR(#REF!/GAMSsternCa!AX79,"")</f>
        <v/>
      </c>
      <c r="AZ79" s="2" t="str">
        <f>IFERROR(#REF!/GAMSsternCa!AY79,"")</f>
        <v/>
      </c>
      <c r="BA79" s="2" t="str">
        <f>IFERROR(#REF!/GAMSsternCa!AZ79,"")</f>
        <v/>
      </c>
      <c r="BB79" s="2" t="str">
        <f>IFERROR(#REF!/GAMSsternCa!BA79,"")</f>
        <v/>
      </c>
      <c r="BC79" s="2" t="str">
        <f>IFERROR(#REF!/GAMSsternCa!BB79,"")</f>
        <v/>
      </c>
      <c r="BD79" s="2" t="str">
        <f>IFERROR(#REF!/GAMSsternCa!BC79,"")</f>
        <v/>
      </c>
      <c r="BE79" s="2" t="str">
        <f>IFERROR(#REF!/GAMSsternCa!BD79,"")</f>
        <v/>
      </c>
      <c r="BF79" s="2" t="str">
        <f>IFERROR(#REF!/GAMSsternCa!BE79,"")</f>
        <v/>
      </c>
      <c r="BG79" s="2" t="str">
        <f>IFERROR(#REF!/GAMSsternCa!BF79,"")</f>
        <v/>
      </c>
      <c r="BH79" s="2" t="str">
        <f>IFERROR(#REF!/GAMSsternCa!BG79,"")</f>
        <v/>
      </c>
      <c r="BI79" s="2" t="str">
        <f>IFERROR(#REF!/GAMSsternCa!BH79,"")</f>
        <v/>
      </c>
      <c r="BJ79" s="2" t="str">
        <f>IFERROR(#REF!/GAMSsternCa!BI79,"")</f>
        <v/>
      </c>
    </row>
    <row r="80" spans="1:62" x14ac:dyDescent="0.25">
      <c r="A80" t="e">
        <f>#REF!</f>
        <v>#REF!</v>
      </c>
      <c r="B80" t="str">
        <f>GAMSbase!A80</f>
        <v>Forcings at CO2 doubling (Watts per Meter 2)</v>
      </c>
      <c r="C80" s="2" t="str">
        <f>IFERROR(#REF!/GAMSsternCa!B80,"")</f>
        <v/>
      </c>
      <c r="D80" s="2" t="str">
        <f>IFERROR(#REF!/GAMSsternCa!C80,"")</f>
        <v/>
      </c>
      <c r="E80" s="2" t="str">
        <f>IFERROR(#REF!/GAMSsternCa!D80,"")</f>
        <v/>
      </c>
      <c r="F80" s="2" t="str">
        <f>IFERROR(#REF!/GAMSsternCa!E80,"")</f>
        <v/>
      </c>
      <c r="G80" s="2" t="str">
        <f>IFERROR(#REF!/GAMSsternCa!F80,"")</f>
        <v/>
      </c>
      <c r="H80" s="2" t="str">
        <f>IFERROR(#REF!/GAMSsternCa!G80,"")</f>
        <v/>
      </c>
      <c r="I80" s="2" t="str">
        <f>IFERROR(#REF!/GAMSsternCa!H80,"")</f>
        <v/>
      </c>
      <c r="J80" s="2" t="str">
        <f>IFERROR(#REF!/GAMSsternCa!I80,"")</f>
        <v/>
      </c>
      <c r="K80" s="2" t="str">
        <f>IFERROR(#REF!/GAMSsternCa!J80,"")</f>
        <v/>
      </c>
      <c r="L80" s="2" t="str">
        <f>IFERROR(#REF!/GAMSsternCa!K80,"")</f>
        <v/>
      </c>
      <c r="M80" s="2" t="str">
        <f>IFERROR(#REF!/GAMSsternCa!L80,"")</f>
        <v/>
      </c>
      <c r="N80" s="2" t="str">
        <f>IFERROR(#REF!/GAMSsternCa!M80,"")</f>
        <v/>
      </c>
      <c r="O80" s="2" t="str">
        <f>IFERROR(#REF!/GAMSsternCa!N80,"")</f>
        <v/>
      </c>
      <c r="P80" s="2" t="str">
        <f>IFERROR(#REF!/GAMSsternCa!O80,"")</f>
        <v/>
      </c>
      <c r="Q80" s="2" t="str">
        <f>IFERROR(#REF!/GAMSsternCa!P80,"")</f>
        <v/>
      </c>
      <c r="R80" s="2" t="str">
        <f>IFERROR(#REF!/GAMSsternCa!Q80,"")</f>
        <v/>
      </c>
      <c r="S80" s="2" t="str">
        <f>IFERROR(#REF!/GAMSsternCa!R80,"")</f>
        <v/>
      </c>
      <c r="T80" s="2" t="str">
        <f>IFERROR(#REF!/GAMSsternCa!S80,"")</f>
        <v/>
      </c>
      <c r="U80" s="2" t="str">
        <f>IFERROR(#REF!/GAMSsternCa!T80,"")</f>
        <v/>
      </c>
      <c r="V80" s="2" t="str">
        <f>IFERROR(#REF!/GAMSsternCa!U80,"")</f>
        <v/>
      </c>
      <c r="W80" s="2" t="str">
        <f>IFERROR(#REF!/GAMSsternCa!V80,"")</f>
        <v/>
      </c>
      <c r="X80" s="2" t="str">
        <f>IFERROR(#REF!/GAMSsternCa!W80,"")</f>
        <v/>
      </c>
      <c r="Y80" s="2" t="str">
        <f>IFERROR(#REF!/GAMSsternCa!X80,"")</f>
        <v/>
      </c>
      <c r="Z80" s="2" t="str">
        <f>IFERROR(#REF!/GAMSsternCa!Y80,"")</f>
        <v/>
      </c>
      <c r="AA80" s="2" t="str">
        <f>IFERROR(#REF!/GAMSsternCa!Z80,"")</f>
        <v/>
      </c>
      <c r="AB80" s="2" t="str">
        <f>IFERROR(#REF!/GAMSsternCa!AA80,"")</f>
        <v/>
      </c>
      <c r="AC80" s="2" t="str">
        <f>IFERROR(#REF!/GAMSsternCa!AB80,"")</f>
        <v/>
      </c>
      <c r="AD80" s="2" t="str">
        <f>IFERROR(#REF!/GAMSsternCa!AC80,"")</f>
        <v/>
      </c>
      <c r="AE80" s="2" t="str">
        <f>IFERROR(#REF!/GAMSsternCa!AD80,"")</f>
        <v/>
      </c>
      <c r="AF80" s="2" t="str">
        <f>IFERROR(#REF!/GAMSsternCa!AE80,"")</f>
        <v/>
      </c>
      <c r="AG80" s="2" t="str">
        <f>IFERROR(#REF!/GAMSsternCa!AF80,"")</f>
        <v/>
      </c>
      <c r="AH80" s="2" t="str">
        <f>IFERROR(#REF!/GAMSsternCa!AG80,"")</f>
        <v/>
      </c>
      <c r="AI80" s="2" t="str">
        <f>IFERROR(#REF!/GAMSsternCa!AH80,"")</f>
        <v/>
      </c>
      <c r="AJ80" s="2" t="str">
        <f>IFERROR(#REF!/GAMSsternCa!AI80,"")</f>
        <v/>
      </c>
      <c r="AK80" s="2" t="str">
        <f>IFERROR(#REF!/GAMSsternCa!AJ80,"")</f>
        <v/>
      </c>
      <c r="AL80" s="2" t="str">
        <f>IFERROR(#REF!/GAMSsternCa!AK80,"")</f>
        <v/>
      </c>
      <c r="AM80" s="2" t="str">
        <f>IFERROR(#REF!/GAMSsternCa!AL80,"")</f>
        <v/>
      </c>
      <c r="AN80" s="2" t="str">
        <f>IFERROR(#REF!/GAMSsternCa!AM80,"")</f>
        <v/>
      </c>
      <c r="AO80" s="2" t="str">
        <f>IFERROR(#REF!/GAMSsternCa!AN80,"")</f>
        <v/>
      </c>
      <c r="AP80" s="2" t="str">
        <f>IFERROR(#REF!/GAMSsternCa!AO80,"")</f>
        <v/>
      </c>
      <c r="AQ80" s="2" t="str">
        <f>IFERROR(#REF!/GAMSsternCa!AP80,"")</f>
        <v/>
      </c>
      <c r="AR80" s="2" t="str">
        <f>IFERROR(#REF!/GAMSsternCa!AQ80,"")</f>
        <v/>
      </c>
      <c r="AS80" s="2" t="str">
        <f>IFERROR(#REF!/GAMSsternCa!AR80,"")</f>
        <v/>
      </c>
      <c r="AT80" s="2" t="str">
        <f>IFERROR(#REF!/GAMSsternCa!AS80,"")</f>
        <v/>
      </c>
      <c r="AU80" s="2" t="str">
        <f>IFERROR(#REF!/GAMSsternCa!AT80,"")</f>
        <v/>
      </c>
      <c r="AV80" s="2" t="str">
        <f>IFERROR(#REF!/GAMSsternCa!AU80,"")</f>
        <v/>
      </c>
      <c r="AW80" s="2" t="str">
        <f>IFERROR(#REF!/GAMSsternCa!AV80,"")</f>
        <v/>
      </c>
      <c r="AX80" s="2" t="str">
        <f>IFERROR(#REF!/GAMSsternCa!AW80,"")</f>
        <v/>
      </c>
      <c r="AY80" s="2" t="str">
        <f>IFERROR(#REF!/GAMSsternCa!AX80,"")</f>
        <v/>
      </c>
      <c r="AZ80" s="2" t="str">
        <f>IFERROR(#REF!/GAMSsternCa!AY80,"")</f>
        <v/>
      </c>
      <c r="BA80" s="2" t="str">
        <f>IFERROR(#REF!/GAMSsternCa!AZ80,"")</f>
        <v/>
      </c>
      <c r="BB80" s="2" t="str">
        <f>IFERROR(#REF!/GAMSsternCa!BA80,"")</f>
        <v/>
      </c>
      <c r="BC80" s="2" t="str">
        <f>IFERROR(#REF!/GAMSsternCa!BB80,"")</f>
        <v/>
      </c>
      <c r="BD80" s="2" t="str">
        <f>IFERROR(#REF!/GAMSsternCa!BC80,"")</f>
        <v/>
      </c>
      <c r="BE80" s="2" t="str">
        <f>IFERROR(#REF!/GAMSsternCa!BD80,"")</f>
        <v/>
      </c>
      <c r="BF80" s="2" t="str">
        <f>IFERROR(#REF!/GAMSsternCa!BE80,"")</f>
        <v/>
      </c>
      <c r="BG80" s="2" t="str">
        <f>IFERROR(#REF!/GAMSsternCa!BF80,"")</f>
        <v/>
      </c>
      <c r="BH80" s="2" t="str">
        <f>IFERROR(#REF!/GAMSsternCa!BG80,"")</f>
        <v/>
      </c>
      <c r="BI80" s="2" t="str">
        <f>IFERROR(#REF!/GAMSsternCa!BH80,"")</f>
        <v/>
      </c>
      <c r="BJ80" s="2" t="str">
        <f>IFERROR(#REF!/GAMSsternCa!BI80,"")</f>
        <v/>
      </c>
    </row>
    <row r="81" spans="1:62" x14ac:dyDescent="0.25">
      <c r="A81" t="e">
        <f>#REF!</f>
        <v>#REF!</v>
      </c>
      <c r="B81" t="str">
        <f>GAMSbase!A81</f>
        <v>* CLIMATE MODULE TRANSITION PARAMETERS</v>
      </c>
      <c r="C81" s="2" t="str">
        <f>IFERROR(#REF!/GAMSsternCa!B81,"")</f>
        <v/>
      </c>
      <c r="D81" s="2" t="str">
        <f>IFERROR(#REF!/GAMSsternCa!C81,"")</f>
        <v/>
      </c>
      <c r="E81" s="2" t="str">
        <f>IFERROR(#REF!/GAMSsternCa!D81,"")</f>
        <v/>
      </c>
      <c r="F81" s="2" t="str">
        <f>IFERROR(#REF!/GAMSsternCa!E81,"")</f>
        <v/>
      </c>
      <c r="G81" s="2" t="str">
        <f>IFERROR(#REF!/GAMSsternCa!F81,"")</f>
        <v/>
      </c>
      <c r="H81" s="2" t="str">
        <f>IFERROR(#REF!/GAMSsternCa!G81,"")</f>
        <v/>
      </c>
      <c r="I81" s="2" t="str">
        <f>IFERROR(#REF!/GAMSsternCa!H81,"")</f>
        <v/>
      </c>
      <c r="J81" s="2" t="str">
        <f>IFERROR(#REF!/GAMSsternCa!I81,"")</f>
        <v/>
      </c>
      <c r="K81" s="2" t="str">
        <f>IFERROR(#REF!/GAMSsternCa!J81,"")</f>
        <v/>
      </c>
      <c r="L81" s="2" t="str">
        <f>IFERROR(#REF!/GAMSsternCa!K81,"")</f>
        <v/>
      </c>
      <c r="M81" s="2" t="str">
        <f>IFERROR(#REF!/GAMSsternCa!L81,"")</f>
        <v/>
      </c>
      <c r="N81" s="2" t="str">
        <f>IFERROR(#REF!/GAMSsternCa!M81,"")</f>
        <v/>
      </c>
      <c r="O81" s="2" t="str">
        <f>IFERROR(#REF!/GAMSsternCa!N81,"")</f>
        <v/>
      </c>
      <c r="P81" s="2" t="str">
        <f>IFERROR(#REF!/GAMSsternCa!O81,"")</f>
        <v/>
      </c>
      <c r="Q81" s="2" t="str">
        <f>IFERROR(#REF!/GAMSsternCa!P81,"")</f>
        <v/>
      </c>
      <c r="R81" s="2" t="str">
        <f>IFERROR(#REF!/GAMSsternCa!Q81,"")</f>
        <v/>
      </c>
      <c r="S81" s="2" t="str">
        <f>IFERROR(#REF!/GAMSsternCa!R81,"")</f>
        <v/>
      </c>
      <c r="T81" s="2" t="str">
        <f>IFERROR(#REF!/GAMSsternCa!S81,"")</f>
        <v/>
      </c>
      <c r="U81" s="2" t="str">
        <f>IFERROR(#REF!/GAMSsternCa!T81,"")</f>
        <v/>
      </c>
      <c r="V81" s="2" t="str">
        <f>IFERROR(#REF!/GAMSsternCa!U81,"")</f>
        <v/>
      </c>
      <c r="W81" s="2" t="str">
        <f>IFERROR(#REF!/GAMSsternCa!V81,"")</f>
        <v/>
      </c>
      <c r="X81" s="2" t="str">
        <f>IFERROR(#REF!/GAMSsternCa!W81,"")</f>
        <v/>
      </c>
      <c r="Y81" s="2" t="str">
        <f>IFERROR(#REF!/GAMSsternCa!X81,"")</f>
        <v/>
      </c>
      <c r="Z81" s="2" t="str">
        <f>IFERROR(#REF!/GAMSsternCa!Y81,"")</f>
        <v/>
      </c>
      <c r="AA81" s="2" t="str">
        <f>IFERROR(#REF!/GAMSsternCa!Z81,"")</f>
        <v/>
      </c>
      <c r="AB81" s="2" t="str">
        <f>IFERROR(#REF!/GAMSsternCa!AA81,"")</f>
        <v/>
      </c>
      <c r="AC81" s="2" t="str">
        <f>IFERROR(#REF!/GAMSsternCa!AB81,"")</f>
        <v/>
      </c>
      <c r="AD81" s="2" t="str">
        <f>IFERROR(#REF!/GAMSsternCa!AC81,"")</f>
        <v/>
      </c>
      <c r="AE81" s="2" t="str">
        <f>IFERROR(#REF!/GAMSsternCa!AD81,"")</f>
        <v/>
      </c>
      <c r="AF81" s="2" t="str">
        <f>IFERROR(#REF!/GAMSsternCa!AE81,"")</f>
        <v/>
      </c>
      <c r="AG81" s="2" t="str">
        <f>IFERROR(#REF!/GAMSsternCa!AF81,"")</f>
        <v/>
      </c>
      <c r="AH81" s="2" t="str">
        <f>IFERROR(#REF!/GAMSsternCa!AG81,"")</f>
        <v/>
      </c>
      <c r="AI81" s="2" t="str">
        <f>IFERROR(#REF!/GAMSsternCa!AH81,"")</f>
        <v/>
      </c>
      <c r="AJ81" s="2" t="str">
        <f>IFERROR(#REF!/GAMSsternCa!AI81,"")</f>
        <v/>
      </c>
      <c r="AK81" s="2" t="str">
        <f>IFERROR(#REF!/GAMSsternCa!AJ81,"")</f>
        <v/>
      </c>
      <c r="AL81" s="2" t="str">
        <f>IFERROR(#REF!/GAMSsternCa!AK81,"")</f>
        <v/>
      </c>
      <c r="AM81" s="2" t="str">
        <f>IFERROR(#REF!/GAMSsternCa!AL81,"")</f>
        <v/>
      </c>
      <c r="AN81" s="2" t="str">
        <f>IFERROR(#REF!/GAMSsternCa!AM81,"")</f>
        <v/>
      </c>
      <c r="AO81" s="2" t="str">
        <f>IFERROR(#REF!/GAMSsternCa!AN81,"")</f>
        <v/>
      </c>
      <c r="AP81" s="2" t="str">
        <f>IFERROR(#REF!/GAMSsternCa!AO81,"")</f>
        <v/>
      </c>
      <c r="AQ81" s="2" t="str">
        <f>IFERROR(#REF!/GAMSsternCa!AP81,"")</f>
        <v/>
      </c>
      <c r="AR81" s="2" t="str">
        <f>IFERROR(#REF!/GAMSsternCa!AQ81,"")</f>
        <v/>
      </c>
      <c r="AS81" s="2" t="str">
        <f>IFERROR(#REF!/GAMSsternCa!AR81,"")</f>
        <v/>
      </c>
      <c r="AT81" s="2" t="str">
        <f>IFERROR(#REF!/GAMSsternCa!AS81,"")</f>
        <v/>
      </c>
      <c r="AU81" s="2" t="str">
        <f>IFERROR(#REF!/GAMSsternCa!AT81,"")</f>
        <v/>
      </c>
      <c r="AV81" s="2" t="str">
        <f>IFERROR(#REF!/GAMSsternCa!AU81,"")</f>
        <v/>
      </c>
      <c r="AW81" s="2" t="str">
        <f>IFERROR(#REF!/GAMSsternCa!AV81,"")</f>
        <v/>
      </c>
      <c r="AX81" s="2" t="str">
        <f>IFERROR(#REF!/GAMSsternCa!AW81,"")</f>
        <v/>
      </c>
      <c r="AY81" s="2" t="str">
        <f>IFERROR(#REF!/GAMSsternCa!AX81,"")</f>
        <v/>
      </c>
      <c r="AZ81" s="2" t="str">
        <f>IFERROR(#REF!/GAMSsternCa!AY81,"")</f>
        <v/>
      </c>
      <c r="BA81" s="2" t="str">
        <f>IFERROR(#REF!/GAMSsternCa!AZ81,"")</f>
        <v/>
      </c>
      <c r="BB81" s="2" t="str">
        <f>IFERROR(#REF!/GAMSsternCa!BA81,"")</f>
        <v/>
      </c>
      <c r="BC81" s="2" t="str">
        <f>IFERROR(#REF!/GAMSsternCa!BB81,"")</f>
        <v/>
      </c>
      <c r="BD81" s="2" t="str">
        <f>IFERROR(#REF!/GAMSsternCa!BC81,"")</f>
        <v/>
      </c>
      <c r="BE81" s="2" t="str">
        <f>IFERROR(#REF!/GAMSsternCa!BD81,"")</f>
        <v/>
      </c>
      <c r="BF81" s="2" t="str">
        <f>IFERROR(#REF!/GAMSsternCa!BE81,"")</f>
        <v/>
      </c>
      <c r="BG81" s="2" t="str">
        <f>IFERROR(#REF!/GAMSsternCa!BF81,"")</f>
        <v/>
      </c>
      <c r="BH81" s="2" t="str">
        <f>IFERROR(#REF!/GAMSsternCa!BG81,"")</f>
        <v/>
      </c>
      <c r="BI81" s="2" t="str">
        <f>IFERROR(#REF!/GAMSsternCa!BH81,"")</f>
        <v/>
      </c>
      <c r="BJ81" s="2" t="str">
        <f>IFERROR(#REF!/GAMSsternCa!BI81,"")</f>
        <v/>
      </c>
    </row>
    <row r="82" spans="1:62" x14ac:dyDescent="0.25">
      <c r="A82" t="e">
        <f>#REF!</f>
        <v>#REF!</v>
      </c>
      <c r="B82" t="str">
        <f>GAMSbase!A82</f>
        <v>Speed of Adjustment Parameter for Atmospheric Temperature</v>
      </c>
      <c r="C82" s="2" t="str">
        <f>IFERROR(#REF!/GAMSsternCa!B82,"")</f>
        <v/>
      </c>
      <c r="D82" s="2" t="str">
        <f>IFERROR(#REF!/GAMSsternCa!C82,"")</f>
        <v/>
      </c>
      <c r="E82" s="2" t="str">
        <f>IFERROR(#REF!/GAMSsternCa!D82,"")</f>
        <v/>
      </c>
      <c r="F82" s="2" t="str">
        <f>IFERROR(#REF!/GAMSsternCa!E82,"")</f>
        <v/>
      </c>
      <c r="G82" s="2" t="str">
        <f>IFERROR(#REF!/GAMSsternCa!F82,"")</f>
        <v/>
      </c>
      <c r="H82" s="2" t="str">
        <f>IFERROR(#REF!/GAMSsternCa!G82,"")</f>
        <v/>
      </c>
      <c r="I82" s="2" t="str">
        <f>IFERROR(#REF!/GAMSsternCa!H82,"")</f>
        <v/>
      </c>
      <c r="J82" s="2" t="str">
        <f>IFERROR(#REF!/GAMSsternCa!I82,"")</f>
        <v/>
      </c>
      <c r="K82" s="2" t="str">
        <f>IFERROR(#REF!/GAMSsternCa!J82,"")</f>
        <v/>
      </c>
      <c r="L82" s="2" t="str">
        <f>IFERROR(#REF!/GAMSsternCa!K82,"")</f>
        <v/>
      </c>
      <c r="M82" s="2" t="str">
        <f>IFERROR(#REF!/GAMSsternCa!L82,"")</f>
        <v/>
      </c>
      <c r="N82" s="2" t="str">
        <f>IFERROR(#REF!/GAMSsternCa!M82,"")</f>
        <v/>
      </c>
      <c r="O82" s="2" t="str">
        <f>IFERROR(#REF!/GAMSsternCa!N82,"")</f>
        <v/>
      </c>
      <c r="P82" s="2" t="str">
        <f>IFERROR(#REF!/GAMSsternCa!O82,"")</f>
        <v/>
      </c>
      <c r="Q82" s="2" t="str">
        <f>IFERROR(#REF!/GAMSsternCa!P82,"")</f>
        <v/>
      </c>
      <c r="R82" s="2" t="str">
        <f>IFERROR(#REF!/GAMSsternCa!Q82,"")</f>
        <v/>
      </c>
      <c r="S82" s="2" t="str">
        <f>IFERROR(#REF!/GAMSsternCa!R82,"")</f>
        <v/>
      </c>
      <c r="T82" s="2" t="str">
        <f>IFERROR(#REF!/GAMSsternCa!S82,"")</f>
        <v/>
      </c>
      <c r="U82" s="2" t="str">
        <f>IFERROR(#REF!/GAMSsternCa!T82,"")</f>
        <v/>
      </c>
      <c r="V82" s="2" t="str">
        <f>IFERROR(#REF!/GAMSsternCa!U82,"")</f>
        <v/>
      </c>
      <c r="W82" s="2" t="str">
        <f>IFERROR(#REF!/GAMSsternCa!V82,"")</f>
        <v/>
      </c>
      <c r="X82" s="2" t="str">
        <f>IFERROR(#REF!/GAMSsternCa!W82,"")</f>
        <v/>
      </c>
      <c r="Y82" s="2" t="str">
        <f>IFERROR(#REF!/GAMSsternCa!X82,"")</f>
        <v/>
      </c>
      <c r="Z82" s="2" t="str">
        <f>IFERROR(#REF!/GAMSsternCa!Y82,"")</f>
        <v/>
      </c>
      <c r="AA82" s="2" t="str">
        <f>IFERROR(#REF!/GAMSsternCa!Z82,"")</f>
        <v/>
      </c>
      <c r="AB82" s="2" t="str">
        <f>IFERROR(#REF!/GAMSsternCa!AA82,"")</f>
        <v/>
      </c>
      <c r="AC82" s="2" t="str">
        <f>IFERROR(#REF!/GAMSsternCa!AB82,"")</f>
        <v/>
      </c>
      <c r="AD82" s="2" t="str">
        <f>IFERROR(#REF!/GAMSsternCa!AC82,"")</f>
        <v/>
      </c>
      <c r="AE82" s="2" t="str">
        <f>IFERROR(#REF!/GAMSsternCa!AD82,"")</f>
        <v/>
      </c>
      <c r="AF82" s="2" t="str">
        <f>IFERROR(#REF!/GAMSsternCa!AE82,"")</f>
        <v/>
      </c>
      <c r="AG82" s="2" t="str">
        <f>IFERROR(#REF!/GAMSsternCa!AF82,"")</f>
        <v/>
      </c>
      <c r="AH82" s="2" t="str">
        <f>IFERROR(#REF!/GAMSsternCa!AG82,"")</f>
        <v/>
      </c>
      <c r="AI82" s="2" t="str">
        <f>IFERROR(#REF!/GAMSsternCa!AH82,"")</f>
        <v/>
      </c>
      <c r="AJ82" s="2" t="str">
        <f>IFERROR(#REF!/GAMSsternCa!AI82,"")</f>
        <v/>
      </c>
      <c r="AK82" s="2" t="str">
        <f>IFERROR(#REF!/GAMSsternCa!AJ82,"")</f>
        <v/>
      </c>
      <c r="AL82" s="2" t="str">
        <f>IFERROR(#REF!/GAMSsternCa!AK82,"")</f>
        <v/>
      </c>
      <c r="AM82" s="2" t="str">
        <f>IFERROR(#REF!/GAMSsternCa!AL82,"")</f>
        <v/>
      </c>
      <c r="AN82" s="2" t="str">
        <f>IFERROR(#REF!/GAMSsternCa!AM82,"")</f>
        <v/>
      </c>
      <c r="AO82" s="2" t="str">
        <f>IFERROR(#REF!/GAMSsternCa!AN82,"")</f>
        <v/>
      </c>
      <c r="AP82" s="2" t="str">
        <f>IFERROR(#REF!/GAMSsternCa!AO82,"")</f>
        <v/>
      </c>
      <c r="AQ82" s="2" t="str">
        <f>IFERROR(#REF!/GAMSsternCa!AP82,"")</f>
        <v/>
      </c>
      <c r="AR82" s="2" t="str">
        <f>IFERROR(#REF!/GAMSsternCa!AQ82,"")</f>
        <v/>
      </c>
      <c r="AS82" s="2" t="str">
        <f>IFERROR(#REF!/GAMSsternCa!AR82,"")</f>
        <v/>
      </c>
      <c r="AT82" s="2" t="str">
        <f>IFERROR(#REF!/GAMSsternCa!AS82,"")</f>
        <v/>
      </c>
      <c r="AU82" s="2" t="str">
        <f>IFERROR(#REF!/GAMSsternCa!AT82,"")</f>
        <v/>
      </c>
      <c r="AV82" s="2" t="str">
        <f>IFERROR(#REF!/GAMSsternCa!AU82,"")</f>
        <v/>
      </c>
      <c r="AW82" s="2" t="str">
        <f>IFERROR(#REF!/GAMSsternCa!AV82,"")</f>
        <v/>
      </c>
      <c r="AX82" s="2" t="str">
        <f>IFERROR(#REF!/GAMSsternCa!AW82,"")</f>
        <v/>
      </c>
      <c r="AY82" s="2" t="str">
        <f>IFERROR(#REF!/GAMSsternCa!AX82,"")</f>
        <v/>
      </c>
      <c r="AZ82" s="2" t="str">
        <f>IFERROR(#REF!/GAMSsternCa!AY82,"")</f>
        <v/>
      </c>
      <c r="BA82" s="2" t="str">
        <f>IFERROR(#REF!/GAMSsternCa!AZ82,"")</f>
        <v/>
      </c>
      <c r="BB82" s="2" t="str">
        <f>IFERROR(#REF!/GAMSsternCa!BA82,"")</f>
        <v/>
      </c>
      <c r="BC82" s="2" t="str">
        <f>IFERROR(#REF!/GAMSsternCa!BB82,"")</f>
        <v/>
      </c>
      <c r="BD82" s="2" t="str">
        <f>IFERROR(#REF!/GAMSsternCa!BC82,"")</f>
        <v/>
      </c>
      <c r="BE82" s="2" t="str">
        <f>IFERROR(#REF!/GAMSsternCa!BD82,"")</f>
        <v/>
      </c>
      <c r="BF82" s="2" t="str">
        <f>IFERROR(#REF!/GAMSsternCa!BE82,"")</f>
        <v/>
      </c>
      <c r="BG82" s="2" t="str">
        <f>IFERROR(#REF!/GAMSsternCa!BF82,"")</f>
        <v/>
      </c>
      <c r="BH82" s="2" t="str">
        <f>IFERROR(#REF!/GAMSsternCa!BG82,"")</f>
        <v/>
      </c>
      <c r="BI82" s="2" t="str">
        <f>IFERROR(#REF!/GAMSsternCa!BH82,"")</f>
        <v/>
      </c>
      <c r="BJ82" s="2" t="str">
        <f>IFERROR(#REF!/GAMSsternCa!BI82,"")</f>
        <v/>
      </c>
    </row>
    <row r="83" spans="1:62" x14ac:dyDescent="0.25">
      <c r="A83" t="e">
        <f>#REF!</f>
        <v>#REF!</v>
      </c>
      <c r="B83" t="str">
        <f>GAMSbase!A83</f>
        <v>Coefficient of Heat Loss from Atmosphere to Oceans</v>
      </c>
      <c r="C83" s="2" t="str">
        <f>IFERROR(#REF!/GAMSsternCa!B83,"")</f>
        <v/>
      </c>
      <c r="D83" s="2" t="str">
        <f>IFERROR(#REF!/GAMSsternCa!C83,"")</f>
        <v/>
      </c>
      <c r="E83" s="2" t="str">
        <f>IFERROR(#REF!/GAMSsternCa!D83,"")</f>
        <v/>
      </c>
      <c r="F83" s="2" t="str">
        <f>IFERROR(#REF!/GAMSsternCa!E83,"")</f>
        <v/>
      </c>
      <c r="G83" s="2" t="str">
        <f>IFERROR(#REF!/GAMSsternCa!F83,"")</f>
        <v/>
      </c>
      <c r="H83" s="2" t="str">
        <f>IFERROR(#REF!/GAMSsternCa!G83,"")</f>
        <v/>
      </c>
      <c r="I83" s="2" t="str">
        <f>IFERROR(#REF!/GAMSsternCa!H83,"")</f>
        <v/>
      </c>
      <c r="J83" s="2" t="str">
        <f>IFERROR(#REF!/GAMSsternCa!I83,"")</f>
        <v/>
      </c>
      <c r="K83" s="2" t="str">
        <f>IFERROR(#REF!/GAMSsternCa!J83,"")</f>
        <v/>
      </c>
      <c r="L83" s="2" t="str">
        <f>IFERROR(#REF!/GAMSsternCa!K83,"")</f>
        <v/>
      </c>
      <c r="M83" s="2" t="str">
        <f>IFERROR(#REF!/GAMSsternCa!L83,"")</f>
        <v/>
      </c>
      <c r="N83" s="2" t="str">
        <f>IFERROR(#REF!/GAMSsternCa!M83,"")</f>
        <v/>
      </c>
      <c r="O83" s="2" t="str">
        <f>IFERROR(#REF!/GAMSsternCa!N83,"")</f>
        <v/>
      </c>
      <c r="P83" s="2" t="str">
        <f>IFERROR(#REF!/GAMSsternCa!O83,"")</f>
        <v/>
      </c>
      <c r="Q83" s="2" t="str">
        <f>IFERROR(#REF!/GAMSsternCa!P83,"")</f>
        <v/>
      </c>
      <c r="R83" s="2" t="str">
        <f>IFERROR(#REF!/GAMSsternCa!Q83,"")</f>
        <v/>
      </c>
      <c r="S83" s="2" t="str">
        <f>IFERROR(#REF!/GAMSsternCa!R83,"")</f>
        <v/>
      </c>
      <c r="T83" s="2" t="str">
        <f>IFERROR(#REF!/GAMSsternCa!S83,"")</f>
        <v/>
      </c>
      <c r="U83" s="2" t="str">
        <f>IFERROR(#REF!/GAMSsternCa!T83,"")</f>
        <v/>
      </c>
      <c r="V83" s="2" t="str">
        <f>IFERROR(#REF!/GAMSsternCa!U83,"")</f>
        <v/>
      </c>
      <c r="W83" s="2" t="str">
        <f>IFERROR(#REF!/GAMSsternCa!V83,"")</f>
        <v/>
      </c>
      <c r="X83" s="2" t="str">
        <f>IFERROR(#REF!/GAMSsternCa!W83,"")</f>
        <v/>
      </c>
      <c r="Y83" s="2" t="str">
        <f>IFERROR(#REF!/GAMSsternCa!X83,"")</f>
        <v/>
      </c>
      <c r="Z83" s="2" t="str">
        <f>IFERROR(#REF!/GAMSsternCa!Y83,"")</f>
        <v/>
      </c>
      <c r="AA83" s="2" t="str">
        <f>IFERROR(#REF!/GAMSsternCa!Z83,"")</f>
        <v/>
      </c>
      <c r="AB83" s="2" t="str">
        <f>IFERROR(#REF!/GAMSsternCa!AA83,"")</f>
        <v/>
      </c>
      <c r="AC83" s="2" t="str">
        <f>IFERROR(#REF!/GAMSsternCa!AB83,"")</f>
        <v/>
      </c>
      <c r="AD83" s="2" t="str">
        <f>IFERROR(#REF!/GAMSsternCa!AC83,"")</f>
        <v/>
      </c>
      <c r="AE83" s="2" t="str">
        <f>IFERROR(#REF!/GAMSsternCa!AD83,"")</f>
        <v/>
      </c>
      <c r="AF83" s="2" t="str">
        <f>IFERROR(#REF!/GAMSsternCa!AE83,"")</f>
        <v/>
      </c>
      <c r="AG83" s="2" t="str">
        <f>IFERROR(#REF!/GAMSsternCa!AF83,"")</f>
        <v/>
      </c>
      <c r="AH83" s="2" t="str">
        <f>IFERROR(#REF!/GAMSsternCa!AG83,"")</f>
        <v/>
      </c>
      <c r="AI83" s="2" t="str">
        <f>IFERROR(#REF!/GAMSsternCa!AH83,"")</f>
        <v/>
      </c>
      <c r="AJ83" s="2" t="str">
        <f>IFERROR(#REF!/GAMSsternCa!AI83,"")</f>
        <v/>
      </c>
      <c r="AK83" s="2" t="str">
        <f>IFERROR(#REF!/GAMSsternCa!AJ83,"")</f>
        <v/>
      </c>
      <c r="AL83" s="2" t="str">
        <f>IFERROR(#REF!/GAMSsternCa!AK83,"")</f>
        <v/>
      </c>
      <c r="AM83" s="2" t="str">
        <f>IFERROR(#REF!/GAMSsternCa!AL83,"")</f>
        <v/>
      </c>
      <c r="AN83" s="2" t="str">
        <f>IFERROR(#REF!/GAMSsternCa!AM83,"")</f>
        <v/>
      </c>
      <c r="AO83" s="2" t="str">
        <f>IFERROR(#REF!/GAMSsternCa!AN83,"")</f>
        <v/>
      </c>
      <c r="AP83" s="2" t="str">
        <f>IFERROR(#REF!/GAMSsternCa!AO83,"")</f>
        <v/>
      </c>
      <c r="AQ83" s="2" t="str">
        <f>IFERROR(#REF!/GAMSsternCa!AP83,"")</f>
        <v/>
      </c>
      <c r="AR83" s="2" t="str">
        <f>IFERROR(#REF!/GAMSsternCa!AQ83,"")</f>
        <v/>
      </c>
      <c r="AS83" s="2" t="str">
        <f>IFERROR(#REF!/GAMSsternCa!AR83,"")</f>
        <v/>
      </c>
      <c r="AT83" s="2" t="str">
        <f>IFERROR(#REF!/GAMSsternCa!AS83,"")</f>
        <v/>
      </c>
      <c r="AU83" s="2" t="str">
        <f>IFERROR(#REF!/GAMSsternCa!AT83,"")</f>
        <v/>
      </c>
      <c r="AV83" s="2" t="str">
        <f>IFERROR(#REF!/GAMSsternCa!AU83,"")</f>
        <v/>
      </c>
      <c r="AW83" s="2" t="str">
        <f>IFERROR(#REF!/GAMSsternCa!AV83,"")</f>
        <v/>
      </c>
      <c r="AX83" s="2" t="str">
        <f>IFERROR(#REF!/GAMSsternCa!AW83,"")</f>
        <v/>
      </c>
      <c r="AY83" s="2" t="str">
        <f>IFERROR(#REF!/GAMSsternCa!AX83,"")</f>
        <v/>
      </c>
      <c r="AZ83" s="2" t="str">
        <f>IFERROR(#REF!/GAMSsternCa!AY83,"")</f>
        <v/>
      </c>
      <c r="BA83" s="2" t="str">
        <f>IFERROR(#REF!/GAMSsternCa!AZ83,"")</f>
        <v/>
      </c>
      <c r="BB83" s="2" t="str">
        <f>IFERROR(#REF!/GAMSsternCa!BA83,"")</f>
        <v/>
      </c>
      <c r="BC83" s="2" t="str">
        <f>IFERROR(#REF!/GAMSsternCa!BB83,"")</f>
        <v/>
      </c>
      <c r="BD83" s="2" t="str">
        <f>IFERROR(#REF!/GAMSsternCa!BC83,"")</f>
        <v/>
      </c>
      <c r="BE83" s="2" t="str">
        <f>IFERROR(#REF!/GAMSsternCa!BD83,"")</f>
        <v/>
      </c>
      <c r="BF83" s="2" t="str">
        <f>IFERROR(#REF!/GAMSsternCa!BE83,"")</f>
        <v/>
      </c>
      <c r="BG83" s="2" t="str">
        <f>IFERROR(#REF!/GAMSsternCa!BF83,"")</f>
        <v/>
      </c>
      <c r="BH83" s="2" t="str">
        <f>IFERROR(#REF!/GAMSsternCa!BG83,"")</f>
        <v/>
      </c>
      <c r="BI83" s="2" t="str">
        <f>IFERROR(#REF!/GAMSsternCa!BH83,"")</f>
        <v/>
      </c>
      <c r="BJ83" s="2" t="str">
        <f>IFERROR(#REF!/GAMSsternCa!BI83,"")</f>
        <v/>
      </c>
    </row>
    <row r="84" spans="1:62" x14ac:dyDescent="0.25">
      <c r="A84" t="e">
        <f>#REF!</f>
        <v>#REF!</v>
      </c>
      <c r="B84" t="str">
        <f>GAMSbase!A84</f>
        <v>Coefficient of Heat Gain by Deep Oceans</v>
      </c>
      <c r="C84" s="2" t="str">
        <f>IFERROR(#REF!/GAMSsternCa!B84,"")</f>
        <v/>
      </c>
      <c r="D84" s="2" t="str">
        <f>IFERROR(#REF!/GAMSsternCa!C84,"")</f>
        <v/>
      </c>
      <c r="E84" s="2" t="str">
        <f>IFERROR(#REF!/GAMSsternCa!D84,"")</f>
        <v/>
      </c>
      <c r="F84" s="2" t="str">
        <f>IFERROR(#REF!/GAMSsternCa!E84,"")</f>
        <v/>
      </c>
      <c r="G84" s="2" t="str">
        <f>IFERROR(#REF!/GAMSsternCa!F84,"")</f>
        <v/>
      </c>
      <c r="H84" s="2" t="str">
        <f>IFERROR(#REF!/GAMSsternCa!G84,"")</f>
        <v/>
      </c>
      <c r="I84" s="2" t="str">
        <f>IFERROR(#REF!/GAMSsternCa!H84,"")</f>
        <v/>
      </c>
      <c r="J84" s="2" t="str">
        <f>IFERROR(#REF!/GAMSsternCa!I84,"")</f>
        <v/>
      </c>
      <c r="K84" s="2" t="str">
        <f>IFERROR(#REF!/GAMSsternCa!J84,"")</f>
        <v/>
      </c>
      <c r="L84" s="2" t="str">
        <f>IFERROR(#REF!/GAMSsternCa!K84,"")</f>
        <v/>
      </c>
      <c r="M84" s="2" t="str">
        <f>IFERROR(#REF!/GAMSsternCa!L84,"")</f>
        <v/>
      </c>
      <c r="N84" s="2" t="str">
        <f>IFERROR(#REF!/GAMSsternCa!M84,"")</f>
        <v/>
      </c>
      <c r="O84" s="2" t="str">
        <f>IFERROR(#REF!/GAMSsternCa!N84,"")</f>
        <v/>
      </c>
      <c r="P84" s="2" t="str">
        <f>IFERROR(#REF!/GAMSsternCa!O84,"")</f>
        <v/>
      </c>
      <c r="Q84" s="2" t="str">
        <f>IFERROR(#REF!/GAMSsternCa!P84,"")</f>
        <v/>
      </c>
      <c r="R84" s="2" t="str">
        <f>IFERROR(#REF!/GAMSsternCa!Q84,"")</f>
        <v/>
      </c>
      <c r="S84" s="2" t="str">
        <f>IFERROR(#REF!/GAMSsternCa!R84,"")</f>
        <v/>
      </c>
      <c r="T84" s="2" t="str">
        <f>IFERROR(#REF!/GAMSsternCa!S84,"")</f>
        <v/>
      </c>
      <c r="U84" s="2" t="str">
        <f>IFERROR(#REF!/GAMSsternCa!T84,"")</f>
        <v/>
      </c>
      <c r="V84" s="2" t="str">
        <f>IFERROR(#REF!/GAMSsternCa!U84,"")</f>
        <v/>
      </c>
      <c r="W84" s="2" t="str">
        <f>IFERROR(#REF!/GAMSsternCa!V84,"")</f>
        <v/>
      </c>
      <c r="X84" s="2" t="str">
        <f>IFERROR(#REF!/GAMSsternCa!W84,"")</f>
        <v/>
      </c>
      <c r="Y84" s="2" t="str">
        <f>IFERROR(#REF!/GAMSsternCa!X84,"")</f>
        <v/>
      </c>
      <c r="Z84" s="2" t="str">
        <f>IFERROR(#REF!/GAMSsternCa!Y84,"")</f>
        <v/>
      </c>
      <c r="AA84" s="2" t="str">
        <f>IFERROR(#REF!/GAMSsternCa!Z84,"")</f>
        <v/>
      </c>
      <c r="AB84" s="2" t="str">
        <f>IFERROR(#REF!/GAMSsternCa!AA84,"")</f>
        <v/>
      </c>
      <c r="AC84" s="2" t="str">
        <f>IFERROR(#REF!/GAMSsternCa!AB84,"")</f>
        <v/>
      </c>
      <c r="AD84" s="2" t="str">
        <f>IFERROR(#REF!/GAMSsternCa!AC84,"")</f>
        <v/>
      </c>
      <c r="AE84" s="2" t="str">
        <f>IFERROR(#REF!/GAMSsternCa!AD84,"")</f>
        <v/>
      </c>
      <c r="AF84" s="2" t="str">
        <f>IFERROR(#REF!/GAMSsternCa!AE84,"")</f>
        <v/>
      </c>
      <c r="AG84" s="2" t="str">
        <f>IFERROR(#REF!/GAMSsternCa!AF84,"")</f>
        <v/>
      </c>
      <c r="AH84" s="2" t="str">
        <f>IFERROR(#REF!/GAMSsternCa!AG84,"")</f>
        <v/>
      </c>
      <c r="AI84" s="2" t="str">
        <f>IFERROR(#REF!/GAMSsternCa!AH84,"")</f>
        <v/>
      </c>
      <c r="AJ84" s="2" t="str">
        <f>IFERROR(#REF!/GAMSsternCa!AI84,"")</f>
        <v/>
      </c>
      <c r="AK84" s="2" t="str">
        <f>IFERROR(#REF!/GAMSsternCa!AJ84,"")</f>
        <v/>
      </c>
      <c r="AL84" s="2" t="str">
        <f>IFERROR(#REF!/GAMSsternCa!AK84,"")</f>
        <v/>
      </c>
      <c r="AM84" s="2" t="str">
        <f>IFERROR(#REF!/GAMSsternCa!AL84,"")</f>
        <v/>
      </c>
      <c r="AN84" s="2" t="str">
        <f>IFERROR(#REF!/GAMSsternCa!AM84,"")</f>
        <v/>
      </c>
      <c r="AO84" s="2" t="str">
        <f>IFERROR(#REF!/GAMSsternCa!AN84,"")</f>
        <v/>
      </c>
      <c r="AP84" s="2" t="str">
        <f>IFERROR(#REF!/GAMSsternCa!AO84,"")</f>
        <v/>
      </c>
      <c r="AQ84" s="2" t="str">
        <f>IFERROR(#REF!/GAMSsternCa!AP84,"")</f>
        <v/>
      </c>
      <c r="AR84" s="2" t="str">
        <f>IFERROR(#REF!/GAMSsternCa!AQ84,"")</f>
        <v/>
      </c>
      <c r="AS84" s="2" t="str">
        <f>IFERROR(#REF!/GAMSsternCa!AR84,"")</f>
        <v/>
      </c>
      <c r="AT84" s="2" t="str">
        <f>IFERROR(#REF!/GAMSsternCa!AS84,"")</f>
        <v/>
      </c>
      <c r="AU84" s="2" t="str">
        <f>IFERROR(#REF!/GAMSsternCa!AT84,"")</f>
        <v/>
      </c>
      <c r="AV84" s="2" t="str">
        <f>IFERROR(#REF!/GAMSsternCa!AU84,"")</f>
        <v/>
      </c>
      <c r="AW84" s="2" t="str">
        <f>IFERROR(#REF!/GAMSsternCa!AV84,"")</f>
        <v/>
      </c>
      <c r="AX84" s="2" t="str">
        <f>IFERROR(#REF!/GAMSsternCa!AW84,"")</f>
        <v/>
      </c>
      <c r="AY84" s="2" t="str">
        <f>IFERROR(#REF!/GAMSsternCa!AX84,"")</f>
        <v/>
      </c>
      <c r="AZ84" s="2" t="str">
        <f>IFERROR(#REF!/GAMSsternCa!AY84,"")</f>
        <v/>
      </c>
      <c r="BA84" s="2" t="str">
        <f>IFERROR(#REF!/GAMSsternCa!AZ84,"")</f>
        <v/>
      </c>
      <c r="BB84" s="2" t="str">
        <f>IFERROR(#REF!/GAMSsternCa!BA84,"")</f>
        <v/>
      </c>
      <c r="BC84" s="2" t="str">
        <f>IFERROR(#REF!/GAMSsternCa!BB84,"")</f>
        <v/>
      </c>
      <c r="BD84" s="2" t="str">
        <f>IFERROR(#REF!/GAMSsternCa!BC84,"")</f>
        <v/>
      </c>
      <c r="BE84" s="2" t="str">
        <f>IFERROR(#REF!/GAMSsternCa!BD84,"")</f>
        <v/>
      </c>
      <c r="BF84" s="2" t="str">
        <f>IFERROR(#REF!/GAMSsternCa!BE84,"")</f>
        <v/>
      </c>
      <c r="BG84" s="2" t="str">
        <f>IFERROR(#REF!/GAMSsternCa!BF84,"")</f>
        <v/>
      </c>
      <c r="BH84" s="2" t="str">
        <f>IFERROR(#REF!/GAMSsternCa!BG84,"")</f>
        <v/>
      </c>
      <c r="BI84" s="2" t="str">
        <f>IFERROR(#REF!/GAMSsternCa!BH84,"")</f>
        <v/>
      </c>
      <c r="BJ84" s="2" t="str">
        <f>IFERROR(#REF!/GAMSsternCa!BI84,"")</f>
        <v/>
      </c>
    </row>
    <row r="85" spans="1:62" x14ac:dyDescent="0.25">
      <c r="A85" t="e">
        <f>#REF!</f>
        <v>#REF!</v>
      </c>
      <c r="B85" t="str">
        <f>GAMSbase!A85</f>
        <v>** Global Environmental Variables</v>
      </c>
      <c r="C85" s="2" t="str">
        <f>IFERROR(#REF!/GAMSsternCa!B85,"")</f>
        <v/>
      </c>
      <c r="D85" s="2" t="str">
        <f>IFERROR(#REF!/GAMSsternCa!C85,"")</f>
        <v/>
      </c>
      <c r="E85" s="2" t="str">
        <f>IFERROR(#REF!/GAMSsternCa!D85,"")</f>
        <v/>
      </c>
      <c r="F85" s="2" t="str">
        <f>IFERROR(#REF!/GAMSsternCa!E85,"")</f>
        <v/>
      </c>
      <c r="G85" s="2" t="str">
        <f>IFERROR(#REF!/GAMSsternCa!F85,"")</f>
        <v/>
      </c>
      <c r="H85" s="2" t="str">
        <f>IFERROR(#REF!/GAMSsternCa!G85,"")</f>
        <v/>
      </c>
      <c r="I85" s="2" t="str">
        <f>IFERROR(#REF!/GAMSsternCa!H85,"")</f>
        <v/>
      </c>
      <c r="J85" s="2" t="str">
        <f>IFERROR(#REF!/GAMSsternCa!I85,"")</f>
        <v/>
      </c>
      <c r="K85" s="2" t="str">
        <f>IFERROR(#REF!/GAMSsternCa!J85,"")</f>
        <v/>
      </c>
      <c r="L85" s="2" t="str">
        <f>IFERROR(#REF!/GAMSsternCa!K85,"")</f>
        <v/>
      </c>
      <c r="M85" s="2" t="str">
        <f>IFERROR(#REF!/GAMSsternCa!L85,"")</f>
        <v/>
      </c>
      <c r="N85" s="2" t="str">
        <f>IFERROR(#REF!/GAMSsternCa!M85,"")</f>
        <v/>
      </c>
      <c r="O85" s="2" t="str">
        <f>IFERROR(#REF!/GAMSsternCa!N85,"")</f>
        <v/>
      </c>
      <c r="P85" s="2" t="str">
        <f>IFERROR(#REF!/GAMSsternCa!O85,"")</f>
        <v/>
      </c>
      <c r="Q85" s="2" t="str">
        <f>IFERROR(#REF!/GAMSsternCa!P85,"")</f>
        <v/>
      </c>
      <c r="R85" s="2" t="str">
        <f>IFERROR(#REF!/GAMSsternCa!Q85,"")</f>
        <v/>
      </c>
      <c r="S85" s="2" t="str">
        <f>IFERROR(#REF!/GAMSsternCa!R85,"")</f>
        <v/>
      </c>
      <c r="T85" s="2" t="str">
        <f>IFERROR(#REF!/GAMSsternCa!S85,"")</f>
        <v/>
      </c>
      <c r="U85" s="2" t="str">
        <f>IFERROR(#REF!/GAMSsternCa!T85,"")</f>
        <v/>
      </c>
      <c r="V85" s="2" t="str">
        <f>IFERROR(#REF!/GAMSsternCa!U85,"")</f>
        <v/>
      </c>
      <c r="W85" s="2" t="str">
        <f>IFERROR(#REF!/GAMSsternCa!V85,"")</f>
        <v/>
      </c>
      <c r="X85" s="2" t="str">
        <f>IFERROR(#REF!/GAMSsternCa!W85,"")</f>
        <v/>
      </c>
      <c r="Y85" s="2" t="str">
        <f>IFERROR(#REF!/GAMSsternCa!X85,"")</f>
        <v/>
      </c>
      <c r="Z85" s="2" t="str">
        <f>IFERROR(#REF!/GAMSsternCa!Y85,"")</f>
        <v/>
      </c>
      <c r="AA85" s="2" t="str">
        <f>IFERROR(#REF!/GAMSsternCa!Z85,"")</f>
        <v/>
      </c>
      <c r="AB85" s="2" t="str">
        <f>IFERROR(#REF!/GAMSsternCa!AA85,"")</f>
        <v/>
      </c>
      <c r="AC85" s="2" t="str">
        <f>IFERROR(#REF!/GAMSsternCa!AB85,"")</f>
        <v/>
      </c>
      <c r="AD85" s="2" t="str">
        <f>IFERROR(#REF!/GAMSsternCa!AC85,"")</f>
        <v/>
      </c>
      <c r="AE85" s="2" t="str">
        <f>IFERROR(#REF!/GAMSsternCa!AD85,"")</f>
        <v/>
      </c>
      <c r="AF85" s="2" t="str">
        <f>IFERROR(#REF!/GAMSsternCa!AE85,"")</f>
        <v/>
      </c>
      <c r="AG85" s="2" t="str">
        <f>IFERROR(#REF!/GAMSsternCa!AF85,"")</f>
        <v/>
      </c>
      <c r="AH85" s="2" t="str">
        <f>IFERROR(#REF!/GAMSsternCa!AG85,"")</f>
        <v/>
      </c>
      <c r="AI85" s="2" t="str">
        <f>IFERROR(#REF!/GAMSsternCa!AH85,"")</f>
        <v/>
      </c>
      <c r="AJ85" s="2" t="str">
        <f>IFERROR(#REF!/GAMSsternCa!AI85,"")</f>
        <v/>
      </c>
      <c r="AK85" s="2" t="str">
        <f>IFERROR(#REF!/GAMSsternCa!AJ85,"")</f>
        <v/>
      </c>
      <c r="AL85" s="2" t="str">
        <f>IFERROR(#REF!/GAMSsternCa!AK85,"")</f>
        <v/>
      </c>
      <c r="AM85" s="2" t="str">
        <f>IFERROR(#REF!/GAMSsternCa!AL85,"")</f>
        <v/>
      </c>
      <c r="AN85" s="2" t="str">
        <f>IFERROR(#REF!/GAMSsternCa!AM85,"")</f>
        <v/>
      </c>
      <c r="AO85" s="2" t="str">
        <f>IFERROR(#REF!/GAMSsternCa!AN85,"")</f>
        <v/>
      </c>
      <c r="AP85" s="2" t="str">
        <f>IFERROR(#REF!/GAMSsternCa!AO85,"")</f>
        <v/>
      </c>
      <c r="AQ85" s="2" t="str">
        <f>IFERROR(#REF!/GAMSsternCa!AP85,"")</f>
        <v/>
      </c>
      <c r="AR85" s="2" t="str">
        <f>IFERROR(#REF!/GAMSsternCa!AQ85,"")</f>
        <v/>
      </c>
      <c r="AS85" s="2" t="str">
        <f>IFERROR(#REF!/GAMSsternCa!AR85,"")</f>
        <v/>
      </c>
      <c r="AT85" s="2" t="str">
        <f>IFERROR(#REF!/GAMSsternCa!AS85,"")</f>
        <v/>
      </c>
      <c r="AU85" s="2" t="str">
        <f>IFERROR(#REF!/GAMSsternCa!AT85,"")</f>
        <v/>
      </c>
      <c r="AV85" s="2" t="str">
        <f>IFERROR(#REF!/GAMSsternCa!AU85,"")</f>
        <v/>
      </c>
      <c r="AW85" s="2" t="str">
        <f>IFERROR(#REF!/GAMSsternCa!AV85,"")</f>
        <v/>
      </c>
      <c r="AX85" s="2" t="str">
        <f>IFERROR(#REF!/GAMSsternCa!AW85,"")</f>
        <v/>
      </c>
      <c r="AY85" s="2" t="str">
        <f>IFERROR(#REF!/GAMSsternCa!AX85,"")</f>
        <v/>
      </c>
      <c r="AZ85" s="2" t="str">
        <f>IFERROR(#REF!/GAMSsternCa!AY85,"")</f>
        <v/>
      </c>
      <c r="BA85" s="2" t="str">
        <f>IFERROR(#REF!/GAMSsternCa!AZ85,"")</f>
        <v/>
      </c>
      <c r="BB85" s="2" t="str">
        <f>IFERROR(#REF!/GAMSsternCa!BA85,"")</f>
        <v/>
      </c>
      <c r="BC85" s="2" t="str">
        <f>IFERROR(#REF!/GAMSsternCa!BB85,"")</f>
        <v/>
      </c>
      <c r="BD85" s="2" t="str">
        <f>IFERROR(#REF!/GAMSsternCa!BC85,"")</f>
        <v/>
      </c>
      <c r="BE85" s="2" t="str">
        <f>IFERROR(#REF!/GAMSsternCa!BD85,"")</f>
        <v/>
      </c>
      <c r="BF85" s="2" t="str">
        <f>IFERROR(#REF!/GAMSsternCa!BE85,"")</f>
        <v/>
      </c>
      <c r="BG85" s="2" t="str">
        <f>IFERROR(#REF!/GAMSsternCa!BF85,"")</f>
        <v/>
      </c>
      <c r="BH85" s="2" t="str">
        <f>IFERROR(#REF!/GAMSsternCa!BG85,"")</f>
        <v/>
      </c>
      <c r="BI85" s="2" t="str">
        <f>IFERROR(#REF!/GAMSsternCa!BH85,"")</f>
        <v/>
      </c>
      <c r="BJ85" s="2" t="str">
        <f>IFERROR(#REF!/GAMSsternCa!BI85,"")</f>
        <v/>
      </c>
    </row>
    <row r="86" spans="1:62" x14ac:dyDescent="0.25">
      <c r="A86" t="e">
        <f>#REF!</f>
        <v>#REF!</v>
      </c>
      <c r="B86" t="str">
        <f>GAMSbase!A86</f>
        <v>* CARBON CYCLE</v>
      </c>
      <c r="C86" s="2" t="str">
        <f>IFERROR(#REF!/GAMSsternCa!B86,"")</f>
        <v/>
      </c>
      <c r="D86" s="2" t="str">
        <f>IFERROR(#REF!/GAMSsternCa!C86,"")</f>
        <v/>
      </c>
      <c r="E86" s="2" t="str">
        <f>IFERROR(#REF!/GAMSsternCa!D86,"")</f>
        <v/>
      </c>
      <c r="F86" s="2" t="str">
        <f>IFERROR(#REF!/GAMSsternCa!E86,"")</f>
        <v/>
      </c>
      <c r="G86" s="2" t="str">
        <f>IFERROR(#REF!/GAMSsternCa!F86,"")</f>
        <v/>
      </c>
      <c r="H86" s="2" t="str">
        <f>IFERROR(#REF!/GAMSsternCa!G86,"")</f>
        <v/>
      </c>
      <c r="I86" s="2" t="str">
        <f>IFERROR(#REF!/GAMSsternCa!H86,"")</f>
        <v/>
      </c>
      <c r="J86" s="2" t="str">
        <f>IFERROR(#REF!/GAMSsternCa!I86,"")</f>
        <v/>
      </c>
      <c r="K86" s="2" t="str">
        <f>IFERROR(#REF!/GAMSsternCa!J86,"")</f>
        <v/>
      </c>
      <c r="L86" s="2" t="str">
        <f>IFERROR(#REF!/GAMSsternCa!K86,"")</f>
        <v/>
      </c>
      <c r="M86" s="2" t="str">
        <f>IFERROR(#REF!/GAMSsternCa!L86,"")</f>
        <v/>
      </c>
      <c r="N86" s="2" t="str">
        <f>IFERROR(#REF!/GAMSsternCa!M86,"")</f>
        <v/>
      </c>
      <c r="O86" s="2" t="str">
        <f>IFERROR(#REF!/GAMSsternCa!N86,"")</f>
        <v/>
      </c>
      <c r="P86" s="2" t="str">
        <f>IFERROR(#REF!/GAMSsternCa!O86,"")</f>
        <v/>
      </c>
      <c r="Q86" s="2" t="str">
        <f>IFERROR(#REF!/GAMSsternCa!P86,"")</f>
        <v/>
      </c>
      <c r="R86" s="2" t="str">
        <f>IFERROR(#REF!/GAMSsternCa!Q86,"")</f>
        <v/>
      </c>
      <c r="S86" s="2" t="str">
        <f>IFERROR(#REF!/GAMSsternCa!R86,"")</f>
        <v/>
      </c>
      <c r="T86" s="2" t="str">
        <f>IFERROR(#REF!/GAMSsternCa!S86,"")</f>
        <v/>
      </c>
      <c r="U86" s="2" t="str">
        <f>IFERROR(#REF!/GAMSsternCa!T86,"")</f>
        <v/>
      </c>
      <c r="V86" s="2" t="str">
        <f>IFERROR(#REF!/GAMSsternCa!U86,"")</f>
        <v/>
      </c>
      <c r="W86" s="2" t="str">
        <f>IFERROR(#REF!/GAMSsternCa!V86,"")</f>
        <v/>
      </c>
      <c r="X86" s="2" t="str">
        <f>IFERROR(#REF!/GAMSsternCa!W86,"")</f>
        <v/>
      </c>
      <c r="Y86" s="2" t="str">
        <f>IFERROR(#REF!/GAMSsternCa!X86,"")</f>
        <v/>
      </c>
      <c r="Z86" s="2" t="str">
        <f>IFERROR(#REF!/GAMSsternCa!Y86,"")</f>
        <v/>
      </c>
      <c r="AA86" s="2" t="str">
        <f>IFERROR(#REF!/GAMSsternCa!Z86,"")</f>
        <v/>
      </c>
      <c r="AB86" s="2" t="str">
        <f>IFERROR(#REF!/GAMSsternCa!AA86,"")</f>
        <v/>
      </c>
      <c r="AC86" s="2" t="str">
        <f>IFERROR(#REF!/GAMSsternCa!AB86,"")</f>
        <v/>
      </c>
      <c r="AD86" s="2" t="str">
        <f>IFERROR(#REF!/GAMSsternCa!AC86,"")</f>
        <v/>
      </c>
      <c r="AE86" s="2" t="str">
        <f>IFERROR(#REF!/GAMSsternCa!AD86,"")</f>
        <v/>
      </c>
      <c r="AF86" s="2" t="str">
        <f>IFERROR(#REF!/GAMSsternCa!AE86,"")</f>
        <v/>
      </c>
      <c r="AG86" s="2" t="str">
        <f>IFERROR(#REF!/GAMSsternCa!AF86,"")</f>
        <v/>
      </c>
      <c r="AH86" s="2" t="str">
        <f>IFERROR(#REF!/GAMSsternCa!AG86,"")</f>
        <v/>
      </c>
      <c r="AI86" s="2" t="str">
        <f>IFERROR(#REF!/GAMSsternCa!AH86,"")</f>
        <v/>
      </c>
      <c r="AJ86" s="2" t="str">
        <f>IFERROR(#REF!/GAMSsternCa!AI86,"")</f>
        <v/>
      </c>
      <c r="AK86" s="2" t="str">
        <f>IFERROR(#REF!/GAMSsternCa!AJ86,"")</f>
        <v/>
      </c>
      <c r="AL86" s="2" t="str">
        <f>IFERROR(#REF!/GAMSsternCa!AK86,"")</f>
        <v/>
      </c>
      <c r="AM86" s="2" t="str">
        <f>IFERROR(#REF!/GAMSsternCa!AL86,"")</f>
        <v/>
      </c>
      <c r="AN86" s="2" t="str">
        <f>IFERROR(#REF!/GAMSsternCa!AM86,"")</f>
        <v/>
      </c>
      <c r="AO86" s="2" t="str">
        <f>IFERROR(#REF!/GAMSsternCa!AN86,"")</f>
        <v/>
      </c>
      <c r="AP86" s="2" t="str">
        <f>IFERROR(#REF!/GAMSsternCa!AO86,"")</f>
        <v/>
      </c>
      <c r="AQ86" s="2" t="str">
        <f>IFERROR(#REF!/GAMSsternCa!AP86,"")</f>
        <v/>
      </c>
      <c r="AR86" s="2" t="str">
        <f>IFERROR(#REF!/GAMSsternCa!AQ86,"")</f>
        <v/>
      </c>
      <c r="AS86" s="2" t="str">
        <f>IFERROR(#REF!/GAMSsternCa!AR86,"")</f>
        <v/>
      </c>
      <c r="AT86" s="2" t="str">
        <f>IFERROR(#REF!/GAMSsternCa!AS86,"")</f>
        <v/>
      </c>
      <c r="AU86" s="2" t="str">
        <f>IFERROR(#REF!/GAMSsternCa!AT86,"")</f>
        <v/>
      </c>
      <c r="AV86" s="2" t="str">
        <f>IFERROR(#REF!/GAMSsternCa!AU86,"")</f>
        <v/>
      </c>
      <c r="AW86" s="2" t="str">
        <f>IFERROR(#REF!/GAMSsternCa!AV86,"")</f>
        <v/>
      </c>
      <c r="AX86" s="2" t="str">
        <f>IFERROR(#REF!/GAMSsternCa!AW86,"")</f>
        <v/>
      </c>
      <c r="AY86" s="2" t="str">
        <f>IFERROR(#REF!/GAMSsternCa!AX86,"")</f>
        <v/>
      </c>
      <c r="AZ86" s="2" t="str">
        <f>IFERROR(#REF!/GAMSsternCa!AY86,"")</f>
        <v/>
      </c>
      <c r="BA86" s="2" t="str">
        <f>IFERROR(#REF!/GAMSsternCa!AZ86,"")</f>
        <v/>
      </c>
      <c r="BB86" s="2" t="str">
        <f>IFERROR(#REF!/GAMSsternCa!BA86,"")</f>
        <v/>
      </c>
      <c r="BC86" s="2" t="str">
        <f>IFERROR(#REF!/GAMSsternCa!BB86,"")</f>
        <v/>
      </c>
      <c r="BD86" s="2" t="str">
        <f>IFERROR(#REF!/GAMSsternCa!BC86,"")</f>
        <v/>
      </c>
      <c r="BE86" s="2" t="str">
        <f>IFERROR(#REF!/GAMSsternCa!BD86,"")</f>
        <v/>
      </c>
      <c r="BF86" s="2" t="str">
        <f>IFERROR(#REF!/GAMSsternCa!BE86,"")</f>
        <v/>
      </c>
      <c r="BG86" s="2" t="str">
        <f>IFERROR(#REF!/GAMSsternCa!BF86,"")</f>
        <v/>
      </c>
      <c r="BH86" s="2" t="str">
        <f>IFERROR(#REF!/GAMSsternCa!BG86,"")</f>
        <v/>
      </c>
      <c r="BI86" s="2" t="str">
        <f>IFERROR(#REF!/GAMSsternCa!BH86,"")</f>
        <v/>
      </c>
      <c r="BJ86" s="2" t="str">
        <f>IFERROR(#REF!/GAMSsternCa!BI86,"")</f>
        <v/>
      </c>
    </row>
    <row r="87" spans="1:62" x14ac:dyDescent="0.25">
      <c r="A87" t="e">
        <f>#REF!</f>
        <v>#REF!</v>
      </c>
      <c r="B87" t="str">
        <f>GAMSbase!A87</f>
        <v>Atmospheric concentration of carbon (GTC)</v>
      </c>
      <c r="C87" s="2" t="str">
        <f>IFERROR(#REF!/GAMSsternCa!B87,"")</f>
        <v/>
      </c>
      <c r="D87" s="2" t="str">
        <f>IFERROR(#REF!/GAMSsternCa!C87,"")</f>
        <v/>
      </c>
      <c r="E87" s="2" t="str">
        <f>IFERROR(#REF!/GAMSsternCa!D87,"")</f>
        <v/>
      </c>
      <c r="F87" s="2" t="str">
        <f>IFERROR(#REF!/GAMSsternCa!E87,"")</f>
        <v/>
      </c>
      <c r="G87" s="2" t="str">
        <f>IFERROR(#REF!/GAMSsternCa!F87,"")</f>
        <v/>
      </c>
      <c r="H87" s="2" t="str">
        <f>IFERROR(#REF!/GAMSsternCa!G87,"")</f>
        <v/>
      </c>
      <c r="I87" s="2" t="str">
        <f>IFERROR(#REF!/GAMSsternCa!H87,"")</f>
        <v/>
      </c>
      <c r="J87" s="2" t="str">
        <f>IFERROR(#REF!/GAMSsternCa!I87,"")</f>
        <v/>
      </c>
      <c r="K87" s="2" t="str">
        <f>IFERROR(#REF!/GAMSsternCa!J87,"")</f>
        <v/>
      </c>
      <c r="L87" s="2" t="str">
        <f>IFERROR(#REF!/GAMSsternCa!K87,"")</f>
        <v/>
      </c>
      <c r="M87" s="2" t="str">
        <f>IFERROR(#REF!/GAMSsternCa!L87,"")</f>
        <v/>
      </c>
      <c r="N87" s="2" t="str">
        <f>IFERROR(#REF!/GAMSsternCa!M87,"")</f>
        <v/>
      </c>
      <c r="O87" s="2" t="str">
        <f>IFERROR(#REF!/GAMSsternCa!N87,"")</f>
        <v/>
      </c>
      <c r="P87" s="2" t="str">
        <f>IFERROR(#REF!/GAMSsternCa!O87,"")</f>
        <v/>
      </c>
      <c r="Q87" s="2" t="str">
        <f>IFERROR(#REF!/GAMSsternCa!P87,"")</f>
        <v/>
      </c>
      <c r="R87" s="2" t="str">
        <f>IFERROR(#REF!/GAMSsternCa!Q87,"")</f>
        <v/>
      </c>
      <c r="S87" s="2" t="str">
        <f>IFERROR(#REF!/GAMSsternCa!R87,"")</f>
        <v/>
      </c>
      <c r="T87" s="2" t="str">
        <f>IFERROR(#REF!/GAMSsternCa!S87,"")</f>
        <v/>
      </c>
      <c r="U87" s="2" t="str">
        <f>IFERROR(#REF!/GAMSsternCa!T87,"")</f>
        <v/>
      </c>
      <c r="V87" s="2" t="str">
        <f>IFERROR(#REF!/GAMSsternCa!U87,"")</f>
        <v/>
      </c>
      <c r="W87" s="2" t="str">
        <f>IFERROR(#REF!/GAMSsternCa!V87,"")</f>
        <v/>
      </c>
      <c r="X87" s="2" t="str">
        <f>IFERROR(#REF!/GAMSsternCa!W87,"")</f>
        <v/>
      </c>
      <c r="Y87" s="2" t="str">
        <f>IFERROR(#REF!/GAMSsternCa!X87,"")</f>
        <v/>
      </c>
      <c r="Z87" s="2" t="str">
        <f>IFERROR(#REF!/GAMSsternCa!Y87,"")</f>
        <v/>
      </c>
      <c r="AA87" s="2" t="str">
        <f>IFERROR(#REF!/GAMSsternCa!Z87,"")</f>
        <v/>
      </c>
      <c r="AB87" s="2" t="str">
        <f>IFERROR(#REF!/GAMSsternCa!AA87,"")</f>
        <v/>
      </c>
      <c r="AC87" s="2" t="str">
        <f>IFERROR(#REF!/GAMSsternCa!AB87,"")</f>
        <v/>
      </c>
      <c r="AD87" s="2" t="str">
        <f>IFERROR(#REF!/GAMSsternCa!AC87,"")</f>
        <v/>
      </c>
      <c r="AE87" s="2" t="str">
        <f>IFERROR(#REF!/GAMSsternCa!AD87,"")</f>
        <v/>
      </c>
      <c r="AF87" s="2" t="str">
        <f>IFERROR(#REF!/GAMSsternCa!AE87,"")</f>
        <v/>
      </c>
      <c r="AG87" s="2" t="str">
        <f>IFERROR(#REF!/GAMSsternCa!AF87,"")</f>
        <v/>
      </c>
      <c r="AH87" s="2" t="str">
        <f>IFERROR(#REF!/GAMSsternCa!AG87,"")</f>
        <v/>
      </c>
      <c r="AI87" s="2" t="str">
        <f>IFERROR(#REF!/GAMSsternCa!AH87,"")</f>
        <v/>
      </c>
      <c r="AJ87" s="2" t="str">
        <f>IFERROR(#REF!/GAMSsternCa!AI87,"")</f>
        <v/>
      </c>
      <c r="AK87" s="2" t="str">
        <f>IFERROR(#REF!/GAMSsternCa!AJ87,"")</f>
        <v/>
      </c>
      <c r="AL87" s="2" t="str">
        <f>IFERROR(#REF!/GAMSsternCa!AK87,"")</f>
        <v/>
      </c>
      <c r="AM87" s="2" t="str">
        <f>IFERROR(#REF!/GAMSsternCa!AL87,"")</f>
        <v/>
      </c>
      <c r="AN87" s="2" t="str">
        <f>IFERROR(#REF!/GAMSsternCa!AM87,"")</f>
        <v/>
      </c>
      <c r="AO87" s="2" t="str">
        <f>IFERROR(#REF!/GAMSsternCa!AN87,"")</f>
        <v/>
      </c>
      <c r="AP87" s="2" t="str">
        <f>IFERROR(#REF!/GAMSsternCa!AO87,"")</f>
        <v/>
      </c>
      <c r="AQ87" s="2" t="str">
        <f>IFERROR(#REF!/GAMSsternCa!AP87,"")</f>
        <v/>
      </c>
      <c r="AR87" s="2" t="str">
        <f>IFERROR(#REF!/GAMSsternCa!AQ87,"")</f>
        <v/>
      </c>
      <c r="AS87" s="2" t="str">
        <f>IFERROR(#REF!/GAMSsternCa!AR87,"")</f>
        <v/>
      </c>
      <c r="AT87" s="2" t="str">
        <f>IFERROR(#REF!/GAMSsternCa!AS87,"")</f>
        <v/>
      </c>
      <c r="AU87" s="2" t="str">
        <f>IFERROR(#REF!/GAMSsternCa!AT87,"")</f>
        <v/>
      </c>
      <c r="AV87" s="2" t="str">
        <f>IFERROR(#REF!/GAMSsternCa!AU87,"")</f>
        <v/>
      </c>
      <c r="AW87" s="2" t="str">
        <f>IFERROR(#REF!/GAMSsternCa!AV87,"")</f>
        <v/>
      </c>
      <c r="AX87" s="2" t="str">
        <f>IFERROR(#REF!/GAMSsternCa!AW87,"")</f>
        <v/>
      </c>
      <c r="AY87" s="2" t="str">
        <f>IFERROR(#REF!/GAMSsternCa!AX87,"")</f>
        <v/>
      </c>
      <c r="AZ87" s="2" t="str">
        <f>IFERROR(#REF!/GAMSsternCa!AY87,"")</f>
        <v/>
      </c>
      <c r="BA87" s="2" t="str">
        <f>IFERROR(#REF!/GAMSsternCa!AZ87,"")</f>
        <v/>
      </c>
      <c r="BB87" s="2" t="str">
        <f>IFERROR(#REF!/GAMSsternCa!BA87,"")</f>
        <v/>
      </c>
      <c r="BC87" s="2" t="str">
        <f>IFERROR(#REF!/GAMSsternCa!BB87,"")</f>
        <v/>
      </c>
      <c r="BD87" s="2" t="str">
        <f>IFERROR(#REF!/GAMSsternCa!BC87,"")</f>
        <v/>
      </c>
      <c r="BE87" s="2" t="str">
        <f>IFERROR(#REF!/GAMSsternCa!BD87,"")</f>
        <v/>
      </c>
      <c r="BF87" s="2" t="str">
        <f>IFERROR(#REF!/GAMSsternCa!BE87,"")</f>
        <v/>
      </c>
      <c r="BG87" s="2" t="str">
        <f>IFERROR(#REF!/GAMSsternCa!BF87,"")</f>
        <v/>
      </c>
      <c r="BH87" s="2" t="str">
        <f>IFERROR(#REF!/GAMSsternCa!BG87,"")</f>
        <v/>
      </c>
      <c r="BI87" s="2" t="str">
        <f>IFERROR(#REF!/GAMSsternCa!BH87,"")</f>
        <v/>
      </c>
      <c r="BJ87" s="2" t="str">
        <f>IFERROR(#REF!/GAMSsternCa!BI87,"")</f>
        <v/>
      </c>
    </row>
    <row r="88" spans="1:62" x14ac:dyDescent="0.25">
      <c r="A88" t="e">
        <f>#REF!</f>
        <v>#REF!</v>
      </c>
      <c r="B88" t="str">
        <f>GAMSbase!A88</f>
        <v>Atmospheric concentration of carbon (ppm)</v>
      </c>
      <c r="C88" s="2" t="str">
        <f>IFERROR(#REF!/GAMSsternCa!B88,"")</f>
        <v/>
      </c>
      <c r="D88" s="2" t="str">
        <f>IFERROR(#REF!/GAMSsternCa!C88,"")</f>
        <v/>
      </c>
      <c r="E88" s="2" t="str">
        <f>IFERROR(#REF!/GAMSsternCa!D88,"")</f>
        <v/>
      </c>
      <c r="F88" s="2" t="str">
        <f>IFERROR(#REF!/GAMSsternCa!E88,"")</f>
        <v/>
      </c>
      <c r="G88" s="2" t="str">
        <f>IFERROR(#REF!/GAMSsternCa!F88,"")</f>
        <v/>
      </c>
      <c r="H88" s="2" t="str">
        <f>IFERROR(#REF!/GAMSsternCa!G88,"")</f>
        <v/>
      </c>
      <c r="I88" s="2" t="str">
        <f>IFERROR(#REF!/GAMSsternCa!H88,"")</f>
        <v/>
      </c>
      <c r="J88" s="2" t="str">
        <f>IFERROR(#REF!/GAMSsternCa!I88,"")</f>
        <v/>
      </c>
      <c r="K88" s="2" t="str">
        <f>IFERROR(#REF!/GAMSsternCa!J88,"")</f>
        <v/>
      </c>
      <c r="L88" s="2" t="str">
        <f>IFERROR(#REF!/GAMSsternCa!K88,"")</f>
        <v/>
      </c>
      <c r="M88" s="2" t="str">
        <f>IFERROR(#REF!/GAMSsternCa!L88,"")</f>
        <v/>
      </c>
      <c r="N88" s="2" t="str">
        <f>IFERROR(#REF!/GAMSsternCa!M88,"")</f>
        <v/>
      </c>
      <c r="O88" s="2" t="str">
        <f>IFERROR(#REF!/GAMSsternCa!N88,"")</f>
        <v/>
      </c>
      <c r="P88" s="2" t="str">
        <f>IFERROR(#REF!/GAMSsternCa!O88,"")</f>
        <v/>
      </c>
      <c r="Q88" s="2" t="str">
        <f>IFERROR(#REF!/GAMSsternCa!P88,"")</f>
        <v/>
      </c>
      <c r="R88" s="2" t="str">
        <f>IFERROR(#REF!/GAMSsternCa!Q88,"")</f>
        <v/>
      </c>
      <c r="S88" s="2" t="str">
        <f>IFERROR(#REF!/GAMSsternCa!R88,"")</f>
        <v/>
      </c>
      <c r="T88" s="2" t="str">
        <f>IFERROR(#REF!/GAMSsternCa!S88,"")</f>
        <v/>
      </c>
      <c r="U88" s="2" t="str">
        <f>IFERROR(#REF!/GAMSsternCa!T88,"")</f>
        <v/>
      </c>
      <c r="V88" s="2" t="str">
        <f>IFERROR(#REF!/GAMSsternCa!U88,"")</f>
        <v/>
      </c>
      <c r="W88" s="2" t="str">
        <f>IFERROR(#REF!/GAMSsternCa!V88,"")</f>
        <v/>
      </c>
      <c r="X88" s="2" t="str">
        <f>IFERROR(#REF!/GAMSsternCa!W88,"")</f>
        <v/>
      </c>
      <c r="Y88" s="2" t="str">
        <f>IFERROR(#REF!/GAMSsternCa!X88,"")</f>
        <v/>
      </c>
      <c r="Z88" s="2" t="str">
        <f>IFERROR(#REF!/GAMSsternCa!Y88,"")</f>
        <v/>
      </c>
      <c r="AA88" s="2" t="str">
        <f>IFERROR(#REF!/GAMSsternCa!Z88,"")</f>
        <v/>
      </c>
      <c r="AB88" s="2" t="str">
        <f>IFERROR(#REF!/GAMSsternCa!AA88,"")</f>
        <v/>
      </c>
      <c r="AC88" s="2" t="str">
        <f>IFERROR(#REF!/GAMSsternCa!AB88,"")</f>
        <v/>
      </c>
      <c r="AD88" s="2" t="str">
        <f>IFERROR(#REF!/GAMSsternCa!AC88,"")</f>
        <v/>
      </c>
      <c r="AE88" s="2" t="str">
        <f>IFERROR(#REF!/GAMSsternCa!AD88,"")</f>
        <v/>
      </c>
      <c r="AF88" s="2" t="str">
        <f>IFERROR(#REF!/GAMSsternCa!AE88,"")</f>
        <v/>
      </c>
      <c r="AG88" s="2" t="str">
        <f>IFERROR(#REF!/GAMSsternCa!AF88,"")</f>
        <v/>
      </c>
      <c r="AH88" s="2" t="str">
        <f>IFERROR(#REF!/GAMSsternCa!AG88,"")</f>
        <v/>
      </c>
      <c r="AI88" s="2" t="str">
        <f>IFERROR(#REF!/GAMSsternCa!AH88,"")</f>
        <v/>
      </c>
      <c r="AJ88" s="2" t="str">
        <f>IFERROR(#REF!/GAMSsternCa!AI88,"")</f>
        <v/>
      </c>
      <c r="AK88" s="2" t="str">
        <f>IFERROR(#REF!/GAMSsternCa!AJ88,"")</f>
        <v/>
      </c>
      <c r="AL88" s="2" t="str">
        <f>IFERROR(#REF!/GAMSsternCa!AK88,"")</f>
        <v/>
      </c>
      <c r="AM88" s="2" t="str">
        <f>IFERROR(#REF!/GAMSsternCa!AL88,"")</f>
        <v/>
      </c>
      <c r="AN88" s="2" t="str">
        <f>IFERROR(#REF!/GAMSsternCa!AM88,"")</f>
        <v/>
      </c>
      <c r="AO88" s="2" t="str">
        <f>IFERROR(#REF!/GAMSsternCa!AN88,"")</f>
        <v/>
      </c>
      <c r="AP88" s="2" t="str">
        <f>IFERROR(#REF!/GAMSsternCa!AO88,"")</f>
        <v/>
      </c>
      <c r="AQ88" s="2" t="str">
        <f>IFERROR(#REF!/GAMSsternCa!AP88,"")</f>
        <v/>
      </c>
      <c r="AR88" s="2" t="str">
        <f>IFERROR(#REF!/GAMSsternCa!AQ88,"")</f>
        <v/>
      </c>
      <c r="AS88" s="2" t="str">
        <f>IFERROR(#REF!/GAMSsternCa!AR88,"")</f>
        <v/>
      </c>
      <c r="AT88" s="2" t="str">
        <f>IFERROR(#REF!/GAMSsternCa!AS88,"")</f>
        <v/>
      </c>
      <c r="AU88" s="2" t="str">
        <f>IFERROR(#REF!/GAMSsternCa!AT88,"")</f>
        <v/>
      </c>
      <c r="AV88" s="2" t="str">
        <f>IFERROR(#REF!/GAMSsternCa!AU88,"")</f>
        <v/>
      </c>
      <c r="AW88" s="2" t="str">
        <f>IFERROR(#REF!/GAMSsternCa!AV88,"")</f>
        <v/>
      </c>
      <c r="AX88" s="2" t="str">
        <f>IFERROR(#REF!/GAMSsternCa!AW88,"")</f>
        <v/>
      </c>
      <c r="AY88" s="2" t="str">
        <f>IFERROR(#REF!/GAMSsternCa!AX88,"")</f>
        <v/>
      </c>
      <c r="AZ88" s="2" t="str">
        <f>IFERROR(#REF!/GAMSsternCa!AY88,"")</f>
        <v/>
      </c>
      <c r="BA88" s="2" t="str">
        <f>IFERROR(#REF!/GAMSsternCa!AZ88,"")</f>
        <v/>
      </c>
      <c r="BB88" s="2" t="str">
        <f>IFERROR(#REF!/GAMSsternCa!BA88,"")</f>
        <v/>
      </c>
      <c r="BC88" s="2" t="str">
        <f>IFERROR(#REF!/GAMSsternCa!BB88,"")</f>
        <v/>
      </c>
      <c r="BD88" s="2" t="str">
        <f>IFERROR(#REF!/GAMSsternCa!BC88,"")</f>
        <v/>
      </c>
      <c r="BE88" s="2" t="str">
        <f>IFERROR(#REF!/GAMSsternCa!BD88,"")</f>
        <v/>
      </c>
      <c r="BF88" s="2" t="str">
        <f>IFERROR(#REF!/GAMSsternCa!BE88,"")</f>
        <v/>
      </c>
      <c r="BG88" s="2" t="str">
        <f>IFERROR(#REF!/GAMSsternCa!BF88,"")</f>
        <v/>
      </c>
      <c r="BH88" s="2" t="str">
        <f>IFERROR(#REF!/GAMSsternCa!BG88,"")</f>
        <v/>
      </c>
      <c r="BI88" s="2" t="str">
        <f>IFERROR(#REF!/GAMSsternCa!BH88,"")</f>
        <v/>
      </c>
      <c r="BJ88" s="2" t="str">
        <f>IFERROR(#REF!/GAMSsternCa!BI88,"")</f>
        <v/>
      </c>
    </row>
    <row r="89" spans="1:62" x14ac:dyDescent="0.25">
      <c r="A89" t="e">
        <f>#REF!</f>
        <v>#REF!</v>
      </c>
      <c r="B89" t="str">
        <f>GAMSbase!A89</f>
        <v>Concentration in biosphere and upper oceans (GTC)</v>
      </c>
      <c r="C89" s="2" t="str">
        <f>IFERROR(#REF!/GAMSsternCa!B89,"")</f>
        <v/>
      </c>
      <c r="D89" s="2" t="str">
        <f>IFERROR(#REF!/GAMSsternCa!C89,"")</f>
        <v/>
      </c>
      <c r="E89" s="2" t="str">
        <f>IFERROR(#REF!/GAMSsternCa!D89,"")</f>
        <v/>
      </c>
      <c r="F89" s="2" t="str">
        <f>IFERROR(#REF!/GAMSsternCa!E89,"")</f>
        <v/>
      </c>
      <c r="G89" s="2" t="str">
        <f>IFERROR(#REF!/GAMSsternCa!F89,"")</f>
        <v/>
      </c>
      <c r="H89" s="2" t="str">
        <f>IFERROR(#REF!/GAMSsternCa!G89,"")</f>
        <v/>
      </c>
      <c r="I89" s="2" t="str">
        <f>IFERROR(#REF!/GAMSsternCa!H89,"")</f>
        <v/>
      </c>
      <c r="J89" s="2" t="str">
        <f>IFERROR(#REF!/GAMSsternCa!I89,"")</f>
        <v/>
      </c>
      <c r="K89" s="2" t="str">
        <f>IFERROR(#REF!/GAMSsternCa!J89,"")</f>
        <v/>
      </c>
      <c r="L89" s="2" t="str">
        <f>IFERROR(#REF!/GAMSsternCa!K89,"")</f>
        <v/>
      </c>
      <c r="M89" s="2" t="str">
        <f>IFERROR(#REF!/GAMSsternCa!L89,"")</f>
        <v/>
      </c>
      <c r="N89" s="2" t="str">
        <f>IFERROR(#REF!/GAMSsternCa!M89,"")</f>
        <v/>
      </c>
      <c r="O89" s="2" t="str">
        <f>IFERROR(#REF!/GAMSsternCa!N89,"")</f>
        <v/>
      </c>
      <c r="P89" s="2" t="str">
        <f>IFERROR(#REF!/GAMSsternCa!O89,"")</f>
        <v/>
      </c>
      <c r="Q89" s="2" t="str">
        <f>IFERROR(#REF!/GAMSsternCa!P89,"")</f>
        <v/>
      </c>
      <c r="R89" s="2" t="str">
        <f>IFERROR(#REF!/GAMSsternCa!Q89,"")</f>
        <v/>
      </c>
      <c r="S89" s="2" t="str">
        <f>IFERROR(#REF!/GAMSsternCa!R89,"")</f>
        <v/>
      </c>
      <c r="T89" s="2" t="str">
        <f>IFERROR(#REF!/GAMSsternCa!S89,"")</f>
        <v/>
      </c>
      <c r="U89" s="2" t="str">
        <f>IFERROR(#REF!/GAMSsternCa!T89,"")</f>
        <v/>
      </c>
      <c r="V89" s="2" t="str">
        <f>IFERROR(#REF!/GAMSsternCa!U89,"")</f>
        <v/>
      </c>
      <c r="W89" s="2" t="str">
        <f>IFERROR(#REF!/GAMSsternCa!V89,"")</f>
        <v/>
      </c>
      <c r="X89" s="2" t="str">
        <f>IFERROR(#REF!/GAMSsternCa!W89,"")</f>
        <v/>
      </c>
      <c r="Y89" s="2" t="str">
        <f>IFERROR(#REF!/GAMSsternCa!X89,"")</f>
        <v/>
      </c>
      <c r="Z89" s="2" t="str">
        <f>IFERROR(#REF!/GAMSsternCa!Y89,"")</f>
        <v/>
      </c>
      <c r="AA89" s="2" t="str">
        <f>IFERROR(#REF!/GAMSsternCa!Z89,"")</f>
        <v/>
      </c>
      <c r="AB89" s="2" t="str">
        <f>IFERROR(#REF!/GAMSsternCa!AA89,"")</f>
        <v/>
      </c>
      <c r="AC89" s="2" t="str">
        <f>IFERROR(#REF!/GAMSsternCa!AB89,"")</f>
        <v/>
      </c>
      <c r="AD89" s="2" t="str">
        <f>IFERROR(#REF!/GAMSsternCa!AC89,"")</f>
        <v/>
      </c>
      <c r="AE89" s="2" t="str">
        <f>IFERROR(#REF!/GAMSsternCa!AD89,"")</f>
        <v/>
      </c>
      <c r="AF89" s="2" t="str">
        <f>IFERROR(#REF!/GAMSsternCa!AE89,"")</f>
        <v/>
      </c>
      <c r="AG89" s="2" t="str">
        <f>IFERROR(#REF!/GAMSsternCa!AF89,"")</f>
        <v/>
      </c>
      <c r="AH89" s="2" t="str">
        <f>IFERROR(#REF!/GAMSsternCa!AG89,"")</f>
        <v/>
      </c>
      <c r="AI89" s="2" t="str">
        <f>IFERROR(#REF!/GAMSsternCa!AH89,"")</f>
        <v/>
      </c>
      <c r="AJ89" s="2" t="str">
        <f>IFERROR(#REF!/GAMSsternCa!AI89,"")</f>
        <v/>
      </c>
      <c r="AK89" s="2" t="str">
        <f>IFERROR(#REF!/GAMSsternCa!AJ89,"")</f>
        <v/>
      </c>
      <c r="AL89" s="2" t="str">
        <f>IFERROR(#REF!/GAMSsternCa!AK89,"")</f>
        <v/>
      </c>
      <c r="AM89" s="2" t="str">
        <f>IFERROR(#REF!/GAMSsternCa!AL89,"")</f>
        <v/>
      </c>
      <c r="AN89" s="2" t="str">
        <f>IFERROR(#REF!/GAMSsternCa!AM89,"")</f>
        <v/>
      </c>
      <c r="AO89" s="2" t="str">
        <f>IFERROR(#REF!/GAMSsternCa!AN89,"")</f>
        <v/>
      </c>
      <c r="AP89" s="2" t="str">
        <f>IFERROR(#REF!/GAMSsternCa!AO89,"")</f>
        <v/>
      </c>
      <c r="AQ89" s="2" t="str">
        <f>IFERROR(#REF!/GAMSsternCa!AP89,"")</f>
        <v/>
      </c>
      <c r="AR89" s="2" t="str">
        <f>IFERROR(#REF!/GAMSsternCa!AQ89,"")</f>
        <v/>
      </c>
      <c r="AS89" s="2" t="str">
        <f>IFERROR(#REF!/GAMSsternCa!AR89,"")</f>
        <v/>
      </c>
      <c r="AT89" s="2" t="str">
        <f>IFERROR(#REF!/GAMSsternCa!AS89,"")</f>
        <v/>
      </c>
      <c r="AU89" s="2" t="str">
        <f>IFERROR(#REF!/GAMSsternCa!AT89,"")</f>
        <v/>
      </c>
      <c r="AV89" s="2" t="str">
        <f>IFERROR(#REF!/GAMSsternCa!AU89,"")</f>
        <v/>
      </c>
      <c r="AW89" s="2" t="str">
        <f>IFERROR(#REF!/GAMSsternCa!AV89,"")</f>
        <v/>
      </c>
      <c r="AX89" s="2" t="str">
        <f>IFERROR(#REF!/GAMSsternCa!AW89,"")</f>
        <v/>
      </c>
      <c r="AY89" s="2" t="str">
        <f>IFERROR(#REF!/GAMSsternCa!AX89,"")</f>
        <v/>
      </c>
      <c r="AZ89" s="2" t="str">
        <f>IFERROR(#REF!/GAMSsternCa!AY89,"")</f>
        <v/>
      </c>
      <c r="BA89" s="2" t="str">
        <f>IFERROR(#REF!/GAMSsternCa!AZ89,"")</f>
        <v/>
      </c>
      <c r="BB89" s="2" t="str">
        <f>IFERROR(#REF!/GAMSsternCa!BA89,"")</f>
        <v/>
      </c>
      <c r="BC89" s="2" t="str">
        <f>IFERROR(#REF!/GAMSsternCa!BB89,"")</f>
        <v/>
      </c>
      <c r="BD89" s="2" t="str">
        <f>IFERROR(#REF!/GAMSsternCa!BC89,"")</f>
        <v/>
      </c>
      <c r="BE89" s="2" t="str">
        <f>IFERROR(#REF!/GAMSsternCa!BD89,"")</f>
        <v/>
      </c>
      <c r="BF89" s="2" t="str">
        <f>IFERROR(#REF!/GAMSsternCa!BE89,"")</f>
        <v/>
      </c>
      <c r="BG89" s="2" t="str">
        <f>IFERROR(#REF!/GAMSsternCa!BF89,"")</f>
        <v/>
      </c>
      <c r="BH89" s="2" t="str">
        <f>IFERROR(#REF!/GAMSsternCa!BG89,"")</f>
        <v/>
      </c>
      <c r="BI89" s="2" t="str">
        <f>IFERROR(#REF!/GAMSsternCa!BH89,"")</f>
        <v/>
      </c>
      <c r="BJ89" s="2" t="str">
        <f>IFERROR(#REF!/GAMSsternCa!BI89,"")</f>
        <v/>
      </c>
    </row>
    <row r="90" spans="1:62" x14ac:dyDescent="0.25">
      <c r="A90" t="e">
        <f>#REF!</f>
        <v>#REF!</v>
      </c>
      <c r="B90" t="str">
        <f>GAMSbase!A90</f>
        <v>Concentration in deep oceans (GTC)</v>
      </c>
      <c r="C90" s="2" t="str">
        <f>IFERROR(#REF!/GAMSsternCa!B90,"")</f>
        <v/>
      </c>
      <c r="D90" s="2" t="str">
        <f>IFERROR(#REF!/GAMSsternCa!C90,"")</f>
        <v/>
      </c>
      <c r="E90" s="2" t="str">
        <f>IFERROR(#REF!/GAMSsternCa!D90,"")</f>
        <v/>
      </c>
      <c r="F90" s="2" t="str">
        <f>IFERROR(#REF!/GAMSsternCa!E90,"")</f>
        <v/>
      </c>
      <c r="G90" s="2" t="str">
        <f>IFERROR(#REF!/GAMSsternCa!F90,"")</f>
        <v/>
      </c>
      <c r="H90" s="2" t="str">
        <f>IFERROR(#REF!/GAMSsternCa!G90,"")</f>
        <v/>
      </c>
      <c r="I90" s="2" t="str">
        <f>IFERROR(#REF!/GAMSsternCa!H90,"")</f>
        <v/>
      </c>
      <c r="J90" s="2" t="str">
        <f>IFERROR(#REF!/GAMSsternCa!I90,"")</f>
        <v/>
      </c>
      <c r="K90" s="2" t="str">
        <f>IFERROR(#REF!/GAMSsternCa!J90,"")</f>
        <v/>
      </c>
      <c r="L90" s="2" t="str">
        <f>IFERROR(#REF!/GAMSsternCa!K90,"")</f>
        <v/>
      </c>
      <c r="M90" s="2" t="str">
        <f>IFERROR(#REF!/GAMSsternCa!L90,"")</f>
        <v/>
      </c>
      <c r="N90" s="2" t="str">
        <f>IFERROR(#REF!/GAMSsternCa!M90,"")</f>
        <v/>
      </c>
      <c r="O90" s="2" t="str">
        <f>IFERROR(#REF!/GAMSsternCa!N90,"")</f>
        <v/>
      </c>
      <c r="P90" s="2" t="str">
        <f>IFERROR(#REF!/GAMSsternCa!O90,"")</f>
        <v/>
      </c>
      <c r="Q90" s="2" t="str">
        <f>IFERROR(#REF!/GAMSsternCa!P90,"")</f>
        <v/>
      </c>
      <c r="R90" s="2" t="str">
        <f>IFERROR(#REF!/GAMSsternCa!Q90,"")</f>
        <v/>
      </c>
      <c r="S90" s="2" t="str">
        <f>IFERROR(#REF!/GAMSsternCa!R90,"")</f>
        <v/>
      </c>
      <c r="T90" s="2" t="str">
        <f>IFERROR(#REF!/GAMSsternCa!S90,"")</f>
        <v/>
      </c>
      <c r="U90" s="2" t="str">
        <f>IFERROR(#REF!/GAMSsternCa!T90,"")</f>
        <v/>
      </c>
      <c r="V90" s="2" t="str">
        <f>IFERROR(#REF!/GAMSsternCa!U90,"")</f>
        <v/>
      </c>
      <c r="W90" s="2" t="str">
        <f>IFERROR(#REF!/GAMSsternCa!V90,"")</f>
        <v/>
      </c>
      <c r="X90" s="2" t="str">
        <f>IFERROR(#REF!/GAMSsternCa!W90,"")</f>
        <v/>
      </c>
      <c r="Y90" s="2" t="str">
        <f>IFERROR(#REF!/GAMSsternCa!X90,"")</f>
        <v/>
      </c>
      <c r="Z90" s="2" t="str">
        <f>IFERROR(#REF!/GAMSsternCa!Y90,"")</f>
        <v/>
      </c>
      <c r="AA90" s="2" t="str">
        <f>IFERROR(#REF!/GAMSsternCa!Z90,"")</f>
        <v/>
      </c>
      <c r="AB90" s="2" t="str">
        <f>IFERROR(#REF!/GAMSsternCa!AA90,"")</f>
        <v/>
      </c>
      <c r="AC90" s="2" t="str">
        <f>IFERROR(#REF!/GAMSsternCa!AB90,"")</f>
        <v/>
      </c>
      <c r="AD90" s="2" t="str">
        <f>IFERROR(#REF!/GAMSsternCa!AC90,"")</f>
        <v/>
      </c>
      <c r="AE90" s="2" t="str">
        <f>IFERROR(#REF!/GAMSsternCa!AD90,"")</f>
        <v/>
      </c>
      <c r="AF90" s="2" t="str">
        <f>IFERROR(#REF!/GAMSsternCa!AE90,"")</f>
        <v/>
      </c>
      <c r="AG90" s="2" t="str">
        <f>IFERROR(#REF!/GAMSsternCa!AF90,"")</f>
        <v/>
      </c>
      <c r="AH90" s="2" t="str">
        <f>IFERROR(#REF!/GAMSsternCa!AG90,"")</f>
        <v/>
      </c>
      <c r="AI90" s="2" t="str">
        <f>IFERROR(#REF!/GAMSsternCa!AH90,"")</f>
        <v/>
      </c>
      <c r="AJ90" s="2" t="str">
        <f>IFERROR(#REF!/GAMSsternCa!AI90,"")</f>
        <v/>
      </c>
      <c r="AK90" s="2" t="str">
        <f>IFERROR(#REF!/GAMSsternCa!AJ90,"")</f>
        <v/>
      </c>
      <c r="AL90" s="2" t="str">
        <f>IFERROR(#REF!/GAMSsternCa!AK90,"")</f>
        <v/>
      </c>
      <c r="AM90" s="2" t="str">
        <f>IFERROR(#REF!/GAMSsternCa!AL90,"")</f>
        <v/>
      </c>
      <c r="AN90" s="2" t="str">
        <f>IFERROR(#REF!/GAMSsternCa!AM90,"")</f>
        <v/>
      </c>
      <c r="AO90" s="2" t="str">
        <f>IFERROR(#REF!/GAMSsternCa!AN90,"")</f>
        <v/>
      </c>
      <c r="AP90" s="2" t="str">
        <f>IFERROR(#REF!/GAMSsternCa!AO90,"")</f>
        <v/>
      </c>
      <c r="AQ90" s="2" t="str">
        <f>IFERROR(#REF!/GAMSsternCa!AP90,"")</f>
        <v/>
      </c>
      <c r="AR90" s="2" t="str">
        <f>IFERROR(#REF!/GAMSsternCa!AQ90,"")</f>
        <v/>
      </c>
      <c r="AS90" s="2" t="str">
        <f>IFERROR(#REF!/GAMSsternCa!AR90,"")</f>
        <v/>
      </c>
      <c r="AT90" s="2" t="str">
        <f>IFERROR(#REF!/GAMSsternCa!AS90,"")</f>
        <v/>
      </c>
      <c r="AU90" s="2" t="str">
        <f>IFERROR(#REF!/GAMSsternCa!AT90,"")</f>
        <v/>
      </c>
      <c r="AV90" s="2" t="str">
        <f>IFERROR(#REF!/GAMSsternCa!AU90,"")</f>
        <v/>
      </c>
      <c r="AW90" s="2" t="str">
        <f>IFERROR(#REF!/GAMSsternCa!AV90,"")</f>
        <v/>
      </c>
      <c r="AX90" s="2" t="str">
        <f>IFERROR(#REF!/GAMSsternCa!AW90,"")</f>
        <v/>
      </c>
      <c r="AY90" s="2" t="str">
        <f>IFERROR(#REF!/GAMSsternCa!AX90,"")</f>
        <v/>
      </c>
      <c r="AZ90" s="2" t="str">
        <f>IFERROR(#REF!/GAMSsternCa!AY90,"")</f>
        <v/>
      </c>
      <c r="BA90" s="2" t="str">
        <f>IFERROR(#REF!/GAMSsternCa!AZ90,"")</f>
        <v/>
      </c>
      <c r="BB90" s="2" t="str">
        <f>IFERROR(#REF!/GAMSsternCa!BA90,"")</f>
        <v/>
      </c>
      <c r="BC90" s="2" t="str">
        <f>IFERROR(#REF!/GAMSsternCa!BB90,"")</f>
        <v/>
      </c>
      <c r="BD90" s="2" t="str">
        <f>IFERROR(#REF!/GAMSsternCa!BC90,"")</f>
        <v/>
      </c>
      <c r="BE90" s="2" t="str">
        <f>IFERROR(#REF!/GAMSsternCa!BD90,"")</f>
        <v/>
      </c>
      <c r="BF90" s="2" t="str">
        <f>IFERROR(#REF!/GAMSsternCa!BE90,"")</f>
        <v/>
      </c>
      <c r="BG90" s="2" t="str">
        <f>IFERROR(#REF!/GAMSsternCa!BF90,"")</f>
        <v/>
      </c>
      <c r="BH90" s="2" t="str">
        <f>IFERROR(#REF!/GAMSsternCa!BG90,"")</f>
        <v/>
      </c>
      <c r="BI90" s="2" t="str">
        <f>IFERROR(#REF!/GAMSsternCa!BH90,"")</f>
        <v/>
      </c>
      <c r="BJ90" s="2" t="str">
        <f>IFERROR(#REF!/GAMSsternCa!BI90,"")</f>
        <v/>
      </c>
    </row>
    <row r="91" spans="1:62" x14ac:dyDescent="0.25">
      <c r="A91" t="e">
        <f>#REF!</f>
        <v>#REF!</v>
      </c>
      <c r="B91" t="str">
        <f>GAMSbase!A91</f>
        <v>* CUMULATIVE EMISSIONS</v>
      </c>
      <c r="C91" s="2" t="str">
        <f>IFERROR(#REF!/GAMSsternCa!B91,"")</f>
        <v/>
      </c>
      <c r="D91" s="2" t="str">
        <f>IFERROR(#REF!/GAMSsternCa!C91,"")</f>
        <v/>
      </c>
      <c r="E91" s="2" t="str">
        <f>IFERROR(#REF!/GAMSsternCa!D91,"")</f>
        <v/>
      </c>
      <c r="F91" s="2" t="str">
        <f>IFERROR(#REF!/GAMSsternCa!E91,"")</f>
        <v/>
      </c>
      <c r="G91" s="2" t="str">
        <f>IFERROR(#REF!/GAMSsternCa!F91,"")</f>
        <v/>
      </c>
      <c r="H91" s="2" t="str">
        <f>IFERROR(#REF!/GAMSsternCa!G91,"")</f>
        <v/>
      </c>
      <c r="I91" s="2" t="str">
        <f>IFERROR(#REF!/GAMSsternCa!H91,"")</f>
        <v/>
      </c>
      <c r="J91" s="2" t="str">
        <f>IFERROR(#REF!/GAMSsternCa!I91,"")</f>
        <v/>
      </c>
      <c r="K91" s="2" t="str">
        <f>IFERROR(#REF!/GAMSsternCa!J91,"")</f>
        <v/>
      </c>
      <c r="L91" s="2" t="str">
        <f>IFERROR(#REF!/GAMSsternCa!K91,"")</f>
        <v/>
      </c>
      <c r="M91" s="2" t="str">
        <f>IFERROR(#REF!/GAMSsternCa!L91,"")</f>
        <v/>
      </c>
      <c r="N91" s="2" t="str">
        <f>IFERROR(#REF!/GAMSsternCa!M91,"")</f>
        <v/>
      </c>
      <c r="O91" s="2" t="str">
        <f>IFERROR(#REF!/GAMSsternCa!N91,"")</f>
        <v/>
      </c>
      <c r="P91" s="2" t="str">
        <f>IFERROR(#REF!/GAMSsternCa!O91,"")</f>
        <v/>
      </c>
      <c r="Q91" s="2" t="str">
        <f>IFERROR(#REF!/GAMSsternCa!P91,"")</f>
        <v/>
      </c>
      <c r="R91" s="2" t="str">
        <f>IFERROR(#REF!/GAMSsternCa!Q91,"")</f>
        <v/>
      </c>
      <c r="S91" s="2" t="str">
        <f>IFERROR(#REF!/GAMSsternCa!R91,"")</f>
        <v/>
      </c>
      <c r="T91" s="2" t="str">
        <f>IFERROR(#REF!/GAMSsternCa!S91,"")</f>
        <v/>
      </c>
      <c r="U91" s="2" t="str">
        <f>IFERROR(#REF!/GAMSsternCa!T91,"")</f>
        <v/>
      </c>
      <c r="V91" s="2" t="str">
        <f>IFERROR(#REF!/GAMSsternCa!U91,"")</f>
        <v/>
      </c>
      <c r="W91" s="2" t="str">
        <f>IFERROR(#REF!/GAMSsternCa!V91,"")</f>
        <v/>
      </c>
      <c r="X91" s="2" t="str">
        <f>IFERROR(#REF!/GAMSsternCa!W91,"")</f>
        <v/>
      </c>
      <c r="Y91" s="2" t="str">
        <f>IFERROR(#REF!/GAMSsternCa!X91,"")</f>
        <v/>
      </c>
      <c r="Z91" s="2" t="str">
        <f>IFERROR(#REF!/GAMSsternCa!Y91,"")</f>
        <v/>
      </c>
      <c r="AA91" s="2" t="str">
        <f>IFERROR(#REF!/GAMSsternCa!Z91,"")</f>
        <v/>
      </c>
      <c r="AB91" s="2" t="str">
        <f>IFERROR(#REF!/GAMSsternCa!AA91,"")</f>
        <v/>
      </c>
      <c r="AC91" s="2" t="str">
        <f>IFERROR(#REF!/GAMSsternCa!AB91,"")</f>
        <v/>
      </c>
      <c r="AD91" s="2" t="str">
        <f>IFERROR(#REF!/GAMSsternCa!AC91,"")</f>
        <v/>
      </c>
      <c r="AE91" s="2" t="str">
        <f>IFERROR(#REF!/GAMSsternCa!AD91,"")</f>
        <v/>
      </c>
      <c r="AF91" s="2" t="str">
        <f>IFERROR(#REF!/GAMSsternCa!AE91,"")</f>
        <v/>
      </c>
      <c r="AG91" s="2" t="str">
        <f>IFERROR(#REF!/GAMSsternCa!AF91,"")</f>
        <v/>
      </c>
      <c r="AH91" s="2" t="str">
        <f>IFERROR(#REF!/GAMSsternCa!AG91,"")</f>
        <v/>
      </c>
      <c r="AI91" s="2" t="str">
        <f>IFERROR(#REF!/GAMSsternCa!AH91,"")</f>
        <v/>
      </c>
      <c r="AJ91" s="2" t="str">
        <f>IFERROR(#REF!/GAMSsternCa!AI91,"")</f>
        <v/>
      </c>
      <c r="AK91" s="2" t="str">
        <f>IFERROR(#REF!/GAMSsternCa!AJ91,"")</f>
        <v/>
      </c>
      <c r="AL91" s="2" t="str">
        <f>IFERROR(#REF!/GAMSsternCa!AK91,"")</f>
        <v/>
      </c>
      <c r="AM91" s="2" t="str">
        <f>IFERROR(#REF!/GAMSsternCa!AL91,"")</f>
        <v/>
      </c>
      <c r="AN91" s="2" t="str">
        <f>IFERROR(#REF!/GAMSsternCa!AM91,"")</f>
        <v/>
      </c>
      <c r="AO91" s="2" t="str">
        <f>IFERROR(#REF!/GAMSsternCa!AN91,"")</f>
        <v/>
      </c>
      <c r="AP91" s="2" t="str">
        <f>IFERROR(#REF!/GAMSsternCa!AO91,"")</f>
        <v/>
      </c>
      <c r="AQ91" s="2" t="str">
        <f>IFERROR(#REF!/GAMSsternCa!AP91,"")</f>
        <v/>
      </c>
      <c r="AR91" s="2" t="str">
        <f>IFERROR(#REF!/GAMSsternCa!AQ91,"")</f>
        <v/>
      </c>
      <c r="AS91" s="2" t="str">
        <f>IFERROR(#REF!/GAMSsternCa!AR91,"")</f>
        <v/>
      </c>
      <c r="AT91" s="2" t="str">
        <f>IFERROR(#REF!/GAMSsternCa!AS91,"")</f>
        <v/>
      </c>
      <c r="AU91" s="2" t="str">
        <f>IFERROR(#REF!/GAMSsternCa!AT91,"")</f>
        <v/>
      </c>
      <c r="AV91" s="2" t="str">
        <f>IFERROR(#REF!/GAMSsternCa!AU91,"")</f>
        <v/>
      </c>
      <c r="AW91" s="2" t="str">
        <f>IFERROR(#REF!/GAMSsternCa!AV91,"")</f>
        <v/>
      </c>
      <c r="AX91" s="2" t="str">
        <f>IFERROR(#REF!/GAMSsternCa!AW91,"")</f>
        <v/>
      </c>
      <c r="AY91" s="2" t="str">
        <f>IFERROR(#REF!/GAMSsternCa!AX91,"")</f>
        <v/>
      </c>
      <c r="AZ91" s="2" t="str">
        <f>IFERROR(#REF!/GAMSsternCa!AY91,"")</f>
        <v/>
      </c>
      <c r="BA91" s="2" t="str">
        <f>IFERROR(#REF!/GAMSsternCa!AZ91,"")</f>
        <v/>
      </c>
      <c r="BB91" s="2" t="str">
        <f>IFERROR(#REF!/GAMSsternCa!BA91,"")</f>
        <v/>
      </c>
      <c r="BC91" s="2" t="str">
        <f>IFERROR(#REF!/GAMSsternCa!BB91,"")</f>
        <v/>
      </c>
      <c r="BD91" s="2" t="str">
        <f>IFERROR(#REF!/GAMSsternCa!BC91,"")</f>
        <v/>
      </c>
      <c r="BE91" s="2" t="str">
        <f>IFERROR(#REF!/GAMSsternCa!BD91,"")</f>
        <v/>
      </c>
      <c r="BF91" s="2" t="str">
        <f>IFERROR(#REF!/GAMSsternCa!BE91,"")</f>
        <v/>
      </c>
      <c r="BG91" s="2" t="str">
        <f>IFERROR(#REF!/GAMSsternCa!BF91,"")</f>
        <v/>
      </c>
      <c r="BH91" s="2" t="str">
        <f>IFERROR(#REF!/GAMSsternCa!BG91,"")</f>
        <v/>
      </c>
      <c r="BI91" s="2" t="str">
        <f>IFERROR(#REF!/GAMSsternCa!BH91,"")</f>
        <v/>
      </c>
      <c r="BJ91" s="2" t="str">
        <f>IFERROR(#REF!/GAMSsternCa!BI91,"")</f>
        <v/>
      </c>
    </row>
    <row r="92" spans="1:62" x14ac:dyDescent="0.25">
      <c r="A92" t="e">
        <f>#REF!</f>
        <v>#REF!</v>
      </c>
      <c r="B92" t="str">
        <f>GAMSbase!A92</f>
        <v xml:space="preserve"> Cumulative Emissions to date</v>
      </c>
      <c r="C92" s="2" t="str">
        <f>IFERROR(#REF!/GAMSsternCa!B92,"")</f>
        <v/>
      </c>
      <c r="D92" s="2" t="str">
        <f>IFERROR(#REF!/GAMSsternCa!C92,"")</f>
        <v/>
      </c>
      <c r="E92" s="2" t="str">
        <f>IFERROR(#REF!/GAMSsternCa!D92,"")</f>
        <v/>
      </c>
      <c r="F92" s="2" t="str">
        <f>IFERROR(#REF!/GAMSsternCa!E92,"")</f>
        <v/>
      </c>
      <c r="G92" s="2" t="str">
        <f>IFERROR(#REF!/GAMSsternCa!F92,"")</f>
        <v/>
      </c>
      <c r="H92" s="2" t="str">
        <f>IFERROR(#REF!/GAMSsternCa!G92,"")</f>
        <v/>
      </c>
      <c r="I92" s="2" t="str">
        <f>IFERROR(#REF!/GAMSsternCa!H92,"")</f>
        <v/>
      </c>
      <c r="J92" s="2" t="str">
        <f>IFERROR(#REF!/GAMSsternCa!I92,"")</f>
        <v/>
      </c>
      <c r="K92" s="2" t="str">
        <f>IFERROR(#REF!/GAMSsternCa!J92,"")</f>
        <v/>
      </c>
      <c r="L92" s="2" t="str">
        <f>IFERROR(#REF!/GAMSsternCa!K92,"")</f>
        <v/>
      </c>
      <c r="M92" s="2" t="str">
        <f>IFERROR(#REF!/GAMSsternCa!L92,"")</f>
        <v/>
      </c>
      <c r="N92" s="2" t="str">
        <f>IFERROR(#REF!/GAMSsternCa!M92,"")</f>
        <v/>
      </c>
      <c r="O92" s="2" t="str">
        <f>IFERROR(#REF!/GAMSsternCa!N92,"")</f>
        <v/>
      </c>
      <c r="P92" s="2" t="str">
        <f>IFERROR(#REF!/GAMSsternCa!O92,"")</f>
        <v/>
      </c>
      <c r="Q92" s="2" t="str">
        <f>IFERROR(#REF!/GAMSsternCa!P92,"")</f>
        <v/>
      </c>
      <c r="R92" s="2" t="str">
        <f>IFERROR(#REF!/GAMSsternCa!Q92,"")</f>
        <v/>
      </c>
      <c r="S92" s="2" t="str">
        <f>IFERROR(#REF!/GAMSsternCa!R92,"")</f>
        <v/>
      </c>
      <c r="T92" s="2" t="str">
        <f>IFERROR(#REF!/GAMSsternCa!S92,"")</f>
        <v/>
      </c>
      <c r="U92" s="2" t="str">
        <f>IFERROR(#REF!/GAMSsternCa!T92,"")</f>
        <v/>
      </c>
      <c r="V92" s="2" t="str">
        <f>IFERROR(#REF!/GAMSsternCa!U92,"")</f>
        <v/>
      </c>
      <c r="W92" s="2" t="str">
        <f>IFERROR(#REF!/GAMSsternCa!V92,"")</f>
        <v/>
      </c>
      <c r="X92" s="2" t="str">
        <f>IFERROR(#REF!/GAMSsternCa!W92,"")</f>
        <v/>
      </c>
      <c r="Y92" s="2" t="str">
        <f>IFERROR(#REF!/GAMSsternCa!X92,"")</f>
        <v/>
      </c>
      <c r="Z92" s="2" t="str">
        <f>IFERROR(#REF!/GAMSsternCa!Y92,"")</f>
        <v/>
      </c>
      <c r="AA92" s="2" t="str">
        <f>IFERROR(#REF!/GAMSsternCa!Z92,"")</f>
        <v/>
      </c>
      <c r="AB92" s="2" t="str">
        <f>IFERROR(#REF!/GAMSsternCa!AA92,"")</f>
        <v/>
      </c>
      <c r="AC92" s="2" t="str">
        <f>IFERROR(#REF!/GAMSsternCa!AB92,"")</f>
        <v/>
      </c>
      <c r="AD92" s="2" t="str">
        <f>IFERROR(#REF!/GAMSsternCa!AC92,"")</f>
        <v/>
      </c>
      <c r="AE92" s="2" t="str">
        <f>IFERROR(#REF!/GAMSsternCa!AD92,"")</f>
        <v/>
      </c>
      <c r="AF92" s="2" t="str">
        <f>IFERROR(#REF!/GAMSsternCa!AE92,"")</f>
        <v/>
      </c>
      <c r="AG92" s="2" t="str">
        <f>IFERROR(#REF!/GAMSsternCa!AF92,"")</f>
        <v/>
      </c>
      <c r="AH92" s="2" t="str">
        <f>IFERROR(#REF!/GAMSsternCa!AG92,"")</f>
        <v/>
      </c>
      <c r="AI92" s="2" t="str">
        <f>IFERROR(#REF!/GAMSsternCa!AH92,"")</f>
        <v/>
      </c>
      <c r="AJ92" s="2" t="str">
        <f>IFERROR(#REF!/GAMSsternCa!AI92,"")</f>
        <v/>
      </c>
      <c r="AK92" s="2" t="str">
        <f>IFERROR(#REF!/GAMSsternCa!AJ92,"")</f>
        <v/>
      </c>
      <c r="AL92" s="2" t="str">
        <f>IFERROR(#REF!/GAMSsternCa!AK92,"")</f>
        <v/>
      </c>
      <c r="AM92" s="2" t="str">
        <f>IFERROR(#REF!/GAMSsternCa!AL92,"")</f>
        <v/>
      </c>
      <c r="AN92" s="2" t="str">
        <f>IFERROR(#REF!/GAMSsternCa!AM92,"")</f>
        <v/>
      </c>
      <c r="AO92" s="2" t="str">
        <f>IFERROR(#REF!/GAMSsternCa!AN92,"")</f>
        <v/>
      </c>
      <c r="AP92" s="2" t="str">
        <f>IFERROR(#REF!/GAMSsternCa!AO92,"")</f>
        <v/>
      </c>
      <c r="AQ92" s="2" t="str">
        <f>IFERROR(#REF!/GAMSsternCa!AP92,"")</f>
        <v/>
      </c>
      <c r="AR92" s="2" t="str">
        <f>IFERROR(#REF!/GAMSsternCa!AQ92,"")</f>
        <v/>
      </c>
      <c r="AS92" s="2" t="str">
        <f>IFERROR(#REF!/GAMSsternCa!AR92,"")</f>
        <v/>
      </c>
      <c r="AT92" s="2" t="str">
        <f>IFERROR(#REF!/GAMSsternCa!AS92,"")</f>
        <v/>
      </c>
      <c r="AU92" s="2" t="str">
        <f>IFERROR(#REF!/GAMSsternCa!AT92,"")</f>
        <v/>
      </c>
      <c r="AV92" s="2" t="str">
        <f>IFERROR(#REF!/GAMSsternCa!AU92,"")</f>
        <v/>
      </c>
      <c r="AW92" s="2" t="str">
        <f>IFERROR(#REF!/GAMSsternCa!AV92,"")</f>
        <v/>
      </c>
      <c r="AX92" s="2" t="str">
        <f>IFERROR(#REF!/GAMSsternCa!AW92,"")</f>
        <v/>
      </c>
      <c r="AY92" s="2" t="str">
        <f>IFERROR(#REF!/GAMSsternCa!AX92,"")</f>
        <v/>
      </c>
      <c r="AZ92" s="2" t="str">
        <f>IFERROR(#REF!/GAMSsternCa!AY92,"")</f>
        <v/>
      </c>
      <c r="BA92" s="2" t="str">
        <f>IFERROR(#REF!/GAMSsternCa!AZ92,"")</f>
        <v/>
      </c>
      <c r="BB92" s="2" t="str">
        <f>IFERROR(#REF!/GAMSsternCa!BA92,"")</f>
        <v/>
      </c>
      <c r="BC92" s="2" t="str">
        <f>IFERROR(#REF!/GAMSsternCa!BB92,"")</f>
        <v/>
      </c>
      <c r="BD92" s="2" t="str">
        <f>IFERROR(#REF!/GAMSsternCa!BC92,"")</f>
        <v/>
      </c>
      <c r="BE92" s="2" t="str">
        <f>IFERROR(#REF!/GAMSsternCa!BD92,"")</f>
        <v/>
      </c>
      <c r="BF92" s="2" t="str">
        <f>IFERROR(#REF!/GAMSsternCa!BE92,"")</f>
        <v/>
      </c>
      <c r="BG92" s="2" t="str">
        <f>IFERROR(#REF!/GAMSsternCa!BF92,"")</f>
        <v/>
      </c>
      <c r="BH92" s="2" t="str">
        <f>IFERROR(#REF!/GAMSsternCa!BG92,"")</f>
        <v/>
      </c>
      <c r="BI92" s="2" t="str">
        <f>IFERROR(#REF!/GAMSsternCa!BH92,"")</f>
        <v/>
      </c>
      <c r="BJ92" s="2" t="str">
        <f>IFERROR(#REF!/GAMSsternCa!BI92,"")</f>
        <v/>
      </c>
    </row>
    <row r="93" spans="1:62" x14ac:dyDescent="0.25">
      <c r="A93" t="e">
        <f>#REF!</f>
        <v>#REF!</v>
      </c>
      <c r="B93" t="str">
        <f>GAMSbase!A93</f>
        <v>Ratio To Max</v>
      </c>
      <c r="C93" s="2" t="str">
        <f>IFERROR(#REF!/GAMSsternCa!B93,"")</f>
        <v/>
      </c>
      <c r="D93" s="2" t="str">
        <f>IFERROR(#REF!/GAMSsternCa!C93,"")</f>
        <v/>
      </c>
      <c r="E93" s="2" t="str">
        <f>IFERROR(#REF!/GAMSsternCa!D93,"")</f>
        <v/>
      </c>
      <c r="F93" s="2" t="str">
        <f>IFERROR(#REF!/GAMSsternCa!E93,"")</f>
        <v/>
      </c>
      <c r="G93" s="2" t="str">
        <f>IFERROR(#REF!/GAMSsternCa!F93,"")</f>
        <v/>
      </c>
      <c r="H93" s="2" t="str">
        <f>IFERROR(#REF!/GAMSsternCa!G93,"")</f>
        <v/>
      </c>
      <c r="I93" s="2" t="str">
        <f>IFERROR(#REF!/GAMSsternCa!H93,"")</f>
        <v/>
      </c>
      <c r="J93" s="2" t="str">
        <f>IFERROR(#REF!/GAMSsternCa!I93,"")</f>
        <v/>
      </c>
      <c r="K93" s="2" t="str">
        <f>IFERROR(#REF!/GAMSsternCa!J93,"")</f>
        <v/>
      </c>
      <c r="L93" s="2" t="str">
        <f>IFERROR(#REF!/GAMSsternCa!K93,"")</f>
        <v/>
      </c>
      <c r="M93" s="2" t="str">
        <f>IFERROR(#REF!/GAMSsternCa!L93,"")</f>
        <v/>
      </c>
      <c r="N93" s="2" t="str">
        <f>IFERROR(#REF!/GAMSsternCa!M93,"")</f>
        <v/>
      </c>
      <c r="O93" s="2" t="str">
        <f>IFERROR(#REF!/GAMSsternCa!N93,"")</f>
        <v/>
      </c>
      <c r="P93" s="2" t="str">
        <f>IFERROR(#REF!/GAMSsternCa!O93,"")</f>
        <v/>
      </c>
      <c r="Q93" s="2" t="str">
        <f>IFERROR(#REF!/GAMSsternCa!P93,"")</f>
        <v/>
      </c>
      <c r="R93" s="2" t="str">
        <f>IFERROR(#REF!/GAMSsternCa!Q93,"")</f>
        <v/>
      </c>
      <c r="S93" s="2" t="str">
        <f>IFERROR(#REF!/GAMSsternCa!R93,"")</f>
        <v/>
      </c>
      <c r="T93" s="2" t="str">
        <f>IFERROR(#REF!/GAMSsternCa!S93,"")</f>
        <v/>
      </c>
      <c r="U93" s="2" t="str">
        <f>IFERROR(#REF!/GAMSsternCa!T93,"")</f>
        <v/>
      </c>
      <c r="V93" s="2" t="str">
        <f>IFERROR(#REF!/GAMSsternCa!U93,"")</f>
        <v/>
      </c>
      <c r="W93" s="2" t="str">
        <f>IFERROR(#REF!/GAMSsternCa!V93,"")</f>
        <v/>
      </c>
      <c r="X93" s="2" t="str">
        <f>IFERROR(#REF!/GAMSsternCa!W93,"")</f>
        <v/>
      </c>
      <c r="Y93" s="2" t="str">
        <f>IFERROR(#REF!/GAMSsternCa!X93,"")</f>
        <v/>
      </c>
      <c r="Z93" s="2" t="str">
        <f>IFERROR(#REF!/GAMSsternCa!Y93,"")</f>
        <v/>
      </c>
      <c r="AA93" s="2" t="str">
        <f>IFERROR(#REF!/GAMSsternCa!Z93,"")</f>
        <v/>
      </c>
      <c r="AB93" s="2" t="str">
        <f>IFERROR(#REF!/GAMSsternCa!AA93,"")</f>
        <v/>
      </c>
      <c r="AC93" s="2" t="str">
        <f>IFERROR(#REF!/GAMSsternCa!AB93,"")</f>
        <v/>
      </c>
      <c r="AD93" s="2" t="str">
        <f>IFERROR(#REF!/GAMSsternCa!AC93,"")</f>
        <v/>
      </c>
      <c r="AE93" s="2" t="str">
        <f>IFERROR(#REF!/GAMSsternCa!AD93,"")</f>
        <v/>
      </c>
      <c r="AF93" s="2" t="str">
        <f>IFERROR(#REF!/GAMSsternCa!AE93,"")</f>
        <v/>
      </c>
      <c r="AG93" s="2" t="str">
        <f>IFERROR(#REF!/GAMSsternCa!AF93,"")</f>
        <v/>
      </c>
      <c r="AH93" s="2" t="str">
        <f>IFERROR(#REF!/GAMSsternCa!AG93,"")</f>
        <v/>
      </c>
      <c r="AI93" s="2" t="str">
        <f>IFERROR(#REF!/GAMSsternCa!AH93,"")</f>
        <v/>
      </c>
      <c r="AJ93" s="2" t="str">
        <f>IFERROR(#REF!/GAMSsternCa!AI93,"")</f>
        <v/>
      </c>
      <c r="AK93" s="2" t="str">
        <f>IFERROR(#REF!/GAMSsternCa!AJ93,"")</f>
        <v/>
      </c>
      <c r="AL93" s="2" t="str">
        <f>IFERROR(#REF!/GAMSsternCa!AK93,"")</f>
        <v/>
      </c>
      <c r="AM93" s="2" t="str">
        <f>IFERROR(#REF!/GAMSsternCa!AL93,"")</f>
        <v/>
      </c>
      <c r="AN93" s="2" t="str">
        <f>IFERROR(#REF!/GAMSsternCa!AM93,"")</f>
        <v/>
      </c>
      <c r="AO93" s="2" t="str">
        <f>IFERROR(#REF!/GAMSsternCa!AN93,"")</f>
        <v/>
      </c>
      <c r="AP93" s="2" t="str">
        <f>IFERROR(#REF!/GAMSsternCa!AO93,"")</f>
        <v/>
      </c>
      <c r="AQ93" s="2" t="str">
        <f>IFERROR(#REF!/GAMSsternCa!AP93,"")</f>
        <v/>
      </c>
      <c r="AR93" s="2" t="str">
        <f>IFERROR(#REF!/GAMSsternCa!AQ93,"")</f>
        <v/>
      </c>
      <c r="AS93" s="2" t="str">
        <f>IFERROR(#REF!/GAMSsternCa!AR93,"")</f>
        <v/>
      </c>
      <c r="AT93" s="2" t="str">
        <f>IFERROR(#REF!/GAMSsternCa!AS93,"")</f>
        <v/>
      </c>
      <c r="AU93" s="2" t="str">
        <f>IFERROR(#REF!/GAMSsternCa!AT93,"")</f>
        <v/>
      </c>
      <c r="AV93" s="2" t="str">
        <f>IFERROR(#REF!/GAMSsternCa!AU93,"")</f>
        <v/>
      </c>
      <c r="AW93" s="2" t="str">
        <f>IFERROR(#REF!/GAMSsternCa!AV93,"")</f>
        <v/>
      </c>
      <c r="AX93" s="2" t="str">
        <f>IFERROR(#REF!/GAMSsternCa!AW93,"")</f>
        <v/>
      </c>
      <c r="AY93" s="2" t="str">
        <f>IFERROR(#REF!/GAMSsternCa!AX93,"")</f>
        <v/>
      </c>
      <c r="AZ93" s="2" t="str">
        <f>IFERROR(#REF!/GAMSsternCa!AY93,"")</f>
        <v/>
      </c>
      <c r="BA93" s="2" t="str">
        <f>IFERROR(#REF!/GAMSsternCa!AZ93,"")</f>
        <v/>
      </c>
      <c r="BB93" s="2" t="str">
        <f>IFERROR(#REF!/GAMSsternCa!BA93,"")</f>
        <v/>
      </c>
      <c r="BC93" s="2" t="str">
        <f>IFERROR(#REF!/GAMSsternCa!BB93,"")</f>
        <v/>
      </c>
      <c r="BD93" s="2" t="str">
        <f>IFERROR(#REF!/GAMSsternCa!BC93,"")</f>
        <v/>
      </c>
      <c r="BE93" s="2" t="str">
        <f>IFERROR(#REF!/GAMSsternCa!BD93,"")</f>
        <v/>
      </c>
      <c r="BF93" s="2" t="str">
        <f>IFERROR(#REF!/GAMSsternCa!BE93,"")</f>
        <v/>
      </c>
      <c r="BG93" s="2" t="str">
        <f>IFERROR(#REF!/GAMSsternCa!BF93,"")</f>
        <v/>
      </c>
      <c r="BH93" s="2" t="str">
        <f>IFERROR(#REF!/GAMSsternCa!BG93,"")</f>
        <v/>
      </c>
      <c r="BI93" s="2" t="str">
        <f>IFERROR(#REF!/GAMSsternCa!BH93,"")</f>
        <v/>
      </c>
      <c r="BJ93" s="2" t="str">
        <f>IFERROR(#REF!/GAMSsternCa!BI93,"")</f>
        <v/>
      </c>
    </row>
    <row r="94" spans="1:62" x14ac:dyDescent="0.25">
      <c r="A94" t="e">
        <f>#REF!</f>
        <v>#REF!</v>
      </c>
      <c r="B94" t="str">
        <f>GAMSbase!A94</f>
        <v>Max Ratio</v>
      </c>
      <c r="C94" s="2" t="str">
        <f>IFERROR(#REF!/GAMSsternCa!B94,"")</f>
        <v/>
      </c>
      <c r="D94" s="2" t="str">
        <f>IFERROR(#REF!/GAMSsternCa!C94,"")</f>
        <v/>
      </c>
      <c r="E94" s="2" t="str">
        <f>IFERROR(#REF!/GAMSsternCa!D94,"")</f>
        <v/>
      </c>
      <c r="F94" s="2" t="str">
        <f>IFERROR(#REF!/GAMSsternCa!E94,"")</f>
        <v/>
      </c>
      <c r="G94" s="2" t="str">
        <f>IFERROR(#REF!/GAMSsternCa!F94,"")</f>
        <v/>
      </c>
      <c r="H94" s="2" t="str">
        <f>IFERROR(#REF!/GAMSsternCa!G94,"")</f>
        <v/>
      </c>
      <c r="I94" s="2" t="str">
        <f>IFERROR(#REF!/GAMSsternCa!H94,"")</f>
        <v/>
      </c>
      <c r="J94" s="2" t="str">
        <f>IFERROR(#REF!/GAMSsternCa!I94,"")</f>
        <v/>
      </c>
      <c r="K94" s="2" t="str">
        <f>IFERROR(#REF!/GAMSsternCa!J94,"")</f>
        <v/>
      </c>
      <c r="L94" s="2" t="str">
        <f>IFERROR(#REF!/GAMSsternCa!K94,"")</f>
        <v/>
      </c>
      <c r="M94" s="2" t="str">
        <f>IFERROR(#REF!/GAMSsternCa!L94,"")</f>
        <v/>
      </c>
      <c r="N94" s="2" t="str">
        <f>IFERROR(#REF!/GAMSsternCa!M94,"")</f>
        <v/>
      </c>
      <c r="O94" s="2" t="str">
        <f>IFERROR(#REF!/GAMSsternCa!N94,"")</f>
        <v/>
      </c>
      <c r="P94" s="2" t="str">
        <f>IFERROR(#REF!/GAMSsternCa!O94,"")</f>
        <v/>
      </c>
      <c r="Q94" s="2" t="str">
        <f>IFERROR(#REF!/GAMSsternCa!P94,"")</f>
        <v/>
      </c>
      <c r="R94" s="2" t="str">
        <f>IFERROR(#REF!/GAMSsternCa!Q94,"")</f>
        <v/>
      </c>
      <c r="S94" s="2" t="str">
        <f>IFERROR(#REF!/GAMSsternCa!R94,"")</f>
        <v/>
      </c>
      <c r="T94" s="2" t="str">
        <f>IFERROR(#REF!/GAMSsternCa!S94,"")</f>
        <v/>
      </c>
      <c r="U94" s="2" t="str">
        <f>IFERROR(#REF!/GAMSsternCa!T94,"")</f>
        <v/>
      </c>
      <c r="V94" s="2" t="str">
        <f>IFERROR(#REF!/GAMSsternCa!U94,"")</f>
        <v/>
      </c>
      <c r="W94" s="2" t="str">
        <f>IFERROR(#REF!/GAMSsternCa!V94,"")</f>
        <v/>
      </c>
      <c r="X94" s="2" t="str">
        <f>IFERROR(#REF!/GAMSsternCa!W94,"")</f>
        <v/>
      </c>
      <c r="Y94" s="2" t="str">
        <f>IFERROR(#REF!/GAMSsternCa!X94,"")</f>
        <v/>
      </c>
      <c r="Z94" s="2" t="str">
        <f>IFERROR(#REF!/GAMSsternCa!Y94,"")</f>
        <v/>
      </c>
      <c r="AA94" s="2" t="str">
        <f>IFERROR(#REF!/GAMSsternCa!Z94,"")</f>
        <v/>
      </c>
      <c r="AB94" s="2" t="str">
        <f>IFERROR(#REF!/GAMSsternCa!AA94,"")</f>
        <v/>
      </c>
      <c r="AC94" s="2" t="str">
        <f>IFERROR(#REF!/GAMSsternCa!AB94,"")</f>
        <v/>
      </c>
      <c r="AD94" s="2" t="str">
        <f>IFERROR(#REF!/GAMSsternCa!AC94,"")</f>
        <v/>
      </c>
      <c r="AE94" s="2" t="str">
        <f>IFERROR(#REF!/GAMSsternCa!AD94,"")</f>
        <v/>
      </c>
      <c r="AF94" s="2" t="str">
        <f>IFERROR(#REF!/GAMSsternCa!AE94,"")</f>
        <v/>
      </c>
      <c r="AG94" s="2" t="str">
        <f>IFERROR(#REF!/GAMSsternCa!AF94,"")</f>
        <v/>
      </c>
      <c r="AH94" s="2" t="str">
        <f>IFERROR(#REF!/GAMSsternCa!AG94,"")</f>
        <v/>
      </c>
      <c r="AI94" s="2" t="str">
        <f>IFERROR(#REF!/GAMSsternCa!AH94,"")</f>
        <v/>
      </c>
      <c r="AJ94" s="2" t="str">
        <f>IFERROR(#REF!/GAMSsternCa!AI94,"")</f>
        <v/>
      </c>
      <c r="AK94" s="2" t="str">
        <f>IFERROR(#REF!/GAMSsternCa!AJ94,"")</f>
        <v/>
      </c>
      <c r="AL94" s="2" t="str">
        <f>IFERROR(#REF!/GAMSsternCa!AK94,"")</f>
        <v/>
      </c>
      <c r="AM94" s="2" t="str">
        <f>IFERROR(#REF!/GAMSsternCa!AL94,"")</f>
        <v/>
      </c>
      <c r="AN94" s="2" t="str">
        <f>IFERROR(#REF!/GAMSsternCa!AM94,"")</f>
        <v/>
      </c>
      <c r="AO94" s="2" t="str">
        <f>IFERROR(#REF!/GAMSsternCa!AN94,"")</f>
        <v/>
      </c>
      <c r="AP94" s="2" t="str">
        <f>IFERROR(#REF!/GAMSsternCa!AO94,"")</f>
        <v/>
      </c>
      <c r="AQ94" s="2" t="str">
        <f>IFERROR(#REF!/GAMSsternCa!AP94,"")</f>
        <v/>
      </c>
      <c r="AR94" s="2" t="str">
        <f>IFERROR(#REF!/GAMSsternCa!AQ94,"")</f>
        <v/>
      </c>
      <c r="AS94" s="2" t="str">
        <f>IFERROR(#REF!/GAMSsternCa!AR94,"")</f>
        <v/>
      </c>
      <c r="AT94" s="2" t="str">
        <f>IFERROR(#REF!/GAMSsternCa!AS94,"")</f>
        <v/>
      </c>
      <c r="AU94" s="2" t="str">
        <f>IFERROR(#REF!/GAMSsternCa!AT94,"")</f>
        <v/>
      </c>
      <c r="AV94" s="2" t="str">
        <f>IFERROR(#REF!/GAMSsternCa!AU94,"")</f>
        <v/>
      </c>
      <c r="AW94" s="2" t="str">
        <f>IFERROR(#REF!/GAMSsternCa!AV94,"")</f>
        <v/>
      </c>
      <c r="AX94" s="2" t="str">
        <f>IFERROR(#REF!/GAMSsternCa!AW94,"")</f>
        <v/>
      </c>
      <c r="AY94" s="2" t="str">
        <f>IFERROR(#REF!/GAMSsternCa!AX94,"")</f>
        <v/>
      </c>
      <c r="AZ94" s="2" t="str">
        <f>IFERROR(#REF!/GAMSsternCa!AY94,"")</f>
        <v/>
      </c>
      <c r="BA94" s="2" t="str">
        <f>IFERROR(#REF!/GAMSsternCa!AZ94,"")</f>
        <v/>
      </c>
      <c r="BB94" s="2" t="str">
        <f>IFERROR(#REF!/GAMSsternCa!BA94,"")</f>
        <v/>
      </c>
      <c r="BC94" s="2" t="str">
        <f>IFERROR(#REF!/GAMSsternCa!BB94,"")</f>
        <v/>
      </c>
      <c r="BD94" s="2" t="str">
        <f>IFERROR(#REF!/GAMSsternCa!BC94,"")</f>
        <v/>
      </c>
      <c r="BE94" s="2" t="str">
        <f>IFERROR(#REF!/GAMSsternCa!BD94,"")</f>
        <v/>
      </c>
      <c r="BF94" s="2" t="str">
        <f>IFERROR(#REF!/GAMSsternCa!BE94,"")</f>
        <v/>
      </c>
      <c r="BG94" s="2" t="str">
        <f>IFERROR(#REF!/GAMSsternCa!BF94,"")</f>
        <v/>
      </c>
      <c r="BH94" s="2" t="str">
        <f>IFERROR(#REF!/GAMSsternCa!BG94,"")</f>
        <v/>
      </c>
      <c r="BI94" s="2" t="str">
        <f>IFERROR(#REF!/GAMSsternCa!BH94,"")</f>
        <v/>
      </c>
      <c r="BJ94" s="2" t="str">
        <f>IFERROR(#REF!/GAMSsternCa!BI94,"")</f>
        <v/>
      </c>
    </row>
    <row r="95" spans="1:62" x14ac:dyDescent="0.25">
      <c r="A95" t="e">
        <f>#REF!</f>
        <v>#REF!</v>
      </c>
      <c r="B95" t="str">
        <f>GAMSbase!A95</f>
        <v>Coefficient of Hotelling rent on ratio</v>
      </c>
      <c r="C95" s="2" t="str">
        <f>IFERROR(#REF!/GAMSsternCa!B95,"")</f>
        <v/>
      </c>
      <c r="D95" s="2" t="str">
        <f>IFERROR(#REF!/GAMSsternCa!C95,"")</f>
        <v/>
      </c>
      <c r="E95" s="2" t="str">
        <f>IFERROR(#REF!/GAMSsternCa!D95,"")</f>
        <v/>
      </c>
      <c r="F95" s="2" t="str">
        <f>IFERROR(#REF!/GAMSsternCa!E95,"")</f>
        <v/>
      </c>
      <c r="G95" s="2" t="str">
        <f>IFERROR(#REF!/GAMSsternCa!F95,"")</f>
        <v/>
      </c>
      <c r="H95" s="2" t="str">
        <f>IFERROR(#REF!/GAMSsternCa!G95,"")</f>
        <v/>
      </c>
      <c r="I95" s="2" t="str">
        <f>IFERROR(#REF!/GAMSsternCa!H95,"")</f>
        <v/>
      </c>
      <c r="J95" s="2" t="str">
        <f>IFERROR(#REF!/GAMSsternCa!I95,"")</f>
        <v/>
      </c>
      <c r="K95" s="2" t="str">
        <f>IFERROR(#REF!/GAMSsternCa!J95,"")</f>
        <v/>
      </c>
      <c r="L95" s="2" t="str">
        <f>IFERROR(#REF!/GAMSsternCa!K95,"")</f>
        <v/>
      </c>
      <c r="M95" s="2" t="str">
        <f>IFERROR(#REF!/GAMSsternCa!L95,"")</f>
        <v/>
      </c>
      <c r="N95" s="2" t="str">
        <f>IFERROR(#REF!/GAMSsternCa!M95,"")</f>
        <v/>
      </c>
      <c r="O95" s="2" t="str">
        <f>IFERROR(#REF!/GAMSsternCa!N95,"")</f>
        <v/>
      </c>
      <c r="P95" s="2" t="str">
        <f>IFERROR(#REF!/GAMSsternCa!O95,"")</f>
        <v/>
      </c>
      <c r="Q95" s="2" t="str">
        <f>IFERROR(#REF!/GAMSsternCa!P95,"")</f>
        <v/>
      </c>
      <c r="R95" s="2" t="str">
        <f>IFERROR(#REF!/GAMSsternCa!Q95,"")</f>
        <v/>
      </c>
      <c r="S95" s="2" t="str">
        <f>IFERROR(#REF!/GAMSsternCa!R95,"")</f>
        <v/>
      </c>
      <c r="T95" s="2" t="str">
        <f>IFERROR(#REF!/GAMSsternCa!S95,"")</f>
        <v/>
      </c>
      <c r="U95" s="2" t="str">
        <f>IFERROR(#REF!/GAMSsternCa!T95,"")</f>
        <v/>
      </c>
      <c r="V95" s="2" t="str">
        <f>IFERROR(#REF!/GAMSsternCa!U95,"")</f>
        <v/>
      </c>
      <c r="W95" s="2" t="str">
        <f>IFERROR(#REF!/GAMSsternCa!V95,"")</f>
        <v/>
      </c>
      <c r="X95" s="2" t="str">
        <f>IFERROR(#REF!/GAMSsternCa!W95,"")</f>
        <v/>
      </c>
      <c r="Y95" s="2" t="str">
        <f>IFERROR(#REF!/GAMSsternCa!X95,"")</f>
        <v/>
      </c>
      <c r="Z95" s="2" t="str">
        <f>IFERROR(#REF!/GAMSsternCa!Y95,"")</f>
        <v/>
      </c>
      <c r="AA95" s="2" t="str">
        <f>IFERROR(#REF!/GAMSsternCa!Z95,"")</f>
        <v/>
      </c>
      <c r="AB95" s="2" t="str">
        <f>IFERROR(#REF!/GAMSsternCa!AA95,"")</f>
        <v/>
      </c>
      <c r="AC95" s="2" t="str">
        <f>IFERROR(#REF!/GAMSsternCa!AB95,"")</f>
        <v/>
      </c>
      <c r="AD95" s="2" t="str">
        <f>IFERROR(#REF!/GAMSsternCa!AC95,"")</f>
        <v/>
      </c>
      <c r="AE95" s="2" t="str">
        <f>IFERROR(#REF!/GAMSsternCa!AD95,"")</f>
        <v/>
      </c>
      <c r="AF95" s="2" t="str">
        <f>IFERROR(#REF!/GAMSsternCa!AE95,"")</f>
        <v/>
      </c>
      <c r="AG95" s="2" t="str">
        <f>IFERROR(#REF!/GAMSsternCa!AF95,"")</f>
        <v/>
      </c>
      <c r="AH95" s="2" t="str">
        <f>IFERROR(#REF!/GAMSsternCa!AG95,"")</f>
        <v/>
      </c>
      <c r="AI95" s="2" t="str">
        <f>IFERROR(#REF!/GAMSsternCa!AH95,"")</f>
        <v/>
      </c>
      <c r="AJ95" s="2" t="str">
        <f>IFERROR(#REF!/GAMSsternCa!AI95,"")</f>
        <v/>
      </c>
      <c r="AK95" s="2" t="str">
        <f>IFERROR(#REF!/GAMSsternCa!AJ95,"")</f>
        <v/>
      </c>
      <c r="AL95" s="2" t="str">
        <f>IFERROR(#REF!/GAMSsternCa!AK95,"")</f>
        <v/>
      </c>
      <c r="AM95" s="2" t="str">
        <f>IFERROR(#REF!/GAMSsternCa!AL95,"")</f>
        <v/>
      </c>
      <c r="AN95" s="2" t="str">
        <f>IFERROR(#REF!/GAMSsternCa!AM95,"")</f>
        <v/>
      </c>
      <c r="AO95" s="2" t="str">
        <f>IFERROR(#REF!/GAMSsternCa!AN95,"")</f>
        <v/>
      </c>
      <c r="AP95" s="2" t="str">
        <f>IFERROR(#REF!/GAMSsternCa!AO95,"")</f>
        <v/>
      </c>
      <c r="AQ95" s="2" t="str">
        <f>IFERROR(#REF!/GAMSsternCa!AP95,"")</f>
        <v/>
      </c>
      <c r="AR95" s="2" t="str">
        <f>IFERROR(#REF!/GAMSsternCa!AQ95,"")</f>
        <v/>
      </c>
      <c r="AS95" s="2" t="str">
        <f>IFERROR(#REF!/GAMSsternCa!AR95,"")</f>
        <v/>
      </c>
      <c r="AT95" s="2" t="str">
        <f>IFERROR(#REF!/GAMSsternCa!AS95,"")</f>
        <v/>
      </c>
      <c r="AU95" s="2" t="str">
        <f>IFERROR(#REF!/GAMSsternCa!AT95,"")</f>
        <v/>
      </c>
      <c r="AV95" s="2" t="str">
        <f>IFERROR(#REF!/GAMSsternCa!AU95,"")</f>
        <v/>
      </c>
      <c r="AW95" s="2" t="str">
        <f>IFERROR(#REF!/GAMSsternCa!AV95,"")</f>
        <v/>
      </c>
      <c r="AX95" s="2" t="str">
        <f>IFERROR(#REF!/GAMSsternCa!AW95,"")</f>
        <v/>
      </c>
      <c r="AY95" s="2" t="str">
        <f>IFERROR(#REF!/GAMSsternCa!AX95,"")</f>
        <v/>
      </c>
      <c r="AZ95" s="2" t="str">
        <f>IFERROR(#REF!/GAMSsternCa!AY95,"")</f>
        <v/>
      </c>
      <c r="BA95" s="2" t="str">
        <f>IFERROR(#REF!/GAMSsternCa!AZ95,"")</f>
        <v/>
      </c>
      <c r="BB95" s="2" t="str">
        <f>IFERROR(#REF!/GAMSsternCa!BA95,"")</f>
        <v/>
      </c>
      <c r="BC95" s="2" t="str">
        <f>IFERROR(#REF!/GAMSsternCa!BB95,"")</f>
        <v/>
      </c>
      <c r="BD95" s="2" t="str">
        <f>IFERROR(#REF!/GAMSsternCa!BC95,"")</f>
        <v/>
      </c>
      <c r="BE95" s="2" t="str">
        <f>IFERROR(#REF!/GAMSsternCa!BD95,"")</f>
        <v/>
      </c>
      <c r="BF95" s="2" t="str">
        <f>IFERROR(#REF!/GAMSsternCa!BE95,"")</f>
        <v/>
      </c>
      <c r="BG95" s="2" t="str">
        <f>IFERROR(#REF!/GAMSsternCa!BF95,"")</f>
        <v/>
      </c>
      <c r="BH95" s="2" t="str">
        <f>IFERROR(#REF!/GAMSsternCa!BG95,"")</f>
        <v/>
      </c>
      <c r="BI95" s="2" t="str">
        <f>IFERROR(#REF!/GAMSsternCa!BH95,"")</f>
        <v/>
      </c>
      <c r="BJ95" s="2" t="str">
        <f>IFERROR(#REF!/GAMSsternCa!BI95,"")</f>
        <v/>
      </c>
    </row>
    <row r="96" spans="1:62" x14ac:dyDescent="0.25">
      <c r="A96" t="e">
        <f>#REF!</f>
        <v>#REF!</v>
      </c>
      <c r="B96" t="str">
        <f>GAMSbase!A96</f>
        <v>Exponent on Hotelling</v>
      </c>
      <c r="C96" s="2" t="str">
        <f>IFERROR(#REF!/GAMSsternCa!B96,"")</f>
        <v/>
      </c>
      <c r="D96" s="2" t="str">
        <f>IFERROR(#REF!/GAMSsternCa!C96,"")</f>
        <v/>
      </c>
      <c r="E96" s="2" t="str">
        <f>IFERROR(#REF!/GAMSsternCa!D96,"")</f>
        <v/>
      </c>
      <c r="F96" s="2" t="str">
        <f>IFERROR(#REF!/GAMSsternCa!E96,"")</f>
        <v/>
      </c>
      <c r="G96" s="2" t="str">
        <f>IFERROR(#REF!/GAMSsternCa!F96,"")</f>
        <v/>
      </c>
      <c r="H96" s="2" t="str">
        <f>IFERROR(#REF!/GAMSsternCa!G96,"")</f>
        <v/>
      </c>
      <c r="I96" s="2" t="str">
        <f>IFERROR(#REF!/GAMSsternCa!H96,"")</f>
        <v/>
      </c>
      <c r="J96" s="2" t="str">
        <f>IFERROR(#REF!/GAMSsternCa!I96,"")</f>
        <v/>
      </c>
      <c r="K96" s="2" t="str">
        <f>IFERROR(#REF!/GAMSsternCa!J96,"")</f>
        <v/>
      </c>
      <c r="L96" s="2" t="str">
        <f>IFERROR(#REF!/GAMSsternCa!K96,"")</f>
        <v/>
      </c>
      <c r="M96" s="2" t="str">
        <f>IFERROR(#REF!/GAMSsternCa!L96,"")</f>
        <v/>
      </c>
      <c r="N96" s="2" t="str">
        <f>IFERROR(#REF!/GAMSsternCa!M96,"")</f>
        <v/>
      </c>
      <c r="O96" s="2" t="str">
        <f>IFERROR(#REF!/GAMSsternCa!N96,"")</f>
        <v/>
      </c>
      <c r="P96" s="2" t="str">
        <f>IFERROR(#REF!/GAMSsternCa!O96,"")</f>
        <v/>
      </c>
      <c r="Q96" s="2" t="str">
        <f>IFERROR(#REF!/GAMSsternCa!P96,"")</f>
        <v/>
      </c>
      <c r="R96" s="2" t="str">
        <f>IFERROR(#REF!/GAMSsternCa!Q96,"")</f>
        <v/>
      </c>
      <c r="S96" s="2" t="str">
        <f>IFERROR(#REF!/GAMSsternCa!R96,"")</f>
        <v/>
      </c>
      <c r="T96" s="2" t="str">
        <f>IFERROR(#REF!/GAMSsternCa!S96,"")</f>
        <v/>
      </c>
      <c r="U96" s="2" t="str">
        <f>IFERROR(#REF!/GAMSsternCa!T96,"")</f>
        <v/>
      </c>
      <c r="V96" s="2" t="str">
        <f>IFERROR(#REF!/GAMSsternCa!U96,"")</f>
        <v/>
      </c>
      <c r="W96" s="2" t="str">
        <f>IFERROR(#REF!/GAMSsternCa!V96,"")</f>
        <v/>
      </c>
      <c r="X96" s="2" t="str">
        <f>IFERROR(#REF!/GAMSsternCa!W96,"")</f>
        <v/>
      </c>
      <c r="Y96" s="2" t="str">
        <f>IFERROR(#REF!/GAMSsternCa!X96,"")</f>
        <v/>
      </c>
      <c r="Z96" s="2" t="str">
        <f>IFERROR(#REF!/GAMSsternCa!Y96,"")</f>
        <v/>
      </c>
      <c r="AA96" s="2" t="str">
        <f>IFERROR(#REF!/GAMSsternCa!Z96,"")</f>
        <v/>
      </c>
      <c r="AB96" s="2" t="str">
        <f>IFERROR(#REF!/GAMSsternCa!AA96,"")</f>
        <v/>
      </c>
      <c r="AC96" s="2" t="str">
        <f>IFERROR(#REF!/GAMSsternCa!AB96,"")</f>
        <v/>
      </c>
      <c r="AD96" s="2" t="str">
        <f>IFERROR(#REF!/GAMSsternCa!AC96,"")</f>
        <v/>
      </c>
      <c r="AE96" s="2" t="str">
        <f>IFERROR(#REF!/GAMSsternCa!AD96,"")</f>
        <v/>
      </c>
      <c r="AF96" s="2" t="str">
        <f>IFERROR(#REF!/GAMSsternCa!AE96,"")</f>
        <v/>
      </c>
      <c r="AG96" s="2" t="str">
        <f>IFERROR(#REF!/GAMSsternCa!AF96,"")</f>
        <v/>
      </c>
      <c r="AH96" s="2" t="str">
        <f>IFERROR(#REF!/GAMSsternCa!AG96,"")</f>
        <v/>
      </c>
      <c r="AI96" s="2" t="str">
        <f>IFERROR(#REF!/GAMSsternCa!AH96,"")</f>
        <v/>
      </c>
      <c r="AJ96" s="2" t="str">
        <f>IFERROR(#REF!/GAMSsternCa!AI96,"")</f>
        <v/>
      </c>
      <c r="AK96" s="2" t="str">
        <f>IFERROR(#REF!/GAMSsternCa!AJ96,"")</f>
        <v/>
      </c>
      <c r="AL96" s="2" t="str">
        <f>IFERROR(#REF!/GAMSsternCa!AK96,"")</f>
        <v/>
      </c>
      <c r="AM96" s="2" t="str">
        <f>IFERROR(#REF!/GAMSsternCa!AL96,"")</f>
        <v/>
      </c>
      <c r="AN96" s="2" t="str">
        <f>IFERROR(#REF!/GAMSsternCa!AM96,"")</f>
        <v/>
      </c>
      <c r="AO96" s="2" t="str">
        <f>IFERROR(#REF!/GAMSsternCa!AN96,"")</f>
        <v/>
      </c>
      <c r="AP96" s="2" t="str">
        <f>IFERROR(#REF!/GAMSsternCa!AO96,"")</f>
        <v/>
      </c>
      <c r="AQ96" s="2" t="str">
        <f>IFERROR(#REF!/GAMSsternCa!AP96,"")</f>
        <v/>
      </c>
      <c r="AR96" s="2" t="str">
        <f>IFERROR(#REF!/GAMSsternCa!AQ96,"")</f>
        <v/>
      </c>
      <c r="AS96" s="2" t="str">
        <f>IFERROR(#REF!/GAMSsternCa!AR96,"")</f>
        <v/>
      </c>
      <c r="AT96" s="2" t="str">
        <f>IFERROR(#REF!/GAMSsternCa!AS96,"")</f>
        <v/>
      </c>
      <c r="AU96" s="2" t="str">
        <f>IFERROR(#REF!/GAMSsternCa!AT96,"")</f>
        <v/>
      </c>
      <c r="AV96" s="2" t="str">
        <f>IFERROR(#REF!/GAMSsternCa!AU96,"")</f>
        <v/>
      </c>
      <c r="AW96" s="2" t="str">
        <f>IFERROR(#REF!/GAMSsternCa!AV96,"")</f>
        <v/>
      </c>
      <c r="AX96" s="2" t="str">
        <f>IFERROR(#REF!/GAMSsternCa!AW96,"")</f>
        <v/>
      </c>
      <c r="AY96" s="2" t="str">
        <f>IFERROR(#REF!/GAMSsternCa!AX96,"")</f>
        <v/>
      </c>
      <c r="AZ96" s="2" t="str">
        <f>IFERROR(#REF!/GAMSsternCa!AY96,"")</f>
        <v/>
      </c>
      <c r="BA96" s="2" t="str">
        <f>IFERROR(#REF!/GAMSsternCa!AZ96,"")</f>
        <v/>
      </c>
      <c r="BB96" s="2" t="str">
        <f>IFERROR(#REF!/GAMSsternCa!BA96,"")</f>
        <v/>
      </c>
      <c r="BC96" s="2" t="str">
        <f>IFERROR(#REF!/GAMSsternCa!BB96,"")</f>
        <v/>
      </c>
      <c r="BD96" s="2" t="str">
        <f>IFERROR(#REF!/GAMSsternCa!BC96,"")</f>
        <v/>
      </c>
      <c r="BE96" s="2" t="str">
        <f>IFERROR(#REF!/GAMSsternCa!BD96,"")</f>
        <v/>
      </c>
      <c r="BF96" s="2" t="str">
        <f>IFERROR(#REF!/GAMSsternCa!BE96,"")</f>
        <v/>
      </c>
      <c r="BG96" s="2" t="str">
        <f>IFERROR(#REF!/GAMSsternCa!BF96,"")</f>
        <v/>
      </c>
      <c r="BH96" s="2" t="str">
        <f>IFERROR(#REF!/GAMSsternCa!BG96,"")</f>
        <v/>
      </c>
      <c r="BI96" s="2" t="str">
        <f>IFERROR(#REF!/GAMSsternCa!BH96,"")</f>
        <v/>
      </c>
      <c r="BJ96" s="2" t="str">
        <f>IFERROR(#REF!/GAMSsternCa!BI96,"")</f>
        <v/>
      </c>
    </row>
    <row r="97" spans="1:62" x14ac:dyDescent="0.25">
      <c r="A97" t="e">
        <f>#REF!</f>
        <v>#REF!</v>
      </c>
      <c r="B97" t="str">
        <f>GAMSbase!A97</f>
        <v>Hotelling Rent on Carbon Fuels (2005 USD / tCO2)</v>
      </c>
      <c r="C97" s="2" t="str">
        <f>IFERROR(#REF!/GAMSsternCa!B97,"")</f>
        <v/>
      </c>
      <c r="D97" s="2" t="str">
        <f>IFERROR(#REF!/GAMSsternCa!C97,"")</f>
        <v/>
      </c>
      <c r="E97" s="2" t="str">
        <f>IFERROR(#REF!/GAMSsternCa!D97,"")</f>
        <v/>
      </c>
      <c r="F97" s="2" t="str">
        <f>IFERROR(#REF!/GAMSsternCa!E97,"")</f>
        <v/>
      </c>
      <c r="G97" s="2" t="str">
        <f>IFERROR(#REF!/GAMSsternCa!F97,"")</f>
        <v/>
      </c>
      <c r="H97" s="2" t="str">
        <f>IFERROR(#REF!/GAMSsternCa!G97,"")</f>
        <v/>
      </c>
      <c r="I97" s="2" t="str">
        <f>IFERROR(#REF!/GAMSsternCa!H97,"")</f>
        <v/>
      </c>
      <c r="J97" s="2" t="str">
        <f>IFERROR(#REF!/GAMSsternCa!I97,"")</f>
        <v/>
      </c>
      <c r="K97" s="2" t="str">
        <f>IFERROR(#REF!/GAMSsternCa!J97,"")</f>
        <v/>
      </c>
      <c r="L97" s="2" t="str">
        <f>IFERROR(#REF!/GAMSsternCa!K97,"")</f>
        <v/>
      </c>
      <c r="M97" s="2" t="str">
        <f>IFERROR(#REF!/GAMSsternCa!L97,"")</f>
        <v/>
      </c>
      <c r="N97" s="2" t="str">
        <f>IFERROR(#REF!/GAMSsternCa!M97,"")</f>
        <v/>
      </c>
      <c r="O97" s="2" t="str">
        <f>IFERROR(#REF!/GAMSsternCa!N97,"")</f>
        <v/>
      </c>
      <c r="P97" s="2" t="str">
        <f>IFERROR(#REF!/GAMSsternCa!O97,"")</f>
        <v/>
      </c>
      <c r="Q97" s="2" t="str">
        <f>IFERROR(#REF!/GAMSsternCa!P97,"")</f>
        <v/>
      </c>
      <c r="R97" s="2" t="str">
        <f>IFERROR(#REF!/GAMSsternCa!Q97,"")</f>
        <v/>
      </c>
      <c r="S97" s="2" t="str">
        <f>IFERROR(#REF!/GAMSsternCa!R97,"")</f>
        <v/>
      </c>
      <c r="T97" s="2" t="str">
        <f>IFERROR(#REF!/GAMSsternCa!S97,"")</f>
        <v/>
      </c>
      <c r="U97" s="2" t="str">
        <f>IFERROR(#REF!/GAMSsternCa!T97,"")</f>
        <v/>
      </c>
      <c r="V97" s="2" t="str">
        <f>IFERROR(#REF!/GAMSsternCa!U97,"")</f>
        <v/>
      </c>
      <c r="W97" s="2" t="str">
        <f>IFERROR(#REF!/GAMSsternCa!V97,"")</f>
        <v/>
      </c>
      <c r="X97" s="2" t="str">
        <f>IFERROR(#REF!/GAMSsternCa!W97,"")</f>
        <v/>
      </c>
      <c r="Y97" s="2" t="str">
        <f>IFERROR(#REF!/GAMSsternCa!X97,"")</f>
        <v/>
      </c>
      <c r="Z97" s="2" t="str">
        <f>IFERROR(#REF!/GAMSsternCa!Y97,"")</f>
        <v/>
      </c>
      <c r="AA97" s="2" t="str">
        <f>IFERROR(#REF!/GAMSsternCa!Z97,"")</f>
        <v/>
      </c>
      <c r="AB97" s="2" t="str">
        <f>IFERROR(#REF!/GAMSsternCa!AA97,"")</f>
        <v/>
      </c>
      <c r="AC97" s="2" t="str">
        <f>IFERROR(#REF!/GAMSsternCa!AB97,"")</f>
        <v/>
      </c>
      <c r="AD97" s="2" t="str">
        <f>IFERROR(#REF!/GAMSsternCa!AC97,"")</f>
        <v/>
      </c>
      <c r="AE97" s="2" t="str">
        <f>IFERROR(#REF!/GAMSsternCa!AD97,"")</f>
        <v/>
      </c>
      <c r="AF97" s="2" t="str">
        <f>IFERROR(#REF!/GAMSsternCa!AE97,"")</f>
        <v/>
      </c>
      <c r="AG97" s="2" t="str">
        <f>IFERROR(#REF!/GAMSsternCa!AF97,"")</f>
        <v/>
      </c>
      <c r="AH97" s="2" t="str">
        <f>IFERROR(#REF!/GAMSsternCa!AG97,"")</f>
        <v/>
      </c>
      <c r="AI97" s="2" t="str">
        <f>IFERROR(#REF!/GAMSsternCa!AH97,"")</f>
        <v/>
      </c>
      <c r="AJ97" s="2" t="str">
        <f>IFERROR(#REF!/GAMSsternCa!AI97,"")</f>
        <v/>
      </c>
      <c r="AK97" s="2" t="str">
        <f>IFERROR(#REF!/GAMSsternCa!AJ97,"")</f>
        <v/>
      </c>
      <c r="AL97" s="2" t="str">
        <f>IFERROR(#REF!/GAMSsternCa!AK97,"")</f>
        <v/>
      </c>
      <c r="AM97" s="2" t="str">
        <f>IFERROR(#REF!/GAMSsternCa!AL97,"")</f>
        <v/>
      </c>
      <c r="AN97" s="2" t="str">
        <f>IFERROR(#REF!/GAMSsternCa!AM97,"")</f>
        <v/>
      </c>
      <c r="AO97" s="2" t="str">
        <f>IFERROR(#REF!/GAMSsternCa!AN97,"")</f>
        <v/>
      </c>
      <c r="AP97" s="2" t="str">
        <f>IFERROR(#REF!/GAMSsternCa!AO97,"")</f>
        <v/>
      </c>
      <c r="AQ97" s="2" t="str">
        <f>IFERROR(#REF!/GAMSsternCa!AP97,"")</f>
        <v/>
      </c>
      <c r="AR97" s="2" t="str">
        <f>IFERROR(#REF!/GAMSsternCa!AQ97,"")</f>
        <v/>
      </c>
      <c r="AS97" s="2" t="str">
        <f>IFERROR(#REF!/GAMSsternCa!AR97,"")</f>
        <v/>
      </c>
      <c r="AT97" s="2" t="str">
        <f>IFERROR(#REF!/GAMSsternCa!AS97,"")</f>
        <v/>
      </c>
      <c r="AU97" s="2" t="str">
        <f>IFERROR(#REF!/GAMSsternCa!AT97,"")</f>
        <v/>
      </c>
      <c r="AV97" s="2" t="str">
        <f>IFERROR(#REF!/GAMSsternCa!AU97,"")</f>
        <v/>
      </c>
      <c r="AW97" s="2" t="str">
        <f>IFERROR(#REF!/GAMSsternCa!AV97,"")</f>
        <v/>
      </c>
      <c r="AX97" s="2" t="str">
        <f>IFERROR(#REF!/GAMSsternCa!AW97,"")</f>
        <v/>
      </c>
      <c r="AY97" s="2" t="str">
        <f>IFERROR(#REF!/GAMSsternCa!AX97,"")</f>
        <v/>
      </c>
      <c r="AZ97" s="2" t="str">
        <f>IFERROR(#REF!/GAMSsternCa!AY97,"")</f>
        <v/>
      </c>
      <c r="BA97" s="2" t="str">
        <f>IFERROR(#REF!/GAMSsternCa!AZ97,"")</f>
        <v/>
      </c>
      <c r="BB97" s="2" t="str">
        <f>IFERROR(#REF!/GAMSsternCa!BA97,"")</f>
        <v/>
      </c>
      <c r="BC97" s="2" t="str">
        <f>IFERROR(#REF!/GAMSsternCa!BB97,"")</f>
        <v/>
      </c>
      <c r="BD97" s="2" t="str">
        <f>IFERROR(#REF!/GAMSsternCa!BC97,"")</f>
        <v/>
      </c>
      <c r="BE97" s="2" t="str">
        <f>IFERROR(#REF!/GAMSsternCa!BD97,"")</f>
        <v/>
      </c>
      <c r="BF97" s="2" t="str">
        <f>IFERROR(#REF!/GAMSsternCa!BE97,"")</f>
        <v/>
      </c>
      <c r="BG97" s="2" t="str">
        <f>IFERROR(#REF!/GAMSsternCa!BF97,"")</f>
        <v/>
      </c>
      <c r="BH97" s="2" t="str">
        <f>IFERROR(#REF!/GAMSsternCa!BG97,"")</f>
        <v/>
      </c>
      <c r="BI97" s="2" t="str">
        <f>IFERROR(#REF!/GAMSsternCa!BH97,"")</f>
        <v/>
      </c>
      <c r="BJ97" s="2" t="str">
        <f>IFERROR(#REF!/GAMSsternCa!BI97,"")</f>
        <v/>
      </c>
    </row>
    <row r="98" spans="1:62" x14ac:dyDescent="0.25">
      <c r="A98" t="e">
        <f>#REF!</f>
        <v>#REF!</v>
      </c>
      <c r="B98" t="str">
        <f>GAMSbase!A98</f>
        <v>* CLIMATE MODULE</v>
      </c>
      <c r="C98" s="2" t="str">
        <f>IFERROR(#REF!/GAMSsternCa!B98,"")</f>
        <v/>
      </c>
      <c r="D98" s="2" t="str">
        <f>IFERROR(#REF!/GAMSsternCa!C98,"")</f>
        <v/>
      </c>
      <c r="E98" s="2" t="str">
        <f>IFERROR(#REF!/GAMSsternCa!D98,"")</f>
        <v/>
      </c>
      <c r="F98" s="2" t="str">
        <f>IFERROR(#REF!/GAMSsternCa!E98,"")</f>
        <v/>
      </c>
      <c r="G98" s="2" t="str">
        <f>IFERROR(#REF!/GAMSsternCa!F98,"")</f>
        <v/>
      </c>
      <c r="H98" s="2" t="str">
        <f>IFERROR(#REF!/GAMSsternCa!G98,"")</f>
        <v/>
      </c>
      <c r="I98" s="2" t="str">
        <f>IFERROR(#REF!/GAMSsternCa!H98,"")</f>
        <v/>
      </c>
      <c r="J98" s="2" t="str">
        <f>IFERROR(#REF!/GAMSsternCa!I98,"")</f>
        <v/>
      </c>
      <c r="K98" s="2" t="str">
        <f>IFERROR(#REF!/GAMSsternCa!J98,"")</f>
        <v/>
      </c>
      <c r="L98" s="2" t="str">
        <f>IFERROR(#REF!/GAMSsternCa!K98,"")</f>
        <v/>
      </c>
      <c r="M98" s="2" t="str">
        <f>IFERROR(#REF!/GAMSsternCa!L98,"")</f>
        <v/>
      </c>
      <c r="N98" s="2" t="str">
        <f>IFERROR(#REF!/GAMSsternCa!M98,"")</f>
        <v/>
      </c>
      <c r="O98" s="2" t="str">
        <f>IFERROR(#REF!/GAMSsternCa!N98,"")</f>
        <v/>
      </c>
      <c r="P98" s="2" t="str">
        <f>IFERROR(#REF!/GAMSsternCa!O98,"")</f>
        <v/>
      </c>
      <c r="Q98" s="2" t="str">
        <f>IFERROR(#REF!/GAMSsternCa!P98,"")</f>
        <v/>
      </c>
      <c r="R98" s="2" t="str">
        <f>IFERROR(#REF!/GAMSsternCa!Q98,"")</f>
        <v/>
      </c>
      <c r="S98" s="2" t="str">
        <f>IFERROR(#REF!/GAMSsternCa!R98,"")</f>
        <v/>
      </c>
      <c r="T98" s="2" t="str">
        <f>IFERROR(#REF!/GAMSsternCa!S98,"")</f>
        <v/>
      </c>
      <c r="U98" s="2" t="str">
        <f>IFERROR(#REF!/GAMSsternCa!T98,"")</f>
        <v/>
      </c>
      <c r="V98" s="2" t="str">
        <f>IFERROR(#REF!/GAMSsternCa!U98,"")</f>
        <v/>
      </c>
      <c r="W98" s="2" t="str">
        <f>IFERROR(#REF!/GAMSsternCa!V98,"")</f>
        <v/>
      </c>
      <c r="X98" s="2" t="str">
        <f>IFERROR(#REF!/GAMSsternCa!W98,"")</f>
        <v/>
      </c>
      <c r="Y98" s="2" t="str">
        <f>IFERROR(#REF!/GAMSsternCa!X98,"")</f>
        <v/>
      </c>
      <c r="Z98" s="2" t="str">
        <f>IFERROR(#REF!/GAMSsternCa!Y98,"")</f>
        <v/>
      </c>
      <c r="AA98" s="2" t="str">
        <f>IFERROR(#REF!/GAMSsternCa!Z98,"")</f>
        <v/>
      </c>
      <c r="AB98" s="2" t="str">
        <f>IFERROR(#REF!/GAMSsternCa!AA98,"")</f>
        <v/>
      </c>
      <c r="AC98" s="2" t="str">
        <f>IFERROR(#REF!/GAMSsternCa!AB98,"")</f>
        <v/>
      </c>
      <c r="AD98" s="2" t="str">
        <f>IFERROR(#REF!/GAMSsternCa!AC98,"")</f>
        <v/>
      </c>
      <c r="AE98" s="2" t="str">
        <f>IFERROR(#REF!/GAMSsternCa!AD98,"")</f>
        <v/>
      </c>
      <c r="AF98" s="2" t="str">
        <f>IFERROR(#REF!/GAMSsternCa!AE98,"")</f>
        <v/>
      </c>
      <c r="AG98" s="2" t="str">
        <f>IFERROR(#REF!/GAMSsternCa!AF98,"")</f>
        <v/>
      </c>
      <c r="AH98" s="2" t="str">
        <f>IFERROR(#REF!/GAMSsternCa!AG98,"")</f>
        <v/>
      </c>
      <c r="AI98" s="2" t="str">
        <f>IFERROR(#REF!/GAMSsternCa!AH98,"")</f>
        <v/>
      </c>
      <c r="AJ98" s="2" t="str">
        <f>IFERROR(#REF!/GAMSsternCa!AI98,"")</f>
        <v/>
      </c>
      <c r="AK98" s="2" t="str">
        <f>IFERROR(#REF!/GAMSsternCa!AJ98,"")</f>
        <v/>
      </c>
      <c r="AL98" s="2" t="str">
        <f>IFERROR(#REF!/GAMSsternCa!AK98,"")</f>
        <v/>
      </c>
      <c r="AM98" s="2" t="str">
        <f>IFERROR(#REF!/GAMSsternCa!AL98,"")</f>
        <v/>
      </c>
      <c r="AN98" s="2" t="str">
        <f>IFERROR(#REF!/GAMSsternCa!AM98,"")</f>
        <v/>
      </c>
      <c r="AO98" s="2" t="str">
        <f>IFERROR(#REF!/GAMSsternCa!AN98,"")</f>
        <v/>
      </c>
      <c r="AP98" s="2" t="str">
        <f>IFERROR(#REF!/GAMSsternCa!AO98,"")</f>
        <v/>
      </c>
      <c r="AQ98" s="2" t="str">
        <f>IFERROR(#REF!/GAMSsternCa!AP98,"")</f>
        <v/>
      </c>
      <c r="AR98" s="2" t="str">
        <f>IFERROR(#REF!/GAMSsternCa!AQ98,"")</f>
        <v/>
      </c>
      <c r="AS98" s="2" t="str">
        <f>IFERROR(#REF!/GAMSsternCa!AR98,"")</f>
        <v/>
      </c>
      <c r="AT98" s="2" t="str">
        <f>IFERROR(#REF!/GAMSsternCa!AS98,"")</f>
        <v/>
      </c>
      <c r="AU98" s="2" t="str">
        <f>IFERROR(#REF!/GAMSsternCa!AT98,"")</f>
        <v/>
      </c>
      <c r="AV98" s="2" t="str">
        <f>IFERROR(#REF!/GAMSsternCa!AU98,"")</f>
        <v/>
      </c>
      <c r="AW98" s="2" t="str">
        <f>IFERROR(#REF!/GAMSsternCa!AV98,"")</f>
        <v/>
      </c>
      <c r="AX98" s="2" t="str">
        <f>IFERROR(#REF!/GAMSsternCa!AW98,"")</f>
        <v/>
      </c>
      <c r="AY98" s="2" t="str">
        <f>IFERROR(#REF!/GAMSsternCa!AX98,"")</f>
        <v/>
      </c>
      <c r="AZ98" s="2" t="str">
        <f>IFERROR(#REF!/GAMSsternCa!AY98,"")</f>
        <v/>
      </c>
      <c r="BA98" s="2" t="str">
        <f>IFERROR(#REF!/GAMSsternCa!AZ98,"")</f>
        <v/>
      </c>
      <c r="BB98" s="2" t="str">
        <f>IFERROR(#REF!/GAMSsternCa!BA98,"")</f>
        <v/>
      </c>
      <c r="BC98" s="2" t="str">
        <f>IFERROR(#REF!/GAMSsternCa!BB98,"")</f>
        <v/>
      </c>
      <c r="BD98" s="2" t="str">
        <f>IFERROR(#REF!/GAMSsternCa!BC98,"")</f>
        <v/>
      </c>
      <c r="BE98" s="2" t="str">
        <f>IFERROR(#REF!/GAMSsternCa!BD98,"")</f>
        <v/>
      </c>
      <c r="BF98" s="2" t="str">
        <f>IFERROR(#REF!/GAMSsternCa!BE98,"")</f>
        <v/>
      </c>
      <c r="BG98" s="2" t="str">
        <f>IFERROR(#REF!/GAMSsternCa!BF98,"")</f>
        <v/>
      </c>
      <c r="BH98" s="2" t="str">
        <f>IFERROR(#REF!/GAMSsternCa!BG98,"")</f>
        <v/>
      </c>
      <c r="BI98" s="2" t="str">
        <f>IFERROR(#REF!/GAMSsternCa!BH98,"")</f>
        <v/>
      </c>
      <c r="BJ98" s="2" t="str">
        <f>IFERROR(#REF!/GAMSsternCa!BI98,"")</f>
        <v/>
      </c>
    </row>
    <row r="99" spans="1:62" x14ac:dyDescent="0.25">
      <c r="A99" t="e">
        <f>#REF!</f>
        <v>#REF!</v>
      </c>
      <c r="B99" t="str">
        <f>GAMSbase!A99</f>
        <v>Atmospheric Temperature (deg C above preindustrial)</v>
      </c>
      <c r="C99" s="2" t="str">
        <f>IFERROR(#REF!/GAMSsternCa!B99,"")</f>
        <v/>
      </c>
      <c r="D99" s="2" t="str">
        <f>IFERROR(#REF!/GAMSsternCa!C99,"")</f>
        <v/>
      </c>
      <c r="E99" s="2" t="str">
        <f>IFERROR(#REF!/GAMSsternCa!D99,"")</f>
        <v/>
      </c>
      <c r="F99" s="2" t="str">
        <f>IFERROR(#REF!/GAMSsternCa!E99,"")</f>
        <v/>
      </c>
      <c r="G99" s="2" t="str">
        <f>IFERROR(#REF!/GAMSsternCa!F99,"")</f>
        <v/>
      </c>
      <c r="H99" s="2" t="str">
        <f>IFERROR(#REF!/GAMSsternCa!G99,"")</f>
        <v/>
      </c>
      <c r="I99" s="2" t="str">
        <f>IFERROR(#REF!/GAMSsternCa!H99,"")</f>
        <v/>
      </c>
      <c r="J99" s="2" t="str">
        <f>IFERROR(#REF!/GAMSsternCa!I99,"")</f>
        <v/>
      </c>
      <c r="K99" s="2" t="str">
        <f>IFERROR(#REF!/GAMSsternCa!J99,"")</f>
        <v/>
      </c>
      <c r="L99" s="2" t="str">
        <f>IFERROR(#REF!/GAMSsternCa!K99,"")</f>
        <v/>
      </c>
      <c r="M99" s="2" t="str">
        <f>IFERROR(#REF!/GAMSsternCa!L99,"")</f>
        <v/>
      </c>
      <c r="N99" s="2" t="str">
        <f>IFERROR(#REF!/GAMSsternCa!M99,"")</f>
        <v/>
      </c>
      <c r="O99" s="2" t="str">
        <f>IFERROR(#REF!/GAMSsternCa!N99,"")</f>
        <v/>
      </c>
      <c r="P99" s="2" t="str">
        <f>IFERROR(#REF!/GAMSsternCa!O99,"")</f>
        <v/>
      </c>
      <c r="Q99" s="2" t="str">
        <f>IFERROR(#REF!/GAMSsternCa!P99,"")</f>
        <v/>
      </c>
      <c r="R99" s="2" t="str">
        <f>IFERROR(#REF!/GAMSsternCa!Q99,"")</f>
        <v/>
      </c>
      <c r="S99" s="2" t="str">
        <f>IFERROR(#REF!/GAMSsternCa!R99,"")</f>
        <v/>
      </c>
      <c r="T99" s="2" t="str">
        <f>IFERROR(#REF!/GAMSsternCa!S99,"")</f>
        <v/>
      </c>
      <c r="U99" s="2" t="str">
        <f>IFERROR(#REF!/GAMSsternCa!T99,"")</f>
        <v/>
      </c>
      <c r="V99" s="2" t="str">
        <f>IFERROR(#REF!/GAMSsternCa!U99,"")</f>
        <v/>
      </c>
      <c r="W99" s="2" t="str">
        <f>IFERROR(#REF!/GAMSsternCa!V99,"")</f>
        <v/>
      </c>
      <c r="X99" s="2" t="str">
        <f>IFERROR(#REF!/GAMSsternCa!W99,"")</f>
        <v/>
      </c>
      <c r="Y99" s="2" t="str">
        <f>IFERROR(#REF!/GAMSsternCa!X99,"")</f>
        <v/>
      </c>
      <c r="Z99" s="2" t="str">
        <f>IFERROR(#REF!/GAMSsternCa!Y99,"")</f>
        <v/>
      </c>
      <c r="AA99" s="2" t="str">
        <f>IFERROR(#REF!/GAMSsternCa!Z99,"")</f>
        <v/>
      </c>
      <c r="AB99" s="2" t="str">
        <f>IFERROR(#REF!/GAMSsternCa!AA99,"")</f>
        <v/>
      </c>
      <c r="AC99" s="2" t="str">
        <f>IFERROR(#REF!/GAMSsternCa!AB99,"")</f>
        <v/>
      </c>
      <c r="AD99" s="2" t="str">
        <f>IFERROR(#REF!/GAMSsternCa!AC99,"")</f>
        <v/>
      </c>
      <c r="AE99" s="2" t="str">
        <f>IFERROR(#REF!/GAMSsternCa!AD99,"")</f>
        <v/>
      </c>
      <c r="AF99" s="2" t="str">
        <f>IFERROR(#REF!/GAMSsternCa!AE99,"")</f>
        <v/>
      </c>
      <c r="AG99" s="2" t="str">
        <f>IFERROR(#REF!/GAMSsternCa!AF99,"")</f>
        <v/>
      </c>
      <c r="AH99" s="2" t="str">
        <f>IFERROR(#REF!/GAMSsternCa!AG99,"")</f>
        <v/>
      </c>
      <c r="AI99" s="2" t="str">
        <f>IFERROR(#REF!/GAMSsternCa!AH99,"")</f>
        <v/>
      </c>
      <c r="AJ99" s="2" t="str">
        <f>IFERROR(#REF!/GAMSsternCa!AI99,"")</f>
        <v/>
      </c>
      <c r="AK99" s="2" t="str">
        <f>IFERROR(#REF!/GAMSsternCa!AJ99,"")</f>
        <v/>
      </c>
      <c r="AL99" s="2" t="str">
        <f>IFERROR(#REF!/GAMSsternCa!AK99,"")</f>
        <v/>
      </c>
      <c r="AM99" s="2" t="str">
        <f>IFERROR(#REF!/GAMSsternCa!AL99,"")</f>
        <v/>
      </c>
      <c r="AN99" s="2" t="str">
        <f>IFERROR(#REF!/GAMSsternCa!AM99,"")</f>
        <v/>
      </c>
      <c r="AO99" s="2" t="str">
        <f>IFERROR(#REF!/GAMSsternCa!AN99,"")</f>
        <v/>
      </c>
      <c r="AP99" s="2" t="str">
        <f>IFERROR(#REF!/GAMSsternCa!AO99,"")</f>
        <v/>
      </c>
      <c r="AQ99" s="2" t="str">
        <f>IFERROR(#REF!/GAMSsternCa!AP99,"")</f>
        <v/>
      </c>
      <c r="AR99" s="2" t="str">
        <f>IFERROR(#REF!/GAMSsternCa!AQ99,"")</f>
        <v/>
      </c>
      <c r="AS99" s="2" t="str">
        <f>IFERROR(#REF!/GAMSsternCa!AR99,"")</f>
        <v/>
      </c>
      <c r="AT99" s="2" t="str">
        <f>IFERROR(#REF!/GAMSsternCa!AS99,"")</f>
        <v/>
      </c>
      <c r="AU99" s="2" t="str">
        <f>IFERROR(#REF!/GAMSsternCa!AT99,"")</f>
        <v/>
      </c>
      <c r="AV99" s="2" t="str">
        <f>IFERROR(#REF!/GAMSsternCa!AU99,"")</f>
        <v/>
      </c>
      <c r="AW99" s="2" t="str">
        <f>IFERROR(#REF!/GAMSsternCa!AV99,"")</f>
        <v/>
      </c>
      <c r="AX99" s="2" t="str">
        <f>IFERROR(#REF!/GAMSsternCa!AW99,"")</f>
        <v/>
      </c>
      <c r="AY99" s="2" t="str">
        <f>IFERROR(#REF!/GAMSsternCa!AX99,"")</f>
        <v/>
      </c>
      <c r="AZ99" s="2" t="str">
        <f>IFERROR(#REF!/GAMSsternCa!AY99,"")</f>
        <v/>
      </c>
      <c r="BA99" s="2" t="str">
        <f>IFERROR(#REF!/GAMSsternCa!AZ99,"")</f>
        <v/>
      </c>
      <c r="BB99" s="2" t="str">
        <f>IFERROR(#REF!/GAMSsternCa!BA99,"")</f>
        <v/>
      </c>
      <c r="BC99" s="2" t="str">
        <f>IFERROR(#REF!/GAMSsternCa!BB99,"")</f>
        <v/>
      </c>
      <c r="BD99" s="2" t="str">
        <f>IFERROR(#REF!/GAMSsternCa!BC99,"")</f>
        <v/>
      </c>
      <c r="BE99" s="2" t="str">
        <f>IFERROR(#REF!/GAMSsternCa!BD99,"")</f>
        <v/>
      </c>
      <c r="BF99" s="2" t="str">
        <f>IFERROR(#REF!/GAMSsternCa!BE99,"")</f>
        <v/>
      </c>
      <c r="BG99" s="2" t="str">
        <f>IFERROR(#REF!/GAMSsternCa!BF99,"")</f>
        <v/>
      </c>
      <c r="BH99" s="2" t="str">
        <f>IFERROR(#REF!/GAMSsternCa!BG99,"")</f>
        <v/>
      </c>
      <c r="BI99" s="2" t="str">
        <f>IFERROR(#REF!/GAMSsternCa!BH99,"")</f>
        <v/>
      </c>
      <c r="BJ99" s="2" t="str">
        <f>IFERROR(#REF!/GAMSsternCa!BI99,"")</f>
        <v/>
      </c>
    </row>
    <row r="100" spans="1:62" x14ac:dyDescent="0.25">
      <c r="A100" t="e">
        <f>#REF!</f>
        <v>#REF!</v>
      </c>
      <c r="B100" t="str">
        <f>GAMSbase!A100</f>
        <v>Total Increase in Forcing (Watts per Meter2, preindustrial)</v>
      </c>
      <c r="C100" s="2" t="str">
        <f>IFERROR(#REF!/GAMSsternCa!B100,"")</f>
        <v/>
      </c>
      <c r="D100" s="2" t="str">
        <f>IFERROR(#REF!/GAMSsternCa!C100,"")</f>
        <v/>
      </c>
      <c r="E100" s="2" t="str">
        <f>IFERROR(#REF!/GAMSsternCa!D100,"")</f>
        <v/>
      </c>
      <c r="F100" s="2" t="str">
        <f>IFERROR(#REF!/GAMSsternCa!E100,"")</f>
        <v/>
      </c>
      <c r="G100" s="2" t="str">
        <f>IFERROR(#REF!/GAMSsternCa!F100,"")</f>
        <v/>
      </c>
      <c r="H100" s="2" t="str">
        <f>IFERROR(#REF!/GAMSsternCa!G100,"")</f>
        <v/>
      </c>
      <c r="I100" s="2" t="str">
        <f>IFERROR(#REF!/GAMSsternCa!H100,"")</f>
        <v/>
      </c>
      <c r="J100" s="2" t="str">
        <f>IFERROR(#REF!/GAMSsternCa!I100,"")</f>
        <v/>
      </c>
      <c r="K100" s="2" t="str">
        <f>IFERROR(#REF!/GAMSsternCa!J100,"")</f>
        <v/>
      </c>
      <c r="L100" s="2" t="str">
        <f>IFERROR(#REF!/GAMSsternCa!K100,"")</f>
        <v/>
      </c>
      <c r="M100" s="2" t="str">
        <f>IFERROR(#REF!/GAMSsternCa!L100,"")</f>
        <v/>
      </c>
      <c r="N100" s="2" t="str">
        <f>IFERROR(#REF!/GAMSsternCa!M100,"")</f>
        <v/>
      </c>
      <c r="O100" s="2" t="str">
        <f>IFERROR(#REF!/GAMSsternCa!N100,"")</f>
        <v/>
      </c>
      <c r="P100" s="2" t="str">
        <f>IFERROR(#REF!/GAMSsternCa!O100,"")</f>
        <v/>
      </c>
      <c r="Q100" s="2" t="str">
        <f>IFERROR(#REF!/GAMSsternCa!P100,"")</f>
        <v/>
      </c>
      <c r="R100" s="2" t="str">
        <f>IFERROR(#REF!/GAMSsternCa!Q100,"")</f>
        <v/>
      </c>
      <c r="S100" s="2" t="str">
        <f>IFERROR(#REF!/GAMSsternCa!R100,"")</f>
        <v/>
      </c>
      <c r="T100" s="2" t="str">
        <f>IFERROR(#REF!/GAMSsternCa!S100,"")</f>
        <v/>
      </c>
      <c r="U100" s="2" t="str">
        <f>IFERROR(#REF!/GAMSsternCa!T100,"")</f>
        <v/>
      </c>
      <c r="V100" s="2" t="str">
        <f>IFERROR(#REF!/GAMSsternCa!U100,"")</f>
        <v/>
      </c>
      <c r="W100" s="2" t="str">
        <f>IFERROR(#REF!/GAMSsternCa!V100,"")</f>
        <v/>
      </c>
      <c r="X100" s="2" t="str">
        <f>IFERROR(#REF!/GAMSsternCa!W100,"")</f>
        <v/>
      </c>
      <c r="Y100" s="2" t="str">
        <f>IFERROR(#REF!/GAMSsternCa!X100,"")</f>
        <v/>
      </c>
      <c r="Z100" s="2" t="str">
        <f>IFERROR(#REF!/GAMSsternCa!Y100,"")</f>
        <v/>
      </c>
      <c r="AA100" s="2" t="str">
        <f>IFERROR(#REF!/GAMSsternCa!Z100,"")</f>
        <v/>
      </c>
      <c r="AB100" s="2" t="str">
        <f>IFERROR(#REF!/GAMSsternCa!AA100,"")</f>
        <v/>
      </c>
      <c r="AC100" s="2" t="str">
        <f>IFERROR(#REF!/GAMSsternCa!AB100,"")</f>
        <v/>
      </c>
      <c r="AD100" s="2" t="str">
        <f>IFERROR(#REF!/GAMSsternCa!AC100,"")</f>
        <v/>
      </c>
      <c r="AE100" s="2" t="str">
        <f>IFERROR(#REF!/GAMSsternCa!AD100,"")</f>
        <v/>
      </c>
      <c r="AF100" s="2" t="str">
        <f>IFERROR(#REF!/GAMSsternCa!AE100,"")</f>
        <v/>
      </c>
      <c r="AG100" s="2" t="str">
        <f>IFERROR(#REF!/GAMSsternCa!AF100,"")</f>
        <v/>
      </c>
      <c r="AH100" s="2" t="str">
        <f>IFERROR(#REF!/GAMSsternCa!AG100,"")</f>
        <v/>
      </c>
      <c r="AI100" s="2" t="str">
        <f>IFERROR(#REF!/GAMSsternCa!AH100,"")</f>
        <v/>
      </c>
      <c r="AJ100" s="2" t="str">
        <f>IFERROR(#REF!/GAMSsternCa!AI100,"")</f>
        <v/>
      </c>
      <c r="AK100" s="2" t="str">
        <f>IFERROR(#REF!/GAMSsternCa!AJ100,"")</f>
        <v/>
      </c>
      <c r="AL100" s="2" t="str">
        <f>IFERROR(#REF!/GAMSsternCa!AK100,"")</f>
        <v/>
      </c>
      <c r="AM100" s="2" t="str">
        <f>IFERROR(#REF!/GAMSsternCa!AL100,"")</f>
        <v/>
      </c>
      <c r="AN100" s="2" t="str">
        <f>IFERROR(#REF!/GAMSsternCa!AM100,"")</f>
        <v/>
      </c>
      <c r="AO100" s="2" t="str">
        <f>IFERROR(#REF!/GAMSsternCa!AN100,"")</f>
        <v/>
      </c>
      <c r="AP100" s="2" t="str">
        <f>IFERROR(#REF!/GAMSsternCa!AO100,"")</f>
        <v/>
      </c>
      <c r="AQ100" s="2" t="str">
        <f>IFERROR(#REF!/GAMSsternCa!AP100,"")</f>
        <v/>
      </c>
      <c r="AR100" s="2" t="str">
        <f>IFERROR(#REF!/GAMSsternCa!AQ100,"")</f>
        <v/>
      </c>
      <c r="AS100" s="2" t="str">
        <f>IFERROR(#REF!/GAMSsternCa!AR100,"")</f>
        <v/>
      </c>
      <c r="AT100" s="2" t="str">
        <f>IFERROR(#REF!/GAMSsternCa!AS100,"")</f>
        <v/>
      </c>
      <c r="AU100" s="2" t="str">
        <f>IFERROR(#REF!/GAMSsternCa!AT100,"")</f>
        <v/>
      </c>
      <c r="AV100" s="2" t="str">
        <f>IFERROR(#REF!/GAMSsternCa!AU100,"")</f>
        <v/>
      </c>
      <c r="AW100" s="2" t="str">
        <f>IFERROR(#REF!/GAMSsternCa!AV100,"")</f>
        <v/>
      </c>
      <c r="AX100" s="2" t="str">
        <f>IFERROR(#REF!/GAMSsternCa!AW100,"")</f>
        <v/>
      </c>
      <c r="AY100" s="2" t="str">
        <f>IFERROR(#REF!/GAMSsternCa!AX100,"")</f>
        <v/>
      </c>
      <c r="AZ100" s="2" t="str">
        <f>IFERROR(#REF!/GAMSsternCa!AY100,"")</f>
        <v/>
      </c>
      <c r="BA100" s="2" t="str">
        <f>IFERROR(#REF!/GAMSsternCa!AZ100,"")</f>
        <v/>
      </c>
      <c r="BB100" s="2" t="str">
        <f>IFERROR(#REF!/GAMSsternCa!BA100,"")</f>
        <v/>
      </c>
      <c r="BC100" s="2" t="str">
        <f>IFERROR(#REF!/GAMSsternCa!BB100,"")</f>
        <v/>
      </c>
      <c r="BD100" s="2" t="str">
        <f>IFERROR(#REF!/GAMSsternCa!BC100,"")</f>
        <v/>
      </c>
      <c r="BE100" s="2" t="str">
        <f>IFERROR(#REF!/GAMSsternCa!BD100,"")</f>
        <v/>
      </c>
      <c r="BF100" s="2" t="str">
        <f>IFERROR(#REF!/GAMSsternCa!BE100,"")</f>
        <v/>
      </c>
      <c r="BG100" s="2" t="str">
        <f>IFERROR(#REF!/GAMSsternCa!BF100,"")</f>
        <v/>
      </c>
      <c r="BH100" s="2" t="str">
        <f>IFERROR(#REF!/GAMSsternCa!BG100,"")</f>
        <v/>
      </c>
      <c r="BI100" s="2" t="str">
        <f>IFERROR(#REF!/GAMSsternCa!BH100,"")</f>
        <v/>
      </c>
      <c r="BJ100" s="2" t="str">
        <f>IFERROR(#REF!/GAMSsternCa!BI100,"")</f>
        <v/>
      </c>
    </row>
    <row r="101" spans="1:62" x14ac:dyDescent="0.25">
      <c r="A101" t="e">
        <f>#REF!</f>
        <v>#REF!</v>
      </c>
      <c r="B101" t="str">
        <f>GAMSbase!A101</f>
        <v>Lower Ocean Temperature (deg C above preindustrial)</v>
      </c>
      <c r="C101" s="2" t="str">
        <f>IFERROR(#REF!/GAMSsternCa!B101,"")</f>
        <v/>
      </c>
      <c r="D101" s="2" t="str">
        <f>IFERROR(#REF!/GAMSsternCa!C101,"")</f>
        <v/>
      </c>
      <c r="E101" s="2" t="str">
        <f>IFERROR(#REF!/GAMSsternCa!D101,"")</f>
        <v/>
      </c>
      <c r="F101" s="2" t="str">
        <f>IFERROR(#REF!/GAMSsternCa!E101,"")</f>
        <v/>
      </c>
      <c r="G101" s="2" t="str">
        <f>IFERROR(#REF!/GAMSsternCa!F101,"")</f>
        <v/>
      </c>
      <c r="H101" s="2" t="str">
        <f>IFERROR(#REF!/GAMSsternCa!G101,"")</f>
        <v/>
      </c>
      <c r="I101" s="2" t="str">
        <f>IFERROR(#REF!/GAMSsternCa!H101,"")</f>
        <v/>
      </c>
      <c r="J101" s="2" t="str">
        <f>IFERROR(#REF!/GAMSsternCa!I101,"")</f>
        <v/>
      </c>
      <c r="K101" s="2" t="str">
        <f>IFERROR(#REF!/GAMSsternCa!J101,"")</f>
        <v/>
      </c>
      <c r="L101" s="2" t="str">
        <f>IFERROR(#REF!/GAMSsternCa!K101,"")</f>
        <v/>
      </c>
      <c r="M101" s="2" t="str">
        <f>IFERROR(#REF!/GAMSsternCa!L101,"")</f>
        <v/>
      </c>
      <c r="N101" s="2" t="str">
        <f>IFERROR(#REF!/GAMSsternCa!M101,"")</f>
        <v/>
      </c>
      <c r="O101" s="2" t="str">
        <f>IFERROR(#REF!/GAMSsternCa!N101,"")</f>
        <v/>
      </c>
      <c r="P101" s="2" t="str">
        <f>IFERROR(#REF!/GAMSsternCa!O101,"")</f>
        <v/>
      </c>
      <c r="Q101" s="2" t="str">
        <f>IFERROR(#REF!/GAMSsternCa!P101,"")</f>
        <v/>
      </c>
      <c r="R101" s="2" t="str">
        <f>IFERROR(#REF!/GAMSsternCa!Q101,"")</f>
        <v/>
      </c>
      <c r="S101" s="2" t="str">
        <f>IFERROR(#REF!/GAMSsternCa!R101,"")</f>
        <v/>
      </c>
      <c r="T101" s="2" t="str">
        <f>IFERROR(#REF!/GAMSsternCa!S101,"")</f>
        <v/>
      </c>
      <c r="U101" s="2" t="str">
        <f>IFERROR(#REF!/GAMSsternCa!T101,"")</f>
        <v/>
      </c>
      <c r="V101" s="2" t="str">
        <f>IFERROR(#REF!/GAMSsternCa!U101,"")</f>
        <v/>
      </c>
      <c r="W101" s="2" t="str">
        <f>IFERROR(#REF!/GAMSsternCa!V101,"")</f>
        <v/>
      </c>
      <c r="X101" s="2" t="str">
        <f>IFERROR(#REF!/GAMSsternCa!W101,"")</f>
        <v/>
      </c>
      <c r="Y101" s="2" t="str">
        <f>IFERROR(#REF!/GAMSsternCa!X101,"")</f>
        <v/>
      </c>
      <c r="Z101" s="2" t="str">
        <f>IFERROR(#REF!/GAMSsternCa!Y101,"")</f>
        <v/>
      </c>
      <c r="AA101" s="2" t="str">
        <f>IFERROR(#REF!/GAMSsternCa!Z101,"")</f>
        <v/>
      </c>
      <c r="AB101" s="2" t="str">
        <f>IFERROR(#REF!/GAMSsternCa!AA101,"")</f>
        <v/>
      </c>
      <c r="AC101" s="2" t="str">
        <f>IFERROR(#REF!/GAMSsternCa!AB101,"")</f>
        <v/>
      </c>
      <c r="AD101" s="2" t="str">
        <f>IFERROR(#REF!/GAMSsternCa!AC101,"")</f>
        <v/>
      </c>
      <c r="AE101" s="2" t="str">
        <f>IFERROR(#REF!/GAMSsternCa!AD101,"")</f>
        <v/>
      </c>
      <c r="AF101" s="2" t="str">
        <f>IFERROR(#REF!/GAMSsternCa!AE101,"")</f>
        <v/>
      </c>
      <c r="AG101" s="2" t="str">
        <f>IFERROR(#REF!/GAMSsternCa!AF101,"")</f>
        <v/>
      </c>
      <c r="AH101" s="2" t="str">
        <f>IFERROR(#REF!/GAMSsternCa!AG101,"")</f>
        <v/>
      </c>
      <c r="AI101" s="2" t="str">
        <f>IFERROR(#REF!/GAMSsternCa!AH101,"")</f>
        <v/>
      </c>
      <c r="AJ101" s="2" t="str">
        <f>IFERROR(#REF!/GAMSsternCa!AI101,"")</f>
        <v/>
      </c>
      <c r="AK101" s="2" t="str">
        <f>IFERROR(#REF!/GAMSsternCa!AJ101,"")</f>
        <v/>
      </c>
      <c r="AL101" s="2" t="str">
        <f>IFERROR(#REF!/GAMSsternCa!AK101,"")</f>
        <v/>
      </c>
      <c r="AM101" s="2" t="str">
        <f>IFERROR(#REF!/GAMSsternCa!AL101,"")</f>
        <v/>
      </c>
      <c r="AN101" s="2" t="str">
        <f>IFERROR(#REF!/GAMSsternCa!AM101,"")</f>
        <v/>
      </c>
      <c r="AO101" s="2" t="str">
        <f>IFERROR(#REF!/GAMSsternCa!AN101,"")</f>
        <v/>
      </c>
      <c r="AP101" s="2" t="str">
        <f>IFERROR(#REF!/GAMSsternCa!AO101,"")</f>
        <v/>
      </c>
      <c r="AQ101" s="2" t="str">
        <f>IFERROR(#REF!/GAMSsternCa!AP101,"")</f>
        <v/>
      </c>
      <c r="AR101" s="2" t="str">
        <f>IFERROR(#REF!/GAMSsternCa!AQ101,"")</f>
        <v/>
      </c>
      <c r="AS101" s="2" t="str">
        <f>IFERROR(#REF!/GAMSsternCa!AR101,"")</f>
        <v/>
      </c>
      <c r="AT101" s="2" t="str">
        <f>IFERROR(#REF!/GAMSsternCa!AS101,"")</f>
        <v/>
      </c>
      <c r="AU101" s="2" t="str">
        <f>IFERROR(#REF!/GAMSsternCa!AT101,"")</f>
        <v/>
      </c>
      <c r="AV101" s="2" t="str">
        <f>IFERROR(#REF!/GAMSsternCa!AU101,"")</f>
        <v/>
      </c>
      <c r="AW101" s="2" t="str">
        <f>IFERROR(#REF!/GAMSsternCa!AV101,"")</f>
        <v/>
      </c>
      <c r="AX101" s="2" t="str">
        <f>IFERROR(#REF!/GAMSsternCa!AW101,"")</f>
        <v/>
      </c>
      <c r="AY101" s="2" t="str">
        <f>IFERROR(#REF!/GAMSsternCa!AX101,"")</f>
        <v/>
      </c>
      <c r="AZ101" s="2" t="str">
        <f>IFERROR(#REF!/GAMSsternCa!AY101,"")</f>
        <v/>
      </c>
      <c r="BA101" s="2" t="str">
        <f>IFERROR(#REF!/GAMSsternCa!AZ101,"")</f>
        <v/>
      </c>
      <c r="BB101" s="2" t="str">
        <f>IFERROR(#REF!/GAMSsternCa!BA101,"")</f>
        <v/>
      </c>
      <c r="BC101" s="2" t="str">
        <f>IFERROR(#REF!/GAMSsternCa!BB101,"")</f>
        <v/>
      </c>
      <c r="BD101" s="2" t="str">
        <f>IFERROR(#REF!/GAMSsternCa!BC101,"")</f>
        <v/>
      </c>
      <c r="BE101" s="2" t="str">
        <f>IFERROR(#REF!/GAMSsternCa!BD101,"")</f>
        <v/>
      </c>
      <c r="BF101" s="2" t="str">
        <f>IFERROR(#REF!/GAMSsternCa!BE101,"")</f>
        <v/>
      </c>
      <c r="BG101" s="2" t="str">
        <f>IFERROR(#REF!/GAMSsternCa!BF101,"")</f>
        <v/>
      </c>
      <c r="BH101" s="2" t="str">
        <f>IFERROR(#REF!/GAMSsternCa!BG101,"")</f>
        <v/>
      </c>
      <c r="BI101" s="2" t="str">
        <f>IFERROR(#REF!/GAMSsternCa!BH101,"")</f>
        <v/>
      </c>
      <c r="BJ101" s="2" t="str">
        <f>IFERROR(#REF!/GAMSsternCa!BI101,"")</f>
        <v/>
      </c>
    </row>
    <row r="102" spans="1:62" x14ac:dyDescent="0.25">
      <c r="A102" t="e">
        <f>#REF!</f>
        <v>#REF!</v>
      </c>
      <c r="B102" t="str">
        <f>GAMSbase!A102</f>
        <v>** Economic Endogenous Variables</v>
      </c>
      <c r="C102" s="2" t="str">
        <f>IFERROR(#REF!/GAMSsternCa!B102,"")</f>
        <v/>
      </c>
      <c r="D102" s="2" t="str">
        <f>IFERROR(#REF!/GAMSsternCa!C102,"")</f>
        <v/>
      </c>
      <c r="E102" s="2" t="str">
        <f>IFERROR(#REF!/GAMSsternCa!D102,"")</f>
        <v/>
      </c>
      <c r="F102" s="2" t="str">
        <f>IFERROR(#REF!/GAMSsternCa!E102,"")</f>
        <v/>
      </c>
      <c r="G102" s="2" t="str">
        <f>IFERROR(#REF!/GAMSsternCa!F102,"")</f>
        <v/>
      </c>
      <c r="H102" s="2" t="str">
        <f>IFERROR(#REF!/GAMSsternCa!G102,"")</f>
        <v/>
      </c>
      <c r="I102" s="2" t="str">
        <f>IFERROR(#REF!/GAMSsternCa!H102,"")</f>
        <v/>
      </c>
      <c r="J102" s="2" t="str">
        <f>IFERROR(#REF!/GAMSsternCa!I102,"")</f>
        <v/>
      </c>
      <c r="K102" s="2" t="str">
        <f>IFERROR(#REF!/GAMSsternCa!J102,"")</f>
        <v/>
      </c>
      <c r="L102" s="2" t="str">
        <f>IFERROR(#REF!/GAMSsternCa!K102,"")</f>
        <v/>
      </c>
      <c r="M102" s="2" t="str">
        <f>IFERROR(#REF!/GAMSsternCa!L102,"")</f>
        <v/>
      </c>
      <c r="N102" s="2" t="str">
        <f>IFERROR(#REF!/GAMSsternCa!M102,"")</f>
        <v/>
      </c>
      <c r="O102" s="2" t="str">
        <f>IFERROR(#REF!/GAMSsternCa!N102,"")</f>
        <v/>
      </c>
      <c r="P102" s="2" t="str">
        <f>IFERROR(#REF!/GAMSsternCa!O102,"")</f>
        <v/>
      </c>
      <c r="Q102" s="2" t="str">
        <f>IFERROR(#REF!/GAMSsternCa!P102,"")</f>
        <v/>
      </c>
      <c r="R102" s="2" t="str">
        <f>IFERROR(#REF!/GAMSsternCa!Q102,"")</f>
        <v/>
      </c>
      <c r="S102" s="2" t="str">
        <f>IFERROR(#REF!/GAMSsternCa!R102,"")</f>
        <v/>
      </c>
      <c r="T102" s="2" t="str">
        <f>IFERROR(#REF!/GAMSsternCa!S102,"")</f>
        <v/>
      </c>
      <c r="U102" s="2" t="str">
        <f>IFERROR(#REF!/GAMSsternCa!T102,"")</f>
        <v/>
      </c>
      <c r="V102" s="2" t="str">
        <f>IFERROR(#REF!/GAMSsternCa!U102,"")</f>
        <v/>
      </c>
      <c r="W102" s="2" t="str">
        <f>IFERROR(#REF!/GAMSsternCa!V102,"")</f>
        <v/>
      </c>
      <c r="X102" s="2" t="str">
        <f>IFERROR(#REF!/GAMSsternCa!W102,"")</f>
        <v/>
      </c>
      <c r="Y102" s="2" t="str">
        <f>IFERROR(#REF!/GAMSsternCa!X102,"")</f>
        <v/>
      </c>
      <c r="Z102" s="2" t="str">
        <f>IFERROR(#REF!/GAMSsternCa!Y102,"")</f>
        <v/>
      </c>
      <c r="AA102" s="2" t="str">
        <f>IFERROR(#REF!/GAMSsternCa!Z102,"")</f>
        <v/>
      </c>
      <c r="AB102" s="2" t="str">
        <f>IFERROR(#REF!/GAMSsternCa!AA102,"")</f>
        <v/>
      </c>
      <c r="AC102" s="2" t="str">
        <f>IFERROR(#REF!/GAMSsternCa!AB102,"")</f>
        <v/>
      </c>
      <c r="AD102" s="2" t="str">
        <f>IFERROR(#REF!/GAMSsternCa!AC102,"")</f>
        <v/>
      </c>
      <c r="AE102" s="2" t="str">
        <f>IFERROR(#REF!/GAMSsternCa!AD102,"")</f>
        <v/>
      </c>
      <c r="AF102" s="2" t="str">
        <f>IFERROR(#REF!/GAMSsternCa!AE102,"")</f>
        <v/>
      </c>
      <c r="AG102" s="2" t="str">
        <f>IFERROR(#REF!/GAMSsternCa!AF102,"")</f>
        <v/>
      </c>
      <c r="AH102" s="2" t="str">
        <f>IFERROR(#REF!/GAMSsternCa!AG102,"")</f>
        <v/>
      </c>
      <c r="AI102" s="2" t="str">
        <f>IFERROR(#REF!/GAMSsternCa!AH102,"")</f>
        <v/>
      </c>
      <c r="AJ102" s="2" t="str">
        <f>IFERROR(#REF!/GAMSsternCa!AI102,"")</f>
        <v/>
      </c>
      <c r="AK102" s="2" t="str">
        <f>IFERROR(#REF!/GAMSsternCa!AJ102,"")</f>
        <v/>
      </c>
      <c r="AL102" s="2" t="str">
        <f>IFERROR(#REF!/GAMSsternCa!AK102,"")</f>
        <v/>
      </c>
      <c r="AM102" s="2" t="str">
        <f>IFERROR(#REF!/GAMSsternCa!AL102,"")</f>
        <v/>
      </c>
      <c r="AN102" s="2" t="str">
        <f>IFERROR(#REF!/GAMSsternCa!AM102,"")</f>
        <v/>
      </c>
      <c r="AO102" s="2" t="str">
        <f>IFERROR(#REF!/GAMSsternCa!AN102,"")</f>
        <v/>
      </c>
      <c r="AP102" s="2" t="str">
        <f>IFERROR(#REF!/GAMSsternCa!AO102,"")</f>
        <v/>
      </c>
      <c r="AQ102" s="2" t="str">
        <f>IFERROR(#REF!/GAMSsternCa!AP102,"")</f>
        <v/>
      </c>
      <c r="AR102" s="2" t="str">
        <f>IFERROR(#REF!/GAMSsternCa!AQ102,"")</f>
        <v/>
      </c>
      <c r="AS102" s="2" t="str">
        <f>IFERROR(#REF!/GAMSsternCa!AR102,"")</f>
        <v/>
      </c>
      <c r="AT102" s="2" t="str">
        <f>IFERROR(#REF!/GAMSsternCa!AS102,"")</f>
        <v/>
      </c>
      <c r="AU102" s="2" t="str">
        <f>IFERROR(#REF!/GAMSsternCa!AT102,"")</f>
        <v/>
      </c>
      <c r="AV102" s="2" t="str">
        <f>IFERROR(#REF!/GAMSsternCa!AU102,"")</f>
        <v/>
      </c>
      <c r="AW102" s="2" t="str">
        <f>IFERROR(#REF!/GAMSsternCa!AV102,"")</f>
        <v/>
      </c>
      <c r="AX102" s="2" t="str">
        <f>IFERROR(#REF!/GAMSsternCa!AW102,"")</f>
        <v/>
      </c>
      <c r="AY102" s="2" t="str">
        <f>IFERROR(#REF!/GAMSsternCa!AX102,"")</f>
        <v/>
      </c>
      <c r="AZ102" s="2" t="str">
        <f>IFERROR(#REF!/GAMSsternCa!AY102,"")</f>
        <v/>
      </c>
      <c r="BA102" s="2" t="str">
        <f>IFERROR(#REF!/GAMSsternCa!AZ102,"")</f>
        <v/>
      </c>
      <c r="BB102" s="2" t="str">
        <f>IFERROR(#REF!/GAMSsternCa!BA102,"")</f>
        <v/>
      </c>
      <c r="BC102" s="2" t="str">
        <f>IFERROR(#REF!/GAMSsternCa!BB102,"")</f>
        <v/>
      </c>
      <c r="BD102" s="2" t="str">
        <f>IFERROR(#REF!/GAMSsternCa!BC102,"")</f>
        <v/>
      </c>
      <c r="BE102" s="2" t="str">
        <f>IFERROR(#REF!/GAMSsternCa!BD102,"")</f>
        <v/>
      </c>
      <c r="BF102" s="2" t="str">
        <f>IFERROR(#REF!/GAMSsternCa!BE102,"")</f>
        <v/>
      </c>
      <c r="BG102" s="2" t="str">
        <f>IFERROR(#REF!/GAMSsternCa!BF102,"")</f>
        <v/>
      </c>
      <c r="BH102" s="2" t="str">
        <f>IFERROR(#REF!/GAMSsternCa!BG102,"")</f>
        <v/>
      </c>
      <c r="BI102" s="2" t="str">
        <f>IFERROR(#REF!/GAMSsternCa!BH102,"")</f>
        <v/>
      </c>
      <c r="BJ102" s="2" t="str">
        <f>IFERROR(#REF!/GAMSsternCa!BI102,"")</f>
        <v/>
      </c>
    </row>
    <row r="103" spans="1:62" x14ac:dyDescent="0.25">
      <c r="A103" t="e">
        <f>#REF!</f>
        <v>#REF!</v>
      </c>
      <c r="B103" t="str">
        <f>GAMSbase!A103</f>
        <v>* OUTPUT</v>
      </c>
      <c r="C103" s="2" t="str">
        <f>IFERROR(#REF!/GAMSsternCa!B103,"")</f>
        <v/>
      </c>
      <c r="D103" s="2" t="str">
        <f>IFERROR(#REF!/GAMSsternCa!C103,"")</f>
        <v/>
      </c>
      <c r="E103" s="2" t="str">
        <f>IFERROR(#REF!/GAMSsternCa!D103,"")</f>
        <v/>
      </c>
      <c r="F103" s="2" t="str">
        <f>IFERROR(#REF!/GAMSsternCa!E103,"")</f>
        <v/>
      </c>
      <c r="G103" s="2" t="str">
        <f>IFERROR(#REF!/GAMSsternCa!F103,"")</f>
        <v/>
      </c>
      <c r="H103" s="2" t="str">
        <f>IFERROR(#REF!/GAMSsternCa!G103,"")</f>
        <v/>
      </c>
      <c r="I103" s="2" t="str">
        <f>IFERROR(#REF!/GAMSsternCa!H103,"")</f>
        <v/>
      </c>
      <c r="J103" s="2" t="str">
        <f>IFERROR(#REF!/GAMSsternCa!I103,"")</f>
        <v/>
      </c>
      <c r="K103" s="2" t="str">
        <f>IFERROR(#REF!/GAMSsternCa!J103,"")</f>
        <v/>
      </c>
      <c r="L103" s="2" t="str">
        <f>IFERROR(#REF!/GAMSsternCa!K103,"")</f>
        <v/>
      </c>
      <c r="M103" s="2" t="str">
        <f>IFERROR(#REF!/GAMSsternCa!L103,"")</f>
        <v/>
      </c>
      <c r="N103" s="2" t="str">
        <f>IFERROR(#REF!/GAMSsternCa!M103,"")</f>
        <v/>
      </c>
      <c r="O103" s="2" t="str">
        <f>IFERROR(#REF!/GAMSsternCa!N103,"")</f>
        <v/>
      </c>
      <c r="P103" s="2" t="str">
        <f>IFERROR(#REF!/GAMSsternCa!O103,"")</f>
        <v/>
      </c>
      <c r="Q103" s="2" t="str">
        <f>IFERROR(#REF!/GAMSsternCa!P103,"")</f>
        <v/>
      </c>
      <c r="R103" s="2" t="str">
        <f>IFERROR(#REF!/GAMSsternCa!Q103,"")</f>
        <v/>
      </c>
      <c r="S103" s="2" t="str">
        <f>IFERROR(#REF!/GAMSsternCa!R103,"")</f>
        <v/>
      </c>
      <c r="T103" s="2" t="str">
        <f>IFERROR(#REF!/GAMSsternCa!S103,"")</f>
        <v/>
      </c>
      <c r="U103" s="2" t="str">
        <f>IFERROR(#REF!/GAMSsternCa!T103,"")</f>
        <v/>
      </c>
      <c r="V103" s="2" t="str">
        <f>IFERROR(#REF!/GAMSsternCa!U103,"")</f>
        <v/>
      </c>
      <c r="W103" s="2" t="str">
        <f>IFERROR(#REF!/GAMSsternCa!V103,"")</f>
        <v/>
      </c>
      <c r="X103" s="2" t="str">
        <f>IFERROR(#REF!/GAMSsternCa!W103,"")</f>
        <v/>
      </c>
      <c r="Y103" s="2" t="str">
        <f>IFERROR(#REF!/GAMSsternCa!X103,"")</f>
        <v/>
      </c>
      <c r="Z103" s="2" t="str">
        <f>IFERROR(#REF!/GAMSsternCa!Y103,"")</f>
        <v/>
      </c>
      <c r="AA103" s="2" t="str">
        <f>IFERROR(#REF!/GAMSsternCa!Z103,"")</f>
        <v/>
      </c>
      <c r="AB103" s="2" t="str">
        <f>IFERROR(#REF!/GAMSsternCa!AA103,"")</f>
        <v/>
      </c>
      <c r="AC103" s="2" t="str">
        <f>IFERROR(#REF!/GAMSsternCa!AB103,"")</f>
        <v/>
      </c>
      <c r="AD103" s="2" t="str">
        <f>IFERROR(#REF!/GAMSsternCa!AC103,"")</f>
        <v/>
      </c>
      <c r="AE103" s="2" t="str">
        <f>IFERROR(#REF!/GAMSsternCa!AD103,"")</f>
        <v/>
      </c>
      <c r="AF103" s="2" t="str">
        <f>IFERROR(#REF!/GAMSsternCa!AE103,"")</f>
        <v/>
      </c>
      <c r="AG103" s="2" t="str">
        <f>IFERROR(#REF!/GAMSsternCa!AF103,"")</f>
        <v/>
      </c>
      <c r="AH103" s="2" t="str">
        <f>IFERROR(#REF!/GAMSsternCa!AG103,"")</f>
        <v/>
      </c>
      <c r="AI103" s="2" t="str">
        <f>IFERROR(#REF!/GAMSsternCa!AH103,"")</f>
        <v/>
      </c>
      <c r="AJ103" s="2" t="str">
        <f>IFERROR(#REF!/GAMSsternCa!AI103,"")</f>
        <v/>
      </c>
      <c r="AK103" s="2" t="str">
        <f>IFERROR(#REF!/GAMSsternCa!AJ103,"")</f>
        <v/>
      </c>
      <c r="AL103" s="2" t="str">
        <f>IFERROR(#REF!/GAMSsternCa!AK103,"")</f>
        <v/>
      </c>
      <c r="AM103" s="2" t="str">
        <f>IFERROR(#REF!/GAMSsternCa!AL103,"")</f>
        <v/>
      </c>
      <c r="AN103" s="2" t="str">
        <f>IFERROR(#REF!/GAMSsternCa!AM103,"")</f>
        <v/>
      </c>
      <c r="AO103" s="2" t="str">
        <f>IFERROR(#REF!/GAMSsternCa!AN103,"")</f>
        <v/>
      </c>
      <c r="AP103" s="2" t="str">
        <f>IFERROR(#REF!/GAMSsternCa!AO103,"")</f>
        <v/>
      </c>
      <c r="AQ103" s="2" t="str">
        <f>IFERROR(#REF!/GAMSsternCa!AP103,"")</f>
        <v/>
      </c>
      <c r="AR103" s="2" t="str">
        <f>IFERROR(#REF!/GAMSsternCa!AQ103,"")</f>
        <v/>
      </c>
      <c r="AS103" s="2" t="str">
        <f>IFERROR(#REF!/GAMSsternCa!AR103,"")</f>
        <v/>
      </c>
      <c r="AT103" s="2" t="str">
        <f>IFERROR(#REF!/GAMSsternCa!AS103,"")</f>
        <v/>
      </c>
      <c r="AU103" s="2" t="str">
        <f>IFERROR(#REF!/GAMSsternCa!AT103,"")</f>
        <v/>
      </c>
      <c r="AV103" s="2" t="str">
        <f>IFERROR(#REF!/GAMSsternCa!AU103,"")</f>
        <v/>
      </c>
      <c r="AW103" s="2" t="str">
        <f>IFERROR(#REF!/GAMSsternCa!AV103,"")</f>
        <v/>
      </c>
      <c r="AX103" s="2" t="str">
        <f>IFERROR(#REF!/GAMSsternCa!AW103,"")</f>
        <v/>
      </c>
      <c r="AY103" s="2" t="str">
        <f>IFERROR(#REF!/GAMSsternCa!AX103,"")</f>
        <v/>
      </c>
      <c r="AZ103" s="2" t="str">
        <f>IFERROR(#REF!/GAMSsternCa!AY103,"")</f>
        <v/>
      </c>
      <c r="BA103" s="2" t="str">
        <f>IFERROR(#REF!/GAMSsternCa!AZ103,"")</f>
        <v/>
      </c>
      <c r="BB103" s="2" t="str">
        <f>IFERROR(#REF!/GAMSsternCa!BA103,"")</f>
        <v/>
      </c>
      <c r="BC103" s="2" t="str">
        <f>IFERROR(#REF!/GAMSsternCa!BB103,"")</f>
        <v/>
      </c>
      <c r="BD103" s="2" t="str">
        <f>IFERROR(#REF!/GAMSsternCa!BC103,"")</f>
        <v/>
      </c>
      <c r="BE103" s="2" t="str">
        <f>IFERROR(#REF!/GAMSsternCa!BD103,"")</f>
        <v/>
      </c>
      <c r="BF103" s="2" t="str">
        <f>IFERROR(#REF!/GAMSsternCa!BE103,"")</f>
        <v/>
      </c>
      <c r="BG103" s="2" t="str">
        <f>IFERROR(#REF!/GAMSsternCa!BF103,"")</f>
        <v/>
      </c>
      <c r="BH103" s="2" t="str">
        <f>IFERROR(#REF!/GAMSsternCa!BG103,"")</f>
        <v/>
      </c>
      <c r="BI103" s="2" t="str">
        <f>IFERROR(#REF!/GAMSsternCa!BH103,"")</f>
        <v/>
      </c>
      <c r="BJ103" s="2" t="str">
        <f>IFERROR(#REF!/GAMSsternCa!BI103,"")</f>
        <v/>
      </c>
    </row>
    <row r="104" spans="1:62" x14ac:dyDescent="0.25">
      <c r="A104" t="e">
        <f>#REF!</f>
        <v>#REF!</v>
      </c>
      <c r="B104" t="str">
        <f>GAMSbase!A104</f>
        <v>Gross Output (trillion USD)</v>
      </c>
      <c r="C104" s="2" t="str">
        <f>IFERROR(#REF!/GAMSsternCa!B104,"")</f>
        <v/>
      </c>
      <c r="D104" s="2" t="str">
        <f>IFERROR(#REF!/GAMSsternCa!C104,"")</f>
        <v/>
      </c>
      <c r="E104" s="2" t="str">
        <f>IFERROR(#REF!/GAMSsternCa!D104,"")</f>
        <v/>
      </c>
      <c r="F104" s="2" t="str">
        <f>IFERROR(#REF!/GAMSsternCa!E104,"")</f>
        <v/>
      </c>
      <c r="G104" s="2" t="str">
        <f>IFERROR(#REF!/GAMSsternCa!F104,"")</f>
        <v/>
      </c>
      <c r="H104" s="2" t="str">
        <f>IFERROR(#REF!/GAMSsternCa!G104,"")</f>
        <v/>
      </c>
      <c r="I104" s="2" t="str">
        <f>IFERROR(#REF!/GAMSsternCa!H104,"")</f>
        <v/>
      </c>
      <c r="J104" s="2" t="str">
        <f>IFERROR(#REF!/GAMSsternCa!I104,"")</f>
        <v/>
      </c>
      <c r="K104" s="2" t="str">
        <f>IFERROR(#REF!/GAMSsternCa!J104,"")</f>
        <v/>
      </c>
      <c r="L104" s="2" t="str">
        <f>IFERROR(#REF!/GAMSsternCa!K104,"")</f>
        <v/>
      </c>
      <c r="M104" s="2" t="str">
        <f>IFERROR(#REF!/GAMSsternCa!L104,"")</f>
        <v/>
      </c>
      <c r="N104" s="2" t="str">
        <f>IFERROR(#REF!/GAMSsternCa!M104,"")</f>
        <v/>
      </c>
      <c r="O104" s="2" t="str">
        <f>IFERROR(#REF!/GAMSsternCa!N104,"")</f>
        <v/>
      </c>
      <c r="P104" s="2" t="str">
        <f>IFERROR(#REF!/GAMSsternCa!O104,"")</f>
        <v/>
      </c>
      <c r="Q104" s="2" t="str">
        <f>IFERROR(#REF!/GAMSsternCa!P104,"")</f>
        <v/>
      </c>
      <c r="R104" s="2" t="str">
        <f>IFERROR(#REF!/GAMSsternCa!Q104,"")</f>
        <v/>
      </c>
      <c r="S104" s="2" t="str">
        <f>IFERROR(#REF!/GAMSsternCa!R104,"")</f>
        <v/>
      </c>
      <c r="T104" s="2" t="str">
        <f>IFERROR(#REF!/GAMSsternCa!S104,"")</f>
        <v/>
      </c>
      <c r="U104" s="2" t="str">
        <f>IFERROR(#REF!/GAMSsternCa!T104,"")</f>
        <v/>
      </c>
      <c r="V104" s="2" t="str">
        <f>IFERROR(#REF!/GAMSsternCa!U104,"")</f>
        <v/>
      </c>
      <c r="W104" s="2" t="str">
        <f>IFERROR(#REF!/GAMSsternCa!V104,"")</f>
        <v/>
      </c>
      <c r="X104" s="2" t="str">
        <f>IFERROR(#REF!/GAMSsternCa!W104,"")</f>
        <v/>
      </c>
      <c r="Y104" s="2" t="str">
        <f>IFERROR(#REF!/GAMSsternCa!X104,"")</f>
        <v/>
      </c>
      <c r="Z104" s="2" t="str">
        <f>IFERROR(#REF!/GAMSsternCa!Y104,"")</f>
        <v/>
      </c>
      <c r="AA104" s="2" t="str">
        <f>IFERROR(#REF!/GAMSsternCa!Z104,"")</f>
        <v/>
      </c>
      <c r="AB104" s="2" t="str">
        <f>IFERROR(#REF!/GAMSsternCa!AA104,"")</f>
        <v/>
      </c>
      <c r="AC104" s="2" t="str">
        <f>IFERROR(#REF!/GAMSsternCa!AB104,"")</f>
        <v/>
      </c>
      <c r="AD104" s="2" t="str">
        <f>IFERROR(#REF!/GAMSsternCa!AC104,"")</f>
        <v/>
      </c>
      <c r="AE104" s="2" t="str">
        <f>IFERROR(#REF!/GAMSsternCa!AD104,"")</f>
        <v/>
      </c>
      <c r="AF104" s="2" t="str">
        <f>IFERROR(#REF!/GAMSsternCa!AE104,"")</f>
        <v/>
      </c>
      <c r="AG104" s="2" t="str">
        <f>IFERROR(#REF!/GAMSsternCa!AF104,"")</f>
        <v/>
      </c>
      <c r="AH104" s="2" t="str">
        <f>IFERROR(#REF!/GAMSsternCa!AG104,"")</f>
        <v/>
      </c>
      <c r="AI104" s="2" t="str">
        <f>IFERROR(#REF!/GAMSsternCa!AH104,"")</f>
        <v/>
      </c>
      <c r="AJ104" s="2" t="str">
        <f>IFERROR(#REF!/GAMSsternCa!AI104,"")</f>
        <v/>
      </c>
      <c r="AK104" s="2" t="str">
        <f>IFERROR(#REF!/GAMSsternCa!AJ104,"")</f>
        <v/>
      </c>
      <c r="AL104" s="2" t="str">
        <f>IFERROR(#REF!/GAMSsternCa!AK104,"")</f>
        <v/>
      </c>
      <c r="AM104" s="2" t="str">
        <f>IFERROR(#REF!/GAMSsternCa!AL104,"")</f>
        <v/>
      </c>
      <c r="AN104" s="2" t="str">
        <f>IFERROR(#REF!/GAMSsternCa!AM104,"")</f>
        <v/>
      </c>
      <c r="AO104" s="2" t="str">
        <f>IFERROR(#REF!/GAMSsternCa!AN104,"")</f>
        <v/>
      </c>
      <c r="AP104" s="2" t="str">
        <f>IFERROR(#REF!/GAMSsternCa!AO104,"")</f>
        <v/>
      </c>
      <c r="AQ104" s="2" t="str">
        <f>IFERROR(#REF!/GAMSsternCa!AP104,"")</f>
        <v/>
      </c>
      <c r="AR104" s="2" t="str">
        <f>IFERROR(#REF!/GAMSsternCa!AQ104,"")</f>
        <v/>
      </c>
      <c r="AS104" s="2" t="str">
        <f>IFERROR(#REF!/GAMSsternCa!AR104,"")</f>
        <v/>
      </c>
      <c r="AT104" s="2" t="str">
        <f>IFERROR(#REF!/GAMSsternCa!AS104,"")</f>
        <v/>
      </c>
      <c r="AU104" s="2" t="str">
        <f>IFERROR(#REF!/GAMSsternCa!AT104,"")</f>
        <v/>
      </c>
      <c r="AV104" s="2" t="str">
        <f>IFERROR(#REF!/GAMSsternCa!AU104,"")</f>
        <v/>
      </c>
      <c r="AW104" s="2" t="str">
        <f>IFERROR(#REF!/GAMSsternCa!AV104,"")</f>
        <v/>
      </c>
      <c r="AX104" s="2" t="str">
        <f>IFERROR(#REF!/GAMSsternCa!AW104,"")</f>
        <v/>
      </c>
      <c r="AY104" s="2" t="str">
        <f>IFERROR(#REF!/GAMSsternCa!AX104,"")</f>
        <v/>
      </c>
      <c r="AZ104" s="2" t="str">
        <f>IFERROR(#REF!/GAMSsternCa!AY104,"")</f>
        <v/>
      </c>
      <c r="BA104" s="2" t="str">
        <f>IFERROR(#REF!/GAMSsternCa!AZ104,"")</f>
        <v/>
      </c>
      <c r="BB104" s="2" t="str">
        <f>IFERROR(#REF!/GAMSsternCa!BA104,"")</f>
        <v/>
      </c>
      <c r="BC104" s="2" t="str">
        <f>IFERROR(#REF!/GAMSsternCa!BB104,"")</f>
        <v/>
      </c>
      <c r="BD104" s="2" t="str">
        <f>IFERROR(#REF!/GAMSsternCa!BC104,"")</f>
        <v/>
      </c>
      <c r="BE104" s="2" t="str">
        <f>IFERROR(#REF!/GAMSsternCa!BD104,"")</f>
        <v/>
      </c>
      <c r="BF104" s="2" t="str">
        <f>IFERROR(#REF!/GAMSsternCa!BE104,"")</f>
        <v/>
      </c>
      <c r="BG104" s="2" t="str">
        <f>IFERROR(#REF!/GAMSsternCa!BF104,"")</f>
        <v/>
      </c>
      <c r="BH104" s="2" t="str">
        <f>IFERROR(#REF!/GAMSsternCa!BG104,"")</f>
        <v/>
      </c>
      <c r="BI104" s="2" t="str">
        <f>IFERROR(#REF!/GAMSsternCa!BH104,"")</f>
        <v/>
      </c>
      <c r="BJ104" s="2" t="str">
        <f>IFERROR(#REF!/GAMSsternCa!BI104,"")</f>
        <v/>
      </c>
    </row>
    <row r="105" spans="1:62" x14ac:dyDescent="0.25">
      <c r="A105" t="e">
        <f>#REF!</f>
        <v>#REF!</v>
      </c>
      <c r="B105" t="str">
        <f>GAMSbase!A105</f>
        <v>Climate Damages (fraction of gross output)</v>
      </c>
      <c r="C105" s="2" t="str">
        <f>IFERROR(#REF!/GAMSsternCa!B105,"")</f>
        <v/>
      </c>
      <c r="D105" s="2" t="str">
        <f>IFERROR(#REF!/GAMSsternCa!C105,"")</f>
        <v/>
      </c>
      <c r="E105" s="2" t="str">
        <f>IFERROR(#REF!/GAMSsternCa!D105,"")</f>
        <v/>
      </c>
      <c r="F105" s="2" t="str">
        <f>IFERROR(#REF!/GAMSsternCa!E105,"")</f>
        <v/>
      </c>
      <c r="G105" s="2" t="str">
        <f>IFERROR(#REF!/GAMSsternCa!F105,"")</f>
        <v/>
      </c>
      <c r="H105" s="2" t="str">
        <f>IFERROR(#REF!/GAMSsternCa!G105,"")</f>
        <v/>
      </c>
      <c r="I105" s="2" t="str">
        <f>IFERROR(#REF!/GAMSsternCa!H105,"")</f>
        <v/>
      </c>
      <c r="J105" s="2" t="str">
        <f>IFERROR(#REF!/GAMSsternCa!I105,"")</f>
        <v/>
      </c>
      <c r="K105" s="2" t="str">
        <f>IFERROR(#REF!/GAMSsternCa!J105,"")</f>
        <v/>
      </c>
      <c r="L105" s="2" t="str">
        <f>IFERROR(#REF!/GAMSsternCa!K105,"")</f>
        <v/>
      </c>
      <c r="M105" s="2" t="str">
        <f>IFERROR(#REF!/GAMSsternCa!L105,"")</f>
        <v/>
      </c>
      <c r="N105" s="2" t="str">
        <f>IFERROR(#REF!/GAMSsternCa!M105,"")</f>
        <v/>
      </c>
      <c r="O105" s="2" t="str">
        <f>IFERROR(#REF!/GAMSsternCa!N105,"")</f>
        <v/>
      </c>
      <c r="P105" s="2" t="str">
        <f>IFERROR(#REF!/GAMSsternCa!O105,"")</f>
        <v/>
      </c>
      <c r="Q105" s="2" t="str">
        <f>IFERROR(#REF!/GAMSsternCa!P105,"")</f>
        <v/>
      </c>
      <c r="R105" s="2" t="str">
        <f>IFERROR(#REF!/GAMSsternCa!Q105,"")</f>
        <v/>
      </c>
      <c r="S105" s="2" t="str">
        <f>IFERROR(#REF!/GAMSsternCa!R105,"")</f>
        <v/>
      </c>
      <c r="T105" s="2" t="str">
        <f>IFERROR(#REF!/GAMSsternCa!S105,"")</f>
        <v/>
      </c>
      <c r="U105" s="2" t="str">
        <f>IFERROR(#REF!/GAMSsternCa!T105,"")</f>
        <v/>
      </c>
      <c r="V105" s="2" t="str">
        <f>IFERROR(#REF!/GAMSsternCa!U105,"")</f>
        <v/>
      </c>
      <c r="W105" s="2" t="str">
        <f>IFERROR(#REF!/GAMSsternCa!V105,"")</f>
        <v/>
      </c>
      <c r="X105" s="2" t="str">
        <f>IFERROR(#REF!/GAMSsternCa!W105,"")</f>
        <v/>
      </c>
      <c r="Y105" s="2" t="str">
        <f>IFERROR(#REF!/GAMSsternCa!X105,"")</f>
        <v/>
      </c>
      <c r="Z105" s="2" t="str">
        <f>IFERROR(#REF!/GAMSsternCa!Y105,"")</f>
        <v/>
      </c>
      <c r="AA105" s="2" t="str">
        <f>IFERROR(#REF!/GAMSsternCa!Z105,"")</f>
        <v/>
      </c>
      <c r="AB105" s="2" t="str">
        <f>IFERROR(#REF!/GAMSsternCa!AA105,"")</f>
        <v/>
      </c>
      <c r="AC105" s="2" t="str">
        <f>IFERROR(#REF!/GAMSsternCa!AB105,"")</f>
        <v/>
      </c>
      <c r="AD105" s="2" t="str">
        <f>IFERROR(#REF!/GAMSsternCa!AC105,"")</f>
        <v/>
      </c>
      <c r="AE105" s="2" t="str">
        <f>IFERROR(#REF!/GAMSsternCa!AD105,"")</f>
        <v/>
      </c>
      <c r="AF105" s="2" t="str">
        <f>IFERROR(#REF!/GAMSsternCa!AE105,"")</f>
        <v/>
      </c>
      <c r="AG105" s="2" t="str">
        <f>IFERROR(#REF!/GAMSsternCa!AF105,"")</f>
        <v/>
      </c>
      <c r="AH105" s="2" t="str">
        <f>IFERROR(#REF!/GAMSsternCa!AG105,"")</f>
        <v/>
      </c>
      <c r="AI105" s="2" t="str">
        <f>IFERROR(#REF!/GAMSsternCa!AH105,"")</f>
        <v/>
      </c>
      <c r="AJ105" s="2" t="str">
        <f>IFERROR(#REF!/GAMSsternCa!AI105,"")</f>
        <v/>
      </c>
      <c r="AK105" s="2" t="str">
        <f>IFERROR(#REF!/GAMSsternCa!AJ105,"")</f>
        <v/>
      </c>
      <c r="AL105" s="2" t="str">
        <f>IFERROR(#REF!/GAMSsternCa!AK105,"")</f>
        <v/>
      </c>
      <c r="AM105" s="2" t="str">
        <f>IFERROR(#REF!/GAMSsternCa!AL105,"")</f>
        <v/>
      </c>
      <c r="AN105" s="2" t="str">
        <f>IFERROR(#REF!/GAMSsternCa!AM105,"")</f>
        <v/>
      </c>
      <c r="AO105" s="2" t="str">
        <f>IFERROR(#REF!/GAMSsternCa!AN105,"")</f>
        <v/>
      </c>
      <c r="AP105" s="2" t="str">
        <f>IFERROR(#REF!/GAMSsternCa!AO105,"")</f>
        <v/>
      </c>
      <c r="AQ105" s="2" t="str">
        <f>IFERROR(#REF!/GAMSsternCa!AP105,"")</f>
        <v/>
      </c>
      <c r="AR105" s="2" t="str">
        <f>IFERROR(#REF!/GAMSsternCa!AQ105,"")</f>
        <v/>
      </c>
      <c r="AS105" s="2" t="str">
        <f>IFERROR(#REF!/GAMSsternCa!AR105,"")</f>
        <v/>
      </c>
      <c r="AT105" s="2" t="str">
        <f>IFERROR(#REF!/GAMSsternCa!AS105,"")</f>
        <v/>
      </c>
      <c r="AU105" s="2" t="str">
        <f>IFERROR(#REF!/GAMSsternCa!AT105,"")</f>
        <v/>
      </c>
      <c r="AV105" s="2" t="str">
        <f>IFERROR(#REF!/GAMSsternCa!AU105,"")</f>
        <v/>
      </c>
      <c r="AW105" s="2" t="str">
        <f>IFERROR(#REF!/GAMSsternCa!AV105,"")</f>
        <v/>
      </c>
      <c r="AX105" s="2" t="str">
        <f>IFERROR(#REF!/GAMSsternCa!AW105,"")</f>
        <v/>
      </c>
      <c r="AY105" s="2" t="str">
        <f>IFERROR(#REF!/GAMSsternCa!AX105,"")</f>
        <v/>
      </c>
      <c r="AZ105" s="2" t="str">
        <f>IFERROR(#REF!/GAMSsternCa!AY105,"")</f>
        <v/>
      </c>
      <c r="BA105" s="2" t="str">
        <f>IFERROR(#REF!/GAMSsternCa!AZ105,"")</f>
        <v/>
      </c>
      <c r="BB105" s="2" t="str">
        <f>IFERROR(#REF!/GAMSsternCa!BA105,"")</f>
        <v/>
      </c>
      <c r="BC105" s="2" t="str">
        <f>IFERROR(#REF!/GAMSsternCa!BB105,"")</f>
        <v/>
      </c>
      <c r="BD105" s="2" t="str">
        <f>IFERROR(#REF!/GAMSsternCa!BC105,"")</f>
        <v/>
      </c>
      <c r="BE105" s="2" t="str">
        <f>IFERROR(#REF!/GAMSsternCa!BD105,"")</f>
        <v/>
      </c>
      <c r="BF105" s="2" t="str">
        <f>IFERROR(#REF!/GAMSsternCa!BE105,"")</f>
        <v/>
      </c>
      <c r="BG105" s="2" t="str">
        <f>IFERROR(#REF!/GAMSsternCa!BF105,"")</f>
        <v/>
      </c>
      <c r="BH105" s="2" t="str">
        <f>IFERROR(#REF!/GAMSsternCa!BG105,"")</f>
        <v/>
      </c>
      <c r="BI105" s="2" t="str">
        <f>IFERROR(#REF!/GAMSsternCa!BH105,"")</f>
        <v/>
      </c>
      <c r="BJ105" s="2" t="str">
        <f>IFERROR(#REF!/GAMSsternCa!BI105,"")</f>
        <v/>
      </c>
    </row>
    <row r="106" spans="1:62" x14ac:dyDescent="0.25">
      <c r="A106" t="e">
        <f>#REF!</f>
        <v>#REF!</v>
      </c>
      <c r="B106" t="str">
        <f>GAMSbase!A106</f>
        <v>Climate damages (trillion USD)</v>
      </c>
      <c r="C106" s="2" t="str">
        <f>IFERROR(#REF!/GAMSsternCa!B106,"")</f>
        <v/>
      </c>
      <c r="D106" s="2" t="str">
        <f>IFERROR(#REF!/GAMSsternCa!C106,"")</f>
        <v/>
      </c>
      <c r="E106" s="2" t="str">
        <f>IFERROR(#REF!/GAMSsternCa!D106,"")</f>
        <v/>
      </c>
      <c r="F106" s="2" t="str">
        <f>IFERROR(#REF!/GAMSsternCa!E106,"")</f>
        <v/>
      </c>
      <c r="G106" s="2" t="str">
        <f>IFERROR(#REF!/GAMSsternCa!F106,"")</f>
        <v/>
      </c>
      <c r="H106" s="2" t="str">
        <f>IFERROR(#REF!/GAMSsternCa!G106,"")</f>
        <v/>
      </c>
      <c r="I106" s="2" t="str">
        <f>IFERROR(#REF!/GAMSsternCa!H106,"")</f>
        <v/>
      </c>
      <c r="J106" s="2" t="str">
        <f>IFERROR(#REF!/GAMSsternCa!I106,"")</f>
        <v/>
      </c>
      <c r="K106" s="2" t="str">
        <f>IFERROR(#REF!/GAMSsternCa!J106,"")</f>
        <v/>
      </c>
      <c r="L106" s="2" t="str">
        <f>IFERROR(#REF!/GAMSsternCa!K106,"")</f>
        <v/>
      </c>
      <c r="M106" s="2" t="str">
        <f>IFERROR(#REF!/GAMSsternCa!L106,"")</f>
        <v/>
      </c>
      <c r="N106" s="2" t="str">
        <f>IFERROR(#REF!/GAMSsternCa!M106,"")</f>
        <v/>
      </c>
      <c r="O106" s="2" t="str">
        <f>IFERROR(#REF!/GAMSsternCa!N106,"")</f>
        <v/>
      </c>
      <c r="P106" s="2" t="str">
        <f>IFERROR(#REF!/GAMSsternCa!O106,"")</f>
        <v/>
      </c>
      <c r="Q106" s="2" t="str">
        <f>IFERROR(#REF!/GAMSsternCa!P106,"")</f>
        <v/>
      </c>
      <c r="R106" s="2" t="str">
        <f>IFERROR(#REF!/GAMSsternCa!Q106,"")</f>
        <v/>
      </c>
      <c r="S106" s="2" t="str">
        <f>IFERROR(#REF!/GAMSsternCa!R106,"")</f>
        <v/>
      </c>
      <c r="T106" s="2" t="str">
        <f>IFERROR(#REF!/GAMSsternCa!S106,"")</f>
        <v/>
      </c>
      <c r="U106" s="2" t="str">
        <f>IFERROR(#REF!/GAMSsternCa!T106,"")</f>
        <v/>
      </c>
      <c r="V106" s="2" t="str">
        <f>IFERROR(#REF!/GAMSsternCa!U106,"")</f>
        <v/>
      </c>
      <c r="W106" s="2" t="str">
        <f>IFERROR(#REF!/GAMSsternCa!V106,"")</f>
        <v/>
      </c>
      <c r="X106" s="2" t="str">
        <f>IFERROR(#REF!/GAMSsternCa!W106,"")</f>
        <v/>
      </c>
      <c r="Y106" s="2" t="str">
        <f>IFERROR(#REF!/GAMSsternCa!X106,"")</f>
        <v/>
      </c>
      <c r="Z106" s="2" t="str">
        <f>IFERROR(#REF!/GAMSsternCa!Y106,"")</f>
        <v/>
      </c>
      <c r="AA106" s="2" t="str">
        <f>IFERROR(#REF!/GAMSsternCa!Z106,"")</f>
        <v/>
      </c>
      <c r="AB106" s="2" t="str">
        <f>IFERROR(#REF!/GAMSsternCa!AA106,"")</f>
        <v/>
      </c>
      <c r="AC106" s="2" t="str">
        <f>IFERROR(#REF!/GAMSsternCa!AB106,"")</f>
        <v/>
      </c>
      <c r="AD106" s="2" t="str">
        <f>IFERROR(#REF!/GAMSsternCa!AC106,"")</f>
        <v/>
      </c>
      <c r="AE106" s="2" t="str">
        <f>IFERROR(#REF!/GAMSsternCa!AD106,"")</f>
        <v/>
      </c>
      <c r="AF106" s="2" t="str">
        <f>IFERROR(#REF!/GAMSsternCa!AE106,"")</f>
        <v/>
      </c>
      <c r="AG106" s="2" t="str">
        <f>IFERROR(#REF!/GAMSsternCa!AF106,"")</f>
        <v/>
      </c>
      <c r="AH106" s="2" t="str">
        <f>IFERROR(#REF!/GAMSsternCa!AG106,"")</f>
        <v/>
      </c>
      <c r="AI106" s="2" t="str">
        <f>IFERROR(#REF!/GAMSsternCa!AH106,"")</f>
        <v/>
      </c>
      <c r="AJ106" s="2" t="str">
        <f>IFERROR(#REF!/GAMSsternCa!AI106,"")</f>
        <v/>
      </c>
      <c r="AK106" s="2" t="str">
        <f>IFERROR(#REF!/GAMSsternCa!AJ106,"")</f>
        <v/>
      </c>
      <c r="AL106" s="2" t="str">
        <f>IFERROR(#REF!/GAMSsternCa!AK106,"")</f>
        <v/>
      </c>
      <c r="AM106" s="2" t="str">
        <f>IFERROR(#REF!/GAMSsternCa!AL106,"")</f>
        <v/>
      </c>
      <c r="AN106" s="2" t="str">
        <f>IFERROR(#REF!/GAMSsternCa!AM106,"")</f>
        <v/>
      </c>
      <c r="AO106" s="2" t="str">
        <f>IFERROR(#REF!/GAMSsternCa!AN106,"")</f>
        <v/>
      </c>
      <c r="AP106" s="2" t="str">
        <f>IFERROR(#REF!/GAMSsternCa!AO106,"")</f>
        <v/>
      </c>
      <c r="AQ106" s="2" t="str">
        <f>IFERROR(#REF!/GAMSsternCa!AP106,"")</f>
        <v/>
      </c>
      <c r="AR106" s="2" t="str">
        <f>IFERROR(#REF!/GAMSsternCa!AQ106,"")</f>
        <v/>
      </c>
      <c r="AS106" s="2" t="str">
        <f>IFERROR(#REF!/GAMSsternCa!AR106,"")</f>
        <v/>
      </c>
      <c r="AT106" s="2" t="str">
        <f>IFERROR(#REF!/GAMSsternCa!AS106,"")</f>
        <v/>
      </c>
      <c r="AU106" s="2" t="str">
        <f>IFERROR(#REF!/GAMSsternCa!AT106,"")</f>
        <v/>
      </c>
      <c r="AV106" s="2" t="str">
        <f>IFERROR(#REF!/GAMSsternCa!AU106,"")</f>
        <v/>
      </c>
      <c r="AW106" s="2" t="str">
        <f>IFERROR(#REF!/GAMSsternCa!AV106,"")</f>
        <v/>
      </c>
      <c r="AX106" s="2" t="str">
        <f>IFERROR(#REF!/GAMSsternCa!AW106,"")</f>
        <v/>
      </c>
      <c r="AY106" s="2" t="str">
        <f>IFERROR(#REF!/GAMSsternCa!AX106,"")</f>
        <v/>
      </c>
      <c r="AZ106" s="2" t="str">
        <f>IFERROR(#REF!/GAMSsternCa!AY106,"")</f>
        <v/>
      </c>
      <c r="BA106" s="2" t="str">
        <f>IFERROR(#REF!/GAMSsternCa!AZ106,"")</f>
        <v/>
      </c>
      <c r="BB106" s="2" t="str">
        <f>IFERROR(#REF!/GAMSsternCa!BA106,"")</f>
        <v/>
      </c>
      <c r="BC106" s="2" t="str">
        <f>IFERROR(#REF!/GAMSsternCa!BB106,"")</f>
        <v/>
      </c>
      <c r="BD106" s="2" t="str">
        <f>IFERROR(#REF!/GAMSsternCa!BC106,"")</f>
        <v/>
      </c>
      <c r="BE106" s="2" t="str">
        <f>IFERROR(#REF!/GAMSsternCa!BD106,"")</f>
        <v/>
      </c>
      <c r="BF106" s="2" t="str">
        <f>IFERROR(#REF!/GAMSsternCa!BE106,"")</f>
        <v/>
      </c>
      <c r="BG106" s="2" t="str">
        <f>IFERROR(#REF!/GAMSsternCa!BF106,"")</f>
        <v/>
      </c>
      <c r="BH106" s="2" t="str">
        <f>IFERROR(#REF!/GAMSsternCa!BG106,"")</f>
        <v/>
      </c>
      <c r="BI106" s="2" t="str">
        <f>IFERROR(#REF!/GAMSsternCa!BH106,"")</f>
        <v/>
      </c>
      <c r="BJ106" s="2" t="str">
        <f>IFERROR(#REF!/GAMSsternCa!BI106,"")</f>
        <v/>
      </c>
    </row>
    <row r="107" spans="1:62" x14ac:dyDescent="0.25">
      <c r="A107" t="e">
        <f>#REF!</f>
        <v>#REF!</v>
      </c>
      <c r="B107" t="str">
        <f>GAMSbase!A107</f>
        <v>Output post-damages yet pre-abatement</v>
      </c>
      <c r="C107" s="2" t="str">
        <f>IFERROR(#REF!/GAMSsternCa!B107,"")</f>
        <v/>
      </c>
      <c r="D107" s="2" t="str">
        <f>IFERROR(#REF!/GAMSsternCa!C107,"")</f>
        <v/>
      </c>
      <c r="E107" s="2" t="str">
        <f>IFERROR(#REF!/GAMSsternCa!D107,"")</f>
        <v/>
      </c>
      <c r="F107" s="2" t="str">
        <f>IFERROR(#REF!/GAMSsternCa!E107,"")</f>
        <v/>
      </c>
      <c r="G107" s="2" t="str">
        <f>IFERROR(#REF!/GAMSsternCa!F107,"")</f>
        <v/>
      </c>
      <c r="H107" s="2" t="str">
        <f>IFERROR(#REF!/GAMSsternCa!G107,"")</f>
        <v/>
      </c>
      <c r="I107" s="2" t="str">
        <f>IFERROR(#REF!/GAMSsternCa!H107,"")</f>
        <v/>
      </c>
      <c r="J107" s="2" t="str">
        <f>IFERROR(#REF!/GAMSsternCa!I107,"")</f>
        <v/>
      </c>
      <c r="K107" s="2" t="str">
        <f>IFERROR(#REF!/GAMSsternCa!J107,"")</f>
        <v/>
      </c>
      <c r="L107" s="2" t="str">
        <f>IFERROR(#REF!/GAMSsternCa!K107,"")</f>
        <v/>
      </c>
      <c r="M107" s="2" t="str">
        <f>IFERROR(#REF!/GAMSsternCa!L107,"")</f>
        <v/>
      </c>
      <c r="N107" s="2" t="str">
        <f>IFERROR(#REF!/GAMSsternCa!M107,"")</f>
        <v/>
      </c>
      <c r="O107" s="2" t="str">
        <f>IFERROR(#REF!/GAMSsternCa!N107,"")</f>
        <v/>
      </c>
      <c r="P107" s="2" t="str">
        <f>IFERROR(#REF!/GAMSsternCa!O107,"")</f>
        <v/>
      </c>
      <c r="Q107" s="2" t="str">
        <f>IFERROR(#REF!/GAMSsternCa!P107,"")</f>
        <v/>
      </c>
      <c r="R107" s="2" t="str">
        <f>IFERROR(#REF!/GAMSsternCa!Q107,"")</f>
        <v/>
      </c>
      <c r="S107" s="2" t="str">
        <f>IFERROR(#REF!/GAMSsternCa!R107,"")</f>
        <v/>
      </c>
      <c r="T107" s="2" t="str">
        <f>IFERROR(#REF!/GAMSsternCa!S107,"")</f>
        <v/>
      </c>
      <c r="U107" s="2" t="str">
        <f>IFERROR(#REF!/GAMSsternCa!T107,"")</f>
        <v/>
      </c>
      <c r="V107" s="2" t="str">
        <f>IFERROR(#REF!/GAMSsternCa!U107,"")</f>
        <v/>
      </c>
      <c r="W107" s="2" t="str">
        <f>IFERROR(#REF!/GAMSsternCa!V107,"")</f>
        <v/>
      </c>
      <c r="X107" s="2" t="str">
        <f>IFERROR(#REF!/GAMSsternCa!W107,"")</f>
        <v/>
      </c>
      <c r="Y107" s="2" t="str">
        <f>IFERROR(#REF!/GAMSsternCa!X107,"")</f>
        <v/>
      </c>
      <c r="Z107" s="2" t="str">
        <f>IFERROR(#REF!/GAMSsternCa!Y107,"")</f>
        <v/>
      </c>
      <c r="AA107" s="2" t="str">
        <f>IFERROR(#REF!/GAMSsternCa!Z107,"")</f>
        <v/>
      </c>
      <c r="AB107" s="2" t="str">
        <f>IFERROR(#REF!/GAMSsternCa!AA107,"")</f>
        <v/>
      </c>
      <c r="AC107" s="2" t="str">
        <f>IFERROR(#REF!/GAMSsternCa!AB107,"")</f>
        <v/>
      </c>
      <c r="AD107" s="2" t="str">
        <f>IFERROR(#REF!/GAMSsternCa!AC107,"")</f>
        <v/>
      </c>
      <c r="AE107" s="2" t="str">
        <f>IFERROR(#REF!/GAMSsternCa!AD107,"")</f>
        <v/>
      </c>
      <c r="AF107" s="2" t="str">
        <f>IFERROR(#REF!/GAMSsternCa!AE107,"")</f>
        <v/>
      </c>
      <c r="AG107" s="2" t="str">
        <f>IFERROR(#REF!/GAMSsternCa!AF107,"")</f>
        <v/>
      </c>
      <c r="AH107" s="2" t="str">
        <f>IFERROR(#REF!/GAMSsternCa!AG107,"")</f>
        <v/>
      </c>
      <c r="AI107" s="2" t="str">
        <f>IFERROR(#REF!/GAMSsternCa!AH107,"")</f>
        <v/>
      </c>
      <c r="AJ107" s="2" t="str">
        <f>IFERROR(#REF!/GAMSsternCa!AI107,"")</f>
        <v/>
      </c>
      <c r="AK107" s="2" t="str">
        <f>IFERROR(#REF!/GAMSsternCa!AJ107,"")</f>
        <v/>
      </c>
      <c r="AL107" s="2" t="str">
        <f>IFERROR(#REF!/GAMSsternCa!AK107,"")</f>
        <v/>
      </c>
      <c r="AM107" s="2" t="str">
        <f>IFERROR(#REF!/GAMSsternCa!AL107,"")</f>
        <v/>
      </c>
      <c r="AN107" s="2" t="str">
        <f>IFERROR(#REF!/GAMSsternCa!AM107,"")</f>
        <v/>
      </c>
      <c r="AO107" s="2" t="str">
        <f>IFERROR(#REF!/GAMSsternCa!AN107,"")</f>
        <v/>
      </c>
      <c r="AP107" s="2" t="str">
        <f>IFERROR(#REF!/GAMSsternCa!AO107,"")</f>
        <v/>
      </c>
      <c r="AQ107" s="2" t="str">
        <f>IFERROR(#REF!/GAMSsternCa!AP107,"")</f>
        <v/>
      </c>
      <c r="AR107" s="2" t="str">
        <f>IFERROR(#REF!/GAMSsternCa!AQ107,"")</f>
        <v/>
      </c>
      <c r="AS107" s="2" t="str">
        <f>IFERROR(#REF!/GAMSsternCa!AR107,"")</f>
        <v/>
      </c>
      <c r="AT107" s="2" t="str">
        <f>IFERROR(#REF!/GAMSsternCa!AS107,"")</f>
        <v/>
      </c>
      <c r="AU107" s="2" t="str">
        <f>IFERROR(#REF!/GAMSsternCa!AT107,"")</f>
        <v/>
      </c>
      <c r="AV107" s="2" t="str">
        <f>IFERROR(#REF!/GAMSsternCa!AU107,"")</f>
        <v/>
      </c>
      <c r="AW107" s="2" t="str">
        <f>IFERROR(#REF!/GAMSsternCa!AV107,"")</f>
        <v/>
      </c>
      <c r="AX107" s="2" t="str">
        <f>IFERROR(#REF!/GAMSsternCa!AW107,"")</f>
        <v/>
      </c>
      <c r="AY107" s="2" t="str">
        <f>IFERROR(#REF!/GAMSsternCa!AX107,"")</f>
        <v/>
      </c>
      <c r="AZ107" s="2" t="str">
        <f>IFERROR(#REF!/GAMSsternCa!AY107,"")</f>
        <v/>
      </c>
      <c r="BA107" s="2" t="str">
        <f>IFERROR(#REF!/GAMSsternCa!AZ107,"")</f>
        <v/>
      </c>
      <c r="BB107" s="2" t="str">
        <f>IFERROR(#REF!/GAMSsternCa!BA107,"")</f>
        <v/>
      </c>
      <c r="BC107" s="2" t="str">
        <f>IFERROR(#REF!/GAMSsternCa!BB107,"")</f>
        <v/>
      </c>
      <c r="BD107" s="2" t="str">
        <f>IFERROR(#REF!/GAMSsternCa!BC107,"")</f>
        <v/>
      </c>
      <c r="BE107" s="2" t="str">
        <f>IFERROR(#REF!/GAMSsternCa!BD107,"")</f>
        <v/>
      </c>
      <c r="BF107" s="2" t="str">
        <f>IFERROR(#REF!/GAMSsternCa!BE107,"")</f>
        <v/>
      </c>
      <c r="BG107" s="2" t="str">
        <f>IFERROR(#REF!/GAMSsternCa!BF107,"")</f>
        <v/>
      </c>
      <c r="BH107" s="2" t="str">
        <f>IFERROR(#REF!/GAMSsternCa!BG107,"")</f>
        <v/>
      </c>
      <c r="BI107" s="2" t="str">
        <f>IFERROR(#REF!/GAMSsternCa!BH107,"")</f>
        <v/>
      </c>
      <c r="BJ107" s="2" t="str">
        <f>IFERROR(#REF!/GAMSsternCa!BI107,"")</f>
        <v/>
      </c>
    </row>
    <row r="108" spans="1:62" x14ac:dyDescent="0.25">
      <c r="A108" t="e">
        <f>#REF!</f>
        <v>#REF!</v>
      </c>
      <c r="B108" t="str">
        <f>GAMSbase!A108</f>
        <v>Abatement cost (fraction of gross output)</v>
      </c>
      <c r="C108" s="2" t="str">
        <f>IFERROR(#REF!/GAMSsternCa!B108,"")</f>
        <v/>
      </c>
      <c r="D108" s="2" t="str">
        <f>IFERROR(#REF!/GAMSsternCa!C108,"")</f>
        <v/>
      </c>
      <c r="E108" s="2" t="str">
        <f>IFERROR(#REF!/GAMSsternCa!D108,"")</f>
        <v/>
      </c>
      <c r="F108" s="2" t="str">
        <f>IFERROR(#REF!/GAMSsternCa!E108,"")</f>
        <v/>
      </c>
      <c r="G108" s="2" t="str">
        <f>IFERROR(#REF!/GAMSsternCa!F108,"")</f>
        <v/>
      </c>
      <c r="H108" s="2" t="str">
        <f>IFERROR(#REF!/GAMSsternCa!G108,"")</f>
        <v/>
      </c>
      <c r="I108" s="2" t="str">
        <f>IFERROR(#REF!/GAMSsternCa!H108,"")</f>
        <v/>
      </c>
      <c r="J108" s="2" t="str">
        <f>IFERROR(#REF!/GAMSsternCa!I108,"")</f>
        <v/>
      </c>
      <c r="K108" s="2" t="str">
        <f>IFERROR(#REF!/GAMSsternCa!J108,"")</f>
        <v/>
      </c>
      <c r="L108" s="2" t="str">
        <f>IFERROR(#REF!/GAMSsternCa!K108,"")</f>
        <v/>
      </c>
      <c r="M108" s="2" t="str">
        <f>IFERROR(#REF!/GAMSsternCa!L108,"")</f>
        <v/>
      </c>
      <c r="N108" s="2" t="str">
        <f>IFERROR(#REF!/GAMSsternCa!M108,"")</f>
        <v/>
      </c>
      <c r="O108" s="2" t="str">
        <f>IFERROR(#REF!/GAMSsternCa!N108,"")</f>
        <v/>
      </c>
      <c r="P108" s="2" t="str">
        <f>IFERROR(#REF!/GAMSsternCa!O108,"")</f>
        <v/>
      </c>
      <c r="Q108" s="2" t="str">
        <f>IFERROR(#REF!/GAMSsternCa!P108,"")</f>
        <v/>
      </c>
      <c r="R108" s="2" t="str">
        <f>IFERROR(#REF!/GAMSsternCa!Q108,"")</f>
        <v/>
      </c>
      <c r="S108" s="2" t="str">
        <f>IFERROR(#REF!/GAMSsternCa!R108,"")</f>
        <v/>
      </c>
      <c r="T108" s="2" t="str">
        <f>IFERROR(#REF!/GAMSsternCa!S108,"")</f>
        <v/>
      </c>
      <c r="U108" s="2" t="str">
        <f>IFERROR(#REF!/GAMSsternCa!T108,"")</f>
        <v/>
      </c>
      <c r="V108" s="2" t="str">
        <f>IFERROR(#REF!/GAMSsternCa!U108,"")</f>
        <v/>
      </c>
      <c r="W108" s="2" t="str">
        <f>IFERROR(#REF!/GAMSsternCa!V108,"")</f>
        <v/>
      </c>
      <c r="X108" s="2" t="str">
        <f>IFERROR(#REF!/GAMSsternCa!W108,"")</f>
        <v/>
      </c>
      <c r="Y108" s="2" t="str">
        <f>IFERROR(#REF!/GAMSsternCa!X108,"")</f>
        <v/>
      </c>
      <c r="Z108" s="2" t="str">
        <f>IFERROR(#REF!/GAMSsternCa!Y108,"")</f>
        <v/>
      </c>
      <c r="AA108" s="2" t="str">
        <f>IFERROR(#REF!/GAMSsternCa!Z108,"")</f>
        <v/>
      </c>
      <c r="AB108" s="2" t="str">
        <f>IFERROR(#REF!/GAMSsternCa!AA108,"")</f>
        <v/>
      </c>
      <c r="AC108" s="2" t="str">
        <f>IFERROR(#REF!/GAMSsternCa!AB108,"")</f>
        <v/>
      </c>
      <c r="AD108" s="2" t="str">
        <f>IFERROR(#REF!/GAMSsternCa!AC108,"")</f>
        <v/>
      </c>
      <c r="AE108" s="2" t="str">
        <f>IFERROR(#REF!/GAMSsternCa!AD108,"")</f>
        <v/>
      </c>
      <c r="AF108" s="2" t="str">
        <f>IFERROR(#REF!/GAMSsternCa!AE108,"")</f>
        <v/>
      </c>
      <c r="AG108" s="2" t="str">
        <f>IFERROR(#REF!/GAMSsternCa!AF108,"")</f>
        <v/>
      </c>
      <c r="AH108" s="2" t="str">
        <f>IFERROR(#REF!/GAMSsternCa!AG108,"")</f>
        <v/>
      </c>
      <c r="AI108" s="2" t="str">
        <f>IFERROR(#REF!/GAMSsternCa!AH108,"")</f>
        <v/>
      </c>
      <c r="AJ108" s="2" t="str">
        <f>IFERROR(#REF!/GAMSsternCa!AI108,"")</f>
        <v/>
      </c>
      <c r="AK108" s="2" t="str">
        <f>IFERROR(#REF!/GAMSsternCa!AJ108,"")</f>
        <v/>
      </c>
      <c r="AL108" s="2" t="str">
        <f>IFERROR(#REF!/GAMSsternCa!AK108,"")</f>
        <v/>
      </c>
      <c r="AM108" s="2" t="str">
        <f>IFERROR(#REF!/GAMSsternCa!AL108,"")</f>
        <v/>
      </c>
      <c r="AN108" s="2" t="str">
        <f>IFERROR(#REF!/GAMSsternCa!AM108,"")</f>
        <v/>
      </c>
      <c r="AO108" s="2" t="str">
        <f>IFERROR(#REF!/GAMSsternCa!AN108,"")</f>
        <v/>
      </c>
      <c r="AP108" s="2" t="str">
        <f>IFERROR(#REF!/GAMSsternCa!AO108,"")</f>
        <v/>
      </c>
      <c r="AQ108" s="2" t="str">
        <f>IFERROR(#REF!/GAMSsternCa!AP108,"")</f>
        <v/>
      </c>
      <c r="AR108" s="2" t="str">
        <f>IFERROR(#REF!/GAMSsternCa!AQ108,"")</f>
        <v/>
      </c>
      <c r="AS108" s="2" t="str">
        <f>IFERROR(#REF!/GAMSsternCa!AR108,"")</f>
        <v/>
      </c>
      <c r="AT108" s="2" t="str">
        <f>IFERROR(#REF!/GAMSsternCa!AS108,"")</f>
        <v/>
      </c>
      <c r="AU108" s="2" t="str">
        <f>IFERROR(#REF!/GAMSsternCa!AT108,"")</f>
        <v/>
      </c>
      <c r="AV108" s="2" t="str">
        <f>IFERROR(#REF!/GAMSsternCa!AU108,"")</f>
        <v/>
      </c>
      <c r="AW108" s="2" t="str">
        <f>IFERROR(#REF!/GAMSsternCa!AV108,"")</f>
        <v/>
      </c>
      <c r="AX108" s="2" t="str">
        <f>IFERROR(#REF!/GAMSsternCa!AW108,"")</f>
        <v/>
      </c>
      <c r="AY108" s="2" t="str">
        <f>IFERROR(#REF!/GAMSsternCa!AX108,"")</f>
        <v/>
      </c>
      <c r="AZ108" s="2" t="str">
        <f>IFERROR(#REF!/GAMSsternCa!AY108,"")</f>
        <v/>
      </c>
      <c r="BA108" s="2" t="str">
        <f>IFERROR(#REF!/GAMSsternCa!AZ108,"")</f>
        <v/>
      </c>
      <c r="BB108" s="2" t="str">
        <f>IFERROR(#REF!/GAMSsternCa!BA108,"")</f>
        <v/>
      </c>
      <c r="BC108" s="2" t="str">
        <f>IFERROR(#REF!/GAMSsternCa!BB108,"")</f>
        <v/>
      </c>
      <c r="BD108" s="2" t="str">
        <f>IFERROR(#REF!/GAMSsternCa!BC108,"")</f>
        <v/>
      </c>
      <c r="BE108" s="2" t="str">
        <f>IFERROR(#REF!/GAMSsternCa!BD108,"")</f>
        <v/>
      </c>
      <c r="BF108" s="2" t="str">
        <f>IFERROR(#REF!/GAMSsternCa!BE108,"")</f>
        <v/>
      </c>
      <c r="BG108" s="2" t="str">
        <f>IFERROR(#REF!/GAMSsternCa!BF108,"")</f>
        <v/>
      </c>
      <c r="BH108" s="2" t="str">
        <f>IFERROR(#REF!/GAMSsternCa!BG108,"")</f>
        <v/>
      </c>
      <c r="BI108" s="2" t="str">
        <f>IFERROR(#REF!/GAMSsternCa!BH108,"")</f>
        <v/>
      </c>
      <c r="BJ108" s="2" t="str">
        <f>IFERROR(#REF!/GAMSsternCa!BI108,"")</f>
        <v/>
      </c>
    </row>
    <row r="109" spans="1:62" x14ac:dyDescent="0.25">
      <c r="A109" t="e">
        <f>#REF!</f>
        <v>#REF!</v>
      </c>
      <c r="B109" t="str">
        <f>GAMSbase!A109</f>
        <v>Abatement cost (trillion USD)</v>
      </c>
      <c r="C109" s="2" t="str">
        <f>IFERROR(#REF!/GAMSsternCa!B109,"")</f>
        <v/>
      </c>
      <c r="D109" s="2" t="str">
        <f>IFERROR(#REF!/GAMSsternCa!C109,"")</f>
        <v/>
      </c>
      <c r="E109" s="2" t="str">
        <f>IFERROR(#REF!/GAMSsternCa!D109,"")</f>
        <v/>
      </c>
      <c r="F109" s="2" t="str">
        <f>IFERROR(#REF!/GAMSsternCa!E109,"")</f>
        <v/>
      </c>
      <c r="G109" s="2" t="str">
        <f>IFERROR(#REF!/GAMSsternCa!F109,"")</f>
        <v/>
      </c>
      <c r="H109" s="2" t="str">
        <f>IFERROR(#REF!/GAMSsternCa!G109,"")</f>
        <v/>
      </c>
      <c r="I109" s="2" t="str">
        <f>IFERROR(#REF!/GAMSsternCa!H109,"")</f>
        <v/>
      </c>
      <c r="J109" s="2" t="str">
        <f>IFERROR(#REF!/GAMSsternCa!I109,"")</f>
        <v/>
      </c>
      <c r="K109" s="2" t="str">
        <f>IFERROR(#REF!/GAMSsternCa!J109,"")</f>
        <v/>
      </c>
      <c r="L109" s="2" t="str">
        <f>IFERROR(#REF!/GAMSsternCa!K109,"")</f>
        <v/>
      </c>
      <c r="M109" s="2" t="str">
        <f>IFERROR(#REF!/GAMSsternCa!L109,"")</f>
        <v/>
      </c>
      <c r="N109" s="2" t="str">
        <f>IFERROR(#REF!/GAMSsternCa!M109,"")</f>
        <v/>
      </c>
      <c r="O109" s="2" t="str">
        <f>IFERROR(#REF!/GAMSsternCa!N109,"")</f>
        <v/>
      </c>
      <c r="P109" s="2" t="str">
        <f>IFERROR(#REF!/GAMSsternCa!O109,"")</f>
        <v/>
      </c>
      <c r="Q109" s="2" t="str">
        <f>IFERROR(#REF!/GAMSsternCa!P109,"")</f>
        <v/>
      </c>
      <c r="R109" s="2" t="str">
        <f>IFERROR(#REF!/GAMSsternCa!Q109,"")</f>
        <v/>
      </c>
      <c r="S109" s="2" t="str">
        <f>IFERROR(#REF!/GAMSsternCa!R109,"")</f>
        <v/>
      </c>
      <c r="T109" s="2" t="str">
        <f>IFERROR(#REF!/GAMSsternCa!S109,"")</f>
        <v/>
      </c>
      <c r="U109" s="2" t="str">
        <f>IFERROR(#REF!/GAMSsternCa!T109,"")</f>
        <v/>
      </c>
      <c r="V109" s="2" t="str">
        <f>IFERROR(#REF!/GAMSsternCa!U109,"")</f>
        <v/>
      </c>
      <c r="W109" s="2" t="str">
        <f>IFERROR(#REF!/GAMSsternCa!V109,"")</f>
        <v/>
      </c>
      <c r="X109" s="2" t="str">
        <f>IFERROR(#REF!/GAMSsternCa!W109,"")</f>
        <v/>
      </c>
      <c r="Y109" s="2" t="str">
        <f>IFERROR(#REF!/GAMSsternCa!X109,"")</f>
        <v/>
      </c>
      <c r="Z109" s="2" t="str">
        <f>IFERROR(#REF!/GAMSsternCa!Y109,"")</f>
        <v/>
      </c>
      <c r="AA109" s="2" t="str">
        <f>IFERROR(#REF!/GAMSsternCa!Z109,"")</f>
        <v/>
      </c>
      <c r="AB109" s="2" t="str">
        <f>IFERROR(#REF!/GAMSsternCa!AA109,"")</f>
        <v/>
      </c>
      <c r="AC109" s="2" t="str">
        <f>IFERROR(#REF!/GAMSsternCa!AB109,"")</f>
        <v/>
      </c>
      <c r="AD109" s="2" t="str">
        <f>IFERROR(#REF!/GAMSsternCa!AC109,"")</f>
        <v/>
      </c>
      <c r="AE109" s="2" t="str">
        <f>IFERROR(#REF!/GAMSsternCa!AD109,"")</f>
        <v/>
      </c>
      <c r="AF109" s="2" t="str">
        <f>IFERROR(#REF!/GAMSsternCa!AE109,"")</f>
        <v/>
      </c>
      <c r="AG109" s="2" t="str">
        <f>IFERROR(#REF!/GAMSsternCa!AF109,"")</f>
        <v/>
      </c>
      <c r="AH109" s="2" t="str">
        <f>IFERROR(#REF!/GAMSsternCa!AG109,"")</f>
        <v/>
      </c>
      <c r="AI109" s="2" t="str">
        <f>IFERROR(#REF!/GAMSsternCa!AH109,"")</f>
        <v/>
      </c>
      <c r="AJ109" s="2" t="str">
        <f>IFERROR(#REF!/GAMSsternCa!AI109,"")</f>
        <v/>
      </c>
      <c r="AK109" s="2" t="str">
        <f>IFERROR(#REF!/GAMSsternCa!AJ109,"")</f>
        <v/>
      </c>
      <c r="AL109" s="2" t="str">
        <f>IFERROR(#REF!/GAMSsternCa!AK109,"")</f>
        <v/>
      </c>
      <c r="AM109" s="2" t="str">
        <f>IFERROR(#REF!/GAMSsternCa!AL109,"")</f>
        <v/>
      </c>
      <c r="AN109" s="2" t="str">
        <f>IFERROR(#REF!/GAMSsternCa!AM109,"")</f>
        <v/>
      </c>
      <c r="AO109" s="2" t="str">
        <f>IFERROR(#REF!/GAMSsternCa!AN109,"")</f>
        <v/>
      </c>
      <c r="AP109" s="2" t="str">
        <f>IFERROR(#REF!/GAMSsternCa!AO109,"")</f>
        <v/>
      </c>
      <c r="AQ109" s="2" t="str">
        <f>IFERROR(#REF!/GAMSsternCa!AP109,"")</f>
        <v/>
      </c>
      <c r="AR109" s="2" t="str">
        <f>IFERROR(#REF!/GAMSsternCa!AQ109,"")</f>
        <v/>
      </c>
      <c r="AS109" s="2" t="str">
        <f>IFERROR(#REF!/GAMSsternCa!AR109,"")</f>
        <v/>
      </c>
      <c r="AT109" s="2" t="str">
        <f>IFERROR(#REF!/GAMSsternCa!AS109,"")</f>
        <v/>
      </c>
      <c r="AU109" s="2" t="str">
        <f>IFERROR(#REF!/GAMSsternCa!AT109,"")</f>
        <v/>
      </c>
      <c r="AV109" s="2" t="str">
        <f>IFERROR(#REF!/GAMSsternCa!AU109,"")</f>
        <v/>
      </c>
      <c r="AW109" s="2" t="str">
        <f>IFERROR(#REF!/GAMSsternCa!AV109,"")</f>
        <v/>
      </c>
      <c r="AX109" s="2" t="str">
        <f>IFERROR(#REF!/GAMSsternCa!AW109,"")</f>
        <v/>
      </c>
      <c r="AY109" s="2" t="str">
        <f>IFERROR(#REF!/GAMSsternCa!AX109,"")</f>
        <v/>
      </c>
      <c r="AZ109" s="2" t="str">
        <f>IFERROR(#REF!/GAMSsternCa!AY109,"")</f>
        <v/>
      </c>
      <c r="BA109" s="2" t="str">
        <f>IFERROR(#REF!/GAMSsternCa!AZ109,"")</f>
        <v/>
      </c>
      <c r="BB109" s="2" t="str">
        <f>IFERROR(#REF!/GAMSsternCa!BA109,"")</f>
        <v/>
      </c>
      <c r="BC109" s="2" t="str">
        <f>IFERROR(#REF!/GAMSsternCa!BB109,"")</f>
        <v/>
      </c>
      <c r="BD109" s="2" t="str">
        <f>IFERROR(#REF!/GAMSsternCa!BC109,"")</f>
        <v/>
      </c>
      <c r="BE109" s="2" t="str">
        <f>IFERROR(#REF!/GAMSsternCa!BD109,"")</f>
        <v/>
      </c>
      <c r="BF109" s="2" t="str">
        <f>IFERROR(#REF!/GAMSsternCa!BE109,"")</f>
        <v/>
      </c>
      <c r="BG109" s="2" t="str">
        <f>IFERROR(#REF!/GAMSsternCa!BF109,"")</f>
        <v/>
      </c>
      <c r="BH109" s="2" t="str">
        <f>IFERROR(#REF!/GAMSsternCa!BG109,"")</f>
        <v/>
      </c>
      <c r="BI109" s="2" t="str">
        <f>IFERROR(#REF!/GAMSsternCa!BH109,"")</f>
        <v/>
      </c>
      <c r="BJ109" s="2" t="str">
        <f>IFERROR(#REF!/GAMSsternCa!BI109,"")</f>
        <v/>
      </c>
    </row>
    <row r="110" spans="1:62" x14ac:dyDescent="0.25">
      <c r="A110" t="e">
        <f>#REF!</f>
        <v>#REF!</v>
      </c>
      <c r="B110" t="str">
        <f>GAMSbase!A110</f>
        <v xml:space="preserve">Output (Net of Damages and Abatement, trillion USD pa) </v>
      </c>
      <c r="C110" s="2" t="str">
        <f>IFERROR(#REF!/GAMSsternCa!B110,"")</f>
        <v/>
      </c>
      <c r="D110" s="2" t="str">
        <f>IFERROR(#REF!/GAMSsternCa!C110,"")</f>
        <v/>
      </c>
      <c r="E110" s="2" t="str">
        <f>IFERROR(#REF!/GAMSsternCa!D110,"")</f>
        <v/>
      </c>
      <c r="F110" s="2" t="str">
        <f>IFERROR(#REF!/GAMSsternCa!E110,"")</f>
        <v/>
      </c>
      <c r="G110" s="2" t="str">
        <f>IFERROR(#REF!/GAMSsternCa!F110,"")</f>
        <v/>
      </c>
      <c r="H110" s="2" t="str">
        <f>IFERROR(#REF!/GAMSsternCa!G110,"")</f>
        <v/>
      </c>
      <c r="I110" s="2" t="str">
        <f>IFERROR(#REF!/GAMSsternCa!H110,"")</f>
        <v/>
      </c>
      <c r="J110" s="2" t="str">
        <f>IFERROR(#REF!/GAMSsternCa!I110,"")</f>
        <v/>
      </c>
      <c r="K110" s="2" t="str">
        <f>IFERROR(#REF!/GAMSsternCa!J110,"")</f>
        <v/>
      </c>
      <c r="L110" s="2" t="str">
        <f>IFERROR(#REF!/GAMSsternCa!K110,"")</f>
        <v/>
      </c>
      <c r="M110" s="2" t="str">
        <f>IFERROR(#REF!/GAMSsternCa!L110,"")</f>
        <v/>
      </c>
      <c r="N110" s="2" t="str">
        <f>IFERROR(#REF!/GAMSsternCa!M110,"")</f>
        <v/>
      </c>
      <c r="O110" s="2" t="str">
        <f>IFERROR(#REF!/GAMSsternCa!N110,"")</f>
        <v/>
      </c>
      <c r="P110" s="2" t="str">
        <f>IFERROR(#REF!/GAMSsternCa!O110,"")</f>
        <v/>
      </c>
      <c r="Q110" s="2" t="str">
        <f>IFERROR(#REF!/GAMSsternCa!P110,"")</f>
        <v/>
      </c>
      <c r="R110" s="2" t="str">
        <f>IFERROR(#REF!/GAMSsternCa!Q110,"")</f>
        <v/>
      </c>
      <c r="S110" s="2" t="str">
        <f>IFERROR(#REF!/GAMSsternCa!R110,"")</f>
        <v/>
      </c>
      <c r="T110" s="2" t="str">
        <f>IFERROR(#REF!/GAMSsternCa!S110,"")</f>
        <v/>
      </c>
      <c r="U110" s="2" t="str">
        <f>IFERROR(#REF!/GAMSsternCa!T110,"")</f>
        <v/>
      </c>
      <c r="V110" s="2" t="str">
        <f>IFERROR(#REF!/GAMSsternCa!U110,"")</f>
        <v/>
      </c>
      <c r="W110" s="2" t="str">
        <f>IFERROR(#REF!/GAMSsternCa!V110,"")</f>
        <v/>
      </c>
      <c r="X110" s="2" t="str">
        <f>IFERROR(#REF!/GAMSsternCa!W110,"")</f>
        <v/>
      </c>
      <c r="Y110" s="2" t="str">
        <f>IFERROR(#REF!/GAMSsternCa!X110,"")</f>
        <v/>
      </c>
      <c r="Z110" s="2" t="str">
        <f>IFERROR(#REF!/GAMSsternCa!Y110,"")</f>
        <v/>
      </c>
      <c r="AA110" s="2" t="str">
        <f>IFERROR(#REF!/GAMSsternCa!Z110,"")</f>
        <v/>
      </c>
      <c r="AB110" s="2" t="str">
        <f>IFERROR(#REF!/GAMSsternCa!AA110,"")</f>
        <v/>
      </c>
      <c r="AC110" s="2" t="str">
        <f>IFERROR(#REF!/GAMSsternCa!AB110,"")</f>
        <v/>
      </c>
      <c r="AD110" s="2" t="str">
        <f>IFERROR(#REF!/GAMSsternCa!AC110,"")</f>
        <v/>
      </c>
      <c r="AE110" s="2" t="str">
        <f>IFERROR(#REF!/GAMSsternCa!AD110,"")</f>
        <v/>
      </c>
      <c r="AF110" s="2" t="str">
        <f>IFERROR(#REF!/GAMSsternCa!AE110,"")</f>
        <v/>
      </c>
      <c r="AG110" s="2" t="str">
        <f>IFERROR(#REF!/GAMSsternCa!AF110,"")</f>
        <v/>
      </c>
      <c r="AH110" s="2" t="str">
        <f>IFERROR(#REF!/GAMSsternCa!AG110,"")</f>
        <v/>
      </c>
      <c r="AI110" s="2" t="str">
        <f>IFERROR(#REF!/GAMSsternCa!AH110,"")</f>
        <v/>
      </c>
      <c r="AJ110" s="2" t="str">
        <f>IFERROR(#REF!/GAMSsternCa!AI110,"")</f>
        <v/>
      </c>
      <c r="AK110" s="2" t="str">
        <f>IFERROR(#REF!/GAMSsternCa!AJ110,"")</f>
        <v/>
      </c>
      <c r="AL110" s="2" t="str">
        <f>IFERROR(#REF!/GAMSsternCa!AK110,"")</f>
        <v/>
      </c>
      <c r="AM110" s="2" t="str">
        <f>IFERROR(#REF!/GAMSsternCa!AL110,"")</f>
        <v/>
      </c>
      <c r="AN110" s="2" t="str">
        <f>IFERROR(#REF!/GAMSsternCa!AM110,"")</f>
        <v/>
      </c>
      <c r="AO110" s="2" t="str">
        <f>IFERROR(#REF!/GAMSsternCa!AN110,"")</f>
        <v/>
      </c>
      <c r="AP110" s="2" t="str">
        <f>IFERROR(#REF!/GAMSsternCa!AO110,"")</f>
        <v/>
      </c>
      <c r="AQ110" s="2" t="str">
        <f>IFERROR(#REF!/GAMSsternCa!AP110,"")</f>
        <v/>
      </c>
      <c r="AR110" s="2" t="str">
        <f>IFERROR(#REF!/GAMSsternCa!AQ110,"")</f>
        <v/>
      </c>
      <c r="AS110" s="2" t="str">
        <f>IFERROR(#REF!/GAMSsternCa!AR110,"")</f>
        <v/>
      </c>
      <c r="AT110" s="2" t="str">
        <f>IFERROR(#REF!/GAMSsternCa!AS110,"")</f>
        <v/>
      </c>
      <c r="AU110" s="2" t="str">
        <f>IFERROR(#REF!/GAMSsternCa!AT110,"")</f>
        <v/>
      </c>
      <c r="AV110" s="2" t="str">
        <f>IFERROR(#REF!/GAMSsternCa!AU110,"")</f>
        <v/>
      </c>
      <c r="AW110" s="2" t="str">
        <f>IFERROR(#REF!/GAMSsternCa!AV110,"")</f>
        <v/>
      </c>
      <c r="AX110" s="2" t="str">
        <f>IFERROR(#REF!/GAMSsternCa!AW110,"")</f>
        <v/>
      </c>
      <c r="AY110" s="2" t="str">
        <f>IFERROR(#REF!/GAMSsternCa!AX110,"")</f>
        <v/>
      </c>
      <c r="AZ110" s="2" t="str">
        <f>IFERROR(#REF!/GAMSsternCa!AY110,"")</f>
        <v/>
      </c>
      <c r="BA110" s="2" t="str">
        <f>IFERROR(#REF!/GAMSsternCa!AZ110,"")</f>
        <v/>
      </c>
      <c r="BB110" s="2" t="str">
        <f>IFERROR(#REF!/GAMSsternCa!BA110,"")</f>
        <v/>
      </c>
      <c r="BC110" s="2" t="str">
        <f>IFERROR(#REF!/GAMSsternCa!BB110,"")</f>
        <v/>
      </c>
      <c r="BD110" s="2" t="str">
        <f>IFERROR(#REF!/GAMSsternCa!BC110,"")</f>
        <v/>
      </c>
      <c r="BE110" s="2" t="str">
        <f>IFERROR(#REF!/GAMSsternCa!BD110,"")</f>
        <v/>
      </c>
      <c r="BF110" s="2" t="str">
        <f>IFERROR(#REF!/GAMSsternCa!BE110,"")</f>
        <v/>
      </c>
      <c r="BG110" s="2" t="str">
        <f>IFERROR(#REF!/GAMSsternCa!BF110,"")</f>
        <v/>
      </c>
      <c r="BH110" s="2" t="str">
        <f>IFERROR(#REF!/GAMSsternCa!BG110,"")</f>
        <v/>
      </c>
      <c r="BI110" s="2" t="str">
        <f>IFERROR(#REF!/GAMSsternCa!BH110,"")</f>
        <v/>
      </c>
      <c r="BJ110" s="2" t="str">
        <f>IFERROR(#REF!/GAMSsternCa!BI110,"")</f>
        <v/>
      </c>
    </row>
    <row r="111" spans="1:62" x14ac:dyDescent="0.25">
      <c r="A111" t="e">
        <f>#REF!</f>
        <v>#REF!</v>
      </c>
      <c r="B111" t="str">
        <f>GAMSbase!A111</f>
        <v>* EMISSIONS</v>
      </c>
      <c r="C111" s="2" t="str">
        <f>IFERROR(#REF!/GAMSsternCa!B111,"")</f>
        <v/>
      </c>
      <c r="D111" s="2" t="str">
        <f>IFERROR(#REF!/GAMSsternCa!C111,"")</f>
        <v/>
      </c>
      <c r="E111" s="2" t="str">
        <f>IFERROR(#REF!/GAMSsternCa!D111,"")</f>
        <v/>
      </c>
      <c r="F111" s="2" t="str">
        <f>IFERROR(#REF!/GAMSsternCa!E111,"")</f>
        <v/>
      </c>
      <c r="G111" s="2" t="str">
        <f>IFERROR(#REF!/GAMSsternCa!F111,"")</f>
        <v/>
      </c>
      <c r="H111" s="2" t="str">
        <f>IFERROR(#REF!/GAMSsternCa!G111,"")</f>
        <v/>
      </c>
      <c r="I111" s="2" t="str">
        <f>IFERROR(#REF!/GAMSsternCa!H111,"")</f>
        <v/>
      </c>
      <c r="J111" s="2" t="str">
        <f>IFERROR(#REF!/GAMSsternCa!I111,"")</f>
        <v/>
      </c>
      <c r="K111" s="2" t="str">
        <f>IFERROR(#REF!/GAMSsternCa!J111,"")</f>
        <v/>
      </c>
      <c r="L111" s="2" t="str">
        <f>IFERROR(#REF!/GAMSsternCa!K111,"")</f>
        <v/>
      </c>
      <c r="M111" s="2" t="str">
        <f>IFERROR(#REF!/GAMSsternCa!L111,"")</f>
        <v/>
      </c>
      <c r="N111" s="2" t="str">
        <f>IFERROR(#REF!/GAMSsternCa!M111,"")</f>
        <v/>
      </c>
      <c r="O111" s="2" t="str">
        <f>IFERROR(#REF!/GAMSsternCa!N111,"")</f>
        <v/>
      </c>
      <c r="P111" s="2" t="str">
        <f>IFERROR(#REF!/GAMSsternCa!O111,"")</f>
        <v/>
      </c>
      <c r="Q111" s="2" t="str">
        <f>IFERROR(#REF!/GAMSsternCa!P111,"")</f>
        <v/>
      </c>
      <c r="R111" s="2" t="str">
        <f>IFERROR(#REF!/GAMSsternCa!Q111,"")</f>
        <v/>
      </c>
      <c r="S111" s="2" t="str">
        <f>IFERROR(#REF!/GAMSsternCa!R111,"")</f>
        <v/>
      </c>
      <c r="T111" s="2" t="str">
        <f>IFERROR(#REF!/GAMSsternCa!S111,"")</f>
        <v/>
      </c>
      <c r="U111" s="2" t="str">
        <f>IFERROR(#REF!/GAMSsternCa!T111,"")</f>
        <v/>
      </c>
      <c r="V111" s="2" t="str">
        <f>IFERROR(#REF!/GAMSsternCa!U111,"")</f>
        <v/>
      </c>
      <c r="W111" s="2" t="str">
        <f>IFERROR(#REF!/GAMSsternCa!V111,"")</f>
        <v/>
      </c>
      <c r="X111" s="2" t="str">
        <f>IFERROR(#REF!/GAMSsternCa!W111,"")</f>
        <v/>
      </c>
      <c r="Y111" s="2" t="str">
        <f>IFERROR(#REF!/GAMSsternCa!X111,"")</f>
        <v/>
      </c>
      <c r="Z111" s="2" t="str">
        <f>IFERROR(#REF!/GAMSsternCa!Y111,"")</f>
        <v/>
      </c>
      <c r="AA111" s="2" t="str">
        <f>IFERROR(#REF!/GAMSsternCa!Z111,"")</f>
        <v/>
      </c>
      <c r="AB111" s="2" t="str">
        <f>IFERROR(#REF!/GAMSsternCa!AA111,"")</f>
        <v/>
      </c>
      <c r="AC111" s="2" t="str">
        <f>IFERROR(#REF!/GAMSsternCa!AB111,"")</f>
        <v/>
      </c>
      <c r="AD111" s="2" t="str">
        <f>IFERROR(#REF!/GAMSsternCa!AC111,"")</f>
        <v/>
      </c>
      <c r="AE111" s="2" t="str">
        <f>IFERROR(#REF!/GAMSsternCa!AD111,"")</f>
        <v/>
      </c>
      <c r="AF111" s="2" t="str">
        <f>IFERROR(#REF!/GAMSsternCa!AE111,"")</f>
        <v/>
      </c>
      <c r="AG111" s="2" t="str">
        <f>IFERROR(#REF!/GAMSsternCa!AF111,"")</f>
        <v/>
      </c>
      <c r="AH111" s="2" t="str">
        <f>IFERROR(#REF!/GAMSsternCa!AG111,"")</f>
        <v/>
      </c>
      <c r="AI111" s="2" t="str">
        <f>IFERROR(#REF!/GAMSsternCa!AH111,"")</f>
        <v/>
      </c>
      <c r="AJ111" s="2" t="str">
        <f>IFERROR(#REF!/GAMSsternCa!AI111,"")</f>
        <v/>
      </c>
      <c r="AK111" s="2" t="str">
        <f>IFERROR(#REF!/GAMSsternCa!AJ111,"")</f>
        <v/>
      </c>
      <c r="AL111" s="2" t="str">
        <f>IFERROR(#REF!/GAMSsternCa!AK111,"")</f>
        <v/>
      </c>
      <c r="AM111" s="2" t="str">
        <f>IFERROR(#REF!/GAMSsternCa!AL111,"")</f>
        <v/>
      </c>
      <c r="AN111" s="2" t="str">
        <f>IFERROR(#REF!/GAMSsternCa!AM111,"")</f>
        <v/>
      </c>
      <c r="AO111" s="2" t="str">
        <f>IFERROR(#REF!/GAMSsternCa!AN111,"")</f>
        <v/>
      </c>
      <c r="AP111" s="2" t="str">
        <f>IFERROR(#REF!/GAMSsternCa!AO111,"")</f>
        <v/>
      </c>
      <c r="AQ111" s="2" t="str">
        <f>IFERROR(#REF!/GAMSsternCa!AP111,"")</f>
        <v/>
      </c>
      <c r="AR111" s="2" t="str">
        <f>IFERROR(#REF!/GAMSsternCa!AQ111,"")</f>
        <v/>
      </c>
      <c r="AS111" s="2" t="str">
        <f>IFERROR(#REF!/GAMSsternCa!AR111,"")</f>
        <v/>
      </c>
      <c r="AT111" s="2" t="str">
        <f>IFERROR(#REF!/GAMSsternCa!AS111,"")</f>
        <v/>
      </c>
      <c r="AU111" s="2" t="str">
        <f>IFERROR(#REF!/GAMSsternCa!AT111,"")</f>
        <v/>
      </c>
      <c r="AV111" s="2" t="str">
        <f>IFERROR(#REF!/GAMSsternCa!AU111,"")</f>
        <v/>
      </c>
      <c r="AW111" s="2" t="str">
        <f>IFERROR(#REF!/GAMSsternCa!AV111,"")</f>
        <v/>
      </c>
      <c r="AX111" s="2" t="str">
        <f>IFERROR(#REF!/GAMSsternCa!AW111,"")</f>
        <v/>
      </c>
      <c r="AY111" s="2" t="str">
        <f>IFERROR(#REF!/GAMSsternCa!AX111,"")</f>
        <v/>
      </c>
      <c r="AZ111" s="2" t="str">
        <f>IFERROR(#REF!/GAMSsternCa!AY111,"")</f>
        <v/>
      </c>
      <c r="BA111" s="2" t="str">
        <f>IFERROR(#REF!/GAMSsternCa!AZ111,"")</f>
        <v/>
      </c>
      <c r="BB111" s="2" t="str">
        <f>IFERROR(#REF!/GAMSsternCa!BA111,"")</f>
        <v/>
      </c>
      <c r="BC111" s="2" t="str">
        <f>IFERROR(#REF!/GAMSsternCa!BB111,"")</f>
        <v/>
      </c>
      <c r="BD111" s="2" t="str">
        <f>IFERROR(#REF!/GAMSsternCa!BC111,"")</f>
        <v/>
      </c>
      <c r="BE111" s="2" t="str">
        <f>IFERROR(#REF!/GAMSsternCa!BD111,"")</f>
        <v/>
      </c>
      <c r="BF111" s="2" t="str">
        <f>IFERROR(#REF!/GAMSsternCa!BE111,"")</f>
        <v/>
      </c>
      <c r="BG111" s="2" t="str">
        <f>IFERROR(#REF!/GAMSsternCa!BF111,"")</f>
        <v/>
      </c>
      <c r="BH111" s="2" t="str">
        <f>IFERROR(#REF!/GAMSsternCa!BG111,"")</f>
        <v/>
      </c>
      <c r="BI111" s="2" t="str">
        <f>IFERROR(#REF!/GAMSsternCa!BH111,"")</f>
        <v/>
      </c>
      <c r="BJ111" s="2" t="str">
        <f>IFERROR(#REF!/GAMSsternCa!BI111,"")</f>
        <v/>
      </c>
    </row>
    <row r="112" spans="1:62" x14ac:dyDescent="0.25">
      <c r="A112" t="e">
        <f>#REF!</f>
        <v>#REF!</v>
      </c>
      <c r="B112" t="str">
        <f>GAMSbase!A112</f>
        <v>Total Carbon Emissions (GTCO2 per year)</v>
      </c>
      <c r="C112" s="2" t="str">
        <f>IFERROR(#REF!/GAMSsternCa!B112,"")</f>
        <v/>
      </c>
      <c r="D112" s="2" t="str">
        <f>IFERROR(#REF!/GAMSsternCa!C112,"")</f>
        <v/>
      </c>
      <c r="E112" s="2" t="str">
        <f>IFERROR(#REF!/GAMSsternCa!D112,"")</f>
        <v/>
      </c>
      <c r="F112" s="2" t="str">
        <f>IFERROR(#REF!/GAMSsternCa!E112,"")</f>
        <v/>
      </c>
      <c r="G112" s="2" t="str">
        <f>IFERROR(#REF!/GAMSsternCa!F112,"")</f>
        <v/>
      </c>
      <c r="H112" s="2" t="str">
        <f>IFERROR(#REF!/GAMSsternCa!G112,"")</f>
        <v/>
      </c>
      <c r="I112" s="2" t="str">
        <f>IFERROR(#REF!/GAMSsternCa!H112,"")</f>
        <v/>
      </c>
      <c r="J112" s="2" t="str">
        <f>IFERROR(#REF!/GAMSsternCa!I112,"")</f>
        <v/>
      </c>
      <c r="K112" s="2" t="str">
        <f>IFERROR(#REF!/GAMSsternCa!J112,"")</f>
        <v/>
      </c>
      <c r="L112" s="2" t="str">
        <f>IFERROR(#REF!/GAMSsternCa!K112,"")</f>
        <v/>
      </c>
      <c r="M112" s="2" t="str">
        <f>IFERROR(#REF!/GAMSsternCa!L112,"")</f>
        <v/>
      </c>
      <c r="N112" s="2" t="str">
        <f>IFERROR(#REF!/GAMSsternCa!M112,"")</f>
        <v/>
      </c>
      <c r="O112" s="2" t="str">
        <f>IFERROR(#REF!/GAMSsternCa!N112,"")</f>
        <v/>
      </c>
      <c r="P112" s="2" t="str">
        <f>IFERROR(#REF!/GAMSsternCa!O112,"")</f>
        <v/>
      </c>
      <c r="Q112" s="2" t="str">
        <f>IFERROR(#REF!/GAMSsternCa!P112,"")</f>
        <v/>
      </c>
      <c r="R112" s="2" t="str">
        <f>IFERROR(#REF!/GAMSsternCa!Q112,"")</f>
        <v/>
      </c>
      <c r="S112" s="2" t="str">
        <f>IFERROR(#REF!/GAMSsternCa!R112,"")</f>
        <v/>
      </c>
      <c r="T112" s="2" t="str">
        <f>IFERROR(#REF!/GAMSsternCa!S112,"")</f>
        <v/>
      </c>
      <c r="U112" s="2" t="str">
        <f>IFERROR(#REF!/GAMSsternCa!T112,"")</f>
        <v/>
      </c>
      <c r="V112" s="2" t="str">
        <f>IFERROR(#REF!/GAMSsternCa!U112,"")</f>
        <v/>
      </c>
      <c r="W112" s="2" t="str">
        <f>IFERROR(#REF!/GAMSsternCa!V112,"")</f>
        <v/>
      </c>
      <c r="X112" s="2" t="str">
        <f>IFERROR(#REF!/GAMSsternCa!W112,"")</f>
        <v/>
      </c>
      <c r="Y112" s="2" t="str">
        <f>IFERROR(#REF!/GAMSsternCa!X112,"")</f>
        <v/>
      </c>
      <c r="Z112" s="2" t="str">
        <f>IFERROR(#REF!/GAMSsternCa!Y112,"")</f>
        <v/>
      </c>
      <c r="AA112" s="2" t="str">
        <f>IFERROR(#REF!/GAMSsternCa!Z112,"")</f>
        <v/>
      </c>
      <c r="AB112" s="2" t="str">
        <f>IFERROR(#REF!/GAMSsternCa!AA112,"")</f>
        <v/>
      </c>
      <c r="AC112" s="2" t="str">
        <f>IFERROR(#REF!/GAMSsternCa!AB112,"")</f>
        <v/>
      </c>
      <c r="AD112" s="2" t="str">
        <f>IFERROR(#REF!/GAMSsternCa!AC112,"")</f>
        <v/>
      </c>
      <c r="AE112" s="2" t="str">
        <f>IFERROR(#REF!/GAMSsternCa!AD112,"")</f>
        <v/>
      </c>
      <c r="AF112" s="2" t="str">
        <f>IFERROR(#REF!/GAMSsternCa!AE112,"")</f>
        <v/>
      </c>
      <c r="AG112" s="2" t="str">
        <f>IFERROR(#REF!/GAMSsternCa!AF112,"")</f>
        <v/>
      </c>
      <c r="AH112" s="2" t="str">
        <f>IFERROR(#REF!/GAMSsternCa!AG112,"")</f>
        <v/>
      </c>
      <c r="AI112" s="2" t="str">
        <f>IFERROR(#REF!/GAMSsternCa!AH112,"")</f>
        <v/>
      </c>
      <c r="AJ112" s="2" t="str">
        <f>IFERROR(#REF!/GAMSsternCa!AI112,"")</f>
        <v/>
      </c>
      <c r="AK112" s="2" t="str">
        <f>IFERROR(#REF!/GAMSsternCa!AJ112,"")</f>
        <v/>
      </c>
      <c r="AL112" s="2" t="str">
        <f>IFERROR(#REF!/GAMSsternCa!AK112,"")</f>
        <v/>
      </c>
      <c r="AM112" s="2" t="str">
        <f>IFERROR(#REF!/GAMSsternCa!AL112,"")</f>
        <v/>
      </c>
      <c r="AN112" s="2" t="str">
        <f>IFERROR(#REF!/GAMSsternCa!AM112,"")</f>
        <v/>
      </c>
      <c r="AO112" s="2" t="str">
        <f>IFERROR(#REF!/GAMSsternCa!AN112,"")</f>
        <v/>
      </c>
      <c r="AP112" s="2" t="str">
        <f>IFERROR(#REF!/GAMSsternCa!AO112,"")</f>
        <v/>
      </c>
      <c r="AQ112" s="2" t="str">
        <f>IFERROR(#REF!/GAMSsternCa!AP112,"")</f>
        <v/>
      </c>
      <c r="AR112" s="2" t="str">
        <f>IFERROR(#REF!/GAMSsternCa!AQ112,"")</f>
        <v/>
      </c>
      <c r="AS112" s="2" t="str">
        <f>IFERROR(#REF!/GAMSsternCa!AR112,"")</f>
        <v/>
      </c>
      <c r="AT112" s="2" t="str">
        <f>IFERROR(#REF!/GAMSsternCa!AS112,"")</f>
        <v/>
      </c>
      <c r="AU112" s="2" t="str">
        <f>IFERROR(#REF!/GAMSsternCa!AT112,"")</f>
        <v/>
      </c>
      <c r="AV112" s="2" t="str">
        <f>IFERROR(#REF!/GAMSsternCa!AU112,"")</f>
        <v/>
      </c>
      <c r="AW112" s="2" t="str">
        <f>IFERROR(#REF!/GAMSsternCa!AV112,"")</f>
        <v/>
      </c>
      <c r="AX112" s="2" t="str">
        <f>IFERROR(#REF!/GAMSsternCa!AW112,"")</f>
        <v/>
      </c>
      <c r="AY112" s="2" t="str">
        <f>IFERROR(#REF!/GAMSsternCa!AX112,"")</f>
        <v/>
      </c>
      <c r="AZ112" s="2" t="str">
        <f>IFERROR(#REF!/GAMSsternCa!AY112,"")</f>
        <v/>
      </c>
      <c r="BA112" s="2" t="str">
        <f>IFERROR(#REF!/GAMSsternCa!AZ112,"")</f>
        <v/>
      </c>
      <c r="BB112" s="2" t="str">
        <f>IFERROR(#REF!/GAMSsternCa!BA112,"")</f>
        <v/>
      </c>
      <c r="BC112" s="2" t="str">
        <f>IFERROR(#REF!/GAMSsternCa!BB112,"")</f>
        <v/>
      </c>
      <c r="BD112" s="2" t="str">
        <f>IFERROR(#REF!/GAMSsternCa!BC112,"")</f>
        <v/>
      </c>
      <c r="BE112" s="2" t="str">
        <f>IFERROR(#REF!/GAMSsternCa!BD112,"")</f>
        <v/>
      </c>
      <c r="BF112" s="2" t="str">
        <f>IFERROR(#REF!/GAMSsternCa!BE112,"")</f>
        <v/>
      </c>
      <c r="BG112" s="2" t="str">
        <f>IFERROR(#REF!/GAMSsternCa!BF112,"")</f>
        <v/>
      </c>
      <c r="BH112" s="2" t="str">
        <f>IFERROR(#REF!/GAMSsternCa!BG112,"")</f>
        <v/>
      </c>
      <c r="BI112" s="2" t="str">
        <f>IFERROR(#REF!/GAMSsternCa!BH112,"")</f>
        <v/>
      </c>
      <c r="BJ112" s="2" t="str">
        <f>IFERROR(#REF!/GAMSsternCa!BI112,"")</f>
        <v/>
      </c>
    </row>
    <row r="113" spans="1:62" x14ac:dyDescent="0.25">
      <c r="A113" t="e">
        <f>#REF!</f>
        <v>#REF!</v>
      </c>
      <c r="B113" t="str">
        <f>GAMSbase!A113</f>
        <v>Industrial Emissions (GTCO2 per year)</v>
      </c>
      <c r="C113" s="2" t="str">
        <f>IFERROR(#REF!/GAMSsternCa!B113,"")</f>
        <v/>
      </c>
      <c r="D113" s="2" t="str">
        <f>IFERROR(#REF!/GAMSsternCa!C113,"")</f>
        <v/>
      </c>
      <c r="E113" s="2" t="str">
        <f>IFERROR(#REF!/GAMSsternCa!D113,"")</f>
        <v/>
      </c>
      <c r="F113" s="2" t="str">
        <f>IFERROR(#REF!/GAMSsternCa!E113,"")</f>
        <v/>
      </c>
      <c r="G113" s="2" t="str">
        <f>IFERROR(#REF!/GAMSsternCa!F113,"")</f>
        <v/>
      </c>
      <c r="H113" s="2" t="str">
        <f>IFERROR(#REF!/GAMSsternCa!G113,"")</f>
        <v/>
      </c>
      <c r="I113" s="2" t="str">
        <f>IFERROR(#REF!/GAMSsternCa!H113,"")</f>
        <v/>
      </c>
      <c r="J113" s="2" t="str">
        <f>IFERROR(#REF!/GAMSsternCa!I113,"")</f>
        <v/>
      </c>
      <c r="K113" s="2" t="str">
        <f>IFERROR(#REF!/GAMSsternCa!J113,"")</f>
        <v/>
      </c>
      <c r="L113" s="2" t="str">
        <f>IFERROR(#REF!/GAMSsternCa!K113,"")</f>
        <v/>
      </c>
      <c r="M113" s="2" t="str">
        <f>IFERROR(#REF!/GAMSsternCa!L113,"")</f>
        <v/>
      </c>
      <c r="N113" s="2" t="str">
        <f>IFERROR(#REF!/GAMSsternCa!M113,"")</f>
        <v/>
      </c>
      <c r="O113" s="2" t="str">
        <f>IFERROR(#REF!/GAMSsternCa!N113,"")</f>
        <v/>
      </c>
      <c r="P113" s="2" t="str">
        <f>IFERROR(#REF!/GAMSsternCa!O113,"")</f>
        <v/>
      </c>
      <c r="Q113" s="2" t="str">
        <f>IFERROR(#REF!/GAMSsternCa!P113,"")</f>
        <v/>
      </c>
      <c r="R113" s="2" t="str">
        <f>IFERROR(#REF!/GAMSsternCa!Q113,"")</f>
        <v/>
      </c>
      <c r="S113" s="2" t="str">
        <f>IFERROR(#REF!/GAMSsternCa!R113,"")</f>
        <v/>
      </c>
      <c r="T113" s="2" t="str">
        <f>IFERROR(#REF!/GAMSsternCa!S113,"")</f>
        <v/>
      </c>
      <c r="U113" s="2" t="str">
        <f>IFERROR(#REF!/GAMSsternCa!T113,"")</f>
        <v/>
      </c>
      <c r="V113" s="2" t="str">
        <f>IFERROR(#REF!/GAMSsternCa!U113,"")</f>
        <v/>
      </c>
      <c r="W113" s="2" t="str">
        <f>IFERROR(#REF!/GAMSsternCa!V113,"")</f>
        <v/>
      </c>
      <c r="X113" s="2" t="str">
        <f>IFERROR(#REF!/GAMSsternCa!W113,"")</f>
        <v/>
      </c>
      <c r="Y113" s="2" t="str">
        <f>IFERROR(#REF!/GAMSsternCa!X113,"")</f>
        <v/>
      </c>
      <c r="Z113" s="2" t="str">
        <f>IFERROR(#REF!/GAMSsternCa!Y113,"")</f>
        <v/>
      </c>
      <c r="AA113" s="2" t="str">
        <f>IFERROR(#REF!/GAMSsternCa!Z113,"")</f>
        <v/>
      </c>
      <c r="AB113" s="2" t="str">
        <f>IFERROR(#REF!/GAMSsternCa!AA113,"")</f>
        <v/>
      </c>
      <c r="AC113" s="2" t="str">
        <f>IFERROR(#REF!/GAMSsternCa!AB113,"")</f>
        <v/>
      </c>
      <c r="AD113" s="2" t="str">
        <f>IFERROR(#REF!/GAMSsternCa!AC113,"")</f>
        <v/>
      </c>
      <c r="AE113" s="2" t="str">
        <f>IFERROR(#REF!/GAMSsternCa!AD113,"")</f>
        <v/>
      </c>
      <c r="AF113" s="2" t="str">
        <f>IFERROR(#REF!/GAMSsternCa!AE113,"")</f>
        <v/>
      </c>
      <c r="AG113" s="2" t="str">
        <f>IFERROR(#REF!/GAMSsternCa!AF113,"")</f>
        <v/>
      </c>
      <c r="AH113" s="2" t="str">
        <f>IFERROR(#REF!/GAMSsternCa!AG113,"")</f>
        <v/>
      </c>
      <c r="AI113" s="2" t="str">
        <f>IFERROR(#REF!/GAMSsternCa!AH113,"")</f>
        <v/>
      </c>
      <c r="AJ113" s="2" t="str">
        <f>IFERROR(#REF!/GAMSsternCa!AI113,"")</f>
        <v/>
      </c>
      <c r="AK113" s="2" t="str">
        <f>IFERROR(#REF!/GAMSsternCa!AJ113,"")</f>
        <v/>
      </c>
      <c r="AL113" s="2" t="str">
        <f>IFERROR(#REF!/GAMSsternCa!AK113,"")</f>
        <v/>
      </c>
      <c r="AM113" s="2" t="str">
        <f>IFERROR(#REF!/GAMSsternCa!AL113,"")</f>
        <v/>
      </c>
      <c r="AN113" s="2" t="str">
        <f>IFERROR(#REF!/GAMSsternCa!AM113,"")</f>
        <v/>
      </c>
      <c r="AO113" s="2" t="str">
        <f>IFERROR(#REF!/GAMSsternCa!AN113,"")</f>
        <v/>
      </c>
      <c r="AP113" s="2" t="str">
        <f>IFERROR(#REF!/GAMSsternCa!AO113,"")</f>
        <v/>
      </c>
      <c r="AQ113" s="2" t="str">
        <f>IFERROR(#REF!/GAMSsternCa!AP113,"")</f>
        <v/>
      </c>
      <c r="AR113" s="2" t="str">
        <f>IFERROR(#REF!/GAMSsternCa!AQ113,"")</f>
        <v/>
      </c>
      <c r="AS113" s="2" t="str">
        <f>IFERROR(#REF!/GAMSsternCa!AR113,"")</f>
        <v/>
      </c>
      <c r="AT113" s="2" t="str">
        <f>IFERROR(#REF!/GAMSsternCa!AS113,"")</f>
        <v/>
      </c>
      <c r="AU113" s="2" t="str">
        <f>IFERROR(#REF!/GAMSsternCa!AT113,"")</f>
        <v/>
      </c>
      <c r="AV113" s="2" t="str">
        <f>IFERROR(#REF!/GAMSsternCa!AU113,"")</f>
        <v/>
      </c>
      <c r="AW113" s="2" t="str">
        <f>IFERROR(#REF!/GAMSsternCa!AV113,"")</f>
        <v/>
      </c>
      <c r="AX113" s="2" t="str">
        <f>IFERROR(#REF!/GAMSsternCa!AW113,"")</f>
        <v/>
      </c>
      <c r="AY113" s="2" t="str">
        <f>IFERROR(#REF!/GAMSsternCa!AX113,"")</f>
        <v/>
      </c>
      <c r="AZ113" s="2" t="str">
        <f>IFERROR(#REF!/GAMSsternCa!AY113,"")</f>
        <v/>
      </c>
      <c r="BA113" s="2" t="str">
        <f>IFERROR(#REF!/GAMSsternCa!AZ113,"")</f>
        <v/>
      </c>
      <c r="BB113" s="2" t="str">
        <f>IFERROR(#REF!/GAMSsternCa!BA113,"")</f>
        <v/>
      </c>
      <c r="BC113" s="2" t="str">
        <f>IFERROR(#REF!/GAMSsternCa!BB113,"")</f>
        <v/>
      </c>
      <c r="BD113" s="2" t="str">
        <f>IFERROR(#REF!/GAMSsternCa!BC113,"")</f>
        <v/>
      </c>
      <c r="BE113" s="2" t="str">
        <f>IFERROR(#REF!/GAMSsternCa!BD113,"")</f>
        <v/>
      </c>
      <c r="BF113" s="2" t="str">
        <f>IFERROR(#REF!/GAMSsternCa!BE113,"")</f>
        <v/>
      </c>
      <c r="BG113" s="2" t="str">
        <f>IFERROR(#REF!/GAMSsternCa!BF113,"")</f>
        <v/>
      </c>
      <c r="BH113" s="2" t="str">
        <f>IFERROR(#REF!/GAMSsternCa!BG113,"")</f>
        <v/>
      </c>
      <c r="BI113" s="2" t="str">
        <f>IFERROR(#REF!/GAMSsternCa!BH113,"")</f>
        <v/>
      </c>
      <c r="BJ113" s="2" t="str">
        <f>IFERROR(#REF!/GAMSsternCa!BI113,"")</f>
        <v/>
      </c>
    </row>
    <row r="114" spans="1:62" x14ac:dyDescent="0.25">
      <c r="A114" t="e">
        <f>#REF!</f>
        <v>#REF!</v>
      </c>
      <c r="B114" t="str">
        <f>GAMSbase!A114</f>
        <v>World Emissions Intensity (sigma)</v>
      </c>
      <c r="C114" s="2" t="str">
        <f>IFERROR(#REF!/GAMSsternCa!B114,"")</f>
        <v/>
      </c>
      <c r="D114" s="2" t="str">
        <f>IFERROR(#REF!/GAMSsternCa!C114,"")</f>
        <v/>
      </c>
      <c r="E114" s="2" t="str">
        <f>IFERROR(#REF!/GAMSsternCa!D114,"")</f>
        <v/>
      </c>
      <c r="F114" s="2" t="str">
        <f>IFERROR(#REF!/GAMSsternCa!E114,"")</f>
        <v/>
      </c>
      <c r="G114" s="2" t="str">
        <f>IFERROR(#REF!/GAMSsternCa!F114,"")</f>
        <v/>
      </c>
      <c r="H114" s="2" t="str">
        <f>IFERROR(#REF!/GAMSsternCa!G114,"")</f>
        <v/>
      </c>
      <c r="I114" s="2" t="str">
        <f>IFERROR(#REF!/GAMSsternCa!H114,"")</f>
        <v/>
      </c>
      <c r="J114" s="2" t="str">
        <f>IFERROR(#REF!/GAMSsternCa!I114,"")</f>
        <v/>
      </c>
      <c r="K114" s="2" t="str">
        <f>IFERROR(#REF!/GAMSsternCa!J114,"")</f>
        <v/>
      </c>
      <c r="L114" s="2" t="str">
        <f>IFERROR(#REF!/GAMSsternCa!K114,"")</f>
        <v/>
      </c>
      <c r="M114" s="2" t="str">
        <f>IFERROR(#REF!/GAMSsternCa!L114,"")</f>
        <v/>
      </c>
      <c r="N114" s="2" t="str">
        <f>IFERROR(#REF!/GAMSsternCa!M114,"")</f>
        <v/>
      </c>
      <c r="O114" s="2" t="str">
        <f>IFERROR(#REF!/GAMSsternCa!N114,"")</f>
        <v/>
      </c>
      <c r="P114" s="2" t="str">
        <f>IFERROR(#REF!/GAMSsternCa!O114,"")</f>
        <v/>
      </c>
      <c r="Q114" s="2" t="str">
        <f>IFERROR(#REF!/GAMSsternCa!P114,"")</f>
        <v/>
      </c>
      <c r="R114" s="2" t="str">
        <f>IFERROR(#REF!/GAMSsternCa!Q114,"")</f>
        <v/>
      </c>
      <c r="S114" s="2" t="str">
        <f>IFERROR(#REF!/GAMSsternCa!R114,"")</f>
        <v/>
      </c>
      <c r="T114" s="2" t="str">
        <f>IFERROR(#REF!/GAMSsternCa!S114,"")</f>
        <v/>
      </c>
      <c r="U114" s="2" t="str">
        <f>IFERROR(#REF!/GAMSsternCa!T114,"")</f>
        <v/>
      </c>
      <c r="V114" s="2" t="str">
        <f>IFERROR(#REF!/GAMSsternCa!U114,"")</f>
        <v/>
      </c>
      <c r="W114" s="2" t="str">
        <f>IFERROR(#REF!/GAMSsternCa!V114,"")</f>
        <v/>
      </c>
      <c r="X114" s="2" t="str">
        <f>IFERROR(#REF!/GAMSsternCa!W114,"")</f>
        <v/>
      </c>
      <c r="Y114" s="2" t="str">
        <f>IFERROR(#REF!/GAMSsternCa!X114,"")</f>
        <v/>
      </c>
      <c r="Z114" s="2" t="str">
        <f>IFERROR(#REF!/GAMSsternCa!Y114,"")</f>
        <v/>
      </c>
      <c r="AA114" s="2" t="str">
        <f>IFERROR(#REF!/GAMSsternCa!Z114,"")</f>
        <v/>
      </c>
      <c r="AB114" s="2" t="str">
        <f>IFERROR(#REF!/GAMSsternCa!AA114,"")</f>
        <v/>
      </c>
      <c r="AC114" s="2" t="str">
        <f>IFERROR(#REF!/GAMSsternCa!AB114,"")</f>
        <v/>
      </c>
      <c r="AD114" s="2" t="str">
        <f>IFERROR(#REF!/GAMSsternCa!AC114,"")</f>
        <v/>
      </c>
      <c r="AE114" s="2" t="str">
        <f>IFERROR(#REF!/GAMSsternCa!AD114,"")</f>
        <v/>
      </c>
      <c r="AF114" s="2" t="str">
        <f>IFERROR(#REF!/GAMSsternCa!AE114,"")</f>
        <v/>
      </c>
      <c r="AG114" s="2" t="str">
        <f>IFERROR(#REF!/GAMSsternCa!AF114,"")</f>
        <v/>
      </c>
      <c r="AH114" s="2" t="str">
        <f>IFERROR(#REF!/GAMSsternCa!AG114,"")</f>
        <v/>
      </c>
      <c r="AI114" s="2" t="str">
        <f>IFERROR(#REF!/GAMSsternCa!AH114,"")</f>
        <v/>
      </c>
      <c r="AJ114" s="2" t="str">
        <f>IFERROR(#REF!/GAMSsternCa!AI114,"")</f>
        <v/>
      </c>
      <c r="AK114" s="2" t="str">
        <f>IFERROR(#REF!/GAMSsternCa!AJ114,"")</f>
        <v/>
      </c>
      <c r="AL114" s="2" t="str">
        <f>IFERROR(#REF!/GAMSsternCa!AK114,"")</f>
        <v/>
      </c>
      <c r="AM114" s="2" t="str">
        <f>IFERROR(#REF!/GAMSsternCa!AL114,"")</f>
        <v/>
      </c>
      <c r="AN114" s="2" t="str">
        <f>IFERROR(#REF!/GAMSsternCa!AM114,"")</f>
        <v/>
      </c>
      <c r="AO114" s="2" t="str">
        <f>IFERROR(#REF!/GAMSsternCa!AN114,"")</f>
        <v/>
      </c>
      <c r="AP114" s="2" t="str">
        <f>IFERROR(#REF!/GAMSsternCa!AO114,"")</f>
        <v/>
      </c>
      <c r="AQ114" s="2" t="str">
        <f>IFERROR(#REF!/GAMSsternCa!AP114,"")</f>
        <v/>
      </c>
      <c r="AR114" s="2" t="str">
        <f>IFERROR(#REF!/GAMSsternCa!AQ114,"")</f>
        <v/>
      </c>
      <c r="AS114" s="2" t="str">
        <f>IFERROR(#REF!/GAMSsternCa!AR114,"")</f>
        <v/>
      </c>
      <c r="AT114" s="2" t="str">
        <f>IFERROR(#REF!/GAMSsternCa!AS114,"")</f>
        <v/>
      </c>
      <c r="AU114" s="2" t="str">
        <f>IFERROR(#REF!/GAMSsternCa!AT114,"")</f>
        <v/>
      </c>
      <c r="AV114" s="2" t="str">
        <f>IFERROR(#REF!/GAMSsternCa!AU114,"")</f>
        <v/>
      </c>
      <c r="AW114" s="2" t="str">
        <f>IFERROR(#REF!/GAMSsternCa!AV114,"")</f>
        <v/>
      </c>
      <c r="AX114" s="2" t="str">
        <f>IFERROR(#REF!/GAMSsternCa!AW114,"")</f>
        <v/>
      </c>
      <c r="AY114" s="2" t="str">
        <f>IFERROR(#REF!/GAMSsternCa!AX114,"")</f>
        <v/>
      </c>
      <c r="AZ114" s="2" t="str">
        <f>IFERROR(#REF!/GAMSsternCa!AY114,"")</f>
        <v/>
      </c>
      <c r="BA114" s="2" t="str">
        <f>IFERROR(#REF!/GAMSsternCa!AZ114,"")</f>
        <v/>
      </c>
      <c r="BB114" s="2" t="str">
        <f>IFERROR(#REF!/GAMSsternCa!BA114,"")</f>
        <v/>
      </c>
      <c r="BC114" s="2" t="str">
        <f>IFERROR(#REF!/GAMSsternCa!BB114,"")</f>
        <v/>
      </c>
      <c r="BD114" s="2" t="str">
        <f>IFERROR(#REF!/GAMSsternCa!BC114,"")</f>
        <v/>
      </c>
      <c r="BE114" s="2" t="str">
        <f>IFERROR(#REF!/GAMSsternCa!BD114,"")</f>
        <v/>
      </c>
      <c r="BF114" s="2" t="str">
        <f>IFERROR(#REF!/GAMSsternCa!BE114,"")</f>
        <v/>
      </c>
      <c r="BG114" s="2" t="str">
        <f>IFERROR(#REF!/GAMSsternCa!BF114,"")</f>
        <v/>
      </c>
      <c r="BH114" s="2" t="str">
        <f>IFERROR(#REF!/GAMSsternCa!BG114,"")</f>
        <v/>
      </c>
      <c r="BI114" s="2" t="str">
        <f>IFERROR(#REF!/GAMSsternCa!BH114,"")</f>
        <v/>
      </c>
      <c r="BJ114" s="2" t="str">
        <f>IFERROR(#REF!/GAMSsternCa!BI114,"")</f>
        <v/>
      </c>
    </row>
    <row r="115" spans="1:62" x14ac:dyDescent="0.25">
      <c r="A115" t="e">
        <f>#REF!</f>
        <v>#REF!</v>
      </c>
      <c r="B115" t="str">
        <f>GAMSbase!A115</f>
        <v>* CAPITAL ACCUMULATION</v>
      </c>
      <c r="C115" s="2" t="str">
        <f>IFERROR(#REF!/GAMSsternCa!B115,"")</f>
        <v/>
      </c>
      <c r="D115" s="2" t="str">
        <f>IFERROR(#REF!/GAMSsternCa!C115,"")</f>
        <v/>
      </c>
      <c r="E115" s="2" t="str">
        <f>IFERROR(#REF!/GAMSsternCa!D115,"")</f>
        <v/>
      </c>
      <c r="F115" s="2" t="str">
        <f>IFERROR(#REF!/GAMSsternCa!E115,"")</f>
        <v/>
      </c>
      <c r="G115" s="2" t="str">
        <f>IFERROR(#REF!/GAMSsternCa!F115,"")</f>
        <v/>
      </c>
      <c r="H115" s="2" t="str">
        <f>IFERROR(#REF!/GAMSsternCa!G115,"")</f>
        <v/>
      </c>
      <c r="I115" s="2" t="str">
        <f>IFERROR(#REF!/GAMSsternCa!H115,"")</f>
        <v/>
      </c>
      <c r="J115" s="2" t="str">
        <f>IFERROR(#REF!/GAMSsternCa!I115,"")</f>
        <v/>
      </c>
      <c r="K115" s="2" t="str">
        <f>IFERROR(#REF!/GAMSsternCa!J115,"")</f>
        <v/>
      </c>
      <c r="L115" s="2" t="str">
        <f>IFERROR(#REF!/GAMSsternCa!K115,"")</f>
        <v/>
      </c>
      <c r="M115" s="2" t="str">
        <f>IFERROR(#REF!/GAMSsternCa!L115,"")</f>
        <v/>
      </c>
      <c r="N115" s="2" t="str">
        <f>IFERROR(#REF!/GAMSsternCa!M115,"")</f>
        <v/>
      </c>
      <c r="O115" s="2" t="str">
        <f>IFERROR(#REF!/GAMSsternCa!N115,"")</f>
        <v/>
      </c>
      <c r="P115" s="2" t="str">
        <f>IFERROR(#REF!/GAMSsternCa!O115,"")</f>
        <v/>
      </c>
      <c r="Q115" s="2" t="str">
        <f>IFERROR(#REF!/GAMSsternCa!P115,"")</f>
        <v/>
      </c>
      <c r="R115" s="2" t="str">
        <f>IFERROR(#REF!/GAMSsternCa!Q115,"")</f>
        <v/>
      </c>
      <c r="S115" s="2" t="str">
        <f>IFERROR(#REF!/GAMSsternCa!R115,"")</f>
        <v/>
      </c>
      <c r="T115" s="2" t="str">
        <f>IFERROR(#REF!/GAMSsternCa!S115,"")</f>
        <v/>
      </c>
      <c r="U115" s="2" t="str">
        <f>IFERROR(#REF!/GAMSsternCa!T115,"")</f>
        <v/>
      </c>
      <c r="V115" s="2" t="str">
        <f>IFERROR(#REF!/GAMSsternCa!U115,"")</f>
        <v/>
      </c>
      <c r="W115" s="2" t="str">
        <f>IFERROR(#REF!/GAMSsternCa!V115,"")</f>
        <v/>
      </c>
      <c r="X115" s="2" t="str">
        <f>IFERROR(#REF!/GAMSsternCa!W115,"")</f>
        <v/>
      </c>
      <c r="Y115" s="2" t="str">
        <f>IFERROR(#REF!/GAMSsternCa!X115,"")</f>
        <v/>
      </c>
      <c r="Z115" s="2" t="str">
        <f>IFERROR(#REF!/GAMSsternCa!Y115,"")</f>
        <v/>
      </c>
      <c r="AA115" s="2" t="str">
        <f>IFERROR(#REF!/GAMSsternCa!Z115,"")</f>
        <v/>
      </c>
      <c r="AB115" s="2" t="str">
        <f>IFERROR(#REF!/GAMSsternCa!AA115,"")</f>
        <v/>
      </c>
      <c r="AC115" s="2" t="str">
        <f>IFERROR(#REF!/GAMSsternCa!AB115,"")</f>
        <v/>
      </c>
      <c r="AD115" s="2" t="str">
        <f>IFERROR(#REF!/GAMSsternCa!AC115,"")</f>
        <v/>
      </c>
      <c r="AE115" s="2" t="str">
        <f>IFERROR(#REF!/GAMSsternCa!AD115,"")</f>
        <v/>
      </c>
      <c r="AF115" s="2" t="str">
        <f>IFERROR(#REF!/GAMSsternCa!AE115,"")</f>
        <v/>
      </c>
      <c r="AG115" s="2" t="str">
        <f>IFERROR(#REF!/GAMSsternCa!AF115,"")</f>
        <v/>
      </c>
      <c r="AH115" s="2" t="str">
        <f>IFERROR(#REF!/GAMSsternCa!AG115,"")</f>
        <v/>
      </c>
      <c r="AI115" s="2" t="str">
        <f>IFERROR(#REF!/GAMSsternCa!AH115,"")</f>
        <v/>
      </c>
      <c r="AJ115" s="2" t="str">
        <f>IFERROR(#REF!/GAMSsternCa!AI115,"")</f>
        <v/>
      </c>
      <c r="AK115" s="2" t="str">
        <f>IFERROR(#REF!/GAMSsternCa!AJ115,"")</f>
        <v/>
      </c>
      <c r="AL115" s="2" t="str">
        <f>IFERROR(#REF!/GAMSsternCa!AK115,"")</f>
        <v/>
      </c>
      <c r="AM115" s="2" t="str">
        <f>IFERROR(#REF!/GAMSsternCa!AL115,"")</f>
        <v/>
      </c>
      <c r="AN115" s="2" t="str">
        <f>IFERROR(#REF!/GAMSsternCa!AM115,"")</f>
        <v/>
      </c>
      <c r="AO115" s="2" t="str">
        <f>IFERROR(#REF!/GAMSsternCa!AN115,"")</f>
        <v/>
      </c>
      <c r="AP115" s="2" t="str">
        <f>IFERROR(#REF!/GAMSsternCa!AO115,"")</f>
        <v/>
      </c>
      <c r="AQ115" s="2" t="str">
        <f>IFERROR(#REF!/GAMSsternCa!AP115,"")</f>
        <v/>
      </c>
      <c r="AR115" s="2" t="str">
        <f>IFERROR(#REF!/GAMSsternCa!AQ115,"")</f>
        <v/>
      </c>
      <c r="AS115" s="2" t="str">
        <f>IFERROR(#REF!/GAMSsternCa!AR115,"")</f>
        <v/>
      </c>
      <c r="AT115" s="2" t="str">
        <f>IFERROR(#REF!/GAMSsternCa!AS115,"")</f>
        <v/>
      </c>
      <c r="AU115" s="2" t="str">
        <f>IFERROR(#REF!/GAMSsternCa!AT115,"")</f>
        <v/>
      </c>
      <c r="AV115" s="2" t="str">
        <f>IFERROR(#REF!/GAMSsternCa!AU115,"")</f>
        <v/>
      </c>
      <c r="AW115" s="2" t="str">
        <f>IFERROR(#REF!/GAMSsternCa!AV115,"")</f>
        <v/>
      </c>
      <c r="AX115" s="2" t="str">
        <f>IFERROR(#REF!/GAMSsternCa!AW115,"")</f>
        <v/>
      </c>
      <c r="AY115" s="2" t="str">
        <f>IFERROR(#REF!/GAMSsternCa!AX115,"")</f>
        <v/>
      </c>
      <c r="AZ115" s="2" t="str">
        <f>IFERROR(#REF!/GAMSsternCa!AY115,"")</f>
        <v/>
      </c>
      <c r="BA115" s="2" t="str">
        <f>IFERROR(#REF!/GAMSsternCa!AZ115,"")</f>
        <v/>
      </c>
      <c r="BB115" s="2" t="str">
        <f>IFERROR(#REF!/GAMSsternCa!BA115,"")</f>
        <v/>
      </c>
      <c r="BC115" s="2" t="str">
        <f>IFERROR(#REF!/GAMSsternCa!BB115,"")</f>
        <v/>
      </c>
      <c r="BD115" s="2" t="str">
        <f>IFERROR(#REF!/GAMSsternCa!BC115,"")</f>
        <v/>
      </c>
      <c r="BE115" s="2" t="str">
        <f>IFERROR(#REF!/GAMSsternCa!BD115,"")</f>
        <v/>
      </c>
      <c r="BF115" s="2" t="str">
        <f>IFERROR(#REF!/GAMSsternCa!BE115,"")</f>
        <v/>
      </c>
      <c r="BG115" s="2" t="str">
        <f>IFERROR(#REF!/GAMSsternCa!BF115,"")</f>
        <v/>
      </c>
      <c r="BH115" s="2" t="str">
        <f>IFERROR(#REF!/GAMSsternCa!BG115,"")</f>
        <v/>
      </c>
      <c r="BI115" s="2" t="str">
        <f>IFERROR(#REF!/GAMSsternCa!BH115,"")</f>
        <v/>
      </c>
      <c r="BJ115" s="2" t="str">
        <f>IFERROR(#REF!/GAMSsternCa!BI115,"")</f>
        <v/>
      </c>
    </row>
    <row r="116" spans="1:62" x14ac:dyDescent="0.25">
      <c r="A116" t="e">
        <f>#REF!</f>
        <v>#REF!</v>
      </c>
      <c r="B116" t="str">
        <f>GAMSbase!A116</f>
        <v>Gross Investment (trillion 2005USD per year)</v>
      </c>
      <c r="C116" s="2" t="str">
        <f>IFERROR(#REF!/GAMSsternCa!B116,"")</f>
        <v/>
      </c>
      <c r="D116" s="2" t="str">
        <f>IFERROR(#REF!/GAMSsternCa!C116,"")</f>
        <v/>
      </c>
      <c r="E116" s="2" t="str">
        <f>IFERROR(#REF!/GAMSsternCa!D116,"")</f>
        <v/>
      </c>
      <c r="F116" s="2" t="str">
        <f>IFERROR(#REF!/GAMSsternCa!E116,"")</f>
        <v/>
      </c>
      <c r="G116" s="2" t="str">
        <f>IFERROR(#REF!/GAMSsternCa!F116,"")</f>
        <v/>
      </c>
      <c r="H116" s="2" t="str">
        <f>IFERROR(#REF!/GAMSsternCa!G116,"")</f>
        <v/>
      </c>
      <c r="I116" s="2" t="str">
        <f>IFERROR(#REF!/GAMSsternCa!H116,"")</f>
        <v/>
      </c>
      <c r="J116" s="2" t="str">
        <f>IFERROR(#REF!/GAMSsternCa!I116,"")</f>
        <v/>
      </c>
      <c r="K116" s="2" t="str">
        <f>IFERROR(#REF!/GAMSsternCa!J116,"")</f>
        <v/>
      </c>
      <c r="L116" s="2" t="str">
        <f>IFERROR(#REF!/GAMSsternCa!K116,"")</f>
        <v/>
      </c>
      <c r="M116" s="2" t="str">
        <f>IFERROR(#REF!/GAMSsternCa!L116,"")</f>
        <v/>
      </c>
      <c r="N116" s="2" t="str">
        <f>IFERROR(#REF!/GAMSsternCa!M116,"")</f>
        <v/>
      </c>
      <c r="O116" s="2" t="str">
        <f>IFERROR(#REF!/GAMSsternCa!N116,"")</f>
        <v/>
      </c>
      <c r="P116" s="2" t="str">
        <f>IFERROR(#REF!/GAMSsternCa!O116,"")</f>
        <v/>
      </c>
      <c r="Q116" s="2" t="str">
        <f>IFERROR(#REF!/GAMSsternCa!P116,"")</f>
        <v/>
      </c>
      <c r="R116" s="2" t="str">
        <f>IFERROR(#REF!/GAMSsternCa!Q116,"")</f>
        <v/>
      </c>
      <c r="S116" s="2" t="str">
        <f>IFERROR(#REF!/GAMSsternCa!R116,"")</f>
        <v/>
      </c>
      <c r="T116" s="2" t="str">
        <f>IFERROR(#REF!/GAMSsternCa!S116,"")</f>
        <v/>
      </c>
      <c r="U116" s="2" t="str">
        <f>IFERROR(#REF!/GAMSsternCa!T116,"")</f>
        <v/>
      </c>
      <c r="V116" s="2" t="str">
        <f>IFERROR(#REF!/GAMSsternCa!U116,"")</f>
        <v/>
      </c>
      <c r="W116" s="2" t="str">
        <f>IFERROR(#REF!/GAMSsternCa!V116,"")</f>
        <v/>
      </c>
      <c r="X116" s="2" t="str">
        <f>IFERROR(#REF!/GAMSsternCa!W116,"")</f>
        <v/>
      </c>
      <c r="Y116" s="2" t="str">
        <f>IFERROR(#REF!/GAMSsternCa!X116,"")</f>
        <v/>
      </c>
      <c r="Z116" s="2" t="str">
        <f>IFERROR(#REF!/GAMSsternCa!Y116,"")</f>
        <v/>
      </c>
      <c r="AA116" s="2" t="str">
        <f>IFERROR(#REF!/GAMSsternCa!Z116,"")</f>
        <v/>
      </c>
      <c r="AB116" s="2" t="str">
        <f>IFERROR(#REF!/GAMSsternCa!AA116,"")</f>
        <v/>
      </c>
      <c r="AC116" s="2" t="str">
        <f>IFERROR(#REF!/GAMSsternCa!AB116,"")</f>
        <v/>
      </c>
      <c r="AD116" s="2" t="str">
        <f>IFERROR(#REF!/GAMSsternCa!AC116,"")</f>
        <v/>
      </c>
      <c r="AE116" s="2" t="str">
        <f>IFERROR(#REF!/GAMSsternCa!AD116,"")</f>
        <v/>
      </c>
      <c r="AF116" s="2" t="str">
        <f>IFERROR(#REF!/GAMSsternCa!AE116,"")</f>
        <v/>
      </c>
      <c r="AG116" s="2" t="str">
        <f>IFERROR(#REF!/GAMSsternCa!AF116,"")</f>
        <v/>
      </c>
      <c r="AH116" s="2" t="str">
        <f>IFERROR(#REF!/GAMSsternCa!AG116,"")</f>
        <v/>
      </c>
      <c r="AI116" s="2" t="str">
        <f>IFERROR(#REF!/GAMSsternCa!AH116,"")</f>
        <v/>
      </c>
      <c r="AJ116" s="2" t="str">
        <f>IFERROR(#REF!/GAMSsternCa!AI116,"")</f>
        <v/>
      </c>
      <c r="AK116" s="2" t="str">
        <f>IFERROR(#REF!/GAMSsternCa!AJ116,"")</f>
        <v/>
      </c>
      <c r="AL116" s="2" t="str">
        <f>IFERROR(#REF!/GAMSsternCa!AK116,"")</f>
        <v/>
      </c>
      <c r="AM116" s="2" t="str">
        <f>IFERROR(#REF!/GAMSsternCa!AL116,"")</f>
        <v/>
      </c>
      <c r="AN116" s="2" t="str">
        <f>IFERROR(#REF!/GAMSsternCa!AM116,"")</f>
        <v/>
      </c>
      <c r="AO116" s="2" t="str">
        <f>IFERROR(#REF!/GAMSsternCa!AN116,"")</f>
        <v/>
      </c>
      <c r="AP116" s="2" t="str">
        <f>IFERROR(#REF!/GAMSsternCa!AO116,"")</f>
        <v/>
      </c>
      <c r="AQ116" s="2" t="str">
        <f>IFERROR(#REF!/GAMSsternCa!AP116,"")</f>
        <v/>
      </c>
      <c r="AR116" s="2" t="str">
        <f>IFERROR(#REF!/GAMSsternCa!AQ116,"")</f>
        <v/>
      </c>
      <c r="AS116" s="2" t="str">
        <f>IFERROR(#REF!/GAMSsternCa!AR116,"")</f>
        <v/>
      </c>
      <c r="AT116" s="2" t="str">
        <f>IFERROR(#REF!/GAMSsternCa!AS116,"")</f>
        <v/>
      </c>
      <c r="AU116" s="2" t="str">
        <f>IFERROR(#REF!/GAMSsternCa!AT116,"")</f>
        <v/>
      </c>
      <c r="AV116" s="2" t="str">
        <f>IFERROR(#REF!/GAMSsternCa!AU116,"")</f>
        <v/>
      </c>
      <c r="AW116" s="2" t="str">
        <f>IFERROR(#REF!/GAMSsternCa!AV116,"")</f>
        <v/>
      </c>
      <c r="AX116" s="2" t="str">
        <f>IFERROR(#REF!/GAMSsternCa!AW116,"")</f>
        <v/>
      </c>
      <c r="AY116" s="2" t="str">
        <f>IFERROR(#REF!/GAMSsternCa!AX116,"")</f>
        <v/>
      </c>
      <c r="AZ116" s="2" t="str">
        <f>IFERROR(#REF!/GAMSsternCa!AY116,"")</f>
        <v/>
      </c>
      <c r="BA116" s="2" t="str">
        <f>IFERROR(#REF!/GAMSsternCa!AZ116,"")</f>
        <v/>
      </c>
      <c r="BB116" s="2" t="str">
        <f>IFERROR(#REF!/GAMSsternCa!BA116,"")</f>
        <v/>
      </c>
      <c r="BC116" s="2" t="str">
        <f>IFERROR(#REF!/GAMSsternCa!BB116,"")</f>
        <v/>
      </c>
      <c r="BD116" s="2" t="str">
        <f>IFERROR(#REF!/GAMSsternCa!BC116,"")</f>
        <v/>
      </c>
      <c r="BE116" s="2" t="str">
        <f>IFERROR(#REF!/GAMSsternCa!BD116,"")</f>
        <v/>
      </c>
      <c r="BF116" s="2" t="str">
        <f>IFERROR(#REF!/GAMSsternCa!BE116,"")</f>
        <v/>
      </c>
      <c r="BG116" s="2" t="str">
        <f>IFERROR(#REF!/GAMSsternCa!BF116,"")</f>
        <v/>
      </c>
      <c r="BH116" s="2" t="str">
        <f>IFERROR(#REF!/GAMSsternCa!BG116,"")</f>
        <v/>
      </c>
      <c r="BI116" s="2" t="str">
        <f>IFERROR(#REF!/GAMSsternCa!BH116,"")</f>
        <v/>
      </c>
      <c r="BJ116" s="2" t="str">
        <f>IFERROR(#REF!/GAMSsternCa!BI116,"")</f>
        <v/>
      </c>
    </row>
    <row r="117" spans="1:62" x14ac:dyDescent="0.25">
      <c r="A117" t="e">
        <f>#REF!</f>
        <v>#REF!</v>
      </c>
      <c r="B117" t="str">
        <f>GAMSbase!A117</f>
        <v>Capital (trillion 2005USD per year)</v>
      </c>
      <c r="C117" s="2" t="str">
        <f>IFERROR(#REF!/GAMSsternCa!B117,"")</f>
        <v/>
      </c>
      <c r="D117" s="2" t="str">
        <f>IFERROR(#REF!/GAMSsternCa!C117,"")</f>
        <v/>
      </c>
      <c r="E117" s="2" t="str">
        <f>IFERROR(#REF!/GAMSsternCa!D117,"")</f>
        <v/>
      </c>
      <c r="F117" s="2" t="str">
        <f>IFERROR(#REF!/GAMSsternCa!E117,"")</f>
        <v/>
      </c>
      <c r="G117" s="2" t="str">
        <f>IFERROR(#REF!/GAMSsternCa!F117,"")</f>
        <v/>
      </c>
      <c r="H117" s="2" t="str">
        <f>IFERROR(#REF!/GAMSsternCa!G117,"")</f>
        <v/>
      </c>
      <c r="I117" s="2" t="str">
        <f>IFERROR(#REF!/GAMSsternCa!H117,"")</f>
        <v/>
      </c>
      <c r="J117" s="2" t="str">
        <f>IFERROR(#REF!/GAMSsternCa!I117,"")</f>
        <v/>
      </c>
      <c r="K117" s="2" t="str">
        <f>IFERROR(#REF!/GAMSsternCa!J117,"")</f>
        <v/>
      </c>
      <c r="L117" s="2" t="str">
        <f>IFERROR(#REF!/GAMSsternCa!K117,"")</f>
        <v/>
      </c>
      <c r="M117" s="2" t="str">
        <f>IFERROR(#REF!/GAMSsternCa!L117,"")</f>
        <v/>
      </c>
      <c r="N117" s="2" t="str">
        <f>IFERROR(#REF!/GAMSsternCa!M117,"")</f>
        <v/>
      </c>
      <c r="O117" s="2" t="str">
        <f>IFERROR(#REF!/GAMSsternCa!N117,"")</f>
        <v/>
      </c>
      <c r="P117" s="2" t="str">
        <f>IFERROR(#REF!/GAMSsternCa!O117,"")</f>
        <v/>
      </c>
      <c r="Q117" s="2" t="str">
        <f>IFERROR(#REF!/GAMSsternCa!P117,"")</f>
        <v/>
      </c>
      <c r="R117" s="2" t="str">
        <f>IFERROR(#REF!/GAMSsternCa!Q117,"")</f>
        <v/>
      </c>
      <c r="S117" s="2" t="str">
        <f>IFERROR(#REF!/GAMSsternCa!R117,"")</f>
        <v/>
      </c>
      <c r="T117" s="2" t="str">
        <f>IFERROR(#REF!/GAMSsternCa!S117,"")</f>
        <v/>
      </c>
      <c r="U117" s="2" t="str">
        <f>IFERROR(#REF!/GAMSsternCa!T117,"")</f>
        <v/>
      </c>
      <c r="V117" s="2" t="str">
        <f>IFERROR(#REF!/GAMSsternCa!U117,"")</f>
        <v/>
      </c>
      <c r="W117" s="2" t="str">
        <f>IFERROR(#REF!/GAMSsternCa!V117,"")</f>
        <v/>
      </c>
      <c r="X117" s="2" t="str">
        <f>IFERROR(#REF!/GAMSsternCa!W117,"")</f>
        <v/>
      </c>
      <c r="Y117" s="2" t="str">
        <f>IFERROR(#REF!/GAMSsternCa!X117,"")</f>
        <v/>
      </c>
      <c r="Z117" s="2" t="str">
        <f>IFERROR(#REF!/GAMSsternCa!Y117,"")</f>
        <v/>
      </c>
      <c r="AA117" s="2" t="str">
        <f>IFERROR(#REF!/GAMSsternCa!Z117,"")</f>
        <v/>
      </c>
      <c r="AB117" s="2" t="str">
        <f>IFERROR(#REF!/GAMSsternCa!AA117,"")</f>
        <v/>
      </c>
      <c r="AC117" s="2" t="str">
        <f>IFERROR(#REF!/GAMSsternCa!AB117,"")</f>
        <v/>
      </c>
      <c r="AD117" s="2" t="str">
        <f>IFERROR(#REF!/GAMSsternCa!AC117,"")</f>
        <v/>
      </c>
      <c r="AE117" s="2" t="str">
        <f>IFERROR(#REF!/GAMSsternCa!AD117,"")</f>
        <v/>
      </c>
      <c r="AF117" s="2" t="str">
        <f>IFERROR(#REF!/GAMSsternCa!AE117,"")</f>
        <v/>
      </c>
      <c r="AG117" s="2" t="str">
        <f>IFERROR(#REF!/GAMSsternCa!AF117,"")</f>
        <v/>
      </c>
      <c r="AH117" s="2" t="str">
        <f>IFERROR(#REF!/GAMSsternCa!AG117,"")</f>
        <v/>
      </c>
      <c r="AI117" s="2" t="str">
        <f>IFERROR(#REF!/GAMSsternCa!AH117,"")</f>
        <v/>
      </c>
      <c r="AJ117" s="2" t="str">
        <f>IFERROR(#REF!/GAMSsternCa!AI117,"")</f>
        <v/>
      </c>
      <c r="AK117" s="2" t="str">
        <f>IFERROR(#REF!/GAMSsternCa!AJ117,"")</f>
        <v/>
      </c>
      <c r="AL117" s="2" t="str">
        <f>IFERROR(#REF!/GAMSsternCa!AK117,"")</f>
        <v/>
      </c>
      <c r="AM117" s="2" t="str">
        <f>IFERROR(#REF!/GAMSsternCa!AL117,"")</f>
        <v/>
      </c>
      <c r="AN117" s="2" t="str">
        <f>IFERROR(#REF!/GAMSsternCa!AM117,"")</f>
        <v/>
      </c>
      <c r="AO117" s="2" t="str">
        <f>IFERROR(#REF!/GAMSsternCa!AN117,"")</f>
        <v/>
      </c>
      <c r="AP117" s="2" t="str">
        <f>IFERROR(#REF!/GAMSsternCa!AO117,"")</f>
        <v/>
      </c>
      <c r="AQ117" s="2" t="str">
        <f>IFERROR(#REF!/GAMSsternCa!AP117,"")</f>
        <v/>
      </c>
      <c r="AR117" s="2" t="str">
        <f>IFERROR(#REF!/GAMSsternCa!AQ117,"")</f>
        <v/>
      </c>
      <c r="AS117" s="2" t="str">
        <f>IFERROR(#REF!/GAMSsternCa!AR117,"")</f>
        <v/>
      </c>
      <c r="AT117" s="2" t="str">
        <f>IFERROR(#REF!/GAMSsternCa!AS117,"")</f>
        <v/>
      </c>
      <c r="AU117" s="2" t="str">
        <f>IFERROR(#REF!/GAMSsternCa!AT117,"")</f>
        <v/>
      </c>
      <c r="AV117" s="2" t="str">
        <f>IFERROR(#REF!/GAMSsternCa!AU117,"")</f>
        <v/>
      </c>
      <c r="AW117" s="2" t="str">
        <f>IFERROR(#REF!/GAMSsternCa!AV117,"")</f>
        <v/>
      </c>
      <c r="AX117" s="2" t="str">
        <f>IFERROR(#REF!/GAMSsternCa!AW117,"")</f>
        <v/>
      </c>
      <c r="AY117" s="2" t="str">
        <f>IFERROR(#REF!/GAMSsternCa!AX117,"")</f>
        <v/>
      </c>
      <c r="AZ117" s="2" t="str">
        <f>IFERROR(#REF!/GAMSsternCa!AY117,"")</f>
        <v/>
      </c>
      <c r="BA117" s="2" t="str">
        <f>IFERROR(#REF!/GAMSsternCa!AZ117,"")</f>
        <v/>
      </c>
      <c r="BB117" s="2" t="str">
        <f>IFERROR(#REF!/GAMSsternCa!BA117,"")</f>
        <v/>
      </c>
      <c r="BC117" s="2" t="str">
        <f>IFERROR(#REF!/GAMSsternCa!BB117,"")</f>
        <v/>
      </c>
      <c r="BD117" s="2" t="str">
        <f>IFERROR(#REF!/GAMSsternCa!BC117,"")</f>
        <v/>
      </c>
      <c r="BE117" s="2" t="str">
        <f>IFERROR(#REF!/GAMSsternCa!BD117,"")</f>
        <v/>
      </c>
      <c r="BF117" s="2" t="str">
        <f>IFERROR(#REF!/GAMSsternCa!BE117,"")</f>
        <v/>
      </c>
      <c r="BG117" s="2" t="str">
        <f>IFERROR(#REF!/GAMSsternCa!BF117,"")</f>
        <v/>
      </c>
      <c r="BH117" s="2" t="str">
        <f>IFERROR(#REF!/GAMSsternCa!BG117,"")</f>
        <v/>
      </c>
      <c r="BI117" s="2" t="str">
        <f>IFERROR(#REF!/GAMSsternCa!BH117,"")</f>
        <v/>
      </c>
      <c r="BJ117" s="2" t="str">
        <f>IFERROR(#REF!/GAMSsternCa!BI117,"")</f>
        <v/>
      </c>
    </row>
    <row r="118" spans="1:62" x14ac:dyDescent="0.25">
      <c r="A118" t="e">
        <f>#REF!</f>
        <v>#REF!</v>
      </c>
      <c r="B118" t="str">
        <f>GAMSbase!A118</f>
        <v>* DISCOUNT RATES</v>
      </c>
      <c r="C118" s="2" t="str">
        <f>IFERROR(#REF!/GAMSsternCa!B118,"")</f>
        <v/>
      </c>
      <c r="D118" s="2" t="str">
        <f>IFERROR(#REF!/GAMSsternCa!C118,"")</f>
        <v/>
      </c>
      <c r="E118" s="2" t="str">
        <f>IFERROR(#REF!/GAMSsternCa!D118,"")</f>
        <v/>
      </c>
      <c r="F118" s="2" t="str">
        <f>IFERROR(#REF!/GAMSsternCa!E118,"")</f>
        <v/>
      </c>
      <c r="G118" s="2" t="str">
        <f>IFERROR(#REF!/GAMSsternCa!F118,"")</f>
        <v/>
      </c>
      <c r="H118" s="2" t="str">
        <f>IFERROR(#REF!/GAMSsternCa!G118,"")</f>
        <v/>
      </c>
      <c r="I118" s="2" t="str">
        <f>IFERROR(#REF!/GAMSsternCa!H118,"")</f>
        <v/>
      </c>
      <c r="J118" s="2" t="str">
        <f>IFERROR(#REF!/GAMSsternCa!I118,"")</f>
        <v/>
      </c>
      <c r="K118" s="2" t="str">
        <f>IFERROR(#REF!/GAMSsternCa!J118,"")</f>
        <v/>
      </c>
      <c r="L118" s="2" t="str">
        <f>IFERROR(#REF!/GAMSsternCa!K118,"")</f>
        <v/>
      </c>
      <c r="M118" s="2" t="str">
        <f>IFERROR(#REF!/GAMSsternCa!L118,"")</f>
        <v/>
      </c>
      <c r="N118" s="2" t="str">
        <f>IFERROR(#REF!/GAMSsternCa!M118,"")</f>
        <v/>
      </c>
      <c r="O118" s="2" t="str">
        <f>IFERROR(#REF!/GAMSsternCa!N118,"")</f>
        <v/>
      </c>
      <c r="P118" s="2" t="str">
        <f>IFERROR(#REF!/GAMSsternCa!O118,"")</f>
        <v/>
      </c>
      <c r="Q118" s="2" t="str">
        <f>IFERROR(#REF!/GAMSsternCa!P118,"")</f>
        <v/>
      </c>
      <c r="R118" s="2" t="str">
        <f>IFERROR(#REF!/GAMSsternCa!Q118,"")</f>
        <v/>
      </c>
      <c r="S118" s="2" t="str">
        <f>IFERROR(#REF!/GAMSsternCa!R118,"")</f>
        <v/>
      </c>
      <c r="T118" s="2" t="str">
        <f>IFERROR(#REF!/GAMSsternCa!S118,"")</f>
        <v/>
      </c>
      <c r="U118" s="2" t="str">
        <f>IFERROR(#REF!/GAMSsternCa!T118,"")</f>
        <v/>
      </c>
      <c r="V118" s="2" t="str">
        <f>IFERROR(#REF!/GAMSsternCa!U118,"")</f>
        <v/>
      </c>
      <c r="W118" s="2" t="str">
        <f>IFERROR(#REF!/GAMSsternCa!V118,"")</f>
        <v/>
      </c>
      <c r="X118" s="2" t="str">
        <f>IFERROR(#REF!/GAMSsternCa!W118,"")</f>
        <v/>
      </c>
      <c r="Y118" s="2" t="str">
        <f>IFERROR(#REF!/GAMSsternCa!X118,"")</f>
        <v/>
      </c>
      <c r="Z118" s="2" t="str">
        <f>IFERROR(#REF!/GAMSsternCa!Y118,"")</f>
        <v/>
      </c>
      <c r="AA118" s="2" t="str">
        <f>IFERROR(#REF!/GAMSsternCa!Z118,"")</f>
        <v/>
      </c>
      <c r="AB118" s="2" t="str">
        <f>IFERROR(#REF!/GAMSsternCa!AA118,"")</f>
        <v/>
      </c>
      <c r="AC118" s="2" t="str">
        <f>IFERROR(#REF!/GAMSsternCa!AB118,"")</f>
        <v/>
      </c>
      <c r="AD118" s="2" t="str">
        <f>IFERROR(#REF!/GAMSsternCa!AC118,"")</f>
        <v/>
      </c>
      <c r="AE118" s="2" t="str">
        <f>IFERROR(#REF!/GAMSsternCa!AD118,"")</f>
        <v/>
      </c>
      <c r="AF118" s="2" t="str">
        <f>IFERROR(#REF!/GAMSsternCa!AE118,"")</f>
        <v/>
      </c>
      <c r="AG118" s="2" t="str">
        <f>IFERROR(#REF!/GAMSsternCa!AF118,"")</f>
        <v/>
      </c>
      <c r="AH118" s="2" t="str">
        <f>IFERROR(#REF!/GAMSsternCa!AG118,"")</f>
        <v/>
      </c>
      <c r="AI118" s="2" t="str">
        <f>IFERROR(#REF!/GAMSsternCa!AH118,"")</f>
        <v/>
      </c>
      <c r="AJ118" s="2" t="str">
        <f>IFERROR(#REF!/GAMSsternCa!AI118,"")</f>
        <v/>
      </c>
      <c r="AK118" s="2" t="str">
        <f>IFERROR(#REF!/GAMSsternCa!AJ118,"")</f>
        <v/>
      </c>
      <c r="AL118" s="2" t="str">
        <f>IFERROR(#REF!/GAMSsternCa!AK118,"")</f>
        <v/>
      </c>
      <c r="AM118" s="2" t="str">
        <f>IFERROR(#REF!/GAMSsternCa!AL118,"")</f>
        <v/>
      </c>
      <c r="AN118" s="2" t="str">
        <f>IFERROR(#REF!/GAMSsternCa!AM118,"")</f>
        <v/>
      </c>
      <c r="AO118" s="2" t="str">
        <f>IFERROR(#REF!/GAMSsternCa!AN118,"")</f>
        <v/>
      </c>
      <c r="AP118" s="2" t="str">
        <f>IFERROR(#REF!/GAMSsternCa!AO118,"")</f>
        <v/>
      </c>
      <c r="AQ118" s="2" t="str">
        <f>IFERROR(#REF!/GAMSsternCa!AP118,"")</f>
        <v/>
      </c>
      <c r="AR118" s="2" t="str">
        <f>IFERROR(#REF!/GAMSsternCa!AQ118,"")</f>
        <v/>
      </c>
      <c r="AS118" s="2" t="str">
        <f>IFERROR(#REF!/GAMSsternCa!AR118,"")</f>
        <v/>
      </c>
      <c r="AT118" s="2" t="str">
        <f>IFERROR(#REF!/GAMSsternCa!AS118,"")</f>
        <v/>
      </c>
      <c r="AU118" s="2" t="str">
        <f>IFERROR(#REF!/GAMSsternCa!AT118,"")</f>
        <v/>
      </c>
      <c r="AV118" s="2" t="str">
        <f>IFERROR(#REF!/GAMSsternCa!AU118,"")</f>
        <v/>
      </c>
      <c r="AW118" s="2" t="str">
        <f>IFERROR(#REF!/GAMSsternCa!AV118,"")</f>
        <v/>
      </c>
      <c r="AX118" s="2" t="str">
        <f>IFERROR(#REF!/GAMSsternCa!AW118,"")</f>
        <v/>
      </c>
      <c r="AY118" s="2" t="str">
        <f>IFERROR(#REF!/GAMSsternCa!AX118,"")</f>
        <v/>
      </c>
      <c r="AZ118" s="2" t="str">
        <f>IFERROR(#REF!/GAMSsternCa!AY118,"")</f>
        <v/>
      </c>
      <c r="BA118" s="2" t="str">
        <f>IFERROR(#REF!/GAMSsternCa!AZ118,"")</f>
        <v/>
      </c>
      <c r="BB118" s="2" t="str">
        <f>IFERROR(#REF!/GAMSsternCa!BA118,"")</f>
        <v/>
      </c>
      <c r="BC118" s="2" t="str">
        <f>IFERROR(#REF!/GAMSsternCa!BB118,"")</f>
        <v/>
      </c>
      <c r="BD118" s="2" t="str">
        <f>IFERROR(#REF!/GAMSsternCa!BC118,"")</f>
        <v/>
      </c>
      <c r="BE118" s="2" t="str">
        <f>IFERROR(#REF!/GAMSsternCa!BD118,"")</f>
        <v/>
      </c>
      <c r="BF118" s="2" t="str">
        <f>IFERROR(#REF!/GAMSsternCa!BE118,"")</f>
        <v/>
      </c>
      <c r="BG118" s="2" t="str">
        <f>IFERROR(#REF!/GAMSsternCa!BF118,"")</f>
        <v/>
      </c>
      <c r="BH118" s="2" t="str">
        <f>IFERROR(#REF!/GAMSsternCa!BG118,"")</f>
        <v/>
      </c>
      <c r="BI118" s="2" t="str">
        <f>IFERROR(#REF!/GAMSsternCa!BH118,"")</f>
        <v/>
      </c>
      <c r="BJ118" s="2" t="str">
        <f>IFERROR(#REF!/GAMSsternCa!BI118,"")</f>
        <v/>
      </c>
    </row>
    <row r="119" spans="1:62" x14ac:dyDescent="0.25">
      <c r="A119" t="e">
        <f>#REF!</f>
        <v>#REF!</v>
      </c>
      <c r="B119" t="str">
        <f>GAMSbase!A119</f>
        <v>Utility Discount Rate (per year)</v>
      </c>
      <c r="C119" s="2" t="str">
        <f>IFERROR(#REF!/GAMSsternCa!B119,"")</f>
        <v/>
      </c>
      <c r="D119" s="2" t="str">
        <f>IFERROR(#REF!/GAMSsternCa!C119,"")</f>
        <v/>
      </c>
      <c r="E119" s="2" t="str">
        <f>IFERROR(#REF!/GAMSsternCa!D119,"")</f>
        <v/>
      </c>
      <c r="F119" s="2" t="str">
        <f>IFERROR(#REF!/GAMSsternCa!E119,"")</f>
        <v/>
      </c>
      <c r="G119" s="2" t="str">
        <f>IFERROR(#REF!/GAMSsternCa!F119,"")</f>
        <v/>
      </c>
      <c r="H119" s="2" t="str">
        <f>IFERROR(#REF!/GAMSsternCa!G119,"")</f>
        <v/>
      </c>
      <c r="I119" s="2" t="str">
        <f>IFERROR(#REF!/GAMSsternCa!H119,"")</f>
        <v/>
      </c>
      <c r="J119" s="2" t="str">
        <f>IFERROR(#REF!/GAMSsternCa!I119,"")</f>
        <v/>
      </c>
      <c r="K119" s="2" t="str">
        <f>IFERROR(#REF!/GAMSsternCa!J119,"")</f>
        <v/>
      </c>
      <c r="L119" s="2" t="str">
        <f>IFERROR(#REF!/GAMSsternCa!K119,"")</f>
        <v/>
      </c>
      <c r="M119" s="2" t="str">
        <f>IFERROR(#REF!/GAMSsternCa!L119,"")</f>
        <v/>
      </c>
      <c r="N119" s="2" t="str">
        <f>IFERROR(#REF!/GAMSsternCa!M119,"")</f>
        <v/>
      </c>
      <c r="O119" s="2" t="str">
        <f>IFERROR(#REF!/GAMSsternCa!N119,"")</f>
        <v/>
      </c>
      <c r="P119" s="2" t="str">
        <f>IFERROR(#REF!/GAMSsternCa!O119,"")</f>
        <v/>
      </c>
      <c r="Q119" s="2" t="str">
        <f>IFERROR(#REF!/GAMSsternCa!P119,"")</f>
        <v/>
      </c>
      <c r="R119" s="2" t="str">
        <f>IFERROR(#REF!/GAMSsternCa!Q119,"")</f>
        <v/>
      </c>
      <c r="S119" s="2" t="str">
        <f>IFERROR(#REF!/GAMSsternCa!R119,"")</f>
        <v/>
      </c>
      <c r="T119" s="2" t="str">
        <f>IFERROR(#REF!/GAMSsternCa!S119,"")</f>
        <v/>
      </c>
      <c r="U119" s="2" t="str">
        <f>IFERROR(#REF!/GAMSsternCa!T119,"")</f>
        <v/>
      </c>
      <c r="V119" s="2" t="str">
        <f>IFERROR(#REF!/GAMSsternCa!U119,"")</f>
        <v/>
      </c>
      <c r="W119" s="2" t="str">
        <f>IFERROR(#REF!/GAMSsternCa!V119,"")</f>
        <v/>
      </c>
      <c r="X119" s="2" t="str">
        <f>IFERROR(#REF!/GAMSsternCa!W119,"")</f>
        <v/>
      </c>
      <c r="Y119" s="2" t="str">
        <f>IFERROR(#REF!/GAMSsternCa!X119,"")</f>
        <v/>
      </c>
      <c r="Z119" s="2" t="str">
        <f>IFERROR(#REF!/GAMSsternCa!Y119,"")</f>
        <v/>
      </c>
      <c r="AA119" s="2" t="str">
        <f>IFERROR(#REF!/GAMSsternCa!Z119,"")</f>
        <v/>
      </c>
      <c r="AB119" s="2" t="str">
        <f>IFERROR(#REF!/GAMSsternCa!AA119,"")</f>
        <v/>
      </c>
      <c r="AC119" s="2" t="str">
        <f>IFERROR(#REF!/GAMSsternCa!AB119,"")</f>
        <v/>
      </c>
      <c r="AD119" s="2" t="str">
        <f>IFERROR(#REF!/GAMSsternCa!AC119,"")</f>
        <v/>
      </c>
      <c r="AE119" s="2" t="str">
        <f>IFERROR(#REF!/GAMSsternCa!AD119,"")</f>
        <v/>
      </c>
      <c r="AF119" s="2" t="str">
        <f>IFERROR(#REF!/GAMSsternCa!AE119,"")</f>
        <v/>
      </c>
      <c r="AG119" s="2" t="str">
        <f>IFERROR(#REF!/GAMSsternCa!AF119,"")</f>
        <v/>
      </c>
      <c r="AH119" s="2" t="str">
        <f>IFERROR(#REF!/GAMSsternCa!AG119,"")</f>
        <v/>
      </c>
      <c r="AI119" s="2" t="str">
        <f>IFERROR(#REF!/GAMSsternCa!AH119,"")</f>
        <v/>
      </c>
      <c r="AJ119" s="2" t="str">
        <f>IFERROR(#REF!/GAMSsternCa!AI119,"")</f>
        <v/>
      </c>
      <c r="AK119" s="2" t="str">
        <f>IFERROR(#REF!/GAMSsternCa!AJ119,"")</f>
        <v/>
      </c>
      <c r="AL119" s="2" t="str">
        <f>IFERROR(#REF!/GAMSsternCa!AK119,"")</f>
        <v/>
      </c>
      <c r="AM119" s="2" t="str">
        <f>IFERROR(#REF!/GAMSsternCa!AL119,"")</f>
        <v/>
      </c>
      <c r="AN119" s="2" t="str">
        <f>IFERROR(#REF!/GAMSsternCa!AM119,"")</f>
        <v/>
      </c>
      <c r="AO119" s="2" t="str">
        <f>IFERROR(#REF!/GAMSsternCa!AN119,"")</f>
        <v/>
      </c>
      <c r="AP119" s="2" t="str">
        <f>IFERROR(#REF!/GAMSsternCa!AO119,"")</f>
        <v/>
      </c>
      <c r="AQ119" s="2" t="str">
        <f>IFERROR(#REF!/GAMSsternCa!AP119,"")</f>
        <v/>
      </c>
      <c r="AR119" s="2" t="str">
        <f>IFERROR(#REF!/GAMSsternCa!AQ119,"")</f>
        <v/>
      </c>
      <c r="AS119" s="2" t="str">
        <f>IFERROR(#REF!/GAMSsternCa!AR119,"")</f>
        <v/>
      </c>
      <c r="AT119" s="2" t="str">
        <f>IFERROR(#REF!/GAMSsternCa!AS119,"")</f>
        <v/>
      </c>
      <c r="AU119" s="2" t="str">
        <f>IFERROR(#REF!/GAMSsternCa!AT119,"")</f>
        <v/>
      </c>
      <c r="AV119" s="2" t="str">
        <f>IFERROR(#REF!/GAMSsternCa!AU119,"")</f>
        <v/>
      </c>
      <c r="AW119" s="2" t="str">
        <f>IFERROR(#REF!/GAMSsternCa!AV119,"")</f>
        <v/>
      </c>
      <c r="AX119" s="2" t="str">
        <f>IFERROR(#REF!/GAMSsternCa!AW119,"")</f>
        <v/>
      </c>
      <c r="AY119" s="2" t="str">
        <f>IFERROR(#REF!/GAMSsternCa!AX119,"")</f>
        <v/>
      </c>
      <c r="AZ119" s="2" t="str">
        <f>IFERROR(#REF!/GAMSsternCa!AY119,"")</f>
        <v/>
      </c>
      <c r="BA119" s="2" t="str">
        <f>IFERROR(#REF!/GAMSsternCa!AZ119,"")</f>
        <v/>
      </c>
      <c r="BB119" s="2" t="str">
        <f>IFERROR(#REF!/GAMSsternCa!BA119,"")</f>
        <v/>
      </c>
      <c r="BC119" s="2" t="str">
        <f>IFERROR(#REF!/GAMSsternCa!BB119,"")</f>
        <v/>
      </c>
      <c r="BD119" s="2" t="str">
        <f>IFERROR(#REF!/GAMSsternCa!BC119,"")</f>
        <v/>
      </c>
      <c r="BE119" s="2" t="str">
        <f>IFERROR(#REF!/GAMSsternCa!BD119,"")</f>
        <v/>
      </c>
      <c r="BF119" s="2" t="str">
        <f>IFERROR(#REF!/GAMSsternCa!BE119,"")</f>
        <v/>
      </c>
      <c r="BG119" s="2" t="str">
        <f>IFERROR(#REF!/GAMSsternCa!BF119,"")</f>
        <v/>
      </c>
      <c r="BH119" s="2" t="str">
        <f>IFERROR(#REF!/GAMSsternCa!BG119,"")</f>
        <v/>
      </c>
      <c r="BI119" s="2" t="str">
        <f>IFERROR(#REF!/GAMSsternCa!BH119,"")</f>
        <v/>
      </c>
      <c r="BJ119" s="2" t="str">
        <f>IFERROR(#REF!/GAMSsternCa!BI119,"")</f>
        <v/>
      </c>
    </row>
    <row r="120" spans="1:62" x14ac:dyDescent="0.25">
      <c r="A120" t="e">
        <f>#REF!</f>
        <v>#REF!</v>
      </c>
      <c r="B120" t="str">
        <f>GAMSbase!A120</f>
        <v>First Period gross MPK</v>
      </c>
      <c r="C120" s="2" t="str">
        <f>IFERROR(#REF!/GAMSsternCa!B120,"")</f>
        <v/>
      </c>
      <c r="D120" s="2" t="str">
        <f>IFERROR(#REF!/GAMSsternCa!C120,"")</f>
        <v/>
      </c>
      <c r="E120" s="2" t="str">
        <f>IFERROR(#REF!/GAMSsternCa!D120,"")</f>
        <v/>
      </c>
      <c r="F120" s="2" t="str">
        <f>IFERROR(#REF!/GAMSsternCa!E120,"")</f>
        <v/>
      </c>
      <c r="G120" s="2" t="str">
        <f>IFERROR(#REF!/GAMSsternCa!F120,"")</f>
        <v/>
      </c>
      <c r="H120" s="2" t="str">
        <f>IFERROR(#REF!/GAMSsternCa!G120,"")</f>
        <v/>
      </c>
      <c r="I120" s="2" t="str">
        <f>IFERROR(#REF!/GAMSsternCa!H120,"")</f>
        <v/>
      </c>
      <c r="J120" s="2" t="str">
        <f>IFERROR(#REF!/GAMSsternCa!I120,"")</f>
        <v/>
      </c>
      <c r="K120" s="2" t="str">
        <f>IFERROR(#REF!/GAMSsternCa!J120,"")</f>
        <v/>
      </c>
      <c r="L120" s="2" t="str">
        <f>IFERROR(#REF!/GAMSsternCa!K120,"")</f>
        <v/>
      </c>
      <c r="M120" s="2" t="str">
        <f>IFERROR(#REF!/GAMSsternCa!L120,"")</f>
        <v/>
      </c>
      <c r="N120" s="2" t="str">
        <f>IFERROR(#REF!/GAMSsternCa!M120,"")</f>
        <v/>
      </c>
      <c r="O120" s="2" t="str">
        <f>IFERROR(#REF!/GAMSsternCa!N120,"")</f>
        <v/>
      </c>
      <c r="P120" s="2" t="str">
        <f>IFERROR(#REF!/GAMSsternCa!O120,"")</f>
        <v/>
      </c>
      <c r="Q120" s="2" t="str">
        <f>IFERROR(#REF!/GAMSsternCa!P120,"")</f>
        <v/>
      </c>
      <c r="R120" s="2" t="str">
        <f>IFERROR(#REF!/GAMSsternCa!Q120,"")</f>
        <v/>
      </c>
      <c r="S120" s="2" t="str">
        <f>IFERROR(#REF!/GAMSsternCa!R120,"")</f>
        <v/>
      </c>
      <c r="T120" s="2" t="str">
        <f>IFERROR(#REF!/GAMSsternCa!S120,"")</f>
        <v/>
      </c>
      <c r="U120" s="2" t="str">
        <f>IFERROR(#REF!/GAMSsternCa!T120,"")</f>
        <v/>
      </c>
      <c r="V120" s="2" t="str">
        <f>IFERROR(#REF!/GAMSsternCa!U120,"")</f>
        <v/>
      </c>
      <c r="W120" s="2" t="str">
        <f>IFERROR(#REF!/GAMSsternCa!V120,"")</f>
        <v/>
      </c>
      <c r="X120" s="2" t="str">
        <f>IFERROR(#REF!/GAMSsternCa!W120,"")</f>
        <v/>
      </c>
      <c r="Y120" s="2" t="str">
        <f>IFERROR(#REF!/GAMSsternCa!X120,"")</f>
        <v/>
      </c>
      <c r="Z120" s="2" t="str">
        <f>IFERROR(#REF!/GAMSsternCa!Y120,"")</f>
        <v/>
      </c>
      <c r="AA120" s="2" t="str">
        <f>IFERROR(#REF!/GAMSsternCa!Z120,"")</f>
        <v/>
      </c>
      <c r="AB120" s="2" t="str">
        <f>IFERROR(#REF!/GAMSsternCa!AA120,"")</f>
        <v/>
      </c>
      <c r="AC120" s="2" t="str">
        <f>IFERROR(#REF!/GAMSsternCa!AB120,"")</f>
        <v/>
      </c>
      <c r="AD120" s="2" t="str">
        <f>IFERROR(#REF!/GAMSsternCa!AC120,"")</f>
        <v/>
      </c>
      <c r="AE120" s="2" t="str">
        <f>IFERROR(#REF!/GAMSsternCa!AD120,"")</f>
        <v/>
      </c>
      <c r="AF120" s="2" t="str">
        <f>IFERROR(#REF!/GAMSsternCa!AE120,"")</f>
        <v/>
      </c>
      <c r="AG120" s="2" t="str">
        <f>IFERROR(#REF!/GAMSsternCa!AF120,"")</f>
        <v/>
      </c>
      <c r="AH120" s="2" t="str">
        <f>IFERROR(#REF!/GAMSsternCa!AG120,"")</f>
        <v/>
      </c>
      <c r="AI120" s="2" t="str">
        <f>IFERROR(#REF!/GAMSsternCa!AH120,"")</f>
        <v/>
      </c>
      <c r="AJ120" s="2" t="str">
        <f>IFERROR(#REF!/GAMSsternCa!AI120,"")</f>
        <v/>
      </c>
      <c r="AK120" s="2" t="str">
        <f>IFERROR(#REF!/GAMSsternCa!AJ120,"")</f>
        <v/>
      </c>
      <c r="AL120" s="2" t="str">
        <f>IFERROR(#REF!/GAMSsternCa!AK120,"")</f>
        <v/>
      </c>
      <c r="AM120" s="2" t="str">
        <f>IFERROR(#REF!/GAMSsternCa!AL120,"")</f>
        <v/>
      </c>
      <c r="AN120" s="2" t="str">
        <f>IFERROR(#REF!/GAMSsternCa!AM120,"")</f>
        <v/>
      </c>
      <c r="AO120" s="2" t="str">
        <f>IFERROR(#REF!/GAMSsternCa!AN120,"")</f>
        <v/>
      </c>
      <c r="AP120" s="2" t="str">
        <f>IFERROR(#REF!/GAMSsternCa!AO120,"")</f>
        <v/>
      </c>
      <c r="AQ120" s="2" t="str">
        <f>IFERROR(#REF!/GAMSsternCa!AP120,"")</f>
        <v/>
      </c>
      <c r="AR120" s="2" t="str">
        <f>IFERROR(#REF!/GAMSsternCa!AQ120,"")</f>
        <v/>
      </c>
      <c r="AS120" s="2" t="str">
        <f>IFERROR(#REF!/GAMSsternCa!AR120,"")</f>
        <v/>
      </c>
      <c r="AT120" s="2" t="str">
        <f>IFERROR(#REF!/GAMSsternCa!AS120,"")</f>
        <v/>
      </c>
      <c r="AU120" s="2" t="str">
        <f>IFERROR(#REF!/GAMSsternCa!AT120,"")</f>
        <v/>
      </c>
      <c r="AV120" s="2" t="str">
        <f>IFERROR(#REF!/GAMSsternCa!AU120,"")</f>
        <v/>
      </c>
      <c r="AW120" s="2" t="str">
        <f>IFERROR(#REF!/GAMSsternCa!AV120,"")</f>
        <v/>
      </c>
      <c r="AX120" s="2" t="str">
        <f>IFERROR(#REF!/GAMSsternCa!AW120,"")</f>
        <v/>
      </c>
      <c r="AY120" s="2" t="str">
        <f>IFERROR(#REF!/GAMSsternCa!AX120,"")</f>
        <v/>
      </c>
      <c r="AZ120" s="2" t="str">
        <f>IFERROR(#REF!/GAMSsternCa!AY120,"")</f>
        <v/>
      </c>
      <c r="BA120" s="2" t="str">
        <f>IFERROR(#REF!/GAMSsternCa!AZ120,"")</f>
        <v/>
      </c>
      <c r="BB120" s="2" t="str">
        <f>IFERROR(#REF!/GAMSsternCa!BA120,"")</f>
        <v/>
      </c>
      <c r="BC120" s="2" t="str">
        <f>IFERROR(#REF!/GAMSsternCa!BB120,"")</f>
        <v/>
      </c>
      <c r="BD120" s="2" t="str">
        <f>IFERROR(#REF!/GAMSsternCa!BC120,"")</f>
        <v/>
      </c>
      <c r="BE120" s="2" t="str">
        <f>IFERROR(#REF!/GAMSsternCa!BD120,"")</f>
        <v/>
      </c>
      <c r="BF120" s="2" t="str">
        <f>IFERROR(#REF!/GAMSsternCa!BE120,"")</f>
        <v/>
      </c>
      <c r="BG120" s="2" t="str">
        <f>IFERROR(#REF!/GAMSsternCa!BF120,"")</f>
        <v/>
      </c>
      <c r="BH120" s="2" t="str">
        <f>IFERROR(#REF!/GAMSsternCa!BG120,"")</f>
        <v/>
      </c>
      <c r="BI120" s="2" t="str">
        <f>IFERROR(#REF!/GAMSsternCa!BH120,"")</f>
        <v/>
      </c>
      <c r="BJ120" s="2" t="str">
        <f>IFERROR(#REF!/GAMSsternCa!BI120,"")</f>
        <v/>
      </c>
    </row>
    <row r="121" spans="1:62" x14ac:dyDescent="0.25">
      <c r="A121" t="e">
        <f>#REF!</f>
        <v>#REF!</v>
      </c>
      <c r="B121" t="str">
        <f>GAMSbase!A121</f>
        <v>All Periods gross MPK</v>
      </c>
      <c r="C121" s="2" t="str">
        <f>IFERROR(#REF!/GAMSsternCa!B121,"")</f>
        <v/>
      </c>
      <c r="D121" s="2" t="str">
        <f>IFERROR(#REF!/GAMSsternCa!C121,"")</f>
        <v/>
      </c>
      <c r="E121" s="2" t="str">
        <f>IFERROR(#REF!/GAMSsternCa!D121,"")</f>
        <v/>
      </c>
      <c r="F121" s="2" t="str">
        <f>IFERROR(#REF!/GAMSsternCa!E121,"")</f>
        <v/>
      </c>
      <c r="G121" s="2" t="str">
        <f>IFERROR(#REF!/GAMSsternCa!F121,"")</f>
        <v/>
      </c>
      <c r="H121" s="2" t="str">
        <f>IFERROR(#REF!/GAMSsternCa!G121,"")</f>
        <v/>
      </c>
      <c r="I121" s="2" t="str">
        <f>IFERROR(#REF!/GAMSsternCa!H121,"")</f>
        <v/>
      </c>
      <c r="J121" s="2" t="str">
        <f>IFERROR(#REF!/GAMSsternCa!I121,"")</f>
        <v/>
      </c>
      <c r="K121" s="2" t="str">
        <f>IFERROR(#REF!/GAMSsternCa!J121,"")</f>
        <v/>
      </c>
      <c r="L121" s="2" t="str">
        <f>IFERROR(#REF!/GAMSsternCa!K121,"")</f>
        <v/>
      </c>
      <c r="M121" s="2" t="str">
        <f>IFERROR(#REF!/GAMSsternCa!L121,"")</f>
        <v/>
      </c>
      <c r="N121" s="2" t="str">
        <f>IFERROR(#REF!/GAMSsternCa!M121,"")</f>
        <v/>
      </c>
      <c r="O121" s="2" t="str">
        <f>IFERROR(#REF!/GAMSsternCa!N121,"")</f>
        <v/>
      </c>
      <c r="P121" s="2" t="str">
        <f>IFERROR(#REF!/GAMSsternCa!O121,"")</f>
        <v/>
      </c>
      <c r="Q121" s="2" t="str">
        <f>IFERROR(#REF!/GAMSsternCa!P121,"")</f>
        <v/>
      </c>
      <c r="R121" s="2" t="str">
        <f>IFERROR(#REF!/GAMSsternCa!Q121,"")</f>
        <v/>
      </c>
      <c r="S121" s="2" t="str">
        <f>IFERROR(#REF!/GAMSsternCa!R121,"")</f>
        <v/>
      </c>
      <c r="T121" s="2" t="str">
        <f>IFERROR(#REF!/GAMSsternCa!S121,"")</f>
        <v/>
      </c>
      <c r="U121" s="2" t="str">
        <f>IFERROR(#REF!/GAMSsternCa!T121,"")</f>
        <v/>
      </c>
      <c r="V121" s="2" t="str">
        <f>IFERROR(#REF!/GAMSsternCa!U121,"")</f>
        <v/>
      </c>
      <c r="W121" s="2" t="str">
        <f>IFERROR(#REF!/GAMSsternCa!V121,"")</f>
        <v/>
      </c>
      <c r="X121" s="2" t="str">
        <f>IFERROR(#REF!/GAMSsternCa!W121,"")</f>
        <v/>
      </c>
      <c r="Y121" s="2" t="str">
        <f>IFERROR(#REF!/GAMSsternCa!X121,"")</f>
        <v/>
      </c>
      <c r="Z121" s="2" t="str">
        <f>IFERROR(#REF!/GAMSsternCa!Y121,"")</f>
        <v/>
      </c>
      <c r="AA121" s="2" t="str">
        <f>IFERROR(#REF!/GAMSsternCa!Z121,"")</f>
        <v/>
      </c>
      <c r="AB121" s="2" t="str">
        <f>IFERROR(#REF!/GAMSsternCa!AA121,"")</f>
        <v/>
      </c>
      <c r="AC121" s="2" t="str">
        <f>IFERROR(#REF!/GAMSsternCa!AB121,"")</f>
        <v/>
      </c>
      <c r="AD121" s="2" t="str">
        <f>IFERROR(#REF!/GAMSsternCa!AC121,"")</f>
        <v/>
      </c>
      <c r="AE121" s="2" t="str">
        <f>IFERROR(#REF!/GAMSsternCa!AD121,"")</f>
        <v/>
      </c>
      <c r="AF121" s="2" t="str">
        <f>IFERROR(#REF!/GAMSsternCa!AE121,"")</f>
        <v/>
      </c>
      <c r="AG121" s="2" t="str">
        <f>IFERROR(#REF!/GAMSsternCa!AF121,"")</f>
        <v/>
      </c>
      <c r="AH121" s="2" t="str">
        <f>IFERROR(#REF!/GAMSsternCa!AG121,"")</f>
        <v/>
      </c>
      <c r="AI121" s="2" t="str">
        <f>IFERROR(#REF!/GAMSsternCa!AH121,"")</f>
        <v/>
      </c>
      <c r="AJ121" s="2" t="str">
        <f>IFERROR(#REF!/GAMSsternCa!AI121,"")</f>
        <v/>
      </c>
      <c r="AK121" s="2" t="str">
        <f>IFERROR(#REF!/GAMSsternCa!AJ121,"")</f>
        <v/>
      </c>
      <c r="AL121" s="2" t="str">
        <f>IFERROR(#REF!/GAMSsternCa!AK121,"")</f>
        <v/>
      </c>
      <c r="AM121" s="2" t="str">
        <f>IFERROR(#REF!/GAMSsternCa!AL121,"")</f>
        <v/>
      </c>
      <c r="AN121" s="2" t="str">
        <f>IFERROR(#REF!/GAMSsternCa!AM121,"")</f>
        <v/>
      </c>
      <c r="AO121" s="2" t="str">
        <f>IFERROR(#REF!/GAMSsternCa!AN121,"")</f>
        <v/>
      </c>
      <c r="AP121" s="2" t="str">
        <f>IFERROR(#REF!/GAMSsternCa!AO121,"")</f>
        <v/>
      </c>
      <c r="AQ121" s="2" t="str">
        <f>IFERROR(#REF!/GAMSsternCa!AP121,"")</f>
        <v/>
      </c>
      <c r="AR121" s="2" t="str">
        <f>IFERROR(#REF!/GAMSsternCa!AQ121,"")</f>
        <v/>
      </c>
      <c r="AS121" s="2" t="str">
        <f>IFERROR(#REF!/GAMSsternCa!AR121,"")</f>
        <v/>
      </c>
      <c r="AT121" s="2" t="str">
        <f>IFERROR(#REF!/GAMSsternCa!AS121,"")</f>
        <v/>
      </c>
      <c r="AU121" s="2" t="str">
        <f>IFERROR(#REF!/GAMSsternCa!AT121,"")</f>
        <v/>
      </c>
      <c r="AV121" s="2" t="str">
        <f>IFERROR(#REF!/GAMSsternCa!AU121,"")</f>
        <v/>
      </c>
      <c r="AW121" s="2" t="str">
        <f>IFERROR(#REF!/GAMSsternCa!AV121,"")</f>
        <v/>
      </c>
      <c r="AX121" s="2" t="str">
        <f>IFERROR(#REF!/GAMSsternCa!AW121,"")</f>
        <v/>
      </c>
      <c r="AY121" s="2" t="str">
        <f>IFERROR(#REF!/GAMSsternCa!AX121,"")</f>
        <v/>
      </c>
      <c r="AZ121" s="2" t="str">
        <f>IFERROR(#REF!/GAMSsternCa!AY121,"")</f>
        <v/>
      </c>
      <c r="BA121" s="2" t="str">
        <f>IFERROR(#REF!/GAMSsternCa!AZ121,"")</f>
        <v/>
      </c>
      <c r="BB121" s="2" t="str">
        <f>IFERROR(#REF!/GAMSsternCa!BA121,"")</f>
        <v/>
      </c>
      <c r="BC121" s="2" t="str">
        <f>IFERROR(#REF!/GAMSsternCa!BB121,"")</f>
        <v/>
      </c>
      <c r="BD121" s="2" t="str">
        <f>IFERROR(#REF!/GAMSsternCa!BC121,"")</f>
        <v/>
      </c>
      <c r="BE121" s="2" t="str">
        <f>IFERROR(#REF!/GAMSsternCa!BD121,"")</f>
        <v/>
      </c>
      <c r="BF121" s="2" t="str">
        <f>IFERROR(#REF!/GAMSsternCa!BE121,"")</f>
        <v/>
      </c>
      <c r="BG121" s="2" t="str">
        <f>IFERROR(#REF!/GAMSsternCa!BF121,"")</f>
        <v/>
      </c>
      <c r="BH121" s="2" t="str">
        <f>IFERROR(#REF!/GAMSsternCa!BG121,"")</f>
        <v/>
      </c>
      <c r="BI121" s="2" t="str">
        <f>IFERROR(#REF!/GAMSsternCa!BH121,"")</f>
        <v/>
      </c>
      <c r="BJ121" s="2" t="str">
        <f>IFERROR(#REF!/GAMSsternCa!BI121,"")</f>
        <v/>
      </c>
    </row>
    <row r="122" spans="1:62" x14ac:dyDescent="0.25">
      <c r="A122" t="e">
        <f>#REF!</f>
        <v>#REF!</v>
      </c>
      <c r="B122" t="str">
        <f>GAMSbase!A122</f>
        <v>* WELFARE</v>
      </c>
      <c r="C122" s="2" t="str">
        <f>IFERROR(#REF!/GAMSsternCa!B122,"")</f>
        <v/>
      </c>
      <c r="D122" s="2" t="str">
        <f>IFERROR(#REF!/GAMSsternCa!C122,"")</f>
        <v/>
      </c>
      <c r="E122" s="2" t="str">
        <f>IFERROR(#REF!/GAMSsternCa!D122,"")</f>
        <v/>
      </c>
      <c r="F122" s="2" t="str">
        <f>IFERROR(#REF!/GAMSsternCa!E122,"")</f>
        <v/>
      </c>
      <c r="G122" s="2" t="str">
        <f>IFERROR(#REF!/GAMSsternCa!F122,"")</f>
        <v/>
      </c>
      <c r="H122" s="2" t="str">
        <f>IFERROR(#REF!/GAMSsternCa!G122,"")</f>
        <v/>
      </c>
      <c r="I122" s="2" t="str">
        <f>IFERROR(#REF!/GAMSsternCa!H122,"")</f>
        <v/>
      </c>
      <c r="J122" s="2" t="str">
        <f>IFERROR(#REF!/GAMSsternCa!I122,"")</f>
        <v/>
      </c>
      <c r="K122" s="2" t="str">
        <f>IFERROR(#REF!/GAMSsternCa!J122,"")</f>
        <v/>
      </c>
      <c r="L122" s="2" t="str">
        <f>IFERROR(#REF!/GAMSsternCa!K122,"")</f>
        <v/>
      </c>
      <c r="M122" s="2" t="str">
        <f>IFERROR(#REF!/GAMSsternCa!L122,"")</f>
        <v/>
      </c>
      <c r="N122" s="2" t="str">
        <f>IFERROR(#REF!/GAMSsternCa!M122,"")</f>
        <v/>
      </c>
      <c r="O122" s="2" t="str">
        <f>IFERROR(#REF!/GAMSsternCa!N122,"")</f>
        <v/>
      </c>
      <c r="P122" s="2" t="str">
        <f>IFERROR(#REF!/GAMSsternCa!O122,"")</f>
        <v/>
      </c>
      <c r="Q122" s="2" t="str">
        <f>IFERROR(#REF!/GAMSsternCa!P122,"")</f>
        <v/>
      </c>
      <c r="R122" s="2" t="str">
        <f>IFERROR(#REF!/GAMSsternCa!Q122,"")</f>
        <v/>
      </c>
      <c r="S122" s="2" t="str">
        <f>IFERROR(#REF!/GAMSsternCa!R122,"")</f>
        <v/>
      </c>
      <c r="T122" s="2" t="str">
        <f>IFERROR(#REF!/GAMSsternCa!S122,"")</f>
        <v/>
      </c>
      <c r="U122" s="2" t="str">
        <f>IFERROR(#REF!/GAMSsternCa!T122,"")</f>
        <v/>
      </c>
      <c r="V122" s="2" t="str">
        <f>IFERROR(#REF!/GAMSsternCa!U122,"")</f>
        <v/>
      </c>
      <c r="W122" s="2" t="str">
        <f>IFERROR(#REF!/GAMSsternCa!V122,"")</f>
        <v/>
      </c>
      <c r="X122" s="2" t="str">
        <f>IFERROR(#REF!/GAMSsternCa!W122,"")</f>
        <v/>
      </c>
      <c r="Y122" s="2" t="str">
        <f>IFERROR(#REF!/GAMSsternCa!X122,"")</f>
        <v/>
      </c>
      <c r="Z122" s="2" t="str">
        <f>IFERROR(#REF!/GAMSsternCa!Y122,"")</f>
        <v/>
      </c>
      <c r="AA122" s="2" t="str">
        <f>IFERROR(#REF!/GAMSsternCa!Z122,"")</f>
        <v/>
      </c>
      <c r="AB122" s="2" t="str">
        <f>IFERROR(#REF!/GAMSsternCa!AA122,"")</f>
        <v/>
      </c>
      <c r="AC122" s="2" t="str">
        <f>IFERROR(#REF!/GAMSsternCa!AB122,"")</f>
        <v/>
      </c>
      <c r="AD122" s="2" t="str">
        <f>IFERROR(#REF!/GAMSsternCa!AC122,"")</f>
        <v/>
      </c>
      <c r="AE122" s="2" t="str">
        <f>IFERROR(#REF!/GAMSsternCa!AD122,"")</f>
        <v/>
      </c>
      <c r="AF122" s="2" t="str">
        <f>IFERROR(#REF!/GAMSsternCa!AE122,"")</f>
        <v/>
      </c>
      <c r="AG122" s="2" t="str">
        <f>IFERROR(#REF!/GAMSsternCa!AF122,"")</f>
        <v/>
      </c>
      <c r="AH122" s="2" t="str">
        <f>IFERROR(#REF!/GAMSsternCa!AG122,"")</f>
        <v/>
      </c>
      <c r="AI122" s="2" t="str">
        <f>IFERROR(#REF!/GAMSsternCa!AH122,"")</f>
        <v/>
      </c>
      <c r="AJ122" s="2" t="str">
        <f>IFERROR(#REF!/GAMSsternCa!AI122,"")</f>
        <v/>
      </c>
      <c r="AK122" s="2" t="str">
        <f>IFERROR(#REF!/GAMSsternCa!AJ122,"")</f>
        <v/>
      </c>
      <c r="AL122" s="2" t="str">
        <f>IFERROR(#REF!/GAMSsternCa!AK122,"")</f>
        <v/>
      </c>
      <c r="AM122" s="2" t="str">
        <f>IFERROR(#REF!/GAMSsternCa!AL122,"")</f>
        <v/>
      </c>
      <c r="AN122" s="2" t="str">
        <f>IFERROR(#REF!/GAMSsternCa!AM122,"")</f>
        <v/>
      </c>
      <c r="AO122" s="2" t="str">
        <f>IFERROR(#REF!/GAMSsternCa!AN122,"")</f>
        <v/>
      </c>
      <c r="AP122" s="2" t="str">
        <f>IFERROR(#REF!/GAMSsternCa!AO122,"")</f>
        <v/>
      </c>
      <c r="AQ122" s="2" t="str">
        <f>IFERROR(#REF!/GAMSsternCa!AP122,"")</f>
        <v/>
      </c>
      <c r="AR122" s="2" t="str">
        <f>IFERROR(#REF!/GAMSsternCa!AQ122,"")</f>
        <v/>
      </c>
      <c r="AS122" s="2" t="str">
        <f>IFERROR(#REF!/GAMSsternCa!AR122,"")</f>
        <v/>
      </c>
      <c r="AT122" s="2" t="str">
        <f>IFERROR(#REF!/GAMSsternCa!AS122,"")</f>
        <v/>
      </c>
      <c r="AU122" s="2" t="str">
        <f>IFERROR(#REF!/GAMSsternCa!AT122,"")</f>
        <v/>
      </c>
      <c r="AV122" s="2" t="str">
        <f>IFERROR(#REF!/GAMSsternCa!AU122,"")</f>
        <v/>
      </c>
      <c r="AW122" s="2" t="str">
        <f>IFERROR(#REF!/GAMSsternCa!AV122,"")</f>
        <v/>
      </c>
      <c r="AX122" s="2" t="str">
        <f>IFERROR(#REF!/GAMSsternCa!AW122,"")</f>
        <v/>
      </c>
      <c r="AY122" s="2" t="str">
        <f>IFERROR(#REF!/GAMSsternCa!AX122,"")</f>
        <v/>
      </c>
      <c r="AZ122" s="2" t="str">
        <f>IFERROR(#REF!/GAMSsternCa!AY122,"")</f>
        <v/>
      </c>
      <c r="BA122" s="2" t="str">
        <f>IFERROR(#REF!/GAMSsternCa!AZ122,"")</f>
        <v/>
      </c>
      <c r="BB122" s="2" t="str">
        <f>IFERROR(#REF!/GAMSsternCa!BA122,"")</f>
        <v/>
      </c>
      <c r="BC122" s="2" t="str">
        <f>IFERROR(#REF!/GAMSsternCa!BB122,"")</f>
        <v/>
      </c>
      <c r="BD122" s="2" t="str">
        <f>IFERROR(#REF!/GAMSsternCa!BC122,"")</f>
        <v/>
      </c>
      <c r="BE122" s="2" t="str">
        <f>IFERROR(#REF!/GAMSsternCa!BD122,"")</f>
        <v/>
      </c>
      <c r="BF122" s="2" t="str">
        <f>IFERROR(#REF!/GAMSsternCa!BE122,"")</f>
        <v/>
      </c>
      <c r="BG122" s="2" t="str">
        <f>IFERROR(#REF!/GAMSsternCa!BF122,"")</f>
        <v/>
      </c>
      <c r="BH122" s="2" t="str">
        <f>IFERROR(#REF!/GAMSsternCa!BG122,"")</f>
        <v/>
      </c>
      <c r="BI122" s="2" t="str">
        <f>IFERROR(#REF!/GAMSsternCa!BH122,"")</f>
        <v/>
      </c>
      <c r="BJ122" s="2" t="str">
        <f>IFERROR(#REF!/GAMSsternCa!BI122,"")</f>
        <v/>
      </c>
    </row>
    <row r="123" spans="1:62" x14ac:dyDescent="0.25">
      <c r="A123" t="e">
        <f>#REF!</f>
        <v>#REF!</v>
      </c>
      <c r="B123" t="str">
        <f>GAMSbase!A123</f>
        <v>Consumption (trillion USD per year)</v>
      </c>
      <c r="C123" s="2" t="str">
        <f>IFERROR(#REF!/GAMSsternCa!B123,"")</f>
        <v/>
      </c>
      <c r="D123" s="2" t="str">
        <f>IFERROR(#REF!/GAMSsternCa!C123,"")</f>
        <v/>
      </c>
      <c r="E123" s="2" t="str">
        <f>IFERROR(#REF!/GAMSsternCa!D123,"")</f>
        <v/>
      </c>
      <c r="F123" s="2" t="str">
        <f>IFERROR(#REF!/GAMSsternCa!E123,"")</f>
        <v/>
      </c>
      <c r="G123" s="2" t="str">
        <f>IFERROR(#REF!/GAMSsternCa!F123,"")</f>
        <v/>
      </c>
      <c r="H123" s="2" t="str">
        <f>IFERROR(#REF!/GAMSsternCa!G123,"")</f>
        <v/>
      </c>
      <c r="I123" s="2" t="str">
        <f>IFERROR(#REF!/GAMSsternCa!H123,"")</f>
        <v/>
      </c>
      <c r="J123" s="2" t="str">
        <f>IFERROR(#REF!/GAMSsternCa!I123,"")</f>
        <v/>
      </c>
      <c r="K123" s="2" t="str">
        <f>IFERROR(#REF!/GAMSsternCa!J123,"")</f>
        <v/>
      </c>
      <c r="L123" s="2" t="str">
        <f>IFERROR(#REF!/GAMSsternCa!K123,"")</f>
        <v/>
      </c>
      <c r="M123" s="2" t="str">
        <f>IFERROR(#REF!/GAMSsternCa!L123,"")</f>
        <v/>
      </c>
      <c r="N123" s="2" t="str">
        <f>IFERROR(#REF!/GAMSsternCa!M123,"")</f>
        <v/>
      </c>
      <c r="O123" s="2" t="str">
        <f>IFERROR(#REF!/GAMSsternCa!N123,"")</f>
        <v/>
      </c>
      <c r="P123" s="2" t="str">
        <f>IFERROR(#REF!/GAMSsternCa!O123,"")</f>
        <v/>
      </c>
      <c r="Q123" s="2" t="str">
        <f>IFERROR(#REF!/GAMSsternCa!P123,"")</f>
        <v/>
      </c>
      <c r="R123" s="2" t="str">
        <f>IFERROR(#REF!/GAMSsternCa!Q123,"")</f>
        <v/>
      </c>
      <c r="S123" s="2" t="str">
        <f>IFERROR(#REF!/GAMSsternCa!R123,"")</f>
        <v/>
      </c>
      <c r="T123" s="2" t="str">
        <f>IFERROR(#REF!/GAMSsternCa!S123,"")</f>
        <v/>
      </c>
      <c r="U123" s="2" t="str">
        <f>IFERROR(#REF!/GAMSsternCa!T123,"")</f>
        <v/>
      </c>
      <c r="V123" s="2" t="str">
        <f>IFERROR(#REF!/GAMSsternCa!U123,"")</f>
        <v/>
      </c>
      <c r="W123" s="2" t="str">
        <f>IFERROR(#REF!/GAMSsternCa!V123,"")</f>
        <v/>
      </c>
      <c r="X123" s="2" t="str">
        <f>IFERROR(#REF!/GAMSsternCa!W123,"")</f>
        <v/>
      </c>
      <c r="Y123" s="2" t="str">
        <f>IFERROR(#REF!/GAMSsternCa!X123,"")</f>
        <v/>
      </c>
      <c r="Z123" s="2" t="str">
        <f>IFERROR(#REF!/GAMSsternCa!Y123,"")</f>
        <v/>
      </c>
      <c r="AA123" s="2" t="str">
        <f>IFERROR(#REF!/GAMSsternCa!Z123,"")</f>
        <v/>
      </c>
      <c r="AB123" s="2" t="str">
        <f>IFERROR(#REF!/GAMSsternCa!AA123,"")</f>
        <v/>
      </c>
      <c r="AC123" s="2" t="str">
        <f>IFERROR(#REF!/GAMSsternCa!AB123,"")</f>
        <v/>
      </c>
      <c r="AD123" s="2" t="str">
        <f>IFERROR(#REF!/GAMSsternCa!AC123,"")</f>
        <v/>
      </c>
      <c r="AE123" s="2" t="str">
        <f>IFERROR(#REF!/GAMSsternCa!AD123,"")</f>
        <v/>
      </c>
      <c r="AF123" s="2" t="str">
        <f>IFERROR(#REF!/GAMSsternCa!AE123,"")</f>
        <v/>
      </c>
      <c r="AG123" s="2" t="str">
        <f>IFERROR(#REF!/GAMSsternCa!AF123,"")</f>
        <v/>
      </c>
      <c r="AH123" s="2" t="str">
        <f>IFERROR(#REF!/GAMSsternCa!AG123,"")</f>
        <v/>
      </c>
      <c r="AI123" s="2" t="str">
        <f>IFERROR(#REF!/GAMSsternCa!AH123,"")</f>
        <v/>
      </c>
      <c r="AJ123" s="2" t="str">
        <f>IFERROR(#REF!/GAMSsternCa!AI123,"")</f>
        <v/>
      </c>
      <c r="AK123" s="2" t="str">
        <f>IFERROR(#REF!/GAMSsternCa!AJ123,"")</f>
        <v/>
      </c>
      <c r="AL123" s="2" t="str">
        <f>IFERROR(#REF!/GAMSsternCa!AK123,"")</f>
        <v/>
      </c>
      <c r="AM123" s="2" t="str">
        <f>IFERROR(#REF!/GAMSsternCa!AL123,"")</f>
        <v/>
      </c>
      <c r="AN123" s="2" t="str">
        <f>IFERROR(#REF!/GAMSsternCa!AM123,"")</f>
        <v/>
      </c>
      <c r="AO123" s="2" t="str">
        <f>IFERROR(#REF!/GAMSsternCa!AN123,"")</f>
        <v/>
      </c>
      <c r="AP123" s="2" t="str">
        <f>IFERROR(#REF!/GAMSsternCa!AO123,"")</f>
        <v/>
      </c>
      <c r="AQ123" s="2" t="str">
        <f>IFERROR(#REF!/GAMSsternCa!AP123,"")</f>
        <v/>
      </c>
      <c r="AR123" s="2" t="str">
        <f>IFERROR(#REF!/GAMSsternCa!AQ123,"")</f>
        <v/>
      </c>
      <c r="AS123" s="2" t="str">
        <f>IFERROR(#REF!/GAMSsternCa!AR123,"")</f>
        <v/>
      </c>
      <c r="AT123" s="2" t="str">
        <f>IFERROR(#REF!/GAMSsternCa!AS123,"")</f>
        <v/>
      </c>
      <c r="AU123" s="2" t="str">
        <f>IFERROR(#REF!/GAMSsternCa!AT123,"")</f>
        <v/>
      </c>
      <c r="AV123" s="2" t="str">
        <f>IFERROR(#REF!/GAMSsternCa!AU123,"")</f>
        <v/>
      </c>
      <c r="AW123" s="2" t="str">
        <f>IFERROR(#REF!/GAMSsternCa!AV123,"")</f>
        <v/>
      </c>
      <c r="AX123" s="2" t="str">
        <f>IFERROR(#REF!/GAMSsternCa!AW123,"")</f>
        <v/>
      </c>
      <c r="AY123" s="2" t="str">
        <f>IFERROR(#REF!/GAMSsternCa!AX123,"")</f>
        <v/>
      </c>
      <c r="AZ123" s="2" t="str">
        <f>IFERROR(#REF!/GAMSsternCa!AY123,"")</f>
        <v/>
      </c>
      <c r="BA123" s="2" t="str">
        <f>IFERROR(#REF!/GAMSsternCa!AZ123,"")</f>
        <v/>
      </c>
      <c r="BB123" s="2" t="str">
        <f>IFERROR(#REF!/GAMSsternCa!BA123,"")</f>
        <v/>
      </c>
      <c r="BC123" s="2" t="str">
        <f>IFERROR(#REF!/GAMSsternCa!BB123,"")</f>
        <v/>
      </c>
      <c r="BD123" s="2" t="str">
        <f>IFERROR(#REF!/GAMSsternCa!BC123,"")</f>
        <v/>
      </c>
      <c r="BE123" s="2" t="str">
        <f>IFERROR(#REF!/GAMSsternCa!BD123,"")</f>
        <v/>
      </c>
      <c r="BF123" s="2" t="str">
        <f>IFERROR(#REF!/GAMSsternCa!BE123,"")</f>
        <v/>
      </c>
      <c r="BG123" s="2" t="str">
        <f>IFERROR(#REF!/GAMSsternCa!BF123,"")</f>
        <v/>
      </c>
      <c r="BH123" s="2" t="str">
        <f>IFERROR(#REF!/GAMSsternCa!BG123,"")</f>
        <v/>
      </c>
      <c r="BI123" s="2" t="str">
        <f>IFERROR(#REF!/GAMSsternCa!BH123,"")</f>
        <v/>
      </c>
      <c r="BJ123" s="2" t="str">
        <f>IFERROR(#REF!/GAMSsternCa!BI123,"")</f>
        <v/>
      </c>
    </row>
    <row r="124" spans="1:62" x14ac:dyDescent="0.25">
      <c r="A124" t="e">
        <f>#REF!</f>
        <v>#REF!</v>
      </c>
      <c r="B124" t="str">
        <f>GAMSbase!A124</f>
        <v>Net Capial Accumulation (trillion USD per year)</v>
      </c>
      <c r="C124" s="2" t="str">
        <f>IFERROR(#REF!/GAMSsternCa!B124,"")</f>
        <v/>
      </c>
      <c r="D124" s="2" t="str">
        <f>IFERROR(#REF!/GAMSsternCa!C124,"")</f>
        <v/>
      </c>
      <c r="E124" s="2" t="str">
        <f>IFERROR(#REF!/GAMSsternCa!D124,"")</f>
        <v/>
      </c>
      <c r="F124" s="2" t="str">
        <f>IFERROR(#REF!/GAMSsternCa!E124,"")</f>
        <v/>
      </c>
      <c r="G124" s="2" t="str">
        <f>IFERROR(#REF!/GAMSsternCa!F124,"")</f>
        <v/>
      </c>
      <c r="H124" s="2" t="str">
        <f>IFERROR(#REF!/GAMSsternCa!G124,"")</f>
        <v/>
      </c>
      <c r="I124" s="2" t="str">
        <f>IFERROR(#REF!/GAMSsternCa!H124,"")</f>
        <v/>
      </c>
      <c r="J124" s="2" t="str">
        <f>IFERROR(#REF!/GAMSsternCa!I124,"")</f>
        <v/>
      </c>
      <c r="K124" s="2" t="str">
        <f>IFERROR(#REF!/GAMSsternCa!J124,"")</f>
        <v/>
      </c>
      <c r="L124" s="2" t="str">
        <f>IFERROR(#REF!/GAMSsternCa!K124,"")</f>
        <v/>
      </c>
      <c r="M124" s="2" t="str">
        <f>IFERROR(#REF!/GAMSsternCa!L124,"")</f>
        <v/>
      </c>
      <c r="N124" s="2" t="str">
        <f>IFERROR(#REF!/GAMSsternCa!M124,"")</f>
        <v/>
      </c>
      <c r="O124" s="2" t="str">
        <f>IFERROR(#REF!/GAMSsternCa!N124,"")</f>
        <v/>
      </c>
      <c r="P124" s="2" t="str">
        <f>IFERROR(#REF!/GAMSsternCa!O124,"")</f>
        <v/>
      </c>
      <c r="Q124" s="2" t="str">
        <f>IFERROR(#REF!/GAMSsternCa!P124,"")</f>
        <v/>
      </c>
      <c r="R124" s="2" t="str">
        <f>IFERROR(#REF!/GAMSsternCa!Q124,"")</f>
        <v/>
      </c>
      <c r="S124" s="2" t="str">
        <f>IFERROR(#REF!/GAMSsternCa!R124,"")</f>
        <v/>
      </c>
      <c r="T124" s="2" t="str">
        <f>IFERROR(#REF!/GAMSsternCa!S124,"")</f>
        <v/>
      </c>
      <c r="U124" s="2" t="str">
        <f>IFERROR(#REF!/GAMSsternCa!T124,"")</f>
        <v/>
      </c>
      <c r="V124" s="2" t="str">
        <f>IFERROR(#REF!/GAMSsternCa!U124,"")</f>
        <v/>
      </c>
      <c r="W124" s="2" t="str">
        <f>IFERROR(#REF!/GAMSsternCa!V124,"")</f>
        <v/>
      </c>
      <c r="X124" s="2" t="str">
        <f>IFERROR(#REF!/GAMSsternCa!W124,"")</f>
        <v/>
      </c>
      <c r="Y124" s="2" t="str">
        <f>IFERROR(#REF!/GAMSsternCa!X124,"")</f>
        <v/>
      </c>
      <c r="Z124" s="2" t="str">
        <f>IFERROR(#REF!/GAMSsternCa!Y124,"")</f>
        <v/>
      </c>
      <c r="AA124" s="2" t="str">
        <f>IFERROR(#REF!/GAMSsternCa!Z124,"")</f>
        <v/>
      </c>
      <c r="AB124" s="2" t="str">
        <f>IFERROR(#REF!/GAMSsternCa!AA124,"")</f>
        <v/>
      </c>
      <c r="AC124" s="2" t="str">
        <f>IFERROR(#REF!/GAMSsternCa!AB124,"")</f>
        <v/>
      </c>
      <c r="AD124" s="2" t="str">
        <f>IFERROR(#REF!/GAMSsternCa!AC124,"")</f>
        <v/>
      </c>
      <c r="AE124" s="2" t="str">
        <f>IFERROR(#REF!/GAMSsternCa!AD124,"")</f>
        <v/>
      </c>
      <c r="AF124" s="2" t="str">
        <f>IFERROR(#REF!/GAMSsternCa!AE124,"")</f>
        <v/>
      </c>
      <c r="AG124" s="2" t="str">
        <f>IFERROR(#REF!/GAMSsternCa!AF124,"")</f>
        <v/>
      </c>
      <c r="AH124" s="2" t="str">
        <f>IFERROR(#REF!/GAMSsternCa!AG124,"")</f>
        <v/>
      </c>
      <c r="AI124" s="2" t="str">
        <f>IFERROR(#REF!/GAMSsternCa!AH124,"")</f>
        <v/>
      </c>
      <c r="AJ124" s="2" t="str">
        <f>IFERROR(#REF!/GAMSsternCa!AI124,"")</f>
        <v/>
      </c>
      <c r="AK124" s="2" t="str">
        <f>IFERROR(#REF!/GAMSsternCa!AJ124,"")</f>
        <v/>
      </c>
      <c r="AL124" s="2" t="str">
        <f>IFERROR(#REF!/GAMSsternCa!AK124,"")</f>
        <v/>
      </c>
      <c r="AM124" s="2" t="str">
        <f>IFERROR(#REF!/GAMSsternCa!AL124,"")</f>
        <v/>
      </c>
      <c r="AN124" s="2" t="str">
        <f>IFERROR(#REF!/GAMSsternCa!AM124,"")</f>
        <v/>
      </c>
      <c r="AO124" s="2" t="str">
        <f>IFERROR(#REF!/GAMSsternCa!AN124,"")</f>
        <v/>
      </c>
      <c r="AP124" s="2" t="str">
        <f>IFERROR(#REF!/GAMSsternCa!AO124,"")</f>
        <v/>
      </c>
      <c r="AQ124" s="2" t="str">
        <f>IFERROR(#REF!/GAMSsternCa!AP124,"")</f>
        <v/>
      </c>
      <c r="AR124" s="2" t="str">
        <f>IFERROR(#REF!/GAMSsternCa!AQ124,"")</f>
        <v/>
      </c>
      <c r="AS124" s="2" t="str">
        <f>IFERROR(#REF!/GAMSsternCa!AR124,"")</f>
        <v/>
      </c>
      <c r="AT124" s="2" t="str">
        <f>IFERROR(#REF!/GAMSsternCa!AS124,"")</f>
        <v/>
      </c>
      <c r="AU124" s="2" t="str">
        <f>IFERROR(#REF!/GAMSsternCa!AT124,"")</f>
        <v/>
      </c>
      <c r="AV124" s="2" t="str">
        <f>IFERROR(#REF!/GAMSsternCa!AU124,"")</f>
        <v/>
      </c>
      <c r="AW124" s="2" t="str">
        <f>IFERROR(#REF!/GAMSsternCa!AV124,"")</f>
        <v/>
      </c>
      <c r="AX124" s="2" t="str">
        <f>IFERROR(#REF!/GAMSsternCa!AW124,"")</f>
        <v/>
      </c>
      <c r="AY124" s="2" t="str">
        <f>IFERROR(#REF!/GAMSsternCa!AX124,"")</f>
        <v/>
      </c>
      <c r="AZ124" s="2" t="str">
        <f>IFERROR(#REF!/GAMSsternCa!AY124,"")</f>
        <v/>
      </c>
      <c r="BA124" s="2" t="str">
        <f>IFERROR(#REF!/GAMSsternCa!AZ124,"")</f>
        <v/>
      </c>
      <c r="BB124" s="2" t="str">
        <f>IFERROR(#REF!/GAMSsternCa!BA124,"")</f>
        <v/>
      </c>
      <c r="BC124" s="2" t="str">
        <f>IFERROR(#REF!/GAMSsternCa!BB124,"")</f>
        <v/>
      </c>
      <c r="BD124" s="2" t="str">
        <f>IFERROR(#REF!/GAMSsternCa!BC124,"")</f>
        <v/>
      </c>
      <c r="BE124" s="2" t="str">
        <f>IFERROR(#REF!/GAMSsternCa!BD124,"")</f>
        <v/>
      </c>
      <c r="BF124" s="2" t="str">
        <f>IFERROR(#REF!/GAMSsternCa!BE124,"")</f>
        <v/>
      </c>
      <c r="BG124" s="2" t="str">
        <f>IFERROR(#REF!/GAMSsternCa!BF124,"")</f>
        <v/>
      </c>
      <c r="BH124" s="2" t="str">
        <f>IFERROR(#REF!/GAMSsternCa!BG124,"")</f>
        <v/>
      </c>
      <c r="BI124" s="2" t="str">
        <f>IFERROR(#REF!/GAMSsternCa!BH124,"")</f>
        <v/>
      </c>
      <c r="BJ124" s="2" t="str">
        <f>IFERROR(#REF!/GAMSsternCa!BI124,"")</f>
        <v/>
      </c>
    </row>
    <row r="125" spans="1:62" x14ac:dyDescent="0.25">
      <c r="A125" t="e">
        <f>#REF!</f>
        <v>#REF!</v>
      </c>
      <c r="B125" t="str">
        <f>GAMSbase!A125</f>
        <v>Net National Income (consumption basis)</v>
      </c>
      <c r="C125" s="2" t="str">
        <f>IFERROR(#REF!/GAMSsternCa!B125,"")</f>
        <v/>
      </c>
      <c r="D125" s="2" t="str">
        <f>IFERROR(#REF!/GAMSsternCa!C125,"")</f>
        <v/>
      </c>
      <c r="E125" s="2" t="str">
        <f>IFERROR(#REF!/GAMSsternCa!D125,"")</f>
        <v/>
      </c>
      <c r="F125" s="2" t="str">
        <f>IFERROR(#REF!/GAMSsternCa!E125,"")</f>
        <v/>
      </c>
      <c r="G125" s="2" t="str">
        <f>IFERROR(#REF!/GAMSsternCa!F125,"")</f>
        <v/>
      </c>
      <c r="H125" s="2" t="str">
        <f>IFERROR(#REF!/GAMSsternCa!G125,"")</f>
        <v/>
      </c>
      <c r="I125" s="2" t="str">
        <f>IFERROR(#REF!/GAMSsternCa!H125,"")</f>
        <v/>
      </c>
      <c r="J125" s="2" t="str">
        <f>IFERROR(#REF!/GAMSsternCa!I125,"")</f>
        <v/>
      </c>
      <c r="K125" s="2" t="str">
        <f>IFERROR(#REF!/GAMSsternCa!J125,"")</f>
        <v/>
      </c>
      <c r="L125" s="2" t="str">
        <f>IFERROR(#REF!/GAMSsternCa!K125,"")</f>
        <v/>
      </c>
      <c r="M125" s="2" t="str">
        <f>IFERROR(#REF!/GAMSsternCa!L125,"")</f>
        <v/>
      </c>
      <c r="N125" s="2" t="str">
        <f>IFERROR(#REF!/GAMSsternCa!M125,"")</f>
        <v/>
      </c>
      <c r="O125" s="2" t="str">
        <f>IFERROR(#REF!/GAMSsternCa!N125,"")</f>
        <v/>
      </c>
      <c r="P125" s="2" t="str">
        <f>IFERROR(#REF!/GAMSsternCa!O125,"")</f>
        <v/>
      </c>
      <c r="Q125" s="2" t="str">
        <f>IFERROR(#REF!/GAMSsternCa!P125,"")</f>
        <v/>
      </c>
      <c r="R125" s="2" t="str">
        <f>IFERROR(#REF!/GAMSsternCa!Q125,"")</f>
        <v/>
      </c>
      <c r="S125" s="2" t="str">
        <f>IFERROR(#REF!/GAMSsternCa!R125,"")</f>
        <v/>
      </c>
      <c r="T125" s="2" t="str">
        <f>IFERROR(#REF!/GAMSsternCa!S125,"")</f>
        <v/>
      </c>
      <c r="U125" s="2" t="str">
        <f>IFERROR(#REF!/GAMSsternCa!T125,"")</f>
        <v/>
      </c>
      <c r="V125" s="2" t="str">
        <f>IFERROR(#REF!/GAMSsternCa!U125,"")</f>
        <v/>
      </c>
      <c r="W125" s="2" t="str">
        <f>IFERROR(#REF!/GAMSsternCa!V125,"")</f>
        <v/>
      </c>
      <c r="X125" s="2" t="str">
        <f>IFERROR(#REF!/GAMSsternCa!W125,"")</f>
        <v/>
      </c>
      <c r="Y125" s="2" t="str">
        <f>IFERROR(#REF!/GAMSsternCa!X125,"")</f>
        <v/>
      </c>
      <c r="Z125" s="2" t="str">
        <f>IFERROR(#REF!/GAMSsternCa!Y125,"")</f>
        <v/>
      </c>
      <c r="AA125" s="2" t="str">
        <f>IFERROR(#REF!/GAMSsternCa!Z125,"")</f>
        <v/>
      </c>
      <c r="AB125" s="2" t="str">
        <f>IFERROR(#REF!/GAMSsternCa!AA125,"")</f>
        <v/>
      </c>
      <c r="AC125" s="2" t="str">
        <f>IFERROR(#REF!/GAMSsternCa!AB125,"")</f>
        <v/>
      </c>
      <c r="AD125" s="2" t="str">
        <f>IFERROR(#REF!/GAMSsternCa!AC125,"")</f>
        <v/>
      </c>
      <c r="AE125" s="2" t="str">
        <f>IFERROR(#REF!/GAMSsternCa!AD125,"")</f>
        <v/>
      </c>
      <c r="AF125" s="2" t="str">
        <f>IFERROR(#REF!/GAMSsternCa!AE125,"")</f>
        <v/>
      </c>
      <c r="AG125" s="2" t="str">
        <f>IFERROR(#REF!/GAMSsternCa!AF125,"")</f>
        <v/>
      </c>
      <c r="AH125" s="2" t="str">
        <f>IFERROR(#REF!/GAMSsternCa!AG125,"")</f>
        <v/>
      </c>
      <c r="AI125" s="2" t="str">
        <f>IFERROR(#REF!/GAMSsternCa!AH125,"")</f>
        <v/>
      </c>
      <c r="AJ125" s="2" t="str">
        <f>IFERROR(#REF!/GAMSsternCa!AI125,"")</f>
        <v/>
      </c>
      <c r="AK125" s="2" t="str">
        <f>IFERROR(#REF!/GAMSsternCa!AJ125,"")</f>
        <v/>
      </c>
      <c r="AL125" s="2" t="str">
        <f>IFERROR(#REF!/GAMSsternCa!AK125,"")</f>
        <v/>
      </c>
      <c r="AM125" s="2" t="str">
        <f>IFERROR(#REF!/GAMSsternCa!AL125,"")</f>
        <v/>
      </c>
      <c r="AN125" s="2" t="str">
        <f>IFERROR(#REF!/GAMSsternCa!AM125,"")</f>
        <v/>
      </c>
      <c r="AO125" s="2" t="str">
        <f>IFERROR(#REF!/GAMSsternCa!AN125,"")</f>
        <v/>
      </c>
      <c r="AP125" s="2" t="str">
        <f>IFERROR(#REF!/GAMSsternCa!AO125,"")</f>
        <v/>
      </c>
      <c r="AQ125" s="2" t="str">
        <f>IFERROR(#REF!/GAMSsternCa!AP125,"")</f>
        <v/>
      </c>
      <c r="AR125" s="2" t="str">
        <f>IFERROR(#REF!/GAMSsternCa!AQ125,"")</f>
        <v/>
      </c>
      <c r="AS125" s="2" t="str">
        <f>IFERROR(#REF!/GAMSsternCa!AR125,"")</f>
        <v/>
      </c>
      <c r="AT125" s="2" t="str">
        <f>IFERROR(#REF!/GAMSsternCa!AS125,"")</f>
        <v/>
      </c>
      <c r="AU125" s="2" t="str">
        <f>IFERROR(#REF!/GAMSsternCa!AT125,"")</f>
        <v/>
      </c>
      <c r="AV125" s="2" t="str">
        <f>IFERROR(#REF!/GAMSsternCa!AU125,"")</f>
        <v/>
      </c>
      <c r="AW125" s="2" t="str">
        <f>IFERROR(#REF!/GAMSsternCa!AV125,"")</f>
        <v/>
      </c>
      <c r="AX125" s="2" t="str">
        <f>IFERROR(#REF!/GAMSsternCa!AW125,"")</f>
        <v/>
      </c>
      <c r="AY125" s="2" t="str">
        <f>IFERROR(#REF!/GAMSsternCa!AX125,"")</f>
        <v/>
      </c>
      <c r="AZ125" s="2" t="str">
        <f>IFERROR(#REF!/GAMSsternCa!AY125,"")</f>
        <v/>
      </c>
      <c r="BA125" s="2" t="str">
        <f>IFERROR(#REF!/GAMSsternCa!AZ125,"")</f>
        <v/>
      </c>
      <c r="BB125" s="2" t="str">
        <f>IFERROR(#REF!/GAMSsternCa!BA125,"")</f>
        <v/>
      </c>
      <c r="BC125" s="2" t="str">
        <f>IFERROR(#REF!/GAMSsternCa!BB125,"")</f>
        <v/>
      </c>
      <c r="BD125" s="2" t="str">
        <f>IFERROR(#REF!/GAMSsternCa!BC125,"")</f>
        <v/>
      </c>
      <c r="BE125" s="2" t="str">
        <f>IFERROR(#REF!/GAMSsternCa!BD125,"")</f>
        <v/>
      </c>
      <c r="BF125" s="2" t="str">
        <f>IFERROR(#REF!/GAMSsternCa!BE125,"")</f>
        <v/>
      </c>
      <c r="BG125" s="2" t="str">
        <f>IFERROR(#REF!/GAMSsternCa!BF125,"")</f>
        <v/>
      </c>
      <c r="BH125" s="2" t="str">
        <f>IFERROR(#REF!/GAMSsternCa!BG125,"")</f>
        <v/>
      </c>
      <c r="BI125" s="2" t="str">
        <f>IFERROR(#REF!/GAMSsternCa!BH125,"")</f>
        <v/>
      </c>
      <c r="BJ125" s="2" t="str">
        <f>IFERROR(#REF!/GAMSsternCa!BI125,"")</f>
        <v/>
      </c>
    </row>
    <row r="126" spans="1:62" x14ac:dyDescent="0.25">
      <c r="A126" t="e">
        <f>#REF!</f>
        <v>#REF!</v>
      </c>
      <c r="B126" t="str">
        <f>GAMSbase!A126</f>
        <v>Consumption Per Capita (thousand USD per year)</v>
      </c>
      <c r="C126" s="2" t="str">
        <f>IFERROR(#REF!/GAMSsternCa!B126,"")</f>
        <v/>
      </c>
      <c r="D126" s="2" t="str">
        <f>IFERROR(#REF!/GAMSsternCa!C126,"")</f>
        <v/>
      </c>
      <c r="E126" s="2" t="str">
        <f>IFERROR(#REF!/GAMSsternCa!D126,"")</f>
        <v/>
      </c>
      <c r="F126" s="2" t="str">
        <f>IFERROR(#REF!/GAMSsternCa!E126,"")</f>
        <v/>
      </c>
      <c r="G126" s="2" t="str">
        <f>IFERROR(#REF!/GAMSsternCa!F126,"")</f>
        <v/>
      </c>
      <c r="H126" s="2" t="str">
        <f>IFERROR(#REF!/GAMSsternCa!G126,"")</f>
        <v/>
      </c>
      <c r="I126" s="2" t="str">
        <f>IFERROR(#REF!/GAMSsternCa!H126,"")</f>
        <v/>
      </c>
      <c r="J126" s="2" t="str">
        <f>IFERROR(#REF!/GAMSsternCa!I126,"")</f>
        <v/>
      </c>
      <c r="K126" s="2" t="str">
        <f>IFERROR(#REF!/GAMSsternCa!J126,"")</f>
        <v/>
      </c>
      <c r="L126" s="2" t="str">
        <f>IFERROR(#REF!/GAMSsternCa!K126,"")</f>
        <v/>
      </c>
      <c r="M126" s="2" t="str">
        <f>IFERROR(#REF!/GAMSsternCa!L126,"")</f>
        <v/>
      </c>
      <c r="N126" s="2" t="str">
        <f>IFERROR(#REF!/GAMSsternCa!M126,"")</f>
        <v/>
      </c>
      <c r="O126" s="2" t="str">
        <f>IFERROR(#REF!/GAMSsternCa!N126,"")</f>
        <v/>
      </c>
      <c r="P126" s="2" t="str">
        <f>IFERROR(#REF!/GAMSsternCa!O126,"")</f>
        <v/>
      </c>
      <c r="Q126" s="2" t="str">
        <f>IFERROR(#REF!/GAMSsternCa!P126,"")</f>
        <v/>
      </c>
      <c r="R126" s="2" t="str">
        <f>IFERROR(#REF!/GAMSsternCa!Q126,"")</f>
        <v/>
      </c>
      <c r="S126" s="2" t="str">
        <f>IFERROR(#REF!/GAMSsternCa!R126,"")</f>
        <v/>
      </c>
      <c r="T126" s="2" t="str">
        <f>IFERROR(#REF!/GAMSsternCa!S126,"")</f>
        <v/>
      </c>
      <c r="U126" s="2" t="str">
        <f>IFERROR(#REF!/GAMSsternCa!T126,"")</f>
        <v/>
      </c>
      <c r="V126" s="2" t="str">
        <f>IFERROR(#REF!/GAMSsternCa!U126,"")</f>
        <v/>
      </c>
      <c r="W126" s="2" t="str">
        <f>IFERROR(#REF!/GAMSsternCa!V126,"")</f>
        <v/>
      </c>
      <c r="X126" s="2" t="str">
        <f>IFERROR(#REF!/GAMSsternCa!W126,"")</f>
        <v/>
      </c>
      <c r="Y126" s="2" t="str">
        <f>IFERROR(#REF!/GAMSsternCa!X126,"")</f>
        <v/>
      </c>
      <c r="Z126" s="2" t="str">
        <f>IFERROR(#REF!/GAMSsternCa!Y126,"")</f>
        <v/>
      </c>
      <c r="AA126" s="2" t="str">
        <f>IFERROR(#REF!/GAMSsternCa!Z126,"")</f>
        <v/>
      </c>
      <c r="AB126" s="2" t="str">
        <f>IFERROR(#REF!/GAMSsternCa!AA126,"")</f>
        <v/>
      </c>
      <c r="AC126" s="2" t="str">
        <f>IFERROR(#REF!/GAMSsternCa!AB126,"")</f>
        <v/>
      </c>
      <c r="AD126" s="2" t="str">
        <f>IFERROR(#REF!/GAMSsternCa!AC126,"")</f>
        <v/>
      </c>
      <c r="AE126" s="2" t="str">
        <f>IFERROR(#REF!/GAMSsternCa!AD126,"")</f>
        <v/>
      </c>
      <c r="AF126" s="2" t="str">
        <f>IFERROR(#REF!/GAMSsternCa!AE126,"")</f>
        <v/>
      </c>
      <c r="AG126" s="2" t="str">
        <f>IFERROR(#REF!/GAMSsternCa!AF126,"")</f>
        <v/>
      </c>
      <c r="AH126" s="2" t="str">
        <f>IFERROR(#REF!/GAMSsternCa!AG126,"")</f>
        <v/>
      </c>
      <c r="AI126" s="2" t="str">
        <f>IFERROR(#REF!/GAMSsternCa!AH126,"")</f>
        <v/>
      </c>
      <c r="AJ126" s="2" t="str">
        <f>IFERROR(#REF!/GAMSsternCa!AI126,"")</f>
        <v/>
      </c>
      <c r="AK126" s="2" t="str">
        <f>IFERROR(#REF!/GAMSsternCa!AJ126,"")</f>
        <v/>
      </c>
      <c r="AL126" s="2" t="str">
        <f>IFERROR(#REF!/GAMSsternCa!AK126,"")</f>
        <v/>
      </c>
      <c r="AM126" s="2" t="str">
        <f>IFERROR(#REF!/GAMSsternCa!AL126,"")</f>
        <v/>
      </c>
      <c r="AN126" s="2" t="str">
        <f>IFERROR(#REF!/GAMSsternCa!AM126,"")</f>
        <v/>
      </c>
      <c r="AO126" s="2" t="str">
        <f>IFERROR(#REF!/GAMSsternCa!AN126,"")</f>
        <v/>
      </c>
      <c r="AP126" s="2" t="str">
        <f>IFERROR(#REF!/GAMSsternCa!AO126,"")</f>
        <v/>
      </c>
      <c r="AQ126" s="2" t="str">
        <f>IFERROR(#REF!/GAMSsternCa!AP126,"")</f>
        <v/>
      </c>
      <c r="AR126" s="2" t="str">
        <f>IFERROR(#REF!/GAMSsternCa!AQ126,"")</f>
        <v/>
      </c>
      <c r="AS126" s="2" t="str">
        <f>IFERROR(#REF!/GAMSsternCa!AR126,"")</f>
        <v/>
      </c>
      <c r="AT126" s="2" t="str">
        <f>IFERROR(#REF!/GAMSsternCa!AS126,"")</f>
        <v/>
      </c>
      <c r="AU126" s="2" t="str">
        <f>IFERROR(#REF!/GAMSsternCa!AT126,"")</f>
        <v/>
      </c>
      <c r="AV126" s="2" t="str">
        <f>IFERROR(#REF!/GAMSsternCa!AU126,"")</f>
        <v/>
      </c>
      <c r="AW126" s="2" t="str">
        <f>IFERROR(#REF!/GAMSsternCa!AV126,"")</f>
        <v/>
      </c>
      <c r="AX126" s="2" t="str">
        <f>IFERROR(#REF!/GAMSsternCa!AW126,"")</f>
        <v/>
      </c>
      <c r="AY126" s="2" t="str">
        <f>IFERROR(#REF!/GAMSsternCa!AX126,"")</f>
        <v/>
      </c>
      <c r="AZ126" s="2" t="str">
        <f>IFERROR(#REF!/GAMSsternCa!AY126,"")</f>
        <v/>
      </c>
      <c r="BA126" s="2" t="str">
        <f>IFERROR(#REF!/GAMSsternCa!AZ126,"")</f>
        <v/>
      </c>
      <c r="BB126" s="2" t="str">
        <f>IFERROR(#REF!/GAMSsternCa!BA126,"")</f>
        <v/>
      </c>
      <c r="BC126" s="2" t="str">
        <f>IFERROR(#REF!/GAMSsternCa!BB126,"")</f>
        <v/>
      </c>
      <c r="BD126" s="2" t="str">
        <f>IFERROR(#REF!/GAMSsternCa!BC126,"")</f>
        <v/>
      </c>
      <c r="BE126" s="2" t="str">
        <f>IFERROR(#REF!/GAMSsternCa!BD126,"")</f>
        <v/>
      </c>
      <c r="BF126" s="2" t="str">
        <f>IFERROR(#REF!/GAMSsternCa!BE126,"")</f>
        <v/>
      </c>
      <c r="BG126" s="2" t="str">
        <f>IFERROR(#REF!/GAMSsternCa!BF126,"")</f>
        <v/>
      </c>
      <c r="BH126" s="2" t="str">
        <f>IFERROR(#REF!/GAMSsternCa!BG126,"")</f>
        <v/>
      </c>
      <c r="BI126" s="2" t="str">
        <f>IFERROR(#REF!/GAMSsternCa!BH126,"")</f>
        <v/>
      </c>
      <c r="BJ126" s="2" t="str">
        <f>IFERROR(#REF!/GAMSsternCa!BI126,"")</f>
        <v/>
      </c>
    </row>
    <row r="127" spans="1:62" x14ac:dyDescent="0.25">
      <c r="A127" t="e">
        <f>#REF!</f>
        <v>#REF!</v>
      </c>
      <c r="B127" t="str">
        <f>GAMSbase!A127</f>
        <v>Utility of Per Capita Consumption</v>
      </c>
      <c r="C127" s="2" t="str">
        <f>IFERROR(#REF!/GAMSsternCa!B127,"")</f>
        <v/>
      </c>
      <c r="D127" s="2" t="str">
        <f>IFERROR(#REF!/GAMSsternCa!C127,"")</f>
        <v/>
      </c>
      <c r="E127" s="2" t="str">
        <f>IFERROR(#REF!/GAMSsternCa!D127,"")</f>
        <v/>
      </c>
      <c r="F127" s="2" t="str">
        <f>IFERROR(#REF!/GAMSsternCa!E127,"")</f>
        <v/>
      </c>
      <c r="G127" s="2" t="str">
        <f>IFERROR(#REF!/GAMSsternCa!F127,"")</f>
        <v/>
      </c>
      <c r="H127" s="2" t="str">
        <f>IFERROR(#REF!/GAMSsternCa!G127,"")</f>
        <v/>
      </c>
      <c r="I127" s="2" t="str">
        <f>IFERROR(#REF!/GAMSsternCa!H127,"")</f>
        <v/>
      </c>
      <c r="J127" s="2" t="str">
        <f>IFERROR(#REF!/GAMSsternCa!I127,"")</f>
        <v/>
      </c>
      <c r="K127" s="2" t="str">
        <f>IFERROR(#REF!/GAMSsternCa!J127,"")</f>
        <v/>
      </c>
      <c r="L127" s="2" t="str">
        <f>IFERROR(#REF!/GAMSsternCa!K127,"")</f>
        <v/>
      </c>
      <c r="M127" s="2" t="str">
        <f>IFERROR(#REF!/GAMSsternCa!L127,"")</f>
        <v/>
      </c>
      <c r="N127" s="2" t="str">
        <f>IFERROR(#REF!/GAMSsternCa!M127,"")</f>
        <v/>
      </c>
      <c r="O127" s="2" t="str">
        <f>IFERROR(#REF!/GAMSsternCa!N127,"")</f>
        <v/>
      </c>
      <c r="P127" s="2" t="str">
        <f>IFERROR(#REF!/GAMSsternCa!O127,"")</f>
        <v/>
      </c>
      <c r="Q127" s="2" t="str">
        <f>IFERROR(#REF!/GAMSsternCa!P127,"")</f>
        <v/>
      </c>
      <c r="R127" s="2" t="str">
        <f>IFERROR(#REF!/GAMSsternCa!Q127,"")</f>
        <v/>
      </c>
      <c r="S127" s="2" t="str">
        <f>IFERROR(#REF!/GAMSsternCa!R127,"")</f>
        <v/>
      </c>
      <c r="T127" s="2" t="str">
        <f>IFERROR(#REF!/GAMSsternCa!S127,"")</f>
        <v/>
      </c>
      <c r="U127" s="2" t="str">
        <f>IFERROR(#REF!/GAMSsternCa!T127,"")</f>
        <v/>
      </c>
      <c r="V127" s="2" t="str">
        <f>IFERROR(#REF!/GAMSsternCa!U127,"")</f>
        <v/>
      </c>
      <c r="W127" s="2" t="str">
        <f>IFERROR(#REF!/GAMSsternCa!V127,"")</f>
        <v/>
      </c>
      <c r="X127" s="2" t="str">
        <f>IFERROR(#REF!/GAMSsternCa!W127,"")</f>
        <v/>
      </c>
      <c r="Y127" s="2" t="str">
        <f>IFERROR(#REF!/GAMSsternCa!X127,"")</f>
        <v/>
      </c>
      <c r="Z127" s="2" t="str">
        <f>IFERROR(#REF!/GAMSsternCa!Y127,"")</f>
        <v/>
      </c>
      <c r="AA127" s="2" t="str">
        <f>IFERROR(#REF!/GAMSsternCa!Z127,"")</f>
        <v/>
      </c>
      <c r="AB127" s="2" t="str">
        <f>IFERROR(#REF!/GAMSsternCa!AA127,"")</f>
        <v/>
      </c>
      <c r="AC127" s="2" t="str">
        <f>IFERROR(#REF!/GAMSsternCa!AB127,"")</f>
        <v/>
      </c>
      <c r="AD127" s="2" t="str">
        <f>IFERROR(#REF!/GAMSsternCa!AC127,"")</f>
        <v/>
      </c>
      <c r="AE127" s="2" t="str">
        <f>IFERROR(#REF!/GAMSsternCa!AD127,"")</f>
        <v/>
      </c>
      <c r="AF127" s="2" t="str">
        <f>IFERROR(#REF!/GAMSsternCa!AE127,"")</f>
        <v/>
      </c>
      <c r="AG127" s="2" t="str">
        <f>IFERROR(#REF!/GAMSsternCa!AF127,"")</f>
        <v/>
      </c>
      <c r="AH127" s="2" t="str">
        <f>IFERROR(#REF!/GAMSsternCa!AG127,"")</f>
        <v/>
      </c>
      <c r="AI127" s="2" t="str">
        <f>IFERROR(#REF!/GAMSsternCa!AH127,"")</f>
        <v/>
      </c>
      <c r="AJ127" s="2" t="str">
        <f>IFERROR(#REF!/GAMSsternCa!AI127,"")</f>
        <v/>
      </c>
      <c r="AK127" s="2" t="str">
        <f>IFERROR(#REF!/GAMSsternCa!AJ127,"")</f>
        <v/>
      </c>
      <c r="AL127" s="2" t="str">
        <f>IFERROR(#REF!/GAMSsternCa!AK127,"")</f>
        <v/>
      </c>
      <c r="AM127" s="2" t="str">
        <f>IFERROR(#REF!/GAMSsternCa!AL127,"")</f>
        <v/>
      </c>
      <c r="AN127" s="2" t="str">
        <f>IFERROR(#REF!/GAMSsternCa!AM127,"")</f>
        <v/>
      </c>
      <c r="AO127" s="2" t="str">
        <f>IFERROR(#REF!/GAMSsternCa!AN127,"")</f>
        <v/>
      </c>
      <c r="AP127" s="2" t="str">
        <f>IFERROR(#REF!/GAMSsternCa!AO127,"")</f>
        <v/>
      </c>
      <c r="AQ127" s="2" t="str">
        <f>IFERROR(#REF!/GAMSsternCa!AP127,"")</f>
        <v/>
      </c>
      <c r="AR127" s="2" t="str">
        <f>IFERROR(#REF!/GAMSsternCa!AQ127,"")</f>
        <v/>
      </c>
      <c r="AS127" s="2" t="str">
        <f>IFERROR(#REF!/GAMSsternCa!AR127,"")</f>
        <v/>
      </c>
      <c r="AT127" s="2" t="str">
        <f>IFERROR(#REF!/GAMSsternCa!AS127,"")</f>
        <v/>
      </c>
      <c r="AU127" s="2" t="str">
        <f>IFERROR(#REF!/GAMSsternCa!AT127,"")</f>
        <v/>
      </c>
      <c r="AV127" s="2" t="str">
        <f>IFERROR(#REF!/GAMSsternCa!AU127,"")</f>
        <v/>
      </c>
      <c r="AW127" s="2" t="str">
        <f>IFERROR(#REF!/GAMSsternCa!AV127,"")</f>
        <v/>
      </c>
      <c r="AX127" s="2" t="str">
        <f>IFERROR(#REF!/GAMSsternCa!AW127,"")</f>
        <v/>
      </c>
      <c r="AY127" s="2" t="str">
        <f>IFERROR(#REF!/GAMSsternCa!AX127,"")</f>
        <v/>
      </c>
      <c r="AZ127" s="2" t="str">
        <f>IFERROR(#REF!/GAMSsternCa!AY127,"")</f>
        <v/>
      </c>
      <c r="BA127" s="2" t="str">
        <f>IFERROR(#REF!/GAMSsternCa!AZ127,"")</f>
        <v/>
      </c>
      <c r="BB127" s="2" t="str">
        <f>IFERROR(#REF!/GAMSsternCa!BA127,"")</f>
        <v/>
      </c>
      <c r="BC127" s="2" t="str">
        <f>IFERROR(#REF!/GAMSsternCa!BB127,"")</f>
        <v/>
      </c>
      <c r="BD127" s="2" t="str">
        <f>IFERROR(#REF!/GAMSsternCa!BC127,"")</f>
        <v/>
      </c>
      <c r="BE127" s="2" t="str">
        <f>IFERROR(#REF!/GAMSsternCa!BD127,"")</f>
        <v/>
      </c>
      <c r="BF127" s="2" t="str">
        <f>IFERROR(#REF!/GAMSsternCa!BE127,"")</f>
        <v/>
      </c>
      <c r="BG127" s="2" t="str">
        <f>IFERROR(#REF!/GAMSsternCa!BF127,"")</f>
        <v/>
      </c>
      <c r="BH127" s="2" t="str">
        <f>IFERROR(#REF!/GAMSsternCa!BG127,"")</f>
        <v/>
      </c>
      <c r="BI127" s="2" t="str">
        <f>IFERROR(#REF!/GAMSsternCa!BH127,"")</f>
        <v/>
      </c>
      <c r="BJ127" s="2" t="str">
        <f>IFERROR(#REF!/GAMSsternCa!BI127,"")</f>
        <v/>
      </c>
    </row>
    <row r="128" spans="1:62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25">
      <c r="A129" t="e">
        <f>#REF!</f>
        <v>#REF!</v>
      </c>
      <c r="B129" t="str">
        <f>GAMSbase!A129</f>
        <v>Total Discounted Utility (trillions 2000USD)</v>
      </c>
      <c r="C129" s="2" t="str">
        <f>IFERROR(#REF!/GAMSsternCa!B129,"")</f>
        <v/>
      </c>
      <c r="D129" s="2" t="str">
        <f>IFERROR(#REF!/GAMSsternCa!C129,"")</f>
        <v/>
      </c>
      <c r="E129" s="2" t="str">
        <f>IFERROR(#REF!/GAMSsternCa!D129,"")</f>
        <v/>
      </c>
      <c r="F129" s="2" t="str">
        <f>IFERROR(#REF!/GAMSsternCa!E129,"")</f>
        <v/>
      </c>
      <c r="G129" s="2" t="str">
        <f>IFERROR(#REF!/GAMSsternCa!F129,"")</f>
        <v/>
      </c>
      <c r="H129" s="2" t="str">
        <f>IFERROR(#REF!/GAMSsternCa!G129,"")</f>
        <v/>
      </c>
      <c r="I129" s="2" t="str">
        <f>IFERROR(#REF!/GAMSsternCa!H129,"")</f>
        <v/>
      </c>
      <c r="J129" s="2" t="str">
        <f>IFERROR(#REF!/GAMSsternCa!I129,"")</f>
        <v/>
      </c>
      <c r="K129" s="2" t="str">
        <f>IFERROR(#REF!/GAMSsternCa!J129,"")</f>
        <v/>
      </c>
      <c r="L129" s="2" t="str">
        <f>IFERROR(#REF!/GAMSsternCa!K129,"")</f>
        <v/>
      </c>
      <c r="M129" s="2" t="str">
        <f>IFERROR(#REF!/GAMSsternCa!L129,"")</f>
        <v/>
      </c>
      <c r="N129" s="2" t="str">
        <f>IFERROR(#REF!/GAMSsternCa!M129,"")</f>
        <v/>
      </c>
      <c r="O129" s="2" t="str">
        <f>IFERROR(#REF!/GAMSsternCa!N129,"")</f>
        <v/>
      </c>
      <c r="P129" s="2" t="str">
        <f>IFERROR(#REF!/GAMSsternCa!O129,"")</f>
        <v/>
      </c>
      <c r="Q129" s="2" t="str">
        <f>IFERROR(#REF!/GAMSsternCa!P129,"")</f>
        <v/>
      </c>
      <c r="R129" s="2" t="str">
        <f>IFERROR(#REF!/GAMSsternCa!Q129,"")</f>
        <v/>
      </c>
      <c r="S129" s="2" t="str">
        <f>IFERROR(#REF!/GAMSsternCa!R129,"")</f>
        <v/>
      </c>
      <c r="T129" s="2" t="str">
        <f>IFERROR(#REF!/GAMSsternCa!S129,"")</f>
        <v/>
      </c>
      <c r="U129" s="2" t="str">
        <f>IFERROR(#REF!/GAMSsternCa!T129,"")</f>
        <v/>
      </c>
      <c r="V129" s="2" t="str">
        <f>IFERROR(#REF!/GAMSsternCa!U129,"")</f>
        <v/>
      </c>
      <c r="W129" s="2" t="str">
        <f>IFERROR(#REF!/GAMSsternCa!V129,"")</f>
        <v/>
      </c>
      <c r="X129" s="2" t="str">
        <f>IFERROR(#REF!/GAMSsternCa!W129,"")</f>
        <v/>
      </c>
      <c r="Y129" s="2" t="str">
        <f>IFERROR(#REF!/GAMSsternCa!X129,"")</f>
        <v/>
      </c>
      <c r="Z129" s="2" t="str">
        <f>IFERROR(#REF!/GAMSsternCa!Y129,"")</f>
        <v/>
      </c>
      <c r="AA129" s="2" t="str">
        <f>IFERROR(#REF!/GAMSsternCa!Z129,"")</f>
        <v/>
      </c>
      <c r="AB129" s="2" t="str">
        <f>IFERROR(#REF!/GAMSsternCa!AA129,"")</f>
        <v/>
      </c>
      <c r="AC129" s="2" t="str">
        <f>IFERROR(#REF!/GAMSsternCa!AB129,"")</f>
        <v/>
      </c>
      <c r="AD129" s="2" t="str">
        <f>IFERROR(#REF!/GAMSsternCa!AC129,"")</f>
        <v/>
      </c>
      <c r="AE129" s="2" t="str">
        <f>IFERROR(#REF!/GAMSsternCa!AD129,"")</f>
        <v/>
      </c>
      <c r="AF129" s="2" t="str">
        <f>IFERROR(#REF!/GAMSsternCa!AE129,"")</f>
        <v/>
      </c>
      <c r="AG129" s="2" t="str">
        <f>IFERROR(#REF!/GAMSsternCa!AF129,"")</f>
        <v/>
      </c>
      <c r="AH129" s="2" t="str">
        <f>IFERROR(#REF!/GAMSsternCa!AG129,"")</f>
        <v/>
      </c>
      <c r="AI129" s="2" t="str">
        <f>IFERROR(#REF!/GAMSsternCa!AH129,"")</f>
        <v/>
      </c>
      <c r="AJ129" s="2" t="str">
        <f>IFERROR(#REF!/GAMSsternCa!AI129,"")</f>
        <v/>
      </c>
      <c r="AK129" s="2" t="str">
        <f>IFERROR(#REF!/GAMSsternCa!AJ129,"")</f>
        <v/>
      </c>
      <c r="AL129" s="2" t="str">
        <f>IFERROR(#REF!/GAMSsternCa!AK129,"")</f>
        <v/>
      </c>
      <c r="AM129" s="2" t="str">
        <f>IFERROR(#REF!/GAMSsternCa!AL129,"")</f>
        <v/>
      </c>
      <c r="AN129" s="2" t="str">
        <f>IFERROR(#REF!/GAMSsternCa!AM129,"")</f>
        <v/>
      </c>
      <c r="AO129" s="2" t="str">
        <f>IFERROR(#REF!/GAMSsternCa!AN129,"")</f>
        <v/>
      </c>
      <c r="AP129" s="2" t="str">
        <f>IFERROR(#REF!/GAMSsternCa!AO129,"")</f>
        <v/>
      </c>
      <c r="AQ129" s="2" t="str">
        <f>IFERROR(#REF!/GAMSsternCa!AP129,"")</f>
        <v/>
      </c>
      <c r="AR129" s="2" t="str">
        <f>IFERROR(#REF!/GAMSsternCa!AQ129,"")</f>
        <v/>
      </c>
      <c r="AS129" s="2" t="str">
        <f>IFERROR(#REF!/GAMSsternCa!AR129,"")</f>
        <v/>
      </c>
      <c r="AT129" s="2" t="str">
        <f>IFERROR(#REF!/GAMSsternCa!AS129,"")</f>
        <v/>
      </c>
      <c r="AU129" s="2" t="str">
        <f>IFERROR(#REF!/GAMSsternCa!AT129,"")</f>
        <v/>
      </c>
      <c r="AV129" s="2" t="str">
        <f>IFERROR(#REF!/GAMSsternCa!AU129,"")</f>
        <v/>
      </c>
      <c r="AW129" s="2" t="str">
        <f>IFERROR(#REF!/GAMSsternCa!AV129,"")</f>
        <v/>
      </c>
      <c r="AX129" s="2" t="str">
        <f>IFERROR(#REF!/GAMSsternCa!AW129,"")</f>
        <v/>
      </c>
      <c r="AY129" s="2" t="str">
        <f>IFERROR(#REF!/GAMSsternCa!AX129,"")</f>
        <v/>
      </c>
      <c r="AZ129" s="2" t="str">
        <f>IFERROR(#REF!/GAMSsternCa!AY129,"")</f>
        <v/>
      </c>
      <c r="BA129" s="2" t="str">
        <f>IFERROR(#REF!/GAMSsternCa!AZ129,"")</f>
        <v/>
      </c>
      <c r="BB129" s="2" t="str">
        <f>IFERROR(#REF!/GAMSsternCa!BA129,"")</f>
        <v/>
      </c>
      <c r="BC129" s="2" t="str">
        <f>IFERROR(#REF!/GAMSsternCa!BB129,"")</f>
        <v/>
      </c>
      <c r="BD129" s="2" t="str">
        <f>IFERROR(#REF!/GAMSsternCa!BC129,"")</f>
        <v/>
      </c>
      <c r="BE129" s="2" t="str">
        <f>IFERROR(#REF!/GAMSsternCa!BD129,"")</f>
        <v/>
      </c>
      <c r="BF129" s="2" t="str">
        <f>IFERROR(#REF!/GAMSsternCa!BE129,"")</f>
        <v/>
      </c>
      <c r="BG129" s="2" t="str">
        <f>IFERROR(#REF!/GAMSsternCa!BF129,"")</f>
        <v/>
      </c>
      <c r="BH129" s="2" t="str">
        <f>IFERROR(#REF!/GAMSsternCa!BG129,"")</f>
        <v/>
      </c>
      <c r="BI129" s="2" t="str">
        <f>IFERROR(#REF!/GAMSsternCa!BH129,"")</f>
        <v/>
      </c>
      <c r="BJ129" s="2" t="str">
        <f>IFERROR(#REF!/GAMSsternCa!BI129,"")</f>
        <v/>
      </c>
    </row>
    <row r="130" spans="1:62" x14ac:dyDescent="0.25">
      <c r="A130" t="e">
        <f>#REF!</f>
        <v>#REF!</v>
      </c>
      <c r="B130" t="str">
        <f>GAMSbase!A130</f>
        <v>** CONTROL VARIABLES</v>
      </c>
      <c r="C130" s="2" t="str">
        <f>IFERROR(#REF!/GAMSsternCa!B130,"")</f>
        <v/>
      </c>
      <c r="D130" s="2" t="str">
        <f>IFERROR(#REF!/GAMSsternCa!C130,"")</f>
        <v/>
      </c>
      <c r="E130" s="2" t="str">
        <f>IFERROR(#REF!/GAMSsternCa!D130,"")</f>
        <v/>
      </c>
      <c r="F130" s="2" t="str">
        <f>IFERROR(#REF!/GAMSsternCa!E130,"")</f>
        <v/>
      </c>
      <c r="G130" s="2" t="str">
        <f>IFERROR(#REF!/GAMSsternCa!F130,"")</f>
        <v/>
      </c>
      <c r="H130" s="2" t="str">
        <f>IFERROR(#REF!/GAMSsternCa!G130,"")</f>
        <v/>
      </c>
      <c r="I130" s="2" t="str">
        <f>IFERROR(#REF!/GAMSsternCa!H130,"")</f>
        <v/>
      </c>
      <c r="J130" s="2" t="str">
        <f>IFERROR(#REF!/GAMSsternCa!I130,"")</f>
        <v/>
      </c>
      <c r="K130" s="2" t="str">
        <f>IFERROR(#REF!/GAMSsternCa!J130,"")</f>
        <v/>
      </c>
      <c r="L130" s="2" t="str">
        <f>IFERROR(#REF!/GAMSsternCa!K130,"")</f>
        <v/>
      </c>
      <c r="M130" s="2" t="str">
        <f>IFERROR(#REF!/GAMSsternCa!L130,"")</f>
        <v/>
      </c>
      <c r="N130" s="2" t="str">
        <f>IFERROR(#REF!/GAMSsternCa!M130,"")</f>
        <v/>
      </c>
      <c r="O130" s="2" t="str">
        <f>IFERROR(#REF!/GAMSsternCa!N130,"")</f>
        <v/>
      </c>
      <c r="P130" s="2" t="str">
        <f>IFERROR(#REF!/GAMSsternCa!O130,"")</f>
        <v/>
      </c>
      <c r="Q130" s="2" t="str">
        <f>IFERROR(#REF!/GAMSsternCa!P130,"")</f>
        <v/>
      </c>
      <c r="R130" s="2" t="str">
        <f>IFERROR(#REF!/GAMSsternCa!Q130,"")</f>
        <v/>
      </c>
      <c r="S130" s="2" t="str">
        <f>IFERROR(#REF!/GAMSsternCa!R130,"")</f>
        <v/>
      </c>
      <c r="T130" s="2" t="str">
        <f>IFERROR(#REF!/GAMSsternCa!S130,"")</f>
        <v/>
      </c>
      <c r="U130" s="2" t="str">
        <f>IFERROR(#REF!/GAMSsternCa!T130,"")</f>
        <v/>
      </c>
      <c r="V130" s="2" t="str">
        <f>IFERROR(#REF!/GAMSsternCa!U130,"")</f>
        <v/>
      </c>
      <c r="W130" s="2" t="str">
        <f>IFERROR(#REF!/GAMSsternCa!V130,"")</f>
        <v/>
      </c>
      <c r="X130" s="2" t="str">
        <f>IFERROR(#REF!/GAMSsternCa!W130,"")</f>
        <v/>
      </c>
      <c r="Y130" s="2" t="str">
        <f>IFERROR(#REF!/GAMSsternCa!X130,"")</f>
        <v/>
      </c>
      <c r="Z130" s="2" t="str">
        <f>IFERROR(#REF!/GAMSsternCa!Y130,"")</f>
        <v/>
      </c>
      <c r="AA130" s="2" t="str">
        <f>IFERROR(#REF!/GAMSsternCa!Z130,"")</f>
        <v/>
      </c>
      <c r="AB130" s="2" t="str">
        <f>IFERROR(#REF!/GAMSsternCa!AA130,"")</f>
        <v/>
      </c>
      <c r="AC130" s="2" t="str">
        <f>IFERROR(#REF!/GAMSsternCa!AB130,"")</f>
        <v/>
      </c>
      <c r="AD130" s="2" t="str">
        <f>IFERROR(#REF!/GAMSsternCa!AC130,"")</f>
        <v/>
      </c>
      <c r="AE130" s="2" t="str">
        <f>IFERROR(#REF!/GAMSsternCa!AD130,"")</f>
        <v/>
      </c>
      <c r="AF130" s="2" t="str">
        <f>IFERROR(#REF!/GAMSsternCa!AE130,"")</f>
        <v/>
      </c>
      <c r="AG130" s="2" t="str">
        <f>IFERROR(#REF!/GAMSsternCa!AF130,"")</f>
        <v/>
      </c>
      <c r="AH130" s="2" t="str">
        <f>IFERROR(#REF!/GAMSsternCa!AG130,"")</f>
        <v/>
      </c>
      <c r="AI130" s="2" t="str">
        <f>IFERROR(#REF!/GAMSsternCa!AH130,"")</f>
        <v/>
      </c>
      <c r="AJ130" s="2" t="str">
        <f>IFERROR(#REF!/GAMSsternCa!AI130,"")</f>
        <v/>
      </c>
      <c r="AK130" s="2" t="str">
        <f>IFERROR(#REF!/GAMSsternCa!AJ130,"")</f>
        <v/>
      </c>
      <c r="AL130" s="2" t="str">
        <f>IFERROR(#REF!/GAMSsternCa!AK130,"")</f>
        <v/>
      </c>
      <c r="AM130" s="2" t="str">
        <f>IFERROR(#REF!/GAMSsternCa!AL130,"")</f>
        <v/>
      </c>
      <c r="AN130" s="2" t="str">
        <f>IFERROR(#REF!/GAMSsternCa!AM130,"")</f>
        <v/>
      </c>
      <c r="AO130" s="2" t="str">
        <f>IFERROR(#REF!/GAMSsternCa!AN130,"")</f>
        <v/>
      </c>
      <c r="AP130" s="2" t="str">
        <f>IFERROR(#REF!/GAMSsternCa!AO130,"")</f>
        <v/>
      </c>
      <c r="AQ130" s="2" t="str">
        <f>IFERROR(#REF!/GAMSsternCa!AP130,"")</f>
        <v/>
      </c>
      <c r="AR130" s="2" t="str">
        <f>IFERROR(#REF!/GAMSsternCa!AQ130,"")</f>
        <v/>
      </c>
      <c r="AS130" s="2" t="str">
        <f>IFERROR(#REF!/GAMSsternCa!AR130,"")</f>
        <v/>
      </c>
      <c r="AT130" s="2" t="str">
        <f>IFERROR(#REF!/GAMSsternCa!AS130,"")</f>
        <v/>
      </c>
      <c r="AU130" s="2" t="str">
        <f>IFERROR(#REF!/GAMSsternCa!AT130,"")</f>
        <v/>
      </c>
      <c r="AV130" s="2" t="str">
        <f>IFERROR(#REF!/GAMSsternCa!AU130,"")</f>
        <v/>
      </c>
      <c r="AW130" s="2" t="str">
        <f>IFERROR(#REF!/GAMSsternCa!AV130,"")</f>
        <v/>
      </c>
      <c r="AX130" s="2" t="str">
        <f>IFERROR(#REF!/GAMSsternCa!AW130,"")</f>
        <v/>
      </c>
      <c r="AY130" s="2" t="str">
        <f>IFERROR(#REF!/GAMSsternCa!AX130,"")</f>
        <v/>
      </c>
      <c r="AZ130" s="2" t="str">
        <f>IFERROR(#REF!/GAMSsternCa!AY130,"")</f>
        <v/>
      </c>
      <c r="BA130" s="2" t="str">
        <f>IFERROR(#REF!/GAMSsternCa!AZ130,"")</f>
        <v/>
      </c>
      <c r="BB130" s="2" t="str">
        <f>IFERROR(#REF!/GAMSsternCa!BA130,"")</f>
        <v/>
      </c>
      <c r="BC130" s="2" t="str">
        <f>IFERROR(#REF!/GAMSsternCa!BB130,"")</f>
        <v/>
      </c>
      <c r="BD130" s="2" t="str">
        <f>IFERROR(#REF!/GAMSsternCa!BC130,"")</f>
        <v/>
      </c>
      <c r="BE130" s="2" t="str">
        <f>IFERROR(#REF!/GAMSsternCa!BD130,"")</f>
        <v/>
      </c>
      <c r="BF130" s="2" t="str">
        <f>IFERROR(#REF!/GAMSsternCa!BE130,"")</f>
        <v/>
      </c>
      <c r="BG130" s="2" t="str">
        <f>IFERROR(#REF!/GAMSsternCa!BF130,"")</f>
        <v/>
      </c>
      <c r="BH130" s="2" t="str">
        <f>IFERROR(#REF!/GAMSsternCa!BG130,"")</f>
        <v/>
      </c>
      <c r="BI130" s="2" t="str">
        <f>IFERROR(#REF!/GAMSsternCa!BH130,"")</f>
        <v/>
      </c>
      <c r="BJ130" s="2" t="str">
        <f>IFERROR(#REF!/GAMSsternCa!BI130,"")</f>
        <v/>
      </c>
    </row>
    <row r="131" spans="1:62" x14ac:dyDescent="0.25">
      <c r="A131" t="e">
        <f>#REF!</f>
        <v>#REF!</v>
      </c>
      <c r="B131" t="str">
        <f>GAMSbase!A131</f>
        <v>Savings Rate (proportion of gross output)</v>
      </c>
      <c r="C131" s="2" t="str">
        <f>IFERROR(#REF!/GAMSsternCa!B131,"")</f>
        <v/>
      </c>
      <c r="D131" s="2" t="str">
        <f>IFERROR(#REF!/GAMSsternCa!C131,"")</f>
        <v/>
      </c>
      <c r="E131" s="2" t="str">
        <f>IFERROR(#REF!/GAMSsternCa!D131,"")</f>
        <v/>
      </c>
      <c r="F131" s="2" t="str">
        <f>IFERROR(#REF!/GAMSsternCa!E131,"")</f>
        <v/>
      </c>
      <c r="G131" s="2" t="str">
        <f>IFERROR(#REF!/GAMSsternCa!F131,"")</f>
        <v/>
      </c>
      <c r="H131" s="2" t="str">
        <f>IFERROR(#REF!/GAMSsternCa!G131,"")</f>
        <v/>
      </c>
      <c r="I131" s="2" t="str">
        <f>IFERROR(#REF!/GAMSsternCa!H131,"")</f>
        <v/>
      </c>
      <c r="J131" s="2" t="str">
        <f>IFERROR(#REF!/GAMSsternCa!I131,"")</f>
        <v/>
      </c>
      <c r="K131" s="2" t="str">
        <f>IFERROR(#REF!/GAMSsternCa!J131,"")</f>
        <v/>
      </c>
      <c r="L131" s="2" t="str">
        <f>IFERROR(#REF!/GAMSsternCa!K131,"")</f>
        <v/>
      </c>
      <c r="M131" s="2" t="str">
        <f>IFERROR(#REF!/GAMSsternCa!L131,"")</f>
        <v/>
      </c>
      <c r="N131" s="2" t="str">
        <f>IFERROR(#REF!/GAMSsternCa!M131,"")</f>
        <v/>
      </c>
      <c r="O131" s="2" t="str">
        <f>IFERROR(#REF!/GAMSsternCa!N131,"")</f>
        <v/>
      </c>
      <c r="P131" s="2" t="str">
        <f>IFERROR(#REF!/GAMSsternCa!O131,"")</f>
        <v/>
      </c>
      <c r="Q131" s="2" t="str">
        <f>IFERROR(#REF!/GAMSsternCa!P131,"")</f>
        <v/>
      </c>
      <c r="R131" s="2" t="str">
        <f>IFERROR(#REF!/GAMSsternCa!Q131,"")</f>
        <v/>
      </c>
      <c r="S131" s="2" t="str">
        <f>IFERROR(#REF!/GAMSsternCa!R131,"")</f>
        <v/>
      </c>
      <c r="T131" s="2" t="str">
        <f>IFERROR(#REF!/GAMSsternCa!S131,"")</f>
        <v/>
      </c>
      <c r="U131" s="2" t="str">
        <f>IFERROR(#REF!/GAMSsternCa!T131,"")</f>
        <v/>
      </c>
      <c r="V131" s="2" t="str">
        <f>IFERROR(#REF!/GAMSsternCa!U131,"")</f>
        <v/>
      </c>
      <c r="W131" s="2" t="str">
        <f>IFERROR(#REF!/GAMSsternCa!V131,"")</f>
        <v/>
      </c>
      <c r="X131" s="2" t="str">
        <f>IFERROR(#REF!/GAMSsternCa!W131,"")</f>
        <v/>
      </c>
      <c r="Y131" s="2" t="str">
        <f>IFERROR(#REF!/GAMSsternCa!X131,"")</f>
        <v/>
      </c>
      <c r="Z131" s="2" t="str">
        <f>IFERROR(#REF!/GAMSsternCa!Y131,"")</f>
        <v/>
      </c>
      <c r="AA131" s="2" t="str">
        <f>IFERROR(#REF!/GAMSsternCa!Z131,"")</f>
        <v/>
      </c>
      <c r="AB131" s="2" t="str">
        <f>IFERROR(#REF!/GAMSsternCa!AA131,"")</f>
        <v/>
      </c>
      <c r="AC131" s="2" t="str">
        <f>IFERROR(#REF!/GAMSsternCa!AB131,"")</f>
        <v/>
      </c>
      <c r="AD131" s="2" t="str">
        <f>IFERROR(#REF!/GAMSsternCa!AC131,"")</f>
        <v/>
      </c>
      <c r="AE131" s="2" t="str">
        <f>IFERROR(#REF!/GAMSsternCa!AD131,"")</f>
        <v/>
      </c>
      <c r="AF131" s="2" t="str">
        <f>IFERROR(#REF!/GAMSsternCa!AE131,"")</f>
        <v/>
      </c>
      <c r="AG131" s="2" t="str">
        <f>IFERROR(#REF!/GAMSsternCa!AF131,"")</f>
        <v/>
      </c>
      <c r="AH131" s="2" t="str">
        <f>IFERROR(#REF!/GAMSsternCa!AG131,"")</f>
        <v/>
      </c>
      <c r="AI131" s="2" t="str">
        <f>IFERROR(#REF!/GAMSsternCa!AH131,"")</f>
        <v/>
      </c>
      <c r="AJ131" s="2" t="str">
        <f>IFERROR(#REF!/GAMSsternCa!AI131,"")</f>
        <v/>
      </c>
      <c r="AK131" s="2" t="str">
        <f>IFERROR(#REF!/GAMSsternCa!AJ131,"")</f>
        <v/>
      </c>
      <c r="AL131" s="2" t="str">
        <f>IFERROR(#REF!/GAMSsternCa!AK131,"")</f>
        <v/>
      </c>
      <c r="AM131" s="2" t="str">
        <f>IFERROR(#REF!/GAMSsternCa!AL131,"")</f>
        <v/>
      </c>
      <c r="AN131" s="2" t="str">
        <f>IFERROR(#REF!/GAMSsternCa!AM131,"")</f>
        <v/>
      </c>
      <c r="AO131" s="2" t="str">
        <f>IFERROR(#REF!/GAMSsternCa!AN131,"")</f>
        <v/>
      </c>
      <c r="AP131" s="2" t="str">
        <f>IFERROR(#REF!/GAMSsternCa!AO131,"")</f>
        <v/>
      </c>
      <c r="AQ131" s="2" t="str">
        <f>IFERROR(#REF!/GAMSsternCa!AP131,"")</f>
        <v/>
      </c>
      <c r="AR131" s="2" t="str">
        <f>IFERROR(#REF!/GAMSsternCa!AQ131,"")</f>
        <v/>
      </c>
      <c r="AS131" s="2" t="str">
        <f>IFERROR(#REF!/GAMSsternCa!AR131,"")</f>
        <v/>
      </c>
      <c r="AT131" s="2" t="str">
        <f>IFERROR(#REF!/GAMSsternCa!AS131,"")</f>
        <v/>
      </c>
      <c r="AU131" s="2" t="str">
        <f>IFERROR(#REF!/GAMSsternCa!AT131,"")</f>
        <v/>
      </c>
      <c r="AV131" s="2" t="str">
        <f>IFERROR(#REF!/GAMSsternCa!AU131,"")</f>
        <v/>
      </c>
      <c r="AW131" s="2" t="str">
        <f>IFERROR(#REF!/GAMSsternCa!AV131,"")</f>
        <v/>
      </c>
      <c r="AX131" s="2" t="str">
        <f>IFERROR(#REF!/GAMSsternCa!AW131,"")</f>
        <v/>
      </c>
      <c r="AY131" s="2" t="str">
        <f>IFERROR(#REF!/GAMSsternCa!AX131,"")</f>
        <v/>
      </c>
      <c r="AZ131" s="2" t="str">
        <f>IFERROR(#REF!/GAMSsternCa!AY131,"")</f>
        <v/>
      </c>
      <c r="BA131" s="2" t="str">
        <f>IFERROR(#REF!/GAMSsternCa!AZ131,"")</f>
        <v/>
      </c>
      <c r="BB131" s="2" t="str">
        <f>IFERROR(#REF!/GAMSsternCa!BA131,"")</f>
        <v/>
      </c>
      <c r="BC131" s="2" t="str">
        <f>IFERROR(#REF!/GAMSsternCa!BB131,"")</f>
        <v/>
      </c>
      <c r="BD131" s="2" t="str">
        <f>IFERROR(#REF!/GAMSsternCa!BC131,"")</f>
        <v/>
      </c>
      <c r="BE131" s="2" t="str">
        <f>IFERROR(#REF!/GAMSsternCa!BD131,"")</f>
        <v/>
      </c>
      <c r="BF131" s="2" t="str">
        <f>IFERROR(#REF!/GAMSsternCa!BE131,"")</f>
        <v/>
      </c>
      <c r="BG131" s="2" t="str">
        <f>IFERROR(#REF!/GAMSsternCa!BF131,"")</f>
        <v/>
      </c>
      <c r="BH131" s="2" t="str">
        <f>IFERROR(#REF!/GAMSsternCa!BG131,"")</f>
        <v/>
      </c>
      <c r="BI131" s="2" t="str">
        <f>IFERROR(#REF!/GAMSsternCa!BH131,"")</f>
        <v/>
      </c>
      <c r="BJ131" s="2" t="str">
        <f>IFERROR(#REF!/GAMSsternCa!BI131,"")</f>
        <v/>
      </c>
    </row>
    <row r="132" spans="1:62" x14ac:dyDescent="0.25">
      <c r="A132" t="e">
        <f>#REF!</f>
        <v>#REF!</v>
      </c>
      <c r="B132" t="str">
        <f>GAMSbase!A132</f>
        <v>Carbon Price (per t CO2)</v>
      </c>
      <c r="C132" s="2" t="str">
        <f>IFERROR(#REF!/GAMSsternCa!B132,"")</f>
        <v/>
      </c>
      <c r="D132" s="2" t="str">
        <f>IFERROR(#REF!/GAMSsternCa!C132,"")</f>
        <v/>
      </c>
      <c r="E132" s="2" t="str">
        <f>IFERROR(#REF!/GAMSsternCa!D132,"")</f>
        <v/>
      </c>
      <c r="F132" s="2" t="str">
        <f>IFERROR(#REF!/GAMSsternCa!E132,"")</f>
        <v/>
      </c>
      <c r="G132" s="2" t="str">
        <f>IFERROR(#REF!/GAMSsternCa!F132,"")</f>
        <v/>
      </c>
      <c r="H132" s="2" t="str">
        <f>IFERROR(#REF!/GAMSsternCa!G132,"")</f>
        <v/>
      </c>
      <c r="I132" s="2" t="str">
        <f>IFERROR(#REF!/GAMSsternCa!H132,"")</f>
        <v/>
      </c>
      <c r="J132" s="2" t="str">
        <f>IFERROR(#REF!/GAMSsternCa!I132,"")</f>
        <v/>
      </c>
      <c r="K132" s="2" t="str">
        <f>IFERROR(#REF!/GAMSsternCa!J132,"")</f>
        <v/>
      </c>
      <c r="L132" s="2" t="str">
        <f>IFERROR(#REF!/GAMSsternCa!K132,"")</f>
        <v/>
      </c>
      <c r="M132" s="2" t="str">
        <f>IFERROR(#REF!/GAMSsternCa!L132,"")</f>
        <v/>
      </c>
      <c r="N132" s="2" t="str">
        <f>IFERROR(#REF!/GAMSsternCa!M132,"")</f>
        <v/>
      </c>
      <c r="O132" s="2" t="str">
        <f>IFERROR(#REF!/GAMSsternCa!N132,"")</f>
        <v/>
      </c>
      <c r="P132" s="2" t="str">
        <f>IFERROR(#REF!/GAMSsternCa!O132,"")</f>
        <v/>
      </c>
      <c r="Q132" s="2" t="str">
        <f>IFERROR(#REF!/GAMSsternCa!P132,"")</f>
        <v/>
      </c>
      <c r="R132" s="2" t="str">
        <f>IFERROR(#REF!/GAMSsternCa!Q132,"")</f>
        <v/>
      </c>
      <c r="S132" s="2" t="str">
        <f>IFERROR(#REF!/GAMSsternCa!R132,"")</f>
        <v/>
      </c>
      <c r="T132" s="2" t="str">
        <f>IFERROR(#REF!/GAMSsternCa!S132,"")</f>
        <v/>
      </c>
      <c r="U132" s="2" t="str">
        <f>IFERROR(#REF!/GAMSsternCa!T132,"")</f>
        <v/>
      </c>
      <c r="V132" s="2" t="str">
        <f>IFERROR(#REF!/GAMSsternCa!U132,"")</f>
        <v/>
      </c>
      <c r="W132" s="2" t="str">
        <f>IFERROR(#REF!/GAMSsternCa!V132,"")</f>
        <v/>
      </c>
      <c r="X132" s="2" t="str">
        <f>IFERROR(#REF!/GAMSsternCa!W132,"")</f>
        <v/>
      </c>
      <c r="Y132" s="2" t="str">
        <f>IFERROR(#REF!/GAMSsternCa!X132,"")</f>
        <v/>
      </c>
      <c r="Z132" s="2" t="str">
        <f>IFERROR(#REF!/GAMSsternCa!Y132,"")</f>
        <v/>
      </c>
      <c r="AA132" s="2" t="str">
        <f>IFERROR(#REF!/GAMSsternCa!Z132,"")</f>
        <v/>
      </c>
      <c r="AB132" s="2" t="str">
        <f>IFERROR(#REF!/GAMSsternCa!AA132,"")</f>
        <v/>
      </c>
      <c r="AC132" s="2" t="str">
        <f>IFERROR(#REF!/GAMSsternCa!AB132,"")</f>
        <v/>
      </c>
      <c r="AD132" s="2" t="str">
        <f>IFERROR(#REF!/GAMSsternCa!AC132,"")</f>
        <v/>
      </c>
      <c r="AE132" s="2" t="str">
        <f>IFERROR(#REF!/GAMSsternCa!AD132,"")</f>
        <v/>
      </c>
      <c r="AF132" s="2" t="str">
        <f>IFERROR(#REF!/GAMSsternCa!AE132,"")</f>
        <v/>
      </c>
      <c r="AG132" s="2" t="str">
        <f>IFERROR(#REF!/GAMSsternCa!AF132,"")</f>
        <v/>
      </c>
      <c r="AH132" s="2" t="str">
        <f>IFERROR(#REF!/GAMSsternCa!AG132,"")</f>
        <v/>
      </c>
      <c r="AI132" s="2" t="str">
        <f>IFERROR(#REF!/GAMSsternCa!AH132,"")</f>
        <v/>
      </c>
      <c r="AJ132" s="2" t="str">
        <f>IFERROR(#REF!/GAMSsternCa!AI132,"")</f>
        <v/>
      </c>
      <c r="AK132" s="2" t="str">
        <f>IFERROR(#REF!/GAMSsternCa!AJ132,"")</f>
        <v/>
      </c>
      <c r="AL132" s="2" t="str">
        <f>IFERROR(#REF!/GAMSsternCa!AK132,"")</f>
        <v/>
      </c>
      <c r="AM132" s="2" t="str">
        <f>IFERROR(#REF!/GAMSsternCa!AL132,"")</f>
        <v/>
      </c>
      <c r="AN132" s="2" t="str">
        <f>IFERROR(#REF!/GAMSsternCa!AM132,"")</f>
        <v/>
      </c>
      <c r="AO132" s="2" t="str">
        <f>IFERROR(#REF!/GAMSsternCa!AN132,"")</f>
        <v/>
      </c>
      <c r="AP132" s="2" t="str">
        <f>IFERROR(#REF!/GAMSsternCa!AO132,"")</f>
        <v/>
      </c>
      <c r="AQ132" s="2" t="str">
        <f>IFERROR(#REF!/GAMSsternCa!AP132,"")</f>
        <v/>
      </c>
      <c r="AR132" s="2" t="str">
        <f>IFERROR(#REF!/GAMSsternCa!AQ132,"")</f>
        <v/>
      </c>
      <c r="AS132" s="2" t="str">
        <f>IFERROR(#REF!/GAMSsternCa!AR132,"")</f>
        <v/>
      </c>
      <c r="AT132" s="2" t="str">
        <f>IFERROR(#REF!/GAMSsternCa!AS132,"")</f>
        <v/>
      </c>
      <c r="AU132" s="2" t="str">
        <f>IFERROR(#REF!/GAMSsternCa!AT132,"")</f>
        <v/>
      </c>
      <c r="AV132" s="2" t="str">
        <f>IFERROR(#REF!/GAMSsternCa!AU132,"")</f>
        <v/>
      </c>
      <c r="AW132" s="2" t="str">
        <f>IFERROR(#REF!/GAMSsternCa!AV132,"")</f>
        <v/>
      </c>
      <c r="AX132" s="2" t="str">
        <f>IFERROR(#REF!/GAMSsternCa!AW132,"")</f>
        <v/>
      </c>
      <c r="AY132" s="2" t="str">
        <f>IFERROR(#REF!/GAMSsternCa!AX132,"")</f>
        <v/>
      </c>
      <c r="AZ132" s="2" t="str">
        <f>IFERROR(#REF!/GAMSsternCa!AY132,"")</f>
        <v/>
      </c>
      <c r="BA132" s="2" t="str">
        <f>IFERROR(#REF!/GAMSsternCa!AZ132,"")</f>
        <v/>
      </c>
      <c r="BB132" s="2" t="str">
        <f>IFERROR(#REF!/GAMSsternCa!BA132,"")</f>
        <v/>
      </c>
      <c r="BC132" s="2" t="str">
        <f>IFERROR(#REF!/GAMSsternCa!BB132,"")</f>
        <v/>
      </c>
      <c r="BD132" s="2" t="str">
        <f>IFERROR(#REF!/GAMSsternCa!BC132,"")</f>
        <v/>
      </c>
      <c r="BE132" s="2" t="str">
        <f>IFERROR(#REF!/GAMSsternCa!BD132,"")</f>
        <v/>
      </c>
      <c r="BF132" s="2" t="str">
        <f>IFERROR(#REF!/GAMSsternCa!BE132,"")</f>
        <v/>
      </c>
      <c r="BG132" s="2" t="str">
        <f>IFERROR(#REF!/GAMSsternCa!BF132,"")</f>
        <v/>
      </c>
      <c r="BH132" s="2" t="str">
        <f>IFERROR(#REF!/GAMSsternCa!BG132,"")</f>
        <v/>
      </c>
      <c r="BI132" s="2" t="str">
        <f>IFERROR(#REF!/GAMSsternCa!BH132,"")</f>
        <v/>
      </c>
      <c r="BJ132" s="2" t="str">
        <f>IFERROR(#REF!/GAMSsternCa!BI132,"")</f>
        <v/>
      </c>
    </row>
    <row r="133" spans="1:62" x14ac:dyDescent="0.25">
      <c r="A133" t="e">
        <f>#REF!</f>
        <v>#REF!</v>
      </c>
      <c r="B133" t="str">
        <f>GAMSbase!A133</f>
        <v>Carbon Price (per t CO2) [repeat]</v>
      </c>
      <c r="C133" s="2" t="str">
        <f>IFERROR(#REF!/GAMSsternCa!B133,"")</f>
        <v/>
      </c>
      <c r="D133" s="2" t="str">
        <f>IFERROR(#REF!/GAMSsternCa!C133,"")</f>
        <v/>
      </c>
      <c r="E133" s="2" t="str">
        <f>IFERROR(#REF!/GAMSsternCa!D133,"")</f>
        <v/>
      </c>
      <c r="F133" s="2" t="str">
        <f>IFERROR(#REF!/GAMSsternCa!E133,"")</f>
        <v/>
      </c>
      <c r="G133" s="2" t="str">
        <f>IFERROR(#REF!/GAMSsternCa!F133,"")</f>
        <v/>
      </c>
      <c r="H133" s="2" t="str">
        <f>IFERROR(#REF!/GAMSsternCa!G133,"")</f>
        <v/>
      </c>
      <c r="I133" s="2" t="str">
        <f>IFERROR(#REF!/GAMSsternCa!H133,"")</f>
        <v/>
      </c>
      <c r="J133" s="2" t="str">
        <f>IFERROR(#REF!/GAMSsternCa!I133,"")</f>
        <v/>
      </c>
      <c r="K133" s="2" t="str">
        <f>IFERROR(#REF!/GAMSsternCa!J133,"")</f>
        <v/>
      </c>
      <c r="L133" s="2" t="str">
        <f>IFERROR(#REF!/GAMSsternCa!K133,"")</f>
        <v/>
      </c>
      <c r="M133" s="2" t="str">
        <f>IFERROR(#REF!/GAMSsternCa!L133,"")</f>
        <v/>
      </c>
      <c r="N133" s="2" t="str">
        <f>IFERROR(#REF!/GAMSsternCa!M133,"")</f>
        <v/>
      </c>
      <c r="O133" s="2" t="str">
        <f>IFERROR(#REF!/GAMSsternCa!N133,"")</f>
        <v/>
      </c>
      <c r="P133" s="2" t="str">
        <f>IFERROR(#REF!/GAMSsternCa!O133,"")</f>
        <v/>
      </c>
      <c r="Q133" s="2" t="str">
        <f>IFERROR(#REF!/GAMSsternCa!P133,"")</f>
        <v/>
      </c>
      <c r="R133" s="2" t="str">
        <f>IFERROR(#REF!/GAMSsternCa!Q133,"")</f>
        <v/>
      </c>
      <c r="S133" s="2" t="str">
        <f>IFERROR(#REF!/GAMSsternCa!R133,"")</f>
        <v/>
      </c>
      <c r="T133" s="2" t="str">
        <f>IFERROR(#REF!/GAMSsternCa!S133,"")</f>
        <v/>
      </c>
      <c r="U133" s="2" t="str">
        <f>IFERROR(#REF!/GAMSsternCa!T133,"")</f>
        <v/>
      </c>
      <c r="V133" s="2" t="str">
        <f>IFERROR(#REF!/GAMSsternCa!U133,"")</f>
        <v/>
      </c>
      <c r="W133" s="2" t="str">
        <f>IFERROR(#REF!/GAMSsternCa!V133,"")</f>
        <v/>
      </c>
      <c r="X133" s="2" t="str">
        <f>IFERROR(#REF!/GAMSsternCa!W133,"")</f>
        <v/>
      </c>
      <c r="Y133" s="2" t="str">
        <f>IFERROR(#REF!/GAMSsternCa!X133,"")</f>
        <v/>
      </c>
      <c r="Z133" s="2" t="str">
        <f>IFERROR(#REF!/GAMSsternCa!Y133,"")</f>
        <v/>
      </c>
      <c r="AA133" s="2" t="str">
        <f>IFERROR(#REF!/GAMSsternCa!Z133,"")</f>
        <v/>
      </c>
      <c r="AB133" s="2" t="str">
        <f>IFERROR(#REF!/GAMSsternCa!AA133,"")</f>
        <v/>
      </c>
      <c r="AC133" s="2" t="str">
        <f>IFERROR(#REF!/GAMSsternCa!AB133,"")</f>
        <v/>
      </c>
      <c r="AD133" s="2" t="str">
        <f>IFERROR(#REF!/GAMSsternCa!AC133,"")</f>
        <v/>
      </c>
      <c r="AE133" s="2" t="str">
        <f>IFERROR(#REF!/GAMSsternCa!AD133,"")</f>
        <v/>
      </c>
      <c r="AF133" s="2" t="str">
        <f>IFERROR(#REF!/GAMSsternCa!AE133,"")</f>
        <v/>
      </c>
      <c r="AG133" s="2" t="str">
        <f>IFERROR(#REF!/GAMSsternCa!AF133,"")</f>
        <v/>
      </c>
      <c r="AH133" s="2" t="str">
        <f>IFERROR(#REF!/GAMSsternCa!AG133,"")</f>
        <v/>
      </c>
      <c r="AI133" s="2" t="str">
        <f>IFERROR(#REF!/GAMSsternCa!AH133,"")</f>
        <v/>
      </c>
      <c r="AJ133" s="2" t="str">
        <f>IFERROR(#REF!/GAMSsternCa!AI133,"")</f>
        <v/>
      </c>
      <c r="AK133" s="2" t="str">
        <f>IFERROR(#REF!/GAMSsternCa!AJ133,"")</f>
        <v/>
      </c>
      <c r="AL133" s="2" t="str">
        <f>IFERROR(#REF!/GAMSsternCa!AK133,"")</f>
        <v/>
      </c>
      <c r="AM133" s="2" t="str">
        <f>IFERROR(#REF!/GAMSsternCa!AL133,"")</f>
        <v/>
      </c>
      <c r="AN133" s="2" t="str">
        <f>IFERROR(#REF!/GAMSsternCa!AM133,"")</f>
        <v/>
      </c>
      <c r="AO133" s="2" t="str">
        <f>IFERROR(#REF!/GAMSsternCa!AN133,"")</f>
        <v/>
      </c>
      <c r="AP133" s="2" t="str">
        <f>IFERROR(#REF!/GAMSsternCa!AO133,"")</f>
        <v/>
      </c>
      <c r="AQ133" s="2" t="str">
        <f>IFERROR(#REF!/GAMSsternCa!AP133,"")</f>
        <v/>
      </c>
      <c r="AR133" s="2" t="str">
        <f>IFERROR(#REF!/GAMSsternCa!AQ133,"")</f>
        <v/>
      </c>
      <c r="AS133" s="2" t="str">
        <f>IFERROR(#REF!/GAMSsternCa!AR133,"")</f>
        <v/>
      </c>
      <c r="AT133" s="2" t="str">
        <f>IFERROR(#REF!/GAMSsternCa!AS133,"")</f>
        <v/>
      </c>
      <c r="AU133" s="2" t="str">
        <f>IFERROR(#REF!/GAMSsternCa!AT133,"")</f>
        <v/>
      </c>
      <c r="AV133" s="2" t="str">
        <f>IFERROR(#REF!/GAMSsternCa!AU133,"")</f>
        <v/>
      </c>
      <c r="AW133" s="2" t="str">
        <f>IFERROR(#REF!/GAMSsternCa!AV133,"")</f>
        <v/>
      </c>
      <c r="AX133" s="2" t="str">
        <f>IFERROR(#REF!/GAMSsternCa!AW133,"")</f>
        <v/>
      </c>
      <c r="AY133" s="2" t="str">
        <f>IFERROR(#REF!/GAMSsternCa!AX133,"")</f>
        <v/>
      </c>
      <c r="AZ133" s="2" t="str">
        <f>IFERROR(#REF!/GAMSsternCa!AY133,"")</f>
        <v/>
      </c>
      <c r="BA133" s="2" t="str">
        <f>IFERROR(#REF!/GAMSsternCa!AZ133,"")</f>
        <v/>
      </c>
      <c r="BB133" s="2" t="str">
        <f>IFERROR(#REF!/GAMSsternCa!BA133,"")</f>
        <v/>
      </c>
      <c r="BC133" s="2" t="str">
        <f>IFERROR(#REF!/GAMSsternCa!BB133,"")</f>
        <v/>
      </c>
      <c r="BD133" s="2" t="str">
        <f>IFERROR(#REF!/GAMSsternCa!BC133,"")</f>
        <v/>
      </c>
      <c r="BE133" s="2" t="str">
        <f>IFERROR(#REF!/GAMSsternCa!BD133,"")</f>
        <v/>
      </c>
      <c r="BF133" s="2" t="str">
        <f>IFERROR(#REF!/GAMSsternCa!BE133,"")</f>
        <v/>
      </c>
      <c r="BG133" s="2" t="str">
        <f>IFERROR(#REF!/GAMSsternCa!BF133,"")</f>
        <v/>
      </c>
      <c r="BH133" s="2" t="str">
        <f>IFERROR(#REF!/GAMSsternCa!BG133,"")</f>
        <v/>
      </c>
      <c r="BI133" s="2" t="str">
        <f>IFERROR(#REF!/GAMSsternCa!BH133,"")</f>
        <v/>
      </c>
      <c r="BJ133" s="2" t="str">
        <f>IFERROR(#REF!/GAMSsternCa!BI133,"")</f>
        <v/>
      </c>
    </row>
    <row r="134" spans="1:62" x14ac:dyDescent="0.25">
      <c r="A134" t="e">
        <f>#REF!</f>
        <v>#REF!</v>
      </c>
      <c r="B134" t="str">
        <f>GAMSbase!A134</f>
        <v>Carbon Price (per t C)</v>
      </c>
      <c r="C134" s="2" t="str">
        <f>IFERROR(#REF!/GAMSsternCa!B134,"")</f>
        <v/>
      </c>
      <c r="D134" s="2" t="str">
        <f>IFERROR(#REF!/GAMSsternCa!C134,"")</f>
        <v/>
      </c>
      <c r="E134" s="2" t="str">
        <f>IFERROR(#REF!/GAMSsternCa!D134,"")</f>
        <v/>
      </c>
      <c r="F134" s="2" t="str">
        <f>IFERROR(#REF!/GAMSsternCa!E134,"")</f>
        <v/>
      </c>
      <c r="G134" s="2" t="str">
        <f>IFERROR(#REF!/GAMSsternCa!F134,"")</f>
        <v/>
      </c>
      <c r="H134" s="2" t="str">
        <f>IFERROR(#REF!/GAMSsternCa!G134,"")</f>
        <v/>
      </c>
      <c r="I134" s="2" t="str">
        <f>IFERROR(#REF!/GAMSsternCa!H134,"")</f>
        <v/>
      </c>
      <c r="J134" s="2" t="str">
        <f>IFERROR(#REF!/GAMSsternCa!I134,"")</f>
        <v/>
      </c>
      <c r="K134" s="2" t="str">
        <f>IFERROR(#REF!/GAMSsternCa!J134,"")</f>
        <v/>
      </c>
      <c r="L134" s="2" t="str">
        <f>IFERROR(#REF!/GAMSsternCa!K134,"")</f>
        <v/>
      </c>
      <c r="M134" s="2" t="str">
        <f>IFERROR(#REF!/GAMSsternCa!L134,"")</f>
        <v/>
      </c>
      <c r="N134" s="2" t="str">
        <f>IFERROR(#REF!/GAMSsternCa!M134,"")</f>
        <v/>
      </c>
      <c r="O134" s="2" t="str">
        <f>IFERROR(#REF!/GAMSsternCa!N134,"")</f>
        <v/>
      </c>
      <c r="P134" s="2" t="str">
        <f>IFERROR(#REF!/GAMSsternCa!O134,"")</f>
        <v/>
      </c>
      <c r="Q134" s="2" t="str">
        <f>IFERROR(#REF!/GAMSsternCa!P134,"")</f>
        <v/>
      </c>
      <c r="R134" s="2" t="str">
        <f>IFERROR(#REF!/GAMSsternCa!Q134,"")</f>
        <v/>
      </c>
      <c r="S134" s="2" t="str">
        <f>IFERROR(#REF!/GAMSsternCa!R134,"")</f>
        <v/>
      </c>
      <c r="T134" s="2" t="str">
        <f>IFERROR(#REF!/GAMSsternCa!S134,"")</f>
        <v/>
      </c>
      <c r="U134" s="2" t="str">
        <f>IFERROR(#REF!/GAMSsternCa!T134,"")</f>
        <v/>
      </c>
      <c r="V134" s="2" t="str">
        <f>IFERROR(#REF!/GAMSsternCa!U134,"")</f>
        <v/>
      </c>
      <c r="W134" s="2" t="str">
        <f>IFERROR(#REF!/GAMSsternCa!V134,"")</f>
        <v/>
      </c>
      <c r="X134" s="2" t="str">
        <f>IFERROR(#REF!/GAMSsternCa!W134,"")</f>
        <v/>
      </c>
      <c r="Y134" s="2" t="str">
        <f>IFERROR(#REF!/GAMSsternCa!X134,"")</f>
        <v/>
      </c>
      <c r="Z134" s="2" t="str">
        <f>IFERROR(#REF!/GAMSsternCa!Y134,"")</f>
        <v/>
      </c>
      <c r="AA134" s="2" t="str">
        <f>IFERROR(#REF!/GAMSsternCa!Z134,"")</f>
        <v/>
      </c>
      <c r="AB134" s="2" t="str">
        <f>IFERROR(#REF!/GAMSsternCa!AA134,"")</f>
        <v/>
      </c>
      <c r="AC134" s="2" t="str">
        <f>IFERROR(#REF!/GAMSsternCa!AB134,"")</f>
        <v/>
      </c>
      <c r="AD134" s="2" t="str">
        <f>IFERROR(#REF!/GAMSsternCa!AC134,"")</f>
        <v/>
      </c>
      <c r="AE134" s="2" t="str">
        <f>IFERROR(#REF!/GAMSsternCa!AD134,"")</f>
        <v/>
      </c>
      <c r="AF134" s="2" t="str">
        <f>IFERROR(#REF!/GAMSsternCa!AE134,"")</f>
        <v/>
      </c>
      <c r="AG134" s="2" t="str">
        <f>IFERROR(#REF!/GAMSsternCa!AF134,"")</f>
        <v/>
      </c>
      <c r="AH134" s="2" t="str">
        <f>IFERROR(#REF!/GAMSsternCa!AG134,"")</f>
        <v/>
      </c>
      <c r="AI134" s="2" t="str">
        <f>IFERROR(#REF!/GAMSsternCa!AH134,"")</f>
        <v/>
      </c>
      <c r="AJ134" s="2" t="str">
        <f>IFERROR(#REF!/GAMSsternCa!AI134,"")</f>
        <v/>
      </c>
      <c r="AK134" s="2" t="str">
        <f>IFERROR(#REF!/GAMSsternCa!AJ134,"")</f>
        <v/>
      </c>
      <c r="AL134" s="2" t="str">
        <f>IFERROR(#REF!/GAMSsternCa!AK134,"")</f>
        <v/>
      </c>
      <c r="AM134" s="2" t="str">
        <f>IFERROR(#REF!/GAMSsternCa!AL134,"")</f>
        <v/>
      </c>
      <c r="AN134" s="2" t="str">
        <f>IFERROR(#REF!/GAMSsternCa!AM134,"")</f>
        <v/>
      </c>
      <c r="AO134" s="2" t="str">
        <f>IFERROR(#REF!/GAMSsternCa!AN134,"")</f>
        <v/>
      </c>
      <c r="AP134" s="2" t="str">
        <f>IFERROR(#REF!/GAMSsternCa!AO134,"")</f>
        <v/>
      </c>
      <c r="AQ134" s="2" t="str">
        <f>IFERROR(#REF!/GAMSsternCa!AP134,"")</f>
        <v/>
      </c>
      <c r="AR134" s="2" t="str">
        <f>IFERROR(#REF!/GAMSsternCa!AQ134,"")</f>
        <v/>
      </c>
      <c r="AS134" s="2" t="str">
        <f>IFERROR(#REF!/GAMSsternCa!AR134,"")</f>
        <v/>
      </c>
      <c r="AT134" s="2" t="str">
        <f>IFERROR(#REF!/GAMSsternCa!AS134,"")</f>
        <v/>
      </c>
      <c r="AU134" s="2" t="str">
        <f>IFERROR(#REF!/GAMSsternCa!AT134,"")</f>
        <v/>
      </c>
      <c r="AV134" s="2" t="str">
        <f>IFERROR(#REF!/GAMSsternCa!AU134,"")</f>
        <v/>
      </c>
      <c r="AW134" s="2" t="str">
        <f>IFERROR(#REF!/GAMSsternCa!AV134,"")</f>
        <v/>
      </c>
      <c r="AX134" s="2" t="str">
        <f>IFERROR(#REF!/GAMSsternCa!AW134,"")</f>
        <v/>
      </c>
      <c r="AY134" s="2" t="str">
        <f>IFERROR(#REF!/GAMSsternCa!AX134,"")</f>
        <v/>
      </c>
      <c r="AZ134" s="2" t="str">
        <f>IFERROR(#REF!/GAMSsternCa!AY134,"")</f>
        <v/>
      </c>
      <c r="BA134" s="2" t="str">
        <f>IFERROR(#REF!/GAMSsternCa!AZ134,"")</f>
        <v/>
      </c>
      <c r="BB134" s="2" t="str">
        <f>IFERROR(#REF!/GAMSsternCa!BA134,"")</f>
        <v/>
      </c>
      <c r="BC134" s="2" t="str">
        <f>IFERROR(#REF!/GAMSsternCa!BB134,"")</f>
        <v/>
      </c>
      <c r="BD134" s="2" t="str">
        <f>IFERROR(#REF!/GAMSsternCa!BC134,"")</f>
        <v/>
      </c>
      <c r="BE134" s="2" t="str">
        <f>IFERROR(#REF!/GAMSsternCa!BD134,"")</f>
        <v/>
      </c>
      <c r="BF134" s="2" t="str">
        <f>IFERROR(#REF!/GAMSsternCa!BE134,"")</f>
        <v/>
      </c>
      <c r="BG134" s="2" t="str">
        <f>IFERROR(#REF!/GAMSsternCa!BF134,"")</f>
        <v/>
      </c>
      <c r="BH134" s="2" t="str">
        <f>IFERROR(#REF!/GAMSsternCa!BG134,"")</f>
        <v/>
      </c>
      <c r="BI134" s="2" t="str">
        <f>IFERROR(#REF!/GAMSsternCa!BH134,"")</f>
        <v/>
      </c>
      <c r="BJ134" s="2" t="str">
        <f>IFERROR(#REF!/GAMSsternCa!BI134,"")</f>
        <v/>
      </c>
    </row>
    <row r="135" spans="1:62" x14ac:dyDescent="0.25">
      <c r="A135" t="e">
        <f>#REF!</f>
        <v>#REF!</v>
      </c>
      <c r="B135" t="str">
        <f>GAMSbase!A135</f>
        <v>Emissions Control Rate (total)</v>
      </c>
      <c r="C135" s="2" t="str">
        <f>IFERROR(#REF!/GAMSsternCa!B135,"")</f>
        <v/>
      </c>
      <c r="D135" s="2" t="str">
        <f>IFERROR(#REF!/GAMSsternCa!C135,"")</f>
        <v/>
      </c>
      <c r="E135" s="2" t="str">
        <f>IFERROR(#REF!/GAMSsternCa!D135,"")</f>
        <v/>
      </c>
      <c r="F135" s="2" t="str">
        <f>IFERROR(#REF!/GAMSsternCa!E135,"")</f>
        <v/>
      </c>
      <c r="G135" s="2" t="str">
        <f>IFERROR(#REF!/GAMSsternCa!F135,"")</f>
        <v/>
      </c>
      <c r="H135" s="2" t="str">
        <f>IFERROR(#REF!/GAMSsternCa!G135,"")</f>
        <v/>
      </c>
      <c r="I135" s="2" t="str">
        <f>IFERROR(#REF!/GAMSsternCa!H135,"")</f>
        <v/>
      </c>
      <c r="J135" s="2" t="str">
        <f>IFERROR(#REF!/GAMSsternCa!I135,"")</f>
        <v/>
      </c>
      <c r="K135" s="2" t="str">
        <f>IFERROR(#REF!/GAMSsternCa!J135,"")</f>
        <v/>
      </c>
      <c r="L135" s="2" t="str">
        <f>IFERROR(#REF!/GAMSsternCa!K135,"")</f>
        <v/>
      </c>
      <c r="M135" s="2" t="str">
        <f>IFERROR(#REF!/GAMSsternCa!L135,"")</f>
        <v/>
      </c>
      <c r="N135" s="2" t="str">
        <f>IFERROR(#REF!/GAMSsternCa!M135,"")</f>
        <v/>
      </c>
      <c r="O135" s="2" t="str">
        <f>IFERROR(#REF!/GAMSsternCa!N135,"")</f>
        <v/>
      </c>
      <c r="P135" s="2" t="str">
        <f>IFERROR(#REF!/GAMSsternCa!O135,"")</f>
        <v/>
      </c>
      <c r="Q135" s="2" t="str">
        <f>IFERROR(#REF!/GAMSsternCa!P135,"")</f>
        <v/>
      </c>
      <c r="R135" s="2" t="str">
        <f>IFERROR(#REF!/GAMSsternCa!Q135,"")</f>
        <v/>
      </c>
      <c r="S135" s="2" t="str">
        <f>IFERROR(#REF!/GAMSsternCa!R135,"")</f>
        <v/>
      </c>
      <c r="T135" s="2" t="str">
        <f>IFERROR(#REF!/GAMSsternCa!S135,"")</f>
        <v/>
      </c>
      <c r="U135" s="2" t="str">
        <f>IFERROR(#REF!/GAMSsternCa!T135,"")</f>
        <v/>
      </c>
      <c r="V135" s="2" t="str">
        <f>IFERROR(#REF!/GAMSsternCa!U135,"")</f>
        <v/>
      </c>
      <c r="W135" s="2" t="str">
        <f>IFERROR(#REF!/GAMSsternCa!V135,"")</f>
        <v/>
      </c>
      <c r="X135" s="2" t="str">
        <f>IFERROR(#REF!/GAMSsternCa!W135,"")</f>
        <v/>
      </c>
      <c r="Y135" s="2" t="str">
        <f>IFERROR(#REF!/GAMSsternCa!X135,"")</f>
        <v/>
      </c>
      <c r="Z135" s="2" t="str">
        <f>IFERROR(#REF!/GAMSsternCa!Y135,"")</f>
        <v/>
      </c>
      <c r="AA135" s="2" t="str">
        <f>IFERROR(#REF!/GAMSsternCa!Z135,"")</f>
        <v/>
      </c>
      <c r="AB135" s="2" t="str">
        <f>IFERROR(#REF!/GAMSsternCa!AA135,"")</f>
        <v/>
      </c>
      <c r="AC135" s="2" t="str">
        <f>IFERROR(#REF!/GAMSsternCa!AB135,"")</f>
        <v/>
      </c>
      <c r="AD135" s="2" t="str">
        <f>IFERROR(#REF!/GAMSsternCa!AC135,"")</f>
        <v/>
      </c>
      <c r="AE135" s="2" t="str">
        <f>IFERROR(#REF!/GAMSsternCa!AD135,"")</f>
        <v/>
      </c>
      <c r="AF135" s="2" t="str">
        <f>IFERROR(#REF!/GAMSsternCa!AE135,"")</f>
        <v/>
      </c>
      <c r="AG135" s="2" t="str">
        <f>IFERROR(#REF!/GAMSsternCa!AF135,"")</f>
        <v/>
      </c>
      <c r="AH135" s="2" t="str">
        <f>IFERROR(#REF!/GAMSsternCa!AG135,"")</f>
        <v/>
      </c>
      <c r="AI135" s="2" t="str">
        <f>IFERROR(#REF!/GAMSsternCa!AH135,"")</f>
        <v/>
      </c>
      <c r="AJ135" s="2" t="str">
        <f>IFERROR(#REF!/GAMSsternCa!AI135,"")</f>
        <v/>
      </c>
      <c r="AK135" s="2" t="str">
        <f>IFERROR(#REF!/GAMSsternCa!AJ135,"")</f>
        <v/>
      </c>
      <c r="AL135" s="2" t="str">
        <f>IFERROR(#REF!/GAMSsternCa!AK135,"")</f>
        <v/>
      </c>
      <c r="AM135" s="2" t="str">
        <f>IFERROR(#REF!/GAMSsternCa!AL135,"")</f>
        <v/>
      </c>
      <c r="AN135" s="2" t="str">
        <f>IFERROR(#REF!/GAMSsternCa!AM135,"")</f>
        <v/>
      </c>
      <c r="AO135" s="2" t="str">
        <f>IFERROR(#REF!/GAMSsternCa!AN135,"")</f>
        <v/>
      </c>
      <c r="AP135" s="2" t="str">
        <f>IFERROR(#REF!/GAMSsternCa!AO135,"")</f>
        <v/>
      </c>
      <c r="AQ135" s="2" t="str">
        <f>IFERROR(#REF!/GAMSsternCa!AP135,"")</f>
        <v/>
      </c>
      <c r="AR135" s="2" t="str">
        <f>IFERROR(#REF!/GAMSsternCa!AQ135,"")</f>
        <v/>
      </c>
      <c r="AS135" s="2" t="str">
        <f>IFERROR(#REF!/GAMSsternCa!AR135,"")</f>
        <v/>
      </c>
      <c r="AT135" s="2" t="str">
        <f>IFERROR(#REF!/GAMSsternCa!AS135,"")</f>
        <v/>
      </c>
      <c r="AU135" s="2" t="str">
        <f>IFERROR(#REF!/GAMSsternCa!AT135,"")</f>
        <v/>
      </c>
      <c r="AV135" s="2" t="str">
        <f>IFERROR(#REF!/GAMSsternCa!AU135,"")</f>
        <v/>
      </c>
      <c r="AW135" s="2" t="str">
        <f>IFERROR(#REF!/GAMSsternCa!AV135,"")</f>
        <v/>
      </c>
      <c r="AX135" s="2" t="str">
        <f>IFERROR(#REF!/GAMSsternCa!AW135,"")</f>
        <v/>
      </c>
      <c r="AY135" s="2" t="str">
        <f>IFERROR(#REF!/GAMSsternCa!AX135,"")</f>
        <v/>
      </c>
      <c r="AZ135" s="2" t="str">
        <f>IFERROR(#REF!/GAMSsternCa!AY135,"")</f>
        <v/>
      </c>
      <c r="BA135" s="2" t="str">
        <f>IFERROR(#REF!/GAMSsternCa!AZ135,"")</f>
        <v/>
      </c>
      <c r="BB135" s="2" t="str">
        <f>IFERROR(#REF!/GAMSsternCa!BA135,"")</f>
        <v/>
      </c>
      <c r="BC135" s="2" t="str">
        <f>IFERROR(#REF!/GAMSsternCa!BB135,"")</f>
        <v/>
      </c>
      <c r="BD135" s="2" t="str">
        <f>IFERROR(#REF!/GAMSsternCa!BC135,"")</f>
        <v/>
      </c>
      <c r="BE135" s="2" t="str">
        <f>IFERROR(#REF!/GAMSsternCa!BD135,"")</f>
        <v/>
      </c>
      <c r="BF135" s="2" t="str">
        <f>IFERROR(#REF!/GAMSsternCa!BE135,"")</f>
        <v/>
      </c>
      <c r="BG135" s="2" t="str">
        <f>IFERROR(#REF!/GAMSsternCa!BF135,"")</f>
        <v/>
      </c>
      <c r="BH135" s="2" t="str">
        <f>IFERROR(#REF!/GAMSsternCa!BG135,"")</f>
        <v/>
      </c>
      <c r="BI135" s="2" t="str">
        <f>IFERROR(#REF!/GAMSsternCa!BH135,"")</f>
        <v/>
      </c>
      <c r="BJ135" s="2" t="str">
        <f>IFERROR(#REF!/GAMSsternCa!BI135,"")</f>
        <v/>
      </c>
    </row>
    <row r="136" spans="1:62" x14ac:dyDescent="0.25">
      <c r="A136" t="e">
        <f>#REF!</f>
        <v>#REF!</v>
      </c>
      <c r="B136" t="str">
        <f>GAMSbase!A136</f>
        <v>Emissions Control Rate (participants)</v>
      </c>
      <c r="C136" s="2" t="str">
        <f>IFERROR(#REF!/GAMSsternCa!B136,"")</f>
        <v/>
      </c>
      <c r="D136" s="2" t="str">
        <f>IFERROR(#REF!/GAMSsternCa!C136,"")</f>
        <v/>
      </c>
      <c r="E136" s="2" t="str">
        <f>IFERROR(#REF!/GAMSsternCa!D136,"")</f>
        <v/>
      </c>
      <c r="F136" s="2" t="str">
        <f>IFERROR(#REF!/GAMSsternCa!E136,"")</f>
        <v/>
      </c>
      <c r="G136" s="2" t="str">
        <f>IFERROR(#REF!/GAMSsternCa!F136,"")</f>
        <v/>
      </c>
      <c r="H136" s="2" t="str">
        <f>IFERROR(#REF!/GAMSsternCa!G136,"")</f>
        <v/>
      </c>
      <c r="I136" s="2" t="str">
        <f>IFERROR(#REF!/GAMSsternCa!H136,"")</f>
        <v/>
      </c>
      <c r="J136" s="2" t="str">
        <f>IFERROR(#REF!/GAMSsternCa!I136,"")</f>
        <v/>
      </c>
      <c r="K136" s="2" t="str">
        <f>IFERROR(#REF!/GAMSsternCa!J136,"")</f>
        <v/>
      </c>
      <c r="L136" s="2" t="str">
        <f>IFERROR(#REF!/GAMSsternCa!K136,"")</f>
        <v/>
      </c>
      <c r="M136" s="2" t="str">
        <f>IFERROR(#REF!/GAMSsternCa!L136,"")</f>
        <v/>
      </c>
      <c r="N136" s="2" t="str">
        <f>IFERROR(#REF!/GAMSsternCa!M136,"")</f>
        <v/>
      </c>
      <c r="O136" s="2" t="str">
        <f>IFERROR(#REF!/GAMSsternCa!N136,"")</f>
        <v/>
      </c>
      <c r="P136" s="2" t="str">
        <f>IFERROR(#REF!/GAMSsternCa!O136,"")</f>
        <v/>
      </c>
      <c r="Q136" s="2" t="str">
        <f>IFERROR(#REF!/GAMSsternCa!P136,"")</f>
        <v/>
      </c>
      <c r="R136" s="2" t="str">
        <f>IFERROR(#REF!/GAMSsternCa!Q136,"")</f>
        <v/>
      </c>
      <c r="S136" s="2" t="str">
        <f>IFERROR(#REF!/GAMSsternCa!R136,"")</f>
        <v/>
      </c>
      <c r="T136" s="2" t="str">
        <f>IFERROR(#REF!/GAMSsternCa!S136,"")</f>
        <v/>
      </c>
      <c r="U136" s="2" t="str">
        <f>IFERROR(#REF!/GAMSsternCa!T136,"")</f>
        <v/>
      </c>
      <c r="V136" s="2" t="str">
        <f>IFERROR(#REF!/GAMSsternCa!U136,"")</f>
        <v/>
      </c>
      <c r="W136" s="2" t="str">
        <f>IFERROR(#REF!/GAMSsternCa!V136,"")</f>
        <v/>
      </c>
      <c r="X136" s="2" t="str">
        <f>IFERROR(#REF!/GAMSsternCa!W136,"")</f>
        <v/>
      </c>
      <c r="Y136" s="2" t="str">
        <f>IFERROR(#REF!/GAMSsternCa!X136,"")</f>
        <v/>
      </c>
      <c r="Z136" s="2" t="str">
        <f>IFERROR(#REF!/GAMSsternCa!Y136,"")</f>
        <v/>
      </c>
      <c r="AA136" s="2" t="str">
        <f>IFERROR(#REF!/GAMSsternCa!Z136,"")</f>
        <v/>
      </c>
      <c r="AB136" s="2" t="str">
        <f>IFERROR(#REF!/GAMSsternCa!AA136,"")</f>
        <v/>
      </c>
      <c r="AC136" s="2" t="str">
        <f>IFERROR(#REF!/GAMSsternCa!AB136,"")</f>
        <v/>
      </c>
      <c r="AD136" s="2" t="str">
        <f>IFERROR(#REF!/GAMSsternCa!AC136,"")</f>
        <v/>
      </c>
      <c r="AE136" s="2" t="str">
        <f>IFERROR(#REF!/GAMSsternCa!AD136,"")</f>
        <v/>
      </c>
      <c r="AF136" s="2" t="str">
        <f>IFERROR(#REF!/GAMSsternCa!AE136,"")</f>
        <v/>
      </c>
      <c r="AG136" s="2" t="str">
        <f>IFERROR(#REF!/GAMSsternCa!AF136,"")</f>
        <v/>
      </c>
      <c r="AH136" s="2" t="str">
        <f>IFERROR(#REF!/GAMSsternCa!AG136,"")</f>
        <v/>
      </c>
      <c r="AI136" s="2" t="str">
        <f>IFERROR(#REF!/GAMSsternCa!AH136,"")</f>
        <v/>
      </c>
      <c r="AJ136" s="2" t="str">
        <f>IFERROR(#REF!/GAMSsternCa!AI136,"")</f>
        <v/>
      </c>
      <c r="AK136" s="2" t="str">
        <f>IFERROR(#REF!/GAMSsternCa!AJ136,"")</f>
        <v/>
      </c>
      <c r="AL136" s="2" t="str">
        <f>IFERROR(#REF!/GAMSsternCa!AK136,"")</f>
        <v/>
      </c>
      <c r="AM136" s="2" t="str">
        <f>IFERROR(#REF!/GAMSsternCa!AL136,"")</f>
        <v/>
      </c>
      <c r="AN136" s="2" t="str">
        <f>IFERROR(#REF!/GAMSsternCa!AM136,"")</f>
        <v/>
      </c>
      <c r="AO136" s="2" t="str">
        <f>IFERROR(#REF!/GAMSsternCa!AN136,"")</f>
        <v/>
      </c>
      <c r="AP136" s="2" t="str">
        <f>IFERROR(#REF!/GAMSsternCa!AO136,"")</f>
        <v/>
      </c>
      <c r="AQ136" s="2" t="str">
        <f>IFERROR(#REF!/GAMSsternCa!AP136,"")</f>
        <v/>
      </c>
      <c r="AR136" s="2" t="str">
        <f>IFERROR(#REF!/GAMSsternCa!AQ136,"")</f>
        <v/>
      </c>
      <c r="AS136" s="2" t="str">
        <f>IFERROR(#REF!/GAMSsternCa!AR136,"")</f>
        <v/>
      </c>
      <c r="AT136" s="2" t="str">
        <f>IFERROR(#REF!/GAMSsternCa!AS136,"")</f>
        <v/>
      </c>
      <c r="AU136" s="2" t="str">
        <f>IFERROR(#REF!/GAMSsternCa!AT136,"")</f>
        <v/>
      </c>
      <c r="AV136" s="2" t="str">
        <f>IFERROR(#REF!/GAMSsternCa!AU136,"")</f>
        <v/>
      </c>
      <c r="AW136" s="2" t="str">
        <f>IFERROR(#REF!/GAMSsternCa!AV136,"")</f>
        <v/>
      </c>
      <c r="AX136" s="2" t="str">
        <f>IFERROR(#REF!/GAMSsternCa!AW136,"")</f>
        <v/>
      </c>
      <c r="AY136" s="2" t="str">
        <f>IFERROR(#REF!/GAMSsternCa!AX136,"")</f>
        <v/>
      </c>
      <c r="AZ136" s="2" t="str">
        <f>IFERROR(#REF!/GAMSsternCa!AY136,"")</f>
        <v/>
      </c>
      <c r="BA136" s="2" t="str">
        <f>IFERROR(#REF!/GAMSsternCa!AZ136,"")</f>
        <v/>
      </c>
      <c r="BB136" s="2" t="str">
        <f>IFERROR(#REF!/GAMSsternCa!BA136,"")</f>
        <v/>
      </c>
      <c r="BC136" s="2" t="str">
        <f>IFERROR(#REF!/GAMSsternCa!BB136,"")</f>
        <v/>
      </c>
      <c r="BD136" s="2" t="str">
        <f>IFERROR(#REF!/GAMSsternCa!BC136,"")</f>
        <v/>
      </c>
      <c r="BE136" s="2" t="str">
        <f>IFERROR(#REF!/GAMSsternCa!BD136,"")</f>
        <v/>
      </c>
      <c r="BF136" s="2" t="str">
        <f>IFERROR(#REF!/GAMSsternCa!BE136,"")</f>
        <v/>
      </c>
      <c r="BG136" s="2" t="str">
        <f>IFERROR(#REF!/GAMSsternCa!BF136,"")</f>
        <v/>
      </c>
      <c r="BH136" s="2" t="str">
        <f>IFERROR(#REF!/GAMSsternCa!BG136,"")</f>
        <v/>
      </c>
      <c r="BI136" s="2" t="str">
        <f>IFERROR(#REF!/GAMSsternCa!BH136,"")</f>
        <v/>
      </c>
      <c r="BJ136" s="2" t="str">
        <f>IFERROR(#REF!/GAMSsternCa!BI136,"")</f>
        <v/>
      </c>
    </row>
    <row r="137" spans="1:62" x14ac:dyDescent="0.25">
      <c r="A137" t="e">
        <f>#REF!</f>
        <v>#REF!</v>
      </c>
      <c r="B137" t="str">
        <f>GAMSbase!A137</f>
        <v>Carbon Price (Global Average)</v>
      </c>
      <c r="C137" s="2" t="str">
        <f>IFERROR(#REF!/GAMSsternCa!B137,"")</f>
        <v/>
      </c>
      <c r="D137" s="2" t="str">
        <f>IFERROR(#REF!/GAMSsternCa!C137,"")</f>
        <v/>
      </c>
      <c r="E137" s="2" t="str">
        <f>IFERROR(#REF!/GAMSsternCa!D137,"")</f>
        <v/>
      </c>
      <c r="F137" s="2" t="str">
        <f>IFERROR(#REF!/GAMSsternCa!E137,"")</f>
        <v/>
      </c>
      <c r="G137" s="2" t="str">
        <f>IFERROR(#REF!/GAMSsternCa!F137,"")</f>
        <v/>
      </c>
      <c r="H137" s="2" t="str">
        <f>IFERROR(#REF!/GAMSsternCa!G137,"")</f>
        <v/>
      </c>
      <c r="I137" s="2" t="str">
        <f>IFERROR(#REF!/GAMSsternCa!H137,"")</f>
        <v/>
      </c>
      <c r="J137" s="2" t="str">
        <f>IFERROR(#REF!/GAMSsternCa!I137,"")</f>
        <v/>
      </c>
      <c r="K137" s="2" t="str">
        <f>IFERROR(#REF!/GAMSsternCa!J137,"")</f>
        <v/>
      </c>
      <c r="L137" s="2" t="str">
        <f>IFERROR(#REF!/GAMSsternCa!K137,"")</f>
        <v/>
      </c>
      <c r="M137" s="2" t="str">
        <f>IFERROR(#REF!/GAMSsternCa!L137,"")</f>
        <v/>
      </c>
      <c r="N137" s="2" t="str">
        <f>IFERROR(#REF!/GAMSsternCa!M137,"")</f>
        <v/>
      </c>
      <c r="O137" s="2" t="str">
        <f>IFERROR(#REF!/GAMSsternCa!N137,"")</f>
        <v/>
      </c>
      <c r="P137" s="2" t="str">
        <f>IFERROR(#REF!/GAMSsternCa!O137,"")</f>
        <v/>
      </c>
      <c r="Q137" s="2" t="str">
        <f>IFERROR(#REF!/GAMSsternCa!P137,"")</f>
        <v/>
      </c>
      <c r="R137" s="2" t="str">
        <f>IFERROR(#REF!/GAMSsternCa!Q137,"")</f>
        <v/>
      </c>
      <c r="S137" s="2" t="str">
        <f>IFERROR(#REF!/GAMSsternCa!R137,"")</f>
        <v/>
      </c>
      <c r="T137" s="2" t="str">
        <f>IFERROR(#REF!/GAMSsternCa!S137,"")</f>
        <v/>
      </c>
      <c r="U137" s="2" t="str">
        <f>IFERROR(#REF!/GAMSsternCa!T137,"")</f>
        <v/>
      </c>
      <c r="V137" s="2" t="str">
        <f>IFERROR(#REF!/GAMSsternCa!U137,"")</f>
        <v/>
      </c>
      <c r="W137" s="2" t="str">
        <f>IFERROR(#REF!/GAMSsternCa!V137,"")</f>
        <v/>
      </c>
      <c r="X137" s="2" t="str">
        <f>IFERROR(#REF!/GAMSsternCa!W137,"")</f>
        <v/>
      </c>
      <c r="Y137" s="2" t="str">
        <f>IFERROR(#REF!/GAMSsternCa!X137,"")</f>
        <v/>
      </c>
      <c r="Z137" s="2" t="str">
        <f>IFERROR(#REF!/GAMSsternCa!Y137,"")</f>
        <v/>
      </c>
      <c r="AA137" s="2" t="str">
        <f>IFERROR(#REF!/GAMSsternCa!Z137,"")</f>
        <v/>
      </c>
      <c r="AB137" s="2" t="str">
        <f>IFERROR(#REF!/GAMSsternCa!AA137,"")</f>
        <v/>
      </c>
      <c r="AC137" s="2" t="str">
        <f>IFERROR(#REF!/GAMSsternCa!AB137,"")</f>
        <v/>
      </c>
      <c r="AD137" s="2" t="str">
        <f>IFERROR(#REF!/GAMSsternCa!AC137,"")</f>
        <v/>
      </c>
      <c r="AE137" s="2" t="str">
        <f>IFERROR(#REF!/GAMSsternCa!AD137,"")</f>
        <v/>
      </c>
      <c r="AF137" s="2" t="str">
        <f>IFERROR(#REF!/GAMSsternCa!AE137,"")</f>
        <v/>
      </c>
      <c r="AG137" s="2" t="str">
        <f>IFERROR(#REF!/GAMSsternCa!AF137,"")</f>
        <v/>
      </c>
      <c r="AH137" s="2" t="str">
        <f>IFERROR(#REF!/GAMSsternCa!AG137,"")</f>
        <v/>
      </c>
      <c r="AI137" s="2" t="str">
        <f>IFERROR(#REF!/GAMSsternCa!AH137,"")</f>
        <v/>
      </c>
      <c r="AJ137" s="2" t="str">
        <f>IFERROR(#REF!/GAMSsternCa!AI137,"")</f>
        <v/>
      </c>
      <c r="AK137" s="2" t="str">
        <f>IFERROR(#REF!/GAMSsternCa!AJ137,"")</f>
        <v/>
      </c>
      <c r="AL137" s="2" t="str">
        <f>IFERROR(#REF!/GAMSsternCa!AK137,"")</f>
        <v/>
      </c>
      <c r="AM137" s="2" t="str">
        <f>IFERROR(#REF!/GAMSsternCa!AL137,"")</f>
        <v/>
      </c>
      <c r="AN137" s="2" t="str">
        <f>IFERROR(#REF!/GAMSsternCa!AM137,"")</f>
        <v/>
      </c>
      <c r="AO137" s="2" t="str">
        <f>IFERROR(#REF!/GAMSsternCa!AN137,"")</f>
        <v/>
      </c>
      <c r="AP137" s="2" t="str">
        <f>IFERROR(#REF!/GAMSsternCa!AO137,"")</f>
        <v/>
      </c>
      <c r="AQ137" s="2" t="str">
        <f>IFERROR(#REF!/GAMSsternCa!AP137,"")</f>
        <v/>
      </c>
      <c r="AR137" s="2" t="str">
        <f>IFERROR(#REF!/GAMSsternCa!AQ137,"")</f>
        <v/>
      </c>
      <c r="AS137" s="2" t="str">
        <f>IFERROR(#REF!/GAMSsternCa!AR137,"")</f>
        <v/>
      </c>
      <c r="AT137" s="2" t="str">
        <f>IFERROR(#REF!/GAMSsternCa!AS137,"")</f>
        <v/>
      </c>
      <c r="AU137" s="2" t="str">
        <f>IFERROR(#REF!/GAMSsternCa!AT137,"")</f>
        <v/>
      </c>
      <c r="AV137" s="2" t="str">
        <f>IFERROR(#REF!/GAMSsternCa!AU137,"")</f>
        <v/>
      </c>
      <c r="AW137" s="2" t="str">
        <f>IFERROR(#REF!/GAMSsternCa!AV137,"")</f>
        <v/>
      </c>
      <c r="AX137" s="2" t="str">
        <f>IFERROR(#REF!/GAMSsternCa!AW137,"")</f>
        <v/>
      </c>
      <c r="AY137" s="2" t="str">
        <f>IFERROR(#REF!/GAMSsternCa!AX137,"")</f>
        <v/>
      </c>
      <c r="AZ137" s="2" t="str">
        <f>IFERROR(#REF!/GAMSsternCa!AY137,"")</f>
        <v/>
      </c>
      <c r="BA137" s="2" t="str">
        <f>IFERROR(#REF!/GAMSsternCa!AZ137,"")</f>
        <v/>
      </c>
      <c r="BB137" s="2" t="str">
        <f>IFERROR(#REF!/GAMSsternCa!BA137,"")</f>
        <v/>
      </c>
      <c r="BC137" s="2" t="str">
        <f>IFERROR(#REF!/GAMSsternCa!BB137,"")</f>
        <v/>
      </c>
      <c r="BD137" s="2" t="str">
        <f>IFERROR(#REF!/GAMSsternCa!BC137,"")</f>
        <v/>
      </c>
      <c r="BE137" s="2" t="str">
        <f>IFERROR(#REF!/GAMSsternCa!BD137,"")</f>
        <v/>
      </c>
      <c r="BF137" s="2" t="str">
        <f>IFERROR(#REF!/GAMSsternCa!BE137,"")</f>
        <v/>
      </c>
      <c r="BG137" s="2" t="str">
        <f>IFERROR(#REF!/GAMSsternCa!BF137,"")</f>
        <v/>
      </c>
      <c r="BH137" s="2" t="str">
        <f>IFERROR(#REF!/GAMSsternCa!BG137,"")</f>
        <v/>
      </c>
      <c r="BI137" s="2" t="str">
        <f>IFERROR(#REF!/GAMSsternCa!BH137,"")</f>
        <v/>
      </c>
      <c r="BJ137" s="2" t="str">
        <f>IFERROR(#REF!/GAMSsternCa!BI137,"")</f>
        <v/>
      </c>
    </row>
    <row r="138" spans="1:62" x14ac:dyDescent="0.25">
      <c r="A138" t="e">
        <f>#REF!</f>
        <v>#REF!</v>
      </c>
      <c r="B138" t="str">
        <f>GAMSbase!A138</f>
        <v>Interest Rate (Real Rate of Return)</v>
      </c>
      <c r="C138" s="2" t="str">
        <f>IFERROR(#REF!/GAMSsternCa!B138,"")</f>
        <v/>
      </c>
      <c r="D138" s="2" t="str">
        <f>IFERROR(#REF!/GAMSsternCa!C138,"")</f>
        <v/>
      </c>
      <c r="E138" s="2" t="str">
        <f>IFERROR(#REF!/GAMSsternCa!D138,"")</f>
        <v/>
      </c>
      <c r="F138" s="2" t="str">
        <f>IFERROR(#REF!/GAMSsternCa!E138,"")</f>
        <v/>
      </c>
      <c r="G138" s="2" t="str">
        <f>IFERROR(#REF!/GAMSsternCa!F138,"")</f>
        <v/>
      </c>
      <c r="H138" s="2" t="str">
        <f>IFERROR(#REF!/GAMSsternCa!G138,"")</f>
        <v/>
      </c>
      <c r="I138" s="2" t="str">
        <f>IFERROR(#REF!/GAMSsternCa!H138,"")</f>
        <v/>
      </c>
      <c r="J138" s="2" t="str">
        <f>IFERROR(#REF!/GAMSsternCa!I138,"")</f>
        <v/>
      </c>
      <c r="K138" s="2" t="str">
        <f>IFERROR(#REF!/GAMSsternCa!J138,"")</f>
        <v/>
      </c>
      <c r="L138" s="2" t="str">
        <f>IFERROR(#REF!/GAMSsternCa!K138,"")</f>
        <v/>
      </c>
      <c r="M138" s="2" t="str">
        <f>IFERROR(#REF!/GAMSsternCa!L138,"")</f>
        <v/>
      </c>
      <c r="N138" s="2" t="str">
        <f>IFERROR(#REF!/GAMSsternCa!M138,"")</f>
        <v/>
      </c>
      <c r="O138" s="2" t="str">
        <f>IFERROR(#REF!/GAMSsternCa!N138,"")</f>
        <v/>
      </c>
      <c r="P138" s="2" t="str">
        <f>IFERROR(#REF!/GAMSsternCa!O138,"")</f>
        <v/>
      </c>
      <c r="Q138" s="2" t="str">
        <f>IFERROR(#REF!/GAMSsternCa!P138,"")</f>
        <v/>
      </c>
      <c r="R138" s="2" t="str">
        <f>IFERROR(#REF!/GAMSsternCa!Q138,"")</f>
        <v/>
      </c>
      <c r="S138" s="2" t="str">
        <f>IFERROR(#REF!/GAMSsternCa!R138,"")</f>
        <v/>
      </c>
      <c r="T138" s="2" t="str">
        <f>IFERROR(#REF!/GAMSsternCa!S138,"")</f>
        <v/>
      </c>
      <c r="U138" s="2" t="str">
        <f>IFERROR(#REF!/GAMSsternCa!T138,"")</f>
        <v/>
      </c>
      <c r="V138" s="2" t="str">
        <f>IFERROR(#REF!/GAMSsternCa!U138,"")</f>
        <v/>
      </c>
      <c r="W138" s="2" t="str">
        <f>IFERROR(#REF!/GAMSsternCa!V138,"")</f>
        <v/>
      </c>
      <c r="X138" s="2" t="str">
        <f>IFERROR(#REF!/GAMSsternCa!W138,"")</f>
        <v/>
      </c>
      <c r="Y138" s="2" t="str">
        <f>IFERROR(#REF!/GAMSsternCa!X138,"")</f>
        <v/>
      </c>
      <c r="Z138" s="2" t="str">
        <f>IFERROR(#REF!/GAMSsternCa!Y138,"")</f>
        <v/>
      </c>
      <c r="AA138" s="2" t="str">
        <f>IFERROR(#REF!/GAMSsternCa!Z138,"")</f>
        <v/>
      </c>
      <c r="AB138" s="2" t="str">
        <f>IFERROR(#REF!/GAMSsternCa!AA138,"")</f>
        <v/>
      </c>
      <c r="AC138" s="2" t="str">
        <f>IFERROR(#REF!/GAMSsternCa!AB138,"")</f>
        <v/>
      </c>
      <c r="AD138" s="2" t="str">
        <f>IFERROR(#REF!/GAMSsternCa!AC138,"")</f>
        <v/>
      </c>
      <c r="AE138" s="2" t="str">
        <f>IFERROR(#REF!/GAMSsternCa!AD138,"")</f>
        <v/>
      </c>
      <c r="AF138" s="2" t="str">
        <f>IFERROR(#REF!/GAMSsternCa!AE138,"")</f>
        <v/>
      </c>
      <c r="AG138" s="2" t="str">
        <f>IFERROR(#REF!/GAMSsternCa!AF138,"")</f>
        <v/>
      </c>
      <c r="AH138" s="2" t="str">
        <f>IFERROR(#REF!/GAMSsternCa!AG138,"")</f>
        <v/>
      </c>
      <c r="AI138" s="2" t="str">
        <f>IFERROR(#REF!/GAMSsternCa!AH138,"")</f>
        <v/>
      </c>
      <c r="AJ138" s="2" t="str">
        <f>IFERROR(#REF!/GAMSsternCa!AI138,"")</f>
        <v/>
      </c>
      <c r="AK138" s="2" t="str">
        <f>IFERROR(#REF!/GAMSsternCa!AJ138,"")</f>
        <v/>
      </c>
      <c r="AL138" s="2" t="str">
        <f>IFERROR(#REF!/GAMSsternCa!AK138,"")</f>
        <v/>
      </c>
      <c r="AM138" s="2" t="str">
        <f>IFERROR(#REF!/GAMSsternCa!AL138,"")</f>
        <v/>
      </c>
      <c r="AN138" s="2" t="str">
        <f>IFERROR(#REF!/GAMSsternCa!AM138,"")</f>
        <v/>
      </c>
      <c r="AO138" s="2" t="str">
        <f>IFERROR(#REF!/GAMSsternCa!AN138,"")</f>
        <v/>
      </c>
      <c r="AP138" s="2" t="str">
        <f>IFERROR(#REF!/GAMSsternCa!AO138,"")</f>
        <v/>
      </c>
      <c r="AQ138" s="2" t="str">
        <f>IFERROR(#REF!/GAMSsternCa!AP138,"")</f>
        <v/>
      </c>
      <c r="AR138" s="2" t="str">
        <f>IFERROR(#REF!/GAMSsternCa!AQ138,"")</f>
        <v/>
      </c>
      <c r="AS138" s="2" t="str">
        <f>IFERROR(#REF!/GAMSsternCa!AR138,"")</f>
        <v/>
      </c>
      <c r="AT138" s="2" t="str">
        <f>IFERROR(#REF!/GAMSsternCa!AS138,"")</f>
        <v/>
      </c>
      <c r="AU138" s="2" t="str">
        <f>IFERROR(#REF!/GAMSsternCa!AT138,"")</f>
        <v/>
      </c>
      <c r="AV138" s="2" t="str">
        <f>IFERROR(#REF!/GAMSsternCa!AU138,"")</f>
        <v/>
      </c>
      <c r="AW138" s="2" t="str">
        <f>IFERROR(#REF!/GAMSsternCa!AV138,"")</f>
        <v/>
      </c>
      <c r="AX138" s="2" t="str">
        <f>IFERROR(#REF!/GAMSsternCa!AW138,"")</f>
        <v/>
      </c>
      <c r="AY138" s="2" t="str">
        <f>IFERROR(#REF!/GAMSsternCa!AX138,"")</f>
        <v/>
      </c>
      <c r="AZ138" s="2" t="str">
        <f>IFERROR(#REF!/GAMSsternCa!AY138,"")</f>
        <v/>
      </c>
      <c r="BA138" s="2" t="str">
        <f>IFERROR(#REF!/GAMSsternCa!AZ138,"")</f>
        <v/>
      </c>
      <c r="BB138" s="2" t="str">
        <f>IFERROR(#REF!/GAMSsternCa!BA138,"")</f>
        <v/>
      </c>
      <c r="BC138" s="2" t="str">
        <f>IFERROR(#REF!/GAMSsternCa!BB138,"")</f>
        <v/>
      </c>
      <c r="BD138" s="2" t="str">
        <f>IFERROR(#REF!/GAMSsternCa!BC138,"")</f>
        <v/>
      </c>
      <c r="BE138" s="2" t="str">
        <f>IFERROR(#REF!/GAMSsternCa!BD138,"")</f>
        <v/>
      </c>
      <c r="BF138" s="2" t="str">
        <f>IFERROR(#REF!/GAMSsternCa!BE138,"")</f>
        <v/>
      </c>
      <c r="BG138" s="2" t="str">
        <f>IFERROR(#REF!/GAMSsternCa!BF138,"")</f>
        <v/>
      </c>
      <c r="BH138" s="2" t="str">
        <f>IFERROR(#REF!/GAMSsternCa!BG138,"")</f>
        <v/>
      </c>
      <c r="BI138" s="2" t="str">
        <f>IFERROR(#REF!/GAMSsternCa!BH138,"")</f>
        <v/>
      </c>
      <c r="BJ138" s="2" t="str">
        <f>IFERROR(#REF!/GAMSsternCa!BI138,"")</f>
        <v/>
      </c>
    </row>
    <row r="143" spans="1:62" x14ac:dyDescent="0.25">
      <c r="C143" s="2" t="e">
        <f>+AVERAGE(C3:C138)</f>
        <v>#DIV/0!</v>
      </c>
      <c r="D143" s="2" t="e">
        <f t="shared" ref="D143:BI143" si="0">+AVERAGE(D3:D138)</f>
        <v>#DIV/0!</v>
      </c>
      <c r="E143" s="2" t="e">
        <f t="shared" si="0"/>
        <v>#DIV/0!</v>
      </c>
      <c r="F143" s="2" t="e">
        <f t="shared" si="0"/>
        <v>#DIV/0!</v>
      </c>
      <c r="G143" s="2" t="e">
        <f t="shared" si="0"/>
        <v>#DIV/0!</v>
      </c>
      <c r="H143" s="2" t="e">
        <f t="shared" si="0"/>
        <v>#DIV/0!</v>
      </c>
      <c r="I143" s="2" t="e">
        <f t="shared" si="0"/>
        <v>#DIV/0!</v>
      </c>
      <c r="J143" s="2" t="e">
        <f t="shared" si="0"/>
        <v>#DIV/0!</v>
      </c>
      <c r="K143" s="2" t="e">
        <f t="shared" si="0"/>
        <v>#DIV/0!</v>
      </c>
      <c r="L143" s="2" t="e">
        <f t="shared" si="0"/>
        <v>#DIV/0!</v>
      </c>
      <c r="M143" s="2" t="e">
        <f t="shared" si="0"/>
        <v>#DIV/0!</v>
      </c>
      <c r="N143" s="2" t="e">
        <f t="shared" si="0"/>
        <v>#DIV/0!</v>
      </c>
      <c r="O143" s="2" t="e">
        <f t="shared" si="0"/>
        <v>#DIV/0!</v>
      </c>
      <c r="P143" s="2" t="e">
        <f t="shared" si="0"/>
        <v>#DIV/0!</v>
      </c>
      <c r="Q143" s="2" t="e">
        <f t="shared" si="0"/>
        <v>#DIV/0!</v>
      </c>
      <c r="R143" s="2" t="e">
        <f t="shared" si="0"/>
        <v>#DIV/0!</v>
      </c>
      <c r="S143" s="2" t="e">
        <f t="shared" si="0"/>
        <v>#DIV/0!</v>
      </c>
      <c r="T143" s="2" t="e">
        <f t="shared" si="0"/>
        <v>#DIV/0!</v>
      </c>
      <c r="U143" s="2" t="e">
        <f t="shared" si="0"/>
        <v>#DIV/0!</v>
      </c>
      <c r="V143" s="2" t="e">
        <f t="shared" si="0"/>
        <v>#DIV/0!</v>
      </c>
      <c r="W143" s="2" t="e">
        <f t="shared" si="0"/>
        <v>#DIV/0!</v>
      </c>
      <c r="X143" s="2" t="e">
        <f t="shared" si="0"/>
        <v>#DIV/0!</v>
      </c>
      <c r="Y143" s="2" t="e">
        <f t="shared" si="0"/>
        <v>#DIV/0!</v>
      </c>
      <c r="Z143" s="2" t="e">
        <f t="shared" si="0"/>
        <v>#DIV/0!</v>
      </c>
      <c r="AA143" s="2" t="e">
        <f t="shared" si="0"/>
        <v>#DIV/0!</v>
      </c>
      <c r="AB143" s="2" t="e">
        <f t="shared" si="0"/>
        <v>#DIV/0!</v>
      </c>
      <c r="AC143" s="2" t="e">
        <f t="shared" si="0"/>
        <v>#DIV/0!</v>
      </c>
      <c r="AD143" s="2" t="e">
        <f t="shared" si="0"/>
        <v>#DIV/0!</v>
      </c>
      <c r="AE143" s="2" t="e">
        <f t="shared" si="0"/>
        <v>#DIV/0!</v>
      </c>
      <c r="AF143" s="2" t="e">
        <f t="shared" si="0"/>
        <v>#DIV/0!</v>
      </c>
      <c r="AG143" s="2" t="e">
        <f t="shared" si="0"/>
        <v>#DIV/0!</v>
      </c>
      <c r="AH143" s="2" t="e">
        <f t="shared" si="0"/>
        <v>#DIV/0!</v>
      </c>
      <c r="AI143" s="2" t="e">
        <f t="shared" si="0"/>
        <v>#DIV/0!</v>
      </c>
      <c r="AJ143" s="2" t="e">
        <f t="shared" si="0"/>
        <v>#DIV/0!</v>
      </c>
      <c r="AK143" s="2" t="e">
        <f t="shared" si="0"/>
        <v>#DIV/0!</v>
      </c>
      <c r="AL143" s="2" t="e">
        <f t="shared" si="0"/>
        <v>#DIV/0!</v>
      </c>
      <c r="AM143" s="2" t="e">
        <f t="shared" si="0"/>
        <v>#DIV/0!</v>
      </c>
      <c r="AN143" s="2" t="e">
        <f t="shared" si="0"/>
        <v>#DIV/0!</v>
      </c>
      <c r="AO143" s="2" t="e">
        <f t="shared" si="0"/>
        <v>#DIV/0!</v>
      </c>
      <c r="AP143" s="2" t="e">
        <f t="shared" si="0"/>
        <v>#DIV/0!</v>
      </c>
      <c r="AQ143" s="2" t="e">
        <f t="shared" si="0"/>
        <v>#DIV/0!</v>
      </c>
      <c r="AR143" s="2" t="e">
        <f t="shared" si="0"/>
        <v>#DIV/0!</v>
      </c>
      <c r="AS143" s="2" t="e">
        <f t="shared" si="0"/>
        <v>#DIV/0!</v>
      </c>
      <c r="AT143" s="2" t="e">
        <f t="shared" si="0"/>
        <v>#DIV/0!</v>
      </c>
      <c r="AU143" s="2" t="e">
        <f t="shared" si="0"/>
        <v>#DIV/0!</v>
      </c>
      <c r="AV143" s="2" t="e">
        <f t="shared" si="0"/>
        <v>#DIV/0!</v>
      </c>
      <c r="AW143" s="2" t="e">
        <f t="shared" si="0"/>
        <v>#DIV/0!</v>
      </c>
      <c r="AX143" s="2" t="e">
        <f t="shared" si="0"/>
        <v>#DIV/0!</v>
      </c>
      <c r="AY143" s="2" t="e">
        <f t="shared" si="0"/>
        <v>#DIV/0!</v>
      </c>
      <c r="AZ143" s="2" t="e">
        <f t="shared" si="0"/>
        <v>#DIV/0!</v>
      </c>
      <c r="BA143" s="2" t="e">
        <f t="shared" si="0"/>
        <v>#DIV/0!</v>
      </c>
      <c r="BB143" s="2" t="e">
        <f t="shared" si="0"/>
        <v>#DIV/0!</v>
      </c>
      <c r="BC143" s="2" t="e">
        <f t="shared" si="0"/>
        <v>#DIV/0!</v>
      </c>
      <c r="BD143" s="2" t="e">
        <f t="shared" si="0"/>
        <v>#DIV/0!</v>
      </c>
      <c r="BE143" s="2" t="e">
        <f t="shared" si="0"/>
        <v>#DIV/0!</v>
      </c>
      <c r="BF143" s="2" t="e">
        <f t="shared" si="0"/>
        <v>#DIV/0!</v>
      </c>
      <c r="BG143" s="2" t="e">
        <f t="shared" si="0"/>
        <v>#DIV/0!</v>
      </c>
      <c r="BH143" s="2" t="e">
        <f t="shared" si="0"/>
        <v>#DIV/0!</v>
      </c>
      <c r="BI143" s="2" t="e">
        <f t="shared" si="0"/>
        <v>#DIV/0!</v>
      </c>
    </row>
    <row r="145" spans="4:4" x14ac:dyDescent="0.25">
      <c r="D145" s="1"/>
    </row>
    <row r="146" spans="4:4" x14ac:dyDescent="0.25">
      <c r="D146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>
    <tabColor rgb="FFFF0000"/>
  </sheetPr>
  <dimension ref="A1:BI13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3" sqref="C23"/>
    </sheetView>
  </sheetViews>
  <sheetFormatPr defaultRowHeight="13.2" x14ac:dyDescent="0.25"/>
  <sheetData>
    <row r="1" spans="1:61" x14ac:dyDescent="0.25">
      <c r="A1" t="s">
        <v>48</v>
      </c>
      <c r="B1">
        <v>2010</v>
      </c>
      <c r="C1">
        <v>2015</v>
      </c>
      <c r="D1">
        <v>2020</v>
      </c>
      <c r="E1">
        <v>2025</v>
      </c>
      <c r="F1">
        <v>2030</v>
      </c>
      <c r="G1">
        <v>2035</v>
      </c>
      <c r="H1">
        <v>2040</v>
      </c>
      <c r="I1">
        <v>2045</v>
      </c>
      <c r="J1">
        <v>2050</v>
      </c>
      <c r="K1">
        <v>2055</v>
      </c>
      <c r="L1">
        <v>2060</v>
      </c>
      <c r="M1">
        <v>2065</v>
      </c>
      <c r="N1">
        <v>2070</v>
      </c>
      <c r="O1">
        <v>2075</v>
      </c>
      <c r="P1">
        <v>2080</v>
      </c>
      <c r="Q1">
        <v>2085</v>
      </c>
      <c r="R1">
        <v>2090</v>
      </c>
      <c r="S1">
        <v>2095</v>
      </c>
      <c r="T1">
        <v>2100</v>
      </c>
      <c r="U1">
        <v>2105</v>
      </c>
      <c r="V1">
        <v>2110</v>
      </c>
      <c r="W1">
        <v>2115</v>
      </c>
      <c r="X1">
        <v>2120</v>
      </c>
      <c r="Y1">
        <v>2125</v>
      </c>
      <c r="Z1">
        <v>2130</v>
      </c>
      <c r="AA1">
        <v>2135</v>
      </c>
      <c r="AB1">
        <v>2140</v>
      </c>
      <c r="AC1">
        <v>2145</v>
      </c>
      <c r="AD1">
        <v>2150</v>
      </c>
      <c r="AE1">
        <v>2155</v>
      </c>
      <c r="AF1">
        <v>2160</v>
      </c>
      <c r="AG1">
        <v>2165</v>
      </c>
      <c r="AH1">
        <v>2170</v>
      </c>
      <c r="AI1">
        <v>2175</v>
      </c>
      <c r="AJ1">
        <v>2180</v>
      </c>
      <c r="AK1">
        <v>2185</v>
      </c>
      <c r="AL1">
        <v>2190</v>
      </c>
      <c r="AM1">
        <v>2195</v>
      </c>
      <c r="AN1">
        <v>2200</v>
      </c>
      <c r="AO1">
        <v>2205</v>
      </c>
      <c r="AP1">
        <v>2210</v>
      </c>
      <c r="AQ1">
        <v>2215</v>
      </c>
      <c r="AR1">
        <v>2220</v>
      </c>
      <c r="AS1">
        <v>2225</v>
      </c>
      <c r="AT1">
        <v>2230</v>
      </c>
      <c r="AU1">
        <v>2235</v>
      </c>
      <c r="AV1">
        <v>2240</v>
      </c>
      <c r="AW1">
        <v>2245</v>
      </c>
      <c r="AX1">
        <v>2250</v>
      </c>
      <c r="AY1">
        <v>2255</v>
      </c>
      <c r="AZ1">
        <v>2260</v>
      </c>
      <c r="BA1">
        <v>2265</v>
      </c>
      <c r="BB1">
        <v>2270</v>
      </c>
      <c r="BC1">
        <v>2275</v>
      </c>
      <c r="BD1">
        <v>2280</v>
      </c>
      <c r="BE1">
        <v>2285</v>
      </c>
      <c r="BF1">
        <v>2290</v>
      </c>
      <c r="BG1">
        <v>2295</v>
      </c>
      <c r="BH1">
        <v>2300</v>
      </c>
      <c r="BI1">
        <v>2305</v>
      </c>
    </row>
    <row r="2" spans="1:61" x14ac:dyDescent="0.25">
      <c r="A2" t="s">
        <v>63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</row>
    <row r="3" spans="1:61" x14ac:dyDescent="0.25">
      <c r="A3" t="s">
        <v>64</v>
      </c>
    </row>
    <row r="4" spans="1:61" x14ac:dyDescent="0.25">
      <c r="A4" t="s">
        <v>65</v>
      </c>
    </row>
    <row r="5" spans="1:61" x14ac:dyDescent="0.25">
      <c r="A5" t="s">
        <v>66</v>
      </c>
      <c r="B5">
        <v>0.3</v>
      </c>
    </row>
    <row r="6" spans="1:61" x14ac:dyDescent="0.25">
      <c r="A6" t="s">
        <v>45</v>
      </c>
      <c r="B6">
        <v>0.1</v>
      </c>
    </row>
    <row r="7" spans="1:61" x14ac:dyDescent="0.25">
      <c r="A7" t="s">
        <v>67</v>
      </c>
      <c r="B7" t="s">
        <v>68</v>
      </c>
    </row>
    <row r="8" spans="1:61" x14ac:dyDescent="0.25">
      <c r="A8" t="s">
        <v>69</v>
      </c>
      <c r="B8" t="s">
        <v>68</v>
      </c>
    </row>
    <row r="9" spans="1:61" x14ac:dyDescent="0.25">
      <c r="A9" t="s">
        <v>70</v>
      </c>
      <c r="B9" t="s">
        <v>68</v>
      </c>
    </row>
    <row r="10" spans="1:61" x14ac:dyDescent="0.25">
      <c r="A10" t="s">
        <v>71</v>
      </c>
      <c r="B10" t="s">
        <v>68</v>
      </c>
    </row>
    <row r="11" spans="1:61" x14ac:dyDescent="0.25">
      <c r="A11" t="s">
        <v>72</v>
      </c>
      <c r="B11">
        <v>63.581986819100003</v>
      </c>
    </row>
    <row r="12" spans="1:61" x14ac:dyDescent="0.25">
      <c r="A12" t="s">
        <v>73</v>
      </c>
      <c r="B12">
        <v>135</v>
      </c>
    </row>
    <row r="13" spans="1:61" x14ac:dyDescent="0.25">
      <c r="A13" t="s">
        <v>74</v>
      </c>
      <c r="B13">
        <v>3.8</v>
      </c>
    </row>
    <row r="14" spans="1:61" x14ac:dyDescent="0.25">
      <c r="A14" t="s">
        <v>75</v>
      </c>
    </row>
    <row r="15" spans="1:61" x14ac:dyDescent="0.25">
      <c r="A15" t="s">
        <v>76</v>
      </c>
      <c r="B15">
        <v>1.4999999999999999E-2</v>
      </c>
      <c r="C15">
        <v>1.4999999999999999E-2</v>
      </c>
      <c r="D15">
        <v>1.4999999999999999E-2</v>
      </c>
      <c r="E15">
        <v>1.4999999999999999E-2</v>
      </c>
      <c r="F15">
        <v>1.4999999999999999E-2</v>
      </c>
      <c r="G15">
        <v>1.4999999999999999E-2</v>
      </c>
      <c r="H15">
        <v>1.4999999999999999E-2</v>
      </c>
      <c r="I15">
        <v>1.4999999999999999E-2</v>
      </c>
      <c r="J15">
        <v>1.4999999999999999E-2</v>
      </c>
      <c r="K15">
        <v>1.4999999999999999E-2</v>
      </c>
      <c r="L15">
        <v>1.4999999999999999E-2</v>
      </c>
      <c r="M15">
        <v>1.4999999999999999E-2</v>
      </c>
      <c r="N15">
        <v>1.4999999999999999E-2</v>
      </c>
      <c r="O15">
        <v>1.4999999999999999E-2</v>
      </c>
      <c r="P15">
        <v>1.4999999999999999E-2</v>
      </c>
      <c r="Q15">
        <v>1.4999999999999999E-2</v>
      </c>
      <c r="R15">
        <v>1.4999999999999999E-2</v>
      </c>
      <c r="S15">
        <v>1.4999999999999999E-2</v>
      </c>
      <c r="T15">
        <v>1.4999999999999999E-2</v>
      </c>
      <c r="U15">
        <v>1.4999999999999999E-2</v>
      </c>
      <c r="V15">
        <v>1.4999999999999999E-2</v>
      </c>
      <c r="W15">
        <v>1.4999999999999999E-2</v>
      </c>
      <c r="X15">
        <v>1.4999999999999999E-2</v>
      </c>
      <c r="Y15">
        <v>1.4999999999999999E-2</v>
      </c>
      <c r="Z15">
        <v>1.4999999999999999E-2</v>
      </c>
      <c r="AA15">
        <v>1.4999999999999999E-2</v>
      </c>
      <c r="AB15">
        <v>1.4999999999999999E-2</v>
      </c>
      <c r="AC15">
        <v>1.4999999999999999E-2</v>
      </c>
      <c r="AD15">
        <v>1.4999999999999999E-2</v>
      </c>
      <c r="AE15">
        <v>1.4999999999999999E-2</v>
      </c>
      <c r="AF15">
        <v>1.4999999999999999E-2</v>
      </c>
      <c r="AG15">
        <v>1.4999999999999999E-2</v>
      </c>
      <c r="AH15">
        <v>1.4999999999999999E-2</v>
      </c>
      <c r="AI15">
        <v>1.4999999999999999E-2</v>
      </c>
      <c r="AJ15">
        <v>1.4999999999999999E-2</v>
      </c>
      <c r="AK15">
        <v>1.4999999999999999E-2</v>
      </c>
      <c r="AL15">
        <v>1.4999999999999999E-2</v>
      </c>
      <c r="AM15">
        <v>1.4999999999999999E-2</v>
      </c>
      <c r="AN15">
        <v>1.4999999999999999E-2</v>
      </c>
      <c r="AO15">
        <v>1.4999999999999999E-2</v>
      </c>
      <c r="AP15">
        <v>1.4999999999999999E-2</v>
      </c>
      <c r="AQ15">
        <v>1.4999999999999999E-2</v>
      </c>
      <c r="AR15">
        <v>1.4999999999999999E-2</v>
      </c>
      <c r="AS15">
        <v>1.4999999999999999E-2</v>
      </c>
      <c r="AT15">
        <v>1.4999999999999999E-2</v>
      </c>
      <c r="AU15">
        <v>1.4999999999999999E-2</v>
      </c>
      <c r="AV15">
        <v>1.4999999999999999E-2</v>
      </c>
      <c r="AW15">
        <v>1.4999999999999999E-2</v>
      </c>
      <c r="AX15">
        <v>1.4999999999999999E-2</v>
      </c>
      <c r="AY15">
        <v>1.4999999999999999E-2</v>
      </c>
      <c r="AZ15">
        <v>1.4999999999999999E-2</v>
      </c>
      <c r="BA15">
        <v>1.4999999999999999E-2</v>
      </c>
      <c r="BB15">
        <v>1.4999999999999999E-2</v>
      </c>
      <c r="BC15">
        <v>1.4999999999999999E-2</v>
      </c>
      <c r="BD15">
        <v>1.4999999999999999E-2</v>
      </c>
      <c r="BE15">
        <v>1.4999999999999999E-2</v>
      </c>
      <c r="BF15">
        <v>1.4999999999999999E-2</v>
      </c>
      <c r="BG15">
        <v>1.4999999999999999E-2</v>
      </c>
      <c r="BH15">
        <v>1.4999999999999999E-2</v>
      </c>
      <c r="BI15">
        <v>1.4999999999999999E-2</v>
      </c>
    </row>
    <row r="16" spans="1:61" x14ac:dyDescent="0.25">
      <c r="A16" t="s">
        <v>77</v>
      </c>
      <c r="B16">
        <v>1.4999999999999999E-2</v>
      </c>
    </row>
    <row r="17" spans="1:61" x14ac:dyDescent="0.25">
      <c r="A17" t="s">
        <v>78</v>
      </c>
      <c r="B17" t="s">
        <v>68</v>
      </c>
    </row>
    <row r="18" spans="1:61" x14ac:dyDescent="0.25">
      <c r="A18" t="s">
        <v>79</v>
      </c>
      <c r="B18">
        <v>1</v>
      </c>
      <c r="C18">
        <v>0.92826032540000003</v>
      </c>
      <c r="D18">
        <v>0.86166723170000004</v>
      </c>
      <c r="E18">
        <v>0.79985150490000001</v>
      </c>
      <c r="F18">
        <v>0.74247041820000004</v>
      </c>
      <c r="G18">
        <v>0.68920583199999996</v>
      </c>
      <c r="H18">
        <v>0.63976242989999998</v>
      </c>
      <c r="I18">
        <v>0.59386608139999997</v>
      </c>
      <c r="J18">
        <v>0.55126232190000002</v>
      </c>
      <c r="K18">
        <v>0.51171494230000003</v>
      </c>
      <c r="L18">
        <v>0.47500467889999998</v>
      </c>
      <c r="M18">
        <v>0.44092799780000003</v>
      </c>
      <c r="N18">
        <v>0.40929596670000001</v>
      </c>
      <c r="O18">
        <v>0.37993320730000002</v>
      </c>
      <c r="P18">
        <v>0.3526769226</v>
      </c>
      <c r="Q18">
        <v>0.32737599490000002</v>
      </c>
      <c r="R18">
        <v>0.30389014759999999</v>
      </c>
      <c r="S18">
        <v>0.2820891673</v>
      </c>
      <c r="T18">
        <v>0.26185218220000001</v>
      </c>
      <c r="U18">
        <v>0.2430669919</v>
      </c>
      <c r="V18">
        <v>0.22562944500000001</v>
      </c>
      <c r="W18">
        <v>0.20944286200000001</v>
      </c>
      <c r="X18">
        <v>0.19441749920000001</v>
      </c>
      <c r="Y18">
        <v>0.1804700511</v>
      </c>
      <c r="Z18">
        <v>0.16752318839999999</v>
      </c>
      <c r="AA18">
        <v>0.1555051294</v>
      </c>
      <c r="AB18">
        <v>0.14434924199999999</v>
      </c>
      <c r="AC18">
        <v>0.1339936743</v>
      </c>
      <c r="AD18">
        <v>0.1243810117</v>
      </c>
      <c r="AE18">
        <v>0.1154579584</v>
      </c>
      <c r="AF18">
        <v>0.10717504210000001</v>
      </c>
      <c r="AG18">
        <v>9.9486339399999998E-2</v>
      </c>
      <c r="AH18">
        <v>9.2349221800000006E-2</v>
      </c>
      <c r="AI18">
        <v>8.5724118700000004E-2</v>
      </c>
      <c r="AJ18">
        <v>7.9574298299999999E-2</v>
      </c>
      <c r="AK18">
        <v>7.3865663999999998E-2</v>
      </c>
      <c r="AL18">
        <v>6.8566565300000007E-2</v>
      </c>
      <c r="AM18">
        <v>6.3647622200000004E-2</v>
      </c>
      <c r="AN18">
        <v>5.9081562499999997E-2</v>
      </c>
      <c r="AO18">
        <v>5.48430705E-2</v>
      </c>
      <c r="AP18">
        <v>5.09086464E-2</v>
      </c>
      <c r="AQ18">
        <v>4.7256476700000001E-2</v>
      </c>
      <c r="AR18">
        <v>4.3866312400000003E-2</v>
      </c>
      <c r="AS18">
        <v>4.0719357499999997E-2</v>
      </c>
      <c r="AT18">
        <v>3.7798164000000002E-2</v>
      </c>
      <c r="AU18">
        <v>3.5086536000000002E-2</v>
      </c>
      <c r="AV18">
        <v>3.2569439300000003E-2</v>
      </c>
      <c r="AW18">
        <v>3.0232918399999999E-2</v>
      </c>
      <c r="AX18">
        <v>2.8064018600000001E-2</v>
      </c>
      <c r="AY18">
        <v>2.60507151E-2</v>
      </c>
      <c r="AZ18">
        <v>2.4181845300000001E-2</v>
      </c>
      <c r="BA18">
        <v>2.2447047500000001E-2</v>
      </c>
      <c r="BB18">
        <v>2.08367037E-2</v>
      </c>
      <c r="BC18">
        <v>1.93418853E-2</v>
      </c>
      <c r="BD18">
        <v>1.7954304800000001E-2</v>
      </c>
      <c r="BE18">
        <v>1.6666268800000002E-2</v>
      </c>
      <c r="BF18">
        <v>1.5470636100000001E-2</v>
      </c>
      <c r="BG18">
        <v>1.4360777700000001E-2</v>
      </c>
      <c r="BH18">
        <v>1.3330540199999999E-2</v>
      </c>
      <c r="BI18">
        <v>1.2374211600000001E-2</v>
      </c>
    </row>
    <row r="19" spans="1:61" x14ac:dyDescent="0.25">
      <c r="A19" t="s">
        <v>80</v>
      </c>
      <c r="B19">
        <v>1.45</v>
      </c>
    </row>
    <row r="20" spans="1:61" x14ac:dyDescent="0.25">
      <c r="A20" t="s">
        <v>81</v>
      </c>
    </row>
    <row r="21" spans="1:61" x14ac:dyDescent="0.25">
      <c r="A21" t="s">
        <v>82</v>
      </c>
      <c r="B21">
        <v>3.8</v>
      </c>
      <c r="C21">
        <v>4.1259500542999996</v>
      </c>
      <c r="D21">
        <v>4.4685308530999999</v>
      </c>
      <c r="E21">
        <v>4.8277095370999996</v>
      </c>
      <c r="F21">
        <v>5.2033977904000004</v>
      </c>
      <c r="G21">
        <v>5.5954527830999998</v>
      </c>
      <c r="H21">
        <v>6.0036784860000001</v>
      </c>
      <c r="I21">
        <v>6.4278273286000003</v>
      </c>
      <c r="J21">
        <v>6.8676021685000004</v>
      </c>
      <c r="K21">
        <v>7.3226585391999999</v>
      </c>
      <c r="L21">
        <v>7.7926071427999997</v>
      </c>
      <c r="M21">
        <v>8.2770165519999992</v>
      </c>
      <c r="N21">
        <v>8.7754160889000001</v>
      </c>
      <c r="O21">
        <v>9.2872988433000003</v>
      </c>
      <c r="P21">
        <v>9.8121248006999995</v>
      </c>
      <c r="Q21">
        <v>10.3493240464</v>
      </c>
      <c r="R21">
        <v>10.8983000151</v>
      </c>
      <c r="S21">
        <v>11.458432758100001</v>
      </c>
      <c r="T21">
        <v>12.0290822018</v>
      </c>
      <c r="U21">
        <v>12.609591371200001</v>
      </c>
      <c r="V21">
        <v>13.1992895587</v>
      </c>
      <c r="W21">
        <v>13.7974954153</v>
      </c>
      <c r="X21">
        <v>14.4035199491</v>
      </c>
      <c r="Y21">
        <v>15.016669413500001</v>
      </c>
      <c r="Z21">
        <v>15.636248073200001</v>
      </c>
      <c r="AA21">
        <v>16.261560835499999</v>
      </c>
      <c r="AB21">
        <v>16.8919157401</v>
      </c>
      <c r="AC21">
        <v>17.526626297499998</v>
      </c>
      <c r="AD21">
        <v>18.165013673000001</v>
      </c>
      <c r="AE21">
        <v>18.8064087124</v>
      </c>
      <c r="AF21">
        <v>19.450153805999999</v>
      </c>
      <c r="AG21">
        <v>20.095604592499999</v>
      </c>
      <c r="AH21">
        <v>20.742131503300001</v>
      </c>
      <c r="AI21">
        <v>21.389121146899999</v>
      </c>
      <c r="AJ21">
        <v>22.035977540699999</v>
      </c>
      <c r="AK21">
        <v>22.682123190199999</v>
      </c>
      <c r="AL21">
        <v>23.327000022899998</v>
      </c>
      <c r="AM21">
        <v>23.970070180899999</v>
      </c>
      <c r="AN21">
        <v>24.610816679799999</v>
      </c>
      <c r="AO21">
        <v>25.248743938299999</v>
      </c>
      <c r="AP21">
        <v>25.883378186800002</v>
      </c>
      <c r="AQ21">
        <v>26.514267761399999</v>
      </c>
      <c r="AR21">
        <v>27.140983290800001</v>
      </c>
      <c r="AS21">
        <v>27.7631177825</v>
      </c>
      <c r="AT21">
        <v>28.380286616399999</v>
      </c>
      <c r="AU21">
        <v>28.9921274535</v>
      </c>
      <c r="AV21">
        <v>29.598300064299998</v>
      </c>
      <c r="AW21">
        <v>30.198486087599999</v>
      </c>
      <c r="AX21">
        <v>30.7923887231</v>
      </c>
      <c r="AY21">
        <v>31.379732365999999</v>
      </c>
      <c r="AZ21">
        <v>31.9602621905</v>
      </c>
      <c r="BA21">
        <v>32.533743686199998</v>
      </c>
      <c r="BB21">
        <v>33.099962155299998</v>
      </c>
      <c r="BC21">
        <v>33.658722174799998</v>
      </c>
      <c r="BD21">
        <v>34.209847029400002</v>
      </c>
      <c r="BE21">
        <v>34.753178119799998</v>
      </c>
      <c r="BF21">
        <v>35.288574350700003</v>
      </c>
      <c r="BG21">
        <v>35.815911503400002</v>
      </c>
      <c r="BH21">
        <v>36.3350815967</v>
      </c>
      <c r="BI21">
        <v>36.845992238900003</v>
      </c>
    </row>
    <row r="22" spans="1:61" x14ac:dyDescent="0.25">
      <c r="A22" t="s">
        <v>83</v>
      </c>
      <c r="B22">
        <v>3.8</v>
      </c>
    </row>
    <row r="23" spans="1:61" x14ac:dyDescent="0.25">
      <c r="A23" t="s">
        <v>84</v>
      </c>
      <c r="B23">
        <v>7.9000000000000001E-2</v>
      </c>
      <c r="C23">
        <v>7.6665197199999993E-2</v>
      </c>
      <c r="D23">
        <v>7.4399398199999994E-2</v>
      </c>
      <c r="E23">
        <v>7.2200563600000003E-2</v>
      </c>
      <c r="F23">
        <v>7.0066714500000002E-2</v>
      </c>
      <c r="G23">
        <v>6.7995930100000004E-2</v>
      </c>
      <c r="H23">
        <v>6.5986346700000004E-2</v>
      </c>
      <c r="I23">
        <v>6.4036155400000003E-2</v>
      </c>
      <c r="J23">
        <v>6.2143601E-2</v>
      </c>
      <c r="K23">
        <v>6.0306980099999997E-2</v>
      </c>
      <c r="L23">
        <v>5.8524639400000002E-2</v>
      </c>
      <c r="M23">
        <v>5.6794974900000003E-2</v>
      </c>
      <c r="N23">
        <v>5.5116429799999998E-2</v>
      </c>
      <c r="O23">
        <v>5.3487493099999998E-2</v>
      </c>
      <c r="P23">
        <v>5.1906698799999998E-2</v>
      </c>
      <c r="Q23">
        <v>5.0372623999999998E-2</v>
      </c>
      <c r="R23">
        <v>4.8883888E-2</v>
      </c>
      <c r="S23">
        <v>4.7439150700000002E-2</v>
      </c>
      <c r="T23">
        <v>4.6037111899999997E-2</v>
      </c>
      <c r="U23">
        <v>4.4676509699999999E-2</v>
      </c>
      <c r="V23">
        <v>4.3356119300000003E-2</v>
      </c>
      <c r="W23">
        <v>4.2074752299999997E-2</v>
      </c>
      <c r="X23">
        <v>4.0831255400000002E-2</v>
      </c>
      <c r="Y23">
        <v>3.9624509500000002E-2</v>
      </c>
      <c r="Z23">
        <v>3.8453428200000001E-2</v>
      </c>
      <c r="AA23">
        <v>3.73169577E-2</v>
      </c>
      <c r="AB23">
        <v>3.6214074899999997E-2</v>
      </c>
      <c r="AC23">
        <v>3.5143787199999998E-2</v>
      </c>
      <c r="AD23">
        <v>3.4105131400000002E-2</v>
      </c>
      <c r="AE23">
        <v>3.3097172399999999E-2</v>
      </c>
      <c r="AF23">
        <v>3.2119003100000001E-2</v>
      </c>
      <c r="AG23">
        <v>3.1169743100000001E-2</v>
      </c>
      <c r="AH23">
        <v>3.0248537999999998E-2</v>
      </c>
      <c r="AI23">
        <v>2.93545586E-2</v>
      </c>
      <c r="AJ23">
        <v>2.8487000299999999E-2</v>
      </c>
      <c r="AK23">
        <v>2.7645082200000001E-2</v>
      </c>
      <c r="AL23">
        <v>2.6828046500000001E-2</v>
      </c>
      <c r="AM23">
        <v>2.6035157900000001E-2</v>
      </c>
      <c r="AN23">
        <v>2.52657027E-2</v>
      </c>
      <c r="AO23">
        <v>2.45189884E-2</v>
      </c>
      <c r="AP23">
        <v>2.3794342699999999E-2</v>
      </c>
      <c r="AQ23">
        <v>2.3091113600000001E-2</v>
      </c>
      <c r="AR23">
        <v>2.2408668100000001E-2</v>
      </c>
      <c r="AS23">
        <v>2.1746391899999998E-2</v>
      </c>
      <c r="AT23">
        <v>2.1103688900000001E-2</v>
      </c>
      <c r="AU23">
        <v>2.0479980599999999E-2</v>
      </c>
      <c r="AV23">
        <v>1.9874705699999998E-2</v>
      </c>
      <c r="AW23">
        <v>1.9287319399999999E-2</v>
      </c>
      <c r="AX23">
        <v>1.8717292900000002E-2</v>
      </c>
      <c r="AY23">
        <v>1.81641133E-2</v>
      </c>
      <c r="AZ23">
        <v>1.76272827E-2</v>
      </c>
      <c r="BA23">
        <v>1.7106317699999998E-2</v>
      </c>
      <c r="BB23">
        <v>1.6600749599999999E-2</v>
      </c>
      <c r="BC23">
        <v>1.6110123300000001E-2</v>
      </c>
      <c r="BD23">
        <v>1.5633997199999999E-2</v>
      </c>
      <c r="BE23">
        <v>1.5171942799999999E-2</v>
      </c>
      <c r="BF23">
        <v>1.4723544099999999E-2</v>
      </c>
      <c r="BG23">
        <v>1.4288397600000001E-2</v>
      </c>
      <c r="BH23">
        <v>1.38661116E-2</v>
      </c>
      <c r="BI23">
        <v>1.3456306100000001E-2</v>
      </c>
    </row>
    <row r="24" spans="1:61" x14ac:dyDescent="0.25">
      <c r="A24" t="s">
        <v>85</v>
      </c>
    </row>
    <row r="25" spans="1:61" x14ac:dyDescent="0.25">
      <c r="A25" t="s">
        <v>86</v>
      </c>
      <c r="B25">
        <v>0</v>
      </c>
    </row>
    <row r="26" spans="1:61" x14ac:dyDescent="0.25">
      <c r="A26" t="s">
        <v>87</v>
      </c>
      <c r="B26">
        <v>2.6700000000000001E-3</v>
      </c>
    </row>
    <row r="27" spans="1:61" x14ac:dyDescent="0.25">
      <c r="A27" t="s">
        <v>88</v>
      </c>
      <c r="B27">
        <v>2</v>
      </c>
    </row>
    <row r="28" spans="1:61" x14ac:dyDescent="0.25">
      <c r="A28" t="s">
        <v>89</v>
      </c>
      <c r="B28" t="s">
        <v>90</v>
      </c>
    </row>
    <row r="29" spans="1:61" x14ac:dyDescent="0.25">
      <c r="A29" t="s">
        <v>91</v>
      </c>
      <c r="B29" t="s">
        <v>92</v>
      </c>
    </row>
    <row r="30" spans="1:61" x14ac:dyDescent="0.25">
      <c r="A30" t="s">
        <v>93</v>
      </c>
      <c r="B30" t="s">
        <v>94</v>
      </c>
    </row>
    <row r="31" spans="1:61" x14ac:dyDescent="0.25">
      <c r="A31" t="s">
        <v>95</v>
      </c>
    </row>
    <row r="32" spans="1:61" x14ac:dyDescent="0.25">
      <c r="A32" t="s">
        <v>15</v>
      </c>
      <c r="B32">
        <v>6.74643417E-2</v>
      </c>
      <c r="C32">
        <v>6.2569715299999995E-2</v>
      </c>
      <c r="D32">
        <v>5.8044680799999998E-2</v>
      </c>
      <c r="E32">
        <v>5.38602657E-2</v>
      </c>
      <c r="F32">
        <v>4.9989850000000002E-2</v>
      </c>
      <c r="G32">
        <v>4.6408968799999999E-2</v>
      </c>
      <c r="H32">
        <v>4.3095131799999999E-2</v>
      </c>
      <c r="I32">
        <v>4.0027658700000003E-2</v>
      </c>
      <c r="J32">
        <v>3.7187528499999997E-2</v>
      </c>
      <c r="K32">
        <v>3.4557241799999999E-2</v>
      </c>
      <c r="L32">
        <v>3.2120694999999998E-2</v>
      </c>
      <c r="M32">
        <v>2.9863065099999999E-2</v>
      </c>
      <c r="N32">
        <v>2.7770704600000001E-2</v>
      </c>
      <c r="O32">
        <v>2.58310447E-2</v>
      </c>
      <c r="P32">
        <v>2.4032507500000001E-2</v>
      </c>
      <c r="Q32">
        <v>2.2364425E-2</v>
      </c>
      <c r="R32">
        <v>2.0816965199999999E-2</v>
      </c>
      <c r="S32">
        <v>1.9381064E-2</v>
      </c>
      <c r="T32">
        <v>1.8048363899999999E-2</v>
      </c>
      <c r="U32">
        <v>1.6811156300000001E-2</v>
      </c>
      <c r="V32">
        <v>1.5662329499999999E-2</v>
      </c>
      <c r="W32">
        <v>1.45953213E-2</v>
      </c>
      <c r="X32">
        <v>1.36040746E-2</v>
      </c>
      <c r="Y32">
        <v>1.26829973E-2</v>
      </c>
      <c r="Z32">
        <v>1.18269255E-2</v>
      </c>
      <c r="AA32">
        <v>1.10310893E-2</v>
      </c>
      <c r="AB32">
        <v>1.0291082E-2</v>
      </c>
      <c r="AC32">
        <v>9.6028312000000001E-3</v>
      </c>
      <c r="AD32">
        <v>8.9625726999999992E-3</v>
      </c>
      <c r="AE32">
        <v>8.3668262999999996E-3</v>
      </c>
      <c r="AF32">
        <v>7.8123736999999999E-3</v>
      </c>
      <c r="AG32">
        <v>7.296238E-3</v>
      </c>
      <c r="AH32">
        <v>6.8156648999999998E-3</v>
      </c>
      <c r="AI32">
        <v>6.3681056999999996E-3</v>
      </c>
      <c r="AJ32">
        <v>5.9512009999999997E-3</v>
      </c>
      <c r="AK32">
        <v>5.5627667E-3</v>
      </c>
      <c r="AL32">
        <v>5.2007800000000003E-3</v>
      </c>
      <c r="AM32">
        <v>4.8633673000000001E-3</v>
      </c>
      <c r="AN32">
        <v>4.5487927999999997E-3</v>
      </c>
      <c r="AO32">
        <v>4.2554480000000002E-3</v>
      </c>
      <c r="AP32">
        <v>3.9818418999999997E-3</v>
      </c>
      <c r="AQ32">
        <v>3.7265924000000001E-3</v>
      </c>
      <c r="AR32">
        <v>3.4884177E-3</v>
      </c>
      <c r="AS32">
        <v>3.266129E-3</v>
      </c>
      <c r="AT32">
        <v>3.0586234E-3</v>
      </c>
      <c r="AU32">
        <v>2.8648775999999998E-3</v>
      </c>
      <c r="AV32">
        <v>2.6839416999999998E-3</v>
      </c>
      <c r="AW32">
        <v>2.5149341E-3</v>
      </c>
      <c r="AX32">
        <v>2.3570359999999999E-3</v>
      </c>
      <c r="AY32">
        <v>2.2094871E-3</v>
      </c>
      <c r="AZ32">
        <v>2.0715811999999999E-3</v>
      </c>
      <c r="BA32">
        <v>1.9426619999999999E-3</v>
      </c>
      <c r="BB32">
        <v>1.8221197000000001E-3</v>
      </c>
      <c r="BC32">
        <v>1.7093875000000001E-3</v>
      </c>
      <c r="BD32">
        <v>1.6039384E-3</v>
      </c>
      <c r="BE32">
        <v>1.5052823E-3</v>
      </c>
      <c r="BF32">
        <v>1.4129635000000001E-3</v>
      </c>
      <c r="BG32">
        <v>1.326558E-3</v>
      </c>
      <c r="BH32">
        <v>1.2456711000000001E-3</v>
      </c>
      <c r="BI32">
        <v>1.1699358E-3</v>
      </c>
    </row>
    <row r="33" spans="1:61" x14ac:dyDescent="0.25">
      <c r="A33" t="s">
        <v>96</v>
      </c>
      <c r="B33">
        <v>344</v>
      </c>
    </row>
    <row r="34" spans="1:61" x14ac:dyDescent="0.25">
      <c r="A34" t="s">
        <v>97</v>
      </c>
      <c r="B34">
        <v>344</v>
      </c>
      <c r="C34">
        <v>335.4</v>
      </c>
      <c r="D34">
        <v>327.01499999999999</v>
      </c>
      <c r="E34">
        <v>318.83962500000001</v>
      </c>
      <c r="F34">
        <v>310.868634375</v>
      </c>
      <c r="G34">
        <v>303.09691851560001</v>
      </c>
      <c r="H34">
        <v>295.51949555269999</v>
      </c>
      <c r="I34">
        <v>288.13150816389998</v>
      </c>
      <c r="J34">
        <v>280.9282204598</v>
      </c>
      <c r="K34">
        <v>273.90501494829999</v>
      </c>
      <c r="L34">
        <v>267.05738957459999</v>
      </c>
      <c r="M34">
        <v>260.38095483519999</v>
      </c>
      <c r="N34">
        <v>253.87143096439999</v>
      </c>
      <c r="O34">
        <v>247.52464519029999</v>
      </c>
      <c r="P34">
        <v>241.3365290605</v>
      </c>
      <c r="Q34">
        <v>235.30311583400001</v>
      </c>
      <c r="R34">
        <v>229.42053793810001</v>
      </c>
      <c r="S34">
        <v>223.6850244897</v>
      </c>
      <c r="T34">
        <v>218.09289887739999</v>
      </c>
      <c r="U34">
        <v>212.64057640550001</v>
      </c>
      <c r="V34">
        <v>207.32456199539999</v>
      </c>
      <c r="W34">
        <v>202.1414479455</v>
      </c>
      <c r="X34">
        <v>197.08791174679999</v>
      </c>
      <c r="Y34">
        <v>192.1607139532</v>
      </c>
      <c r="Z34">
        <v>187.3566961043</v>
      </c>
      <c r="AA34">
        <v>182.6727787017</v>
      </c>
      <c r="AB34">
        <v>178.10595923419999</v>
      </c>
      <c r="AC34">
        <v>173.65331025329999</v>
      </c>
      <c r="AD34">
        <v>169.31197749699999</v>
      </c>
      <c r="AE34">
        <v>165.0791780596</v>
      </c>
      <c r="AF34">
        <v>160.95219860809999</v>
      </c>
      <c r="AG34">
        <v>156.92839364290001</v>
      </c>
      <c r="AH34">
        <v>153.0051838018</v>
      </c>
      <c r="AI34">
        <v>149.18005420680001</v>
      </c>
      <c r="AJ34">
        <v>145.45055285160001</v>
      </c>
      <c r="AK34">
        <v>141.81428903029999</v>
      </c>
      <c r="AL34">
        <v>138.26893180459999</v>
      </c>
      <c r="AM34">
        <v>134.81220850939999</v>
      </c>
      <c r="AN34">
        <v>131.44190329669999</v>
      </c>
      <c r="AO34">
        <v>128.1558557143</v>
      </c>
      <c r="AP34">
        <v>124.9519593214</v>
      </c>
      <c r="AQ34">
        <v>121.8281603384</v>
      </c>
      <c r="AR34">
        <v>118.7824563299</v>
      </c>
      <c r="AS34">
        <v>115.81289492170001</v>
      </c>
      <c r="AT34">
        <v>112.91757254860001</v>
      </c>
      <c r="AU34">
        <v>110.0946332349</v>
      </c>
      <c r="AV34">
        <v>107.3422674041</v>
      </c>
      <c r="AW34">
        <v>104.658710719</v>
      </c>
      <c r="AX34">
        <v>102.04224295100001</v>
      </c>
      <c r="AY34">
        <v>99.491186877199993</v>
      </c>
      <c r="AZ34">
        <v>97.003907205299996</v>
      </c>
      <c r="BA34">
        <v>94.578809525099999</v>
      </c>
      <c r="BB34">
        <v>92.214339287000001</v>
      </c>
      <c r="BC34">
        <v>89.908980804799995</v>
      </c>
      <c r="BD34">
        <v>87.661256284700002</v>
      </c>
      <c r="BE34">
        <v>85.469724877600001</v>
      </c>
      <c r="BF34">
        <v>83.332981755700004</v>
      </c>
      <c r="BG34">
        <v>81.249657211799999</v>
      </c>
      <c r="BH34">
        <v>79.218415781499999</v>
      </c>
      <c r="BI34">
        <v>77.237955386899998</v>
      </c>
    </row>
    <row r="35" spans="1:61" x14ac:dyDescent="0.25">
      <c r="A35" t="s">
        <v>98</v>
      </c>
      <c r="B35" t="s">
        <v>68</v>
      </c>
    </row>
    <row r="36" spans="1:61" x14ac:dyDescent="0.25">
      <c r="A36" t="s">
        <v>99</v>
      </c>
      <c r="B36" t="s">
        <v>68</v>
      </c>
    </row>
    <row r="37" spans="1:61" x14ac:dyDescent="0.25">
      <c r="A37" t="s">
        <v>100</v>
      </c>
      <c r="B37">
        <v>1.2</v>
      </c>
    </row>
    <row r="38" spans="1:61" x14ac:dyDescent="0.25">
      <c r="A38" t="s">
        <v>101</v>
      </c>
      <c r="B38" t="s">
        <v>68</v>
      </c>
    </row>
    <row r="39" spans="1:61" x14ac:dyDescent="0.25">
      <c r="A39" t="s">
        <v>16</v>
      </c>
      <c r="B39">
        <v>2.8</v>
      </c>
    </row>
    <row r="40" spans="1:61" x14ac:dyDescent="0.25">
      <c r="A40" t="s">
        <v>102</v>
      </c>
    </row>
    <row r="41" spans="1:61" x14ac:dyDescent="0.25">
      <c r="A41" t="s">
        <v>103</v>
      </c>
      <c r="B41">
        <v>0.5491283629</v>
      </c>
      <c r="C41">
        <v>0.52234705660000003</v>
      </c>
      <c r="D41">
        <v>0.4969958753</v>
      </c>
      <c r="E41">
        <v>0.4729924767</v>
      </c>
      <c r="F41">
        <v>0.45025957760000002</v>
      </c>
      <c r="G41">
        <v>0.4287246247</v>
      </c>
      <c r="H41">
        <v>0.4083194879</v>
      </c>
      <c r="I41">
        <v>0.38898017499999998</v>
      </c>
      <c r="J41">
        <v>0.37064656480000002</v>
      </c>
      <c r="K41">
        <v>0.3532621594</v>
      </c>
      <c r="L41">
        <v>0.33677385259999998</v>
      </c>
      <c r="M41">
        <v>0.32113171400000001</v>
      </c>
      <c r="N41">
        <v>0.30628878780000002</v>
      </c>
      <c r="O41">
        <v>0.29220090450000002</v>
      </c>
      <c r="P41">
        <v>0.27882650580000001</v>
      </c>
      <c r="Q41">
        <v>0.2661264807</v>
      </c>
      <c r="R41">
        <v>0.2540640126</v>
      </c>
      <c r="S41">
        <v>0.24260443649999999</v>
      </c>
      <c r="T41">
        <v>0.2317151053</v>
      </c>
      <c r="U41">
        <v>0.22136526519999999</v>
      </c>
      <c r="V41">
        <v>0.21152593929999999</v>
      </c>
      <c r="W41">
        <v>0.20216981810000001</v>
      </c>
      <c r="X41">
        <v>0.193271158</v>
      </c>
      <c r="Y41">
        <v>0.18480568559999999</v>
      </c>
      <c r="Z41">
        <v>0.17675050859999999</v>
      </c>
      <c r="AA41">
        <v>0.1690840321</v>
      </c>
      <c r="AB41">
        <v>0.1617858808</v>
      </c>
      <c r="AC41">
        <v>0.15483682509999999</v>
      </c>
      <c r="AD41">
        <v>0.14821871340000001</v>
      </c>
      <c r="AE41">
        <v>0.1419144071</v>
      </c>
      <c r="AF41">
        <v>0.1359077209</v>
      </c>
      <c r="AG41">
        <v>0.13018336589999999</v>
      </c>
      <c r="AH41">
        <v>0.12472689720000001</v>
      </c>
      <c r="AI41">
        <v>0.1195246643</v>
      </c>
      <c r="AJ41">
        <v>0.1145637642</v>
      </c>
      <c r="AK41">
        <v>0.109831998</v>
      </c>
      <c r="AL41">
        <v>0.1053178301</v>
      </c>
      <c r="AM41">
        <v>0.1010103495</v>
      </c>
      <c r="AN41">
        <v>9.6899234000000001E-2</v>
      </c>
      <c r="AO41">
        <v>9.2974716299999996E-2</v>
      </c>
      <c r="AP41">
        <v>8.9227551799999999E-2</v>
      </c>
      <c r="AQ41">
        <v>8.5648989600000003E-2</v>
      </c>
      <c r="AR41">
        <v>8.22307434E-2</v>
      </c>
      <c r="AS41">
        <v>7.8964965900000003E-2</v>
      </c>
      <c r="AT41">
        <v>7.5844223899999993E-2</v>
      </c>
      <c r="AU41">
        <v>7.2861474400000001E-2</v>
      </c>
      <c r="AV41">
        <v>7.0010043499999994E-2</v>
      </c>
      <c r="AW41">
        <v>6.7283605400000002E-2</v>
      </c>
      <c r="AX41">
        <v>6.4676162800000006E-2</v>
      </c>
      <c r="AY41">
        <v>6.2182029100000001E-2</v>
      </c>
      <c r="AZ41">
        <v>5.9795810900000003E-2</v>
      </c>
      <c r="BA41">
        <v>5.7512392000000002E-2</v>
      </c>
      <c r="BB41">
        <v>5.5326918199999998E-2</v>
      </c>
      <c r="BC41">
        <v>5.3234782600000002E-2</v>
      </c>
      <c r="BD41">
        <v>5.1231612900000001E-2</v>
      </c>
      <c r="BE41">
        <v>4.93132576E-2</v>
      </c>
      <c r="BF41">
        <v>4.7475774999999998E-2</v>
      </c>
      <c r="BG41">
        <v>4.5715421300000003E-2</v>
      </c>
      <c r="BH41">
        <v>4.4028640199999997E-2</v>
      </c>
      <c r="BI41">
        <v>4.2412052800000002E-2</v>
      </c>
    </row>
    <row r="42" spans="1:61" x14ac:dyDescent="0.25">
      <c r="A42" t="s">
        <v>104</v>
      </c>
      <c r="B42">
        <v>0.5491283629</v>
      </c>
    </row>
    <row r="43" spans="1:61" x14ac:dyDescent="0.25">
      <c r="A43" t="s">
        <v>105</v>
      </c>
      <c r="B43">
        <v>-0.01</v>
      </c>
      <c r="C43">
        <v>-9.9500999000000003E-3</v>
      </c>
      <c r="D43">
        <v>-9.9004487999999995E-3</v>
      </c>
      <c r="E43">
        <v>-9.8510455000000007E-3</v>
      </c>
      <c r="F43">
        <v>-9.8018885999999993E-3</v>
      </c>
      <c r="G43">
        <v>-9.7529771000000008E-3</v>
      </c>
      <c r="H43">
        <v>-9.7043097000000002E-3</v>
      </c>
      <c r="I43">
        <v>-9.6558851000000008E-3</v>
      </c>
      <c r="J43">
        <v>-9.6077021000000006E-3</v>
      </c>
      <c r="K43">
        <v>-9.5597596000000003E-3</v>
      </c>
      <c r="L43">
        <v>-9.5120563000000002E-3</v>
      </c>
      <c r="M43">
        <v>-9.4645909999999996E-3</v>
      </c>
      <c r="N43">
        <v>-9.4173625999999996E-3</v>
      </c>
      <c r="O43">
        <v>-9.3703698999999998E-3</v>
      </c>
      <c r="P43">
        <v>-9.3236116000000001E-3</v>
      </c>
      <c r="Q43">
        <v>-9.2770866999999993E-3</v>
      </c>
      <c r="R43">
        <v>-9.2307940000000005E-3</v>
      </c>
      <c r="S43">
        <v>-9.1847322000000002E-3</v>
      </c>
      <c r="T43">
        <v>-9.1389003000000007E-3</v>
      </c>
      <c r="U43">
        <v>-9.0932970999999998E-3</v>
      </c>
      <c r="V43">
        <v>-9.0479215000000002E-3</v>
      </c>
      <c r="W43">
        <v>-9.0027722999999997E-3</v>
      </c>
      <c r="X43">
        <v>-8.9578482999999997E-3</v>
      </c>
      <c r="Y43">
        <v>-8.9131486000000003E-3</v>
      </c>
      <c r="Z43">
        <v>-8.8686718999999997E-3</v>
      </c>
      <c r="AA43">
        <v>-8.8244171000000007E-3</v>
      </c>
      <c r="AB43">
        <v>-8.7803832000000002E-3</v>
      </c>
      <c r="AC43">
        <v>-8.7365689999999996E-3</v>
      </c>
      <c r="AD43">
        <v>-8.6929733999999998E-3</v>
      </c>
      <c r="AE43">
        <v>-8.6495953999999996E-3</v>
      </c>
      <c r="AF43">
        <v>-8.6064338000000004E-3</v>
      </c>
      <c r="AG43">
        <v>-8.5634875999999992E-3</v>
      </c>
      <c r="AH43">
        <v>-8.5207557000000003E-3</v>
      </c>
      <c r="AI43">
        <v>-8.4782370999999992E-3</v>
      </c>
      <c r="AJ43">
        <v>-8.4359306000000005E-3</v>
      </c>
      <c r="AK43">
        <v>-8.3938351999999997E-3</v>
      </c>
      <c r="AL43">
        <v>-8.3519499000000007E-3</v>
      </c>
      <c r="AM43">
        <v>-8.3102735999999993E-3</v>
      </c>
      <c r="AN43">
        <v>-8.2688051999999998E-3</v>
      </c>
      <c r="AO43">
        <v>-8.2275438000000006E-3</v>
      </c>
      <c r="AP43">
        <v>-8.1864882999999992E-3</v>
      </c>
      <c r="AQ43">
        <v>-8.1456376E-3</v>
      </c>
      <c r="AR43">
        <v>-8.1049907999999997E-3</v>
      </c>
      <c r="AS43">
        <v>-8.0645468000000008E-3</v>
      </c>
      <c r="AT43">
        <v>-8.0243047000000001E-3</v>
      </c>
      <c r="AU43">
        <v>-7.9842633000000007E-3</v>
      </c>
      <c r="AV43">
        <v>-7.9444218000000004E-3</v>
      </c>
      <c r="AW43">
        <v>-7.9047790000000007E-3</v>
      </c>
      <c r="AX43">
        <v>-7.8653340999999995E-3</v>
      </c>
      <c r="AY43">
        <v>-7.8260859999999995E-3</v>
      </c>
      <c r="AZ43">
        <v>-7.7870337000000003E-3</v>
      </c>
      <c r="BA43">
        <v>-7.7481764E-3</v>
      </c>
      <c r="BB43">
        <v>-7.7095128999999998E-3</v>
      </c>
      <c r="BC43">
        <v>-7.6710423E-3</v>
      </c>
      <c r="BD43">
        <v>-7.6327638000000001E-3</v>
      </c>
      <c r="BE43">
        <v>-7.5946761999999999E-3</v>
      </c>
      <c r="BF43">
        <v>-7.5567786999999999E-3</v>
      </c>
      <c r="BG43">
        <v>-7.5190702999999998E-3</v>
      </c>
      <c r="BH43">
        <v>-7.48155E-3</v>
      </c>
      <c r="BI43">
        <v>-7.4442170000000004E-3</v>
      </c>
    </row>
    <row r="44" spans="1:61" x14ac:dyDescent="0.25">
      <c r="A44" t="s">
        <v>106</v>
      </c>
      <c r="B44">
        <v>3.3</v>
      </c>
      <c r="C44">
        <v>2.64</v>
      </c>
      <c r="D44">
        <v>2.1120000000000001</v>
      </c>
      <c r="E44">
        <v>1.6896</v>
      </c>
      <c r="F44">
        <v>1.35168</v>
      </c>
      <c r="G44">
        <v>1.0813440000000001</v>
      </c>
      <c r="H44">
        <v>0.86507520000000004</v>
      </c>
      <c r="I44">
        <v>0.69206016000000004</v>
      </c>
      <c r="J44">
        <v>0.55364812799999996</v>
      </c>
      <c r="K44">
        <v>0.44291850240000002</v>
      </c>
      <c r="L44">
        <v>0.3543348019</v>
      </c>
      <c r="M44">
        <v>0.28346784149999998</v>
      </c>
      <c r="N44">
        <v>0.22677427319999999</v>
      </c>
      <c r="O44">
        <v>0.18141941859999999</v>
      </c>
      <c r="P44">
        <v>0.1451355349</v>
      </c>
      <c r="Q44">
        <v>0.11610842790000001</v>
      </c>
      <c r="R44">
        <v>9.2886742300000005E-2</v>
      </c>
      <c r="S44">
        <v>7.4309393900000006E-2</v>
      </c>
      <c r="T44">
        <v>5.9447515100000001E-2</v>
      </c>
      <c r="U44">
        <v>4.7558012099999998E-2</v>
      </c>
      <c r="V44">
        <v>3.8046409699999999E-2</v>
      </c>
      <c r="W44">
        <v>3.04371277E-2</v>
      </c>
      <c r="X44">
        <v>2.43497022E-2</v>
      </c>
      <c r="Y44">
        <v>1.9479761700000001E-2</v>
      </c>
      <c r="Z44">
        <v>1.5583809400000001E-2</v>
      </c>
      <c r="AA44">
        <v>1.24670475E-2</v>
      </c>
      <c r="AB44">
        <v>9.9736379999999999E-3</v>
      </c>
      <c r="AC44">
        <v>7.9789104000000007E-3</v>
      </c>
      <c r="AD44">
        <v>6.3831282999999997E-3</v>
      </c>
      <c r="AE44">
        <v>5.1065027000000004E-3</v>
      </c>
      <c r="AF44">
        <v>4.0852021000000001E-3</v>
      </c>
      <c r="AG44">
        <v>3.2681617000000001E-3</v>
      </c>
      <c r="AH44">
        <v>2.6145294000000001E-3</v>
      </c>
      <c r="AI44">
        <v>2.0916235000000001E-3</v>
      </c>
      <c r="AJ44">
        <v>1.6732988E-3</v>
      </c>
      <c r="AK44">
        <v>1.338639E-3</v>
      </c>
      <c r="AL44">
        <v>1.0709112E-3</v>
      </c>
      <c r="AM44">
        <v>8.5672899999999998E-4</v>
      </c>
      <c r="AN44">
        <v>6.8538319999999998E-4</v>
      </c>
      <c r="AO44">
        <v>5.4830649999999999E-4</v>
      </c>
      <c r="AP44">
        <v>4.386452E-4</v>
      </c>
      <c r="AQ44">
        <v>3.5091620000000001E-4</v>
      </c>
      <c r="AR44">
        <v>2.8073300000000002E-4</v>
      </c>
      <c r="AS44">
        <v>2.2458640000000001E-4</v>
      </c>
      <c r="AT44">
        <v>1.7966910000000001E-4</v>
      </c>
      <c r="AU44">
        <v>1.437353E-4</v>
      </c>
      <c r="AV44">
        <v>1.149882E-4</v>
      </c>
      <c r="AW44">
        <v>9.1990600000000007E-5</v>
      </c>
      <c r="AX44">
        <v>7.3592500000000004E-5</v>
      </c>
      <c r="AY44">
        <v>5.8873999999999999E-5</v>
      </c>
      <c r="AZ44">
        <v>4.7099199999999998E-5</v>
      </c>
      <c r="BA44">
        <v>3.7679299999999997E-5</v>
      </c>
      <c r="BB44">
        <v>3.01435E-5</v>
      </c>
      <c r="BC44">
        <v>2.4114800000000002E-5</v>
      </c>
      <c r="BD44">
        <v>1.9291800000000001E-5</v>
      </c>
      <c r="BE44">
        <v>1.5433500000000001E-5</v>
      </c>
      <c r="BF44">
        <v>1.23468E-5</v>
      </c>
      <c r="BG44">
        <v>9.8773999999999997E-6</v>
      </c>
      <c r="BH44">
        <v>7.9018999999999997E-6</v>
      </c>
      <c r="BI44">
        <v>6.3215000000000004E-6</v>
      </c>
    </row>
    <row r="45" spans="1:61" x14ac:dyDescent="0.25">
      <c r="A45" t="s">
        <v>107</v>
      </c>
      <c r="B45">
        <v>3.3</v>
      </c>
    </row>
    <row r="46" spans="1:61" x14ac:dyDescent="0.25">
      <c r="A46" t="s">
        <v>108</v>
      </c>
    </row>
    <row r="47" spans="1:61" x14ac:dyDescent="0.25">
      <c r="A47" t="s">
        <v>109</v>
      </c>
      <c r="B47">
        <v>0.2</v>
      </c>
      <c r="C47">
        <v>0.39042308199999998</v>
      </c>
      <c r="D47">
        <v>0.379051794</v>
      </c>
      <c r="E47">
        <v>0.43473126899999998</v>
      </c>
      <c r="F47">
        <v>0.42272216000000001</v>
      </c>
      <c r="G47">
        <v>0.41041677700000001</v>
      </c>
      <c r="H47">
        <v>0.70777654800000001</v>
      </c>
      <c r="I47">
        <v>0.69214823700000006</v>
      </c>
      <c r="J47">
        <v>0.84030690500000005</v>
      </c>
      <c r="K47">
        <v>0.83406435599999995</v>
      </c>
      <c r="L47">
        <v>0.93965885199999999</v>
      </c>
      <c r="M47">
        <v>0.93673108500000002</v>
      </c>
      <c r="N47">
        <v>0.93388126699999996</v>
      </c>
      <c r="O47">
        <v>0.93094420099999997</v>
      </c>
      <c r="P47">
        <v>0.92808804899999997</v>
      </c>
      <c r="Q47">
        <v>0.92515381200000002</v>
      </c>
      <c r="R47">
        <v>0.92230100699999995</v>
      </c>
      <c r="S47">
        <v>0.91937849699999996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</row>
    <row r="48" spans="1:61" x14ac:dyDescent="0.25">
      <c r="A48" t="s">
        <v>110</v>
      </c>
    </row>
    <row r="49" spans="1:61" x14ac:dyDescent="0.25">
      <c r="A49" t="s">
        <v>111</v>
      </c>
      <c r="B49">
        <v>1.6408662000000001E-2</v>
      </c>
    </row>
    <row r="50" spans="1:61" x14ac:dyDescent="0.25">
      <c r="A50" t="s">
        <v>112</v>
      </c>
      <c r="B50">
        <v>-3855.1068949999999</v>
      </c>
    </row>
    <row r="51" spans="1:61" x14ac:dyDescent="0.25">
      <c r="A51" t="s">
        <v>113</v>
      </c>
      <c r="B51" t="s">
        <v>68</v>
      </c>
    </row>
    <row r="52" spans="1:61" x14ac:dyDescent="0.25">
      <c r="A52" t="s">
        <v>114</v>
      </c>
    </row>
    <row r="53" spans="1:61" x14ac:dyDescent="0.25">
      <c r="A53" t="s">
        <v>10</v>
      </c>
      <c r="B53">
        <v>6838</v>
      </c>
      <c r="C53">
        <v>7242.4909902816999</v>
      </c>
      <c r="D53">
        <v>7612.0624490151004</v>
      </c>
      <c r="E53">
        <v>7947.3144083379002</v>
      </c>
      <c r="F53">
        <v>8249.5494073663995</v>
      </c>
      <c r="G53">
        <v>8520.5561633234993</v>
      </c>
      <c r="H53">
        <v>8762.4308785045996</v>
      </c>
      <c r="I53">
        <v>8977.4350979825995</v>
      </c>
      <c r="J53">
        <v>9167.8866567271998</v>
      </c>
      <c r="K53">
        <v>9336.0791290479992</v>
      </c>
      <c r="L53">
        <v>9484.2248989408999</v>
      </c>
      <c r="M53">
        <v>9614.4171827132996</v>
      </c>
      <c r="N53">
        <v>9728.6068217838001</v>
      </c>
      <c r="O53">
        <v>9828.5902665064004</v>
      </c>
      <c r="P53">
        <v>9916.0057923349996</v>
      </c>
      <c r="Q53">
        <v>9992.3355707250994</v>
      </c>
      <c r="R53">
        <v>10058.9117304096</v>
      </c>
      <c r="S53">
        <v>10116.9249798906</v>
      </c>
      <c r="T53">
        <v>10167.4347198162</v>
      </c>
      <c r="U53">
        <v>10211.379860932801</v>
      </c>
      <c r="V53">
        <v>10249.5897887346</v>
      </c>
      <c r="W53">
        <v>10282.7950896782</v>
      </c>
      <c r="X53">
        <v>10311.6377853629</v>
      </c>
      <c r="Y53">
        <v>10336.6809188678</v>
      </c>
      <c r="Z53">
        <v>10358.417408748201</v>
      </c>
      <c r="AA53">
        <v>10377.278137043701</v>
      </c>
      <c r="AB53">
        <v>10393.63927294</v>
      </c>
      <c r="AC53">
        <v>10407.8288573315</v>
      </c>
      <c r="AD53">
        <v>10420.132688511099</v>
      </c>
      <c r="AE53">
        <v>10430.799557918001</v>
      </c>
      <c r="AF53">
        <v>10440.0458890952</v>
      </c>
      <c r="AG53">
        <v>10448.0598341152</v>
      </c>
      <c r="AH53">
        <v>10455.0048807149</v>
      </c>
      <c r="AI53">
        <v>10461.0230210058</v>
      </c>
      <c r="AJ53">
        <v>10466.2375294065</v>
      </c>
      <c r="AK53">
        <v>10470.755393793501</v>
      </c>
      <c r="AL53">
        <v>10474.6694400288</v>
      </c>
      <c r="AM53">
        <v>10478.060186201001</v>
      </c>
      <c r="AN53">
        <v>10480.997459222601</v>
      </c>
      <c r="AO53">
        <v>10483.5418029352</v>
      </c>
      <c r="AP53">
        <v>10485.745703640099</v>
      </c>
      <c r="AQ53">
        <v>10487.654655995</v>
      </c>
      <c r="AR53">
        <v>10489.3080895277</v>
      </c>
      <c r="AS53">
        <v>10490.740173583101</v>
      </c>
      <c r="AT53">
        <v>10491.9805163496</v>
      </c>
      <c r="AU53">
        <v>10493.0547716735</v>
      </c>
      <c r="AV53">
        <v>10493.985165654</v>
      </c>
      <c r="AW53">
        <v>10494.7909534956</v>
      </c>
      <c r="AX53">
        <v>10495.488815758201</v>
      </c>
      <c r="AY53">
        <v>10496.0932019719</v>
      </c>
      <c r="AZ53">
        <v>10496.6166285535</v>
      </c>
      <c r="BA53">
        <v>10497.069937063499</v>
      </c>
      <c r="BB53">
        <v>10497.462518050599</v>
      </c>
      <c r="BC53">
        <v>10497.802505048299</v>
      </c>
      <c r="BD53">
        <v>10498.096942685201</v>
      </c>
      <c r="BE53">
        <v>10498.351932351199</v>
      </c>
      <c r="BF53">
        <v>10498.572758406201</v>
      </c>
      <c r="BG53">
        <v>10498.763997522799</v>
      </c>
      <c r="BH53">
        <v>10498.9296134125</v>
      </c>
      <c r="BI53">
        <v>10499.0730388838</v>
      </c>
    </row>
    <row r="54" spans="1:61" x14ac:dyDescent="0.25">
      <c r="A54" t="s">
        <v>115</v>
      </c>
      <c r="B54" t="s">
        <v>116</v>
      </c>
      <c r="C54" t="s">
        <v>116</v>
      </c>
      <c r="D54" t="s">
        <v>116</v>
      </c>
      <c r="E54" t="s">
        <v>116</v>
      </c>
      <c r="F54" t="s">
        <v>116</v>
      </c>
      <c r="G54" t="s">
        <v>116</v>
      </c>
      <c r="H54" t="s">
        <v>116</v>
      </c>
      <c r="I54" t="s">
        <v>116</v>
      </c>
      <c r="J54" t="s">
        <v>116</v>
      </c>
      <c r="K54" t="s">
        <v>116</v>
      </c>
      <c r="L54" t="s">
        <v>116</v>
      </c>
      <c r="M54" t="s">
        <v>116</v>
      </c>
      <c r="N54" t="s">
        <v>116</v>
      </c>
      <c r="O54" t="s">
        <v>116</v>
      </c>
      <c r="P54" t="s">
        <v>116</v>
      </c>
      <c r="Q54" t="s">
        <v>116</v>
      </c>
      <c r="R54" t="s">
        <v>116</v>
      </c>
      <c r="S54" t="s">
        <v>116</v>
      </c>
      <c r="T54" t="s">
        <v>116</v>
      </c>
      <c r="U54" t="s">
        <v>116</v>
      </c>
      <c r="V54" t="s">
        <v>116</v>
      </c>
      <c r="W54" t="s">
        <v>116</v>
      </c>
      <c r="X54" t="s">
        <v>116</v>
      </c>
      <c r="Y54" t="s">
        <v>116</v>
      </c>
      <c r="Z54" t="s">
        <v>116</v>
      </c>
      <c r="AA54" t="s">
        <v>116</v>
      </c>
      <c r="AB54" t="s">
        <v>116</v>
      </c>
      <c r="AC54" t="s">
        <v>116</v>
      </c>
      <c r="AD54" t="s">
        <v>116</v>
      </c>
      <c r="AE54" t="s">
        <v>116</v>
      </c>
      <c r="AF54" t="s">
        <v>116</v>
      </c>
      <c r="AG54" t="s">
        <v>116</v>
      </c>
      <c r="AH54" t="s">
        <v>116</v>
      </c>
      <c r="AI54" t="s">
        <v>116</v>
      </c>
      <c r="AJ54" t="s">
        <v>116</v>
      </c>
      <c r="AK54" t="s">
        <v>116</v>
      </c>
      <c r="AL54" t="s">
        <v>116</v>
      </c>
      <c r="AM54" t="s">
        <v>116</v>
      </c>
      <c r="AN54" t="s">
        <v>116</v>
      </c>
      <c r="AO54" t="s">
        <v>116</v>
      </c>
      <c r="AP54" t="s">
        <v>116</v>
      </c>
      <c r="AQ54" t="s">
        <v>116</v>
      </c>
      <c r="AR54" t="s">
        <v>116</v>
      </c>
      <c r="AS54" t="s">
        <v>116</v>
      </c>
      <c r="AT54" t="s">
        <v>116</v>
      </c>
      <c r="AU54" t="s">
        <v>116</v>
      </c>
      <c r="AV54" t="s">
        <v>116</v>
      </c>
      <c r="AW54" t="s">
        <v>116</v>
      </c>
      <c r="AX54" t="s">
        <v>116</v>
      </c>
      <c r="AY54" t="s">
        <v>116</v>
      </c>
      <c r="AZ54" t="s">
        <v>116</v>
      </c>
      <c r="BA54" t="s">
        <v>116</v>
      </c>
      <c r="BB54" t="s">
        <v>116</v>
      </c>
      <c r="BC54" t="s">
        <v>116</v>
      </c>
      <c r="BD54" t="s">
        <v>116</v>
      </c>
      <c r="BE54" t="s">
        <v>116</v>
      </c>
      <c r="BF54" t="s">
        <v>116</v>
      </c>
      <c r="BG54" t="s">
        <v>116</v>
      </c>
      <c r="BH54" t="s">
        <v>116</v>
      </c>
      <c r="BI54" t="s">
        <v>116</v>
      </c>
    </row>
    <row r="55" spans="1:61" x14ac:dyDescent="0.25">
      <c r="A55" t="s">
        <v>117</v>
      </c>
    </row>
    <row r="56" spans="1:61" x14ac:dyDescent="0.25">
      <c r="A56" t="s">
        <v>118</v>
      </c>
    </row>
    <row r="57" spans="1:61" x14ac:dyDescent="0.25">
      <c r="A57" t="s">
        <v>119</v>
      </c>
      <c r="B57">
        <v>6000</v>
      </c>
    </row>
    <row r="58" spans="1:61" x14ac:dyDescent="0.25">
      <c r="A58" t="s">
        <v>120</v>
      </c>
    </row>
    <row r="59" spans="1:61" x14ac:dyDescent="0.25">
      <c r="A59" t="s">
        <v>121</v>
      </c>
    </row>
    <row r="60" spans="1:61" x14ac:dyDescent="0.25">
      <c r="A60" t="s">
        <v>122</v>
      </c>
      <c r="B60">
        <v>830.4</v>
      </c>
    </row>
    <row r="61" spans="1:61" x14ac:dyDescent="0.25">
      <c r="A61" t="s">
        <v>123</v>
      </c>
      <c r="B61" t="s">
        <v>68</v>
      </c>
    </row>
    <row r="62" spans="1:61" x14ac:dyDescent="0.25">
      <c r="A62" t="s">
        <v>124</v>
      </c>
      <c r="B62">
        <v>1527</v>
      </c>
    </row>
    <row r="63" spans="1:61" x14ac:dyDescent="0.25">
      <c r="A63" t="s">
        <v>125</v>
      </c>
      <c r="B63">
        <v>10010</v>
      </c>
    </row>
    <row r="64" spans="1:61" x14ac:dyDescent="0.25">
      <c r="A64" t="s">
        <v>126</v>
      </c>
    </row>
    <row r="65" spans="1:61" x14ac:dyDescent="0.25">
      <c r="A65" t="s">
        <v>127</v>
      </c>
      <c r="B65">
        <v>0.91200000000000003</v>
      </c>
    </row>
    <row r="66" spans="1:61" x14ac:dyDescent="0.25">
      <c r="A66" t="s">
        <v>128</v>
      </c>
      <c r="B66">
        <v>3.8328888899999997E-2</v>
      </c>
    </row>
    <row r="67" spans="1:61" x14ac:dyDescent="0.25">
      <c r="A67" t="s">
        <v>129</v>
      </c>
      <c r="B67">
        <v>8.7999999999999995E-2</v>
      </c>
    </row>
    <row r="68" spans="1:61" x14ac:dyDescent="0.25">
      <c r="A68" t="s">
        <v>130</v>
      </c>
      <c r="B68">
        <v>0.95917111109999997</v>
      </c>
    </row>
    <row r="69" spans="1:61" x14ac:dyDescent="0.25">
      <c r="A69" t="s">
        <v>131</v>
      </c>
      <c r="B69">
        <v>3.3750000000000002E-4</v>
      </c>
    </row>
    <row r="70" spans="1:61" x14ac:dyDescent="0.25">
      <c r="A70" t="s">
        <v>132</v>
      </c>
      <c r="B70">
        <v>2.5000000000000001E-3</v>
      </c>
    </row>
    <row r="71" spans="1:61" x14ac:dyDescent="0.25">
      <c r="A71" t="s">
        <v>133</v>
      </c>
      <c r="B71">
        <v>0.99966250000000001</v>
      </c>
    </row>
    <row r="72" spans="1:61" x14ac:dyDescent="0.25">
      <c r="A72" t="s">
        <v>134</v>
      </c>
    </row>
    <row r="73" spans="1:61" x14ac:dyDescent="0.25">
      <c r="A73" t="s">
        <v>135</v>
      </c>
      <c r="B73">
        <v>0.25</v>
      </c>
      <c r="C73">
        <v>0.27500000000000002</v>
      </c>
      <c r="D73">
        <v>0.3</v>
      </c>
      <c r="E73">
        <v>0.32500000000000001</v>
      </c>
      <c r="F73">
        <v>0.35</v>
      </c>
      <c r="G73">
        <v>0.375</v>
      </c>
      <c r="H73">
        <v>0.4</v>
      </c>
      <c r="I73">
        <v>0.42499999999999999</v>
      </c>
      <c r="J73">
        <v>0.45</v>
      </c>
      <c r="K73">
        <v>0.47499999999999998</v>
      </c>
      <c r="L73">
        <v>0.5</v>
      </c>
      <c r="M73">
        <v>0.52500000000000002</v>
      </c>
      <c r="N73">
        <v>0.55000000000000004</v>
      </c>
      <c r="O73">
        <v>0.57499999999999996</v>
      </c>
      <c r="P73">
        <v>0.6</v>
      </c>
      <c r="Q73">
        <v>0.625</v>
      </c>
      <c r="R73">
        <v>0.65</v>
      </c>
      <c r="S73">
        <v>0.67500000000000004</v>
      </c>
      <c r="T73">
        <v>0.7</v>
      </c>
      <c r="U73">
        <v>0.7</v>
      </c>
      <c r="V73">
        <v>0.7</v>
      </c>
      <c r="W73">
        <v>0.7</v>
      </c>
      <c r="X73">
        <v>0.7</v>
      </c>
      <c r="Y73">
        <v>0.7</v>
      </c>
      <c r="Z73">
        <v>0.7</v>
      </c>
      <c r="AA73">
        <v>0.7</v>
      </c>
      <c r="AB73">
        <v>0.7</v>
      </c>
      <c r="AC73">
        <v>0.7</v>
      </c>
      <c r="AD73">
        <v>0.7</v>
      </c>
      <c r="AE73">
        <v>0.7</v>
      </c>
      <c r="AF73">
        <v>0.7</v>
      </c>
      <c r="AG73">
        <v>0.7</v>
      </c>
      <c r="AH73">
        <v>0.7</v>
      </c>
      <c r="AI73">
        <v>0.7</v>
      </c>
      <c r="AJ73">
        <v>0.7</v>
      </c>
      <c r="AK73">
        <v>0.7</v>
      </c>
      <c r="AL73">
        <v>0.7</v>
      </c>
      <c r="AM73">
        <v>0.7</v>
      </c>
      <c r="AN73">
        <v>0.7</v>
      </c>
      <c r="AO73">
        <v>0.7</v>
      </c>
      <c r="AP73">
        <v>0.7</v>
      </c>
      <c r="AQ73">
        <v>0.7</v>
      </c>
      <c r="AR73">
        <v>0.7</v>
      </c>
      <c r="AS73">
        <v>0.7</v>
      </c>
      <c r="AT73">
        <v>0.7</v>
      </c>
      <c r="AU73">
        <v>0.7</v>
      </c>
      <c r="AV73">
        <v>0.7</v>
      </c>
      <c r="AW73">
        <v>0.7</v>
      </c>
      <c r="AX73">
        <v>0.7</v>
      </c>
      <c r="AY73">
        <v>0.7</v>
      </c>
      <c r="AZ73">
        <v>0.7</v>
      </c>
      <c r="BA73">
        <v>0.7</v>
      </c>
      <c r="BB73">
        <v>0.7</v>
      </c>
      <c r="BC73">
        <v>0.7</v>
      </c>
      <c r="BD73">
        <v>0.7</v>
      </c>
      <c r="BE73">
        <v>0.7</v>
      </c>
      <c r="BF73">
        <v>0.7</v>
      </c>
      <c r="BG73">
        <v>0.7</v>
      </c>
      <c r="BH73">
        <v>0.7</v>
      </c>
      <c r="BI73">
        <v>0.7</v>
      </c>
    </row>
    <row r="74" spans="1:61" x14ac:dyDescent="0.25">
      <c r="A74" t="s">
        <v>136</v>
      </c>
      <c r="B74">
        <v>0.25</v>
      </c>
    </row>
    <row r="75" spans="1:61" x14ac:dyDescent="0.25">
      <c r="A75" t="s">
        <v>137</v>
      </c>
      <c r="B75">
        <v>0.7</v>
      </c>
    </row>
    <row r="76" spans="1:61" x14ac:dyDescent="0.25">
      <c r="A76" t="s">
        <v>138</v>
      </c>
      <c r="B76">
        <v>0.8</v>
      </c>
    </row>
    <row r="77" spans="1:61" x14ac:dyDescent="0.25">
      <c r="A77" t="s">
        <v>139</v>
      </c>
      <c r="B77">
        <v>6.7999999999999996E-3</v>
      </c>
    </row>
    <row r="78" spans="1:61" x14ac:dyDescent="0.25">
      <c r="A78" t="s">
        <v>140</v>
      </c>
    </row>
    <row r="79" spans="1:61" x14ac:dyDescent="0.25">
      <c r="A79" t="s">
        <v>141</v>
      </c>
      <c r="B79">
        <v>2.9</v>
      </c>
    </row>
    <row r="80" spans="1:61" x14ac:dyDescent="0.25">
      <c r="A80" t="s">
        <v>142</v>
      </c>
      <c r="B80">
        <v>3.8</v>
      </c>
    </row>
    <row r="81" spans="1:61" x14ac:dyDescent="0.25">
      <c r="A81" t="s">
        <v>143</v>
      </c>
    </row>
    <row r="82" spans="1:61" x14ac:dyDescent="0.25">
      <c r="A82" t="s">
        <v>144</v>
      </c>
      <c r="B82">
        <v>9.8000000000000004E-2</v>
      </c>
    </row>
    <row r="83" spans="1:61" x14ac:dyDescent="0.25">
      <c r="A83" t="s">
        <v>145</v>
      </c>
      <c r="B83">
        <v>8.7999999999999995E-2</v>
      </c>
    </row>
    <row r="84" spans="1:61" x14ac:dyDescent="0.25">
      <c r="A84" t="s">
        <v>146</v>
      </c>
      <c r="B84">
        <v>2.5000000000000001E-2</v>
      </c>
    </row>
    <row r="85" spans="1:61" x14ac:dyDescent="0.25">
      <c r="A85" t="s">
        <v>147</v>
      </c>
    </row>
    <row r="86" spans="1:61" x14ac:dyDescent="0.25">
      <c r="A86" t="s">
        <v>148</v>
      </c>
    </row>
    <row r="87" spans="1:61" x14ac:dyDescent="0.25">
      <c r="A87" t="s">
        <v>44</v>
      </c>
      <c r="B87">
        <v>830.4</v>
      </c>
      <c r="C87">
        <v>866.30591914039996</v>
      </c>
      <c r="D87">
        <v>903.78065033159999</v>
      </c>
      <c r="E87">
        <v>940.86574352829996</v>
      </c>
      <c r="F87">
        <v>977.44621110610001</v>
      </c>
      <c r="G87">
        <v>1013.8367400151</v>
      </c>
      <c r="H87">
        <v>1050.2700759735001</v>
      </c>
      <c r="I87">
        <v>1084.2435432891</v>
      </c>
      <c r="J87">
        <v>1115.0372871699999</v>
      </c>
      <c r="K87">
        <v>1142.4477417738001</v>
      </c>
      <c r="L87">
        <v>1166.5035484737</v>
      </c>
      <c r="M87">
        <v>1186.5991106522999</v>
      </c>
      <c r="N87">
        <v>1202.5399772615001</v>
      </c>
      <c r="O87">
        <v>1215.0473023077</v>
      </c>
      <c r="P87">
        <v>1224.6839647653001</v>
      </c>
      <c r="Q87">
        <v>1232.0230932700999</v>
      </c>
      <c r="R87">
        <v>1237.5220385355001</v>
      </c>
      <c r="S87">
        <v>1241.6195963559001</v>
      </c>
      <c r="T87">
        <v>1244.6693378223999</v>
      </c>
      <c r="U87">
        <v>1246.8026021799999</v>
      </c>
      <c r="V87">
        <v>1246.1383699712001</v>
      </c>
      <c r="W87">
        <v>1244.4915826224001</v>
      </c>
      <c r="X87">
        <v>1241.9948827603</v>
      </c>
      <c r="Y87">
        <v>1238.8141569969</v>
      </c>
      <c r="Z87">
        <v>1235.0568872055001</v>
      </c>
      <c r="AA87">
        <v>1230.8372228812</v>
      </c>
      <c r="AB87">
        <v>1226.2431689078001</v>
      </c>
      <c r="AC87">
        <v>1223.4514506679</v>
      </c>
      <c r="AD87">
        <v>1221.8985490122</v>
      </c>
      <c r="AE87">
        <v>1221.4080569875</v>
      </c>
      <c r="AF87">
        <v>1221.8249277386001</v>
      </c>
      <c r="AG87">
        <v>1223.0129543782</v>
      </c>
      <c r="AH87">
        <v>1224.8525412606</v>
      </c>
      <c r="AI87">
        <v>1227.2387375503999</v>
      </c>
      <c r="AJ87">
        <v>1230.0795045478999</v>
      </c>
      <c r="AK87">
        <v>1233.2941899702</v>
      </c>
      <c r="AL87">
        <v>1236.8121846305</v>
      </c>
      <c r="AM87">
        <v>1240.5717396149</v>
      </c>
      <c r="AN87">
        <v>1244.5189238021001</v>
      </c>
      <c r="AO87">
        <v>1248.6067040784001</v>
      </c>
      <c r="AP87">
        <v>1252.7941317926</v>
      </c>
      <c r="AQ87">
        <v>1257.0456206679</v>
      </c>
      <c r="AR87">
        <v>1261.3303011180001</v>
      </c>
      <c r="AS87">
        <v>1265.62143515</v>
      </c>
      <c r="AT87">
        <v>1269.8958734467001</v>
      </c>
      <c r="AU87">
        <v>1274.1335296080999</v>
      </c>
      <c r="AV87">
        <v>1278.31683645</v>
      </c>
      <c r="AW87">
        <v>1282.4301259115</v>
      </c>
      <c r="AX87">
        <v>1286.458838213</v>
      </c>
      <c r="AY87">
        <v>1290.3883961510001</v>
      </c>
      <c r="AZ87">
        <v>1294.2024503231</v>
      </c>
      <c r="BA87">
        <v>1297.8799507575</v>
      </c>
      <c r="BB87">
        <v>1301.5772161769</v>
      </c>
      <c r="BC87">
        <v>1305.2375711666</v>
      </c>
      <c r="BD87">
        <v>1308.8232917324999</v>
      </c>
      <c r="BE87">
        <v>1312.3096434582001</v>
      </c>
      <c r="BF87">
        <v>1315.6808263096</v>
      </c>
      <c r="BG87">
        <v>1318.9271988338</v>
      </c>
      <c r="BH87">
        <v>1322.0433693739999</v>
      </c>
      <c r="BI87">
        <v>1325.0268789257</v>
      </c>
    </row>
    <row r="88" spans="1:61" x14ac:dyDescent="0.25">
      <c r="A88" t="s">
        <v>27</v>
      </c>
      <c r="B88">
        <v>389.85915492959998</v>
      </c>
      <c r="C88">
        <v>406.71639396260002</v>
      </c>
      <c r="D88">
        <v>424.31016447489998</v>
      </c>
      <c r="E88">
        <v>441.72100635129999</v>
      </c>
      <c r="F88">
        <v>458.89493479160001</v>
      </c>
      <c r="G88">
        <v>475.97969014789999</v>
      </c>
      <c r="H88">
        <v>493.08454271059998</v>
      </c>
      <c r="I88">
        <v>509.03452736579999</v>
      </c>
      <c r="J88">
        <v>523.49168411740004</v>
      </c>
      <c r="K88">
        <v>536.36044214729998</v>
      </c>
      <c r="L88">
        <v>547.65424810970001</v>
      </c>
      <c r="M88">
        <v>557.08878434379994</v>
      </c>
      <c r="N88">
        <v>564.57275927770002</v>
      </c>
      <c r="O88">
        <v>570.44474286750005</v>
      </c>
      <c r="P88">
        <v>574.96899754239996</v>
      </c>
      <c r="Q88">
        <v>578.41459777939997</v>
      </c>
      <c r="R88">
        <v>580.99626222330005</v>
      </c>
      <c r="S88">
        <v>582.91999828910002</v>
      </c>
      <c r="T88">
        <v>584.35180179450003</v>
      </c>
      <c r="U88">
        <v>585.35333435680002</v>
      </c>
      <c r="V88">
        <v>585.0414882494</v>
      </c>
      <c r="W88">
        <v>584.26834864900002</v>
      </c>
      <c r="X88">
        <v>583.09618908929997</v>
      </c>
      <c r="Y88">
        <v>581.6028906089</v>
      </c>
      <c r="Z88">
        <v>579.83891418099995</v>
      </c>
      <c r="AA88">
        <v>577.85785111790005</v>
      </c>
      <c r="AB88">
        <v>575.70101826660004</v>
      </c>
      <c r="AC88">
        <v>574.39035242629996</v>
      </c>
      <c r="AD88">
        <v>573.66129061610002</v>
      </c>
      <c r="AE88">
        <v>573.43101267019995</v>
      </c>
      <c r="AF88">
        <v>573.62672663779995</v>
      </c>
      <c r="AG88">
        <v>574.18448562360004</v>
      </c>
      <c r="AH88">
        <v>575.04814143689998</v>
      </c>
      <c r="AI88">
        <v>576.16842138519996</v>
      </c>
      <c r="AJ88">
        <v>577.50211481120004</v>
      </c>
      <c r="AK88">
        <v>579.0113567935</v>
      </c>
      <c r="AL88">
        <v>580.6629974791</v>
      </c>
      <c r="AM88">
        <v>582.42804676749995</v>
      </c>
      <c r="AN88">
        <v>584.28118488359996</v>
      </c>
      <c r="AO88">
        <v>586.20033055320005</v>
      </c>
      <c r="AP88">
        <v>588.16625905759997</v>
      </c>
      <c r="AQ88">
        <v>590.16226322440002</v>
      </c>
      <c r="AR88">
        <v>592.17385029019999</v>
      </c>
      <c r="AS88">
        <v>594.18846720659997</v>
      </c>
      <c r="AT88">
        <v>596.19524574959996</v>
      </c>
      <c r="AU88">
        <v>598.18475568459996</v>
      </c>
      <c r="AV88">
        <v>600.14874950700005</v>
      </c>
      <c r="AW88">
        <v>602.07987131990001</v>
      </c>
      <c r="AX88">
        <v>603.97128554599999</v>
      </c>
      <c r="AY88">
        <v>605.8161484277</v>
      </c>
      <c r="AZ88">
        <v>607.60678418919997</v>
      </c>
      <c r="BA88">
        <v>609.33331021480001</v>
      </c>
      <c r="BB88">
        <v>611.06911557599994</v>
      </c>
      <c r="BC88">
        <v>612.78759209700002</v>
      </c>
      <c r="BD88">
        <v>614.47102898239996</v>
      </c>
      <c r="BE88">
        <v>616.10781383009999</v>
      </c>
      <c r="BF88">
        <v>617.69052878390005</v>
      </c>
      <c r="BG88">
        <v>619.21464733979997</v>
      </c>
      <c r="BH88">
        <v>620.67763820380003</v>
      </c>
      <c r="BI88">
        <v>622.07834691350001</v>
      </c>
    </row>
    <row r="89" spans="1:61" x14ac:dyDescent="0.25">
      <c r="A89" t="s">
        <v>0</v>
      </c>
      <c r="B89">
        <v>1527</v>
      </c>
      <c r="C89">
        <v>1541.1078616667</v>
      </c>
      <c r="D89">
        <v>1557.7995841059001</v>
      </c>
      <c r="E89">
        <v>1577.1077384673999</v>
      </c>
      <c r="F89">
        <v>1598.8912246288</v>
      </c>
      <c r="G89">
        <v>1623.0045867213</v>
      </c>
      <c r="H89">
        <v>1649.3360022121001</v>
      </c>
      <c r="I89">
        <v>1677.7986977410001</v>
      </c>
      <c r="J89">
        <v>1708.0892092114</v>
      </c>
      <c r="K89">
        <v>1739.8531171976999</v>
      </c>
      <c r="L89">
        <v>1772.7325605659</v>
      </c>
      <c r="M89">
        <v>1806.3868109294001</v>
      </c>
      <c r="N89">
        <v>1840.4357598935001</v>
      </c>
      <c r="O89">
        <v>1874.4977074185999</v>
      </c>
      <c r="P89">
        <v>1908.2699997300999</v>
      </c>
      <c r="Q89">
        <v>1941.5118734212999</v>
      </c>
      <c r="R89">
        <v>1974.0428302543</v>
      </c>
      <c r="S89">
        <v>2005.7299879389</v>
      </c>
      <c r="T89">
        <v>2036.4845030423</v>
      </c>
      <c r="U89">
        <v>2066.2522730446999</v>
      </c>
      <c r="V89">
        <v>2094.9929614301</v>
      </c>
      <c r="W89">
        <v>2122.5023480240002</v>
      </c>
      <c r="X89">
        <v>2148.7442647052999</v>
      </c>
      <c r="Y89">
        <v>2173.6956915609999</v>
      </c>
      <c r="Z89">
        <v>2197.3491455005001</v>
      </c>
      <c r="AA89">
        <v>2219.7069062679002</v>
      </c>
      <c r="AB89">
        <v>2240.7812045812998</v>
      </c>
      <c r="AC89">
        <v>2260.5915151221002</v>
      </c>
      <c r="AD89">
        <v>2279.3480681865999</v>
      </c>
      <c r="AE89">
        <v>2297.2029198439</v>
      </c>
      <c r="AF89">
        <v>2314.2863931764</v>
      </c>
      <c r="AG89">
        <v>2330.7098454306001</v>
      </c>
      <c r="AH89">
        <v>2346.5681003981999</v>
      </c>
      <c r="AI89">
        <v>2361.9415853425999</v>
      </c>
      <c r="AJ89">
        <v>2376.8982076162001</v>
      </c>
      <c r="AK89">
        <v>2391.4950021708</v>
      </c>
      <c r="AL89">
        <v>2405.7795775274999</v>
      </c>
      <c r="AM89">
        <v>2419.7913844881</v>
      </c>
      <c r="AN89">
        <v>2433.5628289502001</v>
      </c>
      <c r="AO89">
        <v>2447.1202475417999</v>
      </c>
      <c r="AP89">
        <v>2460.484762475</v>
      </c>
      <c r="AQ89">
        <v>2473.6730298994999</v>
      </c>
      <c r="AR89">
        <v>2486.6978941542998</v>
      </c>
      <c r="AS89">
        <v>2499.5689584821998</v>
      </c>
      <c r="AT89">
        <v>2512.2930809514</v>
      </c>
      <c r="AU89">
        <v>2524.8748023493999</v>
      </c>
      <c r="AV89">
        <v>2537.3167103378</v>
      </c>
      <c r="AW89">
        <v>2549.6197408909002</v>
      </c>
      <c r="AX89">
        <v>2561.7834128575</v>
      </c>
      <c r="AY89">
        <v>2573.8059833498</v>
      </c>
      <c r="AZ89">
        <v>2585.6844977257001</v>
      </c>
      <c r="BA89">
        <v>2597.4146831076</v>
      </c>
      <c r="BB89">
        <v>2608.9905885527</v>
      </c>
      <c r="BC89">
        <v>2620.4202620075998</v>
      </c>
      <c r="BD89">
        <v>2631.7064352603002</v>
      </c>
      <c r="BE89">
        <v>2642.8484087249999</v>
      </c>
      <c r="BF89">
        <v>2653.8433346263</v>
      </c>
      <c r="BG89">
        <v>2664.6870909324002</v>
      </c>
      <c r="BH89">
        <v>2675.3748753346999</v>
      </c>
      <c r="BI89">
        <v>2685.9016070009998</v>
      </c>
    </row>
    <row r="90" spans="1:61" x14ac:dyDescent="0.25">
      <c r="A90" t="s">
        <v>1</v>
      </c>
      <c r="B90">
        <v>10010</v>
      </c>
      <c r="C90">
        <v>10010.439125000001</v>
      </c>
      <c r="D90">
        <v>10010.9133714495</v>
      </c>
      <c r="E90">
        <v>10011.429187146899</v>
      </c>
      <c r="F90">
        <v>10011.993099142401</v>
      </c>
      <c r="G90">
        <v>10012.611279532999</v>
      </c>
      <c r="H90">
        <v>10013.289534693</v>
      </c>
      <c r="I90">
        <v>10014.033389480501</v>
      </c>
      <c r="J90">
        <v>10014.8481499559</v>
      </c>
      <c r="K90">
        <v>10015.738361728399</v>
      </c>
      <c r="L90">
        <v>10016.707682824301</v>
      </c>
      <c r="M90">
        <v>10017.7588753827</v>
      </c>
      <c r="N90">
        <v>10018.893848789599</v>
      </c>
      <c r="O90">
        <v>10020.1135615154</v>
      </c>
      <c r="P90">
        <v>10021.418017456899</v>
      </c>
      <c r="Q90">
        <v>10022.8064638753</v>
      </c>
      <c r="R90">
        <v>10024.2775463773</v>
      </c>
      <c r="S90">
        <v>10025.8294597811</v>
      </c>
      <c r="T90">
        <v>10027.4600673082</v>
      </c>
      <c r="U90">
        <v>10029.1670107931</v>
      </c>
      <c r="V90">
        <v>10030.9477976096</v>
      </c>
      <c r="W90">
        <v>10032.7998351315</v>
      </c>
      <c r="X90">
        <v>10034.720021057199</v>
      </c>
      <c r="Y90">
        <v>10036.7051637118</v>
      </c>
      <c r="Z90">
        <v>10038.752014948001</v>
      </c>
      <c r="AA90">
        <v>10040.8573090067</v>
      </c>
      <c r="AB90">
        <v>10043.017786930601</v>
      </c>
      <c r="AC90">
        <v>10045.2302214389</v>
      </c>
      <c r="AD90">
        <v>10047.491435026999</v>
      </c>
      <c r="AE90">
        <v>10049.798776838201</v>
      </c>
      <c r="AF90">
        <v>10052.1499770506</v>
      </c>
      <c r="AG90">
        <v>10054.543092416299</v>
      </c>
      <c r="AH90">
        <v>10056.976458736201</v>
      </c>
      <c r="AI90">
        <v>10059.448649432299</v>
      </c>
      <c r="AJ90">
        <v>10061.958439476501</v>
      </c>
      <c r="AK90">
        <v>10064.5047740222</v>
      </c>
      <c r="AL90">
        <v>10067.0867411664</v>
      </c>
      <c r="AM90">
        <v>10069.703548335099</v>
      </c>
      <c r="AN90">
        <v>10072.3545018487</v>
      </c>
      <c r="AO90">
        <v>10075.0389892767</v>
      </c>
      <c r="AP90">
        <v>10077.7564642367</v>
      </c>
      <c r="AQ90">
        <v>10080.506433336201</v>
      </c>
      <c r="AR90">
        <v>10083.288444989699</v>
      </c>
      <c r="AS90">
        <v>10086.1020798749</v>
      </c>
      <c r="AT90">
        <v>10088.946942819201</v>
      </c>
      <c r="AU90">
        <v>10091.822655928399</v>
      </c>
      <c r="AV90">
        <v>10094.728852787901</v>
      </c>
      <c r="AW90">
        <v>10097.665173575901</v>
      </c>
      <c r="AX90">
        <v>10100.631260931999</v>
      </c>
      <c r="AY90">
        <v>10103.6267564136</v>
      </c>
      <c r="AZ90">
        <v>10106.651297341699</v>
      </c>
      <c r="BA90">
        <v>10109.7045137732</v>
      </c>
      <c r="BB90">
        <v>10112.786025207501</v>
      </c>
      <c r="BC90">
        <v>10115.8954363954</v>
      </c>
      <c r="BD90">
        <v>10119.0323723406</v>
      </c>
      <c r="BE90">
        <v>10122.1964650031</v>
      </c>
      <c r="BF90">
        <v>10125.387344717999</v>
      </c>
      <c r="BG90">
        <v>10128.6046348257</v>
      </c>
      <c r="BH90">
        <v>10131.847948488799</v>
      </c>
      <c r="BI90">
        <v>10135.1168869945</v>
      </c>
    </row>
    <row r="91" spans="1:61" x14ac:dyDescent="0.25">
      <c r="A91" t="s">
        <v>149</v>
      </c>
    </row>
    <row r="92" spans="1:61" x14ac:dyDescent="0.25">
      <c r="A92" t="s">
        <v>150</v>
      </c>
      <c r="B92">
        <v>90</v>
      </c>
      <c r="C92">
        <v>135.9520874765</v>
      </c>
      <c r="D92">
        <v>186.99213289190001</v>
      </c>
      <c r="E92">
        <v>241.02067241590001</v>
      </c>
      <c r="F92">
        <v>297.64411916540001</v>
      </c>
      <c r="G92">
        <v>356.9226553693</v>
      </c>
      <c r="H92">
        <v>418.89083382780001</v>
      </c>
      <c r="I92">
        <v>480.89098893940002</v>
      </c>
      <c r="J92">
        <v>541.84611474979999</v>
      </c>
      <c r="K92">
        <v>601.15557709919995</v>
      </c>
      <c r="L92">
        <v>658.45605865269999</v>
      </c>
      <c r="M92">
        <v>712.77379206490002</v>
      </c>
      <c r="N92">
        <v>763.51196369440004</v>
      </c>
      <c r="O92">
        <v>810.991655111</v>
      </c>
      <c r="P92">
        <v>855.45763071700003</v>
      </c>
      <c r="Q92">
        <v>897.22913124800004</v>
      </c>
      <c r="R92">
        <v>936.57175738149999</v>
      </c>
      <c r="S92">
        <v>973.78169951680002</v>
      </c>
      <c r="T92">
        <v>1009.115214195</v>
      </c>
      <c r="U92">
        <v>1042.6421125049001</v>
      </c>
      <c r="V92">
        <v>1072.4344918699001</v>
      </c>
      <c r="W92">
        <v>1100.0972377346</v>
      </c>
      <c r="X92">
        <v>1125.7211277573999</v>
      </c>
      <c r="Y92">
        <v>1149.4437613268999</v>
      </c>
      <c r="Z92">
        <v>1171.3602285690999</v>
      </c>
      <c r="AA92">
        <v>1191.5823645572</v>
      </c>
      <c r="AB92">
        <v>1210.2060832103</v>
      </c>
      <c r="AC92">
        <v>1229.4235071308999</v>
      </c>
      <c r="AD92">
        <v>1248.8774898167001</v>
      </c>
      <c r="AE92">
        <v>1268.5404854116</v>
      </c>
      <c r="AF92">
        <v>1288.3850650287</v>
      </c>
      <c r="AG92">
        <v>1308.3840875450001</v>
      </c>
      <c r="AH92">
        <v>1328.5108383203001</v>
      </c>
      <c r="AI92">
        <v>1348.739144335</v>
      </c>
      <c r="AJ92">
        <v>1369.0434709178001</v>
      </c>
      <c r="AK92">
        <v>1389.3990032542999</v>
      </c>
      <c r="AL92">
        <v>1409.7817146666</v>
      </c>
      <c r="AM92">
        <v>1430.1684231812001</v>
      </c>
      <c r="AN92">
        <v>1450.5368368649999</v>
      </c>
      <c r="AO92">
        <v>1470.8655883775</v>
      </c>
      <c r="AP92">
        <v>1491.1342581581</v>
      </c>
      <c r="AQ92">
        <v>1511.3233852961</v>
      </c>
      <c r="AR92">
        <v>1531.4144630454</v>
      </c>
      <c r="AS92">
        <v>1551.3899134031999</v>
      </c>
      <c r="AT92">
        <v>1571.2330308035</v>
      </c>
      <c r="AU92">
        <v>1590.9278764242999</v>
      </c>
      <c r="AV92">
        <v>1610.4590920757</v>
      </c>
      <c r="AW92">
        <v>1629.8115760477999</v>
      </c>
      <c r="AX92">
        <v>1648.9699222075001</v>
      </c>
      <c r="AY92">
        <v>1667.9174457479</v>
      </c>
      <c r="AZ92">
        <v>1686.6344749264999</v>
      </c>
      <c r="BA92">
        <v>1705.0953129365</v>
      </c>
      <c r="BB92">
        <v>1723.4499438451001</v>
      </c>
      <c r="BC92">
        <v>1741.6493423653001</v>
      </c>
      <c r="BD92">
        <v>1759.6581392395001</v>
      </c>
      <c r="BE92">
        <v>1777.4505307805</v>
      </c>
      <c r="BF92">
        <v>1795.0074981985999</v>
      </c>
      <c r="BG92">
        <v>1812.3149002970999</v>
      </c>
      <c r="BH92">
        <v>1829.362155431</v>
      </c>
      <c r="BI92">
        <v>1846.1413243775</v>
      </c>
    </row>
    <row r="93" spans="1:61" x14ac:dyDescent="0.25">
      <c r="A93" t="s">
        <v>151</v>
      </c>
      <c r="B93">
        <v>1.4999999999999999E-2</v>
      </c>
      <c r="C93">
        <v>2.2658681199999999E-2</v>
      </c>
      <c r="D93">
        <v>3.1165355499999998E-2</v>
      </c>
      <c r="E93">
        <v>4.0170112100000002E-2</v>
      </c>
      <c r="F93">
        <v>4.9607353200000003E-2</v>
      </c>
      <c r="G93">
        <v>5.9487109199999999E-2</v>
      </c>
      <c r="H93">
        <v>6.9815138999999998E-2</v>
      </c>
      <c r="I93">
        <v>8.0148498200000001E-2</v>
      </c>
      <c r="J93">
        <v>9.0307685799999995E-2</v>
      </c>
      <c r="K93">
        <v>0.1001925962</v>
      </c>
      <c r="L93">
        <v>0.1097426764</v>
      </c>
      <c r="M93">
        <v>0.118795632</v>
      </c>
      <c r="N93">
        <v>0.1272519939</v>
      </c>
      <c r="O93">
        <v>0.13516527589999999</v>
      </c>
      <c r="P93">
        <v>0.14257627179999999</v>
      </c>
      <c r="Q93">
        <v>0.1495381885</v>
      </c>
      <c r="R93">
        <v>0.15609529289999999</v>
      </c>
      <c r="S93">
        <v>0.16229694989999999</v>
      </c>
      <c r="T93">
        <v>0.16818586899999999</v>
      </c>
      <c r="U93">
        <v>0.17377368539999999</v>
      </c>
      <c r="V93">
        <v>0.17873908199999999</v>
      </c>
      <c r="W93">
        <v>0.1833495396</v>
      </c>
      <c r="X93">
        <v>0.18762018799999999</v>
      </c>
      <c r="Y93">
        <v>0.1915739602</v>
      </c>
      <c r="Z93">
        <v>0.19522670480000001</v>
      </c>
      <c r="AA93">
        <v>0.1985970608</v>
      </c>
      <c r="AB93">
        <v>0.2017010139</v>
      </c>
      <c r="AC93">
        <v>0.20490391790000001</v>
      </c>
      <c r="AD93">
        <v>0.2081462483</v>
      </c>
      <c r="AE93">
        <v>0.21142341419999999</v>
      </c>
      <c r="AF93">
        <v>0.21473084419999999</v>
      </c>
      <c r="AG93">
        <v>0.21806401459999999</v>
      </c>
      <c r="AH93">
        <v>0.22141847310000001</v>
      </c>
      <c r="AI93">
        <v>0.22478985739999999</v>
      </c>
      <c r="AJ93">
        <v>0.22817391179999999</v>
      </c>
      <c r="AK93">
        <v>0.23156650049999999</v>
      </c>
      <c r="AL93">
        <v>0.23496361909999999</v>
      </c>
      <c r="AM93">
        <v>0.23836140389999999</v>
      </c>
      <c r="AN93">
        <v>0.24175613949999999</v>
      </c>
      <c r="AO93">
        <v>0.2451442647</v>
      </c>
      <c r="AP93">
        <v>0.24852237639999999</v>
      </c>
      <c r="AQ93">
        <v>0.25188723089999998</v>
      </c>
      <c r="AR93">
        <v>0.25523574380000003</v>
      </c>
      <c r="AS93">
        <v>0.25856498560000002</v>
      </c>
      <c r="AT93">
        <v>0.2618721718</v>
      </c>
      <c r="AU93">
        <v>0.2651546461</v>
      </c>
      <c r="AV93">
        <v>0.26840984870000001</v>
      </c>
      <c r="AW93">
        <v>0.27163526269999999</v>
      </c>
      <c r="AX93">
        <v>0.27482832039999999</v>
      </c>
      <c r="AY93">
        <v>0.27798624100000002</v>
      </c>
      <c r="AZ93">
        <v>0.28110574579999997</v>
      </c>
      <c r="BA93">
        <v>0.28418255219999999</v>
      </c>
      <c r="BB93">
        <v>0.28724165730000001</v>
      </c>
      <c r="BC93">
        <v>0.29027489039999999</v>
      </c>
      <c r="BD93">
        <v>0.2932763565</v>
      </c>
      <c r="BE93">
        <v>0.2962417551</v>
      </c>
      <c r="BF93">
        <v>0.29916791640000001</v>
      </c>
      <c r="BG93">
        <v>0.30205248340000002</v>
      </c>
      <c r="BH93">
        <v>0.30489369259999999</v>
      </c>
      <c r="BI93">
        <v>0.30769022070000002</v>
      </c>
    </row>
    <row r="94" spans="1:61" x14ac:dyDescent="0.25">
      <c r="A94" t="s">
        <v>152</v>
      </c>
      <c r="B94" t="s">
        <v>68</v>
      </c>
    </row>
    <row r="95" spans="1:61" x14ac:dyDescent="0.25">
      <c r="A95" t="s">
        <v>38</v>
      </c>
      <c r="B95" t="s">
        <v>68</v>
      </c>
    </row>
    <row r="96" spans="1:61" x14ac:dyDescent="0.25">
      <c r="A96" t="s">
        <v>33</v>
      </c>
      <c r="B96" t="s">
        <v>68</v>
      </c>
    </row>
    <row r="97" spans="1:61" x14ac:dyDescent="0.25">
      <c r="A97" t="s">
        <v>153</v>
      </c>
      <c r="B97" t="s">
        <v>68</v>
      </c>
    </row>
    <row r="98" spans="1:61" x14ac:dyDescent="0.25">
      <c r="A98" t="s">
        <v>154</v>
      </c>
    </row>
    <row r="99" spans="1:61" x14ac:dyDescent="0.25">
      <c r="A99" t="s">
        <v>155</v>
      </c>
      <c r="B99">
        <v>0.8</v>
      </c>
      <c r="C99">
        <v>0.92557250899999999</v>
      </c>
      <c r="D99">
        <v>1.0593100382</v>
      </c>
      <c r="E99">
        <v>1.1989695174999999</v>
      </c>
      <c r="F99">
        <v>1.3426507617000001</v>
      </c>
      <c r="G99">
        <v>1.4889736473999999</v>
      </c>
      <c r="H99">
        <v>1.6369303482999999</v>
      </c>
      <c r="I99">
        <v>1.7844574033</v>
      </c>
      <c r="J99">
        <v>1.9295806301</v>
      </c>
      <c r="K99">
        <v>2.0706547022000001</v>
      </c>
      <c r="L99">
        <v>2.2064050722999999</v>
      </c>
      <c r="M99">
        <v>2.3355639815</v>
      </c>
      <c r="N99">
        <v>2.4570472462000001</v>
      </c>
      <c r="O99">
        <v>2.5703139643999999</v>
      </c>
      <c r="P99">
        <v>2.6751909546000001</v>
      </c>
      <c r="Q99">
        <v>2.7718071609999999</v>
      </c>
      <c r="R99">
        <v>2.8604885799000002</v>
      </c>
      <c r="S99">
        <v>2.9417151826999999</v>
      </c>
      <c r="T99">
        <v>3.0160579335</v>
      </c>
      <c r="U99">
        <v>3.0816177122999999</v>
      </c>
      <c r="V99">
        <v>3.1383956947999998</v>
      </c>
      <c r="W99">
        <v>3.1871730723999998</v>
      </c>
      <c r="X99">
        <v>3.2286777388000001</v>
      </c>
      <c r="Y99">
        <v>3.2636058388000002</v>
      </c>
      <c r="Z99">
        <v>3.2926010539999999</v>
      </c>
      <c r="AA99">
        <v>3.3162650363999999</v>
      </c>
      <c r="AB99">
        <v>3.3351522717000002</v>
      </c>
      <c r="AC99">
        <v>3.3506950878000001</v>
      </c>
      <c r="AD99">
        <v>3.3638863362999998</v>
      </c>
      <c r="AE99">
        <v>3.3755067595999999</v>
      </c>
      <c r="AF99">
        <v>3.3861621959999999</v>
      </c>
      <c r="AG99">
        <v>3.3963150943999998</v>
      </c>
      <c r="AH99">
        <v>3.4063110953</v>
      </c>
      <c r="AI99">
        <v>3.4164013510000002</v>
      </c>
      <c r="AJ99">
        <v>3.4267611868999999</v>
      </c>
      <c r="AK99">
        <v>3.4375056316000001</v>
      </c>
      <c r="AL99">
        <v>3.4487022819000002</v>
      </c>
      <c r="AM99">
        <v>3.4603819058999998</v>
      </c>
      <c r="AN99">
        <v>3.4725471361000002</v>
      </c>
      <c r="AO99">
        <v>3.4851795537000001</v>
      </c>
      <c r="AP99">
        <v>3.4982454239999998</v>
      </c>
      <c r="AQ99">
        <v>3.5117003046000002</v>
      </c>
      <c r="AR99">
        <v>3.5254927115000001</v>
      </c>
      <c r="AS99">
        <v>3.5395670016</v>
      </c>
      <c r="AT99">
        <v>3.5538655984999998</v>
      </c>
      <c r="AU99">
        <v>3.5683306623000002</v>
      </c>
      <c r="AV99">
        <v>3.5829052772000001</v>
      </c>
      <c r="AW99">
        <v>3.5975341949000001</v>
      </c>
      <c r="AX99">
        <v>3.6121641285999999</v>
      </c>
      <c r="AY99">
        <v>3.6267435276</v>
      </c>
      <c r="AZ99">
        <v>3.6412216489000002</v>
      </c>
      <c r="BA99">
        <v>3.6555465501</v>
      </c>
      <c r="BB99">
        <v>3.6697385357000001</v>
      </c>
      <c r="BC99">
        <v>3.6837918350000001</v>
      </c>
      <c r="BD99">
        <v>3.6976862178999998</v>
      </c>
      <c r="BE99">
        <v>3.7113944543000001</v>
      </c>
      <c r="BF99">
        <v>3.7248870124</v>
      </c>
      <c r="BG99">
        <v>3.7381349260999999</v>
      </c>
      <c r="BH99">
        <v>3.7511114571999999</v>
      </c>
      <c r="BI99">
        <v>3.7637929738000002</v>
      </c>
    </row>
    <row r="100" spans="1:61" x14ac:dyDescent="0.25">
      <c r="A100" t="s">
        <v>156</v>
      </c>
      <c r="B100">
        <v>2.1423630968</v>
      </c>
      <c r="C100">
        <v>2.3994295946999999</v>
      </c>
      <c r="D100">
        <v>2.6565947555</v>
      </c>
      <c r="E100">
        <v>2.9020563275</v>
      </c>
      <c r="F100">
        <v>3.1361644004000002</v>
      </c>
      <c r="G100">
        <v>3.3615617059999998</v>
      </c>
      <c r="H100">
        <v>3.5801147518000001</v>
      </c>
      <c r="I100">
        <v>3.7796430085999999</v>
      </c>
      <c r="J100">
        <v>3.9581748007000002</v>
      </c>
      <c r="K100">
        <v>4.1163124346000002</v>
      </c>
      <c r="L100">
        <v>4.2555500159999999</v>
      </c>
      <c r="M100">
        <v>4.3741892765000001</v>
      </c>
      <c r="N100">
        <v>4.4723478232999998</v>
      </c>
      <c r="O100">
        <v>4.5540727939999996</v>
      </c>
      <c r="P100">
        <v>4.6223814837999999</v>
      </c>
      <c r="Q100">
        <v>4.6801367053999998</v>
      </c>
      <c r="R100">
        <v>4.729551399</v>
      </c>
      <c r="S100">
        <v>4.7726736557000002</v>
      </c>
      <c r="T100">
        <v>4.8111229587000004</v>
      </c>
      <c r="U100">
        <v>4.8205110414999996</v>
      </c>
      <c r="V100">
        <v>4.8175896075000004</v>
      </c>
      <c r="W100">
        <v>4.8103399663999999</v>
      </c>
      <c r="X100">
        <v>4.7993304430999997</v>
      </c>
      <c r="Y100">
        <v>4.7852725169000001</v>
      </c>
      <c r="Z100">
        <v>4.7686198502000003</v>
      </c>
      <c r="AA100">
        <v>4.7498572926999998</v>
      </c>
      <c r="AB100">
        <v>4.7293567497</v>
      </c>
      <c r="AC100">
        <v>4.7168614133000002</v>
      </c>
      <c r="AD100">
        <v>4.7098984979000003</v>
      </c>
      <c r="AE100">
        <v>4.7076973860000004</v>
      </c>
      <c r="AF100">
        <v>4.7095681745000002</v>
      </c>
      <c r="AG100">
        <v>4.7148961751999998</v>
      </c>
      <c r="AH100">
        <v>4.7231360566999996</v>
      </c>
      <c r="AI100">
        <v>4.7338058941999996</v>
      </c>
      <c r="AJ100">
        <v>4.7464813192999999</v>
      </c>
      <c r="AK100">
        <v>4.7607898999999998</v>
      </c>
      <c r="AL100">
        <v>4.7764058333000001</v>
      </c>
      <c r="AM100">
        <v>4.7930450007000003</v>
      </c>
      <c r="AN100">
        <v>4.8104604086</v>
      </c>
      <c r="AO100">
        <v>4.8284380163999998</v>
      </c>
      <c r="AP100">
        <v>4.8467929395000002</v>
      </c>
      <c r="AQ100">
        <v>4.8653660054000003</v>
      </c>
      <c r="AR100">
        <v>4.8840206263999999</v>
      </c>
      <c r="AS100">
        <v>4.9026399406000003</v>
      </c>
      <c r="AT100">
        <v>4.9211241558000003</v>
      </c>
      <c r="AU100">
        <v>4.9393879969999999</v>
      </c>
      <c r="AV100">
        <v>4.9573581151999999</v>
      </c>
      <c r="AW100">
        <v>4.9749702139999998</v>
      </c>
      <c r="AX100">
        <v>4.9921655001999996</v>
      </c>
      <c r="AY100">
        <v>5.0088857780999998</v>
      </c>
      <c r="AZ100">
        <v>5.0250659638000004</v>
      </c>
      <c r="BA100">
        <v>5.0406217637999999</v>
      </c>
      <c r="BB100">
        <v>5.0562167999999996</v>
      </c>
      <c r="BC100">
        <v>5.0716125712000002</v>
      </c>
      <c r="BD100">
        <v>5.0866526167000004</v>
      </c>
      <c r="BE100">
        <v>5.1012364113000004</v>
      </c>
      <c r="BF100">
        <v>5.1153016430999996</v>
      </c>
      <c r="BG100">
        <v>5.1288121204000001</v>
      </c>
      <c r="BH100">
        <v>5.1417494900999996</v>
      </c>
      <c r="BI100">
        <v>5.1541075495999999</v>
      </c>
    </row>
    <row r="101" spans="1:61" x14ac:dyDescent="0.25">
      <c r="A101" t="s">
        <v>157</v>
      </c>
      <c r="B101">
        <v>6.7999999999999996E-3</v>
      </c>
      <c r="C101">
        <v>2.6630000000000001E-2</v>
      </c>
      <c r="D101">
        <v>4.9103562699999999E-2</v>
      </c>
      <c r="E101">
        <v>7.4358724599999995E-2</v>
      </c>
      <c r="F101">
        <v>0.1024739944</v>
      </c>
      <c r="G101">
        <v>0.13347841360000001</v>
      </c>
      <c r="H101">
        <v>0.1673657945</v>
      </c>
      <c r="I101">
        <v>0.2041049083</v>
      </c>
      <c r="J101">
        <v>0.24361372070000001</v>
      </c>
      <c r="K101">
        <v>0.2857628934</v>
      </c>
      <c r="L101">
        <v>0.33038518859999999</v>
      </c>
      <c r="M101">
        <v>0.37728568569999998</v>
      </c>
      <c r="N101">
        <v>0.42624264309999998</v>
      </c>
      <c r="O101">
        <v>0.4770127582</v>
      </c>
      <c r="P101">
        <v>0.52934528839999995</v>
      </c>
      <c r="Q101">
        <v>0.58299142999999998</v>
      </c>
      <c r="R101">
        <v>0.63771182329999998</v>
      </c>
      <c r="S101">
        <v>0.69328124219999998</v>
      </c>
      <c r="T101">
        <v>0.7494920907</v>
      </c>
      <c r="U101">
        <v>0.80615623680000004</v>
      </c>
      <c r="V101">
        <v>0.86304277370000004</v>
      </c>
      <c r="W101">
        <v>0.91992659669999999</v>
      </c>
      <c r="X101">
        <v>0.97660775860000004</v>
      </c>
      <c r="Y101">
        <v>1.0329095080999999</v>
      </c>
      <c r="Z101">
        <v>1.0886769164000001</v>
      </c>
      <c r="AA101">
        <v>1.1437750198000001</v>
      </c>
      <c r="AB101">
        <v>1.1980872702000001</v>
      </c>
      <c r="AC101">
        <v>1.2515138953</v>
      </c>
      <c r="AD101">
        <v>1.3039934251</v>
      </c>
      <c r="AE101">
        <v>1.3554907479</v>
      </c>
      <c r="AF101">
        <v>1.4059911481</v>
      </c>
      <c r="AG101">
        <v>1.4554954243</v>
      </c>
      <c r="AH101">
        <v>1.5040159161</v>
      </c>
      <c r="AI101">
        <v>1.5515732955999999</v>
      </c>
      <c r="AJ101">
        <v>1.5981939970000001</v>
      </c>
      <c r="AK101">
        <v>1.6439081766999999</v>
      </c>
      <c r="AL101">
        <v>1.6887481130999999</v>
      </c>
      <c r="AM101">
        <v>1.7327469673</v>
      </c>
      <c r="AN101">
        <v>1.7759378407999999</v>
      </c>
      <c r="AO101">
        <v>1.8183530730999999</v>
      </c>
      <c r="AP101">
        <v>1.8600237352</v>
      </c>
      <c r="AQ101">
        <v>1.9009792774000001</v>
      </c>
      <c r="AR101">
        <v>1.9412473030999999</v>
      </c>
      <c r="AS101">
        <v>1.9808534383</v>
      </c>
      <c r="AT101">
        <v>2.0198212774000002</v>
      </c>
      <c r="AU101">
        <v>2.0581723853999998</v>
      </c>
      <c r="AV101">
        <v>2.0959263422999999</v>
      </c>
      <c r="AW101">
        <v>2.1331008157000002</v>
      </c>
      <c r="AX101">
        <v>2.1697116502</v>
      </c>
      <c r="AY101">
        <v>2.2057729621000002</v>
      </c>
      <c r="AZ101">
        <v>2.2412972262999999</v>
      </c>
      <c r="BA101">
        <v>2.2762953368000001</v>
      </c>
      <c r="BB101">
        <v>2.3107766172000002</v>
      </c>
      <c r="BC101">
        <v>2.3447506650999999</v>
      </c>
      <c r="BD101">
        <v>2.3782266943999999</v>
      </c>
      <c r="BE101">
        <v>2.4112131825000001</v>
      </c>
      <c r="BF101">
        <v>2.4437177143</v>
      </c>
      <c r="BG101">
        <v>2.4757469467000002</v>
      </c>
      <c r="BH101">
        <v>2.5073066462</v>
      </c>
      <c r="BI101">
        <v>2.5384017664999998</v>
      </c>
    </row>
    <row r="102" spans="1:61" x14ac:dyDescent="0.25">
      <c r="A102" t="s">
        <v>158</v>
      </c>
    </row>
    <row r="103" spans="1:61" x14ac:dyDescent="0.25">
      <c r="A103" t="s">
        <v>159</v>
      </c>
    </row>
    <row r="104" spans="1:61" x14ac:dyDescent="0.25">
      <c r="A104" t="s">
        <v>160</v>
      </c>
      <c r="B104">
        <v>63.581986819100003</v>
      </c>
      <c r="C104">
        <v>75.883048081799998</v>
      </c>
      <c r="D104">
        <v>89.652093836199995</v>
      </c>
      <c r="E104">
        <v>104.8908337925</v>
      </c>
      <c r="F104">
        <v>121.6107177099</v>
      </c>
      <c r="G104">
        <v>139.80050146990001</v>
      </c>
      <c r="H104">
        <v>159.45603655709999</v>
      </c>
      <c r="I104">
        <v>180.79207984109999</v>
      </c>
      <c r="J104">
        <v>203.5707524956</v>
      </c>
      <c r="K104">
        <v>227.95512141809999</v>
      </c>
      <c r="L104">
        <v>253.80983786260001</v>
      </c>
      <c r="M104">
        <v>281.2821817583</v>
      </c>
      <c r="N104">
        <v>310.22004558579999</v>
      </c>
      <c r="O104">
        <v>340.6437328829</v>
      </c>
      <c r="P104">
        <v>372.56441661470001</v>
      </c>
      <c r="Q104">
        <v>405.99123842080002</v>
      </c>
      <c r="R104">
        <v>440.9231048963</v>
      </c>
      <c r="S104">
        <v>477.35324250830001</v>
      </c>
      <c r="T104">
        <v>515.26180802379997</v>
      </c>
      <c r="U104">
        <v>554.98263941669995</v>
      </c>
      <c r="V104">
        <v>596.02947959959999</v>
      </c>
      <c r="W104">
        <v>638.48425083660004</v>
      </c>
      <c r="X104">
        <v>682.33025480779997</v>
      </c>
      <c r="Y104">
        <v>727.54232019469998</v>
      </c>
      <c r="Z104">
        <v>774.08162540880005</v>
      </c>
      <c r="AA104">
        <v>821.89706981339998</v>
      </c>
      <c r="AB104">
        <v>870.91748385289998</v>
      </c>
      <c r="AC104">
        <v>921.20592716500005</v>
      </c>
      <c r="AD104">
        <v>972.67801320449996</v>
      </c>
      <c r="AE104">
        <v>1025.2691088931001</v>
      </c>
      <c r="AF104">
        <v>1078.9146647990001</v>
      </c>
      <c r="AG104">
        <v>1133.5498642231</v>
      </c>
      <c r="AH104">
        <v>1189.109510342</v>
      </c>
      <c r="AI104">
        <v>1245.5280533304999</v>
      </c>
      <c r="AJ104">
        <v>1302.7396934643</v>
      </c>
      <c r="AK104">
        <v>1360.6785157008001</v>
      </c>
      <c r="AL104">
        <v>1419.2786412452999</v>
      </c>
      <c r="AM104">
        <v>1478.4743328796999</v>
      </c>
      <c r="AN104">
        <v>1538.2000442995</v>
      </c>
      <c r="AO104">
        <v>1598.3903238831001</v>
      </c>
      <c r="AP104">
        <v>1658.9795096142</v>
      </c>
      <c r="AQ104">
        <v>1719.9009913724999</v>
      </c>
      <c r="AR104">
        <v>1781.0857107415</v>
      </c>
      <c r="AS104">
        <v>1842.4593112831999</v>
      </c>
      <c r="AT104">
        <v>1903.9367893432</v>
      </c>
      <c r="AU104">
        <v>1965.4127824899001</v>
      </c>
      <c r="AV104">
        <v>2026.7436683096</v>
      </c>
      <c r="AW104">
        <v>2087.7150265772998</v>
      </c>
      <c r="AX104">
        <v>2147.9821399166999</v>
      </c>
      <c r="AY104">
        <v>2206.9601124527999</v>
      </c>
      <c r="AZ104">
        <v>2263.6178392143001</v>
      </c>
      <c r="BA104">
        <v>2339.9505579914999</v>
      </c>
      <c r="BB104">
        <v>2411.8095559582998</v>
      </c>
      <c r="BC104">
        <v>2480.3425901751998</v>
      </c>
      <c r="BD104">
        <v>2546.3538525549998</v>
      </c>
      <c r="BE104">
        <v>2610.4072499336999</v>
      </c>
      <c r="BF104">
        <v>2672.8973304149999</v>
      </c>
      <c r="BG104">
        <v>2734.0987163374998</v>
      </c>
      <c r="BH104">
        <v>2794.2009153414001</v>
      </c>
      <c r="BI104">
        <v>2853.3330099640002</v>
      </c>
    </row>
    <row r="105" spans="1:61" x14ac:dyDescent="0.25">
      <c r="A105" t="s">
        <v>161</v>
      </c>
      <c r="B105">
        <v>1.7087999999999999E-3</v>
      </c>
      <c r="C105">
        <v>2.2873475000000001E-3</v>
      </c>
      <c r="D105">
        <v>2.9961077999999999E-3</v>
      </c>
      <c r="E105">
        <v>3.8381995000000002E-3</v>
      </c>
      <c r="F105">
        <v>4.8132386000000003E-3</v>
      </c>
      <c r="G105">
        <v>5.9195035000000002E-3</v>
      </c>
      <c r="H105">
        <v>7.1543743999999999E-3</v>
      </c>
      <c r="I105">
        <v>8.5020496000000004E-3</v>
      </c>
      <c r="J105">
        <v>9.9411614000000006E-3</v>
      </c>
      <c r="K105">
        <v>1.1447921099999999E-2</v>
      </c>
      <c r="L105">
        <v>1.2998156300000001E-2</v>
      </c>
      <c r="M105">
        <v>1.45644738E-2</v>
      </c>
      <c r="N105">
        <v>1.6119006700000001E-2</v>
      </c>
      <c r="O105">
        <v>1.7639392E-2</v>
      </c>
      <c r="P105">
        <v>1.9108246499999999E-2</v>
      </c>
      <c r="Q105">
        <v>2.0513382899999998E-2</v>
      </c>
      <c r="R105">
        <v>2.18469944E-2</v>
      </c>
      <c r="S105">
        <v>2.3105347500000002E-2</v>
      </c>
      <c r="T105">
        <v>2.4287936600000001E-2</v>
      </c>
      <c r="U105">
        <v>2.5355301800000001E-2</v>
      </c>
      <c r="V105">
        <v>2.6298238500000001E-2</v>
      </c>
      <c r="W105">
        <v>2.7122052800000001E-2</v>
      </c>
      <c r="X105">
        <v>2.7833040999999999E-2</v>
      </c>
      <c r="Y105">
        <v>2.8438498600000001E-2</v>
      </c>
      <c r="Z105">
        <v>2.89460619E-2</v>
      </c>
      <c r="AA105">
        <v>2.93636288E-2</v>
      </c>
      <c r="AB105">
        <v>2.9699052600000001E-2</v>
      </c>
      <c r="AC105">
        <v>2.99765107E-2</v>
      </c>
      <c r="AD105">
        <v>3.0213002499999999E-2</v>
      </c>
      <c r="AE105">
        <v>3.0422102499999999E-2</v>
      </c>
      <c r="AF105">
        <v>3.0614472100000002E-2</v>
      </c>
      <c r="AG105">
        <v>3.0798333099999999E-2</v>
      </c>
      <c r="AH105">
        <v>3.0979890600000001E-2</v>
      </c>
      <c r="AI105">
        <v>3.1163701200000001E-2</v>
      </c>
      <c r="AJ105">
        <v>3.1352988300000002E-2</v>
      </c>
      <c r="AK105">
        <v>3.1549908100000003E-2</v>
      </c>
      <c r="AL105">
        <v>3.1755771600000003E-2</v>
      </c>
      <c r="AM105">
        <v>3.1971228599999998E-2</v>
      </c>
      <c r="AN105">
        <v>3.21964182E-2</v>
      </c>
      <c r="AO105">
        <v>3.2431092299999999E-2</v>
      </c>
      <c r="AP105">
        <v>3.2674715200000003E-2</v>
      </c>
      <c r="AQ105">
        <v>3.2926544199999998E-2</v>
      </c>
      <c r="AR105">
        <v>3.3185694000000002E-2</v>
      </c>
      <c r="AS105">
        <v>3.3451187299999997E-2</v>
      </c>
      <c r="AT105">
        <v>3.3721994999999998E-2</v>
      </c>
      <c r="AU105">
        <v>3.3997066499999999E-2</v>
      </c>
      <c r="AV105">
        <v>3.42753513E-2</v>
      </c>
      <c r="AW105">
        <v>3.4555813599999999E-2</v>
      </c>
      <c r="AX105">
        <v>3.4837438300000002E-2</v>
      </c>
      <c r="AY105">
        <v>3.5119227199999999E-2</v>
      </c>
      <c r="AZ105">
        <v>3.5400181900000001E-2</v>
      </c>
      <c r="BA105">
        <v>3.56792649E-2</v>
      </c>
      <c r="BB105">
        <v>3.5956839099999999E-2</v>
      </c>
      <c r="BC105">
        <v>3.6232760500000002E-2</v>
      </c>
      <c r="BD105">
        <v>3.6506598600000002E-2</v>
      </c>
      <c r="BE105">
        <v>3.6777778300000001E-2</v>
      </c>
      <c r="BF105">
        <v>3.7045671299999999E-2</v>
      </c>
      <c r="BG105">
        <v>3.7309652800000002E-2</v>
      </c>
      <c r="BH105">
        <v>3.7569135199999999E-2</v>
      </c>
      <c r="BI105">
        <v>3.7823587300000003E-2</v>
      </c>
    </row>
    <row r="106" spans="1:61" x14ac:dyDescent="0.25">
      <c r="A106" t="s">
        <v>162</v>
      </c>
      <c r="B106">
        <v>0.1086488991</v>
      </c>
      <c r="C106">
        <v>0.17357090289999999</v>
      </c>
      <c r="D106">
        <v>0.26860733860000002</v>
      </c>
      <c r="E106">
        <v>0.40259194619999999</v>
      </c>
      <c r="F106">
        <v>0.58534139480000003</v>
      </c>
      <c r="G106">
        <v>0.82754956270000002</v>
      </c>
      <c r="H106">
        <v>1.1408081821</v>
      </c>
      <c r="I106">
        <v>1.5371032227000001</v>
      </c>
      <c r="J106">
        <v>2.0237296986</v>
      </c>
      <c r="K106">
        <v>2.6096122424999999</v>
      </c>
      <c r="L106">
        <v>3.2990599497000002</v>
      </c>
      <c r="M106">
        <v>4.0967269745000001</v>
      </c>
      <c r="N106">
        <v>5.0004390009000002</v>
      </c>
      <c r="O106">
        <v>6.0087483531999997</v>
      </c>
      <c r="P106">
        <v>7.1190527241000003</v>
      </c>
      <c r="Q106">
        <v>8.3282537208999994</v>
      </c>
      <c r="R106">
        <v>9.6328446144999997</v>
      </c>
      <c r="S106">
        <v>11.0294125664</v>
      </c>
      <c r="T106">
        <v>12.514646112299999</v>
      </c>
      <c r="U106">
        <v>14.071752330200001</v>
      </c>
      <c r="V106">
        <v>15.6745254215</v>
      </c>
      <c r="W106">
        <v>17.3170035359</v>
      </c>
      <c r="X106">
        <v>18.991325986100001</v>
      </c>
      <c r="Y106">
        <v>20.690211253499999</v>
      </c>
      <c r="Z106">
        <v>22.4066146762</v>
      </c>
      <c r="AA106">
        <v>24.133880488999999</v>
      </c>
      <c r="AB106">
        <v>25.865424166</v>
      </c>
      <c r="AC106">
        <v>27.614539347499999</v>
      </c>
      <c r="AD106">
        <v>29.387523270300001</v>
      </c>
      <c r="AE106">
        <v>31.190841932000001</v>
      </c>
      <c r="AF106">
        <v>33.0304028981</v>
      </c>
      <c r="AG106">
        <v>34.911446313399999</v>
      </c>
      <c r="AH106">
        <v>36.838482531899999</v>
      </c>
      <c r="AI106">
        <v>38.815264054099998</v>
      </c>
      <c r="AJ106">
        <v>40.844782315099998</v>
      </c>
      <c r="AK106">
        <v>42.929282073499998</v>
      </c>
      <c r="AL106">
        <v>45.070288417999997</v>
      </c>
      <c r="AM106">
        <v>47.268640927600003</v>
      </c>
      <c r="AN106">
        <v>49.524531970600002</v>
      </c>
      <c r="AO106">
        <v>51.837544143800002</v>
      </c>
      <c r="AP106">
        <v>54.206682990399997</v>
      </c>
      <c r="AQ106">
        <v>56.630396026299998</v>
      </c>
      <c r="AR106">
        <v>59.106565300600003</v>
      </c>
      <c r="AS106">
        <v>61.632451463700001</v>
      </c>
      <c r="AT106">
        <v>64.2045469822</v>
      </c>
      <c r="AU106">
        <v>66.818269106100004</v>
      </c>
      <c r="AV106">
        <v>69.467351230399998</v>
      </c>
      <c r="AW106">
        <v>72.142691300500005</v>
      </c>
      <c r="AX106">
        <v>74.830195222100002</v>
      </c>
      <c r="AY106">
        <v>77.506733616899993</v>
      </c>
      <c r="AZ106">
        <v>80.132483278899997</v>
      </c>
      <c r="BA106">
        <v>83.487715925000003</v>
      </c>
      <c r="BB106">
        <v>86.721048039699994</v>
      </c>
      <c r="BC106">
        <v>89.869659021000004</v>
      </c>
      <c r="BD106">
        <v>92.958717954199997</v>
      </c>
      <c r="BE106">
        <v>96.004979067799994</v>
      </c>
      <c r="BF106">
        <v>99.019275900099998</v>
      </c>
      <c r="BG106">
        <v>102.00827376479999</v>
      </c>
      <c r="BH106">
        <v>104.9757120438</v>
      </c>
      <c r="BI106">
        <v>107.9232900761</v>
      </c>
    </row>
    <row r="107" spans="1:61" x14ac:dyDescent="0.25">
      <c r="A107" t="s">
        <v>163</v>
      </c>
      <c r="B107">
        <v>63.473337920100001</v>
      </c>
      <c r="C107">
        <v>75.709477179000004</v>
      </c>
      <c r="D107">
        <v>89.383486497600003</v>
      </c>
      <c r="E107">
        <v>104.4882418463</v>
      </c>
      <c r="F107">
        <v>121.02537631520001</v>
      </c>
      <c r="G107">
        <v>138.97295190720001</v>
      </c>
      <c r="H107">
        <v>158.315228375</v>
      </c>
      <c r="I107">
        <v>179.25497661840001</v>
      </c>
      <c r="J107">
        <v>201.54702279700001</v>
      </c>
      <c r="K107">
        <v>225.3455091756</v>
      </c>
      <c r="L107">
        <v>250.51077791290001</v>
      </c>
      <c r="M107">
        <v>277.18545478380003</v>
      </c>
      <c r="N107">
        <v>305.21960658479998</v>
      </c>
      <c r="O107">
        <v>334.63498452969998</v>
      </c>
      <c r="P107">
        <v>365.44536389059999</v>
      </c>
      <c r="Q107">
        <v>397.66298469980001</v>
      </c>
      <c r="R107">
        <v>431.2902602817</v>
      </c>
      <c r="S107">
        <v>466.32382994189999</v>
      </c>
      <c r="T107">
        <v>502.74716191149997</v>
      </c>
      <c r="U107">
        <v>540.9108870865</v>
      </c>
      <c r="V107">
        <v>580.3549541781</v>
      </c>
      <c r="W107">
        <v>621.16724730069996</v>
      </c>
      <c r="X107">
        <v>663.33892882170005</v>
      </c>
      <c r="Y107">
        <v>706.85210894119996</v>
      </c>
      <c r="Z107">
        <v>751.67501073259996</v>
      </c>
      <c r="AA107">
        <v>797.76318932449999</v>
      </c>
      <c r="AB107">
        <v>845.05205968689995</v>
      </c>
      <c r="AC107">
        <v>893.59138781750005</v>
      </c>
      <c r="AD107">
        <v>943.29048993419997</v>
      </c>
      <c r="AE107">
        <v>994.07826696100005</v>
      </c>
      <c r="AF107">
        <v>1045.8842619008999</v>
      </c>
      <c r="AG107">
        <v>1098.6384179098</v>
      </c>
      <c r="AH107">
        <v>1152.2710278100999</v>
      </c>
      <c r="AI107">
        <v>1206.7127892763001</v>
      </c>
      <c r="AJ107">
        <v>1261.8949111492</v>
      </c>
      <c r="AK107">
        <v>1317.7492336273001</v>
      </c>
      <c r="AL107">
        <v>1374.2083528272999</v>
      </c>
      <c r="AM107">
        <v>1431.2056919521001</v>
      </c>
      <c r="AN107">
        <v>1488.6755123288999</v>
      </c>
      <c r="AO107">
        <v>1546.5527797392999</v>
      </c>
      <c r="AP107">
        <v>1604.7728266238</v>
      </c>
      <c r="AQ107">
        <v>1663.2705953461</v>
      </c>
      <c r="AR107">
        <v>1721.9791454409001</v>
      </c>
      <c r="AS107">
        <v>1780.8268598193999</v>
      </c>
      <c r="AT107">
        <v>1839.7322423610001</v>
      </c>
      <c r="AU107">
        <v>1898.5945133837999</v>
      </c>
      <c r="AV107">
        <v>1957.2763170792</v>
      </c>
      <c r="AW107">
        <v>2015.5723352769</v>
      </c>
      <c r="AX107">
        <v>2073.1519446945999</v>
      </c>
      <c r="AY107">
        <v>2129.4533788358999</v>
      </c>
      <c r="AZ107">
        <v>2183.4853559355001</v>
      </c>
      <c r="BA107">
        <v>2256.4628420665999</v>
      </c>
      <c r="BB107">
        <v>2325.0885079186</v>
      </c>
      <c r="BC107">
        <v>2390.4729311542001</v>
      </c>
      <c r="BD107">
        <v>2453.3951346007998</v>
      </c>
      <c r="BE107">
        <v>2514.402270866</v>
      </c>
      <c r="BF107">
        <v>2573.8780545149002</v>
      </c>
      <c r="BG107">
        <v>2632.0904425726999</v>
      </c>
      <c r="BH107">
        <v>2689.2252032975998</v>
      </c>
      <c r="BI107">
        <v>2745.4097198878999</v>
      </c>
    </row>
    <row r="108" spans="1:61" x14ac:dyDescent="0.25">
      <c r="A108" t="s">
        <v>164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</row>
    <row r="109" spans="1:61" x14ac:dyDescent="0.25">
      <c r="A109" t="s">
        <v>165</v>
      </c>
      <c r="B109">
        <v>6.5242433000000004E-3</v>
      </c>
      <c r="C109">
        <v>8.0158547999999996E-3</v>
      </c>
      <c r="D109">
        <v>6.3223871500000001E-2</v>
      </c>
      <c r="E109">
        <v>0.1580332804</v>
      </c>
      <c r="F109">
        <v>0.3445425728</v>
      </c>
      <c r="G109">
        <v>0.60629365889999998</v>
      </c>
      <c r="H109">
        <v>0.44720511429999998</v>
      </c>
      <c r="I109">
        <v>0.83154193730000003</v>
      </c>
      <c r="J109">
        <v>0.93498052939999998</v>
      </c>
      <c r="K109">
        <v>1.384679617</v>
      </c>
      <c r="L109">
        <v>1.5748174416</v>
      </c>
      <c r="M109">
        <v>2.1377187438999998</v>
      </c>
      <c r="N109">
        <v>2.7155415701000001</v>
      </c>
      <c r="O109">
        <v>3.2948864728</v>
      </c>
      <c r="P109">
        <v>3.8509510949000001</v>
      </c>
      <c r="Q109">
        <v>4.3773496959999996</v>
      </c>
      <c r="R109">
        <v>4.8596559317999999</v>
      </c>
      <c r="S109">
        <v>5.2967165187000003</v>
      </c>
      <c r="T109">
        <v>4.8767770642999997</v>
      </c>
      <c r="U109">
        <v>5.3927421924000001</v>
      </c>
      <c r="V109">
        <v>5.7126803192000004</v>
      </c>
      <c r="W109">
        <v>5.9991790580000002</v>
      </c>
      <c r="X109">
        <v>6.2469486285000002</v>
      </c>
      <c r="Y109">
        <v>6.4610454116999998</v>
      </c>
      <c r="Z109">
        <v>6.6401530702000002</v>
      </c>
      <c r="AA109">
        <v>6.7868146467999999</v>
      </c>
      <c r="AB109">
        <v>6.6729377358999997</v>
      </c>
      <c r="AC109">
        <v>6.5862019447</v>
      </c>
      <c r="AD109">
        <v>6.4905397711999999</v>
      </c>
      <c r="AE109">
        <v>6.3867167040000004</v>
      </c>
      <c r="AF109">
        <v>6.2755115650000004</v>
      </c>
      <c r="AG109">
        <v>6.1577017438999997</v>
      </c>
      <c r="AH109">
        <v>6.0340528731000003</v>
      </c>
      <c r="AI109">
        <v>5.9053113771000003</v>
      </c>
      <c r="AJ109">
        <v>5.7721989596999999</v>
      </c>
      <c r="AK109">
        <v>5.6354084517</v>
      </c>
      <c r="AL109">
        <v>5.4956007305999997</v>
      </c>
      <c r="AM109">
        <v>5.3534023069999996</v>
      </c>
      <c r="AN109">
        <v>5.2094035039</v>
      </c>
      <c r="AO109">
        <v>5.0641569074000001</v>
      </c>
      <c r="AP109">
        <v>4.9181759848000004</v>
      </c>
      <c r="AQ109">
        <v>4.7719333795000001</v>
      </c>
      <c r="AR109">
        <v>4.6258583803000004</v>
      </c>
      <c r="AS109">
        <v>4.4803327604999996</v>
      </c>
      <c r="AT109">
        <v>4.3356834393000003</v>
      </c>
      <c r="AU109">
        <v>4.1921699023999999</v>
      </c>
      <c r="AV109">
        <v>4.0499618526000001</v>
      </c>
      <c r="AW109">
        <v>3.9091006062</v>
      </c>
      <c r="AX109">
        <v>3.7694319103999998</v>
      </c>
      <c r="AY109">
        <v>3.6304877907000002</v>
      </c>
      <c r="AZ109">
        <v>3.4912752554000002</v>
      </c>
      <c r="BA109">
        <v>3.3844098496999999</v>
      </c>
      <c r="BB109">
        <v>3.2718918904000001</v>
      </c>
      <c r="BC109">
        <v>3.1566848472000002</v>
      </c>
      <c r="BD109">
        <v>3.0407832814</v>
      </c>
      <c r="BE109">
        <v>2.9255347462999999</v>
      </c>
      <c r="BF109">
        <v>2.8118506959</v>
      </c>
      <c r="BG109">
        <v>2.7003462183</v>
      </c>
      <c r="BH109">
        <v>2.5914333966999998</v>
      </c>
      <c r="BI109">
        <v>2.4853841118000002</v>
      </c>
    </row>
    <row r="110" spans="1:61" x14ac:dyDescent="0.25">
      <c r="A110" t="s">
        <v>166</v>
      </c>
      <c r="B110">
        <v>63.466813676699999</v>
      </c>
      <c r="C110">
        <v>75.701461324199997</v>
      </c>
      <c r="D110">
        <v>89.320262626100003</v>
      </c>
      <c r="E110">
        <v>104.33020856589999</v>
      </c>
      <c r="F110">
        <v>120.6808337424</v>
      </c>
      <c r="G110">
        <v>138.36665824830001</v>
      </c>
      <c r="H110">
        <v>157.8680232607</v>
      </c>
      <c r="I110">
        <v>178.42343468109999</v>
      </c>
      <c r="J110">
        <v>200.6120422676</v>
      </c>
      <c r="K110">
        <v>223.96082955860001</v>
      </c>
      <c r="L110">
        <v>248.93596047130001</v>
      </c>
      <c r="M110">
        <v>275.04773603979999</v>
      </c>
      <c r="N110">
        <v>302.50406501470002</v>
      </c>
      <c r="O110">
        <v>331.34009805689999</v>
      </c>
      <c r="P110">
        <v>361.59441279560002</v>
      </c>
      <c r="Q110">
        <v>393.2856350038</v>
      </c>
      <c r="R110">
        <v>426.43060434990002</v>
      </c>
      <c r="S110">
        <v>461.02711342319998</v>
      </c>
      <c r="T110">
        <v>497.8703848472</v>
      </c>
      <c r="U110">
        <v>535.51814489410003</v>
      </c>
      <c r="V110">
        <v>574.64227385900006</v>
      </c>
      <c r="W110">
        <v>615.16806824269997</v>
      </c>
      <c r="X110">
        <v>657.09198019320002</v>
      </c>
      <c r="Y110">
        <v>700.3910635295</v>
      </c>
      <c r="Z110">
        <v>745.03485766239999</v>
      </c>
      <c r="AA110">
        <v>790.97637467760001</v>
      </c>
      <c r="AB110">
        <v>838.379121951</v>
      </c>
      <c r="AC110">
        <v>887.00518587279998</v>
      </c>
      <c r="AD110">
        <v>936.79995016299995</v>
      </c>
      <c r="AE110">
        <v>987.69155025709995</v>
      </c>
      <c r="AF110">
        <v>1039.6087503358999</v>
      </c>
      <c r="AG110">
        <v>1092.4807161659</v>
      </c>
      <c r="AH110">
        <v>1146.236974937</v>
      </c>
      <c r="AI110">
        <v>1200.8074778992</v>
      </c>
      <c r="AJ110">
        <v>1256.1227121894999</v>
      </c>
      <c r="AK110">
        <v>1312.1138251755999</v>
      </c>
      <c r="AL110">
        <v>1368.7127520966999</v>
      </c>
      <c r="AM110">
        <v>1425.8522896451</v>
      </c>
      <c r="AN110">
        <v>1483.466108825</v>
      </c>
      <c r="AO110">
        <v>1541.4886228319001</v>
      </c>
      <c r="AP110">
        <v>1599.8546506390001</v>
      </c>
      <c r="AQ110">
        <v>1658.4986619665999</v>
      </c>
      <c r="AR110">
        <v>1717.3532870607</v>
      </c>
      <c r="AS110">
        <v>1776.3465270588999</v>
      </c>
      <c r="AT110">
        <v>1835.3965589217</v>
      </c>
      <c r="AU110">
        <v>1894.4023434815001</v>
      </c>
      <c r="AV110">
        <v>1953.2263552265999</v>
      </c>
      <c r="AW110">
        <v>2011.6632346706001</v>
      </c>
      <c r="AX110">
        <v>2069.3825127842001</v>
      </c>
      <c r="AY110">
        <v>2125.8228910451999</v>
      </c>
      <c r="AZ110">
        <v>2179.9940806801001</v>
      </c>
      <c r="BA110">
        <v>2253.0784322168001</v>
      </c>
      <c r="BB110">
        <v>2321.8166160281999</v>
      </c>
      <c r="BC110">
        <v>2387.3162463069998</v>
      </c>
      <c r="BD110">
        <v>2450.3543513192999</v>
      </c>
      <c r="BE110">
        <v>2511.4767361197</v>
      </c>
      <c r="BF110">
        <v>2571.0662038189998</v>
      </c>
      <c r="BG110">
        <v>2629.3900963544002</v>
      </c>
      <c r="BH110">
        <v>2686.6337699009</v>
      </c>
      <c r="BI110">
        <v>2742.9243357761002</v>
      </c>
    </row>
    <row r="111" spans="1:61" x14ac:dyDescent="0.25">
      <c r="A111" t="s">
        <v>102</v>
      </c>
    </row>
    <row r="112" spans="1:61" x14ac:dyDescent="0.25">
      <c r="A112" t="s">
        <v>167</v>
      </c>
      <c r="B112">
        <v>36.992070537799997</v>
      </c>
      <c r="C112">
        <v>40.062561298600002</v>
      </c>
      <c r="D112">
        <v>41.725725179000001</v>
      </c>
      <c r="E112">
        <v>43.205911156699997</v>
      </c>
      <c r="F112">
        <v>44.8147027447</v>
      </c>
      <c r="G112">
        <v>46.5164124458</v>
      </c>
      <c r="H112">
        <v>46.323588927800003</v>
      </c>
      <c r="I112">
        <v>45.3843584042</v>
      </c>
      <c r="J112">
        <v>44.039345922599999</v>
      </c>
      <c r="K112">
        <v>42.455631577399998</v>
      </c>
      <c r="L112">
        <v>40.180096939800002</v>
      </c>
      <c r="M112">
        <v>37.4846952802</v>
      </c>
      <c r="N112">
        <v>35.038884019900003</v>
      </c>
      <c r="O112">
        <v>32.783872732900001</v>
      </c>
      <c r="P112">
        <v>30.771999724099999</v>
      </c>
      <c r="Q112">
        <v>28.962121909</v>
      </c>
      <c r="R112">
        <v>27.375216315900001</v>
      </c>
      <c r="S112">
        <v>25.980842355899998</v>
      </c>
      <c r="T112">
        <v>24.641369355999998</v>
      </c>
      <c r="U112">
        <v>21.891330562499999</v>
      </c>
      <c r="V112">
        <v>20.320371677600001</v>
      </c>
      <c r="W112">
        <v>18.8178732925</v>
      </c>
      <c r="X112">
        <v>17.417784635299999</v>
      </c>
      <c r="Y112">
        <v>16.088633543699999</v>
      </c>
      <c r="Z112">
        <v>14.8424539159</v>
      </c>
      <c r="AA112">
        <v>13.667377563900001</v>
      </c>
      <c r="AB112">
        <v>14.100188856600001</v>
      </c>
      <c r="AC112">
        <v>14.2716390156</v>
      </c>
      <c r="AD112">
        <v>14.423291498499999</v>
      </c>
      <c r="AE112">
        <v>14.5551522779</v>
      </c>
      <c r="AF112">
        <v>14.667368511099999</v>
      </c>
      <c r="AG112">
        <v>14.7602018302</v>
      </c>
      <c r="AH112">
        <v>14.834008499399999</v>
      </c>
      <c r="AI112">
        <v>14.889223874000001</v>
      </c>
      <c r="AJ112">
        <v>14.926349608000001</v>
      </c>
      <c r="AK112">
        <v>14.945942646600001</v>
      </c>
      <c r="AL112">
        <v>14.9486055941</v>
      </c>
      <c r="AM112">
        <v>14.9349776419</v>
      </c>
      <c r="AN112">
        <v>14.905725992100001</v>
      </c>
      <c r="AO112">
        <v>14.861536989699999</v>
      </c>
      <c r="AP112">
        <v>14.803106662799999</v>
      </c>
      <c r="AQ112">
        <v>14.731129122</v>
      </c>
      <c r="AR112">
        <v>14.6462809353</v>
      </c>
      <c r="AS112">
        <v>14.549198264299999</v>
      </c>
      <c r="AT112">
        <v>14.440440478199999</v>
      </c>
      <c r="AU112">
        <v>14.3204310509</v>
      </c>
      <c r="AV112">
        <v>14.1893562365</v>
      </c>
      <c r="AW112">
        <v>14.046991394899999</v>
      </c>
      <c r="AX112">
        <v>13.8923978523</v>
      </c>
      <c r="AY112">
        <v>13.7233846677</v>
      </c>
      <c r="AZ112">
        <v>13.5355335281</v>
      </c>
      <c r="BA112">
        <v>13.4576530615</v>
      </c>
      <c r="BB112">
        <v>13.3438291385</v>
      </c>
      <c r="BC112">
        <v>13.204073982900001</v>
      </c>
      <c r="BD112">
        <v>13.045400769700001</v>
      </c>
      <c r="BE112">
        <v>12.8727839444</v>
      </c>
      <c r="BF112">
        <v>12.6897995654</v>
      </c>
      <c r="BG112">
        <v>12.4990573416</v>
      </c>
      <c r="BH112">
        <v>12.302494573500001</v>
      </c>
      <c r="BI112">
        <v>12.1015773405</v>
      </c>
    </row>
    <row r="113" spans="1:61" x14ac:dyDescent="0.25">
      <c r="A113" t="s">
        <v>168</v>
      </c>
      <c r="B113">
        <v>33.692070537799999</v>
      </c>
      <c r="C113">
        <v>37.422561298600002</v>
      </c>
      <c r="D113">
        <v>39.613725178999999</v>
      </c>
      <c r="E113">
        <v>41.516311156699999</v>
      </c>
      <c r="F113">
        <v>43.463022744699998</v>
      </c>
      <c r="G113">
        <v>45.435068445799999</v>
      </c>
      <c r="H113">
        <v>45.458513727800003</v>
      </c>
      <c r="I113">
        <v>44.692298244200003</v>
      </c>
      <c r="J113">
        <v>43.4856977946</v>
      </c>
      <c r="K113">
        <v>42.012713075000001</v>
      </c>
      <c r="L113">
        <v>39.825762137799998</v>
      </c>
      <c r="M113">
        <v>37.201227438700002</v>
      </c>
      <c r="N113">
        <v>34.812109746700003</v>
      </c>
      <c r="O113">
        <v>32.6024533143</v>
      </c>
      <c r="P113">
        <v>30.626864189300001</v>
      </c>
      <c r="Q113">
        <v>28.846013481100002</v>
      </c>
      <c r="R113">
        <v>27.282329573599998</v>
      </c>
      <c r="S113">
        <v>25.906532962099998</v>
      </c>
      <c r="T113">
        <v>24.581921840900002</v>
      </c>
      <c r="U113">
        <v>21.843772550400001</v>
      </c>
      <c r="V113">
        <v>20.282325268000001</v>
      </c>
      <c r="W113">
        <v>18.787436164799999</v>
      </c>
      <c r="X113">
        <v>17.3934349331</v>
      </c>
      <c r="Y113">
        <v>16.069153782000001</v>
      </c>
      <c r="Z113">
        <v>14.826870106499999</v>
      </c>
      <c r="AA113">
        <v>13.654910516399999</v>
      </c>
      <c r="AB113">
        <v>14.090215218599999</v>
      </c>
      <c r="AC113">
        <v>14.2636601052</v>
      </c>
      <c r="AD113">
        <v>14.4169083702</v>
      </c>
      <c r="AE113">
        <v>14.550045775199999</v>
      </c>
      <c r="AF113">
        <v>14.663283308900001</v>
      </c>
      <c r="AG113">
        <v>14.7569336685</v>
      </c>
      <c r="AH113">
        <v>14.831393970000001</v>
      </c>
      <c r="AI113">
        <v>14.887132250500001</v>
      </c>
      <c r="AJ113">
        <v>14.924676309200001</v>
      </c>
      <c r="AK113">
        <v>14.944604007500001</v>
      </c>
      <c r="AL113">
        <v>14.947534682900001</v>
      </c>
      <c r="AM113">
        <v>14.934120912999999</v>
      </c>
      <c r="AN113">
        <v>14.9050406089</v>
      </c>
      <c r="AO113">
        <v>14.8609886832</v>
      </c>
      <c r="AP113">
        <v>14.8026680175</v>
      </c>
      <c r="AQ113">
        <v>14.7307782058</v>
      </c>
      <c r="AR113">
        <v>14.6460002023</v>
      </c>
      <c r="AS113">
        <v>14.548973677899999</v>
      </c>
      <c r="AT113">
        <v>14.4402608091</v>
      </c>
      <c r="AU113">
        <v>14.3202873157</v>
      </c>
      <c r="AV113">
        <v>14.1892412483</v>
      </c>
      <c r="AW113">
        <v>14.0468994043</v>
      </c>
      <c r="AX113">
        <v>13.892324259800001</v>
      </c>
      <c r="AY113">
        <v>13.723325793800001</v>
      </c>
      <c r="AZ113">
        <v>13.535486428900001</v>
      </c>
      <c r="BA113">
        <v>13.4576153822</v>
      </c>
      <c r="BB113">
        <v>13.343798995</v>
      </c>
      <c r="BC113">
        <v>13.2040498681</v>
      </c>
      <c r="BD113">
        <v>13.045381477899999</v>
      </c>
      <c r="BE113">
        <v>12.872768511</v>
      </c>
      <c r="BF113">
        <v>12.689787218599999</v>
      </c>
      <c r="BG113">
        <v>12.4990474642</v>
      </c>
      <c r="BH113">
        <v>12.302486671600001</v>
      </c>
      <c r="BI113">
        <v>12.101571019</v>
      </c>
    </row>
    <row r="114" spans="1:61" x14ac:dyDescent="0.25">
      <c r="A114" t="s">
        <v>169</v>
      </c>
      <c r="B114">
        <v>0.52989961819999998</v>
      </c>
      <c r="C114">
        <v>0.49316101880000002</v>
      </c>
      <c r="D114">
        <v>0.44186056880000002</v>
      </c>
      <c r="E114">
        <v>0.39580494939999999</v>
      </c>
      <c r="F114">
        <v>0.35739467349999998</v>
      </c>
      <c r="G114">
        <v>0.32499932380000002</v>
      </c>
      <c r="H114">
        <v>0.28508493439999999</v>
      </c>
      <c r="I114">
        <v>0.24720274410000001</v>
      </c>
      <c r="J114">
        <v>0.2136146635</v>
      </c>
      <c r="K114">
        <v>0.18430256280000001</v>
      </c>
      <c r="L114">
        <v>0.15691181430000001</v>
      </c>
      <c r="M114">
        <v>0.13225589760000001</v>
      </c>
      <c r="N114">
        <v>0.1122174735</v>
      </c>
      <c r="O114">
        <v>9.5708360899999997E-2</v>
      </c>
      <c r="P114">
        <v>8.2205553799999997E-2</v>
      </c>
      <c r="Q114">
        <v>7.1050827600000005E-2</v>
      </c>
      <c r="R114">
        <v>6.18754818E-2</v>
      </c>
      <c r="S114">
        <v>5.4271199300000003E-2</v>
      </c>
      <c r="T114">
        <v>4.7707634200000001E-2</v>
      </c>
      <c r="U114">
        <v>3.9359379899999998E-2</v>
      </c>
      <c r="V114">
        <v>3.4029063900000003E-2</v>
      </c>
      <c r="W114">
        <v>2.9425058099999998E-2</v>
      </c>
      <c r="X114">
        <v>2.5491226299999999E-2</v>
      </c>
      <c r="Y114">
        <v>2.2086899100000001E-2</v>
      </c>
      <c r="Z114">
        <v>1.9154142900000001E-2</v>
      </c>
      <c r="AA114">
        <v>1.66138937E-2</v>
      </c>
      <c r="AB114">
        <v>1.6178588099999999E-2</v>
      </c>
      <c r="AC114">
        <v>1.54836825E-2</v>
      </c>
      <c r="AD114">
        <v>1.4821871299999999E-2</v>
      </c>
      <c r="AE114">
        <v>1.41914407E-2</v>
      </c>
      <c r="AF114">
        <v>1.3590772100000001E-2</v>
      </c>
      <c r="AG114">
        <v>1.3018336599999999E-2</v>
      </c>
      <c r="AH114">
        <v>1.2472689699999999E-2</v>
      </c>
      <c r="AI114">
        <v>1.19524664E-2</v>
      </c>
      <c r="AJ114">
        <v>1.1456376399999999E-2</v>
      </c>
      <c r="AK114">
        <v>1.0983199799999999E-2</v>
      </c>
      <c r="AL114">
        <v>1.0531782999999999E-2</v>
      </c>
      <c r="AM114">
        <v>1.0101035E-2</v>
      </c>
      <c r="AN114">
        <v>9.6899233999999997E-3</v>
      </c>
      <c r="AO114">
        <v>9.2974715999999992E-3</v>
      </c>
      <c r="AP114">
        <v>8.9227552000000002E-3</v>
      </c>
      <c r="AQ114">
        <v>8.5648990000000008E-3</v>
      </c>
      <c r="AR114">
        <v>8.2230742999999992E-3</v>
      </c>
      <c r="AS114">
        <v>7.8964966000000004E-3</v>
      </c>
      <c r="AT114">
        <v>7.5844223999999997E-3</v>
      </c>
      <c r="AU114">
        <v>7.2861473999999999E-3</v>
      </c>
      <c r="AV114">
        <v>7.0010044E-3</v>
      </c>
      <c r="AW114">
        <v>6.7283604999999998E-3</v>
      </c>
      <c r="AX114">
        <v>6.4676163000000004E-3</v>
      </c>
      <c r="AY114">
        <v>6.2182028999999998E-3</v>
      </c>
      <c r="AZ114">
        <v>5.9795810999999999E-3</v>
      </c>
      <c r="BA114">
        <v>5.7512392000000001E-3</v>
      </c>
      <c r="BB114">
        <v>5.5326917999999996E-3</v>
      </c>
      <c r="BC114">
        <v>5.3234783000000001E-3</v>
      </c>
      <c r="BD114">
        <v>5.1231612999999999E-3</v>
      </c>
      <c r="BE114">
        <v>4.9313257999999997E-3</v>
      </c>
      <c r="BF114">
        <v>4.7475775E-3</v>
      </c>
      <c r="BG114">
        <v>4.5715421000000001E-3</v>
      </c>
      <c r="BH114">
        <v>4.4028640000000003E-3</v>
      </c>
      <c r="BI114">
        <v>4.2412053000000002E-3</v>
      </c>
    </row>
    <row r="115" spans="1:61" x14ac:dyDescent="0.25">
      <c r="A115" t="s">
        <v>170</v>
      </c>
    </row>
    <row r="116" spans="1:61" x14ac:dyDescent="0.25">
      <c r="A116" t="s">
        <v>171</v>
      </c>
      <c r="B116">
        <v>16.418178609800002</v>
      </c>
      <c r="C116">
        <v>19.3952902403</v>
      </c>
      <c r="D116">
        <v>22.675528253100001</v>
      </c>
      <c r="E116">
        <v>26.2701354322</v>
      </c>
      <c r="F116">
        <v>30.149981332100001</v>
      </c>
      <c r="G116">
        <v>34.3161989193</v>
      </c>
      <c r="H116">
        <v>39.090556633799999</v>
      </c>
      <c r="I116">
        <v>43.934234350600001</v>
      </c>
      <c r="J116">
        <v>49.299788135299998</v>
      </c>
      <c r="K116">
        <v>54.842210323000003</v>
      </c>
      <c r="L116">
        <v>60.909207615600003</v>
      </c>
      <c r="M116">
        <v>67.141454441600004</v>
      </c>
      <c r="N116">
        <v>73.711877386699996</v>
      </c>
      <c r="O116">
        <v>80.626946923399998</v>
      </c>
      <c r="P116">
        <v>87.899752527999993</v>
      </c>
      <c r="Q116">
        <v>95.530756864699995</v>
      </c>
      <c r="R116">
        <v>103.52235263990001</v>
      </c>
      <c r="S116">
        <v>111.8629397788</v>
      </c>
      <c r="T116">
        <v>121.1193076293</v>
      </c>
      <c r="U116">
        <v>130.2210078235</v>
      </c>
      <c r="V116">
        <v>139.7713073699</v>
      </c>
      <c r="W116">
        <v>149.68602135340001</v>
      </c>
      <c r="X116">
        <v>159.96117594020001</v>
      </c>
      <c r="Y116">
        <v>170.5797669239</v>
      </c>
      <c r="Z116">
        <v>181.51864653050001</v>
      </c>
      <c r="AA116">
        <v>192.73407773829999</v>
      </c>
      <c r="AB116">
        <v>204.42558387700001</v>
      </c>
      <c r="AC116">
        <v>216.419008719</v>
      </c>
      <c r="AD116">
        <v>228.71648715719999</v>
      </c>
      <c r="AE116">
        <v>241.3015193697</v>
      </c>
      <c r="AF116">
        <v>254.15744164700001</v>
      </c>
      <c r="AG116">
        <v>267.26748547739999</v>
      </c>
      <c r="AH116">
        <v>280.61483690540001</v>
      </c>
      <c r="AI116">
        <v>294.18268638059999</v>
      </c>
      <c r="AJ116">
        <v>307.95425785949999</v>
      </c>
      <c r="AK116">
        <v>321.91283763690001</v>
      </c>
      <c r="AL116">
        <v>336.041708519</v>
      </c>
      <c r="AM116">
        <v>350.32403544649998</v>
      </c>
      <c r="AN116">
        <v>364.74255524879999</v>
      </c>
      <c r="AO116">
        <v>379.27904796630003</v>
      </c>
      <c r="AP116">
        <v>393.91325652170002</v>
      </c>
      <c r="AQ116">
        <v>408.62089286330001</v>
      </c>
      <c r="AR116">
        <v>423.3700157998</v>
      </c>
      <c r="AS116">
        <v>438.11432014579998</v>
      </c>
      <c r="AT116">
        <v>452.7811746978</v>
      </c>
      <c r="AU116">
        <v>467.24947139220001</v>
      </c>
      <c r="AV116">
        <v>481.30974146369999</v>
      </c>
      <c r="AW116">
        <v>494.59144231369999</v>
      </c>
      <c r="AX116">
        <v>506.42957903169997</v>
      </c>
      <c r="AY116">
        <v>515.61815179710004</v>
      </c>
      <c r="AZ116">
        <v>563.04482878490001</v>
      </c>
      <c r="BA116">
        <v>581.92091957920002</v>
      </c>
      <c r="BB116">
        <v>599.67449023250003</v>
      </c>
      <c r="BC116">
        <v>616.59161328460004</v>
      </c>
      <c r="BD116">
        <v>632.87297815529996</v>
      </c>
      <c r="BE116">
        <v>648.65955436199999</v>
      </c>
      <c r="BF116">
        <v>664.05021158240004</v>
      </c>
      <c r="BG116">
        <v>679.11399839620003</v>
      </c>
      <c r="BH116">
        <v>693.89878825259996</v>
      </c>
      <c r="BI116">
        <v>708.43741122699998</v>
      </c>
    </row>
    <row r="117" spans="1:61" x14ac:dyDescent="0.25">
      <c r="A117" t="s">
        <v>172</v>
      </c>
      <c r="B117">
        <v>135</v>
      </c>
      <c r="C117">
        <v>161.80704304919999</v>
      </c>
      <c r="D117">
        <v>192.52189205170001</v>
      </c>
      <c r="E117">
        <v>227.05989330310001</v>
      </c>
      <c r="F117">
        <v>265.4272735577</v>
      </c>
      <c r="G117">
        <v>307.4820574236</v>
      </c>
      <c r="H117">
        <v>353.14607468460002</v>
      </c>
      <c r="I117">
        <v>403.9820088093</v>
      </c>
      <c r="J117">
        <v>458.21850813470002</v>
      </c>
      <c r="K117">
        <v>517.07238754510001</v>
      </c>
      <c r="L117">
        <v>579.5371257365</v>
      </c>
      <c r="M117">
        <v>646.75691545439997</v>
      </c>
      <c r="N117">
        <v>717.61076321480004</v>
      </c>
      <c r="O117">
        <v>792.30136650429995</v>
      </c>
      <c r="P117">
        <v>870.98076852429995</v>
      </c>
      <c r="Q117">
        <v>953.80419664609997</v>
      </c>
      <c r="R117">
        <v>1040.8656244009001</v>
      </c>
      <c r="S117">
        <v>1132.2325057521</v>
      </c>
      <c r="T117">
        <v>1227.8866712155</v>
      </c>
      <c r="U117">
        <v>1330.6513386324</v>
      </c>
      <c r="V117">
        <v>1436.8413480664999</v>
      </c>
      <c r="W117">
        <v>1547.2969844693</v>
      </c>
      <c r="X117">
        <v>1662.0935031264</v>
      </c>
      <c r="Y117">
        <v>1781.2554723623</v>
      </c>
      <c r="Z117">
        <v>1904.7123784948001</v>
      </c>
      <c r="AA117">
        <v>2032.3068450297001</v>
      </c>
      <c r="AB117">
        <v>2163.7272576130999</v>
      </c>
      <c r="AC117">
        <v>2299.7872277329002</v>
      </c>
      <c r="AD117">
        <v>2440.0964036992</v>
      </c>
      <c r="AE117">
        <v>2584.4349612062001</v>
      </c>
      <c r="AF117">
        <v>2732.5905970909998</v>
      </c>
      <c r="AG117">
        <v>2884.3546299115001</v>
      </c>
      <c r="AH117">
        <v>3039.5199928036</v>
      </c>
      <c r="AI117">
        <v>3197.8803450775999</v>
      </c>
      <c r="AJ117">
        <v>3359.2297968678999</v>
      </c>
      <c r="AK117">
        <v>3523.3628920499</v>
      </c>
      <c r="AL117">
        <v>3690.0747423112002</v>
      </c>
      <c r="AM117">
        <v>3859.1607771821</v>
      </c>
      <c r="AN117">
        <v>4030.4160245506</v>
      </c>
      <c r="AO117">
        <v>4203.6331345808003</v>
      </c>
      <c r="AP117">
        <v>4378.5985694700003</v>
      </c>
      <c r="AQ117">
        <v>4555.0849518948999</v>
      </c>
      <c r="AR117">
        <v>4732.8365775609</v>
      </c>
      <c r="AS117">
        <v>4911.5427496828997</v>
      </c>
      <c r="AT117">
        <v>5090.7884789891996</v>
      </c>
      <c r="AU117">
        <v>5269.9655624474999</v>
      </c>
      <c r="AV117">
        <v>5448.1093219308004</v>
      </c>
      <c r="AW117">
        <v>5623.6027808255003</v>
      </c>
      <c r="AX117">
        <v>5793.6384176181</v>
      </c>
      <c r="AY117">
        <v>5953.2334443776999</v>
      </c>
      <c r="AZ117">
        <v>6093.4155755561997</v>
      </c>
      <c r="BA117">
        <v>6413.3251071348004</v>
      </c>
      <c r="BB117">
        <v>6696.6089404079003</v>
      </c>
      <c r="BC117">
        <v>6952.6530643837996</v>
      </c>
      <c r="BD117">
        <v>7188.4301744108998</v>
      </c>
      <c r="BE117">
        <v>7409.0610244645004</v>
      </c>
      <c r="BF117">
        <v>7618.2742161463002</v>
      </c>
      <c r="BG117">
        <v>7818.7657998041996</v>
      </c>
      <c r="BH117">
        <v>8012.4730091071997</v>
      </c>
      <c r="BI117">
        <v>8200.7791284105006</v>
      </c>
    </row>
    <row r="118" spans="1:61" x14ac:dyDescent="0.25">
      <c r="A118" t="s">
        <v>173</v>
      </c>
    </row>
    <row r="119" spans="1:61" x14ac:dyDescent="0.25">
      <c r="A119" t="s">
        <v>174</v>
      </c>
      <c r="B119">
        <v>1.4999999999999999E-2</v>
      </c>
      <c r="C119">
        <v>1.4999999999999999E-2</v>
      </c>
      <c r="D119">
        <v>1.4999999999999999E-2</v>
      </c>
      <c r="E119">
        <v>1.4999999999999999E-2</v>
      </c>
      <c r="F119">
        <v>1.4999999999999999E-2</v>
      </c>
      <c r="G119">
        <v>1.4999999999999999E-2</v>
      </c>
      <c r="H119">
        <v>1.4999999999999999E-2</v>
      </c>
      <c r="I119">
        <v>1.4999999999999999E-2</v>
      </c>
      <c r="J119">
        <v>1.4999999999999999E-2</v>
      </c>
      <c r="K119">
        <v>1.4999999999999999E-2</v>
      </c>
      <c r="L119">
        <v>1.4999999999999999E-2</v>
      </c>
      <c r="M119">
        <v>1.4999999999999999E-2</v>
      </c>
      <c r="N119">
        <v>1.4999999999999999E-2</v>
      </c>
      <c r="O119">
        <v>1.4999999999999999E-2</v>
      </c>
      <c r="P119">
        <v>1.4999999999999999E-2</v>
      </c>
      <c r="Q119">
        <v>1.4999999999999999E-2</v>
      </c>
      <c r="R119">
        <v>1.4999999999999999E-2</v>
      </c>
      <c r="S119">
        <v>1.4999999999999999E-2</v>
      </c>
      <c r="T119">
        <v>1.4999999999999999E-2</v>
      </c>
      <c r="U119">
        <v>1.4999999999999999E-2</v>
      </c>
      <c r="V119">
        <v>1.4999999999999999E-2</v>
      </c>
      <c r="W119">
        <v>1.4999999999999999E-2</v>
      </c>
      <c r="X119">
        <v>1.4999999999999999E-2</v>
      </c>
      <c r="Y119">
        <v>1.4999999999999999E-2</v>
      </c>
      <c r="Z119">
        <v>1.4999999999999999E-2</v>
      </c>
      <c r="AA119">
        <v>1.4999999999999999E-2</v>
      </c>
      <c r="AB119">
        <v>1.4999999999999999E-2</v>
      </c>
      <c r="AC119">
        <v>1.4999999999999999E-2</v>
      </c>
      <c r="AD119">
        <v>1.4999999999999999E-2</v>
      </c>
      <c r="AE119">
        <v>1.4999999999999999E-2</v>
      </c>
      <c r="AF119">
        <v>1.4999999999999999E-2</v>
      </c>
      <c r="AG119">
        <v>1.4999999999999999E-2</v>
      </c>
      <c r="AH119">
        <v>1.4999999999999999E-2</v>
      </c>
      <c r="AI119">
        <v>1.4999999999999999E-2</v>
      </c>
      <c r="AJ119">
        <v>1.4999999999999999E-2</v>
      </c>
      <c r="AK119">
        <v>1.4999999999999999E-2</v>
      </c>
      <c r="AL119">
        <v>1.4999999999999999E-2</v>
      </c>
      <c r="AM119">
        <v>1.4999999999999999E-2</v>
      </c>
      <c r="AN119">
        <v>1.4999999999999999E-2</v>
      </c>
      <c r="AO119">
        <v>1.4999999999999999E-2</v>
      </c>
      <c r="AP119">
        <v>1.4999999999999999E-2</v>
      </c>
      <c r="AQ119">
        <v>1.4999999999999999E-2</v>
      </c>
      <c r="AR119">
        <v>1.4999999999999999E-2</v>
      </c>
      <c r="AS119">
        <v>1.4999999999999999E-2</v>
      </c>
      <c r="AT119">
        <v>1.4999999999999999E-2</v>
      </c>
      <c r="AU119">
        <v>1.4999999999999999E-2</v>
      </c>
      <c r="AV119">
        <v>1.4999999999999999E-2</v>
      </c>
      <c r="AW119">
        <v>1.4999999999999999E-2</v>
      </c>
      <c r="AX119">
        <v>1.4999999999999999E-2</v>
      </c>
      <c r="AY119">
        <v>1.4999999999999999E-2</v>
      </c>
      <c r="AZ119">
        <v>1.4999999999999999E-2</v>
      </c>
      <c r="BA119">
        <v>1.4999999999999999E-2</v>
      </c>
      <c r="BB119">
        <v>1.4999999999999999E-2</v>
      </c>
      <c r="BC119">
        <v>1.4999999999999999E-2</v>
      </c>
      <c r="BD119">
        <v>1.4999999999999999E-2</v>
      </c>
      <c r="BE119">
        <v>1.4999999999999999E-2</v>
      </c>
      <c r="BF119">
        <v>1.4999999999999999E-2</v>
      </c>
      <c r="BG119">
        <v>1.4999999999999999E-2</v>
      </c>
      <c r="BH119">
        <v>1.4999999999999999E-2</v>
      </c>
      <c r="BI119">
        <v>1.4999999999999999E-2</v>
      </c>
    </row>
    <row r="120" spans="1:61" x14ac:dyDescent="0.25">
      <c r="A120" t="s">
        <v>175</v>
      </c>
      <c r="B120">
        <v>0.14129330400000001</v>
      </c>
      <c r="C120">
        <v>0.14069174000000001</v>
      </c>
      <c r="D120">
        <v>0.1397016613</v>
      </c>
      <c r="E120">
        <v>0.13858568190000001</v>
      </c>
      <c r="F120">
        <v>0.13745089129999999</v>
      </c>
      <c r="G120">
        <v>0.13639869199999999</v>
      </c>
      <c r="H120">
        <v>0.135458991</v>
      </c>
      <c r="I120">
        <v>0.13425752329999999</v>
      </c>
      <c r="J120">
        <v>0.133279701</v>
      </c>
      <c r="K120">
        <v>0.13225718110000001</v>
      </c>
      <c r="L120">
        <v>0.13138580429999999</v>
      </c>
      <c r="M120">
        <v>0.1304735249</v>
      </c>
      <c r="N120">
        <v>0.12968870930000001</v>
      </c>
      <c r="O120">
        <v>0.12898263739999999</v>
      </c>
      <c r="P120">
        <v>0.12832582419999999</v>
      </c>
      <c r="Q120">
        <v>0.12769640979999999</v>
      </c>
      <c r="R120">
        <v>0.1270835816</v>
      </c>
      <c r="S120">
        <v>0.1264810646</v>
      </c>
      <c r="T120">
        <v>0.12588990990000001</v>
      </c>
      <c r="U120">
        <v>0.1251227778</v>
      </c>
      <c r="V120">
        <v>0.1244457811</v>
      </c>
      <c r="W120">
        <v>0.123793478</v>
      </c>
      <c r="X120">
        <v>0.1231573772</v>
      </c>
      <c r="Y120">
        <v>0.122533067</v>
      </c>
      <c r="Z120">
        <v>0.1219210261</v>
      </c>
      <c r="AA120">
        <v>0.12132475049999999</v>
      </c>
      <c r="AB120">
        <v>0.1207523935</v>
      </c>
      <c r="AC120">
        <v>0.1201684116</v>
      </c>
      <c r="AD120">
        <v>0.11958683420000001</v>
      </c>
      <c r="AE120">
        <v>0.119012758</v>
      </c>
      <c r="AF120">
        <v>0.1184496499</v>
      </c>
      <c r="AG120">
        <v>0.1178998434</v>
      </c>
      <c r="AH120">
        <v>0.1173648648</v>
      </c>
      <c r="AI120">
        <v>0.1168456526</v>
      </c>
      <c r="AJ120">
        <v>0.116342713</v>
      </c>
      <c r="AK120">
        <v>0.11585623370000001</v>
      </c>
      <c r="AL120">
        <v>0.1153861702</v>
      </c>
      <c r="AM120">
        <v>0.1149323196</v>
      </c>
      <c r="AN120">
        <v>0.1144943873</v>
      </c>
      <c r="AO120">
        <v>0.11407206139999999</v>
      </c>
      <c r="AP120">
        <v>0.113665102</v>
      </c>
      <c r="AQ120">
        <v>0.11327347409999999</v>
      </c>
      <c r="AR120">
        <v>0.11289756250000001</v>
      </c>
      <c r="AS120">
        <v>0.1125385284</v>
      </c>
      <c r="AT120">
        <v>0.1121989333</v>
      </c>
      <c r="AU120">
        <v>0.1118838117</v>
      </c>
      <c r="AV120">
        <v>0.1116025881</v>
      </c>
      <c r="AW120">
        <v>0.11137246570000001</v>
      </c>
      <c r="AX120">
        <v>0.11122451830000001</v>
      </c>
      <c r="AY120">
        <v>0.11121486160000001</v>
      </c>
      <c r="AZ120">
        <v>0.1114457636</v>
      </c>
      <c r="BA120">
        <v>0.10945728709999999</v>
      </c>
      <c r="BB120">
        <v>0.10804615789999999</v>
      </c>
      <c r="BC120">
        <v>0.1070242928</v>
      </c>
      <c r="BD120">
        <v>0.1062688427</v>
      </c>
      <c r="BE120">
        <v>0.1056978978</v>
      </c>
      <c r="BF120">
        <v>0.1052560168</v>
      </c>
      <c r="BG120">
        <v>0.1049052543</v>
      </c>
      <c r="BH120">
        <v>0.1046194195</v>
      </c>
      <c r="BI120">
        <v>0.1043803143</v>
      </c>
    </row>
    <row r="121" spans="1:61" x14ac:dyDescent="0.25">
      <c r="A121" t="s">
        <v>176</v>
      </c>
      <c r="B121" t="s">
        <v>68</v>
      </c>
    </row>
    <row r="122" spans="1:61" x14ac:dyDescent="0.25">
      <c r="A122" t="s">
        <v>75</v>
      </c>
    </row>
    <row r="123" spans="1:61" x14ac:dyDescent="0.25">
      <c r="A123" t="s">
        <v>177</v>
      </c>
      <c r="B123">
        <v>47.048635066899998</v>
      </c>
      <c r="C123">
        <v>56.306171083800002</v>
      </c>
      <c r="D123">
        <v>66.644734373000006</v>
      </c>
      <c r="E123">
        <v>78.060073133700001</v>
      </c>
      <c r="F123">
        <v>90.5308524103</v>
      </c>
      <c r="G123">
        <v>104.05045932900001</v>
      </c>
      <c r="H123">
        <v>118.777466627</v>
      </c>
      <c r="I123">
        <v>134.4892003306</v>
      </c>
      <c r="J123">
        <v>151.31225413230001</v>
      </c>
      <c r="K123">
        <v>169.11861923559999</v>
      </c>
      <c r="L123">
        <v>188.02675285570001</v>
      </c>
      <c r="M123">
        <v>207.9062815982</v>
      </c>
      <c r="N123">
        <v>228.79218762799999</v>
      </c>
      <c r="O123">
        <v>250.71315113349999</v>
      </c>
      <c r="P123">
        <v>273.6946602676</v>
      </c>
      <c r="Q123">
        <v>297.75487813910001</v>
      </c>
      <c r="R123">
        <v>322.90825171</v>
      </c>
      <c r="S123">
        <v>349.16417364440002</v>
      </c>
      <c r="T123">
        <v>376.75107721789999</v>
      </c>
      <c r="U123">
        <v>405.2971370706</v>
      </c>
      <c r="V123">
        <v>434.87096648900001</v>
      </c>
      <c r="W123">
        <v>465.48204688930002</v>
      </c>
      <c r="X123">
        <v>497.13080425290002</v>
      </c>
      <c r="Y123">
        <v>529.81129660559998</v>
      </c>
      <c r="Z123">
        <v>563.51621113190004</v>
      </c>
      <c r="AA123">
        <v>598.24229693929999</v>
      </c>
      <c r="AB123">
        <v>633.95353807399999</v>
      </c>
      <c r="AC123">
        <v>670.58617715369996</v>
      </c>
      <c r="AD123">
        <v>708.08346300580001</v>
      </c>
      <c r="AE123">
        <v>746.39003088740003</v>
      </c>
      <c r="AF123">
        <v>785.45130868889999</v>
      </c>
      <c r="AG123">
        <v>825.21323068849995</v>
      </c>
      <c r="AH123">
        <v>865.6221380316</v>
      </c>
      <c r="AI123">
        <v>906.62479151859998</v>
      </c>
      <c r="AJ123">
        <v>948.16845433009996</v>
      </c>
      <c r="AK123">
        <v>990.20098753859997</v>
      </c>
      <c r="AL123">
        <v>1032.6710435778</v>
      </c>
      <c r="AM123">
        <v>1075.5282541986001</v>
      </c>
      <c r="AN123">
        <v>1118.7235535761999</v>
      </c>
      <c r="AO123">
        <v>1162.2095748656</v>
      </c>
      <c r="AP123">
        <v>1205.9413941173</v>
      </c>
      <c r="AQ123">
        <v>1249.8777691032999</v>
      </c>
      <c r="AR123">
        <v>1293.9832712609</v>
      </c>
      <c r="AS123">
        <v>1338.2322069131999</v>
      </c>
      <c r="AT123">
        <v>1382.6153842239</v>
      </c>
      <c r="AU123">
        <v>1427.1528720891999</v>
      </c>
      <c r="AV123">
        <v>1471.9166137628999</v>
      </c>
      <c r="AW123">
        <v>1517.0717923569</v>
      </c>
      <c r="AX123">
        <v>1562.9529337525</v>
      </c>
      <c r="AY123">
        <v>1610.2047392480999</v>
      </c>
      <c r="AZ123">
        <v>1616.9492518952</v>
      </c>
      <c r="BA123">
        <v>1671.1575126375999</v>
      </c>
      <c r="BB123">
        <v>1722.1421257958</v>
      </c>
      <c r="BC123">
        <v>1770.7246330224</v>
      </c>
      <c r="BD123">
        <v>1817.4813731639999</v>
      </c>
      <c r="BE123">
        <v>1862.8171817576001</v>
      </c>
      <c r="BF123">
        <v>1907.0159922365999</v>
      </c>
      <c r="BG123">
        <v>1950.2760979581999</v>
      </c>
      <c r="BH123">
        <v>1992.7349816484</v>
      </c>
      <c r="BI123">
        <v>2034.4869245492</v>
      </c>
    </row>
    <row r="124" spans="1:61" x14ac:dyDescent="0.25">
      <c r="A124" t="s">
        <v>178</v>
      </c>
      <c r="B124" t="s">
        <v>68</v>
      </c>
    </row>
    <row r="125" spans="1:61" x14ac:dyDescent="0.25">
      <c r="A125" t="s">
        <v>179</v>
      </c>
      <c r="B125" t="s">
        <v>68</v>
      </c>
    </row>
    <row r="126" spans="1:61" x14ac:dyDescent="0.25">
      <c r="A126" t="s">
        <v>180</v>
      </c>
      <c r="B126">
        <v>6.8804672516999998</v>
      </c>
      <c r="C126">
        <v>7.7744205908000001</v>
      </c>
      <c r="D126">
        <v>8.7551481375000009</v>
      </c>
      <c r="E126">
        <v>9.8221951621999999</v>
      </c>
      <c r="F126">
        <v>10.9740360279</v>
      </c>
      <c r="G126">
        <v>12.2116980787</v>
      </c>
      <c r="H126">
        <v>13.5553099675</v>
      </c>
      <c r="I126">
        <v>14.9808045241</v>
      </c>
      <c r="J126">
        <v>16.504594766299999</v>
      </c>
      <c r="K126">
        <v>18.114522906000001</v>
      </c>
      <c r="L126">
        <v>19.825210268500001</v>
      </c>
      <c r="M126">
        <v>21.624428984800002</v>
      </c>
      <c r="N126">
        <v>23.517466767799998</v>
      </c>
      <c r="O126">
        <v>25.508556602300001</v>
      </c>
      <c r="P126">
        <v>27.601300967299998</v>
      </c>
      <c r="Q126">
        <v>29.798326530499999</v>
      </c>
      <c r="R126">
        <v>32.101708451599997</v>
      </c>
      <c r="S126">
        <v>34.512875635500002</v>
      </c>
      <c r="T126">
        <v>37.054683664099997</v>
      </c>
      <c r="U126">
        <v>39.690731575000001</v>
      </c>
      <c r="V126">
        <v>42.428133754900003</v>
      </c>
      <c r="W126">
        <v>45.2680465603</v>
      </c>
      <c r="X126">
        <v>48.210654272500001</v>
      </c>
      <c r="Y126">
        <v>51.255456249799998</v>
      </c>
      <c r="Z126">
        <v>54.401767074600002</v>
      </c>
      <c r="AA126">
        <v>57.6492495468</v>
      </c>
      <c r="AB126">
        <v>60.994375639399998</v>
      </c>
      <c r="AC126">
        <v>64.430938127999994</v>
      </c>
      <c r="AD126">
        <v>67.953401763000002</v>
      </c>
      <c r="AE126">
        <v>71.556358334999999</v>
      </c>
      <c r="AF126">
        <v>75.234468989199996</v>
      </c>
      <c r="AG126">
        <v>78.982437293700002</v>
      </c>
      <c r="AH126">
        <v>82.795000854400001</v>
      </c>
      <c r="AI126">
        <v>86.6669339794</v>
      </c>
      <c r="AJ126">
        <v>90.593057119700006</v>
      </c>
      <c r="AK126">
        <v>94.568247494900007</v>
      </c>
      <c r="AL126">
        <v>98.587458963800003</v>
      </c>
      <c r="AM126">
        <v>102.6457412046</v>
      </c>
      <c r="AN126">
        <v>106.73827161289999</v>
      </c>
      <c r="AO126">
        <v>110.8603940073</v>
      </c>
      <c r="AP126">
        <v>115.0076902684</v>
      </c>
      <c r="AQ126">
        <v>119.1760989564</v>
      </c>
      <c r="AR126">
        <v>123.3621188563</v>
      </c>
      <c r="AS126">
        <v>127.56318284220001</v>
      </c>
      <c r="AT126">
        <v>131.77830268260001</v>
      </c>
      <c r="AU126">
        <v>136.0092845357</v>
      </c>
      <c r="AV126">
        <v>140.26288302559999</v>
      </c>
      <c r="AW126">
        <v>144.5547414026</v>
      </c>
      <c r="AX126">
        <v>148.91664039560001</v>
      </c>
      <c r="AY126">
        <v>153.40991245629999</v>
      </c>
      <c r="AZ126">
        <v>154.0448040654</v>
      </c>
      <c r="BA126">
        <v>159.20228431909999</v>
      </c>
      <c r="BB126">
        <v>164.05318169360001</v>
      </c>
      <c r="BC126">
        <v>168.67574258240001</v>
      </c>
      <c r="BD126">
        <v>173.1248418724</v>
      </c>
      <c r="BE126">
        <v>177.43901078580001</v>
      </c>
      <c r="BF126">
        <v>181.64526132469999</v>
      </c>
      <c r="BG126">
        <v>185.7624476956</v>
      </c>
      <c r="BH126">
        <v>189.8036328487</v>
      </c>
      <c r="BI126">
        <v>193.77776657179999</v>
      </c>
    </row>
    <row r="127" spans="1:61" x14ac:dyDescent="0.25">
      <c r="A127" t="s">
        <v>181</v>
      </c>
      <c r="B127" t="s">
        <v>68</v>
      </c>
    </row>
    <row r="128" spans="1:61" x14ac:dyDescent="0.25">
      <c r="A128" t="s">
        <v>182</v>
      </c>
      <c r="B128">
        <v>0.2892699715</v>
      </c>
      <c r="C128">
        <v>0.33916901579999997</v>
      </c>
      <c r="D128">
        <v>0.38513847109999999</v>
      </c>
      <c r="E128">
        <v>0.42735674569999998</v>
      </c>
      <c r="F128">
        <v>0.46604670079999999</v>
      </c>
      <c r="G128">
        <v>0.50154920820000004</v>
      </c>
      <c r="H128">
        <v>0.53461847880000002</v>
      </c>
      <c r="I128">
        <v>0.56487221129999998</v>
      </c>
      <c r="J128">
        <v>0.59291126039999997</v>
      </c>
      <c r="K128">
        <v>0.61872485320000004</v>
      </c>
      <c r="L128">
        <v>0.64274085619999999</v>
      </c>
      <c r="M128">
        <v>0.6649564174</v>
      </c>
      <c r="N128">
        <v>0.68560853769999996</v>
      </c>
      <c r="O128">
        <v>0.70487891140000003</v>
      </c>
      <c r="P128">
        <v>0.7229134599</v>
      </c>
      <c r="Q128">
        <v>0.73982906069999999</v>
      </c>
      <c r="R128">
        <v>0.75572418539999997</v>
      </c>
      <c r="S128">
        <v>0.77068249079999995</v>
      </c>
      <c r="T128">
        <v>0.7848934139</v>
      </c>
      <c r="U128">
        <v>0.79821096250000001</v>
      </c>
      <c r="V128">
        <v>0.81074744570000001</v>
      </c>
      <c r="W128">
        <v>0.82257095260000002</v>
      </c>
      <c r="X128">
        <v>0.83373823290000004</v>
      </c>
      <c r="Y128">
        <v>0.844298251</v>
      </c>
      <c r="Z128">
        <v>0.85429524430000003</v>
      </c>
      <c r="AA128">
        <v>0.86377077349999998</v>
      </c>
      <c r="AB128">
        <v>0.87275449090000001</v>
      </c>
      <c r="AC128">
        <v>0.8812688568</v>
      </c>
      <c r="AD128">
        <v>0.88933858730000004</v>
      </c>
      <c r="AE128">
        <v>0.89698834039999997</v>
      </c>
      <c r="AF128">
        <v>0.90424215320000001</v>
      </c>
      <c r="AG128">
        <v>0.91112312770000004</v>
      </c>
      <c r="AH128">
        <v>0.91765326629999999</v>
      </c>
      <c r="AI128">
        <v>0.92385339899999996</v>
      </c>
      <c r="AJ128">
        <v>0.92974316489999997</v>
      </c>
      <c r="AK128">
        <v>0.93534102620000004</v>
      </c>
      <c r="AL128">
        <v>0.94066431189999999</v>
      </c>
      <c r="AM128">
        <v>0.94572927009999996</v>
      </c>
      <c r="AN128">
        <v>0.95055114080000003</v>
      </c>
      <c r="AO128">
        <v>0.95514423280000005</v>
      </c>
      <c r="AP128">
        <v>0.95952203059999996</v>
      </c>
      <c r="AQ128">
        <v>0.96369733229999999</v>
      </c>
      <c r="AR128">
        <v>0.96768244059999997</v>
      </c>
      <c r="AS128">
        <v>0.97148946290000004</v>
      </c>
      <c r="AT128">
        <v>0.97513076710000002</v>
      </c>
      <c r="AU128">
        <v>0.97861978110000003</v>
      </c>
      <c r="AV128">
        <v>0.98197230670000002</v>
      </c>
      <c r="AW128">
        <v>0.98520880460000004</v>
      </c>
      <c r="AX128">
        <v>0.9883584057</v>
      </c>
      <c r="AY128">
        <v>0.99146598620000004</v>
      </c>
      <c r="AZ128">
        <v>0.99189444739999999</v>
      </c>
      <c r="BA128">
        <v>0.99528261259999995</v>
      </c>
      <c r="BB128">
        <v>0.99832722470000002</v>
      </c>
      <c r="BC128">
        <v>1.0011094639</v>
      </c>
      <c r="BD128">
        <v>1.0036848277999999</v>
      </c>
      <c r="BE128">
        <v>1.0060920557999999</v>
      </c>
      <c r="BF128">
        <v>1.0083587303999999</v>
      </c>
      <c r="BG128">
        <v>1.0105048865999999</v>
      </c>
      <c r="BH128">
        <v>1.0125453874999999</v>
      </c>
      <c r="BI128">
        <v>1.0144915098</v>
      </c>
    </row>
    <row r="129" spans="1:61" x14ac:dyDescent="0.25">
      <c r="A129" t="s">
        <v>183</v>
      </c>
      <c r="B129">
        <v>2683.1858984114001</v>
      </c>
    </row>
    <row r="130" spans="1:61" x14ac:dyDescent="0.25">
      <c r="A130" t="s">
        <v>184</v>
      </c>
    </row>
    <row r="131" spans="1:61" x14ac:dyDescent="0.25">
      <c r="A131" t="s">
        <v>185</v>
      </c>
      <c r="B131">
        <v>0.2586891898</v>
      </c>
      <c r="C131">
        <v>0.25620760679999999</v>
      </c>
      <c r="D131">
        <v>0.25386768450000002</v>
      </c>
      <c r="E131">
        <v>0.25179797679999999</v>
      </c>
      <c r="F131">
        <v>0.24983239169999999</v>
      </c>
      <c r="G131">
        <v>0.24800916170000001</v>
      </c>
      <c r="H131">
        <v>0.24761541840000001</v>
      </c>
      <c r="I131">
        <v>0.2462357842</v>
      </c>
      <c r="J131">
        <v>0.24574690320000001</v>
      </c>
      <c r="K131">
        <v>0.24487411670000001</v>
      </c>
      <c r="L131">
        <v>0.2446782197</v>
      </c>
      <c r="M131">
        <v>0.24410836969999999</v>
      </c>
      <c r="N131">
        <v>0.2436723532</v>
      </c>
      <c r="O131">
        <v>0.24333591800000001</v>
      </c>
      <c r="P131">
        <v>0.2430893549</v>
      </c>
      <c r="Q131">
        <v>0.24290426179999999</v>
      </c>
      <c r="R131">
        <v>0.2427648288</v>
      </c>
      <c r="S131">
        <v>0.24263852720000001</v>
      </c>
      <c r="T131">
        <v>0.24327477859999999</v>
      </c>
      <c r="U131">
        <v>0.24316824570000001</v>
      </c>
      <c r="V131">
        <v>0.243231857</v>
      </c>
      <c r="W131">
        <v>0.24332540829999999</v>
      </c>
      <c r="X131">
        <v>0.24343802810000001</v>
      </c>
      <c r="Y131">
        <v>0.2435493195</v>
      </c>
      <c r="Z131">
        <v>0.24363779050000001</v>
      </c>
      <c r="AA131">
        <v>0.24366603589999999</v>
      </c>
      <c r="AB131">
        <v>0.24383429710000001</v>
      </c>
      <c r="AC131">
        <v>0.24398843680000001</v>
      </c>
      <c r="AD131">
        <v>0.24414656200000001</v>
      </c>
      <c r="AE131">
        <v>0.24430857919999999</v>
      </c>
      <c r="AF131">
        <v>0.24447412700000001</v>
      </c>
      <c r="AG131">
        <v>0.24464274890000001</v>
      </c>
      <c r="AH131">
        <v>0.24481398090000001</v>
      </c>
      <c r="AI131">
        <v>0.24498738710000001</v>
      </c>
      <c r="AJ131">
        <v>0.24516255849999999</v>
      </c>
      <c r="AK131">
        <v>0.2453391097</v>
      </c>
      <c r="AL131">
        <v>0.2455166053</v>
      </c>
      <c r="AM131">
        <v>0.24569447899999999</v>
      </c>
      <c r="AN131">
        <v>0.24587184910000001</v>
      </c>
      <c r="AO131">
        <v>0.2460472574</v>
      </c>
      <c r="AP131">
        <v>0.24621815259999999</v>
      </c>
      <c r="AQ131">
        <v>0.2463799955</v>
      </c>
      <c r="AR131">
        <v>0.2465247069</v>
      </c>
      <c r="AS131">
        <v>0.2466378679</v>
      </c>
      <c r="AT131">
        <v>0.2466939215</v>
      </c>
      <c r="AU131">
        <v>0.246647431</v>
      </c>
      <c r="AV131">
        <v>0.2464178001</v>
      </c>
      <c r="AW131">
        <v>0.2458619484</v>
      </c>
      <c r="AX131">
        <v>0.24472497269999999</v>
      </c>
      <c r="AY131">
        <v>0.24254991040000001</v>
      </c>
      <c r="AZ131">
        <v>0.25827814570000002</v>
      </c>
      <c r="BA131">
        <v>0.25827814570000002</v>
      </c>
      <c r="BB131">
        <v>0.25827814570000002</v>
      </c>
      <c r="BC131">
        <v>0.25827814570000002</v>
      </c>
      <c r="BD131">
        <v>0.25827814570000002</v>
      </c>
      <c r="BE131">
        <v>0.25827814570000002</v>
      </c>
      <c r="BF131">
        <v>0.25827814570000002</v>
      </c>
      <c r="BG131">
        <v>0.25827814570000002</v>
      </c>
      <c r="BH131">
        <v>0.25827814570000002</v>
      </c>
      <c r="BI131">
        <v>0.25827814570000002</v>
      </c>
    </row>
    <row r="132" spans="1:61" x14ac:dyDescent="0.25">
      <c r="A132" t="s">
        <v>187</v>
      </c>
      <c r="B132">
        <v>14.941808096100001</v>
      </c>
      <c r="C132">
        <v>10.134164868199999</v>
      </c>
      <c r="D132">
        <v>35.813674955800003</v>
      </c>
      <c r="E132">
        <v>54.653995910699997</v>
      </c>
      <c r="F132">
        <v>85.423518868000002</v>
      </c>
      <c r="G132">
        <v>117.0705409121</v>
      </c>
      <c r="H132">
        <v>63.722283717800003</v>
      </c>
      <c r="I132">
        <v>90.835515444999999</v>
      </c>
      <c r="J132">
        <v>81.894988705599999</v>
      </c>
      <c r="K132">
        <v>100.66421538279999</v>
      </c>
      <c r="L132">
        <v>96.591805709599996</v>
      </c>
      <c r="M132">
        <v>112.6652591567</v>
      </c>
      <c r="N132">
        <v>126.29416398639999</v>
      </c>
      <c r="O132">
        <v>137.8326190855</v>
      </c>
      <c r="P132">
        <v>147.19561307149999</v>
      </c>
      <c r="Q132">
        <v>154.75672951019999</v>
      </c>
      <c r="R132">
        <v>160.5732618081</v>
      </c>
      <c r="S132">
        <v>164.96731771450001</v>
      </c>
      <c r="T132">
        <v>144.02156453629999</v>
      </c>
      <c r="U132">
        <v>149.48680529009999</v>
      </c>
      <c r="V132">
        <v>151.19572102629999</v>
      </c>
      <c r="W132">
        <v>152.29820479399999</v>
      </c>
      <c r="X132">
        <v>152.78873107960001</v>
      </c>
      <c r="Y132">
        <v>152.81460639669999</v>
      </c>
      <c r="Z132">
        <v>152.4063863335</v>
      </c>
      <c r="AA132">
        <v>151.6427993513</v>
      </c>
      <c r="AB132">
        <v>147.33806696240001</v>
      </c>
      <c r="AC132">
        <v>143.65461528840001</v>
      </c>
      <c r="AD132">
        <v>140.06324990620001</v>
      </c>
      <c r="AE132">
        <v>136.5616686585</v>
      </c>
      <c r="AF132">
        <v>133.14762694199999</v>
      </c>
      <c r="AG132">
        <v>129.81893626850001</v>
      </c>
      <c r="AH132">
        <v>126.5734628618</v>
      </c>
      <c r="AI132">
        <v>123.40912629020001</v>
      </c>
      <c r="AJ132">
        <v>120.323898133</v>
      </c>
      <c r="AK132">
        <v>117.3158006797</v>
      </c>
      <c r="AL132">
        <v>114.3829056627</v>
      </c>
      <c r="AM132">
        <v>111.5233330211</v>
      </c>
      <c r="AN132">
        <v>108.7352496956</v>
      </c>
      <c r="AO132">
        <v>106.0168684532</v>
      </c>
      <c r="AP132">
        <v>103.36644674190001</v>
      </c>
      <c r="AQ132">
        <v>100.7822855733</v>
      </c>
      <c r="AR132">
        <v>98.262728433999996</v>
      </c>
      <c r="AS132">
        <v>95.806160223099994</v>
      </c>
      <c r="AT132">
        <v>93.411006217500002</v>
      </c>
      <c r="AU132">
        <v>91.075731062100004</v>
      </c>
      <c r="AV132">
        <v>88.7988377856</v>
      </c>
      <c r="AW132">
        <v>86.578866840900005</v>
      </c>
      <c r="AX132">
        <v>84.414395169900004</v>
      </c>
      <c r="AY132">
        <v>82.304035290599998</v>
      </c>
      <c r="AZ132">
        <v>80.246434408400006</v>
      </c>
      <c r="BA132">
        <v>78.240273548199994</v>
      </c>
      <c r="BB132">
        <v>76.284266709500002</v>
      </c>
      <c r="BC132">
        <v>74.377160041699995</v>
      </c>
      <c r="BD132">
        <v>72.517731040699999</v>
      </c>
      <c r="BE132">
        <v>70.704787764700001</v>
      </c>
      <c r="BF132">
        <v>68.937168070599995</v>
      </c>
      <c r="BG132">
        <v>67.213738868799993</v>
      </c>
      <c r="BH132">
        <v>65.533395397099994</v>
      </c>
      <c r="BI132">
        <v>63.895060512100002</v>
      </c>
    </row>
    <row r="133" spans="1:61" x14ac:dyDescent="0.25">
      <c r="A133" t="s">
        <v>190</v>
      </c>
      <c r="B133">
        <v>14.941808096100001</v>
      </c>
      <c r="C133">
        <v>10.134164868199999</v>
      </c>
      <c r="D133">
        <v>35.813674955800003</v>
      </c>
      <c r="E133">
        <v>54.653995910699997</v>
      </c>
      <c r="F133">
        <v>85.423518868000002</v>
      </c>
      <c r="G133">
        <v>117.0705409121</v>
      </c>
      <c r="H133">
        <v>63.722283717800003</v>
      </c>
      <c r="I133">
        <v>90.835515444999999</v>
      </c>
      <c r="J133">
        <v>81.894988705599999</v>
      </c>
      <c r="K133">
        <v>100.66421538279999</v>
      </c>
      <c r="L133">
        <v>96.591805709599996</v>
      </c>
      <c r="M133">
        <v>112.6652591567</v>
      </c>
      <c r="N133">
        <v>126.29416398639999</v>
      </c>
      <c r="O133">
        <v>137.8326190855</v>
      </c>
      <c r="P133">
        <v>147.19561307149999</v>
      </c>
      <c r="Q133">
        <v>154.75672951019999</v>
      </c>
      <c r="R133">
        <v>160.5732618081</v>
      </c>
      <c r="S133">
        <v>164.96731771450001</v>
      </c>
      <c r="T133">
        <v>144.02156453629999</v>
      </c>
      <c r="U133">
        <v>149.48680529009999</v>
      </c>
      <c r="V133">
        <v>151.19572102629999</v>
      </c>
      <c r="W133">
        <v>152.29820479399999</v>
      </c>
      <c r="X133">
        <v>152.78873107960001</v>
      </c>
      <c r="Y133">
        <v>152.81460639669999</v>
      </c>
      <c r="Z133">
        <v>152.4063863335</v>
      </c>
      <c r="AA133">
        <v>151.6427993513</v>
      </c>
      <c r="AB133">
        <v>147.33806696240001</v>
      </c>
      <c r="AC133">
        <v>143.65461528840001</v>
      </c>
      <c r="AD133">
        <v>140.06324990620001</v>
      </c>
      <c r="AE133">
        <v>136.5616686585</v>
      </c>
      <c r="AF133">
        <v>133.14762694199999</v>
      </c>
      <c r="AG133">
        <v>129.81893626850001</v>
      </c>
      <c r="AH133">
        <v>126.5734628618</v>
      </c>
      <c r="AI133">
        <v>123.40912629020001</v>
      </c>
      <c r="AJ133">
        <v>120.323898133</v>
      </c>
      <c r="AK133">
        <v>117.3158006797</v>
      </c>
      <c r="AL133">
        <v>114.3829056627</v>
      </c>
      <c r="AM133">
        <v>111.5233330211</v>
      </c>
      <c r="AN133">
        <v>108.7352496956</v>
      </c>
      <c r="AO133">
        <v>106.0168684532</v>
      </c>
      <c r="AP133">
        <v>103.36644674190001</v>
      </c>
      <c r="AQ133">
        <v>100.7822855733</v>
      </c>
      <c r="AR133">
        <v>98.262728433999996</v>
      </c>
      <c r="AS133">
        <v>95.806160223099994</v>
      </c>
      <c r="AT133">
        <v>93.411006217500002</v>
      </c>
      <c r="AU133">
        <v>91.075731062100004</v>
      </c>
      <c r="AV133">
        <v>88.7988377856</v>
      </c>
      <c r="AW133">
        <v>86.578866840900005</v>
      </c>
      <c r="AX133">
        <v>84.414395169900004</v>
      </c>
      <c r="AY133">
        <v>82.304035290599998</v>
      </c>
      <c r="AZ133">
        <v>80.246434408400006</v>
      </c>
      <c r="BA133">
        <v>78.240273548199994</v>
      </c>
      <c r="BB133">
        <v>76.284266709500002</v>
      </c>
      <c r="BC133">
        <v>74.377160041699995</v>
      </c>
      <c r="BD133">
        <v>72.517731040699999</v>
      </c>
      <c r="BE133">
        <v>70.704787764700001</v>
      </c>
      <c r="BF133">
        <v>68.937168070599995</v>
      </c>
      <c r="BG133">
        <v>67.213738868799993</v>
      </c>
      <c r="BH133">
        <v>65.533395397099994</v>
      </c>
      <c r="BI133">
        <v>63.895060512100002</v>
      </c>
    </row>
    <row r="134" spans="1:61" x14ac:dyDescent="0.25">
      <c r="A134" t="s">
        <v>191</v>
      </c>
      <c r="B134">
        <v>54.776668480399998</v>
      </c>
      <c r="C134">
        <v>37.151848406900001</v>
      </c>
      <c r="D134">
        <v>131.29293238810001</v>
      </c>
      <c r="E134">
        <v>200.3615490087</v>
      </c>
      <c r="F134">
        <v>313.16262017010001</v>
      </c>
      <c r="G134">
        <v>429.18060298379999</v>
      </c>
      <c r="H134">
        <v>233.6058921094</v>
      </c>
      <c r="I134">
        <v>333.00299962129998</v>
      </c>
      <c r="J134">
        <v>300.22702859470002</v>
      </c>
      <c r="K134">
        <v>369.03501359320001</v>
      </c>
      <c r="L134">
        <v>354.10555973160001</v>
      </c>
      <c r="M134">
        <v>413.03084006860001</v>
      </c>
      <c r="N134">
        <v>462.99440517400001</v>
      </c>
      <c r="O134">
        <v>505.29438156729998</v>
      </c>
      <c r="P134">
        <v>539.61911752000003</v>
      </c>
      <c r="Q134">
        <v>567.33817038450002</v>
      </c>
      <c r="R134">
        <v>588.66157778859997</v>
      </c>
      <c r="S134">
        <v>604.77018674129999</v>
      </c>
      <c r="T134">
        <v>527.98305559000005</v>
      </c>
      <c r="U134">
        <v>548.01862819350004</v>
      </c>
      <c r="V134">
        <v>554.28351328240001</v>
      </c>
      <c r="W134">
        <v>558.32521877490001</v>
      </c>
      <c r="X134">
        <v>560.12348813799997</v>
      </c>
      <c r="Y134">
        <v>560.21834705039998</v>
      </c>
      <c r="Z134">
        <v>558.72181229880005</v>
      </c>
      <c r="AA134">
        <v>555.92250242169996</v>
      </c>
      <c r="AB134">
        <v>540.1413534843</v>
      </c>
      <c r="AC134">
        <v>526.63781964719999</v>
      </c>
      <c r="AD134">
        <v>513.47187415600001</v>
      </c>
      <c r="AE134">
        <v>500.6350773021</v>
      </c>
      <c r="AF134">
        <v>488.11920036949999</v>
      </c>
      <c r="AG134">
        <v>475.91622036029997</v>
      </c>
      <c r="AH134">
        <v>464.01831485129998</v>
      </c>
      <c r="AI134">
        <v>452.41785698000001</v>
      </c>
      <c r="AJ134">
        <v>441.1074105555</v>
      </c>
      <c r="AK134">
        <v>430.07972529160003</v>
      </c>
      <c r="AL134">
        <v>419.32773215930001</v>
      </c>
      <c r="AM134">
        <v>408.8445388554</v>
      </c>
      <c r="AN134">
        <v>398.62342538399997</v>
      </c>
      <c r="AO134">
        <v>388.65783974940001</v>
      </c>
      <c r="AP134">
        <v>378.94139375560002</v>
      </c>
      <c r="AQ134">
        <v>369.46785891169998</v>
      </c>
      <c r="AR134">
        <v>360.231162439</v>
      </c>
      <c r="AS134">
        <v>351.225383378</v>
      </c>
      <c r="AT134">
        <v>342.44474879350003</v>
      </c>
      <c r="AU134">
        <v>333.88363007369998</v>
      </c>
      <c r="AV134">
        <v>325.53653932179998</v>
      </c>
      <c r="AW134">
        <v>317.39812583880001</v>
      </c>
      <c r="AX134">
        <v>309.46317269280001</v>
      </c>
      <c r="AY134">
        <v>301.72659337549999</v>
      </c>
      <c r="AZ134">
        <v>294.1834285411</v>
      </c>
      <c r="BA134">
        <v>286.8288428276</v>
      </c>
      <c r="BB134">
        <v>279.65812175690002</v>
      </c>
      <c r="BC134">
        <v>272.66666871299998</v>
      </c>
      <c r="BD134">
        <v>265.85000199519999</v>
      </c>
      <c r="BE134">
        <v>259.20375194529998</v>
      </c>
      <c r="BF134">
        <v>252.7236581466</v>
      </c>
      <c r="BG134">
        <v>246.405566693</v>
      </c>
      <c r="BH134">
        <v>240.24542752569999</v>
      </c>
      <c r="BI134">
        <v>234.23929183749999</v>
      </c>
    </row>
    <row r="135" spans="1:61" x14ac:dyDescent="0.25">
      <c r="A135" t="s">
        <v>188</v>
      </c>
      <c r="B135">
        <v>3.5016848500000003E-2</v>
      </c>
      <c r="C135">
        <v>5.5874801000000002E-2</v>
      </c>
      <c r="D135">
        <v>0.110937151</v>
      </c>
      <c r="E135">
        <v>0.16318975699999999</v>
      </c>
      <c r="F135">
        <v>0.20624748200000001</v>
      </c>
      <c r="G135">
        <v>0.24193921900000001</v>
      </c>
      <c r="H135">
        <v>0.30180913999999998</v>
      </c>
      <c r="I135">
        <v>0.36448497899999999</v>
      </c>
      <c r="J135">
        <v>0.423670192</v>
      </c>
      <c r="K135">
        <v>0.47828388100000002</v>
      </c>
      <c r="L135">
        <v>0.53407364300000004</v>
      </c>
      <c r="M135">
        <v>0.58815684700000004</v>
      </c>
      <c r="N135">
        <v>0.63362200000000002</v>
      </c>
      <c r="O135">
        <v>0.67245699999999997</v>
      </c>
      <c r="P135">
        <v>0.70517310200000005</v>
      </c>
      <c r="Q135">
        <v>0.73301857299999995</v>
      </c>
      <c r="R135">
        <v>0.75645711800000004</v>
      </c>
      <c r="S135">
        <v>0.77629758100000001</v>
      </c>
      <c r="T135">
        <v>0.79411081500000003</v>
      </c>
      <c r="U135">
        <v>0.822197128</v>
      </c>
      <c r="V135">
        <v>0.83912581100000005</v>
      </c>
      <c r="W135">
        <v>0.85445375400000001</v>
      </c>
      <c r="X135">
        <v>0.86810641300000002</v>
      </c>
      <c r="Y135">
        <v>0.88048582500000006</v>
      </c>
      <c r="Z135">
        <v>0.891631752</v>
      </c>
      <c r="AA135">
        <v>0.90174179399999999</v>
      </c>
      <c r="AB135">
        <v>0.9</v>
      </c>
      <c r="AC135">
        <v>0.9</v>
      </c>
      <c r="AD135">
        <v>0.9</v>
      </c>
      <c r="AE135">
        <v>0.9</v>
      </c>
      <c r="AF135">
        <v>0.9</v>
      </c>
      <c r="AG135">
        <v>0.9</v>
      </c>
      <c r="AH135">
        <v>0.9</v>
      </c>
      <c r="AI135">
        <v>0.9</v>
      </c>
      <c r="AJ135">
        <v>0.9</v>
      </c>
      <c r="AK135">
        <v>0.9</v>
      </c>
      <c r="AL135">
        <v>0.9</v>
      </c>
      <c r="AM135">
        <v>0.9</v>
      </c>
      <c r="AN135">
        <v>0.9</v>
      </c>
      <c r="AO135">
        <v>0.9</v>
      </c>
      <c r="AP135">
        <v>0.9</v>
      </c>
      <c r="AQ135">
        <v>0.9</v>
      </c>
      <c r="AR135">
        <v>0.9</v>
      </c>
      <c r="AS135">
        <v>0.9</v>
      </c>
      <c r="AT135">
        <v>0.9</v>
      </c>
      <c r="AU135">
        <v>0.9</v>
      </c>
      <c r="AV135">
        <v>0.9</v>
      </c>
      <c r="AW135">
        <v>0.9</v>
      </c>
      <c r="AX135">
        <v>0.9</v>
      </c>
      <c r="AY135">
        <v>0.9</v>
      </c>
      <c r="AZ135">
        <v>0.9</v>
      </c>
      <c r="BA135">
        <v>0.9</v>
      </c>
      <c r="BB135">
        <v>0.9</v>
      </c>
      <c r="BC135">
        <v>0.9</v>
      </c>
      <c r="BD135">
        <v>0.9</v>
      </c>
      <c r="BE135">
        <v>0.9</v>
      </c>
      <c r="BF135">
        <v>0.9</v>
      </c>
      <c r="BG135">
        <v>0.9</v>
      </c>
      <c r="BH135">
        <v>0.9</v>
      </c>
      <c r="BI135">
        <v>0.9</v>
      </c>
    </row>
    <row r="136" spans="1:61" x14ac:dyDescent="0.25">
      <c r="A136" t="s">
        <v>192</v>
      </c>
      <c r="B136">
        <v>0.1750842427</v>
      </c>
      <c r="C136">
        <v>0.1431134674</v>
      </c>
      <c r="D136">
        <v>0.29267016480000002</v>
      </c>
      <c r="E136">
        <v>0.37538076650000002</v>
      </c>
      <c r="F136">
        <v>0.48790317030000002</v>
      </c>
      <c r="G136">
        <v>0.5894964157</v>
      </c>
      <c r="H136">
        <v>0.4264186781</v>
      </c>
      <c r="I136">
        <v>0.52659959170000004</v>
      </c>
      <c r="J136">
        <v>0.50418506559999998</v>
      </c>
      <c r="K136">
        <v>0.57343762210000004</v>
      </c>
      <c r="L136">
        <v>0.56836972470000002</v>
      </c>
      <c r="M136">
        <v>0.62788227740000002</v>
      </c>
      <c r="N136">
        <v>0.67848239639999997</v>
      </c>
      <c r="O136">
        <v>0.72233867429999998</v>
      </c>
      <c r="P136">
        <v>0.75981271689999996</v>
      </c>
      <c r="Q136">
        <v>0.79232076169999999</v>
      </c>
      <c r="R136">
        <v>0.82018463850000001</v>
      </c>
      <c r="S136">
        <v>0.8443721313</v>
      </c>
      <c r="T136">
        <v>0.79411081500000003</v>
      </c>
      <c r="U136">
        <v>0.822197128</v>
      </c>
      <c r="V136">
        <v>0.83912581100000005</v>
      </c>
      <c r="W136">
        <v>0.85445375400000001</v>
      </c>
      <c r="X136">
        <v>0.86810641300000002</v>
      </c>
      <c r="Y136">
        <v>0.88048582500000006</v>
      </c>
      <c r="Z136">
        <v>0.891631752</v>
      </c>
      <c r="AA136">
        <v>0.90174179399999999</v>
      </c>
      <c r="AB136">
        <v>0.9</v>
      </c>
      <c r="AC136">
        <v>0.9</v>
      </c>
      <c r="AD136">
        <v>0.9</v>
      </c>
      <c r="AE136">
        <v>0.9</v>
      </c>
      <c r="AF136">
        <v>0.9</v>
      </c>
      <c r="AG136">
        <v>0.9</v>
      </c>
      <c r="AH136">
        <v>0.9</v>
      </c>
      <c r="AI136">
        <v>0.9</v>
      </c>
      <c r="AJ136">
        <v>0.9</v>
      </c>
      <c r="AK136">
        <v>0.9</v>
      </c>
      <c r="AL136">
        <v>0.9</v>
      </c>
      <c r="AM136">
        <v>0.9</v>
      </c>
      <c r="AN136">
        <v>0.9</v>
      </c>
      <c r="AO136">
        <v>0.9</v>
      </c>
      <c r="AP136">
        <v>0.9</v>
      </c>
      <c r="AQ136">
        <v>0.9</v>
      </c>
      <c r="AR136">
        <v>0.9</v>
      </c>
      <c r="AS136">
        <v>0.9</v>
      </c>
      <c r="AT136">
        <v>0.9</v>
      </c>
      <c r="AU136">
        <v>0.9</v>
      </c>
      <c r="AV136">
        <v>0.9</v>
      </c>
      <c r="AW136">
        <v>0.9</v>
      </c>
      <c r="AX136">
        <v>0.9</v>
      </c>
      <c r="AY136">
        <v>0.9</v>
      </c>
      <c r="AZ136">
        <v>0.9</v>
      </c>
      <c r="BA136">
        <v>0.9</v>
      </c>
      <c r="BB136">
        <v>0.9</v>
      </c>
      <c r="BC136">
        <v>0.9</v>
      </c>
      <c r="BD136">
        <v>0.9</v>
      </c>
      <c r="BE136">
        <v>0.9</v>
      </c>
      <c r="BF136">
        <v>0.9</v>
      </c>
      <c r="BG136">
        <v>0.9</v>
      </c>
      <c r="BH136">
        <v>0.9</v>
      </c>
      <c r="BI136">
        <v>0.9</v>
      </c>
    </row>
    <row r="137" spans="1:61" x14ac:dyDescent="0.25">
      <c r="A137" t="s">
        <v>193</v>
      </c>
      <c r="B137">
        <v>2.9883616192</v>
      </c>
      <c r="C137">
        <v>3.9566118813000002</v>
      </c>
      <c r="D137">
        <v>13.575237741700001</v>
      </c>
      <c r="E137">
        <v>23.759800998199999</v>
      </c>
      <c r="F137">
        <v>36.110414410700002</v>
      </c>
      <c r="G137">
        <v>48.047714082799999</v>
      </c>
      <c r="H137">
        <v>45.101138000399999</v>
      </c>
      <c r="I137">
        <v>62.871641872200001</v>
      </c>
      <c r="J137">
        <v>68.816924494199995</v>
      </c>
      <c r="K137">
        <v>83.960433975499996</v>
      </c>
      <c r="L137">
        <v>90.763345265699996</v>
      </c>
      <c r="M137">
        <v>105.5370504517</v>
      </c>
      <c r="N137">
        <v>117.9437538783</v>
      </c>
      <c r="O137">
        <v>128.31447744619999</v>
      </c>
      <c r="P137">
        <v>136.61048935689999</v>
      </c>
      <c r="Q137">
        <v>143.173778239</v>
      </c>
      <c r="R137">
        <v>148.0968810629</v>
      </c>
      <c r="S137">
        <v>151.66740461449999</v>
      </c>
      <c r="T137">
        <v>144.02156453629999</v>
      </c>
      <c r="U137">
        <v>149.48680529009999</v>
      </c>
      <c r="V137">
        <v>151.19572102629999</v>
      </c>
      <c r="W137">
        <v>152.29820479399999</v>
      </c>
      <c r="X137">
        <v>152.78873107960001</v>
      </c>
      <c r="Y137">
        <v>152.81460639669999</v>
      </c>
      <c r="Z137">
        <v>152.4063863335</v>
      </c>
      <c r="AA137">
        <v>151.6427993513</v>
      </c>
      <c r="AB137">
        <v>147.33806696240001</v>
      </c>
      <c r="AC137">
        <v>143.65461528840001</v>
      </c>
      <c r="AD137">
        <v>140.06324990620001</v>
      </c>
      <c r="AE137">
        <v>136.5616686585</v>
      </c>
      <c r="AF137">
        <v>133.14762694199999</v>
      </c>
      <c r="AG137">
        <v>129.81893626850001</v>
      </c>
      <c r="AH137">
        <v>126.5734628618</v>
      </c>
      <c r="AI137">
        <v>123.40912629020001</v>
      </c>
      <c r="AJ137">
        <v>120.323898133</v>
      </c>
      <c r="AK137">
        <v>117.3158006797</v>
      </c>
      <c r="AL137">
        <v>114.3829056627</v>
      </c>
      <c r="AM137">
        <v>111.5233330211</v>
      </c>
      <c r="AN137">
        <v>108.7352496956</v>
      </c>
      <c r="AO137">
        <v>106.0168684532</v>
      </c>
      <c r="AP137">
        <v>103.36644674190001</v>
      </c>
      <c r="AQ137">
        <v>100.7822855733</v>
      </c>
      <c r="AR137">
        <v>98.262728433999996</v>
      </c>
      <c r="AS137">
        <v>95.806160223099994</v>
      </c>
      <c r="AT137">
        <v>93.411006217500002</v>
      </c>
      <c r="AU137">
        <v>91.075731062100004</v>
      </c>
      <c r="AV137">
        <v>88.7988377856</v>
      </c>
      <c r="AW137">
        <v>86.578866840900005</v>
      </c>
      <c r="AX137">
        <v>84.414395169900004</v>
      </c>
      <c r="AY137">
        <v>82.304035290599998</v>
      </c>
      <c r="AZ137">
        <v>80.246434408400006</v>
      </c>
      <c r="BA137">
        <v>78.240273548199994</v>
      </c>
      <c r="BB137">
        <v>76.284266709500002</v>
      </c>
      <c r="BC137">
        <v>74.377160041699995</v>
      </c>
      <c r="BD137">
        <v>72.517731040699999</v>
      </c>
      <c r="BE137">
        <v>70.704787764700001</v>
      </c>
      <c r="BF137">
        <v>68.937168070599995</v>
      </c>
      <c r="BG137">
        <v>67.213738868799993</v>
      </c>
      <c r="BH137">
        <v>65.533395397099994</v>
      </c>
      <c r="BI137">
        <v>63.895060512100002</v>
      </c>
    </row>
    <row r="138" spans="1:61" x14ac:dyDescent="0.25">
      <c r="A138" t="s">
        <v>189</v>
      </c>
      <c r="B138">
        <v>5.15999849E-2</v>
      </c>
      <c r="C138">
        <v>5.0579029400000003E-2</v>
      </c>
      <c r="D138">
        <v>4.9421867799999998E-2</v>
      </c>
      <c r="E138">
        <v>4.8170205899999999E-2</v>
      </c>
      <c r="F138">
        <v>4.69473657E-2</v>
      </c>
      <c r="G138">
        <v>4.6195208600000003E-2</v>
      </c>
      <c r="H138">
        <v>4.4863337199999999E-2</v>
      </c>
      <c r="I138">
        <v>4.39177054E-2</v>
      </c>
      <c r="J138">
        <v>4.27697696E-2</v>
      </c>
      <c r="K138">
        <v>4.1912872900000002E-2</v>
      </c>
      <c r="L138">
        <v>4.0894772900000001E-2</v>
      </c>
      <c r="M138">
        <v>4.0004816300000003E-2</v>
      </c>
      <c r="N138">
        <v>3.9206112500000001E-2</v>
      </c>
      <c r="O138">
        <v>3.8476578300000001E-2</v>
      </c>
      <c r="P138">
        <v>3.77962944E-2</v>
      </c>
      <c r="Q138">
        <v>3.7154750600000001E-2</v>
      </c>
      <c r="R138">
        <v>3.6543212999999998E-2</v>
      </c>
      <c r="S138">
        <v>3.6134206799999999E-2</v>
      </c>
      <c r="T138">
        <v>3.5431517799999999E-2</v>
      </c>
      <c r="U138">
        <v>3.4822449200000001E-2</v>
      </c>
      <c r="V138">
        <v>3.4251147400000001E-2</v>
      </c>
      <c r="W138">
        <v>3.3708080000000001E-2</v>
      </c>
      <c r="X138">
        <v>3.3187623100000001E-2</v>
      </c>
      <c r="Y138">
        <v>3.2688127499999997E-2</v>
      </c>
      <c r="Z138">
        <v>3.22108771E-2</v>
      </c>
      <c r="AA138">
        <v>3.1739173900000001E-2</v>
      </c>
      <c r="AB138">
        <v>3.1262902100000003E-2</v>
      </c>
      <c r="AC138">
        <v>3.07892936E-2</v>
      </c>
      <c r="AD138">
        <v>3.03215423E-2</v>
      </c>
      <c r="AE138">
        <v>2.9861789199999999E-2</v>
      </c>
      <c r="AF138">
        <v>2.9411479399999999E-2</v>
      </c>
      <c r="AG138">
        <v>2.8971584000000002E-2</v>
      </c>
      <c r="AH138">
        <v>2.8542743200000002E-2</v>
      </c>
      <c r="AI138">
        <v>2.8125361200000001E-2</v>
      </c>
      <c r="AJ138">
        <v>2.77196626E-2</v>
      </c>
      <c r="AK138">
        <v>2.7325761099999998E-2</v>
      </c>
      <c r="AL138">
        <v>2.69436841E-2</v>
      </c>
      <c r="AM138">
        <v>2.6573429199999998E-2</v>
      </c>
      <c r="AN138">
        <v>2.6214992600000001E-2</v>
      </c>
      <c r="AO138">
        <v>2.5868457500000001E-2</v>
      </c>
      <c r="AP138">
        <v>2.5534097499999998E-2</v>
      </c>
      <c r="AQ138">
        <v>2.52125458E-2</v>
      </c>
      <c r="AR138">
        <v>2.4905125399999999E-2</v>
      </c>
      <c r="AS138">
        <v>2.4614329800000001E-2</v>
      </c>
      <c r="AT138">
        <v>2.4344853400000002E-2</v>
      </c>
      <c r="AU138">
        <v>2.4105177500000002E-2</v>
      </c>
      <c r="AV138">
        <v>2.3910555999999999E-2</v>
      </c>
      <c r="AW138">
        <v>2.3788389399999998E-2</v>
      </c>
      <c r="AX138">
        <v>2.3787913300000001E-2</v>
      </c>
      <c r="AY138">
        <v>1.6216391E-2</v>
      </c>
      <c r="AZ138">
        <v>2.4740007500000001E-2</v>
      </c>
      <c r="BA138">
        <v>2.38734876E-2</v>
      </c>
      <c r="BB138">
        <v>2.3212305499999999E-2</v>
      </c>
      <c r="BC138">
        <v>2.26923383E-2</v>
      </c>
      <c r="BD138">
        <v>2.2271046199999998E-2</v>
      </c>
      <c r="BE138">
        <v>2.1919725399999999E-2</v>
      </c>
      <c r="BF138">
        <v>2.1618760300000001E-2</v>
      </c>
      <c r="BG138">
        <v>2.1354613599999999E-2</v>
      </c>
      <c r="BH138">
        <v>2.1117867700000001E-2</v>
      </c>
      <c r="BI138">
        <v>0</v>
      </c>
    </row>
    <row r="139" spans="1:61" x14ac:dyDescent="0.25">
      <c r="A139" t="s">
        <v>186</v>
      </c>
      <c r="B139">
        <v>14.941808162899999</v>
      </c>
      <c r="C139">
        <v>17.9585028682</v>
      </c>
      <c r="D139">
        <v>21.411084540800001</v>
      </c>
      <c r="E139">
        <v>25.314985456599999</v>
      </c>
      <c r="F139">
        <v>29.6790962625</v>
      </c>
      <c r="G139">
        <v>34.523532258800003</v>
      </c>
      <c r="H139">
        <v>39.956235812199999</v>
      </c>
      <c r="I139">
        <v>45.8917349536</v>
      </c>
      <c r="J139">
        <v>52.4122752926</v>
      </c>
      <c r="K139">
        <v>59.470374782500002</v>
      </c>
      <c r="L139">
        <v>67.142140284199996</v>
      </c>
      <c r="M139">
        <v>75.366654623399995</v>
      </c>
      <c r="N139">
        <v>84.159265851399994</v>
      </c>
      <c r="O139">
        <v>93.530906923700002</v>
      </c>
      <c r="P139">
        <v>103.4892295211</v>
      </c>
      <c r="Q139">
        <v>114.0378210409</v>
      </c>
      <c r="R139">
        <v>125.1787615747</v>
      </c>
      <c r="S139">
        <v>136.9143490486</v>
      </c>
      <c r="T139">
        <v>149.378431406</v>
      </c>
      <c r="U139">
        <v>162.36108926599999</v>
      </c>
      <c r="V139">
        <v>175.8608717072</v>
      </c>
      <c r="W139">
        <v>189.86467520639999</v>
      </c>
      <c r="X139">
        <v>204.34856051349999</v>
      </c>
      <c r="Y139">
        <v>219.2784698726</v>
      </c>
      <c r="Z139">
        <v>234.60946193039999</v>
      </c>
      <c r="AA139">
        <v>250.28548752660001</v>
      </c>
      <c r="AB139">
        <v>266.2105100727</v>
      </c>
      <c r="AC139">
        <v>282.33153035449999</v>
      </c>
      <c r="AD139">
        <v>298.58199341260001</v>
      </c>
      <c r="AE139">
        <v>314.88735017800002</v>
      </c>
      <c r="AF139">
        <v>331.16341993600003</v>
      </c>
      <c r="AG139">
        <v>347.31484143059998</v>
      </c>
      <c r="AH139">
        <v>363.23353118590001</v>
      </c>
      <c r="AI139">
        <v>378.7970839194</v>
      </c>
      <c r="AJ139">
        <v>393.8670919004</v>
      </c>
      <c r="AK139">
        <v>408.28733494760002</v>
      </c>
      <c r="AL139">
        <v>421.88191244630002</v>
      </c>
      <c r="AM139">
        <v>434.45328345140001</v>
      </c>
      <c r="AN139">
        <v>445.78035843480001</v>
      </c>
      <c r="AO139">
        <v>455.61669891560001</v>
      </c>
      <c r="AP139">
        <v>463.6891216976</v>
      </c>
      <c r="AQ139">
        <v>469.696968158</v>
      </c>
      <c r="AR139">
        <v>473.3124737247</v>
      </c>
      <c r="AS139">
        <v>474.18292861840001</v>
      </c>
      <c r="AT139">
        <v>471.93527219700002</v>
      </c>
      <c r="AU139">
        <v>466.18446925030003</v>
      </c>
      <c r="AV139">
        <v>456.54635955190003</v>
      </c>
      <c r="AW139">
        <v>442.65620624939999</v>
      </c>
      <c r="AX139">
        <v>424.19273073229999</v>
      </c>
      <c r="AY139">
        <v>400.90495814280001</v>
      </c>
      <c r="AZ139">
        <v>364.12833129299997</v>
      </c>
      <c r="BA139">
        <v>333.80344324729998</v>
      </c>
      <c r="BB139">
        <v>296.93479542569997</v>
      </c>
      <c r="BC139">
        <v>254.59539400919999</v>
      </c>
      <c r="BD139">
        <v>208.1273077678</v>
      </c>
      <c r="BE139">
        <v>159.28462585880001</v>
      </c>
      <c r="BF139">
        <v>110.3753032291</v>
      </c>
      <c r="BG139">
        <v>64.437543723199994</v>
      </c>
      <c r="BH139">
        <v>25.5818226126</v>
      </c>
      <c r="BI139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92D050"/>
  </sheetPr>
  <dimension ref="A1:BJ14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3" sqref="F23"/>
    </sheetView>
  </sheetViews>
  <sheetFormatPr defaultRowHeight="13.2" x14ac:dyDescent="0.25"/>
  <cols>
    <col min="1" max="1" width="20.5546875" customWidth="1"/>
    <col min="2" max="2" width="28.77734375" customWidth="1"/>
    <col min="3" max="3" width="12.5546875" bestFit="1" customWidth="1"/>
    <col min="4" max="4" width="13.21875" customWidth="1"/>
    <col min="5" max="5" width="10.21875" bestFit="1" customWidth="1"/>
    <col min="6" max="6" width="12.21875" customWidth="1"/>
    <col min="7" max="36" width="9.77734375" bestFit="1" customWidth="1"/>
    <col min="37" max="37" width="13" customWidth="1"/>
    <col min="38" max="40" width="9.77734375" bestFit="1" customWidth="1"/>
    <col min="41" max="41" width="13" customWidth="1"/>
    <col min="42" max="46" width="9.77734375" bestFit="1" customWidth="1"/>
    <col min="47" max="47" width="11.44140625" customWidth="1"/>
    <col min="48" max="48" width="12.77734375" customWidth="1"/>
    <col min="49" max="49" width="13.5546875" customWidth="1"/>
    <col min="50" max="50" width="11.77734375" customWidth="1"/>
    <col min="51" max="51" width="12.21875" customWidth="1"/>
    <col min="52" max="52" width="11" customWidth="1"/>
    <col min="53" max="62" width="9.77734375" bestFit="1" customWidth="1"/>
  </cols>
  <sheetData>
    <row r="1" spans="1:62" x14ac:dyDescent="0.25">
      <c r="A1" t="e">
        <f>#REF!</f>
        <v>#REF!</v>
      </c>
      <c r="B1" t="str">
        <f>GAMSbase!A1</f>
        <v>Year</v>
      </c>
      <c r="C1">
        <f>Base!B1</f>
        <v>1</v>
      </c>
      <c r="D1">
        <f>Base!C1</f>
        <v>2</v>
      </c>
      <c r="E1">
        <f>Base!D1</f>
        <v>3</v>
      </c>
      <c r="F1">
        <f>Base!E1</f>
        <v>4</v>
      </c>
      <c r="G1">
        <f>Base!F1</f>
        <v>5</v>
      </c>
      <c r="H1">
        <f>Base!G1</f>
        <v>6</v>
      </c>
      <c r="I1">
        <f>Base!H1</f>
        <v>7</v>
      </c>
      <c r="J1">
        <f>Base!I1</f>
        <v>8</v>
      </c>
      <c r="K1">
        <f>Base!J1</f>
        <v>9</v>
      </c>
      <c r="L1">
        <f>Base!K1</f>
        <v>10</v>
      </c>
      <c r="M1">
        <f>Base!L1</f>
        <v>11</v>
      </c>
      <c r="N1">
        <f>Base!M1</f>
        <v>12</v>
      </c>
      <c r="O1">
        <f>Base!N1</f>
        <v>13</v>
      </c>
      <c r="P1">
        <f>Base!O1</f>
        <v>14</v>
      </c>
      <c r="Q1">
        <f>Base!P1</f>
        <v>15</v>
      </c>
      <c r="R1">
        <f>Base!Q1</f>
        <v>16</v>
      </c>
      <c r="S1">
        <f>Base!R1</f>
        <v>17</v>
      </c>
      <c r="T1">
        <f>Base!S1</f>
        <v>18</v>
      </c>
      <c r="U1">
        <f>Base!T1</f>
        <v>19</v>
      </c>
      <c r="V1">
        <f>Base!U1</f>
        <v>20</v>
      </c>
      <c r="W1">
        <f>Base!V1</f>
        <v>21</v>
      </c>
      <c r="X1">
        <f>Base!W1</f>
        <v>22</v>
      </c>
      <c r="Y1">
        <f>Base!X1</f>
        <v>23</v>
      </c>
      <c r="Z1">
        <f>Base!Y1</f>
        <v>24</v>
      </c>
      <c r="AA1">
        <f>Base!Z1</f>
        <v>25</v>
      </c>
      <c r="AB1">
        <f>Base!AA1</f>
        <v>26</v>
      </c>
      <c r="AC1">
        <f>Base!AB1</f>
        <v>27</v>
      </c>
      <c r="AD1">
        <f>Base!AC1</f>
        <v>28</v>
      </c>
      <c r="AE1">
        <f>Base!AD1</f>
        <v>29</v>
      </c>
      <c r="AF1">
        <f>Base!AE1</f>
        <v>30</v>
      </c>
      <c r="AG1">
        <f>Base!AF1</f>
        <v>31</v>
      </c>
      <c r="AH1">
        <f>Base!AG1</f>
        <v>32</v>
      </c>
      <c r="AI1">
        <f>Base!AH1</f>
        <v>33</v>
      </c>
      <c r="AJ1">
        <f>Base!AI1</f>
        <v>34</v>
      </c>
      <c r="AK1">
        <f>Base!AJ1</f>
        <v>35</v>
      </c>
      <c r="AL1">
        <f>Base!AK1</f>
        <v>36</v>
      </c>
      <c r="AM1">
        <f>Base!AL1</f>
        <v>37</v>
      </c>
      <c r="AN1">
        <f>Base!AM1</f>
        <v>38</v>
      </c>
      <c r="AO1">
        <f>Base!AN1</f>
        <v>39</v>
      </c>
      <c r="AP1">
        <f>Base!AO1</f>
        <v>40</v>
      </c>
      <c r="AQ1">
        <f>Base!AP1</f>
        <v>41</v>
      </c>
      <c r="AR1">
        <f>Base!AQ1</f>
        <v>42</v>
      </c>
      <c r="AS1">
        <f>Base!AR1</f>
        <v>43</v>
      </c>
      <c r="AT1">
        <f>Base!AS1</f>
        <v>44</v>
      </c>
      <c r="AU1">
        <f>Base!AT1</f>
        <v>45</v>
      </c>
      <c r="AV1">
        <f>Base!AU1</f>
        <v>46</v>
      </c>
      <c r="AW1">
        <f>Base!AV1</f>
        <v>47</v>
      </c>
      <c r="AX1">
        <f>Base!AW1</f>
        <v>48</v>
      </c>
      <c r="AY1">
        <f>Base!AX1</f>
        <v>49</v>
      </c>
      <c r="AZ1">
        <f>Base!AY1</f>
        <v>50</v>
      </c>
      <c r="BA1">
        <f>Base!AZ1</f>
        <v>51</v>
      </c>
      <c r="BB1">
        <f>Base!BA1</f>
        <v>52</v>
      </c>
      <c r="BC1">
        <f>Base!BB1</f>
        <v>53</v>
      </c>
      <c r="BD1">
        <f>Base!BC1</f>
        <v>54</v>
      </c>
      <c r="BE1">
        <f>Base!BD1</f>
        <v>55</v>
      </c>
      <c r="BF1">
        <f>Base!BE1</f>
        <v>56</v>
      </c>
      <c r="BG1">
        <f>Base!BF1</f>
        <v>57</v>
      </c>
      <c r="BH1">
        <f>Base!BG1</f>
        <v>58</v>
      </c>
      <c r="BI1">
        <f>Base!BH1</f>
        <v>59</v>
      </c>
      <c r="BJ1">
        <f>Base!BI1</f>
        <v>60</v>
      </c>
    </row>
    <row r="2" spans="1:62" x14ac:dyDescent="0.25">
      <c r="A2" t="e">
        <f>#REF!</f>
        <v>#REF!</v>
      </c>
      <c r="B2" t="str">
        <f>GAMSbase!A2</f>
        <v>Period</v>
      </c>
      <c r="C2">
        <f>Base!B2</f>
        <v>2020</v>
      </c>
      <c r="D2">
        <f>Base!C2</f>
        <v>2025</v>
      </c>
      <c r="E2">
        <f>Base!D2</f>
        <v>2030</v>
      </c>
      <c r="F2">
        <f>Base!E2</f>
        <v>2035</v>
      </c>
      <c r="G2">
        <f>Base!F2</f>
        <v>2040</v>
      </c>
      <c r="H2">
        <f>Base!G2</f>
        <v>2045</v>
      </c>
      <c r="I2">
        <f>Base!H2</f>
        <v>2050</v>
      </c>
      <c r="J2">
        <f>Base!I2</f>
        <v>2055</v>
      </c>
      <c r="K2">
        <f>Base!J2</f>
        <v>2060</v>
      </c>
      <c r="L2">
        <f>Base!K2</f>
        <v>2065</v>
      </c>
      <c r="M2">
        <f>Base!L2</f>
        <v>2070</v>
      </c>
      <c r="N2">
        <f>Base!M2</f>
        <v>2075</v>
      </c>
      <c r="O2">
        <f>Base!N2</f>
        <v>2080</v>
      </c>
      <c r="P2">
        <f>Base!O2</f>
        <v>2085</v>
      </c>
      <c r="Q2">
        <f>Base!P2</f>
        <v>2090</v>
      </c>
      <c r="R2">
        <f>Base!Q2</f>
        <v>2095</v>
      </c>
      <c r="S2">
        <f>Base!R2</f>
        <v>2100</v>
      </c>
      <c r="T2">
        <f>Base!S2</f>
        <v>2105</v>
      </c>
      <c r="U2">
        <f>Base!T2</f>
        <v>2110</v>
      </c>
      <c r="V2">
        <f>Base!U2</f>
        <v>2115</v>
      </c>
      <c r="W2">
        <f>Base!V2</f>
        <v>2120</v>
      </c>
      <c r="X2">
        <f>Base!W2</f>
        <v>2125</v>
      </c>
      <c r="Y2">
        <f>Base!X2</f>
        <v>2130</v>
      </c>
      <c r="Z2">
        <f>Base!Y2</f>
        <v>2135</v>
      </c>
      <c r="AA2">
        <f>Base!Z2</f>
        <v>2140</v>
      </c>
      <c r="AB2">
        <f>Base!AA2</f>
        <v>2145</v>
      </c>
      <c r="AC2">
        <f>Base!AB2</f>
        <v>2150</v>
      </c>
      <c r="AD2">
        <f>Base!AC2</f>
        <v>2155</v>
      </c>
      <c r="AE2">
        <f>Base!AD2</f>
        <v>2160</v>
      </c>
      <c r="AF2">
        <f>Base!AE2</f>
        <v>2165</v>
      </c>
      <c r="AG2">
        <f>Base!AF2</f>
        <v>2170</v>
      </c>
      <c r="AH2">
        <f>Base!AG2</f>
        <v>2175</v>
      </c>
      <c r="AI2">
        <f>Base!AH2</f>
        <v>2180</v>
      </c>
      <c r="AJ2">
        <f>Base!AI2</f>
        <v>2185</v>
      </c>
      <c r="AK2">
        <f>Base!AJ2</f>
        <v>2190</v>
      </c>
      <c r="AL2">
        <f>Base!AK2</f>
        <v>2195</v>
      </c>
      <c r="AM2">
        <f>Base!AL2</f>
        <v>2200</v>
      </c>
      <c r="AN2">
        <f>Base!AM2</f>
        <v>2205</v>
      </c>
      <c r="AO2">
        <f>Base!AN2</f>
        <v>2210</v>
      </c>
      <c r="AP2">
        <f>Base!AO2</f>
        <v>2215</v>
      </c>
      <c r="AQ2">
        <f>Base!AP2</f>
        <v>2220</v>
      </c>
      <c r="AR2">
        <f>Base!AQ2</f>
        <v>2225</v>
      </c>
      <c r="AS2">
        <f>Base!AR2</f>
        <v>2230</v>
      </c>
      <c r="AT2">
        <f>Base!AS2</f>
        <v>2235</v>
      </c>
      <c r="AU2">
        <f>Base!AT2</f>
        <v>2240</v>
      </c>
      <c r="AV2">
        <f>Base!AU2</f>
        <v>2245</v>
      </c>
      <c r="AW2">
        <f>Base!AV2</f>
        <v>2250</v>
      </c>
      <c r="AX2">
        <f>Base!AW2</f>
        <v>2255</v>
      </c>
      <c r="AY2">
        <f>Base!AX2</f>
        <v>2260</v>
      </c>
      <c r="AZ2">
        <f>Base!AY2</f>
        <v>2265</v>
      </c>
      <c r="BA2">
        <f>Base!AZ2</f>
        <v>2270</v>
      </c>
      <c r="BB2">
        <f>Base!BA2</f>
        <v>2275</v>
      </c>
      <c r="BC2">
        <f>Base!BB2</f>
        <v>2280</v>
      </c>
      <c r="BD2">
        <f>Base!BC2</f>
        <v>2285</v>
      </c>
      <c r="BE2">
        <f>Base!BD2</f>
        <v>2290</v>
      </c>
      <c r="BF2">
        <f>Base!BE2</f>
        <v>2295</v>
      </c>
      <c r="BG2">
        <f>Base!BF2</f>
        <v>2300</v>
      </c>
      <c r="BH2">
        <f>Base!BG2</f>
        <v>2305</v>
      </c>
      <c r="BI2">
        <f>Base!BH2</f>
        <v>2310</v>
      </c>
      <c r="BJ2">
        <f>Base!BI2</f>
        <v>2315</v>
      </c>
    </row>
    <row r="3" spans="1:62" x14ac:dyDescent="0.25">
      <c r="A3" t="e">
        <f>#REF!</f>
        <v>#REF!</v>
      </c>
      <c r="B3" t="str">
        <f>GAMSbase!A3</f>
        <v>** World Economic Parameters</v>
      </c>
      <c r="C3" s="2" t="str">
        <f>IFERROR(#REF!/GAMSCopen!B3,"")</f>
        <v/>
      </c>
      <c r="D3" s="2" t="str">
        <f>IFERROR(#REF!/GAMSCopen!C3,"")</f>
        <v/>
      </c>
      <c r="E3" s="2" t="str">
        <f>IFERROR(#REF!/GAMSCopen!D3,"")</f>
        <v/>
      </c>
      <c r="F3" s="2" t="str">
        <f>IFERROR(#REF!/GAMSCopen!E3,"")</f>
        <v/>
      </c>
      <c r="G3" s="2" t="str">
        <f>IFERROR(#REF!/GAMSCopen!F3,"")</f>
        <v/>
      </c>
      <c r="H3" s="2" t="str">
        <f>IFERROR(#REF!/GAMSCopen!G3,"")</f>
        <v/>
      </c>
      <c r="I3" s="2" t="str">
        <f>IFERROR(#REF!/GAMSCopen!H3,"")</f>
        <v/>
      </c>
      <c r="J3" s="2" t="str">
        <f>IFERROR(#REF!/GAMSCopen!I3,"")</f>
        <v/>
      </c>
      <c r="K3" s="2" t="str">
        <f>IFERROR(#REF!/GAMSCopen!J3,"")</f>
        <v/>
      </c>
      <c r="L3" s="2" t="str">
        <f>IFERROR(#REF!/GAMSCopen!K3,"")</f>
        <v/>
      </c>
      <c r="M3" s="2" t="str">
        <f>IFERROR(#REF!/GAMSCopen!L3,"")</f>
        <v/>
      </c>
      <c r="N3" s="2" t="str">
        <f>IFERROR(#REF!/GAMSCopen!M3,"")</f>
        <v/>
      </c>
      <c r="O3" s="2" t="str">
        <f>IFERROR(#REF!/GAMSCopen!N3,"")</f>
        <v/>
      </c>
      <c r="P3" s="2" t="str">
        <f>IFERROR(#REF!/GAMSCopen!O3,"")</f>
        <v/>
      </c>
      <c r="Q3" s="2" t="str">
        <f>IFERROR(#REF!/GAMSCopen!P3,"")</f>
        <v/>
      </c>
      <c r="R3" s="2" t="str">
        <f>IFERROR(#REF!/GAMSCopen!Q3,"")</f>
        <v/>
      </c>
      <c r="S3" s="2" t="str">
        <f>IFERROR(#REF!/GAMSCopen!R3,"")</f>
        <v/>
      </c>
      <c r="T3" s="2" t="str">
        <f>IFERROR(#REF!/GAMSCopen!S3,"")</f>
        <v/>
      </c>
      <c r="U3" s="2" t="str">
        <f>IFERROR(#REF!/GAMSCopen!T3,"")</f>
        <v/>
      </c>
      <c r="V3" s="2" t="str">
        <f>IFERROR(#REF!/GAMSCopen!U3,"")</f>
        <v/>
      </c>
      <c r="W3" s="2" t="str">
        <f>IFERROR(#REF!/GAMSCopen!V3,"")</f>
        <v/>
      </c>
      <c r="X3" s="2" t="str">
        <f>IFERROR(#REF!/GAMSCopen!W3,"")</f>
        <v/>
      </c>
      <c r="Y3" s="2" t="str">
        <f>IFERROR(#REF!/GAMSCopen!X3,"")</f>
        <v/>
      </c>
      <c r="Z3" s="2" t="str">
        <f>IFERROR(#REF!/GAMSCopen!Y3,"")</f>
        <v/>
      </c>
      <c r="AA3" s="2" t="str">
        <f>IFERROR(#REF!/GAMSCopen!Z3,"")</f>
        <v/>
      </c>
      <c r="AB3" s="2" t="str">
        <f>IFERROR(#REF!/GAMSCopen!AA3,"")</f>
        <v/>
      </c>
      <c r="AC3" s="2" t="str">
        <f>IFERROR(#REF!/GAMSCopen!AB3,"")</f>
        <v/>
      </c>
      <c r="AD3" s="2" t="str">
        <f>IFERROR(#REF!/GAMSCopen!AC3,"")</f>
        <v/>
      </c>
      <c r="AE3" s="2" t="str">
        <f>IFERROR(#REF!/GAMSCopen!AD3,"")</f>
        <v/>
      </c>
      <c r="AF3" s="2" t="str">
        <f>IFERROR(#REF!/GAMSCopen!AE3,"")</f>
        <v/>
      </c>
      <c r="AG3" s="2" t="str">
        <f>IFERROR(#REF!/GAMSCopen!AF3,"")</f>
        <v/>
      </c>
      <c r="AH3" s="2" t="str">
        <f>IFERROR(#REF!/GAMSCopen!AG3,"")</f>
        <v/>
      </c>
      <c r="AI3" s="2" t="str">
        <f>IFERROR(#REF!/GAMSCopen!AH3,"")</f>
        <v/>
      </c>
      <c r="AJ3" s="2" t="str">
        <f>IFERROR(#REF!/GAMSCopen!AI3,"")</f>
        <v/>
      </c>
      <c r="AK3" s="2" t="str">
        <f>IFERROR(#REF!/GAMSCopen!AJ3,"")</f>
        <v/>
      </c>
      <c r="AL3" s="2" t="str">
        <f>IFERROR(#REF!/GAMSCopen!AK3,"")</f>
        <v/>
      </c>
      <c r="AM3" s="2" t="str">
        <f>IFERROR(#REF!/GAMSCopen!AL3,"")</f>
        <v/>
      </c>
      <c r="AN3" s="2" t="str">
        <f>IFERROR(#REF!/GAMSCopen!AM3,"")</f>
        <v/>
      </c>
      <c r="AO3" s="2" t="str">
        <f>IFERROR(#REF!/GAMSCopen!AN3,"")</f>
        <v/>
      </c>
      <c r="AP3" s="2" t="str">
        <f>IFERROR(#REF!/GAMSCopen!AO3,"")</f>
        <v/>
      </c>
      <c r="AQ3" s="2" t="str">
        <f>IFERROR(#REF!/GAMSCopen!AP3,"")</f>
        <v/>
      </c>
      <c r="AR3" s="2" t="str">
        <f>IFERROR(#REF!/GAMSCopen!AQ3,"")</f>
        <v/>
      </c>
      <c r="AS3" s="2" t="str">
        <f>IFERROR(#REF!/GAMSCopen!AR3,"")</f>
        <v/>
      </c>
      <c r="AT3" s="2" t="str">
        <f>IFERROR(#REF!/GAMSCopen!AS3,"")</f>
        <v/>
      </c>
      <c r="AU3" s="2" t="str">
        <f>IFERROR(#REF!/GAMSCopen!AT3,"")</f>
        <v/>
      </c>
      <c r="AV3" s="2" t="str">
        <f>IFERROR(#REF!/GAMSCopen!AU3,"")</f>
        <v/>
      </c>
      <c r="AW3" s="2" t="str">
        <f>IFERROR(#REF!/GAMSCopen!AV3,"")</f>
        <v/>
      </c>
      <c r="AX3" s="2" t="str">
        <f>IFERROR(#REF!/GAMSCopen!AW3,"")</f>
        <v/>
      </c>
      <c r="AY3" s="2" t="str">
        <f>IFERROR(#REF!/GAMSCopen!AX3,"")</f>
        <v/>
      </c>
      <c r="AZ3" s="2" t="str">
        <f>IFERROR(#REF!/GAMSCopen!AY3,"")</f>
        <v/>
      </c>
      <c r="BA3" s="2" t="str">
        <f>IFERROR(#REF!/GAMSCopen!AZ3,"")</f>
        <v/>
      </c>
      <c r="BB3" s="2" t="str">
        <f>IFERROR(#REF!/GAMSCopen!BA3,"")</f>
        <v/>
      </c>
      <c r="BC3" s="2" t="str">
        <f>IFERROR(#REF!/GAMSCopen!BB3,"")</f>
        <v/>
      </c>
      <c r="BD3" s="2" t="str">
        <f>IFERROR(#REF!/GAMSCopen!BC3,"")</f>
        <v/>
      </c>
      <c r="BE3" s="2" t="str">
        <f>IFERROR(#REF!/GAMSCopen!BD3,"")</f>
        <v/>
      </c>
      <c r="BF3" s="2" t="str">
        <f>IFERROR(#REF!/GAMSCopen!BE3,"")</f>
        <v/>
      </c>
      <c r="BG3" s="2" t="str">
        <f>IFERROR(#REF!/GAMSCopen!BF3,"")</f>
        <v/>
      </c>
      <c r="BH3" s="2" t="str">
        <f>IFERROR(#REF!/GAMSCopen!BG3,"")</f>
        <v/>
      </c>
      <c r="BI3" s="2" t="str">
        <f>IFERROR(#REF!/GAMSCopen!BH3,"")</f>
        <v/>
      </c>
      <c r="BJ3" s="2" t="str">
        <f>IFERROR(#REF!/GAMSCopen!BI3,"")</f>
        <v/>
      </c>
    </row>
    <row r="4" spans="1:62" x14ac:dyDescent="0.25">
      <c r="A4" t="e">
        <f>#REF!</f>
        <v>#REF!</v>
      </c>
      <c r="B4" t="str">
        <f>GAMSbase!A4</f>
        <v>* OUTPUT AND CAPTIAL ACCUMULATION</v>
      </c>
      <c r="C4" s="2" t="str">
        <f>IFERROR(#REF!/GAMSCopen!B4,"")</f>
        <v/>
      </c>
      <c r="D4" s="2" t="str">
        <f>IFERROR(#REF!/GAMSCopen!C4,"")</f>
        <v/>
      </c>
      <c r="E4" s="2" t="str">
        <f>IFERROR(#REF!/GAMSCopen!D4,"")</f>
        <v/>
      </c>
      <c r="F4" s="2" t="str">
        <f>IFERROR(#REF!/GAMSCopen!E4,"")</f>
        <v/>
      </c>
      <c r="G4" s="2" t="str">
        <f>IFERROR(#REF!/GAMSCopen!F4,"")</f>
        <v/>
      </c>
      <c r="H4" s="2" t="str">
        <f>IFERROR(#REF!/GAMSCopen!G4,"")</f>
        <v/>
      </c>
      <c r="I4" s="2" t="str">
        <f>IFERROR(#REF!/GAMSCopen!H4,"")</f>
        <v/>
      </c>
      <c r="J4" s="2" t="str">
        <f>IFERROR(#REF!/GAMSCopen!I4,"")</f>
        <v/>
      </c>
      <c r="K4" s="2" t="str">
        <f>IFERROR(#REF!/GAMSCopen!J4,"")</f>
        <v/>
      </c>
      <c r="L4" s="2" t="str">
        <f>IFERROR(#REF!/GAMSCopen!K4,"")</f>
        <v/>
      </c>
      <c r="M4" s="2" t="str">
        <f>IFERROR(#REF!/GAMSCopen!L4,"")</f>
        <v/>
      </c>
      <c r="N4" s="2" t="str">
        <f>IFERROR(#REF!/GAMSCopen!M4,"")</f>
        <v/>
      </c>
      <c r="O4" s="2" t="str">
        <f>IFERROR(#REF!/GAMSCopen!N4,"")</f>
        <v/>
      </c>
      <c r="P4" s="2" t="str">
        <f>IFERROR(#REF!/GAMSCopen!O4,"")</f>
        <v/>
      </c>
      <c r="Q4" s="2" t="str">
        <f>IFERROR(#REF!/GAMSCopen!P4,"")</f>
        <v/>
      </c>
      <c r="R4" s="2" t="str">
        <f>IFERROR(#REF!/GAMSCopen!Q4,"")</f>
        <v/>
      </c>
      <c r="S4" s="2" t="str">
        <f>IFERROR(#REF!/GAMSCopen!R4,"")</f>
        <v/>
      </c>
      <c r="T4" s="2" t="str">
        <f>IFERROR(#REF!/GAMSCopen!S4,"")</f>
        <v/>
      </c>
      <c r="U4" s="2" t="str">
        <f>IFERROR(#REF!/GAMSCopen!T4,"")</f>
        <v/>
      </c>
      <c r="V4" s="2" t="str">
        <f>IFERROR(#REF!/GAMSCopen!U4,"")</f>
        <v/>
      </c>
      <c r="W4" s="2" t="str">
        <f>IFERROR(#REF!/GAMSCopen!V4,"")</f>
        <v/>
      </c>
      <c r="X4" s="2" t="str">
        <f>IFERROR(#REF!/GAMSCopen!W4,"")</f>
        <v/>
      </c>
      <c r="Y4" s="2" t="str">
        <f>IFERROR(#REF!/GAMSCopen!X4,"")</f>
        <v/>
      </c>
      <c r="Z4" s="2" t="str">
        <f>IFERROR(#REF!/GAMSCopen!Y4,"")</f>
        <v/>
      </c>
      <c r="AA4" s="2" t="str">
        <f>IFERROR(#REF!/GAMSCopen!Z4,"")</f>
        <v/>
      </c>
      <c r="AB4" s="2" t="str">
        <f>IFERROR(#REF!/GAMSCopen!AA4,"")</f>
        <v/>
      </c>
      <c r="AC4" s="2" t="str">
        <f>IFERROR(#REF!/GAMSCopen!AB4,"")</f>
        <v/>
      </c>
      <c r="AD4" s="2" t="str">
        <f>IFERROR(#REF!/GAMSCopen!AC4,"")</f>
        <v/>
      </c>
      <c r="AE4" s="2" t="str">
        <f>IFERROR(#REF!/GAMSCopen!AD4,"")</f>
        <v/>
      </c>
      <c r="AF4" s="2" t="str">
        <f>IFERROR(#REF!/GAMSCopen!AE4,"")</f>
        <v/>
      </c>
      <c r="AG4" s="2" t="str">
        <f>IFERROR(#REF!/GAMSCopen!AF4,"")</f>
        <v/>
      </c>
      <c r="AH4" s="2" t="str">
        <f>IFERROR(#REF!/GAMSCopen!AG4,"")</f>
        <v/>
      </c>
      <c r="AI4" s="2" t="str">
        <f>IFERROR(#REF!/GAMSCopen!AH4,"")</f>
        <v/>
      </c>
      <c r="AJ4" s="2" t="str">
        <f>IFERROR(#REF!/GAMSCopen!AI4,"")</f>
        <v/>
      </c>
      <c r="AK4" s="2" t="str">
        <f>IFERROR(#REF!/GAMSCopen!AJ4,"")</f>
        <v/>
      </c>
      <c r="AL4" s="2" t="str">
        <f>IFERROR(#REF!/GAMSCopen!AK4,"")</f>
        <v/>
      </c>
      <c r="AM4" s="2" t="str">
        <f>IFERROR(#REF!/GAMSCopen!AL4,"")</f>
        <v/>
      </c>
      <c r="AN4" s="2" t="str">
        <f>IFERROR(#REF!/GAMSCopen!AM4,"")</f>
        <v/>
      </c>
      <c r="AO4" s="2" t="str">
        <f>IFERROR(#REF!/GAMSCopen!AN4,"")</f>
        <v/>
      </c>
      <c r="AP4" s="2" t="str">
        <f>IFERROR(#REF!/GAMSCopen!AO4,"")</f>
        <v/>
      </c>
      <c r="AQ4" s="2" t="str">
        <f>IFERROR(#REF!/GAMSCopen!AP4,"")</f>
        <v/>
      </c>
      <c r="AR4" s="2" t="str">
        <f>IFERROR(#REF!/GAMSCopen!AQ4,"")</f>
        <v/>
      </c>
      <c r="AS4" s="2" t="str">
        <f>IFERROR(#REF!/GAMSCopen!AR4,"")</f>
        <v/>
      </c>
      <c r="AT4" s="2" t="str">
        <f>IFERROR(#REF!/GAMSCopen!AS4,"")</f>
        <v/>
      </c>
      <c r="AU4" s="2" t="str">
        <f>IFERROR(#REF!/GAMSCopen!AT4,"")</f>
        <v/>
      </c>
      <c r="AV4" s="2" t="str">
        <f>IFERROR(#REF!/GAMSCopen!AU4,"")</f>
        <v/>
      </c>
      <c r="AW4" s="2" t="str">
        <f>IFERROR(#REF!/GAMSCopen!AV4,"")</f>
        <v/>
      </c>
      <c r="AX4" s="2" t="str">
        <f>IFERROR(#REF!/GAMSCopen!AW4,"")</f>
        <v/>
      </c>
      <c r="AY4" s="2" t="str">
        <f>IFERROR(#REF!/GAMSCopen!AX4,"")</f>
        <v/>
      </c>
      <c r="AZ4" s="2" t="str">
        <f>IFERROR(#REF!/GAMSCopen!AY4,"")</f>
        <v/>
      </c>
      <c r="BA4" s="2" t="str">
        <f>IFERROR(#REF!/GAMSCopen!AZ4,"")</f>
        <v/>
      </c>
      <c r="BB4" s="2" t="str">
        <f>IFERROR(#REF!/GAMSCopen!BA4,"")</f>
        <v/>
      </c>
      <c r="BC4" s="2" t="str">
        <f>IFERROR(#REF!/GAMSCopen!BB4,"")</f>
        <v/>
      </c>
      <c r="BD4" s="2" t="str">
        <f>IFERROR(#REF!/GAMSCopen!BC4,"")</f>
        <v/>
      </c>
      <c r="BE4" s="2" t="str">
        <f>IFERROR(#REF!/GAMSCopen!BD4,"")</f>
        <v/>
      </c>
      <c r="BF4" s="2" t="str">
        <f>IFERROR(#REF!/GAMSCopen!BE4,"")</f>
        <v/>
      </c>
      <c r="BG4" s="2" t="str">
        <f>IFERROR(#REF!/GAMSCopen!BF4,"")</f>
        <v/>
      </c>
      <c r="BH4" s="2" t="str">
        <f>IFERROR(#REF!/GAMSCopen!BG4,"")</f>
        <v/>
      </c>
      <c r="BI4" s="2" t="str">
        <f>IFERROR(#REF!/GAMSCopen!BH4,"")</f>
        <v/>
      </c>
      <c r="BJ4" s="2" t="str">
        <f>IFERROR(#REF!/GAMSCopen!BI4,"")</f>
        <v/>
      </c>
    </row>
    <row r="5" spans="1:62" x14ac:dyDescent="0.25">
      <c r="A5" t="e">
        <f>#REF!</f>
        <v>#REF!</v>
      </c>
      <c r="B5" t="str">
        <f>GAMSbase!A5</f>
        <v>Capital Share</v>
      </c>
      <c r="C5" s="2" t="str">
        <f>IFERROR(#REF!/GAMSCopen!B5,"")</f>
        <v/>
      </c>
      <c r="D5" s="2" t="str">
        <f>IFERROR(#REF!/GAMSCopen!C5,"")</f>
        <v/>
      </c>
      <c r="E5" s="2" t="str">
        <f>IFERROR(#REF!/GAMSCopen!D5,"")</f>
        <v/>
      </c>
      <c r="F5" s="2" t="str">
        <f>IFERROR(#REF!/GAMSCopen!E5,"")</f>
        <v/>
      </c>
      <c r="G5" s="2" t="str">
        <f>IFERROR(#REF!/GAMSCopen!F5,"")</f>
        <v/>
      </c>
      <c r="H5" s="2" t="str">
        <f>IFERROR(#REF!/GAMSCopen!G5,"")</f>
        <v/>
      </c>
      <c r="I5" s="2" t="str">
        <f>IFERROR(#REF!/GAMSCopen!H5,"")</f>
        <v/>
      </c>
      <c r="J5" s="2" t="str">
        <f>IFERROR(#REF!/GAMSCopen!I5,"")</f>
        <v/>
      </c>
      <c r="K5" s="2" t="str">
        <f>IFERROR(#REF!/GAMSCopen!J5,"")</f>
        <v/>
      </c>
      <c r="L5" s="2" t="str">
        <f>IFERROR(#REF!/GAMSCopen!K5,"")</f>
        <v/>
      </c>
      <c r="M5" s="2" t="str">
        <f>IFERROR(#REF!/GAMSCopen!L5,"")</f>
        <v/>
      </c>
      <c r="N5" s="2" t="str">
        <f>IFERROR(#REF!/GAMSCopen!M5,"")</f>
        <v/>
      </c>
      <c r="O5" s="2" t="str">
        <f>IFERROR(#REF!/GAMSCopen!N5,"")</f>
        <v/>
      </c>
      <c r="P5" s="2" t="str">
        <f>IFERROR(#REF!/GAMSCopen!O5,"")</f>
        <v/>
      </c>
      <c r="Q5" s="2" t="str">
        <f>IFERROR(#REF!/GAMSCopen!P5,"")</f>
        <v/>
      </c>
      <c r="R5" s="2" t="str">
        <f>IFERROR(#REF!/GAMSCopen!Q5,"")</f>
        <v/>
      </c>
      <c r="S5" s="2" t="str">
        <f>IFERROR(#REF!/GAMSCopen!R5,"")</f>
        <v/>
      </c>
      <c r="T5" s="2" t="str">
        <f>IFERROR(#REF!/GAMSCopen!S5,"")</f>
        <v/>
      </c>
      <c r="U5" s="2" t="str">
        <f>IFERROR(#REF!/GAMSCopen!T5,"")</f>
        <v/>
      </c>
      <c r="V5" s="2" t="str">
        <f>IFERROR(#REF!/GAMSCopen!U5,"")</f>
        <v/>
      </c>
      <c r="W5" s="2" t="str">
        <f>IFERROR(#REF!/GAMSCopen!V5,"")</f>
        <v/>
      </c>
      <c r="X5" s="2" t="str">
        <f>IFERROR(#REF!/GAMSCopen!W5,"")</f>
        <v/>
      </c>
      <c r="Y5" s="2" t="str">
        <f>IFERROR(#REF!/GAMSCopen!X5,"")</f>
        <v/>
      </c>
      <c r="Z5" s="2" t="str">
        <f>IFERROR(#REF!/GAMSCopen!Y5,"")</f>
        <v/>
      </c>
      <c r="AA5" s="2" t="str">
        <f>IFERROR(#REF!/GAMSCopen!Z5,"")</f>
        <v/>
      </c>
      <c r="AB5" s="2" t="str">
        <f>IFERROR(#REF!/GAMSCopen!AA5,"")</f>
        <v/>
      </c>
      <c r="AC5" s="2" t="str">
        <f>IFERROR(#REF!/GAMSCopen!AB5,"")</f>
        <v/>
      </c>
      <c r="AD5" s="2" t="str">
        <f>IFERROR(#REF!/GAMSCopen!AC5,"")</f>
        <v/>
      </c>
      <c r="AE5" s="2" t="str">
        <f>IFERROR(#REF!/GAMSCopen!AD5,"")</f>
        <v/>
      </c>
      <c r="AF5" s="2" t="str">
        <f>IFERROR(#REF!/GAMSCopen!AE5,"")</f>
        <v/>
      </c>
      <c r="AG5" s="2" t="str">
        <f>IFERROR(#REF!/GAMSCopen!AF5,"")</f>
        <v/>
      </c>
      <c r="AH5" s="2" t="str">
        <f>IFERROR(#REF!/GAMSCopen!AG5,"")</f>
        <v/>
      </c>
      <c r="AI5" s="2" t="str">
        <f>IFERROR(#REF!/GAMSCopen!AH5,"")</f>
        <v/>
      </c>
      <c r="AJ5" s="2" t="str">
        <f>IFERROR(#REF!/GAMSCopen!AI5,"")</f>
        <v/>
      </c>
      <c r="AK5" s="2" t="str">
        <f>IFERROR(#REF!/GAMSCopen!AJ5,"")</f>
        <v/>
      </c>
      <c r="AL5" s="2" t="str">
        <f>IFERROR(#REF!/GAMSCopen!AK5,"")</f>
        <v/>
      </c>
      <c r="AM5" s="2" t="str">
        <f>IFERROR(#REF!/GAMSCopen!AL5,"")</f>
        <v/>
      </c>
      <c r="AN5" s="2" t="str">
        <f>IFERROR(#REF!/GAMSCopen!AM5,"")</f>
        <v/>
      </c>
      <c r="AO5" s="2" t="str">
        <f>IFERROR(#REF!/GAMSCopen!AN5,"")</f>
        <v/>
      </c>
      <c r="AP5" s="2" t="str">
        <f>IFERROR(#REF!/GAMSCopen!AO5,"")</f>
        <v/>
      </c>
      <c r="AQ5" s="2" t="str">
        <f>IFERROR(#REF!/GAMSCopen!AP5,"")</f>
        <v/>
      </c>
      <c r="AR5" s="2" t="str">
        <f>IFERROR(#REF!/GAMSCopen!AQ5,"")</f>
        <v/>
      </c>
      <c r="AS5" s="2" t="str">
        <f>IFERROR(#REF!/GAMSCopen!AR5,"")</f>
        <v/>
      </c>
      <c r="AT5" s="2" t="str">
        <f>IFERROR(#REF!/GAMSCopen!AS5,"")</f>
        <v/>
      </c>
      <c r="AU5" s="2" t="str">
        <f>IFERROR(#REF!/GAMSCopen!AT5,"")</f>
        <v/>
      </c>
      <c r="AV5" s="2" t="str">
        <f>IFERROR(#REF!/GAMSCopen!AU5,"")</f>
        <v/>
      </c>
      <c r="AW5" s="2" t="str">
        <f>IFERROR(#REF!/GAMSCopen!AV5,"")</f>
        <v/>
      </c>
      <c r="AX5" s="2" t="str">
        <f>IFERROR(#REF!/GAMSCopen!AW5,"")</f>
        <v/>
      </c>
      <c r="AY5" s="2" t="str">
        <f>IFERROR(#REF!/GAMSCopen!AX5,"")</f>
        <v/>
      </c>
      <c r="AZ5" s="2" t="str">
        <f>IFERROR(#REF!/GAMSCopen!AY5,"")</f>
        <v/>
      </c>
      <c r="BA5" s="2" t="str">
        <f>IFERROR(#REF!/GAMSCopen!AZ5,"")</f>
        <v/>
      </c>
      <c r="BB5" s="2" t="str">
        <f>IFERROR(#REF!/GAMSCopen!BA5,"")</f>
        <v/>
      </c>
      <c r="BC5" s="2" t="str">
        <f>IFERROR(#REF!/GAMSCopen!BB5,"")</f>
        <v/>
      </c>
      <c r="BD5" s="2" t="str">
        <f>IFERROR(#REF!/GAMSCopen!BC5,"")</f>
        <v/>
      </c>
      <c r="BE5" s="2" t="str">
        <f>IFERROR(#REF!/GAMSCopen!BD5,"")</f>
        <v/>
      </c>
      <c r="BF5" s="2" t="str">
        <f>IFERROR(#REF!/GAMSCopen!BE5,"")</f>
        <v/>
      </c>
      <c r="BG5" s="2" t="str">
        <f>IFERROR(#REF!/GAMSCopen!BF5,"")</f>
        <v/>
      </c>
      <c r="BH5" s="2" t="str">
        <f>IFERROR(#REF!/GAMSCopen!BG5,"")</f>
        <v/>
      </c>
      <c r="BI5" s="2" t="str">
        <f>IFERROR(#REF!/GAMSCopen!BH5,"")</f>
        <v/>
      </c>
      <c r="BJ5" s="2" t="str">
        <f>IFERROR(#REF!/GAMSCopen!BI5,"")</f>
        <v/>
      </c>
    </row>
    <row r="6" spans="1:62" x14ac:dyDescent="0.25">
      <c r="A6" t="e">
        <f>#REF!</f>
        <v>#REF!</v>
      </c>
      <c r="B6" t="str">
        <f>GAMSbase!A6</f>
        <v>Depreciation</v>
      </c>
      <c r="C6" s="2" t="str">
        <f>IFERROR(#REF!/GAMSCopen!B6,"")</f>
        <v/>
      </c>
      <c r="D6" s="2" t="str">
        <f>IFERROR(#REF!/GAMSCopen!C6,"")</f>
        <v/>
      </c>
      <c r="E6" s="2" t="str">
        <f>IFERROR(#REF!/GAMSCopen!D6,"")</f>
        <v/>
      </c>
      <c r="F6" s="2" t="str">
        <f>IFERROR(#REF!/GAMSCopen!E6,"")</f>
        <v/>
      </c>
      <c r="G6" s="2" t="str">
        <f>IFERROR(#REF!/GAMSCopen!F6,"")</f>
        <v/>
      </c>
      <c r="H6" s="2" t="str">
        <f>IFERROR(#REF!/GAMSCopen!G6,"")</f>
        <v/>
      </c>
      <c r="I6" s="2" t="str">
        <f>IFERROR(#REF!/GAMSCopen!H6,"")</f>
        <v/>
      </c>
      <c r="J6" s="2" t="str">
        <f>IFERROR(#REF!/GAMSCopen!I6,"")</f>
        <v/>
      </c>
      <c r="K6" s="2" t="str">
        <f>IFERROR(#REF!/GAMSCopen!J6,"")</f>
        <v/>
      </c>
      <c r="L6" s="2" t="str">
        <f>IFERROR(#REF!/GAMSCopen!K6,"")</f>
        <v/>
      </c>
      <c r="M6" s="2" t="str">
        <f>IFERROR(#REF!/GAMSCopen!L6,"")</f>
        <v/>
      </c>
      <c r="N6" s="2" t="str">
        <f>IFERROR(#REF!/GAMSCopen!M6,"")</f>
        <v/>
      </c>
      <c r="O6" s="2" t="str">
        <f>IFERROR(#REF!/GAMSCopen!N6,"")</f>
        <v/>
      </c>
      <c r="P6" s="2" t="str">
        <f>IFERROR(#REF!/GAMSCopen!O6,"")</f>
        <v/>
      </c>
      <c r="Q6" s="2" t="str">
        <f>IFERROR(#REF!/GAMSCopen!P6,"")</f>
        <v/>
      </c>
      <c r="R6" s="2" t="str">
        <f>IFERROR(#REF!/GAMSCopen!Q6,"")</f>
        <v/>
      </c>
      <c r="S6" s="2" t="str">
        <f>IFERROR(#REF!/GAMSCopen!R6,"")</f>
        <v/>
      </c>
      <c r="T6" s="2" t="str">
        <f>IFERROR(#REF!/GAMSCopen!S6,"")</f>
        <v/>
      </c>
      <c r="U6" s="2" t="str">
        <f>IFERROR(#REF!/GAMSCopen!T6,"")</f>
        <v/>
      </c>
      <c r="V6" s="2" t="str">
        <f>IFERROR(#REF!/GAMSCopen!U6,"")</f>
        <v/>
      </c>
      <c r="W6" s="2" t="str">
        <f>IFERROR(#REF!/GAMSCopen!V6,"")</f>
        <v/>
      </c>
      <c r="X6" s="2" t="str">
        <f>IFERROR(#REF!/GAMSCopen!W6,"")</f>
        <v/>
      </c>
      <c r="Y6" s="2" t="str">
        <f>IFERROR(#REF!/GAMSCopen!X6,"")</f>
        <v/>
      </c>
      <c r="Z6" s="2" t="str">
        <f>IFERROR(#REF!/GAMSCopen!Y6,"")</f>
        <v/>
      </c>
      <c r="AA6" s="2" t="str">
        <f>IFERROR(#REF!/GAMSCopen!Z6,"")</f>
        <v/>
      </c>
      <c r="AB6" s="2" t="str">
        <f>IFERROR(#REF!/GAMSCopen!AA6,"")</f>
        <v/>
      </c>
      <c r="AC6" s="2" t="str">
        <f>IFERROR(#REF!/GAMSCopen!AB6,"")</f>
        <v/>
      </c>
      <c r="AD6" s="2" t="str">
        <f>IFERROR(#REF!/GAMSCopen!AC6,"")</f>
        <v/>
      </c>
      <c r="AE6" s="2" t="str">
        <f>IFERROR(#REF!/GAMSCopen!AD6,"")</f>
        <v/>
      </c>
      <c r="AF6" s="2" t="str">
        <f>IFERROR(#REF!/GAMSCopen!AE6,"")</f>
        <v/>
      </c>
      <c r="AG6" s="2" t="str">
        <f>IFERROR(#REF!/GAMSCopen!AF6,"")</f>
        <v/>
      </c>
      <c r="AH6" s="2" t="str">
        <f>IFERROR(#REF!/GAMSCopen!AG6,"")</f>
        <v/>
      </c>
      <c r="AI6" s="2" t="str">
        <f>IFERROR(#REF!/GAMSCopen!AH6,"")</f>
        <v/>
      </c>
      <c r="AJ6" s="2" t="str">
        <f>IFERROR(#REF!/GAMSCopen!AI6,"")</f>
        <v/>
      </c>
      <c r="AK6" s="2" t="str">
        <f>IFERROR(#REF!/GAMSCopen!AJ6,"")</f>
        <v/>
      </c>
      <c r="AL6" s="2" t="str">
        <f>IFERROR(#REF!/GAMSCopen!AK6,"")</f>
        <v/>
      </c>
      <c r="AM6" s="2" t="str">
        <f>IFERROR(#REF!/GAMSCopen!AL6,"")</f>
        <v/>
      </c>
      <c r="AN6" s="2" t="str">
        <f>IFERROR(#REF!/GAMSCopen!AM6,"")</f>
        <v/>
      </c>
      <c r="AO6" s="2" t="str">
        <f>IFERROR(#REF!/GAMSCopen!AN6,"")</f>
        <v/>
      </c>
      <c r="AP6" s="2" t="str">
        <f>IFERROR(#REF!/GAMSCopen!AO6,"")</f>
        <v/>
      </c>
      <c r="AQ6" s="2" t="str">
        <f>IFERROR(#REF!/GAMSCopen!AP6,"")</f>
        <v/>
      </c>
      <c r="AR6" s="2" t="str">
        <f>IFERROR(#REF!/GAMSCopen!AQ6,"")</f>
        <v/>
      </c>
      <c r="AS6" s="2" t="str">
        <f>IFERROR(#REF!/GAMSCopen!AR6,"")</f>
        <v/>
      </c>
      <c r="AT6" s="2" t="str">
        <f>IFERROR(#REF!/GAMSCopen!AS6,"")</f>
        <v/>
      </c>
      <c r="AU6" s="2" t="str">
        <f>IFERROR(#REF!/GAMSCopen!AT6,"")</f>
        <v/>
      </c>
      <c r="AV6" s="2" t="str">
        <f>IFERROR(#REF!/GAMSCopen!AU6,"")</f>
        <v/>
      </c>
      <c r="AW6" s="2" t="str">
        <f>IFERROR(#REF!/GAMSCopen!AV6,"")</f>
        <v/>
      </c>
      <c r="AX6" s="2" t="str">
        <f>IFERROR(#REF!/GAMSCopen!AW6,"")</f>
        <v/>
      </c>
      <c r="AY6" s="2" t="str">
        <f>IFERROR(#REF!/GAMSCopen!AX6,"")</f>
        <v/>
      </c>
      <c r="AZ6" s="2" t="str">
        <f>IFERROR(#REF!/GAMSCopen!AY6,"")</f>
        <v/>
      </c>
      <c r="BA6" s="2" t="str">
        <f>IFERROR(#REF!/GAMSCopen!AZ6,"")</f>
        <v/>
      </c>
      <c r="BB6" s="2" t="str">
        <f>IFERROR(#REF!/GAMSCopen!BA6,"")</f>
        <v/>
      </c>
      <c r="BC6" s="2" t="str">
        <f>IFERROR(#REF!/GAMSCopen!BB6,"")</f>
        <v/>
      </c>
      <c r="BD6" s="2" t="str">
        <f>IFERROR(#REF!/GAMSCopen!BC6,"")</f>
        <v/>
      </c>
      <c r="BE6" s="2" t="str">
        <f>IFERROR(#REF!/GAMSCopen!BD6,"")</f>
        <v/>
      </c>
      <c r="BF6" s="2" t="str">
        <f>IFERROR(#REF!/GAMSCopen!BE6,"")</f>
        <v/>
      </c>
      <c r="BG6" s="2" t="str">
        <f>IFERROR(#REF!/GAMSCopen!BF6,"")</f>
        <v/>
      </c>
      <c r="BH6" s="2" t="str">
        <f>IFERROR(#REF!/GAMSCopen!BG6,"")</f>
        <v/>
      </c>
      <c r="BI6" s="2" t="str">
        <f>IFERROR(#REF!/GAMSCopen!BH6,"")</f>
        <v/>
      </c>
      <c r="BJ6" s="2" t="str">
        <f>IFERROR(#REF!/GAMSCopen!BI6,"")</f>
        <v/>
      </c>
    </row>
    <row r="7" spans="1:62" x14ac:dyDescent="0.25">
      <c r="A7" t="e">
        <f>#REF!</f>
        <v>#REF!</v>
      </c>
      <c r="B7" t="str">
        <f>GAMSbase!A7</f>
        <v>World Capital Risk Premium</v>
      </c>
      <c r="C7" s="2" t="str">
        <f>IFERROR(#REF!/GAMSCopen!B7,"")</f>
        <v/>
      </c>
      <c r="D7" s="2" t="str">
        <f>IFERROR(#REF!/GAMSCopen!C7,"")</f>
        <v/>
      </c>
      <c r="E7" s="2" t="str">
        <f>IFERROR(#REF!/GAMSCopen!D7,"")</f>
        <v/>
      </c>
      <c r="F7" s="2" t="str">
        <f>IFERROR(#REF!/GAMSCopen!E7,"")</f>
        <v/>
      </c>
      <c r="G7" s="2" t="str">
        <f>IFERROR(#REF!/GAMSCopen!F7,"")</f>
        <v/>
      </c>
      <c r="H7" s="2" t="str">
        <f>IFERROR(#REF!/GAMSCopen!G7,"")</f>
        <v/>
      </c>
      <c r="I7" s="2" t="str">
        <f>IFERROR(#REF!/GAMSCopen!H7,"")</f>
        <v/>
      </c>
      <c r="J7" s="2" t="str">
        <f>IFERROR(#REF!/GAMSCopen!I7,"")</f>
        <v/>
      </c>
      <c r="K7" s="2" t="str">
        <f>IFERROR(#REF!/GAMSCopen!J7,"")</f>
        <v/>
      </c>
      <c r="L7" s="2" t="str">
        <f>IFERROR(#REF!/GAMSCopen!K7,"")</f>
        <v/>
      </c>
      <c r="M7" s="2" t="str">
        <f>IFERROR(#REF!/GAMSCopen!L7,"")</f>
        <v/>
      </c>
      <c r="N7" s="2" t="str">
        <f>IFERROR(#REF!/GAMSCopen!M7,"")</f>
        <v/>
      </c>
      <c r="O7" s="2" t="str">
        <f>IFERROR(#REF!/GAMSCopen!N7,"")</f>
        <v/>
      </c>
      <c r="P7" s="2" t="str">
        <f>IFERROR(#REF!/GAMSCopen!O7,"")</f>
        <v/>
      </c>
      <c r="Q7" s="2" t="str">
        <f>IFERROR(#REF!/GAMSCopen!P7,"")</f>
        <v/>
      </c>
      <c r="R7" s="2" t="str">
        <f>IFERROR(#REF!/GAMSCopen!Q7,"")</f>
        <v/>
      </c>
      <c r="S7" s="2" t="str">
        <f>IFERROR(#REF!/GAMSCopen!R7,"")</f>
        <v/>
      </c>
      <c r="T7" s="2" t="str">
        <f>IFERROR(#REF!/GAMSCopen!S7,"")</f>
        <v/>
      </c>
      <c r="U7" s="2" t="str">
        <f>IFERROR(#REF!/GAMSCopen!T7,"")</f>
        <v/>
      </c>
      <c r="V7" s="2" t="str">
        <f>IFERROR(#REF!/GAMSCopen!U7,"")</f>
        <v/>
      </c>
      <c r="W7" s="2" t="str">
        <f>IFERROR(#REF!/GAMSCopen!V7,"")</f>
        <v/>
      </c>
      <c r="X7" s="2" t="str">
        <f>IFERROR(#REF!/GAMSCopen!W7,"")</f>
        <v/>
      </c>
      <c r="Y7" s="2" t="str">
        <f>IFERROR(#REF!/GAMSCopen!X7,"")</f>
        <v/>
      </c>
      <c r="Z7" s="2" t="str">
        <f>IFERROR(#REF!/GAMSCopen!Y7,"")</f>
        <v/>
      </c>
      <c r="AA7" s="2" t="str">
        <f>IFERROR(#REF!/GAMSCopen!Z7,"")</f>
        <v/>
      </c>
      <c r="AB7" s="2" t="str">
        <f>IFERROR(#REF!/GAMSCopen!AA7,"")</f>
        <v/>
      </c>
      <c r="AC7" s="2" t="str">
        <f>IFERROR(#REF!/GAMSCopen!AB7,"")</f>
        <v/>
      </c>
      <c r="AD7" s="2" t="str">
        <f>IFERROR(#REF!/GAMSCopen!AC7,"")</f>
        <v/>
      </c>
      <c r="AE7" s="2" t="str">
        <f>IFERROR(#REF!/GAMSCopen!AD7,"")</f>
        <v/>
      </c>
      <c r="AF7" s="2" t="str">
        <f>IFERROR(#REF!/GAMSCopen!AE7,"")</f>
        <v/>
      </c>
      <c r="AG7" s="2" t="str">
        <f>IFERROR(#REF!/GAMSCopen!AF7,"")</f>
        <v/>
      </c>
      <c r="AH7" s="2" t="str">
        <f>IFERROR(#REF!/GAMSCopen!AG7,"")</f>
        <v/>
      </c>
      <c r="AI7" s="2" t="str">
        <f>IFERROR(#REF!/GAMSCopen!AH7,"")</f>
        <v/>
      </c>
      <c r="AJ7" s="2" t="str">
        <f>IFERROR(#REF!/GAMSCopen!AI7,"")</f>
        <v/>
      </c>
      <c r="AK7" s="2" t="str">
        <f>IFERROR(#REF!/GAMSCopen!AJ7,"")</f>
        <v/>
      </c>
      <c r="AL7" s="2" t="str">
        <f>IFERROR(#REF!/GAMSCopen!AK7,"")</f>
        <v/>
      </c>
      <c r="AM7" s="2" t="str">
        <f>IFERROR(#REF!/GAMSCopen!AL7,"")</f>
        <v/>
      </c>
      <c r="AN7" s="2" t="str">
        <f>IFERROR(#REF!/GAMSCopen!AM7,"")</f>
        <v/>
      </c>
      <c r="AO7" s="2" t="str">
        <f>IFERROR(#REF!/GAMSCopen!AN7,"")</f>
        <v/>
      </c>
      <c r="AP7" s="2" t="str">
        <f>IFERROR(#REF!/GAMSCopen!AO7,"")</f>
        <v/>
      </c>
      <c r="AQ7" s="2" t="str">
        <f>IFERROR(#REF!/GAMSCopen!AP7,"")</f>
        <v/>
      </c>
      <c r="AR7" s="2" t="str">
        <f>IFERROR(#REF!/GAMSCopen!AQ7,"")</f>
        <v/>
      </c>
      <c r="AS7" s="2" t="str">
        <f>IFERROR(#REF!/GAMSCopen!AR7,"")</f>
        <v/>
      </c>
      <c r="AT7" s="2" t="str">
        <f>IFERROR(#REF!/GAMSCopen!AS7,"")</f>
        <v/>
      </c>
      <c r="AU7" s="2" t="str">
        <f>IFERROR(#REF!/GAMSCopen!AT7,"")</f>
        <v/>
      </c>
      <c r="AV7" s="2" t="str">
        <f>IFERROR(#REF!/GAMSCopen!AU7,"")</f>
        <v/>
      </c>
      <c r="AW7" s="2" t="str">
        <f>IFERROR(#REF!/GAMSCopen!AV7,"")</f>
        <v/>
      </c>
      <c r="AX7" s="2" t="str">
        <f>IFERROR(#REF!/GAMSCopen!AW7,"")</f>
        <v/>
      </c>
      <c r="AY7" s="2" t="str">
        <f>IFERROR(#REF!/GAMSCopen!AX7,"")</f>
        <v/>
      </c>
      <c r="AZ7" s="2" t="str">
        <f>IFERROR(#REF!/GAMSCopen!AY7,"")</f>
        <v/>
      </c>
      <c r="BA7" s="2" t="str">
        <f>IFERROR(#REF!/GAMSCopen!AZ7,"")</f>
        <v/>
      </c>
      <c r="BB7" s="2" t="str">
        <f>IFERROR(#REF!/GAMSCopen!BA7,"")</f>
        <v/>
      </c>
      <c r="BC7" s="2" t="str">
        <f>IFERROR(#REF!/GAMSCopen!BB7,"")</f>
        <v/>
      </c>
      <c r="BD7" s="2" t="str">
        <f>IFERROR(#REF!/GAMSCopen!BC7,"")</f>
        <v/>
      </c>
      <c r="BE7" s="2" t="str">
        <f>IFERROR(#REF!/GAMSCopen!BD7,"")</f>
        <v/>
      </c>
      <c r="BF7" s="2" t="str">
        <f>IFERROR(#REF!/GAMSCopen!BE7,"")</f>
        <v/>
      </c>
      <c r="BG7" s="2" t="str">
        <f>IFERROR(#REF!/GAMSCopen!BF7,"")</f>
        <v/>
      </c>
      <c r="BH7" s="2" t="str">
        <f>IFERROR(#REF!/GAMSCopen!BG7,"")</f>
        <v/>
      </c>
      <c r="BI7" s="2" t="str">
        <f>IFERROR(#REF!/GAMSCopen!BH7,"")</f>
        <v/>
      </c>
      <c r="BJ7" s="2" t="str">
        <f>IFERROR(#REF!/GAMSCopen!BI7,"")</f>
        <v/>
      </c>
    </row>
    <row r="8" spans="1:62" x14ac:dyDescent="0.25">
      <c r="A8" t="e">
        <f>#REF!</f>
        <v>#REF!</v>
      </c>
      <c r="B8" t="str">
        <f>GAMSbase!A8</f>
        <v>Fraction Diversifiable Risk</v>
      </c>
      <c r="C8" s="2" t="str">
        <f>IFERROR(#REF!/GAMSCopen!B8,"")</f>
        <v/>
      </c>
      <c r="D8" s="2" t="str">
        <f>IFERROR(#REF!/GAMSCopen!C8,"")</f>
        <v/>
      </c>
      <c r="E8" s="2" t="str">
        <f>IFERROR(#REF!/GAMSCopen!D8,"")</f>
        <v/>
      </c>
      <c r="F8" s="2" t="str">
        <f>IFERROR(#REF!/GAMSCopen!E8,"")</f>
        <v/>
      </c>
      <c r="G8" s="2" t="str">
        <f>IFERROR(#REF!/GAMSCopen!F8,"")</f>
        <v/>
      </c>
      <c r="H8" s="2" t="str">
        <f>IFERROR(#REF!/GAMSCopen!G8,"")</f>
        <v/>
      </c>
      <c r="I8" s="2" t="str">
        <f>IFERROR(#REF!/GAMSCopen!H8,"")</f>
        <v/>
      </c>
      <c r="J8" s="2" t="str">
        <f>IFERROR(#REF!/GAMSCopen!I8,"")</f>
        <v/>
      </c>
      <c r="K8" s="2" t="str">
        <f>IFERROR(#REF!/GAMSCopen!J8,"")</f>
        <v/>
      </c>
      <c r="L8" s="2" t="str">
        <f>IFERROR(#REF!/GAMSCopen!K8,"")</f>
        <v/>
      </c>
      <c r="M8" s="2" t="str">
        <f>IFERROR(#REF!/GAMSCopen!L8,"")</f>
        <v/>
      </c>
      <c r="N8" s="2" t="str">
        <f>IFERROR(#REF!/GAMSCopen!M8,"")</f>
        <v/>
      </c>
      <c r="O8" s="2" t="str">
        <f>IFERROR(#REF!/GAMSCopen!N8,"")</f>
        <v/>
      </c>
      <c r="P8" s="2" t="str">
        <f>IFERROR(#REF!/GAMSCopen!O8,"")</f>
        <v/>
      </c>
      <c r="Q8" s="2" t="str">
        <f>IFERROR(#REF!/GAMSCopen!P8,"")</f>
        <v/>
      </c>
      <c r="R8" s="2" t="str">
        <f>IFERROR(#REF!/GAMSCopen!Q8,"")</f>
        <v/>
      </c>
      <c r="S8" s="2" t="str">
        <f>IFERROR(#REF!/GAMSCopen!R8,"")</f>
        <v/>
      </c>
      <c r="T8" s="2" t="str">
        <f>IFERROR(#REF!/GAMSCopen!S8,"")</f>
        <v/>
      </c>
      <c r="U8" s="2" t="str">
        <f>IFERROR(#REF!/GAMSCopen!T8,"")</f>
        <v/>
      </c>
      <c r="V8" s="2" t="str">
        <f>IFERROR(#REF!/GAMSCopen!U8,"")</f>
        <v/>
      </c>
      <c r="W8" s="2" t="str">
        <f>IFERROR(#REF!/GAMSCopen!V8,"")</f>
        <v/>
      </c>
      <c r="X8" s="2" t="str">
        <f>IFERROR(#REF!/GAMSCopen!W8,"")</f>
        <v/>
      </c>
      <c r="Y8" s="2" t="str">
        <f>IFERROR(#REF!/GAMSCopen!X8,"")</f>
        <v/>
      </c>
      <c r="Z8" s="2" t="str">
        <f>IFERROR(#REF!/GAMSCopen!Y8,"")</f>
        <v/>
      </c>
      <c r="AA8" s="2" t="str">
        <f>IFERROR(#REF!/GAMSCopen!Z8,"")</f>
        <v/>
      </c>
      <c r="AB8" s="2" t="str">
        <f>IFERROR(#REF!/GAMSCopen!AA8,"")</f>
        <v/>
      </c>
      <c r="AC8" s="2" t="str">
        <f>IFERROR(#REF!/GAMSCopen!AB8,"")</f>
        <v/>
      </c>
      <c r="AD8" s="2" t="str">
        <f>IFERROR(#REF!/GAMSCopen!AC8,"")</f>
        <v/>
      </c>
      <c r="AE8" s="2" t="str">
        <f>IFERROR(#REF!/GAMSCopen!AD8,"")</f>
        <v/>
      </c>
      <c r="AF8" s="2" t="str">
        <f>IFERROR(#REF!/GAMSCopen!AE8,"")</f>
        <v/>
      </c>
      <c r="AG8" s="2" t="str">
        <f>IFERROR(#REF!/GAMSCopen!AF8,"")</f>
        <v/>
      </c>
      <c r="AH8" s="2" t="str">
        <f>IFERROR(#REF!/GAMSCopen!AG8,"")</f>
        <v/>
      </c>
      <c r="AI8" s="2" t="str">
        <f>IFERROR(#REF!/GAMSCopen!AH8,"")</f>
        <v/>
      </c>
      <c r="AJ8" s="2" t="str">
        <f>IFERROR(#REF!/GAMSCopen!AI8,"")</f>
        <v/>
      </c>
      <c r="AK8" s="2" t="str">
        <f>IFERROR(#REF!/GAMSCopen!AJ8,"")</f>
        <v/>
      </c>
      <c r="AL8" s="2" t="str">
        <f>IFERROR(#REF!/GAMSCopen!AK8,"")</f>
        <v/>
      </c>
      <c r="AM8" s="2" t="str">
        <f>IFERROR(#REF!/GAMSCopen!AL8,"")</f>
        <v/>
      </c>
      <c r="AN8" s="2" t="str">
        <f>IFERROR(#REF!/GAMSCopen!AM8,"")</f>
        <v/>
      </c>
      <c r="AO8" s="2" t="str">
        <f>IFERROR(#REF!/GAMSCopen!AN8,"")</f>
        <v/>
      </c>
      <c r="AP8" s="2" t="str">
        <f>IFERROR(#REF!/GAMSCopen!AO8,"")</f>
        <v/>
      </c>
      <c r="AQ8" s="2" t="str">
        <f>IFERROR(#REF!/GAMSCopen!AP8,"")</f>
        <v/>
      </c>
      <c r="AR8" s="2" t="str">
        <f>IFERROR(#REF!/GAMSCopen!AQ8,"")</f>
        <v/>
      </c>
      <c r="AS8" s="2" t="str">
        <f>IFERROR(#REF!/GAMSCopen!AR8,"")</f>
        <v/>
      </c>
      <c r="AT8" s="2" t="str">
        <f>IFERROR(#REF!/GAMSCopen!AS8,"")</f>
        <v/>
      </c>
      <c r="AU8" s="2" t="str">
        <f>IFERROR(#REF!/GAMSCopen!AT8,"")</f>
        <v/>
      </c>
      <c r="AV8" s="2" t="str">
        <f>IFERROR(#REF!/GAMSCopen!AU8,"")</f>
        <v/>
      </c>
      <c r="AW8" s="2" t="str">
        <f>IFERROR(#REF!/GAMSCopen!AV8,"")</f>
        <v/>
      </c>
      <c r="AX8" s="2" t="str">
        <f>IFERROR(#REF!/GAMSCopen!AW8,"")</f>
        <v/>
      </c>
      <c r="AY8" s="2" t="str">
        <f>IFERROR(#REF!/GAMSCopen!AX8,"")</f>
        <v/>
      </c>
      <c r="AZ8" s="2" t="str">
        <f>IFERROR(#REF!/GAMSCopen!AY8,"")</f>
        <v/>
      </c>
      <c r="BA8" s="2" t="str">
        <f>IFERROR(#REF!/GAMSCopen!AZ8,"")</f>
        <v/>
      </c>
      <c r="BB8" s="2" t="str">
        <f>IFERROR(#REF!/GAMSCopen!BA8,"")</f>
        <v/>
      </c>
      <c r="BC8" s="2" t="str">
        <f>IFERROR(#REF!/GAMSCopen!BB8,"")</f>
        <v/>
      </c>
      <c r="BD8" s="2" t="str">
        <f>IFERROR(#REF!/GAMSCopen!BC8,"")</f>
        <v/>
      </c>
      <c r="BE8" s="2" t="str">
        <f>IFERROR(#REF!/GAMSCopen!BD8,"")</f>
        <v/>
      </c>
      <c r="BF8" s="2" t="str">
        <f>IFERROR(#REF!/GAMSCopen!BE8,"")</f>
        <v/>
      </c>
      <c r="BG8" s="2" t="str">
        <f>IFERROR(#REF!/GAMSCopen!BF8,"")</f>
        <v/>
      </c>
      <c r="BH8" s="2" t="str">
        <f>IFERROR(#REF!/GAMSCopen!BG8,"")</f>
        <v/>
      </c>
      <c r="BI8" s="2" t="str">
        <f>IFERROR(#REF!/GAMSCopen!BH8,"")</f>
        <v/>
      </c>
      <c r="BJ8" s="2" t="str">
        <f>IFERROR(#REF!/GAMSCopen!BI8,"")</f>
        <v/>
      </c>
    </row>
    <row r="9" spans="1:62" x14ac:dyDescent="0.25">
      <c r="A9" t="e">
        <f>#REF!</f>
        <v>#REF!</v>
      </c>
      <c r="B9" t="str">
        <f>GAMSbase!A9</f>
        <v>Diversifiable Risk ( per year)</v>
      </c>
      <c r="C9" s="2" t="str">
        <f>IFERROR(#REF!/GAMSCopen!B9,"")</f>
        <v/>
      </c>
      <c r="D9" s="2" t="str">
        <f>IFERROR(#REF!/GAMSCopen!C9,"")</f>
        <v/>
      </c>
      <c r="E9" s="2" t="str">
        <f>IFERROR(#REF!/GAMSCopen!D9,"")</f>
        <v/>
      </c>
      <c r="F9" s="2" t="str">
        <f>IFERROR(#REF!/GAMSCopen!E9,"")</f>
        <v/>
      </c>
      <c r="G9" s="2" t="str">
        <f>IFERROR(#REF!/GAMSCopen!F9,"")</f>
        <v/>
      </c>
      <c r="H9" s="2" t="str">
        <f>IFERROR(#REF!/GAMSCopen!G9,"")</f>
        <v/>
      </c>
      <c r="I9" s="2" t="str">
        <f>IFERROR(#REF!/GAMSCopen!H9,"")</f>
        <v/>
      </c>
      <c r="J9" s="2" t="str">
        <f>IFERROR(#REF!/GAMSCopen!I9,"")</f>
        <v/>
      </c>
      <c r="K9" s="2" t="str">
        <f>IFERROR(#REF!/GAMSCopen!J9,"")</f>
        <v/>
      </c>
      <c r="L9" s="2" t="str">
        <f>IFERROR(#REF!/GAMSCopen!K9,"")</f>
        <v/>
      </c>
      <c r="M9" s="2" t="str">
        <f>IFERROR(#REF!/GAMSCopen!L9,"")</f>
        <v/>
      </c>
      <c r="N9" s="2" t="str">
        <f>IFERROR(#REF!/GAMSCopen!M9,"")</f>
        <v/>
      </c>
      <c r="O9" s="2" t="str">
        <f>IFERROR(#REF!/GAMSCopen!N9,"")</f>
        <v/>
      </c>
      <c r="P9" s="2" t="str">
        <f>IFERROR(#REF!/GAMSCopen!O9,"")</f>
        <v/>
      </c>
      <c r="Q9" s="2" t="str">
        <f>IFERROR(#REF!/GAMSCopen!P9,"")</f>
        <v/>
      </c>
      <c r="R9" s="2" t="str">
        <f>IFERROR(#REF!/GAMSCopen!Q9,"")</f>
        <v/>
      </c>
      <c r="S9" s="2" t="str">
        <f>IFERROR(#REF!/GAMSCopen!R9,"")</f>
        <v/>
      </c>
      <c r="T9" s="2" t="str">
        <f>IFERROR(#REF!/GAMSCopen!S9,"")</f>
        <v/>
      </c>
      <c r="U9" s="2" t="str">
        <f>IFERROR(#REF!/GAMSCopen!T9,"")</f>
        <v/>
      </c>
      <c r="V9" s="2" t="str">
        <f>IFERROR(#REF!/GAMSCopen!U9,"")</f>
        <v/>
      </c>
      <c r="W9" s="2" t="str">
        <f>IFERROR(#REF!/GAMSCopen!V9,"")</f>
        <v/>
      </c>
      <c r="X9" s="2" t="str">
        <f>IFERROR(#REF!/GAMSCopen!W9,"")</f>
        <v/>
      </c>
      <c r="Y9" s="2" t="str">
        <f>IFERROR(#REF!/GAMSCopen!X9,"")</f>
        <v/>
      </c>
      <c r="Z9" s="2" t="str">
        <f>IFERROR(#REF!/GAMSCopen!Y9,"")</f>
        <v/>
      </c>
      <c r="AA9" s="2" t="str">
        <f>IFERROR(#REF!/GAMSCopen!Z9,"")</f>
        <v/>
      </c>
      <c r="AB9" s="2" t="str">
        <f>IFERROR(#REF!/GAMSCopen!AA9,"")</f>
        <v/>
      </c>
      <c r="AC9" s="2" t="str">
        <f>IFERROR(#REF!/GAMSCopen!AB9,"")</f>
        <v/>
      </c>
      <c r="AD9" s="2" t="str">
        <f>IFERROR(#REF!/GAMSCopen!AC9,"")</f>
        <v/>
      </c>
      <c r="AE9" s="2" t="str">
        <f>IFERROR(#REF!/GAMSCopen!AD9,"")</f>
        <v/>
      </c>
      <c r="AF9" s="2" t="str">
        <f>IFERROR(#REF!/GAMSCopen!AE9,"")</f>
        <v/>
      </c>
      <c r="AG9" s="2" t="str">
        <f>IFERROR(#REF!/GAMSCopen!AF9,"")</f>
        <v/>
      </c>
      <c r="AH9" s="2" t="str">
        <f>IFERROR(#REF!/GAMSCopen!AG9,"")</f>
        <v/>
      </c>
      <c r="AI9" s="2" t="str">
        <f>IFERROR(#REF!/GAMSCopen!AH9,"")</f>
        <v/>
      </c>
      <c r="AJ9" s="2" t="str">
        <f>IFERROR(#REF!/GAMSCopen!AI9,"")</f>
        <v/>
      </c>
      <c r="AK9" s="2" t="str">
        <f>IFERROR(#REF!/GAMSCopen!AJ9,"")</f>
        <v/>
      </c>
      <c r="AL9" s="2" t="str">
        <f>IFERROR(#REF!/GAMSCopen!AK9,"")</f>
        <v/>
      </c>
      <c r="AM9" s="2" t="str">
        <f>IFERROR(#REF!/GAMSCopen!AL9,"")</f>
        <v/>
      </c>
      <c r="AN9" s="2" t="str">
        <f>IFERROR(#REF!/GAMSCopen!AM9,"")</f>
        <v/>
      </c>
      <c r="AO9" s="2" t="str">
        <f>IFERROR(#REF!/GAMSCopen!AN9,"")</f>
        <v/>
      </c>
      <c r="AP9" s="2" t="str">
        <f>IFERROR(#REF!/GAMSCopen!AO9,"")</f>
        <v/>
      </c>
      <c r="AQ9" s="2" t="str">
        <f>IFERROR(#REF!/GAMSCopen!AP9,"")</f>
        <v/>
      </c>
      <c r="AR9" s="2" t="str">
        <f>IFERROR(#REF!/GAMSCopen!AQ9,"")</f>
        <v/>
      </c>
      <c r="AS9" s="2" t="str">
        <f>IFERROR(#REF!/GAMSCopen!AR9,"")</f>
        <v/>
      </c>
      <c r="AT9" s="2" t="str">
        <f>IFERROR(#REF!/GAMSCopen!AS9,"")</f>
        <v/>
      </c>
      <c r="AU9" s="2" t="str">
        <f>IFERROR(#REF!/GAMSCopen!AT9,"")</f>
        <v/>
      </c>
      <c r="AV9" s="2" t="str">
        <f>IFERROR(#REF!/GAMSCopen!AU9,"")</f>
        <v/>
      </c>
      <c r="AW9" s="2" t="str">
        <f>IFERROR(#REF!/GAMSCopen!AV9,"")</f>
        <v/>
      </c>
      <c r="AX9" s="2" t="str">
        <f>IFERROR(#REF!/GAMSCopen!AW9,"")</f>
        <v/>
      </c>
      <c r="AY9" s="2" t="str">
        <f>IFERROR(#REF!/GAMSCopen!AX9,"")</f>
        <v/>
      </c>
      <c r="AZ9" s="2" t="str">
        <f>IFERROR(#REF!/GAMSCopen!AY9,"")</f>
        <v/>
      </c>
      <c r="BA9" s="2" t="str">
        <f>IFERROR(#REF!/GAMSCopen!AZ9,"")</f>
        <v/>
      </c>
      <c r="BB9" s="2" t="str">
        <f>IFERROR(#REF!/GAMSCopen!BA9,"")</f>
        <v/>
      </c>
      <c r="BC9" s="2" t="str">
        <f>IFERROR(#REF!/GAMSCopen!BB9,"")</f>
        <v/>
      </c>
      <c r="BD9" s="2" t="str">
        <f>IFERROR(#REF!/GAMSCopen!BC9,"")</f>
        <v/>
      </c>
      <c r="BE9" s="2" t="str">
        <f>IFERROR(#REF!/GAMSCopen!BD9,"")</f>
        <v/>
      </c>
      <c r="BF9" s="2" t="str">
        <f>IFERROR(#REF!/GAMSCopen!BE9,"")</f>
        <v/>
      </c>
      <c r="BG9" s="2" t="str">
        <f>IFERROR(#REF!/GAMSCopen!BF9,"")</f>
        <v/>
      </c>
      <c r="BH9" s="2" t="str">
        <f>IFERROR(#REF!/GAMSCopen!BG9,"")</f>
        <v/>
      </c>
      <c r="BI9" s="2" t="str">
        <f>IFERROR(#REF!/GAMSCopen!BH9,"")</f>
        <v/>
      </c>
      <c r="BJ9" s="2" t="str">
        <f>IFERROR(#REF!/GAMSCopen!BI9,"")</f>
        <v/>
      </c>
    </row>
    <row r="10" spans="1:62" x14ac:dyDescent="0.25">
      <c r="A10" t="e">
        <f>#REF!</f>
        <v>#REF!</v>
      </c>
      <c r="B10" t="str">
        <f>GAMSbase!A10</f>
        <v>Depreciation with no Risk (per year)</v>
      </c>
      <c r="C10" s="2" t="str">
        <f>IFERROR(#REF!/GAMSCopen!B10,"")</f>
        <v/>
      </c>
      <c r="D10" s="2" t="str">
        <f>IFERROR(#REF!/GAMSCopen!C10,"")</f>
        <v/>
      </c>
      <c r="E10" s="2" t="str">
        <f>IFERROR(#REF!/GAMSCopen!D10,"")</f>
        <v/>
      </c>
      <c r="F10" s="2" t="str">
        <f>IFERROR(#REF!/GAMSCopen!E10,"")</f>
        <v/>
      </c>
      <c r="G10" s="2" t="str">
        <f>IFERROR(#REF!/GAMSCopen!F10,"")</f>
        <v/>
      </c>
      <c r="H10" s="2" t="str">
        <f>IFERROR(#REF!/GAMSCopen!G10,"")</f>
        <v/>
      </c>
      <c r="I10" s="2" t="str">
        <f>IFERROR(#REF!/GAMSCopen!H10,"")</f>
        <v/>
      </c>
      <c r="J10" s="2" t="str">
        <f>IFERROR(#REF!/GAMSCopen!I10,"")</f>
        <v/>
      </c>
      <c r="K10" s="2" t="str">
        <f>IFERROR(#REF!/GAMSCopen!J10,"")</f>
        <v/>
      </c>
      <c r="L10" s="2" t="str">
        <f>IFERROR(#REF!/GAMSCopen!K10,"")</f>
        <v/>
      </c>
      <c r="M10" s="2" t="str">
        <f>IFERROR(#REF!/GAMSCopen!L10,"")</f>
        <v/>
      </c>
      <c r="N10" s="2" t="str">
        <f>IFERROR(#REF!/GAMSCopen!M10,"")</f>
        <v/>
      </c>
      <c r="O10" s="2" t="str">
        <f>IFERROR(#REF!/GAMSCopen!N10,"")</f>
        <v/>
      </c>
      <c r="P10" s="2" t="str">
        <f>IFERROR(#REF!/GAMSCopen!O10,"")</f>
        <v/>
      </c>
      <c r="Q10" s="2" t="str">
        <f>IFERROR(#REF!/GAMSCopen!P10,"")</f>
        <v/>
      </c>
      <c r="R10" s="2" t="str">
        <f>IFERROR(#REF!/GAMSCopen!Q10,"")</f>
        <v/>
      </c>
      <c r="S10" s="2" t="str">
        <f>IFERROR(#REF!/GAMSCopen!R10,"")</f>
        <v/>
      </c>
      <c r="T10" s="2" t="str">
        <f>IFERROR(#REF!/GAMSCopen!S10,"")</f>
        <v/>
      </c>
      <c r="U10" s="2" t="str">
        <f>IFERROR(#REF!/GAMSCopen!T10,"")</f>
        <v/>
      </c>
      <c r="V10" s="2" t="str">
        <f>IFERROR(#REF!/GAMSCopen!U10,"")</f>
        <v/>
      </c>
      <c r="W10" s="2" t="str">
        <f>IFERROR(#REF!/GAMSCopen!V10,"")</f>
        <v/>
      </c>
      <c r="X10" s="2" t="str">
        <f>IFERROR(#REF!/GAMSCopen!W10,"")</f>
        <v/>
      </c>
      <c r="Y10" s="2" t="str">
        <f>IFERROR(#REF!/GAMSCopen!X10,"")</f>
        <v/>
      </c>
      <c r="Z10" s="2" t="str">
        <f>IFERROR(#REF!/GAMSCopen!Y10,"")</f>
        <v/>
      </c>
      <c r="AA10" s="2" t="str">
        <f>IFERROR(#REF!/GAMSCopen!Z10,"")</f>
        <v/>
      </c>
      <c r="AB10" s="2" t="str">
        <f>IFERROR(#REF!/GAMSCopen!AA10,"")</f>
        <v/>
      </c>
      <c r="AC10" s="2" t="str">
        <f>IFERROR(#REF!/GAMSCopen!AB10,"")</f>
        <v/>
      </c>
      <c r="AD10" s="2" t="str">
        <f>IFERROR(#REF!/GAMSCopen!AC10,"")</f>
        <v/>
      </c>
      <c r="AE10" s="2" t="str">
        <f>IFERROR(#REF!/GAMSCopen!AD10,"")</f>
        <v/>
      </c>
      <c r="AF10" s="2" t="str">
        <f>IFERROR(#REF!/GAMSCopen!AE10,"")</f>
        <v/>
      </c>
      <c r="AG10" s="2" t="str">
        <f>IFERROR(#REF!/GAMSCopen!AF10,"")</f>
        <v/>
      </c>
      <c r="AH10" s="2" t="str">
        <f>IFERROR(#REF!/GAMSCopen!AG10,"")</f>
        <v/>
      </c>
      <c r="AI10" s="2" t="str">
        <f>IFERROR(#REF!/GAMSCopen!AH10,"")</f>
        <v/>
      </c>
      <c r="AJ10" s="2" t="str">
        <f>IFERROR(#REF!/GAMSCopen!AI10,"")</f>
        <v/>
      </c>
      <c r="AK10" s="2" t="str">
        <f>IFERROR(#REF!/GAMSCopen!AJ10,"")</f>
        <v/>
      </c>
      <c r="AL10" s="2" t="str">
        <f>IFERROR(#REF!/GAMSCopen!AK10,"")</f>
        <v/>
      </c>
      <c r="AM10" s="2" t="str">
        <f>IFERROR(#REF!/GAMSCopen!AL10,"")</f>
        <v/>
      </c>
      <c r="AN10" s="2" t="str">
        <f>IFERROR(#REF!/GAMSCopen!AM10,"")</f>
        <v/>
      </c>
      <c r="AO10" s="2" t="str">
        <f>IFERROR(#REF!/GAMSCopen!AN10,"")</f>
        <v/>
      </c>
      <c r="AP10" s="2" t="str">
        <f>IFERROR(#REF!/GAMSCopen!AO10,"")</f>
        <v/>
      </c>
      <c r="AQ10" s="2" t="str">
        <f>IFERROR(#REF!/GAMSCopen!AP10,"")</f>
        <v/>
      </c>
      <c r="AR10" s="2" t="str">
        <f>IFERROR(#REF!/GAMSCopen!AQ10,"")</f>
        <v/>
      </c>
      <c r="AS10" s="2" t="str">
        <f>IFERROR(#REF!/GAMSCopen!AR10,"")</f>
        <v/>
      </c>
      <c r="AT10" s="2" t="str">
        <f>IFERROR(#REF!/GAMSCopen!AS10,"")</f>
        <v/>
      </c>
      <c r="AU10" s="2" t="str">
        <f>IFERROR(#REF!/GAMSCopen!AT10,"")</f>
        <v/>
      </c>
      <c r="AV10" s="2" t="str">
        <f>IFERROR(#REF!/GAMSCopen!AU10,"")</f>
        <v/>
      </c>
      <c r="AW10" s="2" t="str">
        <f>IFERROR(#REF!/GAMSCopen!AV10,"")</f>
        <v/>
      </c>
      <c r="AX10" s="2" t="str">
        <f>IFERROR(#REF!/GAMSCopen!AW10,"")</f>
        <v/>
      </c>
      <c r="AY10" s="2" t="str">
        <f>IFERROR(#REF!/GAMSCopen!AX10,"")</f>
        <v/>
      </c>
      <c r="AZ10" s="2" t="str">
        <f>IFERROR(#REF!/GAMSCopen!AY10,"")</f>
        <v/>
      </c>
      <c r="BA10" s="2" t="str">
        <f>IFERROR(#REF!/GAMSCopen!AZ10,"")</f>
        <v/>
      </c>
      <c r="BB10" s="2" t="str">
        <f>IFERROR(#REF!/GAMSCopen!BA10,"")</f>
        <v/>
      </c>
      <c r="BC10" s="2" t="str">
        <f>IFERROR(#REF!/GAMSCopen!BB10,"")</f>
        <v/>
      </c>
      <c r="BD10" s="2" t="str">
        <f>IFERROR(#REF!/GAMSCopen!BC10,"")</f>
        <v/>
      </c>
      <c r="BE10" s="2" t="str">
        <f>IFERROR(#REF!/GAMSCopen!BD10,"")</f>
        <v/>
      </c>
      <c r="BF10" s="2" t="str">
        <f>IFERROR(#REF!/GAMSCopen!BE10,"")</f>
        <v/>
      </c>
      <c r="BG10" s="2" t="str">
        <f>IFERROR(#REF!/GAMSCopen!BF10,"")</f>
        <v/>
      </c>
      <c r="BH10" s="2" t="str">
        <f>IFERROR(#REF!/GAMSCopen!BG10,"")</f>
        <v/>
      </c>
      <c r="BI10" s="2" t="str">
        <f>IFERROR(#REF!/GAMSCopen!BH10,"")</f>
        <v/>
      </c>
      <c r="BJ10" s="2" t="str">
        <f>IFERROR(#REF!/GAMSCopen!BI10,"")</f>
        <v/>
      </c>
    </row>
    <row r="11" spans="1:62" x14ac:dyDescent="0.25">
      <c r="A11" t="e">
        <f>#REF!</f>
        <v>#REF!</v>
      </c>
      <c r="B11" t="str">
        <f>GAMSbase!A11</f>
        <v>Initial Output (2005 US International $, trillions)</v>
      </c>
      <c r="C11" s="2" t="str">
        <f>IFERROR(#REF!/GAMSCopen!B11,"")</f>
        <v/>
      </c>
      <c r="D11" s="2" t="str">
        <f>IFERROR(#REF!/GAMSCopen!C11,"")</f>
        <v/>
      </c>
      <c r="E11" s="2" t="str">
        <f>IFERROR(#REF!/GAMSCopen!D11,"")</f>
        <v/>
      </c>
      <c r="F11" s="2" t="str">
        <f>IFERROR(#REF!/GAMSCopen!E11,"")</f>
        <v/>
      </c>
      <c r="G11" s="2" t="str">
        <f>IFERROR(#REF!/GAMSCopen!F11,"")</f>
        <v/>
      </c>
      <c r="H11" s="2" t="str">
        <f>IFERROR(#REF!/GAMSCopen!G11,"")</f>
        <v/>
      </c>
      <c r="I11" s="2" t="str">
        <f>IFERROR(#REF!/GAMSCopen!H11,"")</f>
        <v/>
      </c>
      <c r="J11" s="2" t="str">
        <f>IFERROR(#REF!/GAMSCopen!I11,"")</f>
        <v/>
      </c>
      <c r="K11" s="2" t="str">
        <f>IFERROR(#REF!/GAMSCopen!J11,"")</f>
        <v/>
      </c>
      <c r="L11" s="2" t="str">
        <f>IFERROR(#REF!/GAMSCopen!K11,"")</f>
        <v/>
      </c>
      <c r="M11" s="2" t="str">
        <f>IFERROR(#REF!/GAMSCopen!L11,"")</f>
        <v/>
      </c>
      <c r="N11" s="2" t="str">
        <f>IFERROR(#REF!/GAMSCopen!M11,"")</f>
        <v/>
      </c>
      <c r="O11" s="2" t="str">
        <f>IFERROR(#REF!/GAMSCopen!N11,"")</f>
        <v/>
      </c>
      <c r="P11" s="2" t="str">
        <f>IFERROR(#REF!/GAMSCopen!O11,"")</f>
        <v/>
      </c>
      <c r="Q11" s="2" t="str">
        <f>IFERROR(#REF!/GAMSCopen!P11,"")</f>
        <v/>
      </c>
      <c r="R11" s="2" t="str">
        <f>IFERROR(#REF!/GAMSCopen!Q11,"")</f>
        <v/>
      </c>
      <c r="S11" s="2" t="str">
        <f>IFERROR(#REF!/GAMSCopen!R11,"")</f>
        <v/>
      </c>
      <c r="T11" s="2" t="str">
        <f>IFERROR(#REF!/GAMSCopen!S11,"")</f>
        <v/>
      </c>
      <c r="U11" s="2" t="str">
        <f>IFERROR(#REF!/GAMSCopen!T11,"")</f>
        <v/>
      </c>
      <c r="V11" s="2" t="str">
        <f>IFERROR(#REF!/GAMSCopen!U11,"")</f>
        <v/>
      </c>
      <c r="W11" s="2" t="str">
        <f>IFERROR(#REF!/GAMSCopen!V11,"")</f>
        <v/>
      </c>
      <c r="X11" s="2" t="str">
        <f>IFERROR(#REF!/GAMSCopen!W11,"")</f>
        <v/>
      </c>
      <c r="Y11" s="2" t="str">
        <f>IFERROR(#REF!/GAMSCopen!X11,"")</f>
        <v/>
      </c>
      <c r="Z11" s="2" t="str">
        <f>IFERROR(#REF!/GAMSCopen!Y11,"")</f>
        <v/>
      </c>
      <c r="AA11" s="2" t="str">
        <f>IFERROR(#REF!/GAMSCopen!Z11,"")</f>
        <v/>
      </c>
      <c r="AB11" s="2" t="str">
        <f>IFERROR(#REF!/GAMSCopen!AA11,"")</f>
        <v/>
      </c>
      <c r="AC11" s="2" t="str">
        <f>IFERROR(#REF!/GAMSCopen!AB11,"")</f>
        <v/>
      </c>
      <c r="AD11" s="2" t="str">
        <f>IFERROR(#REF!/GAMSCopen!AC11,"")</f>
        <v/>
      </c>
      <c r="AE11" s="2" t="str">
        <f>IFERROR(#REF!/GAMSCopen!AD11,"")</f>
        <v/>
      </c>
      <c r="AF11" s="2" t="str">
        <f>IFERROR(#REF!/GAMSCopen!AE11,"")</f>
        <v/>
      </c>
      <c r="AG11" s="2" t="str">
        <f>IFERROR(#REF!/GAMSCopen!AF11,"")</f>
        <v/>
      </c>
      <c r="AH11" s="2" t="str">
        <f>IFERROR(#REF!/GAMSCopen!AG11,"")</f>
        <v/>
      </c>
      <c r="AI11" s="2" t="str">
        <f>IFERROR(#REF!/GAMSCopen!AH11,"")</f>
        <v/>
      </c>
      <c r="AJ11" s="2" t="str">
        <f>IFERROR(#REF!/GAMSCopen!AI11,"")</f>
        <v/>
      </c>
      <c r="AK11" s="2" t="str">
        <f>IFERROR(#REF!/GAMSCopen!AJ11,"")</f>
        <v/>
      </c>
      <c r="AL11" s="2" t="str">
        <f>IFERROR(#REF!/GAMSCopen!AK11,"")</f>
        <v/>
      </c>
      <c r="AM11" s="2" t="str">
        <f>IFERROR(#REF!/GAMSCopen!AL11,"")</f>
        <v/>
      </c>
      <c r="AN11" s="2" t="str">
        <f>IFERROR(#REF!/GAMSCopen!AM11,"")</f>
        <v/>
      </c>
      <c r="AO11" s="2" t="str">
        <f>IFERROR(#REF!/GAMSCopen!AN11,"")</f>
        <v/>
      </c>
      <c r="AP11" s="2" t="str">
        <f>IFERROR(#REF!/GAMSCopen!AO11,"")</f>
        <v/>
      </c>
      <c r="AQ11" s="2" t="str">
        <f>IFERROR(#REF!/GAMSCopen!AP11,"")</f>
        <v/>
      </c>
      <c r="AR11" s="2" t="str">
        <f>IFERROR(#REF!/GAMSCopen!AQ11,"")</f>
        <v/>
      </c>
      <c r="AS11" s="2" t="str">
        <f>IFERROR(#REF!/GAMSCopen!AR11,"")</f>
        <v/>
      </c>
      <c r="AT11" s="2" t="str">
        <f>IFERROR(#REF!/GAMSCopen!AS11,"")</f>
        <v/>
      </c>
      <c r="AU11" s="2" t="str">
        <f>IFERROR(#REF!/GAMSCopen!AT11,"")</f>
        <v/>
      </c>
      <c r="AV11" s="2" t="str">
        <f>IFERROR(#REF!/GAMSCopen!AU11,"")</f>
        <v/>
      </c>
      <c r="AW11" s="2" t="str">
        <f>IFERROR(#REF!/GAMSCopen!AV11,"")</f>
        <v/>
      </c>
      <c r="AX11" s="2" t="str">
        <f>IFERROR(#REF!/GAMSCopen!AW11,"")</f>
        <v/>
      </c>
      <c r="AY11" s="2" t="str">
        <f>IFERROR(#REF!/GAMSCopen!AX11,"")</f>
        <v/>
      </c>
      <c r="AZ11" s="2" t="str">
        <f>IFERROR(#REF!/GAMSCopen!AY11,"")</f>
        <v/>
      </c>
      <c r="BA11" s="2" t="str">
        <f>IFERROR(#REF!/GAMSCopen!AZ11,"")</f>
        <v/>
      </c>
      <c r="BB11" s="2" t="str">
        <f>IFERROR(#REF!/GAMSCopen!BA11,"")</f>
        <v/>
      </c>
      <c r="BC11" s="2" t="str">
        <f>IFERROR(#REF!/GAMSCopen!BB11,"")</f>
        <v/>
      </c>
      <c r="BD11" s="2" t="str">
        <f>IFERROR(#REF!/GAMSCopen!BC11,"")</f>
        <v/>
      </c>
      <c r="BE11" s="2" t="str">
        <f>IFERROR(#REF!/GAMSCopen!BD11,"")</f>
        <v/>
      </c>
      <c r="BF11" s="2" t="str">
        <f>IFERROR(#REF!/GAMSCopen!BE11,"")</f>
        <v/>
      </c>
      <c r="BG11" s="2" t="str">
        <f>IFERROR(#REF!/GAMSCopen!BF11,"")</f>
        <v/>
      </c>
      <c r="BH11" s="2" t="str">
        <f>IFERROR(#REF!/GAMSCopen!BG11,"")</f>
        <v/>
      </c>
      <c r="BI11" s="2" t="str">
        <f>IFERROR(#REF!/GAMSCopen!BH11,"")</f>
        <v/>
      </c>
      <c r="BJ11" s="2" t="str">
        <f>IFERROR(#REF!/GAMSCopen!BI11,"")</f>
        <v/>
      </c>
    </row>
    <row r="12" spans="1:62" x14ac:dyDescent="0.25">
      <c r="A12" t="e">
        <f>#REF!</f>
        <v>#REF!</v>
      </c>
      <c r="B12" t="str">
        <f>GAMSbase!A12</f>
        <v>Initial K (Capital Stock)</v>
      </c>
      <c r="C12" s="2" t="str">
        <f>IFERROR(#REF!/GAMSCopen!B12,"")</f>
        <v/>
      </c>
      <c r="D12" s="2" t="str">
        <f>IFERROR(#REF!/GAMSCopen!C12,"")</f>
        <v/>
      </c>
      <c r="E12" s="2" t="str">
        <f>IFERROR(#REF!/GAMSCopen!D12,"")</f>
        <v/>
      </c>
      <c r="F12" s="2" t="str">
        <f>IFERROR(#REF!/GAMSCopen!E12,"")</f>
        <v/>
      </c>
      <c r="G12" s="2" t="str">
        <f>IFERROR(#REF!/GAMSCopen!F12,"")</f>
        <v/>
      </c>
      <c r="H12" s="2" t="str">
        <f>IFERROR(#REF!/GAMSCopen!G12,"")</f>
        <v/>
      </c>
      <c r="I12" s="2" t="str">
        <f>IFERROR(#REF!/GAMSCopen!H12,"")</f>
        <v/>
      </c>
      <c r="J12" s="2" t="str">
        <f>IFERROR(#REF!/GAMSCopen!I12,"")</f>
        <v/>
      </c>
      <c r="K12" s="2" t="str">
        <f>IFERROR(#REF!/GAMSCopen!J12,"")</f>
        <v/>
      </c>
      <c r="L12" s="2" t="str">
        <f>IFERROR(#REF!/GAMSCopen!K12,"")</f>
        <v/>
      </c>
      <c r="M12" s="2" t="str">
        <f>IFERROR(#REF!/GAMSCopen!L12,"")</f>
        <v/>
      </c>
      <c r="N12" s="2" t="str">
        <f>IFERROR(#REF!/GAMSCopen!M12,"")</f>
        <v/>
      </c>
      <c r="O12" s="2" t="str">
        <f>IFERROR(#REF!/GAMSCopen!N12,"")</f>
        <v/>
      </c>
      <c r="P12" s="2" t="str">
        <f>IFERROR(#REF!/GAMSCopen!O12,"")</f>
        <v/>
      </c>
      <c r="Q12" s="2" t="str">
        <f>IFERROR(#REF!/GAMSCopen!P12,"")</f>
        <v/>
      </c>
      <c r="R12" s="2" t="str">
        <f>IFERROR(#REF!/GAMSCopen!Q12,"")</f>
        <v/>
      </c>
      <c r="S12" s="2" t="str">
        <f>IFERROR(#REF!/GAMSCopen!R12,"")</f>
        <v/>
      </c>
      <c r="T12" s="2" t="str">
        <f>IFERROR(#REF!/GAMSCopen!S12,"")</f>
        <v/>
      </c>
      <c r="U12" s="2" t="str">
        <f>IFERROR(#REF!/GAMSCopen!T12,"")</f>
        <v/>
      </c>
      <c r="V12" s="2" t="str">
        <f>IFERROR(#REF!/GAMSCopen!U12,"")</f>
        <v/>
      </c>
      <c r="W12" s="2" t="str">
        <f>IFERROR(#REF!/GAMSCopen!V12,"")</f>
        <v/>
      </c>
      <c r="X12" s="2" t="str">
        <f>IFERROR(#REF!/GAMSCopen!W12,"")</f>
        <v/>
      </c>
      <c r="Y12" s="2" t="str">
        <f>IFERROR(#REF!/GAMSCopen!X12,"")</f>
        <v/>
      </c>
      <c r="Z12" s="2" t="str">
        <f>IFERROR(#REF!/GAMSCopen!Y12,"")</f>
        <v/>
      </c>
      <c r="AA12" s="2" t="str">
        <f>IFERROR(#REF!/GAMSCopen!Z12,"")</f>
        <v/>
      </c>
      <c r="AB12" s="2" t="str">
        <f>IFERROR(#REF!/GAMSCopen!AA12,"")</f>
        <v/>
      </c>
      <c r="AC12" s="2" t="str">
        <f>IFERROR(#REF!/GAMSCopen!AB12,"")</f>
        <v/>
      </c>
      <c r="AD12" s="2" t="str">
        <f>IFERROR(#REF!/GAMSCopen!AC12,"")</f>
        <v/>
      </c>
      <c r="AE12" s="2" t="str">
        <f>IFERROR(#REF!/GAMSCopen!AD12,"")</f>
        <v/>
      </c>
      <c r="AF12" s="2" t="str">
        <f>IFERROR(#REF!/GAMSCopen!AE12,"")</f>
        <v/>
      </c>
      <c r="AG12" s="2" t="str">
        <f>IFERROR(#REF!/GAMSCopen!AF12,"")</f>
        <v/>
      </c>
      <c r="AH12" s="2" t="str">
        <f>IFERROR(#REF!/GAMSCopen!AG12,"")</f>
        <v/>
      </c>
      <c r="AI12" s="2" t="str">
        <f>IFERROR(#REF!/GAMSCopen!AH12,"")</f>
        <v/>
      </c>
      <c r="AJ12" s="2" t="str">
        <f>IFERROR(#REF!/GAMSCopen!AI12,"")</f>
        <v/>
      </c>
      <c r="AK12" s="2" t="str">
        <f>IFERROR(#REF!/GAMSCopen!AJ12,"")</f>
        <v/>
      </c>
      <c r="AL12" s="2" t="str">
        <f>IFERROR(#REF!/GAMSCopen!AK12,"")</f>
        <v/>
      </c>
      <c r="AM12" s="2" t="str">
        <f>IFERROR(#REF!/GAMSCopen!AL12,"")</f>
        <v/>
      </c>
      <c r="AN12" s="2" t="str">
        <f>IFERROR(#REF!/GAMSCopen!AM12,"")</f>
        <v/>
      </c>
      <c r="AO12" s="2" t="str">
        <f>IFERROR(#REF!/GAMSCopen!AN12,"")</f>
        <v/>
      </c>
      <c r="AP12" s="2" t="str">
        <f>IFERROR(#REF!/GAMSCopen!AO12,"")</f>
        <v/>
      </c>
      <c r="AQ12" s="2" t="str">
        <f>IFERROR(#REF!/GAMSCopen!AP12,"")</f>
        <v/>
      </c>
      <c r="AR12" s="2" t="str">
        <f>IFERROR(#REF!/GAMSCopen!AQ12,"")</f>
        <v/>
      </c>
      <c r="AS12" s="2" t="str">
        <f>IFERROR(#REF!/GAMSCopen!AR12,"")</f>
        <v/>
      </c>
      <c r="AT12" s="2" t="str">
        <f>IFERROR(#REF!/GAMSCopen!AS12,"")</f>
        <v/>
      </c>
      <c r="AU12" s="2" t="str">
        <f>IFERROR(#REF!/GAMSCopen!AT12,"")</f>
        <v/>
      </c>
      <c r="AV12" s="2" t="str">
        <f>IFERROR(#REF!/GAMSCopen!AU12,"")</f>
        <v/>
      </c>
      <c r="AW12" s="2" t="str">
        <f>IFERROR(#REF!/GAMSCopen!AV12,"")</f>
        <v/>
      </c>
      <c r="AX12" s="2" t="str">
        <f>IFERROR(#REF!/GAMSCopen!AW12,"")</f>
        <v/>
      </c>
      <c r="AY12" s="2" t="str">
        <f>IFERROR(#REF!/GAMSCopen!AX12,"")</f>
        <v/>
      </c>
      <c r="AZ12" s="2" t="str">
        <f>IFERROR(#REF!/GAMSCopen!AY12,"")</f>
        <v/>
      </c>
      <c r="BA12" s="2" t="str">
        <f>IFERROR(#REF!/GAMSCopen!AZ12,"")</f>
        <v/>
      </c>
      <c r="BB12" s="2" t="str">
        <f>IFERROR(#REF!/GAMSCopen!BA12,"")</f>
        <v/>
      </c>
      <c r="BC12" s="2" t="str">
        <f>IFERROR(#REF!/GAMSCopen!BB12,"")</f>
        <v/>
      </c>
      <c r="BD12" s="2" t="str">
        <f>IFERROR(#REF!/GAMSCopen!BC12,"")</f>
        <v/>
      </c>
      <c r="BE12" s="2" t="str">
        <f>IFERROR(#REF!/GAMSCopen!BD12,"")</f>
        <v/>
      </c>
      <c r="BF12" s="2" t="str">
        <f>IFERROR(#REF!/GAMSCopen!BE12,"")</f>
        <v/>
      </c>
      <c r="BG12" s="2" t="str">
        <f>IFERROR(#REF!/GAMSCopen!BF12,"")</f>
        <v/>
      </c>
      <c r="BH12" s="2" t="str">
        <f>IFERROR(#REF!/GAMSCopen!BG12,"")</f>
        <v/>
      </c>
      <c r="BI12" s="2" t="str">
        <f>IFERROR(#REF!/GAMSCopen!BH12,"")</f>
        <v/>
      </c>
      <c r="BJ12" s="2" t="str">
        <f>IFERROR(#REF!/GAMSCopen!BI12,"")</f>
        <v/>
      </c>
    </row>
    <row r="13" spans="1:62" x14ac:dyDescent="0.25">
      <c r="A13" t="e">
        <f>#REF!</f>
        <v>#REF!</v>
      </c>
      <c r="B13" t="str">
        <f>GAMSbase!A13</f>
        <v>Initial A (Total Factor Productivity)</v>
      </c>
      <c r="C13" s="2" t="str">
        <f>IFERROR(#REF!/GAMSCopen!B13,"")</f>
        <v/>
      </c>
      <c r="D13" s="2" t="str">
        <f>IFERROR(#REF!/GAMSCopen!C13,"")</f>
        <v/>
      </c>
      <c r="E13" s="2" t="str">
        <f>IFERROR(#REF!/GAMSCopen!D13,"")</f>
        <v/>
      </c>
      <c r="F13" s="2" t="str">
        <f>IFERROR(#REF!/GAMSCopen!E13,"")</f>
        <v/>
      </c>
      <c r="G13" s="2" t="str">
        <f>IFERROR(#REF!/GAMSCopen!F13,"")</f>
        <v/>
      </c>
      <c r="H13" s="2" t="str">
        <f>IFERROR(#REF!/GAMSCopen!G13,"")</f>
        <v/>
      </c>
      <c r="I13" s="2" t="str">
        <f>IFERROR(#REF!/GAMSCopen!H13,"")</f>
        <v/>
      </c>
      <c r="J13" s="2" t="str">
        <f>IFERROR(#REF!/GAMSCopen!I13,"")</f>
        <v/>
      </c>
      <c r="K13" s="2" t="str">
        <f>IFERROR(#REF!/GAMSCopen!J13,"")</f>
        <v/>
      </c>
      <c r="L13" s="2" t="str">
        <f>IFERROR(#REF!/GAMSCopen!K13,"")</f>
        <v/>
      </c>
      <c r="M13" s="2" t="str">
        <f>IFERROR(#REF!/GAMSCopen!L13,"")</f>
        <v/>
      </c>
      <c r="N13" s="2" t="str">
        <f>IFERROR(#REF!/GAMSCopen!M13,"")</f>
        <v/>
      </c>
      <c r="O13" s="2" t="str">
        <f>IFERROR(#REF!/GAMSCopen!N13,"")</f>
        <v/>
      </c>
      <c r="P13" s="2" t="str">
        <f>IFERROR(#REF!/GAMSCopen!O13,"")</f>
        <v/>
      </c>
      <c r="Q13" s="2" t="str">
        <f>IFERROR(#REF!/GAMSCopen!P13,"")</f>
        <v/>
      </c>
      <c r="R13" s="2" t="str">
        <f>IFERROR(#REF!/GAMSCopen!Q13,"")</f>
        <v/>
      </c>
      <c r="S13" s="2" t="str">
        <f>IFERROR(#REF!/GAMSCopen!R13,"")</f>
        <v/>
      </c>
      <c r="T13" s="2" t="str">
        <f>IFERROR(#REF!/GAMSCopen!S13,"")</f>
        <v/>
      </c>
      <c r="U13" s="2" t="str">
        <f>IFERROR(#REF!/GAMSCopen!T13,"")</f>
        <v/>
      </c>
      <c r="V13" s="2" t="str">
        <f>IFERROR(#REF!/GAMSCopen!U13,"")</f>
        <v/>
      </c>
      <c r="W13" s="2" t="str">
        <f>IFERROR(#REF!/GAMSCopen!V13,"")</f>
        <v/>
      </c>
      <c r="X13" s="2" t="str">
        <f>IFERROR(#REF!/GAMSCopen!W13,"")</f>
        <v/>
      </c>
      <c r="Y13" s="2" t="str">
        <f>IFERROR(#REF!/GAMSCopen!X13,"")</f>
        <v/>
      </c>
      <c r="Z13" s="2" t="str">
        <f>IFERROR(#REF!/GAMSCopen!Y13,"")</f>
        <v/>
      </c>
      <c r="AA13" s="2" t="str">
        <f>IFERROR(#REF!/GAMSCopen!Z13,"")</f>
        <v/>
      </c>
      <c r="AB13" s="2" t="str">
        <f>IFERROR(#REF!/GAMSCopen!AA13,"")</f>
        <v/>
      </c>
      <c r="AC13" s="2" t="str">
        <f>IFERROR(#REF!/GAMSCopen!AB13,"")</f>
        <v/>
      </c>
      <c r="AD13" s="2" t="str">
        <f>IFERROR(#REF!/GAMSCopen!AC13,"")</f>
        <v/>
      </c>
      <c r="AE13" s="2" t="str">
        <f>IFERROR(#REF!/GAMSCopen!AD13,"")</f>
        <v/>
      </c>
      <c r="AF13" s="2" t="str">
        <f>IFERROR(#REF!/GAMSCopen!AE13,"")</f>
        <v/>
      </c>
      <c r="AG13" s="2" t="str">
        <f>IFERROR(#REF!/GAMSCopen!AF13,"")</f>
        <v/>
      </c>
      <c r="AH13" s="2" t="str">
        <f>IFERROR(#REF!/GAMSCopen!AG13,"")</f>
        <v/>
      </c>
      <c r="AI13" s="2" t="str">
        <f>IFERROR(#REF!/GAMSCopen!AH13,"")</f>
        <v/>
      </c>
      <c r="AJ13" s="2" t="str">
        <f>IFERROR(#REF!/GAMSCopen!AI13,"")</f>
        <v/>
      </c>
      <c r="AK13" s="2" t="str">
        <f>IFERROR(#REF!/GAMSCopen!AJ13,"")</f>
        <v/>
      </c>
      <c r="AL13" s="2" t="str">
        <f>IFERROR(#REF!/GAMSCopen!AK13,"")</f>
        <v/>
      </c>
      <c r="AM13" s="2" t="str">
        <f>IFERROR(#REF!/GAMSCopen!AL13,"")</f>
        <v/>
      </c>
      <c r="AN13" s="2" t="str">
        <f>IFERROR(#REF!/GAMSCopen!AM13,"")</f>
        <v/>
      </c>
      <c r="AO13" s="2" t="str">
        <f>IFERROR(#REF!/GAMSCopen!AN13,"")</f>
        <v/>
      </c>
      <c r="AP13" s="2" t="str">
        <f>IFERROR(#REF!/GAMSCopen!AO13,"")</f>
        <v/>
      </c>
      <c r="AQ13" s="2" t="str">
        <f>IFERROR(#REF!/GAMSCopen!AP13,"")</f>
        <v/>
      </c>
      <c r="AR13" s="2" t="str">
        <f>IFERROR(#REF!/GAMSCopen!AQ13,"")</f>
        <v/>
      </c>
      <c r="AS13" s="2" t="str">
        <f>IFERROR(#REF!/GAMSCopen!AR13,"")</f>
        <v/>
      </c>
      <c r="AT13" s="2" t="str">
        <f>IFERROR(#REF!/GAMSCopen!AS13,"")</f>
        <v/>
      </c>
      <c r="AU13" s="2" t="str">
        <f>IFERROR(#REF!/GAMSCopen!AT13,"")</f>
        <v/>
      </c>
      <c r="AV13" s="2" t="str">
        <f>IFERROR(#REF!/GAMSCopen!AU13,"")</f>
        <v/>
      </c>
      <c r="AW13" s="2" t="str">
        <f>IFERROR(#REF!/GAMSCopen!AV13,"")</f>
        <v/>
      </c>
      <c r="AX13" s="2" t="str">
        <f>IFERROR(#REF!/GAMSCopen!AW13,"")</f>
        <v/>
      </c>
      <c r="AY13" s="2" t="str">
        <f>IFERROR(#REF!/GAMSCopen!AX13,"")</f>
        <v/>
      </c>
      <c r="AZ13" s="2" t="str">
        <f>IFERROR(#REF!/GAMSCopen!AY13,"")</f>
        <v/>
      </c>
      <c r="BA13" s="2" t="str">
        <f>IFERROR(#REF!/GAMSCopen!AZ13,"")</f>
        <v/>
      </c>
      <c r="BB13" s="2" t="str">
        <f>IFERROR(#REF!/GAMSCopen!BA13,"")</f>
        <v/>
      </c>
      <c r="BC13" s="2" t="str">
        <f>IFERROR(#REF!/GAMSCopen!BB13,"")</f>
        <v/>
      </c>
      <c r="BD13" s="2" t="str">
        <f>IFERROR(#REF!/GAMSCopen!BC13,"")</f>
        <v/>
      </c>
      <c r="BE13" s="2" t="str">
        <f>IFERROR(#REF!/GAMSCopen!BD13,"")</f>
        <v/>
      </c>
      <c r="BF13" s="2" t="str">
        <f>IFERROR(#REF!/GAMSCopen!BE13,"")</f>
        <v/>
      </c>
      <c r="BG13" s="2" t="str">
        <f>IFERROR(#REF!/GAMSCopen!BF13,"")</f>
        <v/>
      </c>
      <c r="BH13" s="2" t="str">
        <f>IFERROR(#REF!/GAMSCopen!BG13,"")</f>
        <v/>
      </c>
      <c r="BI13" s="2" t="str">
        <f>IFERROR(#REF!/GAMSCopen!BH13,"")</f>
        <v/>
      </c>
      <c r="BJ13" s="2" t="str">
        <f>IFERROR(#REF!/GAMSCopen!BI13,"")</f>
        <v/>
      </c>
    </row>
    <row r="14" spans="1:62" x14ac:dyDescent="0.25">
      <c r="A14" t="e">
        <f>#REF!</f>
        <v>#REF!</v>
      </c>
      <c r="B14" t="str">
        <f>GAMSbase!A14</f>
        <v>* WELFARE</v>
      </c>
      <c r="C14" s="2" t="str">
        <f>IFERROR(#REF!/GAMSCopen!B14,"")</f>
        <v/>
      </c>
      <c r="D14" s="2" t="str">
        <f>IFERROR(#REF!/GAMSCopen!C14,"")</f>
        <v/>
      </c>
      <c r="E14" s="2" t="str">
        <f>IFERROR(#REF!/GAMSCopen!D14,"")</f>
        <v/>
      </c>
      <c r="F14" s="2" t="str">
        <f>IFERROR(#REF!/GAMSCopen!E14,"")</f>
        <v/>
      </c>
      <c r="G14" s="2" t="str">
        <f>IFERROR(#REF!/GAMSCopen!F14,"")</f>
        <v/>
      </c>
      <c r="H14" s="2" t="str">
        <f>IFERROR(#REF!/GAMSCopen!G14,"")</f>
        <v/>
      </c>
      <c r="I14" s="2" t="str">
        <f>IFERROR(#REF!/GAMSCopen!H14,"")</f>
        <v/>
      </c>
      <c r="J14" s="2" t="str">
        <f>IFERROR(#REF!/GAMSCopen!I14,"")</f>
        <v/>
      </c>
      <c r="K14" s="2" t="str">
        <f>IFERROR(#REF!/GAMSCopen!J14,"")</f>
        <v/>
      </c>
      <c r="L14" s="2" t="str">
        <f>IFERROR(#REF!/GAMSCopen!K14,"")</f>
        <v/>
      </c>
      <c r="M14" s="2" t="str">
        <f>IFERROR(#REF!/GAMSCopen!L14,"")</f>
        <v/>
      </c>
      <c r="N14" s="2" t="str">
        <f>IFERROR(#REF!/GAMSCopen!M14,"")</f>
        <v/>
      </c>
      <c r="O14" s="2" t="str">
        <f>IFERROR(#REF!/GAMSCopen!N14,"")</f>
        <v/>
      </c>
      <c r="P14" s="2" t="str">
        <f>IFERROR(#REF!/GAMSCopen!O14,"")</f>
        <v/>
      </c>
      <c r="Q14" s="2" t="str">
        <f>IFERROR(#REF!/GAMSCopen!P14,"")</f>
        <v/>
      </c>
      <c r="R14" s="2" t="str">
        <f>IFERROR(#REF!/GAMSCopen!Q14,"")</f>
        <v/>
      </c>
      <c r="S14" s="2" t="str">
        <f>IFERROR(#REF!/GAMSCopen!R14,"")</f>
        <v/>
      </c>
      <c r="T14" s="2" t="str">
        <f>IFERROR(#REF!/GAMSCopen!S14,"")</f>
        <v/>
      </c>
      <c r="U14" s="2" t="str">
        <f>IFERROR(#REF!/GAMSCopen!T14,"")</f>
        <v/>
      </c>
      <c r="V14" s="2" t="str">
        <f>IFERROR(#REF!/GAMSCopen!U14,"")</f>
        <v/>
      </c>
      <c r="W14" s="2" t="str">
        <f>IFERROR(#REF!/GAMSCopen!V14,"")</f>
        <v/>
      </c>
      <c r="X14" s="2" t="str">
        <f>IFERROR(#REF!/GAMSCopen!W14,"")</f>
        <v/>
      </c>
      <c r="Y14" s="2" t="str">
        <f>IFERROR(#REF!/GAMSCopen!X14,"")</f>
        <v/>
      </c>
      <c r="Z14" s="2" t="str">
        <f>IFERROR(#REF!/GAMSCopen!Y14,"")</f>
        <v/>
      </c>
      <c r="AA14" s="2" t="str">
        <f>IFERROR(#REF!/GAMSCopen!Z14,"")</f>
        <v/>
      </c>
      <c r="AB14" s="2" t="str">
        <f>IFERROR(#REF!/GAMSCopen!AA14,"")</f>
        <v/>
      </c>
      <c r="AC14" s="2" t="str">
        <f>IFERROR(#REF!/GAMSCopen!AB14,"")</f>
        <v/>
      </c>
      <c r="AD14" s="2" t="str">
        <f>IFERROR(#REF!/GAMSCopen!AC14,"")</f>
        <v/>
      </c>
      <c r="AE14" s="2" t="str">
        <f>IFERROR(#REF!/GAMSCopen!AD14,"")</f>
        <v/>
      </c>
      <c r="AF14" s="2" t="str">
        <f>IFERROR(#REF!/GAMSCopen!AE14,"")</f>
        <v/>
      </c>
      <c r="AG14" s="2" t="str">
        <f>IFERROR(#REF!/GAMSCopen!AF14,"")</f>
        <v/>
      </c>
      <c r="AH14" s="2" t="str">
        <f>IFERROR(#REF!/GAMSCopen!AG14,"")</f>
        <v/>
      </c>
      <c r="AI14" s="2" t="str">
        <f>IFERROR(#REF!/GAMSCopen!AH14,"")</f>
        <v/>
      </c>
      <c r="AJ14" s="2" t="str">
        <f>IFERROR(#REF!/GAMSCopen!AI14,"")</f>
        <v/>
      </c>
      <c r="AK14" s="2" t="str">
        <f>IFERROR(#REF!/GAMSCopen!AJ14,"")</f>
        <v/>
      </c>
      <c r="AL14" s="2" t="str">
        <f>IFERROR(#REF!/GAMSCopen!AK14,"")</f>
        <v/>
      </c>
      <c r="AM14" s="2" t="str">
        <f>IFERROR(#REF!/GAMSCopen!AL14,"")</f>
        <v/>
      </c>
      <c r="AN14" s="2" t="str">
        <f>IFERROR(#REF!/GAMSCopen!AM14,"")</f>
        <v/>
      </c>
      <c r="AO14" s="2" t="str">
        <f>IFERROR(#REF!/GAMSCopen!AN14,"")</f>
        <v/>
      </c>
      <c r="AP14" s="2" t="str">
        <f>IFERROR(#REF!/GAMSCopen!AO14,"")</f>
        <v/>
      </c>
      <c r="AQ14" s="2" t="str">
        <f>IFERROR(#REF!/GAMSCopen!AP14,"")</f>
        <v/>
      </c>
      <c r="AR14" s="2" t="str">
        <f>IFERROR(#REF!/GAMSCopen!AQ14,"")</f>
        <v/>
      </c>
      <c r="AS14" s="2" t="str">
        <f>IFERROR(#REF!/GAMSCopen!AR14,"")</f>
        <v/>
      </c>
      <c r="AT14" s="2" t="str">
        <f>IFERROR(#REF!/GAMSCopen!AS14,"")</f>
        <v/>
      </c>
      <c r="AU14" s="2" t="str">
        <f>IFERROR(#REF!/GAMSCopen!AT14,"")</f>
        <v/>
      </c>
      <c r="AV14" s="2" t="str">
        <f>IFERROR(#REF!/GAMSCopen!AU14,"")</f>
        <v/>
      </c>
      <c r="AW14" s="2" t="str">
        <f>IFERROR(#REF!/GAMSCopen!AV14,"")</f>
        <v/>
      </c>
      <c r="AX14" s="2" t="str">
        <f>IFERROR(#REF!/GAMSCopen!AW14,"")</f>
        <v/>
      </c>
      <c r="AY14" s="2" t="str">
        <f>IFERROR(#REF!/GAMSCopen!AX14,"")</f>
        <v/>
      </c>
      <c r="AZ14" s="2" t="str">
        <f>IFERROR(#REF!/GAMSCopen!AY14,"")</f>
        <v/>
      </c>
      <c r="BA14" s="2" t="str">
        <f>IFERROR(#REF!/GAMSCopen!AZ14,"")</f>
        <v/>
      </c>
      <c r="BB14" s="2" t="str">
        <f>IFERROR(#REF!/GAMSCopen!BA14,"")</f>
        <v/>
      </c>
      <c r="BC14" s="2" t="str">
        <f>IFERROR(#REF!/GAMSCopen!BB14,"")</f>
        <v/>
      </c>
      <c r="BD14" s="2" t="str">
        <f>IFERROR(#REF!/GAMSCopen!BC14,"")</f>
        <v/>
      </c>
      <c r="BE14" s="2" t="str">
        <f>IFERROR(#REF!/GAMSCopen!BD14,"")</f>
        <v/>
      </c>
      <c r="BF14" s="2" t="str">
        <f>IFERROR(#REF!/GAMSCopen!BE14,"")</f>
        <v/>
      </c>
      <c r="BG14" s="2" t="str">
        <f>IFERROR(#REF!/GAMSCopen!BF14,"")</f>
        <v/>
      </c>
      <c r="BH14" s="2" t="str">
        <f>IFERROR(#REF!/GAMSCopen!BG14,"")</f>
        <v/>
      </c>
      <c r="BI14" s="2" t="str">
        <f>IFERROR(#REF!/GAMSCopen!BH14,"")</f>
        <v/>
      </c>
      <c r="BJ14" s="2" t="str">
        <f>IFERROR(#REF!/GAMSCopen!BI14,"")</f>
        <v/>
      </c>
    </row>
    <row r="15" spans="1:62" x14ac:dyDescent="0.25">
      <c r="A15" t="e">
        <f>#REF!</f>
        <v>#REF!</v>
      </c>
      <c r="B15" t="str">
        <f>GAMSbase!A15</f>
        <v>Time Preference plus Risk (per year)</v>
      </c>
      <c r="C15" s="2" t="str">
        <f>IFERROR(#REF!/GAMSCopen!B15,"")</f>
        <v/>
      </c>
      <c r="D15" s="2" t="str">
        <f>IFERROR(#REF!/GAMSCopen!C15,"")</f>
        <v/>
      </c>
      <c r="E15" s="2" t="str">
        <f>IFERROR(#REF!/GAMSCopen!D15,"")</f>
        <v/>
      </c>
      <c r="F15" s="2" t="str">
        <f>IFERROR(#REF!/GAMSCopen!E15,"")</f>
        <v/>
      </c>
      <c r="G15" s="2" t="str">
        <f>IFERROR(#REF!/GAMSCopen!F15,"")</f>
        <v/>
      </c>
      <c r="H15" s="2" t="str">
        <f>IFERROR(#REF!/GAMSCopen!G15,"")</f>
        <v/>
      </c>
      <c r="I15" s="2" t="str">
        <f>IFERROR(#REF!/GAMSCopen!H15,"")</f>
        <v/>
      </c>
      <c r="J15" s="2" t="str">
        <f>IFERROR(#REF!/GAMSCopen!I15,"")</f>
        <v/>
      </c>
      <c r="K15" s="2" t="str">
        <f>IFERROR(#REF!/GAMSCopen!J15,"")</f>
        <v/>
      </c>
      <c r="L15" s="2" t="str">
        <f>IFERROR(#REF!/GAMSCopen!K15,"")</f>
        <v/>
      </c>
      <c r="M15" s="2" t="str">
        <f>IFERROR(#REF!/GAMSCopen!L15,"")</f>
        <v/>
      </c>
      <c r="N15" s="2" t="str">
        <f>IFERROR(#REF!/GAMSCopen!M15,"")</f>
        <v/>
      </c>
      <c r="O15" s="2" t="str">
        <f>IFERROR(#REF!/GAMSCopen!N15,"")</f>
        <v/>
      </c>
      <c r="P15" s="2" t="str">
        <f>IFERROR(#REF!/GAMSCopen!O15,"")</f>
        <v/>
      </c>
      <c r="Q15" s="2" t="str">
        <f>IFERROR(#REF!/GAMSCopen!P15,"")</f>
        <v/>
      </c>
      <c r="R15" s="2" t="str">
        <f>IFERROR(#REF!/GAMSCopen!Q15,"")</f>
        <v/>
      </c>
      <c r="S15" s="2" t="str">
        <f>IFERROR(#REF!/GAMSCopen!R15,"")</f>
        <v/>
      </c>
      <c r="T15" s="2" t="str">
        <f>IFERROR(#REF!/GAMSCopen!S15,"")</f>
        <v/>
      </c>
      <c r="U15" s="2" t="str">
        <f>IFERROR(#REF!/GAMSCopen!T15,"")</f>
        <v/>
      </c>
      <c r="V15" s="2" t="str">
        <f>IFERROR(#REF!/GAMSCopen!U15,"")</f>
        <v/>
      </c>
      <c r="W15" s="2" t="str">
        <f>IFERROR(#REF!/GAMSCopen!V15,"")</f>
        <v/>
      </c>
      <c r="X15" s="2" t="str">
        <f>IFERROR(#REF!/GAMSCopen!W15,"")</f>
        <v/>
      </c>
      <c r="Y15" s="2" t="str">
        <f>IFERROR(#REF!/GAMSCopen!X15,"")</f>
        <v/>
      </c>
      <c r="Z15" s="2" t="str">
        <f>IFERROR(#REF!/GAMSCopen!Y15,"")</f>
        <v/>
      </c>
      <c r="AA15" s="2" t="str">
        <f>IFERROR(#REF!/GAMSCopen!Z15,"")</f>
        <v/>
      </c>
      <c r="AB15" s="2" t="str">
        <f>IFERROR(#REF!/GAMSCopen!AA15,"")</f>
        <v/>
      </c>
      <c r="AC15" s="2" t="str">
        <f>IFERROR(#REF!/GAMSCopen!AB15,"")</f>
        <v/>
      </c>
      <c r="AD15" s="2" t="str">
        <f>IFERROR(#REF!/GAMSCopen!AC15,"")</f>
        <v/>
      </c>
      <c r="AE15" s="2" t="str">
        <f>IFERROR(#REF!/GAMSCopen!AD15,"")</f>
        <v/>
      </c>
      <c r="AF15" s="2" t="str">
        <f>IFERROR(#REF!/GAMSCopen!AE15,"")</f>
        <v/>
      </c>
      <c r="AG15" s="2" t="str">
        <f>IFERROR(#REF!/GAMSCopen!AF15,"")</f>
        <v/>
      </c>
      <c r="AH15" s="2" t="str">
        <f>IFERROR(#REF!/GAMSCopen!AG15,"")</f>
        <v/>
      </c>
      <c r="AI15" s="2" t="str">
        <f>IFERROR(#REF!/GAMSCopen!AH15,"")</f>
        <v/>
      </c>
      <c r="AJ15" s="2" t="str">
        <f>IFERROR(#REF!/GAMSCopen!AI15,"")</f>
        <v/>
      </c>
      <c r="AK15" s="2" t="str">
        <f>IFERROR(#REF!/GAMSCopen!AJ15,"")</f>
        <v/>
      </c>
      <c r="AL15" s="2" t="str">
        <f>IFERROR(#REF!/GAMSCopen!AK15,"")</f>
        <v/>
      </c>
      <c r="AM15" s="2" t="str">
        <f>IFERROR(#REF!/GAMSCopen!AL15,"")</f>
        <v/>
      </c>
      <c r="AN15" s="2" t="str">
        <f>IFERROR(#REF!/GAMSCopen!AM15,"")</f>
        <v/>
      </c>
      <c r="AO15" s="2" t="str">
        <f>IFERROR(#REF!/GAMSCopen!AN15,"")</f>
        <v/>
      </c>
      <c r="AP15" s="2" t="str">
        <f>IFERROR(#REF!/GAMSCopen!AO15,"")</f>
        <v/>
      </c>
      <c r="AQ15" s="2" t="str">
        <f>IFERROR(#REF!/GAMSCopen!AP15,"")</f>
        <v/>
      </c>
      <c r="AR15" s="2" t="str">
        <f>IFERROR(#REF!/GAMSCopen!AQ15,"")</f>
        <v/>
      </c>
      <c r="AS15" s="2" t="str">
        <f>IFERROR(#REF!/GAMSCopen!AR15,"")</f>
        <v/>
      </c>
      <c r="AT15" s="2" t="str">
        <f>IFERROR(#REF!/GAMSCopen!AS15,"")</f>
        <v/>
      </c>
      <c r="AU15" s="2" t="str">
        <f>IFERROR(#REF!/GAMSCopen!AT15,"")</f>
        <v/>
      </c>
      <c r="AV15" s="2" t="str">
        <f>IFERROR(#REF!/GAMSCopen!AU15,"")</f>
        <v/>
      </c>
      <c r="AW15" s="2" t="str">
        <f>IFERROR(#REF!/GAMSCopen!AV15,"")</f>
        <v/>
      </c>
      <c r="AX15" s="2" t="str">
        <f>IFERROR(#REF!/GAMSCopen!AW15,"")</f>
        <v/>
      </c>
      <c r="AY15" s="2" t="str">
        <f>IFERROR(#REF!/GAMSCopen!AX15,"")</f>
        <v/>
      </c>
      <c r="AZ15" s="2" t="str">
        <f>IFERROR(#REF!/GAMSCopen!AY15,"")</f>
        <v/>
      </c>
      <c r="BA15" s="2" t="str">
        <f>IFERROR(#REF!/GAMSCopen!AZ15,"")</f>
        <v/>
      </c>
      <c r="BB15" s="2" t="str">
        <f>IFERROR(#REF!/GAMSCopen!BA15,"")</f>
        <v/>
      </c>
      <c r="BC15" s="2" t="str">
        <f>IFERROR(#REF!/GAMSCopen!BB15,"")</f>
        <v/>
      </c>
      <c r="BD15" s="2" t="str">
        <f>IFERROR(#REF!/GAMSCopen!BC15,"")</f>
        <v/>
      </c>
      <c r="BE15" s="2" t="str">
        <f>IFERROR(#REF!/GAMSCopen!BD15,"")</f>
        <v/>
      </c>
      <c r="BF15" s="2" t="str">
        <f>IFERROR(#REF!/GAMSCopen!BE15,"")</f>
        <v/>
      </c>
      <c r="BG15" s="2" t="str">
        <f>IFERROR(#REF!/GAMSCopen!BF15,"")</f>
        <v/>
      </c>
      <c r="BH15" s="2" t="str">
        <f>IFERROR(#REF!/GAMSCopen!BG15,"")</f>
        <v/>
      </c>
      <c r="BI15" s="2" t="str">
        <f>IFERROR(#REF!/GAMSCopen!BH15,"")</f>
        <v/>
      </c>
      <c r="BJ15" s="2" t="str">
        <f>IFERROR(#REF!/GAMSCopen!BI15,"")</f>
        <v/>
      </c>
    </row>
    <row r="16" spans="1:62" x14ac:dyDescent="0.25">
      <c r="A16" t="e">
        <f>#REF!</f>
        <v>#REF!</v>
      </c>
      <c r="B16" t="str">
        <f>GAMSbase!A16</f>
        <v>Time Premium</v>
      </c>
      <c r="C16" s="2" t="str">
        <f>IFERROR(#REF!/GAMSCopen!B16,"")</f>
        <v/>
      </c>
      <c r="D16" s="2" t="str">
        <f>IFERROR(#REF!/GAMSCopen!C16,"")</f>
        <v/>
      </c>
      <c r="E16" s="2" t="str">
        <f>IFERROR(#REF!/GAMSCopen!D16,"")</f>
        <v/>
      </c>
      <c r="F16" s="2" t="str">
        <f>IFERROR(#REF!/GAMSCopen!E16,"")</f>
        <v/>
      </c>
      <c r="G16" s="2" t="str">
        <f>IFERROR(#REF!/GAMSCopen!F16,"")</f>
        <v/>
      </c>
      <c r="H16" s="2" t="str">
        <f>IFERROR(#REF!/GAMSCopen!G16,"")</f>
        <v/>
      </c>
      <c r="I16" s="2" t="str">
        <f>IFERROR(#REF!/GAMSCopen!H16,"")</f>
        <v/>
      </c>
      <c r="J16" s="2" t="str">
        <f>IFERROR(#REF!/GAMSCopen!I16,"")</f>
        <v/>
      </c>
      <c r="K16" s="2" t="str">
        <f>IFERROR(#REF!/GAMSCopen!J16,"")</f>
        <v/>
      </c>
      <c r="L16" s="2" t="str">
        <f>IFERROR(#REF!/GAMSCopen!K16,"")</f>
        <v/>
      </c>
      <c r="M16" s="2" t="str">
        <f>IFERROR(#REF!/GAMSCopen!L16,"")</f>
        <v/>
      </c>
      <c r="N16" s="2" t="str">
        <f>IFERROR(#REF!/GAMSCopen!M16,"")</f>
        <v/>
      </c>
      <c r="O16" s="2" t="str">
        <f>IFERROR(#REF!/GAMSCopen!N16,"")</f>
        <v/>
      </c>
      <c r="P16" s="2" t="str">
        <f>IFERROR(#REF!/GAMSCopen!O16,"")</f>
        <v/>
      </c>
      <c r="Q16" s="2" t="str">
        <f>IFERROR(#REF!/GAMSCopen!P16,"")</f>
        <v/>
      </c>
      <c r="R16" s="2" t="str">
        <f>IFERROR(#REF!/GAMSCopen!Q16,"")</f>
        <v/>
      </c>
      <c r="S16" s="2" t="str">
        <f>IFERROR(#REF!/GAMSCopen!R16,"")</f>
        <v/>
      </c>
      <c r="T16" s="2" t="str">
        <f>IFERROR(#REF!/GAMSCopen!S16,"")</f>
        <v/>
      </c>
      <c r="U16" s="2" t="str">
        <f>IFERROR(#REF!/GAMSCopen!T16,"")</f>
        <v/>
      </c>
      <c r="V16" s="2" t="str">
        <f>IFERROR(#REF!/GAMSCopen!U16,"")</f>
        <v/>
      </c>
      <c r="W16" s="2" t="str">
        <f>IFERROR(#REF!/GAMSCopen!V16,"")</f>
        <v/>
      </c>
      <c r="X16" s="2" t="str">
        <f>IFERROR(#REF!/GAMSCopen!W16,"")</f>
        <v/>
      </c>
      <c r="Y16" s="2" t="str">
        <f>IFERROR(#REF!/GAMSCopen!X16,"")</f>
        <v/>
      </c>
      <c r="Z16" s="2" t="str">
        <f>IFERROR(#REF!/GAMSCopen!Y16,"")</f>
        <v/>
      </c>
      <c r="AA16" s="2" t="str">
        <f>IFERROR(#REF!/GAMSCopen!Z16,"")</f>
        <v/>
      </c>
      <c r="AB16" s="2" t="str">
        <f>IFERROR(#REF!/GAMSCopen!AA16,"")</f>
        <v/>
      </c>
      <c r="AC16" s="2" t="str">
        <f>IFERROR(#REF!/GAMSCopen!AB16,"")</f>
        <v/>
      </c>
      <c r="AD16" s="2" t="str">
        <f>IFERROR(#REF!/GAMSCopen!AC16,"")</f>
        <v/>
      </c>
      <c r="AE16" s="2" t="str">
        <f>IFERROR(#REF!/GAMSCopen!AD16,"")</f>
        <v/>
      </c>
      <c r="AF16" s="2" t="str">
        <f>IFERROR(#REF!/GAMSCopen!AE16,"")</f>
        <v/>
      </c>
      <c r="AG16" s="2" t="str">
        <f>IFERROR(#REF!/GAMSCopen!AF16,"")</f>
        <v/>
      </c>
      <c r="AH16" s="2" t="str">
        <f>IFERROR(#REF!/GAMSCopen!AG16,"")</f>
        <v/>
      </c>
      <c r="AI16" s="2" t="str">
        <f>IFERROR(#REF!/GAMSCopen!AH16,"")</f>
        <v/>
      </c>
      <c r="AJ16" s="2" t="str">
        <f>IFERROR(#REF!/GAMSCopen!AI16,"")</f>
        <v/>
      </c>
      <c r="AK16" s="2" t="str">
        <f>IFERROR(#REF!/GAMSCopen!AJ16,"")</f>
        <v/>
      </c>
      <c r="AL16" s="2" t="str">
        <f>IFERROR(#REF!/GAMSCopen!AK16,"")</f>
        <v/>
      </c>
      <c r="AM16" s="2" t="str">
        <f>IFERROR(#REF!/GAMSCopen!AL16,"")</f>
        <v/>
      </c>
      <c r="AN16" s="2" t="str">
        <f>IFERROR(#REF!/GAMSCopen!AM16,"")</f>
        <v/>
      </c>
      <c r="AO16" s="2" t="str">
        <f>IFERROR(#REF!/GAMSCopen!AN16,"")</f>
        <v/>
      </c>
      <c r="AP16" s="2" t="str">
        <f>IFERROR(#REF!/GAMSCopen!AO16,"")</f>
        <v/>
      </c>
      <c r="AQ16" s="2" t="str">
        <f>IFERROR(#REF!/GAMSCopen!AP16,"")</f>
        <v/>
      </c>
      <c r="AR16" s="2" t="str">
        <f>IFERROR(#REF!/GAMSCopen!AQ16,"")</f>
        <v/>
      </c>
      <c r="AS16" s="2" t="str">
        <f>IFERROR(#REF!/GAMSCopen!AR16,"")</f>
        <v/>
      </c>
      <c r="AT16" s="2" t="str">
        <f>IFERROR(#REF!/GAMSCopen!AS16,"")</f>
        <v/>
      </c>
      <c r="AU16" s="2" t="str">
        <f>IFERROR(#REF!/GAMSCopen!AT16,"")</f>
        <v/>
      </c>
      <c r="AV16" s="2" t="str">
        <f>IFERROR(#REF!/GAMSCopen!AU16,"")</f>
        <v/>
      </c>
      <c r="AW16" s="2" t="str">
        <f>IFERROR(#REF!/GAMSCopen!AV16,"")</f>
        <v/>
      </c>
      <c r="AX16" s="2" t="str">
        <f>IFERROR(#REF!/GAMSCopen!AW16,"")</f>
        <v/>
      </c>
      <c r="AY16" s="2" t="str">
        <f>IFERROR(#REF!/GAMSCopen!AX16,"")</f>
        <v/>
      </c>
      <c r="AZ16" s="2" t="str">
        <f>IFERROR(#REF!/GAMSCopen!AY16,"")</f>
        <v/>
      </c>
      <c r="BA16" s="2" t="str">
        <f>IFERROR(#REF!/GAMSCopen!AZ16,"")</f>
        <v/>
      </c>
      <c r="BB16" s="2" t="str">
        <f>IFERROR(#REF!/GAMSCopen!BA16,"")</f>
        <v/>
      </c>
      <c r="BC16" s="2" t="str">
        <f>IFERROR(#REF!/GAMSCopen!BB16,"")</f>
        <v/>
      </c>
      <c r="BD16" s="2" t="str">
        <f>IFERROR(#REF!/GAMSCopen!BC16,"")</f>
        <v/>
      </c>
      <c r="BE16" s="2" t="str">
        <f>IFERROR(#REF!/GAMSCopen!BD16,"")</f>
        <v/>
      </c>
      <c r="BF16" s="2" t="str">
        <f>IFERROR(#REF!/GAMSCopen!BE16,"")</f>
        <v/>
      </c>
      <c r="BG16" s="2" t="str">
        <f>IFERROR(#REF!/GAMSCopen!BF16,"")</f>
        <v/>
      </c>
      <c r="BH16" s="2" t="str">
        <f>IFERROR(#REF!/GAMSCopen!BG16,"")</f>
        <v/>
      </c>
      <c r="BI16" s="2" t="str">
        <f>IFERROR(#REF!/GAMSCopen!BH16,"")</f>
        <v/>
      </c>
      <c r="BJ16" s="2" t="str">
        <f>IFERROR(#REF!/GAMSCopen!BI16,"")</f>
        <v/>
      </c>
    </row>
    <row r="17" spans="1:62" x14ac:dyDescent="0.25">
      <c r="A17" t="e">
        <f>#REF!</f>
        <v>#REF!</v>
      </c>
      <c r="B17" t="str">
        <f>GAMSbase!A17</f>
        <v>Non-Diversifiable Global Risk (per year)</v>
      </c>
      <c r="C17" s="2" t="str">
        <f>IFERROR(#REF!/GAMSCopen!B17,"")</f>
        <v/>
      </c>
      <c r="D17" s="2" t="str">
        <f>IFERROR(#REF!/GAMSCopen!C17,"")</f>
        <v/>
      </c>
      <c r="E17" s="2" t="str">
        <f>IFERROR(#REF!/GAMSCopen!D17,"")</f>
        <v/>
      </c>
      <c r="F17" s="2" t="str">
        <f>IFERROR(#REF!/GAMSCopen!E17,"")</f>
        <v/>
      </c>
      <c r="G17" s="2" t="str">
        <f>IFERROR(#REF!/GAMSCopen!F17,"")</f>
        <v/>
      </c>
      <c r="H17" s="2" t="str">
        <f>IFERROR(#REF!/GAMSCopen!G17,"")</f>
        <v/>
      </c>
      <c r="I17" s="2" t="str">
        <f>IFERROR(#REF!/GAMSCopen!H17,"")</f>
        <v/>
      </c>
      <c r="J17" s="2" t="str">
        <f>IFERROR(#REF!/GAMSCopen!I17,"")</f>
        <v/>
      </c>
      <c r="K17" s="2" t="str">
        <f>IFERROR(#REF!/GAMSCopen!J17,"")</f>
        <v/>
      </c>
      <c r="L17" s="2" t="str">
        <f>IFERROR(#REF!/GAMSCopen!K17,"")</f>
        <v/>
      </c>
      <c r="M17" s="2" t="str">
        <f>IFERROR(#REF!/GAMSCopen!L17,"")</f>
        <v/>
      </c>
      <c r="N17" s="2" t="str">
        <f>IFERROR(#REF!/GAMSCopen!M17,"")</f>
        <v/>
      </c>
      <c r="O17" s="2" t="str">
        <f>IFERROR(#REF!/GAMSCopen!N17,"")</f>
        <v/>
      </c>
      <c r="P17" s="2" t="str">
        <f>IFERROR(#REF!/GAMSCopen!O17,"")</f>
        <v/>
      </c>
      <c r="Q17" s="2" t="str">
        <f>IFERROR(#REF!/GAMSCopen!P17,"")</f>
        <v/>
      </c>
      <c r="R17" s="2" t="str">
        <f>IFERROR(#REF!/GAMSCopen!Q17,"")</f>
        <v/>
      </c>
      <c r="S17" s="2" t="str">
        <f>IFERROR(#REF!/GAMSCopen!R17,"")</f>
        <v/>
      </c>
      <c r="T17" s="2" t="str">
        <f>IFERROR(#REF!/GAMSCopen!S17,"")</f>
        <v/>
      </c>
      <c r="U17" s="2" t="str">
        <f>IFERROR(#REF!/GAMSCopen!T17,"")</f>
        <v/>
      </c>
      <c r="V17" s="2" t="str">
        <f>IFERROR(#REF!/GAMSCopen!U17,"")</f>
        <v/>
      </c>
      <c r="W17" s="2" t="str">
        <f>IFERROR(#REF!/GAMSCopen!V17,"")</f>
        <v/>
      </c>
      <c r="X17" s="2" t="str">
        <f>IFERROR(#REF!/GAMSCopen!W17,"")</f>
        <v/>
      </c>
      <c r="Y17" s="2" t="str">
        <f>IFERROR(#REF!/GAMSCopen!X17,"")</f>
        <v/>
      </c>
      <c r="Z17" s="2" t="str">
        <f>IFERROR(#REF!/GAMSCopen!Y17,"")</f>
        <v/>
      </c>
      <c r="AA17" s="2" t="str">
        <f>IFERROR(#REF!/GAMSCopen!Z17,"")</f>
        <v/>
      </c>
      <c r="AB17" s="2" t="str">
        <f>IFERROR(#REF!/GAMSCopen!AA17,"")</f>
        <v/>
      </c>
      <c r="AC17" s="2" t="str">
        <f>IFERROR(#REF!/GAMSCopen!AB17,"")</f>
        <v/>
      </c>
      <c r="AD17" s="2" t="str">
        <f>IFERROR(#REF!/GAMSCopen!AC17,"")</f>
        <v/>
      </c>
      <c r="AE17" s="2" t="str">
        <f>IFERROR(#REF!/GAMSCopen!AD17,"")</f>
        <v/>
      </c>
      <c r="AF17" s="2" t="str">
        <f>IFERROR(#REF!/GAMSCopen!AE17,"")</f>
        <v/>
      </c>
      <c r="AG17" s="2" t="str">
        <f>IFERROR(#REF!/GAMSCopen!AF17,"")</f>
        <v/>
      </c>
      <c r="AH17" s="2" t="str">
        <f>IFERROR(#REF!/GAMSCopen!AG17,"")</f>
        <v/>
      </c>
      <c r="AI17" s="2" t="str">
        <f>IFERROR(#REF!/GAMSCopen!AH17,"")</f>
        <v/>
      </c>
      <c r="AJ17" s="2" t="str">
        <f>IFERROR(#REF!/GAMSCopen!AI17,"")</f>
        <v/>
      </c>
      <c r="AK17" s="2" t="str">
        <f>IFERROR(#REF!/GAMSCopen!AJ17,"")</f>
        <v/>
      </c>
      <c r="AL17" s="2" t="str">
        <f>IFERROR(#REF!/GAMSCopen!AK17,"")</f>
        <v/>
      </c>
      <c r="AM17" s="2" t="str">
        <f>IFERROR(#REF!/GAMSCopen!AL17,"")</f>
        <v/>
      </c>
      <c r="AN17" s="2" t="str">
        <f>IFERROR(#REF!/GAMSCopen!AM17,"")</f>
        <v/>
      </c>
      <c r="AO17" s="2" t="str">
        <f>IFERROR(#REF!/GAMSCopen!AN17,"")</f>
        <v/>
      </c>
      <c r="AP17" s="2" t="str">
        <f>IFERROR(#REF!/GAMSCopen!AO17,"")</f>
        <v/>
      </c>
      <c r="AQ17" s="2" t="str">
        <f>IFERROR(#REF!/GAMSCopen!AP17,"")</f>
        <v/>
      </c>
      <c r="AR17" s="2" t="str">
        <f>IFERROR(#REF!/GAMSCopen!AQ17,"")</f>
        <v/>
      </c>
      <c r="AS17" s="2" t="str">
        <f>IFERROR(#REF!/GAMSCopen!AR17,"")</f>
        <v/>
      </c>
      <c r="AT17" s="2" t="str">
        <f>IFERROR(#REF!/GAMSCopen!AS17,"")</f>
        <v/>
      </c>
      <c r="AU17" s="2" t="str">
        <f>IFERROR(#REF!/GAMSCopen!AT17,"")</f>
        <v/>
      </c>
      <c r="AV17" s="2" t="str">
        <f>IFERROR(#REF!/GAMSCopen!AU17,"")</f>
        <v/>
      </c>
      <c r="AW17" s="2" t="str">
        <f>IFERROR(#REF!/GAMSCopen!AV17,"")</f>
        <v/>
      </c>
      <c r="AX17" s="2" t="str">
        <f>IFERROR(#REF!/GAMSCopen!AW17,"")</f>
        <v/>
      </c>
      <c r="AY17" s="2" t="str">
        <f>IFERROR(#REF!/GAMSCopen!AX17,"")</f>
        <v/>
      </c>
      <c r="AZ17" s="2" t="str">
        <f>IFERROR(#REF!/GAMSCopen!AY17,"")</f>
        <v/>
      </c>
      <c r="BA17" s="2" t="str">
        <f>IFERROR(#REF!/GAMSCopen!AZ17,"")</f>
        <v/>
      </c>
      <c r="BB17" s="2" t="str">
        <f>IFERROR(#REF!/GAMSCopen!BA17,"")</f>
        <v/>
      </c>
      <c r="BC17" s="2" t="str">
        <f>IFERROR(#REF!/GAMSCopen!BB17,"")</f>
        <v/>
      </c>
      <c r="BD17" s="2" t="str">
        <f>IFERROR(#REF!/GAMSCopen!BC17,"")</f>
        <v/>
      </c>
      <c r="BE17" s="2" t="str">
        <f>IFERROR(#REF!/GAMSCopen!BD17,"")</f>
        <v/>
      </c>
      <c r="BF17" s="2" t="str">
        <f>IFERROR(#REF!/GAMSCopen!BE17,"")</f>
        <v/>
      </c>
      <c r="BG17" s="2" t="str">
        <f>IFERROR(#REF!/GAMSCopen!BF17,"")</f>
        <v/>
      </c>
      <c r="BH17" s="2" t="str">
        <f>IFERROR(#REF!/GAMSCopen!BG17,"")</f>
        <v/>
      </c>
      <c r="BI17" s="2" t="str">
        <f>IFERROR(#REF!/GAMSCopen!BH17,"")</f>
        <v/>
      </c>
      <c r="BJ17" s="2" t="str">
        <f>IFERROR(#REF!/GAMSCopen!BI17,"")</f>
        <v/>
      </c>
    </row>
    <row r="18" spans="1:62" x14ac:dyDescent="0.25">
      <c r="A18" t="e">
        <f>#REF!</f>
        <v>#REF!</v>
      </c>
      <c r="B18" t="str">
        <f>GAMSbase!A18</f>
        <v>Social Time Preference Factor</v>
      </c>
      <c r="C18" s="2" t="str">
        <f>IFERROR(#REF!/GAMSCopen!B18,"")</f>
        <v/>
      </c>
      <c r="D18" s="2" t="str">
        <f>IFERROR(#REF!/GAMSCopen!C18,"")</f>
        <v/>
      </c>
      <c r="E18" s="2" t="str">
        <f>IFERROR(#REF!/GAMSCopen!D18,"")</f>
        <v/>
      </c>
      <c r="F18" s="2" t="str">
        <f>IFERROR(#REF!/GAMSCopen!E18,"")</f>
        <v/>
      </c>
      <c r="G18" s="2" t="str">
        <f>IFERROR(#REF!/GAMSCopen!F18,"")</f>
        <v/>
      </c>
      <c r="H18" s="2" t="str">
        <f>IFERROR(#REF!/GAMSCopen!G18,"")</f>
        <v/>
      </c>
      <c r="I18" s="2" t="str">
        <f>IFERROR(#REF!/GAMSCopen!H18,"")</f>
        <v/>
      </c>
      <c r="J18" s="2" t="str">
        <f>IFERROR(#REF!/GAMSCopen!I18,"")</f>
        <v/>
      </c>
      <c r="K18" s="2" t="str">
        <f>IFERROR(#REF!/GAMSCopen!J18,"")</f>
        <v/>
      </c>
      <c r="L18" s="2" t="str">
        <f>IFERROR(#REF!/GAMSCopen!K18,"")</f>
        <v/>
      </c>
      <c r="M18" s="2" t="str">
        <f>IFERROR(#REF!/GAMSCopen!L18,"")</f>
        <v/>
      </c>
      <c r="N18" s="2" t="str">
        <f>IFERROR(#REF!/GAMSCopen!M18,"")</f>
        <v/>
      </c>
      <c r="O18" s="2" t="str">
        <f>IFERROR(#REF!/GAMSCopen!N18,"")</f>
        <v/>
      </c>
      <c r="P18" s="2" t="str">
        <f>IFERROR(#REF!/GAMSCopen!O18,"")</f>
        <v/>
      </c>
      <c r="Q18" s="2" t="str">
        <f>IFERROR(#REF!/GAMSCopen!P18,"")</f>
        <v/>
      </c>
      <c r="R18" s="2" t="str">
        <f>IFERROR(#REF!/GAMSCopen!Q18,"")</f>
        <v/>
      </c>
      <c r="S18" s="2" t="str">
        <f>IFERROR(#REF!/GAMSCopen!R18,"")</f>
        <v/>
      </c>
      <c r="T18" s="2" t="str">
        <f>IFERROR(#REF!/GAMSCopen!S18,"")</f>
        <v/>
      </c>
      <c r="U18" s="2" t="str">
        <f>IFERROR(#REF!/GAMSCopen!T18,"")</f>
        <v/>
      </c>
      <c r="V18" s="2" t="str">
        <f>IFERROR(#REF!/GAMSCopen!U18,"")</f>
        <v/>
      </c>
      <c r="W18" s="2" t="str">
        <f>IFERROR(#REF!/GAMSCopen!V18,"")</f>
        <v/>
      </c>
      <c r="X18" s="2" t="str">
        <f>IFERROR(#REF!/GAMSCopen!W18,"")</f>
        <v/>
      </c>
      <c r="Y18" s="2" t="str">
        <f>IFERROR(#REF!/GAMSCopen!X18,"")</f>
        <v/>
      </c>
      <c r="Z18" s="2" t="str">
        <f>IFERROR(#REF!/GAMSCopen!Y18,"")</f>
        <v/>
      </c>
      <c r="AA18" s="2" t="str">
        <f>IFERROR(#REF!/GAMSCopen!Z18,"")</f>
        <v/>
      </c>
      <c r="AB18" s="2" t="str">
        <f>IFERROR(#REF!/GAMSCopen!AA18,"")</f>
        <v/>
      </c>
      <c r="AC18" s="2" t="str">
        <f>IFERROR(#REF!/GAMSCopen!AB18,"")</f>
        <v/>
      </c>
      <c r="AD18" s="2" t="str">
        <f>IFERROR(#REF!/GAMSCopen!AC18,"")</f>
        <v/>
      </c>
      <c r="AE18" s="2" t="str">
        <f>IFERROR(#REF!/GAMSCopen!AD18,"")</f>
        <v/>
      </c>
      <c r="AF18" s="2" t="str">
        <f>IFERROR(#REF!/GAMSCopen!AE18,"")</f>
        <v/>
      </c>
      <c r="AG18" s="2" t="str">
        <f>IFERROR(#REF!/GAMSCopen!AF18,"")</f>
        <v/>
      </c>
      <c r="AH18" s="2" t="str">
        <f>IFERROR(#REF!/GAMSCopen!AG18,"")</f>
        <v/>
      </c>
      <c r="AI18" s="2" t="str">
        <f>IFERROR(#REF!/GAMSCopen!AH18,"")</f>
        <v/>
      </c>
      <c r="AJ18" s="2" t="str">
        <f>IFERROR(#REF!/GAMSCopen!AI18,"")</f>
        <v/>
      </c>
      <c r="AK18" s="2" t="str">
        <f>IFERROR(#REF!/GAMSCopen!AJ18,"")</f>
        <v/>
      </c>
      <c r="AL18" s="2" t="str">
        <f>IFERROR(#REF!/GAMSCopen!AK18,"")</f>
        <v/>
      </c>
      <c r="AM18" s="2" t="str">
        <f>IFERROR(#REF!/GAMSCopen!AL18,"")</f>
        <v/>
      </c>
      <c r="AN18" s="2" t="str">
        <f>IFERROR(#REF!/GAMSCopen!AM18,"")</f>
        <v/>
      </c>
      <c r="AO18" s="2" t="str">
        <f>IFERROR(#REF!/GAMSCopen!AN18,"")</f>
        <v/>
      </c>
      <c r="AP18" s="2" t="str">
        <f>IFERROR(#REF!/GAMSCopen!AO18,"")</f>
        <v/>
      </c>
      <c r="AQ18" s="2" t="str">
        <f>IFERROR(#REF!/GAMSCopen!AP18,"")</f>
        <v/>
      </c>
      <c r="AR18" s="2" t="str">
        <f>IFERROR(#REF!/GAMSCopen!AQ18,"")</f>
        <v/>
      </c>
      <c r="AS18" s="2" t="str">
        <f>IFERROR(#REF!/GAMSCopen!AR18,"")</f>
        <v/>
      </c>
      <c r="AT18" s="2" t="str">
        <f>IFERROR(#REF!/GAMSCopen!AS18,"")</f>
        <v/>
      </c>
      <c r="AU18" s="2" t="str">
        <f>IFERROR(#REF!/GAMSCopen!AT18,"")</f>
        <v/>
      </c>
      <c r="AV18" s="2" t="str">
        <f>IFERROR(#REF!/GAMSCopen!AU18,"")</f>
        <v/>
      </c>
      <c r="AW18" s="2" t="str">
        <f>IFERROR(#REF!/GAMSCopen!AV18,"")</f>
        <v/>
      </c>
      <c r="AX18" s="2" t="str">
        <f>IFERROR(#REF!/GAMSCopen!AW18,"")</f>
        <v/>
      </c>
      <c r="AY18" s="2" t="str">
        <f>IFERROR(#REF!/GAMSCopen!AX18,"")</f>
        <v/>
      </c>
      <c r="AZ18" s="2" t="str">
        <f>IFERROR(#REF!/GAMSCopen!AY18,"")</f>
        <v/>
      </c>
      <c r="BA18" s="2" t="str">
        <f>IFERROR(#REF!/GAMSCopen!AZ18,"")</f>
        <v/>
      </c>
      <c r="BB18" s="2" t="str">
        <f>IFERROR(#REF!/GAMSCopen!BA18,"")</f>
        <v/>
      </c>
      <c r="BC18" s="2" t="str">
        <f>IFERROR(#REF!/GAMSCopen!BB18,"")</f>
        <v/>
      </c>
      <c r="BD18" s="2" t="str">
        <f>IFERROR(#REF!/GAMSCopen!BC18,"")</f>
        <v/>
      </c>
      <c r="BE18" s="2" t="str">
        <f>IFERROR(#REF!/GAMSCopen!BD18,"")</f>
        <v/>
      </c>
      <c r="BF18" s="2" t="str">
        <f>IFERROR(#REF!/GAMSCopen!BE18,"")</f>
        <v/>
      </c>
      <c r="BG18" s="2" t="str">
        <f>IFERROR(#REF!/GAMSCopen!BF18,"")</f>
        <v/>
      </c>
      <c r="BH18" s="2" t="str">
        <f>IFERROR(#REF!/GAMSCopen!BG18,"")</f>
        <v/>
      </c>
      <c r="BI18" s="2" t="str">
        <f>IFERROR(#REF!/GAMSCopen!BH18,"")</f>
        <v/>
      </c>
      <c r="BJ18" s="2" t="str">
        <f>IFERROR(#REF!/GAMSCopen!BI18,"")</f>
        <v/>
      </c>
    </row>
    <row r="19" spans="1:62" x14ac:dyDescent="0.25">
      <c r="A19" t="e">
        <f>#REF!</f>
        <v>#REF!</v>
      </c>
      <c r="B19" t="str">
        <f>GAMSbase!A19</f>
        <v>Elasticity of MU of Consumption</v>
      </c>
      <c r="C19" s="2" t="str">
        <f>IFERROR(#REF!/GAMSCopen!B19,"")</f>
        <v/>
      </c>
      <c r="D19" s="2" t="str">
        <f>IFERROR(#REF!/GAMSCopen!C19,"")</f>
        <v/>
      </c>
      <c r="E19" s="2" t="str">
        <f>IFERROR(#REF!/GAMSCopen!D19,"")</f>
        <v/>
      </c>
      <c r="F19" s="2" t="str">
        <f>IFERROR(#REF!/GAMSCopen!E19,"")</f>
        <v/>
      </c>
      <c r="G19" s="2" t="str">
        <f>IFERROR(#REF!/GAMSCopen!F19,"")</f>
        <v/>
      </c>
      <c r="H19" s="2" t="str">
        <f>IFERROR(#REF!/GAMSCopen!G19,"")</f>
        <v/>
      </c>
      <c r="I19" s="2" t="str">
        <f>IFERROR(#REF!/GAMSCopen!H19,"")</f>
        <v/>
      </c>
      <c r="J19" s="2" t="str">
        <f>IFERROR(#REF!/GAMSCopen!I19,"")</f>
        <v/>
      </c>
      <c r="K19" s="2" t="str">
        <f>IFERROR(#REF!/GAMSCopen!J19,"")</f>
        <v/>
      </c>
      <c r="L19" s="2" t="str">
        <f>IFERROR(#REF!/GAMSCopen!K19,"")</f>
        <v/>
      </c>
      <c r="M19" s="2" t="str">
        <f>IFERROR(#REF!/GAMSCopen!L19,"")</f>
        <v/>
      </c>
      <c r="N19" s="2" t="str">
        <f>IFERROR(#REF!/GAMSCopen!M19,"")</f>
        <v/>
      </c>
      <c r="O19" s="2" t="str">
        <f>IFERROR(#REF!/GAMSCopen!N19,"")</f>
        <v/>
      </c>
      <c r="P19" s="2" t="str">
        <f>IFERROR(#REF!/GAMSCopen!O19,"")</f>
        <v/>
      </c>
      <c r="Q19" s="2" t="str">
        <f>IFERROR(#REF!/GAMSCopen!P19,"")</f>
        <v/>
      </c>
      <c r="R19" s="2" t="str">
        <f>IFERROR(#REF!/GAMSCopen!Q19,"")</f>
        <v/>
      </c>
      <c r="S19" s="2" t="str">
        <f>IFERROR(#REF!/GAMSCopen!R19,"")</f>
        <v/>
      </c>
      <c r="T19" s="2" t="str">
        <f>IFERROR(#REF!/GAMSCopen!S19,"")</f>
        <v/>
      </c>
      <c r="U19" s="2" t="str">
        <f>IFERROR(#REF!/GAMSCopen!T19,"")</f>
        <v/>
      </c>
      <c r="V19" s="2" t="str">
        <f>IFERROR(#REF!/GAMSCopen!U19,"")</f>
        <v/>
      </c>
      <c r="W19" s="2" t="str">
        <f>IFERROR(#REF!/GAMSCopen!V19,"")</f>
        <v/>
      </c>
      <c r="X19" s="2" t="str">
        <f>IFERROR(#REF!/GAMSCopen!W19,"")</f>
        <v/>
      </c>
      <c r="Y19" s="2" t="str">
        <f>IFERROR(#REF!/GAMSCopen!X19,"")</f>
        <v/>
      </c>
      <c r="Z19" s="2" t="str">
        <f>IFERROR(#REF!/GAMSCopen!Y19,"")</f>
        <v/>
      </c>
      <c r="AA19" s="2" t="str">
        <f>IFERROR(#REF!/GAMSCopen!Z19,"")</f>
        <v/>
      </c>
      <c r="AB19" s="2" t="str">
        <f>IFERROR(#REF!/GAMSCopen!AA19,"")</f>
        <v/>
      </c>
      <c r="AC19" s="2" t="str">
        <f>IFERROR(#REF!/GAMSCopen!AB19,"")</f>
        <v/>
      </c>
      <c r="AD19" s="2" t="str">
        <f>IFERROR(#REF!/GAMSCopen!AC19,"")</f>
        <v/>
      </c>
      <c r="AE19" s="2" t="str">
        <f>IFERROR(#REF!/GAMSCopen!AD19,"")</f>
        <v/>
      </c>
      <c r="AF19" s="2" t="str">
        <f>IFERROR(#REF!/GAMSCopen!AE19,"")</f>
        <v/>
      </c>
      <c r="AG19" s="2" t="str">
        <f>IFERROR(#REF!/GAMSCopen!AF19,"")</f>
        <v/>
      </c>
      <c r="AH19" s="2" t="str">
        <f>IFERROR(#REF!/GAMSCopen!AG19,"")</f>
        <v/>
      </c>
      <c r="AI19" s="2" t="str">
        <f>IFERROR(#REF!/GAMSCopen!AH19,"")</f>
        <v/>
      </c>
      <c r="AJ19" s="2" t="str">
        <f>IFERROR(#REF!/GAMSCopen!AI19,"")</f>
        <v/>
      </c>
      <c r="AK19" s="2" t="str">
        <f>IFERROR(#REF!/GAMSCopen!AJ19,"")</f>
        <v/>
      </c>
      <c r="AL19" s="2" t="str">
        <f>IFERROR(#REF!/GAMSCopen!AK19,"")</f>
        <v/>
      </c>
      <c r="AM19" s="2" t="str">
        <f>IFERROR(#REF!/GAMSCopen!AL19,"")</f>
        <v/>
      </c>
      <c r="AN19" s="2" t="str">
        <f>IFERROR(#REF!/GAMSCopen!AM19,"")</f>
        <v/>
      </c>
      <c r="AO19" s="2" t="str">
        <f>IFERROR(#REF!/GAMSCopen!AN19,"")</f>
        <v/>
      </c>
      <c r="AP19" s="2" t="str">
        <f>IFERROR(#REF!/GAMSCopen!AO19,"")</f>
        <v/>
      </c>
      <c r="AQ19" s="2" t="str">
        <f>IFERROR(#REF!/GAMSCopen!AP19,"")</f>
        <v/>
      </c>
      <c r="AR19" s="2" t="str">
        <f>IFERROR(#REF!/GAMSCopen!AQ19,"")</f>
        <v/>
      </c>
      <c r="AS19" s="2" t="str">
        <f>IFERROR(#REF!/GAMSCopen!AR19,"")</f>
        <v/>
      </c>
      <c r="AT19" s="2" t="str">
        <f>IFERROR(#REF!/GAMSCopen!AS19,"")</f>
        <v/>
      </c>
      <c r="AU19" s="2" t="str">
        <f>IFERROR(#REF!/GAMSCopen!AT19,"")</f>
        <v/>
      </c>
      <c r="AV19" s="2" t="str">
        <f>IFERROR(#REF!/GAMSCopen!AU19,"")</f>
        <v/>
      </c>
      <c r="AW19" s="2" t="str">
        <f>IFERROR(#REF!/GAMSCopen!AV19,"")</f>
        <v/>
      </c>
      <c r="AX19" s="2" t="str">
        <f>IFERROR(#REF!/GAMSCopen!AW19,"")</f>
        <v/>
      </c>
      <c r="AY19" s="2" t="str">
        <f>IFERROR(#REF!/GAMSCopen!AX19,"")</f>
        <v/>
      </c>
      <c r="AZ19" s="2" t="str">
        <f>IFERROR(#REF!/GAMSCopen!AY19,"")</f>
        <v/>
      </c>
      <c r="BA19" s="2" t="str">
        <f>IFERROR(#REF!/GAMSCopen!AZ19,"")</f>
        <v/>
      </c>
      <c r="BB19" s="2" t="str">
        <f>IFERROR(#REF!/GAMSCopen!BA19,"")</f>
        <v/>
      </c>
      <c r="BC19" s="2" t="str">
        <f>IFERROR(#REF!/GAMSCopen!BB19,"")</f>
        <v/>
      </c>
      <c r="BD19" s="2" t="str">
        <f>IFERROR(#REF!/GAMSCopen!BC19,"")</f>
        <v/>
      </c>
      <c r="BE19" s="2" t="str">
        <f>IFERROR(#REF!/GAMSCopen!BD19,"")</f>
        <v/>
      </c>
      <c r="BF19" s="2" t="str">
        <f>IFERROR(#REF!/GAMSCopen!BE19,"")</f>
        <v/>
      </c>
      <c r="BG19" s="2" t="str">
        <f>IFERROR(#REF!/GAMSCopen!BF19,"")</f>
        <v/>
      </c>
      <c r="BH19" s="2" t="str">
        <f>IFERROR(#REF!/GAMSCopen!BG19,"")</f>
        <v/>
      </c>
      <c r="BI19" s="2" t="str">
        <f>IFERROR(#REF!/GAMSCopen!BH19,"")</f>
        <v/>
      </c>
      <c r="BJ19" s="2" t="str">
        <f>IFERROR(#REF!/GAMSCopen!BI19,"")</f>
        <v/>
      </c>
    </row>
    <row r="20" spans="1:62" x14ac:dyDescent="0.25">
      <c r="A20" t="e">
        <f>#REF!</f>
        <v>#REF!</v>
      </c>
      <c r="B20" t="str">
        <f>GAMSbase!A20</f>
        <v>* PRODUCTIVITY</v>
      </c>
      <c r="C20" s="2" t="str">
        <f>IFERROR(#REF!/GAMSCopen!B20,"")</f>
        <v/>
      </c>
      <c r="D20" s="2" t="str">
        <f>IFERROR(#REF!/GAMSCopen!C20,"")</f>
        <v/>
      </c>
      <c r="E20" s="2" t="str">
        <f>IFERROR(#REF!/GAMSCopen!D20,"")</f>
        <v/>
      </c>
      <c r="F20" s="2" t="str">
        <f>IFERROR(#REF!/GAMSCopen!E20,"")</f>
        <v/>
      </c>
      <c r="G20" s="2" t="str">
        <f>IFERROR(#REF!/GAMSCopen!F20,"")</f>
        <v/>
      </c>
      <c r="H20" s="2" t="str">
        <f>IFERROR(#REF!/GAMSCopen!G20,"")</f>
        <v/>
      </c>
      <c r="I20" s="2" t="str">
        <f>IFERROR(#REF!/GAMSCopen!H20,"")</f>
        <v/>
      </c>
      <c r="J20" s="2" t="str">
        <f>IFERROR(#REF!/GAMSCopen!I20,"")</f>
        <v/>
      </c>
      <c r="K20" s="2" t="str">
        <f>IFERROR(#REF!/GAMSCopen!J20,"")</f>
        <v/>
      </c>
      <c r="L20" s="2" t="str">
        <f>IFERROR(#REF!/GAMSCopen!K20,"")</f>
        <v/>
      </c>
      <c r="M20" s="2" t="str">
        <f>IFERROR(#REF!/GAMSCopen!L20,"")</f>
        <v/>
      </c>
      <c r="N20" s="2" t="str">
        <f>IFERROR(#REF!/GAMSCopen!M20,"")</f>
        <v/>
      </c>
      <c r="O20" s="2" t="str">
        <f>IFERROR(#REF!/GAMSCopen!N20,"")</f>
        <v/>
      </c>
      <c r="P20" s="2" t="str">
        <f>IFERROR(#REF!/GAMSCopen!O20,"")</f>
        <v/>
      </c>
      <c r="Q20" s="2" t="str">
        <f>IFERROR(#REF!/GAMSCopen!P20,"")</f>
        <v/>
      </c>
      <c r="R20" s="2" t="str">
        <f>IFERROR(#REF!/GAMSCopen!Q20,"")</f>
        <v/>
      </c>
      <c r="S20" s="2" t="str">
        <f>IFERROR(#REF!/GAMSCopen!R20,"")</f>
        <v/>
      </c>
      <c r="T20" s="2" t="str">
        <f>IFERROR(#REF!/GAMSCopen!S20,"")</f>
        <v/>
      </c>
      <c r="U20" s="2" t="str">
        <f>IFERROR(#REF!/GAMSCopen!T20,"")</f>
        <v/>
      </c>
      <c r="V20" s="2" t="str">
        <f>IFERROR(#REF!/GAMSCopen!U20,"")</f>
        <v/>
      </c>
      <c r="W20" s="2" t="str">
        <f>IFERROR(#REF!/GAMSCopen!V20,"")</f>
        <v/>
      </c>
      <c r="X20" s="2" t="str">
        <f>IFERROR(#REF!/GAMSCopen!W20,"")</f>
        <v/>
      </c>
      <c r="Y20" s="2" t="str">
        <f>IFERROR(#REF!/GAMSCopen!X20,"")</f>
        <v/>
      </c>
      <c r="Z20" s="2" t="str">
        <f>IFERROR(#REF!/GAMSCopen!Y20,"")</f>
        <v/>
      </c>
      <c r="AA20" s="2" t="str">
        <f>IFERROR(#REF!/GAMSCopen!Z20,"")</f>
        <v/>
      </c>
      <c r="AB20" s="2" t="str">
        <f>IFERROR(#REF!/GAMSCopen!AA20,"")</f>
        <v/>
      </c>
      <c r="AC20" s="2" t="str">
        <f>IFERROR(#REF!/GAMSCopen!AB20,"")</f>
        <v/>
      </c>
      <c r="AD20" s="2" t="str">
        <f>IFERROR(#REF!/GAMSCopen!AC20,"")</f>
        <v/>
      </c>
      <c r="AE20" s="2" t="str">
        <f>IFERROR(#REF!/GAMSCopen!AD20,"")</f>
        <v/>
      </c>
      <c r="AF20" s="2" t="str">
        <f>IFERROR(#REF!/GAMSCopen!AE20,"")</f>
        <v/>
      </c>
      <c r="AG20" s="2" t="str">
        <f>IFERROR(#REF!/GAMSCopen!AF20,"")</f>
        <v/>
      </c>
      <c r="AH20" s="2" t="str">
        <f>IFERROR(#REF!/GAMSCopen!AG20,"")</f>
        <v/>
      </c>
      <c r="AI20" s="2" t="str">
        <f>IFERROR(#REF!/GAMSCopen!AH20,"")</f>
        <v/>
      </c>
      <c r="AJ20" s="2" t="str">
        <f>IFERROR(#REF!/GAMSCopen!AI20,"")</f>
        <v/>
      </c>
      <c r="AK20" s="2" t="str">
        <f>IFERROR(#REF!/GAMSCopen!AJ20,"")</f>
        <v/>
      </c>
      <c r="AL20" s="2" t="str">
        <f>IFERROR(#REF!/GAMSCopen!AK20,"")</f>
        <v/>
      </c>
      <c r="AM20" s="2" t="str">
        <f>IFERROR(#REF!/GAMSCopen!AL20,"")</f>
        <v/>
      </c>
      <c r="AN20" s="2" t="str">
        <f>IFERROR(#REF!/GAMSCopen!AM20,"")</f>
        <v/>
      </c>
      <c r="AO20" s="2" t="str">
        <f>IFERROR(#REF!/GAMSCopen!AN20,"")</f>
        <v/>
      </c>
      <c r="AP20" s="2" t="str">
        <f>IFERROR(#REF!/GAMSCopen!AO20,"")</f>
        <v/>
      </c>
      <c r="AQ20" s="2" t="str">
        <f>IFERROR(#REF!/GAMSCopen!AP20,"")</f>
        <v/>
      </c>
      <c r="AR20" s="2" t="str">
        <f>IFERROR(#REF!/GAMSCopen!AQ20,"")</f>
        <v/>
      </c>
      <c r="AS20" s="2" t="str">
        <f>IFERROR(#REF!/GAMSCopen!AR20,"")</f>
        <v/>
      </c>
      <c r="AT20" s="2" t="str">
        <f>IFERROR(#REF!/GAMSCopen!AS20,"")</f>
        <v/>
      </c>
      <c r="AU20" s="2" t="str">
        <f>IFERROR(#REF!/GAMSCopen!AT20,"")</f>
        <v/>
      </c>
      <c r="AV20" s="2" t="str">
        <f>IFERROR(#REF!/GAMSCopen!AU20,"")</f>
        <v/>
      </c>
      <c r="AW20" s="2" t="str">
        <f>IFERROR(#REF!/GAMSCopen!AV20,"")</f>
        <v/>
      </c>
      <c r="AX20" s="2" t="str">
        <f>IFERROR(#REF!/GAMSCopen!AW20,"")</f>
        <v/>
      </c>
      <c r="AY20" s="2" t="str">
        <f>IFERROR(#REF!/GAMSCopen!AX20,"")</f>
        <v/>
      </c>
      <c r="AZ20" s="2" t="str">
        <f>IFERROR(#REF!/GAMSCopen!AY20,"")</f>
        <v/>
      </c>
      <c r="BA20" s="2" t="str">
        <f>IFERROR(#REF!/GAMSCopen!AZ20,"")</f>
        <v/>
      </c>
      <c r="BB20" s="2" t="str">
        <f>IFERROR(#REF!/GAMSCopen!BA20,"")</f>
        <v/>
      </c>
      <c r="BC20" s="2" t="str">
        <f>IFERROR(#REF!/GAMSCopen!BB20,"")</f>
        <v/>
      </c>
      <c r="BD20" s="2" t="str">
        <f>IFERROR(#REF!/GAMSCopen!BC20,"")</f>
        <v/>
      </c>
      <c r="BE20" s="2" t="str">
        <f>IFERROR(#REF!/GAMSCopen!BD20,"")</f>
        <v/>
      </c>
      <c r="BF20" s="2" t="str">
        <f>IFERROR(#REF!/GAMSCopen!BE20,"")</f>
        <v/>
      </c>
      <c r="BG20" s="2" t="str">
        <f>IFERROR(#REF!/GAMSCopen!BF20,"")</f>
        <v/>
      </c>
      <c r="BH20" s="2" t="str">
        <f>IFERROR(#REF!/GAMSCopen!BG20,"")</f>
        <v/>
      </c>
      <c r="BI20" s="2" t="str">
        <f>IFERROR(#REF!/GAMSCopen!BH20,"")</f>
        <v/>
      </c>
      <c r="BJ20" s="2" t="str">
        <f>IFERROR(#REF!/GAMSCopen!BI20,"")</f>
        <v/>
      </c>
    </row>
    <row r="21" spans="1:62" x14ac:dyDescent="0.25">
      <c r="A21" t="e">
        <f>#REF!</f>
        <v>#REF!</v>
      </c>
      <c r="B21" t="str">
        <f>GAMSbase!A21</f>
        <v>Total Factor Productivity</v>
      </c>
      <c r="C21" s="2" t="str">
        <f>IFERROR(#REF!/GAMSCopen!B21,"")</f>
        <v/>
      </c>
      <c r="D21" s="2" t="str">
        <f>IFERROR(#REF!/GAMSCopen!C21,"")</f>
        <v/>
      </c>
      <c r="E21" s="2" t="str">
        <f>IFERROR(#REF!/GAMSCopen!D21,"")</f>
        <v/>
      </c>
      <c r="F21" s="2" t="str">
        <f>IFERROR(#REF!/GAMSCopen!E21,"")</f>
        <v/>
      </c>
      <c r="G21" s="2" t="str">
        <f>IFERROR(#REF!/GAMSCopen!F21,"")</f>
        <v/>
      </c>
      <c r="H21" s="2" t="str">
        <f>IFERROR(#REF!/GAMSCopen!G21,"")</f>
        <v/>
      </c>
      <c r="I21" s="2" t="str">
        <f>IFERROR(#REF!/GAMSCopen!H21,"")</f>
        <v/>
      </c>
      <c r="J21" s="2" t="str">
        <f>IFERROR(#REF!/GAMSCopen!I21,"")</f>
        <v/>
      </c>
      <c r="K21" s="2" t="str">
        <f>IFERROR(#REF!/GAMSCopen!J21,"")</f>
        <v/>
      </c>
      <c r="L21" s="2" t="str">
        <f>IFERROR(#REF!/GAMSCopen!K21,"")</f>
        <v/>
      </c>
      <c r="M21" s="2" t="str">
        <f>IFERROR(#REF!/GAMSCopen!L21,"")</f>
        <v/>
      </c>
      <c r="N21" s="2" t="str">
        <f>IFERROR(#REF!/GAMSCopen!M21,"")</f>
        <v/>
      </c>
      <c r="O21" s="2" t="str">
        <f>IFERROR(#REF!/GAMSCopen!N21,"")</f>
        <v/>
      </c>
      <c r="P21" s="2" t="str">
        <f>IFERROR(#REF!/GAMSCopen!O21,"")</f>
        <v/>
      </c>
      <c r="Q21" s="2" t="str">
        <f>IFERROR(#REF!/GAMSCopen!P21,"")</f>
        <v/>
      </c>
      <c r="R21" s="2" t="str">
        <f>IFERROR(#REF!/GAMSCopen!Q21,"")</f>
        <v/>
      </c>
      <c r="S21" s="2" t="str">
        <f>IFERROR(#REF!/GAMSCopen!R21,"")</f>
        <v/>
      </c>
      <c r="T21" s="2" t="str">
        <f>IFERROR(#REF!/GAMSCopen!S21,"")</f>
        <v/>
      </c>
      <c r="U21" s="2" t="str">
        <f>IFERROR(#REF!/GAMSCopen!T21,"")</f>
        <v/>
      </c>
      <c r="V21" s="2" t="str">
        <f>IFERROR(#REF!/GAMSCopen!U21,"")</f>
        <v/>
      </c>
      <c r="W21" s="2" t="str">
        <f>IFERROR(#REF!/GAMSCopen!V21,"")</f>
        <v/>
      </c>
      <c r="X21" s="2" t="str">
        <f>IFERROR(#REF!/GAMSCopen!W21,"")</f>
        <v/>
      </c>
      <c r="Y21" s="2" t="str">
        <f>IFERROR(#REF!/GAMSCopen!X21,"")</f>
        <v/>
      </c>
      <c r="Z21" s="2" t="str">
        <f>IFERROR(#REF!/GAMSCopen!Y21,"")</f>
        <v/>
      </c>
      <c r="AA21" s="2" t="str">
        <f>IFERROR(#REF!/GAMSCopen!Z21,"")</f>
        <v/>
      </c>
      <c r="AB21" s="2" t="str">
        <f>IFERROR(#REF!/GAMSCopen!AA21,"")</f>
        <v/>
      </c>
      <c r="AC21" s="2" t="str">
        <f>IFERROR(#REF!/GAMSCopen!AB21,"")</f>
        <v/>
      </c>
      <c r="AD21" s="2" t="str">
        <f>IFERROR(#REF!/GAMSCopen!AC21,"")</f>
        <v/>
      </c>
      <c r="AE21" s="2" t="str">
        <f>IFERROR(#REF!/GAMSCopen!AD21,"")</f>
        <v/>
      </c>
      <c r="AF21" s="2" t="str">
        <f>IFERROR(#REF!/GAMSCopen!AE21,"")</f>
        <v/>
      </c>
      <c r="AG21" s="2" t="str">
        <f>IFERROR(#REF!/GAMSCopen!AF21,"")</f>
        <v/>
      </c>
      <c r="AH21" s="2" t="str">
        <f>IFERROR(#REF!/GAMSCopen!AG21,"")</f>
        <v/>
      </c>
      <c r="AI21" s="2" t="str">
        <f>IFERROR(#REF!/GAMSCopen!AH21,"")</f>
        <v/>
      </c>
      <c r="AJ21" s="2" t="str">
        <f>IFERROR(#REF!/GAMSCopen!AI21,"")</f>
        <v/>
      </c>
      <c r="AK21" s="2" t="str">
        <f>IFERROR(#REF!/GAMSCopen!AJ21,"")</f>
        <v/>
      </c>
      <c r="AL21" s="2" t="str">
        <f>IFERROR(#REF!/GAMSCopen!AK21,"")</f>
        <v/>
      </c>
      <c r="AM21" s="2" t="str">
        <f>IFERROR(#REF!/GAMSCopen!AL21,"")</f>
        <v/>
      </c>
      <c r="AN21" s="2" t="str">
        <f>IFERROR(#REF!/GAMSCopen!AM21,"")</f>
        <v/>
      </c>
      <c r="AO21" s="2" t="str">
        <f>IFERROR(#REF!/GAMSCopen!AN21,"")</f>
        <v/>
      </c>
      <c r="AP21" s="2" t="str">
        <f>IFERROR(#REF!/GAMSCopen!AO21,"")</f>
        <v/>
      </c>
      <c r="AQ21" s="2" t="str">
        <f>IFERROR(#REF!/GAMSCopen!AP21,"")</f>
        <v/>
      </c>
      <c r="AR21" s="2" t="str">
        <f>IFERROR(#REF!/GAMSCopen!AQ21,"")</f>
        <v/>
      </c>
      <c r="AS21" s="2" t="str">
        <f>IFERROR(#REF!/GAMSCopen!AR21,"")</f>
        <v/>
      </c>
      <c r="AT21" s="2" t="str">
        <f>IFERROR(#REF!/GAMSCopen!AS21,"")</f>
        <v/>
      </c>
      <c r="AU21" s="2" t="str">
        <f>IFERROR(#REF!/GAMSCopen!AT21,"")</f>
        <v/>
      </c>
      <c r="AV21" s="2" t="str">
        <f>IFERROR(#REF!/GAMSCopen!AU21,"")</f>
        <v/>
      </c>
      <c r="AW21" s="2" t="str">
        <f>IFERROR(#REF!/GAMSCopen!AV21,"")</f>
        <v/>
      </c>
      <c r="AX21" s="2" t="str">
        <f>IFERROR(#REF!/GAMSCopen!AW21,"")</f>
        <v/>
      </c>
      <c r="AY21" s="2" t="str">
        <f>IFERROR(#REF!/GAMSCopen!AX21,"")</f>
        <v/>
      </c>
      <c r="AZ21" s="2" t="str">
        <f>IFERROR(#REF!/GAMSCopen!AY21,"")</f>
        <v/>
      </c>
      <c r="BA21" s="2" t="str">
        <f>IFERROR(#REF!/GAMSCopen!AZ21,"")</f>
        <v/>
      </c>
      <c r="BB21" s="2" t="str">
        <f>IFERROR(#REF!/GAMSCopen!BA21,"")</f>
        <v/>
      </c>
      <c r="BC21" s="2" t="str">
        <f>IFERROR(#REF!/GAMSCopen!BB21,"")</f>
        <v/>
      </c>
      <c r="BD21" s="2" t="str">
        <f>IFERROR(#REF!/GAMSCopen!BC21,"")</f>
        <v/>
      </c>
      <c r="BE21" s="2" t="str">
        <f>IFERROR(#REF!/GAMSCopen!BD21,"")</f>
        <v/>
      </c>
      <c r="BF21" s="2" t="str">
        <f>IFERROR(#REF!/GAMSCopen!BE21,"")</f>
        <v/>
      </c>
      <c r="BG21" s="2" t="str">
        <f>IFERROR(#REF!/GAMSCopen!BF21,"")</f>
        <v/>
      </c>
      <c r="BH21" s="2" t="str">
        <f>IFERROR(#REF!/GAMSCopen!BG21,"")</f>
        <v/>
      </c>
      <c r="BI21" s="2" t="str">
        <f>IFERROR(#REF!/GAMSCopen!BH21,"")</f>
        <v/>
      </c>
      <c r="BJ21" s="2" t="str">
        <f>IFERROR(#REF!/GAMSCopen!BI21,"")</f>
        <v/>
      </c>
    </row>
    <row r="22" spans="1:62" x14ac:dyDescent="0.25">
      <c r="A22" t="e">
        <f>#REF!</f>
        <v>#REF!</v>
      </c>
      <c r="B22" t="str">
        <f>GAMSbase!A22</f>
        <v>Initial Total Factor Productivity</v>
      </c>
      <c r="C22" s="2" t="str">
        <f>IFERROR(#REF!/GAMSCopen!B22,"")</f>
        <v/>
      </c>
      <c r="D22" s="2" t="str">
        <f>IFERROR(#REF!/GAMSCopen!C22,"")</f>
        <v/>
      </c>
      <c r="E22" s="2" t="str">
        <f>IFERROR(#REF!/GAMSCopen!D22,"")</f>
        <v/>
      </c>
      <c r="F22" s="2" t="str">
        <f>IFERROR(#REF!/GAMSCopen!E22,"")</f>
        <v/>
      </c>
      <c r="G22" s="2" t="str">
        <f>IFERROR(#REF!/GAMSCopen!F22,"")</f>
        <v/>
      </c>
      <c r="H22" s="2" t="str">
        <f>IFERROR(#REF!/GAMSCopen!G22,"")</f>
        <v/>
      </c>
      <c r="I22" s="2" t="str">
        <f>IFERROR(#REF!/GAMSCopen!H22,"")</f>
        <v/>
      </c>
      <c r="J22" s="2" t="str">
        <f>IFERROR(#REF!/GAMSCopen!I22,"")</f>
        <v/>
      </c>
      <c r="K22" s="2" t="str">
        <f>IFERROR(#REF!/GAMSCopen!J22,"")</f>
        <v/>
      </c>
      <c r="L22" s="2" t="str">
        <f>IFERROR(#REF!/GAMSCopen!K22,"")</f>
        <v/>
      </c>
      <c r="M22" s="2" t="str">
        <f>IFERROR(#REF!/GAMSCopen!L22,"")</f>
        <v/>
      </c>
      <c r="N22" s="2" t="str">
        <f>IFERROR(#REF!/GAMSCopen!M22,"")</f>
        <v/>
      </c>
      <c r="O22" s="2" t="str">
        <f>IFERROR(#REF!/GAMSCopen!N22,"")</f>
        <v/>
      </c>
      <c r="P22" s="2" t="str">
        <f>IFERROR(#REF!/GAMSCopen!O22,"")</f>
        <v/>
      </c>
      <c r="Q22" s="2" t="str">
        <f>IFERROR(#REF!/GAMSCopen!P22,"")</f>
        <v/>
      </c>
      <c r="R22" s="2" t="str">
        <f>IFERROR(#REF!/GAMSCopen!Q22,"")</f>
        <v/>
      </c>
      <c r="S22" s="2" t="str">
        <f>IFERROR(#REF!/GAMSCopen!R22,"")</f>
        <v/>
      </c>
      <c r="T22" s="2" t="str">
        <f>IFERROR(#REF!/GAMSCopen!S22,"")</f>
        <v/>
      </c>
      <c r="U22" s="2" t="str">
        <f>IFERROR(#REF!/GAMSCopen!T22,"")</f>
        <v/>
      </c>
      <c r="V22" s="2" t="str">
        <f>IFERROR(#REF!/GAMSCopen!U22,"")</f>
        <v/>
      </c>
      <c r="W22" s="2" t="str">
        <f>IFERROR(#REF!/GAMSCopen!V22,"")</f>
        <v/>
      </c>
      <c r="X22" s="2" t="str">
        <f>IFERROR(#REF!/GAMSCopen!W22,"")</f>
        <v/>
      </c>
      <c r="Y22" s="2" t="str">
        <f>IFERROR(#REF!/GAMSCopen!X22,"")</f>
        <v/>
      </c>
      <c r="Z22" s="2" t="str">
        <f>IFERROR(#REF!/GAMSCopen!Y22,"")</f>
        <v/>
      </c>
      <c r="AA22" s="2" t="str">
        <f>IFERROR(#REF!/GAMSCopen!Z22,"")</f>
        <v/>
      </c>
      <c r="AB22" s="2" t="str">
        <f>IFERROR(#REF!/GAMSCopen!AA22,"")</f>
        <v/>
      </c>
      <c r="AC22" s="2" t="str">
        <f>IFERROR(#REF!/GAMSCopen!AB22,"")</f>
        <v/>
      </c>
      <c r="AD22" s="2" t="str">
        <f>IFERROR(#REF!/GAMSCopen!AC22,"")</f>
        <v/>
      </c>
      <c r="AE22" s="2" t="str">
        <f>IFERROR(#REF!/GAMSCopen!AD22,"")</f>
        <v/>
      </c>
      <c r="AF22" s="2" t="str">
        <f>IFERROR(#REF!/GAMSCopen!AE22,"")</f>
        <v/>
      </c>
      <c r="AG22" s="2" t="str">
        <f>IFERROR(#REF!/GAMSCopen!AF22,"")</f>
        <v/>
      </c>
      <c r="AH22" s="2" t="str">
        <f>IFERROR(#REF!/GAMSCopen!AG22,"")</f>
        <v/>
      </c>
      <c r="AI22" s="2" t="str">
        <f>IFERROR(#REF!/GAMSCopen!AH22,"")</f>
        <v/>
      </c>
      <c r="AJ22" s="2" t="str">
        <f>IFERROR(#REF!/GAMSCopen!AI22,"")</f>
        <v/>
      </c>
      <c r="AK22" s="2" t="str">
        <f>IFERROR(#REF!/GAMSCopen!AJ22,"")</f>
        <v/>
      </c>
      <c r="AL22" s="2" t="str">
        <f>IFERROR(#REF!/GAMSCopen!AK22,"")</f>
        <v/>
      </c>
      <c r="AM22" s="2" t="str">
        <f>IFERROR(#REF!/GAMSCopen!AL22,"")</f>
        <v/>
      </c>
      <c r="AN22" s="2" t="str">
        <f>IFERROR(#REF!/GAMSCopen!AM22,"")</f>
        <v/>
      </c>
      <c r="AO22" s="2" t="str">
        <f>IFERROR(#REF!/GAMSCopen!AN22,"")</f>
        <v/>
      </c>
      <c r="AP22" s="2" t="str">
        <f>IFERROR(#REF!/GAMSCopen!AO22,"")</f>
        <v/>
      </c>
      <c r="AQ22" s="2" t="str">
        <f>IFERROR(#REF!/GAMSCopen!AP22,"")</f>
        <v/>
      </c>
      <c r="AR22" s="2" t="str">
        <f>IFERROR(#REF!/GAMSCopen!AQ22,"")</f>
        <v/>
      </c>
      <c r="AS22" s="2" t="str">
        <f>IFERROR(#REF!/GAMSCopen!AR22,"")</f>
        <v/>
      </c>
      <c r="AT22" s="2" t="str">
        <f>IFERROR(#REF!/GAMSCopen!AS22,"")</f>
        <v/>
      </c>
      <c r="AU22" s="2" t="str">
        <f>IFERROR(#REF!/GAMSCopen!AT22,"")</f>
        <v/>
      </c>
      <c r="AV22" s="2" t="str">
        <f>IFERROR(#REF!/GAMSCopen!AU22,"")</f>
        <v/>
      </c>
      <c r="AW22" s="2" t="str">
        <f>IFERROR(#REF!/GAMSCopen!AV22,"")</f>
        <v/>
      </c>
      <c r="AX22" s="2" t="str">
        <f>IFERROR(#REF!/GAMSCopen!AW22,"")</f>
        <v/>
      </c>
      <c r="AY22" s="2" t="str">
        <f>IFERROR(#REF!/GAMSCopen!AX22,"")</f>
        <v/>
      </c>
      <c r="AZ22" s="2" t="str">
        <f>IFERROR(#REF!/GAMSCopen!AY22,"")</f>
        <v/>
      </c>
      <c r="BA22" s="2" t="str">
        <f>IFERROR(#REF!/GAMSCopen!AZ22,"")</f>
        <v/>
      </c>
      <c r="BB22" s="2" t="str">
        <f>IFERROR(#REF!/GAMSCopen!BA22,"")</f>
        <v/>
      </c>
      <c r="BC22" s="2" t="str">
        <f>IFERROR(#REF!/GAMSCopen!BB22,"")</f>
        <v/>
      </c>
      <c r="BD22" s="2" t="str">
        <f>IFERROR(#REF!/GAMSCopen!BC22,"")</f>
        <v/>
      </c>
      <c r="BE22" s="2" t="str">
        <f>IFERROR(#REF!/GAMSCopen!BD22,"")</f>
        <v/>
      </c>
      <c r="BF22" s="2" t="str">
        <f>IFERROR(#REF!/GAMSCopen!BE22,"")</f>
        <v/>
      </c>
      <c r="BG22" s="2" t="str">
        <f>IFERROR(#REF!/GAMSCopen!BF22,"")</f>
        <v/>
      </c>
      <c r="BH22" s="2" t="str">
        <f>IFERROR(#REF!/GAMSCopen!BG22,"")</f>
        <v/>
      </c>
      <c r="BI22" s="2" t="str">
        <f>IFERROR(#REF!/GAMSCopen!BH22,"")</f>
        <v/>
      </c>
      <c r="BJ22" s="2" t="str">
        <f>IFERROR(#REF!/GAMSCopen!BI22,"")</f>
        <v/>
      </c>
    </row>
    <row r="23" spans="1:62" x14ac:dyDescent="0.25">
      <c r="A23" t="e">
        <f>#REF!</f>
        <v>#REF!</v>
      </c>
      <c r="B23" t="str">
        <f>GAMSbase!A23</f>
        <v>Rate of Growth of Productivity</v>
      </c>
      <c r="C23" s="2" t="str">
        <f>IFERROR(#REF!/GAMSCopen!B23,"")</f>
        <v/>
      </c>
      <c r="D23" s="2" t="str">
        <f>IFERROR(#REF!/GAMSCopen!C23,"")</f>
        <v/>
      </c>
      <c r="E23" s="2" t="str">
        <f>IFERROR(#REF!/GAMSCopen!D23,"")</f>
        <v/>
      </c>
      <c r="F23" s="2" t="str">
        <f>IFERROR(#REF!/GAMSCopen!E23,"")</f>
        <v/>
      </c>
      <c r="G23" s="2" t="str">
        <f>IFERROR(#REF!/GAMSCopen!F23,"")</f>
        <v/>
      </c>
      <c r="H23" s="2" t="str">
        <f>IFERROR(#REF!/GAMSCopen!G23,"")</f>
        <v/>
      </c>
      <c r="I23" s="2" t="str">
        <f>IFERROR(#REF!/GAMSCopen!H23,"")</f>
        <v/>
      </c>
      <c r="J23" s="2" t="str">
        <f>IFERROR(#REF!/GAMSCopen!I23,"")</f>
        <v/>
      </c>
      <c r="K23" s="2" t="str">
        <f>IFERROR(#REF!/GAMSCopen!J23,"")</f>
        <v/>
      </c>
      <c r="L23" s="2" t="str">
        <f>IFERROR(#REF!/GAMSCopen!K23,"")</f>
        <v/>
      </c>
      <c r="M23" s="2" t="str">
        <f>IFERROR(#REF!/GAMSCopen!L23,"")</f>
        <v/>
      </c>
      <c r="N23" s="2" t="str">
        <f>IFERROR(#REF!/GAMSCopen!M23,"")</f>
        <v/>
      </c>
      <c r="O23" s="2" t="str">
        <f>IFERROR(#REF!/GAMSCopen!N23,"")</f>
        <v/>
      </c>
      <c r="P23" s="2" t="str">
        <f>IFERROR(#REF!/GAMSCopen!O23,"")</f>
        <v/>
      </c>
      <c r="Q23" s="2" t="str">
        <f>IFERROR(#REF!/GAMSCopen!P23,"")</f>
        <v/>
      </c>
      <c r="R23" s="2" t="str">
        <f>IFERROR(#REF!/GAMSCopen!Q23,"")</f>
        <v/>
      </c>
      <c r="S23" s="2" t="str">
        <f>IFERROR(#REF!/GAMSCopen!R23,"")</f>
        <v/>
      </c>
      <c r="T23" s="2" t="str">
        <f>IFERROR(#REF!/GAMSCopen!S23,"")</f>
        <v/>
      </c>
      <c r="U23" s="2" t="str">
        <f>IFERROR(#REF!/GAMSCopen!T23,"")</f>
        <v/>
      </c>
      <c r="V23" s="2" t="str">
        <f>IFERROR(#REF!/GAMSCopen!U23,"")</f>
        <v/>
      </c>
      <c r="W23" s="2" t="str">
        <f>IFERROR(#REF!/GAMSCopen!V23,"")</f>
        <v/>
      </c>
      <c r="X23" s="2" t="str">
        <f>IFERROR(#REF!/GAMSCopen!W23,"")</f>
        <v/>
      </c>
      <c r="Y23" s="2" t="str">
        <f>IFERROR(#REF!/GAMSCopen!X23,"")</f>
        <v/>
      </c>
      <c r="Z23" s="2" t="str">
        <f>IFERROR(#REF!/GAMSCopen!Y23,"")</f>
        <v/>
      </c>
      <c r="AA23" s="2" t="str">
        <f>IFERROR(#REF!/GAMSCopen!Z23,"")</f>
        <v/>
      </c>
      <c r="AB23" s="2" t="str">
        <f>IFERROR(#REF!/GAMSCopen!AA23,"")</f>
        <v/>
      </c>
      <c r="AC23" s="2" t="str">
        <f>IFERROR(#REF!/GAMSCopen!AB23,"")</f>
        <v/>
      </c>
      <c r="AD23" s="2" t="str">
        <f>IFERROR(#REF!/GAMSCopen!AC23,"")</f>
        <v/>
      </c>
      <c r="AE23" s="2" t="str">
        <f>IFERROR(#REF!/GAMSCopen!AD23,"")</f>
        <v/>
      </c>
      <c r="AF23" s="2" t="str">
        <f>IFERROR(#REF!/GAMSCopen!AE23,"")</f>
        <v/>
      </c>
      <c r="AG23" s="2" t="str">
        <f>IFERROR(#REF!/GAMSCopen!AF23,"")</f>
        <v/>
      </c>
      <c r="AH23" s="2" t="str">
        <f>IFERROR(#REF!/GAMSCopen!AG23,"")</f>
        <v/>
      </c>
      <c r="AI23" s="2" t="str">
        <f>IFERROR(#REF!/GAMSCopen!AH23,"")</f>
        <v/>
      </c>
      <c r="AJ23" s="2" t="str">
        <f>IFERROR(#REF!/GAMSCopen!AI23,"")</f>
        <v/>
      </c>
      <c r="AK23" s="2" t="str">
        <f>IFERROR(#REF!/GAMSCopen!AJ23,"")</f>
        <v/>
      </c>
      <c r="AL23" s="2" t="str">
        <f>IFERROR(#REF!/GAMSCopen!AK23,"")</f>
        <v/>
      </c>
      <c r="AM23" s="2" t="str">
        <f>IFERROR(#REF!/GAMSCopen!AL23,"")</f>
        <v/>
      </c>
      <c r="AN23" s="2" t="str">
        <f>IFERROR(#REF!/GAMSCopen!AM23,"")</f>
        <v/>
      </c>
      <c r="AO23" s="2" t="str">
        <f>IFERROR(#REF!/GAMSCopen!AN23,"")</f>
        <v/>
      </c>
      <c r="AP23" s="2" t="str">
        <f>IFERROR(#REF!/GAMSCopen!AO23,"")</f>
        <v/>
      </c>
      <c r="AQ23" s="2" t="str">
        <f>IFERROR(#REF!/GAMSCopen!AP23,"")</f>
        <v/>
      </c>
      <c r="AR23" s="2" t="str">
        <f>IFERROR(#REF!/GAMSCopen!AQ23,"")</f>
        <v/>
      </c>
      <c r="AS23" s="2" t="str">
        <f>IFERROR(#REF!/GAMSCopen!AR23,"")</f>
        <v/>
      </c>
      <c r="AT23" s="2" t="str">
        <f>IFERROR(#REF!/GAMSCopen!AS23,"")</f>
        <v/>
      </c>
      <c r="AU23" s="2" t="str">
        <f>IFERROR(#REF!/GAMSCopen!AT23,"")</f>
        <v/>
      </c>
      <c r="AV23" s="2" t="str">
        <f>IFERROR(#REF!/GAMSCopen!AU23,"")</f>
        <v/>
      </c>
      <c r="AW23" s="2" t="str">
        <f>IFERROR(#REF!/GAMSCopen!AV23,"")</f>
        <v/>
      </c>
      <c r="AX23" s="2" t="str">
        <f>IFERROR(#REF!/GAMSCopen!AW23,"")</f>
        <v/>
      </c>
      <c r="AY23" s="2" t="str">
        <f>IFERROR(#REF!/GAMSCopen!AX23,"")</f>
        <v/>
      </c>
      <c r="AZ23" s="2" t="str">
        <f>IFERROR(#REF!/GAMSCopen!AY23,"")</f>
        <v/>
      </c>
      <c r="BA23" s="2" t="str">
        <f>IFERROR(#REF!/GAMSCopen!AZ23,"")</f>
        <v/>
      </c>
      <c r="BB23" s="2" t="str">
        <f>IFERROR(#REF!/GAMSCopen!BA23,"")</f>
        <v/>
      </c>
      <c r="BC23" s="2" t="str">
        <f>IFERROR(#REF!/GAMSCopen!BB23,"")</f>
        <v/>
      </c>
      <c r="BD23" s="2" t="str">
        <f>IFERROR(#REF!/GAMSCopen!BC23,"")</f>
        <v/>
      </c>
      <c r="BE23" s="2" t="str">
        <f>IFERROR(#REF!/GAMSCopen!BD23,"")</f>
        <v/>
      </c>
      <c r="BF23" s="2" t="str">
        <f>IFERROR(#REF!/GAMSCopen!BE23,"")</f>
        <v/>
      </c>
      <c r="BG23" s="2" t="str">
        <f>IFERROR(#REF!/GAMSCopen!BF23,"")</f>
        <v/>
      </c>
      <c r="BH23" s="2" t="str">
        <f>IFERROR(#REF!/GAMSCopen!BG23,"")</f>
        <v/>
      </c>
      <c r="BI23" s="2" t="str">
        <f>IFERROR(#REF!/GAMSCopen!BH23,"")</f>
        <v/>
      </c>
      <c r="BJ23" s="2" t="str">
        <f>IFERROR(#REF!/GAMSCopen!BI23,"")</f>
        <v/>
      </c>
    </row>
    <row r="24" spans="1:62" x14ac:dyDescent="0.25">
      <c r="A24" t="e">
        <f>#REF!</f>
        <v>#REF!</v>
      </c>
      <c r="B24" t="str">
        <f>GAMSbase!A24</f>
        <v>* DAMAGE FUNCTION</v>
      </c>
      <c r="C24" s="2" t="str">
        <f>IFERROR(#REF!/GAMSCopen!B24,"")</f>
        <v/>
      </c>
      <c r="D24" s="2" t="str">
        <f>IFERROR(#REF!/GAMSCopen!C24,"")</f>
        <v/>
      </c>
      <c r="E24" s="2" t="str">
        <f>IFERROR(#REF!/GAMSCopen!D24,"")</f>
        <v/>
      </c>
      <c r="F24" s="2" t="str">
        <f>IFERROR(#REF!/GAMSCopen!E24,"")</f>
        <v/>
      </c>
      <c r="G24" s="2" t="str">
        <f>IFERROR(#REF!/GAMSCopen!F24,"")</f>
        <v/>
      </c>
      <c r="H24" s="2" t="str">
        <f>IFERROR(#REF!/GAMSCopen!G24,"")</f>
        <v/>
      </c>
      <c r="I24" s="2" t="str">
        <f>IFERROR(#REF!/GAMSCopen!H24,"")</f>
        <v/>
      </c>
      <c r="J24" s="2" t="str">
        <f>IFERROR(#REF!/GAMSCopen!I24,"")</f>
        <v/>
      </c>
      <c r="K24" s="2" t="str">
        <f>IFERROR(#REF!/GAMSCopen!J24,"")</f>
        <v/>
      </c>
      <c r="L24" s="2" t="str">
        <f>IFERROR(#REF!/GAMSCopen!K24,"")</f>
        <v/>
      </c>
      <c r="M24" s="2" t="str">
        <f>IFERROR(#REF!/GAMSCopen!L24,"")</f>
        <v/>
      </c>
      <c r="N24" s="2" t="str">
        <f>IFERROR(#REF!/GAMSCopen!M24,"")</f>
        <v/>
      </c>
      <c r="O24" s="2" t="str">
        <f>IFERROR(#REF!/GAMSCopen!N24,"")</f>
        <v/>
      </c>
      <c r="P24" s="2" t="str">
        <f>IFERROR(#REF!/GAMSCopen!O24,"")</f>
        <v/>
      </c>
      <c r="Q24" s="2" t="str">
        <f>IFERROR(#REF!/GAMSCopen!P24,"")</f>
        <v/>
      </c>
      <c r="R24" s="2" t="str">
        <f>IFERROR(#REF!/GAMSCopen!Q24,"")</f>
        <v/>
      </c>
      <c r="S24" s="2" t="str">
        <f>IFERROR(#REF!/GAMSCopen!R24,"")</f>
        <v/>
      </c>
      <c r="T24" s="2" t="str">
        <f>IFERROR(#REF!/GAMSCopen!S24,"")</f>
        <v/>
      </c>
      <c r="U24" s="2" t="str">
        <f>IFERROR(#REF!/GAMSCopen!T24,"")</f>
        <v/>
      </c>
      <c r="V24" s="2" t="str">
        <f>IFERROR(#REF!/GAMSCopen!U24,"")</f>
        <v/>
      </c>
      <c r="W24" s="2" t="str">
        <f>IFERROR(#REF!/GAMSCopen!V24,"")</f>
        <v/>
      </c>
      <c r="X24" s="2" t="str">
        <f>IFERROR(#REF!/GAMSCopen!W24,"")</f>
        <v/>
      </c>
      <c r="Y24" s="2" t="str">
        <f>IFERROR(#REF!/GAMSCopen!X24,"")</f>
        <v/>
      </c>
      <c r="Z24" s="2" t="str">
        <f>IFERROR(#REF!/GAMSCopen!Y24,"")</f>
        <v/>
      </c>
      <c r="AA24" s="2" t="str">
        <f>IFERROR(#REF!/GAMSCopen!Z24,"")</f>
        <v/>
      </c>
      <c r="AB24" s="2" t="str">
        <f>IFERROR(#REF!/GAMSCopen!AA24,"")</f>
        <v/>
      </c>
      <c r="AC24" s="2" t="str">
        <f>IFERROR(#REF!/GAMSCopen!AB24,"")</f>
        <v/>
      </c>
      <c r="AD24" s="2" t="str">
        <f>IFERROR(#REF!/GAMSCopen!AC24,"")</f>
        <v/>
      </c>
      <c r="AE24" s="2" t="str">
        <f>IFERROR(#REF!/GAMSCopen!AD24,"")</f>
        <v/>
      </c>
      <c r="AF24" s="2" t="str">
        <f>IFERROR(#REF!/GAMSCopen!AE24,"")</f>
        <v/>
      </c>
      <c r="AG24" s="2" t="str">
        <f>IFERROR(#REF!/GAMSCopen!AF24,"")</f>
        <v/>
      </c>
      <c r="AH24" s="2" t="str">
        <f>IFERROR(#REF!/GAMSCopen!AG24,"")</f>
        <v/>
      </c>
      <c r="AI24" s="2" t="str">
        <f>IFERROR(#REF!/GAMSCopen!AH24,"")</f>
        <v/>
      </c>
      <c r="AJ24" s="2" t="str">
        <f>IFERROR(#REF!/GAMSCopen!AI24,"")</f>
        <v/>
      </c>
      <c r="AK24" s="2" t="str">
        <f>IFERROR(#REF!/GAMSCopen!AJ24,"")</f>
        <v/>
      </c>
      <c r="AL24" s="2" t="str">
        <f>IFERROR(#REF!/GAMSCopen!AK24,"")</f>
        <v/>
      </c>
      <c r="AM24" s="2" t="str">
        <f>IFERROR(#REF!/GAMSCopen!AL24,"")</f>
        <v/>
      </c>
      <c r="AN24" s="2" t="str">
        <f>IFERROR(#REF!/GAMSCopen!AM24,"")</f>
        <v/>
      </c>
      <c r="AO24" s="2" t="str">
        <f>IFERROR(#REF!/GAMSCopen!AN24,"")</f>
        <v/>
      </c>
      <c r="AP24" s="2" t="str">
        <f>IFERROR(#REF!/GAMSCopen!AO24,"")</f>
        <v/>
      </c>
      <c r="AQ24" s="2" t="str">
        <f>IFERROR(#REF!/GAMSCopen!AP24,"")</f>
        <v/>
      </c>
      <c r="AR24" s="2" t="str">
        <f>IFERROR(#REF!/GAMSCopen!AQ24,"")</f>
        <v/>
      </c>
      <c r="AS24" s="2" t="str">
        <f>IFERROR(#REF!/GAMSCopen!AR24,"")</f>
        <v/>
      </c>
      <c r="AT24" s="2" t="str">
        <f>IFERROR(#REF!/GAMSCopen!AS24,"")</f>
        <v/>
      </c>
      <c r="AU24" s="2" t="str">
        <f>IFERROR(#REF!/GAMSCopen!AT24,"")</f>
        <v/>
      </c>
      <c r="AV24" s="2" t="str">
        <f>IFERROR(#REF!/GAMSCopen!AU24,"")</f>
        <v/>
      </c>
      <c r="AW24" s="2" t="str">
        <f>IFERROR(#REF!/GAMSCopen!AV24,"")</f>
        <v/>
      </c>
      <c r="AX24" s="2" t="str">
        <f>IFERROR(#REF!/GAMSCopen!AW24,"")</f>
        <v/>
      </c>
      <c r="AY24" s="2" t="str">
        <f>IFERROR(#REF!/GAMSCopen!AX24,"")</f>
        <v/>
      </c>
      <c r="AZ24" s="2" t="str">
        <f>IFERROR(#REF!/GAMSCopen!AY24,"")</f>
        <v/>
      </c>
      <c r="BA24" s="2" t="str">
        <f>IFERROR(#REF!/GAMSCopen!AZ24,"")</f>
        <v/>
      </c>
      <c r="BB24" s="2" t="str">
        <f>IFERROR(#REF!/GAMSCopen!BA24,"")</f>
        <v/>
      </c>
      <c r="BC24" s="2" t="str">
        <f>IFERROR(#REF!/GAMSCopen!BB24,"")</f>
        <v/>
      </c>
      <c r="BD24" s="2" t="str">
        <f>IFERROR(#REF!/GAMSCopen!BC24,"")</f>
        <v/>
      </c>
      <c r="BE24" s="2" t="str">
        <f>IFERROR(#REF!/GAMSCopen!BD24,"")</f>
        <v/>
      </c>
      <c r="BF24" s="2" t="str">
        <f>IFERROR(#REF!/GAMSCopen!BE24,"")</f>
        <v/>
      </c>
      <c r="BG24" s="2" t="str">
        <f>IFERROR(#REF!/GAMSCopen!BF24,"")</f>
        <v/>
      </c>
      <c r="BH24" s="2" t="str">
        <f>IFERROR(#REF!/GAMSCopen!BG24,"")</f>
        <v/>
      </c>
      <c r="BI24" s="2" t="str">
        <f>IFERROR(#REF!/GAMSCopen!BH24,"")</f>
        <v/>
      </c>
      <c r="BJ24" s="2" t="str">
        <f>IFERROR(#REF!/GAMSCopen!BI24,"")</f>
        <v/>
      </c>
    </row>
    <row r="25" spans="1:62" x14ac:dyDescent="0.25">
      <c r="A25" t="e">
        <f>#REF!</f>
        <v>#REF!</v>
      </c>
      <c r="B25" t="str">
        <f>GAMSbase!A25</f>
        <v>Damage Coefficient on Temperature</v>
      </c>
      <c r="C25" s="2" t="str">
        <f>IFERROR(#REF!/GAMSCopen!B25,"")</f>
        <v/>
      </c>
      <c r="D25" s="2" t="str">
        <f>IFERROR(#REF!/GAMSCopen!C25,"")</f>
        <v/>
      </c>
      <c r="E25" s="2" t="str">
        <f>IFERROR(#REF!/GAMSCopen!D25,"")</f>
        <v/>
      </c>
      <c r="F25" s="2" t="str">
        <f>IFERROR(#REF!/GAMSCopen!E25,"")</f>
        <v/>
      </c>
      <c r="G25" s="2" t="str">
        <f>IFERROR(#REF!/GAMSCopen!F25,"")</f>
        <v/>
      </c>
      <c r="H25" s="2" t="str">
        <f>IFERROR(#REF!/GAMSCopen!G25,"")</f>
        <v/>
      </c>
      <c r="I25" s="2" t="str">
        <f>IFERROR(#REF!/GAMSCopen!H25,"")</f>
        <v/>
      </c>
      <c r="J25" s="2" t="str">
        <f>IFERROR(#REF!/GAMSCopen!I25,"")</f>
        <v/>
      </c>
      <c r="K25" s="2" t="str">
        <f>IFERROR(#REF!/GAMSCopen!J25,"")</f>
        <v/>
      </c>
      <c r="L25" s="2" t="str">
        <f>IFERROR(#REF!/GAMSCopen!K25,"")</f>
        <v/>
      </c>
      <c r="M25" s="2" t="str">
        <f>IFERROR(#REF!/GAMSCopen!L25,"")</f>
        <v/>
      </c>
      <c r="N25" s="2" t="str">
        <f>IFERROR(#REF!/GAMSCopen!M25,"")</f>
        <v/>
      </c>
      <c r="O25" s="2" t="str">
        <f>IFERROR(#REF!/GAMSCopen!N25,"")</f>
        <v/>
      </c>
      <c r="P25" s="2" t="str">
        <f>IFERROR(#REF!/GAMSCopen!O25,"")</f>
        <v/>
      </c>
      <c r="Q25" s="2" t="str">
        <f>IFERROR(#REF!/GAMSCopen!P25,"")</f>
        <v/>
      </c>
      <c r="R25" s="2" t="str">
        <f>IFERROR(#REF!/GAMSCopen!Q25,"")</f>
        <v/>
      </c>
      <c r="S25" s="2" t="str">
        <f>IFERROR(#REF!/GAMSCopen!R25,"")</f>
        <v/>
      </c>
      <c r="T25" s="2" t="str">
        <f>IFERROR(#REF!/GAMSCopen!S25,"")</f>
        <v/>
      </c>
      <c r="U25" s="2" t="str">
        <f>IFERROR(#REF!/GAMSCopen!T25,"")</f>
        <v/>
      </c>
      <c r="V25" s="2" t="str">
        <f>IFERROR(#REF!/GAMSCopen!U25,"")</f>
        <v/>
      </c>
      <c r="W25" s="2" t="str">
        <f>IFERROR(#REF!/GAMSCopen!V25,"")</f>
        <v/>
      </c>
      <c r="X25" s="2" t="str">
        <f>IFERROR(#REF!/GAMSCopen!W25,"")</f>
        <v/>
      </c>
      <c r="Y25" s="2" t="str">
        <f>IFERROR(#REF!/GAMSCopen!X25,"")</f>
        <v/>
      </c>
      <c r="Z25" s="2" t="str">
        <f>IFERROR(#REF!/GAMSCopen!Y25,"")</f>
        <v/>
      </c>
      <c r="AA25" s="2" t="str">
        <f>IFERROR(#REF!/GAMSCopen!Z25,"")</f>
        <v/>
      </c>
      <c r="AB25" s="2" t="str">
        <f>IFERROR(#REF!/GAMSCopen!AA25,"")</f>
        <v/>
      </c>
      <c r="AC25" s="2" t="str">
        <f>IFERROR(#REF!/GAMSCopen!AB25,"")</f>
        <v/>
      </c>
      <c r="AD25" s="2" t="str">
        <f>IFERROR(#REF!/GAMSCopen!AC25,"")</f>
        <v/>
      </c>
      <c r="AE25" s="2" t="str">
        <f>IFERROR(#REF!/GAMSCopen!AD25,"")</f>
        <v/>
      </c>
      <c r="AF25" s="2" t="str">
        <f>IFERROR(#REF!/GAMSCopen!AE25,"")</f>
        <v/>
      </c>
      <c r="AG25" s="2" t="str">
        <f>IFERROR(#REF!/GAMSCopen!AF25,"")</f>
        <v/>
      </c>
      <c r="AH25" s="2" t="str">
        <f>IFERROR(#REF!/GAMSCopen!AG25,"")</f>
        <v/>
      </c>
      <c r="AI25" s="2" t="str">
        <f>IFERROR(#REF!/GAMSCopen!AH25,"")</f>
        <v/>
      </c>
      <c r="AJ25" s="2" t="str">
        <f>IFERROR(#REF!/GAMSCopen!AI25,"")</f>
        <v/>
      </c>
      <c r="AK25" s="2" t="str">
        <f>IFERROR(#REF!/GAMSCopen!AJ25,"")</f>
        <v/>
      </c>
      <c r="AL25" s="2" t="str">
        <f>IFERROR(#REF!/GAMSCopen!AK25,"")</f>
        <v/>
      </c>
      <c r="AM25" s="2" t="str">
        <f>IFERROR(#REF!/GAMSCopen!AL25,"")</f>
        <v/>
      </c>
      <c r="AN25" s="2" t="str">
        <f>IFERROR(#REF!/GAMSCopen!AM25,"")</f>
        <v/>
      </c>
      <c r="AO25" s="2" t="str">
        <f>IFERROR(#REF!/GAMSCopen!AN25,"")</f>
        <v/>
      </c>
      <c r="AP25" s="2" t="str">
        <f>IFERROR(#REF!/GAMSCopen!AO25,"")</f>
        <v/>
      </c>
      <c r="AQ25" s="2" t="str">
        <f>IFERROR(#REF!/GAMSCopen!AP25,"")</f>
        <v/>
      </c>
      <c r="AR25" s="2" t="str">
        <f>IFERROR(#REF!/GAMSCopen!AQ25,"")</f>
        <v/>
      </c>
      <c r="AS25" s="2" t="str">
        <f>IFERROR(#REF!/GAMSCopen!AR25,"")</f>
        <v/>
      </c>
      <c r="AT25" s="2" t="str">
        <f>IFERROR(#REF!/GAMSCopen!AS25,"")</f>
        <v/>
      </c>
      <c r="AU25" s="2" t="str">
        <f>IFERROR(#REF!/GAMSCopen!AT25,"")</f>
        <v/>
      </c>
      <c r="AV25" s="2" t="str">
        <f>IFERROR(#REF!/GAMSCopen!AU25,"")</f>
        <v/>
      </c>
      <c r="AW25" s="2" t="str">
        <f>IFERROR(#REF!/GAMSCopen!AV25,"")</f>
        <v/>
      </c>
      <c r="AX25" s="2" t="str">
        <f>IFERROR(#REF!/GAMSCopen!AW25,"")</f>
        <v/>
      </c>
      <c r="AY25" s="2" t="str">
        <f>IFERROR(#REF!/GAMSCopen!AX25,"")</f>
        <v/>
      </c>
      <c r="AZ25" s="2" t="str">
        <f>IFERROR(#REF!/GAMSCopen!AY25,"")</f>
        <v/>
      </c>
      <c r="BA25" s="2" t="str">
        <f>IFERROR(#REF!/GAMSCopen!AZ25,"")</f>
        <v/>
      </c>
      <c r="BB25" s="2" t="str">
        <f>IFERROR(#REF!/GAMSCopen!BA25,"")</f>
        <v/>
      </c>
      <c r="BC25" s="2" t="str">
        <f>IFERROR(#REF!/GAMSCopen!BB25,"")</f>
        <v/>
      </c>
      <c r="BD25" s="2" t="str">
        <f>IFERROR(#REF!/GAMSCopen!BC25,"")</f>
        <v/>
      </c>
      <c r="BE25" s="2" t="str">
        <f>IFERROR(#REF!/GAMSCopen!BD25,"")</f>
        <v/>
      </c>
      <c r="BF25" s="2" t="str">
        <f>IFERROR(#REF!/GAMSCopen!BE25,"")</f>
        <v/>
      </c>
      <c r="BG25" s="2" t="str">
        <f>IFERROR(#REF!/GAMSCopen!BF25,"")</f>
        <v/>
      </c>
      <c r="BH25" s="2" t="str">
        <f>IFERROR(#REF!/GAMSCopen!BG25,"")</f>
        <v/>
      </c>
      <c r="BI25" s="2" t="str">
        <f>IFERROR(#REF!/GAMSCopen!BH25,"")</f>
        <v/>
      </c>
      <c r="BJ25" s="2" t="str">
        <f>IFERROR(#REF!/GAMSCopen!BI25,"")</f>
        <v/>
      </c>
    </row>
    <row r="26" spans="1:62" x14ac:dyDescent="0.25">
      <c r="A26" t="e">
        <f>#REF!</f>
        <v>#REF!</v>
      </c>
      <c r="B26" t="str">
        <f>GAMSbase!A26</f>
        <v>Damage Coefficient on Temperature ^2</v>
      </c>
      <c r="C26" s="2" t="str">
        <f>IFERROR(#REF!/GAMSCopen!B26,"")</f>
        <v/>
      </c>
      <c r="D26" s="2" t="str">
        <f>IFERROR(#REF!/GAMSCopen!C26,"")</f>
        <v/>
      </c>
      <c r="E26" s="2" t="str">
        <f>IFERROR(#REF!/GAMSCopen!D26,"")</f>
        <v/>
      </c>
      <c r="F26" s="2" t="str">
        <f>IFERROR(#REF!/GAMSCopen!E26,"")</f>
        <v/>
      </c>
      <c r="G26" s="2" t="str">
        <f>IFERROR(#REF!/GAMSCopen!F26,"")</f>
        <v/>
      </c>
      <c r="H26" s="2" t="str">
        <f>IFERROR(#REF!/GAMSCopen!G26,"")</f>
        <v/>
      </c>
      <c r="I26" s="2" t="str">
        <f>IFERROR(#REF!/GAMSCopen!H26,"")</f>
        <v/>
      </c>
      <c r="J26" s="2" t="str">
        <f>IFERROR(#REF!/GAMSCopen!I26,"")</f>
        <v/>
      </c>
      <c r="K26" s="2" t="str">
        <f>IFERROR(#REF!/GAMSCopen!J26,"")</f>
        <v/>
      </c>
      <c r="L26" s="2" t="str">
        <f>IFERROR(#REF!/GAMSCopen!K26,"")</f>
        <v/>
      </c>
      <c r="M26" s="2" t="str">
        <f>IFERROR(#REF!/GAMSCopen!L26,"")</f>
        <v/>
      </c>
      <c r="N26" s="2" t="str">
        <f>IFERROR(#REF!/GAMSCopen!M26,"")</f>
        <v/>
      </c>
      <c r="O26" s="2" t="str">
        <f>IFERROR(#REF!/GAMSCopen!N26,"")</f>
        <v/>
      </c>
      <c r="P26" s="2" t="str">
        <f>IFERROR(#REF!/GAMSCopen!O26,"")</f>
        <v/>
      </c>
      <c r="Q26" s="2" t="str">
        <f>IFERROR(#REF!/GAMSCopen!P26,"")</f>
        <v/>
      </c>
      <c r="R26" s="2" t="str">
        <f>IFERROR(#REF!/GAMSCopen!Q26,"")</f>
        <v/>
      </c>
      <c r="S26" s="2" t="str">
        <f>IFERROR(#REF!/GAMSCopen!R26,"")</f>
        <v/>
      </c>
      <c r="T26" s="2" t="str">
        <f>IFERROR(#REF!/GAMSCopen!S26,"")</f>
        <v/>
      </c>
      <c r="U26" s="2" t="str">
        <f>IFERROR(#REF!/GAMSCopen!T26,"")</f>
        <v/>
      </c>
      <c r="V26" s="2" t="str">
        <f>IFERROR(#REF!/GAMSCopen!U26,"")</f>
        <v/>
      </c>
      <c r="W26" s="2" t="str">
        <f>IFERROR(#REF!/GAMSCopen!V26,"")</f>
        <v/>
      </c>
      <c r="X26" s="2" t="str">
        <f>IFERROR(#REF!/GAMSCopen!W26,"")</f>
        <v/>
      </c>
      <c r="Y26" s="2" t="str">
        <f>IFERROR(#REF!/GAMSCopen!X26,"")</f>
        <v/>
      </c>
      <c r="Z26" s="2" t="str">
        <f>IFERROR(#REF!/GAMSCopen!Y26,"")</f>
        <v/>
      </c>
      <c r="AA26" s="2" t="str">
        <f>IFERROR(#REF!/GAMSCopen!Z26,"")</f>
        <v/>
      </c>
      <c r="AB26" s="2" t="str">
        <f>IFERROR(#REF!/GAMSCopen!AA26,"")</f>
        <v/>
      </c>
      <c r="AC26" s="2" t="str">
        <f>IFERROR(#REF!/GAMSCopen!AB26,"")</f>
        <v/>
      </c>
      <c r="AD26" s="2" t="str">
        <f>IFERROR(#REF!/GAMSCopen!AC26,"")</f>
        <v/>
      </c>
      <c r="AE26" s="2" t="str">
        <f>IFERROR(#REF!/GAMSCopen!AD26,"")</f>
        <v/>
      </c>
      <c r="AF26" s="2" t="str">
        <f>IFERROR(#REF!/GAMSCopen!AE26,"")</f>
        <v/>
      </c>
      <c r="AG26" s="2" t="str">
        <f>IFERROR(#REF!/GAMSCopen!AF26,"")</f>
        <v/>
      </c>
      <c r="AH26" s="2" t="str">
        <f>IFERROR(#REF!/GAMSCopen!AG26,"")</f>
        <v/>
      </c>
      <c r="AI26" s="2" t="str">
        <f>IFERROR(#REF!/GAMSCopen!AH26,"")</f>
        <v/>
      </c>
      <c r="AJ26" s="2" t="str">
        <f>IFERROR(#REF!/GAMSCopen!AI26,"")</f>
        <v/>
      </c>
      <c r="AK26" s="2" t="str">
        <f>IFERROR(#REF!/GAMSCopen!AJ26,"")</f>
        <v/>
      </c>
      <c r="AL26" s="2" t="str">
        <f>IFERROR(#REF!/GAMSCopen!AK26,"")</f>
        <v/>
      </c>
      <c r="AM26" s="2" t="str">
        <f>IFERROR(#REF!/GAMSCopen!AL26,"")</f>
        <v/>
      </c>
      <c r="AN26" s="2" t="str">
        <f>IFERROR(#REF!/GAMSCopen!AM26,"")</f>
        <v/>
      </c>
      <c r="AO26" s="2" t="str">
        <f>IFERROR(#REF!/GAMSCopen!AN26,"")</f>
        <v/>
      </c>
      <c r="AP26" s="2" t="str">
        <f>IFERROR(#REF!/GAMSCopen!AO26,"")</f>
        <v/>
      </c>
      <c r="AQ26" s="2" t="str">
        <f>IFERROR(#REF!/GAMSCopen!AP26,"")</f>
        <v/>
      </c>
      <c r="AR26" s="2" t="str">
        <f>IFERROR(#REF!/GAMSCopen!AQ26,"")</f>
        <v/>
      </c>
      <c r="AS26" s="2" t="str">
        <f>IFERROR(#REF!/GAMSCopen!AR26,"")</f>
        <v/>
      </c>
      <c r="AT26" s="2" t="str">
        <f>IFERROR(#REF!/GAMSCopen!AS26,"")</f>
        <v/>
      </c>
      <c r="AU26" s="2" t="str">
        <f>IFERROR(#REF!/GAMSCopen!AT26,"")</f>
        <v/>
      </c>
      <c r="AV26" s="2" t="str">
        <f>IFERROR(#REF!/GAMSCopen!AU26,"")</f>
        <v/>
      </c>
      <c r="AW26" s="2" t="str">
        <f>IFERROR(#REF!/GAMSCopen!AV26,"")</f>
        <v/>
      </c>
      <c r="AX26" s="2" t="str">
        <f>IFERROR(#REF!/GAMSCopen!AW26,"")</f>
        <v/>
      </c>
      <c r="AY26" s="2" t="str">
        <f>IFERROR(#REF!/GAMSCopen!AX26,"")</f>
        <v/>
      </c>
      <c r="AZ26" s="2" t="str">
        <f>IFERROR(#REF!/GAMSCopen!AY26,"")</f>
        <v/>
      </c>
      <c r="BA26" s="2" t="str">
        <f>IFERROR(#REF!/GAMSCopen!AZ26,"")</f>
        <v/>
      </c>
      <c r="BB26" s="2" t="str">
        <f>IFERROR(#REF!/GAMSCopen!BA26,"")</f>
        <v/>
      </c>
      <c r="BC26" s="2" t="str">
        <f>IFERROR(#REF!/GAMSCopen!BB26,"")</f>
        <v/>
      </c>
      <c r="BD26" s="2" t="str">
        <f>IFERROR(#REF!/GAMSCopen!BC26,"")</f>
        <v/>
      </c>
      <c r="BE26" s="2" t="str">
        <f>IFERROR(#REF!/GAMSCopen!BD26,"")</f>
        <v/>
      </c>
      <c r="BF26" s="2" t="str">
        <f>IFERROR(#REF!/GAMSCopen!BE26,"")</f>
        <v/>
      </c>
      <c r="BG26" s="2" t="str">
        <f>IFERROR(#REF!/GAMSCopen!BF26,"")</f>
        <v/>
      </c>
      <c r="BH26" s="2" t="str">
        <f>IFERROR(#REF!/GAMSCopen!BG26,"")</f>
        <v/>
      </c>
      <c r="BI26" s="2" t="str">
        <f>IFERROR(#REF!/GAMSCopen!BH26,"")</f>
        <v/>
      </c>
      <c r="BJ26" s="2" t="str">
        <f>IFERROR(#REF!/GAMSCopen!BI26,"")</f>
        <v/>
      </c>
    </row>
    <row r="27" spans="1:62" x14ac:dyDescent="0.25">
      <c r="A27" t="e">
        <f>#REF!</f>
        <v>#REF!</v>
      </c>
      <c r="B27" t="str">
        <f>GAMSbase!A27</f>
        <v>Exponent on Damages</v>
      </c>
      <c r="C27" s="2" t="str">
        <f>IFERROR(#REF!/GAMSCopen!B27,"")</f>
        <v/>
      </c>
      <c r="D27" s="2" t="str">
        <f>IFERROR(#REF!/GAMSCopen!C27,"")</f>
        <v/>
      </c>
      <c r="E27" s="2" t="str">
        <f>IFERROR(#REF!/GAMSCopen!D27,"")</f>
        <v/>
      </c>
      <c r="F27" s="2" t="str">
        <f>IFERROR(#REF!/GAMSCopen!E27,"")</f>
        <v/>
      </c>
      <c r="G27" s="2" t="str">
        <f>IFERROR(#REF!/GAMSCopen!F27,"")</f>
        <v/>
      </c>
      <c r="H27" s="2" t="str">
        <f>IFERROR(#REF!/GAMSCopen!G27,"")</f>
        <v/>
      </c>
      <c r="I27" s="2" t="str">
        <f>IFERROR(#REF!/GAMSCopen!H27,"")</f>
        <v/>
      </c>
      <c r="J27" s="2" t="str">
        <f>IFERROR(#REF!/GAMSCopen!I27,"")</f>
        <v/>
      </c>
      <c r="K27" s="2" t="str">
        <f>IFERROR(#REF!/GAMSCopen!J27,"")</f>
        <v/>
      </c>
      <c r="L27" s="2" t="str">
        <f>IFERROR(#REF!/GAMSCopen!K27,"")</f>
        <v/>
      </c>
      <c r="M27" s="2" t="str">
        <f>IFERROR(#REF!/GAMSCopen!L27,"")</f>
        <v/>
      </c>
      <c r="N27" s="2" t="str">
        <f>IFERROR(#REF!/GAMSCopen!M27,"")</f>
        <v/>
      </c>
      <c r="O27" s="2" t="str">
        <f>IFERROR(#REF!/GAMSCopen!N27,"")</f>
        <v/>
      </c>
      <c r="P27" s="2" t="str">
        <f>IFERROR(#REF!/GAMSCopen!O27,"")</f>
        <v/>
      </c>
      <c r="Q27" s="2" t="str">
        <f>IFERROR(#REF!/GAMSCopen!P27,"")</f>
        <v/>
      </c>
      <c r="R27" s="2" t="str">
        <f>IFERROR(#REF!/GAMSCopen!Q27,"")</f>
        <v/>
      </c>
      <c r="S27" s="2" t="str">
        <f>IFERROR(#REF!/GAMSCopen!R27,"")</f>
        <v/>
      </c>
      <c r="T27" s="2" t="str">
        <f>IFERROR(#REF!/GAMSCopen!S27,"")</f>
        <v/>
      </c>
      <c r="U27" s="2" t="str">
        <f>IFERROR(#REF!/GAMSCopen!T27,"")</f>
        <v/>
      </c>
      <c r="V27" s="2" t="str">
        <f>IFERROR(#REF!/GAMSCopen!U27,"")</f>
        <v/>
      </c>
      <c r="W27" s="2" t="str">
        <f>IFERROR(#REF!/GAMSCopen!V27,"")</f>
        <v/>
      </c>
      <c r="X27" s="2" t="str">
        <f>IFERROR(#REF!/GAMSCopen!W27,"")</f>
        <v/>
      </c>
      <c r="Y27" s="2" t="str">
        <f>IFERROR(#REF!/GAMSCopen!X27,"")</f>
        <v/>
      </c>
      <c r="Z27" s="2" t="str">
        <f>IFERROR(#REF!/GAMSCopen!Y27,"")</f>
        <v/>
      </c>
      <c r="AA27" s="2" t="str">
        <f>IFERROR(#REF!/GAMSCopen!Z27,"")</f>
        <v/>
      </c>
      <c r="AB27" s="2" t="str">
        <f>IFERROR(#REF!/GAMSCopen!AA27,"")</f>
        <v/>
      </c>
      <c r="AC27" s="2" t="str">
        <f>IFERROR(#REF!/GAMSCopen!AB27,"")</f>
        <v/>
      </c>
      <c r="AD27" s="2" t="str">
        <f>IFERROR(#REF!/GAMSCopen!AC27,"")</f>
        <v/>
      </c>
      <c r="AE27" s="2" t="str">
        <f>IFERROR(#REF!/GAMSCopen!AD27,"")</f>
        <v/>
      </c>
      <c r="AF27" s="2" t="str">
        <f>IFERROR(#REF!/GAMSCopen!AE27,"")</f>
        <v/>
      </c>
      <c r="AG27" s="2" t="str">
        <f>IFERROR(#REF!/GAMSCopen!AF27,"")</f>
        <v/>
      </c>
      <c r="AH27" s="2" t="str">
        <f>IFERROR(#REF!/GAMSCopen!AG27,"")</f>
        <v/>
      </c>
      <c r="AI27" s="2" t="str">
        <f>IFERROR(#REF!/GAMSCopen!AH27,"")</f>
        <v/>
      </c>
      <c r="AJ27" s="2" t="str">
        <f>IFERROR(#REF!/GAMSCopen!AI27,"")</f>
        <v/>
      </c>
      <c r="AK27" s="2" t="str">
        <f>IFERROR(#REF!/GAMSCopen!AJ27,"")</f>
        <v/>
      </c>
      <c r="AL27" s="2" t="str">
        <f>IFERROR(#REF!/GAMSCopen!AK27,"")</f>
        <v/>
      </c>
      <c r="AM27" s="2" t="str">
        <f>IFERROR(#REF!/GAMSCopen!AL27,"")</f>
        <v/>
      </c>
      <c r="AN27" s="2" t="str">
        <f>IFERROR(#REF!/GAMSCopen!AM27,"")</f>
        <v/>
      </c>
      <c r="AO27" s="2" t="str">
        <f>IFERROR(#REF!/GAMSCopen!AN27,"")</f>
        <v/>
      </c>
      <c r="AP27" s="2" t="str">
        <f>IFERROR(#REF!/GAMSCopen!AO27,"")</f>
        <v/>
      </c>
      <c r="AQ27" s="2" t="str">
        <f>IFERROR(#REF!/GAMSCopen!AP27,"")</f>
        <v/>
      </c>
      <c r="AR27" s="2" t="str">
        <f>IFERROR(#REF!/GAMSCopen!AQ27,"")</f>
        <v/>
      </c>
      <c r="AS27" s="2" t="str">
        <f>IFERROR(#REF!/GAMSCopen!AR27,"")</f>
        <v/>
      </c>
      <c r="AT27" s="2" t="str">
        <f>IFERROR(#REF!/GAMSCopen!AS27,"")</f>
        <v/>
      </c>
      <c r="AU27" s="2" t="str">
        <f>IFERROR(#REF!/GAMSCopen!AT27,"")</f>
        <v/>
      </c>
      <c r="AV27" s="2" t="str">
        <f>IFERROR(#REF!/GAMSCopen!AU27,"")</f>
        <v/>
      </c>
      <c r="AW27" s="2" t="str">
        <f>IFERROR(#REF!/GAMSCopen!AV27,"")</f>
        <v/>
      </c>
      <c r="AX27" s="2" t="str">
        <f>IFERROR(#REF!/GAMSCopen!AW27,"")</f>
        <v/>
      </c>
      <c r="AY27" s="2" t="str">
        <f>IFERROR(#REF!/GAMSCopen!AX27,"")</f>
        <v/>
      </c>
      <c r="AZ27" s="2" t="str">
        <f>IFERROR(#REF!/GAMSCopen!AY27,"")</f>
        <v/>
      </c>
      <c r="BA27" s="2" t="str">
        <f>IFERROR(#REF!/GAMSCopen!AZ27,"")</f>
        <v/>
      </c>
      <c r="BB27" s="2" t="str">
        <f>IFERROR(#REF!/GAMSCopen!BA27,"")</f>
        <v/>
      </c>
      <c r="BC27" s="2" t="str">
        <f>IFERROR(#REF!/GAMSCopen!BB27,"")</f>
        <v/>
      </c>
      <c r="BD27" s="2" t="str">
        <f>IFERROR(#REF!/GAMSCopen!BC27,"")</f>
        <v/>
      </c>
      <c r="BE27" s="2" t="str">
        <f>IFERROR(#REF!/GAMSCopen!BD27,"")</f>
        <v/>
      </c>
      <c r="BF27" s="2" t="str">
        <f>IFERROR(#REF!/GAMSCopen!BE27,"")</f>
        <v/>
      </c>
      <c r="BG27" s="2" t="str">
        <f>IFERROR(#REF!/GAMSCopen!BF27,"")</f>
        <v/>
      </c>
      <c r="BH27" s="2" t="str">
        <f>IFERROR(#REF!/GAMSCopen!BG27,"")</f>
        <v/>
      </c>
      <c r="BI27" s="2" t="str">
        <f>IFERROR(#REF!/GAMSCopen!BH27,"")</f>
        <v/>
      </c>
      <c r="BJ27" s="2" t="str">
        <f>IFERROR(#REF!/GAMSCopen!BI27,"")</f>
        <v/>
      </c>
    </row>
    <row r="28" spans="1:62" x14ac:dyDescent="0.25">
      <c r="A28" t="e">
        <f>#REF!</f>
        <v>#REF!</v>
      </c>
      <c r="B28" t="str">
        <f>GAMSbase!A28</f>
        <v>Threshold for Catastrophic Damages</v>
      </c>
      <c r="C28" s="2" t="str">
        <f>IFERROR(#REF!/GAMSCopen!B28,"")</f>
        <v/>
      </c>
      <c r="D28" s="2" t="str">
        <f>IFERROR(#REF!/GAMSCopen!C28,"")</f>
        <v/>
      </c>
      <c r="E28" s="2" t="str">
        <f>IFERROR(#REF!/GAMSCopen!D28,"")</f>
        <v/>
      </c>
      <c r="F28" s="2" t="str">
        <f>IFERROR(#REF!/GAMSCopen!E28,"")</f>
        <v/>
      </c>
      <c r="G28" s="2" t="str">
        <f>IFERROR(#REF!/GAMSCopen!F28,"")</f>
        <v/>
      </c>
      <c r="H28" s="2" t="str">
        <f>IFERROR(#REF!/GAMSCopen!G28,"")</f>
        <v/>
      </c>
      <c r="I28" s="2" t="str">
        <f>IFERROR(#REF!/GAMSCopen!H28,"")</f>
        <v/>
      </c>
      <c r="J28" s="2" t="str">
        <f>IFERROR(#REF!/GAMSCopen!I28,"")</f>
        <v/>
      </c>
      <c r="K28" s="2" t="str">
        <f>IFERROR(#REF!/GAMSCopen!J28,"")</f>
        <v/>
      </c>
      <c r="L28" s="2" t="str">
        <f>IFERROR(#REF!/GAMSCopen!K28,"")</f>
        <v/>
      </c>
      <c r="M28" s="2" t="str">
        <f>IFERROR(#REF!/GAMSCopen!L28,"")</f>
        <v/>
      </c>
      <c r="N28" s="2" t="str">
        <f>IFERROR(#REF!/GAMSCopen!M28,"")</f>
        <v/>
      </c>
      <c r="O28" s="2" t="str">
        <f>IFERROR(#REF!/GAMSCopen!N28,"")</f>
        <v/>
      </c>
      <c r="P28" s="2" t="str">
        <f>IFERROR(#REF!/GAMSCopen!O28,"")</f>
        <v/>
      </c>
      <c r="Q28" s="2" t="str">
        <f>IFERROR(#REF!/GAMSCopen!P28,"")</f>
        <v/>
      </c>
      <c r="R28" s="2" t="str">
        <f>IFERROR(#REF!/GAMSCopen!Q28,"")</f>
        <v/>
      </c>
      <c r="S28" s="2" t="str">
        <f>IFERROR(#REF!/GAMSCopen!R28,"")</f>
        <v/>
      </c>
      <c r="T28" s="2" t="str">
        <f>IFERROR(#REF!/GAMSCopen!S28,"")</f>
        <v/>
      </c>
      <c r="U28" s="2" t="str">
        <f>IFERROR(#REF!/GAMSCopen!T28,"")</f>
        <v/>
      </c>
      <c r="V28" s="2" t="str">
        <f>IFERROR(#REF!/GAMSCopen!U28,"")</f>
        <v/>
      </c>
      <c r="W28" s="2" t="str">
        <f>IFERROR(#REF!/GAMSCopen!V28,"")</f>
        <v/>
      </c>
      <c r="X28" s="2" t="str">
        <f>IFERROR(#REF!/GAMSCopen!W28,"")</f>
        <v/>
      </c>
      <c r="Y28" s="2" t="str">
        <f>IFERROR(#REF!/GAMSCopen!X28,"")</f>
        <v/>
      </c>
      <c r="Z28" s="2" t="str">
        <f>IFERROR(#REF!/GAMSCopen!Y28,"")</f>
        <v/>
      </c>
      <c r="AA28" s="2" t="str">
        <f>IFERROR(#REF!/GAMSCopen!Z28,"")</f>
        <v/>
      </c>
      <c r="AB28" s="2" t="str">
        <f>IFERROR(#REF!/GAMSCopen!AA28,"")</f>
        <v/>
      </c>
      <c r="AC28" s="2" t="str">
        <f>IFERROR(#REF!/GAMSCopen!AB28,"")</f>
        <v/>
      </c>
      <c r="AD28" s="2" t="str">
        <f>IFERROR(#REF!/GAMSCopen!AC28,"")</f>
        <v/>
      </c>
      <c r="AE28" s="2" t="str">
        <f>IFERROR(#REF!/GAMSCopen!AD28,"")</f>
        <v/>
      </c>
      <c r="AF28" s="2" t="str">
        <f>IFERROR(#REF!/GAMSCopen!AE28,"")</f>
        <v/>
      </c>
      <c r="AG28" s="2" t="str">
        <f>IFERROR(#REF!/GAMSCopen!AF28,"")</f>
        <v/>
      </c>
      <c r="AH28" s="2" t="str">
        <f>IFERROR(#REF!/GAMSCopen!AG28,"")</f>
        <v/>
      </c>
      <c r="AI28" s="2" t="str">
        <f>IFERROR(#REF!/GAMSCopen!AH28,"")</f>
        <v/>
      </c>
      <c r="AJ28" s="2" t="str">
        <f>IFERROR(#REF!/GAMSCopen!AI28,"")</f>
        <v/>
      </c>
      <c r="AK28" s="2" t="str">
        <f>IFERROR(#REF!/GAMSCopen!AJ28,"")</f>
        <v/>
      </c>
      <c r="AL28" s="2" t="str">
        <f>IFERROR(#REF!/GAMSCopen!AK28,"")</f>
        <v/>
      </c>
      <c r="AM28" s="2" t="str">
        <f>IFERROR(#REF!/GAMSCopen!AL28,"")</f>
        <v/>
      </c>
      <c r="AN28" s="2" t="str">
        <f>IFERROR(#REF!/GAMSCopen!AM28,"")</f>
        <v/>
      </c>
      <c r="AO28" s="2" t="str">
        <f>IFERROR(#REF!/GAMSCopen!AN28,"")</f>
        <v/>
      </c>
      <c r="AP28" s="2" t="str">
        <f>IFERROR(#REF!/GAMSCopen!AO28,"")</f>
        <v/>
      </c>
      <c r="AQ28" s="2" t="str">
        <f>IFERROR(#REF!/GAMSCopen!AP28,"")</f>
        <v/>
      </c>
      <c r="AR28" s="2" t="str">
        <f>IFERROR(#REF!/GAMSCopen!AQ28,"")</f>
        <v/>
      </c>
      <c r="AS28" s="2" t="str">
        <f>IFERROR(#REF!/GAMSCopen!AR28,"")</f>
        <v/>
      </c>
      <c r="AT28" s="2" t="str">
        <f>IFERROR(#REF!/GAMSCopen!AS28,"")</f>
        <v/>
      </c>
      <c r="AU28" s="2" t="str">
        <f>IFERROR(#REF!/GAMSCopen!AT28,"")</f>
        <v/>
      </c>
      <c r="AV28" s="2" t="str">
        <f>IFERROR(#REF!/GAMSCopen!AU28,"")</f>
        <v/>
      </c>
      <c r="AW28" s="2" t="str">
        <f>IFERROR(#REF!/GAMSCopen!AV28,"")</f>
        <v/>
      </c>
      <c r="AX28" s="2" t="str">
        <f>IFERROR(#REF!/GAMSCopen!AW28,"")</f>
        <v/>
      </c>
      <c r="AY28" s="2" t="str">
        <f>IFERROR(#REF!/GAMSCopen!AX28,"")</f>
        <v/>
      </c>
      <c r="AZ28" s="2" t="str">
        <f>IFERROR(#REF!/GAMSCopen!AY28,"")</f>
        <v/>
      </c>
      <c r="BA28" s="2" t="str">
        <f>IFERROR(#REF!/GAMSCopen!AZ28,"")</f>
        <v/>
      </c>
      <c r="BB28" s="2" t="str">
        <f>IFERROR(#REF!/GAMSCopen!BA28,"")</f>
        <v/>
      </c>
      <c r="BC28" s="2" t="str">
        <f>IFERROR(#REF!/GAMSCopen!BB28,"")</f>
        <v/>
      </c>
      <c r="BD28" s="2" t="str">
        <f>IFERROR(#REF!/GAMSCopen!BC28,"")</f>
        <v/>
      </c>
      <c r="BE28" s="2" t="str">
        <f>IFERROR(#REF!/GAMSCopen!BD28,"")</f>
        <v/>
      </c>
      <c r="BF28" s="2" t="str">
        <f>IFERROR(#REF!/GAMSCopen!BE28,"")</f>
        <v/>
      </c>
      <c r="BG28" s="2" t="str">
        <f>IFERROR(#REF!/GAMSCopen!BF28,"")</f>
        <v/>
      </c>
      <c r="BH28" s="2" t="str">
        <f>IFERROR(#REF!/GAMSCopen!BG28,"")</f>
        <v/>
      </c>
      <c r="BI28" s="2" t="str">
        <f>IFERROR(#REF!/GAMSCopen!BH28,"")</f>
        <v/>
      </c>
      <c r="BJ28" s="2" t="str">
        <f>IFERROR(#REF!/GAMSCopen!BI28,"")</f>
        <v/>
      </c>
    </row>
    <row r="29" spans="1:62" x14ac:dyDescent="0.25">
      <c r="A29" t="e">
        <f>#REF!</f>
        <v>#REF!</v>
      </c>
      <c r="B29" t="str">
        <f>GAMSbase!A29</f>
        <v>Exponent for Catastrophic Damages</v>
      </c>
      <c r="C29" s="2" t="str">
        <f>IFERROR(#REF!/GAMSCopen!B29,"")</f>
        <v/>
      </c>
      <c r="D29" s="2" t="str">
        <f>IFERROR(#REF!/GAMSCopen!C29,"")</f>
        <v/>
      </c>
      <c r="E29" s="2" t="str">
        <f>IFERROR(#REF!/GAMSCopen!D29,"")</f>
        <v/>
      </c>
      <c r="F29" s="2" t="str">
        <f>IFERROR(#REF!/GAMSCopen!E29,"")</f>
        <v/>
      </c>
      <c r="G29" s="2" t="str">
        <f>IFERROR(#REF!/GAMSCopen!F29,"")</f>
        <v/>
      </c>
      <c r="H29" s="2" t="str">
        <f>IFERROR(#REF!/GAMSCopen!G29,"")</f>
        <v/>
      </c>
      <c r="I29" s="2" t="str">
        <f>IFERROR(#REF!/GAMSCopen!H29,"")</f>
        <v/>
      </c>
      <c r="J29" s="2" t="str">
        <f>IFERROR(#REF!/GAMSCopen!I29,"")</f>
        <v/>
      </c>
      <c r="K29" s="2" t="str">
        <f>IFERROR(#REF!/GAMSCopen!J29,"")</f>
        <v/>
      </c>
      <c r="L29" s="2" t="str">
        <f>IFERROR(#REF!/GAMSCopen!K29,"")</f>
        <v/>
      </c>
      <c r="M29" s="2" t="str">
        <f>IFERROR(#REF!/GAMSCopen!L29,"")</f>
        <v/>
      </c>
      <c r="N29" s="2" t="str">
        <f>IFERROR(#REF!/GAMSCopen!M29,"")</f>
        <v/>
      </c>
      <c r="O29" s="2" t="str">
        <f>IFERROR(#REF!/GAMSCopen!N29,"")</f>
        <v/>
      </c>
      <c r="P29" s="2" t="str">
        <f>IFERROR(#REF!/GAMSCopen!O29,"")</f>
        <v/>
      </c>
      <c r="Q29" s="2" t="str">
        <f>IFERROR(#REF!/GAMSCopen!P29,"")</f>
        <v/>
      </c>
      <c r="R29" s="2" t="str">
        <f>IFERROR(#REF!/GAMSCopen!Q29,"")</f>
        <v/>
      </c>
      <c r="S29" s="2" t="str">
        <f>IFERROR(#REF!/GAMSCopen!R29,"")</f>
        <v/>
      </c>
      <c r="T29" s="2" t="str">
        <f>IFERROR(#REF!/GAMSCopen!S29,"")</f>
        <v/>
      </c>
      <c r="U29" s="2" t="str">
        <f>IFERROR(#REF!/GAMSCopen!T29,"")</f>
        <v/>
      </c>
      <c r="V29" s="2" t="str">
        <f>IFERROR(#REF!/GAMSCopen!U29,"")</f>
        <v/>
      </c>
      <c r="W29" s="2" t="str">
        <f>IFERROR(#REF!/GAMSCopen!V29,"")</f>
        <v/>
      </c>
      <c r="X29" s="2" t="str">
        <f>IFERROR(#REF!/GAMSCopen!W29,"")</f>
        <v/>
      </c>
      <c r="Y29" s="2" t="str">
        <f>IFERROR(#REF!/GAMSCopen!X29,"")</f>
        <v/>
      </c>
      <c r="Z29" s="2" t="str">
        <f>IFERROR(#REF!/GAMSCopen!Y29,"")</f>
        <v/>
      </c>
      <c r="AA29" s="2" t="str">
        <f>IFERROR(#REF!/GAMSCopen!Z29,"")</f>
        <v/>
      </c>
      <c r="AB29" s="2" t="str">
        <f>IFERROR(#REF!/GAMSCopen!AA29,"")</f>
        <v/>
      </c>
      <c r="AC29" s="2" t="str">
        <f>IFERROR(#REF!/GAMSCopen!AB29,"")</f>
        <v/>
      </c>
      <c r="AD29" s="2" t="str">
        <f>IFERROR(#REF!/GAMSCopen!AC29,"")</f>
        <v/>
      </c>
      <c r="AE29" s="2" t="str">
        <f>IFERROR(#REF!/GAMSCopen!AD29,"")</f>
        <v/>
      </c>
      <c r="AF29" s="2" t="str">
        <f>IFERROR(#REF!/GAMSCopen!AE29,"")</f>
        <v/>
      </c>
      <c r="AG29" s="2" t="str">
        <f>IFERROR(#REF!/GAMSCopen!AF29,"")</f>
        <v/>
      </c>
      <c r="AH29" s="2" t="str">
        <f>IFERROR(#REF!/GAMSCopen!AG29,"")</f>
        <v/>
      </c>
      <c r="AI29" s="2" t="str">
        <f>IFERROR(#REF!/GAMSCopen!AH29,"")</f>
        <v/>
      </c>
      <c r="AJ29" s="2" t="str">
        <f>IFERROR(#REF!/GAMSCopen!AI29,"")</f>
        <v/>
      </c>
      <c r="AK29" s="2" t="str">
        <f>IFERROR(#REF!/GAMSCopen!AJ29,"")</f>
        <v/>
      </c>
      <c r="AL29" s="2" t="str">
        <f>IFERROR(#REF!/GAMSCopen!AK29,"")</f>
        <v/>
      </c>
      <c r="AM29" s="2" t="str">
        <f>IFERROR(#REF!/GAMSCopen!AL29,"")</f>
        <v/>
      </c>
      <c r="AN29" s="2" t="str">
        <f>IFERROR(#REF!/GAMSCopen!AM29,"")</f>
        <v/>
      </c>
      <c r="AO29" s="2" t="str">
        <f>IFERROR(#REF!/GAMSCopen!AN29,"")</f>
        <v/>
      </c>
      <c r="AP29" s="2" t="str">
        <f>IFERROR(#REF!/GAMSCopen!AO29,"")</f>
        <v/>
      </c>
      <c r="AQ29" s="2" t="str">
        <f>IFERROR(#REF!/GAMSCopen!AP29,"")</f>
        <v/>
      </c>
      <c r="AR29" s="2" t="str">
        <f>IFERROR(#REF!/GAMSCopen!AQ29,"")</f>
        <v/>
      </c>
      <c r="AS29" s="2" t="str">
        <f>IFERROR(#REF!/GAMSCopen!AR29,"")</f>
        <v/>
      </c>
      <c r="AT29" s="2" t="str">
        <f>IFERROR(#REF!/GAMSCopen!AS29,"")</f>
        <v/>
      </c>
      <c r="AU29" s="2" t="str">
        <f>IFERROR(#REF!/GAMSCopen!AT29,"")</f>
        <v/>
      </c>
      <c r="AV29" s="2" t="str">
        <f>IFERROR(#REF!/GAMSCopen!AU29,"")</f>
        <v/>
      </c>
      <c r="AW29" s="2" t="str">
        <f>IFERROR(#REF!/GAMSCopen!AV29,"")</f>
        <v/>
      </c>
      <c r="AX29" s="2" t="str">
        <f>IFERROR(#REF!/GAMSCopen!AW29,"")</f>
        <v/>
      </c>
      <c r="AY29" s="2" t="str">
        <f>IFERROR(#REF!/GAMSCopen!AX29,"")</f>
        <v/>
      </c>
      <c r="AZ29" s="2" t="str">
        <f>IFERROR(#REF!/GAMSCopen!AY29,"")</f>
        <v/>
      </c>
      <c r="BA29" s="2" t="str">
        <f>IFERROR(#REF!/GAMSCopen!AZ29,"")</f>
        <v/>
      </c>
      <c r="BB29" s="2" t="str">
        <f>IFERROR(#REF!/GAMSCopen!BA29,"")</f>
        <v/>
      </c>
      <c r="BC29" s="2" t="str">
        <f>IFERROR(#REF!/GAMSCopen!BB29,"")</f>
        <v/>
      </c>
      <c r="BD29" s="2" t="str">
        <f>IFERROR(#REF!/GAMSCopen!BC29,"")</f>
        <v/>
      </c>
      <c r="BE29" s="2" t="str">
        <f>IFERROR(#REF!/GAMSCopen!BD29,"")</f>
        <v/>
      </c>
      <c r="BF29" s="2" t="str">
        <f>IFERROR(#REF!/GAMSCopen!BE29,"")</f>
        <v/>
      </c>
      <c r="BG29" s="2" t="str">
        <f>IFERROR(#REF!/GAMSCopen!BF29,"")</f>
        <v/>
      </c>
      <c r="BH29" s="2" t="str">
        <f>IFERROR(#REF!/GAMSCopen!BG29,"")</f>
        <v/>
      </c>
      <c r="BI29" s="2" t="str">
        <f>IFERROR(#REF!/GAMSCopen!BH29,"")</f>
        <v/>
      </c>
      <c r="BJ29" s="2" t="str">
        <f>IFERROR(#REF!/GAMSCopen!BI29,"")</f>
        <v/>
      </c>
    </row>
    <row r="30" spans="1:62" x14ac:dyDescent="0.25">
      <c r="A30" t="e">
        <f>#REF!</f>
        <v>#REF!</v>
      </c>
      <c r="B30" t="str">
        <f>GAMSbase!A30</f>
        <v>Damage Rate at Threshold for Catastrophic Damages</v>
      </c>
      <c r="C30" s="2" t="str">
        <f>IFERROR(#REF!/GAMSCopen!B30,"")</f>
        <v/>
      </c>
      <c r="D30" s="2" t="str">
        <f>IFERROR(#REF!/GAMSCopen!C30,"")</f>
        <v/>
      </c>
      <c r="E30" s="2" t="str">
        <f>IFERROR(#REF!/GAMSCopen!D30,"")</f>
        <v/>
      </c>
      <c r="F30" s="2" t="str">
        <f>IFERROR(#REF!/GAMSCopen!E30,"")</f>
        <v/>
      </c>
      <c r="G30" s="2" t="str">
        <f>IFERROR(#REF!/GAMSCopen!F30,"")</f>
        <v/>
      </c>
      <c r="H30" s="2" t="str">
        <f>IFERROR(#REF!/GAMSCopen!G30,"")</f>
        <v/>
      </c>
      <c r="I30" s="2" t="str">
        <f>IFERROR(#REF!/GAMSCopen!H30,"")</f>
        <v/>
      </c>
      <c r="J30" s="2" t="str">
        <f>IFERROR(#REF!/GAMSCopen!I30,"")</f>
        <v/>
      </c>
      <c r="K30" s="2" t="str">
        <f>IFERROR(#REF!/GAMSCopen!J30,"")</f>
        <v/>
      </c>
      <c r="L30" s="2" t="str">
        <f>IFERROR(#REF!/GAMSCopen!K30,"")</f>
        <v/>
      </c>
      <c r="M30" s="2" t="str">
        <f>IFERROR(#REF!/GAMSCopen!L30,"")</f>
        <v/>
      </c>
      <c r="N30" s="2" t="str">
        <f>IFERROR(#REF!/GAMSCopen!M30,"")</f>
        <v/>
      </c>
      <c r="O30" s="2" t="str">
        <f>IFERROR(#REF!/GAMSCopen!N30,"")</f>
        <v/>
      </c>
      <c r="P30" s="2" t="str">
        <f>IFERROR(#REF!/GAMSCopen!O30,"")</f>
        <v/>
      </c>
      <c r="Q30" s="2" t="str">
        <f>IFERROR(#REF!/GAMSCopen!P30,"")</f>
        <v/>
      </c>
      <c r="R30" s="2" t="str">
        <f>IFERROR(#REF!/GAMSCopen!Q30,"")</f>
        <v/>
      </c>
      <c r="S30" s="2" t="str">
        <f>IFERROR(#REF!/GAMSCopen!R30,"")</f>
        <v/>
      </c>
      <c r="T30" s="2" t="str">
        <f>IFERROR(#REF!/GAMSCopen!S30,"")</f>
        <v/>
      </c>
      <c r="U30" s="2" t="str">
        <f>IFERROR(#REF!/GAMSCopen!T30,"")</f>
        <v/>
      </c>
      <c r="V30" s="2" t="str">
        <f>IFERROR(#REF!/GAMSCopen!U30,"")</f>
        <v/>
      </c>
      <c r="W30" s="2" t="str">
        <f>IFERROR(#REF!/GAMSCopen!V30,"")</f>
        <v/>
      </c>
      <c r="X30" s="2" t="str">
        <f>IFERROR(#REF!/GAMSCopen!W30,"")</f>
        <v/>
      </c>
      <c r="Y30" s="2" t="str">
        <f>IFERROR(#REF!/GAMSCopen!X30,"")</f>
        <v/>
      </c>
      <c r="Z30" s="2" t="str">
        <f>IFERROR(#REF!/GAMSCopen!Y30,"")</f>
        <v/>
      </c>
      <c r="AA30" s="2" t="str">
        <f>IFERROR(#REF!/GAMSCopen!Z30,"")</f>
        <v/>
      </c>
      <c r="AB30" s="2" t="str">
        <f>IFERROR(#REF!/GAMSCopen!AA30,"")</f>
        <v/>
      </c>
      <c r="AC30" s="2" t="str">
        <f>IFERROR(#REF!/GAMSCopen!AB30,"")</f>
        <v/>
      </c>
      <c r="AD30" s="2" t="str">
        <f>IFERROR(#REF!/GAMSCopen!AC30,"")</f>
        <v/>
      </c>
      <c r="AE30" s="2" t="str">
        <f>IFERROR(#REF!/GAMSCopen!AD30,"")</f>
        <v/>
      </c>
      <c r="AF30" s="2" t="str">
        <f>IFERROR(#REF!/GAMSCopen!AE30,"")</f>
        <v/>
      </c>
      <c r="AG30" s="2" t="str">
        <f>IFERROR(#REF!/GAMSCopen!AF30,"")</f>
        <v/>
      </c>
      <c r="AH30" s="2" t="str">
        <f>IFERROR(#REF!/GAMSCopen!AG30,"")</f>
        <v/>
      </c>
      <c r="AI30" s="2" t="str">
        <f>IFERROR(#REF!/GAMSCopen!AH30,"")</f>
        <v/>
      </c>
      <c r="AJ30" s="2" t="str">
        <f>IFERROR(#REF!/GAMSCopen!AI30,"")</f>
        <v/>
      </c>
      <c r="AK30" s="2" t="str">
        <f>IFERROR(#REF!/GAMSCopen!AJ30,"")</f>
        <v/>
      </c>
      <c r="AL30" s="2" t="str">
        <f>IFERROR(#REF!/GAMSCopen!AK30,"")</f>
        <v/>
      </c>
      <c r="AM30" s="2" t="str">
        <f>IFERROR(#REF!/GAMSCopen!AL30,"")</f>
        <v/>
      </c>
      <c r="AN30" s="2" t="str">
        <f>IFERROR(#REF!/GAMSCopen!AM30,"")</f>
        <v/>
      </c>
      <c r="AO30" s="2" t="str">
        <f>IFERROR(#REF!/GAMSCopen!AN30,"")</f>
        <v/>
      </c>
      <c r="AP30" s="2" t="str">
        <f>IFERROR(#REF!/GAMSCopen!AO30,"")</f>
        <v/>
      </c>
      <c r="AQ30" s="2" t="str">
        <f>IFERROR(#REF!/GAMSCopen!AP30,"")</f>
        <v/>
      </c>
      <c r="AR30" s="2" t="str">
        <f>IFERROR(#REF!/GAMSCopen!AQ30,"")</f>
        <v/>
      </c>
      <c r="AS30" s="2" t="str">
        <f>IFERROR(#REF!/GAMSCopen!AR30,"")</f>
        <v/>
      </c>
      <c r="AT30" s="2" t="str">
        <f>IFERROR(#REF!/GAMSCopen!AS30,"")</f>
        <v/>
      </c>
      <c r="AU30" s="2" t="str">
        <f>IFERROR(#REF!/GAMSCopen!AT30,"")</f>
        <v/>
      </c>
      <c r="AV30" s="2" t="str">
        <f>IFERROR(#REF!/GAMSCopen!AU30,"")</f>
        <v/>
      </c>
      <c r="AW30" s="2" t="str">
        <f>IFERROR(#REF!/GAMSCopen!AV30,"")</f>
        <v/>
      </c>
      <c r="AX30" s="2" t="str">
        <f>IFERROR(#REF!/GAMSCopen!AW30,"")</f>
        <v/>
      </c>
      <c r="AY30" s="2" t="str">
        <f>IFERROR(#REF!/GAMSCopen!AX30,"")</f>
        <v/>
      </c>
      <c r="AZ30" s="2" t="str">
        <f>IFERROR(#REF!/GAMSCopen!AY30,"")</f>
        <v/>
      </c>
      <c r="BA30" s="2" t="str">
        <f>IFERROR(#REF!/GAMSCopen!AZ30,"")</f>
        <v/>
      </c>
      <c r="BB30" s="2" t="str">
        <f>IFERROR(#REF!/GAMSCopen!BA30,"")</f>
        <v/>
      </c>
      <c r="BC30" s="2" t="str">
        <f>IFERROR(#REF!/GAMSCopen!BB30,"")</f>
        <v/>
      </c>
      <c r="BD30" s="2" t="str">
        <f>IFERROR(#REF!/GAMSCopen!BC30,"")</f>
        <v/>
      </c>
      <c r="BE30" s="2" t="str">
        <f>IFERROR(#REF!/GAMSCopen!BD30,"")</f>
        <v/>
      </c>
      <c r="BF30" s="2" t="str">
        <f>IFERROR(#REF!/GAMSCopen!BE30,"")</f>
        <v/>
      </c>
      <c r="BG30" s="2" t="str">
        <f>IFERROR(#REF!/GAMSCopen!BF30,"")</f>
        <v/>
      </c>
      <c r="BH30" s="2" t="str">
        <f>IFERROR(#REF!/GAMSCopen!BG30,"")</f>
        <v/>
      </c>
      <c r="BI30" s="2" t="str">
        <f>IFERROR(#REF!/GAMSCopen!BH30,"")</f>
        <v/>
      </c>
      <c r="BJ30" s="2" t="str">
        <f>IFERROR(#REF!/GAMSCopen!BI30,"")</f>
        <v/>
      </c>
    </row>
    <row r="31" spans="1:62" x14ac:dyDescent="0.25">
      <c r="A31" t="e">
        <f>#REF!</f>
        <v>#REF!</v>
      </c>
      <c r="B31" t="str">
        <f>GAMSbase!A31</f>
        <v>* ABATEMENT COST</v>
      </c>
      <c r="C31" s="2" t="str">
        <f>IFERROR(#REF!/GAMSCopen!B31,"")</f>
        <v/>
      </c>
      <c r="D31" s="2" t="str">
        <f>IFERROR(#REF!/GAMSCopen!C31,"")</f>
        <v/>
      </c>
      <c r="E31" s="2" t="str">
        <f>IFERROR(#REF!/GAMSCopen!D31,"")</f>
        <v/>
      </c>
      <c r="F31" s="2" t="str">
        <f>IFERROR(#REF!/GAMSCopen!E31,"")</f>
        <v/>
      </c>
      <c r="G31" s="2" t="str">
        <f>IFERROR(#REF!/GAMSCopen!F31,"")</f>
        <v/>
      </c>
      <c r="H31" s="2" t="str">
        <f>IFERROR(#REF!/GAMSCopen!G31,"")</f>
        <v/>
      </c>
      <c r="I31" s="2" t="str">
        <f>IFERROR(#REF!/GAMSCopen!H31,"")</f>
        <v/>
      </c>
      <c r="J31" s="2" t="str">
        <f>IFERROR(#REF!/GAMSCopen!I31,"")</f>
        <v/>
      </c>
      <c r="K31" s="2" t="str">
        <f>IFERROR(#REF!/GAMSCopen!J31,"")</f>
        <v/>
      </c>
      <c r="L31" s="2" t="str">
        <f>IFERROR(#REF!/GAMSCopen!K31,"")</f>
        <v/>
      </c>
      <c r="M31" s="2" t="str">
        <f>IFERROR(#REF!/GAMSCopen!L31,"")</f>
        <v/>
      </c>
      <c r="N31" s="2" t="str">
        <f>IFERROR(#REF!/GAMSCopen!M31,"")</f>
        <v/>
      </c>
      <c r="O31" s="2" t="str">
        <f>IFERROR(#REF!/GAMSCopen!N31,"")</f>
        <v/>
      </c>
      <c r="P31" s="2" t="str">
        <f>IFERROR(#REF!/GAMSCopen!O31,"")</f>
        <v/>
      </c>
      <c r="Q31" s="2" t="str">
        <f>IFERROR(#REF!/GAMSCopen!P31,"")</f>
        <v/>
      </c>
      <c r="R31" s="2" t="str">
        <f>IFERROR(#REF!/GAMSCopen!Q31,"")</f>
        <v/>
      </c>
      <c r="S31" s="2" t="str">
        <f>IFERROR(#REF!/GAMSCopen!R31,"")</f>
        <v/>
      </c>
      <c r="T31" s="2" t="str">
        <f>IFERROR(#REF!/GAMSCopen!S31,"")</f>
        <v/>
      </c>
      <c r="U31" s="2" t="str">
        <f>IFERROR(#REF!/GAMSCopen!T31,"")</f>
        <v/>
      </c>
      <c r="V31" s="2" t="str">
        <f>IFERROR(#REF!/GAMSCopen!U31,"")</f>
        <v/>
      </c>
      <c r="W31" s="2" t="str">
        <f>IFERROR(#REF!/GAMSCopen!V31,"")</f>
        <v/>
      </c>
      <c r="X31" s="2" t="str">
        <f>IFERROR(#REF!/GAMSCopen!W31,"")</f>
        <v/>
      </c>
      <c r="Y31" s="2" t="str">
        <f>IFERROR(#REF!/GAMSCopen!X31,"")</f>
        <v/>
      </c>
      <c r="Z31" s="2" t="str">
        <f>IFERROR(#REF!/GAMSCopen!Y31,"")</f>
        <v/>
      </c>
      <c r="AA31" s="2" t="str">
        <f>IFERROR(#REF!/GAMSCopen!Z31,"")</f>
        <v/>
      </c>
      <c r="AB31" s="2" t="str">
        <f>IFERROR(#REF!/GAMSCopen!AA31,"")</f>
        <v/>
      </c>
      <c r="AC31" s="2" t="str">
        <f>IFERROR(#REF!/GAMSCopen!AB31,"")</f>
        <v/>
      </c>
      <c r="AD31" s="2" t="str">
        <f>IFERROR(#REF!/GAMSCopen!AC31,"")</f>
        <v/>
      </c>
      <c r="AE31" s="2" t="str">
        <f>IFERROR(#REF!/GAMSCopen!AD31,"")</f>
        <v/>
      </c>
      <c r="AF31" s="2" t="str">
        <f>IFERROR(#REF!/GAMSCopen!AE31,"")</f>
        <v/>
      </c>
      <c r="AG31" s="2" t="str">
        <f>IFERROR(#REF!/GAMSCopen!AF31,"")</f>
        <v/>
      </c>
      <c r="AH31" s="2" t="str">
        <f>IFERROR(#REF!/GAMSCopen!AG31,"")</f>
        <v/>
      </c>
      <c r="AI31" s="2" t="str">
        <f>IFERROR(#REF!/GAMSCopen!AH31,"")</f>
        <v/>
      </c>
      <c r="AJ31" s="2" t="str">
        <f>IFERROR(#REF!/GAMSCopen!AI31,"")</f>
        <v/>
      </c>
      <c r="AK31" s="2" t="str">
        <f>IFERROR(#REF!/GAMSCopen!AJ31,"")</f>
        <v/>
      </c>
      <c r="AL31" s="2" t="str">
        <f>IFERROR(#REF!/GAMSCopen!AK31,"")</f>
        <v/>
      </c>
      <c r="AM31" s="2" t="str">
        <f>IFERROR(#REF!/GAMSCopen!AL31,"")</f>
        <v/>
      </c>
      <c r="AN31" s="2" t="str">
        <f>IFERROR(#REF!/GAMSCopen!AM31,"")</f>
        <v/>
      </c>
      <c r="AO31" s="2" t="str">
        <f>IFERROR(#REF!/GAMSCopen!AN31,"")</f>
        <v/>
      </c>
      <c r="AP31" s="2" t="str">
        <f>IFERROR(#REF!/GAMSCopen!AO31,"")</f>
        <v/>
      </c>
      <c r="AQ31" s="2" t="str">
        <f>IFERROR(#REF!/GAMSCopen!AP31,"")</f>
        <v/>
      </c>
      <c r="AR31" s="2" t="str">
        <f>IFERROR(#REF!/GAMSCopen!AQ31,"")</f>
        <v/>
      </c>
      <c r="AS31" s="2" t="str">
        <f>IFERROR(#REF!/GAMSCopen!AR31,"")</f>
        <v/>
      </c>
      <c r="AT31" s="2" t="str">
        <f>IFERROR(#REF!/GAMSCopen!AS31,"")</f>
        <v/>
      </c>
      <c r="AU31" s="2" t="str">
        <f>IFERROR(#REF!/GAMSCopen!AT31,"")</f>
        <v/>
      </c>
      <c r="AV31" s="2" t="str">
        <f>IFERROR(#REF!/GAMSCopen!AU31,"")</f>
        <v/>
      </c>
      <c r="AW31" s="2" t="str">
        <f>IFERROR(#REF!/GAMSCopen!AV31,"")</f>
        <v/>
      </c>
      <c r="AX31" s="2" t="str">
        <f>IFERROR(#REF!/GAMSCopen!AW31,"")</f>
        <v/>
      </c>
      <c r="AY31" s="2" t="str">
        <f>IFERROR(#REF!/GAMSCopen!AX31,"")</f>
        <v/>
      </c>
      <c r="AZ31" s="2" t="str">
        <f>IFERROR(#REF!/GAMSCopen!AY31,"")</f>
        <v/>
      </c>
      <c r="BA31" s="2" t="str">
        <f>IFERROR(#REF!/GAMSCopen!AZ31,"")</f>
        <v/>
      </c>
      <c r="BB31" s="2" t="str">
        <f>IFERROR(#REF!/GAMSCopen!BA31,"")</f>
        <v/>
      </c>
      <c r="BC31" s="2" t="str">
        <f>IFERROR(#REF!/GAMSCopen!BB31,"")</f>
        <v/>
      </c>
      <c r="BD31" s="2" t="str">
        <f>IFERROR(#REF!/GAMSCopen!BC31,"")</f>
        <v/>
      </c>
      <c r="BE31" s="2" t="str">
        <f>IFERROR(#REF!/GAMSCopen!BD31,"")</f>
        <v/>
      </c>
      <c r="BF31" s="2" t="str">
        <f>IFERROR(#REF!/GAMSCopen!BE31,"")</f>
        <v/>
      </c>
      <c r="BG31" s="2" t="str">
        <f>IFERROR(#REF!/GAMSCopen!BF31,"")</f>
        <v/>
      </c>
      <c r="BH31" s="2" t="str">
        <f>IFERROR(#REF!/GAMSCopen!BG31,"")</f>
        <v/>
      </c>
      <c r="BI31" s="2" t="str">
        <f>IFERROR(#REF!/GAMSCopen!BH31,"")</f>
        <v/>
      </c>
      <c r="BJ31" s="2" t="str">
        <f>IFERROR(#REF!/GAMSCopen!BI31,"")</f>
        <v/>
      </c>
    </row>
    <row r="32" spans="1:62" x14ac:dyDescent="0.25">
      <c r="A32" t="e">
        <f>#REF!</f>
        <v>#REF!</v>
      </c>
      <c r="B32" t="str">
        <f>GAMSbase!A32</f>
        <v>Abatement cost function coefficient</v>
      </c>
      <c r="C32" s="2" t="str">
        <f>IFERROR(#REF!/GAMSCopen!B32,"")</f>
        <v/>
      </c>
      <c r="D32" s="2" t="str">
        <f>IFERROR(#REF!/GAMSCopen!C32,"")</f>
        <v/>
      </c>
      <c r="E32" s="2" t="str">
        <f>IFERROR(#REF!/GAMSCopen!D32,"")</f>
        <v/>
      </c>
      <c r="F32" s="2" t="str">
        <f>IFERROR(#REF!/GAMSCopen!E32,"")</f>
        <v/>
      </c>
      <c r="G32" s="2" t="str">
        <f>IFERROR(#REF!/GAMSCopen!F32,"")</f>
        <v/>
      </c>
      <c r="H32" s="2" t="str">
        <f>IFERROR(#REF!/GAMSCopen!G32,"")</f>
        <v/>
      </c>
      <c r="I32" s="2" t="str">
        <f>IFERROR(#REF!/GAMSCopen!H32,"")</f>
        <v/>
      </c>
      <c r="J32" s="2" t="str">
        <f>IFERROR(#REF!/GAMSCopen!I32,"")</f>
        <v/>
      </c>
      <c r="K32" s="2" t="str">
        <f>IFERROR(#REF!/GAMSCopen!J32,"")</f>
        <v/>
      </c>
      <c r="L32" s="2" t="str">
        <f>IFERROR(#REF!/GAMSCopen!K32,"")</f>
        <v/>
      </c>
      <c r="M32" s="2" t="str">
        <f>IFERROR(#REF!/GAMSCopen!L32,"")</f>
        <v/>
      </c>
      <c r="N32" s="2" t="str">
        <f>IFERROR(#REF!/GAMSCopen!M32,"")</f>
        <v/>
      </c>
      <c r="O32" s="2" t="str">
        <f>IFERROR(#REF!/GAMSCopen!N32,"")</f>
        <v/>
      </c>
      <c r="P32" s="2" t="str">
        <f>IFERROR(#REF!/GAMSCopen!O32,"")</f>
        <v/>
      </c>
      <c r="Q32" s="2" t="str">
        <f>IFERROR(#REF!/GAMSCopen!P32,"")</f>
        <v/>
      </c>
      <c r="R32" s="2" t="str">
        <f>IFERROR(#REF!/GAMSCopen!Q32,"")</f>
        <v/>
      </c>
      <c r="S32" s="2" t="str">
        <f>IFERROR(#REF!/GAMSCopen!R32,"")</f>
        <v/>
      </c>
      <c r="T32" s="2" t="str">
        <f>IFERROR(#REF!/GAMSCopen!S32,"")</f>
        <v/>
      </c>
      <c r="U32" s="2" t="str">
        <f>IFERROR(#REF!/GAMSCopen!T32,"")</f>
        <v/>
      </c>
      <c r="V32" s="2" t="str">
        <f>IFERROR(#REF!/GAMSCopen!U32,"")</f>
        <v/>
      </c>
      <c r="W32" s="2" t="str">
        <f>IFERROR(#REF!/GAMSCopen!V32,"")</f>
        <v/>
      </c>
      <c r="X32" s="2" t="str">
        <f>IFERROR(#REF!/GAMSCopen!W32,"")</f>
        <v/>
      </c>
      <c r="Y32" s="2" t="str">
        <f>IFERROR(#REF!/GAMSCopen!X32,"")</f>
        <v/>
      </c>
      <c r="Z32" s="2" t="str">
        <f>IFERROR(#REF!/GAMSCopen!Y32,"")</f>
        <v/>
      </c>
      <c r="AA32" s="2" t="str">
        <f>IFERROR(#REF!/GAMSCopen!Z32,"")</f>
        <v/>
      </c>
      <c r="AB32" s="2" t="str">
        <f>IFERROR(#REF!/GAMSCopen!AA32,"")</f>
        <v/>
      </c>
      <c r="AC32" s="2" t="str">
        <f>IFERROR(#REF!/GAMSCopen!AB32,"")</f>
        <v/>
      </c>
      <c r="AD32" s="2" t="str">
        <f>IFERROR(#REF!/GAMSCopen!AC32,"")</f>
        <v/>
      </c>
      <c r="AE32" s="2" t="str">
        <f>IFERROR(#REF!/GAMSCopen!AD32,"")</f>
        <v/>
      </c>
      <c r="AF32" s="2" t="str">
        <f>IFERROR(#REF!/GAMSCopen!AE32,"")</f>
        <v/>
      </c>
      <c r="AG32" s="2" t="str">
        <f>IFERROR(#REF!/GAMSCopen!AF32,"")</f>
        <v/>
      </c>
      <c r="AH32" s="2" t="str">
        <f>IFERROR(#REF!/GAMSCopen!AG32,"")</f>
        <v/>
      </c>
      <c r="AI32" s="2" t="str">
        <f>IFERROR(#REF!/GAMSCopen!AH32,"")</f>
        <v/>
      </c>
      <c r="AJ32" s="2" t="str">
        <f>IFERROR(#REF!/GAMSCopen!AI32,"")</f>
        <v/>
      </c>
      <c r="AK32" s="2" t="str">
        <f>IFERROR(#REF!/GAMSCopen!AJ32,"")</f>
        <v/>
      </c>
      <c r="AL32" s="2" t="str">
        <f>IFERROR(#REF!/GAMSCopen!AK32,"")</f>
        <v/>
      </c>
      <c r="AM32" s="2" t="str">
        <f>IFERROR(#REF!/GAMSCopen!AL32,"")</f>
        <v/>
      </c>
      <c r="AN32" s="2" t="str">
        <f>IFERROR(#REF!/GAMSCopen!AM32,"")</f>
        <v/>
      </c>
      <c r="AO32" s="2" t="str">
        <f>IFERROR(#REF!/GAMSCopen!AN32,"")</f>
        <v/>
      </c>
      <c r="AP32" s="2" t="str">
        <f>IFERROR(#REF!/GAMSCopen!AO32,"")</f>
        <v/>
      </c>
      <c r="AQ32" s="2" t="str">
        <f>IFERROR(#REF!/GAMSCopen!AP32,"")</f>
        <v/>
      </c>
      <c r="AR32" s="2" t="str">
        <f>IFERROR(#REF!/GAMSCopen!AQ32,"")</f>
        <v/>
      </c>
      <c r="AS32" s="2" t="str">
        <f>IFERROR(#REF!/GAMSCopen!AR32,"")</f>
        <v/>
      </c>
      <c r="AT32" s="2" t="str">
        <f>IFERROR(#REF!/GAMSCopen!AS32,"")</f>
        <v/>
      </c>
      <c r="AU32" s="2" t="str">
        <f>IFERROR(#REF!/GAMSCopen!AT32,"")</f>
        <v/>
      </c>
      <c r="AV32" s="2" t="str">
        <f>IFERROR(#REF!/GAMSCopen!AU32,"")</f>
        <v/>
      </c>
      <c r="AW32" s="2" t="str">
        <f>IFERROR(#REF!/GAMSCopen!AV32,"")</f>
        <v/>
      </c>
      <c r="AX32" s="2" t="str">
        <f>IFERROR(#REF!/GAMSCopen!AW32,"")</f>
        <v/>
      </c>
      <c r="AY32" s="2" t="str">
        <f>IFERROR(#REF!/GAMSCopen!AX32,"")</f>
        <v/>
      </c>
      <c r="AZ32" s="2" t="str">
        <f>IFERROR(#REF!/GAMSCopen!AY32,"")</f>
        <v/>
      </c>
      <c r="BA32" s="2" t="str">
        <f>IFERROR(#REF!/GAMSCopen!AZ32,"")</f>
        <v/>
      </c>
      <c r="BB32" s="2" t="str">
        <f>IFERROR(#REF!/GAMSCopen!BA32,"")</f>
        <v/>
      </c>
      <c r="BC32" s="2" t="str">
        <f>IFERROR(#REF!/GAMSCopen!BB32,"")</f>
        <v/>
      </c>
      <c r="BD32" s="2" t="str">
        <f>IFERROR(#REF!/GAMSCopen!BC32,"")</f>
        <v/>
      </c>
      <c r="BE32" s="2" t="str">
        <f>IFERROR(#REF!/GAMSCopen!BD32,"")</f>
        <v/>
      </c>
      <c r="BF32" s="2" t="str">
        <f>IFERROR(#REF!/GAMSCopen!BE32,"")</f>
        <v/>
      </c>
      <c r="BG32" s="2" t="str">
        <f>IFERROR(#REF!/GAMSCopen!BF32,"")</f>
        <v/>
      </c>
      <c r="BH32" s="2" t="str">
        <f>IFERROR(#REF!/GAMSCopen!BG32,"")</f>
        <v/>
      </c>
      <c r="BI32" s="2" t="str">
        <f>IFERROR(#REF!/GAMSCopen!BH32,"")</f>
        <v/>
      </c>
      <c r="BJ32" s="2" t="str">
        <f>IFERROR(#REF!/GAMSCopen!BI32,"")</f>
        <v/>
      </c>
    </row>
    <row r="33" spans="1:62" x14ac:dyDescent="0.25">
      <c r="A33" t="e">
        <f>#REF!</f>
        <v>#REF!</v>
      </c>
      <c r="B33" t="str">
        <f>GAMSbase!A33</f>
        <v xml:space="preserve"> Price of Backstop Technology (1000 USD per ton C)</v>
      </c>
      <c r="C33" s="2" t="str">
        <f>IFERROR(#REF!/GAMSCopen!B33,"")</f>
        <v/>
      </c>
      <c r="D33" s="2" t="str">
        <f>IFERROR(#REF!/GAMSCopen!C33,"")</f>
        <v/>
      </c>
      <c r="E33" s="2" t="str">
        <f>IFERROR(#REF!/GAMSCopen!D33,"")</f>
        <v/>
      </c>
      <c r="F33" s="2" t="str">
        <f>IFERROR(#REF!/GAMSCopen!E33,"")</f>
        <v/>
      </c>
      <c r="G33" s="2" t="str">
        <f>IFERROR(#REF!/GAMSCopen!F33,"")</f>
        <v/>
      </c>
      <c r="H33" s="2" t="str">
        <f>IFERROR(#REF!/GAMSCopen!G33,"")</f>
        <v/>
      </c>
      <c r="I33" s="2" t="str">
        <f>IFERROR(#REF!/GAMSCopen!H33,"")</f>
        <v/>
      </c>
      <c r="J33" s="2" t="str">
        <f>IFERROR(#REF!/GAMSCopen!I33,"")</f>
        <v/>
      </c>
      <c r="K33" s="2" t="str">
        <f>IFERROR(#REF!/GAMSCopen!J33,"")</f>
        <v/>
      </c>
      <c r="L33" s="2" t="str">
        <f>IFERROR(#REF!/GAMSCopen!K33,"")</f>
        <v/>
      </c>
      <c r="M33" s="2" t="str">
        <f>IFERROR(#REF!/GAMSCopen!L33,"")</f>
        <v/>
      </c>
      <c r="N33" s="2" t="str">
        <f>IFERROR(#REF!/GAMSCopen!M33,"")</f>
        <v/>
      </c>
      <c r="O33" s="2" t="str">
        <f>IFERROR(#REF!/GAMSCopen!N33,"")</f>
        <v/>
      </c>
      <c r="P33" s="2" t="str">
        <f>IFERROR(#REF!/GAMSCopen!O33,"")</f>
        <v/>
      </c>
      <c r="Q33" s="2" t="str">
        <f>IFERROR(#REF!/GAMSCopen!P33,"")</f>
        <v/>
      </c>
      <c r="R33" s="2" t="str">
        <f>IFERROR(#REF!/GAMSCopen!Q33,"")</f>
        <v/>
      </c>
      <c r="S33" s="2" t="str">
        <f>IFERROR(#REF!/GAMSCopen!R33,"")</f>
        <v/>
      </c>
      <c r="T33" s="2" t="str">
        <f>IFERROR(#REF!/GAMSCopen!S33,"")</f>
        <v/>
      </c>
      <c r="U33" s="2" t="str">
        <f>IFERROR(#REF!/GAMSCopen!T33,"")</f>
        <v/>
      </c>
      <c r="V33" s="2" t="str">
        <f>IFERROR(#REF!/GAMSCopen!U33,"")</f>
        <v/>
      </c>
      <c r="W33" s="2" t="str">
        <f>IFERROR(#REF!/GAMSCopen!V33,"")</f>
        <v/>
      </c>
      <c r="X33" s="2" t="str">
        <f>IFERROR(#REF!/GAMSCopen!W33,"")</f>
        <v/>
      </c>
      <c r="Y33" s="2" t="str">
        <f>IFERROR(#REF!/GAMSCopen!X33,"")</f>
        <v/>
      </c>
      <c r="Z33" s="2" t="str">
        <f>IFERROR(#REF!/GAMSCopen!Y33,"")</f>
        <v/>
      </c>
      <c r="AA33" s="2" t="str">
        <f>IFERROR(#REF!/GAMSCopen!Z33,"")</f>
        <v/>
      </c>
      <c r="AB33" s="2" t="str">
        <f>IFERROR(#REF!/GAMSCopen!AA33,"")</f>
        <v/>
      </c>
      <c r="AC33" s="2" t="str">
        <f>IFERROR(#REF!/GAMSCopen!AB33,"")</f>
        <v/>
      </c>
      <c r="AD33" s="2" t="str">
        <f>IFERROR(#REF!/GAMSCopen!AC33,"")</f>
        <v/>
      </c>
      <c r="AE33" s="2" t="str">
        <f>IFERROR(#REF!/GAMSCopen!AD33,"")</f>
        <v/>
      </c>
      <c r="AF33" s="2" t="str">
        <f>IFERROR(#REF!/GAMSCopen!AE33,"")</f>
        <v/>
      </c>
      <c r="AG33" s="2" t="str">
        <f>IFERROR(#REF!/GAMSCopen!AF33,"")</f>
        <v/>
      </c>
      <c r="AH33" s="2" t="str">
        <f>IFERROR(#REF!/GAMSCopen!AG33,"")</f>
        <v/>
      </c>
      <c r="AI33" s="2" t="str">
        <f>IFERROR(#REF!/GAMSCopen!AH33,"")</f>
        <v/>
      </c>
      <c r="AJ33" s="2" t="str">
        <f>IFERROR(#REF!/GAMSCopen!AI33,"")</f>
        <v/>
      </c>
      <c r="AK33" s="2" t="str">
        <f>IFERROR(#REF!/GAMSCopen!AJ33,"")</f>
        <v/>
      </c>
      <c r="AL33" s="2" t="str">
        <f>IFERROR(#REF!/GAMSCopen!AK33,"")</f>
        <v/>
      </c>
      <c r="AM33" s="2" t="str">
        <f>IFERROR(#REF!/GAMSCopen!AL33,"")</f>
        <v/>
      </c>
      <c r="AN33" s="2" t="str">
        <f>IFERROR(#REF!/GAMSCopen!AM33,"")</f>
        <v/>
      </c>
      <c r="AO33" s="2" t="str">
        <f>IFERROR(#REF!/GAMSCopen!AN33,"")</f>
        <v/>
      </c>
      <c r="AP33" s="2" t="str">
        <f>IFERROR(#REF!/GAMSCopen!AO33,"")</f>
        <v/>
      </c>
      <c r="AQ33" s="2" t="str">
        <f>IFERROR(#REF!/GAMSCopen!AP33,"")</f>
        <v/>
      </c>
      <c r="AR33" s="2" t="str">
        <f>IFERROR(#REF!/GAMSCopen!AQ33,"")</f>
        <v/>
      </c>
      <c r="AS33" s="2" t="str">
        <f>IFERROR(#REF!/GAMSCopen!AR33,"")</f>
        <v/>
      </c>
      <c r="AT33" s="2" t="str">
        <f>IFERROR(#REF!/GAMSCopen!AS33,"")</f>
        <v/>
      </c>
      <c r="AU33" s="2" t="str">
        <f>IFERROR(#REF!/GAMSCopen!AT33,"")</f>
        <v/>
      </c>
      <c r="AV33" s="2" t="str">
        <f>IFERROR(#REF!/GAMSCopen!AU33,"")</f>
        <v/>
      </c>
      <c r="AW33" s="2" t="str">
        <f>IFERROR(#REF!/GAMSCopen!AV33,"")</f>
        <v/>
      </c>
      <c r="AX33" s="2" t="str">
        <f>IFERROR(#REF!/GAMSCopen!AW33,"")</f>
        <v/>
      </c>
      <c r="AY33" s="2" t="str">
        <f>IFERROR(#REF!/GAMSCopen!AX33,"")</f>
        <v/>
      </c>
      <c r="AZ33" s="2" t="str">
        <f>IFERROR(#REF!/GAMSCopen!AY33,"")</f>
        <v/>
      </c>
      <c r="BA33" s="2" t="str">
        <f>IFERROR(#REF!/GAMSCopen!AZ33,"")</f>
        <v/>
      </c>
      <c r="BB33" s="2" t="str">
        <f>IFERROR(#REF!/GAMSCopen!BA33,"")</f>
        <v/>
      </c>
      <c r="BC33" s="2" t="str">
        <f>IFERROR(#REF!/GAMSCopen!BB33,"")</f>
        <v/>
      </c>
      <c r="BD33" s="2" t="str">
        <f>IFERROR(#REF!/GAMSCopen!BC33,"")</f>
        <v/>
      </c>
      <c r="BE33" s="2" t="str">
        <f>IFERROR(#REF!/GAMSCopen!BD33,"")</f>
        <v/>
      </c>
      <c r="BF33" s="2" t="str">
        <f>IFERROR(#REF!/GAMSCopen!BE33,"")</f>
        <v/>
      </c>
      <c r="BG33" s="2" t="str">
        <f>IFERROR(#REF!/GAMSCopen!BF33,"")</f>
        <v/>
      </c>
      <c r="BH33" s="2" t="str">
        <f>IFERROR(#REF!/GAMSCopen!BG33,"")</f>
        <v/>
      </c>
      <c r="BI33" s="2" t="str">
        <f>IFERROR(#REF!/GAMSCopen!BH33,"")</f>
        <v/>
      </c>
      <c r="BJ33" s="2" t="str">
        <f>IFERROR(#REF!/GAMSCopen!BI33,"")</f>
        <v/>
      </c>
    </row>
    <row r="34" spans="1:62" x14ac:dyDescent="0.25">
      <c r="A34" t="e">
        <f>#REF!</f>
        <v>#REF!</v>
      </c>
      <c r="B34" t="str">
        <f>GAMSbase!A34</f>
        <v xml:space="preserve"> Backstop Price (1000 USD per ton CO2)</v>
      </c>
      <c r="C34" s="2" t="str">
        <f>IFERROR(#REF!/GAMSCopen!B34,"")</f>
        <v/>
      </c>
      <c r="D34" s="2" t="str">
        <f>IFERROR(#REF!/GAMSCopen!C34,"")</f>
        <v/>
      </c>
      <c r="E34" s="2" t="str">
        <f>IFERROR(#REF!/GAMSCopen!D34,"")</f>
        <v/>
      </c>
      <c r="F34" s="2" t="str">
        <f>IFERROR(#REF!/GAMSCopen!E34,"")</f>
        <v/>
      </c>
      <c r="G34" s="2" t="str">
        <f>IFERROR(#REF!/GAMSCopen!F34,"")</f>
        <v/>
      </c>
      <c r="H34" s="2" t="str">
        <f>IFERROR(#REF!/GAMSCopen!G34,"")</f>
        <v/>
      </c>
      <c r="I34" s="2" t="str">
        <f>IFERROR(#REF!/GAMSCopen!H34,"")</f>
        <v/>
      </c>
      <c r="J34" s="2" t="str">
        <f>IFERROR(#REF!/GAMSCopen!I34,"")</f>
        <v/>
      </c>
      <c r="K34" s="2" t="str">
        <f>IFERROR(#REF!/GAMSCopen!J34,"")</f>
        <v/>
      </c>
      <c r="L34" s="2" t="str">
        <f>IFERROR(#REF!/GAMSCopen!K34,"")</f>
        <v/>
      </c>
      <c r="M34" s="2" t="str">
        <f>IFERROR(#REF!/GAMSCopen!L34,"")</f>
        <v/>
      </c>
      <c r="N34" s="2" t="str">
        <f>IFERROR(#REF!/GAMSCopen!M34,"")</f>
        <v/>
      </c>
      <c r="O34" s="2" t="str">
        <f>IFERROR(#REF!/GAMSCopen!N34,"")</f>
        <v/>
      </c>
      <c r="P34" s="2" t="str">
        <f>IFERROR(#REF!/GAMSCopen!O34,"")</f>
        <v/>
      </c>
      <c r="Q34" s="2" t="str">
        <f>IFERROR(#REF!/GAMSCopen!P34,"")</f>
        <v/>
      </c>
      <c r="R34" s="2" t="str">
        <f>IFERROR(#REF!/GAMSCopen!Q34,"")</f>
        <v/>
      </c>
      <c r="S34" s="2" t="str">
        <f>IFERROR(#REF!/GAMSCopen!R34,"")</f>
        <v/>
      </c>
      <c r="T34" s="2" t="str">
        <f>IFERROR(#REF!/GAMSCopen!S34,"")</f>
        <v/>
      </c>
      <c r="U34" s="2" t="str">
        <f>IFERROR(#REF!/GAMSCopen!T34,"")</f>
        <v/>
      </c>
      <c r="V34" s="2" t="str">
        <f>IFERROR(#REF!/GAMSCopen!U34,"")</f>
        <v/>
      </c>
      <c r="W34" s="2" t="str">
        <f>IFERROR(#REF!/GAMSCopen!V34,"")</f>
        <v/>
      </c>
      <c r="X34" s="2" t="str">
        <f>IFERROR(#REF!/GAMSCopen!W34,"")</f>
        <v/>
      </c>
      <c r="Y34" s="2" t="str">
        <f>IFERROR(#REF!/GAMSCopen!X34,"")</f>
        <v/>
      </c>
      <c r="Z34" s="2" t="str">
        <f>IFERROR(#REF!/GAMSCopen!Y34,"")</f>
        <v/>
      </c>
      <c r="AA34" s="2" t="str">
        <f>IFERROR(#REF!/GAMSCopen!Z34,"")</f>
        <v/>
      </c>
      <c r="AB34" s="2" t="str">
        <f>IFERROR(#REF!/GAMSCopen!AA34,"")</f>
        <v/>
      </c>
      <c r="AC34" s="2" t="str">
        <f>IFERROR(#REF!/GAMSCopen!AB34,"")</f>
        <v/>
      </c>
      <c r="AD34" s="2" t="str">
        <f>IFERROR(#REF!/GAMSCopen!AC34,"")</f>
        <v/>
      </c>
      <c r="AE34" s="2" t="str">
        <f>IFERROR(#REF!/GAMSCopen!AD34,"")</f>
        <v/>
      </c>
      <c r="AF34" s="2" t="str">
        <f>IFERROR(#REF!/GAMSCopen!AE34,"")</f>
        <v/>
      </c>
      <c r="AG34" s="2" t="str">
        <f>IFERROR(#REF!/GAMSCopen!AF34,"")</f>
        <v/>
      </c>
      <c r="AH34" s="2" t="str">
        <f>IFERROR(#REF!/GAMSCopen!AG34,"")</f>
        <v/>
      </c>
      <c r="AI34" s="2" t="str">
        <f>IFERROR(#REF!/GAMSCopen!AH34,"")</f>
        <v/>
      </c>
      <c r="AJ34" s="2" t="str">
        <f>IFERROR(#REF!/GAMSCopen!AI34,"")</f>
        <v/>
      </c>
      <c r="AK34" s="2" t="str">
        <f>IFERROR(#REF!/GAMSCopen!AJ34,"")</f>
        <v/>
      </c>
      <c r="AL34" s="2" t="str">
        <f>IFERROR(#REF!/GAMSCopen!AK34,"")</f>
        <v/>
      </c>
      <c r="AM34" s="2" t="str">
        <f>IFERROR(#REF!/GAMSCopen!AL34,"")</f>
        <v/>
      </c>
      <c r="AN34" s="2" t="str">
        <f>IFERROR(#REF!/GAMSCopen!AM34,"")</f>
        <v/>
      </c>
      <c r="AO34" s="2" t="str">
        <f>IFERROR(#REF!/GAMSCopen!AN34,"")</f>
        <v/>
      </c>
      <c r="AP34" s="2" t="str">
        <f>IFERROR(#REF!/GAMSCopen!AO34,"")</f>
        <v/>
      </c>
      <c r="AQ34" s="2" t="str">
        <f>IFERROR(#REF!/GAMSCopen!AP34,"")</f>
        <v/>
      </c>
      <c r="AR34" s="2" t="str">
        <f>IFERROR(#REF!/GAMSCopen!AQ34,"")</f>
        <v/>
      </c>
      <c r="AS34" s="2" t="str">
        <f>IFERROR(#REF!/GAMSCopen!AR34,"")</f>
        <v/>
      </c>
      <c r="AT34" s="2" t="str">
        <f>IFERROR(#REF!/GAMSCopen!AS34,"")</f>
        <v/>
      </c>
      <c r="AU34" s="2" t="str">
        <f>IFERROR(#REF!/GAMSCopen!AT34,"")</f>
        <v/>
      </c>
      <c r="AV34" s="2" t="str">
        <f>IFERROR(#REF!/GAMSCopen!AU34,"")</f>
        <v/>
      </c>
      <c r="AW34" s="2" t="str">
        <f>IFERROR(#REF!/GAMSCopen!AV34,"")</f>
        <v/>
      </c>
      <c r="AX34" s="2" t="str">
        <f>IFERROR(#REF!/GAMSCopen!AW34,"")</f>
        <v/>
      </c>
      <c r="AY34" s="2" t="str">
        <f>IFERROR(#REF!/GAMSCopen!AX34,"")</f>
        <v/>
      </c>
      <c r="AZ34" s="2" t="str">
        <f>IFERROR(#REF!/GAMSCopen!AY34,"")</f>
        <v/>
      </c>
      <c r="BA34" s="2" t="str">
        <f>IFERROR(#REF!/GAMSCopen!AZ34,"")</f>
        <v/>
      </c>
      <c r="BB34" s="2" t="str">
        <f>IFERROR(#REF!/GAMSCopen!BA34,"")</f>
        <v/>
      </c>
      <c r="BC34" s="2" t="str">
        <f>IFERROR(#REF!/GAMSCopen!BB34,"")</f>
        <v/>
      </c>
      <c r="BD34" s="2" t="str">
        <f>IFERROR(#REF!/GAMSCopen!BC34,"")</f>
        <v/>
      </c>
      <c r="BE34" s="2" t="str">
        <f>IFERROR(#REF!/GAMSCopen!BD34,"")</f>
        <v/>
      </c>
      <c r="BF34" s="2" t="str">
        <f>IFERROR(#REF!/GAMSCopen!BE34,"")</f>
        <v/>
      </c>
      <c r="BG34" s="2" t="str">
        <f>IFERROR(#REF!/GAMSCopen!BF34,"")</f>
        <v/>
      </c>
      <c r="BH34" s="2" t="str">
        <f>IFERROR(#REF!/GAMSCopen!BG34,"")</f>
        <v/>
      </c>
      <c r="BI34" s="2" t="str">
        <f>IFERROR(#REF!/GAMSCopen!BH34,"")</f>
        <v/>
      </c>
      <c r="BJ34" s="2" t="str">
        <f>IFERROR(#REF!/GAMSCopen!BI34,"")</f>
        <v/>
      </c>
    </row>
    <row r="35" spans="1:62" x14ac:dyDescent="0.25">
      <c r="A35" t="e">
        <f>#REF!</f>
        <v>#REF!</v>
      </c>
      <c r="B35" t="str">
        <f>GAMSbase!A35</f>
        <v>Ratio of Asymptotic to Initial Backstop Price</v>
      </c>
      <c r="C35" s="2" t="str">
        <f>IFERROR(#REF!/GAMSCopen!B35,"")</f>
        <v/>
      </c>
      <c r="D35" s="2" t="str">
        <f>IFERROR(#REF!/GAMSCopen!C35,"")</f>
        <v/>
      </c>
      <c r="E35" s="2" t="str">
        <f>IFERROR(#REF!/GAMSCopen!D35,"")</f>
        <v/>
      </c>
      <c r="F35" s="2" t="str">
        <f>IFERROR(#REF!/GAMSCopen!E35,"")</f>
        <v/>
      </c>
      <c r="G35" s="2" t="str">
        <f>IFERROR(#REF!/GAMSCopen!F35,"")</f>
        <v/>
      </c>
      <c r="H35" s="2" t="str">
        <f>IFERROR(#REF!/GAMSCopen!G35,"")</f>
        <v/>
      </c>
      <c r="I35" s="2" t="str">
        <f>IFERROR(#REF!/GAMSCopen!H35,"")</f>
        <v/>
      </c>
      <c r="J35" s="2" t="str">
        <f>IFERROR(#REF!/GAMSCopen!I35,"")</f>
        <v/>
      </c>
      <c r="K35" s="2" t="str">
        <f>IFERROR(#REF!/GAMSCopen!J35,"")</f>
        <v/>
      </c>
      <c r="L35" s="2" t="str">
        <f>IFERROR(#REF!/GAMSCopen!K35,"")</f>
        <v/>
      </c>
      <c r="M35" s="2" t="str">
        <f>IFERROR(#REF!/GAMSCopen!L35,"")</f>
        <v/>
      </c>
      <c r="N35" s="2" t="str">
        <f>IFERROR(#REF!/GAMSCopen!M35,"")</f>
        <v/>
      </c>
      <c r="O35" s="2" t="str">
        <f>IFERROR(#REF!/GAMSCopen!N35,"")</f>
        <v/>
      </c>
      <c r="P35" s="2" t="str">
        <f>IFERROR(#REF!/GAMSCopen!O35,"")</f>
        <v/>
      </c>
      <c r="Q35" s="2" t="str">
        <f>IFERROR(#REF!/GAMSCopen!P35,"")</f>
        <v/>
      </c>
      <c r="R35" s="2" t="str">
        <f>IFERROR(#REF!/GAMSCopen!Q35,"")</f>
        <v/>
      </c>
      <c r="S35" s="2" t="str">
        <f>IFERROR(#REF!/GAMSCopen!R35,"")</f>
        <v/>
      </c>
      <c r="T35" s="2" t="str">
        <f>IFERROR(#REF!/GAMSCopen!S35,"")</f>
        <v/>
      </c>
      <c r="U35" s="2" t="str">
        <f>IFERROR(#REF!/GAMSCopen!T35,"")</f>
        <v/>
      </c>
      <c r="V35" s="2" t="str">
        <f>IFERROR(#REF!/GAMSCopen!U35,"")</f>
        <v/>
      </c>
      <c r="W35" s="2" t="str">
        <f>IFERROR(#REF!/GAMSCopen!V35,"")</f>
        <v/>
      </c>
      <c r="X35" s="2" t="str">
        <f>IFERROR(#REF!/GAMSCopen!W35,"")</f>
        <v/>
      </c>
      <c r="Y35" s="2" t="str">
        <f>IFERROR(#REF!/GAMSCopen!X35,"")</f>
        <v/>
      </c>
      <c r="Z35" s="2" t="str">
        <f>IFERROR(#REF!/GAMSCopen!Y35,"")</f>
        <v/>
      </c>
      <c r="AA35" s="2" t="str">
        <f>IFERROR(#REF!/GAMSCopen!Z35,"")</f>
        <v/>
      </c>
      <c r="AB35" s="2" t="str">
        <f>IFERROR(#REF!/GAMSCopen!AA35,"")</f>
        <v/>
      </c>
      <c r="AC35" s="2" t="str">
        <f>IFERROR(#REF!/GAMSCopen!AB35,"")</f>
        <v/>
      </c>
      <c r="AD35" s="2" t="str">
        <f>IFERROR(#REF!/GAMSCopen!AC35,"")</f>
        <v/>
      </c>
      <c r="AE35" s="2" t="str">
        <f>IFERROR(#REF!/GAMSCopen!AD35,"")</f>
        <v/>
      </c>
      <c r="AF35" s="2" t="str">
        <f>IFERROR(#REF!/GAMSCopen!AE35,"")</f>
        <v/>
      </c>
      <c r="AG35" s="2" t="str">
        <f>IFERROR(#REF!/GAMSCopen!AF35,"")</f>
        <v/>
      </c>
      <c r="AH35" s="2" t="str">
        <f>IFERROR(#REF!/GAMSCopen!AG35,"")</f>
        <v/>
      </c>
      <c r="AI35" s="2" t="str">
        <f>IFERROR(#REF!/GAMSCopen!AH35,"")</f>
        <v/>
      </c>
      <c r="AJ35" s="2" t="str">
        <f>IFERROR(#REF!/GAMSCopen!AI35,"")</f>
        <v/>
      </c>
      <c r="AK35" s="2" t="str">
        <f>IFERROR(#REF!/GAMSCopen!AJ35,"")</f>
        <v/>
      </c>
      <c r="AL35" s="2" t="str">
        <f>IFERROR(#REF!/GAMSCopen!AK35,"")</f>
        <v/>
      </c>
      <c r="AM35" s="2" t="str">
        <f>IFERROR(#REF!/GAMSCopen!AL35,"")</f>
        <v/>
      </c>
      <c r="AN35" s="2" t="str">
        <f>IFERROR(#REF!/GAMSCopen!AM35,"")</f>
        <v/>
      </c>
      <c r="AO35" s="2" t="str">
        <f>IFERROR(#REF!/GAMSCopen!AN35,"")</f>
        <v/>
      </c>
      <c r="AP35" s="2" t="str">
        <f>IFERROR(#REF!/GAMSCopen!AO35,"")</f>
        <v/>
      </c>
      <c r="AQ35" s="2" t="str">
        <f>IFERROR(#REF!/GAMSCopen!AP35,"")</f>
        <v/>
      </c>
      <c r="AR35" s="2" t="str">
        <f>IFERROR(#REF!/GAMSCopen!AQ35,"")</f>
        <v/>
      </c>
      <c r="AS35" s="2" t="str">
        <f>IFERROR(#REF!/GAMSCopen!AR35,"")</f>
        <v/>
      </c>
      <c r="AT35" s="2" t="str">
        <f>IFERROR(#REF!/GAMSCopen!AS35,"")</f>
        <v/>
      </c>
      <c r="AU35" s="2" t="str">
        <f>IFERROR(#REF!/GAMSCopen!AT35,"")</f>
        <v/>
      </c>
      <c r="AV35" s="2" t="str">
        <f>IFERROR(#REF!/GAMSCopen!AU35,"")</f>
        <v/>
      </c>
      <c r="AW35" s="2" t="str">
        <f>IFERROR(#REF!/GAMSCopen!AV35,"")</f>
        <v/>
      </c>
      <c r="AX35" s="2" t="str">
        <f>IFERROR(#REF!/GAMSCopen!AW35,"")</f>
        <v/>
      </c>
      <c r="AY35" s="2" t="str">
        <f>IFERROR(#REF!/GAMSCopen!AX35,"")</f>
        <v/>
      </c>
      <c r="AZ35" s="2" t="str">
        <f>IFERROR(#REF!/GAMSCopen!AY35,"")</f>
        <v/>
      </c>
      <c r="BA35" s="2" t="str">
        <f>IFERROR(#REF!/GAMSCopen!AZ35,"")</f>
        <v/>
      </c>
      <c r="BB35" s="2" t="str">
        <f>IFERROR(#REF!/GAMSCopen!BA35,"")</f>
        <v/>
      </c>
      <c r="BC35" s="2" t="str">
        <f>IFERROR(#REF!/GAMSCopen!BB35,"")</f>
        <v/>
      </c>
      <c r="BD35" s="2" t="str">
        <f>IFERROR(#REF!/GAMSCopen!BC35,"")</f>
        <v/>
      </c>
      <c r="BE35" s="2" t="str">
        <f>IFERROR(#REF!/GAMSCopen!BD35,"")</f>
        <v/>
      </c>
      <c r="BF35" s="2" t="str">
        <f>IFERROR(#REF!/GAMSCopen!BE35,"")</f>
        <v/>
      </c>
      <c r="BG35" s="2" t="str">
        <f>IFERROR(#REF!/GAMSCopen!BF35,"")</f>
        <v/>
      </c>
      <c r="BH35" s="2" t="str">
        <f>IFERROR(#REF!/GAMSCopen!BG35,"")</f>
        <v/>
      </c>
      <c r="BI35" s="2" t="str">
        <f>IFERROR(#REF!/GAMSCopen!BH35,"")</f>
        <v/>
      </c>
      <c r="BJ35" s="2" t="str">
        <f>IFERROR(#REF!/GAMSCopen!BI35,"")</f>
        <v/>
      </c>
    </row>
    <row r="36" spans="1:62" x14ac:dyDescent="0.25">
      <c r="A36" t="e">
        <f>#REF!</f>
        <v>#REF!</v>
      </c>
      <c r="B36" t="str">
        <f>GAMSbase!A36</f>
        <v>Decline Rate of Backstop Price (per period)</v>
      </c>
      <c r="C36" s="2" t="str">
        <f>IFERROR(#REF!/GAMSCopen!B36,"")</f>
        <v/>
      </c>
      <c r="D36" s="2" t="str">
        <f>IFERROR(#REF!/GAMSCopen!C36,"")</f>
        <v/>
      </c>
      <c r="E36" s="2" t="str">
        <f>IFERROR(#REF!/GAMSCopen!D36,"")</f>
        <v/>
      </c>
      <c r="F36" s="2" t="str">
        <f>IFERROR(#REF!/GAMSCopen!E36,"")</f>
        <v/>
      </c>
      <c r="G36" s="2" t="str">
        <f>IFERROR(#REF!/GAMSCopen!F36,"")</f>
        <v/>
      </c>
      <c r="H36" s="2" t="str">
        <f>IFERROR(#REF!/GAMSCopen!G36,"")</f>
        <v/>
      </c>
      <c r="I36" s="2" t="str">
        <f>IFERROR(#REF!/GAMSCopen!H36,"")</f>
        <v/>
      </c>
      <c r="J36" s="2" t="str">
        <f>IFERROR(#REF!/GAMSCopen!I36,"")</f>
        <v/>
      </c>
      <c r="K36" s="2" t="str">
        <f>IFERROR(#REF!/GAMSCopen!J36,"")</f>
        <v/>
      </c>
      <c r="L36" s="2" t="str">
        <f>IFERROR(#REF!/GAMSCopen!K36,"")</f>
        <v/>
      </c>
      <c r="M36" s="2" t="str">
        <f>IFERROR(#REF!/GAMSCopen!L36,"")</f>
        <v/>
      </c>
      <c r="N36" s="2" t="str">
        <f>IFERROR(#REF!/GAMSCopen!M36,"")</f>
        <v/>
      </c>
      <c r="O36" s="2" t="str">
        <f>IFERROR(#REF!/GAMSCopen!N36,"")</f>
        <v/>
      </c>
      <c r="P36" s="2" t="str">
        <f>IFERROR(#REF!/GAMSCopen!O36,"")</f>
        <v/>
      </c>
      <c r="Q36" s="2" t="str">
        <f>IFERROR(#REF!/GAMSCopen!P36,"")</f>
        <v/>
      </c>
      <c r="R36" s="2" t="str">
        <f>IFERROR(#REF!/GAMSCopen!Q36,"")</f>
        <v/>
      </c>
      <c r="S36" s="2" t="str">
        <f>IFERROR(#REF!/GAMSCopen!R36,"")</f>
        <v/>
      </c>
      <c r="T36" s="2" t="str">
        <f>IFERROR(#REF!/GAMSCopen!S36,"")</f>
        <v/>
      </c>
      <c r="U36" s="2" t="str">
        <f>IFERROR(#REF!/GAMSCopen!T36,"")</f>
        <v/>
      </c>
      <c r="V36" s="2" t="str">
        <f>IFERROR(#REF!/GAMSCopen!U36,"")</f>
        <v/>
      </c>
      <c r="W36" s="2" t="str">
        <f>IFERROR(#REF!/GAMSCopen!V36,"")</f>
        <v/>
      </c>
      <c r="X36" s="2" t="str">
        <f>IFERROR(#REF!/GAMSCopen!W36,"")</f>
        <v/>
      </c>
      <c r="Y36" s="2" t="str">
        <f>IFERROR(#REF!/GAMSCopen!X36,"")</f>
        <v/>
      </c>
      <c r="Z36" s="2" t="str">
        <f>IFERROR(#REF!/GAMSCopen!Y36,"")</f>
        <v/>
      </c>
      <c r="AA36" s="2" t="str">
        <f>IFERROR(#REF!/GAMSCopen!Z36,"")</f>
        <v/>
      </c>
      <c r="AB36" s="2" t="str">
        <f>IFERROR(#REF!/GAMSCopen!AA36,"")</f>
        <v/>
      </c>
      <c r="AC36" s="2" t="str">
        <f>IFERROR(#REF!/GAMSCopen!AB36,"")</f>
        <v/>
      </c>
      <c r="AD36" s="2" t="str">
        <f>IFERROR(#REF!/GAMSCopen!AC36,"")</f>
        <v/>
      </c>
      <c r="AE36" s="2" t="str">
        <f>IFERROR(#REF!/GAMSCopen!AD36,"")</f>
        <v/>
      </c>
      <c r="AF36" s="2" t="str">
        <f>IFERROR(#REF!/GAMSCopen!AE36,"")</f>
        <v/>
      </c>
      <c r="AG36" s="2" t="str">
        <f>IFERROR(#REF!/GAMSCopen!AF36,"")</f>
        <v/>
      </c>
      <c r="AH36" s="2" t="str">
        <f>IFERROR(#REF!/GAMSCopen!AG36,"")</f>
        <v/>
      </c>
      <c r="AI36" s="2" t="str">
        <f>IFERROR(#REF!/GAMSCopen!AH36,"")</f>
        <v/>
      </c>
      <c r="AJ36" s="2" t="str">
        <f>IFERROR(#REF!/GAMSCopen!AI36,"")</f>
        <v/>
      </c>
      <c r="AK36" s="2" t="str">
        <f>IFERROR(#REF!/GAMSCopen!AJ36,"")</f>
        <v/>
      </c>
      <c r="AL36" s="2" t="str">
        <f>IFERROR(#REF!/GAMSCopen!AK36,"")</f>
        <v/>
      </c>
      <c r="AM36" s="2" t="str">
        <f>IFERROR(#REF!/GAMSCopen!AL36,"")</f>
        <v/>
      </c>
      <c r="AN36" s="2" t="str">
        <f>IFERROR(#REF!/GAMSCopen!AM36,"")</f>
        <v/>
      </c>
      <c r="AO36" s="2" t="str">
        <f>IFERROR(#REF!/GAMSCopen!AN36,"")</f>
        <v/>
      </c>
      <c r="AP36" s="2" t="str">
        <f>IFERROR(#REF!/GAMSCopen!AO36,"")</f>
        <v/>
      </c>
      <c r="AQ36" s="2" t="str">
        <f>IFERROR(#REF!/GAMSCopen!AP36,"")</f>
        <v/>
      </c>
      <c r="AR36" s="2" t="str">
        <f>IFERROR(#REF!/GAMSCopen!AQ36,"")</f>
        <v/>
      </c>
      <c r="AS36" s="2" t="str">
        <f>IFERROR(#REF!/GAMSCopen!AR36,"")</f>
        <v/>
      </c>
      <c r="AT36" s="2" t="str">
        <f>IFERROR(#REF!/GAMSCopen!AS36,"")</f>
        <v/>
      </c>
      <c r="AU36" s="2" t="str">
        <f>IFERROR(#REF!/GAMSCopen!AT36,"")</f>
        <v/>
      </c>
      <c r="AV36" s="2" t="str">
        <f>IFERROR(#REF!/GAMSCopen!AU36,"")</f>
        <v/>
      </c>
      <c r="AW36" s="2" t="str">
        <f>IFERROR(#REF!/GAMSCopen!AV36,"")</f>
        <v/>
      </c>
      <c r="AX36" s="2" t="str">
        <f>IFERROR(#REF!/GAMSCopen!AW36,"")</f>
        <v/>
      </c>
      <c r="AY36" s="2" t="str">
        <f>IFERROR(#REF!/GAMSCopen!AX36,"")</f>
        <v/>
      </c>
      <c r="AZ36" s="2" t="str">
        <f>IFERROR(#REF!/GAMSCopen!AY36,"")</f>
        <v/>
      </c>
      <c r="BA36" s="2" t="str">
        <f>IFERROR(#REF!/GAMSCopen!AZ36,"")</f>
        <v/>
      </c>
      <c r="BB36" s="2" t="str">
        <f>IFERROR(#REF!/GAMSCopen!BA36,"")</f>
        <v/>
      </c>
      <c r="BC36" s="2" t="str">
        <f>IFERROR(#REF!/GAMSCopen!BB36,"")</f>
        <v/>
      </c>
      <c r="BD36" s="2" t="str">
        <f>IFERROR(#REF!/GAMSCopen!BC36,"")</f>
        <v/>
      </c>
      <c r="BE36" s="2" t="str">
        <f>IFERROR(#REF!/GAMSCopen!BD36,"")</f>
        <v/>
      </c>
      <c r="BF36" s="2" t="str">
        <f>IFERROR(#REF!/GAMSCopen!BE36,"")</f>
        <v/>
      </c>
      <c r="BG36" s="2" t="str">
        <f>IFERROR(#REF!/GAMSCopen!BF36,"")</f>
        <v/>
      </c>
      <c r="BH36" s="2" t="str">
        <f>IFERROR(#REF!/GAMSCopen!BG36,"")</f>
        <v/>
      </c>
      <c r="BI36" s="2" t="str">
        <f>IFERROR(#REF!/GAMSCopen!BH36,"")</f>
        <v/>
      </c>
      <c r="BJ36" s="2" t="str">
        <f>IFERROR(#REF!/GAMSCopen!BI36,"")</f>
        <v/>
      </c>
    </row>
    <row r="37" spans="1:62" x14ac:dyDescent="0.25">
      <c r="A37" t="e">
        <f>#REF!</f>
        <v>#REF!</v>
      </c>
      <c r="B37" t="str">
        <f>GAMSbase!A37</f>
        <v>Upper limit of Control Rate</v>
      </c>
      <c r="C37" s="2" t="str">
        <f>IFERROR(#REF!/GAMSCopen!B37,"")</f>
        <v/>
      </c>
      <c r="D37" s="2" t="str">
        <f>IFERROR(#REF!/GAMSCopen!C37,"")</f>
        <v/>
      </c>
      <c r="E37" s="2" t="str">
        <f>IFERROR(#REF!/GAMSCopen!D37,"")</f>
        <v/>
      </c>
      <c r="F37" s="2" t="str">
        <f>IFERROR(#REF!/GAMSCopen!E37,"")</f>
        <v/>
      </c>
      <c r="G37" s="2" t="str">
        <f>IFERROR(#REF!/GAMSCopen!F37,"")</f>
        <v/>
      </c>
      <c r="H37" s="2" t="str">
        <f>IFERROR(#REF!/GAMSCopen!G37,"")</f>
        <v/>
      </c>
      <c r="I37" s="2" t="str">
        <f>IFERROR(#REF!/GAMSCopen!H37,"")</f>
        <v/>
      </c>
      <c r="J37" s="2" t="str">
        <f>IFERROR(#REF!/GAMSCopen!I37,"")</f>
        <v/>
      </c>
      <c r="K37" s="2" t="str">
        <f>IFERROR(#REF!/GAMSCopen!J37,"")</f>
        <v/>
      </c>
      <c r="L37" s="2" t="str">
        <f>IFERROR(#REF!/GAMSCopen!K37,"")</f>
        <v/>
      </c>
      <c r="M37" s="2" t="str">
        <f>IFERROR(#REF!/GAMSCopen!L37,"")</f>
        <v/>
      </c>
      <c r="N37" s="2" t="str">
        <f>IFERROR(#REF!/GAMSCopen!M37,"")</f>
        <v/>
      </c>
      <c r="O37" s="2" t="str">
        <f>IFERROR(#REF!/GAMSCopen!N37,"")</f>
        <v/>
      </c>
      <c r="P37" s="2" t="str">
        <f>IFERROR(#REF!/GAMSCopen!O37,"")</f>
        <v/>
      </c>
      <c r="Q37" s="2" t="str">
        <f>IFERROR(#REF!/GAMSCopen!P37,"")</f>
        <v/>
      </c>
      <c r="R37" s="2" t="str">
        <f>IFERROR(#REF!/GAMSCopen!Q37,"")</f>
        <v/>
      </c>
      <c r="S37" s="2" t="str">
        <f>IFERROR(#REF!/GAMSCopen!R37,"")</f>
        <v/>
      </c>
      <c r="T37" s="2" t="str">
        <f>IFERROR(#REF!/GAMSCopen!S37,"")</f>
        <v/>
      </c>
      <c r="U37" s="2" t="str">
        <f>IFERROR(#REF!/GAMSCopen!T37,"")</f>
        <v/>
      </c>
      <c r="V37" s="2" t="str">
        <f>IFERROR(#REF!/GAMSCopen!U37,"")</f>
        <v/>
      </c>
      <c r="W37" s="2" t="str">
        <f>IFERROR(#REF!/GAMSCopen!V37,"")</f>
        <v/>
      </c>
      <c r="X37" s="2" t="str">
        <f>IFERROR(#REF!/GAMSCopen!W37,"")</f>
        <v/>
      </c>
      <c r="Y37" s="2" t="str">
        <f>IFERROR(#REF!/GAMSCopen!X37,"")</f>
        <v/>
      </c>
      <c r="Z37" s="2" t="str">
        <f>IFERROR(#REF!/GAMSCopen!Y37,"")</f>
        <v/>
      </c>
      <c r="AA37" s="2" t="str">
        <f>IFERROR(#REF!/GAMSCopen!Z37,"")</f>
        <v/>
      </c>
      <c r="AB37" s="2" t="str">
        <f>IFERROR(#REF!/GAMSCopen!AA37,"")</f>
        <v/>
      </c>
      <c r="AC37" s="2" t="str">
        <f>IFERROR(#REF!/GAMSCopen!AB37,"")</f>
        <v/>
      </c>
      <c r="AD37" s="2" t="str">
        <f>IFERROR(#REF!/GAMSCopen!AC37,"")</f>
        <v/>
      </c>
      <c r="AE37" s="2" t="str">
        <f>IFERROR(#REF!/GAMSCopen!AD37,"")</f>
        <v/>
      </c>
      <c r="AF37" s="2" t="str">
        <f>IFERROR(#REF!/GAMSCopen!AE37,"")</f>
        <v/>
      </c>
      <c r="AG37" s="2" t="str">
        <f>IFERROR(#REF!/GAMSCopen!AF37,"")</f>
        <v/>
      </c>
      <c r="AH37" s="2" t="str">
        <f>IFERROR(#REF!/GAMSCopen!AG37,"")</f>
        <v/>
      </c>
      <c r="AI37" s="2" t="str">
        <f>IFERROR(#REF!/GAMSCopen!AH37,"")</f>
        <v/>
      </c>
      <c r="AJ37" s="2" t="str">
        <f>IFERROR(#REF!/GAMSCopen!AI37,"")</f>
        <v/>
      </c>
      <c r="AK37" s="2" t="str">
        <f>IFERROR(#REF!/GAMSCopen!AJ37,"")</f>
        <v/>
      </c>
      <c r="AL37" s="2" t="str">
        <f>IFERROR(#REF!/GAMSCopen!AK37,"")</f>
        <v/>
      </c>
      <c r="AM37" s="2" t="str">
        <f>IFERROR(#REF!/GAMSCopen!AL37,"")</f>
        <v/>
      </c>
      <c r="AN37" s="2" t="str">
        <f>IFERROR(#REF!/GAMSCopen!AM37,"")</f>
        <v/>
      </c>
      <c r="AO37" s="2" t="str">
        <f>IFERROR(#REF!/GAMSCopen!AN37,"")</f>
        <v/>
      </c>
      <c r="AP37" s="2" t="str">
        <f>IFERROR(#REF!/GAMSCopen!AO37,"")</f>
        <v/>
      </c>
      <c r="AQ37" s="2" t="str">
        <f>IFERROR(#REF!/GAMSCopen!AP37,"")</f>
        <v/>
      </c>
      <c r="AR37" s="2" t="str">
        <f>IFERROR(#REF!/GAMSCopen!AQ37,"")</f>
        <v/>
      </c>
      <c r="AS37" s="2" t="str">
        <f>IFERROR(#REF!/GAMSCopen!AR37,"")</f>
        <v/>
      </c>
      <c r="AT37" s="2" t="str">
        <f>IFERROR(#REF!/GAMSCopen!AS37,"")</f>
        <v/>
      </c>
      <c r="AU37" s="2" t="str">
        <f>IFERROR(#REF!/GAMSCopen!AT37,"")</f>
        <v/>
      </c>
      <c r="AV37" s="2" t="str">
        <f>IFERROR(#REF!/GAMSCopen!AU37,"")</f>
        <v/>
      </c>
      <c r="AW37" s="2" t="str">
        <f>IFERROR(#REF!/GAMSCopen!AV37,"")</f>
        <v/>
      </c>
      <c r="AX37" s="2" t="str">
        <f>IFERROR(#REF!/GAMSCopen!AW37,"")</f>
        <v/>
      </c>
      <c r="AY37" s="2" t="str">
        <f>IFERROR(#REF!/GAMSCopen!AX37,"")</f>
        <v/>
      </c>
      <c r="AZ37" s="2" t="str">
        <f>IFERROR(#REF!/GAMSCopen!AY37,"")</f>
        <v/>
      </c>
      <c r="BA37" s="2" t="str">
        <f>IFERROR(#REF!/GAMSCopen!AZ37,"")</f>
        <v/>
      </c>
      <c r="BB37" s="2" t="str">
        <f>IFERROR(#REF!/GAMSCopen!BA37,"")</f>
        <v/>
      </c>
      <c r="BC37" s="2" t="str">
        <f>IFERROR(#REF!/GAMSCopen!BB37,"")</f>
        <v/>
      </c>
      <c r="BD37" s="2" t="str">
        <f>IFERROR(#REF!/GAMSCopen!BC37,"")</f>
        <v/>
      </c>
      <c r="BE37" s="2" t="str">
        <f>IFERROR(#REF!/GAMSCopen!BD37,"")</f>
        <v/>
      </c>
      <c r="BF37" s="2" t="str">
        <f>IFERROR(#REF!/GAMSCopen!BE37,"")</f>
        <v/>
      </c>
      <c r="BG37" s="2" t="str">
        <f>IFERROR(#REF!/GAMSCopen!BF37,"")</f>
        <v/>
      </c>
      <c r="BH37" s="2" t="str">
        <f>IFERROR(#REF!/GAMSCopen!BG37,"")</f>
        <v/>
      </c>
      <c r="BI37" s="2" t="str">
        <f>IFERROR(#REF!/GAMSCopen!BH37,"")</f>
        <v/>
      </c>
      <c r="BJ37" s="2" t="str">
        <f>IFERROR(#REF!/GAMSCopen!BI37,"")</f>
        <v/>
      </c>
    </row>
    <row r="38" spans="1:62" x14ac:dyDescent="0.25">
      <c r="A38" t="e">
        <f>#REF!</f>
        <v>#REF!</v>
      </c>
      <c r="B38" t="str">
        <f>GAMSbase!A38</f>
        <v>Backstop Competitive Year (Henceforth pBack declines rapidly)</v>
      </c>
      <c r="C38" s="2" t="str">
        <f>IFERROR(#REF!/GAMSCopen!B38,"")</f>
        <v/>
      </c>
      <c r="D38" s="2" t="str">
        <f>IFERROR(#REF!/GAMSCopen!C38,"")</f>
        <v/>
      </c>
      <c r="E38" s="2" t="str">
        <f>IFERROR(#REF!/GAMSCopen!D38,"")</f>
        <v/>
      </c>
      <c r="F38" s="2" t="str">
        <f>IFERROR(#REF!/GAMSCopen!E38,"")</f>
        <v/>
      </c>
      <c r="G38" s="2" t="str">
        <f>IFERROR(#REF!/GAMSCopen!F38,"")</f>
        <v/>
      </c>
      <c r="H38" s="2" t="str">
        <f>IFERROR(#REF!/GAMSCopen!G38,"")</f>
        <v/>
      </c>
      <c r="I38" s="2" t="str">
        <f>IFERROR(#REF!/GAMSCopen!H38,"")</f>
        <v/>
      </c>
      <c r="J38" s="2" t="str">
        <f>IFERROR(#REF!/GAMSCopen!I38,"")</f>
        <v/>
      </c>
      <c r="K38" s="2" t="str">
        <f>IFERROR(#REF!/GAMSCopen!J38,"")</f>
        <v/>
      </c>
      <c r="L38" s="2" t="str">
        <f>IFERROR(#REF!/GAMSCopen!K38,"")</f>
        <v/>
      </c>
      <c r="M38" s="2" t="str">
        <f>IFERROR(#REF!/GAMSCopen!L38,"")</f>
        <v/>
      </c>
      <c r="N38" s="2" t="str">
        <f>IFERROR(#REF!/GAMSCopen!M38,"")</f>
        <v/>
      </c>
      <c r="O38" s="2" t="str">
        <f>IFERROR(#REF!/GAMSCopen!N38,"")</f>
        <v/>
      </c>
      <c r="P38" s="2" t="str">
        <f>IFERROR(#REF!/GAMSCopen!O38,"")</f>
        <v/>
      </c>
      <c r="Q38" s="2" t="str">
        <f>IFERROR(#REF!/GAMSCopen!P38,"")</f>
        <v/>
      </c>
      <c r="R38" s="2" t="str">
        <f>IFERROR(#REF!/GAMSCopen!Q38,"")</f>
        <v/>
      </c>
      <c r="S38" s="2" t="str">
        <f>IFERROR(#REF!/GAMSCopen!R38,"")</f>
        <v/>
      </c>
      <c r="T38" s="2" t="str">
        <f>IFERROR(#REF!/GAMSCopen!S38,"")</f>
        <v/>
      </c>
      <c r="U38" s="2" t="str">
        <f>IFERROR(#REF!/GAMSCopen!T38,"")</f>
        <v/>
      </c>
      <c r="V38" s="2" t="str">
        <f>IFERROR(#REF!/GAMSCopen!U38,"")</f>
        <v/>
      </c>
      <c r="W38" s="2" t="str">
        <f>IFERROR(#REF!/GAMSCopen!V38,"")</f>
        <v/>
      </c>
      <c r="X38" s="2" t="str">
        <f>IFERROR(#REF!/GAMSCopen!W38,"")</f>
        <v/>
      </c>
      <c r="Y38" s="2" t="str">
        <f>IFERROR(#REF!/GAMSCopen!X38,"")</f>
        <v/>
      </c>
      <c r="Z38" s="2" t="str">
        <f>IFERROR(#REF!/GAMSCopen!Y38,"")</f>
        <v/>
      </c>
      <c r="AA38" s="2" t="str">
        <f>IFERROR(#REF!/GAMSCopen!Z38,"")</f>
        <v/>
      </c>
      <c r="AB38" s="2" t="str">
        <f>IFERROR(#REF!/GAMSCopen!AA38,"")</f>
        <v/>
      </c>
      <c r="AC38" s="2" t="str">
        <f>IFERROR(#REF!/GAMSCopen!AB38,"")</f>
        <v/>
      </c>
      <c r="AD38" s="2" t="str">
        <f>IFERROR(#REF!/GAMSCopen!AC38,"")</f>
        <v/>
      </c>
      <c r="AE38" s="2" t="str">
        <f>IFERROR(#REF!/GAMSCopen!AD38,"")</f>
        <v/>
      </c>
      <c r="AF38" s="2" t="str">
        <f>IFERROR(#REF!/GAMSCopen!AE38,"")</f>
        <v/>
      </c>
      <c r="AG38" s="2" t="str">
        <f>IFERROR(#REF!/GAMSCopen!AF38,"")</f>
        <v/>
      </c>
      <c r="AH38" s="2" t="str">
        <f>IFERROR(#REF!/GAMSCopen!AG38,"")</f>
        <v/>
      </c>
      <c r="AI38" s="2" t="str">
        <f>IFERROR(#REF!/GAMSCopen!AH38,"")</f>
        <v/>
      </c>
      <c r="AJ38" s="2" t="str">
        <f>IFERROR(#REF!/GAMSCopen!AI38,"")</f>
        <v/>
      </c>
      <c r="AK38" s="2" t="str">
        <f>IFERROR(#REF!/GAMSCopen!AJ38,"")</f>
        <v/>
      </c>
      <c r="AL38" s="2" t="str">
        <f>IFERROR(#REF!/GAMSCopen!AK38,"")</f>
        <v/>
      </c>
      <c r="AM38" s="2" t="str">
        <f>IFERROR(#REF!/GAMSCopen!AL38,"")</f>
        <v/>
      </c>
      <c r="AN38" s="2" t="str">
        <f>IFERROR(#REF!/GAMSCopen!AM38,"")</f>
        <v/>
      </c>
      <c r="AO38" s="2" t="str">
        <f>IFERROR(#REF!/GAMSCopen!AN38,"")</f>
        <v/>
      </c>
      <c r="AP38" s="2" t="str">
        <f>IFERROR(#REF!/GAMSCopen!AO38,"")</f>
        <v/>
      </c>
      <c r="AQ38" s="2" t="str">
        <f>IFERROR(#REF!/GAMSCopen!AP38,"")</f>
        <v/>
      </c>
      <c r="AR38" s="2" t="str">
        <f>IFERROR(#REF!/GAMSCopen!AQ38,"")</f>
        <v/>
      </c>
      <c r="AS38" s="2" t="str">
        <f>IFERROR(#REF!/GAMSCopen!AR38,"")</f>
        <v/>
      </c>
      <c r="AT38" s="2" t="str">
        <f>IFERROR(#REF!/GAMSCopen!AS38,"")</f>
        <v/>
      </c>
      <c r="AU38" s="2" t="str">
        <f>IFERROR(#REF!/GAMSCopen!AT38,"")</f>
        <v/>
      </c>
      <c r="AV38" s="2" t="str">
        <f>IFERROR(#REF!/GAMSCopen!AU38,"")</f>
        <v/>
      </c>
      <c r="AW38" s="2" t="str">
        <f>IFERROR(#REF!/GAMSCopen!AV38,"")</f>
        <v/>
      </c>
      <c r="AX38" s="2" t="str">
        <f>IFERROR(#REF!/GAMSCopen!AW38,"")</f>
        <v/>
      </c>
      <c r="AY38" s="2" t="str">
        <f>IFERROR(#REF!/GAMSCopen!AX38,"")</f>
        <v/>
      </c>
      <c r="AZ38" s="2" t="str">
        <f>IFERROR(#REF!/GAMSCopen!AY38,"")</f>
        <v/>
      </c>
      <c r="BA38" s="2" t="str">
        <f>IFERROR(#REF!/GAMSCopen!AZ38,"")</f>
        <v/>
      </c>
      <c r="BB38" s="2" t="str">
        <f>IFERROR(#REF!/GAMSCopen!BA38,"")</f>
        <v/>
      </c>
      <c r="BC38" s="2" t="str">
        <f>IFERROR(#REF!/GAMSCopen!BB38,"")</f>
        <v/>
      </c>
      <c r="BD38" s="2" t="str">
        <f>IFERROR(#REF!/GAMSCopen!BC38,"")</f>
        <v/>
      </c>
      <c r="BE38" s="2" t="str">
        <f>IFERROR(#REF!/GAMSCopen!BD38,"")</f>
        <v/>
      </c>
      <c r="BF38" s="2" t="str">
        <f>IFERROR(#REF!/GAMSCopen!BE38,"")</f>
        <v/>
      </c>
      <c r="BG38" s="2" t="str">
        <f>IFERROR(#REF!/GAMSCopen!BF38,"")</f>
        <v/>
      </c>
      <c r="BH38" s="2" t="str">
        <f>IFERROR(#REF!/GAMSCopen!BG38,"")</f>
        <v/>
      </c>
      <c r="BI38" s="2" t="str">
        <f>IFERROR(#REF!/GAMSCopen!BH38,"")</f>
        <v/>
      </c>
      <c r="BJ38" s="2" t="str">
        <f>IFERROR(#REF!/GAMSCopen!BI38,"")</f>
        <v/>
      </c>
    </row>
    <row r="39" spans="1:62" x14ac:dyDescent="0.25">
      <c r="A39" t="e">
        <f>#REF!</f>
        <v>#REF!</v>
      </c>
      <c r="B39" t="str">
        <f>GAMSbase!A39</f>
        <v>Exponent of control cost function</v>
      </c>
      <c r="C39" s="2" t="str">
        <f>IFERROR(#REF!/GAMSCopen!B39,"")</f>
        <v/>
      </c>
      <c r="D39" s="2" t="str">
        <f>IFERROR(#REF!/GAMSCopen!C39,"")</f>
        <v/>
      </c>
      <c r="E39" s="2" t="str">
        <f>IFERROR(#REF!/GAMSCopen!D39,"")</f>
        <v/>
      </c>
      <c r="F39" s="2" t="str">
        <f>IFERROR(#REF!/GAMSCopen!E39,"")</f>
        <v/>
      </c>
      <c r="G39" s="2" t="str">
        <f>IFERROR(#REF!/GAMSCopen!F39,"")</f>
        <v/>
      </c>
      <c r="H39" s="2" t="str">
        <f>IFERROR(#REF!/GAMSCopen!G39,"")</f>
        <v/>
      </c>
      <c r="I39" s="2" t="str">
        <f>IFERROR(#REF!/GAMSCopen!H39,"")</f>
        <v/>
      </c>
      <c r="J39" s="2" t="str">
        <f>IFERROR(#REF!/GAMSCopen!I39,"")</f>
        <v/>
      </c>
      <c r="K39" s="2" t="str">
        <f>IFERROR(#REF!/GAMSCopen!J39,"")</f>
        <v/>
      </c>
      <c r="L39" s="2" t="str">
        <f>IFERROR(#REF!/GAMSCopen!K39,"")</f>
        <v/>
      </c>
      <c r="M39" s="2" t="str">
        <f>IFERROR(#REF!/GAMSCopen!L39,"")</f>
        <v/>
      </c>
      <c r="N39" s="2" t="str">
        <f>IFERROR(#REF!/GAMSCopen!M39,"")</f>
        <v/>
      </c>
      <c r="O39" s="2" t="str">
        <f>IFERROR(#REF!/GAMSCopen!N39,"")</f>
        <v/>
      </c>
      <c r="P39" s="2" t="str">
        <f>IFERROR(#REF!/GAMSCopen!O39,"")</f>
        <v/>
      </c>
      <c r="Q39" s="2" t="str">
        <f>IFERROR(#REF!/GAMSCopen!P39,"")</f>
        <v/>
      </c>
      <c r="R39" s="2" t="str">
        <f>IFERROR(#REF!/GAMSCopen!Q39,"")</f>
        <v/>
      </c>
      <c r="S39" s="2" t="str">
        <f>IFERROR(#REF!/GAMSCopen!R39,"")</f>
        <v/>
      </c>
      <c r="T39" s="2" t="str">
        <f>IFERROR(#REF!/GAMSCopen!S39,"")</f>
        <v/>
      </c>
      <c r="U39" s="2" t="str">
        <f>IFERROR(#REF!/GAMSCopen!T39,"")</f>
        <v/>
      </c>
      <c r="V39" s="2" t="str">
        <f>IFERROR(#REF!/GAMSCopen!U39,"")</f>
        <v/>
      </c>
      <c r="W39" s="2" t="str">
        <f>IFERROR(#REF!/GAMSCopen!V39,"")</f>
        <v/>
      </c>
      <c r="X39" s="2" t="str">
        <f>IFERROR(#REF!/GAMSCopen!W39,"")</f>
        <v/>
      </c>
      <c r="Y39" s="2" t="str">
        <f>IFERROR(#REF!/GAMSCopen!X39,"")</f>
        <v/>
      </c>
      <c r="Z39" s="2" t="str">
        <f>IFERROR(#REF!/GAMSCopen!Y39,"")</f>
        <v/>
      </c>
      <c r="AA39" s="2" t="str">
        <f>IFERROR(#REF!/GAMSCopen!Z39,"")</f>
        <v/>
      </c>
      <c r="AB39" s="2" t="str">
        <f>IFERROR(#REF!/GAMSCopen!AA39,"")</f>
        <v/>
      </c>
      <c r="AC39" s="2" t="str">
        <f>IFERROR(#REF!/GAMSCopen!AB39,"")</f>
        <v/>
      </c>
      <c r="AD39" s="2" t="str">
        <f>IFERROR(#REF!/GAMSCopen!AC39,"")</f>
        <v/>
      </c>
      <c r="AE39" s="2" t="str">
        <f>IFERROR(#REF!/GAMSCopen!AD39,"")</f>
        <v/>
      </c>
      <c r="AF39" s="2" t="str">
        <f>IFERROR(#REF!/GAMSCopen!AE39,"")</f>
        <v/>
      </c>
      <c r="AG39" s="2" t="str">
        <f>IFERROR(#REF!/GAMSCopen!AF39,"")</f>
        <v/>
      </c>
      <c r="AH39" s="2" t="str">
        <f>IFERROR(#REF!/GAMSCopen!AG39,"")</f>
        <v/>
      </c>
      <c r="AI39" s="2" t="str">
        <f>IFERROR(#REF!/GAMSCopen!AH39,"")</f>
        <v/>
      </c>
      <c r="AJ39" s="2" t="str">
        <f>IFERROR(#REF!/GAMSCopen!AI39,"")</f>
        <v/>
      </c>
      <c r="AK39" s="2" t="str">
        <f>IFERROR(#REF!/GAMSCopen!AJ39,"")</f>
        <v/>
      </c>
      <c r="AL39" s="2" t="str">
        <f>IFERROR(#REF!/GAMSCopen!AK39,"")</f>
        <v/>
      </c>
      <c r="AM39" s="2" t="str">
        <f>IFERROR(#REF!/GAMSCopen!AL39,"")</f>
        <v/>
      </c>
      <c r="AN39" s="2" t="str">
        <f>IFERROR(#REF!/GAMSCopen!AM39,"")</f>
        <v/>
      </c>
      <c r="AO39" s="2" t="str">
        <f>IFERROR(#REF!/GAMSCopen!AN39,"")</f>
        <v/>
      </c>
      <c r="AP39" s="2" t="str">
        <f>IFERROR(#REF!/GAMSCopen!AO39,"")</f>
        <v/>
      </c>
      <c r="AQ39" s="2" t="str">
        <f>IFERROR(#REF!/GAMSCopen!AP39,"")</f>
        <v/>
      </c>
      <c r="AR39" s="2" t="str">
        <f>IFERROR(#REF!/GAMSCopen!AQ39,"")</f>
        <v/>
      </c>
      <c r="AS39" s="2" t="str">
        <f>IFERROR(#REF!/GAMSCopen!AR39,"")</f>
        <v/>
      </c>
      <c r="AT39" s="2" t="str">
        <f>IFERROR(#REF!/GAMSCopen!AS39,"")</f>
        <v/>
      </c>
      <c r="AU39" s="2" t="str">
        <f>IFERROR(#REF!/GAMSCopen!AT39,"")</f>
        <v/>
      </c>
      <c r="AV39" s="2" t="str">
        <f>IFERROR(#REF!/GAMSCopen!AU39,"")</f>
        <v/>
      </c>
      <c r="AW39" s="2" t="str">
        <f>IFERROR(#REF!/GAMSCopen!AV39,"")</f>
        <v/>
      </c>
      <c r="AX39" s="2" t="str">
        <f>IFERROR(#REF!/GAMSCopen!AW39,"")</f>
        <v/>
      </c>
      <c r="AY39" s="2" t="str">
        <f>IFERROR(#REF!/GAMSCopen!AX39,"")</f>
        <v/>
      </c>
      <c r="AZ39" s="2" t="str">
        <f>IFERROR(#REF!/GAMSCopen!AY39,"")</f>
        <v/>
      </c>
      <c r="BA39" s="2" t="str">
        <f>IFERROR(#REF!/GAMSCopen!AZ39,"")</f>
        <v/>
      </c>
      <c r="BB39" s="2" t="str">
        <f>IFERROR(#REF!/GAMSCopen!BA39,"")</f>
        <v/>
      </c>
      <c r="BC39" s="2" t="str">
        <f>IFERROR(#REF!/GAMSCopen!BB39,"")</f>
        <v/>
      </c>
      <c r="BD39" s="2" t="str">
        <f>IFERROR(#REF!/GAMSCopen!BC39,"")</f>
        <v/>
      </c>
      <c r="BE39" s="2" t="str">
        <f>IFERROR(#REF!/GAMSCopen!BD39,"")</f>
        <v/>
      </c>
      <c r="BF39" s="2" t="str">
        <f>IFERROR(#REF!/GAMSCopen!BE39,"")</f>
        <v/>
      </c>
      <c r="BG39" s="2" t="str">
        <f>IFERROR(#REF!/GAMSCopen!BF39,"")</f>
        <v/>
      </c>
      <c r="BH39" s="2" t="str">
        <f>IFERROR(#REF!/GAMSCopen!BG39,"")</f>
        <v/>
      </c>
      <c r="BI39" s="2" t="str">
        <f>IFERROR(#REF!/GAMSCopen!BH39,"")</f>
        <v/>
      </c>
      <c r="BJ39" s="2" t="str">
        <f>IFERROR(#REF!/GAMSCopen!BI39,"")</f>
        <v/>
      </c>
    </row>
    <row r="40" spans="1:62" x14ac:dyDescent="0.25">
      <c r="A40" t="e">
        <f>#REF!</f>
        <v>#REF!</v>
      </c>
      <c r="B40" t="str">
        <f>GAMSbase!A40</f>
        <v>* EMISSIONS</v>
      </c>
      <c r="C40" s="2" t="str">
        <f>IFERROR(#REF!/GAMSCopen!B40,"")</f>
        <v/>
      </c>
      <c r="D40" s="2" t="str">
        <f>IFERROR(#REF!/GAMSCopen!C40,"")</f>
        <v/>
      </c>
      <c r="E40" s="2" t="str">
        <f>IFERROR(#REF!/GAMSCopen!D40,"")</f>
        <v/>
      </c>
      <c r="F40" s="2" t="str">
        <f>IFERROR(#REF!/GAMSCopen!E40,"")</f>
        <v/>
      </c>
      <c r="G40" s="2" t="str">
        <f>IFERROR(#REF!/GAMSCopen!F40,"")</f>
        <v/>
      </c>
      <c r="H40" s="2" t="str">
        <f>IFERROR(#REF!/GAMSCopen!G40,"")</f>
        <v/>
      </c>
      <c r="I40" s="2" t="str">
        <f>IFERROR(#REF!/GAMSCopen!H40,"")</f>
        <v/>
      </c>
      <c r="J40" s="2" t="str">
        <f>IFERROR(#REF!/GAMSCopen!I40,"")</f>
        <v/>
      </c>
      <c r="K40" s="2" t="str">
        <f>IFERROR(#REF!/GAMSCopen!J40,"")</f>
        <v/>
      </c>
      <c r="L40" s="2" t="str">
        <f>IFERROR(#REF!/GAMSCopen!K40,"")</f>
        <v/>
      </c>
      <c r="M40" s="2" t="str">
        <f>IFERROR(#REF!/GAMSCopen!L40,"")</f>
        <v/>
      </c>
      <c r="N40" s="2" t="str">
        <f>IFERROR(#REF!/GAMSCopen!M40,"")</f>
        <v/>
      </c>
      <c r="O40" s="2" t="str">
        <f>IFERROR(#REF!/GAMSCopen!N40,"")</f>
        <v/>
      </c>
      <c r="P40" s="2" t="str">
        <f>IFERROR(#REF!/GAMSCopen!O40,"")</f>
        <v/>
      </c>
      <c r="Q40" s="2" t="str">
        <f>IFERROR(#REF!/GAMSCopen!P40,"")</f>
        <v/>
      </c>
      <c r="R40" s="2" t="str">
        <f>IFERROR(#REF!/GAMSCopen!Q40,"")</f>
        <v/>
      </c>
      <c r="S40" s="2" t="str">
        <f>IFERROR(#REF!/GAMSCopen!R40,"")</f>
        <v/>
      </c>
      <c r="T40" s="2" t="str">
        <f>IFERROR(#REF!/GAMSCopen!S40,"")</f>
        <v/>
      </c>
      <c r="U40" s="2" t="str">
        <f>IFERROR(#REF!/GAMSCopen!T40,"")</f>
        <v/>
      </c>
      <c r="V40" s="2" t="str">
        <f>IFERROR(#REF!/GAMSCopen!U40,"")</f>
        <v/>
      </c>
      <c r="W40" s="2" t="str">
        <f>IFERROR(#REF!/GAMSCopen!V40,"")</f>
        <v/>
      </c>
      <c r="X40" s="2" t="str">
        <f>IFERROR(#REF!/GAMSCopen!W40,"")</f>
        <v/>
      </c>
      <c r="Y40" s="2" t="str">
        <f>IFERROR(#REF!/GAMSCopen!X40,"")</f>
        <v/>
      </c>
      <c r="Z40" s="2" t="str">
        <f>IFERROR(#REF!/GAMSCopen!Y40,"")</f>
        <v/>
      </c>
      <c r="AA40" s="2" t="str">
        <f>IFERROR(#REF!/GAMSCopen!Z40,"")</f>
        <v/>
      </c>
      <c r="AB40" s="2" t="str">
        <f>IFERROR(#REF!/GAMSCopen!AA40,"")</f>
        <v/>
      </c>
      <c r="AC40" s="2" t="str">
        <f>IFERROR(#REF!/GAMSCopen!AB40,"")</f>
        <v/>
      </c>
      <c r="AD40" s="2" t="str">
        <f>IFERROR(#REF!/GAMSCopen!AC40,"")</f>
        <v/>
      </c>
      <c r="AE40" s="2" t="str">
        <f>IFERROR(#REF!/GAMSCopen!AD40,"")</f>
        <v/>
      </c>
      <c r="AF40" s="2" t="str">
        <f>IFERROR(#REF!/GAMSCopen!AE40,"")</f>
        <v/>
      </c>
      <c r="AG40" s="2" t="str">
        <f>IFERROR(#REF!/GAMSCopen!AF40,"")</f>
        <v/>
      </c>
      <c r="AH40" s="2" t="str">
        <f>IFERROR(#REF!/GAMSCopen!AG40,"")</f>
        <v/>
      </c>
      <c r="AI40" s="2" t="str">
        <f>IFERROR(#REF!/GAMSCopen!AH40,"")</f>
        <v/>
      </c>
      <c r="AJ40" s="2" t="str">
        <f>IFERROR(#REF!/GAMSCopen!AI40,"")</f>
        <v/>
      </c>
      <c r="AK40" s="2" t="str">
        <f>IFERROR(#REF!/GAMSCopen!AJ40,"")</f>
        <v/>
      </c>
      <c r="AL40" s="2" t="str">
        <f>IFERROR(#REF!/GAMSCopen!AK40,"")</f>
        <v/>
      </c>
      <c r="AM40" s="2" t="str">
        <f>IFERROR(#REF!/GAMSCopen!AL40,"")</f>
        <v/>
      </c>
      <c r="AN40" s="2" t="str">
        <f>IFERROR(#REF!/GAMSCopen!AM40,"")</f>
        <v/>
      </c>
      <c r="AO40" s="2" t="str">
        <f>IFERROR(#REF!/GAMSCopen!AN40,"")</f>
        <v/>
      </c>
      <c r="AP40" s="2" t="str">
        <f>IFERROR(#REF!/GAMSCopen!AO40,"")</f>
        <v/>
      </c>
      <c r="AQ40" s="2" t="str">
        <f>IFERROR(#REF!/GAMSCopen!AP40,"")</f>
        <v/>
      </c>
      <c r="AR40" s="2" t="str">
        <f>IFERROR(#REF!/GAMSCopen!AQ40,"")</f>
        <v/>
      </c>
      <c r="AS40" s="2" t="str">
        <f>IFERROR(#REF!/GAMSCopen!AR40,"")</f>
        <v/>
      </c>
      <c r="AT40" s="2" t="str">
        <f>IFERROR(#REF!/GAMSCopen!AS40,"")</f>
        <v/>
      </c>
      <c r="AU40" s="2" t="str">
        <f>IFERROR(#REF!/GAMSCopen!AT40,"")</f>
        <v/>
      </c>
      <c r="AV40" s="2" t="str">
        <f>IFERROR(#REF!/GAMSCopen!AU40,"")</f>
        <v/>
      </c>
      <c r="AW40" s="2" t="str">
        <f>IFERROR(#REF!/GAMSCopen!AV40,"")</f>
        <v/>
      </c>
      <c r="AX40" s="2" t="str">
        <f>IFERROR(#REF!/GAMSCopen!AW40,"")</f>
        <v/>
      </c>
      <c r="AY40" s="2" t="str">
        <f>IFERROR(#REF!/GAMSCopen!AX40,"")</f>
        <v/>
      </c>
      <c r="AZ40" s="2" t="str">
        <f>IFERROR(#REF!/GAMSCopen!AY40,"")</f>
        <v/>
      </c>
      <c r="BA40" s="2" t="str">
        <f>IFERROR(#REF!/GAMSCopen!AZ40,"")</f>
        <v/>
      </c>
      <c r="BB40" s="2" t="str">
        <f>IFERROR(#REF!/GAMSCopen!BA40,"")</f>
        <v/>
      </c>
      <c r="BC40" s="2" t="str">
        <f>IFERROR(#REF!/GAMSCopen!BB40,"")</f>
        <v/>
      </c>
      <c r="BD40" s="2" t="str">
        <f>IFERROR(#REF!/GAMSCopen!BC40,"")</f>
        <v/>
      </c>
      <c r="BE40" s="2" t="str">
        <f>IFERROR(#REF!/GAMSCopen!BD40,"")</f>
        <v/>
      </c>
      <c r="BF40" s="2" t="str">
        <f>IFERROR(#REF!/GAMSCopen!BE40,"")</f>
        <v/>
      </c>
      <c r="BG40" s="2" t="str">
        <f>IFERROR(#REF!/GAMSCopen!BF40,"")</f>
        <v/>
      </c>
      <c r="BH40" s="2" t="str">
        <f>IFERROR(#REF!/GAMSCopen!BG40,"")</f>
        <v/>
      </c>
      <c r="BI40" s="2" t="str">
        <f>IFERROR(#REF!/GAMSCopen!BH40,"")</f>
        <v/>
      </c>
      <c r="BJ40" s="2" t="str">
        <f>IFERROR(#REF!/GAMSCopen!BI40,"")</f>
        <v/>
      </c>
    </row>
    <row r="41" spans="1:62" x14ac:dyDescent="0.25">
      <c r="A41" t="e">
        <f>#REF!</f>
        <v>#REF!</v>
      </c>
      <c r="B41" t="str">
        <f>GAMSbase!A41</f>
        <v>Sigma (Industrial MTCO2 per 1000 USD [2000]</v>
      </c>
      <c r="C41" s="2" t="str">
        <f>IFERROR(#REF!/GAMSCopen!B41,"")</f>
        <v/>
      </c>
      <c r="D41" s="2" t="str">
        <f>IFERROR(#REF!/GAMSCopen!C41,"")</f>
        <v/>
      </c>
      <c r="E41" s="2" t="str">
        <f>IFERROR(#REF!/GAMSCopen!D41,"")</f>
        <v/>
      </c>
      <c r="F41" s="2" t="str">
        <f>IFERROR(#REF!/GAMSCopen!E41,"")</f>
        <v/>
      </c>
      <c r="G41" s="2" t="str">
        <f>IFERROR(#REF!/GAMSCopen!F41,"")</f>
        <v/>
      </c>
      <c r="H41" s="2" t="str">
        <f>IFERROR(#REF!/GAMSCopen!G41,"")</f>
        <v/>
      </c>
      <c r="I41" s="2" t="str">
        <f>IFERROR(#REF!/GAMSCopen!H41,"")</f>
        <v/>
      </c>
      <c r="J41" s="2" t="str">
        <f>IFERROR(#REF!/GAMSCopen!I41,"")</f>
        <v/>
      </c>
      <c r="K41" s="2" t="str">
        <f>IFERROR(#REF!/GAMSCopen!J41,"")</f>
        <v/>
      </c>
      <c r="L41" s="2" t="str">
        <f>IFERROR(#REF!/GAMSCopen!K41,"")</f>
        <v/>
      </c>
      <c r="M41" s="2" t="str">
        <f>IFERROR(#REF!/GAMSCopen!L41,"")</f>
        <v/>
      </c>
      <c r="N41" s="2" t="str">
        <f>IFERROR(#REF!/GAMSCopen!M41,"")</f>
        <v/>
      </c>
      <c r="O41" s="2" t="str">
        <f>IFERROR(#REF!/GAMSCopen!N41,"")</f>
        <v/>
      </c>
      <c r="P41" s="2" t="str">
        <f>IFERROR(#REF!/GAMSCopen!O41,"")</f>
        <v/>
      </c>
      <c r="Q41" s="2" t="str">
        <f>IFERROR(#REF!/GAMSCopen!P41,"")</f>
        <v/>
      </c>
      <c r="R41" s="2" t="str">
        <f>IFERROR(#REF!/GAMSCopen!Q41,"")</f>
        <v/>
      </c>
      <c r="S41" s="2" t="str">
        <f>IFERROR(#REF!/GAMSCopen!R41,"")</f>
        <v/>
      </c>
      <c r="T41" s="2" t="str">
        <f>IFERROR(#REF!/GAMSCopen!S41,"")</f>
        <v/>
      </c>
      <c r="U41" s="2" t="str">
        <f>IFERROR(#REF!/GAMSCopen!T41,"")</f>
        <v/>
      </c>
      <c r="V41" s="2" t="str">
        <f>IFERROR(#REF!/GAMSCopen!U41,"")</f>
        <v/>
      </c>
      <c r="W41" s="2" t="str">
        <f>IFERROR(#REF!/GAMSCopen!V41,"")</f>
        <v/>
      </c>
      <c r="X41" s="2" t="str">
        <f>IFERROR(#REF!/GAMSCopen!W41,"")</f>
        <v/>
      </c>
      <c r="Y41" s="2" t="str">
        <f>IFERROR(#REF!/GAMSCopen!X41,"")</f>
        <v/>
      </c>
      <c r="Z41" s="2" t="str">
        <f>IFERROR(#REF!/GAMSCopen!Y41,"")</f>
        <v/>
      </c>
      <c r="AA41" s="2" t="str">
        <f>IFERROR(#REF!/GAMSCopen!Z41,"")</f>
        <v/>
      </c>
      <c r="AB41" s="2" t="str">
        <f>IFERROR(#REF!/GAMSCopen!AA41,"")</f>
        <v/>
      </c>
      <c r="AC41" s="2" t="str">
        <f>IFERROR(#REF!/GAMSCopen!AB41,"")</f>
        <v/>
      </c>
      <c r="AD41" s="2" t="str">
        <f>IFERROR(#REF!/GAMSCopen!AC41,"")</f>
        <v/>
      </c>
      <c r="AE41" s="2" t="str">
        <f>IFERROR(#REF!/GAMSCopen!AD41,"")</f>
        <v/>
      </c>
      <c r="AF41" s="2" t="str">
        <f>IFERROR(#REF!/GAMSCopen!AE41,"")</f>
        <v/>
      </c>
      <c r="AG41" s="2" t="str">
        <f>IFERROR(#REF!/GAMSCopen!AF41,"")</f>
        <v/>
      </c>
      <c r="AH41" s="2" t="str">
        <f>IFERROR(#REF!/GAMSCopen!AG41,"")</f>
        <v/>
      </c>
      <c r="AI41" s="2" t="str">
        <f>IFERROR(#REF!/GAMSCopen!AH41,"")</f>
        <v/>
      </c>
      <c r="AJ41" s="2" t="str">
        <f>IFERROR(#REF!/GAMSCopen!AI41,"")</f>
        <v/>
      </c>
      <c r="AK41" s="2" t="str">
        <f>IFERROR(#REF!/GAMSCopen!AJ41,"")</f>
        <v/>
      </c>
      <c r="AL41" s="2" t="str">
        <f>IFERROR(#REF!/GAMSCopen!AK41,"")</f>
        <v/>
      </c>
      <c r="AM41" s="2" t="str">
        <f>IFERROR(#REF!/GAMSCopen!AL41,"")</f>
        <v/>
      </c>
      <c r="AN41" s="2" t="str">
        <f>IFERROR(#REF!/GAMSCopen!AM41,"")</f>
        <v/>
      </c>
      <c r="AO41" s="2" t="str">
        <f>IFERROR(#REF!/GAMSCopen!AN41,"")</f>
        <v/>
      </c>
      <c r="AP41" s="2" t="str">
        <f>IFERROR(#REF!/GAMSCopen!AO41,"")</f>
        <v/>
      </c>
      <c r="AQ41" s="2" t="str">
        <f>IFERROR(#REF!/GAMSCopen!AP41,"")</f>
        <v/>
      </c>
      <c r="AR41" s="2" t="str">
        <f>IFERROR(#REF!/GAMSCopen!AQ41,"")</f>
        <v/>
      </c>
      <c r="AS41" s="2" t="str">
        <f>IFERROR(#REF!/GAMSCopen!AR41,"")</f>
        <v/>
      </c>
      <c r="AT41" s="2" t="str">
        <f>IFERROR(#REF!/GAMSCopen!AS41,"")</f>
        <v/>
      </c>
      <c r="AU41" s="2" t="str">
        <f>IFERROR(#REF!/GAMSCopen!AT41,"")</f>
        <v/>
      </c>
      <c r="AV41" s="2" t="str">
        <f>IFERROR(#REF!/GAMSCopen!AU41,"")</f>
        <v/>
      </c>
      <c r="AW41" s="2" t="str">
        <f>IFERROR(#REF!/GAMSCopen!AV41,"")</f>
        <v/>
      </c>
      <c r="AX41" s="2" t="str">
        <f>IFERROR(#REF!/GAMSCopen!AW41,"")</f>
        <v/>
      </c>
      <c r="AY41" s="2" t="str">
        <f>IFERROR(#REF!/GAMSCopen!AX41,"")</f>
        <v/>
      </c>
      <c r="AZ41" s="2" t="str">
        <f>IFERROR(#REF!/GAMSCopen!AY41,"")</f>
        <v/>
      </c>
      <c r="BA41" s="2" t="str">
        <f>IFERROR(#REF!/GAMSCopen!AZ41,"")</f>
        <v/>
      </c>
      <c r="BB41" s="2" t="str">
        <f>IFERROR(#REF!/GAMSCopen!BA41,"")</f>
        <v/>
      </c>
      <c r="BC41" s="2" t="str">
        <f>IFERROR(#REF!/GAMSCopen!BB41,"")</f>
        <v/>
      </c>
      <c r="BD41" s="2" t="str">
        <f>IFERROR(#REF!/GAMSCopen!BC41,"")</f>
        <v/>
      </c>
      <c r="BE41" s="2" t="str">
        <f>IFERROR(#REF!/GAMSCopen!BD41,"")</f>
        <v/>
      </c>
      <c r="BF41" s="2" t="str">
        <f>IFERROR(#REF!/GAMSCopen!BE41,"")</f>
        <v/>
      </c>
      <c r="BG41" s="2" t="str">
        <f>IFERROR(#REF!/GAMSCopen!BF41,"")</f>
        <v/>
      </c>
      <c r="BH41" s="2" t="str">
        <f>IFERROR(#REF!/GAMSCopen!BG41,"")</f>
        <v/>
      </c>
      <c r="BI41" s="2" t="str">
        <f>IFERROR(#REF!/GAMSCopen!BH41,"")</f>
        <v/>
      </c>
      <c r="BJ41" s="2" t="str">
        <f>IFERROR(#REF!/GAMSCopen!BI41,"")</f>
        <v/>
      </c>
    </row>
    <row r="42" spans="1:62" x14ac:dyDescent="0.25">
      <c r="A42" t="e">
        <f>#REF!</f>
        <v>#REF!</v>
      </c>
      <c r="B42" t="str">
        <f>GAMSbase!A42</f>
        <v>Initial Sigma</v>
      </c>
      <c r="C42" s="2" t="str">
        <f>IFERROR(#REF!/GAMSCopen!B42,"")</f>
        <v/>
      </c>
      <c r="D42" s="2" t="str">
        <f>IFERROR(#REF!/GAMSCopen!C42,"")</f>
        <v/>
      </c>
      <c r="E42" s="2" t="str">
        <f>IFERROR(#REF!/GAMSCopen!D42,"")</f>
        <v/>
      </c>
      <c r="F42" s="2" t="str">
        <f>IFERROR(#REF!/GAMSCopen!E42,"")</f>
        <v/>
      </c>
      <c r="G42" s="2" t="str">
        <f>IFERROR(#REF!/GAMSCopen!F42,"")</f>
        <v/>
      </c>
      <c r="H42" s="2" t="str">
        <f>IFERROR(#REF!/GAMSCopen!G42,"")</f>
        <v/>
      </c>
      <c r="I42" s="2" t="str">
        <f>IFERROR(#REF!/GAMSCopen!H42,"")</f>
        <v/>
      </c>
      <c r="J42" s="2" t="str">
        <f>IFERROR(#REF!/GAMSCopen!I42,"")</f>
        <v/>
      </c>
      <c r="K42" s="2" t="str">
        <f>IFERROR(#REF!/GAMSCopen!J42,"")</f>
        <v/>
      </c>
      <c r="L42" s="2" t="str">
        <f>IFERROR(#REF!/GAMSCopen!K42,"")</f>
        <v/>
      </c>
      <c r="M42" s="2" t="str">
        <f>IFERROR(#REF!/GAMSCopen!L42,"")</f>
        <v/>
      </c>
      <c r="N42" s="2" t="str">
        <f>IFERROR(#REF!/GAMSCopen!M42,"")</f>
        <v/>
      </c>
      <c r="O42" s="2" t="str">
        <f>IFERROR(#REF!/GAMSCopen!N42,"")</f>
        <v/>
      </c>
      <c r="P42" s="2" t="str">
        <f>IFERROR(#REF!/GAMSCopen!O42,"")</f>
        <v/>
      </c>
      <c r="Q42" s="2" t="str">
        <f>IFERROR(#REF!/GAMSCopen!P42,"")</f>
        <v/>
      </c>
      <c r="R42" s="2" t="str">
        <f>IFERROR(#REF!/GAMSCopen!Q42,"")</f>
        <v/>
      </c>
      <c r="S42" s="2" t="str">
        <f>IFERROR(#REF!/GAMSCopen!R42,"")</f>
        <v/>
      </c>
      <c r="T42" s="2" t="str">
        <f>IFERROR(#REF!/GAMSCopen!S42,"")</f>
        <v/>
      </c>
      <c r="U42" s="2" t="str">
        <f>IFERROR(#REF!/GAMSCopen!T42,"")</f>
        <v/>
      </c>
      <c r="V42" s="2" t="str">
        <f>IFERROR(#REF!/GAMSCopen!U42,"")</f>
        <v/>
      </c>
      <c r="W42" s="2" t="str">
        <f>IFERROR(#REF!/GAMSCopen!V42,"")</f>
        <v/>
      </c>
      <c r="X42" s="2" t="str">
        <f>IFERROR(#REF!/GAMSCopen!W42,"")</f>
        <v/>
      </c>
      <c r="Y42" s="2" t="str">
        <f>IFERROR(#REF!/GAMSCopen!X42,"")</f>
        <v/>
      </c>
      <c r="Z42" s="2" t="str">
        <f>IFERROR(#REF!/GAMSCopen!Y42,"")</f>
        <v/>
      </c>
      <c r="AA42" s="2" t="str">
        <f>IFERROR(#REF!/GAMSCopen!Z42,"")</f>
        <v/>
      </c>
      <c r="AB42" s="2" t="str">
        <f>IFERROR(#REF!/GAMSCopen!AA42,"")</f>
        <v/>
      </c>
      <c r="AC42" s="2" t="str">
        <f>IFERROR(#REF!/GAMSCopen!AB42,"")</f>
        <v/>
      </c>
      <c r="AD42" s="2" t="str">
        <f>IFERROR(#REF!/GAMSCopen!AC42,"")</f>
        <v/>
      </c>
      <c r="AE42" s="2" t="str">
        <f>IFERROR(#REF!/GAMSCopen!AD42,"")</f>
        <v/>
      </c>
      <c r="AF42" s="2" t="str">
        <f>IFERROR(#REF!/GAMSCopen!AE42,"")</f>
        <v/>
      </c>
      <c r="AG42" s="2" t="str">
        <f>IFERROR(#REF!/GAMSCopen!AF42,"")</f>
        <v/>
      </c>
      <c r="AH42" s="2" t="str">
        <f>IFERROR(#REF!/GAMSCopen!AG42,"")</f>
        <v/>
      </c>
      <c r="AI42" s="2" t="str">
        <f>IFERROR(#REF!/GAMSCopen!AH42,"")</f>
        <v/>
      </c>
      <c r="AJ42" s="2" t="str">
        <f>IFERROR(#REF!/GAMSCopen!AI42,"")</f>
        <v/>
      </c>
      <c r="AK42" s="2" t="str">
        <f>IFERROR(#REF!/GAMSCopen!AJ42,"")</f>
        <v/>
      </c>
      <c r="AL42" s="2" t="str">
        <f>IFERROR(#REF!/GAMSCopen!AK42,"")</f>
        <v/>
      </c>
      <c r="AM42" s="2" t="str">
        <f>IFERROR(#REF!/GAMSCopen!AL42,"")</f>
        <v/>
      </c>
      <c r="AN42" s="2" t="str">
        <f>IFERROR(#REF!/GAMSCopen!AM42,"")</f>
        <v/>
      </c>
      <c r="AO42" s="2" t="str">
        <f>IFERROR(#REF!/GAMSCopen!AN42,"")</f>
        <v/>
      </c>
      <c r="AP42" s="2" t="str">
        <f>IFERROR(#REF!/GAMSCopen!AO42,"")</f>
        <v/>
      </c>
      <c r="AQ42" s="2" t="str">
        <f>IFERROR(#REF!/GAMSCopen!AP42,"")</f>
        <v/>
      </c>
      <c r="AR42" s="2" t="str">
        <f>IFERROR(#REF!/GAMSCopen!AQ42,"")</f>
        <v/>
      </c>
      <c r="AS42" s="2" t="str">
        <f>IFERROR(#REF!/GAMSCopen!AR42,"")</f>
        <v/>
      </c>
      <c r="AT42" s="2" t="str">
        <f>IFERROR(#REF!/GAMSCopen!AS42,"")</f>
        <v/>
      </c>
      <c r="AU42" s="2" t="str">
        <f>IFERROR(#REF!/GAMSCopen!AT42,"")</f>
        <v/>
      </c>
      <c r="AV42" s="2" t="str">
        <f>IFERROR(#REF!/GAMSCopen!AU42,"")</f>
        <v/>
      </c>
      <c r="AW42" s="2" t="str">
        <f>IFERROR(#REF!/GAMSCopen!AV42,"")</f>
        <v/>
      </c>
      <c r="AX42" s="2" t="str">
        <f>IFERROR(#REF!/GAMSCopen!AW42,"")</f>
        <v/>
      </c>
      <c r="AY42" s="2" t="str">
        <f>IFERROR(#REF!/GAMSCopen!AX42,"")</f>
        <v/>
      </c>
      <c r="AZ42" s="2" t="str">
        <f>IFERROR(#REF!/GAMSCopen!AY42,"")</f>
        <v/>
      </c>
      <c r="BA42" s="2" t="str">
        <f>IFERROR(#REF!/GAMSCopen!AZ42,"")</f>
        <v/>
      </c>
      <c r="BB42" s="2" t="str">
        <f>IFERROR(#REF!/GAMSCopen!BA42,"")</f>
        <v/>
      </c>
      <c r="BC42" s="2" t="str">
        <f>IFERROR(#REF!/GAMSCopen!BB42,"")</f>
        <v/>
      </c>
      <c r="BD42" s="2" t="str">
        <f>IFERROR(#REF!/GAMSCopen!BC42,"")</f>
        <v/>
      </c>
      <c r="BE42" s="2" t="str">
        <f>IFERROR(#REF!/GAMSCopen!BD42,"")</f>
        <v/>
      </c>
      <c r="BF42" s="2" t="str">
        <f>IFERROR(#REF!/GAMSCopen!BE42,"")</f>
        <v/>
      </c>
      <c r="BG42" s="2" t="str">
        <f>IFERROR(#REF!/GAMSCopen!BF42,"")</f>
        <v/>
      </c>
      <c r="BH42" s="2" t="str">
        <f>IFERROR(#REF!/GAMSCopen!BG42,"")</f>
        <v/>
      </c>
      <c r="BI42" s="2" t="str">
        <f>IFERROR(#REF!/GAMSCopen!BH42,"")</f>
        <v/>
      </c>
      <c r="BJ42" s="2" t="str">
        <f>IFERROR(#REF!/GAMSCopen!BI42,"")</f>
        <v/>
      </c>
    </row>
    <row r="43" spans="1:62" x14ac:dyDescent="0.25">
      <c r="A43" t="e">
        <f>#REF!</f>
        <v>#REF!</v>
      </c>
      <c r="B43" t="str">
        <f>GAMSbase!A43</f>
        <v>Growth Rate of Sigma</v>
      </c>
      <c r="C43" s="2" t="str">
        <f>IFERROR(#REF!/GAMSCopen!B43,"")</f>
        <v/>
      </c>
      <c r="D43" s="2" t="str">
        <f>IFERROR(#REF!/GAMSCopen!C43,"")</f>
        <v/>
      </c>
      <c r="E43" s="2" t="str">
        <f>IFERROR(#REF!/GAMSCopen!D43,"")</f>
        <v/>
      </c>
      <c r="F43" s="2" t="str">
        <f>IFERROR(#REF!/GAMSCopen!E43,"")</f>
        <v/>
      </c>
      <c r="G43" s="2" t="str">
        <f>IFERROR(#REF!/GAMSCopen!F43,"")</f>
        <v/>
      </c>
      <c r="H43" s="2" t="str">
        <f>IFERROR(#REF!/GAMSCopen!G43,"")</f>
        <v/>
      </c>
      <c r="I43" s="2" t="str">
        <f>IFERROR(#REF!/GAMSCopen!H43,"")</f>
        <v/>
      </c>
      <c r="J43" s="2" t="str">
        <f>IFERROR(#REF!/GAMSCopen!I43,"")</f>
        <v/>
      </c>
      <c r="K43" s="2" t="str">
        <f>IFERROR(#REF!/GAMSCopen!J43,"")</f>
        <v/>
      </c>
      <c r="L43" s="2" t="str">
        <f>IFERROR(#REF!/GAMSCopen!K43,"")</f>
        <v/>
      </c>
      <c r="M43" s="2" t="str">
        <f>IFERROR(#REF!/GAMSCopen!L43,"")</f>
        <v/>
      </c>
      <c r="N43" s="2" t="str">
        <f>IFERROR(#REF!/GAMSCopen!M43,"")</f>
        <v/>
      </c>
      <c r="O43" s="2" t="str">
        <f>IFERROR(#REF!/GAMSCopen!N43,"")</f>
        <v/>
      </c>
      <c r="P43" s="2" t="str">
        <f>IFERROR(#REF!/GAMSCopen!O43,"")</f>
        <v/>
      </c>
      <c r="Q43" s="2" t="str">
        <f>IFERROR(#REF!/GAMSCopen!P43,"")</f>
        <v/>
      </c>
      <c r="R43" s="2" t="str">
        <f>IFERROR(#REF!/GAMSCopen!Q43,"")</f>
        <v/>
      </c>
      <c r="S43" s="2" t="str">
        <f>IFERROR(#REF!/GAMSCopen!R43,"")</f>
        <v/>
      </c>
      <c r="T43" s="2" t="str">
        <f>IFERROR(#REF!/GAMSCopen!S43,"")</f>
        <v/>
      </c>
      <c r="U43" s="2" t="str">
        <f>IFERROR(#REF!/GAMSCopen!T43,"")</f>
        <v/>
      </c>
      <c r="V43" s="2" t="str">
        <f>IFERROR(#REF!/GAMSCopen!U43,"")</f>
        <v/>
      </c>
      <c r="W43" s="2" t="str">
        <f>IFERROR(#REF!/GAMSCopen!V43,"")</f>
        <v/>
      </c>
      <c r="X43" s="2" t="str">
        <f>IFERROR(#REF!/GAMSCopen!W43,"")</f>
        <v/>
      </c>
      <c r="Y43" s="2" t="str">
        <f>IFERROR(#REF!/GAMSCopen!X43,"")</f>
        <v/>
      </c>
      <c r="Z43" s="2" t="str">
        <f>IFERROR(#REF!/GAMSCopen!Y43,"")</f>
        <v/>
      </c>
      <c r="AA43" s="2" t="str">
        <f>IFERROR(#REF!/GAMSCopen!Z43,"")</f>
        <v/>
      </c>
      <c r="AB43" s="2" t="str">
        <f>IFERROR(#REF!/GAMSCopen!AA43,"")</f>
        <v/>
      </c>
      <c r="AC43" s="2" t="str">
        <f>IFERROR(#REF!/GAMSCopen!AB43,"")</f>
        <v/>
      </c>
      <c r="AD43" s="2" t="str">
        <f>IFERROR(#REF!/GAMSCopen!AC43,"")</f>
        <v/>
      </c>
      <c r="AE43" s="2" t="str">
        <f>IFERROR(#REF!/GAMSCopen!AD43,"")</f>
        <v/>
      </c>
      <c r="AF43" s="2" t="str">
        <f>IFERROR(#REF!/GAMSCopen!AE43,"")</f>
        <v/>
      </c>
      <c r="AG43" s="2" t="str">
        <f>IFERROR(#REF!/GAMSCopen!AF43,"")</f>
        <v/>
      </c>
      <c r="AH43" s="2" t="str">
        <f>IFERROR(#REF!/GAMSCopen!AG43,"")</f>
        <v/>
      </c>
      <c r="AI43" s="2" t="str">
        <f>IFERROR(#REF!/GAMSCopen!AH43,"")</f>
        <v/>
      </c>
      <c r="AJ43" s="2" t="str">
        <f>IFERROR(#REF!/GAMSCopen!AI43,"")</f>
        <v/>
      </c>
      <c r="AK43" s="2" t="str">
        <f>IFERROR(#REF!/GAMSCopen!AJ43,"")</f>
        <v/>
      </c>
      <c r="AL43" s="2" t="str">
        <f>IFERROR(#REF!/GAMSCopen!AK43,"")</f>
        <v/>
      </c>
      <c r="AM43" s="2" t="str">
        <f>IFERROR(#REF!/GAMSCopen!AL43,"")</f>
        <v/>
      </c>
      <c r="AN43" s="2" t="str">
        <f>IFERROR(#REF!/GAMSCopen!AM43,"")</f>
        <v/>
      </c>
      <c r="AO43" s="2" t="str">
        <f>IFERROR(#REF!/GAMSCopen!AN43,"")</f>
        <v/>
      </c>
      <c r="AP43" s="2" t="str">
        <f>IFERROR(#REF!/GAMSCopen!AO43,"")</f>
        <v/>
      </c>
      <c r="AQ43" s="2" t="str">
        <f>IFERROR(#REF!/GAMSCopen!AP43,"")</f>
        <v/>
      </c>
      <c r="AR43" s="2" t="str">
        <f>IFERROR(#REF!/GAMSCopen!AQ43,"")</f>
        <v/>
      </c>
      <c r="AS43" s="2" t="str">
        <f>IFERROR(#REF!/GAMSCopen!AR43,"")</f>
        <v/>
      </c>
      <c r="AT43" s="2" t="str">
        <f>IFERROR(#REF!/GAMSCopen!AS43,"")</f>
        <v/>
      </c>
      <c r="AU43" s="2" t="str">
        <f>IFERROR(#REF!/GAMSCopen!AT43,"")</f>
        <v/>
      </c>
      <c r="AV43" s="2" t="str">
        <f>IFERROR(#REF!/GAMSCopen!AU43,"")</f>
        <v/>
      </c>
      <c r="AW43" s="2" t="str">
        <f>IFERROR(#REF!/GAMSCopen!AV43,"")</f>
        <v/>
      </c>
      <c r="AX43" s="2" t="str">
        <f>IFERROR(#REF!/GAMSCopen!AW43,"")</f>
        <v/>
      </c>
      <c r="AY43" s="2" t="str">
        <f>IFERROR(#REF!/GAMSCopen!AX43,"")</f>
        <v/>
      </c>
      <c r="AZ43" s="2" t="str">
        <f>IFERROR(#REF!/GAMSCopen!AY43,"")</f>
        <v/>
      </c>
      <c r="BA43" s="2" t="str">
        <f>IFERROR(#REF!/GAMSCopen!AZ43,"")</f>
        <v/>
      </c>
      <c r="BB43" s="2" t="str">
        <f>IFERROR(#REF!/GAMSCopen!BA43,"")</f>
        <v/>
      </c>
      <c r="BC43" s="2" t="str">
        <f>IFERROR(#REF!/GAMSCopen!BB43,"")</f>
        <v/>
      </c>
      <c r="BD43" s="2" t="str">
        <f>IFERROR(#REF!/GAMSCopen!BC43,"")</f>
        <v/>
      </c>
      <c r="BE43" s="2" t="str">
        <f>IFERROR(#REF!/GAMSCopen!BD43,"")</f>
        <v/>
      </c>
      <c r="BF43" s="2" t="str">
        <f>IFERROR(#REF!/GAMSCopen!BE43,"")</f>
        <v/>
      </c>
      <c r="BG43" s="2" t="str">
        <f>IFERROR(#REF!/GAMSCopen!BF43,"")</f>
        <v/>
      </c>
      <c r="BH43" s="2" t="str">
        <f>IFERROR(#REF!/GAMSCopen!BG43,"")</f>
        <v/>
      </c>
      <c r="BI43" s="2" t="str">
        <f>IFERROR(#REF!/GAMSCopen!BH43,"")</f>
        <v/>
      </c>
      <c r="BJ43" s="2" t="str">
        <f>IFERROR(#REF!/GAMSCopen!BI43,"")</f>
        <v/>
      </c>
    </row>
    <row r="44" spans="1:62" x14ac:dyDescent="0.25">
      <c r="A44" t="e">
        <f>#REF!</f>
        <v>#REF!</v>
      </c>
      <c r="B44" t="str">
        <f>GAMSbase!A44</f>
        <v>Carbon Emissions from Land Use Change</v>
      </c>
      <c r="C44" s="2" t="str">
        <f>IFERROR(#REF!/GAMSCopen!B44,"")</f>
        <v/>
      </c>
      <c r="D44" s="2" t="str">
        <f>IFERROR(#REF!/GAMSCopen!C44,"")</f>
        <v/>
      </c>
      <c r="E44" s="2" t="str">
        <f>IFERROR(#REF!/GAMSCopen!D44,"")</f>
        <v/>
      </c>
      <c r="F44" s="2" t="str">
        <f>IFERROR(#REF!/GAMSCopen!E44,"")</f>
        <v/>
      </c>
      <c r="G44" s="2" t="str">
        <f>IFERROR(#REF!/GAMSCopen!F44,"")</f>
        <v/>
      </c>
      <c r="H44" s="2" t="str">
        <f>IFERROR(#REF!/GAMSCopen!G44,"")</f>
        <v/>
      </c>
      <c r="I44" s="2" t="str">
        <f>IFERROR(#REF!/GAMSCopen!H44,"")</f>
        <v/>
      </c>
      <c r="J44" s="2" t="str">
        <f>IFERROR(#REF!/GAMSCopen!I44,"")</f>
        <v/>
      </c>
      <c r="K44" s="2" t="str">
        <f>IFERROR(#REF!/GAMSCopen!J44,"")</f>
        <v/>
      </c>
      <c r="L44" s="2" t="str">
        <f>IFERROR(#REF!/GAMSCopen!K44,"")</f>
        <v/>
      </c>
      <c r="M44" s="2" t="str">
        <f>IFERROR(#REF!/GAMSCopen!L44,"")</f>
        <v/>
      </c>
      <c r="N44" s="2" t="str">
        <f>IFERROR(#REF!/GAMSCopen!M44,"")</f>
        <v/>
      </c>
      <c r="O44" s="2" t="str">
        <f>IFERROR(#REF!/GAMSCopen!N44,"")</f>
        <v/>
      </c>
      <c r="P44" s="2" t="str">
        <f>IFERROR(#REF!/GAMSCopen!O44,"")</f>
        <v/>
      </c>
      <c r="Q44" s="2" t="str">
        <f>IFERROR(#REF!/GAMSCopen!P44,"")</f>
        <v/>
      </c>
      <c r="R44" s="2" t="str">
        <f>IFERROR(#REF!/GAMSCopen!Q44,"")</f>
        <v/>
      </c>
      <c r="S44" s="2" t="str">
        <f>IFERROR(#REF!/GAMSCopen!R44,"")</f>
        <v/>
      </c>
      <c r="T44" s="2" t="str">
        <f>IFERROR(#REF!/GAMSCopen!S44,"")</f>
        <v/>
      </c>
      <c r="U44" s="2" t="str">
        <f>IFERROR(#REF!/GAMSCopen!T44,"")</f>
        <v/>
      </c>
      <c r="V44" s="2" t="str">
        <f>IFERROR(#REF!/GAMSCopen!U44,"")</f>
        <v/>
      </c>
      <c r="W44" s="2" t="str">
        <f>IFERROR(#REF!/GAMSCopen!V44,"")</f>
        <v/>
      </c>
      <c r="X44" s="2" t="str">
        <f>IFERROR(#REF!/GAMSCopen!W44,"")</f>
        <v/>
      </c>
      <c r="Y44" s="2" t="str">
        <f>IFERROR(#REF!/GAMSCopen!X44,"")</f>
        <v/>
      </c>
      <c r="Z44" s="2" t="str">
        <f>IFERROR(#REF!/GAMSCopen!Y44,"")</f>
        <v/>
      </c>
      <c r="AA44" s="2" t="str">
        <f>IFERROR(#REF!/GAMSCopen!Z44,"")</f>
        <v/>
      </c>
      <c r="AB44" s="2" t="str">
        <f>IFERROR(#REF!/GAMSCopen!AA44,"")</f>
        <v/>
      </c>
      <c r="AC44" s="2" t="str">
        <f>IFERROR(#REF!/GAMSCopen!AB44,"")</f>
        <v/>
      </c>
      <c r="AD44" s="2" t="str">
        <f>IFERROR(#REF!/GAMSCopen!AC44,"")</f>
        <v/>
      </c>
      <c r="AE44" s="2" t="str">
        <f>IFERROR(#REF!/GAMSCopen!AD44,"")</f>
        <v/>
      </c>
      <c r="AF44" s="2" t="str">
        <f>IFERROR(#REF!/GAMSCopen!AE44,"")</f>
        <v/>
      </c>
      <c r="AG44" s="2" t="str">
        <f>IFERROR(#REF!/GAMSCopen!AF44,"")</f>
        <v/>
      </c>
      <c r="AH44" s="2" t="str">
        <f>IFERROR(#REF!/GAMSCopen!AG44,"")</f>
        <v/>
      </c>
      <c r="AI44" s="2" t="str">
        <f>IFERROR(#REF!/GAMSCopen!AH44,"")</f>
        <v/>
      </c>
      <c r="AJ44" s="2" t="str">
        <f>IFERROR(#REF!/GAMSCopen!AI44,"")</f>
        <v/>
      </c>
      <c r="AK44" s="2" t="str">
        <f>IFERROR(#REF!/GAMSCopen!AJ44,"")</f>
        <v/>
      </c>
      <c r="AL44" s="2" t="str">
        <f>IFERROR(#REF!/GAMSCopen!AK44,"")</f>
        <v/>
      </c>
      <c r="AM44" s="2" t="str">
        <f>IFERROR(#REF!/GAMSCopen!AL44,"")</f>
        <v/>
      </c>
      <c r="AN44" s="2" t="str">
        <f>IFERROR(#REF!/GAMSCopen!AM44,"")</f>
        <v/>
      </c>
      <c r="AO44" s="2" t="str">
        <f>IFERROR(#REF!/GAMSCopen!AN44,"")</f>
        <v/>
      </c>
      <c r="AP44" s="2" t="str">
        <f>IFERROR(#REF!/GAMSCopen!AO44,"")</f>
        <v/>
      </c>
      <c r="AQ44" s="2" t="str">
        <f>IFERROR(#REF!/GAMSCopen!AP44,"")</f>
        <v/>
      </c>
      <c r="AR44" s="2" t="str">
        <f>IFERROR(#REF!/GAMSCopen!AQ44,"")</f>
        <v/>
      </c>
      <c r="AS44" s="2" t="str">
        <f>IFERROR(#REF!/GAMSCopen!AR44,"")</f>
        <v/>
      </c>
      <c r="AT44" s="2" t="str">
        <f>IFERROR(#REF!/GAMSCopen!AS44,"")</f>
        <v/>
      </c>
      <c r="AU44" s="2" t="str">
        <f>IFERROR(#REF!/GAMSCopen!AT44,"")</f>
        <v/>
      </c>
      <c r="AV44" s="2" t="str">
        <f>IFERROR(#REF!/GAMSCopen!AU44,"")</f>
        <v/>
      </c>
      <c r="AW44" s="2" t="str">
        <f>IFERROR(#REF!/GAMSCopen!AV44,"")</f>
        <v/>
      </c>
      <c r="AX44" s="2" t="str">
        <f>IFERROR(#REF!/GAMSCopen!AW44,"")</f>
        <v/>
      </c>
      <c r="AY44" s="2" t="str">
        <f>IFERROR(#REF!/GAMSCopen!AX44,"")</f>
        <v/>
      </c>
      <c r="AZ44" s="2" t="str">
        <f>IFERROR(#REF!/GAMSCopen!AY44,"")</f>
        <v/>
      </c>
      <c r="BA44" s="2" t="str">
        <f>IFERROR(#REF!/GAMSCopen!AZ44,"")</f>
        <v/>
      </c>
      <c r="BB44" s="2" t="str">
        <f>IFERROR(#REF!/GAMSCopen!BA44,"")</f>
        <v/>
      </c>
      <c r="BC44" s="2" t="str">
        <f>IFERROR(#REF!/GAMSCopen!BB44,"")</f>
        <v/>
      </c>
      <c r="BD44" s="2" t="str">
        <f>IFERROR(#REF!/GAMSCopen!BC44,"")</f>
        <v/>
      </c>
      <c r="BE44" s="2" t="str">
        <f>IFERROR(#REF!/GAMSCopen!BD44,"")</f>
        <v/>
      </c>
      <c r="BF44" s="2" t="str">
        <f>IFERROR(#REF!/GAMSCopen!BE44,"")</f>
        <v/>
      </c>
      <c r="BG44" s="2" t="str">
        <f>IFERROR(#REF!/GAMSCopen!BF44,"")</f>
        <v/>
      </c>
      <c r="BH44" s="2" t="str">
        <f>IFERROR(#REF!/GAMSCopen!BG44,"")</f>
        <v/>
      </c>
      <c r="BI44" s="2" t="str">
        <f>IFERROR(#REF!/GAMSCopen!BH44,"")</f>
        <v/>
      </c>
      <c r="BJ44" s="2" t="str">
        <f>IFERROR(#REF!/GAMSCopen!BI44,"")</f>
        <v/>
      </c>
    </row>
    <row r="45" spans="1:62" x14ac:dyDescent="0.25">
      <c r="A45" t="e">
        <f>#REF!</f>
        <v>#REF!</v>
      </c>
      <c r="B45" t="str">
        <f>GAMSbase!A45</f>
        <v>Initial Carbon Emissions from Land</v>
      </c>
      <c r="C45" s="2" t="str">
        <f>IFERROR(#REF!/GAMSCopen!B45,"")</f>
        <v/>
      </c>
      <c r="D45" s="2" t="str">
        <f>IFERROR(#REF!/GAMSCopen!C45,"")</f>
        <v/>
      </c>
      <c r="E45" s="2" t="str">
        <f>IFERROR(#REF!/GAMSCopen!D45,"")</f>
        <v/>
      </c>
      <c r="F45" s="2" t="str">
        <f>IFERROR(#REF!/GAMSCopen!E45,"")</f>
        <v/>
      </c>
      <c r="G45" s="2" t="str">
        <f>IFERROR(#REF!/GAMSCopen!F45,"")</f>
        <v/>
      </c>
      <c r="H45" s="2" t="str">
        <f>IFERROR(#REF!/GAMSCopen!G45,"")</f>
        <v/>
      </c>
      <c r="I45" s="2" t="str">
        <f>IFERROR(#REF!/GAMSCopen!H45,"")</f>
        <v/>
      </c>
      <c r="J45" s="2" t="str">
        <f>IFERROR(#REF!/GAMSCopen!I45,"")</f>
        <v/>
      </c>
      <c r="K45" s="2" t="str">
        <f>IFERROR(#REF!/GAMSCopen!J45,"")</f>
        <v/>
      </c>
      <c r="L45" s="2" t="str">
        <f>IFERROR(#REF!/GAMSCopen!K45,"")</f>
        <v/>
      </c>
      <c r="M45" s="2" t="str">
        <f>IFERROR(#REF!/GAMSCopen!L45,"")</f>
        <v/>
      </c>
      <c r="N45" s="2" t="str">
        <f>IFERROR(#REF!/GAMSCopen!M45,"")</f>
        <v/>
      </c>
      <c r="O45" s="2" t="str">
        <f>IFERROR(#REF!/GAMSCopen!N45,"")</f>
        <v/>
      </c>
      <c r="P45" s="2" t="str">
        <f>IFERROR(#REF!/GAMSCopen!O45,"")</f>
        <v/>
      </c>
      <c r="Q45" s="2" t="str">
        <f>IFERROR(#REF!/GAMSCopen!P45,"")</f>
        <v/>
      </c>
      <c r="R45" s="2" t="str">
        <f>IFERROR(#REF!/GAMSCopen!Q45,"")</f>
        <v/>
      </c>
      <c r="S45" s="2" t="str">
        <f>IFERROR(#REF!/GAMSCopen!R45,"")</f>
        <v/>
      </c>
      <c r="T45" s="2" t="str">
        <f>IFERROR(#REF!/GAMSCopen!S45,"")</f>
        <v/>
      </c>
      <c r="U45" s="2" t="str">
        <f>IFERROR(#REF!/GAMSCopen!T45,"")</f>
        <v/>
      </c>
      <c r="V45" s="2" t="str">
        <f>IFERROR(#REF!/GAMSCopen!U45,"")</f>
        <v/>
      </c>
      <c r="W45" s="2" t="str">
        <f>IFERROR(#REF!/GAMSCopen!V45,"")</f>
        <v/>
      </c>
      <c r="X45" s="2" t="str">
        <f>IFERROR(#REF!/GAMSCopen!W45,"")</f>
        <v/>
      </c>
      <c r="Y45" s="2" t="str">
        <f>IFERROR(#REF!/GAMSCopen!X45,"")</f>
        <v/>
      </c>
      <c r="Z45" s="2" t="str">
        <f>IFERROR(#REF!/GAMSCopen!Y45,"")</f>
        <v/>
      </c>
      <c r="AA45" s="2" t="str">
        <f>IFERROR(#REF!/GAMSCopen!Z45,"")</f>
        <v/>
      </c>
      <c r="AB45" s="2" t="str">
        <f>IFERROR(#REF!/GAMSCopen!AA45,"")</f>
        <v/>
      </c>
      <c r="AC45" s="2" t="str">
        <f>IFERROR(#REF!/GAMSCopen!AB45,"")</f>
        <v/>
      </c>
      <c r="AD45" s="2" t="str">
        <f>IFERROR(#REF!/GAMSCopen!AC45,"")</f>
        <v/>
      </c>
      <c r="AE45" s="2" t="str">
        <f>IFERROR(#REF!/GAMSCopen!AD45,"")</f>
        <v/>
      </c>
      <c r="AF45" s="2" t="str">
        <f>IFERROR(#REF!/GAMSCopen!AE45,"")</f>
        <v/>
      </c>
      <c r="AG45" s="2" t="str">
        <f>IFERROR(#REF!/GAMSCopen!AF45,"")</f>
        <v/>
      </c>
      <c r="AH45" s="2" t="str">
        <f>IFERROR(#REF!/GAMSCopen!AG45,"")</f>
        <v/>
      </c>
      <c r="AI45" s="2" t="str">
        <f>IFERROR(#REF!/GAMSCopen!AH45,"")</f>
        <v/>
      </c>
      <c r="AJ45" s="2" t="str">
        <f>IFERROR(#REF!/GAMSCopen!AI45,"")</f>
        <v/>
      </c>
      <c r="AK45" s="2" t="str">
        <f>IFERROR(#REF!/GAMSCopen!AJ45,"")</f>
        <v/>
      </c>
      <c r="AL45" s="2" t="str">
        <f>IFERROR(#REF!/GAMSCopen!AK45,"")</f>
        <v/>
      </c>
      <c r="AM45" s="2" t="str">
        <f>IFERROR(#REF!/GAMSCopen!AL45,"")</f>
        <v/>
      </c>
      <c r="AN45" s="2" t="str">
        <f>IFERROR(#REF!/GAMSCopen!AM45,"")</f>
        <v/>
      </c>
      <c r="AO45" s="2" t="str">
        <f>IFERROR(#REF!/GAMSCopen!AN45,"")</f>
        <v/>
      </c>
      <c r="AP45" s="2" t="str">
        <f>IFERROR(#REF!/GAMSCopen!AO45,"")</f>
        <v/>
      </c>
      <c r="AQ45" s="2" t="str">
        <f>IFERROR(#REF!/GAMSCopen!AP45,"")</f>
        <v/>
      </c>
      <c r="AR45" s="2" t="str">
        <f>IFERROR(#REF!/GAMSCopen!AQ45,"")</f>
        <v/>
      </c>
      <c r="AS45" s="2" t="str">
        <f>IFERROR(#REF!/GAMSCopen!AR45,"")</f>
        <v/>
      </c>
      <c r="AT45" s="2" t="str">
        <f>IFERROR(#REF!/GAMSCopen!AS45,"")</f>
        <v/>
      </c>
      <c r="AU45" s="2" t="str">
        <f>IFERROR(#REF!/GAMSCopen!AT45,"")</f>
        <v/>
      </c>
      <c r="AV45" s="2" t="str">
        <f>IFERROR(#REF!/GAMSCopen!AU45,"")</f>
        <v/>
      </c>
      <c r="AW45" s="2" t="str">
        <f>IFERROR(#REF!/GAMSCopen!AV45,"")</f>
        <v/>
      </c>
      <c r="AX45" s="2" t="str">
        <f>IFERROR(#REF!/GAMSCopen!AW45,"")</f>
        <v/>
      </c>
      <c r="AY45" s="2" t="str">
        <f>IFERROR(#REF!/GAMSCopen!AX45,"")</f>
        <v/>
      </c>
      <c r="AZ45" s="2" t="str">
        <f>IFERROR(#REF!/GAMSCopen!AY45,"")</f>
        <v/>
      </c>
      <c r="BA45" s="2" t="str">
        <f>IFERROR(#REF!/GAMSCopen!AZ45,"")</f>
        <v/>
      </c>
      <c r="BB45" s="2" t="str">
        <f>IFERROR(#REF!/GAMSCopen!BA45,"")</f>
        <v/>
      </c>
      <c r="BC45" s="2" t="str">
        <f>IFERROR(#REF!/GAMSCopen!BB45,"")</f>
        <v/>
      </c>
      <c r="BD45" s="2" t="str">
        <f>IFERROR(#REF!/GAMSCopen!BC45,"")</f>
        <v/>
      </c>
      <c r="BE45" s="2" t="str">
        <f>IFERROR(#REF!/GAMSCopen!BD45,"")</f>
        <v/>
      </c>
      <c r="BF45" s="2" t="str">
        <f>IFERROR(#REF!/GAMSCopen!BE45,"")</f>
        <v/>
      </c>
      <c r="BG45" s="2" t="str">
        <f>IFERROR(#REF!/GAMSCopen!BF45,"")</f>
        <v/>
      </c>
      <c r="BH45" s="2" t="str">
        <f>IFERROR(#REF!/GAMSCopen!BG45,"")</f>
        <v/>
      </c>
      <c r="BI45" s="2" t="str">
        <f>IFERROR(#REF!/GAMSCopen!BH45,"")</f>
        <v/>
      </c>
      <c r="BJ45" s="2" t="str">
        <f>IFERROR(#REF!/GAMSCopen!BI45,"")</f>
        <v/>
      </c>
    </row>
    <row r="46" spans="1:62" x14ac:dyDescent="0.25">
      <c r="A46" t="e">
        <f>#REF!</f>
        <v>#REF!</v>
      </c>
      <c r="B46" t="str">
        <f>GAMSbase!A46</f>
        <v>* PARTICIPATION</v>
      </c>
      <c r="C46" s="2" t="str">
        <f>IFERROR(#REF!/GAMSCopen!B46,"")</f>
        <v/>
      </c>
      <c r="D46" s="2" t="str">
        <f>IFERROR(#REF!/GAMSCopen!C46,"")</f>
        <v/>
      </c>
      <c r="E46" s="2" t="str">
        <f>IFERROR(#REF!/GAMSCopen!D46,"")</f>
        <v/>
      </c>
      <c r="F46" s="2" t="str">
        <f>IFERROR(#REF!/GAMSCopen!E46,"")</f>
        <v/>
      </c>
      <c r="G46" s="2" t="str">
        <f>IFERROR(#REF!/GAMSCopen!F46,"")</f>
        <v/>
      </c>
      <c r="H46" s="2" t="str">
        <f>IFERROR(#REF!/GAMSCopen!G46,"")</f>
        <v/>
      </c>
      <c r="I46" s="2" t="str">
        <f>IFERROR(#REF!/GAMSCopen!H46,"")</f>
        <v/>
      </c>
      <c r="J46" s="2" t="str">
        <f>IFERROR(#REF!/GAMSCopen!I46,"")</f>
        <v/>
      </c>
      <c r="K46" s="2" t="str">
        <f>IFERROR(#REF!/GAMSCopen!J46,"")</f>
        <v/>
      </c>
      <c r="L46" s="2" t="str">
        <f>IFERROR(#REF!/GAMSCopen!K46,"")</f>
        <v/>
      </c>
      <c r="M46" s="2" t="str">
        <f>IFERROR(#REF!/GAMSCopen!L46,"")</f>
        <v/>
      </c>
      <c r="N46" s="2" t="str">
        <f>IFERROR(#REF!/GAMSCopen!M46,"")</f>
        <v/>
      </c>
      <c r="O46" s="2" t="str">
        <f>IFERROR(#REF!/GAMSCopen!N46,"")</f>
        <v/>
      </c>
      <c r="P46" s="2" t="str">
        <f>IFERROR(#REF!/GAMSCopen!O46,"")</f>
        <v/>
      </c>
      <c r="Q46" s="2" t="str">
        <f>IFERROR(#REF!/GAMSCopen!P46,"")</f>
        <v/>
      </c>
      <c r="R46" s="2" t="str">
        <f>IFERROR(#REF!/GAMSCopen!Q46,"")</f>
        <v/>
      </c>
      <c r="S46" s="2" t="str">
        <f>IFERROR(#REF!/GAMSCopen!R46,"")</f>
        <v/>
      </c>
      <c r="T46" s="2" t="str">
        <f>IFERROR(#REF!/GAMSCopen!S46,"")</f>
        <v/>
      </c>
      <c r="U46" s="2" t="str">
        <f>IFERROR(#REF!/GAMSCopen!T46,"")</f>
        <v/>
      </c>
      <c r="V46" s="2" t="str">
        <f>IFERROR(#REF!/GAMSCopen!U46,"")</f>
        <v/>
      </c>
      <c r="W46" s="2" t="str">
        <f>IFERROR(#REF!/GAMSCopen!V46,"")</f>
        <v/>
      </c>
      <c r="X46" s="2" t="str">
        <f>IFERROR(#REF!/GAMSCopen!W46,"")</f>
        <v/>
      </c>
      <c r="Y46" s="2" t="str">
        <f>IFERROR(#REF!/GAMSCopen!X46,"")</f>
        <v/>
      </c>
      <c r="Z46" s="2" t="str">
        <f>IFERROR(#REF!/GAMSCopen!Y46,"")</f>
        <v/>
      </c>
      <c r="AA46" s="2" t="str">
        <f>IFERROR(#REF!/GAMSCopen!Z46,"")</f>
        <v/>
      </c>
      <c r="AB46" s="2" t="str">
        <f>IFERROR(#REF!/GAMSCopen!AA46,"")</f>
        <v/>
      </c>
      <c r="AC46" s="2" t="str">
        <f>IFERROR(#REF!/GAMSCopen!AB46,"")</f>
        <v/>
      </c>
      <c r="AD46" s="2" t="str">
        <f>IFERROR(#REF!/GAMSCopen!AC46,"")</f>
        <v/>
      </c>
      <c r="AE46" s="2" t="str">
        <f>IFERROR(#REF!/GAMSCopen!AD46,"")</f>
        <v/>
      </c>
      <c r="AF46" s="2" t="str">
        <f>IFERROR(#REF!/GAMSCopen!AE46,"")</f>
        <v/>
      </c>
      <c r="AG46" s="2" t="str">
        <f>IFERROR(#REF!/GAMSCopen!AF46,"")</f>
        <v/>
      </c>
      <c r="AH46" s="2" t="str">
        <f>IFERROR(#REF!/GAMSCopen!AG46,"")</f>
        <v/>
      </c>
      <c r="AI46" s="2" t="str">
        <f>IFERROR(#REF!/GAMSCopen!AH46,"")</f>
        <v/>
      </c>
      <c r="AJ46" s="2" t="str">
        <f>IFERROR(#REF!/GAMSCopen!AI46,"")</f>
        <v/>
      </c>
      <c r="AK46" s="2" t="str">
        <f>IFERROR(#REF!/GAMSCopen!AJ46,"")</f>
        <v/>
      </c>
      <c r="AL46" s="2" t="str">
        <f>IFERROR(#REF!/GAMSCopen!AK46,"")</f>
        <v/>
      </c>
      <c r="AM46" s="2" t="str">
        <f>IFERROR(#REF!/GAMSCopen!AL46,"")</f>
        <v/>
      </c>
      <c r="AN46" s="2" t="str">
        <f>IFERROR(#REF!/GAMSCopen!AM46,"")</f>
        <v/>
      </c>
      <c r="AO46" s="2" t="str">
        <f>IFERROR(#REF!/GAMSCopen!AN46,"")</f>
        <v/>
      </c>
      <c r="AP46" s="2" t="str">
        <f>IFERROR(#REF!/GAMSCopen!AO46,"")</f>
        <v/>
      </c>
      <c r="AQ46" s="2" t="str">
        <f>IFERROR(#REF!/GAMSCopen!AP46,"")</f>
        <v/>
      </c>
      <c r="AR46" s="2" t="str">
        <f>IFERROR(#REF!/GAMSCopen!AQ46,"")</f>
        <v/>
      </c>
      <c r="AS46" s="2" t="str">
        <f>IFERROR(#REF!/GAMSCopen!AR46,"")</f>
        <v/>
      </c>
      <c r="AT46" s="2" t="str">
        <f>IFERROR(#REF!/GAMSCopen!AS46,"")</f>
        <v/>
      </c>
      <c r="AU46" s="2" t="str">
        <f>IFERROR(#REF!/GAMSCopen!AT46,"")</f>
        <v/>
      </c>
      <c r="AV46" s="2" t="str">
        <f>IFERROR(#REF!/GAMSCopen!AU46,"")</f>
        <v/>
      </c>
      <c r="AW46" s="2" t="str">
        <f>IFERROR(#REF!/GAMSCopen!AV46,"")</f>
        <v/>
      </c>
      <c r="AX46" s="2" t="str">
        <f>IFERROR(#REF!/GAMSCopen!AW46,"")</f>
        <v/>
      </c>
      <c r="AY46" s="2" t="str">
        <f>IFERROR(#REF!/GAMSCopen!AX46,"")</f>
        <v/>
      </c>
      <c r="AZ46" s="2" t="str">
        <f>IFERROR(#REF!/GAMSCopen!AY46,"")</f>
        <v/>
      </c>
      <c r="BA46" s="2" t="str">
        <f>IFERROR(#REF!/GAMSCopen!AZ46,"")</f>
        <v/>
      </c>
      <c r="BB46" s="2" t="str">
        <f>IFERROR(#REF!/GAMSCopen!BA46,"")</f>
        <v/>
      </c>
      <c r="BC46" s="2" t="str">
        <f>IFERROR(#REF!/GAMSCopen!BB46,"")</f>
        <v/>
      </c>
      <c r="BD46" s="2" t="str">
        <f>IFERROR(#REF!/GAMSCopen!BC46,"")</f>
        <v/>
      </c>
      <c r="BE46" s="2" t="str">
        <f>IFERROR(#REF!/GAMSCopen!BD46,"")</f>
        <v/>
      </c>
      <c r="BF46" s="2" t="str">
        <f>IFERROR(#REF!/GAMSCopen!BE46,"")</f>
        <v/>
      </c>
      <c r="BG46" s="2" t="str">
        <f>IFERROR(#REF!/GAMSCopen!BF46,"")</f>
        <v/>
      </c>
      <c r="BH46" s="2" t="str">
        <f>IFERROR(#REF!/GAMSCopen!BG46,"")</f>
        <v/>
      </c>
      <c r="BI46" s="2" t="str">
        <f>IFERROR(#REF!/GAMSCopen!BH46,"")</f>
        <v/>
      </c>
      <c r="BJ46" s="2" t="str">
        <f>IFERROR(#REF!/GAMSCopen!BI46,"")</f>
        <v/>
      </c>
    </row>
    <row r="47" spans="1:62" x14ac:dyDescent="0.25">
      <c r="A47" t="e">
        <f>#REF!</f>
        <v>#REF!</v>
      </c>
      <c r="B47" t="str">
        <f>GAMSbase!A47</f>
        <v>Proportion of World in Participation</v>
      </c>
      <c r="C47" s="2" t="str">
        <f>IFERROR(#REF!/GAMSCopen!B47,"")</f>
        <v/>
      </c>
      <c r="D47" s="2" t="str">
        <f>IFERROR(#REF!/GAMSCopen!C47,"")</f>
        <v/>
      </c>
      <c r="E47" s="2" t="str">
        <f>IFERROR(#REF!/GAMSCopen!D47,"")</f>
        <v/>
      </c>
      <c r="F47" s="2" t="str">
        <f>IFERROR(#REF!/GAMSCopen!E47,"")</f>
        <v/>
      </c>
      <c r="G47" s="2" t="str">
        <f>IFERROR(#REF!/GAMSCopen!F47,"")</f>
        <v/>
      </c>
      <c r="H47" s="2" t="str">
        <f>IFERROR(#REF!/GAMSCopen!G47,"")</f>
        <v/>
      </c>
      <c r="I47" s="2" t="str">
        <f>IFERROR(#REF!/GAMSCopen!H47,"")</f>
        <v/>
      </c>
      <c r="J47" s="2" t="str">
        <f>IFERROR(#REF!/GAMSCopen!I47,"")</f>
        <v/>
      </c>
      <c r="K47" s="2" t="str">
        <f>IFERROR(#REF!/GAMSCopen!J47,"")</f>
        <v/>
      </c>
      <c r="L47" s="2" t="str">
        <f>IFERROR(#REF!/GAMSCopen!K47,"")</f>
        <v/>
      </c>
      <c r="M47" s="2" t="str">
        <f>IFERROR(#REF!/GAMSCopen!L47,"")</f>
        <v/>
      </c>
      <c r="N47" s="2" t="str">
        <f>IFERROR(#REF!/GAMSCopen!M47,"")</f>
        <v/>
      </c>
      <c r="O47" s="2" t="str">
        <f>IFERROR(#REF!/GAMSCopen!N47,"")</f>
        <v/>
      </c>
      <c r="P47" s="2" t="str">
        <f>IFERROR(#REF!/GAMSCopen!O47,"")</f>
        <v/>
      </c>
      <c r="Q47" s="2" t="str">
        <f>IFERROR(#REF!/GAMSCopen!P47,"")</f>
        <v/>
      </c>
      <c r="R47" s="2" t="str">
        <f>IFERROR(#REF!/GAMSCopen!Q47,"")</f>
        <v/>
      </c>
      <c r="S47" s="2" t="str">
        <f>IFERROR(#REF!/GAMSCopen!R47,"")</f>
        <v/>
      </c>
      <c r="T47" s="2" t="str">
        <f>IFERROR(#REF!/GAMSCopen!S47,"")</f>
        <v/>
      </c>
      <c r="U47" s="2" t="str">
        <f>IFERROR(#REF!/GAMSCopen!T47,"")</f>
        <v/>
      </c>
      <c r="V47" s="2" t="str">
        <f>IFERROR(#REF!/GAMSCopen!U47,"")</f>
        <v/>
      </c>
      <c r="W47" s="2" t="str">
        <f>IFERROR(#REF!/GAMSCopen!V47,"")</f>
        <v/>
      </c>
      <c r="X47" s="2" t="str">
        <f>IFERROR(#REF!/GAMSCopen!W47,"")</f>
        <v/>
      </c>
      <c r="Y47" s="2" t="str">
        <f>IFERROR(#REF!/GAMSCopen!X47,"")</f>
        <v/>
      </c>
      <c r="Z47" s="2" t="str">
        <f>IFERROR(#REF!/GAMSCopen!Y47,"")</f>
        <v/>
      </c>
      <c r="AA47" s="2" t="str">
        <f>IFERROR(#REF!/GAMSCopen!Z47,"")</f>
        <v/>
      </c>
      <c r="AB47" s="2" t="str">
        <f>IFERROR(#REF!/GAMSCopen!AA47,"")</f>
        <v/>
      </c>
      <c r="AC47" s="2" t="str">
        <f>IFERROR(#REF!/GAMSCopen!AB47,"")</f>
        <v/>
      </c>
      <c r="AD47" s="2" t="str">
        <f>IFERROR(#REF!/GAMSCopen!AC47,"")</f>
        <v/>
      </c>
      <c r="AE47" s="2" t="str">
        <f>IFERROR(#REF!/GAMSCopen!AD47,"")</f>
        <v/>
      </c>
      <c r="AF47" s="2" t="str">
        <f>IFERROR(#REF!/GAMSCopen!AE47,"")</f>
        <v/>
      </c>
      <c r="AG47" s="2" t="str">
        <f>IFERROR(#REF!/GAMSCopen!AF47,"")</f>
        <v/>
      </c>
      <c r="AH47" s="2" t="str">
        <f>IFERROR(#REF!/GAMSCopen!AG47,"")</f>
        <v/>
      </c>
      <c r="AI47" s="2" t="str">
        <f>IFERROR(#REF!/GAMSCopen!AH47,"")</f>
        <v/>
      </c>
      <c r="AJ47" s="2" t="str">
        <f>IFERROR(#REF!/GAMSCopen!AI47,"")</f>
        <v/>
      </c>
      <c r="AK47" s="2" t="str">
        <f>IFERROR(#REF!/GAMSCopen!AJ47,"")</f>
        <v/>
      </c>
      <c r="AL47" s="2" t="str">
        <f>IFERROR(#REF!/GAMSCopen!AK47,"")</f>
        <v/>
      </c>
      <c r="AM47" s="2" t="str">
        <f>IFERROR(#REF!/GAMSCopen!AL47,"")</f>
        <v/>
      </c>
      <c r="AN47" s="2" t="str">
        <f>IFERROR(#REF!/GAMSCopen!AM47,"")</f>
        <v/>
      </c>
      <c r="AO47" s="2" t="str">
        <f>IFERROR(#REF!/GAMSCopen!AN47,"")</f>
        <v/>
      </c>
      <c r="AP47" s="2" t="str">
        <f>IFERROR(#REF!/GAMSCopen!AO47,"")</f>
        <v/>
      </c>
      <c r="AQ47" s="2" t="str">
        <f>IFERROR(#REF!/GAMSCopen!AP47,"")</f>
        <v/>
      </c>
      <c r="AR47" s="2" t="str">
        <f>IFERROR(#REF!/GAMSCopen!AQ47,"")</f>
        <v/>
      </c>
      <c r="AS47" s="2" t="str">
        <f>IFERROR(#REF!/GAMSCopen!AR47,"")</f>
        <v/>
      </c>
      <c r="AT47" s="2" t="str">
        <f>IFERROR(#REF!/GAMSCopen!AS47,"")</f>
        <v/>
      </c>
      <c r="AU47" s="2" t="str">
        <f>IFERROR(#REF!/GAMSCopen!AT47,"")</f>
        <v/>
      </c>
      <c r="AV47" s="2" t="str">
        <f>IFERROR(#REF!/GAMSCopen!AU47,"")</f>
        <v/>
      </c>
      <c r="AW47" s="2" t="str">
        <f>IFERROR(#REF!/GAMSCopen!AV47,"")</f>
        <v/>
      </c>
      <c r="AX47" s="2" t="str">
        <f>IFERROR(#REF!/GAMSCopen!AW47,"")</f>
        <v/>
      </c>
      <c r="AY47" s="2" t="str">
        <f>IFERROR(#REF!/GAMSCopen!AX47,"")</f>
        <v/>
      </c>
      <c r="AZ47" s="2" t="str">
        <f>IFERROR(#REF!/GAMSCopen!AY47,"")</f>
        <v/>
      </c>
      <c r="BA47" s="2" t="str">
        <f>IFERROR(#REF!/GAMSCopen!AZ47,"")</f>
        <v/>
      </c>
      <c r="BB47" s="2" t="str">
        <f>IFERROR(#REF!/GAMSCopen!BA47,"")</f>
        <v/>
      </c>
      <c r="BC47" s="2" t="str">
        <f>IFERROR(#REF!/GAMSCopen!BB47,"")</f>
        <v/>
      </c>
      <c r="BD47" s="2" t="str">
        <f>IFERROR(#REF!/GAMSCopen!BC47,"")</f>
        <v/>
      </c>
      <c r="BE47" s="2" t="str">
        <f>IFERROR(#REF!/GAMSCopen!BD47,"")</f>
        <v/>
      </c>
      <c r="BF47" s="2" t="str">
        <f>IFERROR(#REF!/GAMSCopen!BE47,"")</f>
        <v/>
      </c>
      <c r="BG47" s="2" t="str">
        <f>IFERROR(#REF!/GAMSCopen!BF47,"")</f>
        <v/>
      </c>
      <c r="BH47" s="2" t="str">
        <f>IFERROR(#REF!/GAMSCopen!BG47,"")</f>
        <v/>
      </c>
      <c r="BI47" s="2" t="str">
        <f>IFERROR(#REF!/GAMSCopen!BH47,"")</f>
        <v/>
      </c>
      <c r="BJ47" s="2" t="str">
        <f>IFERROR(#REF!/GAMSCopen!BI47,"")</f>
        <v/>
      </c>
    </row>
    <row r="48" spans="1:62" x14ac:dyDescent="0.25">
      <c r="A48" t="e">
        <f>#REF!</f>
        <v>#REF!</v>
      </c>
      <c r="B48" t="str">
        <f>GAMSbase!A48</f>
        <v>* SCALING</v>
      </c>
      <c r="C48" s="2" t="str">
        <f>IFERROR(#REF!/GAMSCopen!B48,"")</f>
        <v/>
      </c>
      <c r="D48" s="2" t="str">
        <f>IFERROR(#REF!/GAMSCopen!C48,"")</f>
        <v/>
      </c>
      <c r="E48" s="2" t="str">
        <f>IFERROR(#REF!/GAMSCopen!D48,"")</f>
        <v/>
      </c>
      <c r="F48" s="2" t="str">
        <f>IFERROR(#REF!/GAMSCopen!E48,"")</f>
        <v/>
      </c>
      <c r="G48" s="2" t="str">
        <f>IFERROR(#REF!/GAMSCopen!F48,"")</f>
        <v/>
      </c>
      <c r="H48" s="2" t="str">
        <f>IFERROR(#REF!/GAMSCopen!G48,"")</f>
        <v/>
      </c>
      <c r="I48" s="2" t="str">
        <f>IFERROR(#REF!/GAMSCopen!H48,"")</f>
        <v/>
      </c>
      <c r="J48" s="2" t="str">
        <f>IFERROR(#REF!/GAMSCopen!I48,"")</f>
        <v/>
      </c>
      <c r="K48" s="2" t="str">
        <f>IFERROR(#REF!/GAMSCopen!J48,"")</f>
        <v/>
      </c>
      <c r="L48" s="2" t="str">
        <f>IFERROR(#REF!/GAMSCopen!K48,"")</f>
        <v/>
      </c>
      <c r="M48" s="2" t="str">
        <f>IFERROR(#REF!/GAMSCopen!L48,"")</f>
        <v/>
      </c>
      <c r="N48" s="2" t="str">
        <f>IFERROR(#REF!/GAMSCopen!M48,"")</f>
        <v/>
      </c>
      <c r="O48" s="2" t="str">
        <f>IFERROR(#REF!/GAMSCopen!N48,"")</f>
        <v/>
      </c>
      <c r="P48" s="2" t="str">
        <f>IFERROR(#REF!/GAMSCopen!O48,"")</f>
        <v/>
      </c>
      <c r="Q48" s="2" t="str">
        <f>IFERROR(#REF!/GAMSCopen!P48,"")</f>
        <v/>
      </c>
      <c r="R48" s="2" t="str">
        <f>IFERROR(#REF!/GAMSCopen!Q48,"")</f>
        <v/>
      </c>
      <c r="S48" s="2" t="str">
        <f>IFERROR(#REF!/GAMSCopen!R48,"")</f>
        <v/>
      </c>
      <c r="T48" s="2" t="str">
        <f>IFERROR(#REF!/GAMSCopen!S48,"")</f>
        <v/>
      </c>
      <c r="U48" s="2" t="str">
        <f>IFERROR(#REF!/GAMSCopen!T48,"")</f>
        <v/>
      </c>
      <c r="V48" s="2" t="str">
        <f>IFERROR(#REF!/GAMSCopen!U48,"")</f>
        <v/>
      </c>
      <c r="W48" s="2" t="str">
        <f>IFERROR(#REF!/GAMSCopen!V48,"")</f>
        <v/>
      </c>
      <c r="X48" s="2" t="str">
        <f>IFERROR(#REF!/GAMSCopen!W48,"")</f>
        <v/>
      </c>
      <c r="Y48" s="2" t="str">
        <f>IFERROR(#REF!/GAMSCopen!X48,"")</f>
        <v/>
      </c>
      <c r="Z48" s="2" t="str">
        <f>IFERROR(#REF!/GAMSCopen!Y48,"")</f>
        <v/>
      </c>
      <c r="AA48" s="2" t="str">
        <f>IFERROR(#REF!/GAMSCopen!Z48,"")</f>
        <v/>
      </c>
      <c r="AB48" s="2" t="str">
        <f>IFERROR(#REF!/GAMSCopen!AA48,"")</f>
        <v/>
      </c>
      <c r="AC48" s="2" t="str">
        <f>IFERROR(#REF!/GAMSCopen!AB48,"")</f>
        <v/>
      </c>
      <c r="AD48" s="2" t="str">
        <f>IFERROR(#REF!/GAMSCopen!AC48,"")</f>
        <v/>
      </c>
      <c r="AE48" s="2" t="str">
        <f>IFERROR(#REF!/GAMSCopen!AD48,"")</f>
        <v/>
      </c>
      <c r="AF48" s="2" t="str">
        <f>IFERROR(#REF!/GAMSCopen!AE48,"")</f>
        <v/>
      </c>
      <c r="AG48" s="2" t="str">
        <f>IFERROR(#REF!/GAMSCopen!AF48,"")</f>
        <v/>
      </c>
      <c r="AH48" s="2" t="str">
        <f>IFERROR(#REF!/GAMSCopen!AG48,"")</f>
        <v/>
      </c>
      <c r="AI48" s="2" t="str">
        <f>IFERROR(#REF!/GAMSCopen!AH48,"")</f>
        <v/>
      </c>
      <c r="AJ48" s="2" t="str">
        <f>IFERROR(#REF!/GAMSCopen!AI48,"")</f>
        <v/>
      </c>
      <c r="AK48" s="2" t="str">
        <f>IFERROR(#REF!/GAMSCopen!AJ48,"")</f>
        <v/>
      </c>
      <c r="AL48" s="2" t="str">
        <f>IFERROR(#REF!/GAMSCopen!AK48,"")</f>
        <v/>
      </c>
      <c r="AM48" s="2" t="str">
        <f>IFERROR(#REF!/GAMSCopen!AL48,"")</f>
        <v/>
      </c>
      <c r="AN48" s="2" t="str">
        <f>IFERROR(#REF!/GAMSCopen!AM48,"")</f>
        <v/>
      </c>
      <c r="AO48" s="2" t="str">
        <f>IFERROR(#REF!/GAMSCopen!AN48,"")</f>
        <v/>
      </c>
      <c r="AP48" s="2" t="str">
        <f>IFERROR(#REF!/GAMSCopen!AO48,"")</f>
        <v/>
      </c>
      <c r="AQ48" s="2" t="str">
        <f>IFERROR(#REF!/GAMSCopen!AP48,"")</f>
        <v/>
      </c>
      <c r="AR48" s="2" t="str">
        <f>IFERROR(#REF!/GAMSCopen!AQ48,"")</f>
        <v/>
      </c>
      <c r="AS48" s="2" t="str">
        <f>IFERROR(#REF!/GAMSCopen!AR48,"")</f>
        <v/>
      </c>
      <c r="AT48" s="2" t="str">
        <f>IFERROR(#REF!/GAMSCopen!AS48,"")</f>
        <v/>
      </c>
      <c r="AU48" s="2" t="str">
        <f>IFERROR(#REF!/GAMSCopen!AT48,"")</f>
        <v/>
      </c>
      <c r="AV48" s="2" t="str">
        <f>IFERROR(#REF!/GAMSCopen!AU48,"")</f>
        <v/>
      </c>
      <c r="AW48" s="2" t="str">
        <f>IFERROR(#REF!/GAMSCopen!AV48,"")</f>
        <v/>
      </c>
      <c r="AX48" s="2" t="str">
        <f>IFERROR(#REF!/GAMSCopen!AW48,"")</f>
        <v/>
      </c>
      <c r="AY48" s="2" t="str">
        <f>IFERROR(#REF!/GAMSCopen!AX48,"")</f>
        <v/>
      </c>
      <c r="AZ48" s="2" t="str">
        <f>IFERROR(#REF!/GAMSCopen!AY48,"")</f>
        <v/>
      </c>
      <c r="BA48" s="2" t="str">
        <f>IFERROR(#REF!/GAMSCopen!AZ48,"")</f>
        <v/>
      </c>
      <c r="BB48" s="2" t="str">
        <f>IFERROR(#REF!/GAMSCopen!BA48,"")</f>
        <v/>
      </c>
      <c r="BC48" s="2" t="str">
        <f>IFERROR(#REF!/GAMSCopen!BB48,"")</f>
        <v/>
      </c>
      <c r="BD48" s="2" t="str">
        <f>IFERROR(#REF!/GAMSCopen!BC48,"")</f>
        <v/>
      </c>
      <c r="BE48" s="2" t="str">
        <f>IFERROR(#REF!/GAMSCopen!BD48,"")</f>
        <v/>
      </c>
      <c r="BF48" s="2" t="str">
        <f>IFERROR(#REF!/GAMSCopen!BE48,"")</f>
        <v/>
      </c>
      <c r="BG48" s="2" t="str">
        <f>IFERROR(#REF!/GAMSCopen!BF48,"")</f>
        <v/>
      </c>
      <c r="BH48" s="2" t="str">
        <f>IFERROR(#REF!/GAMSCopen!BG48,"")</f>
        <v/>
      </c>
      <c r="BI48" s="2" t="str">
        <f>IFERROR(#REF!/GAMSCopen!BH48,"")</f>
        <v/>
      </c>
      <c r="BJ48" s="2" t="str">
        <f>IFERROR(#REF!/GAMSCopen!BI48,"")</f>
        <v/>
      </c>
    </row>
    <row r="49" spans="1:62" x14ac:dyDescent="0.25">
      <c r="A49" t="e">
        <f>#REF!</f>
        <v>#REF!</v>
      </c>
      <c r="B49" t="str">
        <f>GAMSbase!A49</f>
        <v>Multiplicative Scaling Coefficient in Utility Function</v>
      </c>
      <c r="C49" s="2" t="str">
        <f>IFERROR(#REF!/GAMSCopen!B49,"")</f>
        <v/>
      </c>
      <c r="D49" s="2" t="str">
        <f>IFERROR(#REF!/GAMSCopen!C49,"")</f>
        <v/>
      </c>
      <c r="E49" s="2" t="str">
        <f>IFERROR(#REF!/GAMSCopen!D49,"")</f>
        <v/>
      </c>
      <c r="F49" s="2" t="str">
        <f>IFERROR(#REF!/GAMSCopen!E49,"")</f>
        <v/>
      </c>
      <c r="G49" s="2" t="str">
        <f>IFERROR(#REF!/GAMSCopen!F49,"")</f>
        <v/>
      </c>
      <c r="H49" s="2" t="str">
        <f>IFERROR(#REF!/GAMSCopen!G49,"")</f>
        <v/>
      </c>
      <c r="I49" s="2" t="str">
        <f>IFERROR(#REF!/GAMSCopen!H49,"")</f>
        <v/>
      </c>
      <c r="J49" s="2" t="str">
        <f>IFERROR(#REF!/GAMSCopen!I49,"")</f>
        <v/>
      </c>
      <c r="K49" s="2" t="str">
        <f>IFERROR(#REF!/GAMSCopen!J49,"")</f>
        <v/>
      </c>
      <c r="L49" s="2" t="str">
        <f>IFERROR(#REF!/GAMSCopen!K49,"")</f>
        <v/>
      </c>
      <c r="M49" s="2" t="str">
        <f>IFERROR(#REF!/GAMSCopen!L49,"")</f>
        <v/>
      </c>
      <c r="N49" s="2" t="str">
        <f>IFERROR(#REF!/GAMSCopen!M49,"")</f>
        <v/>
      </c>
      <c r="O49" s="2" t="str">
        <f>IFERROR(#REF!/GAMSCopen!N49,"")</f>
        <v/>
      </c>
      <c r="P49" s="2" t="str">
        <f>IFERROR(#REF!/GAMSCopen!O49,"")</f>
        <v/>
      </c>
      <c r="Q49" s="2" t="str">
        <f>IFERROR(#REF!/GAMSCopen!P49,"")</f>
        <v/>
      </c>
      <c r="R49" s="2" t="str">
        <f>IFERROR(#REF!/GAMSCopen!Q49,"")</f>
        <v/>
      </c>
      <c r="S49" s="2" t="str">
        <f>IFERROR(#REF!/GAMSCopen!R49,"")</f>
        <v/>
      </c>
      <c r="T49" s="2" t="str">
        <f>IFERROR(#REF!/GAMSCopen!S49,"")</f>
        <v/>
      </c>
      <c r="U49" s="2" t="str">
        <f>IFERROR(#REF!/GAMSCopen!T49,"")</f>
        <v/>
      </c>
      <c r="V49" s="2" t="str">
        <f>IFERROR(#REF!/GAMSCopen!U49,"")</f>
        <v/>
      </c>
      <c r="W49" s="2" t="str">
        <f>IFERROR(#REF!/GAMSCopen!V49,"")</f>
        <v/>
      </c>
      <c r="X49" s="2" t="str">
        <f>IFERROR(#REF!/GAMSCopen!W49,"")</f>
        <v/>
      </c>
      <c r="Y49" s="2" t="str">
        <f>IFERROR(#REF!/GAMSCopen!X49,"")</f>
        <v/>
      </c>
      <c r="Z49" s="2" t="str">
        <f>IFERROR(#REF!/GAMSCopen!Y49,"")</f>
        <v/>
      </c>
      <c r="AA49" s="2" t="str">
        <f>IFERROR(#REF!/GAMSCopen!Z49,"")</f>
        <v/>
      </c>
      <c r="AB49" s="2" t="str">
        <f>IFERROR(#REF!/GAMSCopen!AA49,"")</f>
        <v/>
      </c>
      <c r="AC49" s="2" t="str">
        <f>IFERROR(#REF!/GAMSCopen!AB49,"")</f>
        <v/>
      </c>
      <c r="AD49" s="2" t="str">
        <f>IFERROR(#REF!/GAMSCopen!AC49,"")</f>
        <v/>
      </c>
      <c r="AE49" s="2" t="str">
        <f>IFERROR(#REF!/GAMSCopen!AD49,"")</f>
        <v/>
      </c>
      <c r="AF49" s="2" t="str">
        <f>IFERROR(#REF!/GAMSCopen!AE49,"")</f>
        <v/>
      </c>
      <c r="AG49" s="2" t="str">
        <f>IFERROR(#REF!/GAMSCopen!AF49,"")</f>
        <v/>
      </c>
      <c r="AH49" s="2" t="str">
        <f>IFERROR(#REF!/GAMSCopen!AG49,"")</f>
        <v/>
      </c>
      <c r="AI49" s="2" t="str">
        <f>IFERROR(#REF!/GAMSCopen!AH49,"")</f>
        <v/>
      </c>
      <c r="AJ49" s="2" t="str">
        <f>IFERROR(#REF!/GAMSCopen!AI49,"")</f>
        <v/>
      </c>
      <c r="AK49" s="2" t="str">
        <f>IFERROR(#REF!/GAMSCopen!AJ49,"")</f>
        <v/>
      </c>
      <c r="AL49" s="2" t="str">
        <f>IFERROR(#REF!/GAMSCopen!AK49,"")</f>
        <v/>
      </c>
      <c r="AM49" s="2" t="str">
        <f>IFERROR(#REF!/GAMSCopen!AL49,"")</f>
        <v/>
      </c>
      <c r="AN49" s="2" t="str">
        <f>IFERROR(#REF!/GAMSCopen!AM49,"")</f>
        <v/>
      </c>
      <c r="AO49" s="2" t="str">
        <f>IFERROR(#REF!/GAMSCopen!AN49,"")</f>
        <v/>
      </c>
      <c r="AP49" s="2" t="str">
        <f>IFERROR(#REF!/GAMSCopen!AO49,"")</f>
        <v/>
      </c>
      <c r="AQ49" s="2" t="str">
        <f>IFERROR(#REF!/GAMSCopen!AP49,"")</f>
        <v/>
      </c>
      <c r="AR49" s="2" t="str">
        <f>IFERROR(#REF!/GAMSCopen!AQ49,"")</f>
        <v/>
      </c>
      <c r="AS49" s="2" t="str">
        <f>IFERROR(#REF!/GAMSCopen!AR49,"")</f>
        <v/>
      </c>
      <c r="AT49" s="2" t="str">
        <f>IFERROR(#REF!/GAMSCopen!AS49,"")</f>
        <v/>
      </c>
      <c r="AU49" s="2" t="str">
        <f>IFERROR(#REF!/GAMSCopen!AT49,"")</f>
        <v/>
      </c>
      <c r="AV49" s="2" t="str">
        <f>IFERROR(#REF!/GAMSCopen!AU49,"")</f>
        <v/>
      </c>
      <c r="AW49" s="2" t="str">
        <f>IFERROR(#REF!/GAMSCopen!AV49,"")</f>
        <v/>
      </c>
      <c r="AX49" s="2" t="str">
        <f>IFERROR(#REF!/GAMSCopen!AW49,"")</f>
        <v/>
      </c>
      <c r="AY49" s="2" t="str">
        <f>IFERROR(#REF!/GAMSCopen!AX49,"")</f>
        <v/>
      </c>
      <c r="AZ49" s="2" t="str">
        <f>IFERROR(#REF!/GAMSCopen!AY49,"")</f>
        <v/>
      </c>
      <c r="BA49" s="2" t="str">
        <f>IFERROR(#REF!/GAMSCopen!AZ49,"")</f>
        <v/>
      </c>
      <c r="BB49" s="2" t="str">
        <f>IFERROR(#REF!/GAMSCopen!BA49,"")</f>
        <v/>
      </c>
      <c r="BC49" s="2" t="str">
        <f>IFERROR(#REF!/GAMSCopen!BB49,"")</f>
        <v/>
      </c>
      <c r="BD49" s="2" t="str">
        <f>IFERROR(#REF!/GAMSCopen!BC49,"")</f>
        <v/>
      </c>
      <c r="BE49" s="2" t="str">
        <f>IFERROR(#REF!/GAMSCopen!BD49,"")</f>
        <v/>
      </c>
      <c r="BF49" s="2" t="str">
        <f>IFERROR(#REF!/GAMSCopen!BE49,"")</f>
        <v/>
      </c>
      <c r="BG49" s="2" t="str">
        <f>IFERROR(#REF!/GAMSCopen!BF49,"")</f>
        <v/>
      </c>
      <c r="BH49" s="2" t="str">
        <f>IFERROR(#REF!/GAMSCopen!BG49,"")</f>
        <v/>
      </c>
      <c r="BI49" s="2" t="str">
        <f>IFERROR(#REF!/GAMSCopen!BH49,"")</f>
        <v/>
      </c>
      <c r="BJ49" s="2" t="str">
        <f>IFERROR(#REF!/GAMSCopen!BI49,"")</f>
        <v/>
      </c>
    </row>
    <row r="50" spans="1:62" x14ac:dyDescent="0.25">
      <c r="A50" t="e">
        <f>#REF!</f>
        <v>#REF!</v>
      </c>
      <c r="B50" t="str">
        <f>GAMSbase!A50</f>
        <v>Additive Scaling Coefficient in Utility Function</v>
      </c>
      <c r="C50" s="2" t="str">
        <f>IFERROR(#REF!/GAMSCopen!B50,"")</f>
        <v/>
      </c>
      <c r="D50" s="2" t="str">
        <f>IFERROR(#REF!/GAMSCopen!C50,"")</f>
        <v/>
      </c>
      <c r="E50" s="2" t="str">
        <f>IFERROR(#REF!/GAMSCopen!D50,"")</f>
        <v/>
      </c>
      <c r="F50" s="2" t="str">
        <f>IFERROR(#REF!/GAMSCopen!E50,"")</f>
        <v/>
      </c>
      <c r="G50" s="2" t="str">
        <f>IFERROR(#REF!/GAMSCopen!F50,"")</f>
        <v/>
      </c>
      <c r="H50" s="2" t="str">
        <f>IFERROR(#REF!/GAMSCopen!G50,"")</f>
        <v/>
      </c>
      <c r="I50" s="2" t="str">
        <f>IFERROR(#REF!/GAMSCopen!H50,"")</f>
        <v/>
      </c>
      <c r="J50" s="2" t="str">
        <f>IFERROR(#REF!/GAMSCopen!I50,"")</f>
        <v/>
      </c>
      <c r="K50" s="2" t="str">
        <f>IFERROR(#REF!/GAMSCopen!J50,"")</f>
        <v/>
      </c>
      <c r="L50" s="2" t="str">
        <f>IFERROR(#REF!/GAMSCopen!K50,"")</f>
        <v/>
      </c>
      <c r="M50" s="2" t="str">
        <f>IFERROR(#REF!/GAMSCopen!L50,"")</f>
        <v/>
      </c>
      <c r="N50" s="2" t="str">
        <f>IFERROR(#REF!/GAMSCopen!M50,"")</f>
        <v/>
      </c>
      <c r="O50" s="2" t="str">
        <f>IFERROR(#REF!/GAMSCopen!N50,"")</f>
        <v/>
      </c>
      <c r="P50" s="2" t="str">
        <f>IFERROR(#REF!/GAMSCopen!O50,"")</f>
        <v/>
      </c>
      <c r="Q50" s="2" t="str">
        <f>IFERROR(#REF!/GAMSCopen!P50,"")</f>
        <v/>
      </c>
      <c r="R50" s="2" t="str">
        <f>IFERROR(#REF!/GAMSCopen!Q50,"")</f>
        <v/>
      </c>
      <c r="S50" s="2" t="str">
        <f>IFERROR(#REF!/GAMSCopen!R50,"")</f>
        <v/>
      </c>
      <c r="T50" s="2" t="str">
        <f>IFERROR(#REF!/GAMSCopen!S50,"")</f>
        <v/>
      </c>
      <c r="U50" s="2" t="str">
        <f>IFERROR(#REF!/GAMSCopen!T50,"")</f>
        <v/>
      </c>
      <c r="V50" s="2" t="str">
        <f>IFERROR(#REF!/GAMSCopen!U50,"")</f>
        <v/>
      </c>
      <c r="W50" s="2" t="str">
        <f>IFERROR(#REF!/GAMSCopen!V50,"")</f>
        <v/>
      </c>
      <c r="X50" s="2" t="str">
        <f>IFERROR(#REF!/GAMSCopen!W50,"")</f>
        <v/>
      </c>
      <c r="Y50" s="2" t="str">
        <f>IFERROR(#REF!/GAMSCopen!X50,"")</f>
        <v/>
      </c>
      <c r="Z50" s="2" t="str">
        <f>IFERROR(#REF!/GAMSCopen!Y50,"")</f>
        <v/>
      </c>
      <c r="AA50" s="2" t="str">
        <f>IFERROR(#REF!/GAMSCopen!Z50,"")</f>
        <v/>
      </c>
      <c r="AB50" s="2" t="str">
        <f>IFERROR(#REF!/GAMSCopen!AA50,"")</f>
        <v/>
      </c>
      <c r="AC50" s="2" t="str">
        <f>IFERROR(#REF!/GAMSCopen!AB50,"")</f>
        <v/>
      </c>
      <c r="AD50" s="2" t="str">
        <f>IFERROR(#REF!/GAMSCopen!AC50,"")</f>
        <v/>
      </c>
      <c r="AE50" s="2" t="str">
        <f>IFERROR(#REF!/GAMSCopen!AD50,"")</f>
        <v/>
      </c>
      <c r="AF50" s="2" t="str">
        <f>IFERROR(#REF!/GAMSCopen!AE50,"")</f>
        <v/>
      </c>
      <c r="AG50" s="2" t="str">
        <f>IFERROR(#REF!/GAMSCopen!AF50,"")</f>
        <v/>
      </c>
      <c r="AH50" s="2" t="str">
        <f>IFERROR(#REF!/GAMSCopen!AG50,"")</f>
        <v/>
      </c>
      <c r="AI50" s="2" t="str">
        <f>IFERROR(#REF!/GAMSCopen!AH50,"")</f>
        <v/>
      </c>
      <c r="AJ50" s="2" t="str">
        <f>IFERROR(#REF!/GAMSCopen!AI50,"")</f>
        <v/>
      </c>
      <c r="AK50" s="2" t="str">
        <f>IFERROR(#REF!/GAMSCopen!AJ50,"")</f>
        <v/>
      </c>
      <c r="AL50" s="2" t="str">
        <f>IFERROR(#REF!/GAMSCopen!AK50,"")</f>
        <v/>
      </c>
      <c r="AM50" s="2" t="str">
        <f>IFERROR(#REF!/GAMSCopen!AL50,"")</f>
        <v/>
      </c>
      <c r="AN50" s="2" t="str">
        <f>IFERROR(#REF!/GAMSCopen!AM50,"")</f>
        <v/>
      </c>
      <c r="AO50" s="2" t="str">
        <f>IFERROR(#REF!/GAMSCopen!AN50,"")</f>
        <v/>
      </c>
      <c r="AP50" s="2" t="str">
        <f>IFERROR(#REF!/GAMSCopen!AO50,"")</f>
        <v/>
      </c>
      <c r="AQ50" s="2" t="str">
        <f>IFERROR(#REF!/GAMSCopen!AP50,"")</f>
        <v/>
      </c>
      <c r="AR50" s="2" t="str">
        <f>IFERROR(#REF!/GAMSCopen!AQ50,"")</f>
        <v/>
      </c>
      <c r="AS50" s="2" t="str">
        <f>IFERROR(#REF!/GAMSCopen!AR50,"")</f>
        <v/>
      </c>
      <c r="AT50" s="2" t="str">
        <f>IFERROR(#REF!/GAMSCopen!AS50,"")</f>
        <v/>
      </c>
      <c r="AU50" s="2" t="str">
        <f>IFERROR(#REF!/GAMSCopen!AT50,"")</f>
        <v/>
      </c>
      <c r="AV50" s="2" t="str">
        <f>IFERROR(#REF!/GAMSCopen!AU50,"")</f>
        <v/>
      </c>
      <c r="AW50" s="2" t="str">
        <f>IFERROR(#REF!/GAMSCopen!AV50,"")</f>
        <v/>
      </c>
      <c r="AX50" s="2" t="str">
        <f>IFERROR(#REF!/GAMSCopen!AW50,"")</f>
        <v/>
      </c>
      <c r="AY50" s="2" t="str">
        <f>IFERROR(#REF!/GAMSCopen!AX50,"")</f>
        <v/>
      </c>
      <c r="AZ50" s="2" t="str">
        <f>IFERROR(#REF!/GAMSCopen!AY50,"")</f>
        <v/>
      </c>
      <c r="BA50" s="2" t="str">
        <f>IFERROR(#REF!/GAMSCopen!AZ50,"")</f>
        <v/>
      </c>
      <c r="BB50" s="2" t="str">
        <f>IFERROR(#REF!/GAMSCopen!BA50,"")</f>
        <v/>
      </c>
      <c r="BC50" s="2" t="str">
        <f>IFERROR(#REF!/GAMSCopen!BB50,"")</f>
        <v/>
      </c>
      <c r="BD50" s="2" t="str">
        <f>IFERROR(#REF!/GAMSCopen!BC50,"")</f>
        <v/>
      </c>
      <c r="BE50" s="2" t="str">
        <f>IFERROR(#REF!/GAMSCopen!BD50,"")</f>
        <v/>
      </c>
      <c r="BF50" s="2" t="str">
        <f>IFERROR(#REF!/GAMSCopen!BE50,"")</f>
        <v/>
      </c>
      <c r="BG50" s="2" t="str">
        <f>IFERROR(#REF!/GAMSCopen!BF50,"")</f>
        <v/>
      </c>
      <c r="BH50" s="2" t="str">
        <f>IFERROR(#REF!/GAMSCopen!BG50,"")</f>
        <v/>
      </c>
      <c r="BI50" s="2" t="str">
        <f>IFERROR(#REF!/GAMSCopen!BH50,"")</f>
        <v/>
      </c>
      <c r="BJ50" s="2" t="str">
        <f>IFERROR(#REF!/GAMSCopen!BI50,"")</f>
        <v/>
      </c>
    </row>
    <row r="51" spans="1:62" x14ac:dyDescent="0.25">
      <c r="A51" t="e">
        <f>#REF!</f>
        <v>#REF!</v>
      </c>
      <c r="B51" t="str">
        <f>GAMSbase!A51</f>
        <v>Hotelling</v>
      </c>
      <c r="C51" s="2" t="str">
        <f>IFERROR(#REF!/GAMSCopen!B51,"")</f>
        <v/>
      </c>
      <c r="D51" s="2" t="str">
        <f>IFERROR(#REF!/GAMSCopen!C51,"")</f>
        <v/>
      </c>
      <c r="E51" s="2" t="str">
        <f>IFERROR(#REF!/GAMSCopen!D51,"")</f>
        <v/>
      </c>
      <c r="F51" s="2" t="str">
        <f>IFERROR(#REF!/GAMSCopen!E51,"")</f>
        <v/>
      </c>
      <c r="G51" s="2" t="str">
        <f>IFERROR(#REF!/GAMSCopen!F51,"")</f>
        <v/>
      </c>
      <c r="H51" s="2" t="str">
        <f>IFERROR(#REF!/GAMSCopen!G51,"")</f>
        <v/>
      </c>
      <c r="I51" s="2" t="str">
        <f>IFERROR(#REF!/GAMSCopen!H51,"")</f>
        <v/>
      </c>
      <c r="J51" s="2" t="str">
        <f>IFERROR(#REF!/GAMSCopen!I51,"")</f>
        <v/>
      </c>
      <c r="K51" s="2" t="str">
        <f>IFERROR(#REF!/GAMSCopen!J51,"")</f>
        <v/>
      </c>
      <c r="L51" s="2" t="str">
        <f>IFERROR(#REF!/GAMSCopen!K51,"")</f>
        <v/>
      </c>
      <c r="M51" s="2" t="str">
        <f>IFERROR(#REF!/GAMSCopen!L51,"")</f>
        <v/>
      </c>
      <c r="N51" s="2" t="str">
        <f>IFERROR(#REF!/GAMSCopen!M51,"")</f>
        <v/>
      </c>
      <c r="O51" s="2" t="str">
        <f>IFERROR(#REF!/GAMSCopen!N51,"")</f>
        <v/>
      </c>
      <c r="P51" s="2" t="str">
        <f>IFERROR(#REF!/GAMSCopen!O51,"")</f>
        <v/>
      </c>
      <c r="Q51" s="2" t="str">
        <f>IFERROR(#REF!/GAMSCopen!P51,"")</f>
        <v/>
      </c>
      <c r="R51" s="2" t="str">
        <f>IFERROR(#REF!/GAMSCopen!Q51,"")</f>
        <v/>
      </c>
      <c r="S51" s="2" t="str">
        <f>IFERROR(#REF!/GAMSCopen!R51,"")</f>
        <v/>
      </c>
      <c r="T51" s="2" t="str">
        <f>IFERROR(#REF!/GAMSCopen!S51,"")</f>
        <v/>
      </c>
      <c r="U51" s="2" t="str">
        <f>IFERROR(#REF!/GAMSCopen!T51,"")</f>
        <v/>
      </c>
      <c r="V51" s="2" t="str">
        <f>IFERROR(#REF!/GAMSCopen!U51,"")</f>
        <v/>
      </c>
      <c r="W51" s="2" t="str">
        <f>IFERROR(#REF!/GAMSCopen!V51,"")</f>
        <v/>
      </c>
      <c r="X51" s="2" t="str">
        <f>IFERROR(#REF!/GAMSCopen!W51,"")</f>
        <v/>
      </c>
      <c r="Y51" s="2" t="str">
        <f>IFERROR(#REF!/GAMSCopen!X51,"")</f>
        <v/>
      </c>
      <c r="Z51" s="2" t="str">
        <f>IFERROR(#REF!/GAMSCopen!Y51,"")</f>
        <v/>
      </c>
      <c r="AA51" s="2" t="str">
        <f>IFERROR(#REF!/GAMSCopen!Z51,"")</f>
        <v/>
      </c>
      <c r="AB51" s="2" t="str">
        <f>IFERROR(#REF!/GAMSCopen!AA51,"")</f>
        <v/>
      </c>
      <c r="AC51" s="2" t="str">
        <f>IFERROR(#REF!/GAMSCopen!AB51,"")</f>
        <v/>
      </c>
      <c r="AD51" s="2" t="str">
        <f>IFERROR(#REF!/GAMSCopen!AC51,"")</f>
        <v/>
      </c>
      <c r="AE51" s="2" t="str">
        <f>IFERROR(#REF!/GAMSCopen!AD51,"")</f>
        <v/>
      </c>
      <c r="AF51" s="2" t="str">
        <f>IFERROR(#REF!/GAMSCopen!AE51,"")</f>
        <v/>
      </c>
      <c r="AG51" s="2" t="str">
        <f>IFERROR(#REF!/GAMSCopen!AF51,"")</f>
        <v/>
      </c>
      <c r="AH51" s="2" t="str">
        <f>IFERROR(#REF!/GAMSCopen!AG51,"")</f>
        <v/>
      </c>
      <c r="AI51" s="2" t="str">
        <f>IFERROR(#REF!/GAMSCopen!AH51,"")</f>
        <v/>
      </c>
      <c r="AJ51" s="2" t="str">
        <f>IFERROR(#REF!/GAMSCopen!AI51,"")</f>
        <v/>
      </c>
      <c r="AK51" s="2" t="str">
        <f>IFERROR(#REF!/GAMSCopen!AJ51,"")</f>
        <v/>
      </c>
      <c r="AL51" s="2" t="str">
        <f>IFERROR(#REF!/GAMSCopen!AK51,"")</f>
        <v/>
      </c>
      <c r="AM51" s="2" t="str">
        <f>IFERROR(#REF!/GAMSCopen!AL51,"")</f>
        <v/>
      </c>
      <c r="AN51" s="2" t="str">
        <f>IFERROR(#REF!/GAMSCopen!AM51,"")</f>
        <v/>
      </c>
      <c r="AO51" s="2" t="str">
        <f>IFERROR(#REF!/GAMSCopen!AN51,"")</f>
        <v/>
      </c>
      <c r="AP51" s="2" t="str">
        <f>IFERROR(#REF!/GAMSCopen!AO51,"")</f>
        <v/>
      </c>
      <c r="AQ51" s="2" t="str">
        <f>IFERROR(#REF!/GAMSCopen!AP51,"")</f>
        <v/>
      </c>
      <c r="AR51" s="2" t="str">
        <f>IFERROR(#REF!/GAMSCopen!AQ51,"")</f>
        <v/>
      </c>
      <c r="AS51" s="2" t="str">
        <f>IFERROR(#REF!/GAMSCopen!AR51,"")</f>
        <v/>
      </c>
      <c r="AT51" s="2" t="str">
        <f>IFERROR(#REF!/GAMSCopen!AS51,"")</f>
        <v/>
      </c>
      <c r="AU51" s="2" t="str">
        <f>IFERROR(#REF!/GAMSCopen!AT51,"")</f>
        <v/>
      </c>
      <c r="AV51" s="2" t="str">
        <f>IFERROR(#REF!/GAMSCopen!AU51,"")</f>
        <v/>
      </c>
      <c r="AW51" s="2" t="str">
        <f>IFERROR(#REF!/GAMSCopen!AV51,"")</f>
        <v/>
      </c>
      <c r="AX51" s="2" t="str">
        <f>IFERROR(#REF!/GAMSCopen!AW51,"")</f>
        <v/>
      </c>
      <c r="AY51" s="2" t="str">
        <f>IFERROR(#REF!/GAMSCopen!AX51,"")</f>
        <v/>
      </c>
      <c r="AZ51" s="2" t="str">
        <f>IFERROR(#REF!/GAMSCopen!AY51,"")</f>
        <v/>
      </c>
      <c r="BA51" s="2" t="str">
        <f>IFERROR(#REF!/GAMSCopen!AZ51,"")</f>
        <v/>
      </c>
      <c r="BB51" s="2" t="str">
        <f>IFERROR(#REF!/GAMSCopen!BA51,"")</f>
        <v/>
      </c>
      <c r="BC51" s="2" t="str">
        <f>IFERROR(#REF!/GAMSCopen!BB51,"")</f>
        <v/>
      </c>
      <c r="BD51" s="2" t="str">
        <f>IFERROR(#REF!/GAMSCopen!BC51,"")</f>
        <v/>
      </c>
      <c r="BE51" s="2" t="str">
        <f>IFERROR(#REF!/GAMSCopen!BD51,"")</f>
        <v/>
      </c>
      <c r="BF51" s="2" t="str">
        <f>IFERROR(#REF!/GAMSCopen!BE51,"")</f>
        <v/>
      </c>
      <c r="BG51" s="2" t="str">
        <f>IFERROR(#REF!/GAMSCopen!BF51,"")</f>
        <v/>
      </c>
      <c r="BH51" s="2" t="str">
        <f>IFERROR(#REF!/GAMSCopen!BG51,"")</f>
        <v/>
      </c>
      <c r="BI51" s="2" t="str">
        <f>IFERROR(#REF!/GAMSCopen!BH51,"")</f>
        <v/>
      </c>
      <c r="BJ51" s="2" t="str">
        <f>IFERROR(#REF!/GAMSCopen!BI51,"")</f>
        <v/>
      </c>
    </row>
    <row r="52" spans="1:62" x14ac:dyDescent="0.25">
      <c r="A52" t="e">
        <f>#REF!</f>
        <v>#REF!</v>
      </c>
      <c r="B52" t="str">
        <f>GAMSbase!A52</f>
        <v>* POPULATION</v>
      </c>
      <c r="C52" s="2" t="str">
        <f>IFERROR(#REF!/GAMSCopen!B52,"")</f>
        <v/>
      </c>
      <c r="D52" s="2" t="str">
        <f>IFERROR(#REF!/GAMSCopen!C52,"")</f>
        <v/>
      </c>
      <c r="E52" s="2" t="str">
        <f>IFERROR(#REF!/GAMSCopen!D52,"")</f>
        <v/>
      </c>
      <c r="F52" s="2" t="str">
        <f>IFERROR(#REF!/GAMSCopen!E52,"")</f>
        <v/>
      </c>
      <c r="G52" s="2" t="str">
        <f>IFERROR(#REF!/GAMSCopen!F52,"")</f>
        <v/>
      </c>
      <c r="H52" s="2" t="str">
        <f>IFERROR(#REF!/GAMSCopen!G52,"")</f>
        <v/>
      </c>
      <c r="I52" s="2" t="str">
        <f>IFERROR(#REF!/GAMSCopen!H52,"")</f>
        <v/>
      </c>
      <c r="J52" s="2" t="str">
        <f>IFERROR(#REF!/GAMSCopen!I52,"")</f>
        <v/>
      </c>
      <c r="K52" s="2" t="str">
        <f>IFERROR(#REF!/GAMSCopen!J52,"")</f>
        <v/>
      </c>
      <c r="L52" s="2" t="str">
        <f>IFERROR(#REF!/GAMSCopen!K52,"")</f>
        <v/>
      </c>
      <c r="M52" s="2" t="str">
        <f>IFERROR(#REF!/GAMSCopen!L52,"")</f>
        <v/>
      </c>
      <c r="N52" s="2" t="str">
        <f>IFERROR(#REF!/GAMSCopen!M52,"")</f>
        <v/>
      </c>
      <c r="O52" s="2" t="str">
        <f>IFERROR(#REF!/GAMSCopen!N52,"")</f>
        <v/>
      </c>
      <c r="P52" s="2" t="str">
        <f>IFERROR(#REF!/GAMSCopen!O52,"")</f>
        <v/>
      </c>
      <c r="Q52" s="2" t="str">
        <f>IFERROR(#REF!/GAMSCopen!P52,"")</f>
        <v/>
      </c>
      <c r="R52" s="2" t="str">
        <f>IFERROR(#REF!/GAMSCopen!Q52,"")</f>
        <v/>
      </c>
      <c r="S52" s="2" t="str">
        <f>IFERROR(#REF!/GAMSCopen!R52,"")</f>
        <v/>
      </c>
      <c r="T52" s="2" t="str">
        <f>IFERROR(#REF!/GAMSCopen!S52,"")</f>
        <v/>
      </c>
      <c r="U52" s="2" t="str">
        <f>IFERROR(#REF!/GAMSCopen!T52,"")</f>
        <v/>
      </c>
      <c r="V52" s="2" t="str">
        <f>IFERROR(#REF!/GAMSCopen!U52,"")</f>
        <v/>
      </c>
      <c r="W52" s="2" t="str">
        <f>IFERROR(#REF!/GAMSCopen!V52,"")</f>
        <v/>
      </c>
      <c r="X52" s="2" t="str">
        <f>IFERROR(#REF!/GAMSCopen!W52,"")</f>
        <v/>
      </c>
      <c r="Y52" s="2" t="str">
        <f>IFERROR(#REF!/GAMSCopen!X52,"")</f>
        <v/>
      </c>
      <c r="Z52" s="2" t="str">
        <f>IFERROR(#REF!/GAMSCopen!Y52,"")</f>
        <v/>
      </c>
      <c r="AA52" s="2" t="str">
        <f>IFERROR(#REF!/GAMSCopen!Z52,"")</f>
        <v/>
      </c>
      <c r="AB52" s="2" t="str">
        <f>IFERROR(#REF!/GAMSCopen!AA52,"")</f>
        <v/>
      </c>
      <c r="AC52" s="2" t="str">
        <f>IFERROR(#REF!/GAMSCopen!AB52,"")</f>
        <v/>
      </c>
      <c r="AD52" s="2" t="str">
        <f>IFERROR(#REF!/GAMSCopen!AC52,"")</f>
        <v/>
      </c>
      <c r="AE52" s="2" t="str">
        <f>IFERROR(#REF!/GAMSCopen!AD52,"")</f>
        <v/>
      </c>
      <c r="AF52" s="2" t="str">
        <f>IFERROR(#REF!/GAMSCopen!AE52,"")</f>
        <v/>
      </c>
      <c r="AG52" s="2" t="str">
        <f>IFERROR(#REF!/GAMSCopen!AF52,"")</f>
        <v/>
      </c>
      <c r="AH52" s="2" t="str">
        <f>IFERROR(#REF!/GAMSCopen!AG52,"")</f>
        <v/>
      </c>
      <c r="AI52" s="2" t="str">
        <f>IFERROR(#REF!/GAMSCopen!AH52,"")</f>
        <v/>
      </c>
      <c r="AJ52" s="2" t="str">
        <f>IFERROR(#REF!/GAMSCopen!AI52,"")</f>
        <v/>
      </c>
      <c r="AK52" s="2" t="str">
        <f>IFERROR(#REF!/GAMSCopen!AJ52,"")</f>
        <v/>
      </c>
      <c r="AL52" s="2" t="str">
        <f>IFERROR(#REF!/GAMSCopen!AK52,"")</f>
        <v/>
      </c>
      <c r="AM52" s="2" t="str">
        <f>IFERROR(#REF!/GAMSCopen!AL52,"")</f>
        <v/>
      </c>
      <c r="AN52" s="2" t="str">
        <f>IFERROR(#REF!/GAMSCopen!AM52,"")</f>
        <v/>
      </c>
      <c r="AO52" s="2" t="str">
        <f>IFERROR(#REF!/GAMSCopen!AN52,"")</f>
        <v/>
      </c>
      <c r="AP52" s="2" t="str">
        <f>IFERROR(#REF!/GAMSCopen!AO52,"")</f>
        <v/>
      </c>
      <c r="AQ52" s="2" t="str">
        <f>IFERROR(#REF!/GAMSCopen!AP52,"")</f>
        <v/>
      </c>
      <c r="AR52" s="2" t="str">
        <f>IFERROR(#REF!/GAMSCopen!AQ52,"")</f>
        <v/>
      </c>
      <c r="AS52" s="2" t="str">
        <f>IFERROR(#REF!/GAMSCopen!AR52,"")</f>
        <v/>
      </c>
      <c r="AT52" s="2" t="str">
        <f>IFERROR(#REF!/GAMSCopen!AS52,"")</f>
        <v/>
      </c>
      <c r="AU52" s="2" t="str">
        <f>IFERROR(#REF!/GAMSCopen!AT52,"")</f>
        <v/>
      </c>
      <c r="AV52" s="2" t="str">
        <f>IFERROR(#REF!/GAMSCopen!AU52,"")</f>
        <v/>
      </c>
      <c r="AW52" s="2" t="str">
        <f>IFERROR(#REF!/GAMSCopen!AV52,"")</f>
        <v/>
      </c>
      <c r="AX52" s="2" t="str">
        <f>IFERROR(#REF!/GAMSCopen!AW52,"")</f>
        <v/>
      </c>
      <c r="AY52" s="2" t="str">
        <f>IFERROR(#REF!/GAMSCopen!AX52,"")</f>
        <v/>
      </c>
      <c r="AZ52" s="2" t="str">
        <f>IFERROR(#REF!/GAMSCopen!AY52,"")</f>
        <v/>
      </c>
      <c r="BA52" s="2" t="str">
        <f>IFERROR(#REF!/GAMSCopen!AZ52,"")</f>
        <v/>
      </c>
      <c r="BB52" s="2" t="str">
        <f>IFERROR(#REF!/GAMSCopen!BA52,"")</f>
        <v/>
      </c>
      <c r="BC52" s="2" t="str">
        <f>IFERROR(#REF!/GAMSCopen!BB52,"")</f>
        <v/>
      </c>
      <c r="BD52" s="2" t="str">
        <f>IFERROR(#REF!/GAMSCopen!BC52,"")</f>
        <v/>
      </c>
      <c r="BE52" s="2" t="str">
        <f>IFERROR(#REF!/GAMSCopen!BD52,"")</f>
        <v/>
      </c>
      <c r="BF52" s="2" t="str">
        <f>IFERROR(#REF!/GAMSCopen!BE52,"")</f>
        <v/>
      </c>
      <c r="BG52" s="2" t="str">
        <f>IFERROR(#REF!/GAMSCopen!BF52,"")</f>
        <v/>
      </c>
      <c r="BH52" s="2" t="str">
        <f>IFERROR(#REF!/GAMSCopen!BG52,"")</f>
        <v/>
      </c>
      <c r="BI52" s="2" t="str">
        <f>IFERROR(#REF!/GAMSCopen!BH52,"")</f>
        <v/>
      </c>
      <c r="BJ52" s="2" t="str">
        <f>IFERROR(#REF!/GAMSCopen!BI52,"")</f>
        <v/>
      </c>
    </row>
    <row r="53" spans="1:62" x14ac:dyDescent="0.25">
      <c r="A53" t="e">
        <f>#REF!</f>
        <v>#REF!</v>
      </c>
      <c r="B53" t="str">
        <f>GAMSbase!A53</f>
        <v>Population (millions)</v>
      </c>
      <c r="C53" s="2" t="str">
        <f>IFERROR(#REF!/GAMSCopen!B53,"")</f>
        <v/>
      </c>
      <c r="D53" s="2" t="str">
        <f>IFERROR(#REF!/GAMSCopen!C53,"")</f>
        <v/>
      </c>
      <c r="E53" s="2" t="str">
        <f>IFERROR(#REF!/GAMSCopen!D53,"")</f>
        <v/>
      </c>
      <c r="F53" s="2" t="str">
        <f>IFERROR(#REF!/GAMSCopen!E53,"")</f>
        <v/>
      </c>
      <c r="G53" s="2" t="str">
        <f>IFERROR(#REF!/GAMSCopen!F53,"")</f>
        <v/>
      </c>
      <c r="H53" s="2" t="str">
        <f>IFERROR(#REF!/GAMSCopen!G53,"")</f>
        <v/>
      </c>
      <c r="I53" s="2" t="str">
        <f>IFERROR(#REF!/GAMSCopen!H53,"")</f>
        <v/>
      </c>
      <c r="J53" s="2" t="str">
        <f>IFERROR(#REF!/GAMSCopen!I53,"")</f>
        <v/>
      </c>
      <c r="K53" s="2" t="str">
        <f>IFERROR(#REF!/GAMSCopen!J53,"")</f>
        <v/>
      </c>
      <c r="L53" s="2" t="str">
        <f>IFERROR(#REF!/GAMSCopen!K53,"")</f>
        <v/>
      </c>
      <c r="M53" s="2" t="str">
        <f>IFERROR(#REF!/GAMSCopen!L53,"")</f>
        <v/>
      </c>
      <c r="N53" s="2" t="str">
        <f>IFERROR(#REF!/GAMSCopen!M53,"")</f>
        <v/>
      </c>
      <c r="O53" s="2" t="str">
        <f>IFERROR(#REF!/GAMSCopen!N53,"")</f>
        <v/>
      </c>
      <c r="P53" s="2" t="str">
        <f>IFERROR(#REF!/GAMSCopen!O53,"")</f>
        <v/>
      </c>
      <c r="Q53" s="2" t="str">
        <f>IFERROR(#REF!/GAMSCopen!P53,"")</f>
        <v/>
      </c>
      <c r="R53" s="2" t="str">
        <f>IFERROR(#REF!/GAMSCopen!Q53,"")</f>
        <v/>
      </c>
      <c r="S53" s="2" t="str">
        <f>IFERROR(#REF!/GAMSCopen!R53,"")</f>
        <v/>
      </c>
      <c r="T53" s="2" t="str">
        <f>IFERROR(#REF!/GAMSCopen!S53,"")</f>
        <v/>
      </c>
      <c r="U53" s="2" t="str">
        <f>IFERROR(#REF!/GAMSCopen!T53,"")</f>
        <v/>
      </c>
      <c r="V53" s="2" t="str">
        <f>IFERROR(#REF!/GAMSCopen!U53,"")</f>
        <v/>
      </c>
      <c r="W53" s="2" t="str">
        <f>IFERROR(#REF!/GAMSCopen!V53,"")</f>
        <v/>
      </c>
      <c r="X53" s="2" t="str">
        <f>IFERROR(#REF!/GAMSCopen!W53,"")</f>
        <v/>
      </c>
      <c r="Y53" s="2" t="str">
        <f>IFERROR(#REF!/GAMSCopen!X53,"")</f>
        <v/>
      </c>
      <c r="Z53" s="2" t="str">
        <f>IFERROR(#REF!/GAMSCopen!Y53,"")</f>
        <v/>
      </c>
      <c r="AA53" s="2" t="str">
        <f>IFERROR(#REF!/GAMSCopen!Z53,"")</f>
        <v/>
      </c>
      <c r="AB53" s="2" t="str">
        <f>IFERROR(#REF!/GAMSCopen!AA53,"")</f>
        <v/>
      </c>
      <c r="AC53" s="2" t="str">
        <f>IFERROR(#REF!/GAMSCopen!AB53,"")</f>
        <v/>
      </c>
      <c r="AD53" s="2" t="str">
        <f>IFERROR(#REF!/GAMSCopen!AC53,"")</f>
        <v/>
      </c>
      <c r="AE53" s="2" t="str">
        <f>IFERROR(#REF!/GAMSCopen!AD53,"")</f>
        <v/>
      </c>
      <c r="AF53" s="2" t="str">
        <f>IFERROR(#REF!/GAMSCopen!AE53,"")</f>
        <v/>
      </c>
      <c r="AG53" s="2" t="str">
        <f>IFERROR(#REF!/GAMSCopen!AF53,"")</f>
        <v/>
      </c>
      <c r="AH53" s="2" t="str">
        <f>IFERROR(#REF!/GAMSCopen!AG53,"")</f>
        <v/>
      </c>
      <c r="AI53" s="2" t="str">
        <f>IFERROR(#REF!/GAMSCopen!AH53,"")</f>
        <v/>
      </c>
      <c r="AJ53" s="2" t="str">
        <f>IFERROR(#REF!/GAMSCopen!AI53,"")</f>
        <v/>
      </c>
      <c r="AK53" s="2" t="str">
        <f>IFERROR(#REF!/GAMSCopen!AJ53,"")</f>
        <v/>
      </c>
      <c r="AL53" s="2" t="str">
        <f>IFERROR(#REF!/GAMSCopen!AK53,"")</f>
        <v/>
      </c>
      <c r="AM53" s="2" t="str">
        <f>IFERROR(#REF!/GAMSCopen!AL53,"")</f>
        <v/>
      </c>
      <c r="AN53" s="2" t="str">
        <f>IFERROR(#REF!/GAMSCopen!AM53,"")</f>
        <v/>
      </c>
      <c r="AO53" s="2" t="str">
        <f>IFERROR(#REF!/GAMSCopen!AN53,"")</f>
        <v/>
      </c>
      <c r="AP53" s="2" t="str">
        <f>IFERROR(#REF!/GAMSCopen!AO53,"")</f>
        <v/>
      </c>
      <c r="AQ53" s="2" t="str">
        <f>IFERROR(#REF!/GAMSCopen!AP53,"")</f>
        <v/>
      </c>
      <c r="AR53" s="2" t="str">
        <f>IFERROR(#REF!/GAMSCopen!AQ53,"")</f>
        <v/>
      </c>
      <c r="AS53" s="2" t="str">
        <f>IFERROR(#REF!/GAMSCopen!AR53,"")</f>
        <v/>
      </c>
      <c r="AT53" s="2" t="str">
        <f>IFERROR(#REF!/GAMSCopen!AS53,"")</f>
        <v/>
      </c>
      <c r="AU53" s="2" t="str">
        <f>IFERROR(#REF!/GAMSCopen!AT53,"")</f>
        <v/>
      </c>
      <c r="AV53" s="2" t="str">
        <f>IFERROR(#REF!/GAMSCopen!AU53,"")</f>
        <v/>
      </c>
      <c r="AW53" s="2" t="str">
        <f>IFERROR(#REF!/GAMSCopen!AV53,"")</f>
        <v/>
      </c>
      <c r="AX53" s="2" t="str">
        <f>IFERROR(#REF!/GAMSCopen!AW53,"")</f>
        <v/>
      </c>
      <c r="AY53" s="2" t="str">
        <f>IFERROR(#REF!/GAMSCopen!AX53,"")</f>
        <v/>
      </c>
      <c r="AZ53" s="2" t="str">
        <f>IFERROR(#REF!/GAMSCopen!AY53,"")</f>
        <v/>
      </c>
      <c r="BA53" s="2" t="str">
        <f>IFERROR(#REF!/GAMSCopen!AZ53,"")</f>
        <v/>
      </c>
      <c r="BB53" s="2" t="str">
        <f>IFERROR(#REF!/GAMSCopen!BA53,"")</f>
        <v/>
      </c>
      <c r="BC53" s="2" t="str">
        <f>IFERROR(#REF!/GAMSCopen!BB53,"")</f>
        <v/>
      </c>
      <c r="BD53" s="2" t="str">
        <f>IFERROR(#REF!/GAMSCopen!BC53,"")</f>
        <v/>
      </c>
      <c r="BE53" s="2" t="str">
        <f>IFERROR(#REF!/GAMSCopen!BD53,"")</f>
        <v/>
      </c>
      <c r="BF53" s="2" t="str">
        <f>IFERROR(#REF!/GAMSCopen!BE53,"")</f>
        <v/>
      </c>
      <c r="BG53" s="2" t="str">
        <f>IFERROR(#REF!/GAMSCopen!BF53,"")</f>
        <v/>
      </c>
      <c r="BH53" s="2" t="str">
        <f>IFERROR(#REF!/GAMSCopen!BG53,"")</f>
        <v/>
      </c>
      <c r="BI53" s="2" t="str">
        <f>IFERROR(#REF!/GAMSCopen!BH53,"")</f>
        <v/>
      </c>
      <c r="BJ53" s="2" t="str">
        <f>IFERROR(#REF!/GAMSCopen!BI53,"")</f>
        <v/>
      </c>
    </row>
    <row r="54" spans="1:62" x14ac:dyDescent="0.25">
      <c r="A54" t="e">
        <f>#REF!</f>
        <v>#REF!</v>
      </c>
      <c r="B54" t="str">
        <f>GAMSbase!A54</f>
        <v>Rate of Population Growth (per period)</v>
      </c>
      <c r="C54" s="2" t="str">
        <f>IFERROR(#REF!/GAMSCopen!B54,"")</f>
        <v/>
      </c>
      <c r="D54" s="2" t="str">
        <f>IFERROR(#REF!/GAMSCopen!C54,"")</f>
        <v/>
      </c>
      <c r="E54" s="2" t="str">
        <f>IFERROR(#REF!/GAMSCopen!D54,"")</f>
        <v/>
      </c>
      <c r="F54" s="2" t="str">
        <f>IFERROR(#REF!/GAMSCopen!E54,"")</f>
        <v/>
      </c>
      <c r="G54" s="2" t="str">
        <f>IFERROR(#REF!/GAMSCopen!F54,"")</f>
        <v/>
      </c>
      <c r="H54" s="2" t="str">
        <f>IFERROR(#REF!/GAMSCopen!G54,"")</f>
        <v/>
      </c>
      <c r="I54" s="2" t="str">
        <f>IFERROR(#REF!/GAMSCopen!H54,"")</f>
        <v/>
      </c>
      <c r="J54" s="2" t="str">
        <f>IFERROR(#REF!/GAMSCopen!I54,"")</f>
        <v/>
      </c>
      <c r="K54" s="2" t="str">
        <f>IFERROR(#REF!/GAMSCopen!J54,"")</f>
        <v/>
      </c>
      <c r="L54" s="2" t="str">
        <f>IFERROR(#REF!/GAMSCopen!K54,"")</f>
        <v/>
      </c>
      <c r="M54" s="2" t="str">
        <f>IFERROR(#REF!/GAMSCopen!L54,"")</f>
        <v/>
      </c>
      <c r="N54" s="2" t="str">
        <f>IFERROR(#REF!/GAMSCopen!M54,"")</f>
        <v/>
      </c>
      <c r="O54" s="2" t="str">
        <f>IFERROR(#REF!/GAMSCopen!N54,"")</f>
        <v/>
      </c>
      <c r="P54" s="2" t="str">
        <f>IFERROR(#REF!/GAMSCopen!O54,"")</f>
        <v/>
      </c>
      <c r="Q54" s="2" t="str">
        <f>IFERROR(#REF!/GAMSCopen!P54,"")</f>
        <v/>
      </c>
      <c r="R54" s="2" t="str">
        <f>IFERROR(#REF!/GAMSCopen!Q54,"")</f>
        <v/>
      </c>
      <c r="S54" s="2" t="str">
        <f>IFERROR(#REF!/GAMSCopen!R54,"")</f>
        <v/>
      </c>
      <c r="T54" s="2" t="str">
        <f>IFERROR(#REF!/GAMSCopen!S54,"")</f>
        <v/>
      </c>
      <c r="U54" s="2" t="str">
        <f>IFERROR(#REF!/GAMSCopen!T54,"")</f>
        <v/>
      </c>
      <c r="V54" s="2" t="str">
        <f>IFERROR(#REF!/GAMSCopen!U54,"")</f>
        <v/>
      </c>
      <c r="W54" s="2" t="str">
        <f>IFERROR(#REF!/GAMSCopen!V54,"")</f>
        <v/>
      </c>
      <c r="X54" s="2" t="str">
        <f>IFERROR(#REF!/GAMSCopen!W54,"")</f>
        <v/>
      </c>
      <c r="Y54" s="2" t="str">
        <f>IFERROR(#REF!/GAMSCopen!X54,"")</f>
        <v/>
      </c>
      <c r="Z54" s="2" t="str">
        <f>IFERROR(#REF!/GAMSCopen!Y54,"")</f>
        <v/>
      </c>
      <c r="AA54" s="2" t="str">
        <f>IFERROR(#REF!/GAMSCopen!Z54,"")</f>
        <v/>
      </c>
      <c r="AB54" s="2" t="str">
        <f>IFERROR(#REF!/GAMSCopen!AA54,"")</f>
        <v/>
      </c>
      <c r="AC54" s="2" t="str">
        <f>IFERROR(#REF!/GAMSCopen!AB54,"")</f>
        <v/>
      </c>
      <c r="AD54" s="2" t="str">
        <f>IFERROR(#REF!/GAMSCopen!AC54,"")</f>
        <v/>
      </c>
      <c r="AE54" s="2" t="str">
        <f>IFERROR(#REF!/GAMSCopen!AD54,"")</f>
        <v/>
      </c>
      <c r="AF54" s="2" t="str">
        <f>IFERROR(#REF!/GAMSCopen!AE54,"")</f>
        <v/>
      </c>
      <c r="AG54" s="2" t="str">
        <f>IFERROR(#REF!/GAMSCopen!AF54,"")</f>
        <v/>
      </c>
      <c r="AH54" s="2" t="str">
        <f>IFERROR(#REF!/GAMSCopen!AG54,"")</f>
        <v/>
      </c>
      <c r="AI54" s="2" t="str">
        <f>IFERROR(#REF!/GAMSCopen!AH54,"")</f>
        <v/>
      </c>
      <c r="AJ54" s="2" t="str">
        <f>IFERROR(#REF!/GAMSCopen!AI54,"")</f>
        <v/>
      </c>
      <c r="AK54" s="2" t="str">
        <f>IFERROR(#REF!/GAMSCopen!AJ54,"")</f>
        <v/>
      </c>
      <c r="AL54" s="2" t="str">
        <f>IFERROR(#REF!/GAMSCopen!AK54,"")</f>
        <v/>
      </c>
      <c r="AM54" s="2" t="str">
        <f>IFERROR(#REF!/GAMSCopen!AL54,"")</f>
        <v/>
      </c>
      <c r="AN54" s="2" t="str">
        <f>IFERROR(#REF!/GAMSCopen!AM54,"")</f>
        <v/>
      </c>
      <c r="AO54" s="2" t="str">
        <f>IFERROR(#REF!/GAMSCopen!AN54,"")</f>
        <v/>
      </c>
      <c r="AP54" s="2" t="str">
        <f>IFERROR(#REF!/GAMSCopen!AO54,"")</f>
        <v/>
      </c>
      <c r="AQ54" s="2" t="str">
        <f>IFERROR(#REF!/GAMSCopen!AP54,"")</f>
        <v/>
      </c>
      <c r="AR54" s="2" t="str">
        <f>IFERROR(#REF!/GAMSCopen!AQ54,"")</f>
        <v/>
      </c>
      <c r="AS54" s="2" t="str">
        <f>IFERROR(#REF!/GAMSCopen!AR54,"")</f>
        <v/>
      </c>
      <c r="AT54" s="2" t="str">
        <f>IFERROR(#REF!/GAMSCopen!AS54,"")</f>
        <v/>
      </c>
      <c r="AU54" s="2" t="str">
        <f>IFERROR(#REF!/GAMSCopen!AT54,"")</f>
        <v/>
      </c>
      <c r="AV54" s="2" t="str">
        <f>IFERROR(#REF!/GAMSCopen!AU54,"")</f>
        <v/>
      </c>
      <c r="AW54" s="2" t="str">
        <f>IFERROR(#REF!/GAMSCopen!AV54,"")</f>
        <v/>
      </c>
      <c r="AX54" s="2" t="str">
        <f>IFERROR(#REF!/GAMSCopen!AW54,"")</f>
        <v/>
      </c>
      <c r="AY54" s="2" t="str">
        <f>IFERROR(#REF!/GAMSCopen!AX54,"")</f>
        <v/>
      </c>
      <c r="AZ54" s="2" t="str">
        <f>IFERROR(#REF!/GAMSCopen!AY54,"")</f>
        <v/>
      </c>
      <c r="BA54" s="2" t="str">
        <f>IFERROR(#REF!/GAMSCopen!AZ54,"")</f>
        <v/>
      </c>
      <c r="BB54" s="2" t="str">
        <f>IFERROR(#REF!/GAMSCopen!BA54,"")</f>
        <v/>
      </c>
      <c r="BC54" s="2" t="str">
        <f>IFERROR(#REF!/GAMSCopen!BB54,"")</f>
        <v/>
      </c>
      <c r="BD54" s="2" t="str">
        <f>IFERROR(#REF!/GAMSCopen!BC54,"")</f>
        <v/>
      </c>
      <c r="BE54" s="2" t="str">
        <f>IFERROR(#REF!/GAMSCopen!BD54,"")</f>
        <v/>
      </c>
      <c r="BF54" s="2" t="str">
        <f>IFERROR(#REF!/GAMSCopen!BE54,"")</f>
        <v/>
      </c>
      <c r="BG54" s="2" t="str">
        <f>IFERROR(#REF!/GAMSCopen!BF54,"")</f>
        <v/>
      </c>
      <c r="BH54" s="2" t="str">
        <f>IFERROR(#REF!/GAMSCopen!BG54,"")</f>
        <v/>
      </c>
      <c r="BI54" s="2" t="str">
        <f>IFERROR(#REF!/GAMSCopen!BH54,"")</f>
        <v/>
      </c>
      <c r="BJ54" s="2" t="str">
        <f>IFERROR(#REF!/GAMSCopen!BI54,"")</f>
        <v/>
      </c>
    </row>
    <row r="55" spans="1:62" x14ac:dyDescent="0.25">
      <c r="A55" t="e">
        <f>#REF!</f>
        <v>#REF!</v>
      </c>
      <c r="B55" t="str">
        <f>GAMSbase!A55</f>
        <v>** Global Parameters</v>
      </c>
      <c r="C55" s="2" t="str">
        <f>IFERROR(#REF!/GAMSCopen!B55,"")</f>
        <v/>
      </c>
      <c r="D55" s="2" t="str">
        <f>IFERROR(#REF!/GAMSCopen!C55,"")</f>
        <v/>
      </c>
      <c r="E55" s="2" t="str">
        <f>IFERROR(#REF!/GAMSCopen!D55,"")</f>
        <v/>
      </c>
      <c r="F55" s="2" t="str">
        <f>IFERROR(#REF!/GAMSCopen!E55,"")</f>
        <v/>
      </c>
      <c r="G55" s="2" t="str">
        <f>IFERROR(#REF!/GAMSCopen!F55,"")</f>
        <v/>
      </c>
      <c r="H55" s="2" t="str">
        <f>IFERROR(#REF!/GAMSCopen!G55,"")</f>
        <v/>
      </c>
      <c r="I55" s="2" t="str">
        <f>IFERROR(#REF!/GAMSCopen!H55,"")</f>
        <v/>
      </c>
      <c r="J55" s="2" t="str">
        <f>IFERROR(#REF!/GAMSCopen!I55,"")</f>
        <v/>
      </c>
      <c r="K55" s="2" t="str">
        <f>IFERROR(#REF!/GAMSCopen!J55,"")</f>
        <v/>
      </c>
      <c r="L55" s="2" t="str">
        <f>IFERROR(#REF!/GAMSCopen!K55,"")</f>
        <v/>
      </c>
      <c r="M55" s="2" t="str">
        <f>IFERROR(#REF!/GAMSCopen!L55,"")</f>
        <v/>
      </c>
      <c r="N55" s="2" t="str">
        <f>IFERROR(#REF!/GAMSCopen!M55,"")</f>
        <v/>
      </c>
      <c r="O55" s="2" t="str">
        <f>IFERROR(#REF!/GAMSCopen!N55,"")</f>
        <v/>
      </c>
      <c r="P55" s="2" t="str">
        <f>IFERROR(#REF!/GAMSCopen!O55,"")</f>
        <v/>
      </c>
      <c r="Q55" s="2" t="str">
        <f>IFERROR(#REF!/GAMSCopen!P55,"")</f>
        <v/>
      </c>
      <c r="R55" s="2" t="str">
        <f>IFERROR(#REF!/GAMSCopen!Q55,"")</f>
        <v/>
      </c>
      <c r="S55" s="2" t="str">
        <f>IFERROR(#REF!/GAMSCopen!R55,"")</f>
        <v/>
      </c>
      <c r="T55" s="2" t="str">
        <f>IFERROR(#REF!/GAMSCopen!S55,"")</f>
        <v/>
      </c>
      <c r="U55" s="2" t="str">
        <f>IFERROR(#REF!/GAMSCopen!T55,"")</f>
        <v/>
      </c>
      <c r="V55" s="2" t="str">
        <f>IFERROR(#REF!/GAMSCopen!U55,"")</f>
        <v/>
      </c>
      <c r="W55" s="2" t="str">
        <f>IFERROR(#REF!/GAMSCopen!V55,"")</f>
        <v/>
      </c>
      <c r="X55" s="2" t="str">
        <f>IFERROR(#REF!/GAMSCopen!W55,"")</f>
        <v/>
      </c>
      <c r="Y55" s="2" t="str">
        <f>IFERROR(#REF!/GAMSCopen!X55,"")</f>
        <v/>
      </c>
      <c r="Z55" s="2" t="str">
        <f>IFERROR(#REF!/GAMSCopen!Y55,"")</f>
        <v/>
      </c>
      <c r="AA55" s="2" t="str">
        <f>IFERROR(#REF!/GAMSCopen!Z55,"")</f>
        <v/>
      </c>
      <c r="AB55" s="2" t="str">
        <f>IFERROR(#REF!/GAMSCopen!AA55,"")</f>
        <v/>
      </c>
      <c r="AC55" s="2" t="str">
        <f>IFERROR(#REF!/GAMSCopen!AB55,"")</f>
        <v/>
      </c>
      <c r="AD55" s="2" t="str">
        <f>IFERROR(#REF!/GAMSCopen!AC55,"")</f>
        <v/>
      </c>
      <c r="AE55" s="2" t="str">
        <f>IFERROR(#REF!/GAMSCopen!AD55,"")</f>
        <v/>
      </c>
      <c r="AF55" s="2" t="str">
        <f>IFERROR(#REF!/GAMSCopen!AE55,"")</f>
        <v/>
      </c>
      <c r="AG55" s="2" t="str">
        <f>IFERROR(#REF!/GAMSCopen!AF55,"")</f>
        <v/>
      </c>
      <c r="AH55" s="2" t="str">
        <f>IFERROR(#REF!/GAMSCopen!AG55,"")</f>
        <v/>
      </c>
      <c r="AI55" s="2" t="str">
        <f>IFERROR(#REF!/GAMSCopen!AH55,"")</f>
        <v/>
      </c>
      <c r="AJ55" s="2" t="str">
        <f>IFERROR(#REF!/GAMSCopen!AI55,"")</f>
        <v/>
      </c>
      <c r="AK55" s="2" t="str">
        <f>IFERROR(#REF!/GAMSCopen!AJ55,"")</f>
        <v/>
      </c>
      <c r="AL55" s="2" t="str">
        <f>IFERROR(#REF!/GAMSCopen!AK55,"")</f>
        <v/>
      </c>
      <c r="AM55" s="2" t="str">
        <f>IFERROR(#REF!/GAMSCopen!AL55,"")</f>
        <v/>
      </c>
      <c r="AN55" s="2" t="str">
        <f>IFERROR(#REF!/GAMSCopen!AM55,"")</f>
        <v/>
      </c>
      <c r="AO55" s="2" t="str">
        <f>IFERROR(#REF!/GAMSCopen!AN55,"")</f>
        <v/>
      </c>
      <c r="AP55" s="2" t="str">
        <f>IFERROR(#REF!/GAMSCopen!AO55,"")</f>
        <v/>
      </c>
      <c r="AQ55" s="2" t="str">
        <f>IFERROR(#REF!/GAMSCopen!AP55,"")</f>
        <v/>
      </c>
      <c r="AR55" s="2" t="str">
        <f>IFERROR(#REF!/GAMSCopen!AQ55,"")</f>
        <v/>
      </c>
      <c r="AS55" s="2" t="str">
        <f>IFERROR(#REF!/GAMSCopen!AR55,"")</f>
        <v/>
      </c>
      <c r="AT55" s="2" t="str">
        <f>IFERROR(#REF!/GAMSCopen!AS55,"")</f>
        <v/>
      </c>
      <c r="AU55" s="2" t="str">
        <f>IFERROR(#REF!/GAMSCopen!AT55,"")</f>
        <v/>
      </c>
      <c r="AV55" s="2" t="str">
        <f>IFERROR(#REF!/GAMSCopen!AU55,"")</f>
        <v/>
      </c>
      <c r="AW55" s="2" t="str">
        <f>IFERROR(#REF!/GAMSCopen!AV55,"")</f>
        <v/>
      </c>
      <c r="AX55" s="2" t="str">
        <f>IFERROR(#REF!/GAMSCopen!AW55,"")</f>
        <v/>
      </c>
      <c r="AY55" s="2" t="str">
        <f>IFERROR(#REF!/GAMSCopen!AX55,"")</f>
        <v/>
      </c>
      <c r="AZ55" s="2" t="str">
        <f>IFERROR(#REF!/GAMSCopen!AY55,"")</f>
        <v/>
      </c>
      <c r="BA55" s="2" t="str">
        <f>IFERROR(#REF!/GAMSCopen!AZ55,"")</f>
        <v/>
      </c>
      <c r="BB55" s="2" t="str">
        <f>IFERROR(#REF!/GAMSCopen!BA55,"")</f>
        <v/>
      </c>
      <c r="BC55" s="2" t="str">
        <f>IFERROR(#REF!/GAMSCopen!BB55,"")</f>
        <v/>
      </c>
      <c r="BD55" s="2" t="str">
        <f>IFERROR(#REF!/GAMSCopen!BC55,"")</f>
        <v/>
      </c>
      <c r="BE55" s="2" t="str">
        <f>IFERROR(#REF!/GAMSCopen!BD55,"")</f>
        <v/>
      </c>
      <c r="BF55" s="2" t="str">
        <f>IFERROR(#REF!/GAMSCopen!BE55,"")</f>
        <v/>
      </c>
      <c r="BG55" s="2" t="str">
        <f>IFERROR(#REF!/GAMSCopen!BF55,"")</f>
        <v/>
      </c>
      <c r="BH55" s="2" t="str">
        <f>IFERROR(#REF!/GAMSCopen!BG55,"")</f>
        <v/>
      </c>
      <c r="BI55" s="2" t="str">
        <f>IFERROR(#REF!/GAMSCopen!BH55,"")</f>
        <v/>
      </c>
      <c r="BJ55" s="2" t="str">
        <f>IFERROR(#REF!/GAMSCopen!BI55,"")</f>
        <v/>
      </c>
    </row>
    <row r="56" spans="1:62" x14ac:dyDescent="0.25">
      <c r="A56" t="e">
        <f>#REF!</f>
        <v>#REF!</v>
      </c>
      <c r="B56" t="str">
        <f>GAMSbase!A56</f>
        <v>* CARBON LIMITS</v>
      </c>
      <c r="C56" s="2" t="str">
        <f>IFERROR(#REF!/GAMSCopen!B56,"")</f>
        <v/>
      </c>
      <c r="D56" s="2" t="str">
        <f>IFERROR(#REF!/GAMSCopen!C56,"")</f>
        <v/>
      </c>
      <c r="E56" s="2" t="str">
        <f>IFERROR(#REF!/GAMSCopen!D56,"")</f>
        <v/>
      </c>
      <c r="F56" s="2" t="str">
        <f>IFERROR(#REF!/GAMSCopen!E56,"")</f>
        <v/>
      </c>
      <c r="G56" s="2" t="str">
        <f>IFERROR(#REF!/GAMSCopen!F56,"")</f>
        <v/>
      </c>
      <c r="H56" s="2" t="str">
        <f>IFERROR(#REF!/GAMSCopen!G56,"")</f>
        <v/>
      </c>
      <c r="I56" s="2" t="str">
        <f>IFERROR(#REF!/GAMSCopen!H56,"")</f>
        <v/>
      </c>
      <c r="J56" s="2" t="str">
        <f>IFERROR(#REF!/GAMSCopen!I56,"")</f>
        <v/>
      </c>
      <c r="K56" s="2" t="str">
        <f>IFERROR(#REF!/GAMSCopen!J56,"")</f>
        <v/>
      </c>
      <c r="L56" s="2" t="str">
        <f>IFERROR(#REF!/GAMSCopen!K56,"")</f>
        <v/>
      </c>
      <c r="M56" s="2" t="str">
        <f>IFERROR(#REF!/GAMSCopen!L56,"")</f>
        <v/>
      </c>
      <c r="N56" s="2" t="str">
        <f>IFERROR(#REF!/GAMSCopen!M56,"")</f>
        <v/>
      </c>
      <c r="O56" s="2" t="str">
        <f>IFERROR(#REF!/GAMSCopen!N56,"")</f>
        <v/>
      </c>
      <c r="P56" s="2" t="str">
        <f>IFERROR(#REF!/GAMSCopen!O56,"")</f>
        <v/>
      </c>
      <c r="Q56" s="2" t="str">
        <f>IFERROR(#REF!/GAMSCopen!P56,"")</f>
        <v/>
      </c>
      <c r="R56" s="2" t="str">
        <f>IFERROR(#REF!/GAMSCopen!Q56,"")</f>
        <v/>
      </c>
      <c r="S56" s="2" t="str">
        <f>IFERROR(#REF!/GAMSCopen!R56,"")</f>
        <v/>
      </c>
      <c r="T56" s="2" t="str">
        <f>IFERROR(#REF!/GAMSCopen!S56,"")</f>
        <v/>
      </c>
      <c r="U56" s="2" t="str">
        <f>IFERROR(#REF!/GAMSCopen!T56,"")</f>
        <v/>
      </c>
      <c r="V56" s="2" t="str">
        <f>IFERROR(#REF!/GAMSCopen!U56,"")</f>
        <v/>
      </c>
      <c r="W56" s="2" t="str">
        <f>IFERROR(#REF!/GAMSCopen!V56,"")</f>
        <v/>
      </c>
      <c r="X56" s="2" t="str">
        <f>IFERROR(#REF!/GAMSCopen!W56,"")</f>
        <v/>
      </c>
      <c r="Y56" s="2" t="str">
        <f>IFERROR(#REF!/GAMSCopen!X56,"")</f>
        <v/>
      </c>
      <c r="Z56" s="2" t="str">
        <f>IFERROR(#REF!/GAMSCopen!Y56,"")</f>
        <v/>
      </c>
      <c r="AA56" s="2" t="str">
        <f>IFERROR(#REF!/GAMSCopen!Z56,"")</f>
        <v/>
      </c>
      <c r="AB56" s="2" t="str">
        <f>IFERROR(#REF!/GAMSCopen!AA56,"")</f>
        <v/>
      </c>
      <c r="AC56" s="2" t="str">
        <f>IFERROR(#REF!/GAMSCopen!AB56,"")</f>
        <v/>
      </c>
      <c r="AD56" s="2" t="str">
        <f>IFERROR(#REF!/GAMSCopen!AC56,"")</f>
        <v/>
      </c>
      <c r="AE56" s="2" t="str">
        <f>IFERROR(#REF!/GAMSCopen!AD56,"")</f>
        <v/>
      </c>
      <c r="AF56" s="2" t="str">
        <f>IFERROR(#REF!/GAMSCopen!AE56,"")</f>
        <v/>
      </c>
      <c r="AG56" s="2" t="str">
        <f>IFERROR(#REF!/GAMSCopen!AF56,"")</f>
        <v/>
      </c>
      <c r="AH56" s="2" t="str">
        <f>IFERROR(#REF!/GAMSCopen!AG56,"")</f>
        <v/>
      </c>
      <c r="AI56" s="2" t="str">
        <f>IFERROR(#REF!/GAMSCopen!AH56,"")</f>
        <v/>
      </c>
      <c r="AJ56" s="2" t="str">
        <f>IFERROR(#REF!/GAMSCopen!AI56,"")</f>
        <v/>
      </c>
      <c r="AK56" s="2" t="str">
        <f>IFERROR(#REF!/GAMSCopen!AJ56,"")</f>
        <v/>
      </c>
      <c r="AL56" s="2" t="str">
        <f>IFERROR(#REF!/GAMSCopen!AK56,"")</f>
        <v/>
      </c>
      <c r="AM56" s="2" t="str">
        <f>IFERROR(#REF!/GAMSCopen!AL56,"")</f>
        <v/>
      </c>
      <c r="AN56" s="2" t="str">
        <f>IFERROR(#REF!/GAMSCopen!AM56,"")</f>
        <v/>
      </c>
      <c r="AO56" s="2" t="str">
        <f>IFERROR(#REF!/GAMSCopen!AN56,"")</f>
        <v/>
      </c>
      <c r="AP56" s="2" t="str">
        <f>IFERROR(#REF!/GAMSCopen!AO56,"")</f>
        <v/>
      </c>
      <c r="AQ56" s="2" t="str">
        <f>IFERROR(#REF!/GAMSCopen!AP56,"")</f>
        <v/>
      </c>
      <c r="AR56" s="2" t="str">
        <f>IFERROR(#REF!/GAMSCopen!AQ56,"")</f>
        <v/>
      </c>
      <c r="AS56" s="2" t="str">
        <f>IFERROR(#REF!/GAMSCopen!AR56,"")</f>
        <v/>
      </c>
      <c r="AT56" s="2" t="str">
        <f>IFERROR(#REF!/GAMSCopen!AS56,"")</f>
        <v/>
      </c>
      <c r="AU56" s="2" t="str">
        <f>IFERROR(#REF!/GAMSCopen!AT56,"")</f>
        <v/>
      </c>
      <c r="AV56" s="2" t="str">
        <f>IFERROR(#REF!/GAMSCopen!AU56,"")</f>
        <v/>
      </c>
      <c r="AW56" s="2" t="str">
        <f>IFERROR(#REF!/GAMSCopen!AV56,"")</f>
        <v/>
      </c>
      <c r="AX56" s="2" t="str">
        <f>IFERROR(#REF!/GAMSCopen!AW56,"")</f>
        <v/>
      </c>
      <c r="AY56" s="2" t="str">
        <f>IFERROR(#REF!/GAMSCopen!AX56,"")</f>
        <v/>
      </c>
      <c r="AZ56" s="2" t="str">
        <f>IFERROR(#REF!/GAMSCopen!AY56,"")</f>
        <v/>
      </c>
      <c r="BA56" s="2" t="str">
        <f>IFERROR(#REF!/GAMSCopen!AZ56,"")</f>
        <v/>
      </c>
      <c r="BB56" s="2" t="str">
        <f>IFERROR(#REF!/GAMSCopen!BA56,"")</f>
        <v/>
      </c>
      <c r="BC56" s="2" t="str">
        <f>IFERROR(#REF!/GAMSCopen!BB56,"")</f>
        <v/>
      </c>
      <c r="BD56" s="2" t="str">
        <f>IFERROR(#REF!/GAMSCopen!BC56,"")</f>
        <v/>
      </c>
      <c r="BE56" s="2" t="str">
        <f>IFERROR(#REF!/GAMSCopen!BD56,"")</f>
        <v/>
      </c>
      <c r="BF56" s="2" t="str">
        <f>IFERROR(#REF!/GAMSCopen!BE56,"")</f>
        <v/>
      </c>
      <c r="BG56" s="2" t="str">
        <f>IFERROR(#REF!/GAMSCopen!BF56,"")</f>
        <v/>
      </c>
      <c r="BH56" s="2" t="str">
        <f>IFERROR(#REF!/GAMSCopen!BG56,"")</f>
        <v/>
      </c>
      <c r="BI56" s="2" t="str">
        <f>IFERROR(#REF!/GAMSCopen!BH56,"")</f>
        <v/>
      </c>
      <c r="BJ56" s="2" t="str">
        <f>IFERROR(#REF!/GAMSCopen!BI56,"")</f>
        <v/>
      </c>
    </row>
    <row r="57" spans="1:62" x14ac:dyDescent="0.25">
      <c r="A57" t="e">
        <f>#REF!</f>
        <v>#REF!</v>
      </c>
      <c r="B57" t="str">
        <f>GAMSbase!A57</f>
        <v>Maximum Carbon Resources (GtC)</v>
      </c>
      <c r="C57" s="2" t="str">
        <f>IFERROR(#REF!/GAMSCopen!B57,"")</f>
        <v/>
      </c>
      <c r="D57" s="2" t="str">
        <f>IFERROR(#REF!/GAMSCopen!C57,"")</f>
        <v/>
      </c>
      <c r="E57" s="2" t="str">
        <f>IFERROR(#REF!/GAMSCopen!D57,"")</f>
        <v/>
      </c>
      <c r="F57" s="2" t="str">
        <f>IFERROR(#REF!/GAMSCopen!E57,"")</f>
        <v/>
      </c>
      <c r="G57" s="2" t="str">
        <f>IFERROR(#REF!/GAMSCopen!F57,"")</f>
        <v/>
      </c>
      <c r="H57" s="2" t="str">
        <f>IFERROR(#REF!/GAMSCopen!G57,"")</f>
        <v/>
      </c>
      <c r="I57" s="2" t="str">
        <f>IFERROR(#REF!/GAMSCopen!H57,"")</f>
        <v/>
      </c>
      <c r="J57" s="2" t="str">
        <f>IFERROR(#REF!/GAMSCopen!I57,"")</f>
        <v/>
      </c>
      <c r="K57" s="2" t="str">
        <f>IFERROR(#REF!/GAMSCopen!J57,"")</f>
        <v/>
      </c>
      <c r="L57" s="2" t="str">
        <f>IFERROR(#REF!/GAMSCopen!K57,"")</f>
        <v/>
      </c>
      <c r="M57" s="2" t="str">
        <f>IFERROR(#REF!/GAMSCopen!L57,"")</f>
        <v/>
      </c>
      <c r="N57" s="2" t="str">
        <f>IFERROR(#REF!/GAMSCopen!M57,"")</f>
        <v/>
      </c>
      <c r="O57" s="2" t="str">
        <f>IFERROR(#REF!/GAMSCopen!N57,"")</f>
        <v/>
      </c>
      <c r="P57" s="2" t="str">
        <f>IFERROR(#REF!/GAMSCopen!O57,"")</f>
        <v/>
      </c>
      <c r="Q57" s="2" t="str">
        <f>IFERROR(#REF!/GAMSCopen!P57,"")</f>
        <v/>
      </c>
      <c r="R57" s="2" t="str">
        <f>IFERROR(#REF!/GAMSCopen!Q57,"")</f>
        <v/>
      </c>
      <c r="S57" s="2" t="str">
        <f>IFERROR(#REF!/GAMSCopen!R57,"")</f>
        <v/>
      </c>
      <c r="T57" s="2" t="str">
        <f>IFERROR(#REF!/GAMSCopen!S57,"")</f>
        <v/>
      </c>
      <c r="U57" s="2" t="str">
        <f>IFERROR(#REF!/GAMSCopen!T57,"")</f>
        <v/>
      </c>
      <c r="V57" s="2" t="str">
        <f>IFERROR(#REF!/GAMSCopen!U57,"")</f>
        <v/>
      </c>
      <c r="W57" s="2" t="str">
        <f>IFERROR(#REF!/GAMSCopen!V57,"")</f>
        <v/>
      </c>
      <c r="X57" s="2" t="str">
        <f>IFERROR(#REF!/GAMSCopen!W57,"")</f>
        <v/>
      </c>
      <c r="Y57" s="2" t="str">
        <f>IFERROR(#REF!/GAMSCopen!X57,"")</f>
        <v/>
      </c>
      <c r="Z57" s="2" t="str">
        <f>IFERROR(#REF!/GAMSCopen!Y57,"")</f>
        <v/>
      </c>
      <c r="AA57" s="2" t="str">
        <f>IFERROR(#REF!/GAMSCopen!Z57,"")</f>
        <v/>
      </c>
      <c r="AB57" s="2" t="str">
        <f>IFERROR(#REF!/GAMSCopen!AA57,"")</f>
        <v/>
      </c>
      <c r="AC57" s="2" t="str">
        <f>IFERROR(#REF!/GAMSCopen!AB57,"")</f>
        <v/>
      </c>
      <c r="AD57" s="2" t="str">
        <f>IFERROR(#REF!/GAMSCopen!AC57,"")</f>
        <v/>
      </c>
      <c r="AE57" s="2" t="str">
        <f>IFERROR(#REF!/GAMSCopen!AD57,"")</f>
        <v/>
      </c>
      <c r="AF57" s="2" t="str">
        <f>IFERROR(#REF!/GAMSCopen!AE57,"")</f>
        <v/>
      </c>
      <c r="AG57" s="2" t="str">
        <f>IFERROR(#REF!/GAMSCopen!AF57,"")</f>
        <v/>
      </c>
      <c r="AH57" s="2" t="str">
        <f>IFERROR(#REF!/GAMSCopen!AG57,"")</f>
        <v/>
      </c>
      <c r="AI57" s="2" t="str">
        <f>IFERROR(#REF!/GAMSCopen!AH57,"")</f>
        <v/>
      </c>
      <c r="AJ57" s="2" t="str">
        <f>IFERROR(#REF!/GAMSCopen!AI57,"")</f>
        <v/>
      </c>
      <c r="AK57" s="2" t="str">
        <f>IFERROR(#REF!/GAMSCopen!AJ57,"")</f>
        <v/>
      </c>
      <c r="AL57" s="2" t="str">
        <f>IFERROR(#REF!/GAMSCopen!AK57,"")</f>
        <v/>
      </c>
      <c r="AM57" s="2" t="str">
        <f>IFERROR(#REF!/GAMSCopen!AL57,"")</f>
        <v/>
      </c>
      <c r="AN57" s="2" t="str">
        <f>IFERROR(#REF!/GAMSCopen!AM57,"")</f>
        <v/>
      </c>
      <c r="AO57" s="2" t="str">
        <f>IFERROR(#REF!/GAMSCopen!AN57,"")</f>
        <v/>
      </c>
      <c r="AP57" s="2" t="str">
        <f>IFERROR(#REF!/GAMSCopen!AO57,"")</f>
        <v/>
      </c>
      <c r="AQ57" s="2" t="str">
        <f>IFERROR(#REF!/GAMSCopen!AP57,"")</f>
        <v/>
      </c>
      <c r="AR57" s="2" t="str">
        <f>IFERROR(#REF!/GAMSCopen!AQ57,"")</f>
        <v/>
      </c>
      <c r="AS57" s="2" t="str">
        <f>IFERROR(#REF!/GAMSCopen!AR57,"")</f>
        <v/>
      </c>
      <c r="AT57" s="2" t="str">
        <f>IFERROR(#REF!/GAMSCopen!AS57,"")</f>
        <v/>
      </c>
      <c r="AU57" s="2" t="str">
        <f>IFERROR(#REF!/GAMSCopen!AT57,"")</f>
        <v/>
      </c>
      <c r="AV57" s="2" t="str">
        <f>IFERROR(#REF!/GAMSCopen!AU57,"")</f>
        <v/>
      </c>
      <c r="AW57" s="2" t="str">
        <f>IFERROR(#REF!/GAMSCopen!AV57,"")</f>
        <v/>
      </c>
      <c r="AX57" s="2" t="str">
        <f>IFERROR(#REF!/GAMSCopen!AW57,"")</f>
        <v/>
      </c>
      <c r="AY57" s="2" t="str">
        <f>IFERROR(#REF!/GAMSCopen!AX57,"")</f>
        <v/>
      </c>
      <c r="AZ57" s="2" t="str">
        <f>IFERROR(#REF!/GAMSCopen!AY57,"")</f>
        <v/>
      </c>
      <c r="BA57" s="2" t="str">
        <f>IFERROR(#REF!/GAMSCopen!AZ57,"")</f>
        <v/>
      </c>
      <c r="BB57" s="2" t="str">
        <f>IFERROR(#REF!/GAMSCopen!BA57,"")</f>
        <v/>
      </c>
      <c r="BC57" s="2" t="str">
        <f>IFERROR(#REF!/GAMSCopen!BB57,"")</f>
        <v/>
      </c>
      <c r="BD57" s="2" t="str">
        <f>IFERROR(#REF!/GAMSCopen!BC57,"")</f>
        <v/>
      </c>
      <c r="BE57" s="2" t="str">
        <f>IFERROR(#REF!/GAMSCopen!BD57,"")</f>
        <v/>
      </c>
      <c r="BF57" s="2" t="str">
        <f>IFERROR(#REF!/GAMSCopen!BE57,"")</f>
        <v/>
      </c>
      <c r="BG57" s="2" t="str">
        <f>IFERROR(#REF!/GAMSCopen!BF57,"")</f>
        <v/>
      </c>
      <c r="BH57" s="2" t="str">
        <f>IFERROR(#REF!/GAMSCopen!BG57,"")</f>
        <v/>
      </c>
      <c r="BI57" s="2" t="str">
        <f>IFERROR(#REF!/GAMSCopen!BH57,"")</f>
        <v/>
      </c>
      <c r="BJ57" s="2" t="str">
        <f>IFERROR(#REF!/GAMSCopen!BI57,"")</f>
        <v/>
      </c>
    </row>
    <row r="58" spans="1:62" x14ac:dyDescent="0.25">
      <c r="A58" t="e">
        <f>#REF!</f>
        <v>#REF!</v>
      </c>
      <c r="B58" t="str">
        <f>GAMSbase!A58</f>
        <v>* CARBON CYCLE INITIAL CONDITIONS</v>
      </c>
      <c r="C58" s="2" t="str">
        <f>IFERROR(#REF!/GAMSCopen!B58,"")</f>
        <v/>
      </c>
      <c r="D58" s="2" t="str">
        <f>IFERROR(#REF!/GAMSCopen!C58,"")</f>
        <v/>
      </c>
      <c r="E58" s="2" t="str">
        <f>IFERROR(#REF!/GAMSCopen!D58,"")</f>
        <v/>
      </c>
      <c r="F58" s="2" t="str">
        <f>IFERROR(#REF!/GAMSCopen!E58,"")</f>
        <v/>
      </c>
      <c r="G58" s="2" t="str">
        <f>IFERROR(#REF!/GAMSCopen!F58,"")</f>
        <v/>
      </c>
      <c r="H58" s="2" t="str">
        <f>IFERROR(#REF!/GAMSCopen!G58,"")</f>
        <v/>
      </c>
      <c r="I58" s="2" t="str">
        <f>IFERROR(#REF!/GAMSCopen!H58,"")</f>
        <v/>
      </c>
      <c r="J58" s="2" t="str">
        <f>IFERROR(#REF!/GAMSCopen!I58,"")</f>
        <v/>
      </c>
      <c r="K58" s="2" t="str">
        <f>IFERROR(#REF!/GAMSCopen!J58,"")</f>
        <v/>
      </c>
      <c r="L58" s="2" t="str">
        <f>IFERROR(#REF!/GAMSCopen!K58,"")</f>
        <v/>
      </c>
      <c r="M58" s="2" t="str">
        <f>IFERROR(#REF!/GAMSCopen!L58,"")</f>
        <v/>
      </c>
      <c r="N58" s="2" t="str">
        <f>IFERROR(#REF!/GAMSCopen!M58,"")</f>
        <v/>
      </c>
      <c r="O58" s="2" t="str">
        <f>IFERROR(#REF!/GAMSCopen!N58,"")</f>
        <v/>
      </c>
      <c r="P58" s="2" t="str">
        <f>IFERROR(#REF!/GAMSCopen!O58,"")</f>
        <v/>
      </c>
      <c r="Q58" s="2" t="str">
        <f>IFERROR(#REF!/GAMSCopen!P58,"")</f>
        <v/>
      </c>
      <c r="R58" s="2" t="str">
        <f>IFERROR(#REF!/GAMSCopen!Q58,"")</f>
        <v/>
      </c>
      <c r="S58" s="2" t="str">
        <f>IFERROR(#REF!/GAMSCopen!R58,"")</f>
        <v/>
      </c>
      <c r="T58" s="2" t="str">
        <f>IFERROR(#REF!/GAMSCopen!S58,"")</f>
        <v/>
      </c>
      <c r="U58" s="2" t="str">
        <f>IFERROR(#REF!/GAMSCopen!T58,"")</f>
        <v/>
      </c>
      <c r="V58" s="2" t="str">
        <f>IFERROR(#REF!/GAMSCopen!U58,"")</f>
        <v/>
      </c>
      <c r="W58" s="2" t="str">
        <f>IFERROR(#REF!/GAMSCopen!V58,"")</f>
        <v/>
      </c>
      <c r="X58" s="2" t="str">
        <f>IFERROR(#REF!/GAMSCopen!W58,"")</f>
        <v/>
      </c>
      <c r="Y58" s="2" t="str">
        <f>IFERROR(#REF!/GAMSCopen!X58,"")</f>
        <v/>
      </c>
      <c r="Z58" s="2" t="str">
        <f>IFERROR(#REF!/GAMSCopen!Y58,"")</f>
        <v/>
      </c>
      <c r="AA58" s="2" t="str">
        <f>IFERROR(#REF!/GAMSCopen!Z58,"")</f>
        <v/>
      </c>
      <c r="AB58" s="2" t="str">
        <f>IFERROR(#REF!/GAMSCopen!AA58,"")</f>
        <v/>
      </c>
      <c r="AC58" s="2" t="str">
        <f>IFERROR(#REF!/GAMSCopen!AB58,"")</f>
        <v/>
      </c>
      <c r="AD58" s="2" t="str">
        <f>IFERROR(#REF!/GAMSCopen!AC58,"")</f>
        <v/>
      </c>
      <c r="AE58" s="2" t="str">
        <f>IFERROR(#REF!/GAMSCopen!AD58,"")</f>
        <v/>
      </c>
      <c r="AF58" s="2" t="str">
        <f>IFERROR(#REF!/GAMSCopen!AE58,"")</f>
        <v/>
      </c>
      <c r="AG58" s="2" t="str">
        <f>IFERROR(#REF!/GAMSCopen!AF58,"")</f>
        <v/>
      </c>
      <c r="AH58" s="2" t="str">
        <f>IFERROR(#REF!/GAMSCopen!AG58,"")</f>
        <v/>
      </c>
      <c r="AI58" s="2" t="str">
        <f>IFERROR(#REF!/GAMSCopen!AH58,"")</f>
        <v/>
      </c>
      <c r="AJ58" s="2" t="str">
        <f>IFERROR(#REF!/GAMSCopen!AI58,"")</f>
        <v/>
      </c>
      <c r="AK58" s="2" t="str">
        <f>IFERROR(#REF!/GAMSCopen!AJ58,"")</f>
        <v/>
      </c>
      <c r="AL58" s="2" t="str">
        <f>IFERROR(#REF!/GAMSCopen!AK58,"")</f>
        <v/>
      </c>
      <c r="AM58" s="2" t="str">
        <f>IFERROR(#REF!/GAMSCopen!AL58,"")</f>
        <v/>
      </c>
      <c r="AN58" s="2" t="str">
        <f>IFERROR(#REF!/GAMSCopen!AM58,"")</f>
        <v/>
      </c>
      <c r="AO58" s="2" t="str">
        <f>IFERROR(#REF!/GAMSCopen!AN58,"")</f>
        <v/>
      </c>
      <c r="AP58" s="2" t="str">
        <f>IFERROR(#REF!/GAMSCopen!AO58,"")</f>
        <v/>
      </c>
      <c r="AQ58" s="2" t="str">
        <f>IFERROR(#REF!/GAMSCopen!AP58,"")</f>
        <v/>
      </c>
      <c r="AR58" s="2" t="str">
        <f>IFERROR(#REF!/GAMSCopen!AQ58,"")</f>
        <v/>
      </c>
      <c r="AS58" s="2" t="str">
        <f>IFERROR(#REF!/GAMSCopen!AR58,"")</f>
        <v/>
      </c>
      <c r="AT58" s="2" t="str">
        <f>IFERROR(#REF!/GAMSCopen!AS58,"")</f>
        <v/>
      </c>
      <c r="AU58" s="2" t="str">
        <f>IFERROR(#REF!/GAMSCopen!AT58,"")</f>
        <v/>
      </c>
      <c r="AV58" s="2" t="str">
        <f>IFERROR(#REF!/GAMSCopen!AU58,"")</f>
        <v/>
      </c>
      <c r="AW58" s="2" t="str">
        <f>IFERROR(#REF!/GAMSCopen!AV58,"")</f>
        <v/>
      </c>
      <c r="AX58" s="2" t="str">
        <f>IFERROR(#REF!/GAMSCopen!AW58,"")</f>
        <v/>
      </c>
      <c r="AY58" s="2" t="str">
        <f>IFERROR(#REF!/GAMSCopen!AX58,"")</f>
        <v/>
      </c>
      <c r="AZ58" s="2" t="str">
        <f>IFERROR(#REF!/GAMSCopen!AY58,"")</f>
        <v/>
      </c>
      <c r="BA58" s="2" t="str">
        <f>IFERROR(#REF!/GAMSCopen!AZ58,"")</f>
        <v/>
      </c>
      <c r="BB58" s="2" t="str">
        <f>IFERROR(#REF!/GAMSCopen!BA58,"")</f>
        <v/>
      </c>
      <c r="BC58" s="2" t="str">
        <f>IFERROR(#REF!/GAMSCopen!BB58,"")</f>
        <v/>
      </c>
      <c r="BD58" s="2" t="str">
        <f>IFERROR(#REF!/GAMSCopen!BC58,"")</f>
        <v/>
      </c>
      <c r="BE58" s="2" t="str">
        <f>IFERROR(#REF!/GAMSCopen!BD58,"")</f>
        <v/>
      </c>
      <c r="BF58" s="2" t="str">
        <f>IFERROR(#REF!/GAMSCopen!BE58,"")</f>
        <v/>
      </c>
      <c r="BG58" s="2" t="str">
        <f>IFERROR(#REF!/GAMSCopen!BF58,"")</f>
        <v/>
      </c>
      <c r="BH58" s="2" t="str">
        <f>IFERROR(#REF!/GAMSCopen!BG58,"")</f>
        <v/>
      </c>
      <c r="BI58" s="2" t="str">
        <f>IFERROR(#REF!/GAMSCopen!BH58,"")</f>
        <v/>
      </c>
      <c r="BJ58" s="2" t="str">
        <f>IFERROR(#REF!/GAMSCopen!BI58,"")</f>
        <v/>
      </c>
    </row>
    <row r="59" spans="1:62" x14ac:dyDescent="0.25">
      <c r="A59" t="e">
        <f>#REF!</f>
        <v>#REF!</v>
      </c>
      <c r="B59" t="str">
        <f>GAMSbase!A59</f>
        <v>Initial Concentration of CO2 (GtC)..</v>
      </c>
      <c r="C59" s="2" t="str">
        <f>IFERROR(#REF!/GAMSCopen!B59,"")</f>
        <v/>
      </c>
      <c r="D59" s="2" t="str">
        <f>IFERROR(#REF!/GAMSCopen!C59,"")</f>
        <v/>
      </c>
      <c r="E59" s="2" t="str">
        <f>IFERROR(#REF!/GAMSCopen!D59,"")</f>
        <v/>
      </c>
      <c r="F59" s="2" t="str">
        <f>IFERROR(#REF!/GAMSCopen!E59,"")</f>
        <v/>
      </c>
      <c r="G59" s="2" t="str">
        <f>IFERROR(#REF!/GAMSCopen!F59,"")</f>
        <v/>
      </c>
      <c r="H59" s="2" t="str">
        <f>IFERROR(#REF!/GAMSCopen!G59,"")</f>
        <v/>
      </c>
      <c r="I59" s="2" t="str">
        <f>IFERROR(#REF!/GAMSCopen!H59,"")</f>
        <v/>
      </c>
      <c r="J59" s="2" t="str">
        <f>IFERROR(#REF!/GAMSCopen!I59,"")</f>
        <v/>
      </c>
      <c r="K59" s="2" t="str">
        <f>IFERROR(#REF!/GAMSCopen!J59,"")</f>
        <v/>
      </c>
      <c r="L59" s="2" t="str">
        <f>IFERROR(#REF!/GAMSCopen!K59,"")</f>
        <v/>
      </c>
      <c r="M59" s="2" t="str">
        <f>IFERROR(#REF!/GAMSCopen!L59,"")</f>
        <v/>
      </c>
      <c r="N59" s="2" t="str">
        <f>IFERROR(#REF!/GAMSCopen!M59,"")</f>
        <v/>
      </c>
      <c r="O59" s="2" t="str">
        <f>IFERROR(#REF!/GAMSCopen!N59,"")</f>
        <v/>
      </c>
      <c r="P59" s="2" t="str">
        <f>IFERROR(#REF!/GAMSCopen!O59,"")</f>
        <v/>
      </c>
      <c r="Q59" s="2" t="str">
        <f>IFERROR(#REF!/GAMSCopen!P59,"")</f>
        <v/>
      </c>
      <c r="R59" s="2" t="str">
        <f>IFERROR(#REF!/GAMSCopen!Q59,"")</f>
        <v/>
      </c>
      <c r="S59" s="2" t="str">
        <f>IFERROR(#REF!/GAMSCopen!R59,"")</f>
        <v/>
      </c>
      <c r="T59" s="2" t="str">
        <f>IFERROR(#REF!/GAMSCopen!S59,"")</f>
        <v/>
      </c>
      <c r="U59" s="2" t="str">
        <f>IFERROR(#REF!/GAMSCopen!T59,"")</f>
        <v/>
      </c>
      <c r="V59" s="2" t="str">
        <f>IFERROR(#REF!/GAMSCopen!U59,"")</f>
        <v/>
      </c>
      <c r="W59" s="2" t="str">
        <f>IFERROR(#REF!/GAMSCopen!V59,"")</f>
        <v/>
      </c>
      <c r="X59" s="2" t="str">
        <f>IFERROR(#REF!/GAMSCopen!W59,"")</f>
        <v/>
      </c>
      <c r="Y59" s="2" t="str">
        <f>IFERROR(#REF!/GAMSCopen!X59,"")</f>
        <v/>
      </c>
      <c r="Z59" s="2" t="str">
        <f>IFERROR(#REF!/GAMSCopen!Y59,"")</f>
        <v/>
      </c>
      <c r="AA59" s="2" t="str">
        <f>IFERROR(#REF!/GAMSCopen!Z59,"")</f>
        <v/>
      </c>
      <c r="AB59" s="2" t="str">
        <f>IFERROR(#REF!/GAMSCopen!AA59,"")</f>
        <v/>
      </c>
      <c r="AC59" s="2" t="str">
        <f>IFERROR(#REF!/GAMSCopen!AB59,"")</f>
        <v/>
      </c>
      <c r="AD59" s="2" t="str">
        <f>IFERROR(#REF!/GAMSCopen!AC59,"")</f>
        <v/>
      </c>
      <c r="AE59" s="2" t="str">
        <f>IFERROR(#REF!/GAMSCopen!AD59,"")</f>
        <v/>
      </c>
      <c r="AF59" s="2" t="str">
        <f>IFERROR(#REF!/GAMSCopen!AE59,"")</f>
        <v/>
      </c>
      <c r="AG59" s="2" t="str">
        <f>IFERROR(#REF!/GAMSCopen!AF59,"")</f>
        <v/>
      </c>
      <c r="AH59" s="2" t="str">
        <f>IFERROR(#REF!/GAMSCopen!AG59,"")</f>
        <v/>
      </c>
      <c r="AI59" s="2" t="str">
        <f>IFERROR(#REF!/GAMSCopen!AH59,"")</f>
        <v/>
      </c>
      <c r="AJ59" s="2" t="str">
        <f>IFERROR(#REF!/GAMSCopen!AI59,"")</f>
        <v/>
      </c>
      <c r="AK59" s="2" t="str">
        <f>IFERROR(#REF!/GAMSCopen!AJ59,"")</f>
        <v/>
      </c>
      <c r="AL59" s="2" t="str">
        <f>IFERROR(#REF!/GAMSCopen!AK59,"")</f>
        <v/>
      </c>
      <c r="AM59" s="2" t="str">
        <f>IFERROR(#REF!/GAMSCopen!AL59,"")</f>
        <v/>
      </c>
      <c r="AN59" s="2" t="str">
        <f>IFERROR(#REF!/GAMSCopen!AM59,"")</f>
        <v/>
      </c>
      <c r="AO59" s="2" t="str">
        <f>IFERROR(#REF!/GAMSCopen!AN59,"")</f>
        <v/>
      </c>
      <c r="AP59" s="2" t="str">
        <f>IFERROR(#REF!/GAMSCopen!AO59,"")</f>
        <v/>
      </c>
      <c r="AQ59" s="2" t="str">
        <f>IFERROR(#REF!/GAMSCopen!AP59,"")</f>
        <v/>
      </c>
      <c r="AR59" s="2" t="str">
        <f>IFERROR(#REF!/GAMSCopen!AQ59,"")</f>
        <v/>
      </c>
      <c r="AS59" s="2" t="str">
        <f>IFERROR(#REF!/GAMSCopen!AR59,"")</f>
        <v/>
      </c>
      <c r="AT59" s="2" t="str">
        <f>IFERROR(#REF!/GAMSCopen!AS59,"")</f>
        <v/>
      </c>
      <c r="AU59" s="2" t="str">
        <f>IFERROR(#REF!/GAMSCopen!AT59,"")</f>
        <v/>
      </c>
      <c r="AV59" s="2" t="str">
        <f>IFERROR(#REF!/GAMSCopen!AU59,"")</f>
        <v/>
      </c>
      <c r="AW59" s="2" t="str">
        <f>IFERROR(#REF!/GAMSCopen!AV59,"")</f>
        <v/>
      </c>
      <c r="AX59" s="2" t="str">
        <f>IFERROR(#REF!/GAMSCopen!AW59,"")</f>
        <v/>
      </c>
      <c r="AY59" s="2" t="str">
        <f>IFERROR(#REF!/GAMSCopen!AX59,"")</f>
        <v/>
      </c>
      <c r="AZ59" s="2" t="str">
        <f>IFERROR(#REF!/GAMSCopen!AY59,"")</f>
        <v/>
      </c>
      <c r="BA59" s="2" t="str">
        <f>IFERROR(#REF!/GAMSCopen!AZ59,"")</f>
        <v/>
      </c>
      <c r="BB59" s="2" t="str">
        <f>IFERROR(#REF!/GAMSCopen!BA59,"")</f>
        <v/>
      </c>
      <c r="BC59" s="2" t="str">
        <f>IFERROR(#REF!/GAMSCopen!BB59,"")</f>
        <v/>
      </c>
      <c r="BD59" s="2" t="str">
        <f>IFERROR(#REF!/GAMSCopen!BC59,"")</f>
        <v/>
      </c>
      <c r="BE59" s="2" t="str">
        <f>IFERROR(#REF!/GAMSCopen!BD59,"")</f>
        <v/>
      </c>
      <c r="BF59" s="2" t="str">
        <f>IFERROR(#REF!/GAMSCopen!BE59,"")</f>
        <v/>
      </c>
      <c r="BG59" s="2" t="str">
        <f>IFERROR(#REF!/GAMSCopen!BF59,"")</f>
        <v/>
      </c>
      <c r="BH59" s="2" t="str">
        <f>IFERROR(#REF!/GAMSCopen!BG59,"")</f>
        <v/>
      </c>
      <c r="BI59" s="2" t="str">
        <f>IFERROR(#REF!/GAMSCopen!BH59,"")</f>
        <v/>
      </c>
      <c r="BJ59" s="2" t="str">
        <f>IFERROR(#REF!/GAMSCopen!BI59,"")</f>
        <v/>
      </c>
    </row>
    <row r="60" spans="1:62" x14ac:dyDescent="0.25">
      <c r="A60" t="e">
        <f>#REF!</f>
        <v>#REF!</v>
      </c>
      <c r="B60" t="str">
        <f>GAMSbase!A60</f>
        <v>...Atmospheric, Year 2007</v>
      </c>
      <c r="C60" s="2" t="str">
        <f>IFERROR(#REF!/GAMSCopen!B60,"")</f>
        <v/>
      </c>
      <c r="D60" s="2" t="str">
        <f>IFERROR(#REF!/GAMSCopen!C60,"")</f>
        <v/>
      </c>
      <c r="E60" s="2" t="str">
        <f>IFERROR(#REF!/GAMSCopen!D60,"")</f>
        <v/>
      </c>
      <c r="F60" s="2" t="str">
        <f>IFERROR(#REF!/GAMSCopen!E60,"")</f>
        <v/>
      </c>
      <c r="G60" s="2" t="str">
        <f>IFERROR(#REF!/GAMSCopen!F60,"")</f>
        <v/>
      </c>
      <c r="H60" s="2" t="str">
        <f>IFERROR(#REF!/GAMSCopen!G60,"")</f>
        <v/>
      </c>
      <c r="I60" s="2" t="str">
        <f>IFERROR(#REF!/GAMSCopen!H60,"")</f>
        <v/>
      </c>
      <c r="J60" s="2" t="str">
        <f>IFERROR(#REF!/GAMSCopen!I60,"")</f>
        <v/>
      </c>
      <c r="K60" s="2" t="str">
        <f>IFERROR(#REF!/GAMSCopen!J60,"")</f>
        <v/>
      </c>
      <c r="L60" s="2" t="str">
        <f>IFERROR(#REF!/GAMSCopen!K60,"")</f>
        <v/>
      </c>
      <c r="M60" s="2" t="str">
        <f>IFERROR(#REF!/GAMSCopen!L60,"")</f>
        <v/>
      </c>
      <c r="N60" s="2" t="str">
        <f>IFERROR(#REF!/GAMSCopen!M60,"")</f>
        <v/>
      </c>
      <c r="O60" s="2" t="str">
        <f>IFERROR(#REF!/GAMSCopen!N60,"")</f>
        <v/>
      </c>
      <c r="P60" s="2" t="str">
        <f>IFERROR(#REF!/GAMSCopen!O60,"")</f>
        <v/>
      </c>
      <c r="Q60" s="2" t="str">
        <f>IFERROR(#REF!/GAMSCopen!P60,"")</f>
        <v/>
      </c>
      <c r="R60" s="2" t="str">
        <f>IFERROR(#REF!/GAMSCopen!Q60,"")</f>
        <v/>
      </c>
      <c r="S60" s="2" t="str">
        <f>IFERROR(#REF!/GAMSCopen!R60,"")</f>
        <v/>
      </c>
      <c r="T60" s="2" t="str">
        <f>IFERROR(#REF!/GAMSCopen!S60,"")</f>
        <v/>
      </c>
      <c r="U60" s="2" t="str">
        <f>IFERROR(#REF!/GAMSCopen!T60,"")</f>
        <v/>
      </c>
      <c r="V60" s="2" t="str">
        <f>IFERROR(#REF!/GAMSCopen!U60,"")</f>
        <v/>
      </c>
      <c r="W60" s="2" t="str">
        <f>IFERROR(#REF!/GAMSCopen!V60,"")</f>
        <v/>
      </c>
      <c r="X60" s="2" t="str">
        <f>IFERROR(#REF!/GAMSCopen!W60,"")</f>
        <v/>
      </c>
      <c r="Y60" s="2" t="str">
        <f>IFERROR(#REF!/GAMSCopen!X60,"")</f>
        <v/>
      </c>
      <c r="Z60" s="2" t="str">
        <f>IFERROR(#REF!/GAMSCopen!Y60,"")</f>
        <v/>
      </c>
      <c r="AA60" s="2" t="str">
        <f>IFERROR(#REF!/GAMSCopen!Z60,"")</f>
        <v/>
      </c>
      <c r="AB60" s="2" t="str">
        <f>IFERROR(#REF!/GAMSCopen!AA60,"")</f>
        <v/>
      </c>
      <c r="AC60" s="2" t="str">
        <f>IFERROR(#REF!/GAMSCopen!AB60,"")</f>
        <v/>
      </c>
      <c r="AD60" s="2" t="str">
        <f>IFERROR(#REF!/GAMSCopen!AC60,"")</f>
        <v/>
      </c>
      <c r="AE60" s="2" t="str">
        <f>IFERROR(#REF!/GAMSCopen!AD60,"")</f>
        <v/>
      </c>
      <c r="AF60" s="2" t="str">
        <f>IFERROR(#REF!/GAMSCopen!AE60,"")</f>
        <v/>
      </c>
      <c r="AG60" s="2" t="str">
        <f>IFERROR(#REF!/GAMSCopen!AF60,"")</f>
        <v/>
      </c>
      <c r="AH60" s="2" t="str">
        <f>IFERROR(#REF!/GAMSCopen!AG60,"")</f>
        <v/>
      </c>
      <c r="AI60" s="2" t="str">
        <f>IFERROR(#REF!/GAMSCopen!AH60,"")</f>
        <v/>
      </c>
      <c r="AJ60" s="2" t="str">
        <f>IFERROR(#REF!/GAMSCopen!AI60,"")</f>
        <v/>
      </c>
      <c r="AK60" s="2" t="str">
        <f>IFERROR(#REF!/GAMSCopen!AJ60,"")</f>
        <v/>
      </c>
      <c r="AL60" s="2" t="str">
        <f>IFERROR(#REF!/GAMSCopen!AK60,"")</f>
        <v/>
      </c>
      <c r="AM60" s="2" t="str">
        <f>IFERROR(#REF!/GAMSCopen!AL60,"")</f>
        <v/>
      </c>
      <c r="AN60" s="2" t="str">
        <f>IFERROR(#REF!/GAMSCopen!AM60,"")</f>
        <v/>
      </c>
      <c r="AO60" s="2" t="str">
        <f>IFERROR(#REF!/GAMSCopen!AN60,"")</f>
        <v/>
      </c>
      <c r="AP60" s="2" t="str">
        <f>IFERROR(#REF!/GAMSCopen!AO60,"")</f>
        <v/>
      </c>
      <c r="AQ60" s="2" t="str">
        <f>IFERROR(#REF!/GAMSCopen!AP60,"")</f>
        <v/>
      </c>
      <c r="AR60" s="2" t="str">
        <f>IFERROR(#REF!/GAMSCopen!AQ60,"")</f>
        <v/>
      </c>
      <c r="AS60" s="2" t="str">
        <f>IFERROR(#REF!/GAMSCopen!AR60,"")</f>
        <v/>
      </c>
      <c r="AT60" s="2" t="str">
        <f>IFERROR(#REF!/GAMSCopen!AS60,"")</f>
        <v/>
      </c>
      <c r="AU60" s="2" t="str">
        <f>IFERROR(#REF!/GAMSCopen!AT60,"")</f>
        <v/>
      </c>
      <c r="AV60" s="2" t="str">
        <f>IFERROR(#REF!/GAMSCopen!AU60,"")</f>
        <v/>
      </c>
      <c r="AW60" s="2" t="str">
        <f>IFERROR(#REF!/GAMSCopen!AV60,"")</f>
        <v/>
      </c>
      <c r="AX60" s="2" t="str">
        <f>IFERROR(#REF!/GAMSCopen!AW60,"")</f>
        <v/>
      </c>
      <c r="AY60" s="2" t="str">
        <f>IFERROR(#REF!/GAMSCopen!AX60,"")</f>
        <v/>
      </c>
      <c r="AZ60" s="2" t="str">
        <f>IFERROR(#REF!/GAMSCopen!AY60,"")</f>
        <v/>
      </c>
      <c r="BA60" s="2" t="str">
        <f>IFERROR(#REF!/GAMSCopen!AZ60,"")</f>
        <v/>
      </c>
      <c r="BB60" s="2" t="str">
        <f>IFERROR(#REF!/GAMSCopen!BA60,"")</f>
        <v/>
      </c>
      <c r="BC60" s="2" t="str">
        <f>IFERROR(#REF!/GAMSCopen!BB60,"")</f>
        <v/>
      </c>
      <c r="BD60" s="2" t="str">
        <f>IFERROR(#REF!/GAMSCopen!BC60,"")</f>
        <v/>
      </c>
      <c r="BE60" s="2" t="str">
        <f>IFERROR(#REF!/GAMSCopen!BD60,"")</f>
        <v/>
      </c>
      <c r="BF60" s="2" t="str">
        <f>IFERROR(#REF!/GAMSCopen!BE60,"")</f>
        <v/>
      </c>
      <c r="BG60" s="2" t="str">
        <f>IFERROR(#REF!/GAMSCopen!BF60,"")</f>
        <v/>
      </c>
      <c r="BH60" s="2" t="str">
        <f>IFERROR(#REF!/GAMSCopen!BG60,"")</f>
        <v/>
      </c>
      <c r="BI60" s="2" t="str">
        <f>IFERROR(#REF!/GAMSCopen!BH60,"")</f>
        <v/>
      </c>
      <c r="BJ60" s="2" t="str">
        <f>IFERROR(#REF!/GAMSCopen!BI60,"")</f>
        <v/>
      </c>
    </row>
    <row r="61" spans="1:62" x14ac:dyDescent="0.25">
      <c r="A61" t="e">
        <f>#REF!</f>
        <v>#REF!</v>
      </c>
      <c r="B61" t="str">
        <f>GAMSbase!A61</f>
        <v>...Atmospheric, Year 2012</v>
      </c>
      <c r="C61" s="2" t="str">
        <f>IFERROR(#REF!/GAMSCopen!B61,"")</f>
        <v/>
      </c>
      <c r="D61" s="2" t="str">
        <f>IFERROR(#REF!/GAMSCopen!C61,"")</f>
        <v/>
      </c>
      <c r="E61" s="2" t="str">
        <f>IFERROR(#REF!/GAMSCopen!D61,"")</f>
        <v/>
      </c>
      <c r="F61" s="2" t="str">
        <f>IFERROR(#REF!/GAMSCopen!E61,"")</f>
        <v/>
      </c>
      <c r="G61" s="2" t="str">
        <f>IFERROR(#REF!/GAMSCopen!F61,"")</f>
        <v/>
      </c>
      <c r="H61" s="2" t="str">
        <f>IFERROR(#REF!/GAMSCopen!G61,"")</f>
        <v/>
      </c>
      <c r="I61" s="2" t="str">
        <f>IFERROR(#REF!/GAMSCopen!H61,"")</f>
        <v/>
      </c>
      <c r="J61" s="2" t="str">
        <f>IFERROR(#REF!/GAMSCopen!I61,"")</f>
        <v/>
      </c>
      <c r="K61" s="2" t="str">
        <f>IFERROR(#REF!/GAMSCopen!J61,"")</f>
        <v/>
      </c>
      <c r="L61" s="2" t="str">
        <f>IFERROR(#REF!/GAMSCopen!K61,"")</f>
        <v/>
      </c>
      <c r="M61" s="2" t="str">
        <f>IFERROR(#REF!/GAMSCopen!L61,"")</f>
        <v/>
      </c>
      <c r="N61" s="2" t="str">
        <f>IFERROR(#REF!/GAMSCopen!M61,"")</f>
        <v/>
      </c>
      <c r="O61" s="2" t="str">
        <f>IFERROR(#REF!/GAMSCopen!N61,"")</f>
        <v/>
      </c>
      <c r="P61" s="2" t="str">
        <f>IFERROR(#REF!/GAMSCopen!O61,"")</f>
        <v/>
      </c>
      <c r="Q61" s="2" t="str">
        <f>IFERROR(#REF!/GAMSCopen!P61,"")</f>
        <v/>
      </c>
      <c r="R61" s="2" t="str">
        <f>IFERROR(#REF!/GAMSCopen!Q61,"")</f>
        <v/>
      </c>
      <c r="S61" s="2" t="str">
        <f>IFERROR(#REF!/GAMSCopen!R61,"")</f>
        <v/>
      </c>
      <c r="T61" s="2" t="str">
        <f>IFERROR(#REF!/GAMSCopen!S61,"")</f>
        <v/>
      </c>
      <c r="U61" s="2" t="str">
        <f>IFERROR(#REF!/GAMSCopen!T61,"")</f>
        <v/>
      </c>
      <c r="V61" s="2" t="str">
        <f>IFERROR(#REF!/GAMSCopen!U61,"")</f>
        <v/>
      </c>
      <c r="W61" s="2" t="str">
        <f>IFERROR(#REF!/GAMSCopen!V61,"")</f>
        <v/>
      </c>
      <c r="X61" s="2" t="str">
        <f>IFERROR(#REF!/GAMSCopen!W61,"")</f>
        <v/>
      </c>
      <c r="Y61" s="2" t="str">
        <f>IFERROR(#REF!/GAMSCopen!X61,"")</f>
        <v/>
      </c>
      <c r="Z61" s="2" t="str">
        <f>IFERROR(#REF!/GAMSCopen!Y61,"")</f>
        <v/>
      </c>
      <c r="AA61" s="2" t="str">
        <f>IFERROR(#REF!/GAMSCopen!Z61,"")</f>
        <v/>
      </c>
      <c r="AB61" s="2" t="str">
        <f>IFERROR(#REF!/GAMSCopen!AA61,"")</f>
        <v/>
      </c>
      <c r="AC61" s="2" t="str">
        <f>IFERROR(#REF!/GAMSCopen!AB61,"")</f>
        <v/>
      </c>
      <c r="AD61" s="2" t="str">
        <f>IFERROR(#REF!/GAMSCopen!AC61,"")</f>
        <v/>
      </c>
      <c r="AE61" s="2" t="str">
        <f>IFERROR(#REF!/GAMSCopen!AD61,"")</f>
        <v/>
      </c>
      <c r="AF61" s="2" t="str">
        <f>IFERROR(#REF!/GAMSCopen!AE61,"")</f>
        <v/>
      </c>
      <c r="AG61" s="2" t="str">
        <f>IFERROR(#REF!/GAMSCopen!AF61,"")</f>
        <v/>
      </c>
      <c r="AH61" s="2" t="str">
        <f>IFERROR(#REF!/GAMSCopen!AG61,"")</f>
        <v/>
      </c>
      <c r="AI61" s="2" t="str">
        <f>IFERROR(#REF!/GAMSCopen!AH61,"")</f>
        <v/>
      </c>
      <c r="AJ61" s="2" t="str">
        <f>IFERROR(#REF!/GAMSCopen!AI61,"")</f>
        <v/>
      </c>
      <c r="AK61" s="2" t="str">
        <f>IFERROR(#REF!/GAMSCopen!AJ61,"")</f>
        <v/>
      </c>
      <c r="AL61" s="2" t="str">
        <f>IFERROR(#REF!/GAMSCopen!AK61,"")</f>
        <v/>
      </c>
      <c r="AM61" s="2" t="str">
        <f>IFERROR(#REF!/GAMSCopen!AL61,"")</f>
        <v/>
      </c>
      <c r="AN61" s="2" t="str">
        <f>IFERROR(#REF!/GAMSCopen!AM61,"")</f>
        <v/>
      </c>
      <c r="AO61" s="2" t="str">
        <f>IFERROR(#REF!/GAMSCopen!AN61,"")</f>
        <v/>
      </c>
      <c r="AP61" s="2" t="str">
        <f>IFERROR(#REF!/GAMSCopen!AO61,"")</f>
        <v/>
      </c>
      <c r="AQ61" s="2" t="str">
        <f>IFERROR(#REF!/GAMSCopen!AP61,"")</f>
        <v/>
      </c>
      <c r="AR61" s="2" t="str">
        <f>IFERROR(#REF!/GAMSCopen!AQ61,"")</f>
        <v/>
      </c>
      <c r="AS61" s="2" t="str">
        <f>IFERROR(#REF!/GAMSCopen!AR61,"")</f>
        <v/>
      </c>
      <c r="AT61" s="2" t="str">
        <f>IFERROR(#REF!/GAMSCopen!AS61,"")</f>
        <v/>
      </c>
      <c r="AU61" s="2" t="str">
        <f>IFERROR(#REF!/GAMSCopen!AT61,"")</f>
        <v/>
      </c>
      <c r="AV61" s="2" t="str">
        <f>IFERROR(#REF!/GAMSCopen!AU61,"")</f>
        <v/>
      </c>
      <c r="AW61" s="2" t="str">
        <f>IFERROR(#REF!/GAMSCopen!AV61,"")</f>
        <v/>
      </c>
      <c r="AX61" s="2" t="str">
        <f>IFERROR(#REF!/GAMSCopen!AW61,"")</f>
        <v/>
      </c>
      <c r="AY61" s="2" t="str">
        <f>IFERROR(#REF!/GAMSCopen!AX61,"")</f>
        <v/>
      </c>
      <c r="AZ61" s="2" t="str">
        <f>IFERROR(#REF!/GAMSCopen!AY61,"")</f>
        <v/>
      </c>
      <c r="BA61" s="2" t="str">
        <f>IFERROR(#REF!/GAMSCopen!AZ61,"")</f>
        <v/>
      </c>
      <c r="BB61" s="2" t="str">
        <f>IFERROR(#REF!/GAMSCopen!BA61,"")</f>
        <v/>
      </c>
      <c r="BC61" s="2" t="str">
        <f>IFERROR(#REF!/GAMSCopen!BB61,"")</f>
        <v/>
      </c>
      <c r="BD61" s="2" t="str">
        <f>IFERROR(#REF!/GAMSCopen!BC61,"")</f>
        <v/>
      </c>
      <c r="BE61" s="2" t="str">
        <f>IFERROR(#REF!/GAMSCopen!BD61,"")</f>
        <v/>
      </c>
      <c r="BF61" s="2" t="str">
        <f>IFERROR(#REF!/GAMSCopen!BE61,"")</f>
        <v/>
      </c>
      <c r="BG61" s="2" t="str">
        <f>IFERROR(#REF!/GAMSCopen!BF61,"")</f>
        <v/>
      </c>
      <c r="BH61" s="2" t="str">
        <f>IFERROR(#REF!/GAMSCopen!BG61,"")</f>
        <v/>
      </c>
      <c r="BI61" s="2" t="str">
        <f>IFERROR(#REF!/GAMSCopen!BH61,"")</f>
        <v/>
      </c>
      <c r="BJ61" s="2" t="str">
        <f>IFERROR(#REF!/GAMSCopen!BI61,"")</f>
        <v/>
      </c>
    </row>
    <row r="62" spans="1:62" x14ac:dyDescent="0.25">
      <c r="A62" t="e">
        <f>#REF!</f>
        <v>#REF!</v>
      </c>
      <c r="B62" t="str">
        <f>GAMSbase!A62</f>
        <v>...Biosphere and Shallow Oceans, Year 2008</v>
      </c>
      <c r="C62" s="2" t="str">
        <f>IFERROR(#REF!/GAMSCopen!B62,"")</f>
        <v/>
      </c>
      <c r="D62" s="2" t="str">
        <f>IFERROR(#REF!/GAMSCopen!C62,"")</f>
        <v/>
      </c>
      <c r="E62" s="2" t="str">
        <f>IFERROR(#REF!/GAMSCopen!D62,"")</f>
        <v/>
      </c>
      <c r="F62" s="2" t="str">
        <f>IFERROR(#REF!/GAMSCopen!E62,"")</f>
        <v/>
      </c>
      <c r="G62" s="2" t="str">
        <f>IFERROR(#REF!/GAMSCopen!F62,"")</f>
        <v/>
      </c>
      <c r="H62" s="2" t="str">
        <f>IFERROR(#REF!/GAMSCopen!G62,"")</f>
        <v/>
      </c>
      <c r="I62" s="2" t="str">
        <f>IFERROR(#REF!/GAMSCopen!H62,"")</f>
        <v/>
      </c>
      <c r="J62" s="2" t="str">
        <f>IFERROR(#REF!/GAMSCopen!I62,"")</f>
        <v/>
      </c>
      <c r="K62" s="2" t="str">
        <f>IFERROR(#REF!/GAMSCopen!J62,"")</f>
        <v/>
      </c>
      <c r="L62" s="2" t="str">
        <f>IFERROR(#REF!/GAMSCopen!K62,"")</f>
        <v/>
      </c>
      <c r="M62" s="2" t="str">
        <f>IFERROR(#REF!/GAMSCopen!L62,"")</f>
        <v/>
      </c>
      <c r="N62" s="2" t="str">
        <f>IFERROR(#REF!/GAMSCopen!M62,"")</f>
        <v/>
      </c>
      <c r="O62" s="2" t="str">
        <f>IFERROR(#REF!/GAMSCopen!N62,"")</f>
        <v/>
      </c>
      <c r="P62" s="2" t="str">
        <f>IFERROR(#REF!/GAMSCopen!O62,"")</f>
        <v/>
      </c>
      <c r="Q62" s="2" t="str">
        <f>IFERROR(#REF!/GAMSCopen!P62,"")</f>
        <v/>
      </c>
      <c r="R62" s="2" t="str">
        <f>IFERROR(#REF!/GAMSCopen!Q62,"")</f>
        <v/>
      </c>
      <c r="S62" s="2" t="str">
        <f>IFERROR(#REF!/GAMSCopen!R62,"")</f>
        <v/>
      </c>
      <c r="T62" s="2" t="str">
        <f>IFERROR(#REF!/GAMSCopen!S62,"")</f>
        <v/>
      </c>
      <c r="U62" s="2" t="str">
        <f>IFERROR(#REF!/GAMSCopen!T62,"")</f>
        <v/>
      </c>
      <c r="V62" s="2" t="str">
        <f>IFERROR(#REF!/GAMSCopen!U62,"")</f>
        <v/>
      </c>
      <c r="W62" s="2" t="str">
        <f>IFERROR(#REF!/GAMSCopen!V62,"")</f>
        <v/>
      </c>
      <c r="X62" s="2" t="str">
        <f>IFERROR(#REF!/GAMSCopen!W62,"")</f>
        <v/>
      </c>
      <c r="Y62" s="2" t="str">
        <f>IFERROR(#REF!/GAMSCopen!X62,"")</f>
        <v/>
      </c>
      <c r="Z62" s="2" t="str">
        <f>IFERROR(#REF!/GAMSCopen!Y62,"")</f>
        <v/>
      </c>
      <c r="AA62" s="2" t="str">
        <f>IFERROR(#REF!/GAMSCopen!Z62,"")</f>
        <v/>
      </c>
      <c r="AB62" s="2" t="str">
        <f>IFERROR(#REF!/GAMSCopen!AA62,"")</f>
        <v/>
      </c>
      <c r="AC62" s="2" t="str">
        <f>IFERROR(#REF!/GAMSCopen!AB62,"")</f>
        <v/>
      </c>
      <c r="AD62" s="2" t="str">
        <f>IFERROR(#REF!/GAMSCopen!AC62,"")</f>
        <v/>
      </c>
      <c r="AE62" s="2" t="str">
        <f>IFERROR(#REF!/GAMSCopen!AD62,"")</f>
        <v/>
      </c>
      <c r="AF62" s="2" t="str">
        <f>IFERROR(#REF!/GAMSCopen!AE62,"")</f>
        <v/>
      </c>
      <c r="AG62" s="2" t="str">
        <f>IFERROR(#REF!/GAMSCopen!AF62,"")</f>
        <v/>
      </c>
      <c r="AH62" s="2" t="str">
        <f>IFERROR(#REF!/GAMSCopen!AG62,"")</f>
        <v/>
      </c>
      <c r="AI62" s="2" t="str">
        <f>IFERROR(#REF!/GAMSCopen!AH62,"")</f>
        <v/>
      </c>
      <c r="AJ62" s="2" t="str">
        <f>IFERROR(#REF!/GAMSCopen!AI62,"")</f>
        <v/>
      </c>
      <c r="AK62" s="2" t="str">
        <f>IFERROR(#REF!/GAMSCopen!AJ62,"")</f>
        <v/>
      </c>
      <c r="AL62" s="2" t="str">
        <f>IFERROR(#REF!/GAMSCopen!AK62,"")</f>
        <v/>
      </c>
      <c r="AM62" s="2" t="str">
        <f>IFERROR(#REF!/GAMSCopen!AL62,"")</f>
        <v/>
      </c>
      <c r="AN62" s="2" t="str">
        <f>IFERROR(#REF!/GAMSCopen!AM62,"")</f>
        <v/>
      </c>
      <c r="AO62" s="2" t="str">
        <f>IFERROR(#REF!/GAMSCopen!AN62,"")</f>
        <v/>
      </c>
      <c r="AP62" s="2" t="str">
        <f>IFERROR(#REF!/GAMSCopen!AO62,"")</f>
        <v/>
      </c>
      <c r="AQ62" s="2" t="str">
        <f>IFERROR(#REF!/GAMSCopen!AP62,"")</f>
        <v/>
      </c>
      <c r="AR62" s="2" t="str">
        <f>IFERROR(#REF!/GAMSCopen!AQ62,"")</f>
        <v/>
      </c>
      <c r="AS62" s="2" t="str">
        <f>IFERROR(#REF!/GAMSCopen!AR62,"")</f>
        <v/>
      </c>
      <c r="AT62" s="2" t="str">
        <f>IFERROR(#REF!/GAMSCopen!AS62,"")</f>
        <v/>
      </c>
      <c r="AU62" s="2" t="str">
        <f>IFERROR(#REF!/GAMSCopen!AT62,"")</f>
        <v/>
      </c>
      <c r="AV62" s="2" t="str">
        <f>IFERROR(#REF!/GAMSCopen!AU62,"")</f>
        <v/>
      </c>
      <c r="AW62" s="2" t="str">
        <f>IFERROR(#REF!/GAMSCopen!AV62,"")</f>
        <v/>
      </c>
      <c r="AX62" s="2" t="str">
        <f>IFERROR(#REF!/GAMSCopen!AW62,"")</f>
        <v/>
      </c>
      <c r="AY62" s="2" t="str">
        <f>IFERROR(#REF!/GAMSCopen!AX62,"")</f>
        <v/>
      </c>
      <c r="AZ62" s="2" t="str">
        <f>IFERROR(#REF!/GAMSCopen!AY62,"")</f>
        <v/>
      </c>
      <c r="BA62" s="2" t="str">
        <f>IFERROR(#REF!/GAMSCopen!AZ62,"")</f>
        <v/>
      </c>
      <c r="BB62" s="2" t="str">
        <f>IFERROR(#REF!/GAMSCopen!BA62,"")</f>
        <v/>
      </c>
      <c r="BC62" s="2" t="str">
        <f>IFERROR(#REF!/GAMSCopen!BB62,"")</f>
        <v/>
      </c>
      <c r="BD62" s="2" t="str">
        <f>IFERROR(#REF!/GAMSCopen!BC62,"")</f>
        <v/>
      </c>
      <c r="BE62" s="2" t="str">
        <f>IFERROR(#REF!/GAMSCopen!BD62,"")</f>
        <v/>
      </c>
      <c r="BF62" s="2" t="str">
        <f>IFERROR(#REF!/GAMSCopen!BE62,"")</f>
        <v/>
      </c>
      <c r="BG62" s="2" t="str">
        <f>IFERROR(#REF!/GAMSCopen!BF62,"")</f>
        <v/>
      </c>
      <c r="BH62" s="2" t="str">
        <f>IFERROR(#REF!/GAMSCopen!BG62,"")</f>
        <v/>
      </c>
      <c r="BI62" s="2" t="str">
        <f>IFERROR(#REF!/GAMSCopen!BH62,"")</f>
        <v/>
      </c>
      <c r="BJ62" s="2" t="str">
        <f>IFERROR(#REF!/GAMSCopen!BI62,"")</f>
        <v/>
      </c>
    </row>
    <row r="63" spans="1:62" x14ac:dyDescent="0.25">
      <c r="A63" t="e">
        <f>#REF!</f>
        <v>#REF!</v>
      </c>
      <c r="B63" t="str">
        <f>GAMSbase!A63</f>
        <v>...Deep Oceans, Year 2008</v>
      </c>
      <c r="C63" s="2" t="str">
        <f>IFERROR(#REF!/GAMSCopen!B63,"")</f>
        <v/>
      </c>
      <c r="D63" s="2" t="str">
        <f>IFERROR(#REF!/GAMSCopen!C63,"")</f>
        <v/>
      </c>
      <c r="E63" s="2" t="str">
        <f>IFERROR(#REF!/GAMSCopen!D63,"")</f>
        <v/>
      </c>
      <c r="F63" s="2" t="str">
        <f>IFERROR(#REF!/GAMSCopen!E63,"")</f>
        <v/>
      </c>
      <c r="G63" s="2" t="str">
        <f>IFERROR(#REF!/GAMSCopen!F63,"")</f>
        <v/>
      </c>
      <c r="H63" s="2" t="str">
        <f>IFERROR(#REF!/GAMSCopen!G63,"")</f>
        <v/>
      </c>
      <c r="I63" s="2" t="str">
        <f>IFERROR(#REF!/GAMSCopen!H63,"")</f>
        <v/>
      </c>
      <c r="J63" s="2" t="str">
        <f>IFERROR(#REF!/GAMSCopen!I63,"")</f>
        <v/>
      </c>
      <c r="K63" s="2" t="str">
        <f>IFERROR(#REF!/GAMSCopen!J63,"")</f>
        <v/>
      </c>
      <c r="L63" s="2" t="str">
        <f>IFERROR(#REF!/GAMSCopen!K63,"")</f>
        <v/>
      </c>
      <c r="M63" s="2" t="str">
        <f>IFERROR(#REF!/GAMSCopen!L63,"")</f>
        <v/>
      </c>
      <c r="N63" s="2" t="str">
        <f>IFERROR(#REF!/GAMSCopen!M63,"")</f>
        <v/>
      </c>
      <c r="O63" s="2" t="str">
        <f>IFERROR(#REF!/GAMSCopen!N63,"")</f>
        <v/>
      </c>
      <c r="P63" s="2" t="str">
        <f>IFERROR(#REF!/GAMSCopen!O63,"")</f>
        <v/>
      </c>
      <c r="Q63" s="2" t="str">
        <f>IFERROR(#REF!/GAMSCopen!P63,"")</f>
        <v/>
      </c>
      <c r="R63" s="2" t="str">
        <f>IFERROR(#REF!/GAMSCopen!Q63,"")</f>
        <v/>
      </c>
      <c r="S63" s="2" t="str">
        <f>IFERROR(#REF!/GAMSCopen!R63,"")</f>
        <v/>
      </c>
      <c r="T63" s="2" t="str">
        <f>IFERROR(#REF!/GAMSCopen!S63,"")</f>
        <v/>
      </c>
      <c r="U63" s="2" t="str">
        <f>IFERROR(#REF!/GAMSCopen!T63,"")</f>
        <v/>
      </c>
      <c r="V63" s="2" t="str">
        <f>IFERROR(#REF!/GAMSCopen!U63,"")</f>
        <v/>
      </c>
      <c r="W63" s="2" t="str">
        <f>IFERROR(#REF!/GAMSCopen!V63,"")</f>
        <v/>
      </c>
      <c r="X63" s="2" t="str">
        <f>IFERROR(#REF!/GAMSCopen!W63,"")</f>
        <v/>
      </c>
      <c r="Y63" s="2" t="str">
        <f>IFERROR(#REF!/GAMSCopen!X63,"")</f>
        <v/>
      </c>
      <c r="Z63" s="2" t="str">
        <f>IFERROR(#REF!/GAMSCopen!Y63,"")</f>
        <v/>
      </c>
      <c r="AA63" s="2" t="str">
        <f>IFERROR(#REF!/GAMSCopen!Z63,"")</f>
        <v/>
      </c>
      <c r="AB63" s="2" t="str">
        <f>IFERROR(#REF!/GAMSCopen!AA63,"")</f>
        <v/>
      </c>
      <c r="AC63" s="2" t="str">
        <f>IFERROR(#REF!/GAMSCopen!AB63,"")</f>
        <v/>
      </c>
      <c r="AD63" s="2" t="str">
        <f>IFERROR(#REF!/GAMSCopen!AC63,"")</f>
        <v/>
      </c>
      <c r="AE63" s="2" t="str">
        <f>IFERROR(#REF!/GAMSCopen!AD63,"")</f>
        <v/>
      </c>
      <c r="AF63" s="2" t="str">
        <f>IFERROR(#REF!/GAMSCopen!AE63,"")</f>
        <v/>
      </c>
      <c r="AG63" s="2" t="str">
        <f>IFERROR(#REF!/GAMSCopen!AF63,"")</f>
        <v/>
      </c>
      <c r="AH63" s="2" t="str">
        <f>IFERROR(#REF!/GAMSCopen!AG63,"")</f>
        <v/>
      </c>
      <c r="AI63" s="2" t="str">
        <f>IFERROR(#REF!/GAMSCopen!AH63,"")</f>
        <v/>
      </c>
      <c r="AJ63" s="2" t="str">
        <f>IFERROR(#REF!/GAMSCopen!AI63,"")</f>
        <v/>
      </c>
      <c r="AK63" s="2" t="str">
        <f>IFERROR(#REF!/GAMSCopen!AJ63,"")</f>
        <v/>
      </c>
      <c r="AL63" s="2" t="str">
        <f>IFERROR(#REF!/GAMSCopen!AK63,"")</f>
        <v/>
      </c>
      <c r="AM63" s="2" t="str">
        <f>IFERROR(#REF!/GAMSCopen!AL63,"")</f>
        <v/>
      </c>
      <c r="AN63" s="2" t="str">
        <f>IFERROR(#REF!/GAMSCopen!AM63,"")</f>
        <v/>
      </c>
      <c r="AO63" s="2" t="str">
        <f>IFERROR(#REF!/GAMSCopen!AN63,"")</f>
        <v/>
      </c>
      <c r="AP63" s="2" t="str">
        <f>IFERROR(#REF!/GAMSCopen!AO63,"")</f>
        <v/>
      </c>
      <c r="AQ63" s="2" t="str">
        <f>IFERROR(#REF!/GAMSCopen!AP63,"")</f>
        <v/>
      </c>
      <c r="AR63" s="2" t="str">
        <f>IFERROR(#REF!/GAMSCopen!AQ63,"")</f>
        <v/>
      </c>
      <c r="AS63" s="2" t="str">
        <f>IFERROR(#REF!/GAMSCopen!AR63,"")</f>
        <v/>
      </c>
      <c r="AT63" s="2" t="str">
        <f>IFERROR(#REF!/GAMSCopen!AS63,"")</f>
        <v/>
      </c>
      <c r="AU63" s="2" t="str">
        <f>IFERROR(#REF!/GAMSCopen!AT63,"")</f>
        <v/>
      </c>
      <c r="AV63" s="2" t="str">
        <f>IFERROR(#REF!/GAMSCopen!AU63,"")</f>
        <v/>
      </c>
      <c r="AW63" s="2" t="str">
        <f>IFERROR(#REF!/GAMSCopen!AV63,"")</f>
        <v/>
      </c>
      <c r="AX63" s="2" t="str">
        <f>IFERROR(#REF!/GAMSCopen!AW63,"")</f>
        <v/>
      </c>
      <c r="AY63" s="2" t="str">
        <f>IFERROR(#REF!/GAMSCopen!AX63,"")</f>
        <v/>
      </c>
      <c r="AZ63" s="2" t="str">
        <f>IFERROR(#REF!/GAMSCopen!AY63,"")</f>
        <v/>
      </c>
      <c r="BA63" s="2" t="str">
        <f>IFERROR(#REF!/GAMSCopen!AZ63,"")</f>
        <v/>
      </c>
      <c r="BB63" s="2" t="str">
        <f>IFERROR(#REF!/GAMSCopen!BA63,"")</f>
        <v/>
      </c>
      <c r="BC63" s="2" t="str">
        <f>IFERROR(#REF!/GAMSCopen!BB63,"")</f>
        <v/>
      </c>
      <c r="BD63" s="2" t="str">
        <f>IFERROR(#REF!/GAMSCopen!BC63,"")</f>
        <v/>
      </c>
      <c r="BE63" s="2" t="str">
        <f>IFERROR(#REF!/GAMSCopen!BD63,"")</f>
        <v/>
      </c>
      <c r="BF63" s="2" t="str">
        <f>IFERROR(#REF!/GAMSCopen!BE63,"")</f>
        <v/>
      </c>
      <c r="BG63" s="2" t="str">
        <f>IFERROR(#REF!/GAMSCopen!BF63,"")</f>
        <v/>
      </c>
      <c r="BH63" s="2" t="str">
        <f>IFERROR(#REF!/GAMSCopen!BG63,"")</f>
        <v/>
      </c>
      <c r="BI63" s="2" t="str">
        <f>IFERROR(#REF!/GAMSCopen!BH63,"")</f>
        <v/>
      </c>
      <c r="BJ63" s="2" t="str">
        <f>IFERROR(#REF!/GAMSCopen!BI63,"")</f>
        <v/>
      </c>
    </row>
    <row r="64" spans="1:62" x14ac:dyDescent="0.25">
      <c r="A64" t="e">
        <f>#REF!</f>
        <v>#REF!</v>
      </c>
      <c r="B64" t="str">
        <f>GAMSbase!A64</f>
        <v>* CARBON CYCLE PARAMETERS</v>
      </c>
      <c r="C64" s="2" t="str">
        <f>IFERROR(#REF!/GAMSCopen!B64,"")</f>
        <v/>
      </c>
      <c r="D64" s="2" t="str">
        <f>IFERROR(#REF!/GAMSCopen!C64,"")</f>
        <v/>
      </c>
      <c r="E64" s="2" t="str">
        <f>IFERROR(#REF!/GAMSCopen!D64,"")</f>
        <v/>
      </c>
      <c r="F64" s="2" t="str">
        <f>IFERROR(#REF!/GAMSCopen!E64,"")</f>
        <v/>
      </c>
      <c r="G64" s="2" t="str">
        <f>IFERROR(#REF!/GAMSCopen!F64,"")</f>
        <v/>
      </c>
      <c r="H64" s="2" t="str">
        <f>IFERROR(#REF!/GAMSCopen!G64,"")</f>
        <v/>
      </c>
      <c r="I64" s="2" t="str">
        <f>IFERROR(#REF!/GAMSCopen!H64,"")</f>
        <v/>
      </c>
      <c r="J64" s="2" t="str">
        <f>IFERROR(#REF!/GAMSCopen!I64,"")</f>
        <v/>
      </c>
      <c r="K64" s="2" t="str">
        <f>IFERROR(#REF!/GAMSCopen!J64,"")</f>
        <v/>
      </c>
      <c r="L64" s="2" t="str">
        <f>IFERROR(#REF!/GAMSCopen!K64,"")</f>
        <v/>
      </c>
      <c r="M64" s="2" t="str">
        <f>IFERROR(#REF!/GAMSCopen!L64,"")</f>
        <v/>
      </c>
      <c r="N64" s="2" t="str">
        <f>IFERROR(#REF!/GAMSCopen!M64,"")</f>
        <v/>
      </c>
      <c r="O64" s="2" t="str">
        <f>IFERROR(#REF!/GAMSCopen!N64,"")</f>
        <v/>
      </c>
      <c r="P64" s="2" t="str">
        <f>IFERROR(#REF!/GAMSCopen!O64,"")</f>
        <v/>
      </c>
      <c r="Q64" s="2" t="str">
        <f>IFERROR(#REF!/GAMSCopen!P64,"")</f>
        <v/>
      </c>
      <c r="R64" s="2" t="str">
        <f>IFERROR(#REF!/GAMSCopen!Q64,"")</f>
        <v/>
      </c>
      <c r="S64" s="2" t="str">
        <f>IFERROR(#REF!/GAMSCopen!R64,"")</f>
        <v/>
      </c>
      <c r="T64" s="2" t="str">
        <f>IFERROR(#REF!/GAMSCopen!S64,"")</f>
        <v/>
      </c>
      <c r="U64" s="2" t="str">
        <f>IFERROR(#REF!/GAMSCopen!T64,"")</f>
        <v/>
      </c>
      <c r="V64" s="2" t="str">
        <f>IFERROR(#REF!/GAMSCopen!U64,"")</f>
        <v/>
      </c>
      <c r="W64" s="2" t="str">
        <f>IFERROR(#REF!/GAMSCopen!V64,"")</f>
        <v/>
      </c>
      <c r="X64" s="2" t="str">
        <f>IFERROR(#REF!/GAMSCopen!W64,"")</f>
        <v/>
      </c>
      <c r="Y64" s="2" t="str">
        <f>IFERROR(#REF!/GAMSCopen!X64,"")</f>
        <v/>
      </c>
      <c r="Z64" s="2" t="str">
        <f>IFERROR(#REF!/GAMSCopen!Y64,"")</f>
        <v/>
      </c>
      <c r="AA64" s="2" t="str">
        <f>IFERROR(#REF!/GAMSCopen!Z64,"")</f>
        <v/>
      </c>
      <c r="AB64" s="2" t="str">
        <f>IFERROR(#REF!/GAMSCopen!AA64,"")</f>
        <v/>
      </c>
      <c r="AC64" s="2" t="str">
        <f>IFERROR(#REF!/GAMSCopen!AB64,"")</f>
        <v/>
      </c>
      <c r="AD64" s="2" t="str">
        <f>IFERROR(#REF!/GAMSCopen!AC64,"")</f>
        <v/>
      </c>
      <c r="AE64" s="2" t="str">
        <f>IFERROR(#REF!/GAMSCopen!AD64,"")</f>
        <v/>
      </c>
      <c r="AF64" s="2" t="str">
        <f>IFERROR(#REF!/GAMSCopen!AE64,"")</f>
        <v/>
      </c>
      <c r="AG64" s="2" t="str">
        <f>IFERROR(#REF!/GAMSCopen!AF64,"")</f>
        <v/>
      </c>
      <c r="AH64" s="2" t="str">
        <f>IFERROR(#REF!/GAMSCopen!AG64,"")</f>
        <v/>
      </c>
      <c r="AI64" s="2" t="str">
        <f>IFERROR(#REF!/GAMSCopen!AH64,"")</f>
        <v/>
      </c>
      <c r="AJ64" s="2" t="str">
        <f>IFERROR(#REF!/GAMSCopen!AI64,"")</f>
        <v/>
      </c>
      <c r="AK64" s="2" t="str">
        <f>IFERROR(#REF!/GAMSCopen!AJ64,"")</f>
        <v/>
      </c>
      <c r="AL64" s="2" t="str">
        <f>IFERROR(#REF!/GAMSCopen!AK64,"")</f>
        <v/>
      </c>
      <c r="AM64" s="2" t="str">
        <f>IFERROR(#REF!/GAMSCopen!AL64,"")</f>
        <v/>
      </c>
      <c r="AN64" s="2" t="str">
        <f>IFERROR(#REF!/GAMSCopen!AM64,"")</f>
        <v/>
      </c>
      <c r="AO64" s="2" t="str">
        <f>IFERROR(#REF!/GAMSCopen!AN64,"")</f>
        <v/>
      </c>
      <c r="AP64" s="2" t="str">
        <f>IFERROR(#REF!/GAMSCopen!AO64,"")</f>
        <v/>
      </c>
      <c r="AQ64" s="2" t="str">
        <f>IFERROR(#REF!/GAMSCopen!AP64,"")</f>
        <v/>
      </c>
      <c r="AR64" s="2" t="str">
        <f>IFERROR(#REF!/GAMSCopen!AQ64,"")</f>
        <v/>
      </c>
      <c r="AS64" s="2" t="str">
        <f>IFERROR(#REF!/GAMSCopen!AR64,"")</f>
        <v/>
      </c>
      <c r="AT64" s="2" t="str">
        <f>IFERROR(#REF!/GAMSCopen!AS64,"")</f>
        <v/>
      </c>
      <c r="AU64" s="2" t="str">
        <f>IFERROR(#REF!/GAMSCopen!AT64,"")</f>
        <v/>
      </c>
      <c r="AV64" s="2" t="str">
        <f>IFERROR(#REF!/GAMSCopen!AU64,"")</f>
        <v/>
      </c>
      <c r="AW64" s="2" t="str">
        <f>IFERROR(#REF!/GAMSCopen!AV64,"")</f>
        <v/>
      </c>
      <c r="AX64" s="2" t="str">
        <f>IFERROR(#REF!/GAMSCopen!AW64,"")</f>
        <v/>
      </c>
      <c r="AY64" s="2" t="str">
        <f>IFERROR(#REF!/GAMSCopen!AX64,"")</f>
        <v/>
      </c>
      <c r="AZ64" s="2" t="str">
        <f>IFERROR(#REF!/GAMSCopen!AY64,"")</f>
        <v/>
      </c>
      <c r="BA64" s="2" t="str">
        <f>IFERROR(#REF!/GAMSCopen!AZ64,"")</f>
        <v/>
      </c>
      <c r="BB64" s="2" t="str">
        <f>IFERROR(#REF!/GAMSCopen!BA64,"")</f>
        <v/>
      </c>
      <c r="BC64" s="2" t="str">
        <f>IFERROR(#REF!/GAMSCopen!BB64,"")</f>
        <v/>
      </c>
      <c r="BD64" s="2" t="str">
        <f>IFERROR(#REF!/GAMSCopen!BC64,"")</f>
        <v/>
      </c>
      <c r="BE64" s="2" t="str">
        <f>IFERROR(#REF!/GAMSCopen!BD64,"")</f>
        <v/>
      </c>
      <c r="BF64" s="2" t="str">
        <f>IFERROR(#REF!/GAMSCopen!BE64,"")</f>
        <v/>
      </c>
      <c r="BG64" s="2" t="str">
        <f>IFERROR(#REF!/GAMSCopen!BF64,"")</f>
        <v/>
      </c>
      <c r="BH64" s="2" t="str">
        <f>IFERROR(#REF!/GAMSCopen!BG64,"")</f>
        <v/>
      </c>
      <c r="BI64" s="2" t="str">
        <f>IFERROR(#REF!/GAMSCopen!BH64,"")</f>
        <v/>
      </c>
      <c r="BJ64" s="2" t="str">
        <f>IFERROR(#REF!/GAMSCopen!BI64,"")</f>
        <v/>
      </c>
    </row>
    <row r="65" spans="1:62" x14ac:dyDescent="0.25">
      <c r="A65" t="e">
        <f>#REF!</f>
        <v>#REF!</v>
      </c>
      <c r="B65" t="str">
        <f>GAMSbase!A65</f>
        <v>AtA b11</v>
      </c>
      <c r="C65" s="2" t="str">
        <f>IFERROR(#REF!/GAMSCopen!B65,"")</f>
        <v/>
      </c>
      <c r="D65" s="2" t="str">
        <f>IFERROR(#REF!/GAMSCopen!C65,"")</f>
        <v/>
      </c>
      <c r="E65" s="2" t="str">
        <f>IFERROR(#REF!/GAMSCopen!D65,"")</f>
        <v/>
      </c>
      <c r="F65" s="2" t="str">
        <f>IFERROR(#REF!/GAMSCopen!E65,"")</f>
        <v/>
      </c>
      <c r="G65" s="2" t="str">
        <f>IFERROR(#REF!/GAMSCopen!F65,"")</f>
        <v/>
      </c>
      <c r="H65" s="2" t="str">
        <f>IFERROR(#REF!/GAMSCopen!G65,"")</f>
        <v/>
      </c>
      <c r="I65" s="2" t="str">
        <f>IFERROR(#REF!/GAMSCopen!H65,"")</f>
        <v/>
      </c>
      <c r="J65" s="2" t="str">
        <f>IFERROR(#REF!/GAMSCopen!I65,"")</f>
        <v/>
      </c>
      <c r="K65" s="2" t="str">
        <f>IFERROR(#REF!/GAMSCopen!J65,"")</f>
        <v/>
      </c>
      <c r="L65" s="2" t="str">
        <f>IFERROR(#REF!/GAMSCopen!K65,"")</f>
        <v/>
      </c>
      <c r="M65" s="2" t="str">
        <f>IFERROR(#REF!/GAMSCopen!L65,"")</f>
        <v/>
      </c>
      <c r="N65" s="2" t="str">
        <f>IFERROR(#REF!/GAMSCopen!M65,"")</f>
        <v/>
      </c>
      <c r="O65" s="2" t="str">
        <f>IFERROR(#REF!/GAMSCopen!N65,"")</f>
        <v/>
      </c>
      <c r="P65" s="2" t="str">
        <f>IFERROR(#REF!/GAMSCopen!O65,"")</f>
        <v/>
      </c>
      <c r="Q65" s="2" t="str">
        <f>IFERROR(#REF!/GAMSCopen!P65,"")</f>
        <v/>
      </c>
      <c r="R65" s="2" t="str">
        <f>IFERROR(#REF!/GAMSCopen!Q65,"")</f>
        <v/>
      </c>
      <c r="S65" s="2" t="str">
        <f>IFERROR(#REF!/GAMSCopen!R65,"")</f>
        <v/>
      </c>
      <c r="T65" s="2" t="str">
        <f>IFERROR(#REF!/GAMSCopen!S65,"")</f>
        <v/>
      </c>
      <c r="U65" s="2" t="str">
        <f>IFERROR(#REF!/GAMSCopen!T65,"")</f>
        <v/>
      </c>
      <c r="V65" s="2" t="str">
        <f>IFERROR(#REF!/GAMSCopen!U65,"")</f>
        <v/>
      </c>
      <c r="W65" s="2" t="str">
        <f>IFERROR(#REF!/GAMSCopen!V65,"")</f>
        <v/>
      </c>
      <c r="X65" s="2" t="str">
        <f>IFERROR(#REF!/GAMSCopen!W65,"")</f>
        <v/>
      </c>
      <c r="Y65" s="2" t="str">
        <f>IFERROR(#REF!/GAMSCopen!X65,"")</f>
        <v/>
      </c>
      <c r="Z65" s="2" t="str">
        <f>IFERROR(#REF!/GAMSCopen!Y65,"")</f>
        <v/>
      </c>
      <c r="AA65" s="2" t="str">
        <f>IFERROR(#REF!/GAMSCopen!Z65,"")</f>
        <v/>
      </c>
      <c r="AB65" s="2" t="str">
        <f>IFERROR(#REF!/GAMSCopen!AA65,"")</f>
        <v/>
      </c>
      <c r="AC65" s="2" t="str">
        <f>IFERROR(#REF!/GAMSCopen!AB65,"")</f>
        <v/>
      </c>
      <c r="AD65" s="2" t="str">
        <f>IFERROR(#REF!/GAMSCopen!AC65,"")</f>
        <v/>
      </c>
      <c r="AE65" s="2" t="str">
        <f>IFERROR(#REF!/GAMSCopen!AD65,"")</f>
        <v/>
      </c>
      <c r="AF65" s="2" t="str">
        <f>IFERROR(#REF!/GAMSCopen!AE65,"")</f>
        <v/>
      </c>
      <c r="AG65" s="2" t="str">
        <f>IFERROR(#REF!/GAMSCopen!AF65,"")</f>
        <v/>
      </c>
      <c r="AH65" s="2" t="str">
        <f>IFERROR(#REF!/GAMSCopen!AG65,"")</f>
        <v/>
      </c>
      <c r="AI65" s="2" t="str">
        <f>IFERROR(#REF!/GAMSCopen!AH65,"")</f>
        <v/>
      </c>
      <c r="AJ65" s="2" t="str">
        <f>IFERROR(#REF!/GAMSCopen!AI65,"")</f>
        <v/>
      </c>
      <c r="AK65" s="2" t="str">
        <f>IFERROR(#REF!/GAMSCopen!AJ65,"")</f>
        <v/>
      </c>
      <c r="AL65" s="2" t="str">
        <f>IFERROR(#REF!/GAMSCopen!AK65,"")</f>
        <v/>
      </c>
      <c r="AM65" s="2" t="str">
        <f>IFERROR(#REF!/GAMSCopen!AL65,"")</f>
        <v/>
      </c>
      <c r="AN65" s="2" t="str">
        <f>IFERROR(#REF!/GAMSCopen!AM65,"")</f>
        <v/>
      </c>
      <c r="AO65" s="2" t="str">
        <f>IFERROR(#REF!/GAMSCopen!AN65,"")</f>
        <v/>
      </c>
      <c r="AP65" s="2" t="str">
        <f>IFERROR(#REF!/GAMSCopen!AO65,"")</f>
        <v/>
      </c>
      <c r="AQ65" s="2" t="str">
        <f>IFERROR(#REF!/GAMSCopen!AP65,"")</f>
        <v/>
      </c>
      <c r="AR65" s="2" t="str">
        <f>IFERROR(#REF!/GAMSCopen!AQ65,"")</f>
        <v/>
      </c>
      <c r="AS65" s="2" t="str">
        <f>IFERROR(#REF!/GAMSCopen!AR65,"")</f>
        <v/>
      </c>
      <c r="AT65" s="2" t="str">
        <f>IFERROR(#REF!/GAMSCopen!AS65,"")</f>
        <v/>
      </c>
      <c r="AU65" s="2" t="str">
        <f>IFERROR(#REF!/GAMSCopen!AT65,"")</f>
        <v/>
      </c>
      <c r="AV65" s="2" t="str">
        <f>IFERROR(#REF!/GAMSCopen!AU65,"")</f>
        <v/>
      </c>
      <c r="AW65" s="2" t="str">
        <f>IFERROR(#REF!/GAMSCopen!AV65,"")</f>
        <v/>
      </c>
      <c r="AX65" s="2" t="str">
        <f>IFERROR(#REF!/GAMSCopen!AW65,"")</f>
        <v/>
      </c>
      <c r="AY65" s="2" t="str">
        <f>IFERROR(#REF!/GAMSCopen!AX65,"")</f>
        <v/>
      </c>
      <c r="AZ65" s="2" t="str">
        <f>IFERROR(#REF!/GAMSCopen!AY65,"")</f>
        <v/>
      </c>
      <c r="BA65" s="2" t="str">
        <f>IFERROR(#REF!/GAMSCopen!AZ65,"")</f>
        <v/>
      </c>
      <c r="BB65" s="2" t="str">
        <f>IFERROR(#REF!/GAMSCopen!BA65,"")</f>
        <v/>
      </c>
      <c r="BC65" s="2" t="str">
        <f>IFERROR(#REF!/GAMSCopen!BB65,"")</f>
        <v/>
      </c>
      <c r="BD65" s="2" t="str">
        <f>IFERROR(#REF!/GAMSCopen!BC65,"")</f>
        <v/>
      </c>
      <c r="BE65" s="2" t="str">
        <f>IFERROR(#REF!/GAMSCopen!BD65,"")</f>
        <v/>
      </c>
      <c r="BF65" s="2" t="str">
        <f>IFERROR(#REF!/GAMSCopen!BE65,"")</f>
        <v/>
      </c>
      <c r="BG65" s="2" t="str">
        <f>IFERROR(#REF!/GAMSCopen!BF65,"")</f>
        <v/>
      </c>
      <c r="BH65" s="2" t="str">
        <f>IFERROR(#REF!/GAMSCopen!BG65,"")</f>
        <v/>
      </c>
      <c r="BI65" s="2" t="str">
        <f>IFERROR(#REF!/GAMSCopen!BH65,"")</f>
        <v/>
      </c>
      <c r="BJ65" s="2" t="str">
        <f>IFERROR(#REF!/GAMSCopen!BI65,"")</f>
        <v/>
      </c>
    </row>
    <row r="66" spans="1:62" x14ac:dyDescent="0.25">
      <c r="A66" t="e">
        <f>#REF!</f>
        <v>#REF!</v>
      </c>
      <c r="B66" t="str">
        <f>GAMSbase!A66</f>
        <v>BtA b21</v>
      </c>
      <c r="C66" s="2" t="str">
        <f>IFERROR(#REF!/GAMSCopen!B66,"")</f>
        <v/>
      </c>
      <c r="D66" s="2" t="str">
        <f>IFERROR(#REF!/GAMSCopen!C66,"")</f>
        <v/>
      </c>
      <c r="E66" s="2" t="str">
        <f>IFERROR(#REF!/GAMSCopen!D66,"")</f>
        <v/>
      </c>
      <c r="F66" s="2" t="str">
        <f>IFERROR(#REF!/GAMSCopen!E66,"")</f>
        <v/>
      </c>
      <c r="G66" s="2" t="str">
        <f>IFERROR(#REF!/GAMSCopen!F66,"")</f>
        <v/>
      </c>
      <c r="H66" s="2" t="str">
        <f>IFERROR(#REF!/GAMSCopen!G66,"")</f>
        <v/>
      </c>
      <c r="I66" s="2" t="str">
        <f>IFERROR(#REF!/GAMSCopen!H66,"")</f>
        <v/>
      </c>
      <c r="J66" s="2" t="str">
        <f>IFERROR(#REF!/GAMSCopen!I66,"")</f>
        <v/>
      </c>
      <c r="K66" s="2" t="str">
        <f>IFERROR(#REF!/GAMSCopen!J66,"")</f>
        <v/>
      </c>
      <c r="L66" s="2" t="str">
        <f>IFERROR(#REF!/GAMSCopen!K66,"")</f>
        <v/>
      </c>
      <c r="M66" s="2" t="str">
        <f>IFERROR(#REF!/GAMSCopen!L66,"")</f>
        <v/>
      </c>
      <c r="N66" s="2" t="str">
        <f>IFERROR(#REF!/GAMSCopen!M66,"")</f>
        <v/>
      </c>
      <c r="O66" s="2" t="str">
        <f>IFERROR(#REF!/GAMSCopen!N66,"")</f>
        <v/>
      </c>
      <c r="P66" s="2" t="str">
        <f>IFERROR(#REF!/GAMSCopen!O66,"")</f>
        <v/>
      </c>
      <c r="Q66" s="2" t="str">
        <f>IFERROR(#REF!/GAMSCopen!P66,"")</f>
        <v/>
      </c>
      <c r="R66" s="2" t="str">
        <f>IFERROR(#REF!/GAMSCopen!Q66,"")</f>
        <v/>
      </c>
      <c r="S66" s="2" t="str">
        <f>IFERROR(#REF!/GAMSCopen!R66,"")</f>
        <v/>
      </c>
      <c r="T66" s="2" t="str">
        <f>IFERROR(#REF!/GAMSCopen!S66,"")</f>
        <v/>
      </c>
      <c r="U66" s="2" t="str">
        <f>IFERROR(#REF!/GAMSCopen!T66,"")</f>
        <v/>
      </c>
      <c r="V66" s="2" t="str">
        <f>IFERROR(#REF!/GAMSCopen!U66,"")</f>
        <v/>
      </c>
      <c r="W66" s="2" t="str">
        <f>IFERROR(#REF!/GAMSCopen!V66,"")</f>
        <v/>
      </c>
      <c r="X66" s="2" t="str">
        <f>IFERROR(#REF!/GAMSCopen!W66,"")</f>
        <v/>
      </c>
      <c r="Y66" s="2" t="str">
        <f>IFERROR(#REF!/GAMSCopen!X66,"")</f>
        <v/>
      </c>
      <c r="Z66" s="2" t="str">
        <f>IFERROR(#REF!/GAMSCopen!Y66,"")</f>
        <v/>
      </c>
      <c r="AA66" s="2" t="str">
        <f>IFERROR(#REF!/GAMSCopen!Z66,"")</f>
        <v/>
      </c>
      <c r="AB66" s="2" t="str">
        <f>IFERROR(#REF!/GAMSCopen!AA66,"")</f>
        <v/>
      </c>
      <c r="AC66" s="2" t="str">
        <f>IFERROR(#REF!/GAMSCopen!AB66,"")</f>
        <v/>
      </c>
      <c r="AD66" s="2" t="str">
        <f>IFERROR(#REF!/GAMSCopen!AC66,"")</f>
        <v/>
      </c>
      <c r="AE66" s="2" t="str">
        <f>IFERROR(#REF!/GAMSCopen!AD66,"")</f>
        <v/>
      </c>
      <c r="AF66" s="2" t="str">
        <f>IFERROR(#REF!/GAMSCopen!AE66,"")</f>
        <v/>
      </c>
      <c r="AG66" s="2" t="str">
        <f>IFERROR(#REF!/GAMSCopen!AF66,"")</f>
        <v/>
      </c>
      <c r="AH66" s="2" t="str">
        <f>IFERROR(#REF!/GAMSCopen!AG66,"")</f>
        <v/>
      </c>
      <c r="AI66" s="2" t="str">
        <f>IFERROR(#REF!/GAMSCopen!AH66,"")</f>
        <v/>
      </c>
      <c r="AJ66" s="2" t="str">
        <f>IFERROR(#REF!/GAMSCopen!AI66,"")</f>
        <v/>
      </c>
      <c r="AK66" s="2" t="str">
        <f>IFERROR(#REF!/GAMSCopen!AJ66,"")</f>
        <v/>
      </c>
      <c r="AL66" s="2" t="str">
        <f>IFERROR(#REF!/GAMSCopen!AK66,"")</f>
        <v/>
      </c>
      <c r="AM66" s="2" t="str">
        <f>IFERROR(#REF!/GAMSCopen!AL66,"")</f>
        <v/>
      </c>
      <c r="AN66" s="2" t="str">
        <f>IFERROR(#REF!/GAMSCopen!AM66,"")</f>
        <v/>
      </c>
      <c r="AO66" s="2" t="str">
        <f>IFERROR(#REF!/GAMSCopen!AN66,"")</f>
        <v/>
      </c>
      <c r="AP66" s="2" t="str">
        <f>IFERROR(#REF!/GAMSCopen!AO66,"")</f>
        <v/>
      </c>
      <c r="AQ66" s="2" t="str">
        <f>IFERROR(#REF!/GAMSCopen!AP66,"")</f>
        <v/>
      </c>
      <c r="AR66" s="2" t="str">
        <f>IFERROR(#REF!/GAMSCopen!AQ66,"")</f>
        <v/>
      </c>
      <c r="AS66" s="2" t="str">
        <f>IFERROR(#REF!/GAMSCopen!AR66,"")</f>
        <v/>
      </c>
      <c r="AT66" s="2" t="str">
        <f>IFERROR(#REF!/GAMSCopen!AS66,"")</f>
        <v/>
      </c>
      <c r="AU66" s="2" t="str">
        <f>IFERROR(#REF!/GAMSCopen!AT66,"")</f>
        <v/>
      </c>
      <c r="AV66" s="2" t="str">
        <f>IFERROR(#REF!/GAMSCopen!AU66,"")</f>
        <v/>
      </c>
      <c r="AW66" s="2" t="str">
        <f>IFERROR(#REF!/GAMSCopen!AV66,"")</f>
        <v/>
      </c>
      <c r="AX66" s="2" t="str">
        <f>IFERROR(#REF!/GAMSCopen!AW66,"")</f>
        <v/>
      </c>
      <c r="AY66" s="2" t="str">
        <f>IFERROR(#REF!/GAMSCopen!AX66,"")</f>
        <v/>
      </c>
      <c r="AZ66" s="2" t="str">
        <f>IFERROR(#REF!/GAMSCopen!AY66,"")</f>
        <v/>
      </c>
      <c r="BA66" s="2" t="str">
        <f>IFERROR(#REF!/GAMSCopen!AZ66,"")</f>
        <v/>
      </c>
      <c r="BB66" s="2" t="str">
        <f>IFERROR(#REF!/GAMSCopen!BA66,"")</f>
        <v/>
      </c>
      <c r="BC66" s="2" t="str">
        <f>IFERROR(#REF!/GAMSCopen!BB66,"")</f>
        <v/>
      </c>
      <c r="BD66" s="2" t="str">
        <f>IFERROR(#REF!/GAMSCopen!BC66,"")</f>
        <v/>
      </c>
      <c r="BE66" s="2" t="str">
        <f>IFERROR(#REF!/GAMSCopen!BD66,"")</f>
        <v/>
      </c>
      <c r="BF66" s="2" t="str">
        <f>IFERROR(#REF!/GAMSCopen!BE66,"")</f>
        <v/>
      </c>
      <c r="BG66" s="2" t="str">
        <f>IFERROR(#REF!/GAMSCopen!BF66,"")</f>
        <v/>
      </c>
      <c r="BH66" s="2" t="str">
        <f>IFERROR(#REF!/GAMSCopen!BG66,"")</f>
        <v/>
      </c>
      <c r="BI66" s="2" t="str">
        <f>IFERROR(#REF!/GAMSCopen!BH66,"")</f>
        <v/>
      </c>
      <c r="BJ66" s="2" t="str">
        <f>IFERROR(#REF!/GAMSCopen!BI66,"")</f>
        <v/>
      </c>
    </row>
    <row r="67" spans="1:62" x14ac:dyDescent="0.25">
      <c r="A67" t="e">
        <f>#REF!</f>
        <v>#REF!</v>
      </c>
      <c r="B67" t="str">
        <f>GAMSbase!A67</f>
        <v>AtB b12</v>
      </c>
      <c r="C67" s="2" t="str">
        <f>IFERROR(#REF!/GAMSCopen!B67,"")</f>
        <v/>
      </c>
      <c r="D67" s="2" t="str">
        <f>IFERROR(#REF!/GAMSCopen!C67,"")</f>
        <v/>
      </c>
      <c r="E67" s="2" t="str">
        <f>IFERROR(#REF!/GAMSCopen!D67,"")</f>
        <v/>
      </c>
      <c r="F67" s="2" t="str">
        <f>IFERROR(#REF!/GAMSCopen!E67,"")</f>
        <v/>
      </c>
      <c r="G67" s="2" t="str">
        <f>IFERROR(#REF!/GAMSCopen!F67,"")</f>
        <v/>
      </c>
      <c r="H67" s="2" t="str">
        <f>IFERROR(#REF!/GAMSCopen!G67,"")</f>
        <v/>
      </c>
      <c r="I67" s="2" t="str">
        <f>IFERROR(#REF!/GAMSCopen!H67,"")</f>
        <v/>
      </c>
      <c r="J67" s="2" t="str">
        <f>IFERROR(#REF!/GAMSCopen!I67,"")</f>
        <v/>
      </c>
      <c r="K67" s="2" t="str">
        <f>IFERROR(#REF!/GAMSCopen!J67,"")</f>
        <v/>
      </c>
      <c r="L67" s="2" t="str">
        <f>IFERROR(#REF!/GAMSCopen!K67,"")</f>
        <v/>
      </c>
      <c r="M67" s="2" t="str">
        <f>IFERROR(#REF!/GAMSCopen!L67,"")</f>
        <v/>
      </c>
      <c r="N67" s="2" t="str">
        <f>IFERROR(#REF!/GAMSCopen!M67,"")</f>
        <v/>
      </c>
      <c r="O67" s="2" t="str">
        <f>IFERROR(#REF!/GAMSCopen!N67,"")</f>
        <v/>
      </c>
      <c r="P67" s="2" t="str">
        <f>IFERROR(#REF!/GAMSCopen!O67,"")</f>
        <v/>
      </c>
      <c r="Q67" s="2" t="str">
        <f>IFERROR(#REF!/GAMSCopen!P67,"")</f>
        <v/>
      </c>
      <c r="R67" s="2" t="str">
        <f>IFERROR(#REF!/GAMSCopen!Q67,"")</f>
        <v/>
      </c>
      <c r="S67" s="2" t="str">
        <f>IFERROR(#REF!/GAMSCopen!R67,"")</f>
        <v/>
      </c>
      <c r="T67" s="2" t="str">
        <f>IFERROR(#REF!/GAMSCopen!S67,"")</f>
        <v/>
      </c>
      <c r="U67" s="2" t="str">
        <f>IFERROR(#REF!/GAMSCopen!T67,"")</f>
        <v/>
      </c>
      <c r="V67" s="2" t="str">
        <f>IFERROR(#REF!/GAMSCopen!U67,"")</f>
        <v/>
      </c>
      <c r="W67" s="2" t="str">
        <f>IFERROR(#REF!/GAMSCopen!V67,"")</f>
        <v/>
      </c>
      <c r="X67" s="2" t="str">
        <f>IFERROR(#REF!/GAMSCopen!W67,"")</f>
        <v/>
      </c>
      <c r="Y67" s="2" t="str">
        <f>IFERROR(#REF!/GAMSCopen!X67,"")</f>
        <v/>
      </c>
      <c r="Z67" s="2" t="str">
        <f>IFERROR(#REF!/GAMSCopen!Y67,"")</f>
        <v/>
      </c>
      <c r="AA67" s="2" t="str">
        <f>IFERROR(#REF!/GAMSCopen!Z67,"")</f>
        <v/>
      </c>
      <c r="AB67" s="2" t="str">
        <f>IFERROR(#REF!/GAMSCopen!AA67,"")</f>
        <v/>
      </c>
      <c r="AC67" s="2" t="str">
        <f>IFERROR(#REF!/GAMSCopen!AB67,"")</f>
        <v/>
      </c>
      <c r="AD67" s="2" t="str">
        <f>IFERROR(#REF!/GAMSCopen!AC67,"")</f>
        <v/>
      </c>
      <c r="AE67" s="2" t="str">
        <f>IFERROR(#REF!/GAMSCopen!AD67,"")</f>
        <v/>
      </c>
      <c r="AF67" s="2" t="str">
        <f>IFERROR(#REF!/GAMSCopen!AE67,"")</f>
        <v/>
      </c>
      <c r="AG67" s="2" t="str">
        <f>IFERROR(#REF!/GAMSCopen!AF67,"")</f>
        <v/>
      </c>
      <c r="AH67" s="2" t="str">
        <f>IFERROR(#REF!/GAMSCopen!AG67,"")</f>
        <v/>
      </c>
      <c r="AI67" s="2" t="str">
        <f>IFERROR(#REF!/GAMSCopen!AH67,"")</f>
        <v/>
      </c>
      <c r="AJ67" s="2" t="str">
        <f>IFERROR(#REF!/GAMSCopen!AI67,"")</f>
        <v/>
      </c>
      <c r="AK67" s="2" t="str">
        <f>IFERROR(#REF!/GAMSCopen!AJ67,"")</f>
        <v/>
      </c>
      <c r="AL67" s="2" t="str">
        <f>IFERROR(#REF!/GAMSCopen!AK67,"")</f>
        <v/>
      </c>
      <c r="AM67" s="2" t="str">
        <f>IFERROR(#REF!/GAMSCopen!AL67,"")</f>
        <v/>
      </c>
      <c r="AN67" s="2" t="str">
        <f>IFERROR(#REF!/GAMSCopen!AM67,"")</f>
        <v/>
      </c>
      <c r="AO67" s="2" t="str">
        <f>IFERROR(#REF!/GAMSCopen!AN67,"")</f>
        <v/>
      </c>
      <c r="AP67" s="2" t="str">
        <f>IFERROR(#REF!/GAMSCopen!AO67,"")</f>
        <v/>
      </c>
      <c r="AQ67" s="2" t="str">
        <f>IFERROR(#REF!/GAMSCopen!AP67,"")</f>
        <v/>
      </c>
      <c r="AR67" s="2" t="str">
        <f>IFERROR(#REF!/GAMSCopen!AQ67,"")</f>
        <v/>
      </c>
      <c r="AS67" s="2" t="str">
        <f>IFERROR(#REF!/GAMSCopen!AR67,"")</f>
        <v/>
      </c>
      <c r="AT67" s="2" t="str">
        <f>IFERROR(#REF!/GAMSCopen!AS67,"")</f>
        <v/>
      </c>
      <c r="AU67" s="2" t="str">
        <f>IFERROR(#REF!/GAMSCopen!AT67,"")</f>
        <v/>
      </c>
      <c r="AV67" s="2" t="str">
        <f>IFERROR(#REF!/GAMSCopen!AU67,"")</f>
        <v/>
      </c>
      <c r="AW67" s="2" t="str">
        <f>IFERROR(#REF!/GAMSCopen!AV67,"")</f>
        <v/>
      </c>
      <c r="AX67" s="2" t="str">
        <f>IFERROR(#REF!/GAMSCopen!AW67,"")</f>
        <v/>
      </c>
      <c r="AY67" s="2" t="str">
        <f>IFERROR(#REF!/GAMSCopen!AX67,"")</f>
        <v/>
      </c>
      <c r="AZ67" s="2" t="str">
        <f>IFERROR(#REF!/GAMSCopen!AY67,"")</f>
        <v/>
      </c>
      <c r="BA67" s="2" t="str">
        <f>IFERROR(#REF!/GAMSCopen!AZ67,"")</f>
        <v/>
      </c>
      <c r="BB67" s="2" t="str">
        <f>IFERROR(#REF!/GAMSCopen!BA67,"")</f>
        <v/>
      </c>
      <c r="BC67" s="2" t="str">
        <f>IFERROR(#REF!/GAMSCopen!BB67,"")</f>
        <v/>
      </c>
      <c r="BD67" s="2" t="str">
        <f>IFERROR(#REF!/GAMSCopen!BC67,"")</f>
        <v/>
      </c>
      <c r="BE67" s="2" t="str">
        <f>IFERROR(#REF!/GAMSCopen!BD67,"")</f>
        <v/>
      </c>
      <c r="BF67" s="2" t="str">
        <f>IFERROR(#REF!/GAMSCopen!BE67,"")</f>
        <v/>
      </c>
      <c r="BG67" s="2" t="str">
        <f>IFERROR(#REF!/GAMSCopen!BF67,"")</f>
        <v/>
      </c>
      <c r="BH67" s="2" t="str">
        <f>IFERROR(#REF!/GAMSCopen!BG67,"")</f>
        <v/>
      </c>
      <c r="BI67" s="2" t="str">
        <f>IFERROR(#REF!/GAMSCopen!BH67,"")</f>
        <v/>
      </c>
      <c r="BJ67" s="2" t="str">
        <f>IFERROR(#REF!/GAMSCopen!BI67,"")</f>
        <v/>
      </c>
    </row>
    <row r="68" spans="1:62" x14ac:dyDescent="0.25">
      <c r="A68" t="e">
        <f>#REF!</f>
        <v>#REF!</v>
      </c>
      <c r="B68" t="str">
        <f>GAMSbase!A68</f>
        <v>BtB b22</v>
      </c>
      <c r="C68" s="2" t="str">
        <f>IFERROR(#REF!/GAMSCopen!B68,"")</f>
        <v/>
      </c>
      <c r="D68" s="2" t="str">
        <f>IFERROR(#REF!/GAMSCopen!C68,"")</f>
        <v/>
      </c>
      <c r="E68" s="2" t="str">
        <f>IFERROR(#REF!/GAMSCopen!D68,"")</f>
        <v/>
      </c>
      <c r="F68" s="2" t="str">
        <f>IFERROR(#REF!/GAMSCopen!E68,"")</f>
        <v/>
      </c>
      <c r="G68" s="2" t="str">
        <f>IFERROR(#REF!/GAMSCopen!F68,"")</f>
        <v/>
      </c>
      <c r="H68" s="2" t="str">
        <f>IFERROR(#REF!/GAMSCopen!G68,"")</f>
        <v/>
      </c>
      <c r="I68" s="2" t="str">
        <f>IFERROR(#REF!/GAMSCopen!H68,"")</f>
        <v/>
      </c>
      <c r="J68" s="2" t="str">
        <f>IFERROR(#REF!/GAMSCopen!I68,"")</f>
        <v/>
      </c>
      <c r="K68" s="2" t="str">
        <f>IFERROR(#REF!/GAMSCopen!J68,"")</f>
        <v/>
      </c>
      <c r="L68" s="2" t="str">
        <f>IFERROR(#REF!/GAMSCopen!K68,"")</f>
        <v/>
      </c>
      <c r="M68" s="2" t="str">
        <f>IFERROR(#REF!/GAMSCopen!L68,"")</f>
        <v/>
      </c>
      <c r="N68" s="2" t="str">
        <f>IFERROR(#REF!/GAMSCopen!M68,"")</f>
        <v/>
      </c>
      <c r="O68" s="2" t="str">
        <f>IFERROR(#REF!/GAMSCopen!N68,"")</f>
        <v/>
      </c>
      <c r="P68" s="2" t="str">
        <f>IFERROR(#REF!/GAMSCopen!O68,"")</f>
        <v/>
      </c>
      <c r="Q68" s="2" t="str">
        <f>IFERROR(#REF!/GAMSCopen!P68,"")</f>
        <v/>
      </c>
      <c r="R68" s="2" t="str">
        <f>IFERROR(#REF!/GAMSCopen!Q68,"")</f>
        <v/>
      </c>
      <c r="S68" s="2" t="str">
        <f>IFERROR(#REF!/GAMSCopen!R68,"")</f>
        <v/>
      </c>
      <c r="T68" s="2" t="str">
        <f>IFERROR(#REF!/GAMSCopen!S68,"")</f>
        <v/>
      </c>
      <c r="U68" s="2" t="str">
        <f>IFERROR(#REF!/GAMSCopen!T68,"")</f>
        <v/>
      </c>
      <c r="V68" s="2" t="str">
        <f>IFERROR(#REF!/GAMSCopen!U68,"")</f>
        <v/>
      </c>
      <c r="W68" s="2" t="str">
        <f>IFERROR(#REF!/GAMSCopen!V68,"")</f>
        <v/>
      </c>
      <c r="X68" s="2" t="str">
        <f>IFERROR(#REF!/GAMSCopen!W68,"")</f>
        <v/>
      </c>
      <c r="Y68" s="2" t="str">
        <f>IFERROR(#REF!/GAMSCopen!X68,"")</f>
        <v/>
      </c>
      <c r="Z68" s="2" t="str">
        <f>IFERROR(#REF!/GAMSCopen!Y68,"")</f>
        <v/>
      </c>
      <c r="AA68" s="2" t="str">
        <f>IFERROR(#REF!/GAMSCopen!Z68,"")</f>
        <v/>
      </c>
      <c r="AB68" s="2" t="str">
        <f>IFERROR(#REF!/GAMSCopen!AA68,"")</f>
        <v/>
      </c>
      <c r="AC68" s="2" t="str">
        <f>IFERROR(#REF!/GAMSCopen!AB68,"")</f>
        <v/>
      </c>
      <c r="AD68" s="2" t="str">
        <f>IFERROR(#REF!/GAMSCopen!AC68,"")</f>
        <v/>
      </c>
      <c r="AE68" s="2" t="str">
        <f>IFERROR(#REF!/GAMSCopen!AD68,"")</f>
        <v/>
      </c>
      <c r="AF68" s="2" t="str">
        <f>IFERROR(#REF!/GAMSCopen!AE68,"")</f>
        <v/>
      </c>
      <c r="AG68" s="2" t="str">
        <f>IFERROR(#REF!/GAMSCopen!AF68,"")</f>
        <v/>
      </c>
      <c r="AH68" s="2" t="str">
        <f>IFERROR(#REF!/GAMSCopen!AG68,"")</f>
        <v/>
      </c>
      <c r="AI68" s="2" t="str">
        <f>IFERROR(#REF!/GAMSCopen!AH68,"")</f>
        <v/>
      </c>
      <c r="AJ68" s="2" t="str">
        <f>IFERROR(#REF!/GAMSCopen!AI68,"")</f>
        <v/>
      </c>
      <c r="AK68" s="2" t="str">
        <f>IFERROR(#REF!/GAMSCopen!AJ68,"")</f>
        <v/>
      </c>
      <c r="AL68" s="2" t="str">
        <f>IFERROR(#REF!/GAMSCopen!AK68,"")</f>
        <v/>
      </c>
      <c r="AM68" s="2" t="str">
        <f>IFERROR(#REF!/GAMSCopen!AL68,"")</f>
        <v/>
      </c>
      <c r="AN68" s="2" t="str">
        <f>IFERROR(#REF!/GAMSCopen!AM68,"")</f>
        <v/>
      </c>
      <c r="AO68" s="2" t="str">
        <f>IFERROR(#REF!/GAMSCopen!AN68,"")</f>
        <v/>
      </c>
      <c r="AP68" s="2" t="str">
        <f>IFERROR(#REF!/GAMSCopen!AO68,"")</f>
        <v/>
      </c>
      <c r="AQ68" s="2" t="str">
        <f>IFERROR(#REF!/GAMSCopen!AP68,"")</f>
        <v/>
      </c>
      <c r="AR68" s="2" t="str">
        <f>IFERROR(#REF!/GAMSCopen!AQ68,"")</f>
        <v/>
      </c>
      <c r="AS68" s="2" t="str">
        <f>IFERROR(#REF!/GAMSCopen!AR68,"")</f>
        <v/>
      </c>
      <c r="AT68" s="2" t="str">
        <f>IFERROR(#REF!/GAMSCopen!AS68,"")</f>
        <v/>
      </c>
      <c r="AU68" s="2" t="str">
        <f>IFERROR(#REF!/GAMSCopen!AT68,"")</f>
        <v/>
      </c>
      <c r="AV68" s="2" t="str">
        <f>IFERROR(#REF!/GAMSCopen!AU68,"")</f>
        <v/>
      </c>
      <c r="AW68" s="2" t="str">
        <f>IFERROR(#REF!/GAMSCopen!AV68,"")</f>
        <v/>
      </c>
      <c r="AX68" s="2" t="str">
        <f>IFERROR(#REF!/GAMSCopen!AW68,"")</f>
        <v/>
      </c>
      <c r="AY68" s="2" t="str">
        <f>IFERROR(#REF!/GAMSCopen!AX68,"")</f>
        <v/>
      </c>
      <c r="AZ68" s="2" t="str">
        <f>IFERROR(#REF!/GAMSCopen!AY68,"")</f>
        <v/>
      </c>
      <c r="BA68" s="2" t="str">
        <f>IFERROR(#REF!/GAMSCopen!AZ68,"")</f>
        <v/>
      </c>
      <c r="BB68" s="2" t="str">
        <f>IFERROR(#REF!/GAMSCopen!BA68,"")</f>
        <v/>
      </c>
      <c r="BC68" s="2" t="str">
        <f>IFERROR(#REF!/GAMSCopen!BB68,"")</f>
        <v/>
      </c>
      <c r="BD68" s="2" t="str">
        <f>IFERROR(#REF!/GAMSCopen!BC68,"")</f>
        <v/>
      </c>
      <c r="BE68" s="2" t="str">
        <f>IFERROR(#REF!/GAMSCopen!BD68,"")</f>
        <v/>
      </c>
      <c r="BF68" s="2" t="str">
        <f>IFERROR(#REF!/GAMSCopen!BE68,"")</f>
        <v/>
      </c>
      <c r="BG68" s="2" t="str">
        <f>IFERROR(#REF!/GAMSCopen!BF68,"")</f>
        <v/>
      </c>
      <c r="BH68" s="2" t="str">
        <f>IFERROR(#REF!/GAMSCopen!BG68,"")</f>
        <v/>
      </c>
      <c r="BI68" s="2" t="str">
        <f>IFERROR(#REF!/GAMSCopen!BH68,"")</f>
        <v/>
      </c>
      <c r="BJ68" s="2" t="str">
        <f>IFERROR(#REF!/GAMSCopen!BI68,"")</f>
        <v/>
      </c>
    </row>
    <row r="69" spans="1:62" x14ac:dyDescent="0.25">
      <c r="A69" t="e">
        <f>#REF!</f>
        <v>#REF!</v>
      </c>
      <c r="B69" t="str">
        <f>GAMSbase!A69</f>
        <v>DtB b32</v>
      </c>
      <c r="C69" s="2" t="str">
        <f>IFERROR(#REF!/GAMSCopen!B69,"")</f>
        <v/>
      </c>
      <c r="D69" s="2" t="str">
        <f>IFERROR(#REF!/GAMSCopen!C69,"")</f>
        <v/>
      </c>
      <c r="E69" s="2" t="str">
        <f>IFERROR(#REF!/GAMSCopen!D69,"")</f>
        <v/>
      </c>
      <c r="F69" s="2" t="str">
        <f>IFERROR(#REF!/GAMSCopen!E69,"")</f>
        <v/>
      </c>
      <c r="G69" s="2" t="str">
        <f>IFERROR(#REF!/GAMSCopen!F69,"")</f>
        <v/>
      </c>
      <c r="H69" s="2" t="str">
        <f>IFERROR(#REF!/GAMSCopen!G69,"")</f>
        <v/>
      </c>
      <c r="I69" s="2" t="str">
        <f>IFERROR(#REF!/GAMSCopen!H69,"")</f>
        <v/>
      </c>
      <c r="J69" s="2" t="str">
        <f>IFERROR(#REF!/GAMSCopen!I69,"")</f>
        <v/>
      </c>
      <c r="K69" s="2" t="str">
        <f>IFERROR(#REF!/GAMSCopen!J69,"")</f>
        <v/>
      </c>
      <c r="L69" s="2" t="str">
        <f>IFERROR(#REF!/GAMSCopen!K69,"")</f>
        <v/>
      </c>
      <c r="M69" s="2" t="str">
        <f>IFERROR(#REF!/GAMSCopen!L69,"")</f>
        <v/>
      </c>
      <c r="N69" s="2" t="str">
        <f>IFERROR(#REF!/GAMSCopen!M69,"")</f>
        <v/>
      </c>
      <c r="O69" s="2" t="str">
        <f>IFERROR(#REF!/GAMSCopen!N69,"")</f>
        <v/>
      </c>
      <c r="P69" s="2" t="str">
        <f>IFERROR(#REF!/GAMSCopen!O69,"")</f>
        <v/>
      </c>
      <c r="Q69" s="2" t="str">
        <f>IFERROR(#REF!/GAMSCopen!P69,"")</f>
        <v/>
      </c>
      <c r="R69" s="2" t="str">
        <f>IFERROR(#REF!/GAMSCopen!Q69,"")</f>
        <v/>
      </c>
      <c r="S69" s="2" t="str">
        <f>IFERROR(#REF!/GAMSCopen!R69,"")</f>
        <v/>
      </c>
      <c r="T69" s="2" t="str">
        <f>IFERROR(#REF!/GAMSCopen!S69,"")</f>
        <v/>
      </c>
      <c r="U69" s="2" t="str">
        <f>IFERROR(#REF!/GAMSCopen!T69,"")</f>
        <v/>
      </c>
      <c r="V69" s="2" t="str">
        <f>IFERROR(#REF!/GAMSCopen!U69,"")</f>
        <v/>
      </c>
      <c r="W69" s="2" t="str">
        <f>IFERROR(#REF!/GAMSCopen!V69,"")</f>
        <v/>
      </c>
      <c r="X69" s="2" t="str">
        <f>IFERROR(#REF!/GAMSCopen!W69,"")</f>
        <v/>
      </c>
      <c r="Y69" s="2" t="str">
        <f>IFERROR(#REF!/GAMSCopen!X69,"")</f>
        <v/>
      </c>
      <c r="Z69" s="2" t="str">
        <f>IFERROR(#REF!/GAMSCopen!Y69,"")</f>
        <v/>
      </c>
      <c r="AA69" s="2" t="str">
        <f>IFERROR(#REF!/GAMSCopen!Z69,"")</f>
        <v/>
      </c>
      <c r="AB69" s="2" t="str">
        <f>IFERROR(#REF!/GAMSCopen!AA69,"")</f>
        <v/>
      </c>
      <c r="AC69" s="2" t="str">
        <f>IFERROR(#REF!/GAMSCopen!AB69,"")</f>
        <v/>
      </c>
      <c r="AD69" s="2" t="str">
        <f>IFERROR(#REF!/GAMSCopen!AC69,"")</f>
        <v/>
      </c>
      <c r="AE69" s="2" t="str">
        <f>IFERROR(#REF!/GAMSCopen!AD69,"")</f>
        <v/>
      </c>
      <c r="AF69" s="2" t="str">
        <f>IFERROR(#REF!/GAMSCopen!AE69,"")</f>
        <v/>
      </c>
      <c r="AG69" s="2" t="str">
        <f>IFERROR(#REF!/GAMSCopen!AF69,"")</f>
        <v/>
      </c>
      <c r="AH69" s="2" t="str">
        <f>IFERROR(#REF!/GAMSCopen!AG69,"")</f>
        <v/>
      </c>
      <c r="AI69" s="2" t="str">
        <f>IFERROR(#REF!/GAMSCopen!AH69,"")</f>
        <v/>
      </c>
      <c r="AJ69" s="2" t="str">
        <f>IFERROR(#REF!/GAMSCopen!AI69,"")</f>
        <v/>
      </c>
      <c r="AK69" s="2" t="str">
        <f>IFERROR(#REF!/GAMSCopen!AJ69,"")</f>
        <v/>
      </c>
      <c r="AL69" s="2" t="str">
        <f>IFERROR(#REF!/GAMSCopen!AK69,"")</f>
        <v/>
      </c>
      <c r="AM69" s="2" t="str">
        <f>IFERROR(#REF!/GAMSCopen!AL69,"")</f>
        <v/>
      </c>
      <c r="AN69" s="2" t="str">
        <f>IFERROR(#REF!/GAMSCopen!AM69,"")</f>
        <v/>
      </c>
      <c r="AO69" s="2" t="str">
        <f>IFERROR(#REF!/GAMSCopen!AN69,"")</f>
        <v/>
      </c>
      <c r="AP69" s="2" t="str">
        <f>IFERROR(#REF!/GAMSCopen!AO69,"")</f>
        <v/>
      </c>
      <c r="AQ69" s="2" t="str">
        <f>IFERROR(#REF!/GAMSCopen!AP69,"")</f>
        <v/>
      </c>
      <c r="AR69" s="2" t="str">
        <f>IFERROR(#REF!/GAMSCopen!AQ69,"")</f>
        <v/>
      </c>
      <c r="AS69" s="2" t="str">
        <f>IFERROR(#REF!/GAMSCopen!AR69,"")</f>
        <v/>
      </c>
      <c r="AT69" s="2" t="str">
        <f>IFERROR(#REF!/GAMSCopen!AS69,"")</f>
        <v/>
      </c>
      <c r="AU69" s="2" t="str">
        <f>IFERROR(#REF!/GAMSCopen!AT69,"")</f>
        <v/>
      </c>
      <c r="AV69" s="2" t="str">
        <f>IFERROR(#REF!/GAMSCopen!AU69,"")</f>
        <v/>
      </c>
      <c r="AW69" s="2" t="str">
        <f>IFERROR(#REF!/GAMSCopen!AV69,"")</f>
        <v/>
      </c>
      <c r="AX69" s="2" t="str">
        <f>IFERROR(#REF!/GAMSCopen!AW69,"")</f>
        <v/>
      </c>
      <c r="AY69" s="2" t="str">
        <f>IFERROR(#REF!/GAMSCopen!AX69,"")</f>
        <v/>
      </c>
      <c r="AZ69" s="2" t="str">
        <f>IFERROR(#REF!/GAMSCopen!AY69,"")</f>
        <v/>
      </c>
      <c r="BA69" s="2" t="str">
        <f>IFERROR(#REF!/GAMSCopen!AZ69,"")</f>
        <v/>
      </c>
      <c r="BB69" s="2" t="str">
        <f>IFERROR(#REF!/GAMSCopen!BA69,"")</f>
        <v/>
      </c>
      <c r="BC69" s="2" t="str">
        <f>IFERROR(#REF!/GAMSCopen!BB69,"")</f>
        <v/>
      </c>
      <c r="BD69" s="2" t="str">
        <f>IFERROR(#REF!/GAMSCopen!BC69,"")</f>
        <v/>
      </c>
      <c r="BE69" s="2" t="str">
        <f>IFERROR(#REF!/GAMSCopen!BD69,"")</f>
        <v/>
      </c>
      <c r="BF69" s="2" t="str">
        <f>IFERROR(#REF!/GAMSCopen!BE69,"")</f>
        <v/>
      </c>
      <c r="BG69" s="2" t="str">
        <f>IFERROR(#REF!/GAMSCopen!BF69,"")</f>
        <v/>
      </c>
      <c r="BH69" s="2" t="str">
        <f>IFERROR(#REF!/GAMSCopen!BG69,"")</f>
        <v/>
      </c>
      <c r="BI69" s="2" t="str">
        <f>IFERROR(#REF!/GAMSCopen!BH69,"")</f>
        <v/>
      </c>
      <c r="BJ69" s="2" t="str">
        <f>IFERROR(#REF!/GAMSCopen!BI69,"")</f>
        <v/>
      </c>
    </row>
    <row r="70" spans="1:62" x14ac:dyDescent="0.25">
      <c r="A70" t="e">
        <f>#REF!</f>
        <v>#REF!</v>
      </c>
      <c r="B70" t="str">
        <f>GAMSbase!A70</f>
        <v>BtD b23</v>
      </c>
      <c r="C70" s="2" t="str">
        <f>IFERROR(#REF!/GAMSCopen!B70,"")</f>
        <v/>
      </c>
      <c r="D70" s="2" t="str">
        <f>IFERROR(#REF!/GAMSCopen!C70,"")</f>
        <v/>
      </c>
      <c r="E70" s="2" t="str">
        <f>IFERROR(#REF!/GAMSCopen!D70,"")</f>
        <v/>
      </c>
      <c r="F70" s="2" t="str">
        <f>IFERROR(#REF!/GAMSCopen!E70,"")</f>
        <v/>
      </c>
      <c r="G70" s="2" t="str">
        <f>IFERROR(#REF!/GAMSCopen!F70,"")</f>
        <v/>
      </c>
      <c r="H70" s="2" t="str">
        <f>IFERROR(#REF!/GAMSCopen!G70,"")</f>
        <v/>
      </c>
      <c r="I70" s="2" t="str">
        <f>IFERROR(#REF!/GAMSCopen!H70,"")</f>
        <v/>
      </c>
      <c r="J70" s="2" t="str">
        <f>IFERROR(#REF!/GAMSCopen!I70,"")</f>
        <v/>
      </c>
      <c r="K70" s="2" t="str">
        <f>IFERROR(#REF!/GAMSCopen!J70,"")</f>
        <v/>
      </c>
      <c r="L70" s="2" t="str">
        <f>IFERROR(#REF!/GAMSCopen!K70,"")</f>
        <v/>
      </c>
      <c r="M70" s="2" t="str">
        <f>IFERROR(#REF!/GAMSCopen!L70,"")</f>
        <v/>
      </c>
      <c r="N70" s="2" t="str">
        <f>IFERROR(#REF!/GAMSCopen!M70,"")</f>
        <v/>
      </c>
      <c r="O70" s="2" t="str">
        <f>IFERROR(#REF!/GAMSCopen!N70,"")</f>
        <v/>
      </c>
      <c r="P70" s="2" t="str">
        <f>IFERROR(#REF!/GAMSCopen!O70,"")</f>
        <v/>
      </c>
      <c r="Q70" s="2" t="str">
        <f>IFERROR(#REF!/GAMSCopen!P70,"")</f>
        <v/>
      </c>
      <c r="R70" s="2" t="str">
        <f>IFERROR(#REF!/GAMSCopen!Q70,"")</f>
        <v/>
      </c>
      <c r="S70" s="2" t="str">
        <f>IFERROR(#REF!/GAMSCopen!R70,"")</f>
        <v/>
      </c>
      <c r="T70" s="2" t="str">
        <f>IFERROR(#REF!/GAMSCopen!S70,"")</f>
        <v/>
      </c>
      <c r="U70" s="2" t="str">
        <f>IFERROR(#REF!/GAMSCopen!T70,"")</f>
        <v/>
      </c>
      <c r="V70" s="2" t="str">
        <f>IFERROR(#REF!/GAMSCopen!U70,"")</f>
        <v/>
      </c>
      <c r="W70" s="2" t="str">
        <f>IFERROR(#REF!/GAMSCopen!V70,"")</f>
        <v/>
      </c>
      <c r="X70" s="2" t="str">
        <f>IFERROR(#REF!/GAMSCopen!W70,"")</f>
        <v/>
      </c>
      <c r="Y70" s="2" t="str">
        <f>IFERROR(#REF!/GAMSCopen!X70,"")</f>
        <v/>
      </c>
      <c r="Z70" s="2" t="str">
        <f>IFERROR(#REF!/GAMSCopen!Y70,"")</f>
        <v/>
      </c>
      <c r="AA70" s="2" t="str">
        <f>IFERROR(#REF!/GAMSCopen!Z70,"")</f>
        <v/>
      </c>
      <c r="AB70" s="2" t="str">
        <f>IFERROR(#REF!/GAMSCopen!AA70,"")</f>
        <v/>
      </c>
      <c r="AC70" s="2" t="str">
        <f>IFERROR(#REF!/GAMSCopen!AB70,"")</f>
        <v/>
      </c>
      <c r="AD70" s="2" t="str">
        <f>IFERROR(#REF!/GAMSCopen!AC70,"")</f>
        <v/>
      </c>
      <c r="AE70" s="2" t="str">
        <f>IFERROR(#REF!/GAMSCopen!AD70,"")</f>
        <v/>
      </c>
      <c r="AF70" s="2" t="str">
        <f>IFERROR(#REF!/GAMSCopen!AE70,"")</f>
        <v/>
      </c>
      <c r="AG70" s="2" t="str">
        <f>IFERROR(#REF!/GAMSCopen!AF70,"")</f>
        <v/>
      </c>
      <c r="AH70" s="2" t="str">
        <f>IFERROR(#REF!/GAMSCopen!AG70,"")</f>
        <v/>
      </c>
      <c r="AI70" s="2" t="str">
        <f>IFERROR(#REF!/GAMSCopen!AH70,"")</f>
        <v/>
      </c>
      <c r="AJ70" s="2" t="str">
        <f>IFERROR(#REF!/GAMSCopen!AI70,"")</f>
        <v/>
      </c>
      <c r="AK70" s="2" t="str">
        <f>IFERROR(#REF!/GAMSCopen!AJ70,"")</f>
        <v/>
      </c>
      <c r="AL70" s="2" t="str">
        <f>IFERROR(#REF!/GAMSCopen!AK70,"")</f>
        <v/>
      </c>
      <c r="AM70" s="2" t="str">
        <f>IFERROR(#REF!/GAMSCopen!AL70,"")</f>
        <v/>
      </c>
      <c r="AN70" s="2" t="str">
        <f>IFERROR(#REF!/GAMSCopen!AM70,"")</f>
        <v/>
      </c>
      <c r="AO70" s="2" t="str">
        <f>IFERROR(#REF!/GAMSCopen!AN70,"")</f>
        <v/>
      </c>
      <c r="AP70" s="2" t="str">
        <f>IFERROR(#REF!/GAMSCopen!AO70,"")</f>
        <v/>
      </c>
      <c r="AQ70" s="2" t="str">
        <f>IFERROR(#REF!/GAMSCopen!AP70,"")</f>
        <v/>
      </c>
      <c r="AR70" s="2" t="str">
        <f>IFERROR(#REF!/GAMSCopen!AQ70,"")</f>
        <v/>
      </c>
      <c r="AS70" s="2" t="str">
        <f>IFERROR(#REF!/GAMSCopen!AR70,"")</f>
        <v/>
      </c>
      <c r="AT70" s="2" t="str">
        <f>IFERROR(#REF!/GAMSCopen!AS70,"")</f>
        <v/>
      </c>
      <c r="AU70" s="2" t="str">
        <f>IFERROR(#REF!/GAMSCopen!AT70,"")</f>
        <v/>
      </c>
      <c r="AV70" s="2" t="str">
        <f>IFERROR(#REF!/GAMSCopen!AU70,"")</f>
        <v/>
      </c>
      <c r="AW70" s="2" t="str">
        <f>IFERROR(#REF!/GAMSCopen!AV70,"")</f>
        <v/>
      </c>
      <c r="AX70" s="2" t="str">
        <f>IFERROR(#REF!/GAMSCopen!AW70,"")</f>
        <v/>
      </c>
      <c r="AY70" s="2" t="str">
        <f>IFERROR(#REF!/GAMSCopen!AX70,"")</f>
        <v/>
      </c>
      <c r="AZ70" s="2" t="str">
        <f>IFERROR(#REF!/GAMSCopen!AY70,"")</f>
        <v/>
      </c>
      <c r="BA70" s="2" t="str">
        <f>IFERROR(#REF!/GAMSCopen!AZ70,"")</f>
        <v/>
      </c>
      <c r="BB70" s="2" t="str">
        <f>IFERROR(#REF!/GAMSCopen!BA70,"")</f>
        <v/>
      </c>
      <c r="BC70" s="2" t="str">
        <f>IFERROR(#REF!/GAMSCopen!BB70,"")</f>
        <v/>
      </c>
      <c r="BD70" s="2" t="str">
        <f>IFERROR(#REF!/GAMSCopen!BC70,"")</f>
        <v/>
      </c>
      <c r="BE70" s="2" t="str">
        <f>IFERROR(#REF!/GAMSCopen!BD70,"")</f>
        <v/>
      </c>
      <c r="BF70" s="2" t="str">
        <f>IFERROR(#REF!/GAMSCopen!BE70,"")</f>
        <v/>
      </c>
      <c r="BG70" s="2" t="str">
        <f>IFERROR(#REF!/GAMSCopen!BF70,"")</f>
        <v/>
      </c>
      <c r="BH70" s="2" t="str">
        <f>IFERROR(#REF!/GAMSCopen!BG70,"")</f>
        <v/>
      </c>
      <c r="BI70" s="2" t="str">
        <f>IFERROR(#REF!/GAMSCopen!BH70,"")</f>
        <v/>
      </c>
      <c r="BJ70" s="2" t="str">
        <f>IFERROR(#REF!/GAMSCopen!BI70,"")</f>
        <v/>
      </c>
    </row>
    <row r="71" spans="1:62" x14ac:dyDescent="0.25">
      <c r="A71" t="e">
        <f>#REF!</f>
        <v>#REF!</v>
      </c>
      <c r="B71" t="str">
        <f>GAMSbase!A71</f>
        <v>DtD b33</v>
      </c>
      <c r="C71" s="2" t="str">
        <f>IFERROR(#REF!/GAMSCopen!B71,"")</f>
        <v/>
      </c>
      <c r="D71" s="2" t="str">
        <f>IFERROR(#REF!/GAMSCopen!C71,"")</f>
        <v/>
      </c>
      <c r="E71" s="2" t="str">
        <f>IFERROR(#REF!/GAMSCopen!D71,"")</f>
        <v/>
      </c>
      <c r="F71" s="2" t="str">
        <f>IFERROR(#REF!/GAMSCopen!E71,"")</f>
        <v/>
      </c>
      <c r="G71" s="2" t="str">
        <f>IFERROR(#REF!/GAMSCopen!F71,"")</f>
        <v/>
      </c>
      <c r="H71" s="2" t="str">
        <f>IFERROR(#REF!/GAMSCopen!G71,"")</f>
        <v/>
      </c>
      <c r="I71" s="2" t="str">
        <f>IFERROR(#REF!/GAMSCopen!H71,"")</f>
        <v/>
      </c>
      <c r="J71" s="2" t="str">
        <f>IFERROR(#REF!/GAMSCopen!I71,"")</f>
        <v/>
      </c>
      <c r="K71" s="2" t="str">
        <f>IFERROR(#REF!/GAMSCopen!J71,"")</f>
        <v/>
      </c>
      <c r="L71" s="2" t="str">
        <f>IFERROR(#REF!/GAMSCopen!K71,"")</f>
        <v/>
      </c>
      <c r="M71" s="2" t="str">
        <f>IFERROR(#REF!/GAMSCopen!L71,"")</f>
        <v/>
      </c>
      <c r="N71" s="2" t="str">
        <f>IFERROR(#REF!/GAMSCopen!M71,"")</f>
        <v/>
      </c>
      <c r="O71" s="2" t="str">
        <f>IFERROR(#REF!/GAMSCopen!N71,"")</f>
        <v/>
      </c>
      <c r="P71" s="2" t="str">
        <f>IFERROR(#REF!/GAMSCopen!O71,"")</f>
        <v/>
      </c>
      <c r="Q71" s="2" t="str">
        <f>IFERROR(#REF!/GAMSCopen!P71,"")</f>
        <v/>
      </c>
      <c r="R71" s="2" t="str">
        <f>IFERROR(#REF!/GAMSCopen!Q71,"")</f>
        <v/>
      </c>
      <c r="S71" s="2" t="str">
        <f>IFERROR(#REF!/GAMSCopen!R71,"")</f>
        <v/>
      </c>
      <c r="T71" s="2" t="str">
        <f>IFERROR(#REF!/GAMSCopen!S71,"")</f>
        <v/>
      </c>
      <c r="U71" s="2" t="str">
        <f>IFERROR(#REF!/GAMSCopen!T71,"")</f>
        <v/>
      </c>
      <c r="V71" s="2" t="str">
        <f>IFERROR(#REF!/GAMSCopen!U71,"")</f>
        <v/>
      </c>
      <c r="W71" s="2" t="str">
        <f>IFERROR(#REF!/GAMSCopen!V71,"")</f>
        <v/>
      </c>
      <c r="X71" s="2" t="str">
        <f>IFERROR(#REF!/GAMSCopen!W71,"")</f>
        <v/>
      </c>
      <c r="Y71" s="2" t="str">
        <f>IFERROR(#REF!/GAMSCopen!X71,"")</f>
        <v/>
      </c>
      <c r="Z71" s="2" t="str">
        <f>IFERROR(#REF!/GAMSCopen!Y71,"")</f>
        <v/>
      </c>
      <c r="AA71" s="2" t="str">
        <f>IFERROR(#REF!/GAMSCopen!Z71,"")</f>
        <v/>
      </c>
      <c r="AB71" s="2" t="str">
        <f>IFERROR(#REF!/GAMSCopen!AA71,"")</f>
        <v/>
      </c>
      <c r="AC71" s="2" t="str">
        <f>IFERROR(#REF!/GAMSCopen!AB71,"")</f>
        <v/>
      </c>
      <c r="AD71" s="2" t="str">
        <f>IFERROR(#REF!/GAMSCopen!AC71,"")</f>
        <v/>
      </c>
      <c r="AE71" s="2" t="str">
        <f>IFERROR(#REF!/GAMSCopen!AD71,"")</f>
        <v/>
      </c>
      <c r="AF71" s="2" t="str">
        <f>IFERROR(#REF!/GAMSCopen!AE71,"")</f>
        <v/>
      </c>
      <c r="AG71" s="2" t="str">
        <f>IFERROR(#REF!/GAMSCopen!AF71,"")</f>
        <v/>
      </c>
      <c r="AH71" s="2" t="str">
        <f>IFERROR(#REF!/GAMSCopen!AG71,"")</f>
        <v/>
      </c>
      <c r="AI71" s="2" t="str">
        <f>IFERROR(#REF!/GAMSCopen!AH71,"")</f>
        <v/>
      </c>
      <c r="AJ71" s="2" t="str">
        <f>IFERROR(#REF!/GAMSCopen!AI71,"")</f>
        <v/>
      </c>
      <c r="AK71" s="2" t="str">
        <f>IFERROR(#REF!/GAMSCopen!AJ71,"")</f>
        <v/>
      </c>
      <c r="AL71" s="2" t="str">
        <f>IFERROR(#REF!/GAMSCopen!AK71,"")</f>
        <v/>
      </c>
      <c r="AM71" s="2" t="str">
        <f>IFERROR(#REF!/GAMSCopen!AL71,"")</f>
        <v/>
      </c>
      <c r="AN71" s="2" t="str">
        <f>IFERROR(#REF!/GAMSCopen!AM71,"")</f>
        <v/>
      </c>
      <c r="AO71" s="2" t="str">
        <f>IFERROR(#REF!/GAMSCopen!AN71,"")</f>
        <v/>
      </c>
      <c r="AP71" s="2" t="str">
        <f>IFERROR(#REF!/GAMSCopen!AO71,"")</f>
        <v/>
      </c>
      <c r="AQ71" s="2" t="str">
        <f>IFERROR(#REF!/GAMSCopen!AP71,"")</f>
        <v/>
      </c>
      <c r="AR71" s="2" t="str">
        <f>IFERROR(#REF!/GAMSCopen!AQ71,"")</f>
        <v/>
      </c>
      <c r="AS71" s="2" t="str">
        <f>IFERROR(#REF!/GAMSCopen!AR71,"")</f>
        <v/>
      </c>
      <c r="AT71" s="2" t="str">
        <f>IFERROR(#REF!/GAMSCopen!AS71,"")</f>
        <v/>
      </c>
      <c r="AU71" s="2" t="str">
        <f>IFERROR(#REF!/GAMSCopen!AT71,"")</f>
        <v/>
      </c>
      <c r="AV71" s="2" t="str">
        <f>IFERROR(#REF!/GAMSCopen!AU71,"")</f>
        <v/>
      </c>
      <c r="AW71" s="2" t="str">
        <f>IFERROR(#REF!/GAMSCopen!AV71,"")</f>
        <v/>
      </c>
      <c r="AX71" s="2" t="str">
        <f>IFERROR(#REF!/GAMSCopen!AW71,"")</f>
        <v/>
      </c>
      <c r="AY71" s="2" t="str">
        <f>IFERROR(#REF!/GAMSCopen!AX71,"")</f>
        <v/>
      </c>
      <c r="AZ71" s="2" t="str">
        <f>IFERROR(#REF!/GAMSCopen!AY71,"")</f>
        <v/>
      </c>
      <c r="BA71" s="2" t="str">
        <f>IFERROR(#REF!/GAMSCopen!AZ71,"")</f>
        <v/>
      </c>
      <c r="BB71" s="2" t="str">
        <f>IFERROR(#REF!/GAMSCopen!BA71,"")</f>
        <v/>
      </c>
      <c r="BC71" s="2" t="str">
        <f>IFERROR(#REF!/GAMSCopen!BB71,"")</f>
        <v/>
      </c>
      <c r="BD71" s="2" t="str">
        <f>IFERROR(#REF!/GAMSCopen!BC71,"")</f>
        <v/>
      </c>
      <c r="BE71" s="2" t="str">
        <f>IFERROR(#REF!/GAMSCopen!BD71,"")</f>
        <v/>
      </c>
      <c r="BF71" s="2" t="str">
        <f>IFERROR(#REF!/GAMSCopen!BE71,"")</f>
        <v/>
      </c>
      <c r="BG71" s="2" t="str">
        <f>IFERROR(#REF!/GAMSCopen!BF71,"")</f>
        <v/>
      </c>
      <c r="BH71" s="2" t="str">
        <f>IFERROR(#REF!/GAMSCopen!BG71,"")</f>
        <v/>
      </c>
      <c r="BI71" s="2" t="str">
        <f>IFERROR(#REF!/GAMSCopen!BH71,"")</f>
        <v/>
      </c>
      <c r="BJ71" s="2" t="str">
        <f>IFERROR(#REF!/GAMSCopen!BI71,"")</f>
        <v/>
      </c>
    </row>
    <row r="72" spans="1:62" x14ac:dyDescent="0.25">
      <c r="A72" t="e">
        <f>#REF!</f>
        <v>#REF!</v>
      </c>
      <c r="B72" t="str">
        <f>GAMSbase!A72</f>
        <v>* TEMPERATURE DATA</v>
      </c>
      <c r="C72" s="2" t="str">
        <f>IFERROR(#REF!/GAMSCopen!B72,"")</f>
        <v/>
      </c>
      <c r="D72" s="2" t="str">
        <f>IFERROR(#REF!/GAMSCopen!C72,"")</f>
        <v/>
      </c>
      <c r="E72" s="2" t="str">
        <f>IFERROR(#REF!/GAMSCopen!D72,"")</f>
        <v/>
      </c>
      <c r="F72" s="2" t="str">
        <f>IFERROR(#REF!/GAMSCopen!E72,"")</f>
        <v/>
      </c>
      <c r="G72" s="2" t="str">
        <f>IFERROR(#REF!/GAMSCopen!F72,"")</f>
        <v/>
      </c>
      <c r="H72" s="2" t="str">
        <f>IFERROR(#REF!/GAMSCopen!G72,"")</f>
        <v/>
      </c>
      <c r="I72" s="2" t="str">
        <f>IFERROR(#REF!/GAMSCopen!H72,"")</f>
        <v/>
      </c>
      <c r="J72" s="2" t="str">
        <f>IFERROR(#REF!/GAMSCopen!I72,"")</f>
        <v/>
      </c>
      <c r="K72" s="2" t="str">
        <f>IFERROR(#REF!/GAMSCopen!J72,"")</f>
        <v/>
      </c>
      <c r="L72" s="2" t="str">
        <f>IFERROR(#REF!/GAMSCopen!K72,"")</f>
        <v/>
      </c>
      <c r="M72" s="2" t="str">
        <f>IFERROR(#REF!/GAMSCopen!L72,"")</f>
        <v/>
      </c>
      <c r="N72" s="2" t="str">
        <f>IFERROR(#REF!/GAMSCopen!M72,"")</f>
        <v/>
      </c>
      <c r="O72" s="2" t="str">
        <f>IFERROR(#REF!/GAMSCopen!N72,"")</f>
        <v/>
      </c>
      <c r="P72" s="2" t="str">
        <f>IFERROR(#REF!/GAMSCopen!O72,"")</f>
        <v/>
      </c>
      <c r="Q72" s="2" t="str">
        <f>IFERROR(#REF!/GAMSCopen!P72,"")</f>
        <v/>
      </c>
      <c r="R72" s="2" t="str">
        <f>IFERROR(#REF!/GAMSCopen!Q72,"")</f>
        <v/>
      </c>
      <c r="S72" s="2" t="str">
        <f>IFERROR(#REF!/GAMSCopen!R72,"")</f>
        <v/>
      </c>
      <c r="T72" s="2" t="str">
        <f>IFERROR(#REF!/GAMSCopen!S72,"")</f>
        <v/>
      </c>
      <c r="U72" s="2" t="str">
        <f>IFERROR(#REF!/GAMSCopen!T72,"")</f>
        <v/>
      </c>
      <c r="V72" s="2" t="str">
        <f>IFERROR(#REF!/GAMSCopen!U72,"")</f>
        <v/>
      </c>
      <c r="W72" s="2" t="str">
        <f>IFERROR(#REF!/GAMSCopen!V72,"")</f>
        <v/>
      </c>
      <c r="X72" s="2" t="str">
        <f>IFERROR(#REF!/GAMSCopen!W72,"")</f>
        <v/>
      </c>
      <c r="Y72" s="2" t="str">
        <f>IFERROR(#REF!/GAMSCopen!X72,"")</f>
        <v/>
      </c>
      <c r="Z72" s="2" t="str">
        <f>IFERROR(#REF!/GAMSCopen!Y72,"")</f>
        <v/>
      </c>
      <c r="AA72" s="2" t="str">
        <f>IFERROR(#REF!/GAMSCopen!Z72,"")</f>
        <v/>
      </c>
      <c r="AB72" s="2" t="str">
        <f>IFERROR(#REF!/GAMSCopen!AA72,"")</f>
        <v/>
      </c>
      <c r="AC72" s="2" t="str">
        <f>IFERROR(#REF!/GAMSCopen!AB72,"")</f>
        <v/>
      </c>
      <c r="AD72" s="2" t="str">
        <f>IFERROR(#REF!/GAMSCopen!AC72,"")</f>
        <v/>
      </c>
      <c r="AE72" s="2" t="str">
        <f>IFERROR(#REF!/GAMSCopen!AD72,"")</f>
        <v/>
      </c>
      <c r="AF72" s="2" t="str">
        <f>IFERROR(#REF!/GAMSCopen!AE72,"")</f>
        <v/>
      </c>
      <c r="AG72" s="2" t="str">
        <f>IFERROR(#REF!/GAMSCopen!AF72,"")</f>
        <v/>
      </c>
      <c r="AH72" s="2" t="str">
        <f>IFERROR(#REF!/GAMSCopen!AG72,"")</f>
        <v/>
      </c>
      <c r="AI72" s="2" t="str">
        <f>IFERROR(#REF!/GAMSCopen!AH72,"")</f>
        <v/>
      </c>
      <c r="AJ72" s="2" t="str">
        <f>IFERROR(#REF!/GAMSCopen!AI72,"")</f>
        <v/>
      </c>
      <c r="AK72" s="2" t="str">
        <f>IFERROR(#REF!/GAMSCopen!AJ72,"")</f>
        <v/>
      </c>
      <c r="AL72" s="2" t="str">
        <f>IFERROR(#REF!/GAMSCopen!AK72,"")</f>
        <v/>
      </c>
      <c r="AM72" s="2" t="str">
        <f>IFERROR(#REF!/GAMSCopen!AL72,"")</f>
        <v/>
      </c>
      <c r="AN72" s="2" t="str">
        <f>IFERROR(#REF!/GAMSCopen!AM72,"")</f>
        <v/>
      </c>
      <c r="AO72" s="2" t="str">
        <f>IFERROR(#REF!/GAMSCopen!AN72,"")</f>
        <v/>
      </c>
      <c r="AP72" s="2" t="str">
        <f>IFERROR(#REF!/GAMSCopen!AO72,"")</f>
        <v/>
      </c>
      <c r="AQ72" s="2" t="str">
        <f>IFERROR(#REF!/GAMSCopen!AP72,"")</f>
        <v/>
      </c>
      <c r="AR72" s="2" t="str">
        <f>IFERROR(#REF!/GAMSCopen!AQ72,"")</f>
        <v/>
      </c>
      <c r="AS72" s="2" t="str">
        <f>IFERROR(#REF!/GAMSCopen!AR72,"")</f>
        <v/>
      </c>
      <c r="AT72" s="2" t="str">
        <f>IFERROR(#REF!/GAMSCopen!AS72,"")</f>
        <v/>
      </c>
      <c r="AU72" s="2" t="str">
        <f>IFERROR(#REF!/GAMSCopen!AT72,"")</f>
        <v/>
      </c>
      <c r="AV72" s="2" t="str">
        <f>IFERROR(#REF!/GAMSCopen!AU72,"")</f>
        <v/>
      </c>
      <c r="AW72" s="2" t="str">
        <f>IFERROR(#REF!/GAMSCopen!AV72,"")</f>
        <v/>
      </c>
      <c r="AX72" s="2" t="str">
        <f>IFERROR(#REF!/GAMSCopen!AW72,"")</f>
        <v/>
      </c>
      <c r="AY72" s="2" t="str">
        <f>IFERROR(#REF!/GAMSCopen!AX72,"")</f>
        <v/>
      </c>
      <c r="AZ72" s="2" t="str">
        <f>IFERROR(#REF!/GAMSCopen!AY72,"")</f>
        <v/>
      </c>
      <c r="BA72" s="2" t="str">
        <f>IFERROR(#REF!/GAMSCopen!AZ72,"")</f>
        <v/>
      </c>
      <c r="BB72" s="2" t="str">
        <f>IFERROR(#REF!/GAMSCopen!BA72,"")</f>
        <v/>
      </c>
      <c r="BC72" s="2" t="str">
        <f>IFERROR(#REF!/GAMSCopen!BB72,"")</f>
        <v/>
      </c>
      <c r="BD72" s="2" t="str">
        <f>IFERROR(#REF!/GAMSCopen!BC72,"")</f>
        <v/>
      </c>
      <c r="BE72" s="2" t="str">
        <f>IFERROR(#REF!/GAMSCopen!BD72,"")</f>
        <v/>
      </c>
      <c r="BF72" s="2" t="str">
        <f>IFERROR(#REF!/GAMSCopen!BE72,"")</f>
        <v/>
      </c>
      <c r="BG72" s="2" t="str">
        <f>IFERROR(#REF!/GAMSCopen!BF72,"")</f>
        <v/>
      </c>
      <c r="BH72" s="2" t="str">
        <f>IFERROR(#REF!/GAMSCopen!BG72,"")</f>
        <v/>
      </c>
      <c r="BI72" s="2" t="str">
        <f>IFERROR(#REF!/GAMSCopen!BH72,"")</f>
        <v/>
      </c>
      <c r="BJ72" s="2" t="str">
        <f>IFERROR(#REF!/GAMSCopen!BI72,"")</f>
        <v/>
      </c>
    </row>
    <row r="73" spans="1:62" x14ac:dyDescent="0.25">
      <c r="A73" t="e">
        <f>#REF!</f>
        <v>#REF!</v>
      </c>
      <c r="B73" t="str">
        <f>GAMSbase!A73</f>
        <v>Exogenous Forcing (Watts per Square Meter)</v>
      </c>
      <c r="C73" s="2" t="str">
        <f>IFERROR(#REF!/GAMSCopen!B73,"")</f>
        <v/>
      </c>
      <c r="D73" s="2" t="str">
        <f>IFERROR(#REF!/GAMSCopen!C73,"")</f>
        <v/>
      </c>
      <c r="E73" s="2" t="str">
        <f>IFERROR(#REF!/GAMSCopen!D73,"")</f>
        <v/>
      </c>
      <c r="F73" s="2" t="str">
        <f>IFERROR(#REF!/GAMSCopen!E73,"")</f>
        <v/>
      </c>
      <c r="G73" s="2" t="str">
        <f>IFERROR(#REF!/GAMSCopen!F73,"")</f>
        <v/>
      </c>
      <c r="H73" s="2" t="str">
        <f>IFERROR(#REF!/GAMSCopen!G73,"")</f>
        <v/>
      </c>
      <c r="I73" s="2" t="str">
        <f>IFERROR(#REF!/GAMSCopen!H73,"")</f>
        <v/>
      </c>
      <c r="J73" s="2" t="str">
        <f>IFERROR(#REF!/GAMSCopen!I73,"")</f>
        <v/>
      </c>
      <c r="K73" s="2" t="str">
        <f>IFERROR(#REF!/GAMSCopen!J73,"")</f>
        <v/>
      </c>
      <c r="L73" s="2" t="str">
        <f>IFERROR(#REF!/GAMSCopen!K73,"")</f>
        <v/>
      </c>
      <c r="M73" s="2" t="str">
        <f>IFERROR(#REF!/GAMSCopen!L73,"")</f>
        <v/>
      </c>
      <c r="N73" s="2" t="str">
        <f>IFERROR(#REF!/GAMSCopen!M73,"")</f>
        <v/>
      </c>
      <c r="O73" s="2" t="str">
        <f>IFERROR(#REF!/GAMSCopen!N73,"")</f>
        <v/>
      </c>
      <c r="P73" s="2" t="str">
        <f>IFERROR(#REF!/GAMSCopen!O73,"")</f>
        <v/>
      </c>
      <c r="Q73" s="2" t="str">
        <f>IFERROR(#REF!/GAMSCopen!P73,"")</f>
        <v/>
      </c>
      <c r="R73" s="2" t="str">
        <f>IFERROR(#REF!/GAMSCopen!Q73,"")</f>
        <v/>
      </c>
      <c r="S73" s="2" t="str">
        <f>IFERROR(#REF!/GAMSCopen!R73,"")</f>
        <v/>
      </c>
      <c r="T73" s="2" t="str">
        <f>IFERROR(#REF!/GAMSCopen!S73,"")</f>
        <v/>
      </c>
      <c r="U73" s="2" t="str">
        <f>IFERROR(#REF!/GAMSCopen!T73,"")</f>
        <v/>
      </c>
      <c r="V73" s="2" t="str">
        <f>IFERROR(#REF!/GAMSCopen!U73,"")</f>
        <v/>
      </c>
      <c r="W73" s="2" t="str">
        <f>IFERROR(#REF!/GAMSCopen!V73,"")</f>
        <v/>
      </c>
      <c r="X73" s="2" t="str">
        <f>IFERROR(#REF!/GAMSCopen!W73,"")</f>
        <v/>
      </c>
      <c r="Y73" s="2" t="str">
        <f>IFERROR(#REF!/GAMSCopen!X73,"")</f>
        <v/>
      </c>
      <c r="Z73" s="2" t="str">
        <f>IFERROR(#REF!/GAMSCopen!Y73,"")</f>
        <v/>
      </c>
      <c r="AA73" s="2" t="str">
        <f>IFERROR(#REF!/GAMSCopen!Z73,"")</f>
        <v/>
      </c>
      <c r="AB73" s="2" t="str">
        <f>IFERROR(#REF!/GAMSCopen!AA73,"")</f>
        <v/>
      </c>
      <c r="AC73" s="2" t="str">
        <f>IFERROR(#REF!/GAMSCopen!AB73,"")</f>
        <v/>
      </c>
      <c r="AD73" s="2" t="str">
        <f>IFERROR(#REF!/GAMSCopen!AC73,"")</f>
        <v/>
      </c>
      <c r="AE73" s="2" t="str">
        <f>IFERROR(#REF!/GAMSCopen!AD73,"")</f>
        <v/>
      </c>
      <c r="AF73" s="2" t="str">
        <f>IFERROR(#REF!/GAMSCopen!AE73,"")</f>
        <v/>
      </c>
      <c r="AG73" s="2" t="str">
        <f>IFERROR(#REF!/GAMSCopen!AF73,"")</f>
        <v/>
      </c>
      <c r="AH73" s="2" t="str">
        <f>IFERROR(#REF!/GAMSCopen!AG73,"")</f>
        <v/>
      </c>
      <c r="AI73" s="2" t="str">
        <f>IFERROR(#REF!/GAMSCopen!AH73,"")</f>
        <v/>
      </c>
      <c r="AJ73" s="2" t="str">
        <f>IFERROR(#REF!/GAMSCopen!AI73,"")</f>
        <v/>
      </c>
      <c r="AK73" s="2" t="str">
        <f>IFERROR(#REF!/GAMSCopen!AJ73,"")</f>
        <v/>
      </c>
      <c r="AL73" s="2" t="str">
        <f>IFERROR(#REF!/GAMSCopen!AK73,"")</f>
        <v/>
      </c>
      <c r="AM73" s="2" t="str">
        <f>IFERROR(#REF!/GAMSCopen!AL73,"")</f>
        <v/>
      </c>
      <c r="AN73" s="2" t="str">
        <f>IFERROR(#REF!/GAMSCopen!AM73,"")</f>
        <v/>
      </c>
      <c r="AO73" s="2" t="str">
        <f>IFERROR(#REF!/GAMSCopen!AN73,"")</f>
        <v/>
      </c>
      <c r="AP73" s="2" t="str">
        <f>IFERROR(#REF!/GAMSCopen!AO73,"")</f>
        <v/>
      </c>
      <c r="AQ73" s="2" t="str">
        <f>IFERROR(#REF!/GAMSCopen!AP73,"")</f>
        <v/>
      </c>
      <c r="AR73" s="2" t="str">
        <f>IFERROR(#REF!/GAMSCopen!AQ73,"")</f>
        <v/>
      </c>
      <c r="AS73" s="2" t="str">
        <f>IFERROR(#REF!/GAMSCopen!AR73,"")</f>
        <v/>
      </c>
      <c r="AT73" s="2" t="str">
        <f>IFERROR(#REF!/GAMSCopen!AS73,"")</f>
        <v/>
      </c>
      <c r="AU73" s="2" t="str">
        <f>IFERROR(#REF!/GAMSCopen!AT73,"")</f>
        <v/>
      </c>
      <c r="AV73" s="2" t="str">
        <f>IFERROR(#REF!/GAMSCopen!AU73,"")</f>
        <v/>
      </c>
      <c r="AW73" s="2" t="str">
        <f>IFERROR(#REF!/GAMSCopen!AV73,"")</f>
        <v/>
      </c>
      <c r="AX73" s="2" t="str">
        <f>IFERROR(#REF!/GAMSCopen!AW73,"")</f>
        <v/>
      </c>
      <c r="AY73" s="2" t="str">
        <f>IFERROR(#REF!/GAMSCopen!AX73,"")</f>
        <v/>
      </c>
      <c r="AZ73" s="2" t="str">
        <f>IFERROR(#REF!/GAMSCopen!AY73,"")</f>
        <v/>
      </c>
      <c r="BA73" s="2" t="str">
        <f>IFERROR(#REF!/GAMSCopen!AZ73,"")</f>
        <v/>
      </c>
      <c r="BB73" s="2" t="str">
        <f>IFERROR(#REF!/GAMSCopen!BA73,"")</f>
        <v/>
      </c>
      <c r="BC73" s="2" t="str">
        <f>IFERROR(#REF!/GAMSCopen!BB73,"")</f>
        <v/>
      </c>
      <c r="BD73" s="2" t="str">
        <f>IFERROR(#REF!/GAMSCopen!BC73,"")</f>
        <v/>
      </c>
      <c r="BE73" s="2" t="str">
        <f>IFERROR(#REF!/GAMSCopen!BD73,"")</f>
        <v/>
      </c>
      <c r="BF73" s="2" t="str">
        <f>IFERROR(#REF!/GAMSCopen!BE73,"")</f>
        <v/>
      </c>
      <c r="BG73" s="2" t="str">
        <f>IFERROR(#REF!/GAMSCopen!BF73,"")</f>
        <v/>
      </c>
      <c r="BH73" s="2" t="str">
        <f>IFERROR(#REF!/GAMSCopen!BG73,"")</f>
        <v/>
      </c>
      <c r="BI73" s="2" t="str">
        <f>IFERROR(#REF!/GAMSCopen!BH73,"")</f>
        <v/>
      </c>
      <c r="BJ73" s="2" t="str">
        <f>IFERROR(#REF!/GAMSCopen!BI73,"")</f>
        <v/>
      </c>
    </row>
    <row r="74" spans="1:62" x14ac:dyDescent="0.25">
      <c r="A74" t="e">
        <f>#REF!</f>
        <v>#REF!</v>
      </c>
      <c r="B74" t="str">
        <f>GAMSbase!A74</f>
        <v>2000 Forcings, non-CO2 GHG</v>
      </c>
      <c r="C74" s="2" t="str">
        <f>IFERROR(#REF!/GAMSCopen!B74,"")</f>
        <v/>
      </c>
      <c r="D74" s="2" t="str">
        <f>IFERROR(#REF!/GAMSCopen!C74,"")</f>
        <v/>
      </c>
      <c r="E74" s="2" t="str">
        <f>IFERROR(#REF!/GAMSCopen!D74,"")</f>
        <v/>
      </c>
      <c r="F74" s="2" t="str">
        <f>IFERROR(#REF!/GAMSCopen!E74,"")</f>
        <v/>
      </c>
      <c r="G74" s="2" t="str">
        <f>IFERROR(#REF!/GAMSCopen!F74,"")</f>
        <v/>
      </c>
      <c r="H74" s="2" t="str">
        <f>IFERROR(#REF!/GAMSCopen!G74,"")</f>
        <v/>
      </c>
      <c r="I74" s="2" t="str">
        <f>IFERROR(#REF!/GAMSCopen!H74,"")</f>
        <v/>
      </c>
      <c r="J74" s="2" t="str">
        <f>IFERROR(#REF!/GAMSCopen!I74,"")</f>
        <v/>
      </c>
      <c r="K74" s="2" t="str">
        <f>IFERROR(#REF!/GAMSCopen!J74,"")</f>
        <v/>
      </c>
      <c r="L74" s="2" t="str">
        <f>IFERROR(#REF!/GAMSCopen!K74,"")</f>
        <v/>
      </c>
      <c r="M74" s="2" t="str">
        <f>IFERROR(#REF!/GAMSCopen!L74,"")</f>
        <v/>
      </c>
      <c r="N74" s="2" t="str">
        <f>IFERROR(#REF!/GAMSCopen!M74,"")</f>
        <v/>
      </c>
      <c r="O74" s="2" t="str">
        <f>IFERROR(#REF!/GAMSCopen!N74,"")</f>
        <v/>
      </c>
      <c r="P74" s="2" t="str">
        <f>IFERROR(#REF!/GAMSCopen!O74,"")</f>
        <v/>
      </c>
      <c r="Q74" s="2" t="str">
        <f>IFERROR(#REF!/GAMSCopen!P74,"")</f>
        <v/>
      </c>
      <c r="R74" s="2" t="str">
        <f>IFERROR(#REF!/GAMSCopen!Q74,"")</f>
        <v/>
      </c>
      <c r="S74" s="2" t="str">
        <f>IFERROR(#REF!/GAMSCopen!R74,"")</f>
        <v/>
      </c>
      <c r="T74" s="2" t="str">
        <f>IFERROR(#REF!/GAMSCopen!S74,"")</f>
        <v/>
      </c>
      <c r="U74" s="2" t="str">
        <f>IFERROR(#REF!/GAMSCopen!T74,"")</f>
        <v/>
      </c>
      <c r="V74" s="2" t="str">
        <f>IFERROR(#REF!/GAMSCopen!U74,"")</f>
        <v/>
      </c>
      <c r="W74" s="2" t="str">
        <f>IFERROR(#REF!/GAMSCopen!V74,"")</f>
        <v/>
      </c>
      <c r="X74" s="2" t="str">
        <f>IFERROR(#REF!/GAMSCopen!W74,"")</f>
        <v/>
      </c>
      <c r="Y74" s="2" t="str">
        <f>IFERROR(#REF!/GAMSCopen!X74,"")</f>
        <v/>
      </c>
      <c r="Z74" s="2" t="str">
        <f>IFERROR(#REF!/GAMSCopen!Y74,"")</f>
        <v/>
      </c>
      <c r="AA74" s="2" t="str">
        <f>IFERROR(#REF!/GAMSCopen!Z74,"")</f>
        <v/>
      </c>
      <c r="AB74" s="2" t="str">
        <f>IFERROR(#REF!/GAMSCopen!AA74,"")</f>
        <v/>
      </c>
      <c r="AC74" s="2" t="str">
        <f>IFERROR(#REF!/GAMSCopen!AB74,"")</f>
        <v/>
      </c>
      <c r="AD74" s="2" t="str">
        <f>IFERROR(#REF!/GAMSCopen!AC74,"")</f>
        <v/>
      </c>
      <c r="AE74" s="2" t="str">
        <f>IFERROR(#REF!/GAMSCopen!AD74,"")</f>
        <v/>
      </c>
      <c r="AF74" s="2" t="str">
        <f>IFERROR(#REF!/GAMSCopen!AE74,"")</f>
        <v/>
      </c>
      <c r="AG74" s="2" t="str">
        <f>IFERROR(#REF!/GAMSCopen!AF74,"")</f>
        <v/>
      </c>
      <c r="AH74" s="2" t="str">
        <f>IFERROR(#REF!/GAMSCopen!AG74,"")</f>
        <v/>
      </c>
      <c r="AI74" s="2" t="str">
        <f>IFERROR(#REF!/GAMSCopen!AH74,"")</f>
        <v/>
      </c>
      <c r="AJ74" s="2" t="str">
        <f>IFERROR(#REF!/GAMSCopen!AI74,"")</f>
        <v/>
      </c>
      <c r="AK74" s="2" t="str">
        <f>IFERROR(#REF!/GAMSCopen!AJ74,"")</f>
        <v/>
      </c>
      <c r="AL74" s="2" t="str">
        <f>IFERROR(#REF!/GAMSCopen!AK74,"")</f>
        <v/>
      </c>
      <c r="AM74" s="2" t="str">
        <f>IFERROR(#REF!/GAMSCopen!AL74,"")</f>
        <v/>
      </c>
      <c r="AN74" s="2" t="str">
        <f>IFERROR(#REF!/GAMSCopen!AM74,"")</f>
        <v/>
      </c>
      <c r="AO74" s="2" t="str">
        <f>IFERROR(#REF!/GAMSCopen!AN74,"")</f>
        <v/>
      </c>
      <c r="AP74" s="2" t="str">
        <f>IFERROR(#REF!/GAMSCopen!AO74,"")</f>
        <v/>
      </c>
      <c r="AQ74" s="2" t="str">
        <f>IFERROR(#REF!/GAMSCopen!AP74,"")</f>
        <v/>
      </c>
      <c r="AR74" s="2" t="str">
        <f>IFERROR(#REF!/GAMSCopen!AQ74,"")</f>
        <v/>
      </c>
      <c r="AS74" s="2" t="str">
        <f>IFERROR(#REF!/GAMSCopen!AR74,"")</f>
        <v/>
      </c>
      <c r="AT74" s="2" t="str">
        <f>IFERROR(#REF!/GAMSCopen!AS74,"")</f>
        <v/>
      </c>
      <c r="AU74" s="2" t="str">
        <f>IFERROR(#REF!/GAMSCopen!AT74,"")</f>
        <v/>
      </c>
      <c r="AV74" s="2" t="str">
        <f>IFERROR(#REF!/GAMSCopen!AU74,"")</f>
        <v/>
      </c>
      <c r="AW74" s="2" t="str">
        <f>IFERROR(#REF!/GAMSCopen!AV74,"")</f>
        <v/>
      </c>
      <c r="AX74" s="2" t="str">
        <f>IFERROR(#REF!/GAMSCopen!AW74,"")</f>
        <v/>
      </c>
      <c r="AY74" s="2" t="str">
        <f>IFERROR(#REF!/GAMSCopen!AX74,"")</f>
        <v/>
      </c>
      <c r="AZ74" s="2" t="str">
        <f>IFERROR(#REF!/GAMSCopen!AY74,"")</f>
        <v/>
      </c>
      <c r="BA74" s="2" t="str">
        <f>IFERROR(#REF!/GAMSCopen!AZ74,"")</f>
        <v/>
      </c>
      <c r="BB74" s="2" t="str">
        <f>IFERROR(#REF!/GAMSCopen!BA74,"")</f>
        <v/>
      </c>
      <c r="BC74" s="2" t="str">
        <f>IFERROR(#REF!/GAMSCopen!BB74,"")</f>
        <v/>
      </c>
      <c r="BD74" s="2" t="str">
        <f>IFERROR(#REF!/GAMSCopen!BC74,"")</f>
        <v/>
      </c>
      <c r="BE74" s="2" t="str">
        <f>IFERROR(#REF!/GAMSCopen!BD74,"")</f>
        <v/>
      </c>
      <c r="BF74" s="2" t="str">
        <f>IFERROR(#REF!/GAMSCopen!BE74,"")</f>
        <v/>
      </c>
      <c r="BG74" s="2" t="str">
        <f>IFERROR(#REF!/GAMSCopen!BF74,"")</f>
        <v/>
      </c>
      <c r="BH74" s="2" t="str">
        <f>IFERROR(#REF!/GAMSCopen!BG74,"")</f>
        <v/>
      </c>
      <c r="BI74" s="2" t="str">
        <f>IFERROR(#REF!/GAMSCopen!BH74,"")</f>
        <v/>
      </c>
      <c r="BJ74" s="2" t="str">
        <f>IFERROR(#REF!/GAMSCopen!BI74,"")</f>
        <v/>
      </c>
    </row>
    <row r="75" spans="1:62" x14ac:dyDescent="0.25">
      <c r="A75" t="e">
        <f>#REF!</f>
        <v>#REF!</v>
      </c>
      <c r="B75" t="str">
        <f>GAMSbase!A75</f>
        <v>2100 Forcings, non-CO2 GHG</v>
      </c>
      <c r="C75" s="2" t="str">
        <f>IFERROR(#REF!/GAMSCopen!B75,"")</f>
        <v/>
      </c>
      <c r="D75" s="2" t="str">
        <f>IFERROR(#REF!/GAMSCopen!C75,"")</f>
        <v/>
      </c>
      <c r="E75" s="2" t="str">
        <f>IFERROR(#REF!/GAMSCopen!D75,"")</f>
        <v/>
      </c>
      <c r="F75" s="2" t="str">
        <f>IFERROR(#REF!/GAMSCopen!E75,"")</f>
        <v/>
      </c>
      <c r="G75" s="2" t="str">
        <f>IFERROR(#REF!/GAMSCopen!F75,"")</f>
        <v/>
      </c>
      <c r="H75" s="2" t="str">
        <f>IFERROR(#REF!/GAMSCopen!G75,"")</f>
        <v/>
      </c>
      <c r="I75" s="2" t="str">
        <f>IFERROR(#REF!/GAMSCopen!H75,"")</f>
        <v/>
      </c>
      <c r="J75" s="2" t="str">
        <f>IFERROR(#REF!/GAMSCopen!I75,"")</f>
        <v/>
      </c>
      <c r="K75" s="2" t="str">
        <f>IFERROR(#REF!/GAMSCopen!J75,"")</f>
        <v/>
      </c>
      <c r="L75" s="2" t="str">
        <f>IFERROR(#REF!/GAMSCopen!K75,"")</f>
        <v/>
      </c>
      <c r="M75" s="2" t="str">
        <f>IFERROR(#REF!/GAMSCopen!L75,"")</f>
        <v/>
      </c>
      <c r="N75" s="2" t="str">
        <f>IFERROR(#REF!/GAMSCopen!M75,"")</f>
        <v/>
      </c>
      <c r="O75" s="2" t="str">
        <f>IFERROR(#REF!/GAMSCopen!N75,"")</f>
        <v/>
      </c>
      <c r="P75" s="2" t="str">
        <f>IFERROR(#REF!/GAMSCopen!O75,"")</f>
        <v/>
      </c>
      <c r="Q75" s="2" t="str">
        <f>IFERROR(#REF!/GAMSCopen!P75,"")</f>
        <v/>
      </c>
      <c r="R75" s="2" t="str">
        <f>IFERROR(#REF!/GAMSCopen!Q75,"")</f>
        <v/>
      </c>
      <c r="S75" s="2" t="str">
        <f>IFERROR(#REF!/GAMSCopen!R75,"")</f>
        <v/>
      </c>
      <c r="T75" s="2" t="str">
        <f>IFERROR(#REF!/GAMSCopen!S75,"")</f>
        <v/>
      </c>
      <c r="U75" s="2" t="str">
        <f>IFERROR(#REF!/GAMSCopen!T75,"")</f>
        <v/>
      </c>
      <c r="V75" s="2" t="str">
        <f>IFERROR(#REF!/GAMSCopen!U75,"")</f>
        <v/>
      </c>
      <c r="W75" s="2" t="str">
        <f>IFERROR(#REF!/GAMSCopen!V75,"")</f>
        <v/>
      </c>
      <c r="X75" s="2" t="str">
        <f>IFERROR(#REF!/GAMSCopen!W75,"")</f>
        <v/>
      </c>
      <c r="Y75" s="2" t="str">
        <f>IFERROR(#REF!/GAMSCopen!X75,"")</f>
        <v/>
      </c>
      <c r="Z75" s="2" t="str">
        <f>IFERROR(#REF!/GAMSCopen!Y75,"")</f>
        <v/>
      </c>
      <c r="AA75" s="2" t="str">
        <f>IFERROR(#REF!/GAMSCopen!Z75,"")</f>
        <v/>
      </c>
      <c r="AB75" s="2" t="str">
        <f>IFERROR(#REF!/GAMSCopen!AA75,"")</f>
        <v/>
      </c>
      <c r="AC75" s="2" t="str">
        <f>IFERROR(#REF!/GAMSCopen!AB75,"")</f>
        <v/>
      </c>
      <c r="AD75" s="2" t="str">
        <f>IFERROR(#REF!/GAMSCopen!AC75,"")</f>
        <v/>
      </c>
      <c r="AE75" s="2" t="str">
        <f>IFERROR(#REF!/GAMSCopen!AD75,"")</f>
        <v/>
      </c>
      <c r="AF75" s="2" t="str">
        <f>IFERROR(#REF!/GAMSCopen!AE75,"")</f>
        <v/>
      </c>
      <c r="AG75" s="2" t="str">
        <f>IFERROR(#REF!/GAMSCopen!AF75,"")</f>
        <v/>
      </c>
      <c r="AH75" s="2" t="str">
        <f>IFERROR(#REF!/GAMSCopen!AG75,"")</f>
        <v/>
      </c>
      <c r="AI75" s="2" t="str">
        <f>IFERROR(#REF!/GAMSCopen!AH75,"")</f>
        <v/>
      </c>
      <c r="AJ75" s="2" t="str">
        <f>IFERROR(#REF!/GAMSCopen!AI75,"")</f>
        <v/>
      </c>
      <c r="AK75" s="2" t="str">
        <f>IFERROR(#REF!/GAMSCopen!AJ75,"")</f>
        <v/>
      </c>
      <c r="AL75" s="2" t="str">
        <f>IFERROR(#REF!/GAMSCopen!AK75,"")</f>
        <v/>
      </c>
      <c r="AM75" s="2" t="str">
        <f>IFERROR(#REF!/GAMSCopen!AL75,"")</f>
        <v/>
      </c>
      <c r="AN75" s="2" t="str">
        <f>IFERROR(#REF!/GAMSCopen!AM75,"")</f>
        <v/>
      </c>
      <c r="AO75" s="2" t="str">
        <f>IFERROR(#REF!/GAMSCopen!AN75,"")</f>
        <v/>
      </c>
      <c r="AP75" s="2" t="str">
        <f>IFERROR(#REF!/GAMSCopen!AO75,"")</f>
        <v/>
      </c>
      <c r="AQ75" s="2" t="str">
        <f>IFERROR(#REF!/GAMSCopen!AP75,"")</f>
        <v/>
      </c>
      <c r="AR75" s="2" t="str">
        <f>IFERROR(#REF!/GAMSCopen!AQ75,"")</f>
        <v/>
      </c>
      <c r="AS75" s="2" t="str">
        <f>IFERROR(#REF!/GAMSCopen!AR75,"")</f>
        <v/>
      </c>
      <c r="AT75" s="2" t="str">
        <f>IFERROR(#REF!/GAMSCopen!AS75,"")</f>
        <v/>
      </c>
      <c r="AU75" s="2" t="str">
        <f>IFERROR(#REF!/GAMSCopen!AT75,"")</f>
        <v/>
      </c>
      <c r="AV75" s="2" t="str">
        <f>IFERROR(#REF!/GAMSCopen!AU75,"")</f>
        <v/>
      </c>
      <c r="AW75" s="2" t="str">
        <f>IFERROR(#REF!/GAMSCopen!AV75,"")</f>
        <v/>
      </c>
      <c r="AX75" s="2" t="str">
        <f>IFERROR(#REF!/GAMSCopen!AW75,"")</f>
        <v/>
      </c>
      <c r="AY75" s="2" t="str">
        <f>IFERROR(#REF!/GAMSCopen!AX75,"")</f>
        <v/>
      </c>
      <c r="AZ75" s="2" t="str">
        <f>IFERROR(#REF!/GAMSCopen!AY75,"")</f>
        <v/>
      </c>
      <c r="BA75" s="2" t="str">
        <f>IFERROR(#REF!/GAMSCopen!AZ75,"")</f>
        <v/>
      </c>
      <c r="BB75" s="2" t="str">
        <f>IFERROR(#REF!/GAMSCopen!BA75,"")</f>
        <v/>
      </c>
      <c r="BC75" s="2" t="str">
        <f>IFERROR(#REF!/GAMSCopen!BB75,"")</f>
        <v/>
      </c>
      <c r="BD75" s="2" t="str">
        <f>IFERROR(#REF!/GAMSCopen!BC75,"")</f>
        <v/>
      </c>
      <c r="BE75" s="2" t="str">
        <f>IFERROR(#REF!/GAMSCopen!BD75,"")</f>
        <v/>
      </c>
      <c r="BF75" s="2" t="str">
        <f>IFERROR(#REF!/GAMSCopen!BE75,"")</f>
        <v/>
      </c>
      <c r="BG75" s="2" t="str">
        <f>IFERROR(#REF!/GAMSCopen!BF75,"")</f>
        <v/>
      </c>
      <c r="BH75" s="2" t="str">
        <f>IFERROR(#REF!/GAMSCopen!BG75,"")</f>
        <v/>
      </c>
      <c r="BI75" s="2" t="str">
        <f>IFERROR(#REF!/GAMSCopen!BH75,"")</f>
        <v/>
      </c>
      <c r="BJ75" s="2" t="str">
        <f>IFERROR(#REF!/GAMSCopen!BI75,"")</f>
        <v/>
      </c>
    </row>
    <row r="76" spans="1:62" x14ac:dyDescent="0.25">
      <c r="A76" t="e">
        <f>#REF!</f>
        <v>#REF!</v>
      </c>
      <c r="B76" t="str">
        <f>GAMSbase!A76</f>
        <v>Initial Temperature (2008-2011)</v>
      </c>
      <c r="C76" s="2" t="str">
        <f>IFERROR(#REF!/GAMSCopen!B76,"")</f>
        <v/>
      </c>
      <c r="D76" s="2" t="str">
        <f>IFERROR(#REF!/GAMSCopen!C76,"")</f>
        <v/>
      </c>
      <c r="E76" s="2" t="str">
        <f>IFERROR(#REF!/GAMSCopen!D76,"")</f>
        <v/>
      </c>
      <c r="F76" s="2" t="str">
        <f>IFERROR(#REF!/GAMSCopen!E76,"")</f>
        <v/>
      </c>
      <c r="G76" s="2" t="str">
        <f>IFERROR(#REF!/GAMSCopen!F76,"")</f>
        <v/>
      </c>
      <c r="H76" s="2" t="str">
        <f>IFERROR(#REF!/GAMSCopen!G76,"")</f>
        <v/>
      </c>
      <c r="I76" s="2" t="str">
        <f>IFERROR(#REF!/GAMSCopen!H76,"")</f>
        <v/>
      </c>
      <c r="J76" s="2" t="str">
        <f>IFERROR(#REF!/GAMSCopen!I76,"")</f>
        <v/>
      </c>
      <c r="K76" s="2" t="str">
        <f>IFERROR(#REF!/GAMSCopen!J76,"")</f>
        <v/>
      </c>
      <c r="L76" s="2" t="str">
        <f>IFERROR(#REF!/GAMSCopen!K76,"")</f>
        <v/>
      </c>
      <c r="M76" s="2" t="str">
        <f>IFERROR(#REF!/GAMSCopen!L76,"")</f>
        <v/>
      </c>
      <c r="N76" s="2" t="str">
        <f>IFERROR(#REF!/GAMSCopen!M76,"")</f>
        <v/>
      </c>
      <c r="O76" s="2" t="str">
        <f>IFERROR(#REF!/GAMSCopen!N76,"")</f>
        <v/>
      </c>
      <c r="P76" s="2" t="str">
        <f>IFERROR(#REF!/GAMSCopen!O76,"")</f>
        <v/>
      </c>
      <c r="Q76" s="2" t="str">
        <f>IFERROR(#REF!/GAMSCopen!P76,"")</f>
        <v/>
      </c>
      <c r="R76" s="2" t="str">
        <f>IFERROR(#REF!/GAMSCopen!Q76,"")</f>
        <v/>
      </c>
      <c r="S76" s="2" t="str">
        <f>IFERROR(#REF!/GAMSCopen!R76,"")</f>
        <v/>
      </c>
      <c r="T76" s="2" t="str">
        <f>IFERROR(#REF!/GAMSCopen!S76,"")</f>
        <v/>
      </c>
      <c r="U76" s="2" t="str">
        <f>IFERROR(#REF!/GAMSCopen!T76,"")</f>
        <v/>
      </c>
      <c r="V76" s="2" t="str">
        <f>IFERROR(#REF!/GAMSCopen!U76,"")</f>
        <v/>
      </c>
      <c r="W76" s="2" t="str">
        <f>IFERROR(#REF!/GAMSCopen!V76,"")</f>
        <v/>
      </c>
      <c r="X76" s="2" t="str">
        <f>IFERROR(#REF!/GAMSCopen!W76,"")</f>
        <v/>
      </c>
      <c r="Y76" s="2" t="str">
        <f>IFERROR(#REF!/GAMSCopen!X76,"")</f>
        <v/>
      </c>
      <c r="Z76" s="2" t="str">
        <f>IFERROR(#REF!/GAMSCopen!Y76,"")</f>
        <v/>
      </c>
      <c r="AA76" s="2" t="str">
        <f>IFERROR(#REF!/GAMSCopen!Z76,"")</f>
        <v/>
      </c>
      <c r="AB76" s="2" t="str">
        <f>IFERROR(#REF!/GAMSCopen!AA76,"")</f>
        <v/>
      </c>
      <c r="AC76" s="2" t="str">
        <f>IFERROR(#REF!/GAMSCopen!AB76,"")</f>
        <v/>
      </c>
      <c r="AD76" s="2" t="str">
        <f>IFERROR(#REF!/GAMSCopen!AC76,"")</f>
        <v/>
      </c>
      <c r="AE76" s="2" t="str">
        <f>IFERROR(#REF!/GAMSCopen!AD76,"")</f>
        <v/>
      </c>
      <c r="AF76" s="2" t="str">
        <f>IFERROR(#REF!/GAMSCopen!AE76,"")</f>
        <v/>
      </c>
      <c r="AG76" s="2" t="str">
        <f>IFERROR(#REF!/GAMSCopen!AF76,"")</f>
        <v/>
      </c>
      <c r="AH76" s="2" t="str">
        <f>IFERROR(#REF!/GAMSCopen!AG76,"")</f>
        <v/>
      </c>
      <c r="AI76" s="2" t="str">
        <f>IFERROR(#REF!/GAMSCopen!AH76,"")</f>
        <v/>
      </c>
      <c r="AJ76" s="2" t="str">
        <f>IFERROR(#REF!/GAMSCopen!AI76,"")</f>
        <v/>
      </c>
      <c r="AK76" s="2" t="str">
        <f>IFERROR(#REF!/GAMSCopen!AJ76,"")</f>
        <v/>
      </c>
      <c r="AL76" s="2" t="str">
        <f>IFERROR(#REF!/GAMSCopen!AK76,"")</f>
        <v/>
      </c>
      <c r="AM76" s="2" t="str">
        <f>IFERROR(#REF!/GAMSCopen!AL76,"")</f>
        <v/>
      </c>
      <c r="AN76" s="2" t="str">
        <f>IFERROR(#REF!/GAMSCopen!AM76,"")</f>
        <v/>
      </c>
      <c r="AO76" s="2" t="str">
        <f>IFERROR(#REF!/GAMSCopen!AN76,"")</f>
        <v/>
      </c>
      <c r="AP76" s="2" t="str">
        <f>IFERROR(#REF!/GAMSCopen!AO76,"")</f>
        <v/>
      </c>
      <c r="AQ76" s="2" t="str">
        <f>IFERROR(#REF!/GAMSCopen!AP76,"")</f>
        <v/>
      </c>
      <c r="AR76" s="2" t="str">
        <f>IFERROR(#REF!/GAMSCopen!AQ76,"")</f>
        <v/>
      </c>
      <c r="AS76" s="2" t="str">
        <f>IFERROR(#REF!/GAMSCopen!AR76,"")</f>
        <v/>
      </c>
      <c r="AT76" s="2" t="str">
        <f>IFERROR(#REF!/GAMSCopen!AS76,"")</f>
        <v/>
      </c>
      <c r="AU76" s="2" t="str">
        <f>IFERROR(#REF!/GAMSCopen!AT76,"")</f>
        <v/>
      </c>
      <c r="AV76" s="2" t="str">
        <f>IFERROR(#REF!/GAMSCopen!AU76,"")</f>
        <v/>
      </c>
      <c r="AW76" s="2" t="str">
        <f>IFERROR(#REF!/GAMSCopen!AV76,"")</f>
        <v/>
      </c>
      <c r="AX76" s="2" t="str">
        <f>IFERROR(#REF!/GAMSCopen!AW76,"")</f>
        <v/>
      </c>
      <c r="AY76" s="2" t="str">
        <f>IFERROR(#REF!/GAMSCopen!AX76,"")</f>
        <v/>
      </c>
      <c r="AZ76" s="2" t="str">
        <f>IFERROR(#REF!/GAMSCopen!AY76,"")</f>
        <v/>
      </c>
      <c r="BA76" s="2" t="str">
        <f>IFERROR(#REF!/GAMSCopen!AZ76,"")</f>
        <v/>
      </c>
      <c r="BB76" s="2" t="str">
        <f>IFERROR(#REF!/GAMSCopen!BA76,"")</f>
        <v/>
      </c>
      <c r="BC76" s="2" t="str">
        <f>IFERROR(#REF!/GAMSCopen!BB76,"")</f>
        <v/>
      </c>
      <c r="BD76" s="2" t="str">
        <f>IFERROR(#REF!/GAMSCopen!BC76,"")</f>
        <v/>
      </c>
      <c r="BE76" s="2" t="str">
        <f>IFERROR(#REF!/GAMSCopen!BD76,"")</f>
        <v/>
      </c>
      <c r="BF76" s="2" t="str">
        <f>IFERROR(#REF!/GAMSCopen!BE76,"")</f>
        <v/>
      </c>
      <c r="BG76" s="2" t="str">
        <f>IFERROR(#REF!/GAMSCopen!BF76,"")</f>
        <v/>
      </c>
      <c r="BH76" s="2" t="str">
        <f>IFERROR(#REF!/GAMSCopen!BG76,"")</f>
        <v/>
      </c>
      <c r="BI76" s="2" t="str">
        <f>IFERROR(#REF!/GAMSCopen!BH76,"")</f>
        <v/>
      </c>
      <c r="BJ76" s="2" t="str">
        <f>IFERROR(#REF!/GAMSCopen!BI76,"")</f>
        <v/>
      </c>
    </row>
    <row r="77" spans="1:62" x14ac:dyDescent="0.25">
      <c r="A77" t="e">
        <f>#REF!</f>
        <v>#REF!</v>
      </c>
      <c r="B77" t="str">
        <f>GAMSbase!A77</f>
        <v>Initial Temperature of Deep Oceans (deg C above 1900 level)</v>
      </c>
      <c r="C77" s="2" t="str">
        <f>IFERROR(#REF!/GAMSCopen!B77,"")</f>
        <v/>
      </c>
      <c r="D77" s="2" t="str">
        <f>IFERROR(#REF!/GAMSCopen!C77,"")</f>
        <v/>
      </c>
      <c r="E77" s="2" t="str">
        <f>IFERROR(#REF!/GAMSCopen!D77,"")</f>
        <v/>
      </c>
      <c r="F77" s="2" t="str">
        <f>IFERROR(#REF!/GAMSCopen!E77,"")</f>
        <v/>
      </c>
      <c r="G77" s="2" t="str">
        <f>IFERROR(#REF!/GAMSCopen!F77,"")</f>
        <v/>
      </c>
      <c r="H77" s="2" t="str">
        <f>IFERROR(#REF!/GAMSCopen!G77,"")</f>
        <v/>
      </c>
      <c r="I77" s="2" t="str">
        <f>IFERROR(#REF!/GAMSCopen!H77,"")</f>
        <v/>
      </c>
      <c r="J77" s="2" t="str">
        <f>IFERROR(#REF!/GAMSCopen!I77,"")</f>
        <v/>
      </c>
      <c r="K77" s="2" t="str">
        <f>IFERROR(#REF!/GAMSCopen!J77,"")</f>
        <v/>
      </c>
      <c r="L77" s="2" t="str">
        <f>IFERROR(#REF!/GAMSCopen!K77,"")</f>
        <v/>
      </c>
      <c r="M77" s="2" t="str">
        <f>IFERROR(#REF!/GAMSCopen!L77,"")</f>
        <v/>
      </c>
      <c r="N77" s="2" t="str">
        <f>IFERROR(#REF!/GAMSCopen!M77,"")</f>
        <v/>
      </c>
      <c r="O77" s="2" t="str">
        <f>IFERROR(#REF!/GAMSCopen!N77,"")</f>
        <v/>
      </c>
      <c r="P77" s="2" t="str">
        <f>IFERROR(#REF!/GAMSCopen!O77,"")</f>
        <v/>
      </c>
      <c r="Q77" s="2" t="str">
        <f>IFERROR(#REF!/GAMSCopen!P77,"")</f>
        <v/>
      </c>
      <c r="R77" s="2" t="str">
        <f>IFERROR(#REF!/GAMSCopen!Q77,"")</f>
        <v/>
      </c>
      <c r="S77" s="2" t="str">
        <f>IFERROR(#REF!/GAMSCopen!R77,"")</f>
        <v/>
      </c>
      <c r="T77" s="2" t="str">
        <f>IFERROR(#REF!/GAMSCopen!S77,"")</f>
        <v/>
      </c>
      <c r="U77" s="2" t="str">
        <f>IFERROR(#REF!/GAMSCopen!T77,"")</f>
        <v/>
      </c>
      <c r="V77" s="2" t="str">
        <f>IFERROR(#REF!/GAMSCopen!U77,"")</f>
        <v/>
      </c>
      <c r="W77" s="2" t="str">
        <f>IFERROR(#REF!/GAMSCopen!V77,"")</f>
        <v/>
      </c>
      <c r="X77" s="2" t="str">
        <f>IFERROR(#REF!/GAMSCopen!W77,"")</f>
        <v/>
      </c>
      <c r="Y77" s="2" t="str">
        <f>IFERROR(#REF!/GAMSCopen!X77,"")</f>
        <v/>
      </c>
      <c r="Z77" s="2" t="str">
        <f>IFERROR(#REF!/GAMSCopen!Y77,"")</f>
        <v/>
      </c>
      <c r="AA77" s="2" t="str">
        <f>IFERROR(#REF!/GAMSCopen!Z77,"")</f>
        <v/>
      </c>
      <c r="AB77" s="2" t="str">
        <f>IFERROR(#REF!/GAMSCopen!AA77,"")</f>
        <v/>
      </c>
      <c r="AC77" s="2" t="str">
        <f>IFERROR(#REF!/GAMSCopen!AB77,"")</f>
        <v/>
      </c>
      <c r="AD77" s="2" t="str">
        <f>IFERROR(#REF!/GAMSCopen!AC77,"")</f>
        <v/>
      </c>
      <c r="AE77" s="2" t="str">
        <f>IFERROR(#REF!/GAMSCopen!AD77,"")</f>
        <v/>
      </c>
      <c r="AF77" s="2" t="str">
        <f>IFERROR(#REF!/GAMSCopen!AE77,"")</f>
        <v/>
      </c>
      <c r="AG77" s="2" t="str">
        <f>IFERROR(#REF!/GAMSCopen!AF77,"")</f>
        <v/>
      </c>
      <c r="AH77" s="2" t="str">
        <f>IFERROR(#REF!/GAMSCopen!AG77,"")</f>
        <v/>
      </c>
      <c r="AI77" s="2" t="str">
        <f>IFERROR(#REF!/GAMSCopen!AH77,"")</f>
        <v/>
      </c>
      <c r="AJ77" s="2" t="str">
        <f>IFERROR(#REF!/GAMSCopen!AI77,"")</f>
        <v/>
      </c>
      <c r="AK77" s="2" t="str">
        <f>IFERROR(#REF!/GAMSCopen!AJ77,"")</f>
        <v/>
      </c>
      <c r="AL77" s="2" t="str">
        <f>IFERROR(#REF!/GAMSCopen!AK77,"")</f>
        <v/>
      </c>
      <c r="AM77" s="2" t="str">
        <f>IFERROR(#REF!/GAMSCopen!AL77,"")</f>
        <v/>
      </c>
      <c r="AN77" s="2" t="str">
        <f>IFERROR(#REF!/GAMSCopen!AM77,"")</f>
        <v/>
      </c>
      <c r="AO77" s="2" t="str">
        <f>IFERROR(#REF!/GAMSCopen!AN77,"")</f>
        <v/>
      </c>
      <c r="AP77" s="2" t="str">
        <f>IFERROR(#REF!/GAMSCopen!AO77,"")</f>
        <v/>
      </c>
      <c r="AQ77" s="2" t="str">
        <f>IFERROR(#REF!/GAMSCopen!AP77,"")</f>
        <v/>
      </c>
      <c r="AR77" s="2" t="str">
        <f>IFERROR(#REF!/GAMSCopen!AQ77,"")</f>
        <v/>
      </c>
      <c r="AS77" s="2" t="str">
        <f>IFERROR(#REF!/GAMSCopen!AR77,"")</f>
        <v/>
      </c>
      <c r="AT77" s="2" t="str">
        <f>IFERROR(#REF!/GAMSCopen!AS77,"")</f>
        <v/>
      </c>
      <c r="AU77" s="2" t="str">
        <f>IFERROR(#REF!/GAMSCopen!AT77,"")</f>
        <v/>
      </c>
      <c r="AV77" s="2" t="str">
        <f>IFERROR(#REF!/GAMSCopen!AU77,"")</f>
        <v/>
      </c>
      <c r="AW77" s="2" t="str">
        <f>IFERROR(#REF!/GAMSCopen!AV77,"")</f>
        <v/>
      </c>
      <c r="AX77" s="2" t="str">
        <f>IFERROR(#REF!/GAMSCopen!AW77,"")</f>
        <v/>
      </c>
      <c r="AY77" s="2" t="str">
        <f>IFERROR(#REF!/GAMSCopen!AX77,"")</f>
        <v/>
      </c>
      <c r="AZ77" s="2" t="str">
        <f>IFERROR(#REF!/GAMSCopen!AY77,"")</f>
        <v/>
      </c>
      <c r="BA77" s="2" t="str">
        <f>IFERROR(#REF!/GAMSCopen!AZ77,"")</f>
        <v/>
      </c>
      <c r="BB77" s="2" t="str">
        <f>IFERROR(#REF!/GAMSCopen!BA77,"")</f>
        <v/>
      </c>
      <c r="BC77" s="2" t="str">
        <f>IFERROR(#REF!/GAMSCopen!BB77,"")</f>
        <v/>
      </c>
      <c r="BD77" s="2" t="str">
        <f>IFERROR(#REF!/GAMSCopen!BC77,"")</f>
        <v/>
      </c>
      <c r="BE77" s="2" t="str">
        <f>IFERROR(#REF!/GAMSCopen!BD77,"")</f>
        <v/>
      </c>
      <c r="BF77" s="2" t="str">
        <f>IFERROR(#REF!/GAMSCopen!BE77,"")</f>
        <v/>
      </c>
      <c r="BG77" s="2" t="str">
        <f>IFERROR(#REF!/GAMSCopen!BF77,"")</f>
        <v/>
      </c>
      <c r="BH77" s="2" t="str">
        <f>IFERROR(#REF!/GAMSCopen!BG77,"")</f>
        <v/>
      </c>
      <c r="BI77" s="2" t="str">
        <f>IFERROR(#REF!/GAMSCopen!BH77,"")</f>
        <v/>
      </c>
      <c r="BJ77" s="2" t="str">
        <f>IFERROR(#REF!/GAMSCopen!BI77,"")</f>
        <v/>
      </c>
    </row>
    <row r="78" spans="1:62" x14ac:dyDescent="0.25">
      <c r="A78" t="e">
        <f>#REF!</f>
        <v>#REF!</v>
      </c>
      <c r="B78" t="str">
        <f>GAMSbase!A78</f>
        <v>* CLIMATE MODEL PARAMETERS</v>
      </c>
      <c r="C78" s="2" t="str">
        <f>IFERROR(#REF!/GAMSCopen!B78,"")</f>
        <v/>
      </c>
      <c r="D78" s="2" t="str">
        <f>IFERROR(#REF!/GAMSCopen!C78,"")</f>
        <v/>
      </c>
      <c r="E78" s="2" t="str">
        <f>IFERROR(#REF!/GAMSCopen!D78,"")</f>
        <v/>
      </c>
      <c r="F78" s="2" t="str">
        <f>IFERROR(#REF!/GAMSCopen!E78,"")</f>
        <v/>
      </c>
      <c r="G78" s="2" t="str">
        <f>IFERROR(#REF!/GAMSCopen!F78,"")</f>
        <v/>
      </c>
      <c r="H78" s="2" t="str">
        <f>IFERROR(#REF!/GAMSCopen!G78,"")</f>
        <v/>
      </c>
      <c r="I78" s="2" t="str">
        <f>IFERROR(#REF!/GAMSCopen!H78,"")</f>
        <v/>
      </c>
      <c r="J78" s="2" t="str">
        <f>IFERROR(#REF!/GAMSCopen!I78,"")</f>
        <v/>
      </c>
      <c r="K78" s="2" t="str">
        <f>IFERROR(#REF!/GAMSCopen!J78,"")</f>
        <v/>
      </c>
      <c r="L78" s="2" t="str">
        <f>IFERROR(#REF!/GAMSCopen!K78,"")</f>
        <v/>
      </c>
      <c r="M78" s="2" t="str">
        <f>IFERROR(#REF!/GAMSCopen!L78,"")</f>
        <v/>
      </c>
      <c r="N78" s="2" t="str">
        <f>IFERROR(#REF!/GAMSCopen!M78,"")</f>
        <v/>
      </c>
      <c r="O78" s="2" t="str">
        <f>IFERROR(#REF!/GAMSCopen!N78,"")</f>
        <v/>
      </c>
      <c r="P78" s="2" t="str">
        <f>IFERROR(#REF!/GAMSCopen!O78,"")</f>
        <v/>
      </c>
      <c r="Q78" s="2" t="str">
        <f>IFERROR(#REF!/GAMSCopen!P78,"")</f>
        <v/>
      </c>
      <c r="R78" s="2" t="str">
        <f>IFERROR(#REF!/GAMSCopen!Q78,"")</f>
        <v/>
      </c>
      <c r="S78" s="2" t="str">
        <f>IFERROR(#REF!/GAMSCopen!R78,"")</f>
        <v/>
      </c>
      <c r="T78" s="2" t="str">
        <f>IFERROR(#REF!/GAMSCopen!S78,"")</f>
        <v/>
      </c>
      <c r="U78" s="2" t="str">
        <f>IFERROR(#REF!/GAMSCopen!T78,"")</f>
        <v/>
      </c>
      <c r="V78" s="2" t="str">
        <f>IFERROR(#REF!/GAMSCopen!U78,"")</f>
        <v/>
      </c>
      <c r="W78" s="2" t="str">
        <f>IFERROR(#REF!/GAMSCopen!V78,"")</f>
        <v/>
      </c>
      <c r="X78" s="2" t="str">
        <f>IFERROR(#REF!/GAMSCopen!W78,"")</f>
        <v/>
      </c>
      <c r="Y78" s="2" t="str">
        <f>IFERROR(#REF!/GAMSCopen!X78,"")</f>
        <v/>
      </c>
      <c r="Z78" s="2" t="str">
        <f>IFERROR(#REF!/GAMSCopen!Y78,"")</f>
        <v/>
      </c>
      <c r="AA78" s="2" t="str">
        <f>IFERROR(#REF!/GAMSCopen!Z78,"")</f>
        <v/>
      </c>
      <c r="AB78" s="2" t="str">
        <f>IFERROR(#REF!/GAMSCopen!AA78,"")</f>
        <v/>
      </c>
      <c r="AC78" s="2" t="str">
        <f>IFERROR(#REF!/GAMSCopen!AB78,"")</f>
        <v/>
      </c>
      <c r="AD78" s="2" t="str">
        <f>IFERROR(#REF!/GAMSCopen!AC78,"")</f>
        <v/>
      </c>
      <c r="AE78" s="2" t="str">
        <f>IFERROR(#REF!/GAMSCopen!AD78,"")</f>
        <v/>
      </c>
      <c r="AF78" s="2" t="str">
        <f>IFERROR(#REF!/GAMSCopen!AE78,"")</f>
        <v/>
      </c>
      <c r="AG78" s="2" t="str">
        <f>IFERROR(#REF!/GAMSCopen!AF78,"")</f>
        <v/>
      </c>
      <c r="AH78" s="2" t="str">
        <f>IFERROR(#REF!/GAMSCopen!AG78,"")</f>
        <v/>
      </c>
      <c r="AI78" s="2" t="str">
        <f>IFERROR(#REF!/GAMSCopen!AH78,"")</f>
        <v/>
      </c>
      <c r="AJ78" s="2" t="str">
        <f>IFERROR(#REF!/GAMSCopen!AI78,"")</f>
        <v/>
      </c>
      <c r="AK78" s="2" t="str">
        <f>IFERROR(#REF!/GAMSCopen!AJ78,"")</f>
        <v/>
      </c>
      <c r="AL78" s="2" t="str">
        <f>IFERROR(#REF!/GAMSCopen!AK78,"")</f>
        <v/>
      </c>
      <c r="AM78" s="2" t="str">
        <f>IFERROR(#REF!/GAMSCopen!AL78,"")</f>
        <v/>
      </c>
      <c r="AN78" s="2" t="str">
        <f>IFERROR(#REF!/GAMSCopen!AM78,"")</f>
        <v/>
      </c>
      <c r="AO78" s="2" t="str">
        <f>IFERROR(#REF!/GAMSCopen!AN78,"")</f>
        <v/>
      </c>
      <c r="AP78" s="2" t="str">
        <f>IFERROR(#REF!/GAMSCopen!AO78,"")</f>
        <v/>
      </c>
      <c r="AQ78" s="2" t="str">
        <f>IFERROR(#REF!/GAMSCopen!AP78,"")</f>
        <v/>
      </c>
      <c r="AR78" s="2" t="str">
        <f>IFERROR(#REF!/GAMSCopen!AQ78,"")</f>
        <v/>
      </c>
      <c r="AS78" s="2" t="str">
        <f>IFERROR(#REF!/GAMSCopen!AR78,"")</f>
        <v/>
      </c>
      <c r="AT78" s="2" t="str">
        <f>IFERROR(#REF!/GAMSCopen!AS78,"")</f>
        <v/>
      </c>
      <c r="AU78" s="2" t="str">
        <f>IFERROR(#REF!/GAMSCopen!AT78,"")</f>
        <v/>
      </c>
      <c r="AV78" s="2" t="str">
        <f>IFERROR(#REF!/GAMSCopen!AU78,"")</f>
        <v/>
      </c>
      <c r="AW78" s="2" t="str">
        <f>IFERROR(#REF!/GAMSCopen!AV78,"")</f>
        <v/>
      </c>
      <c r="AX78" s="2" t="str">
        <f>IFERROR(#REF!/GAMSCopen!AW78,"")</f>
        <v/>
      </c>
      <c r="AY78" s="2" t="str">
        <f>IFERROR(#REF!/GAMSCopen!AX78,"")</f>
        <v/>
      </c>
      <c r="AZ78" s="2" t="str">
        <f>IFERROR(#REF!/GAMSCopen!AY78,"")</f>
        <v/>
      </c>
      <c r="BA78" s="2" t="str">
        <f>IFERROR(#REF!/GAMSCopen!AZ78,"")</f>
        <v/>
      </c>
      <c r="BB78" s="2" t="str">
        <f>IFERROR(#REF!/GAMSCopen!BA78,"")</f>
        <v/>
      </c>
      <c r="BC78" s="2" t="str">
        <f>IFERROR(#REF!/GAMSCopen!BB78,"")</f>
        <v/>
      </c>
      <c r="BD78" s="2" t="str">
        <f>IFERROR(#REF!/GAMSCopen!BC78,"")</f>
        <v/>
      </c>
      <c r="BE78" s="2" t="str">
        <f>IFERROR(#REF!/GAMSCopen!BD78,"")</f>
        <v/>
      </c>
      <c r="BF78" s="2" t="str">
        <f>IFERROR(#REF!/GAMSCopen!BE78,"")</f>
        <v/>
      </c>
      <c r="BG78" s="2" t="str">
        <f>IFERROR(#REF!/GAMSCopen!BF78,"")</f>
        <v/>
      </c>
      <c r="BH78" s="2" t="str">
        <f>IFERROR(#REF!/GAMSCopen!BG78,"")</f>
        <v/>
      </c>
      <c r="BI78" s="2" t="str">
        <f>IFERROR(#REF!/GAMSCopen!BH78,"")</f>
        <v/>
      </c>
      <c r="BJ78" s="2" t="str">
        <f>IFERROR(#REF!/GAMSCopen!BI78,"")</f>
        <v/>
      </c>
    </row>
    <row r="79" spans="1:62" x14ac:dyDescent="0.25">
      <c r="A79" t="e">
        <f>#REF!</f>
        <v>#REF!</v>
      </c>
      <c r="B79" t="str">
        <f>GAMSbase!A79</f>
        <v>Temperature Sensitivity Coefficient (temp increase per doubling CO2)</v>
      </c>
      <c r="C79" s="2" t="str">
        <f>IFERROR(#REF!/GAMSCopen!B79,"")</f>
        <v/>
      </c>
      <c r="D79" s="2" t="str">
        <f>IFERROR(#REF!/GAMSCopen!C79,"")</f>
        <v/>
      </c>
      <c r="E79" s="2" t="str">
        <f>IFERROR(#REF!/GAMSCopen!D79,"")</f>
        <v/>
      </c>
      <c r="F79" s="2" t="str">
        <f>IFERROR(#REF!/GAMSCopen!E79,"")</f>
        <v/>
      </c>
      <c r="G79" s="2" t="str">
        <f>IFERROR(#REF!/GAMSCopen!F79,"")</f>
        <v/>
      </c>
      <c r="H79" s="2" t="str">
        <f>IFERROR(#REF!/GAMSCopen!G79,"")</f>
        <v/>
      </c>
      <c r="I79" s="2" t="str">
        <f>IFERROR(#REF!/GAMSCopen!H79,"")</f>
        <v/>
      </c>
      <c r="J79" s="2" t="str">
        <f>IFERROR(#REF!/GAMSCopen!I79,"")</f>
        <v/>
      </c>
      <c r="K79" s="2" t="str">
        <f>IFERROR(#REF!/GAMSCopen!J79,"")</f>
        <v/>
      </c>
      <c r="L79" s="2" t="str">
        <f>IFERROR(#REF!/GAMSCopen!K79,"")</f>
        <v/>
      </c>
      <c r="M79" s="2" t="str">
        <f>IFERROR(#REF!/GAMSCopen!L79,"")</f>
        <v/>
      </c>
      <c r="N79" s="2" t="str">
        <f>IFERROR(#REF!/GAMSCopen!M79,"")</f>
        <v/>
      </c>
      <c r="O79" s="2" t="str">
        <f>IFERROR(#REF!/GAMSCopen!N79,"")</f>
        <v/>
      </c>
      <c r="P79" s="2" t="str">
        <f>IFERROR(#REF!/GAMSCopen!O79,"")</f>
        <v/>
      </c>
      <c r="Q79" s="2" t="str">
        <f>IFERROR(#REF!/GAMSCopen!P79,"")</f>
        <v/>
      </c>
      <c r="R79" s="2" t="str">
        <f>IFERROR(#REF!/GAMSCopen!Q79,"")</f>
        <v/>
      </c>
      <c r="S79" s="2" t="str">
        <f>IFERROR(#REF!/GAMSCopen!R79,"")</f>
        <v/>
      </c>
      <c r="T79" s="2" t="str">
        <f>IFERROR(#REF!/GAMSCopen!S79,"")</f>
        <v/>
      </c>
      <c r="U79" s="2" t="str">
        <f>IFERROR(#REF!/GAMSCopen!T79,"")</f>
        <v/>
      </c>
      <c r="V79" s="2" t="str">
        <f>IFERROR(#REF!/GAMSCopen!U79,"")</f>
        <v/>
      </c>
      <c r="W79" s="2" t="str">
        <f>IFERROR(#REF!/GAMSCopen!V79,"")</f>
        <v/>
      </c>
      <c r="X79" s="2" t="str">
        <f>IFERROR(#REF!/GAMSCopen!W79,"")</f>
        <v/>
      </c>
      <c r="Y79" s="2" t="str">
        <f>IFERROR(#REF!/GAMSCopen!X79,"")</f>
        <v/>
      </c>
      <c r="Z79" s="2" t="str">
        <f>IFERROR(#REF!/GAMSCopen!Y79,"")</f>
        <v/>
      </c>
      <c r="AA79" s="2" t="str">
        <f>IFERROR(#REF!/GAMSCopen!Z79,"")</f>
        <v/>
      </c>
      <c r="AB79" s="2" t="str">
        <f>IFERROR(#REF!/GAMSCopen!AA79,"")</f>
        <v/>
      </c>
      <c r="AC79" s="2" t="str">
        <f>IFERROR(#REF!/GAMSCopen!AB79,"")</f>
        <v/>
      </c>
      <c r="AD79" s="2" t="str">
        <f>IFERROR(#REF!/GAMSCopen!AC79,"")</f>
        <v/>
      </c>
      <c r="AE79" s="2" t="str">
        <f>IFERROR(#REF!/GAMSCopen!AD79,"")</f>
        <v/>
      </c>
      <c r="AF79" s="2" t="str">
        <f>IFERROR(#REF!/GAMSCopen!AE79,"")</f>
        <v/>
      </c>
      <c r="AG79" s="2" t="str">
        <f>IFERROR(#REF!/GAMSCopen!AF79,"")</f>
        <v/>
      </c>
      <c r="AH79" s="2" t="str">
        <f>IFERROR(#REF!/GAMSCopen!AG79,"")</f>
        <v/>
      </c>
      <c r="AI79" s="2" t="str">
        <f>IFERROR(#REF!/GAMSCopen!AH79,"")</f>
        <v/>
      </c>
      <c r="AJ79" s="2" t="str">
        <f>IFERROR(#REF!/GAMSCopen!AI79,"")</f>
        <v/>
      </c>
      <c r="AK79" s="2" t="str">
        <f>IFERROR(#REF!/GAMSCopen!AJ79,"")</f>
        <v/>
      </c>
      <c r="AL79" s="2" t="str">
        <f>IFERROR(#REF!/GAMSCopen!AK79,"")</f>
        <v/>
      </c>
      <c r="AM79" s="2" t="str">
        <f>IFERROR(#REF!/GAMSCopen!AL79,"")</f>
        <v/>
      </c>
      <c r="AN79" s="2" t="str">
        <f>IFERROR(#REF!/GAMSCopen!AM79,"")</f>
        <v/>
      </c>
      <c r="AO79" s="2" t="str">
        <f>IFERROR(#REF!/GAMSCopen!AN79,"")</f>
        <v/>
      </c>
      <c r="AP79" s="2" t="str">
        <f>IFERROR(#REF!/GAMSCopen!AO79,"")</f>
        <v/>
      </c>
      <c r="AQ79" s="2" t="str">
        <f>IFERROR(#REF!/GAMSCopen!AP79,"")</f>
        <v/>
      </c>
      <c r="AR79" s="2" t="str">
        <f>IFERROR(#REF!/GAMSCopen!AQ79,"")</f>
        <v/>
      </c>
      <c r="AS79" s="2" t="str">
        <f>IFERROR(#REF!/GAMSCopen!AR79,"")</f>
        <v/>
      </c>
      <c r="AT79" s="2" t="str">
        <f>IFERROR(#REF!/GAMSCopen!AS79,"")</f>
        <v/>
      </c>
      <c r="AU79" s="2" t="str">
        <f>IFERROR(#REF!/GAMSCopen!AT79,"")</f>
        <v/>
      </c>
      <c r="AV79" s="2" t="str">
        <f>IFERROR(#REF!/GAMSCopen!AU79,"")</f>
        <v/>
      </c>
      <c r="AW79" s="2" t="str">
        <f>IFERROR(#REF!/GAMSCopen!AV79,"")</f>
        <v/>
      </c>
      <c r="AX79" s="2" t="str">
        <f>IFERROR(#REF!/GAMSCopen!AW79,"")</f>
        <v/>
      </c>
      <c r="AY79" s="2" t="str">
        <f>IFERROR(#REF!/GAMSCopen!AX79,"")</f>
        <v/>
      </c>
      <c r="AZ79" s="2" t="str">
        <f>IFERROR(#REF!/GAMSCopen!AY79,"")</f>
        <v/>
      </c>
      <c r="BA79" s="2" t="str">
        <f>IFERROR(#REF!/GAMSCopen!AZ79,"")</f>
        <v/>
      </c>
      <c r="BB79" s="2" t="str">
        <f>IFERROR(#REF!/GAMSCopen!BA79,"")</f>
        <v/>
      </c>
      <c r="BC79" s="2" t="str">
        <f>IFERROR(#REF!/GAMSCopen!BB79,"")</f>
        <v/>
      </c>
      <c r="BD79" s="2" t="str">
        <f>IFERROR(#REF!/GAMSCopen!BC79,"")</f>
        <v/>
      </c>
      <c r="BE79" s="2" t="str">
        <f>IFERROR(#REF!/GAMSCopen!BD79,"")</f>
        <v/>
      </c>
      <c r="BF79" s="2" t="str">
        <f>IFERROR(#REF!/GAMSCopen!BE79,"")</f>
        <v/>
      </c>
      <c r="BG79" s="2" t="str">
        <f>IFERROR(#REF!/GAMSCopen!BF79,"")</f>
        <v/>
      </c>
      <c r="BH79" s="2" t="str">
        <f>IFERROR(#REF!/GAMSCopen!BG79,"")</f>
        <v/>
      </c>
      <c r="BI79" s="2" t="str">
        <f>IFERROR(#REF!/GAMSCopen!BH79,"")</f>
        <v/>
      </c>
      <c r="BJ79" s="2" t="str">
        <f>IFERROR(#REF!/GAMSCopen!BI79,"")</f>
        <v/>
      </c>
    </row>
    <row r="80" spans="1:62" x14ac:dyDescent="0.25">
      <c r="A80" t="e">
        <f>#REF!</f>
        <v>#REF!</v>
      </c>
      <c r="B80" t="str">
        <f>GAMSbase!A80</f>
        <v>Forcings at CO2 doubling (Watts per Meter 2)</v>
      </c>
      <c r="C80" s="2" t="str">
        <f>IFERROR(#REF!/GAMSCopen!B80,"")</f>
        <v/>
      </c>
      <c r="D80" s="2" t="str">
        <f>IFERROR(#REF!/GAMSCopen!C80,"")</f>
        <v/>
      </c>
      <c r="E80" s="2" t="str">
        <f>IFERROR(#REF!/GAMSCopen!D80,"")</f>
        <v/>
      </c>
      <c r="F80" s="2" t="str">
        <f>IFERROR(#REF!/GAMSCopen!E80,"")</f>
        <v/>
      </c>
      <c r="G80" s="2" t="str">
        <f>IFERROR(#REF!/GAMSCopen!F80,"")</f>
        <v/>
      </c>
      <c r="H80" s="2" t="str">
        <f>IFERROR(#REF!/GAMSCopen!G80,"")</f>
        <v/>
      </c>
      <c r="I80" s="2" t="str">
        <f>IFERROR(#REF!/GAMSCopen!H80,"")</f>
        <v/>
      </c>
      <c r="J80" s="2" t="str">
        <f>IFERROR(#REF!/GAMSCopen!I80,"")</f>
        <v/>
      </c>
      <c r="K80" s="2" t="str">
        <f>IFERROR(#REF!/GAMSCopen!J80,"")</f>
        <v/>
      </c>
      <c r="L80" s="2" t="str">
        <f>IFERROR(#REF!/GAMSCopen!K80,"")</f>
        <v/>
      </c>
      <c r="M80" s="2" t="str">
        <f>IFERROR(#REF!/GAMSCopen!L80,"")</f>
        <v/>
      </c>
      <c r="N80" s="2" t="str">
        <f>IFERROR(#REF!/GAMSCopen!M80,"")</f>
        <v/>
      </c>
      <c r="O80" s="2" t="str">
        <f>IFERROR(#REF!/GAMSCopen!N80,"")</f>
        <v/>
      </c>
      <c r="P80" s="2" t="str">
        <f>IFERROR(#REF!/GAMSCopen!O80,"")</f>
        <v/>
      </c>
      <c r="Q80" s="2" t="str">
        <f>IFERROR(#REF!/GAMSCopen!P80,"")</f>
        <v/>
      </c>
      <c r="R80" s="2" t="str">
        <f>IFERROR(#REF!/GAMSCopen!Q80,"")</f>
        <v/>
      </c>
      <c r="S80" s="2" t="str">
        <f>IFERROR(#REF!/GAMSCopen!R80,"")</f>
        <v/>
      </c>
      <c r="T80" s="2" t="str">
        <f>IFERROR(#REF!/GAMSCopen!S80,"")</f>
        <v/>
      </c>
      <c r="U80" s="2" t="str">
        <f>IFERROR(#REF!/GAMSCopen!T80,"")</f>
        <v/>
      </c>
      <c r="V80" s="2" t="str">
        <f>IFERROR(#REF!/GAMSCopen!U80,"")</f>
        <v/>
      </c>
      <c r="W80" s="2" t="str">
        <f>IFERROR(#REF!/GAMSCopen!V80,"")</f>
        <v/>
      </c>
      <c r="X80" s="2" t="str">
        <f>IFERROR(#REF!/GAMSCopen!W80,"")</f>
        <v/>
      </c>
      <c r="Y80" s="2" t="str">
        <f>IFERROR(#REF!/GAMSCopen!X80,"")</f>
        <v/>
      </c>
      <c r="Z80" s="2" t="str">
        <f>IFERROR(#REF!/GAMSCopen!Y80,"")</f>
        <v/>
      </c>
      <c r="AA80" s="2" t="str">
        <f>IFERROR(#REF!/GAMSCopen!Z80,"")</f>
        <v/>
      </c>
      <c r="AB80" s="2" t="str">
        <f>IFERROR(#REF!/GAMSCopen!AA80,"")</f>
        <v/>
      </c>
      <c r="AC80" s="2" t="str">
        <f>IFERROR(#REF!/GAMSCopen!AB80,"")</f>
        <v/>
      </c>
      <c r="AD80" s="2" t="str">
        <f>IFERROR(#REF!/GAMSCopen!AC80,"")</f>
        <v/>
      </c>
      <c r="AE80" s="2" t="str">
        <f>IFERROR(#REF!/GAMSCopen!AD80,"")</f>
        <v/>
      </c>
      <c r="AF80" s="2" t="str">
        <f>IFERROR(#REF!/GAMSCopen!AE80,"")</f>
        <v/>
      </c>
      <c r="AG80" s="2" t="str">
        <f>IFERROR(#REF!/GAMSCopen!AF80,"")</f>
        <v/>
      </c>
      <c r="AH80" s="2" t="str">
        <f>IFERROR(#REF!/GAMSCopen!AG80,"")</f>
        <v/>
      </c>
      <c r="AI80" s="2" t="str">
        <f>IFERROR(#REF!/GAMSCopen!AH80,"")</f>
        <v/>
      </c>
      <c r="AJ80" s="2" t="str">
        <f>IFERROR(#REF!/GAMSCopen!AI80,"")</f>
        <v/>
      </c>
      <c r="AK80" s="2" t="str">
        <f>IFERROR(#REF!/GAMSCopen!AJ80,"")</f>
        <v/>
      </c>
      <c r="AL80" s="2" t="str">
        <f>IFERROR(#REF!/GAMSCopen!AK80,"")</f>
        <v/>
      </c>
      <c r="AM80" s="2" t="str">
        <f>IFERROR(#REF!/GAMSCopen!AL80,"")</f>
        <v/>
      </c>
      <c r="AN80" s="2" t="str">
        <f>IFERROR(#REF!/GAMSCopen!AM80,"")</f>
        <v/>
      </c>
      <c r="AO80" s="2" t="str">
        <f>IFERROR(#REF!/GAMSCopen!AN80,"")</f>
        <v/>
      </c>
      <c r="AP80" s="2" t="str">
        <f>IFERROR(#REF!/GAMSCopen!AO80,"")</f>
        <v/>
      </c>
      <c r="AQ80" s="2" t="str">
        <f>IFERROR(#REF!/GAMSCopen!AP80,"")</f>
        <v/>
      </c>
      <c r="AR80" s="2" t="str">
        <f>IFERROR(#REF!/GAMSCopen!AQ80,"")</f>
        <v/>
      </c>
      <c r="AS80" s="2" t="str">
        <f>IFERROR(#REF!/GAMSCopen!AR80,"")</f>
        <v/>
      </c>
      <c r="AT80" s="2" t="str">
        <f>IFERROR(#REF!/GAMSCopen!AS80,"")</f>
        <v/>
      </c>
      <c r="AU80" s="2" t="str">
        <f>IFERROR(#REF!/GAMSCopen!AT80,"")</f>
        <v/>
      </c>
      <c r="AV80" s="2" t="str">
        <f>IFERROR(#REF!/GAMSCopen!AU80,"")</f>
        <v/>
      </c>
      <c r="AW80" s="2" t="str">
        <f>IFERROR(#REF!/GAMSCopen!AV80,"")</f>
        <v/>
      </c>
      <c r="AX80" s="2" t="str">
        <f>IFERROR(#REF!/GAMSCopen!AW80,"")</f>
        <v/>
      </c>
      <c r="AY80" s="2" t="str">
        <f>IFERROR(#REF!/GAMSCopen!AX80,"")</f>
        <v/>
      </c>
      <c r="AZ80" s="2" t="str">
        <f>IFERROR(#REF!/GAMSCopen!AY80,"")</f>
        <v/>
      </c>
      <c r="BA80" s="2" t="str">
        <f>IFERROR(#REF!/GAMSCopen!AZ80,"")</f>
        <v/>
      </c>
      <c r="BB80" s="2" t="str">
        <f>IFERROR(#REF!/GAMSCopen!BA80,"")</f>
        <v/>
      </c>
      <c r="BC80" s="2" t="str">
        <f>IFERROR(#REF!/GAMSCopen!BB80,"")</f>
        <v/>
      </c>
      <c r="BD80" s="2" t="str">
        <f>IFERROR(#REF!/GAMSCopen!BC80,"")</f>
        <v/>
      </c>
      <c r="BE80" s="2" t="str">
        <f>IFERROR(#REF!/GAMSCopen!BD80,"")</f>
        <v/>
      </c>
      <c r="BF80" s="2" t="str">
        <f>IFERROR(#REF!/GAMSCopen!BE80,"")</f>
        <v/>
      </c>
      <c r="BG80" s="2" t="str">
        <f>IFERROR(#REF!/GAMSCopen!BF80,"")</f>
        <v/>
      </c>
      <c r="BH80" s="2" t="str">
        <f>IFERROR(#REF!/GAMSCopen!BG80,"")</f>
        <v/>
      </c>
      <c r="BI80" s="2" t="str">
        <f>IFERROR(#REF!/GAMSCopen!BH80,"")</f>
        <v/>
      </c>
      <c r="BJ80" s="2" t="str">
        <f>IFERROR(#REF!/GAMSCopen!BI80,"")</f>
        <v/>
      </c>
    </row>
    <row r="81" spans="1:62" x14ac:dyDescent="0.25">
      <c r="A81" t="e">
        <f>#REF!</f>
        <v>#REF!</v>
      </c>
      <c r="B81" t="str">
        <f>GAMSbase!A81</f>
        <v>* CLIMATE MODULE TRANSITION PARAMETERS</v>
      </c>
      <c r="C81" s="2" t="str">
        <f>IFERROR(#REF!/GAMSCopen!B81,"")</f>
        <v/>
      </c>
      <c r="D81" s="2" t="str">
        <f>IFERROR(#REF!/GAMSCopen!C81,"")</f>
        <v/>
      </c>
      <c r="E81" s="2" t="str">
        <f>IFERROR(#REF!/GAMSCopen!D81,"")</f>
        <v/>
      </c>
      <c r="F81" s="2" t="str">
        <f>IFERROR(#REF!/GAMSCopen!E81,"")</f>
        <v/>
      </c>
      <c r="G81" s="2" t="str">
        <f>IFERROR(#REF!/GAMSCopen!F81,"")</f>
        <v/>
      </c>
      <c r="H81" s="2" t="str">
        <f>IFERROR(#REF!/GAMSCopen!G81,"")</f>
        <v/>
      </c>
      <c r="I81" s="2" t="str">
        <f>IFERROR(#REF!/GAMSCopen!H81,"")</f>
        <v/>
      </c>
      <c r="J81" s="2" t="str">
        <f>IFERROR(#REF!/GAMSCopen!I81,"")</f>
        <v/>
      </c>
      <c r="K81" s="2" t="str">
        <f>IFERROR(#REF!/GAMSCopen!J81,"")</f>
        <v/>
      </c>
      <c r="L81" s="2" t="str">
        <f>IFERROR(#REF!/GAMSCopen!K81,"")</f>
        <v/>
      </c>
      <c r="M81" s="2" t="str">
        <f>IFERROR(#REF!/GAMSCopen!L81,"")</f>
        <v/>
      </c>
      <c r="N81" s="2" t="str">
        <f>IFERROR(#REF!/GAMSCopen!M81,"")</f>
        <v/>
      </c>
      <c r="O81" s="2" t="str">
        <f>IFERROR(#REF!/GAMSCopen!N81,"")</f>
        <v/>
      </c>
      <c r="P81" s="2" t="str">
        <f>IFERROR(#REF!/GAMSCopen!O81,"")</f>
        <v/>
      </c>
      <c r="Q81" s="2" t="str">
        <f>IFERROR(#REF!/GAMSCopen!P81,"")</f>
        <v/>
      </c>
      <c r="R81" s="2" t="str">
        <f>IFERROR(#REF!/GAMSCopen!Q81,"")</f>
        <v/>
      </c>
      <c r="S81" s="2" t="str">
        <f>IFERROR(#REF!/GAMSCopen!R81,"")</f>
        <v/>
      </c>
      <c r="T81" s="2" t="str">
        <f>IFERROR(#REF!/GAMSCopen!S81,"")</f>
        <v/>
      </c>
      <c r="U81" s="2" t="str">
        <f>IFERROR(#REF!/GAMSCopen!T81,"")</f>
        <v/>
      </c>
      <c r="V81" s="2" t="str">
        <f>IFERROR(#REF!/GAMSCopen!U81,"")</f>
        <v/>
      </c>
      <c r="W81" s="2" t="str">
        <f>IFERROR(#REF!/GAMSCopen!V81,"")</f>
        <v/>
      </c>
      <c r="X81" s="2" t="str">
        <f>IFERROR(#REF!/GAMSCopen!W81,"")</f>
        <v/>
      </c>
      <c r="Y81" s="2" t="str">
        <f>IFERROR(#REF!/GAMSCopen!X81,"")</f>
        <v/>
      </c>
      <c r="Z81" s="2" t="str">
        <f>IFERROR(#REF!/GAMSCopen!Y81,"")</f>
        <v/>
      </c>
      <c r="AA81" s="2" t="str">
        <f>IFERROR(#REF!/GAMSCopen!Z81,"")</f>
        <v/>
      </c>
      <c r="AB81" s="2" t="str">
        <f>IFERROR(#REF!/GAMSCopen!AA81,"")</f>
        <v/>
      </c>
      <c r="AC81" s="2" t="str">
        <f>IFERROR(#REF!/GAMSCopen!AB81,"")</f>
        <v/>
      </c>
      <c r="AD81" s="2" t="str">
        <f>IFERROR(#REF!/GAMSCopen!AC81,"")</f>
        <v/>
      </c>
      <c r="AE81" s="2" t="str">
        <f>IFERROR(#REF!/GAMSCopen!AD81,"")</f>
        <v/>
      </c>
      <c r="AF81" s="2" t="str">
        <f>IFERROR(#REF!/GAMSCopen!AE81,"")</f>
        <v/>
      </c>
      <c r="AG81" s="2" t="str">
        <f>IFERROR(#REF!/GAMSCopen!AF81,"")</f>
        <v/>
      </c>
      <c r="AH81" s="2" t="str">
        <f>IFERROR(#REF!/GAMSCopen!AG81,"")</f>
        <v/>
      </c>
      <c r="AI81" s="2" t="str">
        <f>IFERROR(#REF!/GAMSCopen!AH81,"")</f>
        <v/>
      </c>
      <c r="AJ81" s="2" t="str">
        <f>IFERROR(#REF!/GAMSCopen!AI81,"")</f>
        <v/>
      </c>
      <c r="AK81" s="2" t="str">
        <f>IFERROR(#REF!/GAMSCopen!AJ81,"")</f>
        <v/>
      </c>
      <c r="AL81" s="2" t="str">
        <f>IFERROR(#REF!/GAMSCopen!AK81,"")</f>
        <v/>
      </c>
      <c r="AM81" s="2" t="str">
        <f>IFERROR(#REF!/GAMSCopen!AL81,"")</f>
        <v/>
      </c>
      <c r="AN81" s="2" t="str">
        <f>IFERROR(#REF!/GAMSCopen!AM81,"")</f>
        <v/>
      </c>
      <c r="AO81" s="2" t="str">
        <f>IFERROR(#REF!/GAMSCopen!AN81,"")</f>
        <v/>
      </c>
      <c r="AP81" s="2" t="str">
        <f>IFERROR(#REF!/GAMSCopen!AO81,"")</f>
        <v/>
      </c>
      <c r="AQ81" s="2" t="str">
        <f>IFERROR(#REF!/GAMSCopen!AP81,"")</f>
        <v/>
      </c>
      <c r="AR81" s="2" t="str">
        <f>IFERROR(#REF!/GAMSCopen!AQ81,"")</f>
        <v/>
      </c>
      <c r="AS81" s="2" t="str">
        <f>IFERROR(#REF!/GAMSCopen!AR81,"")</f>
        <v/>
      </c>
      <c r="AT81" s="2" t="str">
        <f>IFERROR(#REF!/GAMSCopen!AS81,"")</f>
        <v/>
      </c>
      <c r="AU81" s="2" t="str">
        <f>IFERROR(#REF!/GAMSCopen!AT81,"")</f>
        <v/>
      </c>
      <c r="AV81" s="2" t="str">
        <f>IFERROR(#REF!/GAMSCopen!AU81,"")</f>
        <v/>
      </c>
      <c r="AW81" s="2" t="str">
        <f>IFERROR(#REF!/GAMSCopen!AV81,"")</f>
        <v/>
      </c>
      <c r="AX81" s="2" t="str">
        <f>IFERROR(#REF!/GAMSCopen!AW81,"")</f>
        <v/>
      </c>
      <c r="AY81" s="2" t="str">
        <f>IFERROR(#REF!/GAMSCopen!AX81,"")</f>
        <v/>
      </c>
      <c r="AZ81" s="2" t="str">
        <f>IFERROR(#REF!/GAMSCopen!AY81,"")</f>
        <v/>
      </c>
      <c r="BA81" s="2" t="str">
        <f>IFERROR(#REF!/GAMSCopen!AZ81,"")</f>
        <v/>
      </c>
      <c r="BB81" s="2" t="str">
        <f>IFERROR(#REF!/GAMSCopen!BA81,"")</f>
        <v/>
      </c>
      <c r="BC81" s="2" t="str">
        <f>IFERROR(#REF!/GAMSCopen!BB81,"")</f>
        <v/>
      </c>
      <c r="BD81" s="2" t="str">
        <f>IFERROR(#REF!/GAMSCopen!BC81,"")</f>
        <v/>
      </c>
      <c r="BE81" s="2" t="str">
        <f>IFERROR(#REF!/GAMSCopen!BD81,"")</f>
        <v/>
      </c>
      <c r="BF81" s="2" t="str">
        <f>IFERROR(#REF!/GAMSCopen!BE81,"")</f>
        <v/>
      </c>
      <c r="BG81" s="2" t="str">
        <f>IFERROR(#REF!/GAMSCopen!BF81,"")</f>
        <v/>
      </c>
      <c r="BH81" s="2" t="str">
        <f>IFERROR(#REF!/GAMSCopen!BG81,"")</f>
        <v/>
      </c>
      <c r="BI81" s="2" t="str">
        <f>IFERROR(#REF!/GAMSCopen!BH81,"")</f>
        <v/>
      </c>
      <c r="BJ81" s="2" t="str">
        <f>IFERROR(#REF!/GAMSCopen!BI81,"")</f>
        <v/>
      </c>
    </row>
    <row r="82" spans="1:62" x14ac:dyDescent="0.25">
      <c r="A82" t="e">
        <f>#REF!</f>
        <v>#REF!</v>
      </c>
      <c r="B82" t="str">
        <f>GAMSbase!A82</f>
        <v>Speed of Adjustment Parameter for Atmospheric Temperature</v>
      </c>
      <c r="C82" s="2" t="str">
        <f>IFERROR(#REF!/GAMSCopen!B82,"")</f>
        <v/>
      </c>
      <c r="D82" s="2" t="str">
        <f>IFERROR(#REF!/GAMSCopen!C82,"")</f>
        <v/>
      </c>
      <c r="E82" s="2" t="str">
        <f>IFERROR(#REF!/GAMSCopen!D82,"")</f>
        <v/>
      </c>
      <c r="F82" s="2" t="str">
        <f>IFERROR(#REF!/GAMSCopen!E82,"")</f>
        <v/>
      </c>
      <c r="G82" s="2" t="str">
        <f>IFERROR(#REF!/GAMSCopen!F82,"")</f>
        <v/>
      </c>
      <c r="H82" s="2" t="str">
        <f>IFERROR(#REF!/GAMSCopen!G82,"")</f>
        <v/>
      </c>
      <c r="I82" s="2" t="str">
        <f>IFERROR(#REF!/GAMSCopen!H82,"")</f>
        <v/>
      </c>
      <c r="J82" s="2" t="str">
        <f>IFERROR(#REF!/GAMSCopen!I82,"")</f>
        <v/>
      </c>
      <c r="K82" s="2" t="str">
        <f>IFERROR(#REF!/GAMSCopen!J82,"")</f>
        <v/>
      </c>
      <c r="L82" s="2" t="str">
        <f>IFERROR(#REF!/GAMSCopen!K82,"")</f>
        <v/>
      </c>
      <c r="M82" s="2" t="str">
        <f>IFERROR(#REF!/GAMSCopen!L82,"")</f>
        <v/>
      </c>
      <c r="N82" s="2" t="str">
        <f>IFERROR(#REF!/GAMSCopen!M82,"")</f>
        <v/>
      </c>
      <c r="O82" s="2" t="str">
        <f>IFERROR(#REF!/GAMSCopen!N82,"")</f>
        <v/>
      </c>
      <c r="P82" s="2" t="str">
        <f>IFERROR(#REF!/GAMSCopen!O82,"")</f>
        <v/>
      </c>
      <c r="Q82" s="2" t="str">
        <f>IFERROR(#REF!/GAMSCopen!P82,"")</f>
        <v/>
      </c>
      <c r="R82" s="2" t="str">
        <f>IFERROR(#REF!/GAMSCopen!Q82,"")</f>
        <v/>
      </c>
      <c r="S82" s="2" t="str">
        <f>IFERROR(#REF!/GAMSCopen!R82,"")</f>
        <v/>
      </c>
      <c r="T82" s="2" t="str">
        <f>IFERROR(#REF!/GAMSCopen!S82,"")</f>
        <v/>
      </c>
      <c r="U82" s="2" t="str">
        <f>IFERROR(#REF!/GAMSCopen!T82,"")</f>
        <v/>
      </c>
      <c r="V82" s="2" t="str">
        <f>IFERROR(#REF!/GAMSCopen!U82,"")</f>
        <v/>
      </c>
      <c r="W82" s="2" t="str">
        <f>IFERROR(#REF!/GAMSCopen!V82,"")</f>
        <v/>
      </c>
      <c r="X82" s="2" t="str">
        <f>IFERROR(#REF!/GAMSCopen!W82,"")</f>
        <v/>
      </c>
      <c r="Y82" s="2" t="str">
        <f>IFERROR(#REF!/GAMSCopen!X82,"")</f>
        <v/>
      </c>
      <c r="Z82" s="2" t="str">
        <f>IFERROR(#REF!/GAMSCopen!Y82,"")</f>
        <v/>
      </c>
      <c r="AA82" s="2" t="str">
        <f>IFERROR(#REF!/GAMSCopen!Z82,"")</f>
        <v/>
      </c>
      <c r="AB82" s="2" t="str">
        <f>IFERROR(#REF!/GAMSCopen!AA82,"")</f>
        <v/>
      </c>
      <c r="AC82" s="2" t="str">
        <f>IFERROR(#REF!/GAMSCopen!AB82,"")</f>
        <v/>
      </c>
      <c r="AD82" s="2" t="str">
        <f>IFERROR(#REF!/GAMSCopen!AC82,"")</f>
        <v/>
      </c>
      <c r="AE82" s="2" t="str">
        <f>IFERROR(#REF!/GAMSCopen!AD82,"")</f>
        <v/>
      </c>
      <c r="AF82" s="2" t="str">
        <f>IFERROR(#REF!/GAMSCopen!AE82,"")</f>
        <v/>
      </c>
      <c r="AG82" s="2" t="str">
        <f>IFERROR(#REF!/GAMSCopen!AF82,"")</f>
        <v/>
      </c>
      <c r="AH82" s="2" t="str">
        <f>IFERROR(#REF!/GAMSCopen!AG82,"")</f>
        <v/>
      </c>
      <c r="AI82" s="2" t="str">
        <f>IFERROR(#REF!/GAMSCopen!AH82,"")</f>
        <v/>
      </c>
      <c r="AJ82" s="2" t="str">
        <f>IFERROR(#REF!/GAMSCopen!AI82,"")</f>
        <v/>
      </c>
      <c r="AK82" s="2" t="str">
        <f>IFERROR(#REF!/GAMSCopen!AJ82,"")</f>
        <v/>
      </c>
      <c r="AL82" s="2" t="str">
        <f>IFERROR(#REF!/GAMSCopen!AK82,"")</f>
        <v/>
      </c>
      <c r="AM82" s="2" t="str">
        <f>IFERROR(#REF!/GAMSCopen!AL82,"")</f>
        <v/>
      </c>
      <c r="AN82" s="2" t="str">
        <f>IFERROR(#REF!/GAMSCopen!AM82,"")</f>
        <v/>
      </c>
      <c r="AO82" s="2" t="str">
        <f>IFERROR(#REF!/GAMSCopen!AN82,"")</f>
        <v/>
      </c>
      <c r="AP82" s="2" t="str">
        <f>IFERROR(#REF!/GAMSCopen!AO82,"")</f>
        <v/>
      </c>
      <c r="AQ82" s="2" t="str">
        <f>IFERROR(#REF!/GAMSCopen!AP82,"")</f>
        <v/>
      </c>
      <c r="AR82" s="2" t="str">
        <f>IFERROR(#REF!/GAMSCopen!AQ82,"")</f>
        <v/>
      </c>
      <c r="AS82" s="2" t="str">
        <f>IFERROR(#REF!/GAMSCopen!AR82,"")</f>
        <v/>
      </c>
      <c r="AT82" s="2" t="str">
        <f>IFERROR(#REF!/GAMSCopen!AS82,"")</f>
        <v/>
      </c>
      <c r="AU82" s="2" t="str">
        <f>IFERROR(#REF!/GAMSCopen!AT82,"")</f>
        <v/>
      </c>
      <c r="AV82" s="2" t="str">
        <f>IFERROR(#REF!/GAMSCopen!AU82,"")</f>
        <v/>
      </c>
      <c r="AW82" s="2" t="str">
        <f>IFERROR(#REF!/GAMSCopen!AV82,"")</f>
        <v/>
      </c>
      <c r="AX82" s="2" t="str">
        <f>IFERROR(#REF!/GAMSCopen!AW82,"")</f>
        <v/>
      </c>
      <c r="AY82" s="2" t="str">
        <f>IFERROR(#REF!/GAMSCopen!AX82,"")</f>
        <v/>
      </c>
      <c r="AZ82" s="2" t="str">
        <f>IFERROR(#REF!/GAMSCopen!AY82,"")</f>
        <v/>
      </c>
      <c r="BA82" s="2" t="str">
        <f>IFERROR(#REF!/GAMSCopen!AZ82,"")</f>
        <v/>
      </c>
      <c r="BB82" s="2" t="str">
        <f>IFERROR(#REF!/GAMSCopen!BA82,"")</f>
        <v/>
      </c>
      <c r="BC82" s="2" t="str">
        <f>IFERROR(#REF!/GAMSCopen!BB82,"")</f>
        <v/>
      </c>
      <c r="BD82" s="2" t="str">
        <f>IFERROR(#REF!/GAMSCopen!BC82,"")</f>
        <v/>
      </c>
      <c r="BE82" s="2" t="str">
        <f>IFERROR(#REF!/GAMSCopen!BD82,"")</f>
        <v/>
      </c>
      <c r="BF82" s="2" t="str">
        <f>IFERROR(#REF!/GAMSCopen!BE82,"")</f>
        <v/>
      </c>
      <c r="BG82" s="2" t="str">
        <f>IFERROR(#REF!/GAMSCopen!BF82,"")</f>
        <v/>
      </c>
      <c r="BH82" s="2" t="str">
        <f>IFERROR(#REF!/GAMSCopen!BG82,"")</f>
        <v/>
      </c>
      <c r="BI82" s="2" t="str">
        <f>IFERROR(#REF!/GAMSCopen!BH82,"")</f>
        <v/>
      </c>
      <c r="BJ82" s="2" t="str">
        <f>IFERROR(#REF!/GAMSCopen!BI82,"")</f>
        <v/>
      </c>
    </row>
    <row r="83" spans="1:62" x14ac:dyDescent="0.25">
      <c r="A83" t="e">
        <f>#REF!</f>
        <v>#REF!</v>
      </c>
      <c r="B83" t="str">
        <f>GAMSbase!A83</f>
        <v>Coefficient of Heat Loss from Atmosphere to Oceans</v>
      </c>
      <c r="C83" s="2" t="str">
        <f>IFERROR(#REF!/GAMSCopen!B83,"")</f>
        <v/>
      </c>
      <c r="D83" s="2" t="str">
        <f>IFERROR(#REF!/GAMSCopen!C83,"")</f>
        <v/>
      </c>
      <c r="E83" s="2" t="str">
        <f>IFERROR(#REF!/GAMSCopen!D83,"")</f>
        <v/>
      </c>
      <c r="F83" s="2" t="str">
        <f>IFERROR(#REF!/GAMSCopen!E83,"")</f>
        <v/>
      </c>
      <c r="G83" s="2" t="str">
        <f>IFERROR(#REF!/GAMSCopen!F83,"")</f>
        <v/>
      </c>
      <c r="H83" s="2" t="str">
        <f>IFERROR(#REF!/GAMSCopen!G83,"")</f>
        <v/>
      </c>
      <c r="I83" s="2" t="str">
        <f>IFERROR(#REF!/GAMSCopen!H83,"")</f>
        <v/>
      </c>
      <c r="J83" s="2" t="str">
        <f>IFERROR(#REF!/GAMSCopen!I83,"")</f>
        <v/>
      </c>
      <c r="K83" s="2" t="str">
        <f>IFERROR(#REF!/GAMSCopen!J83,"")</f>
        <v/>
      </c>
      <c r="L83" s="2" t="str">
        <f>IFERROR(#REF!/GAMSCopen!K83,"")</f>
        <v/>
      </c>
      <c r="M83" s="2" t="str">
        <f>IFERROR(#REF!/GAMSCopen!L83,"")</f>
        <v/>
      </c>
      <c r="N83" s="2" t="str">
        <f>IFERROR(#REF!/GAMSCopen!M83,"")</f>
        <v/>
      </c>
      <c r="O83" s="2" t="str">
        <f>IFERROR(#REF!/GAMSCopen!N83,"")</f>
        <v/>
      </c>
      <c r="P83" s="2" t="str">
        <f>IFERROR(#REF!/GAMSCopen!O83,"")</f>
        <v/>
      </c>
      <c r="Q83" s="2" t="str">
        <f>IFERROR(#REF!/GAMSCopen!P83,"")</f>
        <v/>
      </c>
      <c r="R83" s="2" t="str">
        <f>IFERROR(#REF!/GAMSCopen!Q83,"")</f>
        <v/>
      </c>
      <c r="S83" s="2" t="str">
        <f>IFERROR(#REF!/GAMSCopen!R83,"")</f>
        <v/>
      </c>
      <c r="T83" s="2" t="str">
        <f>IFERROR(#REF!/GAMSCopen!S83,"")</f>
        <v/>
      </c>
      <c r="U83" s="2" t="str">
        <f>IFERROR(#REF!/GAMSCopen!T83,"")</f>
        <v/>
      </c>
      <c r="V83" s="2" t="str">
        <f>IFERROR(#REF!/GAMSCopen!U83,"")</f>
        <v/>
      </c>
      <c r="W83" s="2" t="str">
        <f>IFERROR(#REF!/GAMSCopen!V83,"")</f>
        <v/>
      </c>
      <c r="X83" s="2" t="str">
        <f>IFERROR(#REF!/GAMSCopen!W83,"")</f>
        <v/>
      </c>
      <c r="Y83" s="2" t="str">
        <f>IFERROR(#REF!/GAMSCopen!X83,"")</f>
        <v/>
      </c>
      <c r="Z83" s="2" t="str">
        <f>IFERROR(#REF!/GAMSCopen!Y83,"")</f>
        <v/>
      </c>
      <c r="AA83" s="2" t="str">
        <f>IFERROR(#REF!/GAMSCopen!Z83,"")</f>
        <v/>
      </c>
      <c r="AB83" s="2" t="str">
        <f>IFERROR(#REF!/GAMSCopen!AA83,"")</f>
        <v/>
      </c>
      <c r="AC83" s="2" t="str">
        <f>IFERROR(#REF!/GAMSCopen!AB83,"")</f>
        <v/>
      </c>
      <c r="AD83" s="2" t="str">
        <f>IFERROR(#REF!/GAMSCopen!AC83,"")</f>
        <v/>
      </c>
      <c r="AE83" s="2" t="str">
        <f>IFERROR(#REF!/GAMSCopen!AD83,"")</f>
        <v/>
      </c>
      <c r="AF83" s="2" t="str">
        <f>IFERROR(#REF!/GAMSCopen!AE83,"")</f>
        <v/>
      </c>
      <c r="AG83" s="2" t="str">
        <f>IFERROR(#REF!/GAMSCopen!AF83,"")</f>
        <v/>
      </c>
      <c r="AH83" s="2" t="str">
        <f>IFERROR(#REF!/GAMSCopen!AG83,"")</f>
        <v/>
      </c>
      <c r="AI83" s="2" t="str">
        <f>IFERROR(#REF!/GAMSCopen!AH83,"")</f>
        <v/>
      </c>
      <c r="AJ83" s="2" t="str">
        <f>IFERROR(#REF!/GAMSCopen!AI83,"")</f>
        <v/>
      </c>
      <c r="AK83" s="2" t="str">
        <f>IFERROR(#REF!/GAMSCopen!AJ83,"")</f>
        <v/>
      </c>
      <c r="AL83" s="2" t="str">
        <f>IFERROR(#REF!/GAMSCopen!AK83,"")</f>
        <v/>
      </c>
      <c r="AM83" s="2" t="str">
        <f>IFERROR(#REF!/GAMSCopen!AL83,"")</f>
        <v/>
      </c>
      <c r="AN83" s="2" t="str">
        <f>IFERROR(#REF!/GAMSCopen!AM83,"")</f>
        <v/>
      </c>
      <c r="AO83" s="2" t="str">
        <f>IFERROR(#REF!/GAMSCopen!AN83,"")</f>
        <v/>
      </c>
      <c r="AP83" s="2" t="str">
        <f>IFERROR(#REF!/GAMSCopen!AO83,"")</f>
        <v/>
      </c>
      <c r="AQ83" s="2" t="str">
        <f>IFERROR(#REF!/GAMSCopen!AP83,"")</f>
        <v/>
      </c>
      <c r="AR83" s="2" t="str">
        <f>IFERROR(#REF!/GAMSCopen!AQ83,"")</f>
        <v/>
      </c>
      <c r="AS83" s="2" t="str">
        <f>IFERROR(#REF!/GAMSCopen!AR83,"")</f>
        <v/>
      </c>
      <c r="AT83" s="2" t="str">
        <f>IFERROR(#REF!/GAMSCopen!AS83,"")</f>
        <v/>
      </c>
      <c r="AU83" s="2" t="str">
        <f>IFERROR(#REF!/GAMSCopen!AT83,"")</f>
        <v/>
      </c>
      <c r="AV83" s="2" t="str">
        <f>IFERROR(#REF!/GAMSCopen!AU83,"")</f>
        <v/>
      </c>
      <c r="AW83" s="2" t="str">
        <f>IFERROR(#REF!/GAMSCopen!AV83,"")</f>
        <v/>
      </c>
      <c r="AX83" s="2" t="str">
        <f>IFERROR(#REF!/GAMSCopen!AW83,"")</f>
        <v/>
      </c>
      <c r="AY83" s="2" t="str">
        <f>IFERROR(#REF!/GAMSCopen!AX83,"")</f>
        <v/>
      </c>
      <c r="AZ83" s="2" t="str">
        <f>IFERROR(#REF!/GAMSCopen!AY83,"")</f>
        <v/>
      </c>
      <c r="BA83" s="2" t="str">
        <f>IFERROR(#REF!/GAMSCopen!AZ83,"")</f>
        <v/>
      </c>
      <c r="BB83" s="2" t="str">
        <f>IFERROR(#REF!/GAMSCopen!BA83,"")</f>
        <v/>
      </c>
      <c r="BC83" s="2" t="str">
        <f>IFERROR(#REF!/GAMSCopen!BB83,"")</f>
        <v/>
      </c>
      <c r="BD83" s="2" t="str">
        <f>IFERROR(#REF!/GAMSCopen!BC83,"")</f>
        <v/>
      </c>
      <c r="BE83" s="2" t="str">
        <f>IFERROR(#REF!/GAMSCopen!BD83,"")</f>
        <v/>
      </c>
      <c r="BF83" s="2" t="str">
        <f>IFERROR(#REF!/GAMSCopen!BE83,"")</f>
        <v/>
      </c>
      <c r="BG83" s="2" t="str">
        <f>IFERROR(#REF!/GAMSCopen!BF83,"")</f>
        <v/>
      </c>
      <c r="BH83" s="2" t="str">
        <f>IFERROR(#REF!/GAMSCopen!BG83,"")</f>
        <v/>
      </c>
      <c r="BI83" s="2" t="str">
        <f>IFERROR(#REF!/GAMSCopen!BH83,"")</f>
        <v/>
      </c>
      <c r="BJ83" s="2" t="str">
        <f>IFERROR(#REF!/GAMSCopen!BI83,"")</f>
        <v/>
      </c>
    </row>
    <row r="84" spans="1:62" x14ac:dyDescent="0.25">
      <c r="A84" t="e">
        <f>#REF!</f>
        <v>#REF!</v>
      </c>
      <c r="B84" t="str">
        <f>GAMSbase!A84</f>
        <v>Coefficient of Heat Gain by Deep Oceans</v>
      </c>
      <c r="C84" s="2" t="str">
        <f>IFERROR(#REF!/GAMSCopen!B84,"")</f>
        <v/>
      </c>
      <c r="D84" s="2" t="str">
        <f>IFERROR(#REF!/GAMSCopen!C84,"")</f>
        <v/>
      </c>
      <c r="E84" s="2" t="str">
        <f>IFERROR(#REF!/GAMSCopen!D84,"")</f>
        <v/>
      </c>
      <c r="F84" s="2" t="str">
        <f>IFERROR(#REF!/GAMSCopen!E84,"")</f>
        <v/>
      </c>
      <c r="G84" s="2" t="str">
        <f>IFERROR(#REF!/GAMSCopen!F84,"")</f>
        <v/>
      </c>
      <c r="H84" s="2" t="str">
        <f>IFERROR(#REF!/GAMSCopen!G84,"")</f>
        <v/>
      </c>
      <c r="I84" s="2" t="str">
        <f>IFERROR(#REF!/GAMSCopen!H84,"")</f>
        <v/>
      </c>
      <c r="J84" s="2" t="str">
        <f>IFERROR(#REF!/GAMSCopen!I84,"")</f>
        <v/>
      </c>
      <c r="K84" s="2" t="str">
        <f>IFERROR(#REF!/GAMSCopen!J84,"")</f>
        <v/>
      </c>
      <c r="L84" s="2" t="str">
        <f>IFERROR(#REF!/GAMSCopen!K84,"")</f>
        <v/>
      </c>
      <c r="M84" s="2" t="str">
        <f>IFERROR(#REF!/GAMSCopen!L84,"")</f>
        <v/>
      </c>
      <c r="N84" s="2" t="str">
        <f>IFERROR(#REF!/GAMSCopen!M84,"")</f>
        <v/>
      </c>
      <c r="O84" s="2" t="str">
        <f>IFERROR(#REF!/GAMSCopen!N84,"")</f>
        <v/>
      </c>
      <c r="P84" s="2" t="str">
        <f>IFERROR(#REF!/GAMSCopen!O84,"")</f>
        <v/>
      </c>
      <c r="Q84" s="2" t="str">
        <f>IFERROR(#REF!/GAMSCopen!P84,"")</f>
        <v/>
      </c>
      <c r="R84" s="2" t="str">
        <f>IFERROR(#REF!/GAMSCopen!Q84,"")</f>
        <v/>
      </c>
      <c r="S84" s="2" t="str">
        <f>IFERROR(#REF!/GAMSCopen!R84,"")</f>
        <v/>
      </c>
      <c r="T84" s="2" t="str">
        <f>IFERROR(#REF!/GAMSCopen!S84,"")</f>
        <v/>
      </c>
      <c r="U84" s="2" t="str">
        <f>IFERROR(#REF!/GAMSCopen!T84,"")</f>
        <v/>
      </c>
      <c r="V84" s="2" t="str">
        <f>IFERROR(#REF!/GAMSCopen!U84,"")</f>
        <v/>
      </c>
      <c r="W84" s="2" t="str">
        <f>IFERROR(#REF!/GAMSCopen!V84,"")</f>
        <v/>
      </c>
      <c r="X84" s="2" t="str">
        <f>IFERROR(#REF!/GAMSCopen!W84,"")</f>
        <v/>
      </c>
      <c r="Y84" s="2" t="str">
        <f>IFERROR(#REF!/GAMSCopen!X84,"")</f>
        <v/>
      </c>
      <c r="Z84" s="2" t="str">
        <f>IFERROR(#REF!/GAMSCopen!Y84,"")</f>
        <v/>
      </c>
      <c r="AA84" s="2" t="str">
        <f>IFERROR(#REF!/GAMSCopen!Z84,"")</f>
        <v/>
      </c>
      <c r="AB84" s="2" t="str">
        <f>IFERROR(#REF!/GAMSCopen!AA84,"")</f>
        <v/>
      </c>
      <c r="AC84" s="2" t="str">
        <f>IFERROR(#REF!/GAMSCopen!AB84,"")</f>
        <v/>
      </c>
      <c r="AD84" s="2" t="str">
        <f>IFERROR(#REF!/GAMSCopen!AC84,"")</f>
        <v/>
      </c>
      <c r="AE84" s="2" t="str">
        <f>IFERROR(#REF!/GAMSCopen!AD84,"")</f>
        <v/>
      </c>
      <c r="AF84" s="2" t="str">
        <f>IFERROR(#REF!/GAMSCopen!AE84,"")</f>
        <v/>
      </c>
      <c r="AG84" s="2" t="str">
        <f>IFERROR(#REF!/GAMSCopen!AF84,"")</f>
        <v/>
      </c>
      <c r="AH84" s="2" t="str">
        <f>IFERROR(#REF!/GAMSCopen!AG84,"")</f>
        <v/>
      </c>
      <c r="AI84" s="2" t="str">
        <f>IFERROR(#REF!/GAMSCopen!AH84,"")</f>
        <v/>
      </c>
      <c r="AJ84" s="2" t="str">
        <f>IFERROR(#REF!/GAMSCopen!AI84,"")</f>
        <v/>
      </c>
      <c r="AK84" s="2" t="str">
        <f>IFERROR(#REF!/GAMSCopen!AJ84,"")</f>
        <v/>
      </c>
      <c r="AL84" s="2" t="str">
        <f>IFERROR(#REF!/GAMSCopen!AK84,"")</f>
        <v/>
      </c>
      <c r="AM84" s="2" t="str">
        <f>IFERROR(#REF!/GAMSCopen!AL84,"")</f>
        <v/>
      </c>
      <c r="AN84" s="2" t="str">
        <f>IFERROR(#REF!/GAMSCopen!AM84,"")</f>
        <v/>
      </c>
      <c r="AO84" s="2" t="str">
        <f>IFERROR(#REF!/GAMSCopen!AN84,"")</f>
        <v/>
      </c>
      <c r="AP84" s="2" t="str">
        <f>IFERROR(#REF!/GAMSCopen!AO84,"")</f>
        <v/>
      </c>
      <c r="AQ84" s="2" t="str">
        <f>IFERROR(#REF!/GAMSCopen!AP84,"")</f>
        <v/>
      </c>
      <c r="AR84" s="2" t="str">
        <f>IFERROR(#REF!/GAMSCopen!AQ84,"")</f>
        <v/>
      </c>
      <c r="AS84" s="2" t="str">
        <f>IFERROR(#REF!/GAMSCopen!AR84,"")</f>
        <v/>
      </c>
      <c r="AT84" s="2" t="str">
        <f>IFERROR(#REF!/GAMSCopen!AS84,"")</f>
        <v/>
      </c>
      <c r="AU84" s="2" t="str">
        <f>IFERROR(#REF!/GAMSCopen!AT84,"")</f>
        <v/>
      </c>
      <c r="AV84" s="2" t="str">
        <f>IFERROR(#REF!/GAMSCopen!AU84,"")</f>
        <v/>
      </c>
      <c r="AW84" s="2" t="str">
        <f>IFERROR(#REF!/GAMSCopen!AV84,"")</f>
        <v/>
      </c>
      <c r="AX84" s="2" t="str">
        <f>IFERROR(#REF!/GAMSCopen!AW84,"")</f>
        <v/>
      </c>
      <c r="AY84" s="2" t="str">
        <f>IFERROR(#REF!/GAMSCopen!AX84,"")</f>
        <v/>
      </c>
      <c r="AZ84" s="2" t="str">
        <f>IFERROR(#REF!/GAMSCopen!AY84,"")</f>
        <v/>
      </c>
      <c r="BA84" s="2" t="str">
        <f>IFERROR(#REF!/GAMSCopen!AZ84,"")</f>
        <v/>
      </c>
      <c r="BB84" s="2" t="str">
        <f>IFERROR(#REF!/GAMSCopen!BA84,"")</f>
        <v/>
      </c>
      <c r="BC84" s="2" t="str">
        <f>IFERROR(#REF!/GAMSCopen!BB84,"")</f>
        <v/>
      </c>
      <c r="BD84" s="2" t="str">
        <f>IFERROR(#REF!/GAMSCopen!BC84,"")</f>
        <v/>
      </c>
      <c r="BE84" s="2" t="str">
        <f>IFERROR(#REF!/GAMSCopen!BD84,"")</f>
        <v/>
      </c>
      <c r="BF84" s="2" t="str">
        <f>IFERROR(#REF!/GAMSCopen!BE84,"")</f>
        <v/>
      </c>
      <c r="BG84" s="2" t="str">
        <f>IFERROR(#REF!/GAMSCopen!BF84,"")</f>
        <v/>
      </c>
      <c r="BH84" s="2" t="str">
        <f>IFERROR(#REF!/GAMSCopen!BG84,"")</f>
        <v/>
      </c>
      <c r="BI84" s="2" t="str">
        <f>IFERROR(#REF!/GAMSCopen!BH84,"")</f>
        <v/>
      </c>
      <c r="BJ84" s="2" t="str">
        <f>IFERROR(#REF!/GAMSCopen!BI84,"")</f>
        <v/>
      </c>
    </row>
    <row r="85" spans="1:62" x14ac:dyDescent="0.25">
      <c r="A85" t="e">
        <f>#REF!</f>
        <v>#REF!</v>
      </c>
      <c r="B85" t="str">
        <f>GAMSbase!A85</f>
        <v>** Global Environmental Variables</v>
      </c>
      <c r="C85" s="2" t="str">
        <f>IFERROR(#REF!/GAMSCopen!B85,"")</f>
        <v/>
      </c>
      <c r="D85" s="2" t="str">
        <f>IFERROR(#REF!/GAMSCopen!C85,"")</f>
        <v/>
      </c>
      <c r="E85" s="2" t="str">
        <f>IFERROR(#REF!/GAMSCopen!D85,"")</f>
        <v/>
      </c>
      <c r="F85" s="2" t="str">
        <f>IFERROR(#REF!/GAMSCopen!E85,"")</f>
        <v/>
      </c>
      <c r="G85" s="2" t="str">
        <f>IFERROR(#REF!/GAMSCopen!F85,"")</f>
        <v/>
      </c>
      <c r="H85" s="2" t="str">
        <f>IFERROR(#REF!/GAMSCopen!G85,"")</f>
        <v/>
      </c>
      <c r="I85" s="2" t="str">
        <f>IFERROR(#REF!/GAMSCopen!H85,"")</f>
        <v/>
      </c>
      <c r="J85" s="2" t="str">
        <f>IFERROR(#REF!/GAMSCopen!I85,"")</f>
        <v/>
      </c>
      <c r="K85" s="2" t="str">
        <f>IFERROR(#REF!/GAMSCopen!J85,"")</f>
        <v/>
      </c>
      <c r="L85" s="2" t="str">
        <f>IFERROR(#REF!/GAMSCopen!K85,"")</f>
        <v/>
      </c>
      <c r="M85" s="2" t="str">
        <f>IFERROR(#REF!/GAMSCopen!L85,"")</f>
        <v/>
      </c>
      <c r="N85" s="2" t="str">
        <f>IFERROR(#REF!/GAMSCopen!M85,"")</f>
        <v/>
      </c>
      <c r="O85" s="2" t="str">
        <f>IFERROR(#REF!/GAMSCopen!N85,"")</f>
        <v/>
      </c>
      <c r="P85" s="2" t="str">
        <f>IFERROR(#REF!/GAMSCopen!O85,"")</f>
        <v/>
      </c>
      <c r="Q85" s="2" t="str">
        <f>IFERROR(#REF!/GAMSCopen!P85,"")</f>
        <v/>
      </c>
      <c r="R85" s="2" t="str">
        <f>IFERROR(#REF!/GAMSCopen!Q85,"")</f>
        <v/>
      </c>
      <c r="S85" s="2" t="str">
        <f>IFERROR(#REF!/GAMSCopen!R85,"")</f>
        <v/>
      </c>
      <c r="T85" s="2" t="str">
        <f>IFERROR(#REF!/GAMSCopen!S85,"")</f>
        <v/>
      </c>
      <c r="U85" s="2" t="str">
        <f>IFERROR(#REF!/GAMSCopen!T85,"")</f>
        <v/>
      </c>
      <c r="V85" s="2" t="str">
        <f>IFERROR(#REF!/GAMSCopen!U85,"")</f>
        <v/>
      </c>
      <c r="W85" s="2" t="str">
        <f>IFERROR(#REF!/GAMSCopen!V85,"")</f>
        <v/>
      </c>
      <c r="X85" s="2" t="str">
        <f>IFERROR(#REF!/GAMSCopen!W85,"")</f>
        <v/>
      </c>
      <c r="Y85" s="2" t="str">
        <f>IFERROR(#REF!/GAMSCopen!X85,"")</f>
        <v/>
      </c>
      <c r="Z85" s="2" t="str">
        <f>IFERROR(#REF!/GAMSCopen!Y85,"")</f>
        <v/>
      </c>
      <c r="AA85" s="2" t="str">
        <f>IFERROR(#REF!/GAMSCopen!Z85,"")</f>
        <v/>
      </c>
      <c r="AB85" s="2" t="str">
        <f>IFERROR(#REF!/GAMSCopen!AA85,"")</f>
        <v/>
      </c>
      <c r="AC85" s="2" t="str">
        <f>IFERROR(#REF!/GAMSCopen!AB85,"")</f>
        <v/>
      </c>
      <c r="AD85" s="2" t="str">
        <f>IFERROR(#REF!/GAMSCopen!AC85,"")</f>
        <v/>
      </c>
      <c r="AE85" s="2" t="str">
        <f>IFERROR(#REF!/GAMSCopen!AD85,"")</f>
        <v/>
      </c>
      <c r="AF85" s="2" t="str">
        <f>IFERROR(#REF!/GAMSCopen!AE85,"")</f>
        <v/>
      </c>
      <c r="AG85" s="2" t="str">
        <f>IFERROR(#REF!/GAMSCopen!AF85,"")</f>
        <v/>
      </c>
      <c r="AH85" s="2" t="str">
        <f>IFERROR(#REF!/GAMSCopen!AG85,"")</f>
        <v/>
      </c>
      <c r="AI85" s="2" t="str">
        <f>IFERROR(#REF!/GAMSCopen!AH85,"")</f>
        <v/>
      </c>
      <c r="AJ85" s="2" t="str">
        <f>IFERROR(#REF!/GAMSCopen!AI85,"")</f>
        <v/>
      </c>
      <c r="AK85" s="2" t="str">
        <f>IFERROR(#REF!/GAMSCopen!AJ85,"")</f>
        <v/>
      </c>
      <c r="AL85" s="2" t="str">
        <f>IFERROR(#REF!/GAMSCopen!AK85,"")</f>
        <v/>
      </c>
      <c r="AM85" s="2" t="str">
        <f>IFERROR(#REF!/GAMSCopen!AL85,"")</f>
        <v/>
      </c>
      <c r="AN85" s="2" t="str">
        <f>IFERROR(#REF!/GAMSCopen!AM85,"")</f>
        <v/>
      </c>
      <c r="AO85" s="2" t="str">
        <f>IFERROR(#REF!/GAMSCopen!AN85,"")</f>
        <v/>
      </c>
      <c r="AP85" s="2" t="str">
        <f>IFERROR(#REF!/GAMSCopen!AO85,"")</f>
        <v/>
      </c>
      <c r="AQ85" s="2" t="str">
        <f>IFERROR(#REF!/GAMSCopen!AP85,"")</f>
        <v/>
      </c>
      <c r="AR85" s="2" t="str">
        <f>IFERROR(#REF!/GAMSCopen!AQ85,"")</f>
        <v/>
      </c>
      <c r="AS85" s="2" t="str">
        <f>IFERROR(#REF!/GAMSCopen!AR85,"")</f>
        <v/>
      </c>
      <c r="AT85" s="2" t="str">
        <f>IFERROR(#REF!/GAMSCopen!AS85,"")</f>
        <v/>
      </c>
      <c r="AU85" s="2" t="str">
        <f>IFERROR(#REF!/GAMSCopen!AT85,"")</f>
        <v/>
      </c>
      <c r="AV85" s="2" t="str">
        <f>IFERROR(#REF!/GAMSCopen!AU85,"")</f>
        <v/>
      </c>
      <c r="AW85" s="2" t="str">
        <f>IFERROR(#REF!/GAMSCopen!AV85,"")</f>
        <v/>
      </c>
      <c r="AX85" s="2" t="str">
        <f>IFERROR(#REF!/GAMSCopen!AW85,"")</f>
        <v/>
      </c>
      <c r="AY85" s="2" t="str">
        <f>IFERROR(#REF!/GAMSCopen!AX85,"")</f>
        <v/>
      </c>
      <c r="AZ85" s="2" t="str">
        <f>IFERROR(#REF!/GAMSCopen!AY85,"")</f>
        <v/>
      </c>
      <c r="BA85" s="2" t="str">
        <f>IFERROR(#REF!/GAMSCopen!AZ85,"")</f>
        <v/>
      </c>
      <c r="BB85" s="2" t="str">
        <f>IFERROR(#REF!/GAMSCopen!BA85,"")</f>
        <v/>
      </c>
      <c r="BC85" s="2" t="str">
        <f>IFERROR(#REF!/GAMSCopen!BB85,"")</f>
        <v/>
      </c>
      <c r="BD85" s="2" t="str">
        <f>IFERROR(#REF!/GAMSCopen!BC85,"")</f>
        <v/>
      </c>
      <c r="BE85" s="2" t="str">
        <f>IFERROR(#REF!/GAMSCopen!BD85,"")</f>
        <v/>
      </c>
      <c r="BF85" s="2" t="str">
        <f>IFERROR(#REF!/GAMSCopen!BE85,"")</f>
        <v/>
      </c>
      <c r="BG85" s="2" t="str">
        <f>IFERROR(#REF!/GAMSCopen!BF85,"")</f>
        <v/>
      </c>
      <c r="BH85" s="2" t="str">
        <f>IFERROR(#REF!/GAMSCopen!BG85,"")</f>
        <v/>
      </c>
      <c r="BI85" s="2" t="str">
        <f>IFERROR(#REF!/GAMSCopen!BH85,"")</f>
        <v/>
      </c>
      <c r="BJ85" s="2" t="str">
        <f>IFERROR(#REF!/GAMSCopen!BI85,"")</f>
        <v/>
      </c>
    </row>
    <row r="86" spans="1:62" x14ac:dyDescent="0.25">
      <c r="A86" t="e">
        <f>#REF!</f>
        <v>#REF!</v>
      </c>
      <c r="B86" t="str">
        <f>GAMSbase!A86</f>
        <v>* CARBON CYCLE</v>
      </c>
      <c r="C86" s="2" t="str">
        <f>IFERROR(#REF!/GAMSCopen!B86,"")</f>
        <v/>
      </c>
      <c r="D86" s="2" t="str">
        <f>IFERROR(#REF!/GAMSCopen!C86,"")</f>
        <v/>
      </c>
      <c r="E86" s="2" t="str">
        <f>IFERROR(#REF!/GAMSCopen!D86,"")</f>
        <v/>
      </c>
      <c r="F86" s="2" t="str">
        <f>IFERROR(#REF!/GAMSCopen!E86,"")</f>
        <v/>
      </c>
      <c r="G86" s="2" t="str">
        <f>IFERROR(#REF!/GAMSCopen!F86,"")</f>
        <v/>
      </c>
      <c r="H86" s="2" t="str">
        <f>IFERROR(#REF!/GAMSCopen!G86,"")</f>
        <v/>
      </c>
      <c r="I86" s="2" t="str">
        <f>IFERROR(#REF!/GAMSCopen!H86,"")</f>
        <v/>
      </c>
      <c r="J86" s="2" t="str">
        <f>IFERROR(#REF!/GAMSCopen!I86,"")</f>
        <v/>
      </c>
      <c r="K86" s="2" t="str">
        <f>IFERROR(#REF!/GAMSCopen!J86,"")</f>
        <v/>
      </c>
      <c r="L86" s="2" t="str">
        <f>IFERROR(#REF!/GAMSCopen!K86,"")</f>
        <v/>
      </c>
      <c r="M86" s="2" t="str">
        <f>IFERROR(#REF!/GAMSCopen!L86,"")</f>
        <v/>
      </c>
      <c r="N86" s="2" t="str">
        <f>IFERROR(#REF!/GAMSCopen!M86,"")</f>
        <v/>
      </c>
      <c r="O86" s="2" t="str">
        <f>IFERROR(#REF!/GAMSCopen!N86,"")</f>
        <v/>
      </c>
      <c r="P86" s="2" t="str">
        <f>IFERROR(#REF!/GAMSCopen!O86,"")</f>
        <v/>
      </c>
      <c r="Q86" s="2" t="str">
        <f>IFERROR(#REF!/GAMSCopen!P86,"")</f>
        <v/>
      </c>
      <c r="R86" s="2" t="str">
        <f>IFERROR(#REF!/GAMSCopen!Q86,"")</f>
        <v/>
      </c>
      <c r="S86" s="2" t="str">
        <f>IFERROR(#REF!/GAMSCopen!R86,"")</f>
        <v/>
      </c>
      <c r="T86" s="2" t="str">
        <f>IFERROR(#REF!/GAMSCopen!S86,"")</f>
        <v/>
      </c>
      <c r="U86" s="2" t="str">
        <f>IFERROR(#REF!/GAMSCopen!T86,"")</f>
        <v/>
      </c>
      <c r="V86" s="2" t="str">
        <f>IFERROR(#REF!/GAMSCopen!U86,"")</f>
        <v/>
      </c>
      <c r="W86" s="2" t="str">
        <f>IFERROR(#REF!/GAMSCopen!V86,"")</f>
        <v/>
      </c>
      <c r="X86" s="2" t="str">
        <f>IFERROR(#REF!/GAMSCopen!W86,"")</f>
        <v/>
      </c>
      <c r="Y86" s="2" t="str">
        <f>IFERROR(#REF!/GAMSCopen!X86,"")</f>
        <v/>
      </c>
      <c r="Z86" s="2" t="str">
        <f>IFERROR(#REF!/GAMSCopen!Y86,"")</f>
        <v/>
      </c>
      <c r="AA86" s="2" t="str">
        <f>IFERROR(#REF!/GAMSCopen!Z86,"")</f>
        <v/>
      </c>
      <c r="AB86" s="2" t="str">
        <f>IFERROR(#REF!/GAMSCopen!AA86,"")</f>
        <v/>
      </c>
      <c r="AC86" s="2" t="str">
        <f>IFERROR(#REF!/GAMSCopen!AB86,"")</f>
        <v/>
      </c>
      <c r="AD86" s="2" t="str">
        <f>IFERROR(#REF!/GAMSCopen!AC86,"")</f>
        <v/>
      </c>
      <c r="AE86" s="2" t="str">
        <f>IFERROR(#REF!/GAMSCopen!AD86,"")</f>
        <v/>
      </c>
      <c r="AF86" s="2" t="str">
        <f>IFERROR(#REF!/GAMSCopen!AE86,"")</f>
        <v/>
      </c>
      <c r="AG86" s="2" t="str">
        <f>IFERROR(#REF!/GAMSCopen!AF86,"")</f>
        <v/>
      </c>
      <c r="AH86" s="2" t="str">
        <f>IFERROR(#REF!/GAMSCopen!AG86,"")</f>
        <v/>
      </c>
      <c r="AI86" s="2" t="str">
        <f>IFERROR(#REF!/GAMSCopen!AH86,"")</f>
        <v/>
      </c>
      <c r="AJ86" s="2" t="str">
        <f>IFERROR(#REF!/GAMSCopen!AI86,"")</f>
        <v/>
      </c>
      <c r="AK86" s="2" t="str">
        <f>IFERROR(#REF!/GAMSCopen!AJ86,"")</f>
        <v/>
      </c>
      <c r="AL86" s="2" t="str">
        <f>IFERROR(#REF!/GAMSCopen!AK86,"")</f>
        <v/>
      </c>
      <c r="AM86" s="2" t="str">
        <f>IFERROR(#REF!/GAMSCopen!AL86,"")</f>
        <v/>
      </c>
      <c r="AN86" s="2" t="str">
        <f>IFERROR(#REF!/GAMSCopen!AM86,"")</f>
        <v/>
      </c>
      <c r="AO86" s="2" t="str">
        <f>IFERROR(#REF!/GAMSCopen!AN86,"")</f>
        <v/>
      </c>
      <c r="AP86" s="2" t="str">
        <f>IFERROR(#REF!/GAMSCopen!AO86,"")</f>
        <v/>
      </c>
      <c r="AQ86" s="2" t="str">
        <f>IFERROR(#REF!/GAMSCopen!AP86,"")</f>
        <v/>
      </c>
      <c r="AR86" s="2" t="str">
        <f>IFERROR(#REF!/GAMSCopen!AQ86,"")</f>
        <v/>
      </c>
      <c r="AS86" s="2" t="str">
        <f>IFERROR(#REF!/GAMSCopen!AR86,"")</f>
        <v/>
      </c>
      <c r="AT86" s="2" t="str">
        <f>IFERROR(#REF!/GAMSCopen!AS86,"")</f>
        <v/>
      </c>
      <c r="AU86" s="2" t="str">
        <f>IFERROR(#REF!/GAMSCopen!AT86,"")</f>
        <v/>
      </c>
      <c r="AV86" s="2" t="str">
        <f>IFERROR(#REF!/GAMSCopen!AU86,"")</f>
        <v/>
      </c>
      <c r="AW86" s="2" t="str">
        <f>IFERROR(#REF!/GAMSCopen!AV86,"")</f>
        <v/>
      </c>
      <c r="AX86" s="2" t="str">
        <f>IFERROR(#REF!/GAMSCopen!AW86,"")</f>
        <v/>
      </c>
      <c r="AY86" s="2" t="str">
        <f>IFERROR(#REF!/GAMSCopen!AX86,"")</f>
        <v/>
      </c>
      <c r="AZ86" s="2" t="str">
        <f>IFERROR(#REF!/GAMSCopen!AY86,"")</f>
        <v/>
      </c>
      <c r="BA86" s="2" t="str">
        <f>IFERROR(#REF!/GAMSCopen!AZ86,"")</f>
        <v/>
      </c>
      <c r="BB86" s="2" t="str">
        <f>IFERROR(#REF!/GAMSCopen!BA86,"")</f>
        <v/>
      </c>
      <c r="BC86" s="2" t="str">
        <f>IFERROR(#REF!/GAMSCopen!BB86,"")</f>
        <v/>
      </c>
      <c r="BD86" s="2" t="str">
        <f>IFERROR(#REF!/GAMSCopen!BC86,"")</f>
        <v/>
      </c>
      <c r="BE86" s="2" t="str">
        <f>IFERROR(#REF!/GAMSCopen!BD86,"")</f>
        <v/>
      </c>
      <c r="BF86" s="2" t="str">
        <f>IFERROR(#REF!/GAMSCopen!BE86,"")</f>
        <v/>
      </c>
      <c r="BG86" s="2" t="str">
        <f>IFERROR(#REF!/GAMSCopen!BF86,"")</f>
        <v/>
      </c>
      <c r="BH86" s="2" t="str">
        <f>IFERROR(#REF!/GAMSCopen!BG86,"")</f>
        <v/>
      </c>
      <c r="BI86" s="2" t="str">
        <f>IFERROR(#REF!/GAMSCopen!BH86,"")</f>
        <v/>
      </c>
      <c r="BJ86" s="2" t="str">
        <f>IFERROR(#REF!/GAMSCopen!BI86,"")</f>
        <v/>
      </c>
    </row>
    <row r="87" spans="1:62" x14ac:dyDescent="0.25">
      <c r="A87" t="e">
        <f>#REF!</f>
        <v>#REF!</v>
      </c>
      <c r="B87" t="str">
        <f>GAMSbase!A87</f>
        <v>Atmospheric concentration of carbon (GTC)</v>
      </c>
      <c r="C87" s="2" t="str">
        <f>IFERROR(#REF!/GAMSCopen!B87,"")</f>
        <v/>
      </c>
      <c r="D87" s="2" t="str">
        <f>IFERROR(#REF!/GAMSCopen!C87,"")</f>
        <v/>
      </c>
      <c r="E87" s="2" t="str">
        <f>IFERROR(#REF!/GAMSCopen!D87,"")</f>
        <v/>
      </c>
      <c r="F87" s="2" t="str">
        <f>IFERROR(#REF!/GAMSCopen!E87,"")</f>
        <v/>
      </c>
      <c r="G87" s="2" t="str">
        <f>IFERROR(#REF!/GAMSCopen!F87,"")</f>
        <v/>
      </c>
      <c r="H87" s="2" t="str">
        <f>IFERROR(#REF!/GAMSCopen!G87,"")</f>
        <v/>
      </c>
      <c r="I87" s="2" t="str">
        <f>IFERROR(#REF!/GAMSCopen!H87,"")</f>
        <v/>
      </c>
      <c r="J87" s="2" t="str">
        <f>IFERROR(#REF!/GAMSCopen!I87,"")</f>
        <v/>
      </c>
      <c r="K87" s="2" t="str">
        <f>IFERROR(#REF!/GAMSCopen!J87,"")</f>
        <v/>
      </c>
      <c r="L87" s="2" t="str">
        <f>IFERROR(#REF!/GAMSCopen!K87,"")</f>
        <v/>
      </c>
      <c r="M87" s="2" t="str">
        <f>IFERROR(#REF!/GAMSCopen!L87,"")</f>
        <v/>
      </c>
      <c r="N87" s="2" t="str">
        <f>IFERROR(#REF!/GAMSCopen!M87,"")</f>
        <v/>
      </c>
      <c r="O87" s="2" t="str">
        <f>IFERROR(#REF!/GAMSCopen!N87,"")</f>
        <v/>
      </c>
      <c r="P87" s="2" t="str">
        <f>IFERROR(#REF!/GAMSCopen!O87,"")</f>
        <v/>
      </c>
      <c r="Q87" s="2" t="str">
        <f>IFERROR(#REF!/GAMSCopen!P87,"")</f>
        <v/>
      </c>
      <c r="R87" s="2" t="str">
        <f>IFERROR(#REF!/GAMSCopen!Q87,"")</f>
        <v/>
      </c>
      <c r="S87" s="2" t="str">
        <f>IFERROR(#REF!/GAMSCopen!R87,"")</f>
        <v/>
      </c>
      <c r="T87" s="2" t="str">
        <f>IFERROR(#REF!/GAMSCopen!S87,"")</f>
        <v/>
      </c>
      <c r="U87" s="2" t="str">
        <f>IFERROR(#REF!/GAMSCopen!T87,"")</f>
        <v/>
      </c>
      <c r="V87" s="2" t="str">
        <f>IFERROR(#REF!/GAMSCopen!U87,"")</f>
        <v/>
      </c>
      <c r="W87" s="2" t="str">
        <f>IFERROR(#REF!/GAMSCopen!V87,"")</f>
        <v/>
      </c>
      <c r="X87" s="2" t="str">
        <f>IFERROR(#REF!/GAMSCopen!W87,"")</f>
        <v/>
      </c>
      <c r="Y87" s="2" t="str">
        <f>IFERROR(#REF!/GAMSCopen!X87,"")</f>
        <v/>
      </c>
      <c r="Z87" s="2" t="str">
        <f>IFERROR(#REF!/GAMSCopen!Y87,"")</f>
        <v/>
      </c>
      <c r="AA87" s="2" t="str">
        <f>IFERROR(#REF!/GAMSCopen!Z87,"")</f>
        <v/>
      </c>
      <c r="AB87" s="2" t="str">
        <f>IFERROR(#REF!/GAMSCopen!AA87,"")</f>
        <v/>
      </c>
      <c r="AC87" s="2" t="str">
        <f>IFERROR(#REF!/GAMSCopen!AB87,"")</f>
        <v/>
      </c>
      <c r="AD87" s="2" t="str">
        <f>IFERROR(#REF!/GAMSCopen!AC87,"")</f>
        <v/>
      </c>
      <c r="AE87" s="2" t="str">
        <f>IFERROR(#REF!/GAMSCopen!AD87,"")</f>
        <v/>
      </c>
      <c r="AF87" s="2" t="str">
        <f>IFERROR(#REF!/GAMSCopen!AE87,"")</f>
        <v/>
      </c>
      <c r="AG87" s="2" t="str">
        <f>IFERROR(#REF!/GAMSCopen!AF87,"")</f>
        <v/>
      </c>
      <c r="AH87" s="2" t="str">
        <f>IFERROR(#REF!/GAMSCopen!AG87,"")</f>
        <v/>
      </c>
      <c r="AI87" s="2" t="str">
        <f>IFERROR(#REF!/GAMSCopen!AH87,"")</f>
        <v/>
      </c>
      <c r="AJ87" s="2" t="str">
        <f>IFERROR(#REF!/GAMSCopen!AI87,"")</f>
        <v/>
      </c>
      <c r="AK87" s="2" t="str">
        <f>IFERROR(#REF!/GAMSCopen!AJ87,"")</f>
        <v/>
      </c>
      <c r="AL87" s="2" t="str">
        <f>IFERROR(#REF!/GAMSCopen!AK87,"")</f>
        <v/>
      </c>
      <c r="AM87" s="2" t="str">
        <f>IFERROR(#REF!/GAMSCopen!AL87,"")</f>
        <v/>
      </c>
      <c r="AN87" s="2" t="str">
        <f>IFERROR(#REF!/GAMSCopen!AM87,"")</f>
        <v/>
      </c>
      <c r="AO87" s="2" t="str">
        <f>IFERROR(#REF!/GAMSCopen!AN87,"")</f>
        <v/>
      </c>
      <c r="AP87" s="2" t="str">
        <f>IFERROR(#REF!/GAMSCopen!AO87,"")</f>
        <v/>
      </c>
      <c r="AQ87" s="2" t="str">
        <f>IFERROR(#REF!/GAMSCopen!AP87,"")</f>
        <v/>
      </c>
      <c r="AR87" s="2" t="str">
        <f>IFERROR(#REF!/GAMSCopen!AQ87,"")</f>
        <v/>
      </c>
      <c r="AS87" s="2" t="str">
        <f>IFERROR(#REF!/GAMSCopen!AR87,"")</f>
        <v/>
      </c>
      <c r="AT87" s="2" t="str">
        <f>IFERROR(#REF!/GAMSCopen!AS87,"")</f>
        <v/>
      </c>
      <c r="AU87" s="2" t="str">
        <f>IFERROR(#REF!/GAMSCopen!AT87,"")</f>
        <v/>
      </c>
      <c r="AV87" s="2" t="str">
        <f>IFERROR(#REF!/GAMSCopen!AU87,"")</f>
        <v/>
      </c>
      <c r="AW87" s="2" t="str">
        <f>IFERROR(#REF!/GAMSCopen!AV87,"")</f>
        <v/>
      </c>
      <c r="AX87" s="2" t="str">
        <f>IFERROR(#REF!/GAMSCopen!AW87,"")</f>
        <v/>
      </c>
      <c r="AY87" s="2" t="str">
        <f>IFERROR(#REF!/GAMSCopen!AX87,"")</f>
        <v/>
      </c>
      <c r="AZ87" s="2" t="str">
        <f>IFERROR(#REF!/GAMSCopen!AY87,"")</f>
        <v/>
      </c>
      <c r="BA87" s="2" t="str">
        <f>IFERROR(#REF!/GAMSCopen!AZ87,"")</f>
        <v/>
      </c>
      <c r="BB87" s="2" t="str">
        <f>IFERROR(#REF!/GAMSCopen!BA87,"")</f>
        <v/>
      </c>
      <c r="BC87" s="2" t="str">
        <f>IFERROR(#REF!/GAMSCopen!BB87,"")</f>
        <v/>
      </c>
      <c r="BD87" s="2" t="str">
        <f>IFERROR(#REF!/GAMSCopen!BC87,"")</f>
        <v/>
      </c>
      <c r="BE87" s="2" t="str">
        <f>IFERROR(#REF!/GAMSCopen!BD87,"")</f>
        <v/>
      </c>
      <c r="BF87" s="2" t="str">
        <f>IFERROR(#REF!/GAMSCopen!BE87,"")</f>
        <v/>
      </c>
      <c r="BG87" s="2" t="str">
        <f>IFERROR(#REF!/GAMSCopen!BF87,"")</f>
        <v/>
      </c>
      <c r="BH87" s="2" t="str">
        <f>IFERROR(#REF!/GAMSCopen!BG87,"")</f>
        <v/>
      </c>
      <c r="BI87" s="2" t="str">
        <f>IFERROR(#REF!/GAMSCopen!BH87,"")</f>
        <v/>
      </c>
      <c r="BJ87" s="2" t="str">
        <f>IFERROR(#REF!/GAMSCopen!BI87,"")</f>
        <v/>
      </c>
    </row>
    <row r="88" spans="1:62" x14ac:dyDescent="0.25">
      <c r="A88" t="e">
        <f>#REF!</f>
        <v>#REF!</v>
      </c>
      <c r="B88" t="str">
        <f>GAMSbase!A88</f>
        <v>Atmospheric concentration of carbon (ppm)</v>
      </c>
      <c r="C88" s="2" t="str">
        <f>IFERROR(#REF!/GAMSCopen!B88,"")</f>
        <v/>
      </c>
      <c r="D88" s="2" t="str">
        <f>IFERROR(#REF!/GAMSCopen!C88,"")</f>
        <v/>
      </c>
      <c r="E88" s="2" t="str">
        <f>IFERROR(#REF!/GAMSCopen!D88,"")</f>
        <v/>
      </c>
      <c r="F88" s="2" t="str">
        <f>IFERROR(#REF!/GAMSCopen!E88,"")</f>
        <v/>
      </c>
      <c r="G88" s="2" t="str">
        <f>IFERROR(#REF!/GAMSCopen!F88,"")</f>
        <v/>
      </c>
      <c r="H88" s="2" t="str">
        <f>IFERROR(#REF!/GAMSCopen!G88,"")</f>
        <v/>
      </c>
      <c r="I88" s="2" t="str">
        <f>IFERROR(#REF!/GAMSCopen!H88,"")</f>
        <v/>
      </c>
      <c r="J88" s="2" t="str">
        <f>IFERROR(#REF!/GAMSCopen!I88,"")</f>
        <v/>
      </c>
      <c r="K88" s="2" t="str">
        <f>IFERROR(#REF!/GAMSCopen!J88,"")</f>
        <v/>
      </c>
      <c r="L88" s="2" t="str">
        <f>IFERROR(#REF!/GAMSCopen!K88,"")</f>
        <v/>
      </c>
      <c r="M88" s="2" t="str">
        <f>IFERROR(#REF!/GAMSCopen!L88,"")</f>
        <v/>
      </c>
      <c r="N88" s="2" t="str">
        <f>IFERROR(#REF!/GAMSCopen!M88,"")</f>
        <v/>
      </c>
      <c r="O88" s="2" t="str">
        <f>IFERROR(#REF!/GAMSCopen!N88,"")</f>
        <v/>
      </c>
      <c r="P88" s="2" t="str">
        <f>IFERROR(#REF!/GAMSCopen!O88,"")</f>
        <v/>
      </c>
      <c r="Q88" s="2" t="str">
        <f>IFERROR(#REF!/GAMSCopen!P88,"")</f>
        <v/>
      </c>
      <c r="R88" s="2" t="str">
        <f>IFERROR(#REF!/GAMSCopen!Q88,"")</f>
        <v/>
      </c>
      <c r="S88" s="2" t="str">
        <f>IFERROR(#REF!/GAMSCopen!R88,"")</f>
        <v/>
      </c>
      <c r="T88" s="2" t="str">
        <f>IFERROR(#REF!/GAMSCopen!S88,"")</f>
        <v/>
      </c>
      <c r="U88" s="2" t="str">
        <f>IFERROR(#REF!/GAMSCopen!T88,"")</f>
        <v/>
      </c>
      <c r="V88" s="2" t="str">
        <f>IFERROR(#REF!/GAMSCopen!U88,"")</f>
        <v/>
      </c>
      <c r="W88" s="2" t="str">
        <f>IFERROR(#REF!/GAMSCopen!V88,"")</f>
        <v/>
      </c>
      <c r="X88" s="2" t="str">
        <f>IFERROR(#REF!/GAMSCopen!W88,"")</f>
        <v/>
      </c>
      <c r="Y88" s="2" t="str">
        <f>IFERROR(#REF!/GAMSCopen!X88,"")</f>
        <v/>
      </c>
      <c r="Z88" s="2" t="str">
        <f>IFERROR(#REF!/GAMSCopen!Y88,"")</f>
        <v/>
      </c>
      <c r="AA88" s="2" t="str">
        <f>IFERROR(#REF!/GAMSCopen!Z88,"")</f>
        <v/>
      </c>
      <c r="AB88" s="2" t="str">
        <f>IFERROR(#REF!/GAMSCopen!AA88,"")</f>
        <v/>
      </c>
      <c r="AC88" s="2" t="str">
        <f>IFERROR(#REF!/GAMSCopen!AB88,"")</f>
        <v/>
      </c>
      <c r="AD88" s="2" t="str">
        <f>IFERROR(#REF!/GAMSCopen!AC88,"")</f>
        <v/>
      </c>
      <c r="AE88" s="2" t="str">
        <f>IFERROR(#REF!/GAMSCopen!AD88,"")</f>
        <v/>
      </c>
      <c r="AF88" s="2" t="str">
        <f>IFERROR(#REF!/GAMSCopen!AE88,"")</f>
        <v/>
      </c>
      <c r="AG88" s="2" t="str">
        <f>IFERROR(#REF!/GAMSCopen!AF88,"")</f>
        <v/>
      </c>
      <c r="AH88" s="2" t="str">
        <f>IFERROR(#REF!/GAMSCopen!AG88,"")</f>
        <v/>
      </c>
      <c r="AI88" s="2" t="str">
        <f>IFERROR(#REF!/GAMSCopen!AH88,"")</f>
        <v/>
      </c>
      <c r="AJ88" s="2" t="str">
        <f>IFERROR(#REF!/GAMSCopen!AI88,"")</f>
        <v/>
      </c>
      <c r="AK88" s="2" t="str">
        <f>IFERROR(#REF!/GAMSCopen!AJ88,"")</f>
        <v/>
      </c>
      <c r="AL88" s="2" t="str">
        <f>IFERROR(#REF!/GAMSCopen!AK88,"")</f>
        <v/>
      </c>
      <c r="AM88" s="2" t="str">
        <f>IFERROR(#REF!/GAMSCopen!AL88,"")</f>
        <v/>
      </c>
      <c r="AN88" s="2" t="str">
        <f>IFERROR(#REF!/GAMSCopen!AM88,"")</f>
        <v/>
      </c>
      <c r="AO88" s="2" t="str">
        <f>IFERROR(#REF!/GAMSCopen!AN88,"")</f>
        <v/>
      </c>
      <c r="AP88" s="2" t="str">
        <f>IFERROR(#REF!/GAMSCopen!AO88,"")</f>
        <v/>
      </c>
      <c r="AQ88" s="2" t="str">
        <f>IFERROR(#REF!/GAMSCopen!AP88,"")</f>
        <v/>
      </c>
      <c r="AR88" s="2" t="str">
        <f>IFERROR(#REF!/GAMSCopen!AQ88,"")</f>
        <v/>
      </c>
      <c r="AS88" s="2" t="str">
        <f>IFERROR(#REF!/GAMSCopen!AR88,"")</f>
        <v/>
      </c>
      <c r="AT88" s="2" t="str">
        <f>IFERROR(#REF!/GAMSCopen!AS88,"")</f>
        <v/>
      </c>
      <c r="AU88" s="2" t="str">
        <f>IFERROR(#REF!/GAMSCopen!AT88,"")</f>
        <v/>
      </c>
      <c r="AV88" s="2" t="str">
        <f>IFERROR(#REF!/GAMSCopen!AU88,"")</f>
        <v/>
      </c>
      <c r="AW88" s="2" t="str">
        <f>IFERROR(#REF!/GAMSCopen!AV88,"")</f>
        <v/>
      </c>
      <c r="AX88" s="2" t="str">
        <f>IFERROR(#REF!/GAMSCopen!AW88,"")</f>
        <v/>
      </c>
      <c r="AY88" s="2" t="str">
        <f>IFERROR(#REF!/GAMSCopen!AX88,"")</f>
        <v/>
      </c>
      <c r="AZ88" s="2" t="str">
        <f>IFERROR(#REF!/GAMSCopen!AY88,"")</f>
        <v/>
      </c>
      <c r="BA88" s="2" t="str">
        <f>IFERROR(#REF!/GAMSCopen!AZ88,"")</f>
        <v/>
      </c>
      <c r="BB88" s="2" t="str">
        <f>IFERROR(#REF!/GAMSCopen!BA88,"")</f>
        <v/>
      </c>
      <c r="BC88" s="2" t="str">
        <f>IFERROR(#REF!/GAMSCopen!BB88,"")</f>
        <v/>
      </c>
      <c r="BD88" s="2" t="str">
        <f>IFERROR(#REF!/GAMSCopen!BC88,"")</f>
        <v/>
      </c>
      <c r="BE88" s="2" t="str">
        <f>IFERROR(#REF!/GAMSCopen!BD88,"")</f>
        <v/>
      </c>
      <c r="BF88" s="2" t="str">
        <f>IFERROR(#REF!/GAMSCopen!BE88,"")</f>
        <v/>
      </c>
      <c r="BG88" s="2" t="str">
        <f>IFERROR(#REF!/GAMSCopen!BF88,"")</f>
        <v/>
      </c>
      <c r="BH88" s="2" t="str">
        <f>IFERROR(#REF!/GAMSCopen!BG88,"")</f>
        <v/>
      </c>
      <c r="BI88" s="2" t="str">
        <f>IFERROR(#REF!/GAMSCopen!BH88,"")</f>
        <v/>
      </c>
      <c r="BJ88" s="2" t="str">
        <f>IFERROR(#REF!/GAMSCopen!BI88,"")</f>
        <v/>
      </c>
    </row>
    <row r="89" spans="1:62" x14ac:dyDescent="0.25">
      <c r="A89" t="e">
        <f>#REF!</f>
        <v>#REF!</v>
      </c>
      <c r="B89" t="str">
        <f>GAMSbase!A89</f>
        <v>Concentration in biosphere and upper oceans (GTC)</v>
      </c>
      <c r="C89" s="2" t="str">
        <f>IFERROR(#REF!/GAMSCopen!B89,"")</f>
        <v/>
      </c>
      <c r="D89" s="2" t="str">
        <f>IFERROR(#REF!/GAMSCopen!C89,"")</f>
        <v/>
      </c>
      <c r="E89" s="2" t="str">
        <f>IFERROR(#REF!/GAMSCopen!D89,"")</f>
        <v/>
      </c>
      <c r="F89" s="2" t="str">
        <f>IFERROR(#REF!/GAMSCopen!E89,"")</f>
        <v/>
      </c>
      <c r="G89" s="2" t="str">
        <f>IFERROR(#REF!/GAMSCopen!F89,"")</f>
        <v/>
      </c>
      <c r="H89" s="2" t="str">
        <f>IFERROR(#REF!/GAMSCopen!G89,"")</f>
        <v/>
      </c>
      <c r="I89" s="2" t="str">
        <f>IFERROR(#REF!/GAMSCopen!H89,"")</f>
        <v/>
      </c>
      <c r="J89" s="2" t="str">
        <f>IFERROR(#REF!/GAMSCopen!I89,"")</f>
        <v/>
      </c>
      <c r="K89" s="2" t="str">
        <f>IFERROR(#REF!/GAMSCopen!J89,"")</f>
        <v/>
      </c>
      <c r="L89" s="2" t="str">
        <f>IFERROR(#REF!/GAMSCopen!K89,"")</f>
        <v/>
      </c>
      <c r="M89" s="2" t="str">
        <f>IFERROR(#REF!/GAMSCopen!L89,"")</f>
        <v/>
      </c>
      <c r="N89" s="2" t="str">
        <f>IFERROR(#REF!/GAMSCopen!M89,"")</f>
        <v/>
      </c>
      <c r="O89" s="2" t="str">
        <f>IFERROR(#REF!/GAMSCopen!N89,"")</f>
        <v/>
      </c>
      <c r="P89" s="2" t="str">
        <f>IFERROR(#REF!/GAMSCopen!O89,"")</f>
        <v/>
      </c>
      <c r="Q89" s="2" t="str">
        <f>IFERROR(#REF!/GAMSCopen!P89,"")</f>
        <v/>
      </c>
      <c r="R89" s="2" t="str">
        <f>IFERROR(#REF!/GAMSCopen!Q89,"")</f>
        <v/>
      </c>
      <c r="S89" s="2" t="str">
        <f>IFERROR(#REF!/GAMSCopen!R89,"")</f>
        <v/>
      </c>
      <c r="T89" s="2" t="str">
        <f>IFERROR(#REF!/GAMSCopen!S89,"")</f>
        <v/>
      </c>
      <c r="U89" s="2" t="str">
        <f>IFERROR(#REF!/GAMSCopen!T89,"")</f>
        <v/>
      </c>
      <c r="V89" s="2" t="str">
        <f>IFERROR(#REF!/GAMSCopen!U89,"")</f>
        <v/>
      </c>
      <c r="W89" s="2" t="str">
        <f>IFERROR(#REF!/GAMSCopen!V89,"")</f>
        <v/>
      </c>
      <c r="X89" s="2" t="str">
        <f>IFERROR(#REF!/GAMSCopen!W89,"")</f>
        <v/>
      </c>
      <c r="Y89" s="2" t="str">
        <f>IFERROR(#REF!/GAMSCopen!X89,"")</f>
        <v/>
      </c>
      <c r="Z89" s="2" t="str">
        <f>IFERROR(#REF!/GAMSCopen!Y89,"")</f>
        <v/>
      </c>
      <c r="AA89" s="2" t="str">
        <f>IFERROR(#REF!/GAMSCopen!Z89,"")</f>
        <v/>
      </c>
      <c r="AB89" s="2" t="str">
        <f>IFERROR(#REF!/GAMSCopen!AA89,"")</f>
        <v/>
      </c>
      <c r="AC89" s="2" t="str">
        <f>IFERROR(#REF!/GAMSCopen!AB89,"")</f>
        <v/>
      </c>
      <c r="AD89" s="2" t="str">
        <f>IFERROR(#REF!/GAMSCopen!AC89,"")</f>
        <v/>
      </c>
      <c r="AE89" s="2" t="str">
        <f>IFERROR(#REF!/GAMSCopen!AD89,"")</f>
        <v/>
      </c>
      <c r="AF89" s="2" t="str">
        <f>IFERROR(#REF!/GAMSCopen!AE89,"")</f>
        <v/>
      </c>
      <c r="AG89" s="2" t="str">
        <f>IFERROR(#REF!/GAMSCopen!AF89,"")</f>
        <v/>
      </c>
      <c r="AH89" s="2" t="str">
        <f>IFERROR(#REF!/GAMSCopen!AG89,"")</f>
        <v/>
      </c>
      <c r="AI89" s="2" t="str">
        <f>IFERROR(#REF!/GAMSCopen!AH89,"")</f>
        <v/>
      </c>
      <c r="AJ89" s="2" t="str">
        <f>IFERROR(#REF!/GAMSCopen!AI89,"")</f>
        <v/>
      </c>
      <c r="AK89" s="2" t="str">
        <f>IFERROR(#REF!/GAMSCopen!AJ89,"")</f>
        <v/>
      </c>
      <c r="AL89" s="2" t="str">
        <f>IFERROR(#REF!/GAMSCopen!AK89,"")</f>
        <v/>
      </c>
      <c r="AM89" s="2" t="str">
        <f>IFERROR(#REF!/GAMSCopen!AL89,"")</f>
        <v/>
      </c>
      <c r="AN89" s="2" t="str">
        <f>IFERROR(#REF!/GAMSCopen!AM89,"")</f>
        <v/>
      </c>
      <c r="AO89" s="2" t="str">
        <f>IFERROR(#REF!/GAMSCopen!AN89,"")</f>
        <v/>
      </c>
      <c r="AP89" s="2" t="str">
        <f>IFERROR(#REF!/GAMSCopen!AO89,"")</f>
        <v/>
      </c>
      <c r="AQ89" s="2" t="str">
        <f>IFERROR(#REF!/GAMSCopen!AP89,"")</f>
        <v/>
      </c>
      <c r="AR89" s="2" t="str">
        <f>IFERROR(#REF!/GAMSCopen!AQ89,"")</f>
        <v/>
      </c>
      <c r="AS89" s="2" t="str">
        <f>IFERROR(#REF!/GAMSCopen!AR89,"")</f>
        <v/>
      </c>
      <c r="AT89" s="2" t="str">
        <f>IFERROR(#REF!/GAMSCopen!AS89,"")</f>
        <v/>
      </c>
      <c r="AU89" s="2" t="str">
        <f>IFERROR(#REF!/GAMSCopen!AT89,"")</f>
        <v/>
      </c>
      <c r="AV89" s="2" t="str">
        <f>IFERROR(#REF!/GAMSCopen!AU89,"")</f>
        <v/>
      </c>
      <c r="AW89" s="2" t="str">
        <f>IFERROR(#REF!/GAMSCopen!AV89,"")</f>
        <v/>
      </c>
      <c r="AX89" s="2" t="str">
        <f>IFERROR(#REF!/GAMSCopen!AW89,"")</f>
        <v/>
      </c>
      <c r="AY89" s="2" t="str">
        <f>IFERROR(#REF!/GAMSCopen!AX89,"")</f>
        <v/>
      </c>
      <c r="AZ89" s="2" t="str">
        <f>IFERROR(#REF!/GAMSCopen!AY89,"")</f>
        <v/>
      </c>
      <c r="BA89" s="2" t="str">
        <f>IFERROR(#REF!/GAMSCopen!AZ89,"")</f>
        <v/>
      </c>
      <c r="BB89" s="2" t="str">
        <f>IFERROR(#REF!/GAMSCopen!BA89,"")</f>
        <v/>
      </c>
      <c r="BC89" s="2" t="str">
        <f>IFERROR(#REF!/GAMSCopen!BB89,"")</f>
        <v/>
      </c>
      <c r="BD89" s="2" t="str">
        <f>IFERROR(#REF!/GAMSCopen!BC89,"")</f>
        <v/>
      </c>
      <c r="BE89" s="2" t="str">
        <f>IFERROR(#REF!/GAMSCopen!BD89,"")</f>
        <v/>
      </c>
      <c r="BF89" s="2" t="str">
        <f>IFERROR(#REF!/GAMSCopen!BE89,"")</f>
        <v/>
      </c>
      <c r="BG89" s="2" t="str">
        <f>IFERROR(#REF!/GAMSCopen!BF89,"")</f>
        <v/>
      </c>
      <c r="BH89" s="2" t="str">
        <f>IFERROR(#REF!/GAMSCopen!BG89,"")</f>
        <v/>
      </c>
      <c r="BI89" s="2" t="str">
        <f>IFERROR(#REF!/GAMSCopen!BH89,"")</f>
        <v/>
      </c>
      <c r="BJ89" s="2" t="str">
        <f>IFERROR(#REF!/GAMSCopen!BI89,"")</f>
        <v/>
      </c>
    </row>
    <row r="90" spans="1:62" x14ac:dyDescent="0.25">
      <c r="A90" t="e">
        <f>#REF!</f>
        <v>#REF!</v>
      </c>
      <c r="B90" t="str">
        <f>GAMSbase!A90</f>
        <v>Concentration in deep oceans (GTC)</v>
      </c>
      <c r="C90" s="2" t="str">
        <f>IFERROR(#REF!/GAMSCopen!B90,"")</f>
        <v/>
      </c>
      <c r="D90" s="2" t="str">
        <f>IFERROR(#REF!/GAMSCopen!C90,"")</f>
        <v/>
      </c>
      <c r="E90" s="2" t="str">
        <f>IFERROR(#REF!/GAMSCopen!D90,"")</f>
        <v/>
      </c>
      <c r="F90" s="2" t="str">
        <f>IFERROR(#REF!/GAMSCopen!E90,"")</f>
        <v/>
      </c>
      <c r="G90" s="2" t="str">
        <f>IFERROR(#REF!/GAMSCopen!F90,"")</f>
        <v/>
      </c>
      <c r="H90" s="2" t="str">
        <f>IFERROR(#REF!/GAMSCopen!G90,"")</f>
        <v/>
      </c>
      <c r="I90" s="2" t="str">
        <f>IFERROR(#REF!/GAMSCopen!H90,"")</f>
        <v/>
      </c>
      <c r="J90" s="2" t="str">
        <f>IFERROR(#REF!/GAMSCopen!I90,"")</f>
        <v/>
      </c>
      <c r="K90" s="2" t="str">
        <f>IFERROR(#REF!/GAMSCopen!J90,"")</f>
        <v/>
      </c>
      <c r="L90" s="2" t="str">
        <f>IFERROR(#REF!/GAMSCopen!K90,"")</f>
        <v/>
      </c>
      <c r="M90" s="2" t="str">
        <f>IFERROR(#REF!/GAMSCopen!L90,"")</f>
        <v/>
      </c>
      <c r="N90" s="2" t="str">
        <f>IFERROR(#REF!/GAMSCopen!M90,"")</f>
        <v/>
      </c>
      <c r="O90" s="2" t="str">
        <f>IFERROR(#REF!/GAMSCopen!N90,"")</f>
        <v/>
      </c>
      <c r="P90" s="2" t="str">
        <f>IFERROR(#REF!/GAMSCopen!O90,"")</f>
        <v/>
      </c>
      <c r="Q90" s="2" t="str">
        <f>IFERROR(#REF!/GAMSCopen!P90,"")</f>
        <v/>
      </c>
      <c r="R90" s="2" t="str">
        <f>IFERROR(#REF!/GAMSCopen!Q90,"")</f>
        <v/>
      </c>
      <c r="S90" s="2" t="str">
        <f>IFERROR(#REF!/GAMSCopen!R90,"")</f>
        <v/>
      </c>
      <c r="T90" s="2" t="str">
        <f>IFERROR(#REF!/GAMSCopen!S90,"")</f>
        <v/>
      </c>
      <c r="U90" s="2" t="str">
        <f>IFERROR(#REF!/GAMSCopen!T90,"")</f>
        <v/>
      </c>
      <c r="V90" s="2" t="str">
        <f>IFERROR(#REF!/GAMSCopen!U90,"")</f>
        <v/>
      </c>
      <c r="W90" s="2" t="str">
        <f>IFERROR(#REF!/GAMSCopen!V90,"")</f>
        <v/>
      </c>
      <c r="X90" s="2" t="str">
        <f>IFERROR(#REF!/GAMSCopen!W90,"")</f>
        <v/>
      </c>
      <c r="Y90" s="2" t="str">
        <f>IFERROR(#REF!/GAMSCopen!X90,"")</f>
        <v/>
      </c>
      <c r="Z90" s="2" t="str">
        <f>IFERROR(#REF!/GAMSCopen!Y90,"")</f>
        <v/>
      </c>
      <c r="AA90" s="2" t="str">
        <f>IFERROR(#REF!/GAMSCopen!Z90,"")</f>
        <v/>
      </c>
      <c r="AB90" s="2" t="str">
        <f>IFERROR(#REF!/GAMSCopen!AA90,"")</f>
        <v/>
      </c>
      <c r="AC90" s="2" t="str">
        <f>IFERROR(#REF!/GAMSCopen!AB90,"")</f>
        <v/>
      </c>
      <c r="AD90" s="2" t="str">
        <f>IFERROR(#REF!/GAMSCopen!AC90,"")</f>
        <v/>
      </c>
      <c r="AE90" s="2" t="str">
        <f>IFERROR(#REF!/GAMSCopen!AD90,"")</f>
        <v/>
      </c>
      <c r="AF90" s="2" t="str">
        <f>IFERROR(#REF!/GAMSCopen!AE90,"")</f>
        <v/>
      </c>
      <c r="AG90" s="2" t="str">
        <f>IFERROR(#REF!/GAMSCopen!AF90,"")</f>
        <v/>
      </c>
      <c r="AH90" s="2" t="str">
        <f>IFERROR(#REF!/GAMSCopen!AG90,"")</f>
        <v/>
      </c>
      <c r="AI90" s="2" t="str">
        <f>IFERROR(#REF!/GAMSCopen!AH90,"")</f>
        <v/>
      </c>
      <c r="AJ90" s="2" t="str">
        <f>IFERROR(#REF!/GAMSCopen!AI90,"")</f>
        <v/>
      </c>
      <c r="AK90" s="2" t="str">
        <f>IFERROR(#REF!/GAMSCopen!AJ90,"")</f>
        <v/>
      </c>
      <c r="AL90" s="2" t="str">
        <f>IFERROR(#REF!/GAMSCopen!AK90,"")</f>
        <v/>
      </c>
      <c r="AM90" s="2" t="str">
        <f>IFERROR(#REF!/GAMSCopen!AL90,"")</f>
        <v/>
      </c>
      <c r="AN90" s="2" t="str">
        <f>IFERROR(#REF!/GAMSCopen!AM90,"")</f>
        <v/>
      </c>
      <c r="AO90" s="2" t="str">
        <f>IFERROR(#REF!/GAMSCopen!AN90,"")</f>
        <v/>
      </c>
      <c r="AP90" s="2" t="str">
        <f>IFERROR(#REF!/GAMSCopen!AO90,"")</f>
        <v/>
      </c>
      <c r="AQ90" s="2" t="str">
        <f>IFERROR(#REF!/GAMSCopen!AP90,"")</f>
        <v/>
      </c>
      <c r="AR90" s="2" t="str">
        <f>IFERROR(#REF!/GAMSCopen!AQ90,"")</f>
        <v/>
      </c>
      <c r="AS90" s="2" t="str">
        <f>IFERROR(#REF!/GAMSCopen!AR90,"")</f>
        <v/>
      </c>
      <c r="AT90" s="2" t="str">
        <f>IFERROR(#REF!/GAMSCopen!AS90,"")</f>
        <v/>
      </c>
      <c r="AU90" s="2" t="str">
        <f>IFERROR(#REF!/GAMSCopen!AT90,"")</f>
        <v/>
      </c>
      <c r="AV90" s="2" t="str">
        <f>IFERROR(#REF!/GAMSCopen!AU90,"")</f>
        <v/>
      </c>
      <c r="AW90" s="2" t="str">
        <f>IFERROR(#REF!/GAMSCopen!AV90,"")</f>
        <v/>
      </c>
      <c r="AX90" s="2" t="str">
        <f>IFERROR(#REF!/GAMSCopen!AW90,"")</f>
        <v/>
      </c>
      <c r="AY90" s="2" t="str">
        <f>IFERROR(#REF!/GAMSCopen!AX90,"")</f>
        <v/>
      </c>
      <c r="AZ90" s="2" t="str">
        <f>IFERROR(#REF!/GAMSCopen!AY90,"")</f>
        <v/>
      </c>
      <c r="BA90" s="2" t="str">
        <f>IFERROR(#REF!/GAMSCopen!AZ90,"")</f>
        <v/>
      </c>
      <c r="BB90" s="2" t="str">
        <f>IFERROR(#REF!/GAMSCopen!BA90,"")</f>
        <v/>
      </c>
      <c r="BC90" s="2" t="str">
        <f>IFERROR(#REF!/GAMSCopen!BB90,"")</f>
        <v/>
      </c>
      <c r="BD90" s="2" t="str">
        <f>IFERROR(#REF!/GAMSCopen!BC90,"")</f>
        <v/>
      </c>
      <c r="BE90" s="2" t="str">
        <f>IFERROR(#REF!/GAMSCopen!BD90,"")</f>
        <v/>
      </c>
      <c r="BF90" s="2" t="str">
        <f>IFERROR(#REF!/GAMSCopen!BE90,"")</f>
        <v/>
      </c>
      <c r="BG90" s="2" t="str">
        <f>IFERROR(#REF!/GAMSCopen!BF90,"")</f>
        <v/>
      </c>
      <c r="BH90" s="2" t="str">
        <f>IFERROR(#REF!/GAMSCopen!BG90,"")</f>
        <v/>
      </c>
      <c r="BI90" s="2" t="str">
        <f>IFERROR(#REF!/GAMSCopen!BH90,"")</f>
        <v/>
      </c>
      <c r="BJ90" s="2" t="str">
        <f>IFERROR(#REF!/GAMSCopen!BI90,"")</f>
        <v/>
      </c>
    </row>
    <row r="91" spans="1:62" x14ac:dyDescent="0.25">
      <c r="A91" t="e">
        <f>#REF!</f>
        <v>#REF!</v>
      </c>
      <c r="B91" t="str">
        <f>GAMSbase!A91</f>
        <v>* CUMULATIVE EMISSIONS</v>
      </c>
      <c r="C91" s="2" t="str">
        <f>IFERROR(#REF!/GAMSCopen!B91,"")</f>
        <v/>
      </c>
      <c r="D91" s="2" t="str">
        <f>IFERROR(#REF!/GAMSCopen!C91,"")</f>
        <v/>
      </c>
      <c r="E91" s="2" t="str">
        <f>IFERROR(#REF!/GAMSCopen!D91,"")</f>
        <v/>
      </c>
      <c r="F91" s="2" t="str">
        <f>IFERROR(#REF!/GAMSCopen!E91,"")</f>
        <v/>
      </c>
      <c r="G91" s="2" t="str">
        <f>IFERROR(#REF!/GAMSCopen!F91,"")</f>
        <v/>
      </c>
      <c r="H91" s="2" t="str">
        <f>IFERROR(#REF!/GAMSCopen!G91,"")</f>
        <v/>
      </c>
      <c r="I91" s="2" t="str">
        <f>IFERROR(#REF!/GAMSCopen!H91,"")</f>
        <v/>
      </c>
      <c r="J91" s="2" t="str">
        <f>IFERROR(#REF!/GAMSCopen!I91,"")</f>
        <v/>
      </c>
      <c r="K91" s="2" t="str">
        <f>IFERROR(#REF!/GAMSCopen!J91,"")</f>
        <v/>
      </c>
      <c r="L91" s="2" t="str">
        <f>IFERROR(#REF!/GAMSCopen!K91,"")</f>
        <v/>
      </c>
      <c r="M91" s="2" t="str">
        <f>IFERROR(#REF!/GAMSCopen!L91,"")</f>
        <v/>
      </c>
      <c r="N91" s="2" t="str">
        <f>IFERROR(#REF!/GAMSCopen!M91,"")</f>
        <v/>
      </c>
      <c r="O91" s="2" t="str">
        <f>IFERROR(#REF!/GAMSCopen!N91,"")</f>
        <v/>
      </c>
      <c r="P91" s="2" t="str">
        <f>IFERROR(#REF!/GAMSCopen!O91,"")</f>
        <v/>
      </c>
      <c r="Q91" s="2" t="str">
        <f>IFERROR(#REF!/GAMSCopen!P91,"")</f>
        <v/>
      </c>
      <c r="R91" s="2" t="str">
        <f>IFERROR(#REF!/GAMSCopen!Q91,"")</f>
        <v/>
      </c>
      <c r="S91" s="2" t="str">
        <f>IFERROR(#REF!/GAMSCopen!R91,"")</f>
        <v/>
      </c>
      <c r="T91" s="2" t="str">
        <f>IFERROR(#REF!/GAMSCopen!S91,"")</f>
        <v/>
      </c>
      <c r="U91" s="2" t="str">
        <f>IFERROR(#REF!/GAMSCopen!T91,"")</f>
        <v/>
      </c>
      <c r="V91" s="2" t="str">
        <f>IFERROR(#REF!/GAMSCopen!U91,"")</f>
        <v/>
      </c>
      <c r="W91" s="2" t="str">
        <f>IFERROR(#REF!/GAMSCopen!V91,"")</f>
        <v/>
      </c>
      <c r="X91" s="2" t="str">
        <f>IFERROR(#REF!/GAMSCopen!W91,"")</f>
        <v/>
      </c>
      <c r="Y91" s="2" t="str">
        <f>IFERROR(#REF!/GAMSCopen!X91,"")</f>
        <v/>
      </c>
      <c r="Z91" s="2" t="str">
        <f>IFERROR(#REF!/GAMSCopen!Y91,"")</f>
        <v/>
      </c>
      <c r="AA91" s="2" t="str">
        <f>IFERROR(#REF!/GAMSCopen!Z91,"")</f>
        <v/>
      </c>
      <c r="AB91" s="2" t="str">
        <f>IFERROR(#REF!/GAMSCopen!AA91,"")</f>
        <v/>
      </c>
      <c r="AC91" s="2" t="str">
        <f>IFERROR(#REF!/GAMSCopen!AB91,"")</f>
        <v/>
      </c>
      <c r="AD91" s="2" t="str">
        <f>IFERROR(#REF!/GAMSCopen!AC91,"")</f>
        <v/>
      </c>
      <c r="AE91" s="2" t="str">
        <f>IFERROR(#REF!/GAMSCopen!AD91,"")</f>
        <v/>
      </c>
      <c r="AF91" s="2" t="str">
        <f>IFERROR(#REF!/GAMSCopen!AE91,"")</f>
        <v/>
      </c>
      <c r="AG91" s="2" t="str">
        <f>IFERROR(#REF!/GAMSCopen!AF91,"")</f>
        <v/>
      </c>
      <c r="AH91" s="2" t="str">
        <f>IFERROR(#REF!/GAMSCopen!AG91,"")</f>
        <v/>
      </c>
      <c r="AI91" s="2" t="str">
        <f>IFERROR(#REF!/GAMSCopen!AH91,"")</f>
        <v/>
      </c>
      <c r="AJ91" s="2" t="str">
        <f>IFERROR(#REF!/GAMSCopen!AI91,"")</f>
        <v/>
      </c>
      <c r="AK91" s="2" t="str">
        <f>IFERROR(#REF!/GAMSCopen!AJ91,"")</f>
        <v/>
      </c>
      <c r="AL91" s="2" t="str">
        <f>IFERROR(#REF!/GAMSCopen!AK91,"")</f>
        <v/>
      </c>
      <c r="AM91" s="2" t="str">
        <f>IFERROR(#REF!/GAMSCopen!AL91,"")</f>
        <v/>
      </c>
      <c r="AN91" s="2" t="str">
        <f>IFERROR(#REF!/GAMSCopen!AM91,"")</f>
        <v/>
      </c>
      <c r="AO91" s="2" t="str">
        <f>IFERROR(#REF!/GAMSCopen!AN91,"")</f>
        <v/>
      </c>
      <c r="AP91" s="2" t="str">
        <f>IFERROR(#REF!/GAMSCopen!AO91,"")</f>
        <v/>
      </c>
      <c r="AQ91" s="2" t="str">
        <f>IFERROR(#REF!/GAMSCopen!AP91,"")</f>
        <v/>
      </c>
      <c r="AR91" s="2" t="str">
        <f>IFERROR(#REF!/GAMSCopen!AQ91,"")</f>
        <v/>
      </c>
      <c r="AS91" s="2" t="str">
        <f>IFERROR(#REF!/GAMSCopen!AR91,"")</f>
        <v/>
      </c>
      <c r="AT91" s="2" t="str">
        <f>IFERROR(#REF!/GAMSCopen!AS91,"")</f>
        <v/>
      </c>
      <c r="AU91" s="2" t="str">
        <f>IFERROR(#REF!/GAMSCopen!AT91,"")</f>
        <v/>
      </c>
      <c r="AV91" s="2" t="str">
        <f>IFERROR(#REF!/GAMSCopen!AU91,"")</f>
        <v/>
      </c>
      <c r="AW91" s="2" t="str">
        <f>IFERROR(#REF!/GAMSCopen!AV91,"")</f>
        <v/>
      </c>
      <c r="AX91" s="2" t="str">
        <f>IFERROR(#REF!/GAMSCopen!AW91,"")</f>
        <v/>
      </c>
      <c r="AY91" s="2" t="str">
        <f>IFERROR(#REF!/GAMSCopen!AX91,"")</f>
        <v/>
      </c>
      <c r="AZ91" s="2" t="str">
        <f>IFERROR(#REF!/GAMSCopen!AY91,"")</f>
        <v/>
      </c>
      <c r="BA91" s="2" t="str">
        <f>IFERROR(#REF!/GAMSCopen!AZ91,"")</f>
        <v/>
      </c>
      <c r="BB91" s="2" t="str">
        <f>IFERROR(#REF!/GAMSCopen!BA91,"")</f>
        <v/>
      </c>
      <c r="BC91" s="2" t="str">
        <f>IFERROR(#REF!/GAMSCopen!BB91,"")</f>
        <v/>
      </c>
      <c r="BD91" s="2" t="str">
        <f>IFERROR(#REF!/GAMSCopen!BC91,"")</f>
        <v/>
      </c>
      <c r="BE91" s="2" t="str">
        <f>IFERROR(#REF!/GAMSCopen!BD91,"")</f>
        <v/>
      </c>
      <c r="BF91" s="2" t="str">
        <f>IFERROR(#REF!/GAMSCopen!BE91,"")</f>
        <v/>
      </c>
      <c r="BG91" s="2" t="str">
        <f>IFERROR(#REF!/GAMSCopen!BF91,"")</f>
        <v/>
      </c>
      <c r="BH91" s="2" t="str">
        <f>IFERROR(#REF!/GAMSCopen!BG91,"")</f>
        <v/>
      </c>
      <c r="BI91" s="2" t="str">
        <f>IFERROR(#REF!/GAMSCopen!BH91,"")</f>
        <v/>
      </c>
      <c r="BJ91" s="2" t="str">
        <f>IFERROR(#REF!/GAMSCopen!BI91,"")</f>
        <v/>
      </c>
    </row>
    <row r="92" spans="1:62" x14ac:dyDescent="0.25">
      <c r="A92" t="e">
        <f>#REF!</f>
        <v>#REF!</v>
      </c>
      <c r="B92" t="str">
        <f>GAMSbase!A92</f>
        <v xml:space="preserve"> Cumulative Emissions to date</v>
      </c>
      <c r="C92" s="2" t="str">
        <f>IFERROR(#REF!/GAMSCopen!B92,"")</f>
        <v/>
      </c>
      <c r="D92" s="2" t="str">
        <f>IFERROR(#REF!/GAMSCopen!C92,"")</f>
        <v/>
      </c>
      <c r="E92" s="2" t="str">
        <f>IFERROR(#REF!/GAMSCopen!D92,"")</f>
        <v/>
      </c>
      <c r="F92" s="2" t="str">
        <f>IFERROR(#REF!/GAMSCopen!E92,"")</f>
        <v/>
      </c>
      <c r="G92" s="2" t="str">
        <f>IFERROR(#REF!/GAMSCopen!F92,"")</f>
        <v/>
      </c>
      <c r="H92" s="2" t="str">
        <f>IFERROR(#REF!/GAMSCopen!G92,"")</f>
        <v/>
      </c>
      <c r="I92" s="2" t="str">
        <f>IFERROR(#REF!/GAMSCopen!H92,"")</f>
        <v/>
      </c>
      <c r="J92" s="2" t="str">
        <f>IFERROR(#REF!/GAMSCopen!I92,"")</f>
        <v/>
      </c>
      <c r="K92" s="2" t="str">
        <f>IFERROR(#REF!/GAMSCopen!J92,"")</f>
        <v/>
      </c>
      <c r="L92" s="2" t="str">
        <f>IFERROR(#REF!/GAMSCopen!K92,"")</f>
        <v/>
      </c>
      <c r="M92" s="2" t="str">
        <f>IFERROR(#REF!/GAMSCopen!L92,"")</f>
        <v/>
      </c>
      <c r="N92" s="2" t="str">
        <f>IFERROR(#REF!/GAMSCopen!M92,"")</f>
        <v/>
      </c>
      <c r="O92" s="2" t="str">
        <f>IFERROR(#REF!/GAMSCopen!N92,"")</f>
        <v/>
      </c>
      <c r="P92" s="2" t="str">
        <f>IFERROR(#REF!/GAMSCopen!O92,"")</f>
        <v/>
      </c>
      <c r="Q92" s="2" t="str">
        <f>IFERROR(#REF!/GAMSCopen!P92,"")</f>
        <v/>
      </c>
      <c r="R92" s="2" t="str">
        <f>IFERROR(#REF!/GAMSCopen!Q92,"")</f>
        <v/>
      </c>
      <c r="S92" s="2" t="str">
        <f>IFERROR(#REF!/GAMSCopen!R92,"")</f>
        <v/>
      </c>
      <c r="T92" s="2" t="str">
        <f>IFERROR(#REF!/GAMSCopen!S92,"")</f>
        <v/>
      </c>
      <c r="U92" s="2" t="str">
        <f>IFERROR(#REF!/GAMSCopen!T92,"")</f>
        <v/>
      </c>
      <c r="V92" s="2" t="str">
        <f>IFERROR(#REF!/GAMSCopen!U92,"")</f>
        <v/>
      </c>
      <c r="W92" s="2" t="str">
        <f>IFERROR(#REF!/GAMSCopen!V92,"")</f>
        <v/>
      </c>
      <c r="X92" s="2" t="str">
        <f>IFERROR(#REF!/GAMSCopen!W92,"")</f>
        <v/>
      </c>
      <c r="Y92" s="2" t="str">
        <f>IFERROR(#REF!/GAMSCopen!X92,"")</f>
        <v/>
      </c>
      <c r="Z92" s="2" t="str">
        <f>IFERROR(#REF!/GAMSCopen!Y92,"")</f>
        <v/>
      </c>
      <c r="AA92" s="2" t="str">
        <f>IFERROR(#REF!/GAMSCopen!Z92,"")</f>
        <v/>
      </c>
      <c r="AB92" s="2" t="str">
        <f>IFERROR(#REF!/GAMSCopen!AA92,"")</f>
        <v/>
      </c>
      <c r="AC92" s="2" t="str">
        <f>IFERROR(#REF!/GAMSCopen!AB92,"")</f>
        <v/>
      </c>
      <c r="AD92" s="2" t="str">
        <f>IFERROR(#REF!/GAMSCopen!AC92,"")</f>
        <v/>
      </c>
      <c r="AE92" s="2" t="str">
        <f>IFERROR(#REF!/GAMSCopen!AD92,"")</f>
        <v/>
      </c>
      <c r="AF92" s="2" t="str">
        <f>IFERROR(#REF!/GAMSCopen!AE92,"")</f>
        <v/>
      </c>
      <c r="AG92" s="2" t="str">
        <f>IFERROR(#REF!/GAMSCopen!AF92,"")</f>
        <v/>
      </c>
      <c r="AH92" s="2" t="str">
        <f>IFERROR(#REF!/GAMSCopen!AG92,"")</f>
        <v/>
      </c>
      <c r="AI92" s="2" t="str">
        <f>IFERROR(#REF!/GAMSCopen!AH92,"")</f>
        <v/>
      </c>
      <c r="AJ92" s="2" t="str">
        <f>IFERROR(#REF!/GAMSCopen!AI92,"")</f>
        <v/>
      </c>
      <c r="AK92" s="2" t="str">
        <f>IFERROR(#REF!/GAMSCopen!AJ92,"")</f>
        <v/>
      </c>
      <c r="AL92" s="2" t="str">
        <f>IFERROR(#REF!/GAMSCopen!AK92,"")</f>
        <v/>
      </c>
      <c r="AM92" s="2" t="str">
        <f>IFERROR(#REF!/GAMSCopen!AL92,"")</f>
        <v/>
      </c>
      <c r="AN92" s="2" t="str">
        <f>IFERROR(#REF!/GAMSCopen!AM92,"")</f>
        <v/>
      </c>
      <c r="AO92" s="2" t="str">
        <f>IFERROR(#REF!/GAMSCopen!AN92,"")</f>
        <v/>
      </c>
      <c r="AP92" s="2" t="str">
        <f>IFERROR(#REF!/GAMSCopen!AO92,"")</f>
        <v/>
      </c>
      <c r="AQ92" s="2" t="str">
        <f>IFERROR(#REF!/GAMSCopen!AP92,"")</f>
        <v/>
      </c>
      <c r="AR92" s="2" t="str">
        <f>IFERROR(#REF!/GAMSCopen!AQ92,"")</f>
        <v/>
      </c>
      <c r="AS92" s="2" t="str">
        <f>IFERROR(#REF!/GAMSCopen!AR92,"")</f>
        <v/>
      </c>
      <c r="AT92" s="2" t="str">
        <f>IFERROR(#REF!/GAMSCopen!AS92,"")</f>
        <v/>
      </c>
      <c r="AU92" s="2" t="str">
        <f>IFERROR(#REF!/GAMSCopen!AT92,"")</f>
        <v/>
      </c>
      <c r="AV92" s="2" t="str">
        <f>IFERROR(#REF!/GAMSCopen!AU92,"")</f>
        <v/>
      </c>
      <c r="AW92" s="2" t="str">
        <f>IFERROR(#REF!/GAMSCopen!AV92,"")</f>
        <v/>
      </c>
      <c r="AX92" s="2" t="str">
        <f>IFERROR(#REF!/GAMSCopen!AW92,"")</f>
        <v/>
      </c>
      <c r="AY92" s="2" t="str">
        <f>IFERROR(#REF!/GAMSCopen!AX92,"")</f>
        <v/>
      </c>
      <c r="AZ92" s="2" t="str">
        <f>IFERROR(#REF!/GAMSCopen!AY92,"")</f>
        <v/>
      </c>
      <c r="BA92" s="2" t="str">
        <f>IFERROR(#REF!/GAMSCopen!AZ92,"")</f>
        <v/>
      </c>
      <c r="BB92" s="2" t="str">
        <f>IFERROR(#REF!/GAMSCopen!BA92,"")</f>
        <v/>
      </c>
      <c r="BC92" s="2" t="str">
        <f>IFERROR(#REF!/GAMSCopen!BB92,"")</f>
        <v/>
      </c>
      <c r="BD92" s="2" t="str">
        <f>IFERROR(#REF!/GAMSCopen!BC92,"")</f>
        <v/>
      </c>
      <c r="BE92" s="2" t="str">
        <f>IFERROR(#REF!/GAMSCopen!BD92,"")</f>
        <v/>
      </c>
      <c r="BF92" s="2" t="str">
        <f>IFERROR(#REF!/GAMSCopen!BE92,"")</f>
        <v/>
      </c>
      <c r="BG92" s="2" t="str">
        <f>IFERROR(#REF!/GAMSCopen!BF92,"")</f>
        <v/>
      </c>
      <c r="BH92" s="2" t="str">
        <f>IFERROR(#REF!/GAMSCopen!BG92,"")</f>
        <v/>
      </c>
      <c r="BI92" s="2" t="str">
        <f>IFERROR(#REF!/GAMSCopen!BH92,"")</f>
        <v/>
      </c>
      <c r="BJ92" s="2" t="str">
        <f>IFERROR(#REF!/GAMSCopen!BI92,"")</f>
        <v/>
      </c>
    </row>
    <row r="93" spans="1:62" x14ac:dyDescent="0.25">
      <c r="A93" t="e">
        <f>#REF!</f>
        <v>#REF!</v>
      </c>
      <c r="B93" t="str">
        <f>GAMSbase!A93</f>
        <v>Ratio To Max</v>
      </c>
      <c r="C93" s="2" t="str">
        <f>IFERROR(#REF!/GAMSCopen!B93,"")</f>
        <v/>
      </c>
      <c r="D93" s="2" t="str">
        <f>IFERROR(#REF!/GAMSCopen!C93,"")</f>
        <v/>
      </c>
      <c r="E93" s="2" t="str">
        <f>IFERROR(#REF!/GAMSCopen!D93,"")</f>
        <v/>
      </c>
      <c r="F93" s="2" t="str">
        <f>IFERROR(#REF!/GAMSCopen!E93,"")</f>
        <v/>
      </c>
      <c r="G93" s="2" t="str">
        <f>IFERROR(#REF!/GAMSCopen!F93,"")</f>
        <v/>
      </c>
      <c r="H93" s="2" t="str">
        <f>IFERROR(#REF!/GAMSCopen!G93,"")</f>
        <v/>
      </c>
      <c r="I93" s="2" t="str">
        <f>IFERROR(#REF!/GAMSCopen!H93,"")</f>
        <v/>
      </c>
      <c r="J93" s="2" t="str">
        <f>IFERROR(#REF!/GAMSCopen!I93,"")</f>
        <v/>
      </c>
      <c r="K93" s="2" t="str">
        <f>IFERROR(#REF!/GAMSCopen!J93,"")</f>
        <v/>
      </c>
      <c r="L93" s="2" t="str">
        <f>IFERROR(#REF!/GAMSCopen!K93,"")</f>
        <v/>
      </c>
      <c r="M93" s="2" t="str">
        <f>IFERROR(#REF!/GAMSCopen!L93,"")</f>
        <v/>
      </c>
      <c r="N93" s="2" t="str">
        <f>IFERROR(#REF!/GAMSCopen!M93,"")</f>
        <v/>
      </c>
      <c r="O93" s="2" t="str">
        <f>IFERROR(#REF!/GAMSCopen!N93,"")</f>
        <v/>
      </c>
      <c r="P93" s="2" t="str">
        <f>IFERROR(#REF!/GAMSCopen!O93,"")</f>
        <v/>
      </c>
      <c r="Q93" s="2" t="str">
        <f>IFERROR(#REF!/GAMSCopen!P93,"")</f>
        <v/>
      </c>
      <c r="R93" s="2" t="str">
        <f>IFERROR(#REF!/GAMSCopen!Q93,"")</f>
        <v/>
      </c>
      <c r="S93" s="2" t="str">
        <f>IFERROR(#REF!/GAMSCopen!R93,"")</f>
        <v/>
      </c>
      <c r="T93" s="2" t="str">
        <f>IFERROR(#REF!/GAMSCopen!S93,"")</f>
        <v/>
      </c>
      <c r="U93" s="2" t="str">
        <f>IFERROR(#REF!/GAMSCopen!T93,"")</f>
        <v/>
      </c>
      <c r="V93" s="2" t="str">
        <f>IFERROR(#REF!/GAMSCopen!U93,"")</f>
        <v/>
      </c>
      <c r="W93" s="2" t="str">
        <f>IFERROR(#REF!/GAMSCopen!V93,"")</f>
        <v/>
      </c>
      <c r="X93" s="2" t="str">
        <f>IFERROR(#REF!/GAMSCopen!W93,"")</f>
        <v/>
      </c>
      <c r="Y93" s="2" t="str">
        <f>IFERROR(#REF!/GAMSCopen!X93,"")</f>
        <v/>
      </c>
      <c r="Z93" s="2" t="str">
        <f>IFERROR(#REF!/GAMSCopen!Y93,"")</f>
        <v/>
      </c>
      <c r="AA93" s="2" t="str">
        <f>IFERROR(#REF!/GAMSCopen!Z93,"")</f>
        <v/>
      </c>
      <c r="AB93" s="2" t="str">
        <f>IFERROR(#REF!/GAMSCopen!AA93,"")</f>
        <v/>
      </c>
      <c r="AC93" s="2" t="str">
        <f>IFERROR(#REF!/GAMSCopen!AB93,"")</f>
        <v/>
      </c>
      <c r="AD93" s="2" t="str">
        <f>IFERROR(#REF!/GAMSCopen!AC93,"")</f>
        <v/>
      </c>
      <c r="AE93" s="2" t="str">
        <f>IFERROR(#REF!/GAMSCopen!AD93,"")</f>
        <v/>
      </c>
      <c r="AF93" s="2" t="str">
        <f>IFERROR(#REF!/GAMSCopen!AE93,"")</f>
        <v/>
      </c>
      <c r="AG93" s="2" t="str">
        <f>IFERROR(#REF!/GAMSCopen!AF93,"")</f>
        <v/>
      </c>
      <c r="AH93" s="2" t="str">
        <f>IFERROR(#REF!/GAMSCopen!AG93,"")</f>
        <v/>
      </c>
      <c r="AI93" s="2" t="str">
        <f>IFERROR(#REF!/GAMSCopen!AH93,"")</f>
        <v/>
      </c>
      <c r="AJ93" s="2" t="str">
        <f>IFERROR(#REF!/GAMSCopen!AI93,"")</f>
        <v/>
      </c>
      <c r="AK93" s="2" t="str">
        <f>IFERROR(#REF!/GAMSCopen!AJ93,"")</f>
        <v/>
      </c>
      <c r="AL93" s="2" t="str">
        <f>IFERROR(#REF!/GAMSCopen!AK93,"")</f>
        <v/>
      </c>
      <c r="AM93" s="2" t="str">
        <f>IFERROR(#REF!/GAMSCopen!AL93,"")</f>
        <v/>
      </c>
      <c r="AN93" s="2" t="str">
        <f>IFERROR(#REF!/GAMSCopen!AM93,"")</f>
        <v/>
      </c>
      <c r="AO93" s="2" t="str">
        <f>IFERROR(#REF!/GAMSCopen!AN93,"")</f>
        <v/>
      </c>
      <c r="AP93" s="2" t="str">
        <f>IFERROR(#REF!/GAMSCopen!AO93,"")</f>
        <v/>
      </c>
      <c r="AQ93" s="2" t="str">
        <f>IFERROR(#REF!/GAMSCopen!AP93,"")</f>
        <v/>
      </c>
      <c r="AR93" s="2" t="str">
        <f>IFERROR(#REF!/GAMSCopen!AQ93,"")</f>
        <v/>
      </c>
      <c r="AS93" s="2" t="str">
        <f>IFERROR(#REF!/GAMSCopen!AR93,"")</f>
        <v/>
      </c>
      <c r="AT93" s="2" t="str">
        <f>IFERROR(#REF!/GAMSCopen!AS93,"")</f>
        <v/>
      </c>
      <c r="AU93" s="2" t="str">
        <f>IFERROR(#REF!/GAMSCopen!AT93,"")</f>
        <v/>
      </c>
      <c r="AV93" s="2" t="str">
        <f>IFERROR(#REF!/GAMSCopen!AU93,"")</f>
        <v/>
      </c>
      <c r="AW93" s="2" t="str">
        <f>IFERROR(#REF!/GAMSCopen!AV93,"")</f>
        <v/>
      </c>
      <c r="AX93" s="2" t="str">
        <f>IFERROR(#REF!/GAMSCopen!AW93,"")</f>
        <v/>
      </c>
      <c r="AY93" s="2" t="str">
        <f>IFERROR(#REF!/GAMSCopen!AX93,"")</f>
        <v/>
      </c>
      <c r="AZ93" s="2" t="str">
        <f>IFERROR(#REF!/GAMSCopen!AY93,"")</f>
        <v/>
      </c>
      <c r="BA93" s="2" t="str">
        <f>IFERROR(#REF!/GAMSCopen!AZ93,"")</f>
        <v/>
      </c>
      <c r="BB93" s="2" t="str">
        <f>IFERROR(#REF!/GAMSCopen!BA93,"")</f>
        <v/>
      </c>
      <c r="BC93" s="2" t="str">
        <f>IFERROR(#REF!/GAMSCopen!BB93,"")</f>
        <v/>
      </c>
      <c r="BD93" s="2" t="str">
        <f>IFERROR(#REF!/GAMSCopen!BC93,"")</f>
        <v/>
      </c>
      <c r="BE93" s="2" t="str">
        <f>IFERROR(#REF!/GAMSCopen!BD93,"")</f>
        <v/>
      </c>
      <c r="BF93" s="2" t="str">
        <f>IFERROR(#REF!/GAMSCopen!BE93,"")</f>
        <v/>
      </c>
      <c r="BG93" s="2" t="str">
        <f>IFERROR(#REF!/GAMSCopen!BF93,"")</f>
        <v/>
      </c>
      <c r="BH93" s="2" t="str">
        <f>IFERROR(#REF!/GAMSCopen!BG93,"")</f>
        <v/>
      </c>
      <c r="BI93" s="2" t="str">
        <f>IFERROR(#REF!/GAMSCopen!BH93,"")</f>
        <v/>
      </c>
      <c r="BJ93" s="2" t="str">
        <f>IFERROR(#REF!/GAMSCopen!BI93,"")</f>
        <v/>
      </c>
    </row>
    <row r="94" spans="1:62" x14ac:dyDescent="0.25">
      <c r="A94" t="e">
        <f>#REF!</f>
        <v>#REF!</v>
      </c>
      <c r="B94" t="str">
        <f>GAMSbase!A94</f>
        <v>Max Ratio</v>
      </c>
      <c r="C94" s="2" t="str">
        <f>IFERROR(#REF!/GAMSCopen!B94,"")</f>
        <v/>
      </c>
      <c r="D94" s="2" t="str">
        <f>IFERROR(#REF!/GAMSCopen!C94,"")</f>
        <v/>
      </c>
      <c r="E94" s="2" t="str">
        <f>IFERROR(#REF!/GAMSCopen!D94,"")</f>
        <v/>
      </c>
      <c r="F94" s="2" t="str">
        <f>IFERROR(#REF!/GAMSCopen!E94,"")</f>
        <v/>
      </c>
      <c r="G94" s="2" t="str">
        <f>IFERROR(#REF!/GAMSCopen!F94,"")</f>
        <v/>
      </c>
      <c r="H94" s="2" t="str">
        <f>IFERROR(#REF!/GAMSCopen!G94,"")</f>
        <v/>
      </c>
      <c r="I94" s="2" t="str">
        <f>IFERROR(#REF!/GAMSCopen!H94,"")</f>
        <v/>
      </c>
      <c r="J94" s="2" t="str">
        <f>IFERROR(#REF!/GAMSCopen!I94,"")</f>
        <v/>
      </c>
      <c r="K94" s="2" t="str">
        <f>IFERROR(#REF!/GAMSCopen!J94,"")</f>
        <v/>
      </c>
      <c r="L94" s="2" t="str">
        <f>IFERROR(#REF!/GAMSCopen!K94,"")</f>
        <v/>
      </c>
      <c r="M94" s="2" t="str">
        <f>IFERROR(#REF!/GAMSCopen!L94,"")</f>
        <v/>
      </c>
      <c r="N94" s="2" t="str">
        <f>IFERROR(#REF!/GAMSCopen!M94,"")</f>
        <v/>
      </c>
      <c r="O94" s="2" t="str">
        <f>IFERROR(#REF!/GAMSCopen!N94,"")</f>
        <v/>
      </c>
      <c r="P94" s="2" t="str">
        <f>IFERROR(#REF!/GAMSCopen!O94,"")</f>
        <v/>
      </c>
      <c r="Q94" s="2" t="str">
        <f>IFERROR(#REF!/GAMSCopen!P94,"")</f>
        <v/>
      </c>
      <c r="R94" s="2" t="str">
        <f>IFERROR(#REF!/GAMSCopen!Q94,"")</f>
        <v/>
      </c>
      <c r="S94" s="2" t="str">
        <f>IFERROR(#REF!/GAMSCopen!R94,"")</f>
        <v/>
      </c>
      <c r="T94" s="2" t="str">
        <f>IFERROR(#REF!/GAMSCopen!S94,"")</f>
        <v/>
      </c>
      <c r="U94" s="2" t="str">
        <f>IFERROR(#REF!/GAMSCopen!T94,"")</f>
        <v/>
      </c>
      <c r="V94" s="2" t="str">
        <f>IFERROR(#REF!/GAMSCopen!U94,"")</f>
        <v/>
      </c>
      <c r="W94" s="2" t="str">
        <f>IFERROR(#REF!/GAMSCopen!V94,"")</f>
        <v/>
      </c>
      <c r="X94" s="2" t="str">
        <f>IFERROR(#REF!/GAMSCopen!W94,"")</f>
        <v/>
      </c>
      <c r="Y94" s="2" t="str">
        <f>IFERROR(#REF!/GAMSCopen!X94,"")</f>
        <v/>
      </c>
      <c r="Z94" s="2" t="str">
        <f>IFERROR(#REF!/GAMSCopen!Y94,"")</f>
        <v/>
      </c>
      <c r="AA94" s="2" t="str">
        <f>IFERROR(#REF!/GAMSCopen!Z94,"")</f>
        <v/>
      </c>
      <c r="AB94" s="2" t="str">
        <f>IFERROR(#REF!/GAMSCopen!AA94,"")</f>
        <v/>
      </c>
      <c r="AC94" s="2" t="str">
        <f>IFERROR(#REF!/GAMSCopen!AB94,"")</f>
        <v/>
      </c>
      <c r="AD94" s="2" t="str">
        <f>IFERROR(#REF!/GAMSCopen!AC94,"")</f>
        <v/>
      </c>
      <c r="AE94" s="2" t="str">
        <f>IFERROR(#REF!/GAMSCopen!AD94,"")</f>
        <v/>
      </c>
      <c r="AF94" s="2" t="str">
        <f>IFERROR(#REF!/GAMSCopen!AE94,"")</f>
        <v/>
      </c>
      <c r="AG94" s="2" t="str">
        <f>IFERROR(#REF!/GAMSCopen!AF94,"")</f>
        <v/>
      </c>
      <c r="AH94" s="2" t="str">
        <f>IFERROR(#REF!/GAMSCopen!AG94,"")</f>
        <v/>
      </c>
      <c r="AI94" s="2" t="str">
        <f>IFERROR(#REF!/GAMSCopen!AH94,"")</f>
        <v/>
      </c>
      <c r="AJ94" s="2" t="str">
        <f>IFERROR(#REF!/GAMSCopen!AI94,"")</f>
        <v/>
      </c>
      <c r="AK94" s="2" t="str">
        <f>IFERROR(#REF!/GAMSCopen!AJ94,"")</f>
        <v/>
      </c>
      <c r="AL94" s="2" t="str">
        <f>IFERROR(#REF!/GAMSCopen!AK94,"")</f>
        <v/>
      </c>
      <c r="AM94" s="2" t="str">
        <f>IFERROR(#REF!/GAMSCopen!AL94,"")</f>
        <v/>
      </c>
      <c r="AN94" s="2" t="str">
        <f>IFERROR(#REF!/GAMSCopen!AM94,"")</f>
        <v/>
      </c>
      <c r="AO94" s="2" t="str">
        <f>IFERROR(#REF!/GAMSCopen!AN94,"")</f>
        <v/>
      </c>
      <c r="AP94" s="2" t="str">
        <f>IFERROR(#REF!/GAMSCopen!AO94,"")</f>
        <v/>
      </c>
      <c r="AQ94" s="2" t="str">
        <f>IFERROR(#REF!/GAMSCopen!AP94,"")</f>
        <v/>
      </c>
      <c r="AR94" s="2" t="str">
        <f>IFERROR(#REF!/GAMSCopen!AQ94,"")</f>
        <v/>
      </c>
      <c r="AS94" s="2" t="str">
        <f>IFERROR(#REF!/GAMSCopen!AR94,"")</f>
        <v/>
      </c>
      <c r="AT94" s="2" t="str">
        <f>IFERROR(#REF!/GAMSCopen!AS94,"")</f>
        <v/>
      </c>
      <c r="AU94" s="2" t="str">
        <f>IFERROR(#REF!/GAMSCopen!AT94,"")</f>
        <v/>
      </c>
      <c r="AV94" s="2" t="str">
        <f>IFERROR(#REF!/GAMSCopen!AU94,"")</f>
        <v/>
      </c>
      <c r="AW94" s="2" t="str">
        <f>IFERROR(#REF!/GAMSCopen!AV94,"")</f>
        <v/>
      </c>
      <c r="AX94" s="2" t="str">
        <f>IFERROR(#REF!/GAMSCopen!AW94,"")</f>
        <v/>
      </c>
      <c r="AY94" s="2" t="str">
        <f>IFERROR(#REF!/GAMSCopen!AX94,"")</f>
        <v/>
      </c>
      <c r="AZ94" s="2" t="str">
        <f>IFERROR(#REF!/GAMSCopen!AY94,"")</f>
        <v/>
      </c>
      <c r="BA94" s="2" t="str">
        <f>IFERROR(#REF!/GAMSCopen!AZ94,"")</f>
        <v/>
      </c>
      <c r="BB94" s="2" t="str">
        <f>IFERROR(#REF!/GAMSCopen!BA94,"")</f>
        <v/>
      </c>
      <c r="BC94" s="2" t="str">
        <f>IFERROR(#REF!/GAMSCopen!BB94,"")</f>
        <v/>
      </c>
      <c r="BD94" s="2" t="str">
        <f>IFERROR(#REF!/GAMSCopen!BC94,"")</f>
        <v/>
      </c>
      <c r="BE94" s="2" t="str">
        <f>IFERROR(#REF!/GAMSCopen!BD94,"")</f>
        <v/>
      </c>
      <c r="BF94" s="2" t="str">
        <f>IFERROR(#REF!/GAMSCopen!BE94,"")</f>
        <v/>
      </c>
      <c r="BG94" s="2" t="str">
        <f>IFERROR(#REF!/GAMSCopen!BF94,"")</f>
        <v/>
      </c>
      <c r="BH94" s="2" t="str">
        <f>IFERROR(#REF!/GAMSCopen!BG94,"")</f>
        <v/>
      </c>
      <c r="BI94" s="2" t="str">
        <f>IFERROR(#REF!/GAMSCopen!BH94,"")</f>
        <v/>
      </c>
      <c r="BJ94" s="2" t="str">
        <f>IFERROR(#REF!/GAMSCopen!BI94,"")</f>
        <v/>
      </c>
    </row>
    <row r="95" spans="1:62" x14ac:dyDescent="0.25">
      <c r="A95" t="e">
        <f>#REF!</f>
        <v>#REF!</v>
      </c>
      <c r="B95" t="str">
        <f>GAMSbase!A95</f>
        <v>Coefficient of Hotelling rent on ratio</v>
      </c>
      <c r="C95" s="2" t="str">
        <f>IFERROR(#REF!/GAMSCopen!B95,"")</f>
        <v/>
      </c>
      <c r="D95" s="2" t="str">
        <f>IFERROR(#REF!/GAMSCopen!C95,"")</f>
        <v/>
      </c>
      <c r="E95" s="2" t="str">
        <f>IFERROR(#REF!/GAMSCopen!D95,"")</f>
        <v/>
      </c>
      <c r="F95" s="2" t="str">
        <f>IFERROR(#REF!/GAMSCopen!E95,"")</f>
        <v/>
      </c>
      <c r="G95" s="2" t="str">
        <f>IFERROR(#REF!/GAMSCopen!F95,"")</f>
        <v/>
      </c>
      <c r="H95" s="2" t="str">
        <f>IFERROR(#REF!/GAMSCopen!G95,"")</f>
        <v/>
      </c>
      <c r="I95" s="2" t="str">
        <f>IFERROR(#REF!/GAMSCopen!H95,"")</f>
        <v/>
      </c>
      <c r="J95" s="2" t="str">
        <f>IFERROR(#REF!/GAMSCopen!I95,"")</f>
        <v/>
      </c>
      <c r="K95" s="2" t="str">
        <f>IFERROR(#REF!/GAMSCopen!J95,"")</f>
        <v/>
      </c>
      <c r="L95" s="2" t="str">
        <f>IFERROR(#REF!/GAMSCopen!K95,"")</f>
        <v/>
      </c>
      <c r="M95" s="2" t="str">
        <f>IFERROR(#REF!/GAMSCopen!L95,"")</f>
        <v/>
      </c>
      <c r="N95" s="2" t="str">
        <f>IFERROR(#REF!/GAMSCopen!M95,"")</f>
        <v/>
      </c>
      <c r="O95" s="2" t="str">
        <f>IFERROR(#REF!/GAMSCopen!N95,"")</f>
        <v/>
      </c>
      <c r="P95" s="2" t="str">
        <f>IFERROR(#REF!/GAMSCopen!O95,"")</f>
        <v/>
      </c>
      <c r="Q95" s="2" t="str">
        <f>IFERROR(#REF!/GAMSCopen!P95,"")</f>
        <v/>
      </c>
      <c r="R95" s="2" t="str">
        <f>IFERROR(#REF!/GAMSCopen!Q95,"")</f>
        <v/>
      </c>
      <c r="S95" s="2" t="str">
        <f>IFERROR(#REF!/GAMSCopen!R95,"")</f>
        <v/>
      </c>
      <c r="T95" s="2" t="str">
        <f>IFERROR(#REF!/GAMSCopen!S95,"")</f>
        <v/>
      </c>
      <c r="U95" s="2" t="str">
        <f>IFERROR(#REF!/GAMSCopen!T95,"")</f>
        <v/>
      </c>
      <c r="V95" s="2" t="str">
        <f>IFERROR(#REF!/GAMSCopen!U95,"")</f>
        <v/>
      </c>
      <c r="W95" s="2" t="str">
        <f>IFERROR(#REF!/GAMSCopen!V95,"")</f>
        <v/>
      </c>
      <c r="X95" s="2" t="str">
        <f>IFERROR(#REF!/GAMSCopen!W95,"")</f>
        <v/>
      </c>
      <c r="Y95" s="2" t="str">
        <f>IFERROR(#REF!/GAMSCopen!X95,"")</f>
        <v/>
      </c>
      <c r="Z95" s="2" t="str">
        <f>IFERROR(#REF!/GAMSCopen!Y95,"")</f>
        <v/>
      </c>
      <c r="AA95" s="2" t="str">
        <f>IFERROR(#REF!/GAMSCopen!Z95,"")</f>
        <v/>
      </c>
      <c r="AB95" s="2" t="str">
        <f>IFERROR(#REF!/GAMSCopen!AA95,"")</f>
        <v/>
      </c>
      <c r="AC95" s="2" t="str">
        <f>IFERROR(#REF!/GAMSCopen!AB95,"")</f>
        <v/>
      </c>
      <c r="AD95" s="2" t="str">
        <f>IFERROR(#REF!/GAMSCopen!AC95,"")</f>
        <v/>
      </c>
      <c r="AE95" s="2" t="str">
        <f>IFERROR(#REF!/GAMSCopen!AD95,"")</f>
        <v/>
      </c>
      <c r="AF95" s="2" t="str">
        <f>IFERROR(#REF!/GAMSCopen!AE95,"")</f>
        <v/>
      </c>
      <c r="AG95" s="2" t="str">
        <f>IFERROR(#REF!/GAMSCopen!AF95,"")</f>
        <v/>
      </c>
      <c r="AH95" s="2" t="str">
        <f>IFERROR(#REF!/GAMSCopen!AG95,"")</f>
        <v/>
      </c>
      <c r="AI95" s="2" t="str">
        <f>IFERROR(#REF!/GAMSCopen!AH95,"")</f>
        <v/>
      </c>
      <c r="AJ95" s="2" t="str">
        <f>IFERROR(#REF!/GAMSCopen!AI95,"")</f>
        <v/>
      </c>
      <c r="AK95" s="2" t="str">
        <f>IFERROR(#REF!/GAMSCopen!AJ95,"")</f>
        <v/>
      </c>
      <c r="AL95" s="2" t="str">
        <f>IFERROR(#REF!/GAMSCopen!AK95,"")</f>
        <v/>
      </c>
      <c r="AM95" s="2" t="str">
        <f>IFERROR(#REF!/GAMSCopen!AL95,"")</f>
        <v/>
      </c>
      <c r="AN95" s="2" t="str">
        <f>IFERROR(#REF!/GAMSCopen!AM95,"")</f>
        <v/>
      </c>
      <c r="AO95" s="2" t="str">
        <f>IFERROR(#REF!/GAMSCopen!AN95,"")</f>
        <v/>
      </c>
      <c r="AP95" s="2" t="str">
        <f>IFERROR(#REF!/GAMSCopen!AO95,"")</f>
        <v/>
      </c>
      <c r="AQ95" s="2" t="str">
        <f>IFERROR(#REF!/GAMSCopen!AP95,"")</f>
        <v/>
      </c>
      <c r="AR95" s="2" t="str">
        <f>IFERROR(#REF!/GAMSCopen!AQ95,"")</f>
        <v/>
      </c>
      <c r="AS95" s="2" t="str">
        <f>IFERROR(#REF!/GAMSCopen!AR95,"")</f>
        <v/>
      </c>
      <c r="AT95" s="2" t="str">
        <f>IFERROR(#REF!/GAMSCopen!AS95,"")</f>
        <v/>
      </c>
      <c r="AU95" s="2" t="str">
        <f>IFERROR(#REF!/GAMSCopen!AT95,"")</f>
        <v/>
      </c>
      <c r="AV95" s="2" t="str">
        <f>IFERROR(#REF!/GAMSCopen!AU95,"")</f>
        <v/>
      </c>
      <c r="AW95" s="2" t="str">
        <f>IFERROR(#REF!/GAMSCopen!AV95,"")</f>
        <v/>
      </c>
      <c r="AX95" s="2" t="str">
        <f>IFERROR(#REF!/GAMSCopen!AW95,"")</f>
        <v/>
      </c>
      <c r="AY95" s="2" t="str">
        <f>IFERROR(#REF!/GAMSCopen!AX95,"")</f>
        <v/>
      </c>
      <c r="AZ95" s="2" t="str">
        <f>IFERROR(#REF!/GAMSCopen!AY95,"")</f>
        <v/>
      </c>
      <c r="BA95" s="2" t="str">
        <f>IFERROR(#REF!/GAMSCopen!AZ95,"")</f>
        <v/>
      </c>
      <c r="BB95" s="2" t="str">
        <f>IFERROR(#REF!/GAMSCopen!BA95,"")</f>
        <v/>
      </c>
      <c r="BC95" s="2" t="str">
        <f>IFERROR(#REF!/GAMSCopen!BB95,"")</f>
        <v/>
      </c>
      <c r="BD95" s="2" t="str">
        <f>IFERROR(#REF!/GAMSCopen!BC95,"")</f>
        <v/>
      </c>
      <c r="BE95" s="2" t="str">
        <f>IFERROR(#REF!/GAMSCopen!BD95,"")</f>
        <v/>
      </c>
      <c r="BF95" s="2" t="str">
        <f>IFERROR(#REF!/GAMSCopen!BE95,"")</f>
        <v/>
      </c>
      <c r="BG95" s="2" t="str">
        <f>IFERROR(#REF!/GAMSCopen!BF95,"")</f>
        <v/>
      </c>
      <c r="BH95" s="2" t="str">
        <f>IFERROR(#REF!/GAMSCopen!BG95,"")</f>
        <v/>
      </c>
      <c r="BI95" s="2" t="str">
        <f>IFERROR(#REF!/GAMSCopen!BH95,"")</f>
        <v/>
      </c>
      <c r="BJ95" s="2" t="str">
        <f>IFERROR(#REF!/GAMSCopen!BI95,"")</f>
        <v/>
      </c>
    </row>
    <row r="96" spans="1:62" x14ac:dyDescent="0.25">
      <c r="A96" t="e">
        <f>#REF!</f>
        <v>#REF!</v>
      </c>
      <c r="B96" t="str">
        <f>GAMSbase!A96</f>
        <v>Exponent on Hotelling</v>
      </c>
      <c r="C96" s="2" t="str">
        <f>IFERROR(#REF!/GAMSCopen!B96,"")</f>
        <v/>
      </c>
      <c r="D96" s="2" t="str">
        <f>IFERROR(#REF!/GAMSCopen!C96,"")</f>
        <v/>
      </c>
      <c r="E96" s="2" t="str">
        <f>IFERROR(#REF!/GAMSCopen!D96,"")</f>
        <v/>
      </c>
      <c r="F96" s="2" t="str">
        <f>IFERROR(#REF!/GAMSCopen!E96,"")</f>
        <v/>
      </c>
      <c r="G96" s="2" t="str">
        <f>IFERROR(#REF!/GAMSCopen!F96,"")</f>
        <v/>
      </c>
      <c r="H96" s="2" t="str">
        <f>IFERROR(#REF!/GAMSCopen!G96,"")</f>
        <v/>
      </c>
      <c r="I96" s="2" t="str">
        <f>IFERROR(#REF!/GAMSCopen!H96,"")</f>
        <v/>
      </c>
      <c r="J96" s="2" t="str">
        <f>IFERROR(#REF!/GAMSCopen!I96,"")</f>
        <v/>
      </c>
      <c r="K96" s="2" t="str">
        <f>IFERROR(#REF!/GAMSCopen!J96,"")</f>
        <v/>
      </c>
      <c r="L96" s="2" t="str">
        <f>IFERROR(#REF!/GAMSCopen!K96,"")</f>
        <v/>
      </c>
      <c r="M96" s="2" t="str">
        <f>IFERROR(#REF!/GAMSCopen!L96,"")</f>
        <v/>
      </c>
      <c r="N96" s="2" t="str">
        <f>IFERROR(#REF!/GAMSCopen!M96,"")</f>
        <v/>
      </c>
      <c r="O96" s="2" t="str">
        <f>IFERROR(#REF!/GAMSCopen!N96,"")</f>
        <v/>
      </c>
      <c r="P96" s="2" t="str">
        <f>IFERROR(#REF!/GAMSCopen!O96,"")</f>
        <v/>
      </c>
      <c r="Q96" s="2" t="str">
        <f>IFERROR(#REF!/GAMSCopen!P96,"")</f>
        <v/>
      </c>
      <c r="R96" s="2" t="str">
        <f>IFERROR(#REF!/GAMSCopen!Q96,"")</f>
        <v/>
      </c>
      <c r="S96" s="2" t="str">
        <f>IFERROR(#REF!/GAMSCopen!R96,"")</f>
        <v/>
      </c>
      <c r="T96" s="2" t="str">
        <f>IFERROR(#REF!/GAMSCopen!S96,"")</f>
        <v/>
      </c>
      <c r="U96" s="2" t="str">
        <f>IFERROR(#REF!/GAMSCopen!T96,"")</f>
        <v/>
      </c>
      <c r="V96" s="2" t="str">
        <f>IFERROR(#REF!/GAMSCopen!U96,"")</f>
        <v/>
      </c>
      <c r="W96" s="2" t="str">
        <f>IFERROR(#REF!/GAMSCopen!V96,"")</f>
        <v/>
      </c>
      <c r="X96" s="2" t="str">
        <f>IFERROR(#REF!/GAMSCopen!W96,"")</f>
        <v/>
      </c>
      <c r="Y96" s="2" t="str">
        <f>IFERROR(#REF!/GAMSCopen!X96,"")</f>
        <v/>
      </c>
      <c r="Z96" s="2" t="str">
        <f>IFERROR(#REF!/GAMSCopen!Y96,"")</f>
        <v/>
      </c>
      <c r="AA96" s="2" t="str">
        <f>IFERROR(#REF!/GAMSCopen!Z96,"")</f>
        <v/>
      </c>
      <c r="AB96" s="2" t="str">
        <f>IFERROR(#REF!/GAMSCopen!AA96,"")</f>
        <v/>
      </c>
      <c r="AC96" s="2" t="str">
        <f>IFERROR(#REF!/GAMSCopen!AB96,"")</f>
        <v/>
      </c>
      <c r="AD96" s="2" t="str">
        <f>IFERROR(#REF!/GAMSCopen!AC96,"")</f>
        <v/>
      </c>
      <c r="AE96" s="2" t="str">
        <f>IFERROR(#REF!/GAMSCopen!AD96,"")</f>
        <v/>
      </c>
      <c r="AF96" s="2" t="str">
        <f>IFERROR(#REF!/GAMSCopen!AE96,"")</f>
        <v/>
      </c>
      <c r="AG96" s="2" t="str">
        <f>IFERROR(#REF!/GAMSCopen!AF96,"")</f>
        <v/>
      </c>
      <c r="AH96" s="2" t="str">
        <f>IFERROR(#REF!/GAMSCopen!AG96,"")</f>
        <v/>
      </c>
      <c r="AI96" s="2" t="str">
        <f>IFERROR(#REF!/GAMSCopen!AH96,"")</f>
        <v/>
      </c>
      <c r="AJ96" s="2" t="str">
        <f>IFERROR(#REF!/GAMSCopen!AI96,"")</f>
        <v/>
      </c>
      <c r="AK96" s="2" t="str">
        <f>IFERROR(#REF!/GAMSCopen!AJ96,"")</f>
        <v/>
      </c>
      <c r="AL96" s="2" t="str">
        <f>IFERROR(#REF!/GAMSCopen!AK96,"")</f>
        <v/>
      </c>
      <c r="AM96" s="2" t="str">
        <f>IFERROR(#REF!/GAMSCopen!AL96,"")</f>
        <v/>
      </c>
      <c r="AN96" s="2" t="str">
        <f>IFERROR(#REF!/GAMSCopen!AM96,"")</f>
        <v/>
      </c>
      <c r="AO96" s="2" t="str">
        <f>IFERROR(#REF!/GAMSCopen!AN96,"")</f>
        <v/>
      </c>
      <c r="AP96" s="2" t="str">
        <f>IFERROR(#REF!/GAMSCopen!AO96,"")</f>
        <v/>
      </c>
      <c r="AQ96" s="2" t="str">
        <f>IFERROR(#REF!/GAMSCopen!AP96,"")</f>
        <v/>
      </c>
      <c r="AR96" s="2" t="str">
        <f>IFERROR(#REF!/GAMSCopen!AQ96,"")</f>
        <v/>
      </c>
      <c r="AS96" s="2" t="str">
        <f>IFERROR(#REF!/GAMSCopen!AR96,"")</f>
        <v/>
      </c>
      <c r="AT96" s="2" t="str">
        <f>IFERROR(#REF!/GAMSCopen!AS96,"")</f>
        <v/>
      </c>
      <c r="AU96" s="2" t="str">
        <f>IFERROR(#REF!/GAMSCopen!AT96,"")</f>
        <v/>
      </c>
      <c r="AV96" s="2" t="str">
        <f>IFERROR(#REF!/GAMSCopen!AU96,"")</f>
        <v/>
      </c>
      <c r="AW96" s="2" t="str">
        <f>IFERROR(#REF!/GAMSCopen!AV96,"")</f>
        <v/>
      </c>
      <c r="AX96" s="2" t="str">
        <f>IFERROR(#REF!/GAMSCopen!AW96,"")</f>
        <v/>
      </c>
      <c r="AY96" s="2" t="str">
        <f>IFERROR(#REF!/GAMSCopen!AX96,"")</f>
        <v/>
      </c>
      <c r="AZ96" s="2" t="str">
        <f>IFERROR(#REF!/GAMSCopen!AY96,"")</f>
        <v/>
      </c>
      <c r="BA96" s="2" t="str">
        <f>IFERROR(#REF!/GAMSCopen!AZ96,"")</f>
        <v/>
      </c>
      <c r="BB96" s="2" t="str">
        <f>IFERROR(#REF!/GAMSCopen!BA96,"")</f>
        <v/>
      </c>
      <c r="BC96" s="2" t="str">
        <f>IFERROR(#REF!/GAMSCopen!BB96,"")</f>
        <v/>
      </c>
      <c r="BD96" s="2" t="str">
        <f>IFERROR(#REF!/GAMSCopen!BC96,"")</f>
        <v/>
      </c>
      <c r="BE96" s="2" t="str">
        <f>IFERROR(#REF!/GAMSCopen!BD96,"")</f>
        <v/>
      </c>
      <c r="BF96" s="2" t="str">
        <f>IFERROR(#REF!/GAMSCopen!BE96,"")</f>
        <v/>
      </c>
      <c r="BG96" s="2" t="str">
        <f>IFERROR(#REF!/GAMSCopen!BF96,"")</f>
        <v/>
      </c>
      <c r="BH96" s="2" t="str">
        <f>IFERROR(#REF!/GAMSCopen!BG96,"")</f>
        <v/>
      </c>
      <c r="BI96" s="2" t="str">
        <f>IFERROR(#REF!/GAMSCopen!BH96,"")</f>
        <v/>
      </c>
      <c r="BJ96" s="2" t="str">
        <f>IFERROR(#REF!/GAMSCopen!BI96,"")</f>
        <v/>
      </c>
    </row>
    <row r="97" spans="1:62" x14ac:dyDescent="0.25">
      <c r="A97" t="e">
        <f>#REF!</f>
        <v>#REF!</v>
      </c>
      <c r="B97" t="str">
        <f>GAMSbase!A97</f>
        <v>Hotelling Rent on Carbon Fuels (2005 USD / tCO2)</v>
      </c>
      <c r="C97" s="2" t="str">
        <f>IFERROR(#REF!/GAMSCopen!B97,"")</f>
        <v/>
      </c>
      <c r="D97" s="2" t="str">
        <f>IFERROR(#REF!/GAMSCopen!C97,"")</f>
        <v/>
      </c>
      <c r="E97" s="2" t="str">
        <f>IFERROR(#REF!/GAMSCopen!D97,"")</f>
        <v/>
      </c>
      <c r="F97" s="2" t="str">
        <f>IFERROR(#REF!/GAMSCopen!E97,"")</f>
        <v/>
      </c>
      <c r="G97" s="2" t="str">
        <f>IFERROR(#REF!/GAMSCopen!F97,"")</f>
        <v/>
      </c>
      <c r="H97" s="2" t="str">
        <f>IFERROR(#REF!/GAMSCopen!G97,"")</f>
        <v/>
      </c>
      <c r="I97" s="2" t="str">
        <f>IFERROR(#REF!/GAMSCopen!H97,"")</f>
        <v/>
      </c>
      <c r="J97" s="2" t="str">
        <f>IFERROR(#REF!/GAMSCopen!I97,"")</f>
        <v/>
      </c>
      <c r="K97" s="2" t="str">
        <f>IFERROR(#REF!/GAMSCopen!J97,"")</f>
        <v/>
      </c>
      <c r="L97" s="2" t="str">
        <f>IFERROR(#REF!/GAMSCopen!K97,"")</f>
        <v/>
      </c>
      <c r="M97" s="2" t="str">
        <f>IFERROR(#REF!/GAMSCopen!L97,"")</f>
        <v/>
      </c>
      <c r="N97" s="2" t="str">
        <f>IFERROR(#REF!/GAMSCopen!M97,"")</f>
        <v/>
      </c>
      <c r="O97" s="2" t="str">
        <f>IFERROR(#REF!/GAMSCopen!N97,"")</f>
        <v/>
      </c>
      <c r="P97" s="2" t="str">
        <f>IFERROR(#REF!/GAMSCopen!O97,"")</f>
        <v/>
      </c>
      <c r="Q97" s="2" t="str">
        <f>IFERROR(#REF!/GAMSCopen!P97,"")</f>
        <v/>
      </c>
      <c r="R97" s="2" t="str">
        <f>IFERROR(#REF!/GAMSCopen!Q97,"")</f>
        <v/>
      </c>
      <c r="S97" s="2" t="str">
        <f>IFERROR(#REF!/GAMSCopen!R97,"")</f>
        <v/>
      </c>
      <c r="T97" s="2" t="str">
        <f>IFERROR(#REF!/GAMSCopen!S97,"")</f>
        <v/>
      </c>
      <c r="U97" s="2" t="str">
        <f>IFERROR(#REF!/GAMSCopen!T97,"")</f>
        <v/>
      </c>
      <c r="V97" s="2" t="str">
        <f>IFERROR(#REF!/GAMSCopen!U97,"")</f>
        <v/>
      </c>
      <c r="W97" s="2" t="str">
        <f>IFERROR(#REF!/GAMSCopen!V97,"")</f>
        <v/>
      </c>
      <c r="X97" s="2" t="str">
        <f>IFERROR(#REF!/GAMSCopen!W97,"")</f>
        <v/>
      </c>
      <c r="Y97" s="2" t="str">
        <f>IFERROR(#REF!/GAMSCopen!X97,"")</f>
        <v/>
      </c>
      <c r="Z97" s="2" t="str">
        <f>IFERROR(#REF!/GAMSCopen!Y97,"")</f>
        <v/>
      </c>
      <c r="AA97" s="2" t="str">
        <f>IFERROR(#REF!/GAMSCopen!Z97,"")</f>
        <v/>
      </c>
      <c r="AB97" s="2" t="str">
        <f>IFERROR(#REF!/GAMSCopen!AA97,"")</f>
        <v/>
      </c>
      <c r="AC97" s="2" t="str">
        <f>IFERROR(#REF!/GAMSCopen!AB97,"")</f>
        <v/>
      </c>
      <c r="AD97" s="2" t="str">
        <f>IFERROR(#REF!/GAMSCopen!AC97,"")</f>
        <v/>
      </c>
      <c r="AE97" s="2" t="str">
        <f>IFERROR(#REF!/GAMSCopen!AD97,"")</f>
        <v/>
      </c>
      <c r="AF97" s="2" t="str">
        <f>IFERROR(#REF!/GAMSCopen!AE97,"")</f>
        <v/>
      </c>
      <c r="AG97" s="2" t="str">
        <f>IFERROR(#REF!/GAMSCopen!AF97,"")</f>
        <v/>
      </c>
      <c r="AH97" s="2" t="str">
        <f>IFERROR(#REF!/GAMSCopen!AG97,"")</f>
        <v/>
      </c>
      <c r="AI97" s="2" t="str">
        <f>IFERROR(#REF!/GAMSCopen!AH97,"")</f>
        <v/>
      </c>
      <c r="AJ97" s="2" t="str">
        <f>IFERROR(#REF!/GAMSCopen!AI97,"")</f>
        <v/>
      </c>
      <c r="AK97" s="2" t="str">
        <f>IFERROR(#REF!/GAMSCopen!AJ97,"")</f>
        <v/>
      </c>
      <c r="AL97" s="2" t="str">
        <f>IFERROR(#REF!/GAMSCopen!AK97,"")</f>
        <v/>
      </c>
      <c r="AM97" s="2" t="str">
        <f>IFERROR(#REF!/GAMSCopen!AL97,"")</f>
        <v/>
      </c>
      <c r="AN97" s="2" t="str">
        <f>IFERROR(#REF!/GAMSCopen!AM97,"")</f>
        <v/>
      </c>
      <c r="AO97" s="2" t="str">
        <f>IFERROR(#REF!/GAMSCopen!AN97,"")</f>
        <v/>
      </c>
      <c r="AP97" s="2" t="str">
        <f>IFERROR(#REF!/GAMSCopen!AO97,"")</f>
        <v/>
      </c>
      <c r="AQ97" s="2" t="str">
        <f>IFERROR(#REF!/GAMSCopen!AP97,"")</f>
        <v/>
      </c>
      <c r="AR97" s="2" t="str">
        <f>IFERROR(#REF!/GAMSCopen!AQ97,"")</f>
        <v/>
      </c>
      <c r="AS97" s="2" t="str">
        <f>IFERROR(#REF!/GAMSCopen!AR97,"")</f>
        <v/>
      </c>
      <c r="AT97" s="2" t="str">
        <f>IFERROR(#REF!/GAMSCopen!AS97,"")</f>
        <v/>
      </c>
      <c r="AU97" s="2" t="str">
        <f>IFERROR(#REF!/GAMSCopen!AT97,"")</f>
        <v/>
      </c>
      <c r="AV97" s="2" t="str">
        <f>IFERROR(#REF!/GAMSCopen!AU97,"")</f>
        <v/>
      </c>
      <c r="AW97" s="2" t="str">
        <f>IFERROR(#REF!/GAMSCopen!AV97,"")</f>
        <v/>
      </c>
      <c r="AX97" s="2" t="str">
        <f>IFERROR(#REF!/GAMSCopen!AW97,"")</f>
        <v/>
      </c>
      <c r="AY97" s="2" t="str">
        <f>IFERROR(#REF!/GAMSCopen!AX97,"")</f>
        <v/>
      </c>
      <c r="AZ97" s="2" t="str">
        <f>IFERROR(#REF!/GAMSCopen!AY97,"")</f>
        <v/>
      </c>
      <c r="BA97" s="2" t="str">
        <f>IFERROR(#REF!/GAMSCopen!AZ97,"")</f>
        <v/>
      </c>
      <c r="BB97" s="2" t="str">
        <f>IFERROR(#REF!/GAMSCopen!BA97,"")</f>
        <v/>
      </c>
      <c r="BC97" s="2" t="str">
        <f>IFERROR(#REF!/GAMSCopen!BB97,"")</f>
        <v/>
      </c>
      <c r="BD97" s="2" t="str">
        <f>IFERROR(#REF!/GAMSCopen!BC97,"")</f>
        <v/>
      </c>
      <c r="BE97" s="2" t="str">
        <f>IFERROR(#REF!/GAMSCopen!BD97,"")</f>
        <v/>
      </c>
      <c r="BF97" s="2" t="str">
        <f>IFERROR(#REF!/GAMSCopen!BE97,"")</f>
        <v/>
      </c>
      <c r="BG97" s="2" t="str">
        <f>IFERROR(#REF!/GAMSCopen!BF97,"")</f>
        <v/>
      </c>
      <c r="BH97" s="2" t="str">
        <f>IFERROR(#REF!/GAMSCopen!BG97,"")</f>
        <v/>
      </c>
      <c r="BI97" s="2" t="str">
        <f>IFERROR(#REF!/GAMSCopen!BH97,"")</f>
        <v/>
      </c>
      <c r="BJ97" s="2" t="str">
        <f>IFERROR(#REF!/GAMSCopen!BI97,"")</f>
        <v/>
      </c>
    </row>
    <row r="98" spans="1:62" x14ac:dyDescent="0.25">
      <c r="A98" t="e">
        <f>#REF!</f>
        <v>#REF!</v>
      </c>
      <c r="B98" t="str">
        <f>GAMSbase!A98</f>
        <v>* CLIMATE MODULE</v>
      </c>
      <c r="C98" s="2" t="str">
        <f>IFERROR(#REF!/GAMSCopen!B98,"")</f>
        <v/>
      </c>
      <c r="D98" s="2" t="str">
        <f>IFERROR(#REF!/GAMSCopen!C98,"")</f>
        <v/>
      </c>
      <c r="E98" s="2" t="str">
        <f>IFERROR(#REF!/GAMSCopen!D98,"")</f>
        <v/>
      </c>
      <c r="F98" s="2" t="str">
        <f>IFERROR(#REF!/GAMSCopen!E98,"")</f>
        <v/>
      </c>
      <c r="G98" s="2" t="str">
        <f>IFERROR(#REF!/GAMSCopen!F98,"")</f>
        <v/>
      </c>
      <c r="H98" s="2" t="str">
        <f>IFERROR(#REF!/GAMSCopen!G98,"")</f>
        <v/>
      </c>
      <c r="I98" s="2" t="str">
        <f>IFERROR(#REF!/GAMSCopen!H98,"")</f>
        <v/>
      </c>
      <c r="J98" s="2" t="str">
        <f>IFERROR(#REF!/GAMSCopen!I98,"")</f>
        <v/>
      </c>
      <c r="K98" s="2" t="str">
        <f>IFERROR(#REF!/GAMSCopen!J98,"")</f>
        <v/>
      </c>
      <c r="L98" s="2" t="str">
        <f>IFERROR(#REF!/GAMSCopen!K98,"")</f>
        <v/>
      </c>
      <c r="M98" s="2" t="str">
        <f>IFERROR(#REF!/GAMSCopen!L98,"")</f>
        <v/>
      </c>
      <c r="N98" s="2" t="str">
        <f>IFERROR(#REF!/GAMSCopen!M98,"")</f>
        <v/>
      </c>
      <c r="O98" s="2" t="str">
        <f>IFERROR(#REF!/GAMSCopen!N98,"")</f>
        <v/>
      </c>
      <c r="P98" s="2" t="str">
        <f>IFERROR(#REF!/GAMSCopen!O98,"")</f>
        <v/>
      </c>
      <c r="Q98" s="2" t="str">
        <f>IFERROR(#REF!/GAMSCopen!P98,"")</f>
        <v/>
      </c>
      <c r="R98" s="2" t="str">
        <f>IFERROR(#REF!/GAMSCopen!Q98,"")</f>
        <v/>
      </c>
      <c r="S98" s="2" t="str">
        <f>IFERROR(#REF!/GAMSCopen!R98,"")</f>
        <v/>
      </c>
      <c r="T98" s="2" t="str">
        <f>IFERROR(#REF!/GAMSCopen!S98,"")</f>
        <v/>
      </c>
      <c r="U98" s="2" t="str">
        <f>IFERROR(#REF!/GAMSCopen!T98,"")</f>
        <v/>
      </c>
      <c r="V98" s="2" t="str">
        <f>IFERROR(#REF!/GAMSCopen!U98,"")</f>
        <v/>
      </c>
      <c r="W98" s="2" t="str">
        <f>IFERROR(#REF!/GAMSCopen!V98,"")</f>
        <v/>
      </c>
      <c r="X98" s="2" t="str">
        <f>IFERROR(#REF!/GAMSCopen!W98,"")</f>
        <v/>
      </c>
      <c r="Y98" s="2" t="str">
        <f>IFERROR(#REF!/GAMSCopen!X98,"")</f>
        <v/>
      </c>
      <c r="Z98" s="2" t="str">
        <f>IFERROR(#REF!/GAMSCopen!Y98,"")</f>
        <v/>
      </c>
      <c r="AA98" s="2" t="str">
        <f>IFERROR(#REF!/GAMSCopen!Z98,"")</f>
        <v/>
      </c>
      <c r="AB98" s="2" t="str">
        <f>IFERROR(#REF!/GAMSCopen!AA98,"")</f>
        <v/>
      </c>
      <c r="AC98" s="2" t="str">
        <f>IFERROR(#REF!/GAMSCopen!AB98,"")</f>
        <v/>
      </c>
      <c r="AD98" s="2" t="str">
        <f>IFERROR(#REF!/GAMSCopen!AC98,"")</f>
        <v/>
      </c>
      <c r="AE98" s="2" t="str">
        <f>IFERROR(#REF!/GAMSCopen!AD98,"")</f>
        <v/>
      </c>
      <c r="AF98" s="2" t="str">
        <f>IFERROR(#REF!/GAMSCopen!AE98,"")</f>
        <v/>
      </c>
      <c r="AG98" s="2" t="str">
        <f>IFERROR(#REF!/GAMSCopen!AF98,"")</f>
        <v/>
      </c>
      <c r="AH98" s="2" t="str">
        <f>IFERROR(#REF!/GAMSCopen!AG98,"")</f>
        <v/>
      </c>
      <c r="AI98" s="2" t="str">
        <f>IFERROR(#REF!/GAMSCopen!AH98,"")</f>
        <v/>
      </c>
      <c r="AJ98" s="2" t="str">
        <f>IFERROR(#REF!/GAMSCopen!AI98,"")</f>
        <v/>
      </c>
      <c r="AK98" s="2" t="str">
        <f>IFERROR(#REF!/GAMSCopen!AJ98,"")</f>
        <v/>
      </c>
      <c r="AL98" s="2" t="str">
        <f>IFERROR(#REF!/GAMSCopen!AK98,"")</f>
        <v/>
      </c>
      <c r="AM98" s="2" t="str">
        <f>IFERROR(#REF!/GAMSCopen!AL98,"")</f>
        <v/>
      </c>
      <c r="AN98" s="2" t="str">
        <f>IFERROR(#REF!/GAMSCopen!AM98,"")</f>
        <v/>
      </c>
      <c r="AO98" s="2" t="str">
        <f>IFERROR(#REF!/GAMSCopen!AN98,"")</f>
        <v/>
      </c>
      <c r="AP98" s="2" t="str">
        <f>IFERROR(#REF!/GAMSCopen!AO98,"")</f>
        <v/>
      </c>
      <c r="AQ98" s="2" t="str">
        <f>IFERROR(#REF!/GAMSCopen!AP98,"")</f>
        <v/>
      </c>
      <c r="AR98" s="2" t="str">
        <f>IFERROR(#REF!/GAMSCopen!AQ98,"")</f>
        <v/>
      </c>
      <c r="AS98" s="2" t="str">
        <f>IFERROR(#REF!/GAMSCopen!AR98,"")</f>
        <v/>
      </c>
      <c r="AT98" s="2" t="str">
        <f>IFERROR(#REF!/GAMSCopen!AS98,"")</f>
        <v/>
      </c>
      <c r="AU98" s="2" t="str">
        <f>IFERROR(#REF!/GAMSCopen!AT98,"")</f>
        <v/>
      </c>
      <c r="AV98" s="2" t="str">
        <f>IFERROR(#REF!/GAMSCopen!AU98,"")</f>
        <v/>
      </c>
      <c r="AW98" s="2" t="str">
        <f>IFERROR(#REF!/GAMSCopen!AV98,"")</f>
        <v/>
      </c>
      <c r="AX98" s="2" t="str">
        <f>IFERROR(#REF!/GAMSCopen!AW98,"")</f>
        <v/>
      </c>
      <c r="AY98" s="2" t="str">
        <f>IFERROR(#REF!/GAMSCopen!AX98,"")</f>
        <v/>
      </c>
      <c r="AZ98" s="2" t="str">
        <f>IFERROR(#REF!/GAMSCopen!AY98,"")</f>
        <v/>
      </c>
      <c r="BA98" s="2" t="str">
        <f>IFERROR(#REF!/GAMSCopen!AZ98,"")</f>
        <v/>
      </c>
      <c r="BB98" s="2" t="str">
        <f>IFERROR(#REF!/GAMSCopen!BA98,"")</f>
        <v/>
      </c>
      <c r="BC98" s="2" t="str">
        <f>IFERROR(#REF!/GAMSCopen!BB98,"")</f>
        <v/>
      </c>
      <c r="BD98" s="2" t="str">
        <f>IFERROR(#REF!/GAMSCopen!BC98,"")</f>
        <v/>
      </c>
      <c r="BE98" s="2" t="str">
        <f>IFERROR(#REF!/GAMSCopen!BD98,"")</f>
        <v/>
      </c>
      <c r="BF98" s="2" t="str">
        <f>IFERROR(#REF!/GAMSCopen!BE98,"")</f>
        <v/>
      </c>
      <c r="BG98" s="2" t="str">
        <f>IFERROR(#REF!/GAMSCopen!BF98,"")</f>
        <v/>
      </c>
      <c r="BH98" s="2" t="str">
        <f>IFERROR(#REF!/GAMSCopen!BG98,"")</f>
        <v/>
      </c>
      <c r="BI98" s="2" t="str">
        <f>IFERROR(#REF!/GAMSCopen!BH98,"")</f>
        <v/>
      </c>
      <c r="BJ98" s="2" t="str">
        <f>IFERROR(#REF!/GAMSCopen!BI98,"")</f>
        <v/>
      </c>
    </row>
    <row r="99" spans="1:62" x14ac:dyDescent="0.25">
      <c r="A99" t="e">
        <f>#REF!</f>
        <v>#REF!</v>
      </c>
      <c r="B99" t="str">
        <f>GAMSbase!A99</f>
        <v>Atmospheric Temperature (deg C above preindustrial)</v>
      </c>
      <c r="C99" s="2" t="str">
        <f>IFERROR(#REF!/GAMSCopen!B99,"")</f>
        <v/>
      </c>
      <c r="D99" s="2" t="str">
        <f>IFERROR(#REF!/GAMSCopen!C99,"")</f>
        <v/>
      </c>
      <c r="E99" s="2" t="str">
        <f>IFERROR(#REF!/GAMSCopen!D99,"")</f>
        <v/>
      </c>
      <c r="F99" s="2" t="str">
        <f>IFERROR(#REF!/GAMSCopen!E99,"")</f>
        <v/>
      </c>
      <c r="G99" s="2" t="str">
        <f>IFERROR(#REF!/GAMSCopen!F99,"")</f>
        <v/>
      </c>
      <c r="H99" s="2" t="str">
        <f>IFERROR(#REF!/GAMSCopen!G99,"")</f>
        <v/>
      </c>
      <c r="I99" s="2" t="str">
        <f>IFERROR(#REF!/GAMSCopen!H99,"")</f>
        <v/>
      </c>
      <c r="J99" s="2" t="str">
        <f>IFERROR(#REF!/GAMSCopen!I99,"")</f>
        <v/>
      </c>
      <c r="K99" s="2" t="str">
        <f>IFERROR(#REF!/GAMSCopen!J99,"")</f>
        <v/>
      </c>
      <c r="L99" s="2" t="str">
        <f>IFERROR(#REF!/GAMSCopen!K99,"")</f>
        <v/>
      </c>
      <c r="M99" s="2" t="str">
        <f>IFERROR(#REF!/GAMSCopen!L99,"")</f>
        <v/>
      </c>
      <c r="N99" s="2" t="str">
        <f>IFERROR(#REF!/GAMSCopen!M99,"")</f>
        <v/>
      </c>
      <c r="O99" s="2" t="str">
        <f>IFERROR(#REF!/GAMSCopen!N99,"")</f>
        <v/>
      </c>
      <c r="P99" s="2" t="str">
        <f>IFERROR(#REF!/GAMSCopen!O99,"")</f>
        <v/>
      </c>
      <c r="Q99" s="2" t="str">
        <f>IFERROR(#REF!/GAMSCopen!P99,"")</f>
        <v/>
      </c>
      <c r="R99" s="2" t="str">
        <f>IFERROR(#REF!/GAMSCopen!Q99,"")</f>
        <v/>
      </c>
      <c r="S99" s="2" t="str">
        <f>IFERROR(#REF!/GAMSCopen!R99,"")</f>
        <v/>
      </c>
      <c r="T99" s="2" t="str">
        <f>IFERROR(#REF!/GAMSCopen!S99,"")</f>
        <v/>
      </c>
      <c r="U99" s="2" t="str">
        <f>IFERROR(#REF!/GAMSCopen!T99,"")</f>
        <v/>
      </c>
      <c r="V99" s="2" t="str">
        <f>IFERROR(#REF!/GAMSCopen!U99,"")</f>
        <v/>
      </c>
      <c r="W99" s="2" t="str">
        <f>IFERROR(#REF!/GAMSCopen!V99,"")</f>
        <v/>
      </c>
      <c r="X99" s="2" t="str">
        <f>IFERROR(#REF!/GAMSCopen!W99,"")</f>
        <v/>
      </c>
      <c r="Y99" s="2" t="str">
        <f>IFERROR(#REF!/GAMSCopen!X99,"")</f>
        <v/>
      </c>
      <c r="Z99" s="2" t="str">
        <f>IFERROR(#REF!/GAMSCopen!Y99,"")</f>
        <v/>
      </c>
      <c r="AA99" s="2" t="str">
        <f>IFERROR(#REF!/GAMSCopen!Z99,"")</f>
        <v/>
      </c>
      <c r="AB99" s="2" t="str">
        <f>IFERROR(#REF!/GAMSCopen!AA99,"")</f>
        <v/>
      </c>
      <c r="AC99" s="2" t="str">
        <f>IFERROR(#REF!/GAMSCopen!AB99,"")</f>
        <v/>
      </c>
      <c r="AD99" s="2" t="str">
        <f>IFERROR(#REF!/GAMSCopen!AC99,"")</f>
        <v/>
      </c>
      <c r="AE99" s="2" t="str">
        <f>IFERROR(#REF!/GAMSCopen!AD99,"")</f>
        <v/>
      </c>
      <c r="AF99" s="2" t="str">
        <f>IFERROR(#REF!/GAMSCopen!AE99,"")</f>
        <v/>
      </c>
      <c r="AG99" s="2" t="str">
        <f>IFERROR(#REF!/GAMSCopen!AF99,"")</f>
        <v/>
      </c>
      <c r="AH99" s="2" t="str">
        <f>IFERROR(#REF!/GAMSCopen!AG99,"")</f>
        <v/>
      </c>
      <c r="AI99" s="2" t="str">
        <f>IFERROR(#REF!/GAMSCopen!AH99,"")</f>
        <v/>
      </c>
      <c r="AJ99" s="2" t="str">
        <f>IFERROR(#REF!/GAMSCopen!AI99,"")</f>
        <v/>
      </c>
      <c r="AK99" s="2" t="str">
        <f>IFERROR(#REF!/GAMSCopen!AJ99,"")</f>
        <v/>
      </c>
      <c r="AL99" s="2" t="str">
        <f>IFERROR(#REF!/GAMSCopen!AK99,"")</f>
        <v/>
      </c>
      <c r="AM99" s="2" t="str">
        <f>IFERROR(#REF!/GAMSCopen!AL99,"")</f>
        <v/>
      </c>
      <c r="AN99" s="2" t="str">
        <f>IFERROR(#REF!/GAMSCopen!AM99,"")</f>
        <v/>
      </c>
      <c r="AO99" s="2" t="str">
        <f>IFERROR(#REF!/GAMSCopen!AN99,"")</f>
        <v/>
      </c>
      <c r="AP99" s="2" t="str">
        <f>IFERROR(#REF!/GAMSCopen!AO99,"")</f>
        <v/>
      </c>
      <c r="AQ99" s="2" t="str">
        <f>IFERROR(#REF!/GAMSCopen!AP99,"")</f>
        <v/>
      </c>
      <c r="AR99" s="2" t="str">
        <f>IFERROR(#REF!/GAMSCopen!AQ99,"")</f>
        <v/>
      </c>
      <c r="AS99" s="2" t="str">
        <f>IFERROR(#REF!/GAMSCopen!AR99,"")</f>
        <v/>
      </c>
      <c r="AT99" s="2" t="str">
        <f>IFERROR(#REF!/GAMSCopen!AS99,"")</f>
        <v/>
      </c>
      <c r="AU99" s="2" t="str">
        <f>IFERROR(#REF!/GAMSCopen!AT99,"")</f>
        <v/>
      </c>
      <c r="AV99" s="2" t="str">
        <f>IFERROR(#REF!/GAMSCopen!AU99,"")</f>
        <v/>
      </c>
      <c r="AW99" s="2" t="str">
        <f>IFERROR(#REF!/GAMSCopen!AV99,"")</f>
        <v/>
      </c>
      <c r="AX99" s="2" t="str">
        <f>IFERROR(#REF!/GAMSCopen!AW99,"")</f>
        <v/>
      </c>
      <c r="AY99" s="2" t="str">
        <f>IFERROR(#REF!/GAMSCopen!AX99,"")</f>
        <v/>
      </c>
      <c r="AZ99" s="2" t="str">
        <f>IFERROR(#REF!/GAMSCopen!AY99,"")</f>
        <v/>
      </c>
      <c r="BA99" s="2" t="str">
        <f>IFERROR(#REF!/GAMSCopen!AZ99,"")</f>
        <v/>
      </c>
      <c r="BB99" s="2" t="str">
        <f>IFERROR(#REF!/GAMSCopen!BA99,"")</f>
        <v/>
      </c>
      <c r="BC99" s="2" t="str">
        <f>IFERROR(#REF!/GAMSCopen!BB99,"")</f>
        <v/>
      </c>
      <c r="BD99" s="2" t="str">
        <f>IFERROR(#REF!/GAMSCopen!BC99,"")</f>
        <v/>
      </c>
      <c r="BE99" s="2" t="str">
        <f>IFERROR(#REF!/GAMSCopen!BD99,"")</f>
        <v/>
      </c>
      <c r="BF99" s="2" t="str">
        <f>IFERROR(#REF!/GAMSCopen!BE99,"")</f>
        <v/>
      </c>
      <c r="BG99" s="2" t="str">
        <f>IFERROR(#REF!/GAMSCopen!BF99,"")</f>
        <v/>
      </c>
      <c r="BH99" s="2" t="str">
        <f>IFERROR(#REF!/GAMSCopen!BG99,"")</f>
        <v/>
      </c>
      <c r="BI99" s="2" t="str">
        <f>IFERROR(#REF!/GAMSCopen!BH99,"")</f>
        <v/>
      </c>
      <c r="BJ99" s="2" t="str">
        <f>IFERROR(#REF!/GAMSCopen!BI99,"")</f>
        <v/>
      </c>
    </row>
    <row r="100" spans="1:62" x14ac:dyDescent="0.25">
      <c r="A100" t="e">
        <f>#REF!</f>
        <v>#REF!</v>
      </c>
      <c r="B100" t="str">
        <f>GAMSbase!A100</f>
        <v>Total Increase in Forcing (Watts per Meter2, preindustrial)</v>
      </c>
      <c r="C100" s="2" t="str">
        <f>IFERROR(#REF!/GAMSCopen!B100,"")</f>
        <v/>
      </c>
      <c r="D100" s="2" t="str">
        <f>IFERROR(#REF!/GAMSCopen!C100,"")</f>
        <v/>
      </c>
      <c r="E100" s="2" t="str">
        <f>IFERROR(#REF!/GAMSCopen!D100,"")</f>
        <v/>
      </c>
      <c r="F100" s="2" t="str">
        <f>IFERROR(#REF!/GAMSCopen!E100,"")</f>
        <v/>
      </c>
      <c r="G100" s="2" t="str">
        <f>IFERROR(#REF!/GAMSCopen!F100,"")</f>
        <v/>
      </c>
      <c r="H100" s="2" t="str">
        <f>IFERROR(#REF!/GAMSCopen!G100,"")</f>
        <v/>
      </c>
      <c r="I100" s="2" t="str">
        <f>IFERROR(#REF!/GAMSCopen!H100,"")</f>
        <v/>
      </c>
      <c r="J100" s="2" t="str">
        <f>IFERROR(#REF!/GAMSCopen!I100,"")</f>
        <v/>
      </c>
      <c r="K100" s="2" t="str">
        <f>IFERROR(#REF!/GAMSCopen!J100,"")</f>
        <v/>
      </c>
      <c r="L100" s="2" t="str">
        <f>IFERROR(#REF!/GAMSCopen!K100,"")</f>
        <v/>
      </c>
      <c r="M100" s="2" t="str">
        <f>IFERROR(#REF!/GAMSCopen!L100,"")</f>
        <v/>
      </c>
      <c r="N100" s="2" t="str">
        <f>IFERROR(#REF!/GAMSCopen!M100,"")</f>
        <v/>
      </c>
      <c r="O100" s="2" t="str">
        <f>IFERROR(#REF!/GAMSCopen!N100,"")</f>
        <v/>
      </c>
      <c r="P100" s="2" t="str">
        <f>IFERROR(#REF!/GAMSCopen!O100,"")</f>
        <v/>
      </c>
      <c r="Q100" s="2" t="str">
        <f>IFERROR(#REF!/GAMSCopen!P100,"")</f>
        <v/>
      </c>
      <c r="R100" s="2" t="str">
        <f>IFERROR(#REF!/GAMSCopen!Q100,"")</f>
        <v/>
      </c>
      <c r="S100" s="2" t="str">
        <f>IFERROR(#REF!/GAMSCopen!R100,"")</f>
        <v/>
      </c>
      <c r="T100" s="2" t="str">
        <f>IFERROR(#REF!/GAMSCopen!S100,"")</f>
        <v/>
      </c>
      <c r="U100" s="2" t="str">
        <f>IFERROR(#REF!/GAMSCopen!T100,"")</f>
        <v/>
      </c>
      <c r="V100" s="2" t="str">
        <f>IFERROR(#REF!/GAMSCopen!U100,"")</f>
        <v/>
      </c>
      <c r="W100" s="2" t="str">
        <f>IFERROR(#REF!/GAMSCopen!V100,"")</f>
        <v/>
      </c>
      <c r="X100" s="2" t="str">
        <f>IFERROR(#REF!/GAMSCopen!W100,"")</f>
        <v/>
      </c>
      <c r="Y100" s="2" t="str">
        <f>IFERROR(#REF!/GAMSCopen!X100,"")</f>
        <v/>
      </c>
      <c r="Z100" s="2" t="str">
        <f>IFERROR(#REF!/GAMSCopen!Y100,"")</f>
        <v/>
      </c>
      <c r="AA100" s="2" t="str">
        <f>IFERROR(#REF!/GAMSCopen!Z100,"")</f>
        <v/>
      </c>
      <c r="AB100" s="2" t="str">
        <f>IFERROR(#REF!/GAMSCopen!AA100,"")</f>
        <v/>
      </c>
      <c r="AC100" s="2" t="str">
        <f>IFERROR(#REF!/GAMSCopen!AB100,"")</f>
        <v/>
      </c>
      <c r="AD100" s="2" t="str">
        <f>IFERROR(#REF!/GAMSCopen!AC100,"")</f>
        <v/>
      </c>
      <c r="AE100" s="2" t="str">
        <f>IFERROR(#REF!/GAMSCopen!AD100,"")</f>
        <v/>
      </c>
      <c r="AF100" s="2" t="str">
        <f>IFERROR(#REF!/GAMSCopen!AE100,"")</f>
        <v/>
      </c>
      <c r="AG100" s="2" t="str">
        <f>IFERROR(#REF!/GAMSCopen!AF100,"")</f>
        <v/>
      </c>
      <c r="AH100" s="2" t="str">
        <f>IFERROR(#REF!/GAMSCopen!AG100,"")</f>
        <v/>
      </c>
      <c r="AI100" s="2" t="str">
        <f>IFERROR(#REF!/GAMSCopen!AH100,"")</f>
        <v/>
      </c>
      <c r="AJ100" s="2" t="str">
        <f>IFERROR(#REF!/GAMSCopen!AI100,"")</f>
        <v/>
      </c>
      <c r="AK100" s="2" t="str">
        <f>IFERROR(#REF!/GAMSCopen!AJ100,"")</f>
        <v/>
      </c>
      <c r="AL100" s="2" t="str">
        <f>IFERROR(#REF!/GAMSCopen!AK100,"")</f>
        <v/>
      </c>
      <c r="AM100" s="2" t="str">
        <f>IFERROR(#REF!/GAMSCopen!AL100,"")</f>
        <v/>
      </c>
      <c r="AN100" s="2" t="str">
        <f>IFERROR(#REF!/GAMSCopen!AM100,"")</f>
        <v/>
      </c>
      <c r="AO100" s="2" t="str">
        <f>IFERROR(#REF!/GAMSCopen!AN100,"")</f>
        <v/>
      </c>
      <c r="AP100" s="2" t="str">
        <f>IFERROR(#REF!/GAMSCopen!AO100,"")</f>
        <v/>
      </c>
      <c r="AQ100" s="2" t="str">
        <f>IFERROR(#REF!/GAMSCopen!AP100,"")</f>
        <v/>
      </c>
      <c r="AR100" s="2" t="str">
        <f>IFERROR(#REF!/GAMSCopen!AQ100,"")</f>
        <v/>
      </c>
      <c r="AS100" s="2" t="str">
        <f>IFERROR(#REF!/GAMSCopen!AR100,"")</f>
        <v/>
      </c>
      <c r="AT100" s="2" t="str">
        <f>IFERROR(#REF!/GAMSCopen!AS100,"")</f>
        <v/>
      </c>
      <c r="AU100" s="2" t="str">
        <f>IFERROR(#REF!/GAMSCopen!AT100,"")</f>
        <v/>
      </c>
      <c r="AV100" s="2" t="str">
        <f>IFERROR(#REF!/GAMSCopen!AU100,"")</f>
        <v/>
      </c>
      <c r="AW100" s="2" t="str">
        <f>IFERROR(#REF!/GAMSCopen!AV100,"")</f>
        <v/>
      </c>
      <c r="AX100" s="2" t="str">
        <f>IFERROR(#REF!/GAMSCopen!AW100,"")</f>
        <v/>
      </c>
      <c r="AY100" s="2" t="str">
        <f>IFERROR(#REF!/GAMSCopen!AX100,"")</f>
        <v/>
      </c>
      <c r="AZ100" s="2" t="str">
        <f>IFERROR(#REF!/GAMSCopen!AY100,"")</f>
        <v/>
      </c>
      <c r="BA100" s="2" t="str">
        <f>IFERROR(#REF!/GAMSCopen!AZ100,"")</f>
        <v/>
      </c>
      <c r="BB100" s="2" t="str">
        <f>IFERROR(#REF!/GAMSCopen!BA100,"")</f>
        <v/>
      </c>
      <c r="BC100" s="2" t="str">
        <f>IFERROR(#REF!/GAMSCopen!BB100,"")</f>
        <v/>
      </c>
      <c r="BD100" s="2" t="str">
        <f>IFERROR(#REF!/GAMSCopen!BC100,"")</f>
        <v/>
      </c>
      <c r="BE100" s="2" t="str">
        <f>IFERROR(#REF!/GAMSCopen!BD100,"")</f>
        <v/>
      </c>
      <c r="BF100" s="2" t="str">
        <f>IFERROR(#REF!/GAMSCopen!BE100,"")</f>
        <v/>
      </c>
      <c r="BG100" s="2" t="str">
        <f>IFERROR(#REF!/GAMSCopen!BF100,"")</f>
        <v/>
      </c>
      <c r="BH100" s="2" t="str">
        <f>IFERROR(#REF!/GAMSCopen!BG100,"")</f>
        <v/>
      </c>
      <c r="BI100" s="2" t="str">
        <f>IFERROR(#REF!/GAMSCopen!BH100,"")</f>
        <v/>
      </c>
      <c r="BJ100" s="2" t="str">
        <f>IFERROR(#REF!/GAMSCopen!BI100,"")</f>
        <v/>
      </c>
    </row>
    <row r="101" spans="1:62" x14ac:dyDescent="0.25">
      <c r="A101" t="e">
        <f>#REF!</f>
        <v>#REF!</v>
      </c>
      <c r="B101" t="str">
        <f>GAMSbase!A101</f>
        <v>Lower Ocean Temperature (deg C above preindustrial)</v>
      </c>
      <c r="C101" s="2" t="str">
        <f>IFERROR(#REF!/GAMSCopen!B101,"")</f>
        <v/>
      </c>
      <c r="D101" s="2" t="str">
        <f>IFERROR(#REF!/GAMSCopen!C101,"")</f>
        <v/>
      </c>
      <c r="E101" s="2" t="str">
        <f>IFERROR(#REF!/GAMSCopen!D101,"")</f>
        <v/>
      </c>
      <c r="F101" s="2" t="str">
        <f>IFERROR(#REF!/GAMSCopen!E101,"")</f>
        <v/>
      </c>
      <c r="G101" s="2" t="str">
        <f>IFERROR(#REF!/GAMSCopen!F101,"")</f>
        <v/>
      </c>
      <c r="H101" s="2" t="str">
        <f>IFERROR(#REF!/GAMSCopen!G101,"")</f>
        <v/>
      </c>
      <c r="I101" s="2" t="str">
        <f>IFERROR(#REF!/GAMSCopen!H101,"")</f>
        <v/>
      </c>
      <c r="J101" s="2" t="str">
        <f>IFERROR(#REF!/GAMSCopen!I101,"")</f>
        <v/>
      </c>
      <c r="K101" s="2" t="str">
        <f>IFERROR(#REF!/GAMSCopen!J101,"")</f>
        <v/>
      </c>
      <c r="L101" s="2" t="str">
        <f>IFERROR(#REF!/GAMSCopen!K101,"")</f>
        <v/>
      </c>
      <c r="M101" s="2" t="str">
        <f>IFERROR(#REF!/GAMSCopen!L101,"")</f>
        <v/>
      </c>
      <c r="N101" s="2" t="str">
        <f>IFERROR(#REF!/GAMSCopen!M101,"")</f>
        <v/>
      </c>
      <c r="O101" s="2" t="str">
        <f>IFERROR(#REF!/GAMSCopen!N101,"")</f>
        <v/>
      </c>
      <c r="P101" s="2" t="str">
        <f>IFERROR(#REF!/GAMSCopen!O101,"")</f>
        <v/>
      </c>
      <c r="Q101" s="2" t="str">
        <f>IFERROR(#REF!/GAMSCopen!P101,"")</f>
        <v/>
      </c>
      <c r="R101" s="2" t="str">
        <f>IFERROR(#REF!/GAMSCopen!Q101,"")</f>
        <v/>
      </c>
      <c r="S101" s="2" t="str">
        <f>IFERROR(#REF!/GAMSCopen!R101,"")</f>
        <v/>
      </c>
      <c r="T101" s="2" t="str">
        <f>IFERROR(#REF!/GAMSCopen!S101,"")</f>
        <v/>
      </c>
      <c r="U101" s="2" t="str">
        <f>IFERROR(#REF!/GAMSCopen!T101,"")</f>
        <v/>
      </c>
      <c r="V101" s="2" t="str">
        <f>IFERROR(#REF!/GAMSCopen!U101,"")</f>
        <v/>
      </c>
      <c r="W101" s="2" t="str">
        <f>IFERROR(#REF!/GAMSCopen!V101,"")</f>
        <v/>
      </c>
      <c r="X101" s="2" t="str">
        <f>IFERROR(#REF!/GAMSCopen!W101,"")</f>
        <v/>
      </c>
      <c r="Y101" s="2" t="str">
        <f>IFERROR(#REF!/GAMSCopen!X101,"")</f>
        <v/>
      </c>
      <c r="Z101" s="2" t="str">
        <f>IFERROR(#REF!/GAMSCopen!Y101,"")</f>
        <v/>
      </c>
      <c r="AA101" s="2" t="str">
        <f>IFERROR(#REF!/GAMSCopen!Z101,"")</f>
        <v/>
      </c>
      <c r="AB101" s="2" t="str">
        <f>IFERROR(#REF!/GAMSCopen!AA101,"")</f>
        <v/>
      </c>
      <c r="AC101" s="2" t="str">
        <f>IFERROR(#REF!/GAMSCopen!AB101,"")</f>
        <v/>
      </c>
      <c r="AD101" s="2" t="str">
        <f>IFERROR(#REF!/GAMSCopen!AC101,"")</f>
        <v/>
      </c>
      <c r="AE101" s="2" t="str">
        <f>IFERROR(#REF!/GAMSCopen!AD101,"")</f>
        <v/>
      </c>
      <c r="AF101" s="2" t="str">
        <f>IFERROR(#REF!/GAMSCopen!AE101,"")</f>
        <v/>
      </c>
      <c r="AG101" s="2" t="str">
        <f>IFERROR(#REF!/GAMSCopen!AF101,"")</f>
        <v/>
      </c>
      <c r="AH101" s="2" t="str">
        <f>IFERROR(#REF!/GAMSCopen!AG101,"")</f>
        <v/>
      </c>
      <c r="AI101" s="2" t="str">
        <f>IFERROR(#REF!/GAMSCopen!AH101,"")</f>
        <v/>
      </c>
      <c r="AJ101" s="2" t="str">
        <f>IFERROR(#REF!/GAMSCopen!AI101,"")</f>
        <v/>
      </c>
      <c r="AK101" s="2" t="str">
        <f>IFERROR(#REF!/GAMSCopen!AJ101,"")</f>
        <v/>
      </c>
      <c r="AL101" s="2" t="str">
        <f>IFERROR(#REF!/GAMSCopen!AK101,"")</f>
        <v/>
      </c>
      <c r="AM101" s="2" t="str">
        <f>IFERROR(#REF!/GAMSCopen!AL101,"")</f>
        <v/>
      </c>
      <c r="AN101" s="2" t="str">
        <f>IFERROR(#REF!/GAMSCopen!AM101,"")</f>
        <v/>
      </c>
      <c r="AO101" s="2" t="str">
        <f>IFERROR(#REF!/GAMSCopen!AN101,"")</f>
        <v/>
      </c>
      <c r="AP101" s="2" t="str">
        <f>IFERROR(#REF!/GAMSCopen!AO101,"")</f>
        <v/>
      </c>
      <c r="AQ101" s="2" t="str">
        <f>IFERROR(#REF!/GAMSCopen!AP101,"")</f>
        <v/>
      </c>
      <c r="AR101" s="2" t="str">
        <f>IFERROR(#REF!/GAMSCopen!AQ101,"")</f>
        <v/>
      </c>
      <c r="AS101" s="2" t="str">
        <f>IFERROR(#REF!/GAMSCopen!AR101,"")</f>
        <v/>
      </c>
      <c r="AT101" s="2" t="str">
        <f>IFERROR(#REF!/GAMSCopen!AS101,"")</f>
        <v/>
      </c>
      <c r="AU101" s="2" t="str">
        <f>IFERROR(#REF!/GAMSCopen!AT101,"")</f>
        <v/>
      </c>
      <c r="AV101" s="2" t="str">
        <f>IFERROR(#REF!/GAMSCopen!AU101,"")</f>
        <v/>
      </c>
      <c r="AW101" s="2" t="str">
        <f>IFERROR(#REF!/GAMSCopen!AV101,"")</f>
        <v/>
      </c>
      <c r="AX101" s="2" t="str">
        <f>IFERROR(#REF!/GAMSCopen!AW101,"")</f>
        <v/>
      </c>
      <c r="AY101" s="2" t="str">
        <f>IFERROR(#REF!/GAMSCopen!AX101,"")</f>
        <v/>
      </c>
      <c r="AZ101" s="2" t="str">
        <f>IFERROR(#REF!/GAMSCopen!AY101,"")</f>
        <v/>
      </c>
      <c r="BA101" s="2" t="str">
        <f>IFERROR(#REF!/GAMSCopen!AZ101,"")</f>
        <v/>
      </c>
      <c r="BB101" s="2" t="str">
        <f>IFERROR(#REF!/GAMSCopen!BA101,"")</f>
        <v/>
      </c>
      <c r="BC101" s="2" t="str">
        <f>IFERROR(#REF!/GAMSCopen!BB101,"")</f>
        <v/>
      </c>
      <c r="BD101" s="2" t="str">
        <f>IFERROR(#REF!/GAMSCopen!BC101,"")</f>
        <v/>
      </c>
      <c r="BE101" s="2" t="str">
        <f>IFERROR(#REF!/GAMSCopen!BD101,"")</f>
        <v/>
      </c>
      <c r="BF101" s="2" t="str">
        <f>IFERROR(#REF!/GAMSCopen!BE101,"")</f>
        <v/>
      </c>
      <c r="BG101" s="2" t="str">
        <f>IFERROR(#REF!/GAMSCopen!BF101,"")</f>
        <v/>
      </c>
      <c r="BH101" s="2" t="str">
        <f>IFERROR(#REF!/GAMSCopen!BG101,"")</f>
        <v/>
      </c>
      <c r="BI101" s="2" t="str">
        <f>IFERROR(#REF!/GAMSCopen!BH101,"")</f>
        <v/>
      </c>
      <c r="BJ101" s="2" t="str">
        <f>IFERROR(#REF!/GAMSCopen!BI101,"")</f>
        <v/>
      </c>
    </row>
    <row r="102" spans="1:62" x14ac:dyDescent="0.25">
      <c r="A102" t="e">
        <f>#REF!</f>
        <v>#REF!</v>
      </c>
      <c r="B102" t="str">
        <f>GAMSbase!A102</f>
        <v>** Economic Endogenous Variables</v>
      </c>
      <c r="C102" s="2" t="str">
        <f>IFERROR(#REF!/GAMSCopen!B102,"")</f>
        <v/>
      </c>
      <c r="D102" s="2" t="str">
        <f>IFERROR(#REF!/GAMSCopen!C102,"")</f>
        <v/>
      </c>
      <c r="E102" s="2" t="str">
        <f>IFERROR(#REF!/GAMSCopen!D102,"")</f>
        <v/>
      </c>
      <c r="F102" s="2" t="str">
        <f>IFERROR(#REF!/GAMSCopen!E102,"")</f>
        <v/>
      </c>
      <c r="G102" s="2" t="str">
        <f>IFERROR(#REF!/GAMSCopen!F102,"")</f>
        <v/>
      </c>
      <c r="H102" s="2" t="str">
        <f>IFERROR(#REF!/GAMSCopen!G102,"")</f>
        <v/>
      </c>
      <c r="I102" s="2" t="str">
        <f>IFERROR(#REF!/GAMSCopen!H102,"")</f>
        <v/>
      </c>
      <c r="J102" s="2" t="str">
        <f>IFERROR(#REF!/GAMSCopen!I102,"")</f>
        <v/>
      </c>
      <c r="K102" s="2" t="str">
        <f>IFERROR(#REF!/GAMSCopen!J102,"")</f>
        <v/>
      </c>
      <c r="L102" s="2" t="str">
        <f>IFERROR(#REF!/GAMSCopen!K102,"")</f>
        <v/>
      </c>
      <c r="M102" s="2" t="str">
        <f>IFERROR(#REF!/GAMSCopen!L102,"")</f>
        <v/>
      </c>
      <c r="N102" s="2" t="str">
        <f>IFERROR(#REF!/GAMSCopen!M102,"")</f>
        <v/>
      </c>
      <c r="O102" s="2" t="str">
        <f>IFERROR(#REF!/GAMSCopen!N102,"")</f>
        <v/>
      </c>
      <c r="P102" s="2" t="str">
        <f>IFERROR(#REF!/GAMSCopen!O102,"")</f>
        <v/>
      </c>
      <c r="Q102" s="2" t="str">
        <f>IFERROR(#REF!/GAMSCopen!P102,"")</f>
        <v/>
      </c>
      <c r="R102" s="2" t="str">
        <f>IFERROR(#REF!/GAMSCopen!Q102,"")</f>
        <v/>
      </c>
      <c r="S102" s="2" t="str">
        <f>IFERROR(#REF!/GAMSCopen!R102,"")</f>
        <v/>
      </c>
      <c r="T102" s="2" t="str">
        <f>IFERROR(#REF!/GAMSCopen!S102,"")</f>
        <v/>
      </c>
      <c r="U102" s="2" t="str">
        <f>IFERROR(#REF!/GAMSCopen!T102,"")</f>
        <v/>
      </c>
      <c r="V102" s="2" t="str">
        <f>IFERROR(#REF!/GAMSCopen!U102,"")</f>
        <v/>
      </c>
      <c r="W102" s="2" t="str">
        <f>IFERROR(#REF!/GAMSCopen!V102,"")</f>
        <v/>
      </c>
      <c r="X102" s="2" t="str">
        <f>IFERROR(#REF!/GAMSCopen!W102,"")</f>
        <v/>
      </c>
      <c r="Y102" s="2" t="str">
        <f>IFERROR(#REF!/GAMSCopen!X102,"")</f>
        <v/>
      </c>
      <c r="Z102" s="2" t="str">
        <f>IFERROR(#REF!/GAMSCopen!Y102,"")</f>
        <v/>
      </c>
      <c r="AA102" s="2" t="str">
        <f>IFERROR(#REF!/GAMSCopen!Z102,"")</f>
        <v/>
      </c>
      <c r="AB102" s="2" t="str">
        <f>IFERROR(#REF!/GAMSCopen!AA102,"")</f>
        <v/>
      </c>
      <c r="AC102" s="2" t="str">
        <f>IFERROR(#REF!/GAMSCopen!AB102,"")</f>
        <v/>
      </c>
      <c r="AD102" s="2" t="str">
        <f>IFERROR(#REF!/GAMSCopen!AC102,"")</f>
        <v/>
      </c>
      <c r="AE102" s="2" t="str">
        <f>IFERROR(#REF!/GAMSCopen!AD102,"")</f>
        <v/>
      </c>
      <c r="AF102" s="2" t="str">
        <f>IFERROR(#REF!/GAMSCopen!AE102,"")</f>
        <v/>
      </c>
      <c r="AG102" s="2" t="str">
        <f>IFERROR(#REF!/GAMSCopen!AF102,"")</f>
        <v/>
      </c>
      <c r="AH102" s="2" t="str">
        <f>IFERROR(#REF!/GAMSCopen!AG102,"")</f>
        <v/>
      </c>
      <c r="AI102" s="2" t="str">
        <f>IFERROR(#REF!/GAMSCopen!AH102,"")</f>
        <v/>
      </c>
      <c r="AJ102" s="2" t="str">
        <f>IFERROR(#REF!/GAMSCopen!AI102,"")</f>
        <v/>
      </c>
      <c r="AK102" s="2" t="str">
        <f>IFERROR(#REF!/GAMSCopen!AJ102,"")</f>
        <v/>
      </c>
      <c r="AL102" s="2" t="str">
        <f>IFERROR(#REF!/GAMSCopen!AK102,"")</f>
        <v/>
      </c>
      <c r="AM102" s="2" t="str">
        <f>IFERROR(#REF!/GAMSCopen!AL102,"")</f>
        <v/>
      </c>
      <c r="AN102" s="2" t="str">
        <f>IFERROR(#REF!/GAMSCopen!AM102,"")</f>
        <v/>
      </c>
      <c r="AO102" s="2" t="str">
        <f>IFERROR(#REF!/GAMSCopen!AN102,"")</f>
        <v/>
      </c>
      <c r="AP102" s="2" t="str">
        <f>IFERROR(#REF!/GAMSCopen!AO102,"")</f>
        <v/>
      </c>
      <c r="AQ102" s="2" t="str">
        <f>IFERROR(#REF!/GAMSCopen!AP102,"")</f>
        <v/>
      </c>
      <c r="AR102" s="2" t="str">
        <f>IFERROR(#REF!/GAMSCopen!AQ102,"")</f>
        <v/>
      </c>
      <c r="AS102" s="2" t="str">
        <f>IFERROR(#REF!/GAMSCopen!AR102,"")</f>
        <v/>
      </c>
      <c r="AT102" s="2" t="str">
        <f>IFERROR(#REF!/GAMSCopen!AS102,"")</f>
        <v/>
      </c>
      <c r="AU102" s="2" t="str">
        <f>IFERROR(#REF!/GAMSCopen!AT102,"")</f>
        <v/>
      </c>
      <c r="AV102" s="2" t="str">
        <f>IFERROR(#REF!/GAMSCopen!AU102,"")</f>
        <v/>
      </c>
      <c r="AW102" s="2" t="str">
        <f>IFERROR(#REF!/GAMSCopen!AV102,"")</f>
        <v/>
      </c>
      <c r="AX102" s="2" t="str">
        <f>IFERROR(#REF!/GAMSCopen!AW102,"")</f>
        <v/>
      </c>
      <c r="AY102" s="2" t="str">
        <f>IFERROR(#REF!/GAMSCopen!AX102,"")</f>
        <v/>
      </c>
      <c r="AZ102" s="2" t="str">
        <f>IFERROR(#REF!/GAMSCopen!AY102,"")</f>
        <v/>
      </c>
      <c r="BA102" s="2" t="str">
        <f>IFERROR(#REF!/GAMSCopen!AZ102,"")</f>
        <v/>
      </c>
      <c r="BB102" s="2" t="str">
        <f>IFERROR(#REF!/GAMSCopen!BA102,"")</f>
        <v/>
      </c>
      <c r="BC102" s="2" t="str">
        <f>IFERROR(#REF!/GAMSCopen!BB102,"")</f>
        <v/>
      </c>
      <c r="BD102" s="2" t="str">
        <f>IFERROR(#REF!/GAMSCopen!BC102,"")</f>
        <v/>
      </c>
      <c r="BE102" s="2" t="str">
        <f>IFERROR(#REF!/GAMSCopen!BD102,"")</f>
        <v/>
      </c>
      <c r="BF102" s="2" t="str">
        <f>IFERROR(#REF!/GAMSCopen!BE102,"")</f>
        <v/>
      </c>
      <c r="BG102" s="2" t="str">
        <f>IFERROR(#REF!/GAMSCopen!BF102,"")</f>
        <v/>
      </c>
      <c r="BH102" s="2" t="str">
        <f>IFERROR(#REF!/GAMSCopen!BG102,"")</f>
        <v/>
      </c>
      <c r="BI102" s="2" t="str">
        <f>IFERROR(#REF!/GAMSCopen!BH102,"")</f>
        <v/>
      </c>
      <c r="BJ102" s="2" t="str">
        <f>IFERROR(#REF!/GAMSCopen!BI102,"")</f>
        <v/>
      </c>
    </row>
    <row r="103" spans="1:62" x14ac:dyDescent="0.25">
      <c r="A103" t="e">
        <f>#REF!</f>
        <v>#REF!</v>
      </c>
      <c r="B103" t="str">
        <f>GAMSbase!A103</f>
        <v>* OUTPUT</v>
      </c>
      <c r="C103" s="2" t="str">
        <f>IFERROR(#REF!/GAMSCopen!B103,"")</f>
        <v/>
      </c>
      <c r="D103" s="2" t="str">
        <f>IFERROR(#REF!/GAMSCopen!C103,"")</f>
        <v/>
      </c>
      <c r="E103" s="2" t="str">
        <f>IFERROR(#REF!/GAMSCopen!D103,"")</f>
        <v/>
      </c>
      <c r="F103" s="2" t="str">
        <f>IFERROR(#REF!/GAMSCopen!E103,"")</f>
        <v/>
      </c>
      <c r="G103" s="2" t="str">
        <f>IFERROR(#REF!/GAMSCopen!F103,"")</f>
        <v/>
      </c>
      <c r="H103" s="2" t="str">
        <f>IFERROR(#REF!/GAMSCopen!G103,"")</f>
        <v/>
      </c>
      <c r="I103" s="2" t="str">
        <f>IFERROR(#REF!/GAMSCopen!H103,"")</f>
        <v/>
      </c>
      <c r="J103" s="2" t="str">
        <f>IFERROR(#REF!/GAMSCopen!I103,"")</f>
        <v/>
      </c>
      <c r="K103" s="2" t="str">
        <f>IFERROR(#REF!/GAMSCopen!J103,"")</f>
        <v/>
      </c>
      <c r="L103" s="2" t="str">
        <f>IFERROR(#REF!/GAMSCopen!K103,"")</f>
        <v/>
      </c>
      <c r="M103" s="2" t="str">
        <f>IFERROR(#REF!/GAMSCopen!L103,"")</f>
        <v/>
      </c>
      <c r="N103" s="2" t="str">
        <f>IFERROR(#REF!/GAMSCopen!M103,"")</f>
        <v/>
      </c>
      <c r="O103" s="2" t="str">
        <f>IFERROR(#REF!/GAMSCopen!N103,"")</f>
        <v/>
      </c>
      <c r="P103" s="2" t="str">
        <f>IFERROR(#REF!/GAMSCopen!O103,"")</f>
        <v/>
      </c>
      <c r="Q103" s="2" t="str">
        <f>IFERROR(#REF!/GAMSCopen!P103,"")</f>
        <v/>
      </c>
      <c r="R103" s="2" t="str">
        <f>IFERROR(#REF!/GAMSCopen!Q103,"")</f>
        <v/>
      </c>
      <c r="S103" s="2" t="str">
        <f>IFERROR(#REF!/GAMSCopen!R103,"")</f>
        <v/>
      </c>
      <c r="T103" s="2" t="str">
        <f>IFERROR(#REF!/GAMSCopen!S103,"")</f>
        <v/>
      </c>
      <c r="U103" s="2" t="str">
        <f>IFERROR(#REF!/GAMSCopen!T103,"")</f>
        <v/>
      </c>
      <c r="V103" s="2" t="str">
        <f>IFERROR(#REF!/GAMSCopen!U103,"")</f>
        <v/>
      </c>
      <c r="W103" s="2" t="str">
        <f>IFERROR(#REF!/GAMSCopen!V103,"")</f>
        <v/>
      </c>
      <c r="X103" s="2" t="str">
        <f>IFERROR(#REF!/GAMSCopen!W103,"")</f>
        <v/>
      </c>
      <c r="Y103" s="2" t="str">
        <f>IFERROR(#REF!/GAMSCopen!X103,"")</f>
        <v/>
      </c>
      <c r="Z103" s="2" t="str">
        <f>IFERROR(#REF!/GAMSCopen!Y103,"")</f>
        <v/>
      </c>
      <c r="AA103" s="2" t="str">
        <f>IFERROR(#REF!/GAMSCopen!Z103,"")</f>
        <v/>
      </c>
      <c r="AB103" s="2" t="str">
        <f>IFERROR(#REF!/GAMSCopen!AA103,"")</f>
        <v/>
      </c>
      <c r="AC103" s="2" t="str">
        <f>IFERROR(#REF!/GAMSCopen!AB103,"")</f>
        <v/>
      </c>
      <c r="AD103" s="2" t="str">
        <f>IFERROR(#REF!/GAMSCopen!AC103,"")</f>
        <v/>
      </c>
      <c r="AE103" s="2" t="str">
        <f>IFERROR(#REF!/GAMSCopen!AD103,"")</f>
        <v/>
      </c>
      <c r="AF103" s="2" t="str">
        <f>IFERROR(#REF!/GAMSCopen!AE103,"")</f>
        <v/>
      </c>
      <c r="AG103" s="2" t="str">
        <f>IFERROR(#REF!/GAMSCopen!AF103,"")</f>
        <v/>
      </c>
      <c r="AH103" s="2" t="str">
        <f>IFERROR(#REF!/GAMSCopen!AG103,"")</f>
        <v/>
      </c>
      <c r="AI103" s="2" t="str">
        <f>IFERROR(#REF!/GAMSCopen!AH103,"")</f>
        <v/>
      </c>
      <c r="AJ103" s="2" t="str">
        <f>IFERROR(#REF!/GAMSCopen!AI103,"")</f>
        <v/>
      </c>
      <c r="AK103" s="2" t="str">
        <f>IFERROR(#REF!/GAMSCopen!AJ103,"")</f>
        <v/>
      </c>
      <c r="AL103" s="2" t="str">
        <f>IFERROR(#REF!/GAMSCopen!AK103,"")</f>
        <v/>
      </c>
      <c r="AM103" s="2" t="str">
        <f>IFERROR(#REF!/GAMSCopen!AL103,"")</f>
        <v/>
      </c>
      <c r="AN103" s="2" t="str">
        <f>IFERROR(#REF!/GAMSCopen!AM103,"")</f>
        <v/>
      </c>
      <c r="AO103" s="2" t="str">
        <f>IFERROR(#REF!/GAMSCopen!AN103,"")</f>
        <v/>
      </c>
      <c r="AP103" s="2" t="str">
        <f>IFERROR(#REF!/GAMSCopen!AO103,"")</f>
        <v/>
      </c>
      <c r="AQ103" s="2" t="str">
        <f>IFERROR(#REF!/GAMSCopen!AP103,"")</f>
        <v/>
      </c>
      <c r="AR103" s="2" t="str">
        <f>IFERROR(#REF!/GAMSCopen!AQ103,"")</f>
        <v/>
      </c>
      <c r="AS103" s="2" t="str">
        <f>IFERROR(#REF!/GAMSCopen!AR103,"")</f>
        <v/>
      </c>
      <c r="AT103" s="2" t="str">
        <f>IFERROR(#REF!/GAMSCopen!AS103,"")</f>
        <v/>
      </c>
      <c r="AU103" s="2" t="str">
        <f>IFERROR(#REF!/GAMSCopen!AT103,"")</f>
        <v/>
      </c>
      <c r="AV103" s="2" t="str">
        <f>IFERROR(#REF!/GAMSCopen!AU103,"")</f>
        <v/>
      </c>
      <c r="AW103" s="2" t="str">
        <f>IFERROR(#REF!/GAMSCopen!AV103,"")</f>
        <v/>
      </c>
      <c r="AX103" s="2" t="str">
        <f>IFERROR(#REF!/GAMSCopen!AW103,"")</f>
        <v/>
      </c>
      <c r="AY103" s="2" t="str">
        <f>IFERROR(#REF!/GAMSCopen!AX103,"")</f>
        <v/>
      </c>
      <c r="AZ103" s="2" t="str">
        <f>IFERROR(#REF!/GAMSCopen!AY103,"")</f>
        <v/>
      </c>
      <c r="BA103" s="2" t="str">
        <f>IFERROR(#REF!/GAMSCopen!AZ103,"")</f>
        <v/>
      </c>
      <c r="BB103" s="2" t="str">
        <f>IFERROR(#REF!/GAMSCopen!BA103,"")</f>
        <v/>
      </c>
      <c r="BC103" s="2" t="str">
        <f>IFERROR(#REF!/GAMSCopen!BB103,"")</f>
        <v/>
      </c>
      <c r="BD103" s="2" t="str">
        <f>IFERROR(#REF!/GAMSCopen!BC103,"")</f>
        <v/>
      </c>
      <c r="BE103" s="2" t="str">
        <f>IFERROR(#REF!/GAMSCopen!BD103,"")</f>
        <v/>
      </c>
      <c r="BF103" s="2" t="str">
        <f>IFERROR(#REF!/GAMSCopen!BE103,"")</f>
        <v/>
      </c>
      <c r="BG103" s="2" t="str">
        <f>IFERROR(#REF!/GAMSCopen!BF103,"")</f>
        <v/>
      </c>
      <c r="BH103" s="2" t="str">
        <f>IFERROR(#REF!/GAMSCopen!BG103,"")</f>
        <v/>
      </c>
      <c r="BI103" s="2" t="str">
        <f>IFERROR(#REF!/GAMSCopen!BH103,"")</f>
        <v/>
      </c>
      <c r="BJ103" s="2" t="str">
        <f>IFERROR(#REF!/GAMSCopen!BI103,"")</f>
        <v/>
      </c>
    </row>
    <row r="104" spans="1:62" x14ac:dyDescent="0.25">
      <c r="A104" t="e">
        <f>#REF!</f>
        <v>#REF!</v>
      </c>
      <c r="B104" t="str">
        <f>GAMSbase!A104</f>
        <v>Gross Output (trillion USD)</v>
      </c>
      <c r="C104" s="2" t="str">
        <f>IFERROR(#REF!/GAMSCopen!B104,"")</f>
        <v/>
      </c>
      <c r="D104" s="2" t="str">
        <f>IFERROR(#REF!/GAMSCopen!C104,"")</f>
        <v/>
      </c>
      <c r="E104" s="2" t="str">
        <f>IFERROR(#REF!/GAMSCopen!D104,"")</f>
        <v/>
      </c>
      <c r="F104" s="2" t="str">
        <f>IFERROR(#REF!/GAMSCopen!E104,"")</f>
        <v/>
      </c>
      <c r="G104" s="2" t="str">
        <f>IFERROR(#REF!/GAMSCopen!F104,"")</f>
        <v/>
      </c>
      <c r="H104" s="2" t="str">
        <f>IFERROR(#REF!/GAMSCopen!G104,"")</f>
        <v/>
      </c>
      <c r="I104" s="2" t="str">
        <f>IFERROR(#REF!/GAMSCopen!H104,"")</f>
        <v/>
      </c>
      <c r="J104" s="2" t="str">
        <f>IFERROR(#REF!/GAMSCopen!I104,"")</f>
        <v/>
      </c>
      <c r="K104" s="2" t="str">
        <f>IFERROR(#REF!/GAMSCopen!J104,"")</f>
        <v/>
      </c>
      <c r="L104" s="2" t="str">
        <f>IFERROR(#REF!/GAMSCopen!K104,"")</f>
        <v/>
      </c>
      <c r="M104" s="2" t="str">
        <f>IFERROR(#REF!/GAMSCopen!L104,"")</f>
        <v/>
      </c>
      <c r="N104" s="2" t="str">
        <f>IFERROR(#REF!/GAMSCopen!M104,"")</f>
        <v/>
      </c>
      <c r="O104" s="2" t="str">
        <f>IFERROR(#REF!/GAMSCopen!N104,"")</f>
        <v/>
      </c>
      <c r="P104" s="2" t="str">
        <f>IFERROR(#REF!/GAMSCopen!O104,"")</f>
        <v/>
      </c>
      <c r="Q104" s="2" t="str">
        <f>IFERROR(#REF!/GAMSCopen!P104,"")</f>
        <v/>
      </c>
      <c r="R104" s="2" t="str">
        <f>IFERROR(#REF!/GAMSCopen!Q104,"")</f>
        <v/>
      </c>
      <c r="S104" s="2" t="str">
        <f>IFERROR(#REF!/GAMSCopen!R104,"")</f>
        <v/>
      </c>
      <c r="T104" s="2" t="str">
        <f>IFERROR(#REF!/GAMSCopen!S104,"")</f>
        <v/>
      </c>
      <c r="U104" s="2" t="str">
        <f>IFERROR(#REF!/GAMSCopen!T104,"")</f>
        <v/>
      </c>
      <c r="V104" s="2" t="str">
        <f>IFERROR(#REF!/GAMSCopen!U104,"")</f>
        <v/>
      </c>
      <c r="W104" s="2" t="str">
        <f>IFERROR(#REF!/GAMSCopen!V104,"")</f>
        <v/>
      </c>
      <c r="X104" s="2" t="str">
        <f>IFERROR(#REF!/GAMSCopen!W104,"")</f>
        <v/>
      </c>
      <c r="Y104" s="2" t="str">
        <f>IFERROR(#REF!/GAMSCopen!X104,"")</f>
        <v/>
      </c>
      <c r="Z104" s="2" t="str">
        <f>IFERROR(#REF!/GAMSCopen!Y104,"")</f>
        <v/>
      </c>
      <c r="AA104" s="2" t="str">
        <f>IFERROR(#REF!/GAMSCopen!Z104,"")</f>
        <v/>
      </c>
      <c r="AB104" s="2" t="str">
        <f>IFERROR(#REF!/GAMSCopen!AA104,"")</f>
        <v/>
      </c>
      <c r="AC104" s="2" t="str">
        <f>IFERROR(#REF!/GAMSCopen!AB104,"")</f>
        <v/>
      </c>
      <c r="AD104" s="2" t="str">
        <f>IFERROR(#REF!/GAMSCopen!AC104,"")</f>
        <v/>
      </c>
      <c r="AE104" s="2" t="str">
        <f>IFERROR(#REF!/GAMSCopen!AD104,"")</f>
        <v/>
      </c>
      <c r="AF104" s="2" t="str">
        <f>IFERROR(#REF!/GAMSCopen!AE104,"")</f>
        <v/>
      </c>
      <c r="AG104" s="2" t="str">
        <f>IFERROR(#REF!/GAMSCopen!AF104,"")</f>
        <v/>
      </c>
      <c r="AH104" s="2" t="str">
        <f>IFERROR(#REF!/GAMSCopen!AG104,"")</f>
        <v/>
      </c>
      <c r="AI104" s="2" t="str">
        <f>IFERROR(#REF!/GAMSCopen!AH104,"")</f>
        <v/>
      </c>
      <c r="AJ104" s="2" t="str">
        <f>IFERROR(#REF!/GAMSCopen!AI104,"")</f>
        <v/>
      </c>
      <c r="AK104" s="2" t="str">
        <f>IFERROR(#REF!/GAMSCopen!AJ104,"")</f>
        <v/>
      </c>
      <c r="AL104" s="2" t="str">
        <f>IFERROR(#REF!/GAMSCopen!AK104,"")</f>
        <v/>
      </c>
      <c r="AM104" s="2" t="str">
        <f>IFERROR(#REF!/GAMSCopen!AL104,"")</f>
        <v/>
      </c>
      <c r="AN104" s="2" t="str">
        <f>IFERROR(#REF!/GAMSCopen!AM104,"")</f>
        <v/>
      </c>
      <c r="AO104" s="2" t="str">
        <f>IFERROR(#REF!/GAMSCopen!AN104,"")</f>
        <v/>
      </c>
      <c r="AP104" s="2" t="str">
        <f>IFERROR(#REF!/GAMSCopen!AO104,"")</f>
        <v/>
      </c>
      <c r="AQ104" s="2" t="str">
        <f>IFERROR(#REF!/GAMSCopen!AP104,"")</f>
        <v/>
      </c>
      <c r="AR104" s="2" t="str">
        <f>IFERROR(#REF!/GAMSCopen!AQ104,"")</f>
        <v/>
      </c>
      <c r="AS104" s="2" t="str">
        <f>IFERROR(#REF!/GAMSCopen!AR104,"")</f>
        <v/>
      </c>
      <c r="AT104" s="2" t="str">
        <f>IFERROR(#REF!/GAMSCopen!AS104,"")</f>
        <v/>
      </c>
      <c r="AU104" s="2" t="str">
        <f>IFERROR(#REF!/GAMSCopen!AT104,"")</f>
        <v/>
      </c>
      <c r="AV104" s="2" t="str">
        <f>IFERROR(#REF!/GAMSCopen!AU104,"")</f>
        <v/>
      </c>
      <c r="AW104" s="2" t="str">
        <f>IFERROR(#REF!/GAMSCopen!AV104,"")</f>
        <v/>
      </c>
      <c r="AX104" s="2" t="str">
        <f>IFERROR(#REF!/GAMSCopen!AW104,"")</f>
        <v/>
      </c>
      <c r="AY104" s="2" t="str">
        <f>IFERROR(#REF!/GAMSCopen!AX104,"")</f>
        <v/>
      </c>
      <c r="AZ104" s="2" t="str">
        <f>IFERROR(#REF!/GAMSCopen!AY104,"")</f>
        <v/>
      </c>
      <c r="BA104" s="2" t="str">
        <f>IFERROR(#REF!/GAMSCopen!AZ104,"")</f>
        <v/>
      </c>
      <c r="BB104" s="2" t="str">
        <f>IFERROR(#REF!/GAMSCopen!BA104,"")</f>
        <v/>
      </c>
      <c r="BC104" s="2" t="str">
        <f>IFERROR(#REF!/GAMSCopen!BB104,"")</f>
        <v/>
      </c>
      <c r="BD104" s="2" t="str">
        <f>IFERROR(#REF!/GAMSCopen!BC104,"")</f>
        <v/>
      </c>
      <c r="BE104" s="2" t="str">
        <f>IFERROR(#REF!/GAMSCopen!BD104,"")</f>
        <v/>
      </c>
      <c r="BF104" s="2" t="str">
        <f>IFERROR(#REF!/GAMSCopen!BE104,"")</f>
        <v/>
      </c>
      <c r="BG104" s="2" t="str">
        <f>IFERROR(#REF!/GAMSCopen!BF104,"")</f>
        <v/>
      </c>
      <c r="BH104" s="2" t="str">
        <f>IFERROR(#REF!/GAMSCopen!BG104,"")</f>
        <v/>
      </c>
      <c r="BI104" s="2" t="str">
        <f>IFERROR(#REF!/GAMSCopen!BH104,"")</f>
        <v/>
      </c>
      <c r="BJ104" s="2" t="str">
        <f>IFERROR(#REF!/GAMSCopen!BI104,"")</f>
        <v/>
      </c>
    </row>
    <row r="105" spans="1:62" x14ac:dyDescent="0.25">
      <c r="A105" t="e">
        <f>#REF!</f>
        <v>#REF!</v>
      </c>
      <c r="B105" t="str">
        <f>GAMSbase!A105</f>
        <v>Climate Damages (fraction of gross output)</v>
      </c>
      <c r="C105" s="2" t="str">
        <f>IFERROR(#REF!/GAMSCopen!B105,"")</f>
        <v/>
      </c>
      <c r="D105" s="2" t="str">
        <f>IFERROR(#REF!/GAMSCopen!C105,"")</f>
        <v/>
      </c>
      <c r="E105" s="2" t="str">
        <f>IFERROR(#REF!/GAMSCopen!D105,"")</f>
        <v/>
      </c>
      <c r="F105" s="2" t="str">
        <f>IFERROR(#REF!/GAMSCopen!E105,"")</f>
        <v/>
      </c>
      <c r="G105" s="2" t="str">
        <f>IFERROR(#REF!/GAMSCopen!F105,"")</f>
        <v/>
      </c>
      <c r="H105" s="2" t="str">
        <f>IFERROR(#REF!/GAMSCopen!G105,"")</f>
        <v/>
      </c>
      <c r="I105" s="2" t="str">
        <f>IFERROR(#REF!/GAMSCopen!H105,"")</f>
        <v/>
      </c>
      <c r="J105" s="2" t="str">
        <f>IFERROR(#REF!/GAMSCopen!I105,"")</f>
        <v/>
      </c>
      <c r="K105" s="2" t="str">
        <f>IFERROR(#REF!/GAMSCopen!J105,"")</f>
        <v/>
      </c>
      <c r="L105" s="2" t="str">
        <f>IFERROR(#REF!/GAMSCopen!K105,"")</f>
        <v/>
      </c>
      <c r="M105" s="2" t="str">
        <f>IFERROR(#REF!/GAMSCopen!L105,"")</f>
        <v/>
      </c>
      <c r="N105" s="2" t="str">
        <f>IFERROR(#REF!/GAMSCopen!M105,"")</f>
        <v/>
      </c>
      <c r="O105" s="2" t="str">
        <f>IFERROR(#REF!/GAMSCopen!N105,"")</f>
        <v/>
      </c>
      <c r="P105" s="2" t="str">
        <f>IFERROR(#REF!/GAMSCopen!O105,"")</f>
        <v/>
      </c>
      <c r="Q105" s="2" t="str">
        <f>IFERROR(#REF!/GAMSCopen!P105,"")</f>
        <v/>
      </c>
      <c r="R105" s="2" t="str">
        <f>IFERROR(#REF!/GAMSCopen!Q105,"")</f>
        <v/>
      </c>
      <c r="S105" s="2" t="str">
        <f>IFERROR(#REF!/GAMSCopen!R105,"")</f>
        <v/>
      </c>
      <c r="T105" s="2" t="str">
        <f>IFERROR(#REF!/GAMSCopen!S105,"")</f>
        <v/>
      </c>
      <c r="U105" s="2" t="str">
        <f>IFERROR(#REF!/GAMSCopen!T105,"")</f>
        <v/>
      </c>
      <c r="V105" s="2" t="str">
        <f>IFERROR(#REF!/GAMSCopen!U105,"")</f>
        <v/>
      </c>
      <c r="W105" s="2" t="str">
        <f>IFERROR(#REF!/GAMSCopen!V105,"")</f>
        <v/>
      </c>
      <c r="X105" s="2" t="str">
        <f>IFERROR(#REF!/GAMSCopen!W105,"")</f>
        <v/>
      </c>
      <c r="Y105" s="2" t="str">
        <f>IFERROR(#REF!/GAMSCopen!X105,"")</f>
        <v/>
      </c>
      <c r="Z105" s="2" t="str">
        <f>IFERROR(#REF!/GAMSCopen!Y105,"")</f>
        <v/>
      </c>
      <c r="AA105" s="2" t="str">
        <f>IFERROR(#REF!/GAMSCopen!Z105,"")</f>
        <v/>
      </c>
      <c r="AB105" s="2" t="str">
        <f>IFERROR(#REF!/GAMSCopen!AA105,"")</f>
        <v/>
      </c>
      <c r="AC105" s="2" t="str">
        <f>IFERROR(#REF!/GAMSCopen!AB105,"")</f>
        <v/>
      </c>
      <c r="AD105" s="2" t="str">
        <f>IFERROR(#REF!/GAMSCopen!AC105,"")</f>
        <v/>
      </c>
      <c r="AE105" s="2" t="str">
        <f>IFERROR(#REF!/GAMSCopen!AD105,"")</f>
        <v/>
      </c>
      <c r="AF105" s="2" t="str">
        <f>IFERROR(#REF!/GAMSCopen!AE105,"")</f>
        <v/>
      </c>
      <c r="AG105" s="2" t="str">
        <f>IFERROR(#REF!/GAMSCopen!AF105,"")</f>
        <v/>
      </c>
      <c r="AH105" s="2" t="str">
        <f>IFERROR(#REF!/GAMSCopen!AG105,"")</f>
        <v/>
      </c>
      <c r="AI105" s="2" t="str">
        <f>IFERROR(#REF!/GAMSCopen!AH105,"")</f>
        <v/>
      </c>
      <c r="AJ105" s="2" t="str">
        <f>IFERROR(#REF!/GAMSCopen!AI105,"")</f>
        <v/>
      </c>
      <c r="AK105" s="2" t="str">
        <f>IFERROR(#REF!/GAMSCopen!AJ105,"")</f>
        <v/>
      </c>
      <c r="AL105" s="2" t="str">
        <f>IFERROR(#REF!/GAMSCopen!AK105,"")</f>
        <v/>
      </c>
      <c r="AM105" s="2" t="str">
        <f>IFERROR(#REF!/GAMSCopen!AL105,"")</f>
        <v/>
      </c>
      <c r="AN105" s="2" t="str">
        <f>IFERROR(#REF!/GAMSCopen!AM105,"")</f>
        <v/>
      </c>
      <c r="AO105" s="2" t="str">
        <f>IFERROR(#REF!/GAMSCopen!AN105,"")</f>
        <v/>
      </c>
      <c r="AP105" s="2" t="str">
        <f>IFERROR(#REF!/GAMSCopen!AO105,"")</f>
        <v/>
      </c>
      <c r="AQ105" s="2" t="str">
        <f>IFERROR(#REF!/GAMSCopen!AP105,"")</f>
        <v/>
      </c>
      <c r="AR105" s="2" t="str">
        <f>IFERROR(#REF!/GAMSCopen!AQ105,"")</f>
        <v/>
      </c>
      <c r="AS105" s="2" t="str">
        <f>IFERROR(#REF!/GAMSCopen!AR105,"")</f>
        <v/>
      </c>
      <c r="AT105" s="2" t="str">
        <f>IFERROR(#REF!/GAMSCopen!AS105,"")</f>
        <v/>
      </c>
      <c r="AU105" s="2" t="str">
        <f>IFERROR(#REF!/GAMSCopen!AT105,"")</f>
        <v/>
      </c>
      <c r="AV105" s="2" t="str">
        <f>IFERROR(#REF!/GAMSCopen!AU105,"")</f>
        <v/>
      </c>
      <c r="AW105" s="2" t="str">
        <f>IFERROR(#REF!/GAMSCopen!AV105,"")</f>
        <v/>
      </c>
      <c r="AX105" s="2" t="str">
        <f>IFERROR(#REF!/GAMSCopen!AW105,"")</f>
        <v/>
      </c>
      <c r="AY105" s="2" t="str">
        <f>IFERROR(#REF!/GAMSCopen!AX105,"")</f>
        <v/>
      </c>
      <c r="AZ105" s="2" t="str">
        <f>IFERROR(#REF!/GAMSCopen!AY105,"")</f>
        <v/>
      </c>
      <c r="BA105" s="2" t="str">
        <f>IFERROR(#REF!/GAMSCopen!AZ105,"")</f>
        <v/>
      </c>
      <c r="BB105" s="2" t="str">
        <f>IFERROR(#REF!/GAMSCopen!BA105,"")</f>
        <v/>
      </c>
      <c r="BC105" s="2" t="str">
        <f>IFERROR(#REF!/GAMSCopen!BB105,"")</f>
        <v/>
      </c>
      <c r="BD105" s="2" t="str">
        <f>IFERROR(#REF!/GAMSCopen!BC105,"")</f>
        <v/>
      </c>
      <c r="BE105" s="2" t="str">
        <f>IFERROR(#REF!/GAMSCopen!BD105,"")</f>
        <v/>
      </c>
      <c r="BF105" s="2" t="str">
        <f>IFERROR(#REF!/GAMSCopen!BE105,"")</f>
        <v/>
      </c>
      <c r="BG105" s="2" t="str">
        <f>IFERROR(#REF!/GAMSCopen!BF105,"")</f>
        <v/>
      </c>
      <c r="BH105" s="2" t="str">
        <f>IFERROR(#REF!/GAMSCopen!BG105,"")</f>
        <v/>
      </c>
      <c r="BI105" s="2" t="str">
        <f>IFERROR(#REF!/GAMSCopen!BH105,"")</f>
        <v/>
      </c>
      <c r="BJ105" s="2" t="str">
        <f>IFERROR(#REF!/GAMSCopen!BI105,"")</f>
        <v/>
      </c>
    </row>
    <row r="106" spans="1:62" x14ac:dyDescent="0.25">
      <c r="A106" t="e">
        <f>#REF!</f>
        <v>#REF!</v>
      </c>
      <c r="B106" t="str">
        <f>GAMSbase!A106</f>
        <v>Climate damages (trillion USD)</v>
      </c>
      <c r="C106" s="2" t="str">
        <f>IFERROR(#REF!/GAMSCopen!B106,"")</f>
        <v/>
      </c>
      <c r="D106" s="2" t="str">
        <f>IFERROR(#REF!/GAMSCopen!C106,"")</f>
        <v/>
      </c>
      <c r="E106" s="2" t="str">
        <f>IFERROR(#REF!/GAMSCopen!D106,"")</f>
        <v/>
      </c>
      <c r="F106" s="2" t="str">
        <f>IFERROR(#REF!/GAMSCopen!E106,"")</f>
        <v/>
      </c>
      <c r="G106" s="2" t="str">
        <f>IFERROR(#REF!/GAMSCopen!F106,"")</f>
        <v/>
      </c>
      <c r="H106" s="2" t="str">
        <f>IFERROR(#REF!/GAMSCopen!G106,"")</f>
        <v/>
      </c>
      <c r="I106" s="2" t="str">
        <f>IFERROR(#REF!/GAMSCopen!H106,"")</f>
        <v/>
      </c>
      <c r="J106" s="2" t="str">
        <f>IFERROR(#REF!/GAMSCopen!I106,"")</f>
        <v/>
      </c>
      <c r="K106" s="2" t="str">
        <f>IFERROR(#REF!/GAMSCopen!J106,"")</f>
        <v/>
      </c>
      <c r="L106" s="2" t="str">
        <f>IFERROR(#REF!/GAMSCopen!K106,"")</f>
        <v/>
      </c>
      <c r="M106" s="2" t="str">
        <f>IFERROR(#REF!/GAMSCopen!L106,"")</f>
        <v/>
      </c>
      <c r="N106" s="2" t="str">
        <f>IFERROR(#REF!/GAMSCopen!M106,"")</f>
        <v/>
      </c>
      <c r="O106" s="2" t="str">
        <f>IFERROR(#REF!/GAMSCopen!N106,"")</f>
        <v/>
      </c>
      <c r="P106" s="2" t="str">
        <f>IFERROR(#REF!/GAMSCopen!O106,"")</f>
        <v/>
      </c>
      <c r="Q106" s="2" t="str">
        <f>IFERROR(#REF!/GAMSCopen!P106,"")</f>
        <v/>
      </c>
      <c r="R106" s="2" t="str">
        <f>IFERROR(#REF!/GAMSCopen!Q106,"")</f>
        <v/>
      </c>
      <c r="S106" s="2" t="str">
        <f>IFERROR(#REF!/GAMSCopen!R106,"")</f>
        <v/>
      </c>
      <c r="T106" s="2" t="str">
        <f>IFERROR(#REF!/GAMSCopen!S106,"")</f>
        <v/>
      </c>
      <c r="U106" s="2" t="str">
        <f>IFERROR(#REF!/GAMSCopen!T106,"")</f>
        <v/>
      </c>
      <c r="V106" s="2" t="str">
        <f>IFERROR(#REF!/GAMSCopen!U106,"")</f>
        <v/>
      </c>
      <c r="W106" s="2" t="str">
        <f>IFERROR(#REF!/GAMSCopen!V106,"")</f>
        <v/>
      </c>
      <c r="X106" s="2" t="str">
        <f>IFERROR(#REF!/GAMSCopen!W106,"")</f>
        <v/>
      </c>
      <c r="Y106" s="2" t="str">
        <f>IFERROR(#REF!/GAMSCopen!X106,"")</f>
        <v/>
      </c>
      <c r="Z106" s="2" t="str">
        <f>IFERROR(#REF!/GAMSCopen!Y106,"")</f>
        <v/>
      </c>
      <c r="AA106" s="2" t="str">
        <f>IFERROR(#REF!/GAMSCopen!Z106,"")</f>
        <v/>
      </c>
      <c r="AB106" s="2" t="str">
        <f>IFERROR(#REF!/GAMSCopen!AA106,"")</f>
        <v/>
      </c>
      <c r="AC106" s="2" t="str">
        <f>IFERROR(#REF!/GAMSCopen!AB106,"")</f>
        <v/>
      </c>
      <c r="AD106" s="2" t="str">
        <f>IFERROR(#REF!/GAMSCopen!AC106,"")</f>
        <v/>
      </c>
      <c r="AE106" s="2" t="str">
        <f>IFERROR(#REF!/GAMSCopen!AD106,"")</f>
        <v/>
      </c>
      <c r="AF106" s="2" t="str">
        <f>IFERROR(#REF!/GAMSCopen!AE106,"")</f>
        <v/>
      </c>
      <c r="AG106" s="2" t="str">
        <f>IFERROR(#REF!/GAMSCopen!AF106,"")</f>
        <v/>
      </c>
      <c r="AH106" s="2" t="str">
        <f>IFERROR(#REF!/GAMSCopen!AG106,"")</f>
        <v/>
      </c>
      <c r="AI106" s="2" t="str">
        <f>IFERROR(#REF!/GAMSCopen!AH106,"")</f>
        <v/>
      </c>
      <c r="AJ106" s="2" t="str">
        <f>IFERROR(#REF!/GAMSCopen!AI106,"")</f>
        <v/>
      </c>
      <c r="AK106" s="2" t="str">
        <f>IFERROR(#REF!/GAMSCopen!AJ106,"")</f>
        <v/>
      </c>
      <c r="AL106" s="2" t="str">
        <f>IFERROR(#REF!/GAMSCopen!AK106,"")</f>
        <v/>
      </c>
      <c r="AM106" s="2" t="str">
        <f>IFERROR(#REF!/GAMSCopen!AL106,"")</f>
        <v/>
      </c>
      <c r="AN106" s="2" t="str">
        <f>IFERROR(#REF!/GAMSCopen!AM106,"")</f>
        <v/>
      </c>
      <c r="AO106" s="2" t="str">
        <f>IFERROR(#REF!/GAMSCopen!AN106,"")</f>
        <v/>
      </c>
      <c r="AP106" s="2" t="str">
        <f>IFERROR(#REF!/GAMSCopen!AO106,"")</f>
        <v/>
      </c>
      <c r="AQ106" s="2" t="str">
        <f>IFERROR(#REF!/GAMSCopen!AP106,"")</f>
        <v/>
      </c>
      <c r="AR106" s="2" t="str">
        <f>IFERROR(#REF!/GAMSCopen!AQ106,"")</f>
        <v/>
      </c>
      <c r="AS106" s="2" t="str">
        <f>IFERROR(#REF!/GAMSCopen!AR106,"")</f>
        <v/>
      </c>
      <c r="AT106" s="2" t="str">
        <f>IFERROR(#REF!/GAMSCopen!AS106,"")</f>
        <v/>
      </c>
      <c r="AU106" s="2" t="str">
        <f>IFERROR(#REF!/GAMSCopen!AT106,"")</f>
        <v/>
      </c>
      <c r="AV106" s="2" t="str">
        <f>IFERROR(#REF!/GAMSCopen!AU106,"")</f>
        <v/>
      </c>
      <c r="AW106" s="2" t="str">
        <f>IFERROR(#REF!/GAMSCopen!AV106,"")</f>
        <v/>
      </c>
      <c r="AX106" s="2" t="str">
        <f>IFERROR(#REF!/GAMSCopen!AW106,"")</f>
        <v/>
      </c>
      <c r="AY106" s="2" t="str">
        <f>IFERROR(#REF!/GAMSCopen!AX106,"")</f>
        <v/>
      </c>
      <c r="AZ106" s="2" t="str">
        <f>IFERROR(#REF!/GAMSCopen!AY106,"")</f>
        <v/>
      </c>
      <c r="BA106" s="2" t="str">
        <f>IFERROR(#REF!/GAMSCopen!AZ106,"")</f>
        <v/>
      </c>
      <c r="BB106" s="2" t="str">
        <f>IFERROR(#REF!/GAMSCopen!BA106,"")</f>
        <v/>
      </c>
      <c r="BC106" s="2" t="str">
        <f>IFERROR(#REF!/GAMSCopen!BB106,"")</f>
        <v/>
      </c>
      <c r="BD106" s="2" t="str">
        <f>IFERROR(#REF!/GAMSCopen!BC106,"")</f>
        <v/>
      </c>
      <c r="BE106" s="2" t="str">
        <f>IFERROR(#REF!/GAMSCopen!BD106,"")</f>
        <v/>
      </c>
      <c r="BF106" s="2" t="str">
        <f>IFERROR(#REF!/GAMSCopen!BE106,"")</f>
        <v/>
      </c>
      <c r="BG106" s="2" t="str">
        <f>IFERROR(#REF!/GAMSCopen!BF106,"")</f>
        <v/>
      </c>
      <c r="BH106" s="2" t="str">
        <f>IFERROR(#REF!/GAMSCopen!BG106,"")</f>
        <v/>
      </c>
      <c r="BI106" s="2" t="str">
        <f>IFERROR(#REF!/GAMSCopen!BH106,"")</f>
        <v/>
      </c>
      <c r="BJ106" s="2" t="str">
        <f>IFERROR(#REF!/GAMSCopen!BI106,"")</f>
        <v/>
      </c>
    </row>
    <row r="107" spans="1:62" x14ac:dyDescent="0.25">
      <c r="A107" t="e">
        <f>#REF!</f>
        <v>#REF!</v>
      </c>
      <c r="B107" t="str">
        <f>GAMSbase!A107</f>
        <v>Output post-damages yet pre-abatement</v>
      </c>
      <c r="C107" s="2" t="str">
        <f>IFERROR(#REF!/GAMSCopen!B107,"")</f>
        <v/>
      </c>
      <c r="D107" s="2" t="str">
        <f>IFERROR(#REF!/GAMSCopen!C107,"")</f>
        <v/>
      </c>
      <c r="E107" s="2" t="str">
        <f>IFERROR(#REF!/GAMSCopen!D107,"")</f>
        <v/>
      </c>
      <c r="F107" s="2" t="str">
        <f>IFERROR(#REF!/GAMSCopen!E107,"")</f>
        <v/>
      </c>
      <c r="G107" s="2" t="str">
        <f>IFERROR(#REF!/GAMSCopen!F107,"")</f>
        <v/>
      </c>
      <c r="H107" s="2" t="str">
        <f>IFERROR(#REF!/GAMSCopen!G107,"")</f>
        <v/>
      </c>
      <c r="I107" s="2" t="str">
        <f>IFERROR(#REF!/GAMSCopen!H107,"")</f>
        <v/>
      </c>
      <c r="J107" s="2" t="str">
        <f>IFERROR(#REF!/GAMSCopen!I107,"")</f>
        <v/>
      </c>
      <c r="K107" s="2" t="str">
        <f>IFERROR(#REF!/GAMSCopen!J107,"")</f>
        <v/>
      </c>
      <c r="L107" s="2" t="str">
        <f>IFERROR(#REF!/GAMSCopen!K107,"")</f>
        <v/>
      </c>
      <c r="M107" s="2" t="str">
        <f>IFERROR(#REF!/GAMSCopen!L107,"")</f>
        <v/>
      </c>
      <c r="N107" s="2" t="str">
        <f>IFERROR(#REF!/GAMSCopen!M107,"")</f>
        <v/>
      </c>
      <c r="O107" s="2" t="str">
        <f>IFERROR(#REF!/GAMSCopen!N107,"")</f>
        <v/>
      </c>
      <c r="P107" s="2" t="str">
        <f>IFERROR(#REF!/GAMSCopen!O107,"")</f>
        <v/>
      </c>
      <c r="Q107" s="2" t="str">
        <f>IFERROR(#REF!/GAMSCopen!P107,"")</f>
        <v/>
      </c>
      <c r="R107" s="2" t="str">
        <f>IFERROR(#REF!/GAMSCopen!Q107,"")</f>
        <v/>
      </c>
      <c r="S107" s="2" t="str">
        <f>IFERROR(#REF!/GAMSCopen!R107,"")</f>
        <v/>
      </c>
      <c r="T107" s="2" t="str">
        <f>IFERROR(#REF!/GAMSCopen!S107,"")</f>
        <v/>
      </c>
      <c r="U107" s="2" t="str">
        <f>IFERROR(#REF!/GAMSCopen!T107,"")</f>
        <v/>
      </c>
      <c r="V107" s="2" t="str">
        <f>IFERROR(#REF!/GAMSCopen!U107,"")</f>
        <v/>
      </c>
      <c r="W107" s="2" t="str">
        <f>IFERROR(#REF!/GAMSCopen!V107,"")</f>
        <v/>
      </c>
      <c r="X107" s="2" t="str">
        <f>IFERROR(#REF!/GAMSCopen!W107,"")</f>
        <v/>
      </c>
      <c r="Y107" s="2" t="str">
        <f>IFERROR(#REF!/GAMSCopen!X107,"")</f>
        <v/>
      </c>
      <c r="Z107" s="2" t="str">
        <f>IFERROR(#REF!/GAMSCopen!Y107,"")</f>
        <v/>
      </c>
      <c r="AA107" s="2" t="str">
        <f>IFERROR(#REF!/GAMSCopen!Z107,"")</f>
        <v/>
      </c>
      <c r="AB107" s="2" t="str">
        <f>IFERROR(#REF!/GAMSCopen!AA107,"")</f>
        <v/>
      </c>
      <c r="AC107" s="2" t="str">
        <f>IFERROR(#REF!/GAMSCopen!AB107,"")</f>
        <v/>
      </c>
      <c r="AD107" s="2" t="str">
        <f>IFERROR(#REF!/GAMSCopen!AC107,"")</f>
        <v/>
      </c>
      <c r="AE107" s="2" t="str">
        <f>IFERROR(#REF!/GAMSCopen!AD107,"")</f>
        <v/>
      </c>
      <c r="AF107" s="2" t="str">
        <f>IFERROR(#REF!/GAMSCopen!AE107,"")</f>
        <v/>
      </c>
      <c r="AG107" s="2" t="str">
        <f>IFERROR(#REF!/GAMSCopen!AF107,"")</f>
        <v/>
      </c>
      <c r="AH107" s="2" t="str">
        <f>IFERROR(#REF!/GAMSCopen!AG107,"")</f>
        <v/>
      </c>
      <c r="AI107" s="2" t="str">
        <f>IFERROR(#REF!/GAMSCopen!AH107,"")</f>
        <v/>
      </c>
      <c r="AJ107" s="2" t="str">
        <f>IFERROR(#REF!/GAMSCopen!AI107,"")</f>
        <v/>
      </c>
      <c r="AK107" s="2" t="str">
        <f>IFERROR(#REF!/GAMSCopen!AJ107,"")</f>
        <v/>
      </c>
      <c r="AL107" s="2" t="str">
        <f>IFERROR(#REF!/GAMSCopen!AK107,"")</f>
        <v/>
      </c>
      <c r="AM107" s="2" t="str">
        <f>IFERROR(#REF!/GAMSCopen!AL107,"")</f>
        <v/>
      </c>
      <c r="AN107" s="2" t="str">
        <f>IFERROR(#REF!/GAMSCopen!AM107,"")</f>
        <v/>
      </c>
      <c r="AO107" s="2" t="str">
        <f>IFERROR(#REF!/GAMSCopen!AN107,"")</f>
        <v/>
      </c>
      <c r="AP107" s="2" t="str">
        <f>IFERROR(#REF!/GAMSCopen!AO107,"")</f>
        <v/>
      </c>
      <c r="AQ107" s="2" t="str">
        <f>IFERROR(#REF!/GAMSCopen!AP107,"")</f>
        <v/>
      </c>
      <c r="AR107" s="2" t="str">
        <f>IFERROR(#REF!/GAMSCopen!AQ107,"")</f>
        <v/>
      </c>
      <c r="AS107" s="2" t="str">
        <f>IFERROR(#REF!/GAMSCopen!AR107,"")</f>
        <v/>
      </c>
      <c r="AT107" s="2" t="str">
        <f>IFERROR(#REF!/GAMSCopen!AS107,"")</f>
        <v/>
      </c>
      <c r="AU107" s="2" t="str">
        <f>IFERROR(#REF!/GAMSCopen!AT107,"")</f>
        <v/>
      </c>
      <c r="AV107" s="2" t="str">
        <f>IFERROR(#REF!/GAMSCopen!AU107,"")</f>
        <v/>
      </c>
      <c r="AW107" s="2" t="str">
        <f>IFERROR(#REF!/GAMSCopen!AV107,"")</f>
        <v/>
      </c>
      <c r="AX107" s="2" t="str">
        <f>IFERROR(#REF!/GAMSCopen!AW107,"")</f>
        <v/>
      </c>
      <c r="AY107" s="2" t="str">
        <f>IFERROR(#REF!/GAMSCopen!AX107,"")</f>
        <v/>
      </c>
      <c r="AZ107" s="2" t="str">
        <f>IFERROR(#REF!/GAMSCopen!AY107,"")</f>
        <v/>
      </c>
      <c r="BA107" s="2" t="str">
        <f>IFERROR(#REF!/GAMSCopen!AZ107,"")</f>
        <v/>
      </c>
      <c r="BB107" s="2" t="str">
        <f>IFERROR(#REF!/GAMSCopen!BA107,"")</f>
        <v/>
      </c>
      <c r="BC107" s="2" t="str">
        <f>IFERROR(#REF!/GAMSCopen!BB107,"")</f>
        <v/>
      </c>
      <c r="BD107" s="2" t="str">
        <f>IFERROR(#REF!/GAMSCopen!BC107,"")</f>
        <v/>
      </c>
      <c r="BE107" s="2" t="str">
        <f>IFERROR(#REF!/GAMSCopen!BD107,"")</f>
        <v/>
      </c>
      <c r="BF107" s="2" t="str">
        <f>IFERROR(#REF!/GAMSCopen!BE107,"")</f>
        <v/>
      </c>
      <c r="BG107" s="2" t="str">
        <f>IFERROR(#REF!/GAMSCopen!BF107,"")</f>
        <v/>
      </c>
      <c r="BH107" s="2" t="str">
        <f>IFERROR(#REF!/GAMSCopen!BG107,"")</f>
        <v/>
      </c>
      <c r="BI107" s="2" t="str">
        <f>IFERROR(#REF!/GAMSCopen!BH107,"")</f>
        <v/>
      </c>
      <c r="BJ107" s="2" t="str">
        <f>IFERROR(#REF!/GAMSCopen!BI107,"")</f>
        <v/>
      </c>
    </row>
    <row r="108" spans="1:62" x14ac:dyDescent="0.25">
      <c r="A108" t="e">
        <f>#REF!</f>
        <v>#REF!</v>
      </c>
      <c r="B108" t="str">
        <f>GAMSbase!A108</f>
        <v>Abatement cost (fraction of gross output)</v>
      </c>
      <c r="C108" s="2" t="str">
        <f>IFERROR(#REF!/GAMSCopen!B108,"")</f>
        <v/>
      </c>
      <c r="D108" s="2" t="str">
        <f>IFERROR(#REF!/GAMSCopen!C108,"")</f>
        <v/>
      </c>
      <c r="E108" s="2" t="str">
        <f>IFERROR(#REF!/GAMSCopen!D108,"")</f>
        <v/>
      </c>
      <c r="F108" s="2" t="str">
        <f>IFERROR(#REF!/GAMSCopen!E108,"")</f>
        <v/>
      </c>
      <c r="G108" s="2" t="str">
        <f>IFERROR(#REF!/GAMSCopen!F108,"")</f>
        <v/>
      </c>
      <c r="H108" s="2" t="str">
        <f>IFERROR(#REF!/GAMSCopen!G108,"")</f>
        <v/>
      </c>
      <c r="I108" s="2" t="str">
        <f>IFERROR(#REF!/GAMSCopen!H108,"")</f>
        <v/>
      </c>
      <c r="J108" s="2" t="str">
        <f>IFERROR(#REF!/GAMSCopen!I108,"")</f>
        <v/>
      </c>
      <c r="K108" s="2" t="str">
        <f>IFERROR(#REF!/GAMSCopen!J108,"")</f>
        <v/>
      </c>
      <c r="L108" s="2" t="str">
        <f>IFERROR(#REF!/GAMSCopen!K108,"")</f>
        <v/>
      </c>
      <c r="M108" s="2" t="str">
        <f>IFERROR(#REF!/GAMSCopen!L108,"")</f>
        <v/>
      </c>
      <c r="N108" s="2" t="str">
        <f>IFERROR(#REF!/GAMSCopen!M108,"")</f>
        <v/>
      </c>
      <c r="O108" s="2" t="str">
        <f>IFERROR(#REF!/GAMSCopen!N108,"")</f>
        <v/>
      </c>
      <c r="P108" s="2" t="str">
        <f>IFERROR(#REF!/GAMSCopen!O108,"")</f>
        <v/>
      </c>
      <c r="Q108" s="2" t="str">
        <f>IFERROR(#REF!/GAMSCopen!P108,"")</f>
        <v/>
      </c>
      <c r="R108" s="2" t="str">
        <f>IFERROR(#REF!/GAMSCopen!Q108,"")</f>
        <v/>
      </c>
      <c r="S108" s="2" t="str">
        <f>IFERROR(#REF!/GAMSCopen!R108,"")</f>
        <v/>
      </c>
      <c r="T108" s="2" t="str">
        <f>IFERROR(#REF!/GAMSCopen!S108,"")</f>
        <v/>
      </c>
      <c r="U108" s="2" t="str">
        <f>IFERROR(#REF!/GAMSCopen!T108,"")</f>
        <v/>
      </c>
      <c r="V108" s="2" t="str">
        <f>IFERROR(#REF!/GAMSCopen!U108,"")</f>
        <v/>
      </c>
      <c r="W108" s="2" t="str">
        <f>IFERROR(#REF!/GAMSCopen!V108,"")</f>
        <v/>
      </c>
      <c r="X108" s="2" t="str">
        <f>IFERROR(#REF!/GAMSCopen!W108,"")</f>
        <v/>
      </c>
      <c r="Y108" s="2" t="str">
        <f>IFERROR(#REF!/GAMSCopen!X108,"")</f>
        <v/>
      </c>
      <c r="Z108" s="2" t="str">
        <f>IFERROR(#REF!/GAMSCopen!Y108,"")</f>
        <v/>
      </c>
      <c r="AA108" s="2" t="str">
        <f>IFERROR(#REF!/GAMSCopen!Z108,"")</f>
        <v/>
      </c>
      <c r="AB108" s="2" t="str">
        <f>IFERROR(#REF!/GAMSCopen!AA108,"")</f>
        <v/>
      </c>
      <c r="AC108" s="2" t="str">
        <f>IFERROR(#REF!/GAMSCopen!AB108,"")</f>
        <v/>
      </c>
      <c r="AD108" s="2" t="str">
        <f>IFERROR(#REF!/GAMSCopen!AC108,"")</f>
        <v/>
      </c>
      <c r="AE108" s="2" t="str">
        <f>IFERROR(#REF!/GAMSCopen!AD108,"")</f>
        <v/>
      </c>
      <c r="AF108" s="2" t="str">
        <f>IFERROR(#REF!/GAMSCopen!AE108,"")</f>
        <v/>
      </c>
      <c r="AG108" s="2" t="str">
        <f>IFERROR(#REF!/GAMSCopen!AF108,"")</f>
        <v/>
      </c>
      <c r="AH108" s="2" t="str">
        <f>IFERROR(#REF!/GAMSCopen!AG108,"")</f>
        <v/>
      </c>
      <c r="AI108" s="2" t="str">
        <f>IFERROR(#REF!/GAMSCopen!AH108,"")</f>
        <v/>
      </c>
      <c r="AJ108" s="2" t="str">
        <f>IFERROR(#REF!/GAMSCopen!AI108,"")</f>
        <v/>
      </c>
      <c r="AK108" s="2" t="str">
        <f>IFERROR(#REF!/GAMSCopen!AJ108,"")</f>
        <v/>
      </c>
      <c r="AL108" s="2" t="str">
        <f>IFERROR(#REF!/GAMSCopen!AK108,"")</f>
        <v/>
      </c>
      <c r="AM108" s="2" t="str">
        <f>IFERROR(#REF!/GAMSCopen!AL108,"")</f>
        <v/>
      </c>
      <c r="AN108" s="2" t="str">
        <f>IFERROR(#REF!/GAMSCopen!AM108,"")</f>
        <v/>
      </c>
      <c r="AO108" s="2" t="str">
        <f>IFERROR(#REF!/GAMSCopen!AN108,"")</f>
        <v/>
      </c>
      <c r="AP108" s="2" t="str">
        <f>IFERROR(#REF!/GAMSCopen!AO108,"")</f>
        <v/>
      </c>
      <c r="AQ108" s="2" t="str">
        <f>IFERROR(#REF!/GAMSCopen!AP108,"")</f>
        <v/>
      </c>
      <c r="AR108" s="2" t="str">
        <f>IFERROR(#REF!/GAMSCopen!AQ108,"")</f>
        <v/>
      </c>
      <c r="AS108" s="2" t="str">
        <f>IFERROR(#REF!/GAMSCopen!AR108,"")</f>
        <v/>
      </c>
      <c r="AT108" s="2" t="str">
        <f>IFERROR(#REF!/GAMSCopen!AS108,"")</f>
        <v/>
      </c>
      <c r="AU108" s="2" t="str">
        <f>IFERROR(#REF!/GAMSCopen!AT108,"")</f>
        <v/>
      </c>
      <c r="AV108" s="2" t="str">
        <f>IFERROR(#REF!/GAMSCopen!AU108,"")</f>
        <v/>
      </c>
      <c r="AW108" s="2" t="str">
        <f>IFERROR(#REF!/GAMSCopen!AV108,"")</f>
        <v/>
      </c>
      <c r="AX108" s="2" t="str">
        <f>IFERROR(#REF!/GAMSCopen!AW108,"")</f>
        <v/>
      </c>
      <c r="AY108" s="2" t="str">
        <f>IFERROR(#REF!/GAMSCopen!AX108,"")</f>
        <v/>
      </c>
      <c r="AZ108" s="2" t="str">
        <f>IFERROR(#REF!/GAMSCopen!AY108,"")</f>
        <v/>
      </c>
      <c r="BA108" s="2" t="str">
        <f>IFERROR(#REF!/GAMSCopen!AZ108,"")</f>
        <v/>
      </c>
      <c r="BB108" s="2" t="str">
        <f>IFERROR(#REF!/GAMSCopen!BA108,"")</f>
        <v/>
      </c>
      <c r="BC108" s="2" t="str">
        <f>IFERROR(#REF!/GAMSCopen!BB108,"")</f>
        <v/>
      </c>
      <c r="BD108" s="2" t="str">
        <f>IFERROR(#REF!/GAMSCopen!BC108,"")</f>
        <v/>
      </c>
      <c r="BE108" s="2" t="str">
        <f>IFERROR(#REF!/GAMSCopen!BD108,"")</f>
        <v/>
      </c>
      <c r="BF108" s="2" t="str">
        <f>IFERROR(#REF!/GAMSCopen!BE108,"")</f>
        <v/>
      </c>
      <c r="BG108" s="2" t="str">
        <f>IFERROR(#REF!/GAMSCopen!BF108,"")</f>
        <v/>
      </c>
      <c r="BH108" s="2" t="str">
        <f>IFERROR(#REF!/GAMSCopen!BG108,"")</f>
        <v/>
      </c>
      <c r="BI108" s="2" t="str">
        <f>IFERROR(#REF!/GAMSCopen!BH108,"")</f>
        <v/>
      </c>
      <c r="BJ108" s="2" t="str">
        <f>IFERROR(#REF!/GAMSCopen!BI108,"")</f>
        <v/>
      </c>
    </row>
    <row r="109" spans="1:62" x14ac:dyDescent="0.25">
      <c r="A109" t="e">
        <f>#REF!</f>
        <v>#REF!</v>
      </c>
      <c r="B109" t="str">
        <f>GAMSbase!A109</f>
        <v>Abatement cost (trillion USD)</v>
      </c>
      <c r="C109" s="2" t="str">
        <f>IFERROR(#REF!/GAMSCopen!B109,"")</f>
        <v/>
      </c>
      <c r="D109" s="2" t="str">
        <f>IFERROR(#REF!/GAMSCopen!C109,"")</f>
        <v/>
      </c>
      <c r="E109" s="2" t="str">
        <f>IFERROR(#REF!/GAMSCopen!D109,"")</f>
        <v/>
      </c>
      <c r="F109" s="2" t="str">
        <f>IFERROR(#REF!/GAMSCopen!E109,"")</f>
        <v/>
      </c>
      <c r="G109" s="2" t="str">
        <f>IFERROR(#REF!/GAMSCopen!F109,"")</f>
        <v/>
      </c>
      <c r="H109" s="2" t="str">
        <f>IFERROR(#REF!/GAMSCopen!G109,"")</f>
        <v/>
      </c>
      <c r="I109" s="2" t="str">
        <f>IFERROR(#REF!/GAMSCopen!H109,"")</f>
        <v/>
      </c>
      <c r="J109" s="2" t="str">
        <f>IFERROR(#REF!/GAMSCopen!I109,"")</f>
        <v/>
      </c>
      <c r="K109" s="2" t="str">
        <f>IFERROR(#REF!/GAMSCopen!J109,"")</f>
        <v/>
      </c>
      <c r="L109" s="2" t="str">
        <f>IFERROR(#REF!/GAMSCopen!K109,"")</f>
        <v/>
      </c>
      <c r="M109" s="2" t="str">
        <f>IFERROR(#REF!/GAMSCopen!L109,"")</f>
        <v/>
      </c>
      <c r="N109" s="2" t="str">
        <f>IFERROR(#REF!/GAMSCopen!M109,"")</f>
        <v/>
      </c>
      <c r="O109" s="2" t="str">
        <f>IFERROR(#REF!/GAMSCopen!N109,"")</f>
        <v/>
      </c>
      <c r="P109" s="2" t="str">
        <f>IFERROR(#REF!/GAMSCopen!O109,"")</f>
        <v/>
      </c>
      <c r="Q109" s="2" t="str">
        <f>IFERROR(#REF!/GAMSCopen!P109,"")</f>
        <v/>
      </c>
      <c r="R109" s="2" t="str">
        <f>IFERROR(#REF!/GAMSCopen!Q109,"")</f>
        <v/>
      </c>
      <c r="S109" s="2" t="str">
        <f>IFERROR(#REF!/GAMSCopen!R109,"")</f>
        <v/>
      </c>
      <c r="T109" s="2" t="str">
        <f>IFERROR(#REF!/GAMSCopen!S109,"")</f>
        <v/>
      </c>
      <c r="U109" s="2" t="str">
        <f>IFERROR(#REF!/GAMSCopen!T109,"")</f>
        <v/>
      </c>
      <c r="V109" s="2" t="str">
        <f>IFERROR(#REF!/GAMSCopen!U109,"")</f>
        <v/>
      </c>
      <c r="W109" s="2" t="str">
        <f>IFERROR(#REF!/GAMSCopen!V109,"")</f>
        <v/>
      </c>
      <c r="X109" s="2" t="str">
        <f>IFERROR(#REF!/GAMSCopen!W109,"")</f>
        <v/>
      </c>
      <c r="Y109" s="2" t="str">
        <f>IFERROR(#REF!/GAMSCopen!X109,"")</f>
        <v/>
      </c>
      <c r="Z109" s="2" t="str">
        <f>IFERROR(#REF!/GAMSCopen!Y109,"")</f>
        <v/>
      </c>
      <c r="AA109" s="2" t="str">
        <f>IFERROR(#REF!/GAMSCopen!Z109,"")</f>
        <v/>
      </c>
      <c r="AB109" s="2" t="str">
        <f>IFERROR(#REF!/GAMSCopen!AA109,"")</f>
        <v/>
      </c>
      <c r="AC109" s="2" t="str">
        <f>IFERROR(#REF!/GAMSCopen!AB109,"")</f>
        <v/>
      </c>
      <c r="AD109" s="2" t="str">
        <f>IFERROR(#REF!/GAMSCopen!AC109,"")</f>
        <v/>
      </c>
      <c r="AE109" s="2" t="str">
        <f>IFERROR(#REF!/GAMSCopen!AD109,"")</f>
        <v/>
      </c>
      <c r="AF109" s="2" t="str">
        <f>IFERROR(#REF!/GAMSCopen!AE109,"")</f>
        <v/>
      </c>
      <c r="AG109" s="2" t="str">
        <f>IFERROR(#REF!/GAMSCopen!AF109,"")</f>
        <v/>
      </c>
      <c r="AH109" s="2" t="str">
        <f>IFERROR(#REF!/GAMSCopen!AG109,"")</f>
        <v/>
      </c>
      <c r="AI109" s="2" t="str">
        <f>IFERROR(#REF!/GAMSCopen!AH109,"")</f>
        <v/>
      </c>
      <c r="AJ109" s="2" t="str">
        <f>IFERROR(#REF!/GAMSCopen!AI109,"")</f>
        <v/>
      </c>
      <c r="AK109" s="2" t="str">
        <f>IFERROR(#REF!/GAMSCopen!AJ109,"")</f>
        <v/>
      </c>
      <c r="AL109" s="2" t="str">
        <f>IFERROR(#REF!/GAMSCopen!AK109,"")</f>
        <v/>
      </c>
      <c r="AM109" s="2" t="str">
        <f>IFERROR(#REF!/GAMSCopen!AL109,"")</f>
        <v/>
      </c>
      <c r="AN109" s="2" t="str">
        <f>IFERROR(#REF!/GAMSCopen!AM109,"")</f>
        <v/>
      </c>
      <c r="AO109" s="2" t="str">
        <f>IFERROR(#REF!/GAMSCopen!AN109,"")</f>
        <v/>
      </c>
      <c r="AP109" s="2" t="str">
        <f>IFERROR(#REF!/GAMSCopen!AO109,"")</f>
        <v/>
      </c>
      <c r="AQ109" s="2" t="str">
        <f>IFERROR(#REF!/GAMSCopen!AP109,"")</f>
        <v/>
      </c>
      <c r="AR109" s="2" t="str">
        <f>IFERROR(#REF!/GAMSCopen!AQ109,"")</f>
        <v/>
      </c>
      <c r="AS109" s="2" t="str">
        <f>IFERROR(#REF!/GAMSCopen!AR109,"")</f>
        <v/>
      </c>
      <c r="AT109" s="2" t="str">
        <f>IFERROR(#REF!/GAMSCopen!AS109,"")</f>
        <v/>
      </c>
      <c r="AU109" s="2" t="str">
        <f>IFERROR(#REF!/GAMSCopen!AT109,"")</f>
        <v/>
      </c>
      <c r="AV109" s="2" t="str">
        <f>IFERROR(#REF!/GAMSCopen!AU109,"")</f>
        <v/>
      </c>
      <c r="AW109" s="2" t="str">
        <f>IFERROR(#REF!/GAMSCopen!AV109,"")</f>
        <v/>
      </c>
      <c r="AX109" s="2" t="str">
        <f>IFERROR(#REF!/GAMSCopen!AW109,"")</f>
        <v/>
      </c>
      <c r="AY109" s="2" t="str">
        <f>IFERROR(#REF!/GAMSCopen!AX109,"")</f>
        <v/>
      </c>
      <c r="AZ109" s="2" t="str">
        <f>IFERROR(#REF!/GAMSCopen!AY109,"")</f>
        <v/>
      </c>
      <c r="BA109" s="2" t="str">
        <f>IFERROR(#REF!/GAMSCopen!AZ109,"")</f>
        <v/>
      </c>
      <c r="BB109" s="2" t="str">
        <f>IFERROR(#REF!/GAMSCopen!BA109,"")</f>
        <v/>
      </c>
      <c r="BC109" s="2" t="str">
        <f>IFERROR(#REF!/GAMSCopen!BB109,"")</f>
        <v/>
      </c>
      <c r="BD109" s="2" t="str">
        <f>IFERROR(#REF!/GAMSCopen!BC109,"")</f>
        <v/>
      </c>
      <c r="BE109" s="2" t="str">
        <f>IFERROR(#REF!/GAMSCopen!BD109,"")</f>
        <v/>
      </c>
      <c r="BF109" s="2" t="str">
        <f>IFERROR(#REF!/GAMSCopen!BE109,"")</f>
        <v/>
      </c>
      <c r="BG109" s="2" t="str">
        <f>IFERROR(#REF!/GAMSCopen!BF109,"")</f>
        <v/>
      </c>
      <c r="BH109" s="2" t="str">
        <f>IFERROR(#REF!/GAMSCopen!BG109,"")</f>
        <v/>
      </c>
      <c r="BI109" s="2" t="str">
        <f>IFERROR(#REF!/GAMSCopen!BH109,"")</f>
        <v/>
      </c>
      <c r="BJ109" s="2" t="str">
        <f>IFERROR(#REF!/GAMSCopen!BI109,"")</f>
        <v/>
      </c>
    </row>
    <row r="110" spans="1:62" x14ac:dyDescent="0.25">
      <c r="A110" t="e">
        <f>#REF!</f>
        <v>#REF!</v>
      </c>
      <c r="B110" t="str">
        <f>GAMSbase!A110</f>
        <v xml:space="preserve">Output (Net of Damages and Abatement, trillion USD pa) </v>
      </c>
      <c r="C110" s="2" t="str">
        <f>IFERROR(#REF!/GAMSCopen!B110,"")</f>
        <v/>
      </c>
      <c r="D110" s="2" t="str">
        <f>IFERROR(#REF!/GAMSCopen!C110,"")</f>
        <v/>
      </c>
      <c r="E110" s="2" t="str">
        <f>IFERROR(#REF!/GAMSCopen!D110,"")</f>
        <v/>
      </c>
      <c r="F110" s="2" t="str">
        <f>IFERROR(#REF!/GAMSCopen!E110,"")</f>
        <v/>
      </c>
      <c r="G110" s="2" t="str">
        <f>IFERROR(#REF!/GAMSCopen!F110,"")</f>
        <v/>
      </c>
      <c r="H110" s="2" t="str">
        <f>IFERROR(#REF!/GAMSCopen!G110,"")</f>
        <v/>
      </c>
      <c r="I110" s="2" t="str">
        <f>IFERROR(#REF!/GAMSCopen!H110,"")</f>
        <v/>
      </c>
      <c r="J110" s="2" t="str">
        <f>IFERROR(#REF!/GAMSCopen!I110,"")</f>
        <v/>
      </c>
      <c r="K110" s="2" t="str">
        <f>IFERROR(#REF!/GAMSCopen!J110,"")</f>
        <v/>
      </c>
      <c r="L110" s="2" t="str">
        <f>IFERROR(#REF!/GAMSCopen!K110,"")</f>
        <v/>
      </c>
      <c r="M110" s="2" t="str">
        <f>IFERROR(#REF!/GAMSCopen!L110,"")</f>
        <v/>
      </c>
      <c r="N110" s="2" t="str">
        <f>IFERROR(#REF!/GAMSCopen!M110,"")</f>
        <v/>
      </c>
      <c r="O110" s="2" t="str">
        <f>IFERROR(#REF!/GAMSCopen!N110,"")</f>
        <v/>
      </c>
      <c r="P110" s="2" t="str">
        <f>IFERROR(#REF!/GAMSCopen!O110,"")</f>
        <v/>
      </c>
      <c r="Q110" s="2" t="str">
        <f>IFERROR(#REF!/GAMSCopen!P110,"")</f>
        <v/>
      </c>
      <c r="R110" s="2" t="str">
        <f>IFERROR(#REF!/GAMSCopen!Q110,"")</f>
        <v/>
      </c>
      <c r="S110" s="2" t="str">
        <f>IFERROR(#REF!/GAMSCopen!R110,"")</f>
        <v/>
      </c>
      <c r="T110" s="2" t="str">
        <f>IFERROR(#REF!/GAMSCopen!S110,"")</f>
        <v/>
      </c>
      <c r="U110" s="2" t="str">
        <f>IFERROR(#REF!/GAMSCopen!T110,"")</f>
        <v/>
      </c>
      <c r="V110" s="2" t="str">
        <f>IFERROR(#REF!/GAMSCopen!U110,"")</f>
        <v/>
      </c>
      <c r="W110" s="2" t="str">
        <f>IFERROR(#REF!/GAMSCopen!V110,"")</f>
        <v/>
      </c>
      <c r="X110" s="2" t="str">
        <f>IFERROR(#REF!/GAMSCopen!W110,"")</f>
        <v/>
      </c>
      <c r="Y110" s="2" t="str">
        <f>IFERROR(#REF!/GAMSCopen!X110,"")</f>
        <v/>
      </c>
      <c r="Z110" s="2" t="str">
        <f>IFERROR(#REF!/GAMSCopen!Y110,"")</f>
        <v/>
      </c>
      <c r="AA110" s="2" t="str">
        <f>IFERROR(#REF!/GAMSCopen!Z110,"")</f>
        <v/>
      </c>
      <c r="AB110" s="2" t="str">
        <f>IFERROR(#REF!/GAMSCopen!AA110,"")</f>
        <v/>
      </c>
      <c r="AC110" s="2" t="str">
        <f>IFERROR(#REF!/GAMSCopen!AB110,"")</f>
        <v/>
      </c>
      <c r="AD110" s="2" t="str">
        <f>IFERROR(#REF!/GAMSCopen!AC110,"")</f>
        <v/>
      </c>
      <c r="AE110" s="2" t="str">
        <f>IFERROR(#REF!/GAMSCopen!AD110,"")</f>
        <v/>
      </c>
      <c r="AF110" s="2" t="str">
        <f>IFERROR(#REF!/GAMSCopen!AE110,"")</f>
        <v/>
      </c>
      <c r="AG110" s="2" t="str">
        <f>IFERROR(#REF!/GAMSCopen!AF110,"")</f>
        <v/>
      </c>
      <c r="AH110" s="2" t="str">
        <f>IFERROR(#REF!/GAMSCopen!AG110,"")</f>
        <v/>
      </c>
      <c r="AI110" s="2" t="str">
        <f>IFERROR(#REF!/GAMSCopen!AH110,"")</f>
        <v/>
      </c>
      <c r="AJ110" s="2" t="str">
        <f>IFERROR(#REF!/GAMSCopen!AI110,"")</f>
        <v/>
      </c>
      <c r="AK110" s="2" t="str">
        <f>IFERROR(#REF!/GAMSCopen!AJ110,"")</f>
        <v/>
      </c>
      <c r="AL110" s="2" t="str">
        <f>IFERROR(#REF!/GAMSCopen!AK110,"")</f>
        <v/>
      </c>
      <c r="AM110" s="2" t="str">
        <f>IFERROR(#REF!/GAMSCopen!AL110,"")</f>
        <v/>
      </c>
      <c r="AN110" s="2" t="str">
        <f>IFERROR(#REF!/GAMSCopen!AM110,"")</f>
        <v/>
      </c>
      <c r="AO110" s="2" t="str">
        <f>IFERROR(#REF!/GAMSCopen!AN110,"")</f>
        <v/>
      </c>
      <c r="AP110" s="2" t="str">
        <f>IFERROR(#REF!/GAMSCopen!AO110,"")</f>
        <v/>
      </c>
      <c r="AQ110" s="2" t="str">
        <f>IFERROR(#REF!/GAMSCopen!AP110,"")</f>
        <v/>
      </c>
      <c r="AR110" s="2" t="str">
        <f>IFERROR(#REF!/GAMSCopen!AQ110,"")</f>
        <v/>
      </c>
      <c r="AS110" s="2" t="str">
        <f>IFERROR(#REF!/GAMSCopen!AR110,"")</f>
        <v/>
      </c>
      <c r="AT110" s="2" t="str">
        <f>IFERROR(#REF!/GAMSCopen!AS110,"")</f>
        <v/>
      </c>
      <c r="AU110" s="2" t="str">
        <f>IFERROR(#REF!/GAMSCopen!AT110,"")</f>
        <v/>
      </c>
      <c r="AV110" s="2" t="str">
        <f>IFERROR(#REF!/GAMSCopen!AU110,"")</f>
        <v/>
      </c>
      <c r="AW110" s="2" t="str">
        <f>IFERROR(#REF!/GAMSCopen!AV110,"")</f>
        <v/>
      </c>
      <c r="AX110" s="2" t="str">
        <f>IFERROR(#REF!/GAMSCopen!AW110,"")</f>
        <v/>
      </c>
      <c r="AY110" s="2" t="str">
        <f>IFERROR(#REF!/GAMSCopen!AX110,"")</f>
        <v/>
      </c>
      <c r="AZ110" s="2" t="str">
        <f>IFERROR(#REF!/GAMSCopen!AY110,"")</f>
        <v/>
      </c>
      <c r="BA110" s="2" t="str">
        <f>IFERROR(#REF!/GAMSCopen!AZ110,"")</f>
        <v/>
      </c>
      <c r="BB110" s="2" t="str">
        <f>IFERROR(#REF!/GAMSCopen!BA110,"")</f>
        <v/>
      </c>
      <c r="BC110" s="2" t="str">
        <f>IFERROR(#REF!/GAMSCopen!BB110,"")</f>
        <v/>
      </c>
      <c r="BD110" s="2" t="str">
        <f>IFERROR(#REF!/GAMSCopen!BC110,"")</f>
        <v/>
      </c>
      <c r="BE110" s="2" t="str">
        <f>IFERROR(#REF!/GAMSCopen!BD110,"")</f>
        <v/>
      </c>
      <c r="BF110" s="2" t="str">
        <f>IFERROR(#REF!/GAMSCopen!BE110,"")</f>
        <v/>
      </c>
      <c r="BG110" s="2" t="str">
        <f>IFERROR(#REF!/GAMSCopen!BF110,"")</f>
        <v/>
      </c>
      <c r="BH110" s="2" t="str">
        <f>IFERROR(#REF!/GAMSCopen!BG110,"")</f>
        <v/>
      </c>
      <c r="BI110" s="2" t="str">
        <f>IFERROR(#REF!/GAMSCopen!BH110,"")</f>
        <v/>
      </c>
      <c r="BJ110" s="2" t="str">
        <f>IFERROR(#REF!/GAMSCopen!BI110,"")</f>
        <v/>
      </c>
    </row>
    <row r="111" spans="1:62" x14ac:dyDescent="0.25">
      <c r="A111" t="e">
        <f>#REF!</f>
        <v>#REF!</v>
      </c>
      <c r="B111" t="str">
        <f>GAMSbase!A111</f>
        <v>* EMISSIONS</v>
      </c>
      <c r="C111" s="2" t="str">
        <f>IFERROR(#REF!/GAMSCopen!B111,"")</f>
        <v/>
      </c>
      <c r="D111" s="2" t="str">
        <f>IFERROR(#REF!/GAMSCopen!C111,"")</f>
        <v/>
      </c>
      <c r="E111" s="2" t="str">
        <f>IFERROR(#REF!/GAMSCopen!D111,"")</f>
        <v/>
      </c>
      <c r="F111" s="2" t="str">
        <f>IFERROR(#REF!/GAMSCopen!E111,"")</f>
        <v/>
      </c>
      <c r="G111" s="2" t="str">
        <f>IFERROR(#REF!/GAMSCopen!F111,"")</f>
        <v/>
      </c>
      <c r="H111" s="2" t="str">
        <f>IFERROR(#REF!/GAMSCopen!G111,"")</f>
        <v/>
      </c>
      <c r="I111" s="2" t="str">
        <f>IFERROR(#REF!/GAMSCopen!H111,"")</f>
        <v/>
      </c>
      <c r="J111" s="2" t="str">
        <f>IFERROR(#REF!/GAMSCopen!I111,"")</f>
        <v/>
      </c>
      <c r="K111" s="2" t="str">
        <f>IFERROR(#REF!/GAMSCopen!J111,"")</f>
        <v/>
      </c>
      <c r="L111" s="2" t="str">
        <f>IFERROR(#REF!/GAMSCopen!K111,"")</f>
        <v/>
      </c>
      <c r="M111" s="2" t="str">
        <f>IFERROR(#REF!/GAMSCopen!L111,"")</f>
        <v/>
      </c>
      <c r="N111" s="2" t="str">
        <f>IFERROR(#REF!/GAMSCopen!M111,"")</f>
        <v/>
      </c>
      <c r="O111" s="2" t="str">
        <f>IFERROR(#REF!/GAMSCopen!N111,"")</f>
        <v/>
      </c>
      <c r="P111" s="2" t="str">
        <f>IFERROR(#REF!/GAMSCopen!O111,"")</f>
        <v/>
      </c>
      <c r="Q111" s="2" t="str">
        <f>IFERROR(#REF!/GAMSCopen!P111,"")</f>
        <v/>
      </c>
      <c r="R111" s="2" t="str">
        <f>IFERROR(#REF!/GAMSCopen!Q111,"")</f>
        <v/>
      </c>
      <c r="S111" s="2" t="str">
        <f>IFERROR(#REF!/GAMSCopen!R111,"")</f>
        <v/>
      </c>
      <c r="T111" s="2" t="str">
        <f>IFERROR(#REF!/GAMSCopen!S111,"")</f>
        <v/>
      </c>
      <c r="U111" s="2" t="str">
        <f>IFERROR(#REF!/GAMSCopen!T111,"")</f>
        <v/>
      </c>
      <c r="V111" s="2" t="str">
        <f>IFERROR(#REF!/GAMSCopen!U111,"")</f>
        <v/>
      </c>
      <c r="W111" s="2" t="str">
        <f>IFERROR(#REF!/GAMSCopen!V111,"")</f>
        <v/>
      </c>
      <c r="X111" s="2" t="str">
        <f>IFERROR(#REF!/GAMSCopen!W111,"")</f>
        <v/>
      </c>
      <c r="Y111" s="2" t="str">
        <f>IFERROR(#REF!/GAMSCopen!X111,"")</f>
        <v/>
      </c>
      <c r="Z111" s="2" t="str">
        <f>IFERROR(#REF!/GAMSCopen!Y111,"")</f>
        <v/>
      </c>
      <c r="AA111" s="2" t="str">
        <f>IFERROR(#REF!/GAMSCopen!Z111,"")</f>
        <v/>
      </c>
      <c r="AB111" s="2" t="str">
        <f>IFERROR(#REF!/GAMSCopen!AA111,"")</f>
        <v/>
      </c>
      <c r="AC111" s="2" t="str">
        <f>IFERROR(#REF!/GAMSCopen!AB111,"")</f>
        <v/>
      </c>
      <c r="AD111" s="2" t="str">
        <f>IFERROR(#REF!/GAMSCopen!AC111,"")</f>
        <v/>
      </c>
      <c r="AE111" s="2" t="str">
        <f>IFERROR(#REF!/GAMSCopen!AD111,"")</f>
        <v/>
      </c>
      <c r="AF111" s="2" t="str">
        <f>IFERROR(#REF!/GAMSCopen!AE111,"")</f>
        <v/>
      </c>
      <c r="AG111" s="2" t="str">
        <f>IFERROR(#REF!/GAMSCopen!AF111,"")</f>
        <v/>
      </c>
      <c r="AH111" s="2" t="str">
        <f>IFERROR(#REF!/GAMSCopen!AG111,"")</f>
        <v/>
      </c>
      <c r="AI111" s="2" t="str">
        <f>IFERROR(#REF!/GAMSCopen!AH111,"")</f>
        <v/>
      </c>
      <c r="AJ111" s="2" t="str">
        <f>IFERROR(#REF!/GAMSCopen!AI111,"")</f>
        <v/>
      </c>
      <c r="AK111" s="2" t="str">
        <f>IFERROR(#REF!/GAMSCopen!AJ111,"")</f>
        <v/>
      </c>
      <c r="AL111" s="2" t="str">
        <f>IFERROR(#REF!/GAMSCopen!AK111,"")</f>
        <v/>
      </c>
      <c r="AM111" s="2" t="str">
        <f>IFERROR(#REF!/GAMSCopen!AL111,"")</f>
        <v/>
      </c>
      <c r="AN111" s="2" t="str">
        <f>IFERROR(#REF!/GAMSCopen!AM111,"")</f>
        <v/>
      </c>
      <c r="AO111" s="2" t="str">
        <f>IFERROR(#REF!/GAMSCopen!AN111,"")</f>
        <v/>
      </c>
      <c r="AP111" s="2" t="str">
        <f>IFERROR(#REF!/GAMSCopen!AO111,"")</f>
        <v/>
      </c>
      <c r="AQ111" s="2" t="str">
        <f>IFERROR(#REF!/GAMSCopen!AP111,"")</f>
        <v/>
      </c>
      <c r="AR111" s="2" t="str">
        <f>IFERROR(#REF!/GAMSCopen!AQ111,"")</f>
        <v/>
      </c>
      <c r="AS111" s="2" t="str">
        <f>IFERROR(#REF!/GAMSCopen!AR111,"")</f>
        <v/>
      </c>
      <c r="AT111" s="2" t="str">
        <f>IFERROR(#REF!/GAMSCopen!AS111,"")</f>
        <v/>
      </c>
      <c r="AU111" s="2" t="str">
        <f>IFERROR(#REF!/GAMSCopen!AT111,"")</f>
        <v/>
      </c>
      <c r="AV111" s="2" t="str">
        <f>IFERROR(#REF!/GAMSCopen!AU111,"")</f>
        <v/>
      </c>
      <c r="AW111" s="2" t="str">
        <f>IFERROR(#REF!/GAMSCopen!AV111,"")</f>
        <v/>
      </c>
      <c r="AX111" s="2" t="str">
        <f>IFERROR(#REF!/GAMSCopen!AW111,"")</f>
        <v/>
      </c>
      <c r="AY111" s="2" t="str">
        <f>IFERROR(#REF!/GAMSCopen!AX111,"")</f>
        <v/>
      </c>
      <c r="AZ111" s="2" t="str">
        <f>IFERROR(#REF!/GAMSCopen!AY111,"")</f>
        <v/>
      </c>
      <c r="BA111" s="2" t="str">
        <f>IFERROR(#REF!/GAMSCopen!AZ111,"")</f>
        <v/>
      </c>
      <c r="BB111" s="2" t="str">
        <f>IFERROR(#REF!/GAMSCopen!BA111,"")</f>
        <v/>
      </c>
      <c r="BC111" s="2" t="str">
        <f>IFERROR(#REF!/GAMSCopen!BB111,"")</f>
        <v/>
      </c>
      <c r="BD111" s="2" t="str">
        <f>IFERROR(#REF!/GAMSCopen!BC111,"")</f>
        <v/>
      </c>
      <c r="BE111" s="2" t="str">
        <f>IFERROR(#REF!/GAMSCopen!BD111,"")</f>
        <v/>
      </c>
      <c r="BF111" s="2" t="str">
        <f>IFERROR(#REF!/GAMSCopen!BE111,"")</f>
        <v/>
      </c>
      <c r="BG111" s="2" t="str">
        <f>IFERROR(#REF!/GAMSCopen!BF111,"")</f>
        <v/>
      </c>
      <c r="BH111" s="2" t="str">
        <f>IFERROR(#REF!/GAMSCopen!BG111,"")</f>
        <v/>
      </c>
      <c r="BI111" s="2" t="str">
        <f>IFERROR(#REF!/GAMSCopen!BH111,"")</f>
        <v/>
      </c>
      <c r="BJ111" s="2" t="str">
        <f>IFERROR(#REF!/GAMSCopen!BI111,"")</f>
        <v/>
      </c>
    </row>
    <row r="112" spans="1:62" x14ac:dyDescent="0.25">
      <c r="A112" t="e">
        <f>#REF!</f>
        <v>#REF!</v>
      </c>
      <c r="B112" t="str">
        <f>GAMSbase!A112</f>
        <v>Total Carbon Emissions (GTCO2 per year)</v>
      </c>
      <c r="C112" s="2" t="str">
        <f>IFERROR(#REF!/GAMSCopen!B112,"")</f>
        <v/>
      </c>
      <c r="D112" s="2" t="str">
        <f>IFERROR(#REF!/GAMSCopen!C112,"")</f>
        <v/>
      </c>
      <c r="E112" s="2" t="str">
        <f>IFERROR(#REF!/GAMSCopen!D112,"")</f>
        <v/>
      </c>
      <c r="F112" s="2" t="str">
        <f>IFERROR(#REF!/GAMSCopen!E112,"")</f>
        <v/>
      </c>
      <c r="G112" s="2" t="str">
        <f>IFERROR(#REF!/GAMSCopen!F112,"")</f>
        <v/>
      </c>
      <c r="H112" s="2" t="str">
        <f>IFERROR(#REF!/GAMSCopen!G112,"")</f>
        <v/>
      </c>
      <c r="I112" s="2" t="str">
        <f>IFERROR(#REF!/GAMSCopen!H112,"")</f>
        <v/>
      </c>
      <c r="J112" s="2" t="str">
        <f>IFERROR(#REF!/GAMSCopen!I112,"")</f>
        <v/>
      </c>
      <c r="K112" s="2" t="str">
        <f>IFERROR(#REF!/GAMSCopen!J112,"")</f>
        <v/>
      </c>
      <c r="L112" s="2" t="str">
        <f>IFERROR(#REF!/GAMSCopen!K112,"")</f>
        <v/>
      </c>
      <c r="M112" s="2" t="str">
        <f>IFERROR(#REF!/GAMSCopen!L112,"")</f>
        <v/>
      </c>
      <c r="N112" s="2" t="str">
        <f>IFERROR(#REF!/GAMSCopen!M112,"")</f>
        <v/>
      </c>
      <c r="O112" s="2" t="str">
        <f>IFERROR(#REF!/GAMSCopen!N112,"")</f>
        <v/>
      </c>
      <c r="P112" s="2" t="str">
        <f>IFERROR(#REF!/GAMSCopen!O112,"")</f>
        <v/>
      </c>
      <c r="Q112" s="2" t="str">
        <f>IFERROR(#REF!/GAMSCopen!P112,"")</f>
        <v/>
      </c>
      <c r="R112" s="2" t="str">
        <f>IFERROR(#REF!/GAMSCopen!Q112,"")</f>
        <v/>
      </c>
      <c r="S112" s="2" t="str">
        <f>IFERROR(#REF!/GAMSCopen!R112,"")</f>
        <v/>
      </c>
      <c r="T112" s="2" t="str">
        <f>IFERROR(#REF!/GAMSCopen!S112,"")</f>
        <v/>
      </c>
      <c r="U112" s="2" t="str">
        <f>IFERROR(#REF!/GAMSCopen!T112,"")</f>
        <v/>
      </c>
      <c r="V112" s="2" t="str">
        <f>IFERROR(#REF!/GAMSCopen!U112,"")</f>
        <v/>
      </c>
      <c r="W112" s="2" t="str">
        <f>IFERROR(#REF!/GAMSCopen!V112,"")</f>
        <v/>
      </c>
      <c r="X112" s="2" t="str">
        <f>IFERROR(#REF!/GAMSCopen!W112,"")</f>
        <v/>
      </c>
      <c r="Y112" s="2" t="str">
        <f>IFERROR(#REF!/GAMSCopen!X112,"")</f>
        <v/>
      </c>
      <c r="Z112" s="2" t="str">
        <f>IFERROR(#REF!/GAMSCopen!Y112,"")</f>
        <v/>
      </c>
      <c r="AA112" s="2" t="str">
        <f>IFERROR(#REF!/GAMSCopen!Z112,"")</f>
        <v/>
      </c>
      <c r="AB112" s="2" t="str">
        <f>IFERROR(#REF!/GAMSCopen!AA112,"")</f>
        <v/>
      </c>
      <c r="AC112" s="2" t="str">
        <f>IFERROR(#REF!/GAMSCopen!AB112,"")</f>
        <v/>
      </c>
      <c r="AD112" s="2" t="str">
        <f>IFERROR(#REF!/GAMSCopen!AC112,"")</f>
        <v/>
      </c>
      <c r="AE112" s="2" t="str">
        <f>IFERROR(#REF!/GAMSCopen!AD112,"")</f>
        <v/>
      </c>
      <c r="AF112" s="2" t="str">
        <f>IFERROR(#REF!/GAMSCopen!AE112,"")</f>
        <v/>
      </c>
      <c r="AG112" s="2" t="str">
        <f>IFERROR(#REF!/GAMSCopen!AF112,"")</f>
        <v/>
      </c>
      <c r="AH112" s="2" t="str">
        <f>IFERROR(#REF!/GAMSCopen!AG112,"")</f>
        <v/>
      </c>
      <c r="AI112" s="2" t="str">
        <f>IFERROR(#REF!/GAMSCopen!AH112,"")</f>
        <v/>
      </c>
      <c r="AJ112" s="2" t="str">
        <f>IFERROR(#REF!/GAMSCopen!AI112,"")</f>
        <v/>
      </c>
      <c r="AK112" s="2" t="str">
        <f>IFERROR(#REF!/GAMSCopen!AJ112,"")</f>
        <v/>
      </c>
      <c r="AL112" s="2" t="str">
        <f>IFERROR(#REF!/GAMSCopen!AK112,"")</f>
        <v/>
      </c>
      <c r="AM112" s="2" t="str">
        <f>IFERROR(#REF!/GAMSCopen!AL112,"")</f>
        <v/>
      </c>
      <c r="AN112" s="2" t="str">
        <f>IFERROR(#REF!/GAMSCopen!AM112,"")</f>
        <v/>
      </c>
      <c r="AO112" s="2" t="str">
        <f>IFERROR(#REF!/GAMSCopen!AN112,"")</f>
        <v/>
      </c>
      <c r="AP112" s="2" t="str">
        <f>IFERROR(#REF!/GAMSCopen!AO112,"")</f>
        <v/>
      </c>
      <c r="AQ112" s="2" t="str">
        <f>IFERROR(#REF!/GAMSCopen!AP112,"")</f>
        <v/>
      </c>
      <c r="AR112" s="2" t="str">
        <f>IFERROR(#REF!/GAMSCopen!AQ112,"")</f>
        <v/>
      </c>
      <c r="AS112" s="2" t="str">
        <f>IFERROR(#REF!/GAMSCopen!AR112,"")</f>
        <v/>
      </c>
      <c r="AT112" s="2" t="str">
        <f>IFERROR(#REF!/GAMSCopen!AS112,"")</f>
        <v/>
      </c>
      <c r="AU112" s="2" t="str">
        <f>IFERROR(#REF!/GAMSCopen!AT112,"")</f>
        <v/>
      </c>
      <c r="AV112" s="2" t="str">
        <f>IFERROR(#REF!/GAMSCopen!AU112,"")</f>
        <v/>
      </c>
      <c r="AW112" s="2" t="str">
        <f>IFERROR(#REF!/GAMSCopen!AV112,"")</f>
        <v/>
      </c>
      <c r="AX112" s="2" t="str">
        <f>IFERROR(#REF!/GAMSCopen!AW112,"")</f>
        <v/>
      </c>
      <c r="AY112" s="2" t="str">
        <f>IFERROR(#REF!/GAMSCopen!AX112,"")</f>
        <v/>
      </c>
      <c r="AZ112" s="2" t="str">
        <f>IFERROR(#REF!/GAMSCopen!AY112,"")</f>
        <v/>
      </c>
      <c r="BA112" s="2" t="str">
        <f>IFERROR(#REF!/GAMSCopen!AZ112,"")</f>
        <v/>
      </c>
      <c r="BB112" s="2" t="str">
        <f>IFERROR(#REF!/GAMSCopen!BA112,"")</f>
        <v/>
      </c>
      <c r="BC112" s="2" t="str">
        <f>IFERROR(#REF!/GAMSCopen!BB112,"")</f>
        <v/>
      </c>
      <c r="BD112" s="2" t="str">
        <f>IFERROR(#REF!/GAMSCopen!BC112,"")</f>
        <v/>
      </c>
      <c r="BE112" s="2" t="str">
        <f>IFERROR(#REF!/GAMSCopen!BD112,"")</f>
        <v/>
      </c>
      <c r="BF112" s="2" t="str">
        <f>IFERROR(#REF!/GAMSCopen!BE112,"")</f>
        <v/>
      </c>
      <c r="BG112" s="2" t="str">
        <f>IFERROR(#REF!/GAMSCopen!BF112,"")</f>
        <v/>
      </c>
      <c r="BH112" s="2" t="str">
        <f>IFERROR(#REF!/GAMSCopen!BG112,"")</f>
        <v/>
      </c>
      <c r="BI112" s="2" t="str">
        <f>IFERROR(#REF!/GAMSCopen!BH112,"")</f>
        <v/>
      </c>
      <c r="BJ112" s="2" t="str">
        <f>IFERROR(#REF!/GAMSCopen!BI112,"")</f>
        <v/>
      </c>
    </row>
    <row r="113" spans="1:62" x14ac:dyDescent="0.25">
      <c r="A113" t="e">
        <f>#REF!</f>
        <v>#REF!</v>
      </c>
      <c r="B113" t="str">
        <f>GAMSbase!A113</f>
        <v>Industrial Emissions (GTCO2 per year)</v>
      </c>
      <c r="C113" s="2" t="str">
        <f>IFERROR(#REF!/GAMSCopen!B113,"")</f>
        <v/>
      </c>
      <c r="D113" s="2" t="str">
        <f>IFERROR(#REF!/GAMSCopen!C113,"")</f>
        <v/>
      </c>
      <c r="E113" s="2" t="str">
        <f>IFERROR(#REF!/GAMSCopen!D113,"")</f>
        <v/>
      </c>
      <c r="F113" s="2" t="str">
        <f>IFERROR(#REF!/GAMSCopen!E113,"")</f>
        <v/>
      </c>
      <c r="G113" s="2" t="str">
        <f>IFERROR(#REF!/GAMSCopen!F113,"")</f>
        <v/>
      </c>
      <c r="H113" s="2" t="str">
        <f>IFERROR(#REF!/GAMSCopen!G113,"")</f>
        <v/>
      </c>
      <c r="I113" s="2" t="str">
        <f>IFERROR(#REF!/GAMSCopen!H113,"")</f>
        <v/>
      </c>
      <c r="J113" s="2" t="str">
        <f>IFERROR(#REF!/GAMSCopen!I113,"")</f>
        <v/>
      </c>
      <c r="K113" s="2" t="str">
        <f>IFERROR(#REF!/GAMSCopen!J113,"")</f>
        <v/>
      </c>
      <c r="L113" s="2" t="str">
        <f>IFERROR(#REF!/GAMSCopen!K113,"")</f>
        <v/>
      </c>
      <c r="M113" s="2" t="str">
        <f>IFERROR(#REF!/GAMSCopen!L113,"")</f>
        <v/>
      </c>
      <c r="N113" s="2" t="str">
        <f>IFERROR(#REF!/GAMSCopen!M113,"")</f>
        <v/>
      </c>
      <c r="O113" s="2" t="str">
        <f>IFERROR(#REF!/GAMSCopen!N113,"")</f>
        <v/>
      </c>
      <c r="P113" s="2" t="str">
        <f>IFERROR(#REF!/GAMSCopen!O113,"")</f>
        <v/>
      </c>
      <c r="Q113" s="2" t="str">
        <f>IFERROR(#REF!/GAMSCopen!P113,"")</f>
        <v/>
      </c>
      <c r="R113" s="2" t="str">
        <f>IFERROR(#REF!/GAMSCopen!Q113,"")</f>
        <v/>
      </c>
      <c r="S113" s="2" t="str">
        <f>IFERROR(#REF!/GAMSCopen!R113,"")</f>
        <v/>
      </c>
      <c r="T113" s="2" t="str">
        <f>IFERROR(#REF!/GAMSCopen!S113,"")</f>
        <v/>
      </c>
      <c r="U113" s="2" t="str">
        <f>IFERROR(#REF!/GAMSCopen!T113,"")</f>
        <v/>
      </c>
      <c r="V113" s="2" t="str">
        <f>IFERROR(#REF!/GAMSCopen!U113,"")</f>
        <v/>
      </c>
      <c r="W113" s="2" t="str">
        <f>IFERROR(#REF!/GAMSCopen!V113,"")</f>
        <v/>
      </c>
      <c r="X113" s="2" t="str">
        <f>IFERROR(#REF!/GAMSCopen!W113,"")</f>
        <v/>
      </c>
      <c r="Y113" s="2" t="str">
        <f>IFERROR(#REF!/GAMSCopen!X113,"")</f>
        <v/>
      </c>
      <c r="Z113" s="2" t="str">
        <f>IFERROR(#REF!/GAMSCopen!Y113,"")</f>
        <v/>
      </c>
      <c r="AA113" s="2" t="str">
        <f>IFERROR(#REF!/GAMSCopen!Z113,"")</f>
        <v/>
      </c>
      <c r="AB113" s="2" t="str">
        <f>IFERROR(#REF!/GAMSCopen!AA113,"")</f>
        <v/>
      </c>
      <c r="AC113" s="2" t="str">
        <f>IFERROR(#REF!/GAMSCopen!AB113,"")</f>
        <v/>
      </c>
      <c r="AD113" s="2" t="str">
        <f>IFERROR(#REF!/GAMSCopen!AC113,"")</f>
        <v/>
      </c>
      <c r="AE113" s="2" t="str">
        <f>IFERROR(#REF!/GAMSCopen!AD113,"")</f>
        <v/>
      </c>
      <c r="AF113" s="2" t="str">
        <f>IFERROR(#REF!/GAMSCopen!AE113,"")</f>
        <v/>
      </c>
      <c r="AG113" s="2" t="str">
        <f>IFERROR(#REF!/GAMSCopen!AF113,"")</f>
        <v/>
      </c>
      <c r="AH113" s="2" t="str">
        <f>IFERROR(#REF!/GAMSCopen!AG113,"")</f>
        <v/>
      </c>
      <c r="AI113" s="2" t="str">
        <f>IFERROR(#REF!/GAMSCopen!AH113,"")</f>
        <v/>
      </c>
      <c r="AJ113" s="2" t="str">
        <f>IFERROR(#REF!/GAMSCopen!AI113,"")</f>
        <v/>
      </c>
      <c r="AK113" s="2" t="str">
        <f>IFERROR(#REF!/GAMSCopen!AJ113,"")</f>
        <v/>
      </c>
      <c r="AL113" s="2" t="str">
        <f>IFERROR(#REF!/GAMSCopen!AK113,"")</f>
        <v/>
      </c>
      <c r="AM113" s="2" t="str">
        <f>IFERROR(#REF!/GAMSCopen!AL113,"")</f>
        <v/>
      </c>
      <c r="AN113" s="2" t="str">
        <f>IFERROR(#REF!/GAMSCopen!AM113,"")</f>
        <v/>
      </c>
      <c r="AO113" s="2" t="str">
        <f>IFERROR(#REF!/GAMSCopen!AN113,"")</f>
        <v/>
      </c>
      <c r="AP113" s="2" t="str">
        <f>IFERROR(#REF!/GAMSCopen!AO113,"")</f>
        <v/>
      </c>
      <c r="AQ113" s="2" t="str">
        <f>IFERROR(#REF!/GAMSCopen!AP113,"")</f>
        <v/>
      </c>
      <c r="AR113" s="2" t="str">
        <f>IFERROR(#REF!/GAMSCopen!AQ113,"")</f>
        <v/>
      </c>
      <c r="AS113" s="2" t="str">
        <f>IFERROR(#REF!/GAMSCopen!AR113,"")</f>
        <v/>
      </c>
      <c r="AT113" s="2" t="str">
        <f>IFERROR(#REF!/GAMSCopen!AS113,"")</f>
        <v/>
      </c>
      <c r="AU113" s="2" t="str">
        <f>IFERROR(#REF!/GAMSCopen!AT113,"")</f>
        <v/>
      </c>
      <c r="AV113" s="2" t="str">
        <f>IFERROR(#REF!/GAMSCopen!AU113,"")</f>
        <v/>
      </c>
      <c r="AW113" s="2" t="str">
        <f>IFERROR(#REF!/GAMSCopen!AV113,"")</f>
        <v/>
      </c>
      <c r="AX113" s="2" t="str">
        <f>IFERROR(#REF!/GAMSCopen!AW113,"")</f>
        <v/>
      </c>
      <c r="AY113" s="2" t="str">
        <f>IFERROR(#REF!/GAMSCopen!AX113,"")</f>
        <v/>
      </c>
      <c r="AZ113" s="2" t="str">
        <f>IFERROR(#REF!/GAMSCopen!AY113,"")</f>
        <v/>
      </c>
      <c r="BA113" s="2" t="str">
        <f>IFERROR(#REF!/GAMSCopen!AZ113,"")</f>
        <v/>
      </c>
      <c r="BB113" s="2" t="str">
        <f>IFERROR(#REF!/GAMSCopen!BA113,"")</f>
        <v/>
      </c>
      <c r="BC113" s="2" t="str">
        <f>IFERROR(#REF!/GAMSCopen!BB113,"")</f>
        <v/>
      </c>
      <c r="BD113" s="2" t="str">
        <f>IFERROR(#REF!/GAMSCopen!BC113,"")</f>
        <v/>
      </c>
      <c r="BE113" s="2" t="str">
        <f>IFERROR(#REF!/GAMSCopen!BD113,"")</f>
        <v/>
      </c>
      <c r="BF113" s="2" t="str">
        <f>IFERROR(#REF!/GAMSCopen!BE113,"")</f>
        <v/>
      </c>
      <c r="BG113" s="2" t="str">
        <f>IFERROR(#REF!/GAMSCopen!BF113,"")</f>
        <v/>
      </c>
      <c r="BH113" s="2" t="str">
        <f>IFERROR(#REF!/GAMSCopen!BG113,"")</f>
        <v/>
      </c>
      <c r="BI113" s="2" t="str">
        <f>IFERROR(#REF!/GAMSCopen!BH113,"")</f>
        <v/>
      </c>
      <c r="BJ113" s="2" t="str">
        <f>IFERROR(#REF!/GAMSCopen!BI113,"")</f>
        <v/>
      </c>
    </row>
    <row r="114" spans="1:62" x14ac:dyDescent="0.25">
      <c r="A114" t="e">
        <f>#REF!</f>
        <v>#REF!</v>
      </c>
      <c r="B114" t="str">
        <f>GAMSbase!A114</f>
        <v>World Emissions Intensity (sigma)</v>
      </c>
      <c r="C114" s="2" t="str">
        <f>IFERROR(#REF!/GAMSCopen!B114,"")</f>
        <v/>
      </c>
      <c r="D114" s="2" t="str">
        <f>IFERROR(#REF!/GAMSCopen!C114,"")</f>
        <v/>
      </c>
      <c r="E114" s="2" t="str">
        <f>IFERROR(#REF!/GAMSCopen!D114,"")</f>
        <v/>
      </c>
      <c r="F114" s="2" t="str">
        <f>IFERROR(#REF!/GAMSCopen!E114,"")</f>
        <v/>
      </c>
      <c r="G114" s="2" t="str">
        <f>IFERROR(#REF!/GAMSCopen!F114,"")</f>
        <v/>
      </c>
      <c r="H114" s="2" t="str">
        <f>IFERROR(#REF!/GAMSCopen!G114,"")</f>
        <v/>
      </c>
      <c r="I114" s="2" t="str">
        <f>IFERROR(#REF!/GAMSCopen!H114,"")</f>
        <v/>
      </c>
      <c r="J114" s="2" t="str">
        <f>IFERROR(#REF!/GAMSCopen!I114,"")</f>
        <v/>
      </c>
      <c r="K114" s="2" t="str">
        <f>IFERROR(#REF!/GAMSCopen!J114,"")</f>
        <v/>
      </c>
      <c r="L114" s="2" t="str">
        <f>IFERROR(#REF!/GAMSCopen!K114,"")</f>
        <v/>
      </c>
      <c r="M114" s="2" t="str">
        <f>IFERROR(#REF!/GAMSCopen!L114,"")</f>
        <v/>
      </c>
      <c r="N114" s="2" t="str">
        <f>IFERROR(#REF!/GAMSCopen!M114,"")</f>
        <v/>
      </c>
      <c r="O114" s="2" t="str">
        <f>IFERROR(#REF!/GAMSCopen!N114,"")</f>
        <v/>
      </c>
      <c r="P114" s="2" t="str">
        <f>IFERROR(#REF!/GAMSCopen!O114,"")</f>
        <v/>
      </c>
      <c r="Q114" s="2" t="str">
        <f>IFERROR(#REF!/GAMSCopen!P114,"")</f>
        <v/>
      </c>
      <c r="R114" s="2" t="str">
        <f>IFERROR(#REF!/GAMSCopen!Q114,"")</f>
        <v/>
      </c>
      <c r="S114" s="2" t="str">
        <f>IFERROR(#REF!/GAMSCopen!R114,"")</f>
        <v/>
      </c>
      <c r="T114" s="2" t="str">
        <f>IFERROR(#REF!/GAMSCopen!S114,"")</f>
        <v/>
      </c>
      <c r="U114" s="2" t="str">
        <f>IFERROR(#REF!/GAMSCopen!T114,"")</f>
        <v/>
      </c>
      <c r="V114" s="2" t="str">
        <f>IFERROR(#REF!/GAMSCopen!U114,"")</f>
        <v/>
      </c>
      <c r="W114" s="2" t="str">
        <f>IFERROR(#REF!/GAMSCopen!V114,"")</f>
        <v/>
      </c>
      <c r="X114" s="2" t="str">
        <f>IFERROR(#REF!/GAMSCopen!W114,"")</f>
        <v/>
      </c>
      <c r="Y114" s="2" t="str">
        <f>IFERROR(#REF!/GAMSCopen!X114,"")</f>
        <v/>
      </c>
      <c r="Z114" s="2" t="str">
        <f>IFERROR(#REF!/GAMSCopen!Y114,"")</f>
        <v/>
      </c>
      <c r="AA114" s="2" t="str">
        <f>IFERROR(#REF!/GAMSCopen!Z114,"")</f>
        <v/>
      </c>
      <c r="AB114" s="2" t="str">
        <f>IFERROR(#REF!/GAMSCopen!AA114,"")</f>
        <v/>
      </c>
      <c r="AC114" s="2" t="str">
        <f>IFERROR(#REF!/GAMSCopen!AB114,"")</f>
        <v/>
      </c>
      <c r="AD114" s="2" t="str">
        <f>IFERROR(#REF!/GAMSCopen!AC114,"")</f>
        <v/>
      </c>
      <c r="AE114" s="2" t="str">
        <f>IFERROR(#REF!/GAMSCopen!AD114,"")</f>
        <v/>
      </c>
      <c r="AF114" s="2" t="str">
        <f>IFERROR(#REF!/GAMSCopen!AE114,"")</f>
        <v/>
      </c>
      <c r="AG114" s="2" t="str">
        <f>IFERROR(#REF!/GAMSCopen!AF114,"")</f>
        <v/>
      </c>
      <c r="AH114" s="2" t="str">
        <f>IFERROR(#REF!/GAMSCopen!AG114,"")</f>
        <v/>
      </c>
      <c r="AI114" s="2" t="str">
        <f>IFERROR(#REF!/GAMSCopen!AH114,"")</f>
        <v/>
      </c>
      <c r="AJ114" s="2" t="str">
        <f>IFERROR(#REF!/GAMSCopen!AI114,"")</f>
        <v/>
      </c>
      <c r="AK114" s="2" t="str">
        <f>IFERROR(#REF!/GAMSCopen!AJ114,"")</f>
        <v/>
      </c>
      <c r="AL114" s="2" t="str">
        <f>IFERROR(#REF!/GAMSCopen!AK114,"")</f>
        <v/>
      </c>
      <c r="AM114" s="2" t="str">
        <f>IFERROR(#REF!/GAMSCopen!AL114,"")</f>
        <v/>
      </c>
      <c r="AN114" s="2" t="str">
        <f>IFERROR(#REF!/GAMSCopen!AM114,"")</f>
        <v/>
      </c>
      <c r="AO114" s="2" t="str">
        <f>IFERROR(#REF!/GAMSCopen!AN114,"")</f>
        <v/>
      </c>
      <c r="AP114" s="2" t="str">
        <f>IFERROR(#REF!/GAMSCopen!AO114,"")</f>
        <v/>
      </c>
      <c r="AQ114" s="2" t="str">
        <f>IFERROR(#REF!/GAMSCopen!AP114,"")</f>
        <v/>
      </c>
      <c r="AR114" s="2" t="str">
        <f>IFERROR(#REF!/GAMSCopen!AQ114,"")</f>
        <v/>
      </c>
      <c r="AS114" s="2" t="str">
        <f>IFERROR(#REF!/GAMSCopen!AR114,"")</f>
        <v/>
      </c>
      <c r="AT114" s="2" t="str">
        <f>IFERROR(#REF!/GAMSCopen!AS114,"")</f>
        <v/>
      </c>
      <c r="AU114" s="2" t="str">
        <f>IFERROR(#REF!/GAMSCopen!AT114,"")</f>
        <v/>
      </c>
      <c r="AV114" s="2" t="str">
        <f>IFERROR(#REF!/GAMSCopen!AU114,"")</f>
        <v/>
      </c>
      <c r="AW114" s="2" t="str">
        <f>IFERROR(#REF!/GAMSCopen!AV114,"")</f>
        <v/>
      </c>
      <c r="AX114" s="2" t="str">
        <f>IFERROR(#REF!/GAMSCopen!AW114,"")</f>
        <v/>
      </c>
      <c r="AY114" s="2" t="str">
        <f>IFERROR(#REF!/GAMSCopen!AX114,"")</f>
        <v/>
      </c>
      <c r="AZ114" s="2" t="str">
        <f>IFERROR(#REF!/GAMSCopen!AY114,"")</f>
        <v/>
      </c>
      <c r="BA114" s="2" t="str">
        <f>IFERROR(#REF!/GAMSCopen!AZ114,"")</f>
        <v/>
      </c>
      <c r="BB114" s="2" t="str">
        <f>IFERROR(#REF!/GAMSCopen!BA114,"")</f>
        <v/>
      </c>
      <c r="BC114" s="2" t="str">
        <f>IFERROR(#REF!/GAMSCopen!BB114,"")</f>
        <v/>
      </c>
      <c r="BD114" s="2" t="str">
        <f>IFERROR(#REF!/GAMSCopen!BC114,"")</f>
        <v/>
      </c>
      <c r="BE114" s="2" t="str">
        <f>IFERROR(#REF!/GAMSCopen!BD114,"")</f>
        <v/>
      </c>
      <c r="BF114" s="2" t="str">
        <f>IFERROR(#REF!/GAMSCopen!BE114,"")</f>
        <v/>
      </c>
      <c r="BG114" s="2" t="str">
        <f>IFERROR(#REF!/GAMSCopen!BF114,"")</f>
        <v/>
      </c>
      <c r="BH114" s="2" t="str">
        <f>IFERROR(#REF!/GAMSCopen!BG114,"")</f>
        <v/>
      </c>
      <c r="BI114" s="2" t="str">
        <f>IFERROR(#REF!/GAMSCopen!BH114,"")</f>
        <v/>
      </c>
      <c r="BJ114" s="2" t="str">
        <f>IFERROR(#REF!/GAMSCopen!BI114,"")</f>
        <v/>
      </c>
    </row>
    <row r="115" spans="1:62" x14ac:dyDescent="0.25">
      <c r="A115" t="e">
        <f>#REF!</f>
        <v>#REF!</v>
      </c>
      <c r="B115" t="str">
        <f>GAMSbase!A115</f>
        <v>* CAPITAL ACCUMULATION</v>
      </c>
      <c r="C115" s="2" t="str">
        <f>IFERROR(#REF!/GAMSCopen!B115,"")</f>
        <v/>
      </c>
      <c r="D115" s="2" t="str">
        <f>IFERROR(#REF!/GAMSCopen!C115,"")</f>
        <v/>
      </c>
      <c r="E115" s="2" t="str">
        <f>IFERROR(#REF!/GAMSCopen!D115,"")</f>
        <v/>
      </c>
      <c r="F115" s="2" t="str">
        <f>IFERROR(#REF!/GAMSCopen!E115,"")</f>
        <v/>
      </c>
      <c r="G115" s="2" t="str">
        <f>IFERROR(#REF!/GAMSCopen!F115,"")</f>
        <v/>
      </c>
      <c r="H115" s="2" t="str">
        <f>IFERROR(#REF!/GAMSCopen!G115,"")</f>
        <v/>
      </c>
      <c r="I115" s="2" t="str">
        <f>IFERROR(#REF!/GAMSCopen!H115,"")</f>
        <v/>
      </c>
      <c r="J115" s="2" t="str">
        <f>IFERROR(#REF!/GAMSCopen!I115,"")</f>
        <v/>
      </c>
      <c r="K115" s="2" t="str">
        <f>IFERROR(#REF!/GAMSCopen!J115,"")</f>
        <v/>
      </c>
      <c r="L115" s="2" t="str">
        <f>IFERROR(#REF!/GAMSCopen!K115,"")</f>
        <v/>
      </c>
      <c r="M115" s="2" t="str">
        <f>IFERROR(#REF!/GAMSCopen!L115,"")</f>
        <v/>
      </c>
      <c r="N115" s="2" t="str">
        <f>IFERROR(#REF!/GAMSCopen!M115,"")</f>
        <v/>
      </c>
      <c r="O115" s="2" t="str">
        <f>IFERROR(#REF!/GAMSCopen!N115,"")</f>
        <v/>
      </c>
      <c r="P115" s="2" t="str">
        <f>IFERROR(#REF!/GAMSCopen!O115,"")</f>
        <v/>
      </c>
      <c r="Q115" s="2" t="str">
        <f>IFERROR(#REF!/GAMSCopen!P115,"")</f>
        <v/>
      </c>
      <c r="R115" s="2" t="str">
        <f>IFERROR(#REF!/GAMSCopen!Q115,"")</f>
        <v/>
      </c>
      <c r="S115" s="2" t="str">
        <f>IFERROR(#REF!/GAMSCopen!R115,"")</f>
        <v/>
      </c>
      <c r="T115" s="2" t="str">
        <f>IFERROR(#REF!/GAMSCopen!S115,"")</f>
        <v/>
      </c>
      <c r="U115" s="2" t="str">
        <f>IFERROR(#REF!/GAMSCopen!T115,"")</f>
        <v/>
      </c>
      <c r="V115" s="2" t="str">
        <f>IFERROR(#REF!/GAMSCopen!U115,"")</f>
        <v/>
      </c>
      <c r="W115" s="2" t="str">
        <f>IFERROR(#REF!/GAMSCopen!V115,"")</f>
        <v/>
      </c>
      <c r="X115" s="2" t="str">
        <f>IFERROR(#REF!/GAMSCopen!W115,"")</f>
        <v/>
      </c>
      <c r="Y115" s="2" t="str">
        <f>IFERROR(#REF!/GAMSCopen!X115,"")</f>
        <v/>
      </c>
      <c r="Z115" s="2" t="str">
        <f>IFERROR(#REF!/GAMSCopen!Y115,"")</f>
        <v/>
      </c>
      <c r="AA115" s="2" t="str">
        <f>IFERROR(#REF!/GAMSCopen!Z115,"")</f>
        <v/>
      </c>
      <c r="AB115" s="2" t="str">
        <f>IFERROR(#REF!/GAMSCopen!AA115,"")</f>
        <v/>
      </c>
      <c r="AC115" s="2" t="str">
        <f>IFERROR(#REF!/GAMSCopen!AB115,"")</f>
        <v/>
      </c>
      <c r="AD115" s="2" t="str">
        <f>IFERROR(#REF!/GAMSCopen!AC115,"")</f>
        <v/>
      </c>
      <c r="AE115" s="2" t="str">
        <f>IFERROR(#REF!/GAMSCopen!AD115,"")</f>
        <v/>
      </c>
      <c r="AF115" s="2" t="str">
        <f>IFERROR(#REF!/GAMSCopen!AE115,"")</f>
        <v/>
      </c>
      <c r="AG115" s="2" t="str">
        <f>IFERROR(#REF!/GAMSCopen!AF115,"")</f>
        <v/>
      </c>
      <c r="AH115" s="2" t="str">
        <f>IFERROR(#REF!/GAMSCopen!AG115,"")</f>
        <v/>
      </c>
      <c r="AI115" s="2" t="str">
        <f>IFERROR(#REF!/GAMSCopen!AH115,"")</f>
        <v/>
      </c>
      <c r="AJ115" s="2" t="str">
        <f>IFERROR(#REF!/GAMSCopen!AI115,"")</f>
        <v/>
      </c>
      <c r="AK115" s="2" t="str">
        <f>IFERROR(#REF!/GAMSCopen!AJ115,"")</f>
        <v/>
      </c>
      <c r="AL115" s="2" t="str">
        <f>IFERROR(#REF!/GAMSCopen!AK115,"")</f>
        <v/>
      </c>
      <c r="AM115" s="2" t="str">
        <f>IFERROR(#REF!/GAMSCopen!AL115,"")</f>
        <v/>
      </c>
      <c r="AN115" s="2" t="str">
        <f>IFERROR(#REF!/GAMSCopen!AM115,"")</f>
        <v/>
      </c>
      <c r="AO115" s="2" t="str">
        <f>IFERROR(#REF!/GAMSCopen!AN115,"")</f>
        <v/>
      </c>
      <c r="AP115" s="2" t="str">
        <f>IFERROR(#REF!/GAMSCopen!AO115,"")</f>
        <v/>
      </c>
      <c r="AQ115" s="2" t="str">
        <f>IFERROR(#REF!/GAMSCopen!AP115,"")</f>
        <v/>
      </c>
      <c r="AR115" s="2" t="str">
        <f>IFERROR(#REF!/GAMSCopen!AQ115,"")</f>
        <v/>
      </c>
      <c r="AS115" s="2" t="str">
        <f>IFERROR(#REF!/GAMSCopen!AR115,"")</f>
        <v/>
      </c>
      <c r="AT115" s="2" t="str">
        <f>IFERROR(#REF!/GAMSCopen!AS115,"")</f>
        <v/>
      </c>
      <c r="AU115" s="2" t="str">
        <f>IFERROR(#REF!/GAMSCopen!AT115,"")</f>
        <v/>
      </c>
      <c r="AV115" s="2" t="str">
        <f>IFERROR(#REF!/GAMSCopen!AU115,"")</f>
        <v/>
      </c>
      <c r="AW115" s="2" t="str">
        <f>IFERROR(#REF!/GAMSCopen!AV115,"")</f>
        <v/>
      </c>
      <c r="AX115" s="2" t="str">
        <f>IFERROR(#REF!/GAMSCopen!AW115,"")</f>
        <v/>
      </c>
      <c r="AY115" s="2" t="str">
        <f>IFERROR(#REF!/GAMSCopen!AX115,"")</f>
        <v/>
      </c>
      <c r="AZ115" s="2" t="str">
        <f>IFERROR(#REF!/GAMSCopen!AY115,"")</f>
        <v/>
      </c>
      <c r="BA115" s="2" t="str">
        <f>IFERROR(#REF!/GAMSCopen!AZ115,"")</f>
        <v/>
      </c>
      <c r="BB115" s="2" t="str">
        <f>IFERROR(#REF!/GAMSCopen!BA115,"")</f>
        <v/>
      </c>
      <c r="BC115" s="2" t="str">
        <f>IFERROR(#REF!/GAMSCopen!BB115,"")</f>
        <v/>
      </c>
      <c r="BD115" s="2" t="str">
        <f>IFERROR(#REF!/GAMSCopen!BC115,"")</f>
        <v/>
      </c>
      <c r="BE115" s="2" t="str">
        <f>IFERROR(#REF!/GAMSCopen!BD115,"")</f>
        <v/>
      </c>
      <c r="BF115" s="2" t="str">
        <f>IFERROR(#REF!/GAMSCopen!BE115,"")</f>
        <v/>
      </c>
      <c r="BG115" s="2" t="str">
        <f>IFERROR(#REF!/GAMSCopen!BF115,"")</f>
        <v/>
      </c>
      <c r="BH115" s="2" t="str">
        <f>IFERROR(#REF!/GAMSCopen!BG115,"")</f>
        <v/>
      </c>
      <c r="BI115" s="2" t="str">
        <f>IFERROR(#REF!/GAMSCopen!BH115,"")</f>
        <v/>
      </c>
      <c r="BJ115" s="2" t="str">
        <f>IFERROR(#REF!/GAMSCopen!BI115,"")</f>
        <v/>
      </c>
    </row>
    <row r="116" spans="1:62" x14ac:dyDescent="0.25">
      <c r="A116" t="e">
        <f>#REF!</f>
        <v>#REF!</v>
      </c>
      <c r="B116" t="str">
        <f>GAMSbase!A116</f>
        <v>Gross Investment (trillion 2005USD per year)</v>
      </c>
      <c r="C116" s="2" t="str">
        <f>IFERROR(#REF!/GAMSCopen!B116,"")</f>
        <v/>
      </c>
      <c r="D116" s="2" t="str">
        <f>IFERROR(#REF!/GAMSCopen!C116,"")</f>
        <v/>
      </c>
      <c r="E116" s="2" t="str">
        <f>IFERROR(#REF!/GAMSCopen!D116,"")</f>
        <v/>
      </c>
      <c r="F116" s="2" t="str">
        <f>IFERROR(#REF!/GAMSCopen!E116,"")</f>
        <v/>
      </c>
      <c r="G116" s="2" t="str">
        <f>IFERROR(#REF!/GAMSCopen!F116,"")</f>
        <v/>
      </c>
      <c r="H116" s="2" t="str">
        <f>IFERROR(#REF!/GAMSCopen!G116,"")</f>
        <v/>
      </c>
      <c r="I116" s="2" t="str">
        <f>IFERROR(#REF!/GAMSCopen!H116,"")</f>
        <v/>
      </c>
      <c r="J116" s="2" t="str">
        <f>IFERROR(#REF!/GAMSCopen!I116,"")</f>
        <v/>
      </c>
      <c r="K116" s="2" t="str">
        <f>IFERROR(#REF!/GAMSCopen!J116,"")</f>
        <v/>
      </c>
      <c r="L116" s="2" t="str">
        <f>IFERROR(#REF!/GAMSCopen!K116,"")</f>
        <v/>
      </c>
      <c r="M116" s="2" t="str">
        <f>IFERROR(#REF!/GAMSCopen!L116,"")</f>
        <v/>
      </c>
      <c r="N116" s="2" t="str">
        <f>IFERROR(#REF!/GAMSCopen!M116,"")</f>
        <v/>
      </c>
      <c r="O116" s="2" t="str">
        <f>IFERROR(#REF!/GAMSCopen!N116,"")</f>
        <v/>
      </c>
      <c r="P116" s="2" t="str">
        <f>IFERROR(#REF!/GAMSCopen!O116,"")</f>
        <v/>
      </c>
      <c r="Q116" s="2" t="str">
        <f>IFERROR(#REF!/GAMSCopen!P116,"")</f>
        <v/>
      </c>
      <c r="R116" s="2" t="str">
        <f>IFERROR(#REF!/GAMSCopen!Q116,"")</f>
        <v/>
      </c>
      <c r="S116" s="2" t="str">
        <f>IFERROR(#REF!/GAMSCopen!R116,"")</f>
        <v/>
      </c>
      <c r="T116" s="2" t="str">
        <f>IFERROR(#REF!/GAMSCopen!S116,"")</f>
        <v/>
      </c>
      <c r="U116" s="2" t="str">
        <f>IFERROR(#REF!/GAMSCopen!T116,"")</f>
        <v/>
      </c>
      <c r="V116" s="2" t="str">
        <f>IFERROR(#REF!/GAMSCopen!U116,"")</f>
        <v/>
      </c>
      <c r="W116" s="2" t="str">
        <f>IFERROR(#REF!/GAMSCopen!V116,"")</f>
        <v/>
      </c>
      <c r="X116" s="2" t="str">
        <f>IFERROR(#REF!/GAMSCopen!W116,"")</f>
        <v/>
      </c>
      <c r="Y116" s="2" t="str">
        <f>IFERROR(#REF!/GAMSCopen!X116,"")</f>
        <v/>
      </c>
      <c r="Z116" s="2" t="str">
        <f>IFERROR(#REF!/GAMSCopen!Y116,"")</f>
        <v/>
      </c>
      <c r="AA116" s="2" t="str">
        <f>IFERROR(#REF!/GAMSCopen!Z116,"")</f>
        <v/>
      </c>
      <c r="AB116" s="2" t="str">
        <f>IFERROR(#REF!/GAMSCopen!AA116,"")</f>
        <v/>
      </c>
      <c r="AC116" s="2" t="str">
        <f>IFERROR(#REF!/GAMSCopen!AB116,"")</f>
        <v/>
      </c>
      <c r="AD116" s="2" t="str">
        <f>IFERROR(#REF!/GAMSCopen!AC116,"")</f>
        <v/>
      </c>
      <c r="AE116" s="2" t="str">
        <f>IFERROR(#REF!/GAMSCopen!AD116,"")</f>
        <v/>
      </c>
      <c r="AF116" s="2" t="str">
        <f>IFERROR(#REF!/GAMSCopen!AE116,"")</f>
        <v/>
      </c>
      <c r="AG116" s="2" t="str">
        <f>IFERROR(#REF!/GAMSCopen!AF116,"")</f>
        <v/>
      </c>
      <c r="AH116" s="2" t="str">
        <f>IFERROR(#REF!/GAMSCopen!AG116,"")</f>
        <v/>
      </c>
      <c r="AI116" s="2" t="str">
        <f>IFERROR(#REF!/GAMSCopen!AH116,"")</f>
        <v/>
      </c>
      <c r="AJ116" s="2" t="str">
        <f>IFERROR(#REF!/GAMSCopen!AI116,"")</f>
        <v/>
      </c>
      <c r="AK116" s="2" t="str">
        <f>IFERROR(#REF!/GAMSCopen!AJ116,"")</f>
        <v/>
      </c>
      <c r="AL116" s="2" t="str">
        <f>IFERROR(#REF!/GAMSCopen!AK116,"")</f>
        <v/>
      </c>
      <c r="AM116" s="2" t="str">
        <f>IFERROR(#REF!/GAMSCopen!AL116,"")</f>
        <v/>
      </c>
      <c r="AN116" s="2" t="str">
        <f>IFERROR(#REF!/GAMSCopen!AM116,"")</f>
        <v/>
      </c>
      <c r="AO116" s="2" t="str">
        <f>IFERROR(#REF!/GAMSCopen!AN116,"")</f>
        <v/>
      </c>
      <c r="AP116" s="2" t="str">
        <f>IFERROR(#REF!/GAMSCopen!AO116,"")</f>
        <v/>
      </c>
      <c r="AQ116" s="2" t="str">
        <f>IFERROR(#REF!/GAMSCopen!AP116,"")</f>
        <v/>
      </c>
      <c r="AR116" s="2" t="str">
        <f>IFERROR(#REF!/GAMSCopen!AQ116,"")</f>
        <v/>
      </c>
      <c r="AS116" s="2" t="str">
        <f>IFERROR(#REF!/GAMSCopen!AR116,"")</f>
        <v/>
      </c>
      <c r="AT116" s="2" t="str">
        <f>IFERROR(#REF!/GAMSCopen!AS116,"")</f>
        <v/>
      </c>
      <c r="AU116" s="2" t="str">
        <f>IFERROR(#REF!/GAMSCopen!AT116,"")</f>
        <v/>
      </c>
      <c r="AV116" s="2" t="str">
        <f>IFERROR(#REF!/GAMSCopen!AU116,"")</f>
        <v/>
      </c>
      <c r="AW116" s="2" t="str">
        <f>IFERROR(#REF!/GAMSCopen!AV116,"")</f>
        <v/>
      </c>
      <c r="AX116" s="2" t="str">
        <f>IFERROR(#REF!/GAMSCopen!AW116,"")</f>
        <v/>
      </c>
      <c r="AY116" s="2" t="str">
        <f>IFERROR(#REF!/GAMSCopen!AX116,"")</f>
        <v/>
      </c>
      <c r="AZ116" s="2" t="str">
        <f>IFERROR(#REF!/GAMSCopen!AY116,"")</f>
        <v/>
      </c>
      <c r="BA116" s="2" t="str">
        <f>IFERROR(#REF!/GAMSCopen!AZ116,"")</f>
        <v/>
      </c>
      <c r="BB116" s="2" t="str">
        <f>IFERROR(#REF!/GAMSCopen!BA116,"")</f>
        <v/>
      </c>
      <c r="BC116" s="2" t="str">
        <f>IFERROR(#REF!/GAMSCopen!BB116,"")</f>
        <v/>
      </c>
      <c r="BD116" s="2" t="str">
        <f>IFERROR(#REF!/GAMSCopen!BC116,"")</f>
        <v/>
      </c>
      <c r="BE116" s="2" t="str">
        <f>IFERROR(#REF!/GAMSCopen!BD116,"")</f>
        <v/>
      </c>
      <c r="BF116" s="2" t="str">
        <f>IFERROR(#REF!/GAMSCopen!BE116,"")</f>
        <v/>
      </c>
      <c r="BG116" s="2" t="str">
        <f>IFERROR(#REF!/GAMSCopen!BF116,"")</f>
        <v/>
      </c>
      <c r="BH116" s="2" t="str">
        <f>IFERROR(#REF!/GAMSCopen!BG116,"")</f>
        <v/>
      </c>
      <c r="BI116" s="2" t="str">
        <f>IFERROR(#REF!/GAMSCopen!BH116,"")</f>
        <v/>
      </c>
      <c r="BJ116" s="2" t="str">
        <f>IFERROR(#REF!/GAMSCopen!BI116,"")</f>
        <v/>
      </c>
    </row>
    <row r="117" spans="1:62" x14ac:dyDescent="0.25">
      <c r="A117" t="e">
        <f>#REF!</f>
        <v>#REF!</v>
      </c>
      <c r="B117" t="str">
        <f>GAMSbase!A117</f>
        <v>Capital (trillion 2005USD per year)</v>
      </c>
      <c r="C117" s="2" t="str">
        <f>IFERROR(#REF!/GAMSCopen!B117,"")</f>
        <v/>
      </c>
      <c r="D117" s="2" t="str">
        <f>IFERROR(#REF!/GAMSCopen!C117,"")</f>
        <v/>
      </c>
      <c r="E117" s="2" t="str">
        <f>IFERROR(#REF!/GAMSCopen!D117,"")</f>
        <v/>
      </c>
      <c r="F117" s="2" t="str">
        <f>IFERROR(#REF!/GAMSCopen!E117,"")</f>
        <v/>
      </c>
      <c r="G117" s="2" t="str">
        <f>IFERROR(#REF!/GAMSCopen!F117,"")</f>
        <v/>
      </c>
      <c r="H117" s="2" t="str">
        <f>IFERROR(#REF!/GAMSCopen!G117,"")</f>
        <v/>
      </c>
      <c r="I117" s="2" t="str">
        <f>IFERROR(#REF!/GAMSCopen!H117,"")</f>
        <v/>
      </c>
      <c r="J117" s="2" t="str">
        <f>IFERROR(#REF!/GAMSCopen!I117,"")</f>
        <v/>
      </c>
      <c r="K117" s="2" t="str">
        <f>IFERROR(#REF!/GAMSCopen!J117,"")</f>
        <v/>
      </c>
      <c r="L117" s="2" t="str">
        <f>IFERROR(#REF!/GAMSCopen!K117,"")</f>
        <v/>
      </c>
      <c r="M117" s="2" t="str">
        <f>IFERROR(#REF!/GAMSCopen!L117,"")</f>
        <v/>
      </c>
      <c r="N117" s="2" t="str">
        <f>IFERROR(#REF!/GAMSCopen!M117,"")</f>
        <v/>
      </c>
      <c r="O117" s="2" t="str">
        <f>IFERROR(#REF!/GAMSCopen!N117,"")</f>
        <v/>
      </c>
      <c r="P117" s="2" t="str">
        <f>IFERROR(#REF!/GAMSCopen!O117,"")</f>
        <v/>
      </c>
      <c r="Q117" s="2" t="str">
        <f>IFERROR(#REF!/GAMSCopen!P117,"")</f>
        <v/>
      </c>
      <c r="R117" s="2" t="str">
        <f>IFERROR(#REF!/GAMSCopen!Q117,"")</f>
        <v/>
      </c>
      <c r="S117" s="2" t="str">
        <f>IFERROR(#REF!/GAMSCopen!R117,"")</f>
        <v/>
      </c>
      <c r="T117" s="2" t="str">
        <f>IFERROR(#REF!/GAMSCopen!S117,"")</f>
        <v/>
      </c>
      <c r="U117" s="2" t="str">
        <f>IFERROR(#REF!/GAMSCopen!T117,"")</f>
        <v/>
      </c>
      <c r="V117" s="2" t="str">
        <f>IFERROR(#REF!/GAMSCopen!U117,"")</f>
        <v/>
      </c>
      <c r="W117" s="2" t="str">
        <f>IFERROR(#REF!/GAMSCopen!V117,"")</f>
        <v/>
      </c>
      <c r="X117" s="2" t="str">
        <f>IFERROR(#REF!/GAMSCopen!W117,"")</f>
        <v/>
      </c>
      <c r="Y117" s="2" t="str">
        <f>IFERROR(#REF!/GAMSCopen!X117,"")</f>
        <v/>
      </c>
      <c r="Z117" s="2" t="str">
        <f>IFERROR(#REF!/GAMSCopen!Y117,"")</f>
        <v/>
      </c>
      <c r="AA117" s="2" t="str">
        <f>IFERROR(#REF!/GAMSCopen!Z117,"")</f>
        <v/>
      </c>
      <c r="AB117" s="2" t="str">
        <f>IFERROR(#REF!/GAMSCopen!AA117,"")</f>
        <v/>
      </c>
      <c r="AC117" s="2" t="str">
        <f>IFERROR(#REF!/GAMSCopen!AB117,"")</f>
        <v/>
      </c>
      <c r="AD117" s="2" t="str">
        <f>IFERROR(#REF!/GAMSCopen!AC117,"")</f>
        <v/>
      </c>
      <c r="AE117" s="2" t="str">
        <f>IFERROR(#REF!/GAMSCopen!AD117,"")</f>
        <v/>
      </c>
      <c r="AF117" s="2" t="str">
        <f>IFERROR(#REF!/GAMSCopen!AE117,"")</f>
        <v/>
      </c>
      <c r="AG117" s="2" t="str">
        <f>IFERROR(#REF!/GAMSCopen!AF117,"")</f>
        <v/>
      </c>
      <c r="AH117" s="2" t="str">
        <f>IFERROR(#REF!/GAMSCopen!AG117,"")</f>
        <v/>
      </c>
      <c r="AI117" s="2" t="str">
        <f>IFERROR(#REF!/GAMSCopen!AH117,"")</f>
        <v/>
      </c>
      <c r="AJ117" s="2" t="str">
        <f>IFERROR(#REF!/GAMSCopen!AI117,"")</f>
        <v/>
      </c>
      <c r="AK117" s="2" t="str">
        <f>IFERROR(#REF!/GAMSCopen!AJ117,"")</f>
        <v/>
      </c>
      <c r="AL117" s="2" t="str">
        <f>IFERROR(#REF!/GAMSCopen!AK117,"")</f>
        <v/>
      </c>
      <c r="AM117" s="2" t="str">
        <f>IFERROR(#REF!/GAMSCopen!AL117,"")</f>
        <v/>
      </c>
      <c r="AN117" s="2" t="str">
        <f>IFERROR(#REF!/GAMSCopen!AM117,"")</f>
        <v/>
      </c>
      <c r="AO117" s="2" t="str">
        <f>IFERROR(#REF!/GAMSCopen!AN117,"")</f>
        <v/>
      </c>
      <c r="AP117" s="2" t="str">
        <f>IFERROR(#REF!/GAMSCopen!AO117,"")</f>
        <v/>
      </c>
      <c r="AQ117" s="2" t="str">
        <f>IFERROR(#REF!/GAMSCopen!AP117,"")</f>
        <v/>
      </c>
      <c r="AR117" s="2" t="str">
        <f>IFERROR(#REF!/GAMSCopen!AQ117,"")</f>
        <v/>
      </c>
      <c r="AS117" s="2" t="str">
        <f>IFERROR(#REF!/GAMSCopen!AR117,"")</f>
        <v/>
      </c>
      <c r="AT117" s="2" t="str">
        <f>IFERROR(#REF!/GAMSCopen!AS117,"")</f>
        <v/>
      </c>
      <c r="AU117" s="2" t="str">
        <f>IFERROR(#REF!/GAMSCopen!AT117,"")</f>
        <v/>
      </c>
      <c r="AV117" s="2" t="str">
        <f>IFERROR(#REF!/GAMSCopen!AU117,"")</f>
        <v/>
      </c>
      <c r="AW117" s="2" t="str">
        <f>IFERROR(#REF!/GAMSCopen!AV117,"")</f>
        <v/>
      </c>
      <c r="AX117" s="2" t="str">
        <f>IFERROR(#REF!/GAMSCopen!AW117,"")</f>
        <v/>
      </c>
      <c r="AY117" s="2" t="str">
        <f>IFERROR(#REF!/GAMSCopen!AX117,"")</f>
        <v/>
      </c>
      <c r="AZ117" s="2" t="str">
        <f>IFERROR(#REF!/GAMSCopen!AY117,"")</f>
        <v/>
      </c>
      <c r="BA117" s="2" t="str">
        <f>IFERROR(#REF!/GAMSCopen!AZ117,"")</f>
        <v/>
      </c>
      <c r="BB117" s="2" t="str">
        <f>IFERROR(#REF!/GAMSCopen!BA117,"")</f>
        <v/>
      </c>
      <c r="BC117" s="2" t="str">
        <f>IFERROR(#REF!/GAMSCopen!BB117,"")</f>
        <v/>
      </c>
      <c r="BD117" s="2" t="str">
        <f>IFERROR(#REF!/GAMSCopen!BC117,"")</f>
        <v/>
      </c>
      <c r="BE117" s="2" t="str">
        <f>IFERROR(#REF!/GAMSCopen!BD117,"")</f>
        <v/>
      </c>
      <c r="BF117" s="2" t="str">
        <f>IFERROR(#REF!/GAMSCopen!BE117,"")</f>
        <v/>
      </c>
      <c r="BG117" s="2" t="str">
        <f>IFERROR(#REF!/GAMSCopen!BF117,"")</f>
        <v/>
      </c>
      <c r="BH117" s="2" t="str">
        <f>IFERROR(#REF!/GAMSCopen!BG117,"")</f>
        <v/>
      </c>
      <c r="BI117" s="2" t="str">
        <f>IFERROR(#REF!/GAMSCopen!BH117,"")</f>
        <v/>
      </c>
      <c r="BJ117" s="2" t="str">
        <f>IFERROR(#REF!/GAMSCopen!BI117,"")</f>
        <v/>
      </c>
    </row>
    <row r="118" spans="1:62" x14ac:dyDescent="0.25">
      <c r="A118" t="e">
        <f>#REF!</f>
        <v>#REF!</v>
      </c>
      <c r="B118" t="str">
        <f>GAMSbase!A118</f>
        <v>* DISCOUNT RATES</v>
      </c>
      <c r="C118" s="2" t="str">
        <f>IFERROR(#REF!/GAMSCopen!B118,"")</f>
        <v/>
      </c>
      <c r="D118" s="2" t="str">
        <f>IFERROR(#REF!/GAMSCopen!C118,"")</f>
        <v/>
      </c>
      <c r="E118" s="2" t="str">
        <f>IFERROR(#REF!/GAMSCopen!D118,"")</f>
        <v/>
      </c>
      <c r="F118" s="2" t="str">
        <f>IFERROR(#REF!/GAMSCopen!E118,"")</f>
        <v/>
      </c>
      <c r="G118" s="2" t="str">
        <f>IFERROR(#REF!/GAMSCopen!F118,"")</f>
        <v/>
      </c>
      <c r="H118" s="2" t="str">
        <f>IFERROR(#REF!/GAMSCopen!G118,"")</f>
        <v/>
      </c>
      <c r="I118" s="2" t="str">
        <f>IFERROR(#REF!/GAMSCopen!H118,"")</f>
        <v/>
      </c>
      <c r="J118" s="2" t="str">
        <f>IFERROR(#REF!/GAMSCopen!I118,"")</f>
        <v/>
      </c>
      <c r="K118" s="2" t="str">
        <f>IFERROR(#REF!/GAMSCopen!J118,"")</f>
        <v/>
      </c>
      <c r="L118" s="2" t="str">
        <f>IFERROR(#REF!/GAMSCopen!K118,"")</f>
        <v/>
      </c>
      <c r="M118" s="2" t="str">
        <f>IFERROR(#REF!/GAMSCopen!L118,"")</f>
        <v/>
      </c>
      <c r="N118" s="2" t="str">
        <f>IFERROR(#REF!/GAMSCopen!M118,"")</f>
        <v/>
      </c>
      <c r="O118" s="2" t="str">
        <f>IFERROR(#REF!/GAMSCopen!N118,"")</f>
        <v/>
      </c>
      <c r="P118" s="2" t="str">
        <f>IFERROR(#REF!/GAMSCopen!O118,"")</f>
        <v/>
      </c>
      <c r="Q118" s="2" t="str">
        <f>IFERROR(#REF!/GAMSCopen!P118,"")</f>
        <v/>
      </c>
      <c r="R118" s="2" t="str">
        <f>IFERROR(#REF!/GAMSCopen!Q118,"")</f>
        <v/>
      </c>
      <c r="S118" s="2" t="str">
        <f>IFERROR(#REF!/GAMSCopen!R118,"")</f>
        <v/>
      </c>
      <c r="T118" s="2" t="str">
        <f>IFERROR(#REF!/GAMSCopen!S118,"")</f>
        <v/>
      </c>
      <c r="U118" s="2" t="str">
        <f>IFERROR(#REF!/GAMSCopen!T118,"")</f>
        <v/>
      </c>
      <c r="V118" s="2" t="str">
        <f>IFERROR(#REF!/GAMSCopen!U118,"")</f>
        <v/>
      </c>
      <c r="W118" s="2" t="str">
        <f>IFERROR(#REF!/GAMSCopen!V118,"")</f>
        <v/>
      </c>
      <c r="X118" s="2" t="str">
        <f>IFERROR(#REF!/GAMSCopen!W118,"")</f>
        <v/>
      </c>
      <c r="Y118" s="2" t="str">
        <f>IFERROR(#REF!/GAMSCopen!X118,"")</f>
        <v/>
      </c>
      <c r="Z118" s="2" t="str">
        <f>IFERROR(#REF!/GAMSCopen!Y118,"")</f>
        <v/>
      </c>
      <c r="AA118" s="2" t="str">
        <f>IFERROR(#REF!/GAMSCopen!Z118,"")</f>
        <v/>
      </c>
      <c r="AB118" s="2" t="str">
        <f>IFERROR(#REF!/GAMSCopen!AA118,"")</f>
        <v/>
      </c>
      <c r="AC118" s="2" t="str">
        <f>IFERROR(#REF!/GAMSCopen!AB118,"")</f>
        <v/>
      </c>
      <c r="AD118" s="2" t="str">
        <f>IFERROR(#REF!/GAMSCopen!AC118,"")</f>
        <v/>
      </c>
      <c r="AE118" s="2" t="str">
        <f>IFERROR(#REF!/GAMSCopen!AD118,"")</f>
        <v/>
      </c>
      <c r="AF118" s="2" t="str">
        <f>IFERROR(#REF!/GAMSCopen!AE118,"")</f>
        <v/>
      </c>
      <c r="AG118" s="2" t="str">
        <f>IFERROR(#REF!/GAMSCopen!AF118,"")</f>
        <v/>
      </c>
      <c r="AH118" s="2" t="str">
        <f>IFERROR(#REF!/GAMSCopen!AG118,"")</f>
        <v/>
      </c>
      <c r="AI118" s="2" t="str">
        <f>IFERROR(#REF!/GAMSCopen!AH118,"")</f>
        <v/>
      </c>
      <c r="AJ118" s="2" t="str">
        <f>IFERROR(#REF!/GAMSCopen!AI118,"")</f>
        <v/>
      </c>
      <c r="AK118" s="2" t="str">
        <f>IFERROR(#REF!/GAMSCopen!AJ118,"")</f>
        <v/>
      </c>
      <c r="AL118" s="2" t="str">
        <f>IFERROR(#REF!/GAMSCopen!AK118,"")</f>
        <v/>
      </c>
      <c r="AM118" s="2" t="str">
        <f>IFERROR(#REF!/GAMSCopen!AL118,"")</f>
        <v/>
      </c>
      <c r="AN118" s="2" t="str">
        <f>IFERROR(#REF!/GAMSCopen!AM118,"")</f>
        <v/>
      </c>
      <c r="AO118" s="2" t="str">
        <f>IFERROR(#REF!/GAMSCopen!AN118,"")</f>
        <v/>
      </c>
      <c r="AP118" s="2" t="str">
        <f>IFERROR(#REF!/GAMSCopen!AO118,"")</f>
        <v/>
      </c>
      <c r="AQ118" s="2" t="str">
        <f>IFERROR(#REF!/GAMSCopen!AP118,"")</f>
        <v/>
      </c>
      <c r="AR118" s="2" t="str">
        <f>IFERROR(#REF!/GAMSCopen!AQ118,"")</f>
        <v/>
      </c>
      <c r="AS118" s="2" t="str">
        <f>IFERROR(#REF!/GAMSCopen!AR118,"")</f>
        <v/>
      </c>
      <c r="AT118" s="2" t="str">
        <f>IFERROR(#REF!/GAMSCopen!AS118,"")</f>
        <v/>
      </c>
      <c r="AU118" s="2" t="str">
        <f>IFERROR(#REF!/GAMSCopen!AT118,"")</f>
        <v/>
      </c>
      <c r="AV118" s="2" t="str">
        <f>IFERROR(#REF!/GAMSCopen!AU118,"")</f>
        <v/>
      </c>
      <c r="AW118" s="2" t="str">
        <f>IFERROR(#REF!/GAMSCopen!AV118,"")</f>
        <v/>
      </c>
      <c r="AX118" s="2" t="str">
        <f>IFERROR(#REF!/GAMSCopen!AW118,"")</f>
        <v/>
      </c>
      <c r="AY118" s="2" t="str">
        <f>IFERROR(#REF!/GAMSCopen!AX118,"")</f>
        <v/>
      </c>
      <c r="AZ118" s="2" t="str">
        <f>IFERROR(#REF!/GAMSCopen!AY118,"")</f>
        <v/>
      </c>
      <c r="BA118" s="2" t="str">
        <f>IFERROR(#REF!/GAMSCopen!AZ118,"")</f>
        <v/>
      </c>
      <c r="BB118" s="2" t="str">
        <f>IFERROR(#REF!/GAMSCopen!BA118,"")</f>
        <v/>
      </c>
      <c r="BC118" s="2" t="str">
        <f>IFERROR(#REF!/GAMSCopen!BB118,"")</f>
        <v/>
      </c>
      <c r="BD118" s="2" t="str">
        <f>IFERROR(#REF!/GAMSCopen!BC118,"")</f>
        <v/>
      </c>
      <c r="BE118" s="2" t="str">
        <f>IFERROR(#REF!/GAMSCopen!BD118,"")</f>
        <v/>
      </c>
      <c r="BF118" s="2" t="str">
        <f>IFERROR(#REF!/GAMSCopen!BE118,"")</f>
        <v/>
      </c>
      <c r="BG118" s="2" t="str">
        <f>IFERROR(#REF!/GAMSCopen!BF118,"")</f>
        <v/>
      </c>
      <c r="BH118" s="2" t="str">
        <f>IFERROR(#REF!/GAMSCopen!BG118,"")</f>
        <v/>
      </c>
      <c r="BI118" s="2" t="str">
        <f>IFERROR(#REF!/GAMSCopen!BH118,"")</f>
        <v/>
      </c>
      <c r="BJ118" s="2" t="str">
        <f>IFERROR(#REF!/GAMSCopen!BI118,"")</f>
        <v/>
      </c>
    </row>
    <row r="119" spans="1:62" x14ac:dyDescent="0.25">
      <c r="A119" t="e">
        <f>#REF!</f>
        <v>#REF!</v>
      </c>
      <c r="B119" t="str">
        <f>GAMSbase!A119</f>
        <v>Utility Discount Rate (per year)</v>
      </c>
      <c r="C119" s="2" t="str">
        <f>IFERROR(#REF!/GAMSCopen!B119,"")</f>
        <v/>
      </c>
      <c r="D119" s="2" t="str">
        <f>IFERROR(#REF!/GAMSCopen!C119,"")</f>
        <v/>
      </c>
      <c r="E119" s="2" t="str">
        <f>IFERROR(#REF!/GAMSCopen!D119,"")</f>
        <v/>
      </c>
      <c r="F119" s="2" t="str">
        <f>IFERROR(#REF!/GAMSCopen!E119,"")</f>
        <v/>
      </c>
      <c r="G119" s="2" t="str">
        <f>IFERROR(#REF!/GAMSCopen!F119,"")</f>
        <v/>
      </c>
      <c r="H119" s="2" t="str">
        <f>IFERROR(#REF!/GAMSCopen!G119,"")</f>
        <v/>
      </c>
      <c r="I119" s="2" t="str">
        <f>IFERROR(#REF!/GAMSCopen!H119,"")</f>
        <v/>
      </c>
      <c r="J119" s="2" t="str">
        <f>IFERROR(#REF!/GAMSCopen!I119,"")</f>
        <v/>
      </c>
      <c r="K119" s="2" t="str">
        <f>IFERROR(#REF!/GAMSCopen!J119,"")</f>
        <v/>
      </c>
      <c r="L119" s="2" t="str">
        <f>IFERROR(#REF!/GAMSCopen!K119,"")</f>
        <v/>
      </c>
      <c r="M119" s="2" t="str">
        <f>IFERROR(#REF!/GAMSCopen!L119,"")</f>
        <v/>
      </c>
      <c r="N119" s="2" t="str">
        <f>IFERROR(#REF!/GAMSCopen!M119,"")</f>
        <v/>
      </c>
      <c r="O119" s="2" t="str">
        <f>IFERROR(#REF!/GAMSCopen!N119,"")</f>
        <v/>
      </c>
      <c r="P119" s="2" t="str">
        <f>IFERROR(#REF!/GAMSCopen!O119,"")</f>
        <v/>
      </c>
      <c r="Q119" s="2" t="str">
        <f>IFERROR(#REF!/GAMSCopen!P119,"")</f>
        <v/>
      </c>
      <c r="R119" s="2" t="str">
        <f>IFERROR(#REF!/GAMSCopen!Q119,"")</f>
        <v/>
      </c>
      <c r="S119" s="2" t="str">
        <f>IFERROR(#REF!/GAMSCopen!R119,"")</f>
        <v/>
      </c>
      <c r="T119" s="2" t="str">
        <f>IFERROR(#REF!/GAMSCopen!S119,"")</f>
        <v/>
      </c>
      <c r="U119" s="2" t="str">
        <f>IFERROR(#REF!/GAMSCopen!T119,"")</f>
        <v/>
      </c>
      <c r="V119" s="2" t="str">
        <f>IFERROR(#REF!/GAMSCopen!U119,"")</f>
        <v/>
      </c>
      <c r="W119" s="2" t="str">
        <f>IFERROR(#REF!/GAMSCopen!V119,"")</f>
        <v/>
      </c>
      <c r="X119" s="2" t="str">
        <f>IFERROR(#REF!/GAMSCopen!W119,"")</f>
        <v/>
      </c>
      <c r="Y119" s="2" t="str">
        <f>IFERROR(#REF!/GAMSCopen!X119,"")</f>
        <v/>
      </c>
      <c r="Z119" s="2" t="str">
        <f>IFERROR(#REF!/GAMSCopen!Y119,"")</f>
        <v/>
      </c>
      <c r="AA119" s="2" t="str">
        <f>IFERROR(#REF!/GAMSCopen!Z119,"")</f>
        <v/>
      </c>
      <c r="AB119" s="2" t="str">
        <f>IFERROR(#REF!/GAMSCopen!AA119,"")</f>
        <v/>
      </c>
      <c r="AC119" s="2" t="str">
        <f>IFERROR(#REF!/GAMSCopen!AB119,"")</f>
        <v/>
      </c>
      <c r="AD119" s="2" t="str">
        <f>IFERROR(#REF!/GAMSCopen!AC119,"")</f>
        <v/>
      </c>
      <c r="AE119" s="2" t="str">
        <f>IFERROR(#REF!/GAMSCopen!AD119,"")</f>
        <v/>
      </c>
      <c r="AF119" s="2" t="str">
        <f>IFERROR(#REF!/GAMSCopen!AE119,"")</f>
        <v/>
      </c>
      <c r="AG119" s="2" t="str">
        <f>IFERROR(#REF!/GAMSCopen!AF119,"")</f>
        <v/>
      </c>
      <c r="AH119" s="2" t="str">
        <f>IFERROR(#REF!/GAMSCopen!AG119,"")</f>
        <v/>
      </c>
      <c r="AI119" s="2" t="str">
        <f>IFERROR(#REF!/GAMSCopen!AH119,"")</f>
        <v/>
      </c>
      <c r="AJ119" s="2" t="str">
        <f>IFERROR(#REF!/GAMSCopen!AI119,"")</f>
        <v/>
      </c>
      <c r="AK119" s="2" t="str">
        <f>IFERROR(#REF!/GAMSCopen!AJ119,"")</f>
        <v/>
      </c>
      <c r="AL119" s="2" t="str">
        <f>IFERROR(#REF!/GAMSCopen!AK119,"")</f>
        <v/>
      </c>
      <c r="AM119" s="2" t="str">
        <f>IFERROR(#REF!/GAMSCopen!AL119,"")</f>
        <v/>
      </c>
      <c r="AN119" s="2" t="str">
        <f>IFERROR(#REF!/GAMSCopen!AM119,"")</f>
        <v/>
      </c>
      <c r="AO119" s="2" t="str">
        <f>IFERROR(#REF!/GAMSCopen!AN119,"")</f>
        <v/>
      </c>
      <c r="AP119" s="2" t="str">
        <f>IFERROR(#REF!/GAMSCopen!AO119,"")</f>
        <v/>
      </c>
      <c r="AQ119" s="2" t="str">
        <f>IFERROR(#REF!/GAMSCopen!AP119,"")</f>
        <v/>
      </c>
      <c r="AR119" s="2" t="str">
        <f>IFERROR(#REF!/GAMSCopen!AQ119,"")</f>
        <v/>
      </c>
      <c r="AS119" s="2" t="str">
        <f>IFERROR(#REF!/GAMSCopen!AR119,"")</f>
        <v/>
      </c>
      <c r="AT119" s="2" t="str">
        <f>IFERROR(#REF!/GAMSCopen!AS119,"")</f>
        <v/>
      </c>
      <c r="AU119" s="2" t="str">
        <f>IFERROR(#REF!/GAMSCopen!AT119,"")</f>
        <v/>
      </c>
      <c r="AV119" s="2" t="str">
        <f>IFERROR(#REF!/GAMSCopen!AU119,"")</f>
        <v/>
      </c>
      <c r="AW119" s="2" t="str">
        <f>IFERROR(#REF!/GAMSCopen!AV119,"")</f>
        <v/>
      </c>
      <c r="AX119" s="2" t="str">
        <f>IFERROR(#REF!/GAMSCopen!AW119,"")</f>
        <v/>
      </c>
      <c r="AY119" s="2" t="str">
        <f>IFERROR(#REF!/GAMSCopen!AX119,"")</f>
        <v/>
      </c>
      <c r="AZ119" s="2" t="str">
        <f>IFERROR(#REF!/GAMSCopen!AY119,"")</f>
        <v/>
      </c>
      <c r="BA119" s="2" t="str">
        <f>IFERROR(#REF!/GAMSCopen!AZ119,"")</f>
        <v/>
      </c>
      <c r="BB119" s="2" t="str">
        <f>IFERROR(#REF!/GAMSCopen!BA119,"")</f>
        <v/>
      </c>
      <c r="BC119" s="2" t="str">
        <f>IFERROR(#REF!/GAMSCopen!BB119,"")</f>
        <v/>
      </c>
      <c r="BD119" s="2" t="str">
        <f>IFERROR(#REF!/GAMSCopen!BC119,"")</f>
        <v/>
      </c>
      <c r="BE119" s="2" t="str">
        <f>IFERROR(#REF!/GAMSCopen!BD119,"")</f>
        <v/>
      </c>
      <c r="BF119" s="2" t="str">
        <f>IFERROR(#REF!/GAMSCopen!BE119,"")</f>
        <v/>
      </c>
      <c r="BG119" s="2" t="str">
        <f>IFERROR(#REF!/GAMSCopen!BF119,"")</f>
        <v/>
      </c>
      <c r="BH119" s="2" t="str">
        <f>IFERROR(#REF!/GAMSCopen!BG119,"")</f>
        <v/>
      </c>
      <c r="BI119" s="2" t="str">
        <f>IFERROR(#REF!/GAMSCopen!BH119,"")</f>
        <v/>
      </c>
      <c r="BJ119" s="2" t="str">
        <f>IFERROR(#REF!/GAMSCopen!BI119,"")</f>
        <v/>
      </c>
    </row>
    <row r="120" spans="1:62" x14ac:dyDescent="0.25">
      <c r="A120" t="e">
        <f>#REF!</f>
        <v>#REF!</v>
      </c>
      <c r="B120" t="str">
        <f>GAMSbase!A120</f>
        <v>First Period gross MPK</v>
      </c>
      <c r="C120" s="2" t="str">
        <f>IFERROR(#REF!/GAMSCopen!B120,"")</f>
        <v/>
      </c>
      <c r="D120" s="2" t="str">
        <f>IFERROR(#REF!/GAMSCopen!C120,"")</f>
        <v/>
      </c>
      <c r="E120" s="2" t="str">
        <f>IFERROR(#REF!/GAMSCopen!D120,"")</f>
        <v/>
      </c>
      <c r="F120" s="2" t="str">
        <f>IFERROR(#REF!/GAMSCopen!E120,"")</f>
        <v/>
      </c>
      <c r="G120" s="2" t="str">
        <f>IFERROR(#REF!/GAMSCopen!F120,"")</f>
        <v/>
      </c>
      <c r="H120" s="2" t="str">
        <f>IFERROR(#REF!/GAMSCopen!G120,"")</f>
        <v/>
      </c>
      <c r="I120" s="2" t="str">
        <f>IFERROR(#REF!/GAMSCopen!H120,"")</f>
        <v/>
      </c>
      <c r="J120" s="2" t="str">
        <f>IFERROR(#REF!/GAMSCopen!I120,"")</f>
        <v/>
      </c>
      <c r="K120" s="2" t="str">
        <f>IFERROR(#REF!/GAMSCopen!J120,"")</f>
        <v/>
      </c>
      <c r="L120" s="2" t="str">
        <f>IFERROR(#REF!/GAMSCopen!K120,"")</f>
        <v/>
      </c>
      <c r="M120" s="2" t="str">
        <f>IFERROR(#REF!/GAMSCopen!L120,"")</f>
        <v/>
      </c>
      <c r="N120" s="2" t="str">
        <f>IFERROR(#REF!/GAMSCopen!M120,"")</f>
        <v/>
      </c>
      <c r="O120" s="2" t="str">
        <f>IFERROR(#REF!/GAMSCopen!N120,"")</f>
        <v/>
      </c>
      <c r="P120" s="2" t="str">
        <f>IFERROR(#REF!/GAMSCopen!O120,"")</f>
        <v/>
      </c>
      <c r="Q120" s="2" t="str">
        <f>IFERROR(#REF!/GAMSCopen!P120,"")</f>
        <v/>
      </c>
      <c r="R120" s="2" t="str">
        <f>IFERROR(#REF!/GAMSCopen!Q120,"")</f>
        <v/>
      </c>
      <c r="S120" s="2" t="str">
        <f>IFERROR(#REF!/GAMSCopen!R120,"")</f>
        <v/>
      </c>
      <c r="T120" s="2" t="str">
        <f>IFERROR(#REF!/GAMSCopen!S120,"")</f>
        <v/>
      </c>
      <c r="U120" s="2" t="str">
        <f>IFERROR(#REF!/GAMSCopen!T120,"")</f>
        <v/>
      </c>
      <c r="V120" s="2" t="str">
        <f>IFERROR(#REF!/GAMSCopen!U120,"")</f>
        <v/>
      </c>
      <c r="W120" s="2" t="str">
        <f>IFERROR(#REF!/GAMSCopen!V120,"")</f>
        <v/>
      </c>
      <c r="X120" s="2" t="str">
        <f>IFERROR(#REF!/GAMSCopen!W120,"")</f>
        <v/>
      </c>
      <c r="Y120" s="2" t="str">
        <f>IFERROR(#REF!/GAMSCopen!X120,"")</f>
        <v/>
      </c>
      <c r="Z120" s="2" t="str">
        <f>IFERROR(#REF!/GAMSCopen!Y120,"")</f>
        <v/>
      </c>
      <c r="AA120" s="2" t="str">
        <f>IFERROR(#REF!/GAMSCopen!Z120,"")</f>
        <v/>
      </c>
      <c r="AB120" s="2" t="str">
        <f>IFERROR(#REF!/GAMSCopen!AA120,"")</f>
        <v/>
      </c>
      <c r="AC120" s="2" t="str">
        <f>IFERROR(#REF!/GAMSCopen!AB120,"")</f>
        <v/>
      </c>
      <c r="AD120" s="2" t="str">
        <f>IFERROR(#REF!/GAMSCopen!AC120,"")</f>
        <v/>
      </c>
      <c r="AE120" s="2" t="str">
        <f>IFERROR(#REF!/GAMSCopen!AD120,"")</f>
        <v/>
      </c>
      <c r="AF120" s="2" t="str">
        <f>IFERROR(#REF!/GAMSCopen!AE120,"")</f>
        <v/>
      </c>
      <c r="AG120" s="2" t="str">
        <f>IFERROR(#REF!/GAMSCopen!AF120,"")</f>
        <v/>
      </c>
      <c r="AH120" s="2" t="str">
        <f>IFERROR(#REF!/GAMSCopen!AG120,"")</f>
        <v/>
      </c>
      <c r="AI120" s="2" t="str">
        <f>IFERROR(#REF!/GAMSCopen!AH120,"")</f>
        <v/>
      </c>
      <c r="AJ120" s="2" t="str">
        <f>IFERROR(#REF!/GAMSCopen!AI120,"")</f>
        <v/>
      </c>
      <c r="AK120" s="2" t="str">
        <f>IFERROR(#REF!/GAMSCopen!AJ120,"")</f>
        <v/>
      </c>
      <c r="AL120" s="2" t="str">
        <f>IFERROR(#REF!/GAMSCopen!AK120,"")</f>
        <v/>
      </c>
      <c r="AM120" s="2" t="str">
        <f>IFERROR(#REF!/GAMSCopen!AL120,"")</f>
        <v/>
      </c>
      <c r="AN120" s="2" t="str">
        <f>IFERROR(#REF!/GAMSCopen!AM120,"")</f>
        <v/>
      </c>
      <c r="AO120" s="2" t="str">
        <f>IFERROR(#REF!/GAMSCopen!AN120,"")</f>
        <v/>
      </c>
      <c r="AP120" s="2" t="str">
        <f>IFERROR(#REF!/GAMSCopen!AO120,"")</f>
        <v/>
      </c>
      <c r="AQ120" s="2" t="str">
        <f>IFERROR(#REF!/GAMSCopen!AP120,"")</f>
        <v/>
      </c>
      <c r="AR120" s="2" t="str">
        <f>IFERROR(#REF!/GAMSCopen!AQ120,"")</f>
        <v/>
      </c>
      <c r="AS120" s="2" t="str">
        <f>IFERROR(#REF!/GAMSCopen!AR120,"")</f>
        <v/>
      </c>
      <c r="AT120" s="2" t="str">
        <f>IFERROR(#REF!/GAMSCopen!AS120,"")</f>
        <v/>
      </c>
      <c r="AU120" s="2" t="str">
        <f>IFERROR(#REF!/GAMSCopen!AT120,"")</f>
        <v/>
      </c>
      <c r="AV120" s="2" t="str">
        <f>IFERROR(#REF!/GAMSCopen!AU120,"")</f>
        <v/>
      </c>
      <c r="AW120" s="2" t="str">
        <f>IFERROR(#REF!/GAMSCopen!AV120,"")</f>
        <v/>
      </c>
      <c r="AX120" s="2" t="str">
        <f>IFERROR(#REF!/GAMSCopen!AW120,"")</f>
        <v/>
      </c>
      <c r="AY120" s="2" t="str">
        <f>IFERROR(#REF!/GAMSCopen!AX120,"")</f>
        <v/>
      </c>
      <c r="AZ120" s="2" t="str">
        <f>IFERROR(#REF!/GAMSCopen!AY120,"")</f>
        <v/>
      </c>
      <c r="BA120" s="2" t="str">
        <f>IFERROR(#REF!/GAMSCopen!AZ120,"")</f>
        <v/>
      </c>
      <c r="BB120" s="2" t="str">
        <f>IFERROR(#REF!/GAMSCopen!BA120,"")</f>
        <v/>
      </c>
      <c r="BC120" s="2" t="str">
        <f>IFERROR(#REF!/GAMSCopen!BB120,"")</f>
        <v/>
      </c>
      <c r="BD120" s="2" t="str">
        <f>IFERROR(#REF!/GAMSCopen!BC120,"")</f>
        <v/>
      </c>
      <c r="BE120" s="2" t="str">
        <f>IFERROR(#REF!/GAMSCopen!BD120,"")</f>
        <v/>
      </c>
      <c r="BF120" s="2" t="str">
        <f>IFERROR(#REF!/GAMSCopen!BE120,"")</f>
        <v/>
      </c>
      <c r="BG120" s="2" t="str">
        <f>IFERROR(#REF!/GAMSCopen!BF120,"")</f>
        <v/>
      </c>
      <c r="BH120" s="2" t="str">
        <f>IFERROR(#REF!/GAMSCopen!BG120,"")</f>
        <v/>
      </c>
      <c r="BI120" s="2" t="str">
        <f>IFERROR(#REF!/GAMSCopen!BH120,"")</f>
        <v/>
      </c>
      <c r="BJ120" s="2" t="str">
        <f>IFERROR(#REF!/GAMSCopen!BI120,"")</f>
        <v/>
      </c>
    </row>
    <row r="121" spans="1:62" x14ac:dyDescent="0.25">
      <c r="A121" t="e">
        <f>#REF!</f>
        <v>#REF!</v>
      </c>
      <c r="B121" t="str">
        <f>GAMSbase!A121</f>
        <v>All Periods gross MPK</v>
      </c>
      <c r="C121" s="2" t="str">
        <f>IFERROR(#REF!/GAMSCopen!B121,"")</f>
        <v/>
      </c>
      <c r="D121" s="2" t="str">
        <f>IFERROR(#REF!/GAMSCopen!C121,"")</f>
        <v/>
      </c>
      <c r="E121" s="2" t="str">
        <f>IFERROR(#REF!/GAMSCopen!D121,"")</f>
        <v/>
      </c>
      <c r="F121" s="2" t="str">
        <f>IFERROR(#REF!/GAMSCopen!E121,"")</f>
        <v/>
      </c>
      <c r="G121" s="2" t="str">
        <f>IFERROR(#REF!/GAMSCopen!F121,"")</f>
        <v/>
      </c>
      <c r="H121" s="2" t="str">
        <f>IFERROR(#REF!/GAMSCopen!G121,"")</f>
        <v/>
      </c>
      <c r="I121" s="2" t="str">
        <f>IFERROR(#REF!/GAMSCopen!H121,"")</f>
        <v/>
      </c>
      <c r="J121" s="2" t="str">
        <f>IFERROR(#REF!/GAMSCopen!I121,"")</f>
        <v/>
      </c>
      <c r="K121" s="2" t="str">
        <f>IFERROR(#REF!/GAMSCopen!J121,"")</f>
        <v/>
      </c>
      <c r="L121" s="2" t="str">
        <f>IFERROR(#REF!/GAMSCopen!K121,"")</f>
        <v/>
      </c>
      <c r="M121" s="2" t="str">
        <f>IFERROR(#REF!/GAMSCopen!L121,"")</f>
        <v/>
      </c>
      <c r="N121" s="2" t="str">
        <f>IFERROR(#REF!/GAMSCopen!M121,"")</f>
        <v/>
      </c>
      <c r="O121" s="2" t="str">
        <f>IFERROR(#REF!/GAMSCopen!N121,"")</f>
        <v/>
      </c>
      <c r="P121" s="2" t="str">
        <f>IFERROR(#REF!/GAMSCopen!O121,"")</f>
        <v/>
      </c>
      <c r="Q121" s="2" t="str">
        <f>IFERROR(#REF!/GAMSCopen!P121,"")</f>
        <v/>
      </c>
      <c r="R121" s="2" t="str">
        <f>IFERROR(#REF!/GAMSCopen!Q121,"")</f>
        <v/>
      </c>
      <c r="S121" s="2" t="str">
        <f>IFERROR(#REF!/GAMSCopen!R121,"")</f>
        <v/>
      </c>
      <c r="T121" s="2" t="str">
        <f>IFERROR(#REF!/GAMSCopen!S121,"")</f>
        <v/>
      </c>
      <c r="U121" s="2" t="str">
        <f>IFERROR(#REF!/GAMSCopen!T121,"")</f>
        <v/>
      </c>
      <c r="V121" s="2" t="str">
        <f>IFERROR(#REF!/GAMSCopen!U121,"")</f>
        <v/>
      </c>
      <c r="W121" s="2" t="str">
        <f>IFERROR(#REF!/GAMSCopen!V121,"")</f>
        <v/>
      </c>
      <c r="X121" s="2" t="str">
        <f>IFERROR(#REF!/GAMSCopen!W121,"")</f>
        <v/>
      </c>
      <c r="Y121" s="2" t="str">
        <f>IFERROR(#REF!/GAMSCopen!X121,"")</f>
        <v/>
      </c>
      <c r="Z121" s="2" t="str">
        <f>IFERROR(#REF!/GAMSCopen!Y121,"")</f>
        <v/>
      </c>
      <c r="AA121" s="2" t="str">
        <f>IFERROR(#REF!/GAMSCopen!Z121,"")</f>
        <v/>
      </c>
      <c r="AB121" s="2" t="str">
        <f>IFERROR(#REF!/GAMSCopen!AA121,"")</f>
        <v/>
      </c>
      <c r="AC121" s="2" t="str">
        <f>IFERROR(#REF!/GAMSCopen!AB121,"")</f>
        <v/>
      </c>
      <c r="AD121" s="2" t="str">
        <f>IFERROR(#REF!/GAMSCopen!AC121,"")</f>
        <v/>
      </c>
      <c r="AE121" s="2" t="str">
        <f>IFERROR(#REF!/GAMSCopen!AD121,"")</f>
        <v/>
      </c>
      <c r="AF121" s="2" t="str">
        <f>IFERROR(#REF!/GAMSCopen!AE121,"")</f>
        <v/>
      </c>
      <c r="AG121" s="2" t="str">
        <f>IFERROR(#REF!/GAMSCopen!AF121,"")</f>
        <v/>
      </c>
      <c r="AH121" s="2" t="str">
        <f>IFERROR(#REF!/GAMSCopen!AG121,"")</f>
        <v/>
      </c>
      <c r="AI121" s="2" t="str">
        <f>IFERROR(#REF!/GAMSCopen!AH121,"")</f>
        <v/>
      </c>
      <c r="AJ121" s="2" t="str">
        <f>IFERROR(#REF!/GAMSCopen!AI121,"")</f>
        <v/>
      </c>
      <c r="AK121" s="2" t="str">
        <f>IFERROR(#REF!/GAMSCopen!AJ121,"")</f>
        <v/>
      </c>
      <c r="AL121" s="2" t="str">
        <f>IFERROR(#REF!/GAMSCopen!AK121,"")</f>
        <v/>
      </c>
      <c r="AM121" s="2" t="str">
        <f>IFERROR(#REF!/GAMSCopen!AL121,"")</f>
        <v/>
      </c>
      <c r="AN121" s="2" t="str">
        <f>IFERROR(#REF!/GAMSCopen!AM121,"")</f>
        <v/>
      </c>
      <c r="AO121" s="2" t="str">
        <f>IFERROR(#REF!/GAMSCopen!AN121,"")</f>
        <v/>
      </c>
      <c r="AP121" s="2" t="str">
        <f>IFERROR(#REF!/GAMSCopen!AO121,"")</f>
        <v/>
      </c>
      <c r="AQ121" s="2" t="str">
        <f>IFERROR(#REF!/GAMSCopen!AP121,"")</f>
        <v/>
      </c>
      <c r="AR121" s="2" t="str">
        <f>IFERROR(#REF!/GAMSCopen!AQ121,"")</f>
        <v/>
      </c>
      <c r="AS121" s="2" t="str">
        <f>IFERROR(#REF!/GAMSCopen!AR121,"")</f>
        <v/>
      </c>
      <c r="AT121" s="2" t="str">
        <f>IFERROR(#REF!/GAMSCopen!AS121,"")</f>
        <v/>
      </c>
      <c r="AU121" s="2" t="str">
        <f>IFERROR(#REF!/GAMSCopen!AT121,"")</f>
        <v/>
      </c>
      <c r="AV121" s="2" t="str">
        <f>IFERROR(#REF!/GAMSCopen!AU121,"")</f>
        <v/>
      </c>
      <c r="AW121" s="2" t="str">
        <f>IFERROR(#REF!/GAMSCopen!AV121,"")</f>
        <v/>
      </c>
      <c r="AX121" s="2" t="str">
        <f>IFERROR(#REF!/GAMSCopen!AW121,"")</f>
        <v/>
      </c>
      <c r="AY121" s="2" t="str">
        <f>IFERROR(#REF!/GAMSCopen!AX121,"")</f>
        <v/>
      </c>
      <c r="AZ121" s="2" t="str">
        <f>IFERROR(#REF!/GAMSCopen!AY121,"")</f>
        <v/>
      </c>
      <c r="BA121" s="2" t="str">
        <f>IFERROR(#REF!/GAMSCopen!AZ121,"")</f>
        <v/>
      </c>
      <c r="BB121" s="2" t="str">
        <f>IFERROR(#REF!/GAMSCopen!BA121,"")</f>
        <v/>
      </c>
      <c r="BC121" s="2" t="str">
        <f>IFERROR(#REF!/GAMSCopen!BB121,"")</f>
        <v/>
      </c>
      <c r="BD121" s="2" t="str">
        <f>IFERROR(#REF!/GAMSCopen!BC121,"")</f>
        <v/>
      </c>
      <c r="BE121" s="2" t="str">
        <f>IFERROR(#REF!/GAMSCopen!BD121,"")</f>
        <v/>
      </c>
      <c r="BF121" s="2" t="str">
        <f>IFERROR(#REF!/GAMSCopen!BE121,"")</f>
        <v/>
      </c>
      <c r="BG121" s="2" t="str">
        <f>IFERROR(#REF!/GAMSCopen!BF121,"")</f>
        <v/>
      </c>
      <c r="BH121" s="2" t="str">
        <f>IFERROR(#REF!/GAMSCopen!BG121,"")</f>
        <v/>
      </c>
      <c r="BI121" s="2" t="str">
        <f>IFERROR(#REF!/GAMSCopen!BH121,"")</f>
        <v/>
      </c>
      <c r="BJ121" s="2" t="str">
        <f>IFERROR(#REF!/GAMSCopen!BI121,"")</f>
        <v/>
      </c>
    </row>
    <row r="122" spans="1:62" x14ac:dyDescent="0.25">
      <c r="A122" t="e">
        <f>#REF!</f>
        <v>#REF!</v>
      </c>
      <c r="B122" t="str">
        <f>GAMSbase!A122</f>
        <v>* WELFARE</v>
      </c>
      <c r="C122" s="2" t="str">
        <f>IFERROR(#REF!/GAMSCopen!B122,"")</f>
        <v/>
      </c>
      <c r="D122" s="2" t="str">
        <f>IFERROR(#REF!/GAMSCopen!C122,"")</f>
        <v/>
      </c>
      <c r="E122" s="2" t="str">
        <f>IFERROR(#REF!/GAMSCopen!D122,"")</f>
        <v/>
      </c>
      <c r="F122" s="2" t="str">
        <f>IFERROR(#REF!/GAMSCopen!E122,"")</f>
        <v/>
      </c>
      <c r="G122" s="2" t="str">
        <f>IFERROR(#REF!/GAMSCopen!F122,"")</f>
        <v/>
      </c>
      <c r="H122" s="2" t="str">
        <f>IFERROR(#REF!/GAMSCopen!G122,"")</f>
        <v/>
      </c>
      <c r="I122" s="2" t="str">
        <f>IFERROR(#REF!/GAMSCopen!H122,"")</f>
        <v/>
      </c>
      <c r="J122" s="2" t="str">
        <f>IFERROR(#REF!/GAMSCopen!I122,"")</f>
        <v/>
      </c>
      <c r="K122" s="2" t="str">
        <f>IFERROR(#REF!/GAMSCopen!J122,"")</f>
        <v/>
      </c>
      <c r="L122" s="2" t="str">
        <f>IFERROR(#REF!/GAMSCopen!K122,"")</f>
        <v/>
      </c>
      <c r="M122" s="2" t="str">
        <f>IFERROR(#REF!/GAMSCopen!L122,"")</f>
        <v/>
      </c>
      <c r="N122" s="2" t="str">
        <f>IFERROR(#REF!/GAMSCopen!M122,"")</f>
        <v/>
      </c>
      <c r="O122" s="2" t="str">
        <f>IFERROR(#REF!/GAMSCopen!N122,"")</f>
        <v/>
      </c>
      <c r="P122" s="2" t="str">
        <f>IFERROR(#REF!/GAMSCopen!O122,"")</f>
        <v/>
      </c>
      <c r="Q122" s="2" t="str">
        <f>IFERROR(#REF!/GAMSCopen!P122,"")</f>
        <v/>
      </c>
      <c r="R122" s="2" t="str">
        <f>IFERROR(#REF!/GAMSCopen!Q122,"")</f>
        <v/>
      </c>
      <c r="S122" s="2" t="str">
        <f>IFERROR(#REF!/GAMSCopen!R122,"")</f>
        <v/>
      </c>
      <c r="T122" s="2" t="str">
        <f>IFERROR(#REF!/GAMSCopen!S122,"")</f>
        <v/>
      </c>
      <c r="U122" s="2" t="str">
        <f>IFERROR(#REF!/GAMSCopen!T122,"")</f>
        <v/>
      </c>
      <c r="V122" s="2" t="str">
        <f>IFERROR(#REF!/GAMSCopen!U122,"")</f>
        <v/>
      </c>
      <c r="W122" s="2" t="str">
        <f>IFERROR(#REF!/GAMSCopen!V122,"")</f>
        <v/>
      </c>
      <c r="X122" s="2" t="str">
        <f>IFERROR(#REF!/GAMSCopen!W122,"")</f>
        <v/>
      </c>
      <c r="Y122" s="2" t="str">
        <f>IFERROR(#REF!/GAMSCopen!X122,"")</f>
        <v/>
      </c>
      <c r="Z122" s="2" t="str">
        <f>IFERROR(#REF!/GAMSCopen!Y122,"")</f>
        <v/>
      </c>
      <c r="AA122" s="2" t="str">
        <f>IFERROR(#REF!/GAMSCopen!Z122,"")</f>
        <v/>
      </c>
      <c r="AB122" s="2" t="str">
        <f>IFERROR(#REF!/GAMSCopen!AA122,"")</f>
        <v/>
      </c>
      <c r="AC122" s="2" t="str">
        <f>IFERROR(#REF!/GAMSCopen!AB122,"")</f>
        <v/>
      </c>
      <c r="AD122" s="2" t="str">
        <f>IFERROR(#REF!/GAMSCopen!AC122,"")</f>
        <v/>
      </c>
      <c r="AE122" s="2" t="str">
        <f>IFERROR(#REF!/GAMSCopen!AD122,"")</f>
        <v/>
      </c>
      <c r="AF122" s="2" t="str">
        <f>IFERROR(#REF!/GAMSCopen!AE122,"")</f>
        <v/>
      </c>
      <c r="AG122" s="2" t="str">
        <f>IFERROR(#REF!/GAMSCopen!AF122,"")</f>
        <v/>
      </c>
      <c r="AH122" s="2" t="str">
        <f>IFERROR(#REF!/GAMSCopen!AG122,"")</f>
        <v/>
      </c>
      <c r="AI122" s="2" t="str">
        <f>IFERROR(#REF!/GAMSCopen!AH122,"")</f>
        <v/>
      </c>
      <c r="AJ122" s="2" t="str">
        <f>IFERROR(#REF!/GAMSCopen!AI122,"")</f>
        <v/>
      </c>
      <c r="AK122" s="2" t="str">
        <f>IFERROR(#REF!/GAMSCopen!AJ122,"")</f>
        <v/>
      </c>
      <c r="AL122" s="2" t="str">
        <f>IFERROR(#REF!/GAMSCopen!AK122,"")</f>
        <v/>
      </c>
      <c r="AM122" s="2" t="str">
        <f>IFERROR(#REF!/GAMSCopen!AL122,"")</f>
        <v/>
      </c>
      <c r="AN122" s="2" t="str">
        <f>IFERROR(#REF!/GAMSCopen!AM122,"")</f>
        <v/>
      </c>
      <c r="AO122" s="2" t="str">
        <f>IFERROR(#REF!/GAMSCopen!AN122,"")</f>
        <v/>
      </c>
      <c r="AP122" s="2" t="str">
        <f>IFERROR(#REF!/GAMSCopen!AO122,"")</f>
        <v/>
      </c>
      <c r="AQ122" s="2" t="str">
        <f>IFERROR(#REF!/GAMSCopen!AP122,"")</f>
        <v/>
      </c>
      <c r="AR122" s="2" t="str">
        <f>IFERROR(#REF!/GAMSCopen!AQ122,"")</f>
        <v/>
      </c>
      <c r="AS122" s="2" t="str">
        <f>IFERROR(#REF!/GAMSCopen!AR122,"")</f>
        <v/>
      </c>
      <c r="AT122" s="2" t="str">
        <f>IFERROR(#REF!/GAMSCopen!AS122,"")</f>
        <v/>
      </c>
      <c r="AU122" s="2" t="str">
        <f>IFERROR(#REF!/GAMSCopen!AT122,"")</f>
        <v/>
      </c>
      <c r="AV122" s="2" t="str">
        <f>IFERROR(#REF!/GAMSCopen!AU122,"")</f>
        <v/>
      </c>
      <c r="AW122" s="2" t="str">
        <f>IFERROR(#REF!/GAMSCopen!AV122,"")</f>
        <v/>
      </c>
      <c r="AX122" s="2" t="str">
        <f>IFERROR(#REF!/GAMSCopen!AW122,"")</f>
        <v/>
      </c>
      <c r="AY122" s="2" t="str">
        <f>IFERROR(#REF!/GAMSCopen!AX122,"")</f>
        <v/>
      </c>
      <c r="AZ122" s="2" t="str">
        <f>IFERROR(#REF!/GAMSCopen!AY122,"")</f>
        <v/>
      </c>
      <c r="BA122" s="2" t="str">
        <f>IFERROR(#REF!/GAMSCopen!AZ122,"")</f>
        <v/>
      </c>
      <c r="BB122" s="2" t="str">
        <f>IFERROR(#REF!/GAMSCopen!BA122,"")</f>
        <v/>
      </c>
      <c r="BC122" s="2" t="str">
        <f>IFERROR(#REF!/GAMSCopen!BB122,"")</f>
        <v/>
      </c>
      <c r="BD122" s="2" t="str">
        <f>IFERROR(#REF!/GAMSCopen!BC122,"")</f>
        <v/>
      </c>
      <c r="BE122" s="2" t="str">
        <f>IFERROR(#REF!/GAMSCopen!BD122,"")</f>
        <v/>
      </c>
      <c r="BF122" s="2" t="str">
        <f>IFERROR(#REF!/GAMSCopen!BE122,"")</f>
        <v/>
      </c>
      <c r="BG122" s="2" t="str">
        <f>IFERROR(#REF!/GAMSCopen!BF122,"")</f>
        <v/>
      </c>
      <c r="BH122" s="2" t="str">
        <f>IFERROR(#REF!/GAMSCopen!BG122,"")</f>
        <v/>
      </c>
      <c r="BI122" s="2" t="str">
        <f>IFERROR(#REF!/GAMSCopen!BH122,"")</f>
        <v/>
      </c>
      <c r="BJ122" s="2" t="str">
        <f>IFERROR(#REF!/GAMSCopen!BI122,"")</f>
        <v/>
      </c>
    </row>
    <row r="123" spans="1:62" x14ac:dyDescent="0.25">
      <c r="A123" t="e">
        <f>#REF!</f>
        <v>#REF!</v>
      </c>
      <c r="B123" t="str">
        <f>GAMSbase!A123</f>
        <v>Consumption (trillion USD per year)</v>
      </c>
      <c r="C123" s="2" t="str">
        <f>IFERROR(#REF!/GAMSCopen!B123,"")</f>
        <v/>
      </c>
      <c r="D123" s="2" t="str">
        <f>IFERROR(#REF!/GAMSCopen!C123,"")</f>
        <v/>
      </c>
      <c r="E123" s="2" t="str">
        <f>IFERROR(#REF!/GAMSCopen!D123,"")</f>
        <v/>
      </c>
      <c r="F123" s="2" t="str">
        <f>IFERROR(#REF!/GAMSCopen!E123,"")</f>
        <v/>
      </c>
      <c r="G123" s="2" t="str">
        <f>IFERROR(#REF!/GAMSCopen!F123,"")</f>
        <v/>
      </c>
      <c r="H123" s="2" t="str">
        <f>IFERROR(#REF!/GAMSCopen!G123,"")</f>
        <v/>
      </c>
      <c r="I123" s="2" t="str">
        <f>IFERROR(#REF!/GAMSCopen!H123,"")</f>
        <v/>
      </c>
      <c r="J123" s="2" t="str">
        <f>IFERROR(#REF!/GAMSCopen!I123,"")</f>
        <v/>
      </c>
      <c r="K123" s="2" t="str">
        <f>IFERROR(#REF!/GAMSCopen!J123,"")</f>
        <v/>
      </c>
      <c r="L123" s="2" t="str">
        <f>IFERROR(#REF!/GAMSCopen!K123,"")</f>
        <v/>
      </c>
      <c r="M123" s="2" t="str">
        <f>IFERROR(#REF!/GAMSCopen!L123,"")</f>
        <v/>
      </c>
      <c r="N123" s="2" t="str">
        <f>IFERROR(#REF!/GAMSCopen!M123,"")</f>
        <v/>
      </c>
      <c r="O123" s="2" t="str">
        <f>IFERROR(#REF!/GAMSCopen!N123,"")</f>
        <v/>
      </c>
      <c r="P123" s="2" t="str">
        <f>IFERROR(#REF!/GAMSCopen!O123,"")</f>
        <v/>
      </c>
      <c r="Q123" s="2" t="str">
        <f>IFERROR(#REF!/GAMSCopen!P123,"")</f>
        <v/>
      </c>
      <c r="R123" s="2" t="str">
        <f>IFERROR(#REF!/GAMSCopen!Q123,"")</f>
        <v/>
      </c>
      <c r="S123" s="2" t="str">
        <f>IFERROR(#REF!/GAMSCopen!R123,"")</f>
        <v/>
      </c>
      <c r="T123" s="2" t="str">
        <f>IFERROR(#REF!/GAMSCopen!S123,"")</f>
        <v/>
      </c>
      <c r="U123" s="2" t="str">
        <f>IFERROR(#REF!/GAMSCopen!T123,"")</f>
        <v/>
      </c>
      <c r="V123" s="2" t="str">
        <f>IFERROR(#REF!/GAMSCopen!U123,"")</f>
        <v/>
      </c>
      <c r="W123" s="2" t="str">
        <f>IFERROR(#REF!/GAMSCopen!V123,"")</f>
        <v/>
      </c>
      <c r="X123" s="2" t="str">
        <f>IFERROR(#REF!/GAMSCopen!W123,"")</f>
        <v/>
      </c>
      <c r="Y123" s="2" t="str">
        <f>IFERROR(#REF!/GAMSCopen!X123,"")</f>
        <v/>
      </c>
      <c r="Z123" s="2" t="str">
        <f>IFERROR(#REF!/GAMSCopen!Y123,"")</f>
        <v/>
      </c>
      <c r="AA123" s="2" t="str">
        <f>IFERROR(#REF!/GAMSCopen!Z123,"")</f>
        <v/>
      </c>
      <c r="AB123" s="2" t="str">
        <f>IFERROR(#REF!/GAMSCopen!AA123,"")</f>
        <v/>
      </c>
      <c r="AC123" s="2" t="str">
        <f>IFERROR(#REF!/GAMSCopen!AB123,"")</f>
        <v/>
      </c>
      <c r="AD123" s="2" t="str">
        <f>IFERROR(#REF!/GAMSCopen!AC123,"")</f>
        <v/>
      </c>
      <c r="AE123" s="2" t="str">
        <f>IFERROR(#REF!/GAMSCopen!AD123,"")</f>
        <v/>
      </c>
      <c r="AF123" s="2" t="str">
        <f>IFERROR(#REF!/GAMSCopen!AE123,"")</f>
        <v/>
      </c>
      <c r="AG123" s="2" t="str">
        <f>IFERROR(#REF!/GAMSCopen!AF123,"")</f>
        <v/>
      </c>
      <c r="AH123" s="2" t="str">
        <f>IFERROR(#REF!/GAMSCopen!AG123,"")</f>
        <v/>
      </c>
      <c r="AI123" s="2" t="str">
        <f>IFERROR(#REF!/GAMSCopen!AH123,"")</f>
        <v/>
      </c>
      <c r="AJ123" s="2" t="str">
        <f>IFERROR(#REF!/GAMSCopen!AI123,"")</f>
        <v/>
      </c>
      <c r="AK123" s="2" t="str">
        <f>IFERROR(#REF!/GAMSCopen!AJ123,"")</f>
        <v/>
      </c>
      <c r="AL123" s="2" t="str">
        <f>IFERROR(#REF!/GAMSCopen!AK123,"")</f>
        <v/>
      </c>
      <c r="AM123" s="2" t="str">
        <f>IFERROR(#REF!/GAMSCopen!AL123,"")</f>
        <v/>
      </c>
      <c r="AN123" s="2" t="str">
        <f>IFERROR(#REF!/GAMSCopen!AM123,"")</f>
        <v/>
      </c>
      <c r="AO123" s="2" t="str">
        <f>IFERROR(#REF!/GAMSCopen!AN123,"")</f>
        <v/>
      </c>
      <c r="AP123" s="2" t="str">
        <f>IFERROR(#REF!/GAMSCopen!AO123,"")</f>
        <v/>
      </c>
      <c r="AQ123" s="2" t="str">
        <f>IFERROR(#REF!/GAMSCopen!AP123,"")</f>
        <v/>
      </c>
      <c r="AR123" s="2" t="str">
        <f>IFERROR(#REF!/GAMSCopen!AQ123,"")</f>
        <v/>
      </c>
      <c r="AS123" s="2" t="str">
        <f>IFERROR(#REF!/GAMSCopen!AR123,"")</f>
        <v/>
      </c>
      <c r="AT123" s="2" t="str">
        <f>IFERROR(#REF!/GAMSCopen!AS123,"")</f>
        <v/>
      </c>
      <c r="AU123" s="2" t="str">
        <f>IFERROR(#REF!/GAMSCopen!AT123,"")</f>
        <v/>
      </c>
      <c r="AV123" s="2" t="str">
        <f>IFERROR(#REF!/GAMSCopen!AU123,"")</f>
        <v/>
      </c>
      <c r="AW123" s="2" t="str">
        <f>IFERROR(#REF!/GAMSCopen!AV123,"")</f>
        <v/>
      </c>
      <c r="AX123" s="2" t="str">
        <f>IFERROR(#REF!/GAMSCopen!AW123,"")</f>
        <v/>
      </c>
      <c r="AY123" s="2" t="str">
        <f>IFERROR(#REF!/GAMSCopen!AX123,"")</f>
        <v/>
      </c>
      <c r="AZ123" s="2" t="str">
        <f>IFERROR(#REF!/GAMSCopen!AY123,"")</f>
        <v/>
      </c>
      <c r="BA123" s="2" t="str">
        <f>IFERROR(#REF!/GAMSCopen!AZ123,"")</f>
        <v/>
      </c>
      <c r="BB123" s="2" t="str">
        <f>IFERROR(#REF!/GAMSCopen!BA123,"")</f>
        <v/>
      </c>
      <c r="BC123" s="2" t="str">
        <f>IFERROR(#REF!/GAMSCopen!BB123,"")</f>
        <v/>
      </c>
      <c r="BD123" s="2" t="str">
        <f>IFERROR(#REF!/GAMSCopen!BC123,"")</f>
        <v/>
      </c>
      <c r="BE123" s="2" t="str">
        <f>IFERROR(#REF!/GAMSCopen!BD123,"")</f>
        <v/>
      </c>
      <c r="BF123" s="2" t="str">
        <f>IFERROR(#REF!/GAMSCopen!BE123,"")</f>
        <v/>
      </c>
      <c r="BG123" s="2" t="str">
        <f>IFERROR(#REF!/GAMSCopen!BF123,"")</f>
        <v/>
      </c>
      <c r="BH123" s="2" t="str">
        <f>IFERROR(#REF!/GAMSCopen!BG123,"")</f>
        <v/>
      </c>
      <c r="BI123" s="2" t="str">
        <f>IFERROR(#REF!/GAMSCopen!BH123,"")</f>
        <v/>
      </c>
      <c r="BJ123" s="2" t="str">
        <f>IFERROR(#REF!/GAMSCopen!BI123,"")</f>
        <v/>
      </c>
    </row>
    <row r="124" spans="1:62" x14ac:dyDescent="0.25">
      <c r="A124" t="e">
        <f>#REF!</f>
        <v>#REF!</v>
      </c>
      <c r="B124" t="str">
        <f>GAMSbase!A124</f>
        <v>Net Capial Accumulation (trillion USD per year)</v>
      </c>
      <c r="C124" s="2" t="str">
        <f>IFERROR(#REF!/GAMSCopen!B124,"")</f>
        <v/>
      </c>
      <c r="D124" s="2" t="str">
        <f>IFERROR(#REF!/GAMSCopen!C124,"")</f>
        <v/>
      </c>
      <c r="E124" s="2" t="str">
        <f>IFERROR(#REF!/GAMSCopen!D124,"")</f>
        <v/>
      </c>
      <c r="F124" s="2" t="str">
        <f>IFERROR(#REF!/GAMSCopen!E124,"")</f>
        <v/>
      </c>
      <c r="G124" s="2" t="str">
        <f>IFERROR(#REF!/GAMSCopen!F124,"")</f>
        <v/>
      </c>
      <c r="H124" s="2" t="str">
        <f>IFERROR(#REF!/GAMSCopen!G124,"")</f>
        <v/>
      </c>
      <c r="I124" s="2" t="str">
        <f>IFERROR(#REF!/GAMSCopen!H124,"")</f>
        <v/>
      </c>
      <c r="J124" s="2" t="str">
        <f>IFERROR(#REF!/GAMSCopen!I124,"")</f>
        <v/>
      </c>
      <c r="K124" s="2" t="str">
        <f>IFERROR(#REF!/GAMSCopen!J124,"")</f>
        <v/>
      </c>
      <c r="L124" s="2" t="str">
        <f>IFERROR(#REF!/GAMSCopen!K124,"")</f>
        <v/>
      </c>
      <c r="M124" s="2" t="str">
        <f>IFERROR(#REF!/GAMSCopen!L124,"")</f>
        <v/>
      </c>
      <c r="N124" s="2" t="str">
        <f>IFERROR(#REF!/GAMSCopen!M124,"")</f>
        <v/>
      </c>
      <c r="O124" s="2" t="str">
        <f>IFERROR(#REF!/GAMSCopen!N124,"")</f>
        <v/>
      </c>
      <c r="P124" s="2" t="str">
        <f>IFERROR(#REF!/GAMSCopen!O124,"")</f>
        <v/>
      </c>
      <c r="Q124" s="2" t="str">
        <f>IFERROR(#REF!/GAMSCopen!P124,"")</f>
        <v/>
      </c>
      <c r="R124" s="2" t="str">
        <f>IFERROR(#REF!/GAMSCopen!Q124,"")</f>
        <v/>
      </c>
      <c r="S124" s="2" t="str">
        <f>IFERROR(#REF!/GAMSCopen!R124,"")</f>
        <v/>
      </c>
      <c r="T124" s="2" t="str">
        <f>IFERROR(#REF!/GAMSCopen!S124,"")</f>
        <v/>
      </c>
      <c r="U124" s="2" t="str">
        <f>IFERROR(#REF!/GAMSCopen!T124,"")</f>
        <v/>
      </c>
      <c r="V124" s="2" t="str">
        <f>IFERROR(#REF!/GAMSCopen!U124,"")</f>
        <v/>
      </c>
      <c r="W124" s="2" t="str">
        <f>IFERROR(#REF!/GAMSCopen!V124,"")</f>
        <v/>
      </c>
      <c r="X124" s="2" t="str">
        <f>IFERROR(#REF!/GAMSCopen!W124,"")</f>
        <v/>
      </c>
      <c r="Y124" s="2" t="str">
        <f>IFERROR(#REF!/GAMSCopen!X124,"")</f>
        <v/>
      </c>
      <c r="Z124" s="2" t="str">
        <f>IFERROR(#REF!/GAMSCopen!Y124,"")</f>
        <v/>
      </c>
      <c r="AA124" s="2" t="str">
        <f>IFERROR(#REF!/GAMSCopen!Z124,"")</f>
        <v/>
      </c>
      <c r="AB124" s="2" t="str">
        <f>IFERROR(#REF!/GAMSCopen!AA124,"")</f>
        <v/>
      </c>
      <c r="AC124" s="2" t="str">
        <f>IFERROR(#REF!/GAMSCopen!AB124,"")</f>
        <v/>
      </c>
      <c r="AD124" s="2" t="str">
        <f>IFERROR(#REF!/GAMSCopen!AC124,"")</f>
        <v/>
      </c>
      <c r="AE124" s="2" t="str">
        <f>IFERROR(#REF!/GAMSCopen!AD124,"")</f>
        <v/>
      </c>
      <c r="AF124" s="2" t="str">
        <f>IFERROR(#REF!/GAMSCopen!AE124,"")</f>
        <v/>
      </c>
      <c r="AG124" s="2" t="str">
        <f>IFERROR(#REF!/GAMSCopen!AF124,"")</f>
        <v/>
      </c>
      <c r="AH124" s="2" t="str">
        <f>IFERROR(#REF!/GAMSCopen!AG124,"")</f>
        <v/>
      </c>
      <c r="AI124" s="2" t="str">
        <f>IFERROR(#REF!/GAMSCopen!AH124,"")</f>
        <v/>
      </c>
      <c r="AJ124" s="2" t="str">
        <f>IFERROR(#REF!/GAMSCopen!AI124,"")</f>
        <v/>
      </c>
      <c r="AK124" s="2" t="str">
        <f>IFERROR(#REF!/GAMSCopen!AJ124,"")</f>
        <v/>
      </c>
      <c r="AL124" s="2" t="str">
        <f>IFERROR(#REF!/GAMSCopen!AK124,"")</f>
        <v/>
      </c>
      <c r="AM124" s="2" t="str">
        <f>IFERROR(#REF!/GAMSCopen!AL124,"")</f>
        <v/>
      </c>
      <c r="AN124" s="2" t="str">
        <f>IFERROR(#REF!/GAMSCopen!AM124,"")</f>
        <v/>
      </c>
      <c r="AO124" s="2" t="str">
        <f>IFERROR(#REF!/GAMSCopen!AN124,"")</f>
        <v/>
      </c>
      <c r="AP124" s="2" t="str">
        <f>IFERROR(#REF!/GAMSCopen!AO124,"")</f>
        <v/>
      </c>
      <c r="AQ124" s="2" t="str">
        <f>IFERROR(#REF!/GAMSCopen!AP124,"")</f>
        <v/>
      </c>
      <c r="AR124" s="2" t="str">
        <f>IFERROR(#REF!/GAMSCopen!AQ124,"")</f>
        <v/>
      </c>
      <c r="AS124" s="2" t="str">
        <f>IFERROR(#REF!/GAMSCopen!AR124,"")</f>
        <v/>
      </c>
      <c r="AT124" s="2" t="str">
        <f>IFERROR(#REF!/GAMSCopen!AS124,"")</f>
        <v/>
      </c>
      <c r="AU124" s="2" t="str">
        <f>IFERROR(#REF!/GAMSCopen!AT124,"")</f>
        <v/>
      </c>
      <c r="AV124" s="2" t="str">
        <f>IFERROR(#REF!/GAMSCopen!AU124,"")</f>
        <v/>
      </c>
      <c r="AW124" s="2" t="str">
        <f>IFERROR(#REF!/GAMSCopen!AV124,"")</f>
        <v/>
      </c>
      <c r="AX124" s="2" t="str">
        <f>IFERROR(#REF!/GAMSCopen!AW124,"")</f>
        <v/>
      </c>
      <c r="AY124" s="2" t="str">
        <f>IFERROR(#REF!/GAMSCopen!AX124,"")</f>
        <v/>
      </c>
      <c r="AZ124" s="2" t="str">
        <f>IFERROR(#REF!/GAMSCopen!AY124,"")</f>
        <v/>
      </c>
      <c r="BA124" s="2" t="str">
        <f>IFERROR(#REF!/GAMSCopen!AZ124,"")</f>
        <v/>
      </c>
      <c r="BB124" s="2" t="str">
        <f>IFERROR(#REF!/GAMSCopen!BA124,"")</f>
        <v/>
      </c>
      <c r="BC124" s="2" t="str">
        <f>IFERROR(#REF!/GAMSCopen!BB124,"")</f>
        <v/>
      </c>
      <c r="BD124" s="2" t="str">
        <f>IFERROR(#REF!/GAMSCopen!BC124,"")</f>
        <v/>
      </c>
      <c r="BE124" s="2" t="str">
        <f>IFERROR(#REF!/GAMSCopen!BD124,"")</f>
        <v/>
      </c>
      <c r="BF124" s="2" t="str">
        <f>IFERROR(#REF!/GAMSCopen!BE124,"")</f>
        <v/>
      </c>
      <c r="BG124" s="2" t="str">
        <f>IFERROR(#REF!/GAMSCopen!BF124,"")</f>
        <v/>
      </c>
      <c r="BH124" s="2" t="str">
        <f>IFERROR(#REF!/GAMSCopen!BG124,"")</f>
        <v/>
      </c>
      <c r="BI124" s="2" t="str">
        <f>IFERROR(#REF!/GAMSCopen!BH124,"")</f>
        <v/>
      </c>
      <c r="BJ124" s="2" t="str">
        <f>IFERROR(#REF!/GAMSCopen!BI124,"")</f>
        <v/>
      </c>
    </row>
    <row r="125" spans="1:62" x14ac:dyDescent="0.25">
      <c r="A125" t="e">
        <f>#REF!</f>
        <v>#REF!</v>
      </c>
      <c r="B125" t="str">
        <f>GAMSbase!A125</f>
        <v>Net National Income (consumption basis)</v>
      </c>
      <c r="C125" s="2" t="str">
        <f>IFERROR(#REF!/GAMSCopen!B125,"")</f>
        <v/>
      </c>
      <c r="D125" s="2" t="str">
        <f>IFERROR(#REF!/GAMSCopen!C125,"")</f>
        <v/>
      </c>
      <c r="E125" s="2" t="str">
        <f>IFERROR(#REF!/GAMSCopen!D125,"")</f>
        <v/>
      </c>
      <c r="F125" s="2" t="str">
        <f>IFERROR(#REF!/GAMSCopen!E125,"")</f>
        <v/>
      </c>
      <c r="G125" s="2" t="str">
        <f>IFERROR(#REF!/GAMSCopen!F125,"")</f>
        <v/>
      </c>
      <c r="H125" s="2" t="str">
        <f>IFERROR(#REF!/GAMSCopen!G125,"")</f>
        <v/>
      </c>
      <c r="I125" s="2" t="str">
        <f>IFERROR(#REF!/GAMSCopen!H125,"")</f>
        <v/>
      </c>
      <c r="J125" s="2" t="str">
        <f>IFERROR(#REF!/GAMSCopen!I125,"")</f>
        <v/>
      </c>
      <c r="K125" s="2" t="str">
        <f>IFERROR(#REF!/GAMSCopen!J125,"")</f>
        <v/>
      </c>
      <c r="L125" s="2" t="str">
        <f>IFERROR(#REF!/GAMSCopen!K125,"")</f>
        <v/>
      </c>
      <c r="M125" s="2" t="str">
        <f>IFERROR(#REF!/GAMSCopen!L125,"")</f>
        <v/>
      </c>
      <c r="N125" s="2" t="str">
        <f>IFERROR(#REF!/GAMSCopen!M125,"")</f>
        <v/>
      </c>
      <c r="O125" s="2" t="str">
        <f>IFERROR(#REF!/GAMSCopen!N125,"")</f>
        <v/>
      </c>
      <c r="P125" s="2" t="str">
        <f>IFERROR(#REF!/GAMSCopen!O125,"")</f>
        <v/>
      </c>
      <c r="Q125" s="2" t="str">
        <f>IFERROR(#REF!/GAMSCopen!P125,"")</f>
        <v/>
      </c>
      <c r="R125" s="2" t="str">
        <f>IFERROR(#REF!/GAMSCopen!Q125,"")</f>
        <v/>
      </c>
      <c r="S125" s="2" t="str">
        <f>IFERROR(#REF!/GAMSCopen!R125,"")</f>
        <v/>
      </c>
      <c r="T125" s="2" t="str">
        <f>IFERROR(#REF!/GAMSCopen!S125,"")</f>
        <v/>
      </c>
      <c r="U125" s="2" t="str">
        <f>IFERROR(#REF!/GAMSCopen!T125,"")</f>
        <v/>
      </c>
      <c r="V125" s="2" t="str">
        <f>IFERROR(#REF!/GAMSCopen!U125,"")</f>
        <v/>
      </c>
      <c r="W125" s="2" t="str">
        <f>IFERROR(#REF!/GAMSCopen!V125,"")</f>
        <v/>
      </c>
      <c r="X125" s="2" t="str">
        <f>IFERROR(#REF!/GAMSCopen!W125,"")</f>
        <v/>
      </c>
      <c r="Y125" s="2" t="str">
        <f>IFERROR(#REF!/GAMSCopen!X125,"")</f>
        <v/>
      </c>
      <c r="Z125" s="2" t="str">
        <f>IFERROR(#REF!/GAMSCopen!Y125,"")</f>
        <v/>
      </c>
      <c r="AA125" s="2" t="str">
        <f>IFERROR(#REF!/GAMSCopen!Z125,"")</f>
        <v/>
      </c>
      <c r="AB125" s="2" t="str">
        <f>IFERROR(#REF!/GAMSCopen!AA125,"")</f>
        <v/>
      </c>
      <c r="AC125" s="2" t="str">
        <f>IFERROR(#REF!/GAMSCopen!AB125,"")</f>
        <v/>
      </c>
      <c r="AD125" s="2" t="str">
        <f>IFERROR(#REF!/GAMSCopen!AC125,"")</f>
        <v/>
      </c>
      <c r="AE125" s="2" t="str">
        <f>IFERROR(#REF!/GAMSCopen!AD125,"")</f>
        <v/>
      </c>
      <c r="AF125" s="2" t="str">
        <f>IFERROR(#REF!/GAMSCopen!AE125,"")</f>
        <v/>
      </c>
      <c r="AG125" s="2" t="str">
        <f>IFERROR(#REF!/GAMSCopen!AF125,"")</f>
        <v/>
      </c>
      <c r="AH125" s="2" t="str">
        <f>IFERROR(#REF!/GAMSCopen!AG125,"")</f>
        <v/>
      </c>
      <c r="AI125" s="2" t="str">
        <f>IFERROR(#REF!/GAMSCopen!AH125,"")</f>
        <v/>
      </c>
      <c r="AJ125" s="2" t="str">
        <f>IFERROR(#REF!/GAMSCopen!AI125,"")</f>
        <v/>
      </c>
      <c r="AK125" s="2" t="str">
        <f>IFERROR(#REF!/GAMSCopen!AJ125,"")</f>
        <v/>
      </c>
      <c r="AL125" s="2" t="str">
        <f>IFERROR(#REF!/GAMSCopen!AK125,"")</f>
        <v/>
      </c>
      <c r="AM125" s="2" t="str">
        <f>IFERROR(#REF!/GAMSCopen!AL125,"")</f>
        <v/>
      </c>
      <c r="AN125" s="2" t="str">
        <f>IFERROR(#REF!/GAMSCopen!AM125,"")</f>
        <v/>
      </c>
      <c r="AO125" s="2" t="str">
        <f>IFERROR(#REF!/GAMSCopen!AN125,"")</f>
        <v/>
      </c>
      <c r="AP125" s="2" t="str">
        <f>IFERROR(#REF!/GAMSCopen!AO125,"")</f>
        <v/>
      </c>
      <c r="AQ125" s="2" t="str">
        <f>IFERROR(#REF!/GAMSCopen!AP125,"")</f>
        <v/>
      </c>
      <c r="AR125" s="2" t="str">
        <f>IFERROR(#REF!/GAMSCopen!AQ125,"")</f>
        <v/>
      </c>
      <c r="AS125" s="2" t="str">
        <f>IFERROR(#REF!/GAMSCopen!AR125,"")</f>
        <v/>
      </c>
      <c r="AT125" s="2" t="str">
        <f>IFERROR(#REF!/GAMSCopen!AS125,"")</f>
        <v/>
      </c>
      <c r="AU125" s="2" t="str">
        <f>IFERROR(#REF!/GAMSCopen!AT125,"")</f>
        <v/>
      </c>
      <c r="AV125" s="2" t="str">
        <f>IFERROR(#REF!/GAMSCopen!AU125,"")</f>
        <v/>
      </c>
      <c r="AW125" s="2" t="str">
        <f>IFERROR(#REF!/GAMSCopen!AV125,"")</f>
        <v/>
      </c>
      <c r="AX125" s="2" t="str">
        <f>IFERROR(#REF!/GAMSCopen!AW125,"")</f>
        <v/>
      </c>
      <c r="AY125" s="2" t="str">
        <f>IFERROR(#REF!/GAMSCopen!AX125,"")</f>
        <v/>
      </c>
      <c r="AZ125" s="2" t="str">
        <f>IFERROR(#REF!/GAMSCopen!AY125,"")</f>
        <v/>
      </c>
      <c r="BA125" s="2" t="str">
        <f>IFERROR(#REF!/GAMSCopen!AZ125,"")</f>
        <v/>
      </c>
      <c r="BB125" s="2" t="str">
        <f>IFERROR(#REF!/GAMSCopen!BA125,"")</f>
        <v/>
      </c>
      <c r="BC125" s="2" t="str">
        <f>IFERROR(#REF!/GAMSCopen!BB125,"")</f>
        <v/>
      </c>
      <c r="BD125" s="2" t="str">
        <f>IFERROR(#REF!/GAMSCopen!BC125,"")</f>
        <v/>
      </c>
      <c r="BE125" s="2" t="str">
        <f>IFERROR(#REF!/GAMSCopen!BD125,"")</f>
        <v/>
      </c>
      <c r="BF125" s="2" t="str">
        <f>IFERROR(#REF!/GAMSCopen!BE125,"")</f>
        <v/>
      </c>
      <c r="BG125" s="2" t="str">
        <f>IFERROR(#REF!/GAMSCopen!BF125,"")</f>
        <v/>
      </c>
      <c r="BH125" s="2" t="str">
        <f>IFERROR(#REF!/GAMSCopen!BG125,"")</f>
        <v/>
      </c>
      <c r="BI125" s="2" t="str">
        <f>IFERROR(#REF!/GAMSCopen!BH125,"")</f>
        <v/>
      </c>
      <c r="BJ125" s="2" t="str">
        <f>IFERROR(#REF!/GAMSCopen!BI125,"")</f>
        <v/>
      </c>
    </row>
    <row r="126" spans="1:62" x14ac:dyDescent="0.25">
      <c r="A126" t="e">
        <f>#REF!</f>
        <v>#REF!</v>
      </c>
      <c r="B126" t="str">
        <f>GAMSbase!A126</f>
        <v>Consumption Per Capita (thousand USD per year)</v>
      </c>
      <c r="C126" s="2" t="str">
        <f>IFERROR(#REF!/GAMSCopen!B126,"")</f>
        <v/>
      </c>
      <c r="D126" s="2" t="str">
        <f>IFERROR(#REF!/GAMSCopen!C126,"")</f>
        <v/>
      </c>
      <c r="E126" s="2" t="str">
        <f>IFERROR(#REF!/GAMSCopen!D126,"")</f>
        <v/>
      </c>
      <c r="F126" s="2" t="str">
        <f>IFERROR(#REF!/GAMSCopen!E126,"")</f>
        <v/>
      </c>
      <c r="G126" s="2" t="str">
        <f>IFERROR(#REF!/GAMSCopen!F126,"")</f>
        <v/>
      </c>
      <c r="H126" s="2" t="str">
        <f>IFERROR(#REF!/GAMSCopen!G126,"")</f>
        <v/>
      </c>
      <c r="I126" s="2" t="str">
        <f>IFERROR(#REF!/GAMSCopen!H126,"")</f>
        <v/>
      </c>
      <c r="J126" s="2" t="str">
        <f>IFERROR(#REF!/GAMSCopen!I126,"")</f>
        <v/>
      </c>
      <c r="K126" s="2" t="str">
        <f>IFERROR(#REF!/GAMSCopen!J126,"")</f>
        <v/>
      </c>
      <c r="L126" s="2" t="str">
        <f>IFERROR(#REF!/GAMSCopen!K126,"")</f>
        <v/>
      </c>
      <c r="M126" s="2" t="str">
        <f>IFERROR(#REF!/GAMSCopen!L126,"")</f>
        <v/>
      </c>
      <c r="N126" s="2" t="str">
        <f>IFERROR(#REF!/GAMSCopen!M126,"")</f>
        <v/>
      </c>
      <c r="O126" s="2" t="str">
        <f>IFERROR(#REF!/GAMSCopen!N126,"")</f>
        <v/>
      </c>
      <c r="P126" s="2" t="str">
        <f>IFERROR(#REF!/GAMSCopen!O126,"")</f>
        <v/>
      </c>
      <c r="Q126" s="2" t="str">
        <f>IFERROR(#REF!/GAMSCopen!P126,"")</f>
        <v/>
      </c>
      <c r="R126" s="2" t="str">
        <f>IFERROR(#REF!/GAMSCopen!Q126,"")</f>
        <v/>
      </c>
      <c r="S126" s="2" t="str">
        <f>IFERROR(#REF!/GAMSCopen!R126,"")</f>
        <v/>
      </c>
      <c r="T126" s="2" t="str">
        <f>IFERROR(#REF!/GAMSCopen!S126,"")</f>
        <v/>
      </c>
      <c r="U126" s="2" t="str">
        <f>IFERROR(#REF!/GAMSCopen!T126,"")</f>
        <v/>
      </c>
      <c r="V126" s="2" t="str">
        <f>IFERROR(#REF!/GAMSCopen!U126,"")</f>
        <v/>
      </c>
      <c r="W126" s="2" t="str">
        <f>IFERROR(#REF!/GAMSCopen!V126,"")</f>
        <v/>
      </c>
      <c r="X126" s="2" t="str">
        <f>IFERROR(#REF!/GAMSCopen!W126,"")</f>
        <v/>
      </c>
      <c r="Y126" s="2" t="str">
        <f>IFERROR(#REF!/GAMSCopen!X126,"")</f>
        <v/>
      </c>
      <c r="Z126" s="2" t="str">
        <f>IFERROR(#REF!/GAMSCopen!Y126,"")</f>
        <v/>
      </c>
      <c r="AA126" s="2" t="str">
        <f>IFERROR(#REF!/GAMSCopen!Z126,"")</f>
        <v/>
      </c>
      <c r="AB126" s="2" t="str">
        <f>IFERROR(#REF!/GAMSCopen!AA126,"")</f>
        <v/>
      </c>
      <c r="AC126" s="2" t="str">
        <f>IFERROR(#REF!/GAMSCopen!AB126,"")</f>
        <v/>
      </c>
      <c r="AD126" s="2" t="str">
        <f>IFERROR(#REF!/GAMSCopen!AC126,"")</f>
        <v/>
      </c>
      <c r="AE126" s="2" t="str">
        <f>IFERROR(#REF!/GAMSCopen!AD126,"")</f>
        <v/>
      </c>
      <c r="AF126" s="2" t="str">
        <f>IFERROR(#REF!/GAMSCopen!AE126,"")</f>
        <v/>
      </c>
      <c r="AG126" s="2" t="str">
        <f>IFERROR(#REF!/GAMSCopen!AF126,"")</f>
        <v/>
      </c>
      <c r="AH126" s="2" t="str">
        <f>IFERROR(#REF!/GAMSCopen!AG126,"")</f>
        <v/>
      </c>
      <c r="AI126" s="2" t="str">
        <f>IFERROR(#REF!/GAMSCopen!AH126,"")</f>
        <v/>
      </c>
      <c r="AJ126" s="2" t="str">
        <f>IFERROR(#REF!/GAMSCopen!AI126,"")</f>
        <v/>
      </c>
      <c r="AK126" s="2" t="str">
        <f>IFERROR(#REF!/GAMSCopen!AJ126,"")</f>
        <v/>
      </c>
      <c r="AL126" s="2" t="str">
        <f>IFERROR(#REF!/GAMSCopen!AK126,"")</f>
        <v/>
      </c>
      <c r="AM126" s="2" t="str">
        <f>IFERROR(#REF!/GAMSCopen!AL126,"")</f>
        <v/>
      </c>
      <c r="AN126" s="2" t="str">
        <f>IFERROR(#REF!/GAMSCopen!AM126,"")</f>
        <v/>
      </c>
      <c r="AO126" s="2" t="str">
        <f>IFERROR(#REF!/GAMSCopen!AN126,"")</f>
        <v/>
      </c>
      <c r="AP126" s="2" t="str">
        <f>IFERROR(#REF!/GAMSCopen!AO126,"")</f>
        <v/>
      </c>
      <c r="AQ126" s="2" t="str">
        <f>IFERROR(#REF!/GAMSCopen!AP126,"")</f>
        <v/>
      </c>
      <c r="AR126" s="2" t="str">
        <f>IFERROR(#REF!/GAMSCopen!AQ126,"")</f>
        <v/>
      </c>
      <c r="AS126" s="2" t="str">
        <f>IFERROR(#REF!/GAMSCopen!AR126,"")</f>
        <v/>
      </c>
      <c r="AT126" s="2" t="str">
        <f>IFERROR(#REF!/GAMSCopen!AS126,"")</f>
        <v/>
      </c>
      <c r="AU126" s="2" t="str">
        <f>IFERROR(#REF!/GAMSCopen!AT126,"")</f>
        <v/>
      </c>
      <c r="AV126" s="2" t="str">
        <f>IFERROR(#REF!/GAMSCopen!AU126,"")</f>
        <v/>
      </c>
      <c r="AW126" s="2" t="str">
        <f>IFERROR(#REF!/GAMSCopen!AV126,"")</f>
        <v/>
      </c>
      <c r="AX126" s="2" t="str">
        <f>IFERROR(#REF!/GAMSCopen!AW126,"")</f>
        <v/>
      </c>
      <c r="AY126" s="2" t="str">
        <f>IFERROR(#REF!/GAMSCopen!AX126,"")</f>
        <v/>
      </c>
      <c r="AZ126" s="2" t="str">
        <f>IFERROR(#REF!/GAMSCopen!AY126,"")</f>
        <v/>
      </c>
      <c r="BA126" s="2" t="str">
        <f>IFERROR(#REF!/GAMSCopen!AZ126,"")</f>
        <v/>
      </c>
      <c r="BB126" s="2" t="str">
        <f>IFERROR(#REF!/GAMSCopen!BA126,"")</f>
        <v/>
      </c>
      <c r="BC126" s="2" t="str">
        <f>IFERROR(#REF!/GAMSCopen!BB126,"")</f>
        <v/>
      </c>
      <c r="BD126" s="2" t="str">
        <f>IFERROR(#REF!/GAMSCopen!BC126,"")</f>
        <v/>
      </c>
      <c r="BE126" s="2" t="str">
        <f>IFERROR(#REF!/GAMSCopen!BD126,"")</f>
        <v/>
      </c>
      <c r="BF126" s="2" t="str">
        <f>IFERROR(#REF!/GAMSCopen!BE126,"")</f>
        <v/>
      </c>
      <c r="BG126" s="2" t="str">
        <f>IFERROR(#REF!/GAMSCopen!BF126,"")</f>
        <v/>
      </c>
      <c r="BH126" s="2" t="str">
        <f>IFERROR(#REF!/GAMSCopen!BG126,"")</f>
        <v/>
      </c>
      <c r="BI126" s="2" t="str">
        <f>IFERROR(#REF!/GAMSCopen!BH126,"")</f>
        <v/>
      </c>
      <c r="BJ126" s="2" t="str">
        <f>IFERROR(#REF!/GAMSCopen!BI126,"")</f>
        <v/>
      </c>
    </row>
    <row r="127" spans="1:62" x14ac:dyDescent="0.25">
      <c r="A127" t="e">
        <f>#REF!</f>
        <v>#REF!</v>
      </c>
      <c r="B127" t="str">
        <f>GAMSbase!A127</f>
        <v>Utility of Per Capita Consumption</v>
      </c>
      <c r="C127" s="2" t="str">
        <f>IFERROR(#REF!/GAMSCopen!B127,"")</f>
        <v/>
      </c>
      <c r="D127" s="2" t="str">
        <f>IFERROR(#REF!/GAMSCopen!C127,"")</f>
        <v/>
      </c>
      <c r="E127" s="2" t="str">
        <f>IFERROR(#REF!/GAMSCopen!D127,"")</f>
        <v/>
      </c>
      <c r="F127" s="2" t="str">
        <f>IFERROR(#REF!/GAMSCopen!E127,"")</f>
        <v/>
      </c>
      <c r="G127" s="2" t="str">
        <f>IFERROR(#REF!/GAMSCopen!F127,"")</f>
        <v/>
      </c>
      <c r="H127" s="2" t="str">
        <f>IFERROR(#REF!/GAMSCopen!G127,"")</f>
        <v/>
      </c>
      <c r="I127" s="2" t="str">
        <f>IFERROR(#REF!/GAMSCopen!H127,"")</f>
        <v/>
      </c>
      <c r="J127" s="2" t="str">
        <f>IFERROR(#REF!/GAMSCopen!I127,"")</f>
        <v/>
      </c>
      <c r="K127" s="2" t="str">
        <f>IFERROR(#REF!/GAMSCopen!J127,"")</f>
        <v/>
      </c>
      <c r="L127" s="2" t="str">
        <f>IFERROR(#REF!/GAMSCopen!K127,"")</f>
        <v/>
      </c>
      <c r="M127" s="2" t="str">
        <f>IFERROR(#REF!/GAMSCopen!L127,"")</f>
        <v/>
      </c>
      <c r="N127" s="2" t="str">
        <f>IFERROR(#REF!/GAMSCopen!M127,"")</f>
        <v/>
      </c>
      <c r="O127" s="2" t="str">
        <f>IFERROR(#REF!/GAMSCopen!N127,"")</f>
        <v/>
      </c>
      <c r="P127" s="2" t="str">
        <f>IFERROR(#REF!/GAMSCopen!O127,"")</f>
        <v/>
      </c>
      <c r="Q127" s="2" t="str">
        <f>IFERROR(#REF!/GAMSCopen!P127,"")</f>
        <v/>
      </c>
      <c r="R127" s="2" t="str">
        <f>IFERROR(#REF!/GAMSCopen!Q127,"")</f>
        <v/>
      </c>
      <c r="S127" s="2" t="str">
        <f>IFERROR(#REF!/GAMSCopen!R127,"")</f>
        <v/>
      </c>
      <c r="T127" s="2" t="str">
        <f>IFERROR(#REF!/GAMSCopen!S127,"")</f>
        <v/>
      </c>
      <c r="U127" s="2" t="str">
        <f>IFERROR(#REF!/GAMSCopen!T127,"")</f>
        <v/>
      </c>
      <c r="V127" s="2" t="str">
        <f>IFERROR(#REF!/GAMSCopen!U127,"")</f>
        <v/>
      </c>
      <c r="W127" s="2" t="str">
        <f>IFERROR(#REF!/GAMSCopen!V127,"")</f>
        <v/>
      </c>
      <c r="X127" s="2" t="str">
        <f>IFERROR(#REF!/GAMSCopen!W127,"")</f>
        <v/>
      </c>
      <c r="Y127" s="2" t="str">
        <f>IFERROR(#REF!/GAMSCopen!X127,"")</f>
        <v/>
      </c>
      <c r="Z127" s="2" t="str">
        <f>IFERROR(#REF!/GAMSCopen!Y127,"")</f>
        <v/>
      </c>
      <c r="AA127" s="2" t="str">
        <f>IFERROR(#REF!/GAMSCopen!Z127,"")</f>
        <v/>
      </c>
      <c r="AB127" s="2" t="str">
        <f>IFERROR(#REF!/GAMSCopen!AA127,"")</f>
        <v/>
      </c>
      <c r="AC127" s="2" t="str">
        <f>IFERROR(#REF!/GAMSCopen!AB127,"")</f>
        <v/>
      </c>
      <c r="AD127" s="2" t="str">
        <f>IFERROR(#REF!/GAMSCopen!AC127,"")</f>
        <v/>
      </c>
      <c r="AE127" s="2" t="str">
        <f>IFERROR(#REF!/GAMSCopen!AD127,"")</f>
        <v/>
      </c>
      <c r="AF127" s="2" t="str">
        <f>IFERROR(#REF!/GAMSCopen!AE127,"")</f>
        <v/>
      </c>
      <c r="AG127" s="2" t="str">
        <f>IFERROR(#REF!/GAMSCopen!AF127,"")</f>
        <v/>
      </c>
      <c r="AH127" s="2" t="str">
        <f>IFERROR(#REF!/GAMSCopen!AG127,"")</f>
        <v/>
      </c>
      <c r="AI127" s="2" t="str">
        <f>IFERROR(#REF!/GAMSCopen!AH127,"")</f>
        <v/>
      </c>
      <c r="AJ127" s="2" t="str">
        <f>IFERROR(#REF!/GAMSCopen!AI127,"")</f>
        <v/>
      </c>
      <c r="AK127" s="2" t="str">
        <f>IFERROR(#REF!/GAMSCopen!AJ127,"")</f>
        <v/>
      </c>
      <c r="AL127" s="2" t="str">
        <f>IFERROR(#REF!/GAMSCopen!AK127,"")</f>
        <v/>
      </c>
      <c r="AM127" s="2" t="str">
        <f>IFERROR(#REF!/GAMSCopen!AL127,"")</f>
        <v/>
      </c>
      <c r="AN127" s="2" t="str">
        <f>IFERROR(#REF!/GAMSCopen!AM127,"")</f>
        <v/>
      </c>
      <c r="AO127" s="2" t="str">
        <f>IFERROR(#REF!/GAMSCopen!AN127,"")</f>
        <v/>
      </c>
      <c r="AP127" s="2" t="str">
        <f>IFERROR(#REF!/GAMSCopen!AO127,"")</f>
        <v/>
      </c>
      <c r="AQ127" s="2" t="str">
        <f>IFERROR(#REF!/GAMSCopen!AP127,"")</f>
        <v/>
      </c>
      <c r="AR127" s="2" t="str">
        <f>IFERROR(#REF!/GAMSCopen!AQ127,"")</f>
        <v/>
      </c>
      <c r="AS127" s="2" t="str">
        <f>IFERROR(#REF!/GAMSCopen!AR127,"")</f>
        <v/>
      </c>
      <c r="AT127" s="2" t="str">
        <f>IFERROR(#REF!/GAMSCopen!AS127,"")</f>
        <v/>
      </c>
      <c r="AU127" s="2" t="str">
        <f>IFERROR(#REF!/GAMSCopen!AT127,"")</f>
        <v/>
      </c>
      <c r="AV127" s="2" t="str">
        <f>IFERROR(#REF!/GAMSCopen!AU127,"")</f>
        <v/>
      </c>
      <c r="AW127" s="2" t="str">
        <f>IFERROR(#REF!/GAMSCopen!AV127,"")</f>
        <v/>
      </c>
      <c r="AX127" s="2" t="str">
        <f>IFERROR(#REF!/GAMSCopen!AW127,"")</f>
        <v/>
      </c>
      <c r="AY127" s="2" t="str">
        <f>IFERROR(#REF!/GAMSCopen!AX127,"")</f>
        <v/>
      </c>
      <c r="AZ127" s="2" t="str">
        <f>IFERROR(#REF!/GAMSCopen!AY127,"")</f>
        <v/>
      </c>
      <c r="BA127" s="2" t="str">
        <f>IFERROR(#REF!/GAMSCopen!AZ127,"")</f>
        <v/>
      </c>
      <c r="BB127" s="2" t="str">
        <f>IFERROR(#REF!/GAMSCopen!BA127,"")</f>
        <v/>
      </c>
      <c r="BC127" s="2" t="str">
        <f>IFERROR(#REF!/GAMSCopen!BB127,"")</f>
        <v/>
      </c>
      <c r="BD127" s="2" t="str">
        <f>IFERROR(#REF!/GAMSCopen!BC127,"")</f>
        <v/>
      </c>
      <c r="BE127" s="2" t="str">
        <f>IFERROR(#REF!/GAMSCopen!BD127,"")</f>
        <v/>
      </c>
      <c r="BF127" s="2" t="str">
        <f>IFERROR(#REF!/GAMSCopen!BE127,"")</f>
        <v/>
      </c>
      <c r="BG127" s="2" t="str">
        <f>IFERROR(#REF!/GAMSCopen!BF127,"")</f>
        <v/>
      </c>
      <c r="BH127" s="2" t="str">
        <f>IFERROR(#REF!/GAMSCopen!BG127,"")</f>
        <v/>
      </c>
      <c r="BI127" s="2" t="str">
        <f>IFERROR(#REF!/GAMSCopen!BH127,"")</f>
        <v/>
      </c>
      <c r="BJ127" s="2" t="str">
        <f>IFERROR(#REF!/GAMSCopen!BI127,"")</f>
        <v/>
      </c>
    </row>
    <row r="128" spans="1:62" x14ac:dyDescent="0.25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25">
      <c r="A129" t="e">
        <f>#REF!</f>
        <v>#REF!</v>
      </c>
      <c r="B129" t="str">
        <f>GAMSbase!A129</f>
        <v>Total Discounted Utility (trillions 2000USD)</v>
      </c>
      <c r="C129" s="2" t="str">
        <f>IFERROR(#REF!/GAMSCopen!B129,"")</f>
        <v/>
      </c>
      <c r="D129" s="2" t="str">
        <f>IFERROR(#REF!/GAMSCopen!C129,"")</f>
        <v/>
      </c>
      <c r="E129" s="2" t="str">
        <f>IFERROR(#REF!/GAMSCopen!D129,"")</f>
        <v/>
      </c>
      <c r="F129" s="2" t="str">
        <f>IFERROR(#REF!/GAMSCopen!E129,"")</f>
        <v/>
      </c>
      <c r="G129" s="2" t="str">
        <f>IFERROR(#REF!/GAMSCopen!F129,"")</f>
        <v/>
      </c>
      <c r="H129" s="2" t="str">
        <f>IFERROR(#REF!/GAMSCopen!G129,"")</f>
        <v/>
      </c>
      <c r="I129" s="2" t="str">
        <f>IFERROR(#REF!/GAMSCopen!H129,"")</f>
        <v/>
      </c>
      <c r="J129" s="2" t="str">
        <f>IFERROR(#REF!/GAMSCopen!I129,"")</f>
        <v/>
      </c>
      <c r="K129" s="2" t="str">
        <f>IFERROR(#REF!/GAMSCopen!J129,"")</f>
        <v/>
      </c>
      <c r="L129" s="2" t="str">
        <f>IFERROR(#REF!/GAMSCopen!K129,"")</f>
        <v/>
      </c>
      <c r="M129" s="2" t="str">
        <f>IFERROR(#REF!/GAMSCopen!L129,"")</f>
        <v/>
      </c>
      <c r="N129" s="2" t="str">
        <f>IFERROR(#REF!/GAMSCopen!M129,"")</f>
        <v/>
      </c>
      <c r="O129" s="2" t="str">
        <f>IFERROR(#REF!/GAMSCopen!N129,"")</f>
        <v/>
      </c>
      <c r="P129" s="2" t="str">
        <f>IFERROR(#REF!/GAMSCopen!O129,"")</f>
        <v/>
      </c>
      <c r="Q129" s="2" t="str">
        <f>IFERROR(#REF!/GAMSCopen!P129,"")</f>
        <v/>
      </c>
      <c r="R129" s="2" t="str">
        <f>IFERROR(#REF!/GAMSCopen!Q129,"")</f>
        <v/>
      </c>
      <c r="S129" s="2" t="str">
        <f>IFERROR(#REF!/GAMSCopen!R129,"")</f>
        <v/>
      </c>
      <c r="T129" s="2" t="str">
        <f>IFERROR(#REF!/GAMSCopen!S129,"")</f>
        <v/>
      </c>
      <c r="U129" s="2" t="str">
        <f>IFERROR(#REF!/GAMSCopen!T129,"")</f>
        <v/>
      </c>
      <c r="V129" s="2" t="str">
        <f>IFERROR(#REF!/GAMSCopen!U129,"")</f>
        <v/>
      </c>
      <c r="W129" s="2" t="str">
        <f>IFERROR(#REF!/GAMSCopen!V129,"")</f>
        <v/>
      </c>
      <c r="X129" s="2" t="str">
        <f>IFERROR(#REF!/GAMSCopen!W129,"")</f>
        <v/>
      </c>
      <c r="Y129" s="2" t="str">
        <f>IFERROR(#REF!/GAMSCopen!X129,"")</f>
        <v/>
      </c>
      <c r="Z129" s="2" t="str">
        <f>IFERROR(#REF!/GAMSCopen!Y129,"")</f>
        <v/>
      </c>
      <c r="AA129" s="2" t="str">
        <f>IFERROR(#REF!/GAMSCopen!Z129,"")</f>
        <v/>
      </c>
      <c r="AB129" s="2" t="str">
        <f>IFERROR(#REF!/GAMSCopen!AA129,"")</f>
        <v/>
      </c>
      <c r="AC129" s="2" t="str">
        <f>IFERROR(#REF!/GAMSCopen!AB129,"")</f>
        <v/>
      </c>
      <c r="AD129" s="2" t="str">
        <f>IFERROR(#REF!/GAMSCopen!AC129,"")</f>
        <v/>
      </c>
      <c r="AE129" s="2" t="str">
        <f>IFERROR(#REF!/GAMSCopen!AD129,"")</f>
        <v/>
      </c>
      <c r="AF129" s="2" t="str">
        <f>IFERROR(#REF!/GAMSCopen!AE129,"")</f>
        <v/>
      </c>
      <c r="AG129" s="2" t="str">
        <f>IFERROR(#REF!/GAMSCopen!AF129,"")</f>
        <v/>
      </c>
      <c r="AH129" s="2" t="str">
        <f>IFERROR(#REF!/GAMSCopen!AG129,"")</f>
        <v/>
      </c>
      <c r="AI129" s="2" t="str">
        <f>IFERROR(#REF!/GAMSCopen!AH129,"")</f>
        <v/>
      </c>
      <c r="AJ129" s="2" t="str">
        <f>IFERROR(#REF!/GAMSCopen!AI129,"")</f>
        <v/>
      </c>
      <c r="AK129" s="2" t="str">
        <f>IFERROR(#REF!/GAMSCopen!AJ129,"")</f>
        <v/>
      </c>
      <c r="AL129" s="2" t="str">
        <f>IFERROR(#REF!/GAMSCopen!AK129,"")</f>
        <v/>
      </c>
      <c r="AM129" s="2" t="str">
        <f>IFERROR(#REF!/GAMSCopen!AL129,"")</f>
        <v/>
      </c>
      <c r="AN129" s="2" t="str">
        <f>IFERROR(#REF!/GAMSCopen!AM129,"")</f>
        <v/>
      </c>
      <c r="AO129" s="2" t="str">
        <f>IFERROR(#REF!/GAMSCopen!AN129,"")</f>
        <v/>
      </c>
      <c r="AP129" s="2" t="str">
        <f>IFERROR(#REF!/GAMSCopen!AO129,"")</f>
        <v/>
      </c>
      <c r="AQ129" s="2" t="str">
        <f>IFERROR(#REF!/GAMSCopen!AP129,"")</f>
        <v/>
      </c>
      <c r="AR129" s="2" t="str">
        <f>IFERROR(#REF!/GAMSCopen!AQ129,"")</f>
        <v/>
      </c>
      <c r="AS129" s="2" t="str">
        <f>IFERROR(#REF!/GAMSCopen!AR129,"")</f>
        <v/>
      </c>
      <c r="AT129" s="2" t="str">
        <f>IFERROR(#REF!/GAMSCopen!AS129,"")</f>
        <v/>
      </c>
      <c r="AU129" s="2" t="str">
        <f>IFERROR(#REF!/GAMSCopen!AT129,"")</f>
        <v/>
      </c>
      <c r="AV129" s="2" t="str">
        <f>IFERROR(#REF!/GAMSCopen!AU129,"")</f>
        <v/>
      </c>
      <c r="AW129" s="2" t="str">
        <f>IFERROR(#REF!/GAMSCopen!AV129,"")</f>
        <v/>
      </c>
      <c r="AX129" s="2" t="str">
        <f>IFERROR(#REF!/GAMSCopen!AW129,"")</f>
        <v/>
      </c>
      <c r="AY129" s="2" t="str">
        <f>IFERROR(#REF!/GAMSCopen!AX129,"")</f>
        <v/>
      </c>
      <c r="AZ129" s="2" t="str">
        <f>IFERROR(#REF!/GAMSCopen!AY129,"")</f>
        <v/>
      </c>
      <c r="BA129" s="2" t="str">
        <f>IFERROR(#REF!/GAMSCopen!AZ129,"")</f>
        <v/>
      </c>
      <c r="BB129" s="2" t="str">
        <f>IFERROR(#REF!/GAMSCopen!BA129,"")</f>
        <v/>
      </c>
      <c r="BC129" s="2" t="str">
        <f>IFERROR(#REF!/GAMSCopen!BB129,"")</f>
        <v/>
      </c>
      <c r="BD129" s="2" t="str">
        <f>IFERROR(#REF!/GAMSCopen!BC129,"")</f>
        <v/>
      </c>
      <c r="BE129" s="2" t="str">
        <f>IFERROR(#REF!/GAMSCopen!BD129,"")</f>
        <v/>
      </c>
      <c r="BF129" s="2" t="str">
        <f>IFERROR(#REF!/GAMSCopen!BE129,"")</f>
        <v/>
      </c>
      <c r="BG129" s="2" t="str">
        <f>IFERROR(#REF!/GAMSCopen!BF129,"")</f>
        <v/>
      </c>
      <c r="BH129" s="2" t="str">
        <f>IFERROR(#REF!/GAMSCopen!BG129,"")</f>
        <v/>
      </c>
      <c r="BI129" s="2" t="str">
        <f>IFERROR(#REF!/GAMSCopen!BH129,"")</f>
        <v/>
      </c>
      <c r="BJ129" s="2" t="str">
        <f>IFERROR(#REF!/GAMSCopen!BI129,"")</f>
        <v/>
      </c>
    </row>
    <row r="130" spans="1:62" x14ac:dyDescent="0.25">
      <c r="A130" t="e">
        <f>#REF!</f>
        <v>#REF!</v>
      </c>
      <c r="B130" t="str">
        <f>GAMSbase!A130</f>
        <v>** CONTROL VARIABLES</v>
      </c>
      <c r="C130" s="2" t="str">
        <f>IFERROR(#REF!/GAMSCopen!B130,"")</f>
        <v/>
      </c>
      <c r="D130" s="2" t="str">
        <f>IFERROR(#REF!/GAMSCopen!C130,"")</f>
        <v/>
      </c>
      <c r="E130" s="2" t="str">
        <f>IFERROR(#REF!/GAMSCopen!D130,"")</f>
        <v/>
      </c>
      <c r="F130" s="2" t="str">
        <f>IFERROR(#REF!/GAMSCopen!E130,"")</f>
        <v/>
      </c>
      <c r="G130" s="2" t="str">
        <f>IFERROR(#REF!/GAMSCopen!F130,"")</f>
        <v/>
      </c>
      <c r="H130" s="2" t="str">
        <f>IFERROR(#REF!/GAMSCopen!G130,"")</f>
        <v/>
      </c>
      <c r="I130" s="2" t="str">
        <f>IFERROR(#REF!/GAMSCopen!H130,"")</f>
        <v/>
      </c>
      <c r="J130" s="2" t="str">
        <f>IFERROR(#REF!/GAMSCopen!I130,"")</f>
        <v/>
      </c>
      <c r="K130" s="2" t="str">
        <f>IFERROR(#REF!/GAMSCopen!J130,"")</f>
        <v/>
      </c>
      <c r="L130" s="2" t="str">
        <f>IFERROR(#REF!/GAMSCopen!K130,"")</f>
        <v/>
      </c>
      <c r="M130" s="2" t="str">
        <f>IFERROR(#REF!/GAMSCopen!L130,"")</f>
        <v/>
      </c>
      <c r="N130" s="2" t="str">
        <f>IFERROR(#REF!/GAMSCopen!M130,"")</f>
        <v/>
      </c>
      <c r="O130" s="2" t="str">
        <f>IFERROR(#REF!/GAMSCopen!N130,"")</f>
        <v/>
      </c>
      <c r="P130" s="2" t="str">
        <f>IFERROR(#REF!/GAMSCopen!O130,"")</f>
        <v/>
      </c>
      <c r="Q130" s="2" t="str">
        <f>IFERROR(#REF!/GAMSCopen!P130,"")</f>
        <v/>
      </c>
      <c r="R130" s="2" t="str">
        <f>IFERROR(#REF!/GAMSCopen!Q130,"")</f>
        <v/>
      </c>
      <c r="S130" s="2" t="str">
        <f>IFERROR(#REF!/GAMSCopen!R130,"")</f>
        <v/>
      </c>
      <c r="T130" s="2" t="str">
        <f>IFERROR(#REF!/GAMSCopen!S130,"")</f>
        <v/>
      </c>
      <c r="U130" s="2" t="str">
        <f>IFERROR(#REF!/GAMSCopen!T130,"")</f>
        <v/>
      </c>
      <c r="V130" s="2" t="str">
        <f>IFERROR(#REF!/GAMSCopen!U130,"")</f>
        <v/>
      </c>
      <c r="W130" s="2" t="str">
        <f>IFERROR(#REF!/GAMSCopen!V130,"")</f>
        <v/>
      </c>
      <c r="X130" s="2" t="str">
        <f>IFERROR(#REF!/GAMSCopen!W130,"")</f>
        <v/>
      </c>
      <c r="Y130" s="2" t="str">
        <f>IFERROR(#REF!/GAMSCopen!X130,"")</f>
        <v/>
      </c>
      <c r="Z130" s="2" t="str">
        <f>IFERROR(#REF!/GAMSCopen!Y130,"")</f>
        <v/>
      </c>
      <c r="AA130" s="2" t="str">
        <f>IFERROR(#REF!/GAMSCopen!Z130,"")</f>
        <v/>
      </c>
      <c r="AB130" s="2" t="str">
        <f>IFERROR(#REF!/GAMSCopen!AA130,"")</f>
        <v/>
      </c>
      <c r="AC130" s="2" t="str">
        <f>IFERROR(#REF!/GAMSCopen!AB130,"")</f>
        <v/>
      </c>
      <c r="AD130" s="2" t="str">
        <f>IFERROR(#REF!/GAMSCopen!AC130,"")</f>
        <v/>
      </c>
      <c r="AE130" s="2" t="str">
        <f>IFERROR(#REF!/GAMSCopen!AD130,"")</f>
        <v/>
      </c>
      <c r="AF130" s="2" t="str">
        <f>IFERROR(#REF!/GAMSCopen!AE130,"")</f>
        <v/>
      </c>
      <c r="AG130" s="2" t="str">
        <f>IFERROR(#REF!/GAMSCopen!AF130,"")</f>
        <v/>
      </c>
      <c r="AH130" s="2" t="str">
        <f>IFERROR(#REF!/GAMSCopen!AG130,"")</f>
        <v/>
      </c>
      <c r="AI130" s="2" t="str">
        <f>IFERROR(#REF!/GAMSCopen!AH130,"")</f>
        <v/>
      </c>
      <c r="AJ130" s="2" t="str">
        <f>IFERROR(#REF!/GAMSCopen!AI130,"")</f>
        <v/>
      </c>
      <c r="AK130" s="2" t="str">
        <f>IFERROR(#REF!/GAMSCopen!AJ130,"")</f>
        <v/>
      </c>
      <c r="AL130" s="2" t="str">
        <f>IFERROR(#REF!/GAMSCopen!AK130,"")</f>
        <v/>
      </c>
      <c r="AM130" s="2" t="str">
        <f>IFERROR(#REF!/GAMSCopen!AL130,"")</f>
        <v/>
      </c>
      <c r="AN130" s="2" t="str">
        <f>IFERROR(#REF!/GAMSCopen!AM130,"")</f>
        <v/>
      </c>
      <c r="AO130" s="2" t="str">
        <f>IFERROR(#REF!/GAMSCopen!AN130,"")</f>
        <v/>
      </c>
      <c r="AP130" s="2" t="str">
        <f>IFERROR(#REF!/GAMSCopen!AO130,"")</f>
        <v/>
      </c>
      <c r="AQ130" s="2" t="str">
        <f>IFERROR(#REF!/GAMSCopen!AP130,"")</f>
        <v/>
      </c>
      <c r="AR130" s="2" t="str">
        <f>IFERROR(#REF!/GAMSCopen!AQ130,"")</f>
        <v/>
      </c>
      <c r="AS130" s="2" t="str">
        <f>IFERROR(#REF!/GAMSCopen!AR130,"")</f>
        <v/>
      </c>
      <c r="AT130" s="2" t="str">
        <f>IFERROR(#REF!/GAMSCopen!AS130,"")</f>
        <v/>
      </c>
      <c r="AU130" s="2" t="str">
        <f>IFERROR(#REF!/GAMSCopen!AT130,"")</f>
        <v/>
      </c>
      <c r="AV130" s="2" t="str">
        <f>IFERROR(#REF!/GAMSCopen!AU130,"")</f>
        <v/>
      </c>
      <c r="AW130" s="2" t="str">
        <f>IFERROR(#REF!/GAMSCopen!AV130,"")</f>
        <v/>
      </c>
      <c r="AX130" s="2" t="str">
        <f>IFERROR(#REF!/GAMSCopen!AW130,"")</f>
        <v/>
      </c>
      <c r="AY130" s="2" t="str">
        <f>IFERROR(#REF!/GAMSCopen!AX130,"")</f>
        <v/>
      </c>
      <c r="AZ130" s="2" t="str">
        <f>IFERROR(#REF!/GAMSCopen!AY130,"")</f>
        <v/>
      </c>
      <c r="BA130" s="2" t="str">
        <f>IFERROR(#REF!/GAMSCopen!AZ130,"")</f>
        <v/>
      </c>
      <c r="BB130" s="2" t="str">
        <f>IFERROR(#REF!/GAMSCopen!BA130,"")</f>
        <v/>
      </c>
      <c r="BC130" s="2" t="str">
        <f>IFERROR(#REF!/GAMSCopen!BB130,"")</f>
        <v/>
      </c>
      <c r="BD130" s="2" t="str">
        <f>IFERROR(#REF!/GAMSCopen!BC130,"")</f>
        <v/>
      </c>
      <c r="BE130" s="2" t="str">
        <f>IFERROR(#REF!/GAMSCopen!BD130,"")</f>
        <v/>
      </c>
      <c r="BF130" s="2" t="str">
        <f>IFERROR(#REF!/GAMSCopen!BE130,"")</f>
        <v/>
      </c>
      <c r="BG130" s="2" t="str">
        <f>IFERROR(#REF!/GAMSCopen!BF130,"")</f>
        <v/>
      </c>
      <c r="BH130" s="2" t="str">
        <f>IFERROR(#REF!/GAMSCopen!BG130,"")</f>
        <v/>
      </c>
      <c r="BI130" s="2" t="str">
        <f>IFERROR(#REF!/GAMSCopen!BH130,"")</f>
        <v/>
      </c>
      <c r="BJ130" s="2" t="str">
        <f>IFERROR(#REF!/GAMSCopen!BI130,"")</f>
        <v/>
      </c>
    </row>
    <row r="131" spans="1:62" x14ac:dyDescent="0.25">
      <c r="A131" t="e">
        <f>#REF!</f>
        <v>#REF!</v>
      </c>
      <c r="B131" t="str">
        <f>GAMSbase!A131</f>
        <v>Savings Rate (proportion of gross output)</v>
      </c>
      <c r="C131" s="2" t="str">
        <f>IFERROR(#REF!/GAMSCopen!B131,"")</f>
        <v/>
      </c>
      <c r="D131" s="2" t="str">
        <f>IFERROR(#REF!/GAMSCopen!C131,"")</f>
        <v/>
      </c>
      <c r="E131" s="2" t="str">
        <f>IFERROR(#REF!/GAMSCopen!D131,"")</f>
        <v/>
      </c>
      <c r="F131" s="2" t="str">
        <f>IFERROR(#REF!/GAMSCopen!E131,"")</f>
        <v/>
      </c>
      <c r="G131" s="2" t="str">
        <f>IFERROR(#REF!/GAMSCopen!F131,"")</f>
        <v/>
      </c>
      <c r="H131" s="2" t="str">
        <f>IFERROR(#REF!/GAMSCopen!G131,"")</f>
        <v/>
      </c>
      <c r="I131" s="2" t="str">
        <f>IFERROR(#REF!/GAMSCopen!H131,"")</f>
        <v/>
      </c>
      <c r="J131" s="2" t="str">
        <f>IFERROR(#REF!/GAMSCopen!I131,"")</f>
        <v/>
      </c>
      <c r="K131" s="2" t="str">
        <f>IFERROR(#REF!/GAMSCopen!J131,"")</f>
        <v/>
      </c>
      <c r="L131" s="2" t="str">
        <f>IFERROR(#REF!/GAMSCopen!K131,"")</f>
        <v/>
      </c>
      <c r="M131" s="2" t="str">
        <f>IFERROR(#REF!/GAMSCopen!L131,"")</f>
        <v/>
      </c>
      <c r="N131" s="2" t="str">
        <f>IFERROR(#REF!/GAMSCopen!M131,"")</f>
        <v/>
      </c>
      <c r="O131" s="2" t="str">
        <f>IFERROR(#REF!/GAMSCopen!N131,"")</f>
        <v/>
      </c>
      <c r="P131" s="2" t="str">
        <f>IFERROR(#REF!/GAMSCopen!O131,"")</f>
        <v/>
      </c>
      <c r="Q131" s="2" t="str">
        <f>IFERROR(#REF!/GAMSCopen!P131,"")</f>
        <v/>
      </c>
      <c r="R131" s="2" t="str">
        <f>IFERROR(#REF!/GAMSCopen!Q131,"")</f>
        <v/>
      </c>
      <c r="S131" s="2" t="str">
        <f>IFERROR(#REF!/GAMSCopen!R131,"")</f>
        <v/>
      </c>
      <c r="T131" s="2" t="str">
        <f>IFERROR(#REF!/GAMSCopen!S131,"")</f>
        <v/>
      </c>
      <c r="U131" s="2" t="str">
        <f>IFERROR(#REF!/GAMSCopen!T131,"")</f>
        <v/>
      </c>
      <c r="V131" s="2" t="str">
        <f>IFERROR(#REF!/GAMSCopen!U131,"")</f>
        <v/>
      </c>
      <c r="W131" s="2" t="str">
        <f>IFERROR(#REF!/GAMSCopen!V131,"")</f>
        <v/>
      </c>
      <c r="X131" s="2" t="str">
        <f>IFERROR(#REF!/GAMSCopen!W131,"")</f>
        <v/>
      </c>
      <c r="Y131" s="2" t="str">
        <f>IFERROR(#REF!/GAMSCopen!X131,"")</f>
        <v/>
      </c>
      <c r="Z131" s="2" t="str">
        <f>IFERROR(#REF!/GAMSCopen!Y131,"")</f>
        <v/>
      </c>
      <c r="AA131" s="2" t="str">
        <f>IFERROR(#REF!/GAMSCopen!Z131,"")</f>
        <v/>
      </c>
      <c r="AB131" s="2" t="str">
        <f>IFERROR(#REF!/GAMSCopen!AA131,"")</f>
        <v/>
      </c>
      <c r="AC131" s="2" t="str">
        <f>IFERROR(#REF!/GAMSCopen!AB131,"")</f>
        <v/>
      </c>
      <c r="AD131" s="2" t="str">
        <f>IFERROR(#REF!/GAMSCopen!AC131,"")</f>
        <v/>
      </c>
      <c r="AE131" s="2" t="str">
        <f>IFERROR(#REF!/GAMSCopen!AD131,"")</f>
        <v/>
      </c>
      <c r="AF131" s="2" t="str">
        <f>IFERROR(#REF!/GAMSCopen!AE131,"")</f>
        <v/>
      </c>
      <c r="AG131" s="2" t="str">
        <f>IFERROR(#REF!/GAMSCopen!AF131,"")</f>
        <v/>
      </c>
      <c r="AH131" s="2" t="str">
        <f>IFERROR(#REF!/GAMSCopen!AG131,"")</f>
        <v/>
      </c>
      <c r="AI131" s="2" t="str">
        <f>IFERROR(#REF!/GAMSCopen!AH131,"")</f>
        <v/>
      </c>
      <c r="AJ131" s="2" t="str">
        <f>IFERROR(#REF!/GAMSCopen!AI131,"")</f>
        <v/>
      </c>
      <c r="AK131" s="2" t="str">
        <f>IFERROR(#REF!/GAMSCopen!AJ131,"")</f>
        <v/>
      </c>
      <c r="AL131" s="2" t="str">
        <f>IFERROR(#REF!/GAMSCopen!AK131,"")</f>
        <v/>
      </c>
      <c r="AM131" s="2" t="str">
        <f>IFERROR(#REF!/GAMSCopen!AL131,"")</f>
        <v/>
      </c>
      <c r="AN131" s="2" t="str">
        <f>IFERROR(#REF!/GAMSCopen!AM131,"")</f>
        <v/>
      </c>
      <c r="AO131" s="2" t="str">
        <f>IFERROR(#REF!/GAMSCopen!AN131,"")</f>
        <v/>
      </c>
      <c r="AP131" s="2" t="str">
        <f>IFERROR(#REF!/GAMSCopen!AO131,"")</f>
        <v/>
      </c>
      <c r="AQ131" s="2" t="str">
        <f>IFERROR(#REF!/GAMSCopen!AP131,"")</f>
        <v/>
      </c>
      <c r="AR131" s="2" t="str">
        <f>IFERROR(#REF!/GAMSCopen!AQ131,"")</f>
        <v/>
      </c>
      <c r="AS131" s="2" t="str">
        <f>IFERROR(#REF!/GAMSCopen!AR131,"")</f>
        <v/>
      </c>
      <c r="AT131" s="2" t="str">
        <f>IFERROR(#REF!/GAMSCopen!AS131,"")</f>
        <v/>
      </c>
      <c r="AU131" s="2" t="str">
        <f>IFERROR(#REF!/GAMSCopen!AT131,"")</f>
        <v/>
      </c>
      <c r="AV131" s="2" t="str">
        <f>IFERROR(#REF!/GAMSCopen!AU131,"")</f>
        <v/>
      </c>
      <c r="AW131" s="2" t="str">
        <f>IFERROR(#REF!/GAMSCopen!AV131,"")</f>
        <v/>
      </c>
      <c r="AX131" s="2" t="str">
        <f>IFERROR(#REF!/GAMSCopen!AW131,"")</f>
        <v/>
      </c>
      <c r="AY131" s="2" t="str">
        <f>IFERROR(#REF!/GAMSCopen!AX131,"")</f>
        <v/>
      </c>
      <c r="AZ131" s="2" t="str">
        <f>IFERROR(#REF!/GAMSCopen!AY131,"")</f>
        <v/>
      </c>
      <c r="BA131" s="2" t="str">
        <f>IFERROR(#REF!/GAMSCopen!AZ131,"")</f>
        <v/>
      </c>
      <c r="BB131" s="2" t="str">
        <f>IFERROR(#REF!/GAMSCopen!BA131,"")</f>
        <v/>
      </c>
      <c r="BC131" s="2" t="str">
        <f>IFERROR(#REF!/GAMSCopen!BB131,"")</f>
        <v/>
      </c>
      <c r="BD131" s="2" t="str">
        <f>IFERROR(#REF!/GAMSCopen!BC131,"")</f>
        <v/>
      </c>
      <c r="BE131" s="2" t="str">
        <f>IFERROR(#REF!/GAMSCopen!BD131,"")</f>
        <v/>
      </c>
      <c r="BF131" s="2" t="str">
        <f>IFERROR(#REF!/GAMSCopen!BE131,"")</f>
        <v/>
      </c>
      <c r="BG131" s="2" t="str">
        <f>IFERROR(#REF!/GAMSCopen!BF131,"")</f>
        <v/>
      </c>
      <c r="BH131" s="2" t="str">
        <f>IFERROR(#REF!/GAMSCopen!BG131,"")</f>
        <v/>
      </c>
      <c r="BI131" s="2" t="str">
        <f>IFERROR(#REF!/GAMSCopen!BH131,"")</f>
        <v/>
      </c>
      <c r="BJ131" s="2" t="str">
        <f>IFERROR(#REF!/GAMSCopen!BI131,"")</f>
        <v/>
      </c>
    </row>
    <row r="132" spans="1:62" x14ac:dyDescent="0.25">
      <c r="A132" t="e">
        <f>#REF!</f>
        <v>#REF!</v>
      </c>
      <c r="B132" t="str">
        <f>GAMSbase!A132</f>
        <v>Carbon Price (per t CO2)</v>
      </c>
      <c r="C132" s="2" t="str">
        <f>IFERROR(#REF!/GAMSCopen!B132,"")</f>
        <v/>
      </c>
      <c r="D132" s="2" t="str">
        <f>IFERROR(#REF!/GAMSCopen!C132,"")</f>
        <v/>
      </c>
      <c r="E132" s="2" t="str">
        <f>IFERROR(#REF!/GAMSCopen!D132,"")</f>
        <v/>
      </c>
      <c r="F132" s="2" t="str">
        <f>IFERROR(#REF!/GAMSCopen!E132,"")</f>
        <v/>
      </c>
      <c r="G132" s="2" t="str">
        <f>IFERROR(#REF!/GAMSCopen!F132,"")</f>
        <v/>
      </c>
      <c r="H132" s="2" t="str">
        <f>IFERROR(#REF!/GAMSCopen!G132,"")</f>
        <v/>
      </c>
      <c r="I132" s="2" t="str">
        <f>IFERROR(#REF!/GAMSCopen!H132,"")</f>
        <v/>
      </c>
      <c r="J132" s="2" t="str">
        <f>IFERROR(#REF!/GAMSCopen!I132,"")</f>
        <v/>
      </c>
      <c r="K132" s="2" t="str">
        <f>IFERROR(#REF!/GAMSCopen!J132,"")</f>
        <v/>
      </c>
      <c r="L132" s="2" t="str">
        <f>IFERROR(#REF!/GAMSCopen!K132,"")</f>
        <v/>
      </c>
      <c r="M132" s="2" t="str">
        <f>IFERROR(#REF!/GAMSCopen!L132,"")</f>
        <v/>
      </c>
      <c r="N132" s="2" t="str">
        <f>IFERROR(#REF!/GAMSCopen!M132,"")</f>
        <v/>
      </c>
      <c r="O132" s="2" t="str">
        <f>IFERROR(#REF!/GAMSCopen!N132,"")</f>
        <v/>
      </c>
      <c r="P132" s="2" t="str">
        <f>IFERROR(#REF!/GAMSCopen!O132,"")</f>
        <v/>
      </c>
      <c r="Q132" s="2" t="str">
        <f>IFERROR(#REF!/GAMSCopen!P132,"")</f>
        <v/>
      </c>
      <c r="R132" s="2" t="str">
        <f>IFERROR(#REF!/GAMSCopen!Q132,"")</f>
        <v/>
      </c>
      <c r="S132" s="2" t="str">
        <f>IFERROR(#REF!/GAMSCopen!R132,"")</f>
        <v/>
      </c>
      <c r="T132" s="2" t="str">
        <f>IFERROR(#REF!/GAMSCopen!S132,"")</f>
        <v/>
      </c>
      <c r="U132" s="2" t="str">
        <f>IFERROR(#REF!/GAMSCopen!T132,"")</f>
        <v/>
      </c>
      <c r="V132" s="2" t="str">
        <f>IFERROR(#REF!/GAMSCopen!U132,"")</f>
        <v/>
      </c>
      <c r="W132" s="2" t="str">
        <f>IFERROR(#REF!/GAMSCopen!V132,"")</f>
        <v/>
      </c>
      <c r="X132" s="2" t="str">
        <f>IFERROR(#REF!/GAMSCopen!W132,"")</f>
        <v/>
      </c>
      <c r="Y132" s="2" t="str">
        <f>IFERROR(#REF!/GAMSCopen!X132,"")</f>
        <v/>
      </c>
      <c r="Z132" s="2" t="str">
        <f>IFERROR(#REF!/GAMSCopen!Y132,"")</f>
        <v/>
      </c>
      <c r="AA132" s="2" t="str">
        <f>IFERROR(#REF!/GAMSCopen!Z132,"")</f>
        <v/>
      </c>
      <c r="AB132" s="2" t="str">
        <f>IFERROR(#REF!/GAMSCopen!AA132,"")</f>
        <v/>
      </c>
      <c r="AC132" s="2" t="str">
        <f>IFERROR(#REF!/GAMSCopen!AB132,"")</f>
        <v/>
      </c>
      <c r="AD132" s="2" t="str">
        <f>IFERROR(#REF!/GAMSCopen!AC132,"")</f>
        <v/>
      </c>
      <c r="AE132" s="2" t="str">
        <f>IFERROR(#REF!/GAMSCopen!AD132,"")</f>
        <v/>
      </c>
      <c r="AF132" s="2" t="str">
        <f>IFERROR(#REF!/GAMSCopen!AE132,"")</f>
        <v/>
      </c>
      <c r="AG132" s="2" t="str">
        <f>IFERROR(#REF!/GAMSCopen!AF132,"")</f>
        <v/>
      </c>
      <c r="AH132" s="2" t="str">
        <f>IFERROR(#REF!/GAMSCopen!AG132,"")</f>
        <v/>
      </c>
      <c r="AI132" s="2" t="str">
        <f>IFERROR(#REF!/GAMSCopen!AH132,"")</f>
        <v/>
      </c>
      <c r="AJ132" s="2" t="str">
        <f>IFERROR(#REF!/GAMSCopen!AI132,"")</f>
        <v/>
      </c>
      <c r="AK132" s="2" t="str">
        <f>IFERROR(#REF!/GAMSCopen!AJ132,"")</f>
        <v/>
      </c>
      <c r="AL132" s="2" t="str">
        <f>IFERROR(#REF!/GAMSCopen!AK132,"")</f>
        <v/>
      </c>
      <c r="AM132" s="2" t="str">
        <f>IFERROR(#REF!/GAMSCopen!AL132,"")</f>
        <v/>
      </c>
      <c r="AN132" s="2" t="str">
        <f>IFERROR(#REF!/GAMSCopen!AM132,"")</f>
        <v/>
      </c>
      <c r="AO132" s="2" t="str">
        <f>IFERROR(#REF!/GAMSCopen!AN132,"")</f>
        <v/>
      </c>
      <c r="AP132" s="2" t="str">
        <f>IFERROR(#REF!/GAMSCopen!AO132,"")</f>
        <v/>
      </c>
      <c r="AQ132" s="2" t="str">
        <f>IFERROR(#REF!/GAMSCopen!AP132,"")</f>
        <v/>
      </c>
      <c r="AR132" s="2" t="str">
        <f>IFERROR(#REF!/GAMSCopen!AQ132,"")</f>
        <v/>
      </c>
      <c r="AS132" s="2" t="str">
        <f>IFERROR(#REF!/GAMSCopen!AR132,"")</f>
        <v/>
      </c>
      <c r="AT132" s="2" t="str">
        <f>IFERROR(#REF!/GAMSCopen!AS132,"")</f>
        <v/>
      </c>
      <c r="AU132" s="2" t="str">
        <f>IFERROR(#REF!/GAMSCopen!AT132,"")</f>
        <v/>
      </c>
      <c r="AV132" s="2" t="str">
        <f>IFERROR(#REF!/GAMSCopen!AU132,"")</f>
        <v/>
      </c>
      <c r="AW132" s="2" t="str">
        <f>IFERROR(#REF!/GAMSCopen!AV132,"")</f>
        <v/>
      </c>
      <c r="AX132" s="2" t="str">
        <f>IFERROR(#REF!/GAMSCopen!AW132,"")</f>
        <v/>
      </c>
      <c r="AY132" s="2" t="str">
        <f>IFERROR(#REF!/GAMSCopen!AX132,"")</f>
        <v/>
      </c>
      <c r="AZ132" s="2" t="str">
        <f>IFERROR(#REF!/GAMSCopen!AY132,"")</f>
        <v/>
      </c>
      <c r="BA132" s="2" t="str">
        <f>IFERROR(#REF!/GAMSCopen!AZ132,"")</f>
        <v/>
      </c>
      <c r="BB132" s="2" t="str">
        <f>IFERROR(#REF!/GAMSCopen!BA132,"")</f>
        <v/>
      </c>
      <c r="BC132" s="2" t="str">
        <f>IFERROR(#REF!/GAMSCopen!BB132,"")</f>
        <v/>
      </c>
      <c r="BD132" s="2" t="str">
        <f>IFERROR(#REF!/GAMSCopen!BC132,"")</f>
        <v/>
      </c>
      <c r="BE132" s="2" t="str">
        <f>IFERROR(#REF!/GAMSCopen!BD132,"")</f>
        <v/>
      </c>
      <c r="BF132" s="2" t="str">
        <f>IFERROR(#REF!/GAMSCopen!BE132,"")</f>
        <v/>
      </c>
      <c r="BG132" s="2" t="str">
        <f>IFERROR(#REF!/GAMSCopen!BF132,"")</f>
        <v/>
      </c>
      <c r="BH132" s="2" t="str">
        <f>IFERROR(#REF!/GAMSCopen!BG132,"")</f>
        <v/>
      </c>
      <c r="BI132" s="2" t="str">
        <f>IFERROR(#REF!/GAMSCopen!BH132,"")</f>
        <v/>
      </c>
      <c r="BJ132" s="2" t="str">
        <f>IFERROR(#REF!/GAMSCopen!BI132,"")</f>
        <v/>
      </c>
    </row>
    <row r="133" spans="1:62" x14ac:dyDescent="0.25">
      <c r="A133" t="e">
        <f>#REF!</f>
        <v>#REF!</v>
      </c>
      <c r="B133" t="str">
        <f>GAMSbase!A133</f>
        <v>Carbon Price (per t CO2) [repeat]</v>
      </c>
      <c r="C133" s="2" t="str">
        <f>IFERROR(#REF!/GAMSCopen!B133,"")</f>
        <v/>
      </c>
      <c r="D133" s="2" t="str">
        <f>IFERROR(#REF!/GAMSCopen!C133,"")</f>
        <v/>
      </c>
      <c r="E133" s="2" t="str">
        <f>IFERROR(#REF!/GAMSCopen!D133,"")</f>
        <v/>
      </c>
      <c r="F133" s="2" t="str">
        <f>IFERROR(#REF!/GAMSCopen!E133,"")</f>
        <v/>
      </c>
      <c r="G133" s="2" t="str">
        <f>IFERROR(#REF!/GAMSCopen!F133,"")</f>
        <v/>
      </c>
      <c r="H133" s="2" t="str">
        <f>IFERROR(#REF!/GAMSCopen!G133,"")</f>
        <v/>
      </c>
      <c r="I133" s="2" t="str">
        <f>IFERROR(#REF!/GAMSCopen!H133,"")</f>
        <v/>
      </c>
      <c r="J133" s="2" t="str">
        <f>IFERROR(#REF!/GAMSCopen!I133,"")</f>
        <v/>
      </c>
      <c r="K133" s="2" t="str">
        <f>IFERROR(#REF!/GAMSCopen!J133,"")</f>
        <v/>
      </c>
      <c r="L133" s="2" t="str">
        <f>IFERROR(#REF!/GAMSCopen!K133,"")</f>
        <v/>
      </c>
      <c r="M133" s="2" t="str">
        <f>IFERROR(#REF!/GAMSCopen!L133,"")</f>
        <v/>
      </c>
      <c r="N133" s="2" t="str">
        <f>IFERROR(#REF!/GAMSCopen!M133,"")</f>
        <v/>
      </c>
      <c r="O133" s="2" t="str">
        <f>IFERROR(#REF!/GAMSCopen!N133,"")</f>
        <v/>
      </c>
      <c r="P133" s="2" t="str">
        <f>IFERROR(#REF!/GAMSCopen!O133,"")</f>
        <v/>
      </c>
      <c r="Q133" s="2" t="str">
        <f>IFERROR(#REF!/GAMSCopen!P133,"")</f>
        <v/>
      </c>
      <c r="R133" s="2" t="str">
        <f>IFERROR(#REF!/GAMSCopen!Q133,"")</f>
        <v/>
      </c>
      <c r="S133" s="2" t="str">
        <f>IFERROR(#REF!/GAMSCopen!R133,"")</f>
        <v/>
      </c>
      <c r="T133" s="2" t="str">
        <f>IFERROR(#REF!/GAMSCopen!S133,"")</f>
        <v/>
      </c>
      <c r="U133" s="2" t="str">
        <f>IFERROR(#REF!/GAMSCopen!T133,"")</f>
        <v/>
      </c>
      <c r="V133" s="2" t="str">
        <f>IFERROR(#REF!/GAMSCopen!U133,"")</f>
        <v/>
      </c>
      <c r="W133" s="2" t="str">
        <f>IFERROR(#REF!/GAMSCopen!V133,"")</f>
        <v/>
      </c>
      <c r="X133" s="2" t="str">
        <f>IFERROR(#REF!/GAMSCopen!W133,"")</f>
        <v/>
      </c>
      <c r="Y133" s="2" t="str">
        <f>IFERROR(#REF!/GAMSCopen!X133,"")</f>
        <v/>
      </c>
      <c r="Z133" s="2" t="str">
        <f>IFERROR(#REF!/GAMSCopen!Y133,"")</f>
        <v/>
      </c>
      <c r="AA133" s="2" t="str">
        <f>IFERROR(#REF!/GAMSCopen!Z133,"")</f>
        <v/>
      </c>
      <c r="AB133" s="2" t="str">
        <f>IFERROR(#REF!/GAMSCopen!AA133,"")</f>
        <v/>
      </c>
      <c r="AC133" s="2" t="str">
        <f>IFERROR(#REF!/GAMSCopen!AB133,"")</f>
        <v/>
      </c>
      <c r="AD133" s="2" t="str">
        <f>IFERROR(#REF!/GAMSCopen!AC133,"")</f>
        <v/>
      </c>
      <c r="AE133" s="2" t="str">
        <f>IFERROR(#REF!/GAMSCopen!AD133,"")</f>
        <v/>
      </c>
      <c r="AF133" s="2" t="str">
        <f>IFERROR(#REF!/GAMSCopen!AE133,"")</f>
        <v/>
      </c>
      <c r="AG133" s="2" t="str">
        <f>IFERROR(#REF!/GAMSCopen!AF133,"")</f>
        <v/>
      </c>
      <c r="AH133" s="2" t="str">
        <f>IFERROR(#REF!/GAMSCopen!AG133,"")</f>
        <v/>
      </c>
      <c r="AI133" s="2" t="str">
        <f>IFERROR(#REF!/GAMSCopen!AH133,"")</f>
        <v/>
      </c>
      <c r="AJ133" s="2" t="str">
        <f>IFERROR(#REF!/GAMSCopen!AI133,"")</f>
        <v/>
      </c>
      <c r="AK133" s="2" t="str">
        <f>IFERROR(#REF!/GAMSCopen!AJ133,"")</f>
        <v/>
      </c>
      <c r="AL133" s="2" t="str">
        <f>IFERROR(#REF!/GAMSCopen!AK133,"")</f>
        <v/>
      </c>
      <c r="AM133" s="2" t="str">
        <f>IFERROR(#REF!/GAMSCopen!AL133,"")</f>
        <v/>
      </c>
      <c r="AN133" s="2" t="str">
        <f>IFERROR(#REF!/GAMSCopen!AM133,"")</f>
        <v/>
      </c>
      <c r="AO133" s="2" t="str">
        <f>IFERROR(#REF!/GAMSCopen!AN133,"")</f>
        <v/>
      </c>
      <c r="AP133" s="2" t="str">
        <f>IFERROR(#REF!/GAMSCopen!AO133,"")</f>
        <v/>
      </c>
      <c r="AQ133" s="2" t="str">
        <f>IFERROR(#REF!/GAMSCopen!AP133,"")</f>
        <v/>
      </c>
      <c r="AR133" s="2" t="str">
        <f>IFERROR(#REF!/GAMSCopen!AQ133,"")</f>
        <v/>
      </c>
      <c r="AS133" s="2" t="str">
        <f>IFERROR(#REF!/GAMSCopen!AR133,"")</f>
        <v/>
      </c>
      <c r="AT133" s="2" t="str">
        <f>IFERROR(#REF!/GAMSCopen!AS133,"")</f>
        <v/>
      </c>
      <c r="AU133" s="2" t="str">
        <f>IFERROR(#REF!/GAMSCopen!AT133,"")</f>
        <v/>
      </c>
      <c r="AV133" s="2" t="str">
        <f>IFERROR(#REF!/GAMSCopen!AU133,"")</f>
        <v/>
      </c>
      <c r="AW133" s="2" t="str">
        <f>IFERROR(#REF!/GAMSCopen!AV133,"")</f>
        <v/>
      </c>
      <c r="AX133" s="2" t="str">
        <f>IFERROR(#REF!/GAMSCopen!AW133,"")</f>
        <v/>
      </c>
      <c r="AY133" s="2" t="str">
        <f>IFERROR(#REF!/GAMSCopen!AX133,"")</f>
        <v/>
      </c>
      <c r="AZ133" s="2" t="str">
        <f>IFERROR(#REF!/GAMSCopen!AY133,"")</f>
        <v/>
      </c>
      <c r="BA133" s="2" t="str">
        <f>IFERROR(#REF!/GAMSCopen!AZ133,"")</f>
        <v/>
      </c>
      <c r="BB133" s="2" t="str">
        <f>IFERROR(#REF!/GAMSCopen!BA133,"")</f>
        <v/>
      </c>
      <c r="BC133" s="2" t="str">
        <f>IFERROR(#REF!/GAMSCopen!BB133,"")</f>
        <v/>
      </c>
      <c r="BD133" s="2" t="str">
        <f>IFERROR(#REF!/GAMSCopen!BC133,"")</f>
        <v/>
      </c>
      <c r="BE133" s="2" t="str">
        <f>IFERROR(#REF!/GAMSCopen!BD133,"")</f>
        <v/>
      </c>
      <c r="BF133" s="2" t="str">
        <f>IFERROR(#REF!/GAMSCopen!BE133,"")</f>
        <v/>
      </c>
      <c r="BG133" s="2" t="str">
        <f>IFERROR(#REF!/GAMSCopen!BF133,"")</f>
        <v/>
      </c>
      <c r="BH133" s="2" t="str">
        <f>IFERROR(#REF!/GAMSCopen!BG133,"")</f>
        <v/>
      </c>
      <c r="BI133" s="2" t="str">
        <f>IFERROR(#REF!/GAMSCopen!BH133,"")</f>
        <v/>
      </c>
      <c r="BJ133" s="2" t="str">
        <f>IFERROR(#REF!/GAMSCopen!BI133,"")</f>
        <v/>
      </c>
    </row>
    <row r="134" spans="1:62" x14ac:dyDescent="0.25">
      <c r="A134" t="e">
        <f>#REF!</f>
        <v>#REF!</v>
      </c>
      <c r="B134" t="str">
        <f>GAMSbase!A134</f>
        <v>Carbon Price (per t C)</v>
      </c>
      <c r="C134" s="2" t="str">
        <f>IFERROR(#REF!/GAMSCopen!B134,"")</f>
        <v/>
      </c>
      <c r="D134" s="2" t="str">
        <f>IFERROR(#REF!/GAMSCopen!C134,"")</f>
        <v/>
      </c>
      <c r="E134" s="2" t="str">
        <f>IFERROR(#REF!/GAMSCopen!D134,"")</f>
        <v/>
      </c>
      <c r="F134" s="2" t="str">
        <f>IFERROR(#REF!/GAMSCopen!E134,"")</f>
        <v/>
      </c>
      <c r="G134" s="2" t="str">
        <f>IFERROR(#REF!/GAMSCopen!F134,"")</f>
        <v/>
      </c>
      <c r="H134" s="2" t="str">
        <f>IFERROR(#REF!/GAMSCopen!G134,"")</f>
        <v/>
      </c>
      <c r="I134" s="2" t="str">
        <f>IFERROR(#REF!/GAMSCopen!H134,"")</f>
        <v/>
      </c>
      <c r="J134" s="2" t="str">
        <f>IFERROR(#REF!/GAMSCopen!I134,"")</f>
        <v/>
      </c>
      <c r="K134" s="2" t="str">
        <f>IFERROR(#REF!/GAMSCopen!J134,"")</f>
        <v/>
      </c>
      <c r="L134" s="2" t="str">
        <f>IFERROR(#REF!/GAMSCopen!K134,"")</f>
        <v/>
      </c>
      <c r="M134" s="2" t="str">
        <f>IFERROR(#REF!/GAMSCopen!L134,"")</f>
        <v/>
      </c>
      <c r="N134" s="2" t="str">
        <f>IFERROR(#REF!/GAMSCopen!M134,"")</f>
        <v/>
      </c>
      <c r="O134" s="2" t="str">
        <f>IFERROR(#REF!/GAMSCopen!N134,"")</f>
        <v/>
      </c>
      <c r="P134" s="2" t="str">
        <f>IFERROR(#REF!/GAMSCopen!O134,"")</f>
        <v/>
      </c>
      <c r="Q134" s="2" t="str">
        <f>IFERROR(#REF!/GAMSCopen!P134,"")</f>
        <v/>
      </c>
      <c r="R134" s="2" t="str">
        <f>IFERROR(#REF!/GAMSCopen!Q134,"")</f>
        <v/>
      </c>
      <c r="S134" s="2" t="str">
        <f>IFERROR(#REF!/GAMSCopen!R134,"")</f>
        <v/>
      </c>
      <c r="T134" s="2" t="str">
        <f>IFERROR(#REF!/GAMSCopen!S134,"")</f>
        <v/>
      </c>
      <c r="U134" s="2" t="str">
        <f>IFERROR(#REF!/GAMSCopen!T134,"")</f>
        <v/>
      </c>
      <c r="V134" s="2" t="str">
        <f>IFERROR(#REF!/GAMSCopen!U134,"")</f>
        <v/>
      </c>
      <c r="W134" s="2" t="str">
        <f>IFERROR(#REF!/GAMSCopen!V134,"")</f>
        <v/>
      </c>
      <c r="X134" s="2" t="str">
        <f>IFERROR(#REF!/GAMSCopen!W134,"")</f>
        <v/>
      </c>
      <c r="Y134" s="2" t="str">
        <f>IFERROR(#REF!/GAMSCopen!X134,"")</f>
        <v/>
      </c>
      <c r="Z134" s="2" t="str">
        <f>IFERROR(#REF!/GAMSCopen!Y134,"")</f>
        <v/>
      </c>
      <c r="AA134" s="2" t="str">
        <f>IFERROR(#REF!/GAMSCopen!Z134,"")</f>
        <v/>
      </c>
      <c r="AB134" s="2" t="str">
        <f>IFERROR(#REF!/GAMSCopen!AA134,"")</f>
        <v/>
      </c>
      <c r="AC134" s="2" t="str">
        <f>IFERROR(#REF!/GAMSCopen!AB134,"")</f>
        <v/>
      </c>
      <c r="AD134" s="2" t="str">
        <f>IFERROR(#REF!/GAMSCopen!AC134,"")</f>
        <v/>
      </c>
      <c r="AE134" s="2" t="str">
        <f>IFERROR(#REF!/GAMSCopen!AD134,"")</f>
        <v/>
      </c>
      <c r="AF134" s="2" t="str">
        <f>IFERROR(#REF!/GAMSCopen!AE134,"")</f>
        <v/>
      </c>
      <c r="AG134" s="2" t="str">
        <f>IFERROR(#REF!/GAMSCopen!AF134,"")</f>
        <v/>
      </c>
      <c r="AH134" s="2" t="str">
        <f>IFERROR(#REF!/GAMSCopen!AG134,"")</f>
        <v/>
      </c>
      <c r="AI134" s="2" t="str">
        <f>IFERROR(#REF!/GAMSCopen!AH134,"")</f>
        <v/>
      </c>
      <c r="AJ134" s="2" t="str">
        <f>IFERROR(#REF!/GAMSCopen!AI134,"")</f>
        <v/>
      </c>
      <c r="AK134" s="2" t="str">
        <f>IFERROR(#REF!/GAMSCopen!AJ134,"")</f>
        <v/>
      </c>
      <c r="AL134" s="2" t="str">
        <f>IFERROR(#REF!/GAMSCopen!AK134,"")</f>
        <v/>
      </c>
      <c r="AM134" s="2" t="str">
        <f>IFERROR(#REF!/GAMSCopen!AL134,"")</f>
        <v/>
      </c>
      <c r="AN134" s="2" t="str">
        <f>IFERROR(#REF!/GAMSCopen!AM134,"")</f>
        <v/>
      </c>
      <c r="AO134" s="2" t="str">
        <f>IFERROR(#REF!/GAMSCopen!AN134,"")</f>
        <v/>
      </c>
      <c r="AP134" s="2" t="str">
        <f>IFERROR(#REF!/GAMSCopen!AO134,"")</f>
        <v/>
      </c>
      <c r="AQ134" s="2" t="str">
        <f>IFERROR(#REF!/GAMSCopen!AP134,"")</f>
        <v/>
      </c>
      <c r="AR134" s="2" t="str">
        <f>IFERROR(#REF!/GAMSCopen!AQ134,"")</f>
        <v/>
      </c>
      <c r="AS134" s="2" t="str">
        <f>IFERROR(#REF!/GAMSCopen!AR134,"")</f>
        <v/>
      </c>
      <c r="AT134" s="2" t="str">
        <f>IFERROR(#REF!/GAMSCopen!AS134,"")</f>
        <v/>
      </c>
      <c r="AU134" s="2" t="str">
        <f>IFERROR(#REF!/GAMSCopen!AT134,"")</f>
        <v/>
      </c>
      <c r="AV134" s="2" t="str">
        <f>IFERROR(#REF!/GAMSCopen!AU134,"")</f>
        <v/>
      </c>
      <c r="AW134" s="2" t="str">
        <f>IFERROR(#REF!/GAMSCopen!AV134,"")</f>
        <v/>
      </c>
      <c r="AX134" s="2" t="str">
        <f>IFERROR(#REF!/GAMSCopen!AW134,"")</f>
        <v/>
      </c>
      <c r="AY134" s="2" t="str">
        <f>IFERROR(#REF!/GAMSCopen!AX134,"")</f>
        <v/>
      </c>
      <c r="AZ134" s="2" t="str">
        <f>IFERROR(#REF!/GAMSCopen!AY134,"")</f>
        <v/>
      </c>
      <c r="BA134" s="2" t="str">
        <f>IFERROR(#REF!/GAMSCopen!AZ134,"")</f>
        <v/>
      </c>
      <c r="BB134" s="2" t="str">
        <f>IFERROR(#REF!/GAMSCopen!BA134,"")</f>
        <v/>
      </c>
      <c r="BC134" s="2" t="str">
        <f>IFERROR(#REF!/GAMSCopen!BB134,"")</f>
        <v/>
      </c>
      <c r="BD134" s="2" t="str">
        <f>IFERROR(#REF!/GAMSCopen!BC134,"")</f>
        <v/>
      </c>
      <c r="BE134" s="2" t="str">
        <f>IFERROR(#REF!/GAMSCopen!BD134,"")</f>
        <v/>
      </c>
      <c r="BF134" s="2" t="str">
        <f>IFERROR(#REF!/GAMSCopen!BE134,"")</f>
        <v/>
      </c>
      <c r="BG134" s="2" t="str">
        <f>IFERROR(#REF!/GAMSCopen!BF134,"")</f>
        <v/>
      </c>
      <c r="BH134" s="2" t="str">
        <f>IFERROR(#REF!/GAMSCopen!BG134,"")</f>
        <v/>
      </c>
      <c r="BI134" s="2" t="str">
        <f>IFERROR(#REF!/GAMSCopen!BH134,"")</f>
        <v/>
      </c>
      <c r="BJ134" s="2" t="str">
        <f>IFERROR(#REF!/GAMSCopen!BI134,"")</f>
        <v/>
      </c>
    </row>
    <row r="135" spans="1:62" x14ac:dyDescent="0.25">
      <c r="A135" t="e">
        <f>#REF!</f>
        <v>#REF!</v>
      </c>
      <c r="B135" t="str">
        <f>GAMSbase!A135</f>
        <v>Emissions Control Rate (total)</v>
      </c>
      <c r="C135" s="2" t="str">
        <f>IFERROR(#REF!/GAMSCopen!B135,"")</f>
        <v/>
      </c>
      <c r="D135" s="2" t="str">
        <f>IFERROR(#REF!/GAMSCopen!C135,"")</f>
        <v/>
      </c>
      <c r="E135" s="2" t="str">
        <f>IFERROR(#REF!/GAMSCopen!D135,"")</f>
        <v/>
      </c>
      <c r="F135" s="2" t="str">
        <f>IFERROR(#REF!/GAMSCopen!E135,"")</f>
        <v/>
      </c>
      <c r="G135" s="2" t="str">
        <f>IFERROR(#REF!/GAMSCopen!F135,"")</f>
        <v/>
      </c>
      <c r="H135" s="2" t="str">
        <f>IFERROR(#REF!/GAMSCopen!G135,"")</f>
        <v/>
      </c>
      <c r="I135" s="2" t="str">
        <f>IFERROR(#REF!/GAMSCopen!H135,"")</f>
        <v/>
      </c>
      <c r="J135" s="2" t="str">
        <f>IFERROR(#REF!/GAMSCopen!I135,"")</f>
        <v/>
      </c>
      <c r="K135" s="2" t="str">
        <f>IFERROR(#REF!/GAMSCopen!J135,"")</f>
        <v/>
      </c>
      <c r="L135" s="2" t="str">
        <f>IFERROR(#REF!/GAMSCopen!K135,"")</f>
        <v/>
      </c>
      <c r="M135" s="2" t="str">
        <f>IFERROR(#REF!/GAMSCopen!L135,"")</f>
        <v/>
      </c>
      <c r="N135" s="2" t="str">
        <f>IFERROR(#REF!/GAMSCopen!M135,"")</f>
        <v/>
      </c>
      <c r="O135" s="2" t="str">
        <f>IFERROR(#REF!/GAMSCopen!N135,"")</f>
        <v/>
      </c>
      <c r="P135" s="2" t="str">
        <f>IFERROR(#REF!/GAMSCopen!O135,"")</f>
        <v/>
      </c>
      <c r="Q135" s="2" t="str">
        <f>IFERROR(#REF!/GAMSCopen!P135,"")</f>
        <v/>
      </c>
      <c r="R135" s="2" t="str">
        <f>IFERROR(#REF!/GAMSCopen!Q135,"")</f>
        <v/>
      </c>
      <c r="S135" s="2" t="str">
        <f>IFERROR(#REF!/GAMSCopen!R135,"")</f>
        <v/>
      </c>
      <c r="T135" s="2" t="str">
        <f>IFERROR(#REF!/GAMSCopen!S135,"")</f>
        <v/>
      </c>
      <c r="U135" s="2" t="str">
        <f>IFERROR(#REF!/GAMSCopen!T135,"")</f>
        <v/>
      </c>
      <c r="V135" s="2" t="str">
        <f>IFERROR(#REF!/GAMSCopen!U135,"")</f>
        <v/>
      </c>
      <c r="W135" s="2" t="str">
        <f>IFERROR(#REF!/GAMSCopen!V135,"")</f>
        <v/>
      </c>
      <c r="X135" s="2" t="str">
        <f>IFERROR(#REF!/GAMSCopen!W135,"")</f>
        <v/>
      </c>
      <c r="Y135" s="2" t="str">
        <f>IFERROR(#REF!/GAMSCopen!X135,"")</f>
        <v/>
      </c>
      <c r="Z135" s="2" t="str">
        <f>IFERROR(#REF!/GAMSCopen!Y135,"")</f>
        <v/>
      </c>
      <c r="AA135" s="2" t="str">
        <f>IFERROR(#REF!/GAMSCopen!Z135,"")</f>
        <v/>
      </c>
      <c r="AB135" s="2" t="str">
        <f>IFERROR(#REF!/GAMSCopen!AA135,"")</f>
        <v/>
      </c>
      <c r="AC135" s="2" t="str">
        <f>IFERROR(#REF!/GAMSCopen!AB135,"")</f>
        <v/>
      </c>
      <c r="AD135" s="2" t="str">
        <f>IFERROR(#REF!/GAMSCopen!AC135,"")</f>
        <v/>
      </c>
      <c r="AE135" s="2" t="str">
        <f>IFERROR(#REF!/GAMSCopen!AD135,"")</f>
        <v/>
      </c>
      <c r="AF135" s="2" t="str">
        <f>IFERROR(#REF!/GAMSCopen!AE135,"")</f>
        <v/>
      </c>
      <c r="AG135" s="2" t="str">
        <f>IFERROR(#REF!/GAMSCopen!AF135,"")</f>
        <v/>
      </c>
      <c r="AH135" s="2" t="str">
        <f>IFERROR(#REF!/GAMSCopen!AG135,"")</f>
        <v/>
      </c>
      <c r="AI135" s="2" t="str">
        <f>IFERROR(#REF!/GAMSCopen!AH135,"")</f>
        <v/>
      </c>
      <c r="AJ135" s="2" t="str">
        <f>IFERROR(#REF!/GAMSCopen!AI135,"")</f>
        <v/>
      </c>
      <c r="AK135" s="2" t="str">
        <f>IFERROR(#REF!/GAMSCopen!AJ135,"")</f>
        <v/>
      </c>
      <c r="AL135" s="2" t="str">
        <f>IFERROR(#REF!/GAMSCopen!AK135,"")</f>
        <v/>
      </c>
      <c r="AM135" s="2" t="str">
        <f>IFERROR(#REF!/GAMSCopen!AL135,"")</f>
        <v/>
      </c>
      <c r="AN135" s="2" t="str">
        <f>IFERROR(#REF!/GAMSCopen!AM135,"")</f>
        <v/>
      </c>
      <c r="AO135" s="2" t="str">
        <f>IFERROR(#REF!/GAMSCopen!AN135,"")</f>
        <v/>
      </c>
      <c r="AP135" s="2" t="str">
        <f>IFERROR(#REF!/GAMSCopen!AO135,"")</f>
        <v/>
      </c>
      <c r="AQ135" s="2" t="str">
        <f>IFERROR(#REF!/GAMSCopen!AP135,"")</f>
        <v/>
      </c>
      <c r="AR135" s="2" t="str">
        <f>IFERROR(#REF!/GAMSCopen!AQ135,"")</f>
        <v/>
      </c>
      <c r="AS135" s="2" t="str">
        <f>IFERROR(#REF!/GAMSCopen!AR135,"")</f>
        <v/>
      </c>
      <c r="AT135" s="2" t="str">
        <f>IFERROR(#REF!/GAMSCopen!AS135,"")</f>
        <v/>
      </c>
      <c r="AU135" s="2" t="str">
        <f>IFERROR(#REF!/GAMSCopen!AT135,"")</f>
        <v/>
      </c>
      <c r="AV135" s="2" t="str">
        <f>IFERROR(#REF!/GAMSCopen!AU135,"")</f>
        <v/>
      </c>
      <c r="AW135" s="2" t="str">
        <f>IFERROR(#REF!/GAMSCopen!AV135,"")</f>
        <v/>
      </c>
      <c r="AX135" s="2" t="str">
        <f>IFERROR(#REF!/GAMSCopen!AW135,"")</f>
        <v/>
      </c>
      <c r="AY135" s="2" t="str">
        <f>IFERROR(#REF!/GAMSCopen!AX135,"")</f>
        <v/>
      </c>
      <c r="AZ135" s="2" t="str">
        <f>IFERROR(#REF!/GAMSCopen!AY135,"")</f>
        <v/>
      </c>
      <c r="BA135" s="2" t="str">
        <f>IFERROR(#REF!/GAMSCopen!AZ135,"")</f>
        <v/>
      </c>
      <c r="BB135" s="2" t="str">
        <f>IFERROR(#REF!/GAMSCopen!BA135,"")</f>
        <v/>
      </c>
      <c r="BC135" s="2" t="str">
        <f>IFERROR(#REF!/GAMSCopen!BB135,"")</f>
        <v/>
      </c>
      <c r="BD135" s="2" t="str">
        <f>IFERROR(#REF!/GAMSCopen!BC135,"")</f>
        <v/>
      </c>
      <c r="BE135" s="2" t="str">
        <f>IFERROR(#REF!/GAMSCopen!BD135,"")</f>
        <v/>
      </c>
      <c r="BF135" s="2" t="str">
        <f>IFERROR(#REF!/GAMSCopen!BE135,"")</f>
        <v/>
      </c>
      <c r="BG135" s="2" t="str">
        <f>IFERROR(#REF!/GAMSCopen!BF135,"")</f>
        <v/>
      </c>
      <c r="BH135" s="2" t="str">
        <f>IFERROR(#REF!/GAMSCopen!BG135,"")</f>
        <v/>
      </c>
      <c r="BI135" s="2" t="str">
        <f>IFERROR(#REF!/GAMSCopen!BH135,"")</f>
        <v/>
      </c>
      <c r="BJ135" s="2" t="str">
        <f>IFERROR(#REF!/GAMSCopen!BI135,"")</f>
        <v/>
      </c>
    </row>
    <row r="136" spans="1:62" x14ac:dyDescent="0.25">
      <c r="A136" t="e">
        <f>#REF!</f>
        <v>#REF!</v>
      </c>
      <c r="B136" t="str">
        <f>GAMSbase!A136</f>
        <v>Emissions Control Rate (participants)</v>
      </c>
      <c r="C136" s="2" t="str">
        <f>IFERROR(#REF!/GAMSCopen!B136,"")</f>
        <v/>
      </c>
      <c r="D136" s="2" t="str">
        <f>IFERROR(#REF!/GAMSCopen!C136,"")</f>
        <v/>
      </c>
      <c r="E136" s="2" t="str">
        <f>IFERROR(#REF!/GAMSCopen!D136,"")</f>
        <v/>
      </c>
      <c r="F136" s="2" t="str">
        <f>IFERROR(#REF!/GAMSCopen!E136,"")</f>
        <v/>
      </c>
      <c r="G136" s="2" t="str">
        <f>IFERROR(#REF!/GAMSCopen!F136,"")</f>
        <v/>
      </c>
      <c r="H136" s="2" t="str">
        <f>IFERROR(#REF!/GAMSCopen!G136,"")</f>
        <v/>
      </c>
      <c r="I136" s="2" t="str">
        <f>IFERROR(#REF!/GAMSCopen!H136,"")</f>
        <v/>
      </c>
      <c r="J136" s="2" t="str">
        <f>IFERROR(#REF!/GAMSCopen!I136,"")</f>
        <v/>
      </c>
      <c r="K136" s="2" t="str">
        <f>IFERROR(#REF!/GAMSCopen!J136,"")</f>
        <v/>
      </c>
      <c r="L136" s="2" t="str">
        <f>IFERROR(#REF!/GAMSCopen!K136,"")</f>
        <v/>
      </c>
      <c r="M136" s="2" t="str">
        <f>IFERROR(#REF!/GAMSCopen!L136,"")</f>
        <v/>
      </c>
      <c r="N136" s="2" t="str">
        <f>IFERROR(#REF!/GAMSCopen!M136,"")</f>
        <v/>
      </c>
      <c r="O136" s="2" t="str">
        <f>IFERROR(#REF!/GAMSCopen!N136,"")</f>
        <v/>
      </c>
      <c r="P136" s="2" t="str">
        <f>IFERROR(#REF!/GAMSCopen!O136,"")</f>
        <v/>
      </c>
      <c r="Q136" s="2" t="str">
        <f>IFERROR(#REF!/GAMSCopen!P136,"")</f>
        <v/>
      </c>
      <c r="R136" s="2" t="str">
        <f>IFERROR(#REF!/GAMSCopen!Q136,"")</f>
        <v/>
      </c>
      <c r="S136" s="2" t="str">
        <f>IFERROR(#REF!/GAMSCopen!R136,"")</f>
        <v/>
      </c>
      <c r="T136" s="2" t="str">
        <f>IFERROR(#REF!/GAMSCopen!S136,"")</f>
        <v/>
      </c>
      <c r="U136" s="2" t="str">
        <f>IFERROR(#REF!/GAMSCopen!T136,"")</f>
        <v/>
      </c>
      <c r="V136" s="2" t="str">
        <f>IFERROR(#REF!/GAMSCopen!U136,"")</f>
        <v/>
      </c>
      <c r="W136" s="2" t="str">
        <f>IFERROR(#REF!/GAMSCopen!V136,"")</f>
        <v/>
      </c>
      <c r="X136" s="2" t="str">
        <f>IFERROR(#REF!/GAMSCopen!W136,"")</f>
        <v/>
      </c>
      <c r="Y136" s="2" t="str">
        <f>IFERROR(#REF!/GAMSCopen!X136,"")</f>
        <v/>
      </c>
      <c r="Z136" s="2" t="str">
        <f>IFERROR(#REF!/GAMSCopen!Y136,"")</f>
        <v/>
      </c>
      <c r="AA136" s="2" t="str">
        <f>IFERROR(#REF!/GAMSCopen!Z136,"")</f>
        <v/>
      </c>
      <c r="AB136" s="2" t="str">
        <f>IFERROR(#REF!/GAMSCopen!AA136,"")</f>
        <v/>
      </c>
      <c r="AC136" s="2" t="str">
        <f>IFERROR(#REF!/GAMSCopen!AB136,"")</f>
        <v/>
      </c>
      <c r="AD136" s="2" t="str">
        <f>IFERROR(#REF!/GAMSCopen!AC136,"")</f>
        <v/>
      </c>
      <c r="AE136" s="2" t="str">
        <f>IFERROR(#REF!/GAMSCopen!AD136,"")</f>
        <v/>
      </c>
      <c r="AF136" s="2" t="str">
        <f>IFERROR(#REF!/GAMSCopen!AE136,"")</f>
        <v/>
      </c>
      <c r="AG136" s="2" t="str">
        <f>IFERROR(#REF!/GAMSCopen!AF136,"")</f>
        <v/>
      </c>
      <c r="AH136" s="2" t="str">
        <f>IFERROR(#REF!/GAMSCopen!AG136,"")</f>
        <v/>
      </c>
      <c r="AI136" s="2" t="str">
        <f>IFERROR(#REF!/GAMSCopen!AH136,"")</f>
        <v/>
      </c>
      <c r="AJ136" s="2" t="str">
        <f>IFERROR(#REF!/GAMSCopen!AI136,"")</f>
        <v/>
      </c>
      <c r="AK136" s="2" t="str">
        <f>IFERROR(#REF!/GAMSCopen!AJ136,"")</f>
        <v/>
      </c>
      <c r="AL136" s="2" t="str">
        <f>IFERROR(#REF!/GAMSCopen!AK136,"")</f>
        <v/>
      </c>
      <c r="AM136" s="2" t="str">
        <f>IFERROR(#REF!/GAMSCopen!AL136,"")</f>
        <v/>
      </c>
      <c r="AN136" s="2" t="str">
        <f>IFERROR(#REF!/GAMSCopen!AM136,"")</f>
        <v/>
      </c>
      <c r="AO136" s="2" t="str">
        <f>IFERROR(#REF!/GAMSCopen!AN136,"")</f>
        <v/>
      </c>
      <c r="AP136" s="2" t="str">
        <f>IFERROR(#REF!/GAMSCopen!AO136,"")</f>
        <v/>
      </c>
      <c r="AQ136" s="2" t="str">
        <f>IFERROR(#REF!/GAMSCopen!AP136,"")</f>
        <v/>
      </c>
      <c r="AR136" s="2" t="str">
        <f>IFERROR(#REF!/GAMSCopen!AQ136,"")</f>
        <v/>
      </c>
      <c r="AS136" s="2" t="str">
        <f>IFERROR(#REF!/GAMSCopen!AR136,"")</f>
        <v/>
      </c>
      <c r="AT136" s="2" t="str">
        <f>IFERROR(#REF!/GAMSCopen!AS136,"")</f>
        <v/>
      </c>
      <c r="AU136" s="2" t="str">
        <f>IFERROR(#REF!/GAMSCopen!AT136,"")</f>
        <v/>
      </c>
      <c r="AV136" s="2" t="str">
        <f>IFERROR(#REF!/GAMSCopen!AU136,"")</f>
        <v/>
      </c>
      <c r="AW136" s="2" t="str">
        <f>IFERROR(#REF!/GAMSCopen!AV136,"")</f>
        <v/>
      </c>
      <c r="AX136" s="2" t="str">
        <f>IFERROR(#REF!/GAMSCopen!AW136,"")</f>
        <v/>
      </c>
      <c r="AY136" s="2" t="str">
        <f>IFERROR(#REF!/GAMSCopen!AX136,"")</f>
        <v/>
      </c>
      <c r="AZ136" s="2" t="str">
        <f>IFERROR(#REF!/GAMSCopen!AY136,"")</f>
        <v/>
      </c>
      <c r="BA136" s="2" t="str">
        <f>IFERROR(#REF!/GAMSCopen!AZ136,"")</f>
        <v/>
      </c>
      <c r="BB136" s="2" t="str">
        <f>IFERROR(#REF!/GAMSCopen!BA136,"")</f>
        <v/>
      </c>
      <c r="BC136" s="2" t="str">
        <f>IFERROR(#REF!/GAMSCopen!BB136,"")</f>
        <v/>
      </c>
      <c r="BD136" s="2" t="str">
        <f>IFERROR(#REF!/GAMSCopen!BC136,"")</f>
        <v/>
      </c>
      <c r="BE136" s="2" t="str">
        <f>IFERROR(#REF!/GAMSCopen!BD136,"")</f>
        <v/>
      </c>
      <c r="BF136" s="2" t="str">
        <f>IFERROR(#REF!/GAMSCopen!BE136,"")</f>
        <v/>
      </c>
      <c r="BG136" s="2" t="str">
        <f>IFERROR(#REF!/GAMSCopen!BF136,"")</f>
        <v/>
      </c>
      <c r="BH136" s="2" t="str">
        <f>IFERROR(#REF!/GAMSCopen!BG136,"")</f>
        <v/>
      </c>
      <c r="BI136" s="2" t="str">
        <f>IFERROR(#REF!/GAMSCopen!BH136,"")</f>
        <v/>
      </c>
      <c r="BJ136" s="2" t="str">
        <f>IFERROR(#REF!/GAMSCopen!BI136,"")</f>
        <v/>
      </c>
    </row>
    <row r="137" spans="1:62" x14ac:dyDescent="0.25">
      <c r="A137" t="e">
        <f>#REF!</f>
        <v>#REF!</v>
      </c>
      <c r="B137" t="str">
        <f>GAMSbase!A137</f>
        <v>Carbon Price (Global Average)</v>
      </c>
      <c r="C137" s="2" t="str">
        <f>IFERROR(#REF!/GAMSCopen!B137,"")</f>
        <v/>
      </c>
      <c r="D137" s="2" t="str">
        <f>IFERROR(#REF!/GAMSCopen!C137,"")</f>
        <v/>
      </c>
      <c r="E137" s="2" t="str">
        <f>IFERROR(#REF!/GAMSCopen!D137,"")</f>
        <v/>
      </c>
      <c r="F137" s="2" t="str">
        <f>IFERROR(#REF!/GAMSCopen!E137,"")</f>
        <v/>
      </c>
      <c r="G137" s="2" t="str">
        <f>IFERROR(#REF!/GAMSCopen!F137,"")</f>
        <v/>
      </c>
      <c r="H137" s="2" t="str">
        <f>IFERROR(#REF!/GAMSCopen!G137,"")</f>
        <v/>
      </c>
      <c r="I137" s="2" t="str">
        <f>IFERROR(#REF!/GAMSCopen!H137,"")</f>
        <v/>
      </c>
      <c r="J137" s="2" t="str">
        <f>IFERROR(#REF!/GAMSCopen!I137,"")</f>
        <v/>
      </c>
      <c r="K137" s="2" t="str">
        <f>IFERROR(#REF!/GAMSCopen!J137,"")</f>
        <v/>
      </c>
      <c r="L137" s="2" t="str">
        <f>IFERROR(#REF!/GAMSCopen!K137,"")</f>
        <v/>
      </c>
      <c r="M137" s="2" t="str">
        <f>IFERROR(#REF!/GAMSCopen!L137,"")</f>
        <v/>
      </c>
      <c r="N137" s="2" t="str">
        <f>IFERROR(#REF!/GAMSCopen!M137,"")</f>
        <v/>
      </c>
      <c r="O137" s="2" t="str">
        <f>IFERROR(#REF!/GAMSCopen!N137,"")</f>
        <v/>
      </c>
      <c r="P137" s="2" t="str">
        <f>IFERROR(#REF!/GAMSCopen!O137,"")</f>
        <v/>
      </c>
      <c r="Q137" s="2" t="str">
        <f>IFERROR(#REF!/GAMSCopen!P137,"")</f>
        <v/>
      </c>
      <c r="R137" s="2" t="str">
        <f>IFERROR(#REF!/GAMSCopen!Q137,"")</f>
        <v/>
      </c>
      <c r="S137" s="2" t="str">
        <f>IFERROR(#REF!/GAMSCopen!R137,"")</f>
        <v/>
      </c>
      <c r="T137" s="2" t="str">
        <f>IFERROR(#REF!/GAMSCopen!S137,"")</f>
        <v/>
      </c>
      <c r="U137" s="2" t="str">
        <f>IFERROR(#REF!/GAMSCopen!T137,"")</f>
        <v/>
      </c>
      <c r="V137" s="2" t="str">
        <f>IFERROR(#REF!/GAMSCopen!U137,"")</f>
        <v/>
      </c>
      <c r="W137" s="2" t="str">
        <f>IFERROR(#REF!/GAMSCopen!V137,"")</f>
        <v/>
      </c>
      <c r="X137" s="2" t="str">
        <f>IFERROR(#REF!/GAMSCopen!W137,"")</f>
        <v/>
      </c>
      <c r="Y137" s="2" t="str">
        <f>IFERROR(#REF!/GAMSCopen!X137,"")</f>
        <v/>
      </c>
      <c r="Z137" s="2" t="str">
        <f>IFERROR(#REF!/GAMSCopen!Y137,"")</f>
        <v/>
      </c>
      <c r="AA137" s="2" t="str">
        <f>IFERROR(#REF!/GAMSCopen!Z137,"")</f>
        <v/>
      </c>
      <c r="AB137" s="2" t="str">
        <f>IFERROR(#REF!/GAMSCopen!AA137,"")</f>
        <v/>
      </c>
      <c r="AC137" s="2" t="str">
        <f>IFERROR(#REF!/GAMSCopen!AB137,"")</f>
        <v/>
      </c>
      <c r="AD137" s="2" t="str">
        <f>IFERROR(#REF!/GAMSCopen!AC137,"")</f>
        <v/>
      </c>
      <c r="AE137" s="2" t="str">
        <f>IFERROR(#REF!/GAMSCopen!AD137,"")</f>
        <v/>
      </c>
      <c r="AF137" s="2" t="str">
        <f>IFERROR(#REF!/GAMSCopen!AE137,"")</f>
        <v/>
      </c>
      <c r="AG137" s="2" t="str">
        <f>IFERROR(#REF!/GAMSCopen!AF137,"")</f>
        <v/>
      </c>
      <c r="AH137" s="2" t="str">
        <f>IFERROR(#REF!/GAMSCopen!AG137,"")</f>
        <v/>
      </c>
      <c r="AI137" s="2" t="str">
        <f>IFERROR(#REF!/GAMSCopen!AH137,"")</f>
        <v/>
      </c>
      <c r="AJ137" s="2" t="str">
        <f>IFERROR(#REF!/GAMSCopen!AI137,"")</f>
        <v/>
      </c>
      <c r="AK137" s="2" t="str">
        <f>IFERROR(#REF!/GAMSCopen!AJ137,"")</f>
        <v/>
      </c>
      <c r="AL137" s="2" t="str">
        <f>IFERROR(#REF!/GAMSCopen!AK137,"")</f>
        <v/>
      </c>
      <c r="AM137" s="2" t="str">
        <f>IFERROR(#REF!/GAMSCopen!AL137,"")</f>
        <v/>
      </c>
      <c r="AN137" s="2" t="str">
        <f>IFERROR(#REF!/GAMSCopen!AM137,"")</f>
        <v/>
      </c>
      <c r="AO137" s="2" t="str">
        <f>IFERROR(#REF!/GAMSCopen!AN137,"")</f>
        <v/>
      </c>
      <c r="AP137" s="2" t="str">
        <f>IFERROR(#REF!/GAMSCopen!AO137,"")</f>
        <v/>
      </c>
      <c r="AQ137" s="2" t="str">
        <f>IFERROR(#REF!/GAMSCopen!AP137,"")</f>
        <v/>
      </c>
      <c r="AR137" s="2" t="str">
        <f>IFERROR(#REF!/GAMSCopen!AQ137,"")</f>
        <v/>
      </c>
      <c r="AS137" s="2" t="str">
        <f>IFERROR(#REF!/GAMSCopen!AR137,"")</f>
        <v/>
      </c>
      <c r="AT137" s="2" t="str">
        <f>IFERROR(#REF!/GAMSCopen!AS137,"")</f>
        <v/>
      </c>
      <c r="AU137" s="2" t="str">
        <f>IFERROR(#REF!/GAMSCopen!AT137,"")</f>
        <v/>
      </c>
      <c r="AV137" s="2" t="str">
        <f>IFERROR(#REF!/GAMSCopen!AU137,"")</f>
        <v/>
      </c>
      <c r="AW137" s="2" t="str">
        <f>IFERROR(#REF!/GAMSCopen!AV137,"")</f>
        <v/>
      </c>
      <c r="AX137" s="2" t="str">
        <f>IFERROR(#REF!/GAMSCopen!AW137,"")</f>
        <v/>
      </c>
      <c r="AY137" s="2" t="str">
        <f>IFERROR(#REF!/GAMSCopen!AX137,"")</f>
        <v/>
      </c>
      <c r="AZ137" s="2" t="str">
        <f>IFERROR(#REF!/GAMSCopen!AY137,"")</f>
        <v/>
      </c>
      <c r="BA137" s="2" t="str">
        <f>IFERROR(#REF!/GAMSCopen!AZ137,"")</f>
        <v/>
      </c>
      <c r="BB137" s="2" t="str">
        <f>IFERROR(#REF!/GAMSCopen!BA137,"")</f>
        <v/>
      </c>
      <c r="BC137" s="2" t="str">
        <f>IFERROR(#REF!/GAMSCopen!BB137,"")</f>
        <v/>
      </c>
      <c r="BD137" s="2" t="str">
        <f>IFERROR(#REF!/GAMSCopen!BC137,"")</f>
        <v/>
      </c>
      <c r="BE137" s="2" t="str">
        <f>IFERROR(#REF!/GAMSCopen!BD137,"")</f>
        <v/>
      </c>
      <c r="BF137" s="2" t="str">
        <f>IFERROR(#REF!/GAMSCopen!BE137,"")</f>
        <v/>
      </c>
      <c r="BG137" s="2" t="str">
        <f>IFERROR(#REF!/GAMSCopen!BF137,"")</f>
        <v/>
      </c>
      <c r="BH137" s="2" t="str">
        <f>IFERROR(#REF!/GAMSCopen!BG137,"")</f>
        <v/>
      </c>
      <c r="BI137" s="2" t="str">
        <f>IFERROR(#REF!/GAMSCopen!BH137,"")</f>
        <v/>
      </c>
      <c r="BJ137" s="2" t="str">
        <f>IFERROR(#REF!/GAMSCopen!BI137,"")</f>
        <v/>
      </c>
    </row>
    <row r="138" spans="1:62" x14ac:dyDescent="0.25">
      <c r="A138" t="e">
        <f>#REF!</f>
        <v>#REF!</v>
      </c>
      <c r="B138" t="str">
        <f>GAMSbase!A138</f>
        <v>Interest Rate (Real Rate of Return)</v>
      </c>
      <c r="C138" s="2" t="str">
        <f>IFERROR(#REF!/GAMSCopen!B138,"")</f>
        <v/>
      </c>
      <c r="D138" s="2" t="str">
        <f>IFERROR(#REF!/GAMSCopen!C138,"")</f>
        <v/>
      </c>
      <c r="E138" s="2" t="str">
        <f>IFERROR(#REF!/GAMSCopen!D138,"")</f>
        <v/>
      </c>
      <c r="F138" s="2" t="str">
        <f>IFERROR(#REF!/GAMSCopen!E138,"")</f>
        <v/>
      </c>
      <c r="G138" s="2" t="str">
        <f>IFERROR(#REF!/GAMSCopen!F138,"")</f>
        <v/>
      </c>
      <c r="H138" s="2" t="str">
        <f>IFERROR(#REF!/GAMSCopen!G138,"")</f>
        <v/>
      </c>
      <c r="I138" s="2" t="str">
        <f>IFERROR(#REF!/GAMSCopen!H138,"")</f>
        <v/>
      </c>
      <c r="J138" s="2" t="str">
        <f>IFERROR(#REF!/GAMSCopen!I138,"")</f>
        <v/>
      </c>
      <c r="K138" s="2" t="str">
        <f>IFERROR(#REF!/GAMSCopen!J138,"")</f>
        <v/>
      </c>
      <c r="L138" s="2" t="str">
        <f>IFERROR(#REF!/GAMSCopen!K138,"")</f>
        <v/>
      </c>
      <c r="M138" s="2" t="str">
        <f>IFERROR(#REF!/GAMSCopen!L138,"")</f>
        <v/>
      </c>
      <c r="N138" s="2" t="str">
        <f>IFERROR(#REF!/GAMSCopen!M138,"")</f>
        <v/>
      </c>
      <c r="O138" s="2" t="str">
        <f>IFERROR(#REF!/GAMSCopen!N138,"")</f>
        <v/>
      </c>
      <c r="P138" s="2" t="str">
        <f>IFERROR(#REF!/GAMSCopen!O138,"")</f>
        <v/>
      </c>
      <c r="Q138" s="2" t="str">
        <f>IFERROR(#REF!/GAMSCopen!P138,"")</f>
        <v/>
      </c>
      <c r="R138" s="2" t="str">
        <f>IFERROR(#REF!/GAMSCopen!Q138,"")</f>
        <v/>
      </c>
      <c r="S138" s="2" t="str">
        <f>IFERROR(#REF!/GAMSCopen!R138,"")</f>
        <v/>
      </c>
      <c r="T138" s="2" t="str">
        <f>IFERROR(#REF!/GAMSCopen!S138,"")</f>
        <v/>
      </c>
      <c r="U138" s="2" t="str">
        <f>IFERROR(#REF!/GAMSCopen!T138,"")</f>
        <v/>
      </c>
      <c r="V138" s="2" t="str">
        <f>IFERROR(#REF!/GAMSCopen!U138,"")</f>
        <v/>
      </c>
      <c r="W138" s="2" t="str">
        <f>IFERROR(#REF!/GAMSCopen!V138,"")</f>
        <v/>
      </c>
      <c r="X138" s="2" t="str">
        <f>IFERROR(#REF!/GAMSCopen!W138,"")</f>
        <v/>
      </c>
      <c r="Y138" s="2" t="str">
        <f>IFERROR(#REF!/GAMSCopen!X138,"")</f>
        <v/>
      </c>
      <c r="Z138" s="2" t="str">
        <f>IFERROR(#REF!/GAMSCopen!Y138,"")</f>
        <v/>
      </c>
      <c r="AA138" s="2" t="str">
        <f>IFERROR(#REF!/GAMSCopen!Z138,"")</f>
        <v/>
      </c>
      <c r="AB138" s="2" t="str">
        <f>IFERROR(#REF!/GAMSCopen!AA138,"")</f>
        <v/>
      </c>
      <c r="AC138" s="2" t="str">
        <f>IFERROR(#REF!/GAMSCopen!AB138,"")</f>
        <v/>
      </c>
      <c r="AD138" s="2" t="str">
        <f>IFERROR(#REF!/GAMSCopen!AC138,"")</f>
        <v/>
      </c>
      <c r="AE138" s="2" t="str">
        <f>IFERROR(#REF!/GAMSCopen!AD138,"")</f>
        <v/>
      </c>
      <c r="AF138" s="2" t="str">
        <f>IFERROR(#REF!/GAMSCopen!AE138,"")</f>
        <v/>
      </c>
      <c r="AG138" s="2" t="str">
        <f>IFERROR(#REF!/GAMSCopen!AF138,"")</f>
        <v/>
      </c>
      <c r="AH138" s="2" t="str">
        <f>IFERROR(#REF!/GAMSCopen!AG138,"")</f>
        <v/>
      </c>
      <c r="AI138" s="2" t="str">
        <f>IFERROR(#REF!/GAMSCopen!AH138,"")</f>
        <v/>
      </c>
      <c r="AJ138" s="2" t="str">
        <f>IFERROR(#REF!/GAMSCopen!AI138,"")</f>
        <v/>
      </c>
      <c r="AK138" s="2" t="str">
        <f>IFERROR(#REF!/GAMSCopen!AJ138,"")</f>
        <v/>
      </c>
      <c r="AL138" s="2" t="str">
        <f>IFERROR(#REF!/GAMSCopen!AK138,"")</f>
        <v/>
      </c>
      <c r="AM138" s="2" t="str">
        <f>IFERROR(#REF!/GAMSCopen!AL138,"")</f>
        <v/>
      </c>
      <c r="AN138" s="2" t="str">
        <f>IFERROR(#REF!/GAMSCopen!AM138,"")</f>
        <v/>
      </c>
      <c r="AO138" s="2" t="str">
        <f>IFERROR(#REF!/GAMSCopen!AN138,"")</f>
        <v/>
      </c>
      <c r="AP138" s="2" t="str">
        <f>IFERROR(#REF!/GAMSCopen!AO138,"")</f>
        <v/>
      </c>
      <c r="AQ138" s="2" t="str">
        <f>IFERROR(#REF!/GAMSCopen!AP138,"")</f>
        <v/>
      </c>
      <c r="AR138" s="2" t="str">
        <f>IFERROR(#REF!/GAMSCopen!AQ138,"")</f>
        <v/>
      </c>
      <c r="AS138" s="2" t="str">
        <f>IFERROR(#REF!/GAMSCopen!AR138,"")</f>
        <v/>
      </c>
      <c r="AT138" s="2" t="str">
        <f>IFERROR(#REF!/GAMSCopen!AS138,"")</f>
        <v/>
      </c>
      <c r="AU138" s="2" t="str">
        <f>IFERROR(#REF!/GAMSCopen!AT138,"")</f>
        <v/>
      </c>
      <c r="AV138" s="2" t="str">
        <f>IFERROR(#REF!/GAMSCopen!AU138,"")</f>
        <v/>
      </c>
      <c r="AW138" s="2" t="str">
        <f>IFERROR(#REF!/GAMSCopen!AV138,"")</f>
        <v/>
      </c>
      <c r="AX138" s="2" t="str">
        <f>IFERROR(#REF!/GAMSCopen!AW138,"")</f>
        <v/>
      </c>
      <c r="AY138" s="2" t="str">
        <f>IFERROR(#REF!/GAMSCopen!AX138,"")</f>
        <v/>
      </c>
      <c r="AZ138" s="2" t="str">
        <f>IFERROR(#REF!/GAMSCopen!AY138,"")</f>
        <v/>
      </c>
      <c r="BA138" s="2" t="str">
        <f>IFERROR(#REF!/GAMSCopen!AZ138,"")</f>
        <v/>
      </c>
      <c r="BB138" s="2" t="str">
        <f>IFERROR(#REF!/GAMSCopen!BA138,"")</f>
        <v/>
      </c>
      <c r="BC138" s="2" t="str">
        <f>IFERROR(#REF!/GAMSCopen!BB138,"")</f>
        <v/>
      </c>
      <c r="BD138" s="2" t="str">
        <f>IFERROR(#REF!/GAMSCopen!BC138,"")</f>
        <v/>
      </c>
      <c r="BE138" s="2" t="str">
        <f>IFERROR(#REF!/GAMSCopen!BD138,"")</f>
        <v/>
      </c>
      <c r="BF138" s="2" t="str">
        <f>IFERROR(#REF!/GAMSCopen!BE138,"")</f>
        <v/>
      </c>
      <c r="BG138" s="2" t="str">
        <f>IFERROR(#REF!/GAMSCopen!BF138,"")</f>
        <v/>
      </c>
      <c r="BH138" s="2" t="str">
        <f>IFERROR(#REF!/GAMSCopen!BG138,"")</f>
        <v/>
      </c>
      <c r="BI138" s="2" t="str">
        <f>IFERROR(#REF!/GAMSCopen!BH138,"")</f>
        <v/>
      </c>
      <c r="BJ138" s="2" t="str">
        <f>IFERROR(#REF!/GAMSCopen!BI138,"")</f>
        <v/>
      </c>
    </row>
    <row r="143" spans="1:62" x14ac:dyDescent="0.25">
      <c r="C143" s="2" t="e">
        <f>+AVERAGE(C3:C138)</f>
        <v>#DIV/0!</v>
      </c>
      <c r="D143" s="2" t="e">
        <f t="shared" ref="D143:BI143" si="0">+AVERAGE(D3:D138)</f>
        <v>#DIV/0!</v>
      </c>
      <c r="E143" s="2" t="e">
        <f t="shared" si="0"/>
        <v>#DIV/0!</v>
      </c>
      <c r="F143" s="2" t="e">
        <f t="shared" si="0"/>
        <v>#DIV/0!</v>
      </c>
      <c r="G143" s="2" t="e">
        <f t="shared" si="0"/>
        <v>#DIV/0!</v>
      </c>
      <c r="H143" s="2" t="e">
        <f t="shared" si="0"/>
        <v>#DIV/0!</v>
      </c>
      <c r="I143" s="2" t="e">
        <f t="shared" si="0"/>
        <v>#DIV/0!</v>
      </c>
      <c r="J143" s="2" t="e">
        <f t="shared" si="0"/>
        <v>#DIV/0!</v>
      </c>
      <c r="K143" s="2" t="e">
        <f t="shared" si="0"/>
        <v>#DIV/0!</v>
      </c>
      <c r="L143" s="2" t="e">
        <f t="shared" si="0"/>
        <v>#DIV/0!</v>
      </c>
      <c r="M143" s="2" t="e">
        <f t="shared" si="0"/>
        <v>#DIV/0!</v>
      </c>
      <c r="N143" s="2" t="e">
        <f t="shared" si="0"/>
        <v>#DIV/0!</v>
      </c>
      <c r="O143" s="2" t="e">
        <f t="shared" si="0"/>
        <v>#DIV/0!</v>
      </c>
      <c r="P143" s="2" t="e">
        <f t="shared" si="0"/>
        <v>#DIV/0!</v>
      </c>
      <c r="Q143" s="2" t="e">
        <f t="shared" si="0"/>
        <v>#DIV/0!</v>
      </c>
      <c r="R143" s="2" t="e">
        <f t="shared" si="0"/>
        <v>#DIV/0!</v>
      </c>
      <c r="S143" s="2" t="e">
        <f t="shared" si="0"/>
        <v>#DIV/0!</v>
      </c>
      <c r="T143" s="2" t="e">
        <f t="shared" si="0"/>
        <v>#DIV/0!</v>
      </c>
      <c r="U143" s="2" t="e">
        <f t="shared" si="0"/>
        <v>#DIV/0!</v>
      </c>
      <c r="V143" s="2" t="e">
        <f t="shared" si="0"/>
        <v>#DIV/0!</v>
      </c>
      <c r="W143" s="2" t="e">
        <f t="shared" si="0"/>
        <v>#DIV/0!</v>
      </c>
      <c r="X143" s="2" t="e">
        <f t="shared" si="0"/>
        <v>#DIV/0!</v>
      </c>
      <c r="Y143" s="2" t="e">
        <f t="shared" si="0"/>
        <v>#DIV/0!</v>
      </c>
      <c r="Z143" s="2" t="e">
        <f t="shared" si="0"/>
        <v>#DIV/0!</v>
      </c>
      <c r="AA143" s="2" t="e">
        <f t="shared" si="0"/>
        <v>#DIV/0!</v>
      </c>
      <c r="AB143" s="2" t="e">
        <f t="shared" si="0"/>
        <v>#DIV/0!</v>
      </c>
      <c r="AC143" s="2" t="e">
        <f t="shared" si="0"/>
        <v>#DIV/0!</v>
      </c>
      <c r="AD143" s="2" t="e">
        <f t="shared" si="0"/>
        <v>#DIV/0!</v>
      </c>
      <c r="AE143" s="2" t="e">
        <f t="shared" si="0"/>
        <v>#DIV/0!</v>
      </c>
      <c r="AF143" s="2" t="e">
        <f t="shared" si="0"/>
        <v>#DIV/0!</v>
      </c>
      <c r="AG143" s="2" t="e">
        <f t="shared" si="0"/>
        <v>#DIV/0!</v>
      </c>
      <c r="AH143" s="2" t="e">
        <f t="shared" si="0"/>
        <v>#DIV/0!</v>
      </c>
      <c r="AI143" s="2" t="e">
        <f t="shared" si="0"/>
        <v>#DIV/0!</v>
      </c>
      <c r="AJ143" s="2" t="e">
        <f t="shared" si="0"/>
        <v>#DIV/0!</v>
      </c>
      <c r="AK143" s="2" t="e">
        <f t="shared" si="0"/>
        <v>#DIV/0!</v>
      </c>
      <c r="AL143" s="2" t="e">
        <f t="shared" si="0"/>
        <v>#DIV/0!</v>
      </c>
      <c r="AM143" s="2" t="e">
        <f t="shared" si="0"/>
        <v>#DIV/0!</v>
      </c>
      <c r="AN143" s="2" t="e">
        <f t="shared" si="0"/>
        <v>#DIV/0!</v>
      </c>
      <c r="AO143" s="2" t="e">
        <f t="shared" si="0"/>
        <v>#DIV/0!</v>
      </c>
      <c r="AP143" s="2" t="e">
        <f t="shared" si="0"/>
        <v>#DIV/0!</v>
      </c>
      <c r="AQ143" s="2" t="e">
        <f t="shared" si="0"/>
        <v>#DIV/0!</v>
      </c>
      <c r="AR143" s="2" t="e">
        <f t="shared" si="0"/>
        <v>#DIV/0!</v>
      </c>
      <c r="AS143" s="2" t="e">
        <f t="shared" si="0"/>
        <v>#DIV/0!</v>
      </c>
      <c r="AT143" s="2" t="e">
        <f t="shared" si="0"/>
        <v>#DIV/0!</v>
      </c>
      <c r="AU143" s="2" t="e">
        <f t="shared" si="0"/>
        <v>#DIV/0!</v>
      </c>
      <c r="AV143" s="2" t="e">
        <f t="shared" si="0"/>
        <v>#DIV/0!</v>
      </c>
      <c r="AW143" s="2" t="e">
        <f t="shared" si="0"/>
        <v>#DIV/0!</v>
      </c>
      <c r="AX143" s="2" t="e">
        <f t="shared" si="0"/>
        <v>#DIV/0!</v>
      </c>
      <c r="AY143" s="2" t="e">
        <f t="shared" si="0"/>
        <v>#DIV/0!</v>
      </c>
      <c r="AZ143" s="2" t="e">
        <f t="shared" si="0"/>
        <v>#DIV/0!</v>
      </c>
      <c r="BA143" s="2" t="e">
        <f t="shared" si="0"/>
        <v>#DIV/0!</v>
      </c>
      <c r="BB143" s="2" t="e">
        <f t="shared" si="0"/>
        <v>#DIV/0!</v>
      </c>
      <c r="BC143" s="2" t="e">
        <f t="shared" si="0"/>
        <v>#DIV/0!</v>
      </c>
      <c r="BD143" s="2" t="e">
        <f t="shared" si="0"/>
        <v>#DIV/0!</v>
      </c>
      <c r="BE143" s="2" t="e">
        <f t="shared" si="0"/>
        <v>#DIV/0!</v>
      </c>
      <c r="BF143" s="2" t="e">
        <f t="shared" si="0"/>
        <v>#DIV/0!</v>
      </c>
      <c r="BG143" s="2" t="e">
        <f t="shared" si="0"/>
        <v>#DIV/0!</v>
      </c>
      <c r="BH143" s="2" t="e">
        <f t="shared" si="0"/>
        <v>#DIV/0!</v>
      </c>
      <c r="BI143" s="2" t="e">
        <f t="shared" si="0"/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Version notes and copyright</vt:lpstr>
      <vt:lpstr>Interpretation</vt:lpstr>
      <vt:lpstr>Parameters</vt:lpstr>
      <vt:lpstr>GAMS</vt:lpstr>
      <vt:lpstr>Base</vt:lpstr>
      <vt:lpstr>Opt</vt:lpstr>
      <vt:lpstr>Lim2</vt:lpstr>
      <vt:lpstr>Graphs</vt:lpstr>
      <vt:lpstr>GAMSbase</vt:lpstr>
      <vt:lpstr>BaseComp</vt:lpstr>
      <vt:lpstr>GAMSopt</vt:lpstr>
      <vt:lpstr>OptComp</vt:lpstr>
      <vt:lpstr>GAMSlim2</vt:lpstr>
      <vt:lpstr>Lim2Comp</vt:lpstr>
      <vt:lpstr>GAMSstern</vt:lpstr>
      <vt:lpstr>SternComp</vt:lpstr>
      <vt:lpstr>GAMSsternCa</vt:lpstr>
      <vt:lpstr>SternCalComp</vt:lpstr>
      <vt:lpstr>GAMSCopen</vt:lpstr>
      <vt:lpstr>CopenComp</vt:lpstr>
      <vt:lpstr>Base</vt:lpstr>
    </vt:vector>
  </TitlesOfParts>
  <Company>Yale University Department of Economics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William</cp:lastModifiedBy>
  <cp:lastPrinted>2012-06-05T16:15:05Z</cp:lastPrinted>
  <dcterms:created xsi:type="dcterms:W3CDTF">1999-01-07T15:40:04Z</dcterms:created>
  <dcterms:modified xsi:type="dcterms:W3CDTF">2023-11-14T00:07:16Z</dcterms:modified>
</cp:coreProperties>
</file>